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updateLinks="always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inhaticloud.sharepoint.com/sites/FinanasLUBS-Razen/Documentos Partilhados/Business Finance/GKA Report/Safra_24_25/09_2024 - Aut/"/>
    </mc:Choice>
  </mc:AlternateContent>
  <xr:revisionPtr revIDLastSave="9" documentId="13_ncr:1_{01F6A6AB-1CCB-4D00-BE6A-B349F09A0E4C}" xr6:coauthVersionLast="47" xr6:coauthVersionMax="47" xr10:uidLastSave="{8518512F-5B65-461B-9F22-B5194F0E6A0B}"/>
  <bookViews>
    <workbookView xWindow="-110" yWindow="-110" windowWidth="19420" windowHeight="11020" tabRatio="528" activeTab="4" xr2:uid="{4C4614C4-5648-4FEF-A4EB-A482821409E2}"/>
  </bookViews>
  <sheets>
    <sheet name="Reporte" sheetId="40" r:id="rId1"/>
    <sheet name="Dados" sheetId="6" state="hidden" r:id="rId2"/>
    <sheet name="Base Ativa" sheetId="2" r:id="rId3"/>
    <sheet name="Planilha1" sheetId="42" state="hidden" r:id="rId4"/>
    <sheet name="Base Completa" sheetId="43" r:id="rId5"/>
    <sheet name="Base Inativos" sheetId="1" state="hidden" r:id="rId6"/>
    <sheet name="Atualizações" sheetId="20" r:id="rId7"/>
    <sheet name="Classificação Ajustada" sheetId="46" r:id="rId8"/>
    <sheet name="Classificação" sheetId="41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2" hidden="1">'Base Ativa'!$AE$5:$AE$5</definedName>
    <definedName name="_xlnm._FilterDatabase" localSheetId="4" hidden="1">'Base Completa'!$B$7:$AB$2676</definedName>
    <definedName name="_xlnm._FilterDatabase" localSheetId="5" hidden="1">'Base Inativos'!$A$5:$AH$5</definedName>
    <definedName name="_xlnm._FilterDatabase" localSheetId="8" hidden="1">Classificação!$A$5:$L$741</definedName>
    <definedName name="_xlnm._FilterDatabase" localSheetId="7" hidden="1">'Classificação Ajustada'!$O$2:$Z$83</definedName>
    <definedName name="_xlnm._FilterDatabase" localSheetId="1" hidden="1">Dados!$A$2:$E$41</definedName>
    <definedName name="_xlnm._FilterDatabase" localSheetId="3" hidden="1">Planilha1!$A$1:$F$763</definedName>
    <definedName name="_xleta.IF" hidden="1" xlm="1">#NAME?</definedName>
    <definedName name="A">#REF!</definedName>
    <definedName name="Activity">#REF!</definedName>
    <definedName name="Activity2">#REF!</definedName>
    <definedName name="ActivityBar">OFFSET(#REF!,0,0,COUNTA(#REF!),1)</definedName>
    <definedName name="ActivityPie">OFFSET(#REF!,0,0,COUNTA(#REF!),1)</definedName>
    <definedName name="ActivityType">#REF!</definedName>
    <definedName name="ActualActivityPie">OFFSET(#REF!,0,0,COUNTA(#REF!),1)</definedName>
    <definedName name="ActualBar">OFFSET(#REF!,0,0,COUNTA(#REF!),1)</definedName>
    <definedName name="ActualProductPie">OFFSET(#REF!,0,0,COUNTA(#REF!),1)</definedName>
    <definedName name="again" hidden="1">20</definedName>
    <definedName name="al">#REF!</definedName>
    <definedName name="_xlnm.Print_Area" localSheetId="1">Dados!$A$1:$AY$50</definedName>
    <definedName name="base01">#REF!</definedName>
    <definedName name="bl">#REF!</definedName>
    <definedName name="Brand">#REF!</definedName>
    <definedName name="Business">#REF!</definedName>
    <definedName name="Business_Plan_Start_Year">#REF!</definedName>
    <definedName name="Census">#REF!</definedName>
    <definedName name="Channel">#REF!</definedName>
    <definedName name="CONSUMER">#REF!</definedName>
    <definedName name="Consumer__Number_of_Clients_Total">#REF!</definedName>
    <definedName name="Consumer_Auto_Specialty_Oil_Shops">#REF!</definedName>
    <definedName name="Consumer_Auto_Specialty_Oil_Shops_Number_of_Clients">#REF!</definedName>
    <definedName name="Consumer_Automobile_Fleet">#REF!</definedName>
    <definedName name="Consumer_Automobile_Fleet_Number_of_Clients">#REF!</definedName>
    <definedName name="Consumer_Fast_Fits">#REF!</definedName>
    <definedName name="Consumer_Fast_Fits_Number_of_Clients">#REF!</definedName>
    <definedName name="Consumer_Fast_Lubes___Oil_Change_Centers_Number_of_Clients">#REF!</definedName>
    <definedName name="Consumer_Fast_Lubes_Oil_Change_Centers">#REF!</definedName>
    <definedName name="Consumer_Franchised_Workshop___Car_Dealer_Number_of_Clients">#REF!</definedName>
    <definedName name="Consumer_Franchised_Workshop_Car_Dealer">#REF!</definedName>
    <definedName name="Consumer_Hypermarkets___Mass_Merchandising_Number_of_Clients">#REF!</definedName>
    <definedName name="Consumer_Hypermarkets_Mass_Merchandising">#REF!</definedName>
    <definedName name="Consumer_OEMs">#REF!</definedName>
    <definedName name="Consumer_OEMs_Number_of_Clients">#REF!</definedName>
    <definedName name="Consumer_Retail_Station">#REF!</definedName>
    <definedName name="Consumer_Retail_Station_Number_of_Clients">#REF!</definedName>
    <definedName name="Consumer_Total">#REF!</definedName>
    <definedName name="Consumer_Wholesale___Clubs_Number_of_Clients">#REF!</definedName>
    <definedName name="Consumer_Wholesale_Clubs">#REF!</definedName>
    <definedName name="CountryList">[1]coo!$A$3:$A$269</definedName>
    <definedName name="Current_Month">[2]KPI!$C$5</definedName>
    <definedName name="Customer_Satisfaction">#REF!</definedName>
    <definedName name="data">'[3]Master Template-old'!$P$10:$P$13</definedName>
    <definedName name="Days">#REF!</definedName>
    <definedName name="dddddddddd">#REF!</definedName>
    <definedName name="different" hidden="1">"4518PSZ8AZ1VCEFJZA0ADTO86"</definedName>
    <definedName name="else" hidden="1">"450UINXL4TA197NFZ0VARDVQE"</definedName>
    <definedName name="Exchange_Rate">#REF!</definedName>
    <definedName name="f">#REF!</definedName>
    <definedName name="faseamento">#REF!</definedName>
    <definedName name="ggg">#REF!</definedName>
    <definedName name="goi">#REF!</definedName>
    <definedName name="GPC_St">[1]PackCodes!$Z$3:$Z$8</definedName>
    <definedName name="hhh">#REF!</definedName>
    <definedName name="HSSE_Audit">#REF!</definedName>
    <definedName name="HSSE_Incident">#REF!</definedName>
    <definedName name="Industrial_Automotive_Components">#REF!</definedName>
    <definedName name="Industrial_Automotive_Components_Number_of_Clients">#REF!</definedName>
    <definedName name="Industrial_Food_and_Beverage">#REF!</definedName>
    <definedName name="Industrial_Food_and_Beverage_Number_of_Clients">#REF!</definedName>
    <definedName name="Industrial_General_Engineering_Metal_Working">#REF!</definedName>
    <definedName name="Industrial_General_Engineering_Metal_Working_Number_of_Clients">#REF!</definedName>
    <definedName name="Industrial_Mining_Cement_Quarrying">#REF!</definedName>
    <definedName name="Industrial_Mining_Cement_Quarrying_Number_of_Clients">#REF!</definedName>
    <definedName name="Industrial_Number_of_Clients_Total">#REF!</definedName>
    <definedName name="Industrial_Other">#REF!</definedName>
    <definedName name="Industrial_Other_Number_of_Clients">#REF!</definedName>
    <definedName name="Industrial_Power">#REF!</definedName>
    <definedName name="Industrial_Power_Number_of_Clients">#REF!</definedName>
    <definedName name="Industrial_Steel_Metal">#REF!</definedName>
    <definedName name="Industrial_Steel_Metal_Number_of_Clients">#REF!</definedName>
    <definedName name="Industrial_Total">#REF!</definedName>
    <definedName name="initialq">[1]Home!$C$5</definedName>
    <definedName name="JUlho">#REF!</definedName>
    <definedName name="juLHO2">#REF!</definedName>
    <definedName name="KPI">#REF!</definedName>
    <definedName name="LoB_Operation">#REF!</definedName>
    <definedName name="LSPeLGO">#REF!</definedName>
    <definedName name="Marketing_New_Cust">#REF!</definedName>
    <definedName name="Marketing_No_Cust">#REF!</definedName>
    <definedName name="Marketing_SPA">#REF!</definedName>
    <definedName name="Marketing_SPA_Spent">#REF!</definedName>
    <definedName name="Month">#REF!</definedName>
    <definedName name="Months">[2]KPI!$C$114:$C$125</definedName>
    <definedName name="Name_of_the_local_currency">#REF!</definedName>
    <definedName name="Number_of_days_per_month">#REF!</definedName>
    <definedName name="out">#REF!</definedName>
    <definedName name="PackCodeListing">[4]PackCodes!$A$2:$A$2088</definedName>
    <definedName name="Paym_overdue">#REF!</definedName>
    <definedName name="Pilars">#REF!</definedName>
    <definedName name="Pillars">#REF!</definedName>
    <definedName name="piu">#REF!</definedName>
    <definedName name="ppo">#REF!</definedName>
    <definedName name="PRE_CTY">'[5]Main Menu'!$C$7</definedName>
    <definedName name="PRE_CURR">'[5]Main Menu'!$C$11</definedName>
    <definedName name="PRE_REP">'[5]Main Menu'!$C$3</definedName>
    <definedName name="Previous_Year_Business_Plan_Target__Proceed">#REF!</definedName>
    <definedName name="Previous_Year_Business_Plan_Target__Volume">#REF!</definedName>
    <definedName name="Product_Complaint">#REF!</definedName>
    <definedName name="ProductPie">OFFSET(#REF!,0,0,COUNTA(#REF!),1)</definedName>
    <definedName name="REF_BANDING">[5]ADMIN_REF_DATA!$D$6:$D$9</definedName>
    <definedName name="REF_CB_SEGMENT">[5]ADMIN_REF_DATA!$I$6:$I$39</definedName>
    <definedName name="REF_CB_SUPPLIER">[5]ADMIN_REF_DATA!$G$6:$G$60</definedName>
    <definedName name="REF_CHANNEL">[5]ADMIN_REF_DATA!$C$6:$C$7</definedName>
    <definedName name="REF_LOCAL_KEYACC">[5]ADMIN_REF_DATA!$H$6:$H$20</definedName>
    <definedName name="REF_MI">[5]ADMIN_REF_DATA!$F$6:$F$10</definedName>
    <definedName name="REF_OPPORTUNITY">[5]ADMIN_REF_DATA!$E$6:$E$10</definedName>
    <definedName name="REF_PROD">'[5]Product Group'!$B$6:$B$47</definedName>
    <definedName name="REF_PROD_GRP">[6]ADMIN_FIELD_LIST!$D$5:$D$24</definedName>
    <definedName name="REF_SEGMENT">[6]ADMIN_FIELD_LIST!$C$5:$C$16</definedName>
    <definedName name="REF_SUCCESS">[5]REF_DATA!$R$2:$R$7</definedName>
    <definedName name="REF_UOM">[5]REF_DATA!$V$2:$V$6</definedName>
    <definedName name="Sales_Route">#REF!</definedName>
    <definedName name="SAPBEXrevision" hidden="1">31</definedName>
    <definedName name="SAPBEXsysID" hidden="1">"PB1"</definedName>
    <definedName name="SAPBEXwbID" hidden="1">"402ATOP03Z9CTPOS5OWH1KMP2"</definedName>
    <definedName name="Segm_Cons_Act">#REF!</definedName>
    <definedName name="Segm_Cons_Plan">#REF!</definedName>
    <definedName name="Segm_Industry_Act">#REF!</definedName>
    <definedName name="Segm_Industry_Plan">#REF!</definedName>
    <definedName name="Segm_Trans_Act">#REF!</definedName>
    <definedName name="Segm_Trans_Plan">#REF!</definedName>
    <definedName name="Shell_Distributor_Consumer__Number_of_Clients_Total">#REF!</definedName>
    <definedName name="Shell_Distributor_Consumer__Number_of_Clients_Visiting_Total">#REF!</definedName>
    <definedName name="Shell_Distributor_Consumer_Auto_Specialty___Oil_Shops_Number_of_Clients">#REF!</definedName>
    <definedName name="Shell_Distributor_Consumer_Auto_Specialty___Oil_Shops_Number_of_Clients_Visiting">#REF!</definedName>
    <definedName name="Shell_Distributor_Consumer_Automobile_Fleet_Number_of_Clients">#REF!</definedName>
    <definedName name="Shell_Distributor_Consumer_Automobile_Fleet_Number_of_Clients_Visiting">#REF!</definedName>
    <definedName name="Shell_Distributor_Consumer_Fast_Fits_Number_of_Clients">#REF!</definedName>
    <definedName name="Shell_Distributor_Consumer_Fast_Fits_Number_of_Clients_Visiting">#REF!</definedName>
    <definedName name="Shell_Distributor_Consumer_Fast_Lubes___Oil_Change_Centers_Number_of_Clients">#REF!</definedName>
    <definedName name="Shell_Distributor_Consumer_Fast_Lubes___Oil_Change_Centers_Number_of_Clients_Visiting">#REF!</definedName>
    <definedName name="Shell_Distributor_Consumer_Franchised_Workshop___Car_Dealer_Number_of_Clients">#REF!</definedName>
    <definedName name="Shell_Distributor_Consumer_Franchised_Workshop___Car_Dealer_Number_of_Clients_Visiting">#REF!</definedName>
    <definedName name="Shell_Distributor_Consumer_Hypermarkets___Mass_Merchandising_Number_of_Clients">#REF!</definedName>
    <definedName name="Shell_Distributor_Consumer_Hypermarkets___Mass_Merchandising_Number_of_Clients_Visiting">#REF!</definedName>
    <definedName name="Shell_Distributor_Consumer_OEMs_Number_of_Clients">#REF!</definedName>
    <definedName name="Shell_Distributor_Consumer_OEMs_Number_of_Clients_Visiting">#REF!</definedName>
    <definedName name="Shell_Distributor_Consumer_Retail_Station_Number_of_Clients">#REF!</definedName>
    <definedName name="Shell_Distributor_Consumer_Retail_Station_Number_of_Clients_Visiting">#REF!</definedName>
    <definedName name="Shell_Distributor_Consumer_Wholesale___Clubs_Number_of_Clients">#REF!</definedName>
    <definedName name="Shell_Distributor_Consumer_Wholesale___Clubs_Number_of_Clients_Visiting">#REF!</definedName>
    <definedName name="Shell_Distributor_Industrial__Number_of_Clients_Total">#REF!</definedName>
    <definedName name="Shell_Distributor_Industrial__Number_of_Clients_Visiting_Total">#REF!</definedName>
    <definedName name="Shell_Distributor_Industrial_Automotive_Components_Number_of_Clients">#REF!</definedName>
    <definedName name="Shell_Distributor_Industrial_Automotive_Components_Number_of_Clients_Visiting">#REF!</definedName>
    <definedName name="Shell_Distributor_Industrial_Food_and_Beverage_Number_of_Clients">#REF!</definedName>
    <definedName name="Shell_Distributor_Industrial_Food_and_Beverage_Number_of_Clients_Visiting">#REF!</definedName>
    <definedName name="Shell_Distributor_Industrial_General_Engineering___Metal_Working_Number_of_Clients">#REF!</definedName>
    <definedName name="Shell_Distributor_Industrial_General_Engineering___Metal_Working_Number_of_Clients_Visiting">#REF!</definedName>
    <definedName name="Shell_Distributor_Industrial_Mining__Cement___Quarrying_Number_of_Clients">#REF!</definedName>
    <definedName name="Shell_Distributor_Industrial_Mining__Cement___Quarrying_Number_of_Clients_Visiting">#REF!</definedName>
    <definedName name="Shell_Distributor_Industrial_Other_Number_of_Clients">#REF!</definedName>
    <definedName name="Shell_Distributor_Industrial_Other_Number_of_Clients_Visiting">#REF!</definedName>
    <definedName name="Shell_Distributor_Industrial_Power_Number_of_Clients">#REF!</definedName>
    <definedName name="Shell_Distributor_Industrial_Power_Number_of_Clients_Visiting">#REF!</definedName>
    <definedName name="Shell_Distributor_Industrial_Steel_Metal_Number_of_Clients">#REF!</definedName>
    <definedName name="Shell_Distributor_Industrial_Steel_Metal_Number_of_Clients_Visiting">#REF!</definedName>
    <definedName name="Shell_Distributor_Transport__Number_of_Clients_Total">#REF!</definedName>
    <definedName name="Shell_Distributor_Transport__Number_of_Clients_Visiting_Total">#REF!</definedName>
    <definedName name="Shell_Distributor_Transport_Agriculture_Number_of_Clients">#REF!</definedName>
    <definedName name="Shell_Distributor_Transport_Agriculture_Number_of_Clients_Visiting">#REF!</definedName>
    <definedName name="Shell_Distributor_Transport_Bus___Coach_Number_of_Clients">#REF!</definedName>
    <definedName name="Shell_Distributor_Transport_Bus___Coach_Number_of_Clients_Visiting">#REF!</definedName>
    <definedName name="Shell_Distributor_Transport_Construction_Number_of_Clients">#REF!</definedName>
    <definedName name="Shell_Distributor_Transport_Construction_Number_of_Clients_Visiting">#REF!</definedName>
    <definedName name="Shell_Distributor_Transport_Fleet___Hire___Reward_Number_of_Clients">#REF!</definedName>
    <definedName name="Shell_Distributor_Transport_Fleet___Hire___Reward_Number_of_Clients_Visiting">#REF!</definedName>
    <definedName name="Shell_Distributor_Transport_Government_Number_of_Clients">#REF!</definedName>
    <definedName name="Shell_Distributor_Transport_Government_Number_of_Clients_Visiting">#REF!</definedName>
    <definedName name="Shell_Distributor_Transport_Logistics_Number_of_Clients">#REF!</definedName>
    <definedName name="Shell_Distributor_Transport_Logistics_Number_of_Clients_Visiting">#REF!</definedName>
    <definedName name="Shell_Distributor_Transport_Own_Fleet_Number_of_Clients">#REF!</definedName>
    <definedName name="Shell_Distributor_Transport_Own_Fleet_Number_of_Clients_Visiting">#REF!</definedName>
    <definedName name="Shell_Distributor_Transport_Owner_Driver___Hire___Reward_Number_of_Clients">#REF!</definedName>
    <definedName name="Shell_Distributor_Transport_Owner_Driver___Hire___Reward_Number_of_Clients_Visiting">#REF!</definedName>
    <definedName name="Shell_Distributor_Transport_Special_Delivery_Number_of_Clients">#REF!</definedName>
    <definedName name="Shell_Distributor_Transport_Special_Delivery_Number_of_Clients_Visiting">#REF!</definedName>
    <definedName name="Shell_Distributor_Transport_Workshops_Number_of_Clients">#REF!</definedName>
    <definedName name="Shell_Distributor_Transport_Workshops_Number_of_Clients_Visiting">#REF!</definedName>
    <definedName name="Shell_Market_Share_Consumer_Auto_Specialty_Oil_Shops">#REF!</definedName>
    <definedName name="Shell_Market_Share_Consumer_Automobile_Fleet">#REF!</definedName>
    <definedName name="Shell_Market_Share_Consumer_Fast_Fits">#REF!</definedName>
    <definedName name="Shell_Market_Share_Consumer_Fast_Lubes_Oil_Change_Centers">#REF!</definedName>
    <definedName name="Shell_Market_Share_Consumer_Franchised_Workshop_Car_Dealer">#REF!</definedName>
    <definedName name="Shell_Market_Share_Consumer_Hypermarkets_Mass_Merchandising">#REF!</definedName>
    <definedName name="Shell_Market_Share_Consumer_OEMs">#REF!</definedName>
    <definedName name="Shell_Market_Share_Consumer_Retail_Station">#REF!</definedName>
    <definedName name="Shell_Market_Share_Consumer_Total">#REF!</definedName>
    <definedName name="Shell_Market_Share_Consumer_Wholesale_Clubs">#REF!</definedName>
    <definedName name="Shell_Market_Share_Industrial_Automotive_Components">#REF!</definedName>
    <definedName name="Shell_Market_Share_Industrial_Food_and_Beverage">#REF!</definedName>
    <definedName name="Shell_Market_Share_Industrial_General_Engineering_Metal_Working">#REF!</definedName>
    <definedName name="Shell_Market_Share_Industrial_Mining__Cement___Quarrying">#REF!</definedName>
    <definedName name="Shell_Market_Share_Industrial_Mining_Cement_Quarrying">#REF!</definedName>
    <definedName name="Shell_Market_Share_Industrial_Other">#REF!</definedName>
    <definedName name="Shell_Market_Share_Industrial_Power">#REF!</definedName>
    <definedName name="Shell_Market_Share_Industrial_Steel_Metal">#REF!</definedName>
    <definedName name="Shell_Market_Share_Industrial_Total">#REF!</definedName>
    <definedName name="Shell_Market_Share_Transport_Agriculture">#REF!</definedName>
    <definedName name="Shell_Market_Share_Transport_Bus___Coach">#REF!</definedName>
    <definedName name="Shell_Market_Share_Transport_Bus_Coach">#REF!</definedName>
    <definedName name="Shell_Market_Share_Transport_Construction">#REF!</definedName>
    <definedName name="Shell_Market_Share_Transport_Construction_">#REF!</definedName>
    <definedName name="Shell_Market_Share_Transport_Fleet___Hire___Reward">#REF!</definedName>
    <definedName name="Shell_Market_Share_Transport_Fleet_Hire_Reward">#REF!</definedName>
    <definedName name="Shell_Market_Share_Transport_Government">#REF!</definedName>
    <definedName name="Shell_Market_Share_Transport_Logistics">#REF!</definedName>
    <definedName name="Shell_Market_Share_Transport_Own_Fleet">#REF!</definedName>
    <definedName name="Shell_Market_Share_Transport_Owner_Driver___Hire___Reward">#REF!</definedName>
    <definedName name="Shell_Market_Share_Transport_Owner_Driver_Hire_Reward">#REF!</definedName>
    <definedName name="Shell_Market_Share_Transport_Special_Delivery">#REF!</definedName>
    <definedName name="Shell_Market_Share_Transport_Total">#REF!</definedName>
    <definedName name="Shell_Market_Share_Transport_Workshops">#REF!</definedName>
    <definedName name="Shell_Volume_Consumer_Auto_Specialty_Oil_Shops">#REF!</definedName>
    <definedName name="Shell_Volume_Consumer_Automobile_Fleet">#REF!</definedName>
    <definedName name="Shell_Volume_Consumer_Fast_Fits">#REF!</definedName>
    <definedName name="Shell_Volume_Consumer_Fast_Lubes_Oil_Change_Centers">#REF!</definedName>
    <definedName name="Shell_Volume_Consumer_Franchised_Workshop_Car_Dealer">#REF!</definedName>
    <definedName name="Shell_Volume_Consumer_Hypermarkets_Mass_Merchandising">#REF!</definedName>
    <definedName name="Shell_Volume_Consumer_OEMs">#REF!</definedName>
    <definedName name="Shell_Volume_Consumer_Retail_Station">#REF!</definedName>
    <definedName name="Shell_Volume_Consumer_Total">#REF!</definedName>
    <definedName name="Shell_Volume_Consumer_Wholesale_Clubs">#REF!</definedName>
    <definedName name="Shell_Volume_Industrial_Automotive_Components">#REF!</definedName>
    <definedName name="Shell_Volume_Industrial_Food_and_Beverage">#REF!</definedName>
    <definedName name="Shell_Volume_Industrial_General_Engineering_Metal_Working">#REF!</definedName>
    <definedName name="Shell_Volume_Industrial_Mining__Cement___Quarrying">#REF!</definedName>
    <definedName name="Shell_Volume_Industrial_Mining_Cement_Quarrying">#REF!</definedName>
    <definedName name="Shell_Volume_Industrial_Other">#REF!</definedName>
    <definedName name="Shell_Volume_Industrial_Power">#REF!</definedName>
    <definedName name="Shell_Volume_Industrial_Steel_Metal">#REF!</definedName>
    <definedName name="Shell_Volume_Industrial_Total">#REF!</definedName>
    <definedName name="Shell_Volume_Transport_Agriculture">#REF!</definedName>
    <definedName name="Shell_Volume_Transport_Bus___Coach">#REF!</definedName>
    <definedName name="Shell_Volume_Transport_Bus_Coach">#REF!</definedName>
    <definedName name="Shell_Volume_Transport_Construction">#REF!</definedName>
    <definedName name="Shell_Volume_Transport_Construction_">#REF!</definedName>
    <definedName name="Shell_Volume_Transport_Fleet___Hire___Reward">#REF!</definedName>
    <definedName name="Shell_Volume_Transport_Fleet_Hire_Reward">#REF!</definedName>
    <definedName name="Shell_Volume_Transport_Government">#REF!</definedName>
    <definedName name="Shell_Volume_Transport_Logistics">#REF!</definedName>
    <definedName name="Shell_Volume_Transport_Own_Fleet">#REF!</definedName>
    <definedName name="Shell_Volume_Transport_Owner_Driver___Hire___Reward">#REF!</definedName>
    <definedName name="Shell_Volume_Transport_Owner_Driver_Hire_Reward">#REF!</definedName>
    <definedName name="Shell_Volume_Transport_Special_Delivery">#REF!</definedName>
    <definedName name="Shell_Volume_Transport_Total">#REF!</definedName>
    <definedName name="Shell_Volume_Transport_Workshops">#REF!</definedName>
    <definedName name="something" hidden="1">5</definedName>
    <definedName name="Source">#REF!</definedName>
    <definedName name="Stock_Beg">#REF!</definedName>
    <definedName name="Stock_Cover">#REF!</definedName>
    <definedName name="Stock_End">#REF!</definedName>
    <definedName name="Stock_Shell_Vol">#REF!</definedName>
    <definedName name="TargetBar">OFFSET(#REF!,0,0,COUNTA(#REF!),1)</definedName>
    <definedName name="Transport_Agriculture">#REF!</definedName>
    <definedName name="Transport_Agriculture_Number_of_Clients">#REF!</definedName>
    <definedName name="Transport_Bus_Coach">#REF!</definedName>
    <definedName name="Transport_Bus_Coach_Number_of_Clients">#REF!</definedName>
    <definedName name="Transport_Construction">#REF!</definedName>
    <definedName name="Transport_Construction_Number_of_Clients">#REF!</definedName>
    <definedName name="Transport_Fleet_Hire_Reward">#REF!</definedName>
    <definedName name="Transport_Fleet_Hire_Reward_Number_of_Clients">#REF!</definedName>
    <definedName name="Transport_Government">#REF!</definedName>
    <definedName name="Transport_Government_Number_of_Clients">#REF!</definedName>
    <definedName name="Transport_Logistics">#REF!</definedName>
    <definedName name="Transport_Logistics_Number_of_Clients">#REF!</definedName>
    <definedName name="Transport_Number_of_Clients_Total">#REF!</definedName>
    <definedName name="Transport_Own_Fleet">#REF!</definedName>
    <definedName name="Transport_Own_Fleet_Number_of_Clients">#REF!</definedName>
    <definedName name="Transport_Owner_Driver_Hire_Reward">#REF!</definedName>
    <definedName name="Transport_Owner_Driver_Hire_Reward_Number_of_Clients">#REF!</definedName>
    <definedName name="Transport_Special_Delivery">#REF!</definedName>
    <definedName name="Transport_Special_Delivery_Number_of_Clients">#REF!</definedName>
    <definedName name="Transport_Total">#REF!</definedName>
    <definedName name="Transport_Workshops">#REF!</definedName>
    <definedName name="Transport_Workshops_Number_of_Clients">#REF!</definedName>
    <definedName name="tt">#REF!</definedName>
    <definedName name="ValidActivityType">#REF!</definedName>
    <definedName name="ValidBrands">#REF!</definedName>
    <definedName name="ValidKPI">#REF!</definedName>
    <definedName name="ValidPilars">#REF!</definedName>
    <definedName name="ValidSource">'[7]Dropdown Lists'!$D$2:$D$4</definedName>
    <definedName name="ValidSourceMktTab">'[7]Dropdown Lists'!$D$2:$D$4</definedName>
    <definedName name="Vol_Act">#REF!</definedName>
    <definedName name="Vol_Plan">'[8]5)Monthly KPI'!$F$7:$Q$7</definedName>
    <definedName name="Volume_Measure">#REF!</definedName>
    <definedName name="what" hidden="1">"3ZNOVKOGH7FD3HAJOASM5XG76"</definedName>
    <definedName name="ww">'[9]Distributor Detail Objective'!$I$128:$M$128</definedName>
    <definedName name="xxxxx" localSheetId="2" hidden="1">'Base Ativa'!$B$7:$AC$658</definedName>
    <definedName name="xxxxx" localSheetId="0" hidden="1">Reporte!#REF!</definedName>
  </definedNames>
  <calcPr calcId="191028"/>
  <pivotCaches>
    <pivotCache cacheId="0" r:id="rId21"/>
    <pivotCache cacheId="1" r:id="rId22"/>
    <pivotCache cacheId="2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2" i="2" l="1"/>
  <c r="C903" i="2"/>
  <c r="C904" i="2"/>
  <c r="C905" i="2"/>
  <c r="C906" i="2"/>
  <c r="C907" i="2"/>
  <c r="C908" i="2"/>
  <c r="G902" i="2"/>
  <c r="G903" i="2"/>
  <c r="G904" i="2"/>
  <c r="G905" i="2"/>
  <c r="G906" i="2"/>
  <c r="G907" i="2"/>
  <c r="G908" i="2"/>
  <c r="Z902" i="2"/>
  <c r="Z903" i="2"/>
  <c r="Z904" i="2"/>
  <c r="Z905" i="2"/>
  <c r="Z906" i="2"/>
  <c r="Z907" i="2"/>
  <c r="Z908" i="2"/>
  <c r="AA902" i="2"/>
  <c r="AA903" i="2"/>
  <c r="AA904" i="2"/>
  <c r="AA905" i="2"/>
  <c r="AA906" i="2"/>
  <c r="AA907" i="2"/>
  <c r="AA908" i="2"/>
  <c r="AB902" i="2"/>
  <c r="AB903" i="2"/>
  <c r="AB904" i="2"/>
  <c r="AB905" i="2"/>
  <c r="AB906" i="2"/>
  <c r="AB907" i="2"/>
  <c r="AB908" i="2"/>
  <c r="J26" i="6"/>
  <c r="K43" i="6"/>
  <c r="J43" i="6"/>
  <c r="L40" i="6"/>
  <c r="K40" i="6"/>
  <c r="J40" i="6"/>
  <c r="M37" i="6"/>
  <c r="L37" i="6"/>
  <c r="J37" i="6"/>
  <c r="K37" i="6" l="1"/>
  <c r="M40" i="6"/>
  <c r="L43" i="6"/>
  <c r="P5" i="6" l="1"/>
  <c r="C29" i="2" l="1"/>
  <c r="G29" i="2"/>
  <c r="AA29" i="2"/>
  <c r="AB29" i="2"/>
  <c r="C30" i="2"/>
  <c r="G30" i="2"/>
  <c r="AA30" i="2"/>
  <c r="AB30" i="2"/>
  <c r="C31" i="2"/>
  <c r="G31" i="2"/>
  <c r="Z31" i="2"/>
  <c r="AA31" i="2"/>
  <c r="AB31" i="2"/>
  <c r="AH31" i="2"/>
  <c r="C32" i="2"/>
  <c r="G32" i="2"/>
  <c r="Z32" i="2"/>
  <c r="AA32" i="2"/>
  <c r="AB32" i="2"/>
  <c r="AH32" i="2"/>
  <c r="C33" i="2"/>
  <c r="G33" i="2"/>
  <c r="Z33" i="2"/>
  <c r="AA33" i="2"/>
  <c r="AB33" i="2"/>
  <c r="AH33" i="2"/>
  <c r="C34" i="2"/>
  <c r="G34" i="2"/>
  <c r="Z34" i="2"/>
  <c r="AA34" i="2"/>
  <c r="AB34" i="2"/>
  <c r="AH34" i="2"/>
  <c r="C35" i="2"/>
  <c r="G35" i="2"/>
  <c r="Z35" i="2"/>
  <c r="AA35" i="2"/>
  <c r="AB35" i="2"/>
  <c r="C36" i="2"/>
  <c r="G36" i="2"/>
  <c r="Z36" i="2"/>
  <c r="AA36" i="2"/>
  <c r="AB36" i="2"/>
  <c r="C37" i="2"/>
  <c r="G37" i="2"/>
  <c r="Z37" i="2"/>
  <c r="AA37" i="2"/>
  <c r="AB37" i="2"/>
  <c r="C38" i="2"/>
  <c r="G38" i="2"/>
  <c r="Z38" i="2"/>
  <c r="AA38" i="2"/>
  <c r="AB38" i="2"/>
  <c r="C39" i="2"/>
  <c r="G39" i="2"/>
  <c r="Z39" i="2"/>
  <c r="AA39" i="2"/>
  <c r="AB39" i="2"/>
  <c r="C40" i="2"/>
  <c r="G40" i="2"/>
  <c r="Z40" i="2"/>
  <c r="AA40" i="2"/>
  <c r="AB40" i="2"/>
  <c r="C41" i="2"/>
  <c r="G41" i="2"/>
  <c r="Z41" i="2"/>
  <c r="AA41" i="2"/>
  <c r="AB41" i="2"/>
  <c r="C42" i="2"/>
  <c r="G42" i="2"/>
  <c r="Z42" i="2"/>
  <c r="AA42" i="2"/>
  <c r="AB42" i="2"/>
  <c r="C43" i="2"/>
  <c r="G43" i="2"/>
  <c r="Z43" i="2"/>
  <c r="AA43" i="2"/>
  <c r="AB43" i="2"/>
  <c r="C44" i="2"/>
  <c r="G44" i="2"/>
  <c r="Z44" i="2"/>
  <c r="AA44" i="2"/>
  <c r="AB44" i="2"/>
  <c r="C45" i="2"/>
  <c r="G45" i="2"/>
  <c r="Z45" i="2"/>
  <c r="AA45" i="2"/>
  <c r="AB45" i="2"/>
  <c r="C46" i="2"/>
  <c r="G46" i="2"/>
  <c r="Z46" i="2"/>
  <c r="AA46" i="2"/>
  <c r="AB46" i="2"/>
  <c r="C47" i="2"/>
  <c r="G47" i="2"/>
  <c r="Z47" i="2"/>
  <c r="AA47" i="2"/>
  <c r="AB47" i="2"/>
  <c r="C48" i="2"/>
  <c r="G48" i="2"/>
  <c r="Z48" i="2"/>
  <c r="AA48" i="2"/>
  <c r="AB48" i="2"/>
  <c r="C49" i="2"/>
  <c r="G49" i="2"/>
  <c r="Z49" i="2"/>
  <c r="AA49" i="2"/>
  <c r="AB49" i="2"/>
  <c r="C50" i="2"/>
  <c r="G50" i="2"/>
  <c r="Z50" i="2"/>
  <c r="AA50" i="2"/>
  <c r="AB50" i="2"/>
  <c r="AH50" i="2"/>
  <c r="C51" i="2"/>
  <c r="G51" i="2"/>
  <c r="Z51" i="2"/>
  <c r="AA51" i="2"/>
  <c r="AB51" i="2"/>
  <c r="AH51" i="2"/>
  <c r="C52" i="2"/>
  <c r="G52" i="2"/>
  <c r="Z52" i="2"/>
  <c r="AA52" i="2"/>
  <c r="AB52" i="2"/>
  <c r="AH52" i="2"/>
  <c r="C53" i="2"/>
  <c r="G53" i="2"/>
  <c r="Z53" i="2"/>
  <c r="AA53" i="2"/>
  <c r="AB53" i="2"/>
  <c r="AH53" i="2"/>
  <c r="C54" i="2"/>
  <c r="G54" i="2"/>
  <c r="Z54" i="2"/>
  <c r="AA54" i="2"/>
  <c r="AB54" i="2"/>
  <c r="AH54" i="2"/>
  <c r="C55" i="2"/>
  <c r="G55" i="2"/>
  <c r="Z55" i="2"/>
  <c r="AA55" i="2"/>
  <c r="AB55" i="2"/>
  <c r="AH55" i="2"/>
  <c r="C56" i="2"/>
  <c r="G56" i="2"/>
  <c r="Z56" i="2"/>
  <c r="AA56" i="2"/>
  <c r="AB56" i="2"/>
  <c r="AH56" i="2"/>
  <c r="C57" i="2"/>
  <c r="G57" i="2"/>
  <c r="Z57" i="2"/>
  <c r="AA57" i="2"/>
  <c r="AB57" i="2"/>
  <c r="AH57" i="2"/>
  <c r="C58" i="2"/>
  <c r="G58" i="2"/>
  <c r="Z58" i="2"/>
  <c r="AA58" i="2"/>
  <c r="AB58" i="2"/>
  <c r="C59" i="2"/>
  <c r="G59" i="2"/>
  <c r="Z59" i="2"/>
  <c r="AA59" i="2"/>
  <c r="AB59" i="2"/>
  <c r="AH59" i="2"/>
  <c r="C60" i="2"/>
  <c r="G60" i="2"/>
  <c r="Z60" i="2"/>
  <c r="AA60" i="2"/>
  <c r="AB60" i="2"/>
  <c r="AH60" i="2"/>
  <c r="C61" i="2"/>
  <c r="G61" i="2"/>
  <c r="Z61" i="2"/>
  <c r="AA61" i="2"/>
  <c r="AB61" i="2"/>
  <c r="AH61" i="2"/>
  <c r="C62" i="2"/>
  <c r="G62" i="2"/>
  <c r="Z62" i="2"/>
  <c r="AA62" i="2"/>
  <c r="AB62" i="2"/>
  <c r="AH62" i="2"/>
  <c r="C63" i="2"/>
  <c r="G63" i="2"/>
  <c r="Z63" i="2"/>
  <c r="AA63" i="2"/>
  <c r="AB63" i="2"/>
  <c r="AH63" i="2"/>
  <c r="C64" i="2"/>
  <c r="G64" i="2"/>
  <c r="Z64" i="2"/>
  <c r="AA64" i="2"/>
  <c r="AB64" i="2"/>
  <c r="AH64" i="2"/>
  <c r="C65" i="2"/>
  <c r="G65" i="2"/>
  <c r="Z65" i="2"/>
  <c r="AA65" i="2"/>
  <c r="AB65" i="2"/>
  <c r="AH65" i="2"/>
  <c r="C66" i="2"/>
  <c r="G66" i="2"/>
  <c r="Z66" i="2"/>
  <c r="AA66" i="2"/>
  <c r="AB66" i="2"/>
  <c r="C67" i="2"/>
  <c r="G67" i="2"/>
  <c r="Z67" i="2"/>
  <c r="AA67" i="2"/>
  <c r="AB67" i="2"/>
  <c r="AH67" i="2"/>
  <c r="C68" i="2"/>
  <c r="G68" i="2"/>
  <c r="Z68" i="2"/>
  <c r="AA68" i="2"/>
  <c r="AB68" i="2"/>
  <c r="AH68" i="2"/>
  <c r="C69" i="2"/>
  <c r="G69" i="2"/>
  <c r="Z69" i="2"/>
  <c r="AA69" i="2"/>
  <c r="AB69" i="2"/>
  <c r="AH69" i="2"/>
  <c r="C70" i="2"/>
  <c r="G70" i="2"/>
  <c r="Z70" i="2"/>
  <c r="AA70" i="2"/>
  <c r="AB70" i="2"/>
  <c r="AH70" i="2"/>
  <c r="C71" i="2"/>
  <c r="G71" i="2"/>
  <c r="Z71" i="2"/>
  <c r="AA71" i="2"/>
  <c r="AB71" i="2"/>
  <c r="AH71" i="2"/>
  <c r="C72" i="2"/>
  <c r="G72" i="2"/>
  <c r="Z72" i="2"/>
  <c r="AA72" i="2"/>
  <c r="AB72" i="2"/>
  <c r="AH72" i="2"/>
  <c r="C73" i="2"/>
  <c r="G73" i="2"/>
  <c r="Z73" i="2"/>
  <c r="AA73" i="2"/>
  <c r="AB73" i="2"/>
  <c r="AH73" i="2"/>
  <c r="C74" i="2"/>
  <c r="G74" i="2"/>
  <c r="Z74" i="2"/>
  <c r="AA74" i="2"/>
  <c r="AB74" i="2"/>
  <c r="AH74" i="2"/>
  <c r="C75" i="2"/>
  <c r="G75" i="2"/>
  <c r="Z75" i="2"/>
  <c r="AA75" i="2"/>
  <c r="AB75" i="2"/>
  <c r="AH75" i="2"/>
  <c r="C76" i="2"/>
  <c r="G76" i="2"/>
  <c r="Z76" i="2"/>
  <c r="AA76" i="2"/>
  <c r="AB76" i="2"/>
  <c r="AH76" i="2"/>
  <c r="C77" i="2"/>
  <c r="G77" i="2"/>
  <c r="Z77" i="2"/>
  <c r="AA77" i="2"/>
  <c r="AB77" i="2"/>
  <c r="AH77" i="2"/>
  <c r="C78" i="2"/>
  <c r="G78" i="2"/>
  <c r="Z78" i="2"/>
  <c r="AA78" i="2"/>
  <c r="AB78" i="2"/>
  <c r="AH78" i="2"/>
  <c r="C79" i="2"/>
  <c r="G79" i="2"/>
  <c r="AA79" i="2"/>
  <c r="AB79" i="2"/>
  <c r="AH79" i="2"/>
  <c r="C80" i="2"/>
  <c r="G80" i="2"/>
  <c r="Z80" i="2"/>
  <c r="AA80" i="2"/>
  <c r="AB80" i="2"/>
  <c r="AH80" i="2"/>
  <c r="C81" i="2"/>
  <c r="G81" i="2"/>
  <c r="Z81" i="2"/>
  <c r="AA81" i="2"/>
  <c r="AB81" i="2"/>
  <c r="AH81" i="2"/>
  <c r="C82" i="2"/>
  <c r="G82" i="2"/>
  <c r="Z82" i="2"/>
  <c r="AA82" i="2"/>
  <c r="AB82" i="2"/>
  <c r="AH82" i="2"/>
  <c r="C83" i="2"/>
  <c r="G83" i="2"/>
  <c r="Z83" i="2"/>
  <c r="AA83" i="2"/>
  <c r="AB83" i="2"/>
  <c r="AH83" i="2"/>
  <c r="C84" i="2"/>
  <c r="G84" i="2"/>
  <c r="Z84" i="2"/>
  <c r="AA84" i="2"/>
  <c r="AB84" i="2"/>
  <c r="AH84" i="2"/>
  <c r="C85" i="2"/>
  <c r="G85" i="2"/>
  <c r="Z85" i="2"/>
  <c r="AA85" i="2"/>
  <c r="AB85" i="2"/>
  <c r="AH85" i="2"/>
  <c r="C86" i="2"/>
  <c r="G86" i="2"/>
  <c r="AA86" i="2"/>
  <c r="AB86" i="2"/>
  <c r="AH86" i="2"/>
  <c r="C87" i="2"/>
  <c r="G87" i="2"/>
  <c r="AA87" i="2"/>
  <c r="AB87" i="2"/>
  <c r="AH87" i="2"/>
  <c r="C88" i="2"/>
  <c r="G88" i="2"/>
  <c r="AA88" i="2"/>
  <c r="AB88" i="2"/>
  <c r="AH88" i="2"/>
  <c r="C89" i="2"/>
  <c r="G89" i="2"/>
  <c r="Z89" i="2"/>
  <c r="AA89" i="2"/>
  <c r="AB89" i="2"/>
  <c r="AH89" i="2"/>
  <c r="C90" i="2"/>
  <c r="G90" i="2"/>
  <c r="Z90" i="2"/>
  <c r="AA90" i="2"/>
  <c r="AB90" i="2"/>
  <c r="AH90" i="2"/>
  <c r="C91" i="2"/>
  <c r="G91" i="2"/>
  <c r="Z91" i="2"/>
  <c r="AA91" i="2"/>
  <c r="AB91" i="2"/>
  <c r="AH91" i="2"/>
  <c r="C92" i="2"/>
  <c r="G92" i="2"/>
  <c r="Z92" i="2"/>
  <c r="AA92" i="2"/>
  <c r="AB92" i="2"/>
  <c r="AH92" i="2"/>
  <c r="C93" i="2"/>
  <c r="G93" i="2"/>
  <c r="Z93" i="2"/>
  <c r="AA93" i="2"/>
  <c r="AB93" i="2"/>
  <c r="C94" i="2"/>
  <c r="G94" i="2"/>
  <c r="Z94" i="2"/>
  <c r="AA94" i="2"/>
  <c r="AB94" i="2"/>
  <c r="AH94" i="2"/>
  <c r="C95" i="2"/>
  <c r="G95" i="2"/>
  <c r="Z95" i="2"/>
  <c r="AA95" i="2"/>
  <c r="AB95" i="2"/>
  <c r="C96" i="2"/>
  <c r="G96" i="2"/>
  <c r="Z96" i="2"/>
  <c r="AA96" i="2"/>
  <c r="AB96" i="2"/>
  <c r="AH96" i="2"/>
  <c r="C97" i="2"/>
  <c r="G97" i="2"/>
  <c r="Z97" i="2"/>
  <c r="AA97" i="2"/>
  <c r="AB97" i="2"/>
  <c r="AH97" i="2"/>
  <c r="C98" i="2"/>
  <c r="G98" i="2"/>
  <c r="Z98" i="2"/>
  <c r="AA98" i="2"/>
  <c r="AB98" i="2"/>
  <c r="AH98" i="2"/>
  <c r="C99" i="2"/>
  <c r="G99" i="2"/>
  <c r="Z99" i="2"/>
  <c r="AA99" i="2"/>
  <c r="AB99" i="2"/>
  <c r="C100" i="2"/>
  <c r="G100" i="2"/>
  <c r="Z100" i="2"/>
  <c r="AA100" i="2"/>
  <c r="AB100" i="2"/>
  <c r="AH100" i="2"/>
  <c r="C101" i="2"/>
  <c r="G101" i="2"/>
  <c r="Z101" i="2"/>
  <c r="AA101" i="2"/>
  <c r="AB101" i="2"/>
  <c r="C102" i="2"/>
  <c r="G102" i="2"/>
  <c r="Z102" i="2"/>
  <c r="AA102" i="2"/>
  <c r="AB102" i="2"/>
  <c r="AH102" i="2"/>
  <c r="C103" i="2"/>
  <c r="G103" i="2"/>
  <c r="Z103" i="2"/>
  <c r="AA103" i="2"/>
  <c r="AB103" i="2"/>
  <c r="AH103" i="2"/>
  <c r="C104" i="2"/>
  <c r="G104" i="2"/>
  <c r="Z104" i="2"/>
  <c r="AA104" i="2"/>
  <c r="AB104" i="2"/>
  <c r="AH104" i="2"/>
  <c r="C105" i="2"/>
  <c r="G105" i="2"/>
  <c r="Z105" i="2"/>
  <c r="AA105" i="2"/>
  <c r="AB105" i="2"/>
  <c r="C106" i="2"/>
  <c r="G106" i="2"/>
  <c r="Z106" i="2"/>
  <c r="AA106" i="2"/>
  <c r="AB106" i="2"/>
  <c r="AH106" i="2"/>
  <c r="C107" i="2"/>
  <c r="G107" i="2"/>
  <c r="Z107" i="2"/>
  <c r="AA107" i="2"/>
  <c r="AB107" i="2"/>
  <c r="AH107" i="2"/>
  <c r="C108" i="2"/>
  <c r="G108" i="2"/>
  <c r="Z108" i="2"/>
  <c r="AA108" i="2"/>
  <c r="AB108" i="2"/>
  <c r="AH108" i="2"/>
  <c r="C109" i="2"/>
  <c r="G109" i="2"/>
  <c r="Z109" i="2"/>
  <c r="AA109" i="2"/>
  <c r="AB109" i="2"/>
  <c r="AH109" i="2"/>
  <c r="C110" i="2"/>
  <c r="G110" i="2"/>
  <c r="Z110" i="2"/>
  <c r="AA110" i="2"/>
  <c r="AB110" i="2"/>
  <c r="AH110" i="2"/>
  <c r="C111" i="2"/>
  <c r="G111" i="2"/>
  <c r="Z111" i="2"/>
  <c r="AA111" i="2"/>
  <c r="AB111" i="2"/>
  <c r="AH111" i="2"/>
  <c r="C112" i="2"/>
  <c r="G112" i="2"/>
  <c r="Z112" i="2"/>
  <c r="AA112" i="2"/>
  <c r="AB112" i="2"/>
  <c r="AH112" i="2"/>
  <c r="C113" i="2"/>
  <c r="G113" i="2"/>
  <c r="Z113" i="2"/>
  <c r="AA113" i="2"/>
  <c r="AB113" i="2"/>
  <c r="AH113" i="2"/>
  <c r="C114" i="2"/>
  <c r="G114" i="2"/>
  <c r="Z114" i="2"/>
  <c r="AA114" i="2"/>
  <c r="AB114" i="2"/>
  <c r="AH114" i="2"/>
  <c r="C115" i="2"/>
  <c r="G115" i="2"/>
  <c r="Z115" i="2"/>
  <c r="AA115" i="2"/>
  <c r="AB115" i="2"/>
  <c r="AH115" i="2"/>
  <c r="C116" i="2"/>
  <c r="G116" i="2"/>
  <c r="Z116" i="2"/>
  <c r="AH116" i="2"/>
  <c r="C117" i="2"/>
  <c r="G117" i="2"/>
  <c r="Z117" i="2"/>
  <c r="AH117" i="2"/>
  <c r="C118" i="2"/>
  <c r="G118" i="2"/>
  <c r="Z118" i="2"/>
  <c r="AA118" i="2"/>
  <c r="AB118" i="2"/>
  <c r="AH118" i="2"/>
  <c r="C119" i="2"/>
  <c r="G119" i="2"/>
  <c r="Z119" i="2"/>
  <c r="AH119" i="2"/>
  <c r="C120" i="2"/>
  <c r="G120" i="2"/>
  <c r="Z120" i="2"/>
  <c r="AH120" i="2"/>
  <c r="C121" i="2"/>
  <c r="G121" i="2"/>
  <c r="Z121" i="2"/>
  <c r="AA121" i="2"/>
  <c r="AB121" i="2"/>
  <c r="AH121" i="2"/>
  <c r="C122" i="2"/>
  <c r="G122" i="2"/>
  <c r="Z122" i="2"/>
  <c r="AA122" i="2"/>
  <c r="AB122" i="2"/>
  <c r="AH122" i="2"/>
  <c r="C123" i="2"/>
  <c r="G123" i="2"/>
  <c r="Z123" i="2"/>
  <c r="AH123" i="2"/>
  <c r="C124" i="2"/>
  <c r="G124" i="2"/>
  <c r="Z124" i="2"/>
  <c r="AA124" i="2"/>
  <c r="AB124" i="2"/>
  <c r="AH124" i="2"/>
  <c r="C125" i="2"/>
  <c r="G125" i="2"/>
  <c r="Z125" i="2"/>
  <c r="AA125" i="2"/>
  <c r="AB125" i="2"/>
  <c r="AH125" i="2"/>
  <c r="C126" i="2"/>
  <c r="G126" i="2"/>
  <c r="AH126" i="2"/>
  <c r="C127" i="2"/>
  <c r="G127" i="2"/>
  <c r="Z127" i="2"/>
  <c r="AA127" i="2"/>
  <c r="AB127" i="2"/>
  <c r="AH127" i="2"/>
  <c r="C128" i="2"/>
  <c r="G128" i="2"/>
  <c r="Z128" i="2"/>
  <c r="AA128" i="2"/>
  <c r="AB128" i="2"/>
  <c r="AH128" i="2"/>
  <c r="C129" i="2"/>
  <c r="G129" i="2"/>
  <c r="Z129" i="2"/>
  <c r="AA129" i="2"/>
  <c r="AB129" i="2"/>
  <c r="AH129" i="2"/>
  <c r="C130" i="2"/>
  <c r="G130" i="2"/>
  <c r="Z130" i="2"/>
  <c r="AA130" i="2"/>
  <c r="AB130" i="2"/>
  <c r="AH130" i="2"/>
  <c r="C131" i="2"/>
  <c r="G131" i="2"/>
  <c r="Z131" i="2"/>
  <c r="AA131" i="2"/>
  <c r="AB131" i="2"/>
  <c r="AH131" i="2"/>
  <c r="C132" i="2"/>
  <c r="G132" i="2"/>
  <c r="Z132" i="2"/>
  <c r="AA132" i="2"/>
  <c r="AB132" i="2"/>
  <c r="AH132" i="2"/>
  <c r="C133" i="2"/>
  <c r="G133" i="2"/>
  <c r="Z133" i="2"/>
  <c r="AA133" i="2"/>
  <c r="AB133" i="2"/>
  <c r="AH133" i="2"/>
  <c r="C134" i="2"/>
  <c r="G134" i="2"/>
  <c r="Z134" i="2"/>
  <c r="AA134" i="2"/>
  <c r="AB134" i="2"/>
  <c r="AH134" i="2"/>
  <c r="C135" i="2"/>
  <c r="G135" i="2"/>
  <c r="Z135" i="2"/>
  <c r="AA135" i="2"/>
  <c r="AB135" i="2"/>
  <c r="AH135" i="2"/>
  <c r="C136" i="2"/>
  <c r="G136" i="2"/>
  <c r="Z136" i="2"/>
  <c r="AA136" i="2"/>
  <c r="AB136" i="2"/>
  <c r="AH136" i="2"/>
  <c r="C137" i="2"/>
  <c r="G137" i="2"/>
  <c r="Z137" i="2"/>
  <c r="AA137" i="2"/>
  <c r="AB137" i="2"/>
  <c r="AH137" i="2"/>
  <c r="C138" i="2"/>
  <c r="G138" i="2"/>
  <c r="Z138" i="2"/>
  <c r="AA138" i="2"/>
  <c r="AB138" i="2"/>
  <c r="AH138" i="2"/>
  <c r="C139" i="2"/>
  <c r="G139" i="2"/>
  <c r="Z139" i="2"/>
  <c r="AA139" i="2"/>
  <c r="AB139" i="2"/>
  <c r="AH139" i="2"/>
  <c r="C140" i="2"/>
  <c r="G140" i="2"/>
  <c r="Z140" i="2"/>
  <c r="AA140" i="2"/>
  <c r="AB140" i="2"/>
  <c r="AH140" i="2"/>
  <c r="C141" i="2"/>
  <c r="G141" i="2"/>
  <c r="Z141" i="2"/>
  <c r="AA141" i="2"/>
  <c r="AB141" i="2"/>
  <c r="AH141" i="2"/>
  <c r="C142" i="2"/>
  <c r="G142" i="2"/>
  <c r="Z142" i="2"/>
  <c r="AA142" i="2"/>
  <c r="AB142" i="2"/>
  <c r="AH142" i="2"/>
  <c r="C143" i="2"/>
  <c r="G143" i="2"/>
  <c r="Z143" i="2"/>
  <c r="AA143" i="2"/>
  <c r="AB143" i="2"/>
  <c r="AH143" i="2"/>
  <c r="C144" i="2"/>
  <c r="G144" i="2"/>
  <c r="Z144" i="2"/>
  <c r="AA144" i="2"/>
  <c r="AB144" i="2"/>
  <c r="AH144" i="2"/>
  <c r="C145" i="2"/>
  <c r="G145" i="2"/>
  <c r="Z145" i="2"/>
  <c r="AA145" i="2"/>
  <c r="AB145" i="2"/>
  <c r="AH145" i="2"/>
  <c r="C146" i="2"/>
  <c r="G146" i="2"/>
  <c r="Z146" i="2"/>
  <c r="AA146" i="2"/>
  <c r="AB146" i="2"/>
  <c r="AH146" i="2"/>
  <c r="C147" i="2"/>
  <c r="G147" i="2"/>
  <c r="Z147" i="2"/>
  <c r="AA147" i="2"/>
  <c r="AB147" i="2"/>
  <c r="AH147" i="2"/>
  <c r="C148" i="2"/>
  <c r="G148" i="2"/>
  <c r="Z148" i="2"/>
  <c r="AA148" i="2"/>
  <c r="AB148" i="2"/>
  <c r="AH148" i="2"/>
  <c r="C149" i="2"/>
  <c r="G149" i="2"/>
  <c r="Z149" i="2"/>
  <c r="AA149" i="2"/>
  <c r="AB149" i="2"/>
  <c r="AH149" i="2"/>
  <c r="C150" i="2"/>
  <c r="G150" i="2"/>
  <c r="Z150" i="2"/>
  <c r="AA150" i="2"/>
  <c r="AB150" i="2"/>
  <c r="AH150" i="2"/>
  <c r="C151" i="2"/>
  <c r="G151" i="2"/>
  <c r="Z151" i="2"/>
  <c r="AA151" i="2"/>
  <c r="AB151" i="2"/>
  <c r="AH151" i="2"/>
  <c r="C152" i="2"/>
  <c r="G152" i="2"/>
  <c r="AA152" i="2"/>
  <c r="AB152" i="2"/>
  <c r="AH152" i="2"/>
  <c r="C153" i="2"/>
  <c r="G153" i="2"/>
  <c r="AA153" i="2"/>
  <c r="AB153" i="2"/>
  <c r="AH153" i="2"/>
  <c r="C154" i="2"/>
  <c r="G154" i="2"/>
  <c r="Z154" i="2"/>
  <c r="AA154" i="2"/>
  <c r="AB154" i="2"/>
  <c r="AH154" i="2"/>
  <c r="C155" i="2"/>
  <c r="G155" i="2"/>
  <c r="Z155" i="2"/>
  <c r="AA155" i="2"/>
  <c r="AB155" i="2"/>
  <c r="AH155" i="2"/>
  <c r="C156" i="2"/>
  <c r="G156" i="2"/>
  <c r="Z156" i="2"/>
  <c r="AA156" i="2"/>
  <c r="AB156" i="2"/>
  <c r="AH156" i="2"/>
  <c r="C157" i="2"/>
  <c r="G157" i="2"/>
  <c r="Z157" i="2"/>
  <c r="AA157" i="2"/>
  <c r="AB157" i="2"/>
  <c r="AH157" i="2"/>
  <c r="C158" i="2"/>
  <c r="G158" i="2"/>
  <c r="Z158" i="2"/>
  <c r="AA158" i="2"/>
  <c r="AB158" i="2"/>
  <c r="C159" i="2"/>
  <c r="G159" i="2"/>
  <c r="Z159" i="2"/>
  <c r="AA159" i="2"/>
  <c r="AB159" i="2"/>
  <c r="C160" i="2"/>
  <c r="G160" i="2"/>
  <c r="Z160" i="2"/>
  <c r="AA160" i="2"/>
  <c r="AB160" i="2"/>
  <c r="AH160" i="2"/>
  <c r="C161" i="2"/>
  <c r="G161" i="2"/>
  <c r="C162" i="2"/>
  <c r="G162" i="2"/>
  <c r="Z162" i="2"/>
  <c r="AA162" i="2"/>
  <c r="AB162" i="2"/>
  <c r="C163" i="2"/>
  <c r="G163" i="2"/>
  <c r="Z163" i="2"/>
  <c r="AA163" i="2"/>
  <c r="AB163" i="2"/>
  <c r="C164" i="2"/>
  <c r="G164" i="2"/>
  <c r="AH164" i="2"/>
  <c r="C165" i="2"/>
  <c r="G165" i="2"/>
  <c r="Z165" i="2"/>
  <c r="AA165" i="2"/>
  <c r="AB165" i="2"/>
  <c r="AH165" i="2"/>
  <c r="C166" i="2"/>
  <c r="G166" i="2"/>
  <c r="Z166" i="2"/>
  <c r="AA166" i="2"/>
  <c r="AB166" i="2"/>
  <c r="AH166" i="2"/>
  <c r="C167" i="2"/>
  <c r="G167" i="2"/>
  <c r="Z167" i="2"/>
  <c r="AA167" i="2"/>
  <c r="AB167" i="2"/>
  <c r="AH167" i="2"/>
  <c r="C168" i="2"/>
  <c r="G168" i="2"/>
  <c r="Z168" i="2"/>
  <c r="AA168" i="2"/>
  <c r="AB168" i="2"/>
  <c r="AH168" i="2"/>
  <c r="C169" i="2"/>
  <c r="G169" i="2"/>
  <c r="Z169" i="2"/>
  <c r="AA169" i="2"/>
  <c r="AB169" i="2"/>
  <c r="C170" i="2"/>
  <c r="G170" i="2"/>
  <c r="Z170" i="2"/>
  <c r="AA170" i="2"/>
  <c r="AB170" i="2"/>
  <c r="AH170" i="2"/>
  <c r="C171" i="2"/>
  <c r="G171" i="2"/>
  <c r="AH171" i="2"/>
  <c r="C172" i="2"/>
  <c r="G172" i="2"/>
  <c r="Z172" i="2"/>
  <c r="AA172" i="2"/>
  <c r="AB172" i="2"/>
  <c r="AH172" i="2"/>
  <c r="C173" i="2"/>
  <c r="G173" i="2"/>
  <c r="Z173" i="2"/>
  <c r="AA173" i="2"/>
  <c r="AB173" i="2"/>
  <c r="AH173" i="2"/>
  <c r="C174" i="2"/>
  <c r="G174" i="2"/>
  <c r="Z174" i="2"/>
  <c r="AA174" i="2"/>
  <c r="AB174" i="2"/>
  <c r="AH174" i="2"/>
  <c r="C175" i="2"/>
  <c r="G175" i="2"/>
  <c r="AH175" i="2"/>
  <c r="C176" i="2"/>
  <c r="G176" i="2"/>
  <c r="Z176" i="2"/>
  <c r="AA176" i="2"/>
  <c r="AB176" i="2"/>
  <c r="AH176" i="2"/>
  <c r="C177" i="2"/>
  <c r="G177" i="2"/>
  <c r="Z177" i="2"/>
  <c r="AA177" i="2"/>
  <c r="AB177" i="2"/>
  <c r="AH177" i="2"/>
  <c r="C178" i="2"/>
  <c r="G178" i="2"/>
  <c r="Z178" i="2"/>
  <c r="AA178" i="2"/>
  <c r="AB178" i="2"/>
  <c r="AH178" i="2"/>
  <c r="C179" i="2"/>
  <c r="G179" i="2"/>
  <c r="Z179" i="2"/>
  <c r="AA179" i="2"/>
  <c r="AB179" i="2"/>
  <c r="AH179" i="2"/>
  <c r="C180" i="2"/>
  <c r="G180" i="2"/>
  <c r="Z180" i="2"/>
  <c r="AA180" i="2"/>
  <c r="AB180" i="2"/>
  <c r="AH180" i="2"/>
  <c r="C181" i="2"/>
  <c r="G181" i="2"/>
  <c r="Z181" i="2"/>
  <c r="AA181" i="2"/>
  <c r="AB181" i="2"/>
  <c r="AH181" i="2"/>
  <c r="C182" i="2"/>
  <c r="G182" i="2"/>
  <c r="Z182" i="2"/>
  <c r="AA182" i="2"/>
  <c r="AB182" i="2"/>
  <c r="AH182" i="2"/>
  <c r="C183" i="2"/>
  <c r="G183" i="2"/>
  <c r="Z183" i="2"/>
  <c r="AA183" i="2"/>
  <c r="AB183" i="2"/>
  <c r="C184" i="2"/>
  <c r="G184" i="2"/>
  <c r="Z184" i="2"/>
  <c r="AA184" i="2"/>
  <c r="AB184" i="2"/>
  <c r="AH184" i="2"/>
  <c r="C185" i="2"/>
  <c r="G185" i="2"/>
  <c r="Z185" i="2"/>
  <c r="AA185" i="2"/>
  <c r="AB185" i="2"/>
  <c r="AH185" i="2"/>
  <c r="C186" i="2"/>
  <c r="G186" i="2"/>
  <c r="Z186" i="2"/>
  <c r="AA186" i="2"/>
  <c r="AB186" i="2"/>
  <c r="AH186" i="2"/>
  <c r="C187" i="2"/>
  <c r="G187" i="2"/>
  <c r="Z187" i="2"/>
  <c r="AA187" i="2"/>
  <c r="AB187" i="2"/>
  <c r="AH187" i="2"/>
  <c r="C188" i="2"/>
  <c r="G188" i="2"/>
  <c r="Z188" i="2"/>
  <c r="AA188" i="2"/>
  <c r="AB188" i="2"/>
  <c r="AH188" i="2"/>
  <c r="C189" i="2"/>
  <c r="G189" i="2"/>
  <c r="Z189" i="2"/>
  <c r="AA189" i="2"/>
  <c r="AB189" i="2"/>
  <c r="AH189" i="2"/>
  <c r="C190" i="2"/>
  <c r="G190" i="2"/>
  <c r="Z190" i="2"/>
  <c r="AA190" i="2"/>
  <c r="AB190" i="2"/>
  <c r="AH190" i="2"/>
  <c r="C191" i="2"/>
  <c r="G191" i="2"/>
  <c r="Z191" i="2"/>
  <c r="AA191" i="2"/>
  <c r="AB191" i="2"/>
  <c r="AH191" i="2"/>
  <c r="C192" i="2"/>
  <c r="G192" i="2"/>
  <c r="Z192" i="2"/>
  <c r="AA192" i="2"/>
  <c r="AB192" i="2"/>
  <c r="AH192" i="2"/>
  <c r="C193" i="2"/>
  <c r="G193" i="2"/>
  <c r="Z193" i="2"/>
  <c r="AA193" i="2"/>
  <c r="AB193" i="2"/>
  <c r="AH193" i="2"/>
  <c r="C194" i="2"/>
  <c r="G194" i="2"/>
  <c r="Z194" i="2"/>
  <c r="AA194" i="2"/>
  <c r="AB194" i="2"/>
  <c r="C195" i="2"/>
  <c r="G195" i="2"/>
  <c r="Z195" i="2"/>
  <c r="AA195" i="2"/>
  <c r="AB195" i="2"/>
  <c r="AH195" i="2"/>
  <c r="C196" i="2"/>
  <c r="G196" i="2"/>
  <c r="Z196" i="2"/>
  <c r="AA196" i="2"/>
  <c r="AB196" i="2"/>
  <c r="AH196" i="2"/>
  <c r="C197" i="2"/>
  <c r="G197" i="2"/>
  <c r="Z197" i="2"/>
  <c r="AA197" i="2"/>
  <c r="AB197" i="2"/>
  <c r="C198" i="2"/>
  <c r="G198" i="2"/>
  <c r="Z198" i="2"/>
  <c r="AA198" i="2"/>
  <c r="AB198" i="2"/>
  <c r="AH198" i="2"/>
  <c r="C199" i="2"/>
  <c r="G199" i="2"/>
  <c r="Z199" i="2"/>
  <c r="AA199" i="2"/>
  <c r="AB199" i="2"/>
  <c r="AH199" i="2"/>
  <c r="C200" i="2"/>
  <c r="G200" i="2"/>
  <c r="C201" i="2"/>
  <c r="G201" i="2"/>
  <c r="Z201" i="2"/>
  <c r="AA201" i="2"/>
  <c r="AB201" i="2"/>
  <c r="AH201" i="2"/>
  <c r="C202" i="2"/>
  <c r="G202" i="2"/>
  <c r="AH202" i="2"/>
  <c r="C203" i="2"/>
  <c r="G203" i="2"/>
  <c r="Z203" i="2"/>
  <c r="AA203" i="2"/>
  <c r="AB203" i="2"/>
  <c r="C204" i="2"/>
  <c r="G204" i="2"/>
  <c r="AH204" i="2"/>
  <c r="C205" i="2"/>
  <c r="G205" i="2"/>
  <c r="Z205" i="2"/>
  <c r="AA205" i="2"/>
  <c r="AB205" i="2"/>
  <c r="AH205" i="2"/>
  <c r="C206" i="2"/>
  <c r="G206" i="2"/>
  <c r="Z206" i="2"/>
  <c r="AA206" i="2"/>
  <c r="AB206" i="2"/>
  <c r="C207" i="2"/>
  <c r="G207" i="2"/>
  <c r="Z207" i="2"/>
  <c r="AA207" i="2"/>
  <c r="AB207" i="2"/>
  <c r="AH207" i="2"/>
  <c r="C208" i="2"/>
  <c r="G208" i="2"/>
  <c r="Z208" i="2"/>
  <c r="AA208" i="2"/>
  <c r="AB208" i="2"/>
  <c r="AH208" i="2"/>
  <c r="C209" i="2"/>
  <c r="G209" i="2"/>
  <c r="Z209" i="2"/>
  <c r="AA209" i="2"/>
  <c r="AB209" i="2"/>
  <c r="AH209" i="2"/>
  <c r="C210" i="2"/>
  <c r="G210" i="2"/>
  <c r="Z210" i="2"/>
  <c r="AA210" i="2"/>
  <c r="AB210" i="2"/>
  <c r="AH210" i="2"/>
  <c r="C211" i="2"/>
  <c r="G211" i="2"/>
  <c r="Z211" i="2"/>
  <c r="AA211" i="2"/>
  <c r="AB211" i="2"/>
  <c r="AH211" i="2"/>
  <c r="C212" i="2"/>
  <c r="G212" i="2"/>
  <c r="Z212" i="2"/>
  <c r="AA212" i="2"/>
  <c r="AB212" i="2"/>
  <c r="AH212" i="2"/>
  <c r="C213" i="2"/>
  <c r="G213" i="2"/>
  <c r="Z213" i="2"/>
  <c r="AA213" i="2"/>
  <c r="AB213" i="2"/>
  <c r="AH213" i="2"/>
  <c r="C214" i="2"/>
  <c r="G214" i="2"/>
  <c r="Z214" i="2"/>
  <c r="AA214" i="2"/>
  <c r="AB214" i="2"/>
  <c r="AH214" i="2"/>
  <c r="C215" i="2"/>
  <c r="G215" i="2"/>
  <c r="Z215" i="2"/>
  <c r="AA215" i="2"/>
  <c r="AB215" i="2"/>
  <c r="AH215" i="2"/>
  <c r="C216" i="2"/>
  <c r="G216" i="2"/>
  <c r="Z216" i="2"/>
  <c r="AA216" i="2"/>
  <c r="AB216" i="2"/>
  <c r="C217" i="2"/>
  <c r="G217" i="2"/>
  <c r="Z217" i="2"/>
  <c r="AA217" i="2"/>
  <c r="AB217" i="2"/>
  <c r="AH217" i="2"/>
  <c r="C218" i="2"/>
  <c r="G218" i="2"/>
  <c r="Z218" i="2"/>
  <c r="AA218" i="2"/>
  <c r="AB218" i="2"/>
  <c r="AH218" i="2"/>
  <c r="C219" i="2"/>
  <c r="G219" i="2"/>
  <c r="Z219" i="2"/>
  <c r="AA219" i="2"/>
  <c r="AB219" i="2"/>
  <c r="AH219" i="2"/>
  <c r="C220" i="2"/>
  <c r="G220" i="2"/>
  <c r="Z220" i="2"/>
  <c r="AA220" i="2"/>
  <c r="AB220" i="2"/>
  <c r="AH220" i="2"/>
  <c r="C221" i="2"/>
  <c r="G221" i="2"/>
  <c r="Z221" i="2"/>
  <c r="AA221" i="2"/>
  <c r="AB221" i="2"/>
  <c r="AH221" i="2"/>
  <c r="C222" i="2"/>
  <c r="G222" i="2"/>
  <c r="AH222" i="2"/>
  <c r="C223" i="2"/>
  <c r="G223" i="2"/>
  <c r="C224" i="2"/>
  <c r="G224" i="2"/>
  <c r="AH224" i="2"/>
  <c r="C225" i="2"/>
  <c r="G225" i="2"/>
  <c r="AH225" i="2"/>
  <c r="C226" i="2"/>
  <c r="G226" i="2"/>
  <c r="AH226" i="2"/>
  <c r="C227" i="2"/>
  <c r="G227" i="2"/>
  <c r="Z227" i="2"/>
  <c r="AA227" i="2"/>
  <c r="AB227" i="2"/>
  <c r="AH227" i="2"/>
  <c r="C228" i="2"/>
  <c r="G228" i="2"/>
  <c r="Z228" i="2"/>
  <c r="AA228" i="2"/>
  <c r="AB228" i="2"/>
  <c r="AH228" i="2"/>
  <c r="C229" i="2"/>
  <c r="G229" i="2"/>
  <c r="Z229" i="2"/>
  <c r="AA229" i="2"/>
  <c r="AB229" i="2"/>
  <c r="AH229" i="2"/>
  <c r="C230" i="2"/>
  <c r="G230" i="2"/>
  <c r="Z230" i="2"/>
  <c r="AA230" i="2"/>
  <c r="AB230" i="2"/>
  <c r="AH230" i="2"/>
  <c r="C231" i="2"/>
  <c r="G231" i="2"/>
  <c r="Z231" i="2"/>
  <c r="AA231" i="2"/>
  <c r="AB231" i="2"/>
  <c r="AH231" i="2"/>
  <c r="C232" i="2"/>
  <c r="G232" i="2"/>
  <c r="Z232" i="2"/>
  <c r="AA232" i="2"/>
  <c r="AB232" i="2"/>
  <c r="AH232" i="2"/>
  <c r="C233" i="2"/>
  <c r="G233" i="2"/>
  <c r="Z233" i="2"/>
  <c r="AA233" i="2"/>
  <c r="AB233" i="2"/>
  <c r="AH233" i="2"/>
  <c r="C234" i="2"/>
  <c r="G234" i="2"/>
  <c r="Z234" i="2"/>
  <c r="AA234" i="2"/>
  <c r="AB234" i="2"/>
  <c r="AH234" i="2"/>
  <c r="C235" i="2"/>
  <c r="G235" i="2"/>
  <c r="Z235" i="2"/>
  <c r="AA235" i="2"/>
  <c r="AB235" i="2"/>
  <c r="AH235" i="2"/>
  <c r="C236" i="2"/>
  <c r="G236" i="2"/>
  <c r="Z236" i="2"/>
  <c r="AA236" i="2"/>
  <c r="AB236" i="2"/>
  <c r="AH236" i="2"/>
  <c r="C237" i="2"/>
  <c r="G237" i="2"/>
  <c r="Z237" i="2"/>
  <c r="AA237" i="2"/>
  <c r="AB237" i="2"/>
  <c r="AH237" i="2"/>
  <c r="C238" i="2"/>
  <c r="G238" i="2"/>
  <c r="Z238" i="2"/>
  <c r="AA238" i="2"/>
  <c r="AB238" i="2"/>
  <c r="AH238" i="2"/>
  <c r="C239" i="2"/>
  <c r="G239" i="2"/>
  <c r="Z239" i="2"/>
  <c r="AA239" i="2"/>
  <c r="AB239" i="2"/>
  <c r="C240" i="2"/>
  <c r="G240" i="2"/>
  <c r="Z240" i="2"/>
  <c r="AA240" i="2"/>
  <c r="AB240" i="2"/>
  <c r="AH240" i="2"/>
  <c r="C241" i="2"/>
  <c r="G241" i="2"/>
  <c r="AH241" i="2"/>
  <c r="C242" i="2"/>
  <c r="G242" i="2"/>
  <c r="Z242" i="2"/>
  <c r="AA242" i="2"/>
  <c r="AB242" i="2"/>
  <c r="AH242" i="2"/>
  <c r="C243" i="2"/>
  <c r="G243" i="2"/>
  <c r="Z243" i="2"/>
  <c r="AA243" i="2"/>
  <c r="AB243" i="2"/>
  <c r="C244" i="2"/>
  <c r="G244" i="2"/>
  <c r="Z244" i="2"/>
  <c r="AA244" i="2"/>
  <c r="AB244" i="2"/>
  <c r="AH244" i="2"/>
  <c r="C245" i="2"/>
  <c r="G245" i="2"/>
  <c r="Z245" i="2"/>
  <c r="AH245" i="2"/>
  <c r="C246" i="2"/>
  <c r="G246" i="2"/>
  <c r="Z246" i="2"/>
  <c r="AA246" i="2"/>
  <c r="AB246" i="2"/>
  <c r="AH246" i="2"/>
  <c r="C247" i="2"/>
  <c r="G247" i="2"/>
  <c r="Z247" i="2"/>
  <c r="AH247" i="2"/>
  <c r="C248" i="2"/>
  <c r="G248" i="2"/>
  <c r="Z248" i="2"/>
  <c r="C249" i="2"/>
  <c r="G249" i="2"/>
  <c r="Z249" i="2"/>
  <c r="AH249" i="2"/>
  <c r="C250" i="2"/>
  <c r="G250" i="2"/>
  <c r="Z250" i="2"/>
  <c r="AA250" i="2"/>
  <c r="AB250" i="2"/>
  <c r="C251" i="2"/>
  <c r="G251" i="2"/>
  <c r="Z251" i="2"/>
  <c r="AH251" i="2"/>
  <c r="C252" i="2"/>
  <c r="G252" i="2"/>
  <c r="AA252" i="2"/>
  <c r="AB252" i="2"/>
  <c r="AH252" i="2"/>
  <c r="C253" i="2"/>
  <c r="G253" i="2"/>
  <c r="AA253" i="2"/>
  <c r="AB253" i="2"/>
  <c r="AH253" i="2"/>
  <c r="C254" i="2"/>
  <c r="G254" i="2"/>
  <c r="Z254" i="2"/>
  <c r="AA254" i="2"/>
  <c r="AB254" i="2"/>
  <c r="AH254" i="2"/>
  <c r="C255" i="2"/>
  <c r="G255" i="2"/>
  <c r="Z255" i="2"/>
  <c r="AA255" i="2"/>
  <c r="AB255" i="2"/>
  <c r="C256" i="2"/>
  <c r="G256" i="2"/>
  <c r="Z256" i="2"/>
  <c r="AA256" i="2"/>
  <c r="AB256" i="2"/>
  <c r="C257" i="2"/>
  <c r="G257" i="2"/>
  <c r="Z257" i="2"/>
  <c r="AA257" i="2"/>
  <c r="AB257" i="2"/>
  <c r="AH257" i="2"/>
  <c r="C258" i="2"/>
  <c r="G258" i="2"/>
  <c r="Z258" i="2"/>
  <c r="AA258" i="2"/>
  <c r="AB258" i="2"/>
  <c r="AH258" i="2"/>
  <c r="C259" i="2"/>
  <c r="G259" i="2"/>
  <c r="Z259" i="2"/>
  <c r="AA259" i="2"/>
  <c r="AB259" i="2"/>
  <c r="AH259" i="2"/>
  <c r="C260" i="2"/>
  <c r="G260" i="2"/>
  <c r="Z260" i="2"/>
  <c r="AA260" i="2"/>
  <c r="AB260" i="2"/>
  <c r="AH260" i="2"/>
  <c r="C261" i="2"/>
  <c r="G261" i="2"/>
  <c r="Z261" i="2"/>
  <c r="AA261" i="2"/>
  <c r="AB261" i="2"/>
  <c r="AH261" i="2"/>
  <c r="C262" i="2"/>
  <c r="G262" i="2"/>
  <c r="Z262" i="2"/>
  <c r="AA262" i="2"/>
  <c r="AB262" i="2"/>
  <c r="AH262" i="2"/>
  <c r="C263" i="2"/>
  <c r="G263" i="2"/>
  <c r="AA263" i="2"/>
  <c r="AB263" i="2"/>
  <c r="C264" i="2"/>
  <c r="G264" i="2"/>
  <c r="Z264" i="2"/>
  <c r="AA264" i="2"/>
  <c r="AB264" i="2"/>
  <c r="AH264" i="2"/>
  <c r="C265" i="2"/>
  <c r="G265" i="2"/>
  <c r="Z265" i="2"/>
  <c r="AA265" i="2"/>
  <c r="AB265" i="2"/>
  <c r="AH265" i="2"/>
  <c r="C266" i="2"/>
  <c r="G266" i="2"/>
  <c r="AH266" i="2"/>
  <c r="C267" i="2"/>
  <c r="G267" i="2"/>
  <c r="AA267" i="2"/>
  <c r="AB267" i="2"/>
  <c r="AH267" i="2"/>
  <c r="C268" i="2"/>
  <c r="G268" i="2"/>
  <c r="Z268" i="2"/>
  <c r="AA268" i="2"/>
  <c r="AB268" i="2"/>
  <c r="AH268" i="2"/>
  <c r="C269" i="2"/>
  <c r="G269" i="2"/>
  <c r="Z269" i="2"/>
  <c r="AA269" i="2"/>
  <c r="AB269" i="2"/>
  <c r="C270" i="2"/>
  <c r="G270" i="2"/>
  <c r="Z270" i="2"/>
  <c r="AA270" i="2"/>
  <c r="AB270" i="2"/>
  <c r="C271" i="2"/>
  <c r="G271" i="2"/>
  <c r="Z271" i="2"/>
  <c r="AA271" i="2"/>
  <c r="AB271" i="2"/>
  <c r="AH271" i="2"/>
  <c r="C272" i="2"/>
  <c r="G272" i="2"/>
  <c r="Z272" i="2"/>
  <c r="AA272" i="2"/>
  <c r="AB272" i="2"/>
  <c r="AH272" i="2"/>
  <c r="C273" i="2"/>
  <c r="G273" i="2"/>
  <c r="Z273" i="2"/>
  <c r="AA273" i="2"/>
  <c r="AB273" i="2"/>
  <c r="AH273" i="2"/>
  <c r="C274" i="2"/>
  <c r="G274" i="2"/>
  <c r="Z274" i="2"/>
  <c r="AA274" i="2"/>
  <c r="AB274" i="2"/>
  <c r="AH274" i="2"/>
  <c r="C275" i="2"/>
  <c r="G275" i="2"/>
  <c r="Z275" i="2"/>
  <c r="AA275" i="2"/>
  <c r="AB275" i="2"/>
  <c r="AH275" i="2"/>
  <c r="C276" i="2"/>
  <c r="G276" i="2"/>
  <c r="Z276" i="2"/>
  <c r="AA276" i="2"/>
  <c r="AB276" i="2"/>
  <c r="AH276" i="2"/>
  <c r="C277" i="2"/>
  <c r="G277" i="2"/>
  <c r="Z277" i="2"/>
  <c r="AA277" i="2"/>
  <c r="AB277" i="2"/>
  <c r="AH277" i="2"/>
  <c r="C278" i="2"/>
  <c r="G278" i="2"/>
  <c r="Z278" i="2"/>
  <c r="AA278" i="2"/>
  <c r="AB278" i="2"/>
  <c r="AH278" i="2"/>
  <c r="C279" i="2"/>
  <c r="G279" i="2"/>
  <c r="Z279" i="2"/>
  <c r="AA279" i="2"/>
  <c r="AB279" i="2"/>
  <c r="AH279" i="2"/>
  <c r="C280" i="2"/>
  <c r="G280" i="2"/>
  <c r="Z280" i="2"/>
  <c r="AA280" i="2"/>
  <c r="AB280" i="2"/>
  <c r="C281" i="2"/>
  <c r="G281" i="2"/>
  <c r="Z281" i="2"/>
  <c r="AA281" i="2"/>
  <c r="AB281" i="2"/>
  <c r="AH281" i="2"/>
  <c r="C282" i="2"/>
  <c r="G282" i="2"/>
  <c r="Z282" i="2"/>
  <c r="AA282" i="2"/>
  <c r="AB282" i="2"/>
  <c r="AH282" i="2"/>
  <c r="C283" i="2"/>
  <c r="G283" i="2"/>
  <c r="Z283" i="2"/>
  <c r="AA283" i="2"/>
  <c r="AB283" i="2"/>
  <c r="AH283" i="2"/>
  <c r="C284" i="2"/>
  <c r="G284" i="2"/>
  <c r="Z284" i="2"/>
  <c r="AA284" i="2"/>
  <c r="AB284" i="2"/>
  <c r="AH284" i="2"/>
  <c r="C285" i="2"/>
  <c r="G285" i="2"/>
  <c r="Z285" i="2"/>
  <c r="AA285" i="2"/>
  <c r="AB285" i="2"/>
  <c r="AH285" i="2"/>
  <c r="C286" i="2"/>
  <c r="G286" i="2"/>
  <c r="Z286" i="2"/>
  <c r="AA286" i="2"/>
  <c r="AB286" i="2"/>
  <c r="AH286" i="2"/>
  <c r="C287" i="2"/>
  <c r="G287" i="2"/>
  <c r="Z287" i="2"/>
  <c r="AA287" i="2"/>
  <c r="AB287" i="2"/>
  <c r="AH287" i="2"/>
  <c r="C288" i="2"/>
  <c r="G288" i="2"/>
  <c r="Z288" i="2"/>
  <c r="AA288" i="2"/>
  <c r="AB288" i="2"/>
  <c r="AH288" i="2"/>
  <c r="C289" i="2"/>
  <c r="G289" i="2"/>
  <c r="Z289" i="2"/>
  <c r="AA289" i="2"/>
  <c r="AB289" i="2"/>
  <c r="AH289" i="2"/>
  <c r="C290" i="2"/>
  <c r="G290" i="2"/>
  <c r="Z290" i="2"/>
  <c r="AA290" i="2"/>
  <c r="AB290" i="2"/>
  <c r="AH290" i="2"/>
  <c r="C291" i="2"/>
  <c r="G291" i="2"/>
  <c r="Z291" i="2"/>
  <c r="AA291" i="2"/>
  <c r="AB291" i="2"/>
  <c r="AH291" i="2"/>
  <c r="C292" i="2"/>
  <c r="G292" i="2"/>
  <c r="Z292" i="2"/>
  <c r="AA292" i="2"/>
  <c r="AB292" i="2"/>
  <c r="AH292" i="2"/>
  <c r="C293" i="2"/>
  <c r="G293" i="2"/>
  <c r="Z293" i="2"/>
  <c r="AA293" i="2"/>
  <c r="AB293" i="2"/>
  <c r="AH293" i="2"/>
  <c r="C294" i="2"/>
  <c r="G294" i="2"/>
  <c r="Z294" i="2"/>
  <c r="AA294" i="2"/>
  <c r="AB294" i="2"/>
  <c r="AH294" i="2"/>
  <c r="C295" i="2"/>
  <c r="G295" i="2"/>
  <c r="Z295" i="2"/>
  <c r="AA295" i="2"/>
  <c r="AB295" i="2"/>
  <c r="AH295" i="2"/>
  <c r="C296" i="2"/>
  <c r="G296" i="2"/>
  <c r="Z296" i="2"/>
  <c r="AA296" i="2"/>
  <c r="AB296" i="2"/>
  <c r="AH296" i="2"/>
  <c r="C297" i="2"/>
  <c r="G297" i="2"/>
  <c r="Z297" i="2"/>
  <c r="AA297" i="2"/>
  <c r="AB297" i="2"/>
  <c r="AH297" i="2"/>
  <c r="C298" i="2"/>
  <c r="G298" i="2"/>
  <c r="Z298" i="2"/>
  <c r="AA298" i="2"/>
  <c r="AB298" i="2"/>
  <c r="C299" i="2"/>
  <c r="G299" i="2"/>
  <c r="Z299" i="2"/>
  <c r="AA299" i="2"/>
  <c r="AB299" i="2"/>
  <c r="AH299" i="2"/>
  <c r="C300" i="2"/>
  <c r="G300" i="2"/>
  <c r="Z300" i="2"/>
  <c r="AA300" i="2"/>
  <c r="AB300" i="2"/>
  <c r="AH300" i="2"/>
  <c r="C301" i="2"/>
  <c r="G301" i="2"/>
  <c r="Z301" i="2"/>
  <c r="AA301" i="2"/>
  <c r="AB301" i="2"/>
  <c r="AH301" i="2"/>
  <c r="C302" i="2"/>
  <c r="G302" i="2"/>
  <c r="Z302" i="2"/>
  <c r="AA302" i="2"/>
  <c r="AB302" i="2"/>
  <c r="AH302" i="2"/>
  <c r="C303" i="2"/>
  <c r="G303" i="2"/>
  <c r="Z303" i="2"/>
  <c r="AA303" i="2"/>
  <c r="AB303" i="2"/>
  <c r="AH303" i="2"/>
  <c r="C304" i="2"/>
  <c r="G304" i="2"/>
  <c r="Z304" i="2"/>
  <c r="AA304" i="2"/>
  <c r="AB304" i="2"/>
  <c r="AH304" i="2"/>
  <c r="C305" i="2"/>
  <c r="G305" i="2"/>
  <c r="Z305" i="2"/>
  <c r="AA305" i="2"/>
  <c r="AB305" i="2"/>
  <c r="C306" i="2"/>
  <c r="G306" i="2"/>
  <c r="Z306" i="2"/>
  <c r="AA306" i="2"/>
  <c r="AB306" i="2"/>
  <c r="AH306" i="2"/>
  <c r="C307" i="2"/>
  <c r="G307" i="2"/>
  <c r="Z307" i="2"/>
  <c r="AA307" i="2"/>
  <c r="AB307" i="2"/>
  <c r="AH307" i="2"/>
  <c r="C308" i="2"/>
  <c r="G308" i="2"/>
  <c r="Z308" i="2"/>
  <c r="AA308" i="2"/>
  <c r="AB308" i="2"/>
  <c r="AH308" i="2"/>
  <c r="C309" i="2"/>
  <c r="G309" i="2"/>
  <c r="Z309" i="2"/>
  <c r="AA309" i="2"/>
  <c r="AB309" i="2"/>
  <c r="AH309" i="2"/>
  <c r="C310" i="2"/>
  <c r="G310" i="2"/>
  <c r="Z310" i="2"/>
  <c r="AA310" i="2"/>
  <c r="AB310" i="2"/>
  <c r="AH310" i="2"/>
  <c r="C311" i="2"/>
  <c r="G311" i="2"/>
  <c r="Z311" i="2"/>
  <c r="AA311" i="2"/>
  <c r="AB311" i="2"/>
  <c r="AH311" i="2"/>
  <c r="C312" i="2"/>
  <c r="G312" i="2"/>
  <c r="C313" i="2"/>
  <c r="G313" i="2"/>
  <c r="Z313" i="2"/>
  <c r="AA313" i="2"/>
  <c r="AB313" i="2"/>
  <c r="AH313" i="2"/>
  <c r="C314" i="2"/>
  <c r="G314" i="2"/>
  <c r="Z314" i="2"/>
  <c r="AA314" i="2"/>
  <c r="AB314" i="2"/>
  <c r="AH314" i="2"/>
  <c r="C315" i="2"/>
  <c r="G315" i="2"/>
  <c r="Z315" i="2"/>
  <c r="AA315" i="2"/>
  <c r="AB315" i="2"/>
  <c r="AH315" i="2"/>
  <c r="C316" i="2"/>
  <c r="G316" i="2"/>
  <c r="Z316" i="2"/>
  <c r="AA316" i="2"/>
  <c r="AB316" i="2"/>
  <c r="AH316" i="2"/>
  <c r="C317" i="2"/>
  <c r="G317" i="2"/>
  <c r="Z317" i="2"/>
  <c r="AA317" i="2"/>
  <c r="AB317" i="2"/>
  <c r="AH317" i="2"/>
  <c r="C318" i="2"/>
  <c r="G318" i="2"/>
  <c r="Z318" i="2"/>
  <c r="AA318" i="2"/>
  <c r="AB318" i="2"/>
  <c r="C319" i="2"/>
  <c r="G319" i="2"/>
  <c r="Z319" i="2"/>
  <c r="AA319" i="2"/>
  <c r="AB319" i="2"/>
  <c r="AH319" i="2"/>
  <c r="C320" i="2"/>
  <c r="G320" i="2"/>
  <c r="Z320" i="2"/>
  <c r="AA320" i="2"/>
  <c r="AB320" i="2"/>
  <c r="AH320" i="2"/>
  <c r="C321" i="2"/>
  <c r="G321" i="2"/>
  <c r="Z321" i="2"/>
  <c r="AA321" i="2"/>
  <c r="AB321" i="2"/>
  <c r="AH321" i="2"/>
  <c r="C322" i="2"/>
  <c r="G322" i="2"/>
  <c r="Z322" i="2"/>
  <c r="AA322" i="2"/>
  <c r="AB322" i="2"/>
  <c r="AH322" i="2"/>
  <c r="C323" i="2"/>
  <c r="G323" i="2"/>
  <c r="Z323" i="2"/>
  <c r="AA323" i="2"/>
  <c r="AB323" i="2"/>
  <c r="AH323" i="2"/>
  <c r="C324" i="2"/>
  <c r="G324" i="2"/>
  <c r="Z324" i="2"/>
  <c r="AA324" i="2"/>
  <c r="AB324" i="2"/>
  <c r="AH324" i="2"/>
  <c r="C325" i="2"/>
  <c r="G325" i="2"/>
  <c r="Z325" i="2"/>
  <c r="AA325" i="2"/>
  <c r="AB325" i="2"/>
  <c r="AH325" i="2"/>
  <c r="C326" i="2"/>
  <c r="G326" i="2"/>
  <c r="Z326" i="2"/>
  <c r="AA326" i="2"/>
  <c r="AB326" i="2"/>
  <c r="C327" i="2"/>
  <c r="G327" i="2"/>
  <c r="Z327" i="2"/>
  <c r="AA327" i="2"/>
  <c r="AB327" i="2"/>
  <c r="AH327" i="2"/>
  <c r="C328" i="2"/>
  <c r="G328" i="2"/>
  <c r="Z328" i="2"/>
  <c r="AA328" i="2"/>
  <c r="AB328" i="2"/>
  <c r="AH328" i="2"/>
  <c r="C329" i="2"/>
  <c r="G329" i="2"/>
  <c r="Z329" i="2"/>
  <c r="AA329" i="2"/>
  <c r="AB329" i="2"/>
  <c r="AH329" i="2"/>
  <c r="C330" i="2"/>
  <c r="G330" i="2"/>
  <c r="Z330" i="2"/>
  <c r="AA330" i="2"/>
  <c r="AB330" i="2"/>
  <c r="AH330" i="2"/>
  <c r="C331" i="2"/>
  <c r="G331" i="2"/>
  <c r="Z331" i="2"/>
  <c r="AA331" i="2"/>
  <c r="AB331" i="2"/>
  <c r="AH331" i="2"/>
  <c r="C332" i="2"/>
  <c r="G332" i="2"/>
  <c r="Z332" i="2"/>
  <c r="AA332" i="2"/>
  <c r="AB332" i="2"/>
  <c r="C333" i="2"/>
  <c r="G333" i="2"/>
  <c r="Z333" i="2"/>
  <c r="AA333" i="2"/>
  <c r="AB333" i="2"/>
  <c r="AH333" i="2"/>
  <c r="C334" i="2"/>
  <c r="G334" i="2"/>
  <c r="Z334" i="2"/>
  <c r="AA334" i="2"/>
  <c r="AB334" i="2"/>
  <c r="C335" i="2"/>
  <c r="G335" i="2"/>
  <c r="Z335" i="2"/>
  <c r="AA335" i="2"/>
  <c r="AB335" i="2"/>
  <c r="AH335" i="2"/>
  <c r="C336" i="2"/>
  <c r="G336" i="2"/>
  <c r="Z336" i="2"/>
  <c r="AA336" i="2"/>
  <c r="AB336" i="2"/>
  <c r="AH336" i="2"/>
  <c r="C337" i="2"/>
  <c r="G337" i="2"/>
  <c r="Z337" i="2"/>
  <c r="AA337" i="2"/>
  <c r="AB337" i="2"/>
  <c r="AH337" i="2"/>
  <c r="C338" i="2"/>
  <c r="G338" i="2"/>
  <c r="Z338" i="2"/>
  <c r="AA338" i="2"/>
  <c r="AB338" i="2"/>
  <c r="AH338" i="2"/>
  <c r="C339" i="2"/>
  <c r="G339" i="2"/>
  <c r="Z339" i="2"/>
  <c r="AA339" i="2"/>
  <c r="AB339" i="2"/>
  <c r="C340" i="2"/>
  <c r="G340" i="2"/>
  <c r="Z340" i="2"/>
  <c r="AA340" i="2"/>
  <c r="AB340" i="2"/>
  <c r="AH340" i="2"/>
  <c r="C341" i="2"/>
  <c r="G341" i="2"/>
  <c r="Z341" i="2"/>
  <c r="AA341" i="2"/>
  <c r="AB341" i="2"/>
  <c r="AH341" i="2"/>
  <c r="C342" i="2"/>
  <c r="G342" i="2"/>
  <c r="Z342" i="2"/>
  <c r="AH342" i="2"/>
  <c r="C343" i="2"/>
  <c r="G343" i="2"/>
  <c r="Z343" i="2"/>
  <c r="C344" i="2"/>
  <c r="G344" i="2"/>
  <c r="Z344" i="2"/>
  <c r="AA344" i="2"/>
  <c r="AB344" i="2"/>
  <c r="AH344" i="2"/>
  <c r="C345" i="2"/>
  <c r="G345" i="2"/>
  <c r="Z345" i="2"/>
  <c r="AA345" i="2"/>
  <c r="AB345" i="2"/>
  <c r="AH345" i="2"/>
  <c r="C346" i="2"/>
  <c r="G346" i="2"/>
  <c r="Z346" i="2"/>
  <c r="AA346" i="2"/>
  <c r="AB346" i="2"/>
  <c r="AH346" i="2"/>
  <c r="C347" i="2"/>
  <c r="G347" i="2"/>
  <c r="Z347" i="2"/>
  <c r="AA347" i="2"/>
  <c r="AB347" i="2"/>
  <c r="AH347" i="2"/>
  <c r="C348" i="2"/>
  <c r="G348" i="2"/>
  <c r="Z348" i="2"/>
  <c r="AA348" i="2"/>
  <c r="AB348" i="2"/>
  <c r="AH348" i="2"/>
  <c r="C349" i="2"/>
  <c r="G349" i="2"/>
  <c r="Z349" i="2"/>
  <c r="AA349" i="2"/>
  <c r="AB349" i="2"/>
  <c r="AH349" i="2"/>
  <c r="C350" i="2"/>
  <c r="G350" i="2"/>
  <c r="Z350" i="2"/>
  <c r="AA350" i="2"/>
  <c r="AB350" i="2"/>
  <c r="AH350" i="2"/>
  <c r="C351" i="2"/>
  <c r="G351" i="2"/>
  <c r="Z351" i="2"/>
  <c r="AA351" i="2"/>
  <c r="AB351" i="2"/>
  <c r="AH351" i="2"/>
  <c r="C352" i="2"/>
  <c r="G352" i="2"/>
  <c r="Z352" i="2"/>
  <c r="AA352" i="2"/>
  <c r="AB352" i="2"/>
  <c r="AH352" i="2"/>
  <c r="C353" i="2"/>
  <c r="G353" i="2"/>
  <c r="Z353" i="2"/>
  <c r="AA353" i="2"/>
  <c r="AB353" i="2"/>
  <c r="AH353" i="2"/>
  <c r="C354" i="2"/>
  <c r="G354" i="2"/>
  <c r="Z354" i="2"/>
  <c r="AA354" i="2"/>
  <c r="AB354" i="2"/>
  <c r="AH354" i="2"/>
  <c r="C355" i="2"/>
  <c r="G355" i="2"/>
  <c r="Z355" i="2"/>
  <c r="AA355" i="2"/>
  <c r="AB355" i="2"/>
  <c r="AH355" i="2"/>
  <c r="C356" i="2"/>
  <c r="G356" i="2"/>
  <c r="Z356" i="2"/>
  <c r="AA356" i="2"/>
  <c r="AB356" i="2"/>
  <c r="AH356" i="2"/>
  <c r="C357" i="2"/>
  <c r="G357" i="2"/>
  <c r="Z357" i="2"/>
  <c r="AA357" i="2"/>
  <c r="AB357" i="2"/>
  <c r="AH357" i="2"/>
  <c r="C358" i="2"/>
  <c r="G358" i="2"/>
  <c r="Z358" i="2"/>
  <c r="AA358" i="2"/>
  <c r="AB358" i="2"/>
  <c r="AH358" i="2"/>
  <c r="C359" i="2"/>
  <c r="G359" i="2"/>
  <c r="Z359" i="2"/>
  <c r="AA359" i="2"/>
  <c r="AB359" i="2"/>
  <c r="AH359" i="2"/>
  <c r="C360" i="2"/>
  <c r="G360" i="2"/>
  <c r="Z360" i="2"/>
  <c r="AA360" i="2"/>
  <c r="AB360" i="2"/>
  <c r="AH360" i="2"/>
  <c r="C361" i="2"/>
  <c r="G361" i="2"/>
  <c r="Z361" i="2"/>
  <c r="AA361" i="2"/>
  <c r="AB361" i="2"/>
  <c r="AH361" i="2"/>
  <c r="C362" i="2"/>
  <c r="G362" i="2"/>
  <c r="Z362" i="2"/>
  <c r="AA362" i="2"/>
  <c r="AB362" i="2"/>
  <c r="AH362" i="2"/>
  <c r="C363" i="2"/>
  <c r="G363" i="2"/>
  <c r="Z363" i="2"/>
  <c r="AA363" i="2"/>
  <c r="AB363" i="2"/>
  <c r="AH363" i="2"/>
  <c r="C364" i="2"/>
  <c r="G364" i="2"/>
  <c r="Z364" i="2"/>
  <c r="AA364" i="2"/>
  <c r="AB364" i="2"/>
  <c r="AH364" i="2"/>
  <c r="C365" i="2"/>
  <c r="G365" i="2"/>
  <c r="Z365" i="2"/>
  <c r="AA365" i="2"/>
  <c r="AB365" i="2"/>
  <c r="AH365" i="2"/>
  <c r="C366" i="2"/>
  <c r="G366" i="2"/>
  <c r="Z366" i="2"/>
  <c r="AA366" i="2"/>
  <c r="AB366" i="2"/>
  <c r="AH366" i="2"/>
  <c r="C367" i="2"/>
  <c r="G367" i="2"/>
  <c r="Z367" i="2"/>
  <c r="AA367" i="2"/>
  <c r="AB367" i="2"/>
  <c r="AH367" i="2"/>
  <c r="C368" i="2"/>
  <c r="G368" i="2"/>
  <c r="Z368" i="2"/>
  <c r="AA368" i="2"/>
  <c r="AB368" i="2"/>
  <c r="AH368" i="2"/>
  <c r="C369" i="2"/>
  <c r="G369" i="2"/>
  <c r="Z369" i="2"/>
  <c r="AA369" i="2"/>
  <c r="AB369" i="2"/>
  <c r="AH369" i="2"/>
  <c r="C370" i="2"/>
  <c r="G370" i="2"/>
  <c r="Z370" i="2"/>
  <c r="AA370" i="2"/>
  <c r="AB370" i="2"/>
  <c r="AH370" i="2"/>
  <c r="C371" i="2"/>
  <c r="G371" i="2"/>
  <c r="Z371" i="2"/>
  <c r="AA371" i="2"/>
  <c r="AB371" i="2"/>
  <c r="AH371" i="2"/>
  <c r="C372" i="2"/>
  <c r="G372" i="2"/>
  <c r="Z372" i="2"/>
  <c r="AA372" i="2"/>
  <c r="AB372" i="2"/>
  <c r="AH372" i="2"/>
  <c r="C373" i="2"/>
  <c r="G373" i="2"/>
  <c r="Z373" i="2"/>
  <c r="AA373" i="2"/>
  <c r="AB373" i="2"/>
  <c r="AH373" i="2"/>
  <c r="C374" i="2"/>
  <c r="G374" i="2"/>
  <c r="Z374" i="2"/>
  <c r="AA374" i="2"/>
  <c r="AB374" i="2"/>
  <c r="C375" i="2"/>
  <c r="G375" i="2"/>
  <c r="Z375" i="2"/>
  <c r="AA375" i="2"/>
  <c r="AB375" i="2"/>
  <c r="AH375" i="2"/>
  <c r="C376" i="2"/>
  <c r="G376" i="2"/>
  <c r="Z376" i="2"/>
  <c r="AA376" i="2"/>
  <c r="AB376" i="2"/>
  <c r="AH376" i="2"/>
  <c r="C377" i="2"/>
  <c r="G377" i="2"/>
  <c r="Z377" i="2"/>
  <c r="AA377" i="2"/>
  <c r="AB377" i="2"/>
  <c r="AH377" i="2"/>
  <c r="C378" i="2"/>
  <c r="G378" i="2"/>
  <c r="Z378" i="2"/>
  <c r="AA378" i="2"/>
  <c r="AB378" i="2"/>
  <c r="AH378" i="2"/>
  <c r="C379" i="2"/>
  <c r="G379" i="2"/>
  <c r="Z379" i="2"/>
  <c r="AA379" i="2"/>
  <c r="AB379" i="2"/>
  <c r="AH379" i="2"/>
  <c r="C380" i="2"/>
  <c r="G380" i="2"/>
  <c r="Z380" i="2"/>
  <c r="AA380" i="2"/>
  <c r="AB380" i="2"/>
  <c r="AH380" i="2"/>
  <c r="C381" i="2"/>
  <c r="G381" i="2"/>
  <c r="Z381" i="2"/>
  <c r="AA381" i="2"/>
  <c r="AB381" i="2"/>
  <c r="AH381" i="2"/>
  <c r="C382" i="2"/>
  <c r="G382" i="2"/>
  <c r="Z382" i="2"/>
  <c r="AA382" i="2"/>
  <c r="AB382" i="2"/>
  <c r="C383" i="2"/>
  <c r="G383" i="2"/>
  <c r="Z383" i="2"/>
  <c r="AA383" i="2"/>
  <c r="AB383" i="2"/>
  <c r="AH383" i="2"/>
  <c r="C384" i="2"/>
  <c r="G384" i="2"/>
  <c r="Z384" i="2"/>
  <c r="AA384" i="2"/>
  <c r="AB384" i="2"/>
  <c r="AH384" i="2"/>
  <c r="C385" i="2"/>
  <c r="G385" i="2"/>
  <c r="Z385" i="2"/>
  <c r="AA385" i="2"/>
  <c r="AB385" i="2"/>
  <c r="AH385" i="2"/>
  <c r="C386" i="2"/>
  <c r="G386" i="2"/>
  <c r="Z386" i="2"/>
  <c r="AA386" i="2"/>
  <c r="AB386" i="2"/>
  <c r="AH386" i="2"/>
  <c r="C387" i="2"/>
  <c r="G387" i="2"/>
  <c r="Z387" i="2"/>
  <c r="AA387" i="2"/>
  <c r="AB387" i="2"/>
  <c r="AH387" i="2"/>
  <c r="C388" i="2"/>
  <c r="G388" i="2"/>
  <c r="Z388" i="2"/>
  <c r="AA388" i="2"/>
  <c r="AB388" i="2"/>
  <c r="AH388" i="2"/>
  <c r="C389" i="2"/>
  <c r="G389" i="2"/>
  <c r="Z389" i="2"/>
  <c r="AA389" i="2"/>
  <c r="AB389" i="2"/>
  <c r="AH389" i="2"/>
  <c r="C390" i="2"/>
  <c r="G390" i="2"/>
  <c r="Z390" i="2"/>
  <c r="AA390" i="2"/>
  <c r="AB390" i="2"/>
  <c r="C391" i="2"/>
  <c r="G391" i="2"/>
  <c r="Z391" i="2"/>
  <c r="AA391" i="2"/>
  <c r="AB391" i="2"/>
  <c r="AH391" i="2"/>
  <c r="C392" i="2"/>
  <c r="G392" i="2"/>
  <c r="Z392" i="2"/>
  <c r="AA392" i="2"/>
  <c r="AB392" i="2"/>
  <c r="AH392" i="2"/>
  <c r="C393" i="2"/>
  <c r="G393" i="2"/>
  <c r="Z393" i="2"/>
  <c r="AA393" i="2"/>
  <c r="AB393" i="2"/>
  <c r="AH393" i="2"/>
  <c r="C394" i="2"/>
  <c r="G394" i="2"/>
  <c r="Z394" i="2"/>
  <c r="AA394" i="2"/>
  <c r="AB394" i="2"/>
  <c r="AH394" i="2"/>
  <c r="C395" i="2"/>
  <c r="G395" i="2"/>
  <c r="Z395" i="2"/>
  <c r="AA395" i="2"/>
  <c r="AB395" i="2"/>
  <c r="C396" i="2"/>
  <c r="G396" i="2"/>
  <c r="Z396" i="2"/>
  <c r="AA396" i="2"/>
  <c r="AB396" i="2"/>
  <c r="AH396" i="2"/>
  <c r="C397" i="2"/>
  <c r="G397" i="2"/>
  <c r="Z397" i="2"/>
  <c r="AA397" i="2"/>
  <c r="AB397" i="2"/>
  <c r="C398" i="2"/>
  <c r="G398" i="2"/>
  <c r="Z398" i="2"/>
  <c r="AA398" i="2"/>
  <c r="AB398" i="2"/>
  <c r="C399" i="2"/>
  <c r="G399" i="2"/>
  <c r="Z399" i="2"/>
  <c r="AA399" i="2"/>
  <c r="AB399" i="2"/>
  <c r="AH399" i="2"/>
  <c r="C400" i="2"/>
  <c r="G400" i="2"/>
  <c r="Z400" i="2"/>
  <c r="AA400" i="2"/>
  <c r="AB400" i="2"/>
  <c r="AH400" i="2"/>
  <c r="C401" i="2"/>
  <c r="G401" i="2"/>
  <c r="Z401" i="2"/>
  <c r="AA401" i="2"/>
  <c r="AB401" i="2"/>
  <c r="AH401" i="2"/>
  <c r="C402" i="2"/>
  <c r="G402" i="2"/>
  <c r="Z402" i="2"/>
  <c r="AA402" i="2"/>
  <c r="AB402" i="2"/>
  <c r="AH402" i="2"/>
  <c r="C403" i="2"/>
  <c r="G403" i="2"/>
  <c r="Z403" i="2"/>
  <c r="AA403" i="2"/>
  <c r="AB403" i="2"/>
  <c r="AH403" i="2"/>
  <c r="C404" i="2"/>
  <c r="G404" i="2"/>
  <c r="Z404" i="2"/>
  <c r="AA404" i="2"/>
  <c r="AB404" i="2"/>
  <c r="AH404" i="2"/>
  <c r="C405" i="2"/>
  <c r="G405" i="2"/>
  <c r="Z405" i="2"/>
  <c r="AA405" i="2"/>
  <c r="AB405" i="2"/>
  <c r="AH405" i="2"/>
  <c r="C406" i="2"/>
  <c r="G406" i="2"/>
  <c r="Z406" i="2"/>
  <c r="AA406" i="2"/>
  <c r="AB406" i="2"/>
  <c r="AH406" i="2"/>
  <c r="C407" i="2"/>
  <c r="G407" i="2"/>
  <c r="Z407" i="2"/>
  <c r="AA407" i="2"/>
  <c r="AB407" i="2"/>
  <c r="AH407" i="2"/>
  <c r="C408" i="2"/>
  <c r="G408" i="2"/>
  <c r="C409" i="2"/>
  <c r="G409" i="2"/>
  <c r="Z409" i="2"/>
  <c r="AA409" i="2"/>
  <c r="AB409" i="2"/>
  <c r="AH409" i="2"/>
  <c r="C410" i="2"/>
  <c r="G410" i="2"/>
  <c r="Z410" i="2"/>
  <c r="AA410" i="2"/>
  <c r="AB410" i="2"/>
  <c r="AH410" i="2"/>
  <c r="C411" i="2"/>
  <c r="G411" i="2"/>
  <c r="Z411" i="2"/>
  <c r="AA411" i="2"/>
  <c r="AB411" i="2"/>
  <c r="C412" i="2"/>
  <c r="G412" i="2"/>
  <c r="Z412" i="2"/>
  <c r="AA412" i="2"/>
  <c r="AB412" i="2"/>
  <c r="AH412" i="2"/>
  <c r="C413" i="2"/>
  <c r="G413" i="2"/>
  <c r="Z413" i="2"/>
  <c r="AA413" i="2"/>
  <c r="AB413" i="2"/>
  <c r="AH413" i="2"/>
  <c r="C414" i="2"/>
  <c r="G414" i="2"/>
  <c r="Z414" i="2"/>
  <c r="AA414" i="2"/>
  <c r="AB414" i="2"/>
  <c r="AH414" i="2"/>
  <c r="C415" i="2"/>
  <c r="G415" i="2"/>
  <c r="Z415" i="2"/>
  <c r="AA415" i="2"/>
  <c r="AB415" i="2"/>
  <c r="AH415" i="2"/>
  <c r="C416" i="2"/>
  <c r="G416" i="2"/>
  <c r="Z416" i="2"/>
  <c r="AA416" i="2"/>
  <c r="AB416" i="2"/>
  <c r="AH416" i="2"/>
  <c r="C417" i="2"/>
  <c r="G417" i="2"/>
  <c r="Z417" i="2"/>
  <c r="AA417" i="2"/>
  <c r="AB417" i="2"/>
  <c r="AH417" i="2"/>
  <c r="C418" i="2"/>
  <c r="G418" i="2"/>
  <c r="Z418" i="2"/>
  <c r="AA418" i="2"/>
  <c r="AB418" i="2"/>
  <c r="AH418" i="2"/>
  <c r="C419" i="2"/>
  <c r="G419" i="2"/>
  <c r="Z419" i="2"/>
  <c r="AA419" i="2"/>
  <c r="AB419" i="2"/>
  <c r="AH419" i="2"/>
  <c r="C420" i="2"/>
  <c r="G420" i="2"/>
  <c r="Z420" i="2"/>
  <c r="AA420" i="2"/>
  <c r="AB420" i="2"/>
  <c r="C421" i="2"/>
  <c r="G421" i="2"/>
  <c r="Z421" i="2"/>
  <c r="AA421" i="2"/>
  <c r="AB421" i="2"/>
  <c r="AH421" i="2"/>
  <c r="C422" i="2"/>
  <c r="G422" i="2"/>
  <c r="Z422" i="2"/>
  <c r="AA422" i="2"/>
  <c r="AB422" i="2"/>
  <c r="C423" i="2"/>
  <c r="G423" i="2"/>
  <c r="Z423" i="2"/>
  <c r="AA423" i="2"/>
  <c r="AB423" i="2"/>
  <c r="AH423" i="2"/>
  <c r="C424" i="2"/>
  <c r="G424" i="2"/>
  <c r="Z424" i="2"/>
  <c r="AA424" i="2"/>
  <c r="AB424" i="2"/>
  <c r="AH424" i="2"/>
  <c r="C425" i="2"/>
  <c r="G425" i="2"/>
  <c r="Z425" i="2"/>
  <c r="AA425" i="2"/>
  <c r="AB425" i="2"/>
  <c r="AH425" i="2"/>
  <c r="C426" i="2"/>
  <c r="G426" i="2"/>
  <c r="Z426" i="2"/>
  <c r="AA426" i="2"/>
  <c r="AB426" i="2"/>
  <c r="AH426" i="2"/>
  <c r="C427" i="2"/>
  <c r="G427" i="2"/>
  <c r="Z427" i="2"/>
  <c r="AA427" i="2"/>
  <c r="AB427" i="2"/>
  <c r="AH427" i="2"/>
  <c r="C428" i="2"/>
  <c r="G428" i="2"/>
  <c r="Z428" i="2"/>
  <c r="AA428" i="2"/>
  <c r="AB428" i="2"/>
  <c r="AH428" i="2"/>
  <c r="C429" i="2"/>
  <c r="G429" i="2"/>
  <c r="Z429" i="2"/>
  <c r="AA429" i="2"/>
  <c r="AB429" i="2"/>
  <c r="C430" i="2"/>
  <c r="G430" i="2"/>
  <c r="Z430" i="2"/>
  <c r="AA430" i="2"/>
  <c r="AB430" i="2"/>
  <c r="AH430" i="2"/>
  <c r="C431" i="2"/>
  <c r="G431" i="2"/>
  <c r="Z431" i="2"/>
  <c r="AA431" i="2"/>
  <c r="AB431" i="2"/>
  <c r="C432" i="2"/>
  <c r="G432" i="2"/>
  <c r="Z432" i="2"/>
  <c r="AA432" i="2"/>
  <c r="AB432" i="2"/>
  <c r="AH432" i="2"/>
  <c r="C433" i="2"/>
  <c r="G433" i="2"/>
  <c r="Z433" i="2"/>
  <c r="AA433" i="2"/>
  <c r="AB433" i="2"/>
  <c r="AH433" i="2"/>
  <c r="C434" i="2"/>
  <c r="G434" i="2"/>
  <c r="Z434" i="2"/>
  <c r="AA434" i="2"/>
  <c r="AB434" i="2"/>
  <c r="AH434" i="2"/>
  <c r="C435" i="2"/>
  <c r="G435" i="2"/>
  <c r="Z435" i="2"/>
  <c r="AA435" i="2"/>
  <c r="AB435" i="2"/>
  <c r="AH435" i="2"/>
  <c r="C436" i="2"/>
  <c r="G436" i="2"/>
  <c r="Z436" i="2"/>
  <c r="AA436" i="2"/>
  <c r="AB436" i="2"/>
  <c r="AH436" i="2"/>
  <c r="C437" i="2"/>
  <c r="G437" i="2"/>
  <c r="AH437" i="2"/>
  <c r="C438" i="2"/>
  <c r="G438" i="2"/>
  <c r="Z438" i="2"/>
  <c r="AA438" i="2"/>
  <c r="AB438" i="2"/>
  <c r="AH438" i="2"/>
  <c r="C439" i="2"/>
  <c r="G439" i="2"/>
  <c r="Z439" i="2"/>
  <c r="AA439" i="2"/>
  <c r="AB439" i="2"/>
  <c r="AH439" i="2"/>
  <c r="C440" i="2"/>
  <c r="G440" i="2"/>
  <c r="Z440" i="2"/>
  <c r="AA440" i="2"/>
  <c r="AB440" i="2"/>
  <c r="AH440" i="2"/>
  <c r="C441" i="2"/>
  <c r="G441" i="2"/>
  <c r="Z441" i="2"/>
  <c r="AA441" i="2"/>
  <c r="AB441" i="2"/>
  <c r="AH441" i="2"/>
  <c r="C442" i="2"/>
  <c r="G442" i="2"/>
  <c r="Z442" i="2"/>
  <c r="AA442" i="2"/>
  <c r="AB442" i="2"/>
  <c r="AH442" i="2"/>
  <c r="C443" i="2"/>
  <c r="G443" i="2"/>
  <c r="Z443" i="2"/>
  <c r="AA443" i="2"/>
  <c r="AB443" i="2"/>
  <c r="AH443" i="2"/>
  <c r="C444" i="2"/>
  <c r="G444" i="2"/>
  <c r="Z444" i="2"/>
  <c r="AA444" i="2"/>
  <c r="AB444" i="2"/>
  <c r="AH444" i="2"/>
  <c r="C445" i="2"/>
  <c r="G445" i="2"/>
  <c r="Z445" i="2"/>
  <c r="AA445" i="2"/>
  <c r="AB445" i="2"/>
  <c r="AH445" i="2"/>
  <c r="C446" i="2"/>
  <c r="G446" i="2"/>
  <c r="Z446" i="2"/>
  <c r="AA446" i="2"/>
  <c r="AB446" i="2"/>
  <c r="AH446" i="2"/>
  <c r="C447" i="2"/>
  <c r="G447" i="2"/>
  <c r="Z447" i="2"/>
  <c r="AA447" i="2"/>
  <c r="AB447" i="2"/>
  <c r="AH447" i="2"/>
  <c r="C448" i="2"/>
  <c r="G448" i="2"/>
  <c r="Z448" i="2"/>
  <c r="AA448" i="2"/>
  <c r="AB448" i="2"/>
  <c r="AH448" i="2"/>
  <c r="C449" i="2"/>
  <c r="G449" i="2"/>
  <c r="Z449" i="2"/>
  <c r="AA449" i="2"/>
  <c r="AB449" i="2"/>
  <c r="AH449" i="2"/>
  <c r="C450" i="2"/>
  <c r="G450" i="2"/>
  <c r="Z450" i="2"/>
  <c r="AA450" i="2"/>
  <c r="AB450" i="2"/>
  <c r="AH450" i="2"/>
  <c r="C451" i="2"/>
  <c r="G451" i="2"/>
  <c r="Z451" i="2"/>
  <c r="AA451" i="2"/>
  <c r="AB451" i="2"/>
  <c r="AH451" i="2"/>
  <c r="C452" i="2"/>
  <c r="G452" i="2"/>
  <c r="Z452" i="2"/>
  <c r="AA452" i="2"/>
  <c r="AB452" i="2"/>
  <c r="AH452" i="2"/>
  <c r="C453" i="2"/>
  <c r="G453" i="2"/>
  <c r="Z453" i="2"/>
  <c r="AA453" i="2"/>
  <c r="AB453" i="2"/>
  <c r="AH453" i="2"/>
  <c r="C454" i="2"/>
  <c r="G454" i="2"/>
  <c r="Z454" i="2"/>
  <c r="AA454" i="2"/>
  <c r="AB454" i="2"/>
  <c r="AH454" i="2"/>
  <c r="C455" i="2"/>
  <c r="G455" i="2"/>
  <c r="Z455" i="2"/>
  <c r="AA455" i="2"/>
  <c r="AB455" i="2"/>
  <c r="AH455" i="2"/>
  <c r="C456" i="2"/>
  <c r="G456" i="2"/>
  <c r="Z456" i="2"/>
  <c r="AA456" i="2"/>
  <c r="AB456" i="2"/>
  <c r="AH456" i="2"/>
  <c r="C457" i="2"/>
  <c r="G457" i="2"/>
  <c r="Z457" i="2"/>
  <c r="AA457" i="2"/>
  <c r="AB457" i="2"/>
  <c r="AH457" i="2"/>
  <c r="C458" i="2"/>
  <c r="G458" i="2"/>
  <c r="Z458" i="2"/>
  <c r="AA458" i="2"/>
  <c r="AB458" i="2"/>
  <c r="AH458" i="2"/>
  <c r="C459" i="2"/>
  <c r="G459" i="2"/>
  <c r="Z459" i="2"/>
  <c r="AA459" i="2"/>
  <c r="AB459" i="2"/>
  <c r="AH459" i="2"/>
  <c r="C460" i="2"/>
  <c r="G460" i="2"/>
  <c r="Z460" i="2"/>
  <c r="AA460" i="2"/>
  <c r="AB460" i="2"/>
  <c r="C461" i="2"/>
  <c r="G461" i="2"/>
  <c r="Z461" i="2"/>
  <c r="AA461" i="2"/>
  <c r="AB461" i="2"/>
  <c r="AH461" i="2"/>
  <c r="C462" i="2"/>
  <c r="G462" i="2"/>
  <c r="Z462" i="2"/>
  <c r="AA462" i="2"/>
  <c r="AB462" i="2"/>
  <c r="C463" i="2"/>
  <c r="G463" i="2"/>
  <c r="Z463" i="2"/>
  <c r="AA463" i="2"/>
  <c r="AB463" i="2"/>
  <c r="C464" i="2"/>
  <c r="G464" i="2"/>
  <c r="Z464" i="2"/>
  <c r="AA464" i="2"/>
  <c r="AB464" i="2"/>
  <c r="AH464" i="2"/>
  <c r="C465" i="2"/>
  <c r="G465" i="2"/>
  <c r="Z465" i="2"/>
  <c r="AA465" i="2"/>
  <c r="AB465" i="2"/>
  <c r="AH465" i="2"/>
  <c r="C466" i="2"/>
  <c r="G466" i="2"/>
  <c r="Z466" i="2"/>
  <c r="AA466" i="2"/>
  <c r="AB466" i="2"/>
  <c r="AH466" i="2"/>
  <c r="C467" i="2"/>
  <c r="G467" i="2"/>
  <c r="Z467" i="2"/>
  <c r="AA467" i="2"/>
  <c r="AB467" i="2"/>
  <c r="AH467" i="2"/>
  <c r="C468" i="2"/>
  <c r="G468" i="2"/>
  <c r="Z468" i="2"/>
  <c r="AA468" i="2"/>
  <c r="AB468" i="2"/>
  <c r="AH468" i="2"/>
  <c r="C469" i="2"/>
  <c r="G469" i="2"/>
  <c r="Z469" i="2"/>
  <c r="AA469" i="2"/>
  <c r="AB469" i="2"/>
  <c r="AH469" i="2"/>
  <c r="C470" i="2"/>
  <c r="G470" i="2"/>
  <c r="Z470" i="2"/>
  <c r="AA470" i="2"/>
  <c r="AB470" i="2"/>
  <c r="AH470" i="2"/>
  <c r="C471" i="2"/>
  <c r="G471" i="2"/>
  <c r="Z471" i="2"/>
  <c r="AA471" i="2"/>
  <c r="AB471" i="2"/>
  <c r="AH471" i="2"/>
  <c r="C472" i="2"/>
  <c r="G472" i="2"/>
  <c r="Z472" i="2"/>
  <c r="AA472" i="2"/>
  <c r="AB472" i="2"/>
  <c r="AH472" i="2"/>
  <c r="C473" i="2"/>
  <c r="G473" i="2"/>
  <c r="Z473" i="2"/>
  <c r="AA473" i="2"/>
  <c r="AB473" i="2"/>
  <c r="AH473" i="2"/>
  <c r="C474" i="2"/>
  <c r="G474" i="2"/>
  <c r="Z474" i="2"/>
  <c r="AA474" i="2"/>
  <c r="AB474" i="2"/>
  <c r="AH474" i="2"/>
  <c r="C475" i="2"/>
  <c r="G475" i="2"/>
  <c r="AH475" i="2"/>
  <c r="C476" i="2"/>
  <c r="G476" i="2"/>
  <c r="Z476" i="2"/>
  <c r="AA476" i="2"/>
  <c r="AB476" i="2"/>
  <c r="AH476" i="2"/>
  <c r="C477" i="2"/>
  <c r="G477" i="2"/>
  <c r="Z477" i="2"/>
  <c r="AA477" i="2"/>
  <c r="AB477" i="2"/>
  <c r="AH477" i="2"/>
  <c r="C478" i="2"/>
  <c r="G478" i="2"/>
  <c r="Z478" i="2"/>
  <c r="AA478" i="2"/>
  <c r="AB478" i="2"/>
  <c r="AH478" i="2"/>
  <c r="C479" i="2"/>
  <c r="G479" i="2"/>
  <c r="AH479" i="2"/>
  <c r="C480" i="2"/>
  <c r="G480" i="2"/>
  <c r="AH480" i="2"/>
  <c r="C481" i="2"/>
  <c r="G481" i="2"/>
  <c r="Z481" i="2"/>
  <c r="AA481" i="2"/>
  <c r="AB481" i="2"/>
  <c r="C482" i="2"/>
  <c r="G482" i="2"/>
  <c r="AA482" i="2"/>
  <c r="AB482" i="2"/>
  <c r="C483" i="2"/>
  <c r="G483" i="2"/>
  <c r="Z483" i="2"/>
  <c r="AA483" i="2"/>
  <c r="AB483" i="2"/>
  <c r="C484" i="2"/>
  <c r="G484" i="2"/>
  <c r="AH484" i="2"/>
  <c r="C485" i="2"/>
  <c r="G485" i="2"/>
  <c r="Z485" i="2"/>
  <c r="AA485" i="2"/>
  <c r="AB485" i="2"/>
  <c r="AH485" i="2"/>
  <c r="C486" i="2"/>
  <c r="G486" i="2"/>
  <c r="Z486" i="2"/>
  <c r="AA486" i="2"/>
  <c r="AB486" i="2"/>
  <c r="AH486" i="2"/>
  <c r="C487" i="2"/>
  <c r="G487" i="2"/>
  <c r="Z487" i="2"/>
  <c r="AA487" i="2"/>
  <c r="AB487" i="2"/>
  <c r="AH487" i="2"/>
  <c r="C488" i="2"/>
  <c r="G488" i="2"/>
  <c r="Z488" i="2"/>
  <c r="AA488" i="2"/>
  <c r="AB488" i="2"/>
  <c r="C489" i="2"/>
  <c r="G489" i="2"/>
  <c r="Z489" i="2"/>
  <c r="AA489" i="2"/>
  <c r="AB489" i="2"/>
  <c r="AH489" i="2"/>
  <c r="C490" i="2"/>
  <c r="G490" i="2"/>
  <c r="Z490" i="2"/>
  <c r="AA490" i="2"/>
  <c r="AB490" i="2"/>
  <c r="AH490" i="2"/>
  <c r="C491" i="2"/>
  <c r="G491" i="2"/>
  <c r="AA491" i="2"/>
  <c r="AB491" i="2"/>
  <c r="C492" i="2"/>
  <c r="G492" i="2"/>
  <c r="AA492" i="2"/>
  <c r="AB492" i="2"/>
  <c r="C493" i="2"/>
  <c r="G493" i="2"/>
  <c r="AA493" i="2"/>
  <c r="AB493" i="2"/>
  <c r="C494" i="2"/>
  <c r="G494" i="2"/>
  <c r="AA494" i="2"/>
  <c r="AB494" i="2"/>
  <c r="C495" i="2"/>
  <c r="G495" i="2"/>
  <c r="AA495" i="2"/>
  <c r="AB495" i="2"/>
  <c r="C496" i="2"/>
  <c r="G496" i="2"/>
  <c r="AA496" i="2"/>
  <c r="AB496" i="2"/>
  <c r="C497" i="2"/>
  <c r="G497" i="2"/>
  <c r="AA497" i="2"/>
  <c r="AB497" i="2"/>
  <c r="C498" i="2"/>
  <c r="G498" i="2"/>
  <c r="AA498" i="2"/>
  <c r="AB498" i="2"/>
  <c r="C499" i="2"/>
  <c r="G499" i="2"/>
  <c r="Z499" i="2"/>
  <c r="AA499" i="2"/>
  <c r="AB499" i="2"/>
  <c r="AH499" i="2"/>
  <c r="C500" i="2"/>
  <c r="G500" i="2"/>
  <c r="Z500" i="2"/>
  <c r="AA500" i="2"/>
  <c r="AB500" i="2"/>
  <c r="AH500" i="2"/>
  <c r="C501" i="2"/>
  <c r="G501" i="2"/>
  <c r="Z501" i="2"/>
  <c r="AA501" i="2"/>
  <c r="AB501" i="2"/>
  <c r="AH501" i="2"/>
  <c r="C502" i="2"/>
  <c r="G502" i="2"/>
  <c r="Z502" i="2"/>
  <c r="AA502" i="2"/>
  <c r="AB502" i="2"/>
  <c r="AH502" i="2"/>
  <c r="C503" i="2"/>
  <c r="G503" i="2"/>
  <c r="Z503" i="2"/>
  <c r="AA503" i="2"/>
  <c r="AB503" i="2"/>
  <c r="AH503" i="2"/>
  <c r="C504" i="2"/>
  <c r="G504" i="2"/>
  <c r="Z504" i="2"/>
  <c r="AA504" i="2"/>
  <c r="AB504" i="2"/>
  <c r="AH504" i="2"/>
  <c r="C505" i="2"/>
  <c r="G505" i="2"/>
  <c r="Z505" i="2"/>
  <c r="AA505" i="2"/>
  <c r="AB505" i="2"/>
  <c r="AH505" i="2"/>
  <c r="C506" i="2"/>
  <c r="G506" i="2"/>
  <c r="Z506" i="2"/>
  <c r="AA506" i="2"/>
  <c r="AB506" i="2"/>
  <c r="AH506" i="2"/>
  <c r="C507" i="2"/>
  <c r="G507" i="2"/>
  <c r="Z507" i="2"/>
  <c r="AA507" i="2"/>
  <c r="AB507" i="2"/>
  <c r="AH507" i="2"/>
  <c r="C508" i="2"/>
  <c r="G508" i="2"/>
  <c r="Z508" i="2"/>
  <c r="AA508" i="2"/>
  <c r="AB508" i="2"/>
  <c r="AH508" i="2"/>
  <c r="C509" i="2"/>
  <c r="G509" i="2"/>
  <c r="Z509" i="2"/>
  <c r="AA509" i="2"/>
  <c r="AB509" i="2"/>
  <c r="AH509" i="2"/>
  <c r="C510" i="2"/>
  <c r="G510" i="2"/>
  <c r="Z510" i="2"/>
  <c r="AA510" i="2"/>
  <c r="AB510" i="2"/>
  <c r="AH510" i="2"/>
  <c r="C511" i="2"/>
  <c r="G511" i="2"/>
  <c r="Z511" i="2"/>
  <c r="AA511" i="2"/>
  <c r="AB511" i="2"/>
  <c r="AH511" i="2"/>
  <c r="C512" i="2"/>
  <c r="G512" i="2"/>
  <c r="Z512" i="2"/>
  <c r="AA512" i="2"/>
  <c r="AB512" i="2"/>
  <c r="AH512" i="2"/>
  <c r="C513" i="2"/>
  <c r="G513" i="2"/>
  <c r="Z513" i="2"/>
  <c r="AA513" i="2"/>
  <c r="AB513" i="2"/>
  <c r="AH513" i="2"/>
  <c r="C514" i="2"/>
  <c r="G514" i="2"/>
  <c r="Z514" i="2"/>
  <c r="AA514" i="2"/>
  <c r="AB514" i="2"/>
  <c r="AH514" i="2"/>
  <c r="C515" i="2"/>
  <c r="G515" i="2"/>
  <c r="Z515" i="2"/>
  <c r="AA515" i="2"/>
  <c r="AB515" i="2"/>
  <c r="AH515" i="2"/>
  <c r="C516" i="2"/>
  <c r="G516" i="2"/>
  <c r="Z516" i="2"/>
  <c r="AA516" i="2"/>
  <c r="AB516" i="2"/>
  <c r="AH516" i="2"/>
  <c r="C517" i="2"/>
  <c r="G517" i="2"/>
  <c r="Z517" i="2"/>
  <c r="AA517" i="2"/>
  <c r="AB517" i="2"/>
  <c r="AH517" i="2"/>
  <c r="C518" i="2"/>
  <c r="G518" i="2"/>
  <c r="Z518" i="2"/>
  <c r="AA518" i="2"/>
  <c r="AB518" i="2"/>
  <c r="AH518" i="2"/>
  <c r="C519" i="2"/>
  <c r="G519" i="2"/>
  <c r="Z519" i="2"/>
  <c r="AA519" i="2"/>
  <c r="AB519" i="2"/>
  <c r="AH519" i="2"/>
  <c r="C520" i="2"/>
  <c r="G520" i="2"/>
  <c r="Z520" i="2"/>
  <c r="AA520" i="2"/>
  <c r="AB520" i="2"/>
  <c r="AH520" i="2"/>
  <c r="C521" i="2"/>
  <c r="G521" i="2"/>
  <c r="Z521" i="2"/>
  <c r="AA521" i="2"/>
  <c r="AB521" i="2"/>
  <c r="AH521" i="2"/>
  <c r="C522" i="2"/>
  <c r="G522" i="2"/>
  <c r="Z522" i="2"/>
  <c r="AA522" i="2"/>
  <c r="AB522" i="2"/>
  <c r="AH522" i="2"/>
  <c r="C523" i="2"/>
  <c r="G523" i="2"/>
  <c r="Z523" i="2"/>
  <c r="AA523" i="2"/>
  <c r="AB523" i="2"/>
  <c r="AH523" i="2"/>
  <c r="C524" i="2"/>
  <c r="G524" i="2"/>
  <c r="Z524" i="2"/>
  <c r="AA524" i="2"/>
  <c r="AB524" i="2"/>
  <c r="AH524" i="2"/>
  <c r="C525" i="2"/>
  <c r="G525" i="2"/>
  <c r="Z525" i="2"/>
  <c r="AA525" i="2"/>
  <c r="AB525" i="2"/>
  <c r="AH525" i="2"/>
  <c r="C526" i="2"/>
  <c r="G526" i="2"/>
  <c r="Z526" i="2"/>
  <c r="AA526" i="2"/>
  <c r="AB526" i="2"/>
  <c r="AH526" i="2"/>
  <c r="C527" i="2"/>
  <c r="G527" i="2"/>
  <c r="Z527" i="2"/>
  <c r="AA527" i="2"/>
  <c r="AB527" i="2"/>
  <c r="AH527" i="2"/>
  <c r="C528" i="2"/>
  <c r="G528" i="2"/>
  <c r="Z528" i="2"/>
  <c r="AA528" i="2"/>
  <c r="AB528" i="2"/>
  <c r="AH528" i="2"/>
  <c r="C529" i="2"/>
  <c r="G529" i="2"/>
  <c r="AH529" i="2"/>
  <c r="C530" i="2"/>
  <c r="G530" i="2"/>
  <c r="Z530" i="2"/>
  <c r="AA530" i="2"/>
  <c r="AB530" i="2"/>
  <c r="AH530" i="2"/>
  <c r="C531" i="2"/>
  <c r="G531" i="2"/>
  <c r="Z531" i="2"/>
  <c r="AA531" i="2"/>
  <c r="AB531" i="2"/>
  <c r="AH531" i="2"/>
  <c r="C532" i="2"/>
  <c r="G532" i="2"/>
  <c r="Z532" i="2"/>
  <c r="AA532" i="2"/>
  <c r="AB532" i="2"/>
  <c r="AH532" i="2"/>
  <c r="C533" i="2"/>
  <c r="G533" i="2"/>
  <c r="Z533" i="2"/>
  <c r="AA533" i="2"/>
  <c r="AB533" i="2"/>
  <c r="AH533" i="2"/>
  <c r="C534" i="2"/>
  <c r="G534" i="2"/>
  <c r="Z534" i="2"/>
  <c r="AA534" i="2"/>
  <c r="AB534" i="2"/>
  <c r="AH534" i="2"/>
  <c r="C535" i="2"/>
  <c r="G535" i="2"/>
  <c r="Z535" i="2"/>
  <c r="AA535" i="2"/>
  <c r="AB535" i="2"/>
  <c r="AH535" i="2"/>
  <c r="C536" i="2"/>
  <c r="G536" i="2"/>
  <c r="C537" i="2"/>
  <c r="G537" i="2"/>
  <c r="Z537" i="2"/>
  <c r="AA537" i="2"/>
  <c r="AB537" i="2"/>
  <c r="AH537" i="2"/>
  <c r="C538" i="2"/>
  <c r="G538" i="2"/>
  <c r="Z538" i="2"/>
  <c r="AA538" i="2"/>
  <c r="AB538" i="2"/>
  <c r="AH538" i="2"/>
  <c r="C539" i="2"/>
  <c r="G539" i="2"/>
  <c r="Z539" i="2"/>
  <c r="AA539" i="2"/>
  <c r="AB539" i="2"/>
  <c r="AH539" i="2"/>
  <c r="C540" i="2"/>
  <c r="G540" i="2"/>
  <c r="Z540" i="2"/>
  <c r="AA540" i="2"/>
  <c r="AB540" i="2"/>
  <c r="AH540" i="2"/>
  <c r="C541" i="2"/>
  <c r="G541" i="2"/>
  <c r="Z541" i="2"/>
  <c r="AA541" i="2"/>
  <c r="AB541" i="2"/>
  <c r="AH541" i="2"/>
  <c r="C542" i="2"/>
  <c r="G542" i="2"/>
  <c r="Z542" i="2"/>
  <c r="AA542" i="2"/>
  <c r="AB542" i="2"/>
  <c r="AH542" i="2"/>
  <c r="C543" i="2"/>
  <c r="G543" i="2"/>
  <c r="Z543" i="2"/>
  <c r="AA543" i="2"/>
  <c r="AB543" i="2"/>
  <c r="C544" i="2"/>
  <c r="G544" i="2"/>
  <c r="Z544" i="2"/>
  <c r="AA544" i="2"/>
  <c r="AB544" i="2"/>
  <c r="AH544" i="2"/>
  <c r="C545" i="2"/>
  <c r="G545" i="2"/>
  <c r="Z545" i="2"/>
  <c r="AA545" i="2"/>
  <c r="AB545" i="2"/>
  <c r="AH545" i="2"/>
  <c r="C546" i="2"/>
  <c r="G546" i="2"/>
  <c r="Z546" i="2"/>
  <c r="AA546" i="2"/>
  <c r="AB546" i="2"/>
  <c r="AH546" i="2"/>
  <c r="C547" i="2"/>
  <c r="G547" i="2"/>
  <c r="Z547" i="2"/>
  <c r="AA547" i="2"/>
  <c r="AB547" i="2"/>
  <c r="AH547" i="2"/>
  <c r="C548" i="2"/>
  <c r="G548" i="2"/>
  <c r="AC548" i="2"/>
  <c r="C549" i="2"/>
  <c r="G549" i="2"/>
  <c r="AC549" i="2"/>
  <c r="C550" i="2"/>
  <c r="G550" i="2"/>
  <c r="AC550" i="2"/>
  <c r="C551" i="2"/>
  <c r="G551" i="2"/>
  <c r="AC551" i="2"/>
  <c r="C552" i="2"/>
  <c r="G552" i="2"/>
  <c r="Z552" i="2"/>
  <c r="AA552" i="2"/>
  <c r="AB552" i="2"/>
  <c r="AH552" i="2"/>
  <c r="C553" i="2"/>
  <c r="G553" i="2"/>
  <c r="Z553" i="2"/>
  <c r="AA553" i="2"/>
  <c r="AB553" i="2"/>
  <c r="AH553" i="2"/>
  <c r="C554" i="2"/>
  <c r="G554" i="2"/>
  <c r="Z554" i="2"/>
  <c r="AA554" i="2"/>
  <c r="AB554" i="2"/>
  <c r="AH554" i="2"/>
  <c r="C555" i="2"/>
  <c r="G555" i="2"/>
  <c r="AH555" i="2"/>
  <c r="C556" i="2"/>
  <c r="G556" i="2"/>
  <c r="Z556" i="2"/>
  <c r="AA556" i="2"/>
  <c r="AB556" i="2"/>
  <c r="AH556" i="2"/>
  <c r="C557" i="2"/>
  <c r="G557" i="2"/>
  <c r="Z557" i="2"/>
  <c r="AA557" i="2"/>
  <c r="AB557" i="2"/>
  <c r="AH557" i="2"/>
  <c r="C558" i="2"/>
  <c r="G558" i="2"/>
  <c r="Z558" i="2"/>
  <c r="AH558" i="2"/>
  <c r="C559" i="2"/>
  <c r="G559" i="2"/>
  <c r="Z559" i="2"/>
  <c r="AA559" i="2"/>
  <c r="AB559" i="2"/>
  <c r="AH559" i="2"/>
  <c r="C560" i="2"/>
  <c r="G560" i="2"/>
  <c r="Z560" i="2"/>
  <c r="AA560" i="2"/>
  <c r="AB560" i="2"/>
  <c r="AH560" i="2"/>
  <c r="C561" i="2"/>
  <c r="G561" i="2"/>
  <c r="Z561" i="2"/>
  <c r="AA561" i="2"/>
  <c r="AB561" i="2"/>
  <c r="C562" i="2"/>
  <c r="G562" i="2"/>
  <c r="Z562" i="2"/>
  <c r="AA562" i="2"/>
  <c r="AB562" i="2"/>
  <c r="C563" i="2"/>
  <c r="G563" i="2"/>
  <c r="AA563" i="2"/>
  <c r="AB563" i="2"/>
  <c r="AH563" i="2"/>
  <c r="C564" i="2"/>
  <c r="G564" i="2"/>
  <c r="Z564" i="2"/>
  <c r="AA564" i="2"/>
  <c r="AB564" i="2"/>
  <c r="AH564" i="2"/>
  <c r="C565" i="2"/>
  <c r="G565" i="2"/>
  <c r="Z565" i="2"/>
  <c r="AA565" i="2"/>
  <c r="AB565" i="2"/>
  <c r="AH565" i="2"/>
  <c r="C566" i="2"/>
  <c r="G566" i="2"/>
  <c r="AH566" i="2"/>
  <c r="C567" i="2"/>
  <c r="G567" i="2"/>
  <c r="Z567" i="2"/>
  <c r="AA567" i="2"/>
  <c r="AB567" i="2"/>
  <c r="AH567" i="2"/>
  <c r="C568" i="2"/>
  <c r="G568" i="2"/>
  <c r="Z568" i="2"/>
  <c r="AA568" i="2"/>
  <c r="AB568" i="2"/>
  <c r="AH568" i="2"/>
  <c r="C569" i="2"/>
  <c r="G569" i="2"/>
  <c r="Z569" i="2"/>
  <c r="AA569" i="2"/>
  <c r="AB569" i="2"/>
  <c r="AH569" i="2"/>
  <c r="C570" i="2"/>
  <c r="G570" i="2"/>
  <c r="Z570" i="2"/>
  <c r="AA570" i="2"/>
  <c r="AB570" i="2"/>
  <c r="AH570" i="2"/>
  <c r="C571" i="2"/>
  <c r="G571" i="2"/>
  <c r="Z571" i="2"/>
  <c r="AA571" i="2"/>
  <c r="AB571" i="2"/>
  <c r="AH571" i="2"/>
  <c r="C572" i="2"/>
  <c r="G572" i="2"/>
  <c r="Z572" i="2"/>
  <c r="AA572" i="2"/>
  <c r="AB572" i="2"/>
  <c r="AH572" i="2"/>
  <c r="C573" i="2"/>
  <c r="G573" i="2"/>
  <c r="Z573" i="2"/>
  <c r="AA573" i="2"/>
  <c r="AB573" i="2"/>
  <c r="AH573" i="2"/>
  <c r="C574" i="2"/>
  <c r="G574" i="2"/>
  <c r="Z574" i="2"/>
  <c r="AA574" i="2"/>
  <c r="AB574" i="2"/>
  <c r="AH574" i="2"/>
  <c r="C575" i="2"/>
  <c r="G575" i="2"/>
  <c r="Z575" i="2"/>
  <c r="AA575" i="2"/>
  <c r="AB575" i="2"/>
  <c r="AH575" i="2"/>
  <c r="C576" i="2"/>
  <c r="G576" i="2"/>
  <c r="Z576" i="2"/>
  <c r="AA576" i="2"/>
  <c r="AB576" i="2"/>
  <c r="AH576" i="2"/>
  <c r="C577" i="2"/>
  <c r="G577" i="2"/>
  <c r="Z577" i="2"/>
  <c r="AA577" i="2"/>
  <c r="AB577" i="2"/>
  <c r="AH577" i="2"/>
  <c r="C578" i="2"/>
  <c r="G578" i="2"/>
  <c r="Z578" i="2"/>
  <c r="AA578" i="2"/>
  <c r="AB578" i="2"/>
  <c r="C579" i="2"/>
  <c r="G579" i="2"/>
  <c r="Z579" i="2"/>
  <c r="AA579" i="2"/>
  <c r="AB579" i="2"/>
  <c r="AH579" i="2"/>
  <c r="C580" i="2"/>
  <c r="G580" i="2"/>
  <c r="Z580" i="2"/>
  <c r="AA580" i="2"/>
  <c r="AB580" i="2"/>
  <c r="AH580" i="2"/>
  <c r="C581" i="2"/>
  <c r="G581" i="2"/>
  <c r="Z581" i="2"/>
  <c r="AA581" i="2"/>
  <c r="AB581" i="2"/>
  <c r="AH581" i="2"/>
  <c r="C582" i="2"/>
  <c r="G582" i="2"/>
  <c r="Z582" i="2"/>
  <c r="AA582" i="2"/>
  <c r="AB582" i="2"/>
  <c r="AH582" i="2"/>
  <c r="C583" i="2"/>
  <c r="G583" i="2"/>
  <c r="Z583" i="2"/>
  <c r="AA583" i="2"/>
  <c r="AB583" i="2"/>
  <c r="AH583" i="2"/>
  <c r="C584" i="2"/>
  <c r="G584" i="2"/>
  <c r="Z584" i="2"/>
  <c r="AA584" i="2"/>
  <c r="AB584" i="2"/>
  <c r="AH584" i="2"/>
  <c r="C585" i="2"/>
  <c r="G585" i="2"/>
  <c r="Z585" i="2"/>
  <c r="AA585" i="2"/>
  <c r="AB585" i="2"/>
  <c r="AH585" i="2"/>
  <c r="C586" i="2"/>
  <c r="G586" i="2"/>
  <c r="Z586" i="2"/>
  <c r="AA586" i="2"/>
  <c r="AB586" i="2"/>
  <c r="AH586" i="2"/>
  <c r="C587" i="2"/>
  <c r="G587" i="2"/>
  <c r="Z587" i="2"/>
  <c r="AA587" i="2"/>
  <c r="AB587" i="2"/>
  <c r="AH587" i="2"/>
  <c r="C588" i="2"/>
  <c r="G588" i="2"/>
  <c r="Z588" i="2"/>
  <c r="AA588" i="2"/>
  <c r="AB588" i="2"/>
  <c r="C589" i="2"/>
  <c r="G589" i="2"/>
  <c r="Z589" i="2"/>
  <c r="AA589" i="2"/>
  <c r="AB589" i="2"/>
  <c r="AH589" i="2"/>
  <c r="C590" i="2"/>
  <c r="G590" i="2"/>
  <c r="Z590" i="2"/>
  <c r="AA590" i="2"/>
  <c r="AB590" i="2"/>
  <c r="AH590" i="2"/>
  <c r="C591" i="2"/>
  <c r="G591" i="2"/>
  <c r="Z591" i="2"/>
  <c r="AA591" i="2"/>
  <c r="AB591" i="2"/>
  <c r="AH591" i="2"/>
  <c r="C592" i="2"/>
  <c r="G592" i="2"/>
  <c r="Z592" i="2"/>
  <c r="AA592" i="2"/>
  <c r="AB592" i="2"/>
  <c r="AH592" i="2"/>
  <c r="C593" i="2"/>
  <c r="G593" i="2"/>
  <c r="Z593" i="2"/>
  <c r="AA593" i="2"/>
  <c r="AB593" i="2"/>
  <c r="AH593" i="2"/>
  <c r="C594" i="2"/>
  <c r="G594" i="2"/>
  <c r="Z594" i="2"/>
  <c r="AA594" i="2"/>
  <c r="AB594" i="2"/>
  <c r="AH594" i="2"/>
  <c r="C595" i="2"/>
  <c r="G595" i="2"/>
  <c r="Z595" i="2"/>
  <c r="AA595" i="2"/>
  <c r="AB595" i="2"/>
  <c r="C596" i="2"/>
  <c r="G596" i="2"/>
  <c r="Z596" i="2"/>
  <c r="AA596" i="2"/>
  <c r="AB596" i="2"/>
  <c r="C597" i="2"/>
  <c r="G597" i="2"/>
  <c r="Z597" i="2"/>
  <c r="AA597" i="2"/>
  <c r="AB597" i="2"/>
  <c r="AH597" i="2"/>
  <c r="C598" i="2"/>
  <c r="G598" i="2"/>
  <c r="Z598" i="2"/>
  <c r="AA598" i="2"/>
  <c r="AB598" i="2"/>
  <c r="AH598" i="2"/>
  <c r="C599" i="2"/>
  <c r="G599" i="2"/>
  <c r="Z599" i="2"/>
  <c r="AA599" i="2"/>
  <c r="AB599" i="2"/>
  <c r="AH599" i="2"/>
  <c r="C600" i="2"/>
  <c r="G600" i="2"/>
  <c r="Z600" i="2"/>
  <c r="AA600" i="2"/>
  <c r="AB600" i="2"/>
  <c r="AH600" i="2"/>
  <c r="C601" i="2"/>
  <c r="G601" i="2"/>
  <c r="Z601" i="2"/>
  <c r="AA601" i="2"/>
  <c r="AB601" i="2"/>
  <c r="AH601" i="2"/>
  <c r="C602" i="2"/>
  <c r="G602" i="2"/>
  <c r="Z602" i="2"/>
  <c r="AA602" i="2"/>
  <c r="AB602" i="2"/>
  <c r="AH602" i="2"/>
  <c r="C603" i="2"/>
  <c r="G603" i="2"/>
  <c r="Z603" i="2"/>
  <c r="AA603" i="2"/>
  <c r="AB603" i="2"/>
  <c r="AH603" i="2"/>
  <c r="C604" i="2"/>
  <c r="G604" i="2"/>
  <c r="Z604" i="2"/>
  <c r="AA604" i="2"/>
  <c r="AB604" i="2"/>
  <c r="AH604" i="2"/>
  <c r="C605" i="2"/>
  <c r="G605" i="2"/>
  <c r="Z605" i="2"/>
  <c r="AA605" i="2"/>
  <c r="AB605" i="2"/>
  <c r="AH605" i="2"/>
  <c r="C606" i="2"/>
  <c r="G606" i="2"/>
  <c r="Z606" i="2"/>
  <c r="AA606" i="2"/>
  <c r="AB606" i="2"/>
  <c r="C607" i="2"/>
  <c r="G607" i="2"/>
  <c r="Z607" i="2"/>
  <c r="AA607" i="2"/>
  <c r="AB607" i="2"/>
  <c r="AH607" i="2"/>
  <c r="C608" i="2"/>
  <c r="G608" i="2"/>
  <c r="Z608" i="2"/>
  <c r="AA608" i="2"/>
  <c r="AB608" i="2"/>
  <c r="AH608" i="2"/>
  <c r="C609" i="2"/>
  <c r="G609" i="2"/>
  <c r="Z609" i="2"/>
  <c r="AA609" i="2"/>
  <c r="AB609" i="2"/>
  <c r="AH609" i="2"/>
  <c r="C610" i="2"/>
  <c r="G610" i="2"/>
  <c r="Z610" i="2"/>
  <c r="AA610" i="2"/>
  <c r="AB610" i="2"/>
  <c r="AH610" i="2"/>
  <c r="C611" i="2"/>
  <c r="G611" i="2"/>
  <c r="Z611" i="2"/>
  <c r="AA611" i="2"/>
  <c r="AB611" i="2"/>
  <c r="AH611" i="2"/>
  <c r="C612" i="2"/>
  <c r="G612" i="2"/>
  <c r="Z612" i="2"/>
  <c r="AA612" i="2"/>
  <c r="AB612" i="2"/>
  <c r="AH612" i="2"/>
  <c r="C613" i="2"/>
  <c r="G613" i="2"/>
  <c r="AH613" i="2"/>
  <c r="C614" i="2"/>
  <c r="G614" i="2"/>
  <c r="Z614" i="2"/>
  <c r="AA614" i="2"/>
  <c r="AB614" i="2"/>
  <c r="AH614" i="2"/>
  <c r="C615" i="2"/>
  <c r="G615" i="2"/>
  <c r="Z615" i="2"/>
  <c r="AA615" i="2"/>
  <c r="AB615" i="2"/>
  <c r="AH615" i="2"/>
  <c r="C616" i="2"/>
  <c r="G616" i="2"/>
  <c r="Z616" i="2"/>
  <c r="AA616" i="2"/>
  <c r="AB616" i="2"/>
  <c r="AH616" i="2"/>
  <c r="C617" i="2"/>
  <c r="G617" i="2"/>
  <c r="Z617" i="2"/>
  <c r="AA617" i="2"/>
  <c r="AB617" i="2"/>
  <c r="AH617" i="2"/>
  <c r="C618" i="2"/>
  <c r="G618" i="2"/>
  <c r="Z618" i="2"/>
  <c r="AA618" i="2"/>
  <c r="AB618" i="2"/>
  <c r="AH618" i="2"/>
  <c r="C619" i="2"/>
  <c r="G619" i="2"/>
  <c r="Z619" i="2"/>
  <c r="AA619" i="2"/>
  <c r="AB619" i="2"/>
  <c r="AH619" i="2"/>
  <c r="C620" i="2"/>
  <c r="G620" i="2"/>
  <c r="Z620" i="2"/>
  <c r="AA620" i="2"/>
  <c r="AB620" i="2"/>
  <c r="AH620" i="2"/>
  <c r="C621" i="2"/>
  <c r="G621" i="2"/>
  <c r="Z621" i="2"/>
  <c r="AA621" i="2"/>
  <c r="AB621" i="2"/>
  <c r="AH621" i="2"/>
  <c r="C622" i="2"/>
  <c r="G622" i="2"/>
  <c r="Z622" i="2"/>
  <c r="AA622" i="2"/>
  <c r="AB622" i="2"/>
  <c r="AH622" i="2"/>
  <c r="C623" i="2"/>
  <c r="G623" i="2"/>
  <c r="Z623" i="2"/>
  <c r="AA623" i="2"/>
  <c r="AB623" i="2"/>
  <c r="AH623" i="2"/>
  <c r="C624" i="2"/>
  <c r="G624" i="2"/>
  <c r="Z624" i="2"/>
  <c r="AA624" i="2"/>
  <c r="AB624" i="2"/>
  <c r="AH624" i="2"/>
  <c r="C625" i="2"/>
  <c r="G625" i="2"/>
  <c r="Z625" i="2"/>
  <c r="AA625" i="2"/>
  <c r="AB625" i="2"/>
  <c r="C626" i="2"/>
  <c r="G626" i="2"/>
  <c r="Z626" i="2"/>
  <c r="AA626" i="2"/>
  <c r="AB626" i="2"/>
  <c r="AH626" i="2"/>
  <c r="C627" i="2"/>
  <c r="G627" i="2"/>
  <c r="Z627" i="2"/>
  <c r="AA627" i="2"/>
  <c r="AB627" i="2"/>
  <c r="AH627" i="2"/>
  <c r="C628" i="2"/>
  <c r="G628" i="2"/>
  <c r="Z628" i="2"/>
  <c r="AA628" i="2"/>
  <c r="AB628" i="2"/>
  <c r="AH628" i="2"/>
  <c r="C629" i="2"/>
  <c r="G629" i="2"/>
  <c r="Z629" i="2"/>
  <c r="AA629" i="2"/>
  <c r="AB629" i="2"/>
  <c r="AH629" i="2"/>
  <c r="C630" i="2"/>
  <c r="G630" i="2"/>
  <c r="Z630" i="2"/>
  <c r="AA630" i="2"/>
  <c r="AB630" i="2"/>
  <c r="AH630" i="2"/>
  <c r="C631" i="2"/>
  <c r="G631" i="2"/>
  <c r="Z631" i="2"/>
  <c r="AA631" i="2"/>
  <c r="AB631" i="2"/>
  <c r="AH631" i="2"/>
  <c r="C632" i="2"/>
  <c r="G632" i="2"/>
  <c r="Z632" i="2"/>
  <c r="AA632" i="2"/>
  <c r="AB632" i="2"/>
  <c r="AH632" i="2"/>
  <c r="C633" i="2"/>
  <c r="G633" i="2"/>
  <c r="Z633" i="2"/>
  <c r="AA633" i="2"/>
  <c r="AB633" i="2"/>
  <c r="AH633" i="2"/>
  <c r="C634" i="2"/>
  <c r="G634" i="2"/>
  <c r="Z634" i="2"/>
  <c r="AA634" i="2"/>
  <c r="AB634" i="2"/>
  <c r="AH634" i="2"/>
  <c r="C635" i="2"/>
  <c r="G635" i="2"/>
  <c r="Z635" i="2"/>
  <c r="AA635" i="2"/>
  <c r="AB635" i="2"/>
  <c r="AH635" i="2"/>
  <c r="C636" i="2"/>
  <c r="G636" i="2"/>
  <c r="Z636" i="2"/>
  <c r="AA636" i="2"/>
  <c r="AB636" i="2"/>
  <c r="AH636" i="2"/>
  <c r="C637" i="2"/>
  <c r="G637" i="2"/>
  <c r="Z637" i="2"/>
  <c r="AA637" i="2"/>
  <c r="AB637" i="2"/>
  <c r="AH637" i="2"/>
  <c r="C638" i="2"/>
  <c r="G638" i="2"/>
  <c r="Z638" i="2"/>
  <c r="AA638" i="2"/>
  <c r="AB638" i="2"/>
  <c r="AH638" i="2"/>
  <c r="C639" i="2"/>
  <c r="G639" i="2"/>
  <c r="Z639" i="2"/>
  <c r="AA639" i="2"/>
  <c r="AB639" i="2"/>
  <c r="AH639" i="2"/>
  <c r="C640" i="2"/>
  <c r="G640" i="2"/>
  <c r="AB640" i="2"/>
  <c r="C641" i="2"/>
  <c r="G641" i="2"/>
  <c r="AB641" i="2"/>
  <c r="C642" i="2"/>
  <c r="G642" i="2"/>
  <c r="Z642" i="2"/>
  <c r="AA642" i="2"/>
  <c r="AB642" i="2"/>
  <c r="AH642" i="2"/>
  <c r="C643" i="2"/>
  <c r="G643" i="2"/>
  <c r="Z643" i="2"/>
  <c r="AA643" i="2"/>
  <c r="AB643" i="2"/>
  <c r="AH643" i="2"/>
  <c r="C644" i="2"/>
  <c r="G644" i="2"/>
  <c r="Z644" i="2"/>
  <c r="AA644" i="2"/>
  <c r="AB644" i="2"/>
  <c r="AH644" i="2"/>
  <c r="C645" i="2"/>
  <c r="G645" i="2"/>
  <c r="Z645" i="2"/>
  <c r="AA645" i="2"/>
  <c r="AB645" i="2"/>
  <c r="AH645" i="2"/>
  <c r="C646" i="2"/>
  <c r="G646" i="2"/>
  <c r="Z646" i="2"/>
  <c r="AA646" i="2"/>
  <c r="AB646" i="2"/>
  <c r="AH646" i="2"/>
  <c r="C647" i="2"/>
  <c r="G647" i="2"/>
  <c r="Z647" i="2"/>
  <c r="AA647" i="2"/>
  <c r="AB647" i="2"/>
  <c r="AH647" i="2"/>
  <c r="C648" i="2"/>
  <c r="G648" i="2"/>
  <c r="Z648" i="2"/>
  <c r="AA648" i="2"/>
  <c r="AB648" i="2"/>
  <c r="AH648" i="2"/>
  <c r="C649" i="2"/>
  <c r="G649" i="2"/>
  <c r="Z649" i="2"/>
  <c r="AA649" i="2"/>
  <c r="AB649" i="2"/>
  <c r="AH649" i="2"/>
  <c r="C650" i="2"/>
  <c r="G650" i="2"/>
  <c r="Z650" i="2"/>
  <c r="AA650" i="2"/>
  <c r="AB650" i="2"/>
  <c r="AH650" i="2"/>
  <c r="C651" i="2"/>
  <c r="G651" i="2"/>
  <c r="Z651" i="2"/>
  <c r="AA651" i="2"/>
  <c r="AB651" i="2"/>
  <c r="AH651" i="2"/>
  <c r="C652" i="2"/>
  <c r="G652" i="2"/>
  <c r="Z652" i="2"/>
  <c r="AA652" i="2"/>
  <c r="AB652" i="2"/>
  <c r="AH652" i="2"/>
  <c r="C653" i="2"/>
  <c r="G653" i="2"/>
  <c r="Z653" i="2"/>
  <c r="AA653" i="2"/>
  <c r="AB653" i="2"/>
  <c r="AH653" i="2"/>
  <c r="C654" i="2"/>
  <c r="G654" i="2"/>
  <c r="Z654" i="2"/>
  <c r="AA654" i="2"/>
  <c r="AB654" i="2"/>
  <c r="AH654" i="2"/>
  <c r="C655" i="2"/>
  <c r="G655" i="2"/>
  <c r="Z655" i="2"/>
  <c r="AA655" i="2"/>
  <c r="AB655" i="2"/>
  <c r="AH655" i="2"/>
  <c r="C656" i="2"/>
  <c r="G656" i="2"/>
  <c r="Z656" i="2"/>
  <c r="AA656" i="2"/>
  <c r="AB656" i="2"/>
  <c r="AH656" i="2"/>
  <c r="C657" i="2"/>
  <c r="G657" i="2"/>
  <c r="Z657" i="2"/>
  <c r="AA657" i="2"/>
  <c r="AB657" i="2"/>
  <c r="AH657" i="2"/>
  <c r="C658" i="2"/>
  <c r="G658" i="2"/>
  <c r="Z658" i="2"/>
  <c r="AA658" i="2"/>
  <c r="AB658" i="2"/>
  <c r="AH658" i="2"/>
  <c r="C659" i="2"/>
  <c r="G659" i="2"/>
  <c r="Z659" i="2"/>
  <c r="AA659" i="2"/>
  <c r="AB659" i="2"/>
  <c r="C660" i="2"/>
  <c r="G660" i="2"/>
  <c r="Z660" i="2"/>
  <c r="AA660" i="2"/>
  <c r="AB660" i="2"/>
  <c r="C661" i="2"/>
  <c r="F661" i="2"/>
  <c r="AH661" i="2" s="1"/>
  <c r="G661" i="2"/>
  <c r="Z661" i="2"/>
  <c r="AA661" i="2"/>
  <c r="AB661" i="2"/>
  <c r="C662" i="2"/>
  <c r="G662" i="2"/>
  <c r="Z662" i="2"/>
  <c r="AA662" i="2"/>
  <c r="AB662" i="2"/>
  <c r="C663" i="2"/>
  <c r="G663" i="2"/>
  <c r="Z663" i="2"/>
  <c r="AA663" i="2"/>
  <c r="AB663" i="2"/>
  <c r="C664" i="2"/>
  <c r="F664" i="2"/>
  <c r="AH664" i="2" s="1"/>
  <c r="G664" i="2"/>
  <c r="Z664" i="2"/>
  <c r="AA664" i="2"/>
  <c r="AB664" i="2"/>
  <c r="C665" i="2"/>
  <c r="G665" i="2"/>
  <c r="Z665" i="2"/>
  <c r="AA665" i="2"/>
  <c r="AB665" i="2"/>
  <c r="AH665" i="2"/>
  <c r="C666" i="2"/>
  <c r="F666" i="2"/>
  <c r="AH666" i="2" s="1"/>
  <c r="G666" i="2"/>
  <c r="Z666" i="2"/>
  <c r="AA666" i="2"/>
  <c r="AB666" i="2"/>
  <c r="C667" i="2"/>
  <c r="G667" i="2"/>
  <c r="Z667" i="2"/>
  <c r="AA667" i="2"/>
  <c r="AB667" i="2"/>
  <c r="AH667" i="2"/>
  <c r="C668" i="2"/>
  <c r="G668" i="2"/>
  <c r="Z668" i="2"/>
  <c r="AA668" i="2"/>
  <c r="AB668" i="2"/>
  <c r="AH668" i="2"/>
  <c r="C669" i="2"/>
  <c r="G669" i="2"/>
  <c r="Z669" i="2"/>
  <c r="AA669" i="2"/>
  <c r="AB669" i="2"/>
  <c r="AH669" i="2"/>
  <c r="C670" i="2"/>
  <c r="G670" i="2"/>
  <c r="Z670" i="2"/>
  <c r="AA670" i="2"/>
  <c r="AB670" i="2"/>
  <c r="AH670" i="2"/>
  <c r="C671" i="2"/>
  <c r="G671" i="2"/>
  <c r="Z671" i="2"/>
  <c r="AA671" i="2"/>
  <c r="AB671" i="2"/>
  <c r="AH671" i="2"/>
  <c r="C672" i="2"/>
  <c r="G672" i="2"/>
  <c r="Z672" i="2"/>
  <c r="AA672" i="2"/>
  <c r="AB672" i="2"/>
  <c r="AH672" i="2"/>
  <c r="C673" i="2"/>
  <c r="F673" i="2"/>
  <c r="AH673" i="2" s="1"/>
  <c r="G673" i="2"/>
  <c r="Z673" i="2"/>
  <c r="AA673" i="2"/>
  <c r="AB673" i="2"/>
  <c r="C674" i="2"/>
  <c r="G674" i="2"/>
  <c r="Z674" i="2"/>
  <c r="AA674" i="2"/>
  <c r="AB674" i="2"/>
  <c r="AH674" i="2"/>
  <c r="C675" i="2"/>
  <c r="G675" i="2"/>
  <c r="Z675" i="2"/>
  <c r="AA675" i="2"/>
  <c r="AB675" i="2"/>
  <c r="AH675" i="2"/>
  <c r="C676" i="2"/>
  <c r="G676" i="2"/>
  <c r="AH676" i="2"/>
  <c r="C677" i="2"/>
  <c r="G677" i="2"/>
  <c r="Z677" i="2"/>
  <c r="AA677" i="2"/>
  <c r="AB677" i="2"/>
  <c r="AH677" i="2"/>
  <c r="C678" i="2"/>
  <c r="G678" i="2"/>
  <c r="Z678" i="2"/>
  <c r="AA678" i="2"/>
  <c r="AB678" i="2"/>
  <c r="AH678" i="2"/>
  <c r="C679" i="2"/>
  <c r="G679" i="2"/>
  <c r="Z679" i="2"/>
  <c r="AA679" i="2"/>
  <c r="AB679" i="2"/>
  <c r="AH679" i="2"/>
  <c r="C680" i="2"/>
  <c r="G680" i="2"/>
  <c r="Z680" i="2"/>
  <c r="AA680" i="2"/>
  <c r="AB680" i="2"/>
  <c r="AH680" i="2"/>
  <c r="C681" i="2"/>
  <c r="G681" i="2"/>
  <c r="AA681" i="2"/>
  <c r="AB681" i="2"/>
  <c r="AH681" i="2"/>
  <c r="C682" i="2"/>
  <c r="G682" i="2"/>
  <c r="AA682" i="2"/>
  <c r="AB682" i="2"/>
  <c r="AH682" i="2"/>
  <c r="C683" i="2"/>
  <c r="G683" i="2"/>
  <c r="AA683" i="2"/>
  <c r="AB683" i="2"/>
  <c r="AH683" i="2"/>
  <c r="C684" i="2"/>
  <c r="G684" i="2"/>
  <c r="Z684" i="2"/>
  <c r="AA684" i="2"/>
  <c r="AB684" i="2"/>
  <c r="AH684" i="2"/>
  <c r="C685" i="2"/>
  <c r="G685" i="2"/>
  <c r="AA685" i="2"/>
  <c r="AB685" i="2"/>
  <c r="AH685" i="2"/>
  <c r="C686" i="2"/>
  <c r="G686" i="2"/>
  <c r="AA686" i="2"/>
  <c r="AB686" i="2"/>
  <c r="AH686" i="2"/>
  <c r="C687" i="2"/>
  <c r="G687" i="2"/>
  <c r="AA687" i="2"/>
  <c r="AB687" i="2"/>
  <c r="AH687" i="2"/>
  <c r="C688" i="2"/>
  <c r="G688" i="2"/>
  <c r="Z688" i="2"/>
  <c r="AA688" i="2"/>
  <c r="AB688" i="2"/>
  <c r="AH688" i="2"/>
  <c r="C689" i="2"/>
  <c r="G689" i="2"/>
  <c r="Z689" i="2"/>
  <c r="AA689" i="2"/>
  <c r="AB689" i="2"/>
  <c r="AH689" i="2"/>
  <c r="C690" i="2"/>
  <c r="G690" i="2"/>
  <c r="Z690" i="2"/>
  <c r="AA690" i="2"/>
  <c r="AB690" i="2"/>
  <c r="AH690" i="2"/>
  <c r="C691" i="2"/>
  <c r="G691" i="2"/>
  <c r="Z691" i="2"/>
  <c r="AA691" i="2"/>
  <c r="AB691" i="2"/>
  <c r="AH691" i="2"/>
  <c r="C692" i="2"/>
  <c r="G692" i="2"/>
  <c r="Z692" i="2"/>
  <c r="AA692" i="2"/>
  <c r="AB692" i="2"/>
  <c r="AH692" i="2"/>
  <c r="C693" i="2"/>
  <c r="G693" i="2"/>
  <c r="Z693" i="2"/>
  <c r="AA693" i="2"/>
  <c r="AB693" i="2"/>
  <c r="AH693" i="2"/>
  <c r="C694" i="2"/>
  <c r="G694" i="2"/>
  <c r="Z694" i="2"/>
  <c r="AA694" i="2"/>
  <c r="AB694" i="2"/>
  <c r="AH694" i="2"/>
  <c r="C695" i="2"/>
  <c r="G695" i="2"/>
  <c r="Z695" i="2"/>
  <c r="AA695" i="2"/>
  <c r="AB695" i="2"/>
  <c r="AH695" i="2"/>
  <c r="C696" i="2"/>
  <c r="G696" i="2"/>
  <c r="Z696" i="2"/>
  <c r="AA696" i="2"/>
  <c r="AB696" i="2"/>
  <c r="AH696" i="2"/>
  <c r="C697" i="2"/>
  <c r="G697" i="2"/>
  <c r="Z697" i="2"/>
  <c r="AA697" i="2"/>
  <c r="AB697" i="2"/>
  <c r="AH697" i="2"/>
  <c r="C698" i="2"/>
  <c r="G698" i="2"/>
  <c r="Z698" i="2"/>
  <c r="AA698" i="2"/>
  <c r="AB698" i="2"/>
  <c r="AH698" i="2"/>
  <c r="C699" i="2"/>
  <c r="G699" i="2"/>
  <c r="Z699" i="2"/>
  <c r="AA699" i="2"/>
  <c r="AB699" i="2"/>
  <c r="AH699" i="2"/>
  <c r="C700" i="2"/>
  <c r="G700" i="2"/>
  <c r="Z700" i="2"/>
  <c r="AA700" i="2"/>
  <c r="AB700" i="2"/>
  <c r="AH700" i="2"/>
  <c r="C701" i="2"/>
  <c r="G701" i="2"/>
  <c r="Z701" i="2"/>
  <c r="AA701" i="2"/>
  <c r="AB701" i="2"/>
  <c r="AH701" i="2"/>
  <c r="C702" i="2"/>
  <c r="G702" i="2"/>
  <c r="Z702" i="2"/>
  <c r="AA702" i="2"/>
  <c r="AB702" i="2"/>
  <c r="AH702" i="2"/>
  <c r="C703" i="2"/>
  <c r="G703" i="2"/>
  <c r="Z703" i="2"/>
  <c r="AA703" i="2"/>
  <c r="AB703" i="2"/>
  <c r="AH703" i="2"/>
  <c r="C704" i="2"/>
  <c r="G704" i="2"/>
  <c r="Z704" i="2"/>
  <c r="AA704" i="2"/>
  <c r="AB704" i="2"/>
  <c r="AH704" i="2"/>
  <c r="C705" i="2"/>
  <c r="G705" i="2"/>
  <c r="Z705" i="2"/>
  <c r="AA705" i="2"/>
  <c r="AB705" i="2"/>
  <c r="AH705" i="2"/>
  <c r="C706" i="2"/>
  <c r="G706" i="2"/>
  <c r="Z706" i="2"/>
  <c r="AA706" i="2"/>
  <c r="AB706" i="2"/>
  <c r="AH706" i="2"/>
  <c r="C707" i="2"/>
  <c r="G707" i="2"/>
  <c r="Z707" i="2"/>
  <c r="AA707" i="2"/>
  <c r="AB707" i="2"/>
  <c r="AH707" i="2"/>
  <c r="C708" i="2"/>
  <c r="G708" i="2"/>
  <c r="Z708" i="2"/>
  <c r="AA708" i="2"/>
  <c r="AB708" i="2"/>
  <c r="AH708" i="2"/>
  <c r="C709" i="2"/>
  <c r="G709" i="2"/>
  <c r="Z709" i="2"/>
  <c r="AA709" i="2"/>
  <c r="AB709" i="2"/>
  <c r="AH709" i="2"/>
  <c r="C710" i="2"/>
  <c r="G710" i="2"/>
  <c r="Z710" i="2"/>
  <c r="AA710" i="2"/>
  <c r="AB710" i="2"/>
  <c r="AH710" i="2"/>
  <c r="C711" i="2"/>
  <c r="G711" i="2"/>
  <c r="Z711" i="2"/>
  <c r="AA711" i="2"/>
  <c r="AB711" i="2"/>
  <c r="AH711" i="2"/>
  <c r="C712" i="2"/>
  <c r="G712" i="2"/>
  <c r="Z712" i="2"/>
  <c r="AA712" i="2"/>
  <c r="AB712" i="2"/>
  <c r="AH712" i="2"/>
  <c r="C713" i="2"/>
  <c r="G713" i="2"/>
  <c r="Z713" i="2"/>
  <c r="AA713" i="2"/>
  <c r="AB713" i="2"/>
  <c r="AH713" i="2"/>
  <c r="C714" i="2"/>
  <c r="G714" i="2"/>
  <c r="Z714" i="2"/>
  <c r="AA714" i="2"/>
  <c r="AB714" i="2"/>
  <c r="AH714" i="2"/>
  <c r="C715" i="2"/>
  <c r="G715" i="2"/>
  <c r="Z715" i="2"/>
  <c r="AA715" i="2"/>
  <c r="AB715" i="2"/>
  <c r="AH715" i="2"/>
  <c r="C716" i="2"/>
  <c r="G716" i="2"/>
  <c r="Z716" i="2"/>
  <c r="AA716" i="2"/>
  <c r="AB716" i="2"/>
  <c r="AH716" i="2"/>
  <c r="C717" i="2"/>
  <c r="G717" i="2"/>
  <c r="Z717" i="2"/>
  <c r="AA717" i="2"/>
  <c r="AB717" i="2"/>
  <c r="AH717" i="2"/>
  <c r="C718" i="2"/>
  <c r="G718" i="2"/>
  <c r="Z718" i="2"/>
  <c r="AA718" i="2"/>
  <c r="AB718" i="2"/>
  <c r="AH718" i="2"/>
  <c r="C719" i="2"/>
  <c r="G719" i="2"/>
  <c r="Z719" i="2"/>
  <c r="AA719" i="2"/>
  <c r="AB719" i="2"/>
  <c r="AH719" i="2"/>
  <c r="C720" i="2"/>
  <c r="G720" i="2"/>
  <c r="AH720" i="2"/>
  <c r="C721" i="2"/>
  <c r="G721" i="2"/>
  <c r="Z721" i="2"/>
  <c r="AA721" i="2"/>
  <c r="AB721" i="2"/>
  <c r="AH721" i="2"/>
  <c r="C722" i="2"/>
  <c r="G722" i="2"/>
  <c r="Z722" i="2"/>
  <c r="AA722" i="2"/>
  <c r="AB722" i="2"/>
  <c r="AH722" i="2"/>
  <c r="C723" i="2"/>
  <c r="G723" i="2"/>
  <c r="Z723" i="2"/>
  <c r="AA723" i="2"/>
  <c r="AB723" i="2"/>
  <c r="AH723" i="2"/>
  <c r="C724" i="2"/>
  <c r="G724" i="2"/>
  <c r="Z724" i="2"/>
  <c r="AA724" i="2"/>
  <c r="AB724" i="2"/>
  <c r="C725" i="2"/>
  <c r="G725" i="2"/>
  <c r="Z725" i="2"/>
  <c r="AA725" i="2"/>
  <c r="AB725" i="2"/>
  <c r="C726" i="2"/>
  <c r="G726" i="2"/>
  <c r="Z726" i="2"/>
  <c r="AA726" i="2"/>
  <c r="AB726" i="2"/>
  <c r="AH726" i="2"/>
  <c r="C727" i="2"/>
  <c r="G727" i="2"/>
  <c r="Z727" i="2"/>
  <c r="AA727" i="2"/>
  <c r="AB727" i="2"/>
  <c r="AH727" i="2"/>
  <c r="C728" i="2"/>
  <c r="G728" i="2"/>
  <c r="Z728" i="2"/>
  <c r="AA728" i="2"/>
  <c r="AB728" i="2"/>
  <c r="AH728" i="2"/>
  <c r="C729" i="2"/>
  <c r="G729" i="2"/>
  <c r="Z729" i="2"/>
  <c r="AA729" i="2"/>
  <c r="AB729" i="2"/>
  <c r="AH729" i="2"/>
  <c r="C730" i="2"/>
  <c r="G730" i="2"/>
  <c r="Z730" i="2"/>
  <c r="AA730" i="2"/>
  <c r="AB730" i="2"/>
  <c r="AH730" i="2"/>
  <c r="C731" i="2"/>
  <c r="G731" i="2"/>
  <c r="Z731" i="2"/>
  <c r="AA731" i="2"/>
  <c r="AB731" i="2"/>
  <c r="AH731" i="2"/>
  <c r="C732" i="2"/>
  <c r="G732" i="2"/>
  <c r="Z732" i="2"/>
  <c r="AA732" i="2"/>
  <c r="AB732" i="2"/>
  <c r="AH732" i="2"/>
  <c r="C733" i="2"/>
  <c r="G733" i="2"/>
  <c r="Z733" i="2"/>
  <c r="AA733" i="2"/>
  <c r="AB733" i="2"/>
  <c r="AH733" i="2"/>
  <c r="C734" i="2"/>
  <c r="G734" i="2"/>
  <c r="AH734" i="2"/>
  <c r="C735" i="2"/>
  <c r="G735" i="2"/>
  <c r="Z735" i="2"/>
  <c r="AA735" i="2"/>
  <c r="AB735" i="2"/>
  <c r="AH735" i="2"/>
  <c r="C736" i="2"/>
  <c r="G736" i="2"/>
  <c r="AH736" i="2"/>
  <c r="C737" i="2"/>
  <c r="G737" i="2"/>
  <c r="Z737" i="2"/>
  <c r="AA737" i="2"/>
  <c r="AB737" i="2"/>
  <c r="AH737" i="2"/>
  <c r="C738" i="2"/>
  <c r="G738" i="2"/>
  <c r="Z738" i="2"/>
  <c r="AA738" i="2"/>
  <c r="AB738" i="2"/>
  <c r="AH738" i="2"/>
  <c r="C739" i="2"/>
  <c r="G739" i="2"/>
  <c r="Z739" i="2"/>
  <c r="AA739" i="2"/>
  <c r="AB739" i="2"/>
  <c r="AH739" i="2"/>
  <c r="C740" i="2"/>
  <c r="G740" i="2"/>
  <c r="Z740" i="2"/>
  <c r="AA740" i="2"/>
  <c r="AB740" i="2"/>
  <c r="AH740" i="2"/>
  <c r="C741" i="2"/>
  <c r="G741" i="2"/>
  <c r="Z741" i="2"/>
  <c r="AA741" i="2"/>
  <c r="AB741" i="2"/>
  <c r="AH741" i="2"/>
  <c r="C742" i="2"/>
  <c r="G742" i="2"/>
  <c r="Z742" i="2"/>
  <c r="AA742" i="2"/>
  <c r="AB742" i="2"/>
  <c r="AH742" i="2"/>
  <c r="C743" i="2"/>
  <c r="G743" i="2"/>
  <c r="Z743" i="2"/>
  <c r="AA743" i="2"/>
  <c r="AB743" i="2"/>
  <c r="AH743" i="2"/>
  <c r="C744" i="2"/>
  <c r="G744" i="2"/>
  <c r="Z744" i="2"/>
  <c r="AA744" i="2"/>
  <c r="AB744" i="2"/>
  <c r="AH744" i="2"/>
  <c r="C745" i="2"/>
  <c r="G745" i="2"/>
  <c r="Z745" i="2"/>
  <c r="AH745" i="2"/>
  <c r="C746" i="2"/>
  <c r="G746" i="2"/>
  <c r="Z746" i="2"/>
  <c r="AA746" i="2"/>
  <c r="AB746" i="2"/>
  <c r="AH746" i="2"/>
  <c r="C747" i="2"/>
  <c r="G747" i="2"/>
  <c r="Z747" i="2"/>
  <c r="AA747" i="2"/>
  <c r="AB747" i="2"/>
  <c r="AH747" i="2"/>
  <c r="C748" i="2"/>
  <c r="G748" i="2"/>
  <c r="Z748" i="2"/>
  <c r="AA748" i="2"/>
  <c r="AB748" i="2"/>
  <c r="AH748" i="2"/>
  <c r="C749" i="2"/>
  <c r="G749" i="2"/>
  <c r="Z749" i="2"/>
  <c r="AA749" i="2"/>
  <c r="AB749" i="2"/>
  <c r="AH749" i="2"/>
  <c r="C750" i="2"/>
  <c r="G750" i="2"/>
  <c r="Z750" i="2"/>
  <c r="AA750" i="2"/>
  <c r="AB750" i="2"/>
  <c r="AH750" i="2"/>
  <c r="C751" i="2"/>
  <c r="G751" i="2"/>
  <c r="Z751" i="2"/>
  <c r="AA751" i="2"/>
  <c r="AB751" i="2"/>
  <c r="AH751" i="2"/>
  <c r="C752" i="2"/>
  <c r="G752" i="2"/>
  <c r="Z752" i="2"/>
  <c r="AA752" i="2"/>
  <c r="AB752" i="2"/>
  <c r="C753" i="2"/>
  <c r="G753" i="2"/>
  <c r="Z753" i="2"/>
  <c r="AA753" i="2"/>
  <c r="AB753" i="2"/>
  <c r="C754" i="2"/>
  <c r="G754" i="2"/>
  <c r="Z754" i="2"/>
  <c r="AA754" i="2"/>
  <c r="AB754" i="2"/>
  <c r="C755" i="2"/>
  <c r="G755" i="2"/>
  <c r="Z755" i="2"/>
  <c r="AA755" i="2"/>
  <c r="AB755" i="2"/>
  <c r="C756" i="2"/>
  <c r="G756" i="2"/>
  <c r="Z756" i="2"/>
  <c r="AA756" i="2"/>
  <c r="AB756" i="2"/>
  <c r="AH756" i="2"/>
  <c r="C757" i="2"/>
  <c r="G757" i="2"/>
  <c r="Z757" i="2"/>
  <c r="AA757" i="2"/>
  <c r="AB757" i="2"/>
  <c r="AH757" i="2"/>
  <c r="C758" i="2"/>
  <c r="G758" i="2"/>
  <c r="Z758" i="2"/>
  <c r="AA758" i="2"/>
  <c r="AB758" i="2"/>
  <c r="AH758" i="2"/>
  <c r="C759" i="2"/>
  <c r="G759" i="2"/>
  <c r="Z759" i="2"/>
  <c r="AA759" i="2"/>
  <c r="AB759" i="2"/>
  <c r="AH759" i="2"/>
  <c r="C760" i="2"/>
  <c r="G760" i="2"/>
  <c r="Z760" i="2"/>
  <c r="AA760" i="2"/>
  <c r="AB760" i="2"/>
  <c r="AH760" i="2"/>
  <c r="C761" i="2"/>
  <c r="G761" i="2"/>
  <c r="Z761" i="2"/>
  <c r="AA761" i="2"/>
  <c r="AB761" i="2"/>
  <c r="AH761" i="2"/>
  <c r="C762" i="2"/>
  <c r="G762" i="2"/>
  <c r="Z762" i="2"/>
  <c r="AA762" i="2"/>
  <c r="AB762" i="2"/>
  <c r="AH762" i="2"/>
  <c r="C763" i="2"/>
  <c r="G763" i="2"/>
  <c r="Z763" i="2"/>
  <c r="AA763" i="2"/>
  <c r="AB763" i="2"/>
  <c r="AH763" i="2"/>
  <c r="C764" i="2"/>
  <c r="G764" i="2"/>
  <c r="Z764" i="2"/>
  <c r="AA764" i="2"/>
  <c r="AB764" i="2"/>
  <c r="AH764" i="2"/>
  <c r="C765" i="2"/>
  <c r="G765" i="2"/>
  <c r="Z765" i="2"/>
  <c r="AA765" i="2"/>
  <c r="AB765" i="2"/>
  <c r="AH765" i="2"/>
  <c r="C766" i="2"/>
  <c r="G766" i="2"/>
  <c r="Z766" i="2"/>
  <c r="AA766" i="2"/>
  <c r="AB766" i="2"/>
  <c r="C767" i="2"/>
  <c r="G767" i="2"/>
  <c r="Z767" i="2"/>
  <c r="AA767" i="2"/>
  <c r="AB767" i="2"/>
  <c r="C768" i="2"/>
  <c r="G768" i="2"/>
  <c r="Z768" i="2"/>
  <c r="AA768" i="2"/>
  <c r="AB768" i="2"/>
  <c r="C769" i="2"/>
  <c r="G769" i="2"/>
  <c r="Z769" i="2"/>
  <c r="AA769" i="2"/>
  <c r="AB769" i="2"/>
  <c r="C770" i="2"/>
  <c r="G770" i="2"/>
  <c r="Z770" i="2"/>
  <c r="AA770" i="2"/>
  <c r="AB770" i="2"/>
  <c r="C771" i="2"/>
  <c r="G771" i="2"/>
  <c r="Z771" i="2"/>
  <c r="AA771" i="2"/>
  <c r="AB771" i="2"/>
  <c r="C772" i="2"/>
  <c r="G772" i="2"/>
  <c r="AH772" i="2"/>
  <c r="C773" i="2"/>
  <c r="G773" i="2"/>
  <c r="Z773" i="2"/>
  <c r="AA773" i="2"/>
  <c r="AB773" i="2"/>
  <c r="AH773" i="2"/>
  <c r="C774" i="2"/>
  <c r="G774" i="2"/>
  <c r="Z774" i="2"/>
  <c r="AA774" i="2"/>
  <c r="AB774" i="2"/>
  <c r="AH774" i="2"/>
  <c r="C775" i="2"/>
  <c r="G775" i="2"/>
  <c r="Z775" i="2"/>
  <c r="AA775" i="2"/>
  <c r="AB775" i="2"/>
  <c r="AH775" i="2"/>
  <c r="C776" i="2"/>
  <c r="G776" i="2"/>
  <c r="Z776" i="2"/>
  <c r="AA776" i="2"/>
  <c r="AB776" i="2"/>
  <c r="AH776" i="2"/>
  <c r="C777" i="2"/>
  <c r="G777" i="2"/>
  <c r="Z777" i="2"/>
  <c r="AA777" i="2"/>
  <c r="AB777" i="2"/>
  <c r="AH777" i="2"/>
  <c r="C778" i="2"/>
  <c r="G778" i="2"/>
  <c r="Z778" i="2"/>
  <c r="AA778" i="2"/>
  <c r="AB778" i="2"/>
  <c r="AH778" i="2"/>
  <c r="C779" i="2"/>
  <c r="G779" i="2"/>
  <c r="Z779" i="2"/>
  <c r="AA779" i="2"/>
  <c r="AB779" i="2"/>
  <c r="AH779" i="2"/>
  <c r="C780" i="2"/>
  <c r="G780" i="2"/>
  <c r="Z780" i="2"/>
  <c r="AA780" i="2"/>
  <c r="AB780" i="2"/>
  <c r="AH780" i="2"/>
  <c r="C781" i="2"/>
  <c r="G781" i="2"/>
  <c r="Z781" i="2"/>
  <c r="AA781" i="2"/>
  <c r="AB781" i="2"/>
  <c r="AH781" i="2"/>
  <c r="C782" i="2"/>
  <c r="G782" i="2"/>
  <c r="Z782" i="2"/>
  <c r="AA782" i="2"/>
  <c r="AB782" i="2"/>
  <c r="AH782" i="2"/>
  <c r="C783" i="2"/>
  <c r="G783" i="2"/>
  <c r="Z783" i="2"/>
  <c r="AA783" i="2"/>
  <c r="AB783" i="2"/>
  <c r="C784" i="2"/>
  <c r="G784" i="2"/>
  <c r="Z784" i="2"/>
  <c r="AA784" i="2"/>
  <c r="AB784" i="2"/>
  <c r="C785" i="2"/>
  <c r="G785" i="2"/>
  <c r="Z785" i="2"/>
  <c r="AA785" i="2"/>
  <c r="AB785" i="2"/>
  <c r="C786" i="2"/>
  <c r="G786" i="2"/>
  <c r="Z786" i="2"/>
  <c r="C787" i="2"/>
  <c r="G787" i="2"/>
  <c r="Z787" i="2"/>
  <c r="AA787" i="2"/>
  <c r="AB787" i="2"/>
  <c r="C788" i="2"/>
  <c r="G788" i="2"/>
  <c r="Z788" i="2"/>
  <c r="AA788" i="2"/>
  <c r="AB788" i="2"/>
  <c r="AH788" i="2"/>
  <c r="C789" i="2"/>
  <c r="G789" i="2"/>
  <c r="Z789" i="2"/>
  <c r="AA789" i="2"/>
  <c r="AB789" i="2"/>
  <c r="AH789" i="2"/>
  <c r="C790" i="2"/>
  <c r="G790" i="2"/>
  <c r="Z790" i="2"/>
  <c r="AA790" i="2"/>
  <c r="AB790" i="2"/>
  <c r="AH790" i="2"/>
  <c r="C791" i="2"/>
  <c r="G791" i="2"/>
  <c r="Z791" i="2"/>
  <c r="AA791" i="2"/>
  <c r="AB791" i="2"/>
  <c r="AH791" i="2"/>
  <c r="C792" i="2"/>
  <c r="G792" i="2"/>
  <c r="Z792" i="2"/>
  <c r="AA792" i="2"/>
  <c r="AB792" i="2"/>
  <c r="C793" i="2"/>
  <c r="G793" i="2"/>
  <c r="Z793" i="2"/>
  <c r="AA793" i="2"/>
  <c r="AB793" i="2"/>
  <c r="C794" i="2"/>
  <c r="G794" i="2"/>
  <c r="Z794" i="2"/>
  <c r="C795" i="2"/>
  <c r="G795" i="2"/>
  <c r="Z795" i="2"/>
  <c r="AA795" i="2"/>
  <c r="AB795" i="2"/>
  <c r="AH795" i="2"/>
  <c r="C796" i="2"/>
  <c r="G796" i="2"/>
  <c r="Z796" i="2"/>
  <c r="AA796" i="2"/>
  <c r="AB796" i="2"/>
  <c r="AH796" i="2"/>
  <c r="C797" i="2"/>
  <c r="G797" i="2"/>
  <c r="Z797" i="2"/>
  <c r="AA797" i="2"/>
  <c r="AB797" i="2"/>
  <c r="AH797" i="2"/>
  <c r="C798" i="2"/>
  <c r="G798" i="2"/>
  <c r="Z798" i="2"/>
  <c r="AA798" i="2"/>
  <c r="AB798" i="2"/>
  <c r="AH798" i="2"/>
  <c r="C799" i="2"/>
  <c r="G799" i="2"/>
  <c r="Z799" i="2"/>
  <c r="AA799" i="2"/>
  <c r="AB799" i="2"/>
  <c r="AH799" i="2"/>
  <c r="C800" i="2"/>
  <c r="G800" i="2"/>
  <c r="Z800" i="2"/>
  <c r="AA800" i="2"/>
  <c r="AB800" i="2"/>
  <c r="C801" i="2"/>
  <c r="G801" i="2"/>
  <c r="Z801" i="2"/>
  <c r="AA801" i="2"/>
  <c r="AB801" i="2"/>
  <c r="AH801" i="2"/>
  <c r="C802" i="2"/>
  <c r="G802" i="2"/>
  <c r="Z802" i="2"/>
  <c r="AA802" i="2"/>
  <c r="AB802" i="2"/>
  <c r="AH802" i="2"/>
  <c r="C803" i="2"/>
  <c r="G803" i="2"/>
  <c r="Z803" i="2"/>
  <c r="AA803" i="2"/>
  <c r="AB803" i="2"/>
  <c r="AH803" i="2"/>
  <c r="C804" i="2"/>
  <c r="G804" i="2"/>
  <c r="Z804" i="2"/>
  <c r="AA804" i="2"/>
  <c r="AB804" i="2"/>
  <c r="AH804" i="2"/>
  <c r="C805" i="2"/>
  <c r="G805" i="2"/>
  <c r="Z805" i="2"/>
  <c r="AA805" i="2"/>
  <c r="AB805" i="2"/>
  <c r="AH805" i="2"/>
  <c r="C806" i="2"/>
  <c r="G806" i="2"/>
  <c r="Z806" i="2"/>
  <c r="AA806" i="2"/>
  <c r="AB806" i="2"/>
  <c r="AH806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C13" i="2" l="1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Z901" i="2"/>
  <c r="AA901" i="2"/>
  <c r="AB901" i="2"/>
  <c r="Z488" i="43"/>
  <c r="Y488" i="43"/>
  <c r="X488" i="43"/>
  <c r="AB900" i="2" l="1"/>
  <c r="AA900" i="2"/>
  <c r="Z900" i="2"/>
  <c r="X3" i="46" l="1"/>
  <c r="Z881" i="2" l="1"/>
  <c r="AA881" i="2"/>
  <c r="AB881" i="2"/>
  <c r="F722" i="41" l="1"/>
  <c r="F740" i="41"/>
  <c r="F713" i="41"/>
  <c r="F716" i="41"/>
  <c r="F690" i="41"/>
  <c r="F720" i="41"/>
  <c r="F671" i="41"/>
  <c r="F704" i="41"/>
  <c r="F708" i="41"/>
  <c r="F712" i="41"/>
  <c r="F669" i="41"/>
  <c r="F728" i="41"/>
  <c r="F665" i="41"/>
  <c r="F736" i="41"/>
  <c r="F735" i="41"/>
  <c r="F723" i="41"/>
  <c r="F664" i="41"/>
  <c r="F741" i="41"/>
  <c r="F686" i="41"/>
  <c r="F733" i="41"/>
  <c r="F684" i="41"/>
  <c r="F718" i="41"/>
  <c r="F694" i="41"/>
  <c r="F701" i="41"/>
  <c r="F726" i="41"/>
  <c r="F709" i="41"/>
  <c r="F717" i="41"/>
  <c r="F719" i="41"/>
  <c r="F705" i="41"/>
  <c r="F692" i="41"/>
  <c r="F730" i="41"/>
  <c r="F663" i="41"/>
  <c r="F703" i="41"/>
  <c r="F707" i="41"/>
  <c r="F673" i="41"/>
  <c r="F727" i="41"/>
  <c r="F737" i="41"/>
  <c r="F693" i="41"/>
  <c r="F711" i="41"/>
  <c r="F695" i="41"/>
  <c r="F685" i="41"/>
  <c r="F662" i="41"/>
  <c r="F687" i="41"/>
  <c r="F682" i="41"/>
  <c r="F734" i="41"/>
  <c r="F714" i="41"/>
  <c r="F676" i="41"/>
  <c r="F677" i="41"/>
  <c r="F670" i="41"/>
  <c r="F698" i="41"/>
  <c r="F721" i="41"/>
  <c r="F672" i="41"/>
  <c r="F738" i="41"/>
  <c r="F710" i="41"/>
  <c r="F660" i="41"/>
  <c r="F691" i="41"/>
  <c r="F699" i="41"/>
  <c r="F739" i="41"/>
  <c r="F731" i="41"/>
  <c r="F732" i="41"/>
  <c r="F667" i="41"/>
  <c r="F668" i="41"/>
  <c r="F683" i="41"/>
  <c r="F666" i="41"/>
  <c r="F724" i="41"/>
  <c r="F689" i="41"/>
  <c r="F688" i="41"/>
  <c r="F679" i="41"/>
  <c r="F661" i="41"/>
  <c r="F700" i="41"/>
  <c r="F715" i="41"/>
  <c r="F675" i="41"/>
  <c r="F697" i="41"/>
  <c r="F702" i="41"/>
  <c r="F681" i="41"/>
  <c r="F674" i="41"/>
  <c r="F678" i="41"/>
  <c r="F588" i="41"/>
  <c r="F327" i="41"/>
  <c r="F403" i="41"/>
  <c r="F165" i="41"/>
  <c r="F50" i="41"/>
  <c r="F121" i="41"/>
  <c r="F143" i="41"/>
  <c r="F269" i="41"/>
  <c r="F598" i="41"/>
  <c r="F239" i="41"/>
  <c r="F157" i="41"/>
  <c r="F440" i="41"/>
  <c r="F488" i="41"/>
  <c r="F304" i="41"/>
  <c r="F123" i="41"/>
  <c r="F317" i="41"/>
  <c r="F212" i="41"/>
  <c r="F521" i="41"/>
  <c r="F331" i="41"/>
  <c r="F552" i="41"/>
  <c r="F193" i="41"/>
  <c r="F363" i="41"/>
  <c r="F550" i="41"/>
  <c r="F7" i="41"/>
  <c r="F198" i="41"/>
  <c r="F247" i="41"/>
  <c r="F15" i="41"/>
  <c r="F62" i="41"/>
  <c r="F446" i="41"/>
  <c r="F171" i="41"/>
  <c r="F127" i="41"/>
  <c r="F616" i="41"/>
  <c r="F346" i="41"/>
  <c r="F360" i="41"/>
  <c r="F638" i="41"/>
  <c r="F637" i="41"/>
  <c r="F149" i="41"/>
  <c r="F534" i="41"/>
  <c r="F635" i="41"/>
  <c r="F307" i="41"/>
  <c r="F158" i="41"/>
  <c r="F522" i="41"/>
  <c r="F348" i="41"/>
  <c r="F285" i="41"/>
  <c r="F215" i="41"/>
  <c r="F82" i="41"/>
  <c r="F476" i="41"/>
  <c r="F293" i="41"/>
  <c r="F425" i="41"/>
  <c r="F404" i="41"/>
  <c r="F118" i="41"/>
  <c r="F642" i="41"/>
  <c r="F309" i="41"/>
  <c r="F117" i="41"/>
  <c r="F573" i="41"/>
  <c r="F654" i="41"/>
  <c r="F161" i="41"/>
  <c r="F415" i="41"/>
  <c r="F39" i="41"/>
  <c r="F99" i="41"/>
  <c r="F138" i="41"/>
  <c r="F612" i="41"/>
  <c r="F224" i="41"/>
  <c r="F70" i="41"/>
  <c r="F303" i="41"/>
  <c r="F302" i="41"/>
  <c r="F69" i="41"/>
  <c r="F631" i="41"/>
  <c r="F584" i="41"/>
  <c r="F577" i="41"/>
  <c r="F199" i="41"/>
  <c r="F426" i="41"/>
  <c r="F227" i="41"/>
  <c r="F530" i="41"/>
  <c r="F640" i="41"/>
  <c r="F308" i="41"/>
  <c r="F345" i="41"/>
  <c r="F175" i="41"/>
  <c r="F551" i="41"/>
  <c r="F229" i="41"/>
  <c r="F49" i="41"/>
  <c r="F78" i="41"/>
  <c r="F608" i="41"/>
  <c r="F185" i="41"/>
  <c r="F113" i="41"/>
  <c r="F361" i="41"/>
  <c r="F322" i="41"/>
  <c r="F246" i="41"/>
  <c r="F155" i="41"/>
  <c r="F621" i="41"/>
  <c r="F226" i="41"/>
  <c r="F34" i="41"/>
  <c r="F97" i="41"/>
  <c r="F659" i="41"/>
  <c r="F368" i="41"/>
  <c r="F47" i="41"/>
  <c r="F225" i="41"/>
  <c r="F249" i="41"/>
  <c r="F222" i="41"/>
  <c r="F496" i="41"/>
  <c r="F600" i="41"/>
  <c r="F354" i="41"/>
  <c r="F37" i="41"/>
  <c r="F266" i="41"/>
  <c r="F479" i="41"/>
  <c r="F36" i="41"/>
  <c r="F478" i="41"/>
  <c r="F626" i="41"/>
  <c r="F484" i="41"/>
  <c r="F112" i="41"/>
  <c r="F533" i="41"/>
  <c r="F650" i="41"/>
  <c r="F282" i="41"/>
  <c r="F611" i="41"/>
  <c r="F355" i="41"/>
  <c r="F394" i="41"/>
  <c r="F432" i="41"/>
  <c r="F188" i="41"/>
  <c r="F585" i="41"/>
  <c r="F350" i="41"/>
  <c r="F24" i="41"/>
  <c r="F107" i="41"/>
  <c r="F477" i="41"/>
  <c r="F218" i="41"/>
  <c r="F144" i="41"/>
  <c r="F136" i="41"/>
  <c r="F524" i="41"/>
  <c r="F139" i="41"/>
  <c r="F373" i="41"/>
  <c r="F570" i="41"/>
  <c r="F624" i="41"/>
  <c r="F23" i="41"/>
  <c r="F160" i="41"/>
  <c r="F376" i="41"/>
  <c r="F458" i="41"/>
  <c r="F636" i="41"/>
  <c r="F44" i="41"/>
  <c r="F597" i="41"/>
  <c r="F575" i="41"/>
  <c r="F566" i="41"/>
  <c r="F173" i="41"/>
  <c r="F228" i="41"/>
  <c r="F639" i="41"/>
  <c r="F433" i="41"/>
  <c r="F81" i="41"/>
  <c r="F390" i="41"/>
  <c r="F31" i="41"/>
  <c r="F147" i="41"/>
  <c r="F245" i="41"/>
  <c r="F156" i="41"/>
  <c r="F494" i="41"/>
  <c r="F436" i="41"/>
  <c r="F211" i="41"/>
  <c r="F168" i="41"/>
  <c r="F18" i="41"/>
  <c r="F435" i="41"/>
  <c r="F540" i="41"/>
  <c r="F192" i="41"/>
  <c r="F487" i="41"/>
  <c r="F387" i="41"/>
  <c r="F214" i="41"/>
  <c r="F280" i="41"/>
  <c r="F591" i="41"/>
  <c r="F578" i="41"/>
  <c r="F85" i="41"/>
  <c r="F301" i="41"/>
  <c r="F482" i="41"/>
  <c r="F401" i="41"/>
  <c r="F358" i="41"/>
  <c r="F114" i="41"/>
  <c r="F20" i="41"/>
  <c r="F287" i="41"/>
  <c r="F313" i="41"/>
  <c r="F172" i="41"/>
  <c r="F510" i="41"/>
  <c r="F450" i="41"/>
  <c r="F94" i="41"/>
  <c r="F206" i="41"/>
  <c r="F407" i="41"/>
  <c r="F465" i="41"/>
  <c r="F658" i="41"/>
  <c r="F244" i="41"/>
  <c r="F186" i="41"/>
  <c r="F257" i="41"/>
  <c r="F9" i="41"/>
  <c r="F154" i="41"/>
  <c r="F520" i="41"/>
  <c r="F471" i="41"/>
  <c r="F125" i="41"/>
  <c r="F135" i="41"/>
  <c r="F353" i="41"/>
  <c r="F120" i="41"/>
  <c r="F607" i="41"/>
  <c r="F457" i="41"/>
  <c r="F489" i="41"/>
  <c r="F29" i="41"/>
  <c r="F502" i="41"/>
  <c r="F30" i="41"/>
  <c r="F571" i="41"/>
  <c r="F342" i="41"/>
  <c r="F95" i="41"/>
  <c r="F499" i="41"/>
  <c r="F21" i="41"/>
  <c r="F451" i="41"/>
  <c r="F563" i="41"/>
  <c r="F364" i="41"/>
  <c r="F65" i="41"/>
  <c r="F255" i="41"/>
  <c r="F343" i="41"/>
  <c r="F330" i="41"/>
  <c r="F55" i="41"/>
  <c r="F629" i="41"/>
  <c r="F316" i="41"/>
  <c r="F16" i="41"/>
  <c r="F25" i="41"/>
  <c r="F405" i="41"/>
  <c r="F250" i="41"/>
  <c r="F383" i="41"/>
  <c r="F174" i="41"/>
  <c r="F594" i="41"/>
  <c r="F111" i="41"/>
  <c r="F586" i="41"/>
  <c r="F519" i="41"/>
  <c r="F151" i="41"/>
  <c r="F416" i="41"/>
  <c r="F539" i="41"/>
  <c r="F162" i="41"/>
  <c r="F645" i="41"/>
  <c r="F48" i="41"/>
  <c r="F90" i="41"/>
  <c r="F406" i="41"/>
  <c r="F380" i="41"/>
  <c r="F26" i="41"/>
  <c r="F418" i="41"/>
  <c r="F583" i="41"/>
  <c r="F219" i="41"/>
  <c r="F208" i="41"/>
  <c r="F75" i="41"/>
  <c r="F392" i="41"/>
  <c r="F205" i="41"/>
  <c r="F589" i="41"/>
  <c r="F455" i="41"/>
  <c r="F251" i="41"/>
  <c r="F397" i="41"/>
  <c r="F541" i="41"/>
  <c r="F86" i="41"/>
  <c r="F272" i="41"/>
  <c r="F459" i="41"/>
  <c r="F167" i="41"/>
  <c r="F544" i="41"/>
  <c r="F336" i="41"/>
  <c r="F325" i="41"/>
  <c r="F508" i="41"/>
  <c r="F132" i="41"/>
  <c r="F398" i="41"/>
  <c r="F332" i="41"/>
  <c r="F295" i="41"/>
  <c r="F641" i="41"/>
  <c r="F28" i="41"/>
  <c r="F434" i="41"/>
  <c r="F315" i="41"/>
  <c r="F463" i="41"/>
  <c r="F8" i="41"/>
  <c r="F83" i="41"/>
  <c r="F558" i="41"/>
  <c r="F485" i="41"/>
  <c r="F437" i="41"/>
  <c r="F579" i="41"/>
  <c r="F344" i="41"/>
  <c r="F72" i="41"/>
  <c r="F116" i="41"/>
  <c r="F613" i="41"/>
  <c r="F389" i="41"/>
  <c r="F216" i="41"/>
  <c r="F61" i="41"/>
  <c r="F559" i="41"/>
  <c r="F77" i="41"/>
  <c r="F283" i="41"/>
  <c r="F370" i="41"/>
  <c r="F462" i="41"/>
  <c r="F620" i="41"/>
  <c r="F725" i="41"/>
  <c r="F321" i="41"/>
  <c r="F627" i="41"/>
  <c r="F587" i="41"/>
  <c r="F439" i="41"/>
  <c r="F153" i="41"/>
  <c r="F164" i="41"/>
  <c r="F649" i="41"/>
  <c r="F79" i="41"/>
  <c r="F420" i="41"/>
  <c r="F67" i="41"/>
  <c r="F91" i="41"/>
  <c r="F614" i="41"/>
  <c r="F448" i="41"/>
  <c r="F517" i="41"/>
  <c r="F264" i="41"/>
  <c r="F106" i="41"/>
  <c r="F277" i="41"/>
  <c r="F562" i="41"/>
  <c r="F53" i="41"/>
  <c r="F393" i="41"/>
  <c r="F52" i="41"/>
  <c r="F262" i="41"/>
  <c r="F213" i="41"/>
  <c r="F267" i="41"/>
  <c r="F195" i="41"/>
  <c r="F532" i="41"/>
  <c r="F604" i="41"/>
  <c r="F96" i="41"/>
  <c r="F602" i="41"/>
  <c r="F338" i="41"/>
  <c r="F63" i="41"/>
  <c r="F564" i="41"/>
  <c r="F66" i="41"/>
  <c r="F189" i="41"/>
  <c r="F441" i="41"/>
  <c r="F10" i="41"/>
  <c r="F341" i="41"/>
  <c r="F443" i="41"/>
  <c r="F17" i="41"/>
  <c r="F314" i="41"/>
  <c r="F430" i="41"/>
  <c r="F417" i="41"/>
  <c r="F190" i="41"/>
  <c r="F633" i="41"/>
  <c r="F486" i="41"/>
  <c r="F276" i="41"/>
  <c r="F509" i="41"/>
  <c r="F235" i="41"/>
  <c r="F606" i="41"/>
  <c r="F419" i="41"/>
  <c r="F59" i="41"/>
  <c r="F610" i="41"/>
  <c r="F297" i="41"/>
  <c r="F531" i="41"/>
  <c r="F366" i="41"/>
  <c r="F334" i="41"/>
  <c r="F124" i="41"/>
  <c r="F253" i="41"/>
  <c r="F460" i="41"/>
  <c r="F574" i="41"/>
  <c r="F379" i="41"/>
  <c r="F657" i="41"/>
  <c r="F101" i="41"/>
  <c r="F464" i="41"/>
  <c r="F653" i="41"/>
  <c r="F14" i="41"/>
  <c r="F305" i="41"/>
  <c r="F27" i="41"/>
  <c r="F108" i="41"/>
  <c r="F409" i="41"/>
  <c r="F180" i="41"/>
  <c r="F84" i="41"/>
  <c r="F38" i="41"/>
  <c r="F408" i="41"/>
  <c r="F371" i="41"/>
  <c r="F623" i="41"/>
  <c r="F560" i="41"/>
  <c r="F542" i="41"/>
  <c r="F134" i="41"/>
  <c r="F187" i="41"/>
  <c r="F547" i="41"/>
  <c r="F553" i="41"/>
  <c r="F324" i="41"/>
  <c r="F130" i="41"/>
  <c r="F274" i="41"/>
  <c r="F42" i="41"/>
  <c r="F632" i="41"/>
  <c r="F377" i="41"/>
  <c r="F469" i="41"/>
  <c r="F491" i="41"/>
  <c r="F576" i="41"/>
  <c r="F207" i="41"/>
  <c r="F470" i="41"/>
  <c r="F453" i="41"/>
  <c r="F549" i="41"/>
  <c r="F561" i="41"/>
  <c r="F603" i="41"/>
  <c r="F19" i="41"/>
  <c r="F329" i="41"/>
  <c r="F351" i="41"/>
  <c r="F414" i="41"/>
  <c r="F291" i="41"/>
  <c r="F281" i="41"/>
  <c r="F410" i="41"/>
  <c r="F80" i="41"/>
  <c r="F137" i="41"/>
  <c r="F680" i="41"/>
  <c r="F593" i="41"/>
  <c r="F201" i="41"/>
  <c r="F306" i="41"/>
  <c r="F150" i="41"/>
  <c r="F279" i="41"/>
  <c r="F615" i="41"/>
  <c r="F618" i="41"/>
  <c r="F548" i="41"/>
  <c r="F492" i="41"/>
  <c r="F590" i="41"/>
  <c r="F648" i="41"/>
  <c r="F145" i="41"/>
  <c r="F429" i="41"/>
  <c r="F467" i="41"/>
  <c r="F209" i="41"/>
  <c r="F191" i="41"/>
  <c r="F258" i="41"/>
  <c r="F628" i="41"/>
  <c r="F217" i="41"/>
  <c r="F340" i="41"/>
  <c r="F511" i="41"/>
  <c r="F204" i="41"/>
  <c r="F569" i="41"/>
  <c r="F163" i="41"/>
  <c r="F233" i="41"/>
  <c r="F507" i="41"/>
  <c r="F270" i="41"/>
  <c r="F141" i="41"/>
  <c r="F347" i="41"/>
  <c r="F11" i="41"/>
  <c r="F6" i="41"/>
  <c r="F399" i="41"/>
  <c r="F382" i="41"/>
  <c r="F58" i="41"/>
  <c r="F411" i="41"/>
  <c r="F473" i="41"/>
  <c r="F454" i="41"/>
  <c r="F182" i="41"/>
  <c r="F369" i="41"/>
  <c r="F374" i="41"/>
  <c r="F275" i="41"/>
  <c r="F493" i="41"/>
  <c r="F236" i="41"/>
  <c r="F320" i="41"/>
  <c r="F572" i="41"/>
  <c r="F424" i="41"/>
  <c r="F580" i="41"/>
  <c r="F252" i="41"/>
  <c r="F427" i="41"/>
  <c r="F644" i="41"/>
  <c r="F527" i="41"/>
  <c r="F456" i="41"/>
  <c r="F384" i="41"/>
  <c r="F13" i="41"/>
  <c r="F516" i="41"/>
  <c r="F474" i="41"/>
  <c r="F706" i="41"/>
  <c r="F232" i="41"/>
  <c r="F449" i="41"/>
  <c r="F312" i="41"/>
  <c r="F422" i="41"/>
  <c r="F230" i="41"/>
  <c r="F503" i="41"/>
  <c r="F413" i="41"/>
  <c r="F131" i="41"/>
  <c r="F241" i="41"/>
  <c r="F284" i="41"/>
  <c r="F545" i="41"/>
  <c r="F546" i="41"/>
  <c r="F647" i="41"/>
  <c r="F468" i="41"/>
  <c r="F166" i="41"/>
  <c r="F395" i="41"/>
  <c r="F200" i="41"/>
  <c r="F599" i="41"/>
  <c r="F537" i="41"/>
  <c r="F203" i="41"/>
  <c r="F54" i="41"/>
  <c r="F518" i="41"/>
  <c r="F378" i="41"/>
  <c r="F60" i="41"/>
  <c r="F388" i="41"/>
  <c r="F523" i="41"/>
  <c r="F696" i="41"/>
  <c r="F385" i="41"/>
  <c r="F555" i="41"/>
  <c r="F447" i="41"/>
  <c r="F513" i="41"/>
  <c r="F412" i="41"/>
  <c r="F35" i="41"/>
  <c r="F184" i="41"/>
  <c r="F466" i="41"/>
  <c r="F57" i="41"/>
  <c r="F260" i="41"/>
  <c r="F271" i="41"/>
  <c r="F294" i="41"/>
  <c r="F526" i="41"/>
  <c r="F290" i="41"/>
  <c r="F557" i="41"/>
  <c r="F119" i="41"/>
  <c r="F396" i="41"/>
  <c r="F128" i="41"/>
  <c r="F472" i="41"/>
  <c r="F238" i="41"/>
  <c r="F506" i="41"/>
  <c r="F538" i="41"/>
  <c r="F319" i="41"/>
  <c r="F445" i="41"/>
  <c r="F234" i="41"/>
  <c r="F337" i="41"/>
  <c r="F444" i="41"/>
  <c r="F359" i="41"/>
  <c r="F170" i="41"/>
  <c r="F179" i="41"/>
  <c r="F339" i="41"/>
  <c r="F582" i="41"/>
  <c r="F300" i="41"/>
  <c r="F475" i="41"/>
  <c r="F381" i="41"/>
  <c r="F89" i="41"/>
  <c r="F289" i="41"/>
  <c r="F643" i="41"/>
  <c r="F109" i="41"/>
  <c r="F88" i="41"/>
  <c r="F278" i="41"/>
  <c r="F178" i="41"/>
  <c r="F273" i="41"/>
  <c r="F326" i="41"/>
  <c r="F581" i="41"/>
  <c r="F148" i="41"/>
  <c r="F495" i="41"/>
  <c r="F536" i="41"/>
  <c r="F651" i="41"/>
  <c r="F51" i="41"/>
  <c r="F391" i="41"/>
  <c r="F565" i="41"/>
  <c r="F400" i="41"/>
  <c r="F504" i="41"/>
  <c r="F202" i="41"/>
  <c r="F652" i="41"/>
  <c r="F68" i="41"/>
  <c r="F431" i="41"/>
  <c r="F268" i="41"/>
  <c r="F421" i="41"/>
  <c r="F609" i="41"/>
  <c r="F102" i="41"/>
  <c r="F248" i="41"/>
  <c r="F515" i="41"/>
  <c r="F74" i="41"/>
  <c r="F32" i="41"/>
  <c r="F93" i="41"/>
  <c r="F292" i="41"/>
  <c r="F386" i="41"/>
  <c r="F595" i="41"/>
  <c r="F619" i="41"/>
  <c r="F177" i="41"/>
  <c r="F529" i="41"/>
  <c r="F357" i="41"/>
  <c r="F596" i="41"/>
  <c r="F335" i="41"/>
  <c r="F133" i="41"/>
  <c r="F634" i="41"/>
  <c r="F45" i="41"/>
  <c r="F442" i="41"/>
  <c r="F622" i="41"/>
  <c r="F601" i="41"/>
  <c r="F169" i="41"/>
  <c r="F197" i="41"/>
  <c r="F617" i="41"/>
  <c r="F525" i="41"/>
  <c r="F646" i="41"/>
  <c r="F223" i="41"/>
  <c r="F12" i="41"/>
  <c r="F140" i="41"/>
  <c r="F543" i="41"/>
  <c r="F194" i="41"/>
  <c r="F152" i="41"/>
  <c r="F567" i="41"/>
  <c r="F43" i="41"/>
  <c r="F630" i="41"/>
  <c r="F514" i="41"/>
  <c r="F129" i="41"/>
  <c r="F105" i="41"/>
  <c r="F159" i="41"/>
  <c r="F110" i="41"/>
  <c r="F438" i="41"/>
  <c r="F501" i="41"/>
  <c r="F183" i="41"/>
  <c r="F372" i="41"/>
  <c r="F311" i="41"/>
  <c r="F286" i="41"/>
  <c r="F296" i="41"/>
  <c r="F22" i="41"/>
  <c r="F481" i="41"/>
  <c r="F328" i="41"/>
  <c r="F87" i="41"/>
  <c r="F33" i="41"/>
  <c r="F498" i="41"/>
  <c r="F71" i="41"/>
  <c r="F483" i="41"/>
  <c r="F288" i="41"/>
  <c r="F259" i="41"/>
  <c r="F181" i="41"/>
  <c r="F40" i="41"/>
  <c r="F237" i="41"/>
  <c r="F729" i="41"/>
  <c r="F73" i="41"/>
  <c r="F221" i="41"/>
  <c r="F352" i="41"/>
  <c r="F490" i="41"/>
  <c r="F318" i="41"/>
  <c r="F512" i="41"/>
  <c r="F263" i="41"/>
  <c r="F142" i="41"/>
  <c r="F240" i="41"/>
  <c r="F298" i="41"/>
  <c r="F64" i="41"/>
  <c r="F41" i="41"/>
  <c r="F656" i="41"/>
  <c r="F261" i="41"/>
  <c r="F126" i="41"/>
  <c r="F349" i="41"/>
  <c r="F500" i="41"/>
  <c r="F299" i="41"/>
  <c r="F98" i="41"/>
  <c r="F497" i="41"/>
  <c r="F375" i="41"/>
  <c r="F362" i="41"/>
  <c r="F568" i="41"/>
  <c r="F356" i="41"/>
  <c r="F56" i="41"/>
  <c r="F265" i="41"/>
  <c r="F625" i="41"/>
  <c r="F323" i="41"/>
  <c r="F505" i="41"/>
  <c r="F122" i="41"/>
  <c r="F243" i="41"/>
  <c r="F100" i="41"/>
  <c r="F146" i="41"/>
  <c r="F452" i="41"/>
  <c r="F605" i="41"/>
  <c r="F196" i="41"/>
  <c r="F365" i="41"/>
  <c r="F428" i="41"/>
  <c r="F210" i="41"/>
  <c r="F46" i="41"/>
  <c r="F256" i="41"/>
  <c r="F176" i="41"/>
  <c r="F528" i="41"/>
  <c r="F592" i="41"/>
  <c r="F402" i="41"/>
  <c r="F254" i="41"/>
  <c r="F655" i="41"/>
  <c r="F535" i="41"/>
  <c r="F104" i="41"/>
  <c r="F367" i="41"/>
  <c r="F92" i="41"/>
  <c r="F220" i="41"/>
  <c r="F231" i="41"/>
  <c r="F115" i="41"/>
  <c r="F242" i="41"/>
  <c r="F480" i="41"/>
  <c r="F103" i="41"/>
  <c r="F554" i="41"/>
  <c r="F423" i="41"/>
  <c r="F556" i="41"/>
  <c r="F310" i="41"/>
  <c r="F333" i="41"/>
  <c r="F461" i="41"/>
  <c r="B1764" i="1" l="1"/>
  <c r="AB899" i="2" l="1"/>
  <c r="AA899" i="2"/>
  <c r="Z899" i="2"/>
  <c r="AB898" i="2"/>
  <c r="AA898" i="2"/>
  <c r="Z898" i="2"/>
  <c r="AB897" i="2"/>
  <c r="AA897" i="2"/>
  <c r="Z897" i="2"/>
  <c r="R1" i="46" l="1"/>
  <c r="U5" i="46" s="1"/>
  <c r="S1" i="46"/>
  <c r="X10" i="46" s="1"/>
  <c r="E1" i="46"/>
  <c r="D1" i="46"/>
  <c r="F738" i="46"/>
  <c r="J738" i="46"/>
  <c r="F739" i="46"/>
  <c r="J739" i="46"/>
  <c r="F740" i="46"/>
  <c r="J740" i="46"/>
  <c r="F741" i="46"/>
  <c r="J741" i="46"/>
  <c r="F742" i="46"/>
  <c r="J742" i="46"/>
  <c r="F743" i="46"/>
  <c r="J743" i="46"/>
  <c r="F744" i="46"/>
  <c r="J744" i="46"/>
  <c r="F745" i="46"/>
  <c r="J745" i="46"/>
  <c r="F746" i="46"/>
  <c r="J746" i="46"/>
  <c r="F747" i="46"/>
  <c r="J747" i="46"/>
  <c r="F748" i="46"/>
  <c r="J748" i="46"/>
  <c r="F749" i="46"/>
  <c r="J749" i="46"/>
  <c r="F750" i="46"/>
  <c r="J750" i="46"/>
  <c r="F751" i="46"/>
  <c r="J751" i="46"/>
  <c r="L2" i="41"/>
  <c r="L1" i="41"/>
  <c r="K1" i="41"/>
  <c r="K2" i="41"/>
  <c r="G661" i="41" s="1"/>
  <c r="H661" i="41" s="1"/>
  <c r="U9" i="46" l="1"/>
  <c r="X63" i="46"/>
  <c r="X71" i="46"/>
  <c r="X30" i="46"/>
  <c r="U40" i="46"/>
  <c r="U15" i="46"/>
  <c r="U65" i="46"/>
  <c r="U57" i="46"/>
  <c r="U36" i="46"/>
  <c r="U19" i="46"/>
  <c r="X41" i="46"/>
  <c r="U46" i="46"/>
  <c r="U59" i="46"/>
  <c r="U43" i="46"/>
  <c r="U28" i="46"/>
  <c r="U27" i="46"/>
  <c r="U60" i="46"/>
  <c r="X38" i="46"/>
  <c r="U78" i="46"/>
  <c r="U30" i="46"/>
  <c r="U44" i="46"/>
  <c r="U81" i="46"/>
  <c r="U74" i="46"/>
  <c r="U41" i="46"/>
  <c r="U37" i="46"/>
  <c r="U3" i="46"/>
  <c r="U56" i="46"/>
  <c r="U24" i="46"/>
  <c r="U11" i="46"/>
  <c r="U73" i="46"/>
  <c r="U68" i="46"/>
  <c r="U13" i="46"/>
  <c r="U22" i="46"/>
  <c r="U55" i="46"/>
  <c r="U66" i="46"/>
  <c r="U16" i="46"/>
  <c r="U38" i="46"/>
  <c r="U34" i="46"/>
  <c r="U7" i="46"/>
  <c r="U80" i="46"/>
  <c r="U14" i="46"/>
  <c r="U61" i="46"/>
  <c r="U26" i="46"/>
  <c r="U39" i="46"/>
  <c r="U83" i="46"/>
  <c r="X39" i="46"/>
  <c r="U77" i="46"/>
  <c r="U21" i="46"/>
  <c r="U62" i="46"/>
  <c r="U29" i="46"/>
  <c r="U25" i="46"/>
  <c r="U4" i="46"/>
  <c r="X12" i="46"/>
  <c r="L3" i="41"/>
  <c r="K3" i="41"/>
  <c r="X46" i="46"/>
  <c r="X36" i="46"/>
  <c r="X52" i="46"/>
  <c r="X19" i="46"/>
  <c r="U48" i="46"/>
  <c r="U75" i="46"/>
  <c r="U67" i="46"/>
  <c r="U72" i="46"/>
  <c r="U58" i="46"/>
  <c r="U64" i="46"/>
  <c r="U70" i="46"/>
  <c r="U49" i="46"/>
  <c r="U23" i="46"/>
  <c r="U51" i="46"/>
  <c r="U42" i="46"/>
  <c r="U17" i="46"/>
  <c r="U35" i="46"/>
  <c r="U8" i="46"/>
  <c r="U6" i="46"/>
  <c r="X65" i="46"/>
  <c r="X50" i="46"/>
  <c r="X24" i="46"/>
  <c r="X5" i="46"/>
  <c r="X48" i="46"/>
  <c r="X75" i="46"/>
  <c r="X76" i="46"/>
  <c r="X72" i="46"/>
  <c r="X58" i="46"/>
  <c r="X82" i="46"/>
  <c r="X70" i="46"/>
  <c r="X49" i="46"/>
  <c r="X18" i="46"/>
  <c r="X51" i="46"/>
  <c r="X42" i="46"/>
  <c r="X79" i="46"/>
  <c r="X35" i="46"/>
  <c r="X8" i="46"/>
  <c r="X9" i="46"/>
  <c r="Y3" i="46"/>
  <c r="Y4" i="46" s="1"/>
  <c r="X80" i="46"/>
  <c r="X47" i="46"/>
  <c r="X68" i="46"/>
  <c r="X21" i="46"/>
  <c r="X33" i="46"/>
  <c r="X16" i="46"/>
  <c r="X43" i="46"/>
  <c r="X54" i="46"/>
  <c r="X26" i="46"/>
  <c r="X44" i="46"/>
  <c r="X32" i="46"/>
  <c r="X25" i="46"/>
  <c r="X15" i="46"/>
  <c r="X6" i="46"/>
  <c r="X7" i="46"/>
  <c r="X11" i="46"/>
  <c r="X81" i="46"/>
  <c r="X17" i="46"/>
  <c r="X22" i="46"/>
  <c r="X37" i="46"/>
  <c r="X28" i="46"/>
  <c r="X23" i="46"/>
  <c r="X57" i="46"/>
  <c r="X60" i="46"/>
  <c r="X62" i="46"/>
  <c r="X64" i="46"/>
  <c r="X40" i="46"/>
  <c r="X59" i="46"/>
  <c r="X14" i="46"/>
  <c r="X67" i="46"/>
  <c r="X78" i="46"/>
  <c r="X77" i="46"/>
  <c r="X55" i="46"/>
  <c r="X4" i="46"/>
  <c r="X73" i="46"/>
  <c r="X69" i="46"/>
  <c r="X74" i="46"/>
  <c r="X66" i="46"/>
  <c r="X53" i="46"/>
  <c r="X56" i="46"/>
  <c r="X61" i="46"/>
  <c r="X45" i="46"/>
  <c r="X13" i="46"/>
  <c r="X29" i="46"/>
  <c r="X31" i="46"/>
  <c r="X34" i="46"/>
  <c r="X27" i="46"/>
  <c r="X20" i="46"/>
  <c r="X83" i="46"/>
  <c r="U63" i="46"/>
  <c r="U69" i="46"/>
  <c r="U47" i="46"/>
  <c r="U76" i="46"/>
  <c r="U71" i="46"/>
  <c r="U53" i="46"/>
  <c r="U33" i="46"/>
  <c r="U82" i="46"/>
  <c r="U50" i="46"/>
  <c r="U45" i="46"/>
  <c r="U54" i="46"/>
  <c r="U18" i="46"/>
  <c r="U52" i="46"/>
  <c r="U31" i="46"/>
  <c r="U32" i="46"/>
  <c r="U79" i="46"/>
  <c r="U12" i="46"/>
  <c r="U20" i="46"/>
  <c r="U10" i="46"/>
  <c r="Z3" i="46" l="1"/>
  <c r="K738" i="46"/>
  <c r="K739" i="46" s="1"/>
  <c r="K740" i="46" s="1"/>
  <c r="K741" i="46" s="1"/>
  <c r="K742" i="46" s="1"/>
  <c r="K743" i="46" s="1"/>
  <c r="K744" i="46" s="1"/>
  <c r="K745" i="46" s="1"/>
  <c r="K746" i="46" s="1"/>
  <c r="K747" i="46" s="1"/>
  <c r="K748" i="46" s="1"/>
  <c r="K749" i="46" s="1"/>
  <c r="K750" i="46" s="1"/>
  <c r="K751" i="46" s="1"/>
  <c r="Y5" i="46" l="1"/>
  <c r="Z4" i="46"/>
  <c r="AB890" i="2"/>
  <c r="AA890" i="2"/>
  <c r="Z890" i="2"/>
  <c r="AB888" i="2"/>
  <c r="AA888" i="2"/>
  <c r="Z888" i="2"/>
  <c r="AB885" i="2"/>
  <c r="AA885" i="2"/>
  <c r="Z885" i="2"/>
  <c r="AB874" i="2"/>
  <c r="AA874" i="2"/>
  <c r="Z874" i="2"/>
  <c r="AB866" i="2"/>
  <c r="AA866" i="2"/>
  <c r="Z866" i="2"/>
  <c r="AB863" i="2"/>
  <c r="AA863" i="2"/>
  <c r="Z863" i="2"/>
  <c r="AB860" i="2"/>
  <c r="AA860" i="2"/>
  <c r="Z860" i="2"/>
  <c r="AB849" i="2"/>
  <c r="AA849" i="2"/>
  <c r="Z849" i="2"/>
  <c r="AB844" i="2"/>
  <c r="AA844" i="2"/>
  <c r="Z844" i="2"/>
  <c r="AB829" i="2"/>
  <c r="AA829" i="2"/>
  <c r="Z829" i="2"/>
  <c r="AB808" i="2"/>
  <c r="AA808" i="2"/>
  <c r="Z808" i="2"/>
  <c r="AB28" i="2"/>
  <c r="AA28" i="2"/>
  <c r="Z28" i="2"/>
  <c r="AB25" i="2"/>
  <c r="AA25" i="2"/>
  <c r="Z25" i="2"/>
  <c r="AB23" i="2"/>
  <c r="AA23" i="2"/>
  <c r="Z23" i="2"/>
  <c r="AB21" i="2"/>
  <c r="AA21" i="2"/>
  <c r="Z21" i="2"/>
  <c r="AB19" i="2"/>
  <c r="AA19" i="2"/>
  <c r="Z19" i="2"/>
  <c r="Z896" i="2"/>
  <c r="AA896" i="2"/>
  <c r="AB896" i="2"/>
  <c r="AH14" i="2"/>
  <c r="Z5" i="46" l="1"/>
  <c r="Y6" i="46"/>
  <c r="Z6" i="46" s="1"/>
  <c r="Z14" i="2"/>
  <c r="AA14" i="2"/>
  <c r="AB14" i="2"/>
  <c r="F76" i="41" l="1"/>
  <c r="B1758" i="1" l="1"/>
  <c r="B1757" i="1"/>
  <c r="AH13" i="2" l="1"/>
  <c r="Z883" i="2" l="1"/>
  <c r="Z879" i="2"/>
  <c r="Z882" i="2"/>
  <c r="Z880" i="2"/>
  <c r="AA883" i="2"/>
  <c r="AA879" i="2"/>
  <c r="AA882" i="2"/>
  <c r="AA880" i="2"/>
  <c r="AB883" i="2"/>
  <c r="AB879" i="2"/>
  <c r="AB882" i="2"/>
  <c r="AB880" i="2"/>
  <c r="C9" i="2" l="1"/>
  <c r="C10" i="2"/>
  <c r="C8" i="2"/>
  <c r="AB17" i="40" l="1"/>
  <c r="AF1751" i="1"/>
  <c r="Z1751" i="1"/>
  <c r="Y1751" i="1"/>
  <c r="X1751" i="1"/>
  <c r="B1751" i="1"/>
  <c r="AB840" i="2" l="1"/>
  <c r="AA840" i="2"/>
  <c r="AB15" i="2"/>
  <c r="AA15" i="2"/>
  <c r="AA895" i="2" l="1"/>
  <c r="AB895" i="2"/>
  <c r="Z8" i="2" l="1"/>
  <c r="Z893" i="2"/>
  <c r="Z10" i="2"/>
  <c r="Z892" i="2"/>
  <c r="Z9" i="2"/>
  <c r="AA8" i="2"/>
  <c r="AA893" i="2"/>
  <c r="AA10" i="2"/>
  <c r="AA892" i="2"/>
  <c r="AA9" i="2"/>
  <c r="AB8" i="2"/>
  <c r="AB893" i="2"/>
  <c r="AB10" i="2"/>
  <c r="AB892" i="2"/>
  <c r="AB9" i="2"/>
  <c r="G44" i="6"/>
  <c r="F44" i="6"/>
  <c r="E44" i="6"/>
  <c r="C44" i="6"/>
  <c r="K32" i="6"/>
  <c r="J32" i="6"/>
  <c r="L29" i="6"/>
  <c r="K29" i="6"/>
  <c r="J29" i="6"/>
  <c r="L26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F10" i="6"/>
  <c r="AE10" i="6"/>
  <c r="AD10" i="6"/>
  <c r="AC10" i="6"/>
  <c r="AB10" i="6"/>
  <c r="AA10" i="6"/>
  <c r="Z10" i="6"/>
  <c r="AF9" i="6"/>
  <c r="AE9" i="6"/>
  <c r="AD9" i="6"/>
  <c r="AC9" i="6"/>
  <c r="AB9" i="6"/>
  <c r="AA9" i="6"/>
  <c r="Z9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G2" i="6"/>
  <c r="AF2" i="6"/>
  <c r="AE2" i="6"/>
  <c r="AD2" i="6"/>
  <c r="AC2" i="6"/>
  <c r="AB2" i="6"/>
  <c r="AA2" i="6"/>
  <c r="AE41" i="6" l="1"/>
  <c r="B763" i="42" l="1"/>
  <c r="B762" i="42"/>
  <c r="B761" i="42"/>
  <c r="B760" i="42"/>
  <c r="B759" i="42"/>
  <c r="B758" i="42"/>
  <c r="B757" i="42"/>
  <c r="B756" i="42"/>
  <c r="B755" i="42"/>
  <c r="B754" i="42"/>
  <c r="B753" i="42"/>
  <c r="B752" i="42"/>
  <c r="B751" i="42"/>
  <c r="B750" i="42"/>
  <c r="B749" i="42"/>
  <c r="B748" i="42"/>
  <c r="B747" i="42"/>
  <c r="B746" i="42"/>
  <c r="B745" i="42"/>
  <c r="B744" i="42"/>
  <c r="B743" i="42"/>
  <c r="B742" i="42"/>
  <c r="B741" i="42"/>
  <c r="B740" i="42"/>
  <c r="B739" i="42"/>
  <c r="B738" i="42"/>
  <c r="B737" i="42"/>
  <c r="B736" i="42"/>
  <c r="B735" i="42"/>
  <c r="B734" i="42"/>
  <c r="B733" i="42"/>
  <c r="B732" i="42"/>
  <c r="B731" i="42"/>
  <c r="B730" i="42"/>
  <c r="B729" i="42"/>
  <c r="B728" i="42"/>
  <c r="B727" i="42"/>
  <c r="B726" i="42"/>
  <c r="B725" i="42"/>
  <c r="B724" i="42"/>
  <c r="B723" i="42"/>
  <c r="B722" i="42"/>
  <c r="B721" i="42"/>
  <c r="B720" i="42"/>
  <c r="B719" i="42"/>
  <c r="B718" i="42"/>
  <c r="B717" i="42"/>
  <c r="B716" i="42"/>
  <c r="B715" i="42"/>
  <c r="B713" i="42"/>
  <c r="B712" i="42"/>
  <c r="B711" i="42"/>
  <c r="B710" i="42"/>
  <c r="B709" i="42"/>
  <c r="B708" i="42"/>
  <c r="B707" i="42"/>
  <c r="B706" i="42"/>
  <c r="B705" i="42"/>
  <c r="B704" i="42"/>
  <c r="B703" i="42"/>
  <c r="B702" i="42"/>
  <c r="B701" i="42"/>
  <c r="B700" i="42"/>
  <c r="B699" i="42"/>
  <c r="B698" i="42"/>
  <c r="B697" i="42"/>
  <c r="B696" i="42"/>
  <c r="B695" i="42"/>
  <c r="B694" i="42"/>
  <c r="B691" i="42"/>
  <c r="B690" i="42"/>
  <c r="B689" i="42"/>
  <c r="B688" i="42"/>
  <c r="B687" i="42"/>
  <c r="B686" i="42"/>
  <c r="B684" i="42"/>
  <c r="B683" i="42"/>
  <c r="B682" i="42"/>
  <c r="B681" i="42"/>
  <c r="B680" i="42"/>
  <c r="B679" i="42"/>
  <c r="B678" i="42"/>
  <c r="B677" i="42"/>
  <c r="B676" i="42"/>
  <c r="B675" i="42"/>
  <c r="B674" i="42"/>
  <c r="B673" i="42"/>
  <c r="B672" i="42"/>
  <c r="B671" i="42"/>
  <c r="B670" i="42"/>
  <c r="B669" i="42"/>
  <c r="B668" i="42"/>
  <c r="B667" i="42"/>
  <c r="B666" i="42"/>
  <c r="B665" i="42"/>
  <c r="B664" i="42"/>
  <c r="B663" i="42"/>
  <c r="B662" i="42"/>
  <c r="B661" i="42"/>
  <c r="B660" i="42"/>
  <c r="B659" i="42"/>
  <c r="B658" i="42"/>
  <c r="B657" i="42"/>
  <c r="B656" i="42"/>
  <c r="B655" i="42"/>
  <c r="B654" i="42"/>
  <c r="B653" i="42"/>
  <c r="B652" i="42"/>
  <c r="B651" i="42"/>
  <c r="B650" i="42"/>
  <c r="B649" i="42"/>
  <c r="B648" i="42"/>
  <c r="B647" i="42"/>
  <c r="B646" i="42"/>
  <c r="B645" i="42"/>
  <c r="B644" i="42"/>
  <c r="B643" i="42"/>
  <c r="B642" i="42"/>
  <c r="B641" i="42"/>
  <c r="B640" i="42"/>
  <c r="B639" i="42"/>
  <c r="B638" i="42"/>
  <c r="B637" i="42"/>
  <c r="B636" i="42"/>
  <c r="B635" i="42"/>
  <c r="B634" i="42"/>
  <c r="B633" i="42"/>
  <c r="B632" i="42"/>
  <c r="B631" i="42"/>
  <c r="B630" i="42"/>
  <c r="B629" i="42"/>
  <c r="B628" i="42"/>
  <c r="B627" i="42"/>
  <c r="B626" i="42"/>
  <c r="B625" i="42"/>
  <c r="B624" i="42"/>
  <c r="B623" i="42"/>
  <c r="B622" i="42"/>
  <c r="B621" i="42"/>
  <c r="B620" i="42"/>
  <c r="B619" i="42"/>
  <c r="B618" i="42"/>
  <c r="B617" i="42"/>
  <c r="B616" i="42"/>
  <c r="B615" i="42"/>
  <c r="B614" i="42"/>
  <c r="B613" i="42"/>
  <c r="B612" i="42"/>
  <c r="B611" i="42"/>
  <c r="B610" i="42"/>
  <c r="B609" i="42"/>
  <c r="B608" i="42"/>
  <c r="B607" i="42"/>
  <c r="B606" i="42"/>
  <c r="B605" i="42"/>
  <c r="B604" i="42"/>
  <c r="B603" i="42"/>
  <c r="B602" i="42"/>
  <c r="B601" i="42"/>
  <c r="B600" i="42"/>
  <c r="B599" i="42"/>
  <c r="B598" i="42"/>
  <c r="B597" i="42"/>
  <c r="B596" i="42"/>
  <c r="B595" i="42"/>
  <c r="B594" i="42"/>
  <c r="B593" i="42"/>
  <c r="B592" i="42"/>
  <c r="B591" i="42"/>
  <c r="B590" i="42"/>
  <c r="B589" i="42"/>
  <c r="B588" i="42"/>
  <c r="B587" i="42"/>
  <c r="B586" i="42"/>
  <c r="B585" i="42"/>
  <c r="B584" i="42"/>
  <c r="B583" i="42"/>
  <c r="B582" i="42"/>
  <c r="B581" i="42"/>
  <c r="B580" i="42"/>
  <c r="B579" i="42"/>
  <c r="B578" i="42"/>
  <c r="B577" i="42"/>
  <c r="B576" i="42"/>
  <c r="B575" i="42"/>
  <c r="B574" i="42"/>
  <c r="B573" i="42"/>
  <c r="B572" i="42"/>
  <c r="B571" i="42"/>
  <c r="B570" i="42"/>
  <c r="B569" i="42"/>
  <c r="B568" i="42"/>
  <c r="B567" i="42"/>
  <c r="B566" i="42"/>
  <c r="B565" i="42"/>
  <c r="B564" i="42"/>
  <c r="B563" i="42"/>
  <c r="B562" i="42"/>
  <c r="B561" i="42"/>
  <c r="B560" i="42"/>
  <c r="B557" i="42"/>
  <c r="B556" i="42"/>
  <c r="B555" i="42"/>
  <c r="B554" i="42"/>
  <c r="B553" i="42"/>
  <c r="B552" i="42"/>
  <c r="B551" i="42"/>
  <c r="B550" i="42"/>
  <c r="B549" i="42"/>
  <c r="B548" i="42"/>
  <c r="B547" i="42"/>
  <c r="B546" i="42"/>
  <c r="B545" i="42"/>
  <c r="B544" i="42"/>
  <c r="B543" i="42"/>
  <c r="B542" i="42"/>
  <c r="B541" i="42"/>
  <c r="B540" i="42"/>
  <c r="B539" i="42"/>
  <c r="B538" i="42"/>
  <c r="B537" i="42"/>
  <c r="B536" i="42"/>
  <c r="B535" i="42"/>
  <c r="B534" i="42"/>
  <c r="B533" i="42"/>
  <c r="B532" i="42"/>
  <c r="B531" i="42"/>
  <c r="B530" i="42"/>
  <c r="B529" i="42"/>
  <c r="B528" i="42"/>
  <c r="B527" i="42"/>
  <c r="B526" i="42"/>
  <c r="B525" i="42"/>
  <c r="B524" i="42"/>
  <c r="B523" i="42"/>
  <c r="B522" i="42"/>
  <c r="B521" i="42"/>
  <c r="B520" i="42"/>
  <c r="B519" i="42"/>
  <c r="B518" i="42"/>
  <c r="B517" i="42"/>
  <c r="B516" i="42"/>
  <c r="B515" i="42"/>
  <c r="B514" i="42"/>
  <c r="B513" i="42"/>
  <c r="B512" i="42"/>
  <c r="B511" i="42"/>
  <c r="B510" i="42"/>
  <c r="B509" i="42"/>
  <c r="B508" i="42"/>
  <c r="B507" i="42"/>
  <c r="B506" i="42"/>
  <c r="B505" i="42"/>
  <c r="B504" i="42"/>
  <c r="B503" i="42"/>
  <c r="B502" i="42"/>
  <c r="B501" i="42"/>
  <c r="B500" i="42"/>
  <c r="B499" i="42"/>
  <c r="B498" i="42"/>
  <c r="B497" i="42"/>
  <c r="B496" i="42"/>
  <c r="B495" i="42"/>
  <c r="B494" i="42"/>
  <c r="B493" i="42"/>
  <c r="B492" i="42"/>
  <c r="B491" i="42"/>
  <c r="B490" i="42"/>
  <c r="B489" i="42"/>
  <c r="B488" i="42"/>
  <c r="B487" i="42"/>
  <c r="B486" i="42"/>
  <c r="B485" i="42"/>
  <c r="B484" i="42"/>
  <c r="B483" i="42"/>
  <c r="B482" i="42"/>
  <c r="B481" i="42"/>
  <c r="B480" i="42"/>
  <c r="B479" i="42"/>
  <c r="B478" i="42"/>
  <c r="B477" i="42"/>
  <c r="B476" i="42"/>
  <c r="B475" i="42"/>
  <c r="B474" i="42"/>
  <c r="B473" i="42"/>
  <c r="B472" i="42"/>
  <c r="B471" i="42"/>
  <c r="B470" i="42"/>
  <c r="B469" i="42"/>
  <c r="B468" i="42"/>
  <c r="B467" i="42"/>
  <c r="B466" i="42"/>
  <c r="B465" i="42"/>
  <c r="B463" i="42"/>
  <c r="B462" i="42"/>
  <c r="B461" i="42"/>
  <c r="B460" i="42"/>
  <c r="B459" i="42"/>
  <c r="B458" i="42"/>
  <c r="B457" i="42"/>
  <c r="B456" i="42"/>
  <c r="B455" i="42"/>
  <c r="B454" i="42"/>
  <c r="B453" i="42"/>
  <c r="B452" i="42"/>
  <c r="B451" i="42"/>
  <c r="B450" i="42"/>
  <c r="B449" i="42"/>
  <c r="B448" i="42"/>
  <c r="B447" i="42"/>
  <c r="B446" i="42"/>
  <c r="B445" i="42"/>
  <c r="B444" i="42"/>
  <c r="B443" i="42"/>
  <c r="B442" i="42"/>
  <c r="B441" i="42"/>
  <c r="B440" i="42"/>
  <c r="B439" i="42"/>
  <c r="B438" i="42"/>
  <c r="B437" i="42"/>
  <c r="B436" i="42"/>
  <c r="B435" i="42"/>
  <c r="B434" i="42"/>
  <c r="B433" i="42"/>
  <c r="B432" i="42"/>
  <c r="B431" i="42"/>
  <c r="B430" i="42"/>
  <c r="B429" i="42"/>
  <c r="B428" i="42"/>
  <c r="B427" i="42"/>
  <c r="B426" i="42"/>
  <c r="B425" i="42"/>
  <c r="B424" i="42"/>
  <c r="B423" i="42"/>
  <c r="B422" i="42"/>
  <c r="B421" i="42"/>
  <c r="B420" i="42"/>
  <c r="B419" i="42"/>
  <c r="B418" i="42"/>
  <c r="B417" i="42"/>
  <c r="B416" i="42"/>
  <c r="B415" i="42"/>
  <c r="B414" i="42"/>
  <c r="B413" i="42"/>
  <c r="B412" i="42"/>
  <c r="B411" i="42"/>
  <c r="B410" i="42"/>
  <c r="B408" i="42"/>
  <c r="B407" i="42"/>
  <c r="B404" i="42"/>
  <c r="B403" i="42"/>
  <c r="B401" i="42"/>
  <c r="B400" i="42"/>
  <c r="B399" i="42"/>
  <c r="B398" i="42"/>
  <c r="B397" i="42"/>
  <c r="B395" i="42"/>
  <c r="B394" i="42"/>
  <c r="B393" i="42"/>
  <c r="B392" i="42"/>
  <c r="B391" i="42"/>
  <c r="B390" i="42"/>
  <c r="B389" i="42"/>
  <c r="B388" i="42"/>
  <c r="B387" i="42"/>
  <c r="B386" i="42"/>
  <c r="B385" i="42"/>
  <c r="B384" i="42"/>
  <c r="B383" i="42"/>
  <c r="B382" i="42"/>
  <c r="B381" i="42"/>
  <c r="B380" i="42"/>
  <c r="B379" i="42"/>
  <c r="B378" i="42"/>
  <c r="B377" i="42"/>
  <c r="B376" i="42"/>
  <c r="B375" i="42"/>
  <c r="B374" i="42"/>
  <c r="B373" i="42"/>
  <c r="B372" i="42"/>
  <c r="B371" i="42"/>
  <c r="B370" i="42"/>
  <c r="B369" i="42"/>
  <c r="B368" i="42"/>
  <c r="B367" i="42"/>
  <c r="B366" i="42"/>
  <c r="B365" i="42"/>
  <c r="B364" i="42"/>
  <c r="B363" i="42"/>
  <c r="B362" i="42"/>
  <c r="B361" i="42"/>
  <c r="B360" i="42"/>
  <c r="B359" i="42"/>
  <c r="B358" i="42"/>
  <c r="B357" i="42"/>
  <c r="B356" i="42"/>
  <c r="B355" i="42"/>
  <c r="B354" i="42"/>
  <c r="B353" i="42"/>
  <c r="B352" i="42"/>
  <c r="B351" i="42"/>
  <c r="B350" i="42"/>
  <c r="B349" i="42"/>
  <c r="B348" i="42"/>
  <c r="B347" i="42"/>
  <c r="B346" i="42"/>
  <c r="B345" i="42"/>
  <c r="B344" i="42"/>
  <c r="B342" i="42"/>
  <c r="B341" i="42"/>
  <c r="B340" i="42"/>
  <c r="B339" i="42"/>
  <c r="B338" i="42"/>
  <c r="B337" i="42"/>
  <c r="B336" i="42"/>
  <c r="B335" i="42"/>
  <c r="B334" i="42"/>
  <c r="B333" i="42"/>
  <c r="B332" i="42"/>
  <c r="B331" i="42"/>
  <c r="B330" i="42"/>
  <c r="B329" i="42"/>
  <c r="B328" i="42"/>
  <c r="B327" i="42"/>
  <c r="B326" i="42"/>
  <c r="B325" i="42"/>
  <c r="B323" i="42"/>
  <c r="B322" i="42"/>
  <c r="B321" i="42"/>
  <c r="B320" i="42"/>
  <c r="B319" i="42"/>
  <c r="B318" i="42"/>
  <c r="B317" i="42"/>
  <c r="B315" i="42"/>
  <c r="B314" i="42"/>
  <c r="B313" i="42"/>
  <c r="B312" i="42"/>
  <c r="B311" i="42"/>
  <c r="B310" i="42"/>
  <c r="B309" i="42"/>
  <c r="B308" i="42"/>
  <c r="B307" i="42"/>
  <c r="B306" i="42"/>
  <c r="B305" i="42"/>
  <c r="B304" i="42"/>
  <c r="B303" i="42"/>
  <c r="B302" i="42"/>
  <c r="B301" i="42"/>
  <c r="B300" i="42"/>
  <c r="B299" i="42"/>
  <c r="B298" i="42"/>
  <c r="B297" i="42"/>
  <c r="B296" i="42"/>
  <c r="B295" i="42"/>
  <c r="B294" i="42"/>
  <c r="B293" i="42"/>
  <c r="B292" i="42"/>
  <c r="B291" i="42"/>
  <c r="B290" i="42"/>
  <c r="B289" i="42"/>
  <c r="B288" i="42"/>
  <c r="B287" i="42"/>
  <c r="B286" i="42"/>
  <c r="B285" i="42"/>
  <c r="B284" i="42"/>
  <c r="B283" i="42"/>
  <c r="B282" i="42"/>
  <c r="B281" i="42"/>
  <c r="B280" i="42"/>
  <c r="B279" i="42"/>
  <c r="B278" i="42"/>
  <c r="B277" i="42"/>
  <c r="B276" i="42"/>
  <c r="B275" i="42"/>
  <c r="B274" i="42"/>
  <c r="B273" i="42"/>
  <c r="B272" i="42"/>
  <c r="B271" i="42"/>
  <c r="B270" i="42"/>
  <c r="B269" i="42"/>
  <c r="B268" i="42"/>
  <c r="B267" i="42"/>
  <c r="B266" i="42"/>
  <c r="B265" i="42"/>
  <c r="B264" i="42"/>
  <c r="B263" i="42"/>
  <c r="B262" i="42"/>
  <c r="B261" i="42"/>
  <c r="B260" i="42"/>
  <c r="B259" i="42"/>
  <c r="B258" i="42"/>
  <c r="B257" i="42"/>
  <c r="B256" i="42"/>
  <c r="B255" i="42"/>
  <c r="B254" i="42"/>
  <c r="B253" i="42"/>
  <c r="B252" i="42"/>
  <c r="B251" i="42"/>
  <c r="B250" i="42"/>
  <c r="B249" i="42"/>
  <c r="B248" i="42"/>
  <c r="B247" i="42"/>
  <c r="B246" i="42"/>
  <c r="B245" i="42"/>
  <c r="B244" i="42"/>
  <c r="B243" i="42"/>
  <c r="B242" i="42"/>
  <c r="B241" i="42"/>
  <c r="B240" i="42"/>
  <c r="B239" i="42"/>
  <c r="B238" i="42"/>
  <c r="B237" i="42"/>
  <c r="B236" i="42"/>
  <c r="B235" i="42"/>
  <c r="B234" i="42"/>
  <c r="B233" i="42"/>
  <c r="B232" i="42"/>
  <c r="B231" i="42"/>
  <c r="B230" i="42"/>
  <c r="B229" i="42"/>
  <c r="B228" i="42"/>
  <c r="B227" i="42"/>
  <c r="B226" i="42"/>
  <c r="B225" i="42"/>
  <c r="B224" i="42"/>
  <c r="B223" i="42"/>
  <c r="B222" i="42"/>
  <c r="B221" i="42"/>
  <c r="B220" i="42"/>
  <c r="B219" i="42"/>
  <c r="B218" i="42"/>
  <c r="B217" i="42"/>
  <c r="B216" i="42"/>
  <c r="B215" i="42"/>
  <c r="B214" i="42"/>
  <c r="B213" i="42"/>
  <c r="B212" i="42"/>
  <c r="B211" i="42"/>
  <c r="B210" i="42"/>
  <c r="B209" i="42"/>
  <c r="B208" i="42"/>
  <c r="B207" i="42"/>
  <c r="B206" i="42"/>
  <c r="B205" i="42"/>
  <c r="B204" i="42"/>
  <c r="B203" i="42"/>
  <c r="B202" i="42"/>
  <c r="B201" i="42"/>
  <c r="B200" i="42"/>
  <c r="B199" i="42"/>
  <c r="B198" i="42"/>
  <c r="B197" i="42"/>
  <c r="B196" i="42"/>
  <c r="B195" i="42"/>
  <c r="B194" i="42"/>
  <c r="B193" i="42"/>
  <c r="B192" i="42"/>
  <c r="B191" i="42"/>
  <c r="B190" i="42"/>
  <c r="B189" i="42"/>
  <c r="B188" i="42"/>
  <c r="B187" i="42"/>
  <c r="B186" i="42"/>
  <c r="B185" i="42"/>
  <c r="B184" i="42"/>
  <c r="B183" i="42"/>
  <c r="B182" i="42"/>
  <c r="B181" i="42"/>
  <c r="B180" i="42"/>
  <c r="B179" i="42"/>
  <c r="B178" i="42"/>
  <c r="B177" i="42"/>
  <c r="B174" i="42"/>
  <c r="B172" i="42"/>
  <c r="B171" i="42"/>
  <c r="B170" i="42"/>
  <c r="B169" i="42"/>
  <c r="B168" i="42"/>
  <c r="B167" i="42"/>
  <c r="B166" i="42"/>
  <c r="B165" i="42"/>
  <c r="B164" i="42"/>
  <c r="B163" i="42"/>
  <c r="B162" i="42"/>
  <c r="B161" i="42"/>
  <c r="B160" i="42"/>
  <c r="B159" i="42"/>
  <c r="B158" i="42"/>
  <c r="B157" i="42"/>
  <c r="B156" i="42"/>
  <c r="B155" i="42"/>
  <c r="B154" i="42"/>
  <c r="B153" i="42"/>
  <c r="B152" i="42"/>
  <c r="B151" i="42"/>
  <c r="B150" i="42"/>
  <c r="B149" i="42"/>
  <c r="B148" i="42"/>
  <c r="B147" i="42"/>
  <c r="B146" i="42"/>
  <c r="B145" i="42"/>
  <c r="B144" i="42"/>
  <c r="B143" i="42"/>
  <c r="B142" i="42"/>
  <c r="B141" i="42"/>
  <c r="B140" i="42"/>
  <c r="B139" i="42"/>
  <c r="B138" i="42"/>
  <c r="B137" i="42"/>
  <c r="B136" i="42"/>
  <c r="B135" i="42"/>
  <c r="B134" i="42"/>
  <c r="B133" i="42"/>
  <c r="B132" i="42"/>
  <c r="B131" i="42"/>
  <c r="B130" i="42"/>
  <c r="B129" i="42"/>
  <c r="B128" i="42"/>
  <c r="B127" i="42"/>
  <c r="B126" i="42"/>
  <c r="B125" i="42"/>
  <c r="B124" i="42"/>
  <c r="B123" i="42"/>
  <c r="B122" i="42"/>
  <c r="B121" i="42"/>
  <c r="B120" i="42"/>
  <c r="B119" i="42"/>
  <c r="B118" i="42"/>
  <c r="B117" i="42"/>
  <c r="B116" i="42"/>
  <c r="B115" i="42"/>
  <c r="B114" i="42"/>
  <c r="B113" i="42"/>
  <c r="B112" i="42"/>
  <c r="B111" i="42"/>
  <c r="B110" i="42"/>
  <c r="B109" i="42"/>
  <c r="B108" i="42"/>
  <c r="B107" i="42"/>
  <c r="B106" i="42"/>
  <c r="B105" i="42"/>
  <c r="B104" i="42"/>
  <c r="B103" i="42"/>
  <c r="B102" i="42"/>
  <c r="B101" i="42"/>
  <c r="B100" i="42"/>
  <c r="B99" i="42"/>
  <c r="B98" i="42"/>
  <c r="B97" i="42"/>
  <c r="B96" i="42"/>
  <c r="B94" i="42"/>
  <c r="B93" i="42"/>
  <c r="B92" i="42"/>
  <c r="B91" i="42"/>
  <c r="B90" i="42"/>
  <c r="B89" i="42"/>
  <c r="B88" i="42"/>
  <c r="B87" i="42"/>
  <c r="B86" i="42"/>
  <c r="B85" i="42"/>
  <c r="B84" i="42"/>
  <c r="B83" i="42"/>
  <c r="B82" i="42"/>
  <c r="B81" i="42"/>
  <c r="B80" i="42"/>
  <c r="B79" i="42"/>
  <c r="B78" i="42"/>
  <c r="B77" i="42"/>
  <c r="B76" i="42"/>
  <c r="B75" i="42"/>
  <c r="B74" i="42"/>
  <c r="B73" i="42"/>
  <c r="B72" i="42"/>
  <c r="B71" i="42"/>
  <c r="B70" i="42"/>
  <c r="B69" i="42"/>
  <c r="B68" i="42"/>
  <c r="B67" i="42"/>
  <c r="B66" i="42"/>
  <c r="B65" i="42"/>
  <c r="B64" i="42"/>
  <c r="B63" i="42"/>
  <c r="B62" i="42"/>
  <c r="B61" i="42"/>
  <c r="B60" i="42"/>
  <c r="B59" i="42"/>
  <c r="B58" i="42"/>
  <c r="B57" i="42"/>
  <c r="B56" i="42"/>
  <c r="B55" i="42"/>
  <c r="B54" i="42"/>
  <c r="B53" i="42"/>
  <c r="B52" i="42"/>
  <c r="B51" i="42"/>
  <c r="B50" i="42"/>
  <c r="B49" i="42"/>
  <c r="B48" i="42"/>
  <c r="B47" i="42"/>
  <c r="B46" i="42"/>
  <c r="B45" i="42"/>
  <c r="B44" i="42"/>
  <c r="B42" i="42"/>
  <c r="B41" i="42"/>
  <c r="B40" i="42"/>
  <c r="B39" i="42"/>
  <c r="B38" i="42"/>
  <c r="B37" i="42"/>
  <c r="B36" i="42"/>
  <c r="B35" i="42"/>
  <c r="B34" i="42"/>
  <c r="B33" i="42"/>
  <c r="B32" i="42"/>
  <c r="B31" i="42"/>
  <c r="B30" i="42"/>
  <c r="B29" i="42"/>
  <c r="B28" i="42"/>
  <c r="B27" i="42"/>
  <c r="B26" i="42"/>
  <c r="B25" i="42"/>
  <c r="B24" i="42"/>
  <c r="B23" i="42"/>
  <c r="B22" i="42"/>
  <c r="B21" i="42"/>
  <c r="B20" i="42"/>
  <c r="B19" i="42"/>
  <c r="B18" i="42"/>
  <c r="B17" i="42"/>
  <c r="B16" i="42"/>
  <c r="B15" i="42"/>
  <c r="B14" i="42"/>
  <c r="B13" i="42"/>
  <c r="B12" i="42"/>
  <c r="B11" i="42"/>
  <c r="B10" i="42"/>
  <c r="B9" i="42"/>
  <c r="B8" i="42"/>
  <c r="B7" i="42"/>
  <c r="B6" i="42"/>
  <c r="B5" i="42"/>
  <c r="B4" i="42"/>
  <c r="B3" i="42"/>
  <c r="B2" i="42"/>
  <c r="AE40" i="6" l="1"/>
  <c r="AE39" i="6"/>
  <c r="AC29" i="6"/>
  <c r="AD29" i="6"/>
  <c r="AC30" i="6"/>
  <c r="AD30" i="6"/>
  <c r="AC31" i="6"/>
  <c r="AD31" i="6"/>
  <c r="AC32" i="6"/>
  <c r="AD32" i="6"/>
  <c r="AC33" i="6"/>
  <c r="AD33" i="6"/>
  <c r="AC34" i="6"/>
  <c r="AD34" i="6"/>
  <c r="AC35" i="6"/>
  <c r="AD35" i="6"/>
  <c r="AC36" i="6"/>
  <c r="AD36" i="6"/>
  <c r="AC37" i="6"/>
  <c r="AD37" i="6"/>
  <c r="AH839" i="2" l="1"/>
  <c r="AH840" i="2"/>
  <c r="AH841" i="2"/>
  <c r="AH842" i="2"/>
  <c r="AH819" i="2"/>
  <c r="AH820" i="2"/>
  <c r="AH826" i="2"/>
  <c r="AH827" i="2"/>
  <c r="AH815" i="2"/>
  <c r="AH816" i="2"/>
  <c r="AH837" i="2"/>
  <c r="AH838" i="2"/>
  <c r="AH807" i="2"/>
  <c r="AH809" i="2"/>
  <c r="AH810" i="2"/>
  <c r="AH811" i="2"/>
  <c r="AH812" i="2"/>
  <c r="AH848" i="2"/>
  <c r="AH850" i="2"/>
  <c r="AH851" i="2"/>
  <c r="AH859" i="2"/>
  <c r="AH861" i="2"/>
  <c r="AH855" i="2"/>
  <c r="AH856" i="2"/>
  <c r="AH857" i="2"/>
  <c r="AH864" i="2"/>
  <c r="AH865" i="2"/>
  <c r="AH833" i="2"/>
  <c r="AH834" i="2"/>
  <c r="AH835" i="2"/>
  <c r="AH20" i="2"/>
  <c r="AH22" i="2"/>
  <c r="AH18" i="2"/>
  <c r="AH24" i="2"/>
  <c r="AH26" i="2"/>
  <c r="AH871" i="2"/>
  <c r="AH872" i="2"/>
  <c r="AH873" i="2"/>
  <c r="AH858" i="2"/>
  <c r="AH821" i="2"/>
  <c r="AH822" i="2"/>
  <c r="AH823" i="2"/>
  <c r="AH824" i="2"/>
  <c r="AH813" i="2"/>
  <c r="AH814" i="2"/>
  <c r="AH817" i="2"/>
  <c r="AH818" i="2"/>
  <c r="AH12" i="2"/>
  <c r="AH15" i="2"/>
  <c r="AH16" i="2"/>
  <c r="AH17" i="2"/>
  <c r="AH889" i="2"/>
  <c r="AH891" i="2"/>
  <c r="AH867" i="2"/>
  <c r="AH868" i="2"/>
  <c r="AH869" i="2"/>
  <c r="AH870" i="2"/>
  <c r="AH887" i="2"/>
  <c r="AH884" i="2"/>
  <c r="AH886" i="2"/>
  <c r="AH828" i="2"/>
  <c r="AH830" i="2"/>
  <c r="AH831" i="2"/>
  <c r="AH832" i="2"/>
  <c r="AH875" i="2"/>
  <c r="AH876" i="2"/>
  <c r="AH877" i="2"/>
  <c r="AH878" i="2"/>
  <c r="AH845" i="2"/>
  <c r="AH846" i="2"/>
  <c r="AH9" i="2"/>
  <c r="AH8" i="2"/>
  <c r="AH10" i="2"/>
  <c r="AH892" i="2"/>
  <c r="AH893" i="2"/>
  <c r="AH11" i="2"/>
  <c r="AH27" i="2"/>
  <c r="B44" i="6" l="1"/>
  <c r="Z836" i="2"/>
  <c r="Z11" i="2"/>
  <c r="Z17" i="2"/>
  <c r="AB4" i="2"/>
  <c r="Z15" i="2"/>
  <c r="AB847" i="2"/>
  <c r="AA847" i="2"/>
  <c r="Z847" i="2"/>
  <c r="AB828" i="2"/>
  <c r="AA828" i="2"/>
  <c r="Z828" i="2"/>
  <c r="AB807" i="2"/>
  <c r="AA807" i="2"/>
  <c r="Z807" i="2"/>
  <c r="AB864" i="2"/>
  <c r="AA864" i="2"/>
  <c r="Z864" i="2"/>
  <c r="AB823" i="2"/>
  <c r="AA823" i="2"/>
  <c r="Z823" i="2"/>
  <c r="AB814" i="2"/>
  <c r="AA814" i="2"/>
  <c r="Z814" i="2"/>
  <c r="C11" i="2"/>
  <c r="AB865" i="2"/>
  <c r="AA865" i="2"/>
  <c r="Z865" i="2"/>
  <c r="AB838" i="2"/>
  <c r="AA838" i="2"/>
  <c r="Z838" i="2"/>
  <c r="Z840" i="2"/>
  <c r="AB851" i="2"/>
  <c r="AA851" i="2"/>
  <c r="Z851" i="2"/>
  <c r="AB818" i="2"/>
  <c r="AA818" i="2"/>
  <c r="Z818" i="2"/>
  <c r="AB877" i="2"/>
  <c r="AA877" i="2"/>
  <c r="Z877" i="2"/>
  <c r="AB817" i="2"/>
  <c r="AA817" i="2"/>
  <c r="Z817" i="2"/>
  <c r="AB813" i="2"/>
  <c r="AA813" i="2"/>
  <c r="Z813" i="2"/>
  <c r="AB841" i="2"/>
  <c r="AA841" i="2"/>
  <c r="Z841" i="2"/>
  <c r="AB842" i="2"/>
  <c r="AA842" i="2"/>
  <c r="Z842" i="2"/>
  <c r="AB848" i="2"/>
  <c r="AA848" i="2"/>
  <c r="Z848" i="2"/>
  <c r="AB891" i="2"/>
  <c r="AA891" i="2"/>
  <c r="Z891" i="2"/>
  <c r="AB852" i="2"/>
  <c r="AA852" i="2"/>
  <c r="Z852" i="2"/>
  <c r="AB826" i="2"/>
  <c r="AA826" i="2"/>
  <c r="Z826" i="2"/>
  <c r="AB16" i="2"/>
  <c r="AA16" i="2"/>
  <c r="Z16" i="2"/>
  <c r="AB839" i="2"/>
  <c r="AA839" i="2"/>
  <c r="Z839" i="2"/>
  <c r="AB825" i="2"/>
  <c r="AA825" i="2"/>
  <c r="Z825" i="2"/>
  <c r="AB853" i="2"/>
  <c r="AA853" i="2"/>
  <c r="Z853" i="2"/>
  <c r="AB855" i="2"/>
  <c r="AA855" i="2"/>
  <c r="Z855" i="2"/>
  <c r="AB861" i="2"/>
  <c r="AA861" i="2"/>
  <c r="Z861" i="2"/>
  <c r="AB816" i="2"/>
  <c r="AA816" i="2"/>
  <c r="Z816" i="2"/>
  <c r="AB876" i="2"/>
  <c r="AA876" i="2"/>
  <c r="Z876" i="2"/>
  <c r="AB827" i="2"/>
  <c r="AA827" i="2"/>
  <c r="Z827" i="2"/>
  <c r="AB850" i="2"/>
  <c r="AA850" i="2"/>
  <c r="Z850" i="2"/>
  <c r="AB812" i="2"/>
  <c r="AA812" i="2"/>
  <c r="Z812" i="2"/>
  <c r="AB809" i="2"/>
  <c r="AA809" i="2"/>
  <c r="Z809" i="2"/>
  <c r="AB18" i="2"/>
  <c r="AA18" i="2"/>
  <c r="Z18" i="2"/>
  <c r="AB830" i="2"/>
  <c r="AA830" i="2"/>
  <c r="Z830" i="2"/>
  <c r="AB815" i="2"/>
  <c r="AA815" i="2"/>
  <c r="Z815" i="2"/>
  <c r="AB821" i="2"/>
  <c r="AA821" i="2"/>
  <c r="Z821" i="2"/>
  <c r="AB824" i="2"/>
  <c r="AA824" i="2"/>
  <c r="Z824" i="2"/>
  <c r="AB832" i="2"/>
  <c r="AA832" i="2"/>
  <c r="Z832" i="2"/>
  <c r="AB837" i="2"/>
  <c r="AA837" i="2"/>
  <c r="Z837" i="2"/>
  <c r="AB856" i="2"/>
  <c r="AA856" i="2"/>
  <c r="Z856" i="2"/>
  <c r="AB822" i="2"/>
  <c r="AA822" i="2"/>
  <c r="Z822" i="2"/>
  <c r="AB811" i="2"/>
  <c r="AA811" i="2"/>
  <c r="Z811" i="2"/>
  <c r="AB868" i="2"/>
  <c r="AA868" i="2"/>
  <c r="Z868" i="2"/>
  <c r="AB20" i="2"/>
  <c r="AA20" i="2"/>
  <c r="Z20" i="2"/>
  <c r="AB878" i="2"/>
  <c r="AA878" i="2"/>
  <c r="Z878" i="2"/>
  <c r="C12" i="2"/>
  <c r="AB875" i="2"/>
  <c r="AA875" i="2"/>
  <c r="Z875" i="2"/>
  <c r="AB884" i="2"/>
  <c r="AA884" i="2"/>
  <c r="Z884" i="2"/>
  <c r="AB857" i="2"/>
  <c r="AA857" i="2"/>
  <c r="Z857" i="2"/>
  <c r="AB889" i="2"/>
  <c r="AA889" i="2"/>
  <c r="Z889" i="2"/>
  <c r="AB834" i="2"/>
  <c r="AA834" i="2"/>
  <c r="Z834" i="2"/>
  <c r="AB859" i="2"/>
  <c r="AA859" i="2"/>
  <c r="Z859" i="2"/>
  <c r="AB26" i="2"/>
  <c r="AA26" i="2"/>
  <c r="Z26" i="2"/>
  <c r="AB869" i="2"/>
  <c r="AA869" i="2"/>
  <c r="Z869" i="2"/>
  <c r="AB22" i="2"/>
  <c r="AA22" i="2"/>
  <c r="Z22" i="2"/>
  <c r="AB831" i="2"/>
  <c r="AA831" i="2"/>
  <c r="Z831" i="2"/>
  <c r="AB810" i="2"/>
  <c r="AA810" i="2"/>
  <c r="Z810" i="2"/>
  <c r="AB870" i="2"/>
  <c r="AA870" i="2"/>
  <c r="Z870" i="2"/>
  <c r="AB835" i="2"/>
  <c r="AA835" i="2"/>
  <c r="Z835" i="2"/>
  <c r="AB833" i="2"/>
  <c r="AA833" i="2"/>
  <c r="Z833" i="2"/>
  <c r="AB843" i="2"/>
  <c r="AA843" i="2"/>
  <c r="Z843" i="2"/>
  <c r="AB886" i="2"/>
  <c r="AA886" i="2"/>
  <c r="Z886" i="2"/>
  <c r="AB820" i="2"/>
  <c r="AA820" i="2"/>
  <c r="Z820" i="2"/>
  <c r="AB24" i="2"/>
  <c r="AA24" i="2"/>
  <c r="Z24" i="2"/>
  <c r="AB867" i="2"/>
  <c r="AA867" i="2"/>
  <c r="Z867" i="2"/>
  <c r="AB819" i="2"/>
  <c r="AA819" i="2"/>
  <c r="Z819" i="2"/>
  <c r="AB887" i="2"/>
  <c r="AA887" i="2"/>
  <c r="Z887" i="2"/>
  <c r="AB854" i="2"/>
  <c r="AA854" i="2"/>
  <c r="Z854" i="2"/>
  <c r="AB27" i="2"/>
  <c r="AA27" i="2"/>
  <c r="Z27" i="2"/>
  <c r="AB845" i="2"/>
  <c r="AA845" i="2"/>
  <c r="Z845" i="2"/>
  <c r="AB858" i="2"/>
  <c r="AA858" i="2"/>
  <c r="Z858" i="2"/>
  <c r="AB862" i="2"/>
  <c r="AA862" i="2"/>
  <c r="Z862" i="2"/>
  <c r="AE38" i="6"/>
  <c r="AC74" i="6"/>
  <c r="AC75" i="6"/>
  <c r="AD75" i="6"/>
  <c r="AC76" i="6"/>
  <c r="AD76" i="6"/>
  <c r="AC77" i="6"/>
  <c r="AC78" i="6"/>
  <c r="AD78" i="6"/>
  <c r="AC79" i="6"/>
  <c r="AC80" i="6"/>
  <c r="AD80" i="6"/>
  <c r="AC81" i="6"/>
  <c r="AD81" i="6"/>
  <c r="AH825" i="2" l="1"/>
  <c r="AE33" i="6"/>
  <c r="AE31" i="6"/>
  <c r="D44" i="6"/>
  <c r="AE36" i="6"/>
  <c r="AE34" i="6"/>
  <c r="AE37" i="6"/>
  <c r="AE35" i="6"/>
  <c r="AE32" i="6"/>
  <c r="AE30" i="6"/>
  <c r="B180" i="20" l="1"/>
  <c r="B179" i="20"/>
  <c r="B178" i="20"/>
  <c r="B177" i="20"/>
  <c r="B176" i="20"/>
  <c r="B175" i="20"/>
  <c r="B174" i="20"/>
  <c r="B173" i="20"/>
  <c r="B172" i="20"/>
  <c r="B170" i="20"/>
  <c r="B169" i="20"/>
  <c r="B168" i="20"/>
  <c r="B166" i="20"/>
  <c r="B164" i="20"/>
  <c r="B163" i="20"/>
  <c r="B150" i="20"/>
  <c r="B162" i="20"/>
  <c r="B149" i="20"/>
  <c r="B161" i="20"/>
  <c r="B160" i="20"/>
  <c r="B159" i="20"/>
  <c r="B158" i="20"/>
  <c r="B157" i="20"/>
  <c r="B156" i="20"/>
  <c r="B155" i="20"/>
  <c r="B154" i="20"/>
  <c r="B153" i="20"/>
  <c r="B152" i="20"/>
  <c r="B151" i="20"/>
  <c r="M26" i="6" l="1"/>
  <c r="AX11" i="6" l="1"/>
  <c r="AT11" i="6"/>
  <c r="AP11" i="6"/>
  <c r="AL11" i="6"/>
  <c r="AU11" i="6"/>
  <c r="AM11" i="6"/>
  <c r="AW11" i="6"/>
  <c r="AS11" i="6"/>
  <c r="AO11" i="6"/>
  <c r="AK11" i="6"/>
  <c r="AJ11" i="6"/>
  <c r="AQ11" i="6"/>
  <c r="AV11" i="6"/>
  <c r="AR11" i="6"/>
  <c r="AN11" i="6"/>
  <c r="AA11" i="6"/>
  <c r="AE11" i="6"/>
  <c r="AB11" i="6"/>
  <c r="AF11" i="6"/>
  <c r="AD11" i="6"/>
  <c r="AC11" i="6"/>
  <c r="Z11" i="6"/>
  <c r="L32" i="6" l="1"/>
  <c r="B28" i="6" l="1"/>
  <c r="B27" i="6" l="1"/>
  <c r="B20" i="6" l="1"/>
  <c r="E19" i="6"/>
  <c r="D19" i="6"/>
  <c r="C19" i="6"/>
  <c r="O5" i="6"/>
  <c r="P4" i="6"/>
  <c r="O4" i="6"/>
  <c r="AB894" i="2"/>
  <c r="AA894" i="2"/>
  <c r="Z894" i="2"/>
  <c r="AB836" i="2"/>
  <c r="AA836" i="2"/>
  <c r="AB873" i="2"/>
  <c r="AA873" i="2"/>
  <c r="Z873" i="2"/>
  <c r="AB871" i="2"/>
  <c r="AA871" i="2"/>
  <c r="Z871" i="2"/>
  <c r="Z872" i="2"/>
  <c r="AB846" i="2"/>
  <c r="AA846" i="2"/>
  <c r="Z846" i="2"/>
  <c r="B19" i="6" l="1"/>
  <c r="M29" i="6" l="1"/>
  <c r="Y7" i="46" l="1"/>
  <c r="Y8" i="46" s="1"/>
  <c r="Z7" i="46" l="1"/>
  <c r="Z8" i="46"/>
  <c r="Y9" i="46"/>
  <c r="Z9" i="46" l="1"/>
  <c r="Y10" i="46"/>
  <c r="Y11" i="46" l="1"/>
  <c r="Z10" i="46"/>
  <c r="Z11" i="46" l="1"/>
  <c r="Y12" i="46"/>
  <c r="Z12" i="46" l="1"/>
  <c r="Y13" i="46"/>
  <c r="Z13" i="46" l="1"/>
  <c r="Y14" i="46"/>
  <c r="Y15" i="46" l="1"/>
  <c r="Z14" i="46"/>
  <c r="Z15" i="46" l="1"/>
  <c r="Y16" i="46"/>
  <c r="Z16" i="46" l="1"/>
  <c r="Y17" i="46"/>
  <c r="Y18" i="46" l="1"/>
  <c r="Z17" i="46"/>
  <c r="Y19" i="46" l="1"/>
  <c r="Z18" i="46"/>
  <c r="Z19" i="46" l="1"/>
  <c r="Y20" i="46"/>
  <c r="Z20" i="46" l="1"/>
  <c r="Y21" i="46"/>
  <c r="Y22" i="46" l="1"/>
  <c r="Z21" i="46"/>
  <c r="Y23" i="46" l="1"/>
  <c r="Z22" i="46"/>
  <c r="Z23" i="46" l="1"/>
  <c r="Y24" i="46"/>
  <c r="Z24" i="46" l="1"/>
  <c r="Y25" i="46"/>
  <c r="Z25" i="46" l="1"/>
  <c r="Y26" i="46"/>
  <c r="Y27" i="46" l="1"/>
  <c r="Z26" i="46"/>
  <c r="Y28" i="46" l="1"/>
  <c r="Z27" i="46"/>
  <c r="Z28" i="46" l="1"/>
  <c r="Y29" i="46"/>
  <c r="Y30" i="46" l="1"/>
  <c r="Z29" i="46"/>
  <c r="Y31" i="46" l="1"/>
  <c r="Z30" i="46"/>
  <c r="Z31" i="46" l="1"/>
  <c r="Y32" i="46"/>
  <c r="Z32" i="46" l="1"/>
  <c r="Y33" i="46"/>
  <c r="Z33" i="46" l="1"/>
  <c r="Y34" i="46"/>
  <c r="Y35" i="46" l="1"/>
  <c r="Z34" i="46"/>
  <c r="Z35" i="46" l="1"/>
  <c r="Y36" i="46"/>
  <c r="Z36" i="46" l="1"/>
  <c r="Y37" i="46"/>
  <c r="Z37" i="46" l="1"/>
  <c r="Y38" i="46"/>
  <c r="Y39" i="46" l="1"/>
  <c r="Z38" i="46"/>
  <c r="Z39" i="46" l="1"/>
  <c r="Y40" i="46"/>
  <c r="Y41" i="46" l="1"/>
  <c r="Z40" i="46"/>
  <c r="Z41" i="46" l="1"/>
  <c r="Y42" i="46"/>
  <c r="Y43" i="46" l="1"/>
  <c r="Z42" i="46"/>
  <c r="Z43" i="46" l="1"/>
  <c r="Y44" i="46"/>
  <c r="Y45" i="46" l="1"/>
  <c r="Z44" i="46"/>
  <c r="Z45" i="46" l="1"/>
  <c r="Y46" i="46"/>
  <c r="Y47" i="46" l="1"/>
  <c r="Z46" i="46"/>
  <c r="Z47" i="46" l="1"/>
  <c r="Y48" i="46"/>
  <c r="Y49" i="46" l="1"/>
  <c r="Z48" i="46"/>
  <c r="Z49" i="46" l="1"/>
  <c r="Y50" i="46"/>
  <c r="Y51" i="46" l="1"/>
  <c r="Z50" i="46"/>
  <c r="Y52" i="46" l="1"/>
  <c r="Z51" i="46"/>
  <c r="Z52" i="46" l="1"/>
  <c r="Y53" i="46"/>
  <c r="Y54" i="46" l="1"/>
  <c r="Z53" i="46"/>
  <c r="Y55" i="46" l="1"/>
  <c r="Z54" i="46"/>
  <c r="Z55" i="46" l="1"/>
  <c r="Y56" i="46"/>
  <c r="Z56" i="46" l="1"/>
  <c r="Y57" i="46"/>
  <c r="Z57" i="46" l="1"/>
  <c r="Y58" i="46"/>
  <c r="Y59" i="46" l="1"/>
  <c r="Z58" i="46"/>
  <c r="Y60" i="46" l="1"/>
  <c r="Z59" i="46"/>
  <c r="Z60" i="46" l="1"/>
  <c r="Y61" i="46"/>
  <c r="Z61" i="46" l="1"/>
  <c r="Y62" i="46"/>
  <c r="Y63" i="46" l="1"/>
  <c r="Z62" i="46"/>
  <c r="Y64" i="46" l="1"/>
  <c r="Z63" i="46"/>
  <c r="Y65" i="46" l="1"/>
  <c r="Z64" i="46"/>
  <c r="Y66" i="46" l="1"/>
  <c r="Z65" i="46"/>
  <c r="Y67" i="46" l="1"/>
  <c r="Z66" i="46"/>
  <c r="Z67" i="46" l="1"/>
  <c r="Y68" i="46"/>
  <c r="Z68" i="46" l="1"/>
  <c r="Y69" i="46"/>
  <c r="Y70" i="46" l="1"/>
  <c r="Z69" i="46"/>
  <c r="Y71" i="46" l="1"/>
  <c r="Z70" i="46"/>
  <c r="Y72" i="46" l="1"/>
  <c r="Z71" i="46"/>
  <c r="Z72" i="46" l="1"/>
  <c r="Y73" i="46"/>
  <c r="Z73" i="46" l="1"/>
  <c r="Y74" i="46"/>
  <c r="Y75" i="46" l="1"/>
  <c r="Z74" i="46"/>
  <c r="Z75" i="46" l="1"/>
  <c r="Y76" i="46"/>
  <c r="Z76" i="46" l="1"/>
  <c r="Y77" i="46"/>
  <c r="Z77" i="46" l="1"/>
  <c r="Y78" i="46"/>
  <c r="Z78" i="46" l="1"/>
  <c r="Y79" i="46"/>
  <c r="Y80" i="46" l="1"/>
  <c r="Z79" i="46"/>
  <c r="Z80" i="46" l="1"/>
  <c r="Y81" i="46"/>
  <c r="Y82" i="46" l="1"/>
  <c r="Z81" i="46"/>
  <c r="Y83" i="46" l="1"/>
  <c r="Z83" i="46" s="1"/>
  <c r="Z82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564DDB-826B-4667-AFCC-6F1FF8BB1F37}" keepAlive="1" name="Consulta - estoque bases 04072023" description="Conexão com a consulta 'estoque bases 04072023' na pasta de trabalho." type="5" refreshedVersion="0" background="1">
    <dbPr connection="Provider=Microsoft.Mashup.OleDb.1;Data Source=$Workbook$;Location=&quot;estoque bases 04072023&quot;;Extended Properties=&quot;&quot;" command="SELECT * FROM [estoque bases 04072023]"/>
  </connection>
  <connection id="2" xr16:uid="{91387F94-ADE1-455A-ADFD-6E3C947EF515}" keepAlive="1" name="Consulta - estoque bases 04072023 (2)" description="Conexão com a consulta 'estoque bases 04072023 (2)' na pasta de trabalho." type="5" refreshedVersion="0" background="1">
    <dbPr connection="Provider=Microsoft.Mashup.OleDb.1;Data Source=$Workbook$;Location=&quot;estoque bases 04072023 (2)&quot;;Extended Properties=&quot;&quot;" command="SELECT * FROM [estoque bases 04072023 (2)]"/>
  </connection>
  <connection id="3" xr16:uid="{02E8A778-4D9C-4CCE-A316-9A827715CFA6}" keepAlive="1" name="Consulta - estoque bases 04072023 (3)" description="Conexão com a consulta 'estoque bases 04072023 (3)' na pasta de trabalho." type="5" refreshedVersion="0" background="1">
    <dbPr connection="Provider=Microsoft.Mashup.OleDb.1;Data Source=$Workbook$;Location=&quot;estoque bases 04072023 (3)&quot;;Extended Properties=&quot;&quot;" command="SELECT * FROM [estoque bases 04072023 (3)]"/>
  </connection>
</connections>
</file>

<file path=xl/sharedStrings.xml><?xml version="1.0" encoding="utf-8"?>
<sst xmlns="http://schemas.openxmlformats.org/spreadsheetml/2006/main" count="114657" uniqueCount="7693">
  <si>
    <t>INFORMAÇÕES GERAIS DE PORTFÓLIO</t>
  </si>
  <si>
    <t>A</t>
  </si>
  <si>
    <t>Active - SKU available for sales.</t>
  </si>
  <si>
    <t>WIP</t>
  </si>
  <si>
    <t>Work in progress - BCI approved, but no stock available for sales.</t>
  </si>
  <si>
    <t>Prioridade</t>
  </si>
  <si>
    <t>F</t>
  </si>
  <si>
    <t>Finishing stock - BCW approved, SKU available for sales until to finish stock.</t>
  </si>
  <si>
    <t>Informações Adicionais</t>
  </si>
  <si>
    <t>Migração</t>
  </si>
  <si>
    <t>Controle Interno</t>
  </si>
  <si>
    <t>Helix, Rimula, Advance, etc. Ex, GPO: JD Toque Gard</t>
  </si>
  <si>
    <t>SKU</t>
  </si>
  <si>
    <t>Final</t>
  </si>
  <si>
    <t>SKU Descrição do Produto Acabado</t>
  </si>
  <si>
    <t>Granel de Produção</t>
  </si>
  <si>
    <t>SKU Granel Descrição</t>
  </si>
  <si>
    <t>Estoque</t>
  </si>
  <si>
    <t>Tipo</t>
  </si>
  <si>
    <t>Pack e UMG</t>
  </si>
  <si>
    <t>Tipo de Embalagem</t>
  </si>
  <si>
    <t>Segmento</t>
  </si>
  <si>
    <t>GPO</t>
  </si>
  <si>
    <t>Origem</t>
  </si>
  <si>
    <t>GKA (Y/N)</t>
  </si>
  <si>
    <t>Data de Implementação</t>
  </si>
  <si>
    <t>Linha</t>
  </si>
  <si>
    <t>Exit Date</t>
  </si>
  <si>
    <t>Status</t>
  </si>
  <si>
    <t>Código de Barras do Pack</t>
  </si>
  <si>
    <t>Código de Barras da Unidade</t>
  </si>
  <si>
    <t>Novo SKU</t>
  </si>
  <si>
    <t>Descrição do Novo SKU</t>
  </si>
  <si>
    <t>NCM</t>
  </si>
  <si>
    <t>Label</t>
  </si>
  <si>
    <t>SPC (Saleable Product Code)</t>
  </si>
  <si>
    <t>Pack Code</t>
  </si>
  <si>
    <t>SKU Variant</t>
  </si>
  <si>
    <t>GPC Code</t>
  </si>
  <si>
    <t>Família Raízen</t>
  </si>
  <si>
    <t>Tier</t>
  </si>
  <si>
    <t>Utilização</t>
  </si>
  <si>
    <t>Composição</t>
  </si>
  <si>
    <t>AC ROTO RS ULTRA TB209L IMP</t>
  </si>
  <si>
    <t>N/A</t>
  </si>
  <si>
    <t>IMPORTADO</t>
  </si>
  <si>
    <t>Óleo</t>
  </si>
  <si>
    <t>209L</t>
  </si>
  <si>
    <t>TAMBOR</t>
  </si>
  <si>
    <t>OEM</t>
  </si>
  <si>
    <t>ATLAS</t>
  </si>
  <si>
    <t>Importado</t>
  </si>
  <si>
    <t>Y</t>
  </si>
  <si>
    <t>Mainstream</t>
  </si>
  <si>
    <t>TBC</t>
  </si>
  <si>
    <t>Não</t>
  </si>
  <si>
    <t>Etiqueta nacionalização</t>
  </si>
  <si>
    <t>001G0824</t>
  </si>
  <si>
    <t>ATLAS COPCO</t>
  </si>
  <si>
    <t>Industrial</t>
  </si>
  <si>
    <t>ADVANCE 4T AX5 20W-50 SL/ MA CX. 12X1L</t>
  </si>
  <si>
    <t>ADVANCE 4T AX5 20W-50 SL/ MA GRANEL</t>
  </si>
  <si>
    <t>12X1L</t>
  </si>
  <si>
    <t>1 L</t>
  </si>
  <si>
    <t>MOTOS</t>
  </si>
  <si>
    <t>SHELL BRAND</t>
  </si>
  <si>
    <t>Local</t>
  </si>
  <si>
    <t>N</t>
  </si>
  <si>
    <t>'00021400108332</t>
  </si>
  <si>
    <t>'05011987022973</t>
  </si>
  <si>
    <t>Pre Printed</t>
  </si>
  <si>
    <t>001D8574</t>
  </si>
  <si>
    <t>002W1X</t>
  </si>
  <si>
    <t>A1SN</t>
  </si>
  <si>
    <t>001D8574002W1XA1SN</t>
  </si>
  <si>
    <t>ADVANCE</t>
  </si>
  <si>
    <t>ADVANCE 4T AX5</t>
  </si>
  <si>
    <t>Motos</t>
  </si>
  <si>
    <t>Mineral</t>
  </si>
  <si>
    <t>GRANEL</t>
  </si>
  <si>
    <t>001D8574001176A03Q</t>
  </si>
  <si>
    <t>ADVANCE 4T AX5 20W-50 SL/ MA TB 209L</t>
  </si>
  <si>
    <t>'05011987022935</t>
  </si>
  <si>
    <t>Post Printed</t>
  </si>
  <si>
    <t>001D8574002VSHA309</t>
  </si>
  <si>
    <t>ADVANCE 4T AX5 20W-50 SL/ MA TB1000L OW</t>
  </si>
  <si>
    <t>IBC</t>
  </si>
  <si>
    <t>002VJW</t>
  </si>
  <si>
    <t>A309</t>
  </si>
  <si>
    <t>001D8574002VJWA309</t>
  </si>
  <si>
    <t>ADVANCE 4T AX6 10W-30 (SL/MA2) CX 12X1L</t>
  </si>
  <si>
    <t>ADVANCE 4T AX6 10W-30 (SL/MA2) GRANEL</t>
  </si>
  <si>
    <t>Premium</t>
  </si>
  <si>
    <t>5011987121911</t>
  </si>
  <si>
    <t>001K3099002W1ZA1SN</t>
  </si>
  <si>
    <t>ADVANCE 4T AX6</t>
  </si>
  <si>
    <t>Semi-sintético</t>
  </si>
  <si>
    <t>ADVANCE 4T AX6 10W-40 (SL/MA2) CX 12X1L</t>
  </si>
  <si>
    <t>ADVANCE 4T AX6 10W-40 (SL/MA2) GRANEL</t>
  </si>
  <si>
    <t>5011987040250</t>
  </si>
  <si>
    <t>001K2915002W1ZA1SN</t>
  </si>
  <si>
    <t>ADVANCE 4T AX6 SCOOTER 10W30 SL/MB 12X1L</t>
  </si>
  <si>
    <t>ADVANCE 4T AX6 SCOOTER 10W30 SL/MB GRANEL</t>
  </si>
  <si>
    <t>5011987121881</t>
  </si>
  <si>
    <t>001K3171002W1ZA1SN</t>
  </si>
  <si>
    <t>ADVANCE 4T AX7 10W30 SM CX 12X1L</t>
  </si>
  <si>
    <t>ADVANCE 4T AX7 10W30 SM GRANEL</t>
  </si>
  <si>
    <t>'05011987022959</t>
  </si>
  <si>
    <t>001F4016002W22A1SN</t>
  </si>
  <si>
    <t>ADVANCE 4T AX7</t>
  </si>
  <si>
    <t>Sintético</t>
  </si>
  <si>
    <t>ADVANCE 4T AX7 10W30 SM TB 209 L</t>
  </si>
  <si>
    <t>'05011987861374</t>
  </si>
  <si>
    <t>001F4016002VSHA309</t>
  </si>
  <si>
    <t>ADVANCE 4T AX7 10W-40 SM/MA2 CX 12X1L</t>
  </si>
  <si>
    <t>ADVANCE 4T AX7 10W-40 SM/MA2 GRANEL</t>
  </si>
  <si>
    <t>'05011987046993</t>
  </si>
  <si>
    <t>001F4017002W22A1SN</t>
  </si>
  <si>
    <t>ADVANCE 4T AX7 10W40 SM/MA2 CX12X1L EXPO</t>
  </si>
  <si>
    <t>EXPORTAÇÃO</t>
  </si>
  <si>
    <t>'05011987066052</t>
  </si>
  <si>
    <t>'05011987066076</t>
  </si>
  <si>
    <t>001F4017002W22A1PU</t>
  </si>
  <si>
    <t>ADVANCE 4T FUEL SAVE 10W30 SN MA2 12X1L</t>
  </si>
  <si>
    <t>001H6113</t>
  </si>
  <si>
    <t>001H6113002W21A309</t>
  </si>
  <si>
    <t>ADVANCE 4T FUEL SAVE</t>
  </si>
  <si>
    <t>ADVANCE 4T LONG RIDE 10W40 SN MA2 12X1L</t>
  </si>
  <si>
    <t>001H6112</t>
  </si>
  <si>
    <t>001H6112002W21A309</t>
  </si>
  <si>
    <t>ADVANCE 4T LONG RIDE</t>
  </si>
  <si>
    <t>ADVANCE 4T ULTRA 15W50 SN CX12X1L</t>
  </si>
  <si>
    <t/>
  </si>
  <si>
    <t>001F4000002W21A318</t>
  </si>
  <si>
    <t>ADVANCE 4T ULTRA</t>
  </si>
  <si>
    <t>ADVANCE 4T ULTRA 15W50 SN TAMBOR</t>
  </si>
  <si>
    <t>001F4000002VSHA309</t>
  </si>
  <si>
    <t>ADVANCE SX 2 (FB/EGB) CX. 24X500ML</t>
  </si>
  <si>
    <t>ADVANCE SX 2 (FB/EGB) GRANEL</t>
  </si>
  <si>
    <t>24X0,5L</t>
  </si>
  <si>
    <t>0,5 KG</t>
  </si>
  <si>
    <t>'05011987191259</t>
  </si>
  <si>
    <t>001AN054002WL1A1SN</t>
  </si>
  <si>
    <t>ADVANCE SX 2</t>
  </si>
  <si>
    <t>ALEXIA 40 GRANEL</t>
  </si>
  <si>
    <t>INDUSTRIAL</t>
  </si>
  <si>
    <t>001H1059001176A03Q</t>
  </si>
  <si>
    <t>ALEXIA</t>
  </si>
  <si>
    <t>ALEXIA 40</t>
  </si>
  <si>
    <t>Marine</t>
  </si>
  <si>
    <t>ALEXIA 40 TB 1000L</t>
  </si>
  <si>
    <t>1000L</t>
  </si>
  <si>
    <t>5011987061408</t>
  </si>
  <si>
    <t>001H1059002VJWA309</t>
  </si>
  <si>
    <t>ALEXIA 40 TB 209L</t>
  </si>
  <si>
    <t>5011987061415</t>
  </si>
  <si>
    <t>001H1059002VSHA309</t>
  </si>
  <si>
    <t>ALMAX EVO 209L</t>
  </si>
  <si>
    <t>SCANIA LDF 4 GRANEL</t>
  </si>
  <si>
    <t>MAN</t>
  </si>
  <si>
    <t>001K1634002VIDA488</t>
  </si>
  <si>
    <t>ALMAX EVO</t>
  </si>
  <si>
    <t>ALMAX EVO 20L</t>
  </si>
  <si>
    <t>20L</t>
  </si>
  <si>
    <t>BOMBONA</t>
  </si>
  <si>
    <t>001K1634002VPMA488</t>
  </si>
  <si>
    <t>ALMAX EVO GRANEL</t>
  </si>
  <si>
    <t>001K1634001176A03Q</t>
  </si>
  <si>
    <t>ALMAX EVO TB1000L</t>
  </si>
  <si>
    <t>001K1634002VJWA488</t>
  </si>
  <si>
    <t>ALMAX ORIGINAL 15W40 CX12X1-G-052-822-Q0</t>
  </si>
  <si>
    <t>RIMULA RT4 X 15W40 SHELL GRANEL</t>
  </si>
  <si>
    <t>'05011987002081</t>
  </si>
  <si>
    <t>‘05011987002081</t>
  </si>
  <si>
    <t>001F1170002W20A488</t>
  </si>
  <si>
    <t>Caminhões</t>
  </si>
  <si>
    <t>ALMAX ORIGINAL 15W40 FR20L-G-052-822-Q2</t>
  </si>
  <si>
    <t>'05011987246843</t>
  </si>
  <si>
    <t>‘05011987246843</t>
  </si>
  <si>
    <t>001F1170002VWLA488</t>
  </si>
  <si>
    <t>ALMAX ORIGINAL 15W40 GRANEL-G-052-822-Q7</t>
  </si>
  <si>
    <t>001F1170001176A03Q</t>
  </si>
  <si>
    <t>ALMAX ORIGINAL 15W40 TB 1000L</t>
  </si>
  <si>
    <t>'05011987135543</t>
  </si>
  <si>
    <t>001F1170002VJWA488</t>
  </si>
  <si>
    <t>ALMAX ORIGINAL 15W40 TB209L-G-052-822-Q4</t>
  </si>
  <si>
    <t>'05011987246850</t>
  </si>
  <si>
    <t>‘05011987246850</t>
  </si>
  <si>
    <t>001F1170002VIDA488</t>
  </si>
  <si>
    <t>ALMAX PLUS FR 20L</t>
  </si>
  <si>
    <t>RIMULA RT4 L 15W-40 (CK-4) GRANEL</t>
  </si>
  <si>
    <t>'05011987135574</t>
  </si>
  <si>
    <t>001H7772002VSHA309</t>
  </si>
  <si>
    <t>ALMAX PLUS</t>
  </si>
  <si>
    <t>ALMAX PLUS TB 209L</t>
  </si>
  <si>
    <t>'05011987135567</t>
  </si>
  <si>
    <t>001H7772002VIDA309</t>
  </si>
  <si>
    <t>ALMAX PREMIUM 10W40 CX12X1- G-052-823-Q0</t>
  </si>
  <si>
    <t>RIMULA R6 MS 10W40 GRANEL</t>
  </si>
  <si>
    <t>'05011987002098</t>
  </si>
  <si>
    <t>‘05011987002098</t>
  </si>
  <si>
    <t>001F1171002WL0A488</t>
  </si>
  <si>
    <t>ALMAX PREMIUM 10W40 FR20L-G-052-823-Q2</t>
  </si>
  <si>
    <t>'05011987246867</t>
  </si>
  <si>
    <t>‘05011987246867</t>
  </si>
  <si>
    <t>001F1171002VPMA488</t>
  </si>
  <si>
    <t>ALMAX PREMIUM 10W40 TB 1000L</t>
  </si>
  <si>
    <t>'05011987135550</t>
  </si>
  <si>
    <t>001F1171002VJWA488</t>
  </si>
  <si>
    <t>ALMAX PREMIUM 10W40 TB209L-G-052-823-Q4</t>
  </si>
  <si>
    <t>'05011987135536</t>
  </si>
  <si>
    <t>001F1171002VIDA488</t>
  </si>
  <si>
    <t>ALMAX PREMIUM LUB ORIG 10W40 GRANEL</t>
  </si>
  <si>
    <t>001F1171001176A03Q</t>
  </si>
  <si>
    <t>ALVANIA 0854 TB 180KG</t>
  </si>
  <si>
    <t>ALVANIA 0854</t>
  </si>
  <si>
    <t>Graxa</t>
  </si>
  <si>
    <t>180KG</t>
  </si>
  <si>
    <t>5011987008281</t>
  </si>
  <si>
    <t>001B2486002VH7A309</t>
  </si>
  <si>
    <t>ALVANIA</t>
  </si>
  <si>
    <t>Li/Mineral</t>
  </si>
  <si>
    <t>ALVANIA GREASE EPD TAMBOR 180KG</t>
  </si>
  <si>
    <t>001B0120002VH7A246</t>
  </si>
  <si>
    <t>LiCa/Mineral</t>
  </si>
  <si>
    <t>ARGINA S2 30 TB 209L</t>
  </si>
  <si>
    <t>ARGINA S2 30 GRANEL</t>
  </si>
  <si>
    <t>5011987076273</t>
  </si>
  <si>
    <t>001G1521002VSHA309</t>
  </si>
  <si>
    <t>ARGINA</t>
  </si>
  <si>
    <t>ARGINA S2</t>
  </si>
  <si>
    <t>ARGINA S2 40 GRANEL</t>
  </si>
  <si>
    <t>001G1528001176A03Q</t>
  </si>
  <si>
    <t>ARGINA S2 40 TB 209L</t>
  </si>
  <si>
    <t>5011987076280</t>
  </si>
  <si>
    <t>001G1528002VSHA309</t>
  </si>
  <si>
    <t>BMW GROUP LL01FE 0W30 SP TB 209L</t>
  </si>
  <si>
    <t>BMW GROUP LL01FE 0W30 SP GRANEL</t>
  </si>
  <si>
    <t>BMW</t>
  </si>
  <si>
    <t>001K3239002VIDA558</t>
  </si>
  <si>
    <t>BMW GROUP</t>
  </si>
  <si>
    <t>BMW M TWINPOWER TURBO 10W60 CX 12X1L</t>
  </si>
  <si>
    <t>001F4056</t>
  </si>
  <si>
    <t>001F4056002XJXA546</t>
  </si>
  <si>
    <t>BMW TWINPOWER</t>
  </si>
  <si>
    <t>BMW MOTORRAD ADVANTEC PRO CX 12X1L</t>
  </si>
  <si>
    <t>'05011987008113</t>
  </si>
  <si>
    <t>001F4219002XJXA601</t>
  </si>
  <si>
    <t>BMW MOTORRAD</t>
  </si>
  <si>
    <t>BMW MOTORRAD ADVANTEC PRO TB 209L</t>
  </si>
  <si>
    <t>001F4219002VSHA593</t>
  </si>
  <si>
    <t>BMW MOTORRAD ADVANTEC ULTIMATE CX 12X1L</t>
  </si>
  <si>
    <t>'05011987008106</t>
  </si>
  <si>
    <t>001F4220002XJXA601</t>
  </si>
  <si>
    <t>BMW MOTORRAD ADVANTEC ULTIMATE TB 209L</t>
  </si>
  <si>
    <t>001F4220002VSHA593</t>
  </si>
  <si>
    <t>BMW TWINPOWER TURBO LL01FE 0W30 SP 12X1L</t>
  </si>
  <si>
    <t>001K3238002XJWA593</t>
  </si>
  <si>
    <t>BMW TWINPOWER TURBO LL04 5W30 N CX 12X1L</t>
  </si>
  <si>
    <t>'05057976001130</t>
  </si>
  <si>
    <t>001H0208002XJWA558</t>
  </si>
  <si>
    <t>BMW TwinPower Turbo LL17FE 0W20 12X1L</t>
  </si>
  <si>
    <t>007A1805</t>
  </si>
  <si>
    <t>007A1805002XJWA593</t>
  </si>
  <si>
    <t>BMW TwinPower Turbo LL19FE 0W30 12X1L</t>
  </si>
  <si>
    <t> 001J2111</t>
  </si>
  <si>
    <t> 001J2111002XJWA593</t>
  </si>
  <si>
    <t xml:space="preserve">BMW TwinPower Turbo LL22FE 0W12 12X1L </t>
  </si>
  <si>
    <t xml:space="preserve">001K1630  </t>
  </si>
  <si>
    <t>001K1630002XJWA593</t>
  </si>
  <si>
    <t>BPROAUTO 0W20 PREMIUM 12X1L</t>
  </si>
  <si>
    <t>SHELL PC2044 0W-20 SN/GF-5 DEXOS1 GRANEL</t>
  </si>
  <si>
    <t>STELLANTIS</t>
  </si>
  <si>
    <t>001M3423002W1ZA488</t>
  </si>
  <si>
    <t>BPROAUTO PREMIUM</t>
  </si>
  <si>
    <t>Carros</t>
  </si>
  <si>
    <t>BPROAUTO 0W30 F2 PREMIUM 12X1L</t>
  </si>
  <si>
    <t>MOPAR MAXPRO SYNTHETIC 0W-30  GRANEL</t>
  </si>
  <si>
    <t>001M3418002W1ZA488</t>
  </si>
  <si>
    <t>BPROAUTO 10W40 MAX 12X1L</t>
  </si>
  <si>
    <t>HELIX HX7 10W40 SP GRANEL</t>
  </si>
  <si>
    <t>001M3416002W1ZA488</t>
  </si>
  <si>
    <t>BPROAUTO MAX</t>
  </si>
  <si>
    <t>BPROAUTO 15W40 MAX 12X1L</t>
  </si>
  <si>
    <t>HELIX HX6 FLEX 15W40 SN GRANEL</t>
  </si>
  <si>
    <t>001M3417002W1ZA488</t>
  </si>
  <si>
    <t>BPROAUTO 20W50 MAX 12X1L</t>
  </si>
  <si>
    <t>HELIX HX3 20W50 SL GRANEL</t>
  </si>
  <si>
    <t>001M3415002W1ZA488</t>
  </si>
  <si>
    <t>BPROAUTO 5W30 DIESEL PREMIUM DPF C2 12X1</t>
  </si>
  <si>
    <t>HELIX ULTRA ECT C2 5W30 GRANEL</t>
  </si>
  <si>
    <t>001M3422002W1ZA488</t>
  </si>
  <si>
    <t>BPROAUTO 5W30 MAX 12X1L</t>
  </si>
  <si>
    <t>HELIX HX7 5W-30 NEW GRANEL</t>
  </si>
  <si>
    <t>001M3421002W1ZA488</t>
  </si>
  <si>
    <t>BPROAUTO 5W30 PREMIUM GF-5 12X1L</t>
  </si>
  <si>
    <t>HELIX HX8  5W30 SN GF5 GRANEL</t>
  </si>
  <si>
    <t>001M3419002W1ZA488</t>
  </si>
  <si>
    <t>BPROAUTO 5W30 PREMIUM GF-6 12X1L</t>
  </si>
  <si>
    <t>HELIX HX8 SP GF6 5W-30 GRANEL</t>
  </si>
  <si>
    <t>001M3420002W1ZA488</t>
  </si>
  <si>
    <t>BPROAUTO 5W40 PREMIUM 12X 1L</t>
  </si>
  <si>
    <t>HELIX ULTRA PROF AV 5W40 GRANEL</t>
  </si>
  <si>
    <t>001M3414002W1ZA488</t>
  </si>
  <si>
    <t>CAOA SUPREMUS 5W-30 12X1L</t>
  </si>
  <si>
    <t>HYUNDAI</t>
  </si>
  <si>
    <t>001I5205002WL0A1SN</t>
  </si>
  <si>
    <t>CAOA SUPREMUS</t>
  </si>
  <si>
    <t>CAPRINUS XR 40 GRANEL</t>
  </si>
  <si>
    <t>001A0897001176A03Q</t>
  </si>
  <si>
    <t>CAPRINUS</t>
  </si>
  <si>
    <t>CAPRINUS XR</t>
  </si>
  <si>
    <t>CAPRINUS XR 40 TB 209 L</t>
  </si>
  <si>
    <t>5011987199071</t>
  </si>
  <si>
    <t>001A0897002VSHA309</t>
  </si>
  <si>
    <t>CATENEX S 825  - EXX - GRANEL</t>
  </si>
  <si>
    <t>CATENEX</t>
  </si>
  <si>
    <t>Process Oil</t>
  </si>
  <si>
    <t>CATENEX S 825  - RED - GRANEL</t>
  </si>
  <si>
    <t>001B9537001176A03Q</t>
  </si>
  <si>
    <t>CATENEX S 879 GRANEL</t>
  </si>
  <si>
    <t>001B7376001176A03Q</t>
  </si>
  <si>
    <t>CATENEX T 121 GRANEL</t>
  </si>
  <si>
    <t>001B8316001176A03Q</t>
  </si>
  <si>
    <t>CATENEX T 129 GRANEL</t>
  </si>
  <si>
    <t>001B9540001176A03Q</t>
  </si>
  <si>
    <t>CATENEX T 145 GRANEL</t>
  </si>
  <si>
    <t>001B8317001176A03Q</t>
  </si>
  <si>
    <t>CLASSIC LINE 5W30 SEMISSINTÉTICO CX 12X1</t>
  </si>
  <si>
    <t>Sim</t>
  </si>
  <si>
    <t>001I9868002W1ZA1SN</t>
  </si>
  <si>
    <t>CLASSIC LINE 5W30</t>
  </si>
  <si>
    <t>CLASSIC LINE BY MOPAR 10W40 CX 12X1L</t>
  </si>
  <si>
    <t>HELIX HX7 10W40 SN NEW GRANEL</t>
  </si>
  <si>
    <t>001I9869002W1ZA1SN</t>
  </si>
  <si>
    <t>CLASSIC LINE BY MOPAR 15W40 CX 12X1L</t>
  </si>
  <si>
    <t>001I8831002W1ZA1SN</t>
  </si>
  <si>
    <t>CLASSIC LINE BY MOPAR 20W50 CX 12X1L</t>
  </si>
  <si>
    <t>001I8830002W1ZA1SN</t>
  </si>
  <si>
    <t>CLASSIC LINE BY MOPAR 5W40 CX 12X1L</t>
  </si>
  <si>
    <t>001I8833002W1ZA1SN</t>
  </si>
  <si>
    <t>CORENA S2 P 100 BALDE</t>
  </si>
  <si>
    <t>'05011987186255</t>
  </si>
  <si>
    <t>001D7779002VNAA246</t>
  </si>
  <si>
    <t>CORENA</t>
  </si>
  <si>
    <t>CORENA S2</t>
  </si>
  <si>
    <t>CORENA S4 P 100 BALDE</t>
  </si>
  <si>
    <t>'05011987228498</t>
  </si>
  <si>
    <t>001D7789002VNFA246</t>
  </si>
  <si>
    <t>CORENA S4</t>
  </si>
  <si>
    <t>CORENA S4 R 46 BD 20L (IMP)</t>
  </si>
  <si>
    <t>002VNF</t>
  </si>
  <si>
    <t>001D7786002VNF</t>
  </si>
  <si>
    <t>CORENA S4 R 46 TB 209L (IMP)</t>
  </si>
  <si>
    <t>002VJ3</t>
  </si>
  <si>
    <t>001D7786002VJ3</t>
  </si>
  <si>
    <t>CORENA S4 R 68 BALDE</t>
  </si>
  <si>
    <t>'05011987186309</t>
  </si>
  <si>
    <t>001D7787002VNFA246</t>
  </si>
  <si>
    <t>CORENA S4 R 68 TB 209L NEW</t>
  </si>
  <si>
    <t>002VSH</t>
  </si>
  <si>
    <t>001D7787002VSH</t>
  </si>
  <si>
    <t>CVT FLUID NS-2 CAIXA 6X4L</t>
  </si>
  <si>
    <t>6X4L</t>
  </si>
  <si>
    <t>4 L</t>
  </si>
  <si>
    <t>NISSAN</t>
  </si>
  <si>
    <t>002VFZ</t>
  </si>
  <si>
    <t>001B0524002VFZ</t>
  </si>
  <si>
    <t>CVT FLUID NS-2</t>
  </si>
  <si>
    <t>Transmissão</t>
  </si>
  <si>
    <t>Semi-Sintético</t>
  </si>
  <si>
    <t>CVT FLUID NS-3 55UGL</t>
  </si>
  <si>
    <t>55UGL</t>
  </si>
  <si>
    <t>'00021400064041</t>
  </si>
  <si>
    <t>001G6106002WF4A758</t>
  </si>
  <si>
    <t>CVT FLUID NS-3</t>
  </si>
  <si>
    <t>CVT FLUID NS-3 975L</t>
  </si>
  <si>
    <t>975L</t>
  </si>
  <si>
    <t>'00021400098954</t>
  </si>
  <si>
    <t>001G6106002X4LA309</t>
  </si>
  <si>
    <t>CVT FLUID NS-3 CAIXA 6X4L</t>
  </si>
  <si>
    <t>001E1692002VFZ</t>
  </si>
  <si>
    <t>CVT FLUID NS-3 GRANEL</t>
  </si>
  <si>
    <t>001G6106001176A03Q</t>
  </si>
  <si>
    <t>DIALA S2 ZX-A TAMBOR</t>
  </si>
  <si>
    <t>'00021400019676</t>
  </si>
  <si>
    <t>001D8374002VJ3A1WJ</t>
  </si>
  <si>
    <t>DIALA</t>
  </si>
  <si>
    <t>DIALA S2</t>
  </si>
  <si>
    <t>DIALA S4 ZX-I OEM GRANEL</t>
  </si>
  <si>
    <t>001E8702</t>
  </si>
  <si>
    <t>001176</t>
  </si>
  <si>
    <t>A03Q</t>
  </si>
  <si>
    <t>001E8702001176A03Q</t>
  </si>
  <si>
    <t>DIALA S4 ZX-I</t>
  </si>
  <si>
    <t>DIALA S4 ZX-I TB 209L</t>
  </si>
  <si>
    <t>'05011987019669</t>
  </si>
  <si>
    <t>001E8701002VSHA684</t>
  </si>
  <si>
    <t>FENDT EXTRA TRANS 15W-40 FR 20L</t>
  </si>
  <si>
    <t>SPIRAX S3 T GRANEL</t>
  </si>
  <si>
    <t>AGCO</t>
  </si>
  <si>
    <t>'05011987272668</t>
  </si>
  <si>
    <t>001J3956002VNAA309</t>
  </si>
  <si>
    <t>FENDT EXTRA TRANS</t>
  </si>
  <si>
    <t>FENDT PREMIUM GRADE 15W-40 FR 20L</t>
  </si>
  <si>
    <t>'05011987272460</t>
  </si>
  <si>
    <t>001J3904002VNAA309</t>
  </si>
  <si>
    <t>FENDT PREMIUM GRADE</t>
  </si>
  <si>
    <t>FENDT PREMIUM TRANS 10W-30 FR 20L</t>
  </si>
  <si>
    <t>SPIRAX S4 TXM GRANEL</t>
  </si>
  <si>
    <t>001J3955002VNAA309</t>
  </si>
  <si>
    <t>FENDT PREMIUM TRANS</t>
  </si>
  <si>
    <t>FENDT SUPER HYD 68 FR 20L</t>
  </si>
  <si>
    <t>TELLUS S2 V 68 GRANEL</t>
  </si>
  <si>
    <t>'05011987272675</t>
  </si>
  <si>
    <t>001J4116002VNAA309</t>
  </si>
  <si>
    <t>FENDT SUPER HYD</t>
  </si>
  <si>
    <t>Hidráulico</t>
  </si>
  <si>
    <t>FENDT SUPER TRANS LS 80W-90 FR 20L</t>
  </si>
  <si>
    <t>SPIRAX S3 AX 80W90 GRANEL</t>
  </si>
  <si>
    <t>'05011987272521</t>
  </si>
  <si>
    <t>001J3954002VNAA309</t>
  </si>
  <si>
    <t>FENDT SUPER TRANS</t>
  </si>
  <si>
    <t>GADINIA AL 40 GRANEL</t>
  </si>
  <si>
    <t>901L4305001176A309</t>
  </si>
  <si>
    <t>GADINIA</t>
  </si>
  <si>
    <t>GADINIA AL</t>
  </si>
  <si>
    <t>GADINIA AL 40 TB 209L</t>
  </si>
  <si>
    <t>5011987203358</t>
  </si>
  <si>
    <t>901L4305002VSHA309</t>
  </si>
  <si>
    <t>GADUS 1582 170KG</t>
  </si>
  <si>
    <t>170KG</t>
  </si>
  <si>
    <t>'05011987035621</t>
  </si>
  <si>
    <t>001E9581002VT9A1P5</t>
  </si>
  <si>
    <t>GADUS</t>
  </si>
  <si>
    <t>GADUS 1582</t>
  </si>
  <si>
    <t>LiCx/Mineral</t>
  </si>
  <si>
    <t>GADUS S2 OG CLEAR 4.600 180KG</t>
  </si>
  <si>
    <t>001D9309</t>
  </si>
  <si>
    <t>001D9309002VH7A309</t>
  </si>
  <si>
    <t>GadusOGClear_6800</t>
  </si>
  <si>
    <t>GADUS S2 OG CLEAR 6.800 180KG</t>
  </si>
  <si>
    <t>001D9308</t>
  </si>
  <si>
    <t>001D9308002VH7A309</t>
  </si>
  <si>
    <t>GADUS S1 A150 2 BD. 18 KG</t>
  </si>
  <si>
    <t>GADUS S1 A150 2</t>
  </si>
  <si>
    <t>18KG</t>
  </si>
  <si>
    <t>BALDE</t>
  </si>
  <si>
    <t>'05011987200203</t>
  </si>
  <si>
    <t>001D8517002XD7A309</t>
  </si>
  <si>
    <t>GADUS S1</t>
  </si>
  <si>
    <t>Ca/Mineral</t>
  </si>
  <si>
    <t>GADUS S1 A150 2 CX. 12X1 KG</t>
  </si>
  <si>
    <t>12X1KG</t>
  </si>
  <si>
    <t>1 KG</t>
  </si>
  <si>
    <t>Serigrafia</t>
  </si>
  <si>
    <t>001D8517002X62A1SN</t>
  </si>
  <si>
    <t>GADUS S1 A150 2 TB. 180 KG</t>
  </si>
  <si>
    <t>'05011987200197</t>
  </si>
  <si>
    <t>001D8517002VH7A309</t>
  </si>
  <si>
    <t>GADUS S1 V160 2 BD. 18 KG</t>
  </si>
  <si>
    <t>GADUS S1 V160 2</t>
  </si>
  <si>
    <t>'05011987200302</t>
  </si>
  <si>
    <t>001D8565002XD7A309</t>
  </si>
  <si>
    <t>GADUS S1 V160 2 CX 24X500</t>
  </si>
  <si>
    <t>24X0,5KG</t>
  </si>
  <si>
    <t>'05011987192126</t>
  </si>
  <si>
    <t>001D8565002XE3A1SN</t>
  </si>
  <si>
    <t>GADUS S1 V160 2 CX. 12X1 KG</t>
  </si>
  <si>
    <t>001D8565002X62A1SN</t>
  </si>
  <si>
    <t>GADUS S1 V160 2 TB. 180 KG</t>
  </si>
  <si>
    <t>'05011987200296</t>
  </si>
  <si>
    <t>001D8565002VH7A309</t>
  </si>
  <si>
    <t>GADUS S1 V220 2 BD. 18 KG</t>
  </si>
  <si>
    <t>GADUS S1 V220 2</t>
  </si>
  <si>
    <t>'05011987200227</t>
  </si>
  <si>
    <t>001D8522002XD7A309</t>
  </si>
  <si>
    <t>GADUS S1 V220 2 TB. 180 KG</t>
  </si>
  <si>
    <t>'05011987200210</t>
  </si>
  <si>
    <t>001D8522002VH7A309</t>
  </si>
  <si>
    <t>GADUS S2 A 320 2 BALDE</t>
  </si>
  <si>
    <t>'05011987179714</t>
  </si>
  <si>
    <t>001D8536002XD7A246</t>
  </si>
  <si>
    <t>GADUS S2</t>
  </si>
  <si>
    <t>GADUS S2 OG 50 TB 190KG</t>
  </si>
  <si>
    <t>190KG</t>
  </si>
  <si>
    <t>'00021400036598</t>
  </si>
  <si>
    <t>001D8493002VH9A1WJ</t>
  </si>
  <si>
    <t>Clay/Mineral</t>
  </si>
  <si>
    <t>GADUS S2 OG 80 TB 190KG</t>
  </si>
  <si>
    <t>'00021400036604</t>
  </si>
  <si>
    <t>001D8496002VH9A1WJ</t>
  </si>
  <si>
    <t>GADUS S2 OG 85 BD 18KG</t>
  </si>
  <si>
    <t>001D8497002XD7A1WJ</t>
  </si>
  <si>
    <t>GADUS S2 OG 85 TB 190KG</t>
  </si>
  <si>
    <t>'00021400067516</t>
  </si>
  <si>
    <t>001D8497002VUUNAMD</t>
  </si>
  <si>
    <t>GADUS S2 U460L 2 BD. 18 KG</t>
  </si>
  <si>
    <t xml:space="preserve">GADUS S2 U460L 2 </t>
  </si>
  <si>
    <t>'05011987200159</t>
  </si>
  <si>
    <t>001D8483002XD7A309</t>
  </si>
  <si>
    <t>GADUS S2 U460L 2 TB. 180 KG</t>
  </si>
  <si>
    <t>'05011987200142</t>
  </si>
  <si>
    <t>001D8483002VH7A309</t>
  </si>
  <si>
    <t>GADUS S2 V100 3 BD. 18 KG</t>
  </si>
  <si>
    <t>GADUS S2 V100 3</t>
  </si>
  <si>
    <t>'05011987200104</t>
  </si>
  <si>
    <t>001D8464002XD7A309</t>
  </si>
  <si>
    <t>GADUS S2 V100 3 TB. 180 KG</t>
  </si>
  <si>
    <t>'05011987200098</t>
  </si>
  <si>
    <t>001D8464002VH7A309</t>
  </si>
  <si>
    <t>GADUS S2 V220 0 BD 18KG</t>
  </si>
  <si>
    <t>GADUS S2 V220 0 GRANEL</t>
  </si>
  <si>
    <t>'05011987199965</t>
  </si>
  <si>
    <t>001D8448002XD7A309</t>
  </si>
  <si>
    <t>GADUS S2 V220 0 TB 180KG</t>
  </si>
  <si>
    <t>'05011987199958</t>
  </si>
  <si>
    <t>001D8448002VH7A309</t>
  </si>
  <si>
    <t>GADUS S2 V220 00 BD. 18 KG</t>
  </si>
  <si>
    <t>GADUS S2 V220 00 GRANEL</t>
  </si>
  <si>
    <t>'05011987199989</t>
  </si>
  <si>
    <t>001D8449002XD7A309</t>
  </si>
  <si>
    <t>GADUS S2 V220 00 TB. 180 KG</t>
  </si>
  <si>
    <t>'05011987199972</t>
  </si>
  <si>
    <t>001D8449</t>
  </si>
  <si>
    <t>002VH7</t>
  </si>
  <si>
    <t>001D8449002VH7A309</t>
  </si>
  <si>
    <t>GADUS S2 V220 1 BD. 18 KG</t>
  </si>
  <si>
    <t>GADUS S2 V220 1</t>
  </si>
  <si>
    <t>'05011987200005</t>
  </si>
  <si>
    <t>001D8450002XD7A309</t>
  </si>
  <si>
    <t>GADUS S2 V220 1 TB. 180 KG</t>
  </si>
  <si>
    <t>'05011987199996</t>
  </si>
  <si>
    <t>001D8450002VH7A309</t>
  </si>
  <si>
    <t>GADUS S2 V220 1 TG 5000KG</t>
  </si>
  <si>
    <t>5000K</t>
  </si>
  <si>
    <t>NA</t>
  </si>
  <si>
    <t>001D8450</t>
  </si>
  <si>
    <t>001D8450001176A309</t>
  </si>
  <si>
    <t>GADUS S2 V220 2 BD. 18 KG</t>
  </si>
  <si>
    <t>GADUS S2 V220 2</t>
  </si>
  <si>
    <t>'05011987200036</t>
  </si>
  <si>
    <t>001D8451002XD7A309</t>
  </si>
  <si>
    <t>GADUS S2 V220 2 CARTUCHO 12X0.4KG</t>
  </si>
  <si>
    <t>12X0,4KG</t>
  </si>
  <si>
    <t>OUTROS</t>
  </si>
  <si>
    <t>001D8451002VGFA10E</t>
  </si>
  <si>
    <t>GADUS S2 V220 2 CX 24X500</t>
  </si>
  <si>
    <t>'05011987066045</t>
  </si>
  <si>
    <t>001D8451002XE3A1SN</t>
  </si>
  <si>
    <t>GADUS S2 V220 2 TB. 180 KG</t>
  </si>
  <si>
    <t>'05011987200012</t>
  </si>
  <si>
    <t>001D8451002VH7A309</t>
  </si>
  <si>
    <t>GADUS S2 V220 AD1 BD 18KG</t>
  </si>
  <si>
    <t>GADUS S2 V220 AD 1</t>
  </si>
  <si>
    <t>'05011987230170</t>
  </si>
  <si>
    <t>001D8457002XD7A309</t>
  </si>
  <si>
    <t>GADUS S2 V220AC 2 BD. 18 KG</t>
  </si>
  <si>
    <t>GADUS S2 V220 AC 2</t>
  </si>
  <si>
    <t>'05011987200067</t>
  </si>
  <si>
    <t>001D8456002XD7A309</t>
  </si>
  <si>
    <t>GADUS S2 V220AC 2 BD. 18 KG EXPO</t>
  </si>
  <si>
    <t>'05011987051065</t>
  </si>
  <si>
    <t>001D8456</t>
  </si>
  <si>
    <t>002XD7</t>
  </si>
  <si>
    <t>A1PU</t>
  </si>
  <si>
    <t>001D8456002XD7A1PU</t>
  </si>
  <si>
    <t>GADUS S2 V220AC 2 TB. 180 KG</t>
  </si>
  <si>
    <t>'05011987200043</t>
  </si>
  <si>
    <t>001D8456002VH7A309</t>
  </si>
  <si>
    <t>GADUS S2 V220AD 2 BD 18 KG W/ LINER</t>
  </si>
  <si>
    <t>GADUS S2 V220 AD 2</t>
  </si>
  <si>
    <t>5011987051089</t>
  </si>
  <si>
    <t>001D8458002XD7A1PU</t>
  </si>
  <si>
    <t>GADUS S2 V220AD 2 BD. 18 KG</t>
  </si>
  <si>
    <t>'05011987200081</t>
  </si>
  <si>
    <t>001D8458002XD7A309</t>
  </si>
  <si>
    <t>GADUS S2 V220AD 2 BD. 18 KG EXPO</t>
  </si>
  <si>
    <t>'05011987051089</t>
  </si>
  <si>
    <t>001D8458</t>
  </si>
  <si>
    <t>GADUS S2 V220AD 2 TB. 180 KG</t>
  </si>
  <si>
    <t>'05011987200074</t>
  </si>
  <si>
    <t>001D8458002VH7A309</t>
  </si>
  <si>
    <t>GADUS S2 V220AD 2 TG 1000 METALICO</t>
  </si>
  <si>
    <t>1000KG</t>
  </si>
  <si>
    <t>001D8458001176A309</t>
  </si>
  <si>
    <t>GADUS S3 HIGH SPEED GREASE BD 18KG</t>
  </si>
  <si>
    <t>'05011987182882</t>
  </si>
  <si>
    <t>001D8426002VMEA1P5</t>
  </si>
  <si>
    <t>GADUS S3</t>
  </si>
  <si>
    <t>GADUS S3 T100 2 BALDE</t>
  </si>
  <si>
    <t>'05011987182868</t>
  </si>
  <si>
    <t>001D8549002VMEA246</t>
  </si>
  <si>
    <t>Poliuréia/Mineral</t>
  </si>
  <si>
    <t>GADUS S3 T220 2 BALDE</t>
  </si>
  <si>
    <t>'05011987182738</t>
  </si>
  <si>
    <t>001D8546002VMEA246</t>
  </si>
  <si>
    <t>GADUS S3 T220 2 TAMBOR</t>
  </si>
  <si>
    <t>'05011987182783</t>
  </si>
  <si>
    <t>001D8546002VH7A246</t>
  </si>
  <si>
    <t>GADUS S3 T460 1.5 TAMBOR</t>
  </si>
  <si>
    <t>'05011987182776</t>
  </si>
  <si>
    <t>001D8544002VH7A246</t>
  </si>
  <si>
    <t>GADUS S3 U460AC 2 TB 180KG IMP</t>
  </si>
  <si>
    <t>-</t>
  </si>
  <si>
    <t>001I6569</t>
  </si>
  <si>
    <t>GADUS S3 V160CP 2 18KG</t>
  </si>
  <si>
    <t>GADUS S3 V160CP 2</t>
  </si>
  <si>
    <t>'05011987114517</t>
  </si>
  <si>
    <t>001I5771002VMEA309</t>
  </si>
  <si>
    <t>GADUS S3 V160CP 2 TB 180 KG</t>
  </si>
  <si>
    <t>'05011987114500</t>
  </si>
  <si>
    <t>001I5771002VH7A309</t>
  </si>
  <si>
    <t>GADUS S3 V220C 1 TB. 180 KG</t>
  </si>
  <si>
    <t xml:space="preserve">GADUS S3 V220C 1 </t>
  </si>
  <si>
    <t>'05011987199873</t>
  </si>
  <si>
    <t>001D8424002VH7A309</t>
  </si>
  <si>
    <t>GADUS S3 V220C 2 BD. 18 KG</t>
  </si>
  <si>
    <t>GADUS S3 V220C 2</t>
  </si>
  <si>
    <t>'05011987199897</t>
  </si>
  <si>
    <t>001D8425002VMEA309</t>
  </si>
  <si>
    <t>GADUS S3 V220C 2 CARTUCHO 12X0.4KG</t>
  </si>
  <si>
    <t>001D8425002VGFA10E</t>
  </si>
  <si>
    <t>GADUS S3 V220C 2 CX 24X500</t>
  </si>
  <si>
    <t>'05011987859807</t>
  </si>
  <si>
    <t>001D8425002XE3A1SN</t>
  </si>
  <si>
    <t>GADUS S3 V220C 2 TB. 180 KG</t>
  </si>
  <si>
    <t>'05011987199880</t>
  </si>
  <si>
    <t>001D8425002VH7A309</t>
  </si>
  <si>
    <t>GADUS S3 V460 1.5 TB. 180 KG</t>
  </si>
  <si>
    <t>GADUS S3 V460 1.5</t>
  </si>
  <si>
    <t>'05011987199903</t>
  </si>
  <si>
    <t>001D8427002VH7A309</t>
  </si>
  <si>
    <t>GADUS S3 V460 DM 2 180KG</t>
  </si>
  <si>
    <t>GADUS S3 V460 DM 2 GRANEL</t>
  </si>
  <si>
    <t>'05011987132870</t>
  </si>
  <si>
    <t>001J3739002VH7A309</t>
  </si>
  <si>
    <t>GADUS S3 V460 DM 2 TG5000</t>
  </si>
  <si>
    <t>TG5000</t>
  </si>
  <si>
    <t>001J3739001176ZZZZ</t>
  </si>
  <si>
    <t>GADUS S3 V460 XD1 TAMBOR</t>
  </si>
  <si>
    <t>GADUS S3 V460 XD1</t>
  </si>
  <si>
    <t>5011987199934</t>
  </si>
  <si>
    <t>001D8434002VH7A309</t>
  </si>
  <si>
    <t>GADUS S3 V460 XD2 TAMBOR</t>
  </si>
  <si>
    <t>GADUS S3 V460 XD2</t>
  </si>
  <si>
    <t>5011987199941</t>
  </si>
  <si>
    <t>001D8435002VH7A309</t>
  </si>
  <si>
    <t>GADUS S3 V460D 2 BD. 18 KG</t>
  </si>
  <si>
    <t>GADUS S3 V460 D 2</t>
  </si>
  <si>
    <t>'05011987199927</t>
  </si>
  <si>
    <t>001D8429002VMEA309</t>
  </si>
  <si>
    <t>GADUS S3 V460D 2 TB. 180 KG</t>
  </si>
  <si>
    <t>5011987199910</t>
  </si>
  <si>
    <t>001D8429002VH7A309</t>
  </si>
  <si>
    <t>GADUS S3 V460D 2 TG 5000KG</t>
  </si>
  <si>
    <t>001D8429001176A03Q</t>
  </si>
  <si>
    <t>GADUS S3 WIREROPE A BD 18KG</t>
  </si>
  <si>
    <t>001D8539002VMEA309</t>
  </si>
  <si>
    <t>Li/CaCx/Mineral</t>
  </si>
  <si>
    <t>GADUS S4 OG CL 20000 TB 180L</t>
  </si>
  <si>
    <t>'05011987113541</t>
  </si>
  <si>
    <t>001D8505002W65A1WJ</t>
  </si>
  <si>
    <t>GADUS S4</t>
  </si>
  <si>
    <t>Semissintético</t>
  </si>
  <si>
    <t>GADUS S4 OGH 160 TAMBOR</t>
  </si>
  <si>
    <t>001D8495002WBQA0II</t>
  </si>
  <si>
    <t>AlCx/Mineral</t>
  </si>
  <si>
    <t>GADUS S4 OGT TAMBOR</t>
  </si>
  <si>
    <t>180 KG</t>
  </si>
  <si>
    <t>001E6890</t>
  </si>
  <si>
    <t>A1P5</t>
  </si>
  <si>
    <t>001E6890002VH7A1P5</t>
  </si>
  <si>
    <t>GADUS S5 T460 1.5 CARTUCHO 12X0.38KG</t>
  </si>
  <si>
    <t>12x0.38KG</t>
  </si>
  <si>
    <t>001D8547</t>
  </si>
  <si>
    <t>GADUS S5</t>
  </si>
  <si>
    <t>Poliuréia/Sintético</t>
  </si>
  <si>
    <t>GADUS S5 V100 2 BD 18KG</t>
  </si>
  <si>
    <t>'05011987175877</t>
  </si>
  <si>
    <t>001D8423002XECA1P5</t>
  </si>
  <si>
    <t>LiCx/Sintético</t>
  </si>
  <si>
    <t>GRAXA EXTREMA PRESSÃO SCANIA BD 18KG</t>
  </si>
  <si>
    <t>SCANIA</t>
  </si>
  <si>
    <t>001I1036002XD7A1SO</t>
  </si>
  <si>
    <t>GRAXA SCANIA</t>
  </si>
  <si>
    <t>GRAXA USO GERAL SCANIA BD 18KG</t>
  </si>
  <si>
    <t>001I1035002XD7A1SO</t>
  </si>
  <si>
    <t>HD 1297 GRANEL</t>
  </si>
  <si>
    <t>MB</t>
  </si>
  <si>
    <t>001E5371001176A03Q</t>
  </si>
  <si>
    <t>HD 1297</t>
  </si>
  <si>
    <t>HD 1297 TB 1000L</t>
  </si>
  <si>
    <t>5011987077904</t>
  </si>
  <si>
    <t>001E5371002VJWA309</t>
  </si>
  <si>
    <t>HD 900 GRANEL</t>
  </si>
  <si>
    <t>001E9398001176A03Q</t>
  </si>
  <si>
    <t>HD 900</t>
  </si>
  <si>
    <t>HEAT TRANSFER OIL S2 GRANEL</t>
  </si>
  <si>
    <t>001D8388001176A03Q</t>
  </si>
  <si>
    <t>HEAT TRANSFER OIL</t>
  </si>
  <si>
    <t>HEAT TRANSFER OIL S2</t>
  </si>
  <si>
    <t>HEAT TRANSFER OIL S2 TB 209L</t>
  </si>
  <si>
    <t>'05011987192775</t>
  </si>
  <si>
    <t>001D8388002VSHA309</t>
  </si>
  <si>
    <t>HEAT TRANSFER OIL S2 TB 209L EXPO</t>
  </si>
  <si>
    <t>5011987034761</t>
  </si>
  <si>
    <t>001D8388002VSHA1PU</t>
  </si>
  <si>
    <t>HELIX HX3 20W50 SL CX 12X1L</t>
  </si>
  <si>
    <t>CARROS</t>
  </si>
  <si>
    <t>'05011987863606</t>
  </si>
  <si>
    <t>'05011987241916</t>
  </si>
  <si>
    <t>001E7931002W1YA1SN</t>
  </si>
  <si>
    <t>HELIX</t>
  </si>
  <si>
    <t>HELIX HX3</t>
  </si>
  <si>
    <t>HELIX HX3 20W50 SL TB 209L</t>
  </si>
  <si>
    <t>'05011987230996</t>
  </si>
  <si>
    <t>001E7931002VSHA309</t>
  </si>
  <si>
    <t>HELIX HX3 20W50 SL TB 209L EXPO</t>
  </si>
  <si>
    <t>5011987034778</t>
  </si>
  <si>
    <t>001E7931002VSHA1PU</t>
  </si>
  <si>
    <t>HELIX HX5 15W40 (2450) SL GRANEL</t>
  </si>
  <si>
    <t>001G7411001176A03Q</t>
  </si>
  <si>
    <t>HELIX HX5</t>
  </si>
  <si>
    <t>HELIX HX5 15W40 SL CX 12X1L</t>
  </si>
  <si>
    <t>HELIX HX5 15W40 SL GRANEL</t>
  </si>
  <si>
    <t>'05011987863644</t>
  </si>
  <si>
    <t>'05011987233348</t>
  </si>
  <si>
    <t>HELIX HX6 FLEX 15W40 SL CX 12X1L</t>
  </si>
  <si>
    <t>001E9270002W1XA1SN</t>
  </si>
  <si>
    <t>HELIX HX5 15W40 SL TB 209L</t>
  </si>
  <si>
    <t>'05011987232723</t>
  </si>
  <si>
    <t>HELIX HX6 FLEX 15W40 SL TB 209L</t>
  </si>
  <si>
    <t>001E9270002VSHA309</t>
  </si>
  <si>
    <t>HELIX HX6 FLEX 15W40 SL GRANEL</t>
  </si>
  <si>
    <t>12x1L</t>
  </si>
  <si>
    <t>'05011987272590</t>
  </si>
  <si>
    <t>001E3085</t>
  </si>
  <si>
    <t>001E3085002W1XA1SN</t>
  </si>
  <si>
    <t>xxxx</t>
  </si>
  <si>
    <t>001E3085001176xxxx</t>
  </si>
  <si>
    <t>'05011987206243</t>
  </si>
  <si>
    <t>001E3085002VSHA309</t>
  </si>
  <si>
    <t>HELIX HX6 FLEX 15W40 SL TB1000L OW  </t>
  </si>
  <si>
    <t>'05011987858091</t>
  </si>
  <si>
    <t>001E3085002VJWA309</t>
  </si>
  <si>
    <t>HELIX HX6 FLEX 15W40 SN TB 209L</t>
  </si>
  <si>
    <t>'05011987250376</t>
  </si>
  <si>
    <t>001E8037002VSHA309</t>
  </si>
  <si>
    <t>HELIX HX6</t>
  </si>
  <si>
    <t>HELIX HX7 10W40 SP 12X1L</t>
  </si>
  <si>
    <t>'05011987093706</t>
  </si>
  <si>
    <t>'05011987093690</t>
  </si>
  <si>
    <t>001I1551002W22A1SN</t>
  </si>
  <si>
    <t>HELIX HX7</t>
  </si>
  <si>
    <t>HELIX HX7 10W40 SP 209L</t>
  </si>
  <si>
    <t>'05011987107052</t>
  </si>
  <si>
    <t>001I1551002VSHA309</t>
  </si>
  <si>
    <t>HELIX HX7 5W-30 NEW 12X1L</t>
  </si>
  <si>
    <t>'05011987059573</t>
  </si>
  <si>
    <t>'05011987059498</t>
  </si>
  <si>
    <t>001E8035002W22A1SN</t>
  </si>
  <si>
    <t>HELIX HX7 5W-30 NEW TB 209L</t>
  </si>
  <si>
    <t>'05011987059641</t>
  </si>
  <si>
    <t>001E8035002VSHA309</t>
  </si>
  <si>
    <t>HELIX HX7 SN 10W30 (SN/GF-5) 12X1L</t>
  </si>
  <si>
    <t>HELIX HX7 SN 10W30 (SN/GF-5) GRANEL</t>
  </si>
  <si>
    <t>'05011987272576</t>
  </si>
  <si>
    <t>001E7784002W22A1SN</t>
  </si>
  <si>
    <t>HELIX HX8 AH 5W-30 SN/GF-5 12X1L</t>
  </si>
  <si>
    <t>5011987101333</t>
  </si>
  <si>
    <t>5011987101319</t>
  </si>
  <si>
    <t>001G9503002W21A401</t>
  </si>
  <si>
    <t>HELIX HX8 AH 5W-30 SN/GF-5 TB 209L</t>
  </si>
  <si>
    <t>'05011987098763</t>
  </si>
  <si>
    <t>001G9503002VSHA401</t>
  </si>
  <si>
    <t>HELIX HX8 PROF AG 0W20 CX 12X1L EXPO</t>
  </si>
  <si>
    <t>'05011987076327</t>
  </si>
  <si>
    <t>'05011987076334</t>
  </si>
  <si>
    <t>001G5123002W21A1PU</t>
  </si>
  <si>
    <t>HELIX HX8</t>
  </si>
  <si>
    <t>HELIX HX8 PROFESSIONAL AF 5W30 CX 12X1L</t>
  </si>
  <si>
    <t>HELIX HX8 PROFESSIONAL AF 5W30 GRANEL</t>
  </si>
  <si>
    <t>'05011987038288</t>
  </si>
  <si>
    <t>001G4046002WL0A1SN</t>
  </si>
  <si>
    <t>HELIX HX8 PROFESSIONAL AF 5W30 TB 209L</t>
  </si>
  <si>
    <t>'05011987037915</t>
  </si>
  <si>
    <t>001G4046002VSHA309</t>
  </si>
  <si>
    <t>HELIX HX8 PROFESSIONAL AG 0W-20 TB 209L</t>
  </si>
  <si>
    <t>'05011987042674</t>
  </si>
  <si>
    <t>HELIX ULTRA PRO AG 0W20 GF6A D1G3 TB209L</t>
  </si>
  <si>
    <t>001G5123</t>
  </si>
  <si>
    <t>001G5123002VSHA309</t>
  </si>
  <si>
    <t>HELIX HX8 PROFESSIONAL AV 5W40 CX 12X1L</t>
  </si>
  <si>
    <t>HELIX HX8 PROFESSIONAL AV 5W40 GRANEL</t>
  </si>
  <si>
    <t>'05011987860285</t>
  </si>
  <si>
    <t>'05011987860278</t>
  </si>
  <si>
    <t>001G0386002WL0A1SN</t>
  </si>
  <si>
    <t>HELIX HX8 PROFESSIONAL AV 5W40 TB 209L</t>
  </si>
  <si>
    <t>'05011987860322</t>
  </si>
  <si>
    <t>001G0386002VSHA309</t>
  </si>
  <si>
    <t>HELIX HX8 SP GF6 5W30 209L NEW</t>
  </si>
  <si>
    <t>HELIX HX8 SP GF6 5W30 NEW GRANEL</t>
  </si>
  <si>
    <t>'05011987272644</t>
  </si>
  <si>
    <t>001I1547002VSHA309</t>
  </si>
  <si>
    <t>HELIX HX8 SP GF6 5W-30 CX 12X1L</t>
  </si>
  <si>
    <t>'05011987038295</t>
  </si>
  <si>
    <t>'05011987038325</t>
  </si>
  <si>
    <t>HELIX HX8 SP GF6 5W-30 CX 12X1L NEW</t>
  </si>
  <si>
    <t>001G4045002WL0A1SN</t>
  </si>
  <si>
    <t>'05011987272637</t>
  </si>
  <si>
    <t>002WL0</t>
  </si>
  <si>
    <t>001I1547002WL0A1SN</t>
  </si>
  <si>
    <t>HELIX HX8 SP GF6 5W30 GRANEL NEW</t>
  </si>
  <si>
    <t>001I1547001176A03Q</t>
  </si>
  <si>
    <t>HELIX HX8 SP GF6 5W-30 TB 1000L</t>
  </si>
  <si>
    <t>'05011987038493</t>
  </si>
  <si>
    <t>HELIX HX8 SP GF6 5W30 TB1000 NEW</t>
  </si>
  <si>
    <t>001G4045002VJWA309</t>
  </si>
  <si>
    <t>HELIX HX8 SP GF6 5W-30 TB 209L</t>
  </si>
  <si>
    <t>'05011987037922</t>
  </si>
  <si>
    <t>001G4045002VSHA309</t>
  </si>
  <si>
    <t>001I1547002VJWA309</t>
  </si>
  <si>
    <t>HELIX HYBRID SP 0W20 GF6A 12X1L</t>
  </si>
  <si>
    <t>HELIX HYBRID SP 0W20 GF6A GRANEL</t>
  </si>
  <si>
    <t>001I5769</t>
  </si>
  <si>
    <t>001I5769002w21A1SN</t>
  </si>
  <si>
    <t>HELIX HYBRID</t>
  </si>
  <si>
    <t>HELIX HYBRID SP 5W30 GF6A 12X1L</t>
  </si>
  <si>
    <t>001I5770</t>
  </si>
  <si>
    <t>001I5770002w21A1SN</t>
  </si>
  <si>
    <t>HELIX POWER V 0W20 SP/GF6 CX 12X1L</t>
  </si>
  <si>
    <t>'05011987085756</t>
  </si>
  <si>
    <t>'05011987085749</t>
  </si>
  <si>
    <t>001I6451002W1YA1SN</t>
  </si>
  <si>
    <t>HELIX PROTECT V 5W30 SP/GF6 CX 12X1L</t>
  </si>
  <si>
    <t>'05011987085763</t>
  </si>
  <si>
    <t>001I6452002W22A1SN</t>
  </si>
  <si>
    <t>HELIX ULTRA AH 0W30 SP/GF-6A CX 12X1L</t>
  </si>
  <si>
    <t>HELIX ULTRA AH 0W30 SP/GF-6A GRANEL</t>
  </si>
  <si>
    <t>'05011987101340</t>
  </si>
  <si>
    <t>001I9544002W21A401</t>
  </si>
  <si>
    <t>HELIX ULTRA</t>
  </si>
  <si>
    <t>HELIX ULTRA AH 5W30 A5/B5 CX 12X1L</t>
  </si>
  <si>
    <t>'05011987032279</t>
  </si>
  <si>
    <t>001E8812002W21A401</t>
  </si>
  <si>
    <t>HELIX ULTRA ECT C2 5W30 CX 12X1L</t>
  </si>
  <si>
    <t>'05011987043985</t>
  </si>
  <si>
    <t>001G5933002W21A1SN</t>
  </si>
  <si>
    <t>HELIX ULTRA ECT C2 5W30 TB209L</t>
  </si>
  <si>
    <t>'05011987043961</t>
  </si>
  <si>
    <t>001G5933002VSHA309</t>
  </si>
  <si>
    <t>HELIX ULTRA ECT C2/C3 0W30 12X1L</t>
  </si>
  <si>
    <t>HELIX ULTRA ECT C2/C3 0W30 GRANEL</t>
  </si>
  <si>
    <t>001F2651002W21A1SN</t>
  </si>
  <si>
    <t>HELIX ULTRA ECT C2/C3 0W30 CX 12X1L</t>
  </si>
  <si>
    <t>001F2651002W21A0Y0</t>
  </si>
  <si>
    <t>HELIX ULTRA PRO AG 0W20 GF6A D1G3 12X1L</t>
  </si>
  <si>
    <t>HELIX ULTRA PRO AG 0W20 GF6A D1G3 GRANEL</t>
  </si>
  <si>
    <t>'05011987135901</t>
  </si>
  <si>
    <t>001J9529002W21A1SN</t>
  </si>
  <si>
    <t>001J9529</t>
  </si>
  <si>
    <t>001J9529002VSHA309</t>
  </si>
  <si>
    <t>HELIX ULTRA PROF AV 5W40 CX 12X1L</t>
  </si>
  <si>
    <t>'05011987059580</t>
  </si>
  <si>
    <t>001F6652002W21A1SN</t>
  </si>
  <si>
    <t>HELIX ULTRA PROF AV 5W40 TB 209L</t>
  </si>
  <si>
    <t>'05011987059603</t>
  </si>
  <si>
    <t>001F6652002VSHA309</t>
  </si>
  <si>
    <t>HELIX ULTRA SN 5W20 SN GF5 TB 209L</t>
  </si>
  <si>
    <t>HELIX ULTRA SN 5W20 SN GF5 GRANEL</t>
  </si>
  <si>
    <t>'05011987018518</t>
  </si>
  <si>
    <t>001E8034</t>
  </si>
  <si>
    <t>001E8034002VSHA309</t>
  </si>
  <si>
    <t>HELIX ULTRA SP 5W30 GF6 D1G2 TB 209L</t>
  </si>
  <si>
    <t>HELIX ULTRA SN PLUS 5W30 GF5 D1G2 GRANEL</t>
  </si>
  <si>
    <t>'05011987079519</t>
  </si>
  <si>
    <t>001I1542002VSHA309</t>
  </si>
  <si>
    <t>Helix Ultra SP 5W30 GF6A D1G3 CX 12X1L</t>
  </si>
  <si>
    <t>Helix Ultra SP 5W30 GF6A D1G3 GRANEL</t>
  </si>
  <si>
    <t>001K0115</t>
  </si>
  <si>
    <t>001K0115002W21A1SN</t>
  </si>
  <si>
    <t>HONDA GPO 4T SEMISYN 10W30  CX12X1L EXPO</t>
  </si>
  <si>
    <t>HONDA GPO 4T SEMISYN 10W30 GRANEL</t>
  </si>
  <si>
    <t>HONDA</t>
  </si>
  <si>
    <t>001I3993002W1ZA1PU</t>
  </si>
  <si>
    <t>Honda</t>
  </si>
  <si>
    <t>HYDRAULIC S1 M 68 FR 20L</t>
  </si>
  <si>
    <t>HYDRAULIC S1 M 68 GRANEL</t>
  </si>
  <si>
    <t>'05011987857926</t>
  </si>
  <si>
    <t>001D7741002VWLA309</t>
  </si>
  <si>
    <t>HYDRAULIC</t>
  </si>
  <si>
    <t>HYDRAULIC S1 M 68</t>
  </si>
  <si>
    <t>001D7741001176A03Q</t>
  </si>
  <si>
    <t>HYDRAULIC S1 M 68 TB 209L</t>
  </si>
  <si>
    <t>'05011987197848</t>
  </si>
  <si>
    <t>001D7741002VSHA309</t>
  </si>
  <si>
    <t>HYDRAULIC S1 M 68 TB1000L OW</t>
  </si>
  <si>
    <t>'05011987197886</t>
  </si>
  <si>
    <t>001D7741002VJWA309</t>
  </si>
  <si>
    <t>HYUNDAI FULL SYNT MOTOR OIL 0W-20 GRANEL</t>
  </si>
  <si>
    <t>001J2439001176A03Q</t>
  </si>
  <si>
    <t>HYUNDAI FULL</t>
  </si>
  <si>
    <t>JD BREAK-IN OIL CX 12X1L</t>
  </si>
  <si>
    <t>JD BREAK-IN OIL GRANEL</t>
  </si>
  <si>
    <t>CAIXA</t>
  </si>
  <si>
    <t>JD</t>
  </si>
  <si>
    <t>JD BREAK IN PLUS 12X1L</t>
  </si>
  <si>
    <t>001L3559002W20A435</t>
  </si>
  <si>
    <t>JD BREAK IN</t>
  </si>
  <si>
    <t>JD BREAK IN PLUS GRANEL</t>
  </si>
  <si>
    <t>001D5418002W20A435</t>
  </si>
  <si>
    <t>JD BREAK IN PLUS TB 209L</t>
  </si>
  <si>
    <t>001D5418002VIDA435</t>
  </si>
  <si>
    <t>JD BREAK-IN</t>
  </si>
  <si>
    <t>JD COTTON PICKER SPINDLE TB 170KG</t>
  </si>
  <si>
    <t>'05011987030039</t>
  </si>
  <si>
    <t>001A9857002XMYA253</t>
  </si>
  <si>
    <t>JD COTTON</t>
  </si>
  <si>
    <t>JD GL-5 80W140 SYNT GEAR CX 12X0,946L</t>
  </si>
  <si>
    <t>001I7198002XSZA770</t>
  </si>
  <si>
    <t>JD GL</t>
  </si>
  <si>
    <t>JD GL-5 85W140 FR 20L</t>
  </si>
  <si>
    <t>SPIRAX S4 AX 85W140 GRANEL</t>
  </si>
  <si>
    <t>'05011987230316</t>
  </si>
  <si>
    <t>001B2185002VPMA435</t>
  </si>
  <si>
    <t>JD GL-5</t>
  </si>
  <si>
    <t>JD GL-5 85W140 TB 209L</t>
  </si>
  <si>
    <t>001B2185002VIDA435</t>
  </si>
  <si>
    <t>JD HD460 SYNTHETIC GEAR LUBE 12X1 QT</t>
  </si>
  <si>
    <t>1X1QT</t>
  </si>
  <si>
    <t>'05057976002557</t>
  </si>
  <si>
    <t>001H3642002XSZA770</t>
  </si>
  <si>
    <t>JD HD460</t>
  </si>
  <si>
    <t>JD HYDRAU XR TAMBOR</t>
  </si>
  <si>
    <t>'05057976002847</t>
  </si>
  <si>
    <t>001G7886002VIXA770</t>
  </si>
  <si>
    <t xml:space="preserve">JD HYDRAU </t>
  </si>
  <si>
    <t>JD HYDRAU-GARD 68 209L</t>
  </si>
  <si>
    <t>001E4455002VIDA435</t>
  </si>
  <si>
    <t>JD HYDRAU-GARD</t>
  </si>
  <si>
    <t>JD HYDRAU-GARD 68 20L</t>
  </si>
  <si>
    <t>'05011987230309</t>
  </si>
  <si>
    <t>001E4455002VPMA435</t>
  </si>
  <si>
    <t>JD HYDRAU-GARD 68 TB1000</t>
  </si>
  <si>
    <t>'05011987021358</t>
  </si>
  <si>
    <t>001E4455002VJWA435</t>
  </si>
  <si>
    <t>JD HY-GARD CX 12X1L</t>
  </si>
  <si>
    <t>JD HY-GARD GRANEL</t>
  </si>
  <si>
    <t>'05011987850545</t>
  </si>
  <si>
    <t>001B0498002W20A435</t>
  </si>
  <si>
    <t>JD HY-GARD</t>
  </si>
  <si>
    <t>JD HY-GARD FR 20L</t>
  </si>
  <si>
    <t>'05011987230347</t>
  </si>
  <si>
    <t>001B0498002VPMA435</t>
  </si>
  <si>
    <t>001B0498001176A03Q</t>
  </si>
  <si>
    <t>JD HY-GARD TB 209L</t>
  </si>
  <si>
    <t>'05011987230354</t>
  </si>
  <si>
    <t>001B0498002VIDA435</t>
  </si>
  <si>
    <t>JD HY-GARD TB1000 OW</t>
  </si>
  <si>
    <t>'05011987118423</t>
  </si>
  <si>
    <t>001B0498002VJWA435</t>
  </si>
  <si>
    <t>JD PLUS 4 10W30 CX 12X1L</t>
  </si>
  <si>
    <t>JD PLUS 4 10W30 GRANEL</t>
  </si>
  <si>
    <t>'05011987230286</t>
  </si>
  <si>
    <t>001E9523002W20A435</t>
  </si>
  <si>
    <t>JD PLUS 4</t>
  </si>
  <si>
    <t>JD PLUS 4 10W30 FR 20L</t>
  </si>
  <si>
    <t>'05011987230262</t>
  </si>
  <si>
    <t>001E9523002VWLA435</t>
  </si>
  <si>
    <t>001E9523001176A03Q</t>
  </si>
  <si>
    <t>JD PLUS 4 10W30 TB 209L</t>
  </si>
  <si>
    <t>'05011987234376</t>
  </si>
  <si>
    <t>001E9523002VIDA435</t>
  </si>
  <si>
    <t>JD PLUS 4 10W30 TB1000 OW</t>
  </si>
  <si>
    <t>'05011987230255</t>
  </si>
  <si>
    <t>001E9523002VJWA435</t>
  </si>
  <si>
    <t>JD PLUS 50 II 15W-40 CK-4 20L</t>
  </si>
  <si>
    <t>JD PLUS 50 II 15W-40 CK-4 GRANEL</t>
  </si>
  <si>
    <t>'05011987118447</t>
  </si>
  <si>
    <t>001D5417002VWLA435</t>
  </si>
  <si>
    <t>JD PLUS 50 II</t>
  </si>
  <si>
    <t>JD PLUS 50 II 15W-40 CK-4 CX 12X1L</t>
  </si>
  <si>
    <t>'05011987118430</t>
  </si>
  <si>
    <t>001D5417002W20A435</t>
  </si>
  <si>
    <t>'05011987118454</t>
  </si>
  <si>
    <t>001D5417002VXCA435</t>
  </si>
  <si>
    <t>JD PLUS 50 II 15W-40 CK-4 TB 1000L</t>
  </si>
  <si>
    <t>'05011987118461</t>
  </si>
  <si>
    <t>001D5417002VJWA435</t>
  </si>
  <si>
    <t>JD PLUS 50 II 15W-40 CK-4 TB 209L</t>
  </si>
  <si>
    <t>001D5417002VIDA435</t>
  </si>
  <si>
    <t>JD SYNTHETIC AIR COMP OIL100 20 OZ</t>
  </si>
  <si>
    <t>20OZ</t>
  </si>
  <si>
    <t>'05057976004704</t>
  </si>
  <si>
    <t>001H7714002XUJA770</t>
  </si>
  <si>
    <t>JD SYNTHETIC</t>
  </si>
  <si>
    <t>JD TORQ-GARD II 15W-40 (CI-4) 4L</t>
  </si>
  <si>
    <t>RIMULA R3 EXTRA 15W40 CI-4 GRANEL</t>
  </si>
  <si>
    <t>4X4L</t>
  </si>
  <si>
    <t>'05011987230408</t>
  </si>
  <si>
    <t>001E9621002W2TA435</t>
  </si>
  <si>
    <t>JD TORQ-GUARD II</t>
  </si>
  <si>
    <t>JD TORQ-GARD II CI-4 15W40 CX 12X1L</t>
  </si>
  <si>
    <t>'05011987850477</t>
  </si>
  <si>
    <t>001E9621002W20A435</t>
  </si>
  <si>
    <t>JD TORQ-GARD II CI-4 15W40 FR 20L</t>
  </si>
  <si>
    <t>'05011987118478</t>
  </si>
  <si>
    <t>001E9621002VWLA435</t>
  </si>
  <si>
    <t>JD TORQ-GARD II CI-4 15W40 GRANEL</t>
  </si>
  <si>
    <t>001E9621001176A03Q</t>
  </si>
  <si>
    <t>JD TORQ-GARD II CI-4 15W40 TB 209L</t>
  </si>
  <si>
    <t>'05011987234383</t>
  </si>
  <si>
    <t>001E9621002VIDA435</t>
  </si>
  <si>
    <t>JD TORQ-GARD II CI-4 15W40 TB1000L</t>
  </si>
  <si>
    <t>'05011987077195</t>
  </si>
  <si>
    <t>001E9621002VJWA435</t>
  </si>
  <si>
    <t>KOMATSU ENGINE OIL 10W30 FR 20L</t>
  </si>
  <si>
    <t>KOMATSU ENGINE OIL 10W30 GRANEL</t>
  </si>
  <si>
    <t>KOMATSU</t>
  </si>
  <si>
    <t>'05011987226753</t>
  </si>
  <si>
    <t>001B0747002VXHA328</t>
  </si>
  <si>
    <t>001B0747001176A03Q</t>
  </si>
  <si>
    <t>KOMATSU ENGINE OIL 15W40 FR 20L</t>
  </si>
  <si>
    <t>RT4X 15W40 GPO GR II GRANEL</t>
  </si>
  <si>
    <t>001B0821002VXHA328</t>
  </si>
  <si>
    <t>KOMATSU ENGINE OIL 15W40 TB 1000L</t>
  </si>
  <si>
    <t>'05011987079137</t>
  </si>
  <si>
    <t>001B0821002VJWA328</t>
  </si>
  <si>
    <t>KOMATSU EO 15W40 LA CK4 TB 1000L</t>
  </si>
  <si>
    <t>001G5830002VJWA309</t>
  </si>
  <si>
    <t>KOMATSU GENUINE GREASE G2-LI BD 18 KG</t>
  </si>
  <si>
    <t>'05011987021501</t>
  </si>
  <si>
    <t>001B3407002VMEA328</t>
  </si>
  <si>
    <t xml:space="preserve">GENUINE </t>
  </si>
  <si>
    <t>KOMATSU HO 46 FR 20L</t>
  </si>
  <si>
    <t>KOMATSU HO 46 GRANEL</t>
  </si>
  <si>
    <t>001B1577002VXHA328</t>
  </si>
  <si>
    <t>HO 46</t>
  </si>
  <si>
    <t>KOMATSU TO 30 FR 20L</t>
  </si>
  <si>
    <t>KOMATSU TO 30 GRANEL</t>
  </si>
  <si>
    <t>001B1695002VXHA328</t>
  </si>
  <si>
    <t>MAXI PERFORM 5W40 508.88 509.99 C TB209L</t>
  </si>
  <si>
    <t>VW</t>
  </si>
  <si>
    <t>Pre printed</t>
  </si>
  <si>
    <t>001H9073002VIDA798</t>
  </si>
  <si>
    <t>MAXI PERFORMANCE</t>
  </si>
  <si>
    <t>MAXI PERFORM 5W40 508.88 509.99 CX 12X1L</t>
  </si>
  <si>
    <t>001H9073002W21A798</t>
  </si>
  <si>
    <t>MAXI PERFORM 5W40 508.88 509.99 TB 209L</t>
  </si>
  <si>
    <t>MAXI PERFORMANCE 0W20 508 509 12X1L</t>
  </si>
  <si>
    <t>Importado/reenvase local</t>
  </si>
  <si>
    <t>001I8826002W21A798</t>
  </si>
  <si>
    <t>MAXI PERFORMANCE 0W20 ECONOMY CX 12X1L</t>
  </si>
  <si>
    <t>001J0044002W21A798</t>
  </si>
  <si>
    <t>MAXI PERFORMANCE 0W20 ECONOMY TB 209L</t>
  </si>
  <si>
    <t>001J0044002VIDA798</t>
  </si>
  <si>
    <t>MAXI PERFORMANCE 0W30 502 505 CX 12X1L</t>
  </si>
  <si>
    <t>MAXI PERFORMANCE 0W30 502 505 GRANEL</t>
  </si>
  <si>
    <t>001H9074002W21A798</t>
  </si>
  <si>
    <t>MAXI PERFORMANCE 0W30 507 CX 12X1L</t>
  </si>
  <si>
    <t>MAXI PERFORMANCE 0W30 507 GRANEL</t>
  </si>
  <si>
    <t>001H9071002W21A798</t>
  </si>
  <si>
    <t>MAXI PERFORMANCE 0W30 507 TB 209L</t>
  </si>
  <si>
    <t>001H9071002VIDA798</t>
  </si>
  <si>
    <t>MAXI PERFORMANCE 10W40 501 505 CX 12X1L</t>
  </si>
  <si>
    <t>MAXI PERFORMANCE 10W40 SP 501 505 12X1L</t>
  </si>
  <si>
    <t>001H9069002W21A798</t>
  </si>
  <si>
    <t>MAXI PERFORMANCE 20W50 SL CX 12X1L</t>
  </si>
  <si>
    <t>001H9070002W21A798</t>
  </si>
  <si>
    <t>MAXI PERFORMANCE 5W-30 SN GF-5 CX 12X1L</t>
  </si>
  <si>
    <t>001I1040002W21A798</t>
  </si>
  <si>
    <t>MAXI PERFORMANCE 5W-30 SN GF-5 TB 209L</t>
  </si>
  <si>
    <t>001I1040002VIDA798</t>
  </si>
  <si>
    <t>MAXI PERFORMANCE 5W30 SP GF-6 12X1L</t>
  </si>
  <si>
    <t>002W21</t>
  </si>
  <si>
    <t>A798</t>
  </si>
  <si>
    <t>001K2645002W21A79</t>
  </si>
  <si>
    <t>MAXI PERFORMANCE 5W40 502 505 CX 12X1L</t>
  </si>
  <si>
    <t>001H9072002W21A798</t>
  </si>
  <si>
    <t>MAXI PERFORMANCE 5W40 502 505 TB 209L</t>
  </si>
  <si>
    <t>001H9072002VIDA798</t>
  </si>
  <si>
    <t>MB AMG HIGH PERF SAE 0W40 229.5 CX 12X1L</t>
  </si>
  <si>
    <t>001J7018002XPVA878</t>
  </si>
  <si>
    <t>MB AMG HIGH PERF SAE 0W40 229.5 TB 209L</t>
  </si>
  <si>
    <t>'05011987106338</t>
  </si>
  <si>
    <t>001J7018002XJEA878</t>
  </si>
  <si>
    <t>MB ATF DCT 236.21 CX 12X1L</t>
  </si>
  <si>
    <t>001J7055002XPVA254</t>
  </si>
  <si>
    <t>MB AXLE OIL 75W90 235.8 FR 20L</t>
  </si>
  <si>
    <t>001F0904002VNDA879</t>
  </si>
  <si>
    <t>MB GEAR OIL 75W90 235.11 FR 20L</t>
  </si>
  <si>
    <t>001F0905002VNDA879</t>
  </si>
  <si>
    <t>MB GEAR OIL 80W 235.1 FR 20L</t>
  </si>
  <si>
    <t>001F0903002VNDA878</t>
  </si>
  <si>
    <t>MB GEAR OIL 80W 235.1 TB 209L</t>
  </si>
  <si>
    <t>001F0903002XJEA878</t>
  </si>
  <si>
    <t>MB GEAR OIL SAE 90 235.12 FR 20L</t>
  </si>
  <si>
    <t>SPIRAX S2 GD GRANEL</t>
  </si>
  <si>
    <t>001J6434002VPMA878</t>
  </si>
  <si>
    <t>MB GEAR OIL SAE 90 235.12 TB 209L</t>
  </si>
  <si>
    <t>001J6434002XJEA878</t>
  </si>
  <si>
    <t>MB GEN ATF 236.14 CX 12X1L</t>
  </si>
  <si>
    <t>001J7053002XPVA879</t>
  </si>
  <si>
    <t>MB GEN FE ATF 236.15 CX 12X1L</t>
  </si>
  <si>
    <t>001J7056002XPVA879</t>
  </si>
  <si>
    <t>MB GEN FE ATF 236.17 CX 12X1L</t>
  </si>
  <si>
    <t>001J7054002XPVA879</t>
  </si>
  <si>
    <t>MB GEN GEAR OIL SAE 75W85  235.16 20L</t>
  </si>
  <si>
    <t>001J7162002VNDA879</t>
  </si>
  <si>
    <t>MB GEN RETARDER SAE 5W30 235.28 FR 20L</t>
  </si>
  <si>
    <t>001J6437002VNDA879</t>
  </si>
  <si>
    <t>MB GEN SAE 0W20 229.71 CX 12X1L</t>
  </si>
  <si>
    <t>'05011987106383</t>
  </si>
  <si>
    <t>001J7021002XPVA880</t>
  </si>
  <si>
    <t>MB GEN SAE 0W20 229.71 TB 209L</t>
  </si>
  <si>
    <t>'05011987106888</t>
  </si>
  <si>
    <t>001J7021002XJEA880</t>
  </si>
  <si>
    <t>MB GEN SAE 15W40 228.3 CX 12X1L</t>
  </si>
  <si>
    <t>001D4781002XPVA878</t>
  </si>
  <si>
    <t>MB GEN SAE 15W40 228.3 FR 20L</t>
  </si>
  <si>
    <t>001D4781002VPMA878</t>
  </si>
  <si>
    <t>MB GEN SAE 15W40 228.3 GRANEL</t>
  </si>
  <si>
    <t>001D4781001176A03Q</t>
  </si>
  <si>
    <t>MB GEN SAE 15W40 228.3 TB 1000L</t>
  </si>
  <si>
    <t>001D4781002VJWA878</t>
  </si>
  <si>
    <t>MB GEN SAE 15W40 228.3 TB 209L</t>
  </si>
  <si>
    <t>001D4781002XJEA878</t>
  </si>
  <si>
    <t>MB GEN SAE 15W40 228.31 FR 20L</t>
  </si>
  <si>
    <t>001J6886002VPMA878</t>
  </si>
  <si>
    <t>MB GEN SAE 15W40 228.31 TB 209L</t>
  </si>
  <si>
    <t>001J6886002XJEA878</t>
  </si>
  <si>
    <t>MB GEN SAE 5W30 228.51 LT CX 12X1L</t>
  </si>
  <si>
    <t>001F0898002XPVA878</t>
  </si>
  <si>
    <t>MB GEN SAE 5W30 228.51 LT FR 20L</t>
  </si>
  <si>
    <t>001F0898002VPMA878</t>
  </si>
  <si>
    <t>MB GEN SAE 5W30 228.51 LT TB 209L</t>
  </si>
  <si>
    <t>001F0898002XJEA878</t>
  </si>
  <si>
    <t>MB GEN SAE 5W30 229.51 CX 12X1L</t>
  </si>
  <si>
    <t>001J7020002XPVA878</t>
  </si>
  <si>
    <t>MB GEN SAE 5W30 229.51 TB 209L</t>
  </si>
  <si>
    <t>001J7020002XJEA878</t>
  </si>
  <si>
    <t>MB GEN SAE 5W40 229.5 CX 12X1L</t>
  </si>
  <si>
    <t>001J7019002XPVA879</t>
  </si>
  <si>
    <t>MB GEN SAE 5W40 229.5 TB 209L</t>
  </si>
  <si>
    <t>MB GEN SAE 5W40 229.5 GRANEL</t>
  </si>
  <si>
    <t>001E8192002XJEA878</t>
  </si>
  <si>
    <t>MB OIL SAE 80W90 235.20 FR 20L</t>
  </si>
  <si>
    <t>SPIRAX S3 AD 80W90 GRANEL</t>
  </si>
  <si>
    <t>001F0906002VPMA878</t>
  </si>
  <si>
    <t>MB OIL SAE 80W90 235.20 TB 209L</t>
  </si>
  <si>
    <t>001F0906002XJEA878</t>
  </si>
  <si>
    <t>MELINA S 30 GRANEL</t>
  </si>
  <si>
    <t>001A0327001176A03Q</t>
  </si>
  <si>
    <t>MELINA</t>
  </si>
  <si>
    <t>MELINA S30</t>
  </si>
  <si>
    <t>MELINA S 30 TB 209L</t>
  </si>
  <si>
    <t>5011987199187</t>
  </si>
  <si>
    <t>001A0327002VSHA309</t>
  </si>
  <si>
    <t>MELINA S 30 TB1000 OW</t>
  </si>
  <si>
    <t>5011987208513</t>
  </si>
  <si>
    <t>001A0327002VJWA309</t>
  </si>
  <si>
    <t>MF ENGINE GENUINE 15W40 12X1L</t>
  </si>
  <si>
    <t>001G3700002W20A1SO</t>
  </si>
  <si>
    <t>MF ENGINE GENUINE</t>
  </si>
  <si>
    <t>MF ENGINE GENUINE 15W40 CX 4X4L</t>
  </si>
  <si>
    <t>001G3700002W2KA309</t>
  </si>
  <si>
    <t>MF ENGINE GENUINE 15W40 FR 20L</t>
  </si>
  <si>
    <t>001G3700002VWLA309</t>
  </si>
  <si>
    <t>MF ENGINE GENUINE 15W40 TB 209L</t>
  </si>
  <si>
    <t>001G3700002VIDA309</t>
  </si>
  <si>
    <t>MF ENGINE GENUINE 15W40 TB1000L</t>
  </si>
  <si>
    <t>001G3700002VJWA309</t>
  </si>
  <si>
    <t>MF ENGINE PREMIUM 10W40 FR 20L</t>
  </si>
  <si>
    <t>001G3704002VWLA309</t>
  </si>
  <si>
    <t>MF ENGINE PREMIUM</t>
  </si>
  <si>
    <t>MF ENGINE PREMIUM 10W40 TB 1000L</t>
  </si>
  <si>
    <t>001G3704002VJWA309</t>
  </si>
  <si>
    <t>MF ENGINE PREMIUM 10W40 TB 209L</t>
  </si>
  <si>
    <t>001G3704002VIDA309</t>
  </si>
  <si>
    <t>MF ENGINE ULTRA 15W40 12X1L</t>
  </si>
  <si>
    <t>001G3702002W20A1SO</t>
  </si>
  <si>
    <t>MF ENGINE ULTRA</t>
  </si>
  <si>
    <t>MF ENGINE ULTRA 15W40 CX 4X4L</t>
  </si>
  <si>
    <t>001G3702002W2KA309</t>
  </si>
  <si>
    <t>MF ENGINE ULTRA 15W40 FR 20L</t>
  </si>
  <si>
    <t>001G3702002VWLA309</t>
  </si>
  <si>
    <t>MF ENGINE ULTRA 15W40 TB 1000L</t>
  </si>
  <si>
    <t>001G3702002VJWA309</t>
  </si>
  <si>
    <t>MF ENGINE ULTRA 15W40 TB 209L</t>
  </si>
  <si>
    <t>001G3702002VIDA309</t>
  </si>
  <si>
    <t>MF HYDRAULIC POWER FR 20L</t>
  </si>
  <si>
    <t>TELLUS S2 M 68 GRANEL</t>
  </si>
  <si>
    <t>001G7887002VWLA309</t>
  </si>
  <si>
    <t>MF HYDRAULIC POWER</t>
  </si>
  <si>
    <t>MF HYDRAULIC POWER PLUS 68 FR 20L</t>
  </si>
  <si>
    <t>001G4032002VWLA309</t>
  </si>
  <si>
    <t>MF HYDRAULIC POWER TB 1000L</t>
  </si>
  <si>
    <t>001G7887002VJWA309</t>
  </si>
  <si>
    <t>MF HYDRAULIC POWER TB 209L</t>
  </si>
  <si>
    <t>001G7887002VIDA309</t>
  </si>
  <si>
    <t>MF TRANSMISSION PREMIUM 10W30 FR 20L</t>
  </si>
  <si>
    <t>001G3779002VWLA309</t>
  </si>
  <si>
    <t>MF TRANSMISSION PREMIUM</t>
  </si>
  <si>
    <t>MF TRANSMISSION PREMIUM 10W30 TB 1000L</t>
  </si>
  <si>
    <t>001G3779002VJWA309</t>
  </si>
  <si>
    <t>MF TRANSMISSION PREMIUM 10W30 TB 209L</t>
  </si>
  <si>
    <t>001G3779002VIDA309</t>
  </si>
  <si>
    <t>MF TRANSMISSION PREMIUM PLUS 15W40 209L</t>
  </si>
  <si>
    <t>001G3785002VIDA309</t>
  </si>
  <si>
    <t>MF TRANSMISSION PREMIUM PLUS 15W40 FR20L</t>
  </si>
  <si>
    <t>001G3785002VWLA309</t>
  </si>
  <si>
    <t>MF TRANSMISSION PRO 209L</t>
  </si>
  <si>
    <t>SPIRAX S2 A 90 GRANEL</t>
  </si>
  <si>
    <t>001G3787002VIDA309</t>
  </si>
  <si>
    <t>MF TRANSMISSION PRO</t>
  </si>
  <si>
    <t>MF TRANSMISSION PRO 20L</t>
  </si>
  <si>
    <t>001G3787002VWLA309</t>
  </si>
  <si>
    <t>MF TRANSMISSION PRO PLUS 209L</t>
  </si>
  <si>
    <t>001G3788002VIDA309</t>
  </si>
  <si>
    <t>MF TRANSMISSION PRO PLUS 20L</t>
  </si>
  <si>
    <t>001G3788002VWLA309</t>
  </si>
  <si>
    <t>MF TRANSMISSION SUPER CX 4X4L (NOVO)</t>
  </si>
  <si>
    <t>WBF 100 NOVO GRANEL</t>
  </si>
  <si>
    <t>MF TRANSMISSION SUPER 1L</t>
  </si>
  <si>
    <t>001G3777002W2KA309</t>
  </si>
  <si>
    <t>MF TRANSMISSION SUPER</t>
  </si>
  <si>
    <t>MF TRANSMISSION SUPER CX. 12X1L</t>
  </si>
  <si>
    <t>001G3787002W20A1SO</t>
  </si>
  <si>
    <t>MF TRANSMISSION SUPER FR 20L (NOVO)</t>
  </si>
  <si>
    <t>001G3777002VWLA309</t>
  </si>
  <si>
    <t>MF TRANSMISSION SUPER TB 1000L (NOVO)</t>
  </si>
  <si>
    <t>001G3777002VJWA309</t>
  </si>
  <si>
    <t>MF TRANSMISSION SUPER TB 209L (NOVO)</t>
  </si>
  <si>
    <t>001G3777002VIDA309</t>
  </si>
  <si>
    <t>MOPAR 8 &amp; 9 SPEED ATF CX6X0.946L</t>
  </si>
  <si>
    <t>6X0,946L</t>
  </si>
  <si>
    <t>001E9618002XOKNAMD</t>
  </si>
  <si>
    <t>MOPAR 8 &amp; 9 SPEED</t>
  </si>
  <si>
    <t>MOPAR ATF+4/PSF+4 6X0,946L</t>
  </si>
  <si>
    <t>'00021400407565</t>
  </si>
  <si>
    <t>001G8429002XNWA428</t>
  </si>
  <si>
    <t>MOPAR ATF</t>
  </si>
  <si>
    <t>MOPAR CVTF+4 6*0.946L</t>
  </si>
  <si>
    <t>'00021400407718</t>
  </si>
  <si>
    <t>228C8716002XNWA428</t>
  </si>
  <si>
    <t>MOPAR CVTF</t>
  </si>
  <si>
    <t>MOPAR GEAR &amp; AXLE 80W90 CX12X0,946L</t>
  </si>
  <si>
    <t>12X0,946L</t>
  </si>
  <si>
    <t>'00021400040908</t>
  </si>
  <si>
    <t>001C1184002X50A428</t>
  </si>
  <si>
    <t>MOPAR GEAR &amp; AXLE</t>
  </si>
  <si>
    <t>MOPAR MAXPRO 15W40 CK4 CX 12X1L</t>
  </si>
  <si>
    <t>001G1425002W20A690</t>
  </si>
  <si>
    <t>MOPAR MAXPRO 5W-30 CX 12X1L</t>
  </si>
  <si>
    <t>68231014LA</t>
  </si>
  <si>
    <t>001E1445002W20A690</t>
  </si>
  <si>
    <t>MOPAR MAXPRO 5W-30 TB 209L</t>
  </si>
  <si>
    <t>001E1445002VIDA690</t>
  </si>
  <si>
    <t>MOPAR MAXPRO</t>
  </si>
  <si>
    <t>MOPAR MAXPRO DIESEL DPF 5W-30 CX 12X1L</t>
  </si>
  <si>
    <t>'05011987856493</t>
  </si>
  <si>
    <t>001G0848002W20A690</t>
  </si>
  <si>
    <t>MOPAR MAXPRO DIESEL DPF 5W-30 TB 209L</t>
  </si>
  <si>
    <t>'05011987856509</t>
  </si>
  <si>
    <t>001G0848002VIDA690</t>
  </si>
  <si>
    <t>MOPAR MAXPRO SYNT 0W20 SP/GF-6A CX12X1L</t>
  </si>
  <si>
    <t>001E9381002W20A690</t>
  </si>
  <si>
    <t>MOPAR MAXPRO SYNT 0W20 SP/GF-6A TB209L</t>
  </si>
  <si>
    <t>001E9381002VIDA690</t>
  </si>
  <si>
    <t>MOPAR MAXPRO SYNT 5W20 SP/GF-6A CX12X1L</t>
  </si>
  <si>
    <t>MOPAR MAXPRO SYNT 5W20 (SP/GF6A) GRANEL</t>
  </si>
  <si>
    <t>001I7981002W20A690</t>
  </si>
  <si>
    <t>MOPAR MAXPRO SYNT 5W30 SP/GF-6A CX12X1L</t>
  </si>
  <si>
    <t>'05011987025172</t>
  </si>
  <si>
    <t>001F8324002W20A690</t>
  </si>
  <si>
    <t>MOPAR MAXPRO SYNTHETIC 0W-30 CX 12X1L</t>
  </si>
  <si>
    <t>001I7988002W20A690</t>
  </si>
  <si>
    <t>MOPAR MAXPRO SYNTHETIC 0W-30 TB 209L</t>
  </si>
  <si>
    <t>001I7988002VIDA690</t>
  </si>
  <si>
    <t>MOPAR SYN GEAR &amp; AXLE 75W140 CX12X0,946L</t>
  </si>
  <si>
    <t>'00021400040915</t>
  </si>
  <si>
    <t>228C8318002X50A428</t>
  </si>
  <si>
    <t>MOPAR SYN GEAR &amp; AXLE</t>
  </si>
  <si>
    <t>MOPAR SYN GEAR &amp; AXLE 75W90 CX12X0,946L</t>
  </si>
  <si>
    <t>'00021400041028</t>
  </si>
  <si>
    <t>228C8317002X50A428</t>
  </si>
  <si>
    <t>MORLINA S1 B 100 TB 209L</t>
  </si>
  <si>
    <t>MORLINA S1 B 100 GRANEL</t>
  </si>
  <si>
    <t>'05011987196179</t>
  </si>
  <si>
    <t>001D7800002VSHA309</t>
  </si>
  <si>
    <t>MORLINA</t>
  </si>
  <si>
    <t>MORLINA S1</t>
  </si>
  <si>
    <t>MORLINA S1 B 220 GRANEL</t>
  </si>
  <si>
    <t>001D7802</t>
  </si>
  <si>
    <t>001D7802001176A03Q</t>
  </si>
  <si>
    <t>MORLINA S1 B 220 TB 209L</t>
  </si>
  <si>
    <t>'05011987196148</t>
  </si>
  <si>
    <t>001D7802002VSHA309</t>
  </si>
  <si>
    <t>MORLINA S2 B 150 TB 209L</t>
  </si>
  <si>
    <t>MORLINA S2 B 150 GRANEL</t>
  </si>
  <si>
    <t>'05011987196025</t>
  </si>
  <si>
    <t>001D7810002VSHA309</t>
  </si>
  <si>
    <t>MORLINA S2</t>
  </si>
  <si>
    <t>MORLINA S2 B 150 TB 209L EXPO</t>
  </si>
  <si>
    <t>5011987034792</t>
  </si>
  <si>
    <t>001D7810002VSHA1PU</t>
  </si>
  <si>
    <t>MORLINA S2 BA 460 LOCAL TB1000L OW</t>
  </si>
  <si>
    <t>MORLINA S2 BA 460 LOCAL GRANEL</t>
  </si>
  <si>
    <t>001D7818002VJWA309</t>
  </si>
  <si>
    <t>MORLINA S2 BA</t>
  </si>
  <si>
    <t>MORLINA S2 BL 10 FR. 20LT.</t>
  </si>
  <si>
    <t>MORLINA S2 BL 10 GRANEL</t>
  </si>
  <si>
    <t>'05011987197947</t>
  </si>
  <si>
    <t>001D7737002VWLA309</t>
  </si>
  <si>
    <t>001D7737001176A03Q</t>
  </si>
  <si>
    <t>MORLINA S2 BL 22 TB 209L</t>
  </si>
  <si>
    <t>MORLINA S2 BL 22 GRANEL</t>
  </si>
  <si>
    <t>'05011987197916</t>
  </si>
  <si>
    <t>001D7738002VSHA309</t>
  </si>
  <si>
    <t>MORLINA S2 BL 22 TB1000 OW</t>
  </si>
  <si>
    <t>5011987197930</t>
  </si>
  <si>
    <t>001D7738002VJWA309</t>
  </si>
  <si>
    <t>MTF VW 75W CX 12X1L</t>
  </si>
  <si>
    <t>001E5517002W1ZA246</t>
  </si>
  <si>
    <t>MTF VW</t>
  </si>
  <si>
    <t>MTF VW 75W GRANEL</t>
  </si>
  <si>
    <t>001E1504001176A03Q</t>
  </si>
  <si>
    <t>MTF VW 75W TB 209L</t>
  </si>
  <si>
    <t>'05011987202146</t>
  </si>
  <si>
    <t>001E1504002VSHA246</t>
  </si>
  <si>
    <t>MYSELLA S3 N40 GRANEL</t>
  </si>
  <si>
    <t>001E7181001176A03Q</t>
  </si>
  <si>
    <t>MYSELLA</t>
  </si>
  <si>
    <t>MYSELLA S3</t>
  </si>
  <si>
    <t>MYSELLA S3 N40 TB 209L</t>
  </si>
  <si>
    <t>'05011987228108</t>
  </si>
  <si>
    <t>001E7181002VSHA309</t>
  </si>
  <si>
    <t>MYSELLA S5 N40 GRANEL</t>
  </si>
  <si>
    <t>MYSELLA S5</t>
  </si>
  <si>
    <t>MYSELLA S5 N40 TB 209L</t>
  </si>
  <si>
    <t>'05011987228115</t>
  </si>
  <si>
    <t>001E7185002VSHA309</t>
  </si>
  <si>
    <t>MYSELLA S5 N40 TB1000L</t>
  </si>
  <si>
    <t>'05011987041592</t>
  </si>
  <si>
    <t>001E7181002VJWA309</t>
  </si>
  <si>
    <t>MYSELLA S5 S40 GRANEL</t>
  </si>
  <si>
    <t>001E7185001176A03Q</t>
  </si>
  <si>
    <t>MYSELLA S5 S40 TB 1000OW</t>
  </si>
  <si>
    <t>5011987018488</t>
  </si>
  <si>
    <t>001E7186002VJWA309</t>
  </si>
  <si>
    <t>MYSELLA S5 S40 TB 209L</t>
  </si>
  <si>
    <t>5011987041257</t>
  </si>
  <si>
    <t>001E7186002VSHA309</t>
  </si>
  <si>
    <t>MYSELLA S6 N 40 TB 209L</t>
  </si>
  <si>
    <t>'05011987051164</t>
  </si>
  <si>
    <t>001H0236002VSHA246</t>
  </si>
  <si>
    <t>MYSELLA S6</t>
  </si>
  <si>
    <t>NATURELLE S2 HF-M 46 209L</t>
  </si>
  <si>
    <t>001I5605</t>
  </si>
  <si>
    <t>NATURELLE S2 WIRE ROPE 18KG</t>
  </si>
  <si>
    <t>001I6668</t>
  </si>
  <si>
    <t>NAUTILUS PREMIUM OUTBOARD CX 6X0,946 L</t>
  </si>
  <si>
    <t>'00021400059757</t>
  </si>
  <si>
    <t>001A0380002XOKNAMD</t>
  </si>
  <si>
    <t>NAUTILIS</t>
  </si>
  <si>
    <t>NAUTILUS PREMIUM</t>
  </si>
  <si>
    <t>NISSAN MOTOR OIL DPF 5W30 CX 12X1L</t>
  </si>
  <si>
    <t>NISSAN MOTOR OIL 5W30 INDUST. GRANEL</t>
  </si>
  <si>
    <t>001E8009002W20A329</t>
  </si>
  <si>
    <t>MOTOR OIL DPF</t>
  </si>
  <si>
    <t>NISSAN MOTOR OIL DPF 5W30 TB 209L</t>
  </si>
  <si>
    <t>'05011987228085</t>
  </si>
  <si>
    <t>001E8009002VSHA329</t>
  </si>
  <si>
    <t>NISSAN SINTETICO 5W30 GF5 LOCAL CX 12X1L</t>
  </si>
  <si>
    <t>SHELL PC 1436 LOCAL GRANEL</t>
  </si>
  <si>
    <t>001E9689002W20A329</t>
  </si>
  <si>
    <t>NISSAN SINTETICO</t>
  </si>
  <si>
    <t>NISSAN SINTETICO 5W30 GF5 LOCAL TB 209L</t>
  </si>
  <si>
    <t>'05011987256002</t>
  </si>
  <si>
    <t>001E9689002VSHA329</t>
  </si>
  <si>
    <t>OLEO PARA TRANSMISSÃO 85W90 FR 20L</t>
  </si>
  <si>
    <t>'05011987230385</t>
  </si>
  <si>
    <t>001E9622002VPMA435</t>
  </si>
  <si>
    <t>ÓLEO PARA TRANSMISSÃO</t>
  </si>
  <si>
    <t>ÓLEO PARA TRANSMISSÃO 85W90 GRANEL</t>
  </si>
  <si>
    <t>001E9622001176A03Q</t>
  </si>
  <si>
    <t>OMALA S2 G 100 FR 20L</t>
  </si>
  <si>
    <t>OMALA S2 G 100 GRANEL</t>
  </si>
  <si>
    <t>'05011987261150</t>
  </si>
  <si>
    <t>001D7835002VWLA309</t>
  </si>
  <si>
    <t>OMALA</t>
  </si>
  <si>
    <t>OMALA S2</t>
  </si>
  <si>
    <t>OMALA S2 G 100 TB 209L</t>
  </si>
  <si>
    <t>'05011987195714</t>
  </si>
  <si>
    <t>001D7835002VSHA309</t>
  </si>
  <si>
    <t>OMALA S2 G 150 FR. 20LT.</t>
  </si>
  <si>
    <t>OMALA S2 G 150 GRANEL</t>
  </si>
  <si>
    <t>'05011987203273</t>
  </si>
  <si>
    <t>001D7836002VWLA309</t>
  </si>
  <si>
    <t>001D7836001176A03Q</t>
  </si>
  <si>
    <t>OMALA S2 G 150 TB 209L</t>
  </si>
  <si>
    <t>'05011987195578</t>
  </si>
  <si>
    <t>001D7836002VSHA309</t>
  </si>
  <si>
    <t>OMALA S2 G 150 TB 209L EXPO</t>
  </si>
  <si>
    <t>5011987034839</t>
  </si>
  <si>
    <t>001D7836002VSHA1PU</t>
  </si>
  <si>
    <t>OMALA S2 G 150 TB1000 OW</t>
  </si>
  <si>
    <t>5011987195684</t>
  </si>
  <si>
    <t>001D7836002VJWA309</t>
  </si>
  <si>
    <t>OMALA S2 G 220 FR 20L EXPO</t>
  </si>
  <si>
    <t>OMALA S2 G 220 GRANEL</t>
  </si>
  <si>
    <t>'05011987054660</t>
  </si>
  <si>
    <t>001D7837</t>
  </si>
  <si>
    <t>002VWL</t>
  </si>
  <si>
    <t>001D7837002VWLA1PU</t>
  </si>
  <si>
    <t>OMALA S2 G 220 FR. 20LT.</t>
  </si>
  <si>
    <t>'05011987203280</t>
  </si>
  <si>
    <t>001D7837002VWLA309</t>
  </si>
  <si>
    <t>OMALA S2 G 220 TB 209L</t>
  </si>
  <si>
    <t>'05011987195417</t>
  </si>
  <si>
    <t>001D7837002VSHA309</t>
  </si>
  <si>
    <t>OMALA S2 G 220 TB 209L EXPO</t>
  </si>
  <si>
    <t>5011987033191</t>
  </si>
  <si>
    <t>001D7837002VSHA1PU</t>
  </si>
  <si>
    <t>OMALA S2 G 320 FR 20L EXPO</t>
  </si>
  <si>
    <t>OMALA S2 G 320 GRANEL</t>
  </si>
  <si>
    <t>'05011987054677</t>
  </si>
  <si>
    <t>001D7838</t>
  </si>
  <si>
    <t>001D7838002VWLA1PU</t>
  </si>
  <si>
    <t>OMALA S2 G 320 FR. 20LT.</t>
  </si>
  <si>
    <t>'05011987203297</t>
  </si>
  <si>
    <t>001D7838002VWLA309</t>
  </si>
  <si>
    <t>OMALA S2 G 320 TB 209L</t>
  </si>
  <si>
    <t>'05011987195257</t>
  </si>
  <si>
    <t>001D7838002VSHA309</t>
  </si>
  <si>
    <t>OMALA S2 G 320 TB 209L EXPO</t>
  </si>
  <si>
    <t>5011987034846</t>
  </si>
  <si>
    <t>001D7838002VSHA1PU</t>
  </si>
  <si>
    <t>OMALA S2 G 320 TB1000 OW</t>
  </si>
  <si>
    <t>'05011987195370</t>
  </si>
  <si>
    <t>001D7838002VJWA309</t>
  </si>
  <si>
    <t>OMALA S2 G 460 TB 209L</t>
  </si>
  <si>
    <t>OMALA S2 G 460 GRANEL</t>
  </si>
  <si>
    <t>'05011987195158</t>
  </si>
  <si>
    <t>001D7839002VSHA309</t>
  </si>
  <si>
    <t>OMALA S2 G 68 TB 209L</t>
  </si>
  <si>
    <t>OMALA S2 G 68 GRANEL</t>
  </si>
  <si>
    <t>'05011987195790</t>
  </si>
  <si>
    <t>001D7834002VSHA309</t>
  </si>
  <si>
    <t>OMALA S2 G 680 CX 12X1L</t>
  </si>
  <si>
    <t>OMALA S2 G 680 GRANEL</t>
  </si>
  <si>
    <t>'05011987041288</t>
  </si>
  <si>
    <t>'05011987041271</t>
  </si>
  <si>
    <t>001D7840002W1YA1SN</t>
  </si>
  <si>
    <t>OMALA S2 G 680 FR. 20LT.</t>
  </si>
  <si>
    <t>'05011987195042</t>
  </si>
  <si>
    <t>001D7840002VWLA309</t>
  </si>
  <si>
    <t>OMALA S2 G 680 TB 209L</t>
  </si>
  <si>
    <t>'05011987195059</t>
  </si>
  <si>
    <t>001D7840002VSHA309</t>
  </si>
  <si>
    <t>OMALA S2 GX 150 20L</t>
  </si>
  <si>
    <t>OMALA S2 GX 150 GRANEL</t>
  </si>
  <si>
    <t>001F1174</t>
  </si>
  <si>
    <t>OMALA S2 GX 150 209L</t>
  </si>
  <si>
    <t>OMALA S2 GX 220 20L</t>
  </si>
  <si>
    <t>OMALA S2 GX 220 GRANEL</t>
  </si>
  <si>
    <t>001F1177</t>
  </si>
  <si>
    <t>001F1177002VWLA309</t>
  </si>
  <si>
    <t>OMALA S2 GX 220 209L</t>
  </si>
  <si>
    <t>001F1177002VSHA309</t>
  </si>
  <si>
    <t>OMALA S2 GX 320 20L</t>
  </si>
  <si>
    <t>OMALA S2 GX 320 GRANEL</t>
  </si>
  <si>
    <t>001F1179</t>
  </si>
  <si>
    <t>001F1179002VWLA309</t>
  </si>
  <si>
    <t>OMALA S2 GX 320 209L</t>
  </si>
  <si>
    <t>001F1179002VSHA309</t>
  </si>
  <si>
    <t>OMALA S2 GX 460 20L</t>
  </si>
  <si>
    <t>OMALA S2 GX 460 GRANEL</t>
  </si>
  <si>
    <t>001F1182</t>
  </si>
  <si>
    <t>OMALA S2 GX 460 209L</t>
  </si>
  <si>
    <t>OMALA S3 WIND FR 20L</t>
  </si>
  <si>
    <t>'05011987080683</t>
  </si>
  <si>
    <t>001E7842002VNRA1P5</t>
  </si>
  <si>
    <t>OMALA S3</t>
  </si>
  <si>
    <t>OMALA S3 WIND TB 1000L</t>
  </si>
  <si>
    <t>'05011987080652</t>
  </si>
  <si>
    <t>001E7842002VJWA1P5</t>
  </si>
  <si>
    <t>OMALA S4 GXV 150  TB 209L</t>
  </si>
  <si>
    <t>'05011987033979</t>
  </si>
  <si>
    <t>001F8461002VSHA1P5</t>
  </si>
  <si>
    <t>TELLUS S2</t>
  </si>
  <si>
    <t>OMALA S4 GXV 150 BALDE</t>
  </si>
  <si>
    <t>18,92L</t>
  </si>
  <si>
    <t>001F8461002VNFA246</t>
  </si>
  <si>
    <t>OMALA S4</t>
  </si>
  <si>
    <t>OMALA S4 GXV 220 BALDE</t>
  </si>
  <si>
    <t>001F8458002VNFA246</t>
  </si>
  <si>
    <t>OMALA S4 GXV 220 TB 55UGL</t>
  </si>
  <si>
    <t>'05011987032293</t>
  </si>
  <si>
    <t>001F8458002VSHA1P5</t>
  </si>
  <si>
    <t>OMALA S4 GXV 320 BALDE</t>
  </si>
  <si>
    <t>'05011987033887</t>
  </si>
  <si>
    <t>001F8459002VNFA1P5</t>
  </si>
  <si>
    <t>OMALA S4 GXV 320 TB 209L</t>
  </si>
  <si>
    <t>'05011987033894</t>
  </si>
  <si>
    <t>001F8459002VSHA1P5</t>
  </si>
  <si>
    <t>OMALA S4 GXV 460 BALDE</t>
  </si>
  <si>
    <t>001F8460002VNFA1WJ</t>
  </si>
  <si>
    <t>OMALA S4 GXV 460 TB 209L</t>
  </si>
  <si>
    <t>'05011987033955</t>
  </si>
  <si>
    <t>001F8460002VSHA1P5</t>
  </si>
  <si>
    <t>OMALA S4 GXV 680 TB 209L</t>
  </si>
  <si>
    <t>'05011987033917</t>
  </si>
  <si>
    <t>001F8462002VSHA1P5</t>
  </si>
  <si>
    <t>OMALA S4 WE 150 BALDE</t>
  </si>
  <si>
    <t>'05011987859791</t>
  </si>
  <si>
    <t>001D7856002VNFA246</t>
  </si>
  <si>
    <t>OMALA S4 WE 220 BALDE</t>
  </si>
  <si>
    <t>001D7857002VNXA1WJ</t>
  </si>
  <si>
    <t>OMALA S4 WE 220 TB 209L</t>
  </si>
  <si>
    <t>'05011987175198</t>
  </si>
  <si>
    <t>001D7857002VSHA1P5</t>
  </si>
  <si>
    <t>OMALA S4 WE 320 TB 209L</t>
  </si>
  <si>
    <t>001D7858002VSHA246</t>
  </si>
  <si>
    <t>OMALA S4 WE 460 TB 209L</t>
  </si>
  <si>
    <t>'05011987859746</t>
  </si>
  <si>
    <t>001D7859002VSHA246</t>
  </si>
  <si>
    <t>OMALA S5 WIND 320 975L</t>
  </si>
  <si>
    <t>'00021400092433</t>
  </si>
  <si>
    <t>001F6357002X4LNAMD</t>
  </si>
  <si>
    <t>OMALA S5</t>
  </si>
  <si>
    <t>OMALA S5 WIND 320 FR 20L</t>
  </si>
  <si>
    <t>'05011987051935</t>
  </si>
  <si>
    <t>001F6357002XSNA1P5</t>
  </si>
  <si>
    <t>ONDINA X 432 TB 209L</t>
  </si>
  <si>
    <t>001F3415002VSHA315</t>
  </si>
  <si>
    <t>ONDINA</t>
  </si>
  <si>
    <t>ONDINA X432</t>
  </si>
  <si>
    <t>REFRIGERATION OIL S4 FR-F 100 BALDE</t>
  </si>
  <si>
    <t>'00021400035669</t>
  </si>
  <si>
    <t>001D8393002XD6A1WJ</t>
  </si>
  <si>
    <t>REFRIGERATION</t>
  </si>
  <si>
    <t>REFRIGERATION OIL S4 FR-F 32 BALDE</t>
  </si>
  <si>
    <t>'05011987859777</t>
  </si>
  <si>
    <t>001D8394002VO8A246</t>
  </si>
  <si>
    <t>REFRIGERATION OIL S4 FR-F 32</t>
  </si>
  <si>
    <t>REFRIGERATION OIL S4 FR-F 68 BALDE  20L</t>
  </si>
  <si>
    <t>'05011987228481</t>
  </si>
  <si>
    <t>001D8396002VO8A246</t>
  </si>
  <si>
    <t>REFRIGERATION OIL S4 FR-F 68</t>
  </si>
  <si>
    <t>REFRIGERATION OIL S4 FR-V 68 BALDE 20L</t>
  </si>
  <si>
    <t>'05011987200609</t>
  </si>
  <si>
    <t>001D8400002VNFA246</t>
  </si>
  <si>
    <t>REFRIGERATION OIL S4 FR-V 68</t>
  </si>
  <si>
    <t>RETINAX LX 2 INA IMPORTADO BALDE</t>
  </si>
  <si>
    <t>20KG</t>
  </si>
  <si>
    <t>901L3203002VMEA0PK</t>
  </si>
  <si>
    <t>RETINAX</t>
  </si>
  <si>
    <t>RETINAX LX 2 INA IMPORTADO TAMBOR</t>
  </si>
  <si>
    <t>'05011987255562</t>
  </si>
  <si>
    <t>901L3203002VH7A309</t>
  </si>
  <si>
    <t>RHODINA 0616 TAMBOR</t>
  </si>
  <si>
    <t>'05011987217133</t>
  </si>
  <si>
    <t>901L3556002VTAA0H5</t>
  </si>
  <si>
    <t>RHODINA</t>
  </si>
  <si>
    <t>RHODINA BBZ A854 2X5KG IMP</t>
  </si>
  <si>
    <t>2X5KG</t>
  </si>
  <si>
    <t>001B0909</t>
  </si>
  <si>
    <t>RHODINA BBZ</t>
  </si>
  <si>
    <t>RHODINA BBZ BD 18KG</t>
  </si>
  <si>
    <t>'05011987219823</t>
  </si>
  <si>
    <t>001B0909002XECA1P5</t>
  </si>
  <si>
    <t>RHODINA BBZ TB. 170KG</t>
  </si>
  <si>
    <t>'05011987101272</t>
  </si>
  <si>
    <t>001B0909002VT9A0H5</t>
  </si>
  <si>
    <t>RIMULA R2 40 BD 5 UGL EXPO</t>
  </si>
  <si>
    <t>RIMULA R2 40 GRANEL EXPO</t>
  </si>
  <si>
    <t>5UGL</t>
  </si>
  <si>
    <t>5011987082908</t>
  </si>
  <si>
    <t>001F7726002WH4A1PU</t>
  </si>
  <si>
    <t>RIMULA</t>
  </si>
  <si>
    <t>RIMULA R2</t>
  </si>
  <si>
    <t>RIMULA R2 40 CX.12X1L EXPO</t>
  </si>
  <si>
    <t>'05011987034631</t>
  </si>
  <si>
    <t>'05011987034686</t>
  </si>
  <si>
    <t>001F7726002W1YA1PU</t>
  </si>
  <si>
    <t>RIMULA R2 40 TB 209L EXPO</t>
  </si>
  <si>
    <t>5011987034877</t>
  </si>
  <si>
    <t>001F7726002VSHA1PU</t>
  </si>
  <si>
    <t>RIMULA R2 50 FR 20L EXPO</t>
  </si>
  <si>
    <t>VOLVO CX MANUAL VEIC SAE 50 GRANEL</t>
  </si>
  <si>
    <t>'05011987066083</t>
  </si>
  <si>
    <t>001F7727002VWLA1PU</t>
  </si>
  <si>
    <t>RIMULA R2 50 TB 209L EXPO</t>
  </si>
  <si>
    <t>5011987039025</t>
  </si>
  <si>
    <t>001F7727002VSHA1PU</t>
  </si>
  <si>
    <t>RIMULA R3 EXTRA 15W40 CI-4 CX 12X1L</t>
  </si>
  <si>
    <t>RIMULA R3 EXTRA 15W40 CI-4 SB GRANEL</t>
  </si>
  <si>
    <t>CAMINHÕES</t>
  </si>
  <si>
    <t>'05011987038301</t>
  </si>
  <si>
    <t>'05011987038349</t>
  </si>
  <si>
    <t>001G4600002W20A1SN</t>
  </si>
  <si>
    <t>RIMULA R3 EXTRA 15W40 CI-4 FR 20L</t>
  </si>
  <si>
    <t>'05011987038332</t>
  </si>
  <si>
    <t>001G4600002VWLA309</t>
  </si>
  <si>
    <t>001G4600001176A03Q</t>
  </si>
  <si>
    <t>RIMULA R3 EXTRA 15W40 CI-4 TB 209L</t>
  </si>
  <si>
    <t>'05011987038448</t>
  </si>
  <si>
    <t>001G4600002VSHA309</t>
  </si>
  <si>
    <t>RIMULA R3 EXTRA 15W40 CI-4 TB1000L</t>
  </si>
  <si>
    <t>'05011987038455</t>
  </si>
  <si>
    <t>001G4600002VJWA309</t>
  </si>
  <si>
    <t>RIMULA R3 MULTI CH4 15W40 BD 5 UGL EXPO</t>
  </si>
  <si>
    <t>RIMULA R3 MULTI CH4 15W40 GRANEL</t>
  </si>
  <si>
    <t>5011987070585</t>
  </si>
  <si>
    <t>001G2438002VOMA1PU</t>
  </si>
  <si>
    <t>RIMULA R3 MULTI CH4 15W40 CX 12X1L</t>
  </si>
  <si>
    <t>'05011987863521</t>
  </si>
  <si>
    <t>'05011987863514</t>
  </si>
  <si>
    <t>001G2438002W20A1SN</t>
  </si>
  <si>
    <t>RIMULA R3 MULTI CH4 15W40 FR 20L</t>
  </si>
  <si>
    <t>'05011987863507</t>
  </si>
  <si>
    <t>001G2438002VWLA309</t>
  </si>
  <si>
    <t>RIMULA R3 MULTI CH4 15W40 TB 209L</t>
  </si>
  <si>
    <t>'05011987863538</t>
  </si>
  <si>
    <t>001G2438002VSHA309</t>
  </si>
  <si>
    <t>RIMULA R3 MULTI CH4 15W40 TB 209L EXPO</t>
  </si>
  <si>
    <t>5011987070592</t>
  </si>
  <si>
    <t>001G2438002VSHA1PU</t>
  </si>
  <si>
    <t>RIMULA R3 MULTI CH4 15W40 TB1000L OW</t>
  </si>
  <si>
    <t>'05011987863545</t>
  </si>
  <si>
    <t>001G2438002VJWA309</t>
  </si>
  <si>
    <t>RIMULA R4X  15W40 TB 209L EXPO</t>
  </si>
  <si>
    <t>5011987034891</t>
  </si>
  <si>
    <t>001E7746002VSHA1PU</t>
  </si>
  <si>
    <t>RIMULA R4X 15W40 BD 5 UGL EXPO</t>
  </si>
  <si>
    <t>5011987071650</t>
  </si>
  <si>
    <t>001E7746002XEKA1PU</t>
  </si>
  <si>
    <t>RIMULA R4X 15W40 FR 20L EXPO</t>
  </si>
  <si>
    <t>'05011987066106</t>
  </si>
  <si>
    <t>001E7746002VWLA1PU</t>
  </si>
  <si>
    <t>RIMULA R4X 15W40 TB1000 OW EXPO</t>
  </si>
  <si>
    <t>5011987034907</t>
  </si>
  <si>
    <t>001E7746</t>
  </si>
  <si>
    <t>001E7746002VJWA1PU</t>
  </si>
  <si>
    <t>RIMULA R5 LE 10W40 AP CK-4 FR 20L</t>
  </si>
  <si>
    <t>'05011987035331</t>
  </si>
  <si>
    <t>001G1637002VNGA246</t>
  </si>
  <si>
    <t>RIMULA R5</t>
  </si>
  <si>
    <t>RIMULA R5 LE 10W40 AP CK-4 TB 1000L</t>
  </si>
  <si>
    <t>'05011987035249</t>
  </si>
  <si>
    <t>001G1637002VJWA246</t>
  </si>
  <si>
    <t>RIMULA R5 V 10W-30 209L</t>
  </si>
  <si>
    <t>Rimula R5 V 10W-30 GRANEL</t>
  </si>
  <si>
    <t>007A2250002VSHA309</t>
  </si>
  <si>
    <t>RIMULA R5 V 10W-30 20L</t>
  </si>
  <si>
    <t>007A2250002VNGA246</t>
  </si>
  <si>
    <t>RIMULA R5 V 10W30 CX12X1L</t>
  </si>
  <si>
    <t>007A2250002W22A1SN</t>
  </si>
  <si>
    <t>RimulaR6LM_10W40</t>
  </si>
  <si>
    <t>RIMULA R6 LM 10W40 20L</t>
  </si>
  <si>
    <t>001G1638</t>
  </si>
  <si>
    <t>RIMULA R6 LME PLUS 5W30 20L</t>
  </si>
  <si>
    <t>RIMULA R6 LME PLUS 5W30 GRANEL</t>
  </si>
  <si>
    <t>'05011987129856</t>
  </si>
  <si>
    <t>001H2588002VPMA309</t>
  </si>
  <si>
    <t>001H2588001176A03Q</t>
  </si>
  <si>
    <t>RIMULA R6 LME PLUS 5W30 TB1000L</t>
  </si>
  <si>
    <t>'05011987129832</t>
  </si>
  <si>
    <t>001H2588</t>
  </si>
  <si>
    <t>001H2588002VJWA309</t>
  </si>
  <si>
    <t>RIMULA R6 LME PLUS 5W30 TB209L</t>
  </si>
  <si>
    <t>'05011987129870</t>
  </si>
  <si>
    <t>001H2588002VSHA309</t>
  </si>
  <si>
    <t>RIMULA R6 ME 5W-30 TAMBOR</t>
  </si>
  <si>
    <t>001C4595002VSHA309</t>
  </si>
  <si>
    <t>RIMULA R6M</t>
  </si>
  <si>
    <t>RIMULA R6 MS 10W40 20L</t>
  </si>
  <si>
    <t>'05011987035348</t>
  </si>
  <si>
    <t>001E7457002VPMA309</t>
  </si>
  <si>
    <t>001E7457001176A03Q</t>
  </si>
  <si>
    <t>RIMULA R6 MS 10W40 TB 1000L</t>
  </si>
  <si>
    <t>'05011987239166</t>
  </si>
  <si>
    <t>001E7457002VJWA309</t>
  </si>
  <si>
    <t>RIMULA R6 MS 10W40 TB 209L</t>
  </si>
  <si>
    <t>'05011987239159</t>
  </si>
  <si>
    <t>001E7457002VSHA309</t>
  </si>
  <si>
    <t>RIMULA RT4 L 15W-40 (CK-4) 20L</t>
  </si>
  <si>
    <t>'05011987042360</t>
  </si>
  <si>
    <t>001G3598002VPMA309</t>
  </si>
  <si>
    <t>001G3598001176A309</t>
  </si>
  <si>
    <t>RIMULA RT4 L 15W-40 (CK-4) TB 1000L</t>
  </si>
  <si>
    <t>00021400098367</t>
  </si>
  <si>
    <t>'05011987123472</t>
  </si>
  <si>
    <t>001G3598002VJWA309</t>
  </si>
  <si>
    <t>RIMULA RT4 L 15W-40 (CK-4) TB 209L</t>
  </si>
  <si>
    <t>'05011987042667</t>
  </si>
  <si>
    <t>001G3598002VSHA309</t>
  </si>
  <si>
    <t>RIMULA RT4 X 15W40 SHELL CX 12X1L</t>
  </si>
  <si>
    <t>'05011987863699</t>
  </si>
  <si>
    <t>001E8235002W20A1SN</t>
  </si>
  <si>
    <t>RIMULA RT4 X 15W40 SHELL CX 4X4L</t>
  </si>
  <si>
    <t>'05011987041615</t>
  </si>
  <si>
    <t>'05011987233324</t>
  </si>
  <si>
    <t>001E8235002W2KA1SN</t>
  </si>
  <si>
    <t>RIMULA RT4 X 15W40 SHELL FR 20L</t>
  </si>
  <si>
    <t>'05011987233300</t>
  </si>
  <si>
    <t>001E8235002VWLA309</t>
  </si>
  <si>
    <t>001E8235001176A03Q</t>
  </si>
  <si>
    <t>RIMULA RT4 X 15W40 SHELL TB 209L</t>
  </si>
  <si>
    <t>'05011987231085</t>
  </si>
  <si>
    <t>001E8235002VSHA309</t>
  </si>
  <si>
    <t>RIMULA RT4 X 15W40 TB1000 OW</t>
  </si>
  <si>
    <t>'05011987231092</t>
  </si>
  <si>
    <t>001E8235002VJWA309</t>
  </si>
  <si>
    <t>RISELLA X 415 TB 209 L</t>
  </si>
  <si>
    <t>001E2773002VSHxxxx</t>
  </si>
  <si>
    <t>RISELLA</t>
  </si>
  <si>
    <t>RISELLA X415</t>
  </si>
  <si>
    <t>RISELLA X 430 TB209L</t>
  </si>
  <si>
    <t>'05011987211766</t>
  </si>
  <si>
    <t>001E2775002VSHA1P5</t>
  </si>
  <si>
    <t>RISELLA X430</t>
  </si>
  <si>
    <t>RISELLA X 415 B AGRO GRANEL</t>
  </si>
  <si>
    <t>001K2232001176A03Q</t>
  </si>
  <si>
    <t xml:space="preserve">Sintético </t>
  </si>
  <si>
    <t>RISELLA X415 B GRANEL</t>
  </si>
  <si>
    <t>SCANIA HYDRAULIC OIL CX 12X1L</t>
  </si>
  <si>
    <t>VOLVO FLUID TRANS AUTO GRANEL</t>
  </si>
  <si>
    <t>001D8845002W20A1SO</t>
  </si>
  <si>
    <t>SCANIA HYDRAULIC OIL</t>
  </si>
  <si>
    <t>SCANIA LDF 4 209L</t>
  </si>
  <si>
    <t>001G5175002WXHA488</t>
  </si>
  <si>
    <t>LDF4</t>
  </si>
  <si>
    <t>SCANIA LDF 4 20L</t>
  </si>
  <si>
    <t>001G5175002XBRA488</t>
  </si>
  <si>
    <t>SCANIA LDF 5 20L</t>
  </si>
  <si>
    <t>SCANIA LDF 5 GRANEL</t>
  </si>
  <si>
    <t>001J9777002XBRA1SO</t>
  </si>
  <si>
    <t>LDF5</t>
  </si>
  <si>
    <t>001J9777001176A03Q</t>
  </si>
  <si>
    <t>SCANIA LDF 5 TB1000L</t>
  </si>
  <si>
    <t>001J9777002VJWA1SO</t>
  </si>
  <si>
    <t xml:space="preserve">SCANIA LDF 5 TB209L </t>
  </si>
  <si>
    <t>001J9777002WXHA1SO</t>
  </si>
  <si>
    <t>SCANIA MTF OIL 75W-80 209 L LOCAL</t>
  </si>
  <si>
    <t>SCANIA MTF OIL 75W80 GRANEL</t>
  </si>
  <si>
    <t>001J0621002WXHA1SO</t>
  </si>
  <si>
    <t>MTF OIL</t>
  </si>
  <si>
    <t>001J0621001176A03Q</t>
  </si>
  <si>
    <t>SCANIA OIL E7 ENGINE 15W-40 FR 20L</t>
  </si>
  <si>
    <t>001D7453002XBRA1SO</t>
  </si>
  <si>
    <t>SCANIA OIL E7 ENGINE 15W-40 GRANEL</t>
  </si>
  <si>
    <t>001D7453001176A1S0</t>
  </si>
  <si>
    <t>SCANIA OIL E7 ENGINE 15W-40 TB 1000OW</t>
  </si>
  <si>
    <t>'05011987192256</t>
  </si>
  <si>
    <t>001D7453002VJWA1SO</t>
  </si>
  <si>
    <t>SCANIA OIL E7 ENGINE 15W-40 TB 209L</t>
  </si>
  <si>
    <t>'05011987221024</t>
  </si>
  <si>
    <t>001D7453002WXHA1SO</t>
  </si>
  <si>
    <t>SCANIA OIL LDF 3 10W40 NOVO FR 20L</t>
  </si>
  <si>
    <t>001E6289002XBRA1SO</t>
  </si>
  <si>
    <t>LDF 3</t>
  </si>
  <si>
    <t>SCANIA OIL LDF 3 10W40 NOVO GRANEL</t>
  </si>
  <si>
    <t>001E6289001176A03Q</t>
  </si>
  <si>
    <t>SCANIA OIL LDF 3 10W40 NOVO TB 1000OW</t>
  </si>
  <si>
    <t>001E6289002VJWA1SO</t>
  </si>
  <si>
    <t>SCANIA OIL LDF 3 10W40 NOVO TB 209L</t>
  </si>
  <si>
    <t>'05011987234222</t>
  </si>
  <si>
    <t>001E6289002WXHA1SO</t>
  </si>
  <si>
    <t>SCANIA OIL MTF 75W-80 TB 1000L</t>
  </si>
  <si>
    <t>001J0621</t>
  </si>
  <si>
    <t>SCANIA OIL MTF 75W-80 TB 209L</t>
  </si>
  <si>
    <t>SCANIA OIL MTF 75W-80 TB 209L LOCAL</t>
  </si>
  <si>
    <t>001J0621002WXHA768</t>
  </si>
  <si>
    <t>SCANIA OIL STO 1 0 GEARBOX 80W90 TB 209L</t>
  </si>
  <si>
    <t>SCANIA STO 1 0 GEARBOX 80W90 TB 209L</t>
  </si>
  <si>
    <t>001D8799</t>
  </si>
  <si>
    <t>002WXH</t>
  </si>
  <si>
    <t>A1SO</t>
  </si>
  <si>
    <t>001D8799002WXHA1SO</t>
  </si>
  <si>
    <t>STO 1 0 GEARBOX</t>
  </si>
  <si>
    <t>SCANIA OIL STO 2 0 A 75W140 FR 20L</t>
  </si>
  <si>
    <t>SPIRAX S6 AXME 75W-140 GRANEL</t>
  </si>
  <si>
    <t>001E7846002XBRA1SO</t>
  </si>
  <si>
    <t>STO 2 0 A</t>
  </si>
  <si>
    <t>SCANIA OIL STO 2 0 A 75W140 TB 209L</t>
  </si>
  <si>
    <t>001E7846002WXHA1SO</t>
  </si>
  <si>
    <t>SCANIA OIL STO 2 0 G 75W90 FR 20L</t>
  </si>
  <si>
    <t>SPIRAX S6 AXME 75W-90 GRANEL</t>
  </si>
  <si>
    <t>001E7845002XBRA1SO</t>
  </si>
  <si>
    <t>STO 2 0 G</t>
  </si>
  <si>
    <t>SCANIA OIL STO 2 0 G 75W90 TB 209L</t>
  </si>
  <si>
    <t>001E7845002WXHA1SO</t>
  </si>
  <si>
    <t>SCANIA STO 1 0 GEARBOX 80W90 FR 20L</t>
  </si>
  <si>
    <t>001D8799002XBRA1SO</t>
  </si>
  <si>
    <t>SCANIA STO 1 0 GEARBOX 80W90 TB 209L LOC</t>
  </si>
  <si>
    <t>SCANIA STO 1:0 AXLE 85W-140 FR 20L</t>
  </si>
  <si>
    <t>SCANIA STO 1:0 AXLE 85W-140 GRANEL</t>
  </si>
  <si>
    <t>001D8568002XBRA1SO</t>
  </si>
  <si>
    <t>001D8568001176A1S0</t>
  </si>
  <si>
    <t>SCANIA STO 1:0 AXLE 85W-140 TB 1000OW</t>
  </si>
  <si>
    <t>'05011987192218</t>
  </si>
  <si>
    <t>001D8568002VJWA1SO</t>
  </si>
  <si>
    <t>SCANIA STO 1:0 AXLE 85W-140 TB 209L</t>
  </si>
  <si>
    <t>'05011987221031</t>
  </si>
  <si>
    <t>001D8568002WXHA1SO</t>
  </si>
  <si>
    <t>SHELL ARGINA S3 30 TB 209L</t>
  </si>
  <si>
    <t>SHELL ARGINA S3 30 GRANEL</t>
  </si>
  <si>
    <t>5011987035485</t>
  </si>
  <si>
    <t>001G1527002VSHA309</t>
  </si>
  <si>
    <t>ARGINA S3</t>
  </si>
  <si>
    <t>SHELL ARGINA S3 30 TB1000L</t>
  </si>
  <si>
    <t>5011987035546</t>
  </si>
  <si>
    <t>001G1527002VJWA309</t>
  </si>
  <si>
    <t>SHELL ARGINA S3 40 GRANEL</t>
  </si>
  <si>
    <t>001G1526001176A03Q</t>
  </si>
  <si>
    <t>SHELL ARGINA S3 40 TB 209L</t>
  </si>
  <si>
    <t>5011987035508</t>
  </si>
  <si>
    <t>001G1526002VSHA309</t>
  </si>
  <si>
    <t>SHELL ARGINA S3 40 TB1000L</t>
  </si>
  <si>
    <t>5011987035492</t>
  </si>
  <si>
    <t>001G1526002VJWA309</t>
  </si>
  <si>
    <t>SHELL ARGINA S4 40 TB 209L</t>
  </si>
  <si>
    <t>SHELL ARGINA S4 40 GRANEL</t>
  </si>
  <si>
    <t>5011987035515</t>
  </si>
  <si>
    <t>001G1525002VSHA309</t>
  </si>
  <si>
    <t>ARGINA S4</t>
  </si>
  <si>
    <t>SHELL COOLANT HD ULTRA CONCENTRADO 1000L</t>
  </si>
  <si>
    <t>THIRD PARTY</t>
  </si>
  <si>
    <t>Coolant</t>
  </si>
  <si>
    <t>FLUIDOS</t>
  </si>
  <si>
    <t>001B7512002VJWA1SN</t>
  </si>
  <si>
    <t>COOLANT</t>
  </si>
  <si>
    <t>COOLANT HD ULTRA CONC</t>
  </si>
  <si>
    <t>SHELL COOLANT HD ULTRA CONCENTRADO 200L</t>
  </si>
  <si>
    <t>200L</t>
  </si>
  <si>
    <t>001B7512002X3LA1SN</t>
  </si>
  <si>
    <t>SHELL COOLANT HD ULTRA CONCENTRADO 20L</t>
  </si>
  <si>
    <t>001B7512002VPNA1SN</t>
  </si>
  <si>
    <t>SHELL COOLANT HD ULTRA PRONTO P USO 200L</t>
  </si>
  <si>
    <t>'05011987270831</t>
  </si>
  <si>
    <t>007A0348002X3LA1SN</t>
  </si>
  <si>
    <t>COOLANT HD ULTRA PRONTO</t>
  </si>
  <si>
    <t>SHELL COOLANT HD ULTRA PRONTO P USO 20L</t>
  </si>
  <si>
    <t>007A0348002VPNA1SN</t>
  </si>
  <si>
    <t>SHELL COOLANT HD ULTRA PRONTO USO 1000L</t>
  </si>
  <si>
    <t>007A0348002VJWA1SN</t>
  </si>
  <si>
    <t xml:space="preserve">SHELL COOLANT LONGLIFE CONCENTRADO 12X1L </t>
  </si>
  <si>
    <t>'05011987266513</t>
  </si>
  <si>
    <t>007A0427002X3LA1SN</t>
  </si>
  <si>
    <t>COOLANT LONGLIFE CONC</t>
  </si>
  <si>
    <t xml:space="preserve">SHELL COOLANT LONGLIFE PRONTO 24X0,5L </t>
  </si>
  <si>
    <t>'05011987266285</t>
  </si>
  <si>
    <t>007A0346002X3LA1SN</t>
  </si>
  <si>
    <t>COOLANT LONGLIFE PRONTO</t>
  </si>
  <si>
    <t xml:space="preserve">SHELL COOLANT LONGLIFE PRONTO USO 12X1L </t>
  </si>
  <si>
    <t>'05011987266278</t>
  </si>
  <si>
    <t>007A0346002VX1A1SN</t>
  </si>
  <si>
    <t>SHELL D971 TB209L</t>
  </si>
  <si>
    <t>'05011987006867</t>
  </si>
  <si>
    <t>001F4367002VSHA246</t>
  </si>
  <si>
    <t>SHELL GADINIA S3 30 TB 209L</t>
  </si>
  <si>
    <t>SHELL GADINIA S3 30 GRANEL</t>
  </si>
  <si>
    <t>5011987035522</t>
  </si>
  <si>
    <t>001G1522002VSHA309</t>
  </si>
  <si>
    <t>GADINIA S3</t>
  </si>
  <si>
    <t>SHELL GADINIA S3 40 FR 20L</t>
  </si>
  <si>
    <t>SHELL GADINIA S3 40 GRANEL</t>
  </si>
  <si>
    <t>'05011987037533</t>
  </si>
  <si>
    <t>'05011987037557</t>
  </si>
  <si>
    <t>001G1523002VWLA309</t>
  </si>
  <si>
    <t>001G1523001176A03Q</t>
  </si>
  <si>
    <t>SHELL GADINIA S3 40 TB 209L</t>
  </si>
  <si>
    <t>'05011987035539</t>
  </si>
  <si>
    <t>001G1523002VSHA309</t>
  </si>
  <si>
    <t>SHELL GADINIA S3 40 TB1000L</t>
  </si>
  <si>
    <t>5011987035584</t>
  </si>
  <si>
    <t>001G1523002VJWA309</t>
  </si>
  <si>
    <t>SHELL HD 2167 GRANEL</t>
  </si>
  <si>
    <t>001I3899001176A03Q</t>
  </si>
  <si>
    <t>SHELL PC 1448 0W30 LOCAL GRANEL</t>
  </si>
  <si>
    <t>SHELL PC 1448 0W30 GRANEL</t>
  </si>
  <si>
    <t>001E5759001176A03Q</t>
  </si>
  <si>
    <t>SHELL PC 2016 0W20 GRANEL IMP</t>
  </si>
  <si>
    <t>001F9777001176A03Q</t>
  </si>
  <si>
    <t>SHELL SPIRAX S5 ATE 236.26 FR 20L</t>
  </si>
  <si>
    <t>'05011987188884</t>
  </si>
  <si>
    <t>001D8288002VNGA1P5</t>
  </si>
  <si>
    <t>SPIRAX</t>
  </si>
  <si>
    <t>SPIRAX S5</t>
  </si>
  <si>
    <t>SKF GHG 180KG</t>
  </si>
  <si>
    <t>001A9464002VTAA0H5</t>
  </si>
  <si>
    <t>SKF</t>
  </si>
  <si>
    <t>SPIRAX S1 ATF TASA CX. 12X1L</t>
  </si>
  <si>
    <t>SPIRAX S1 ATF TASA GRANEL</t>
  </si>
  <si>
    <t>'05011987863712</t>
  </si>
  <si>
    <t>'05011987191563</t>
  </si>
  <si>
    <t>001D8294002W1ZA1SN</t>
  </si>
  <si>
    <t>SPIRAX S1</t>
  </si>
  <si>
    <t>SPIRAX S1 ATF TASA FR. 20LT.</t>
  </si>
  <si>
    <t>'05011987193123</t>
  </si>
  <si>
    <t>001D8294002VPNA309</t>
  </si>
  <si>
    <t>SPIRAX S1 ATF TASA TB 209L</t>
  </si>
  <si>
    <t>'05011987193109</t>
  </si>
  <si>
    <t>001D8294002VSHA309</t>
  </si>
  <si>
    <t>SPIRAX S2 A 140 CX. 12X1L</t>
  </si>
  <si>
    <t>SPIRAX S2 A 140 GRANEL</t>
  </si>
  <si>
    <t>'05011987863729</t>
  </si>
  <si>
    <t>001D8274002W1YA1SN</t>
  </si>
  <si>
    <t>SPIRAX S2</t>
  </si>
  <si>
    <t>SPIRAX S2 A 140 FR. 20LT.</t>
  </si>
  <si>
    <t>'05011987193741</t>
  </si>
  <si>
    <t>001D8274002VPLA309</t>
  </si>
  <si>
    <t>SPIRAX S2 A 140 TB 209L</t>
  </si>
  <si>
    <t>'05011987193727</t>
  </si>
  <si>
    <t>001D8274002VSHA309</t>
  </si>
  <si>
    <t>SPIRAX S2 A 80W90 12X1L EXPO</t>
  </si>
  <si>
    <t>SPIRAX S2 A 80W90 GRANEL EXPO</t>
  </si>
  <si>
    <t>'05011987034648</t>
  </si>
  <si>
    <t>'05011987034693</t>
  </si>
  <si>
    <t>001D8276002W1YA1PU</t>
  </si>
  <si>
    <t>SPIRAX S2 A 80W90 4X4 EXPO</t>
  </si>
  <si>
    <t>'05011987034655</t>
  </si>
  <si>
    <t>'05011987034723</t>
  </si>
  <si>
    <t>001D8276002W2HA1PU</t>
  </si>
  <si>
    <t>SPIRAX S2 A 80W90 5 UGL EXPO</t>
  </si>
  <si>
    <t>5011987080799</t>
  </si>
  <si>
    <t>001D8276002VJWA1PU</t>
  </si>
  <si>
    <t>SPIRAX S2 A 80W90 TAMBOR 209L EXPO</t>
  </si>
  <si>
    <t>5011987034914</t>
  </si>
  <si>
    <t>001D8276</t>
  </si>
  <si>
    <t>001D8276002VSHA1PU</t>
  </si>
  <si>
    <t>SPIRAX S2 A 85W-140 12X1L EXPO</t>
  </si>
  <si>
    <t>'05011987034488</t>
  </si>
  <si>
    <t>'05011987034662</t>
  </si>
  <si>
    <t>001D8277002W1YA1PU</t>
  </si>
  <si>
    <t>SPIRAX S2 A 85W-140 CX 12X1L</t>
  </si>
  <si>
    <t>SPIRAX S2 A 85W-140 GRANEL</t>
  </si>
  <si>
    <t>'05011987863774</t>
  </si>
  <si>
    <t>'05011987863750</t>
  </si>
  <si>
    <t>001D8277002W1YA1SN</t>
  </si>
  <si>
    <t>SPIRAX S2 A 85W-140 CX 4X4L EXPO</t>
  </si>
  <si>
    <t>'05011987034617</t>
  </si>
  <si>
    <t>'05011987034709</t>
  </si>
  <si>
    <t>001D8277002W2HA1PU</t>
  </si>
  <si>
    <t>SPIRAX S2 A 85W140 FR 20L EXPO</t>
  </si>
  <si>
    <t>'05011987053540</t>
  </si>
  <si>
    <t>001D8277002VPLA1PU</t>
  </si>
  <si>
    <t>SPIRAX S2 A 85W-140 FR. 20LT.</t>
  </si>
  <si>
    <t>'05011987193505</t>
  </si>
  <si>
    <t>001D8277002VPLA309</t>
  </si>
  <si>
    <t>001D8277001176A03Q</t>
  </si>
  <si>
    <t>SPIRAX S2 A 85W-140 TB 209L</t>
  </si>
  <si>
    <t>'05011987193444</t>
  </si>
  <si>
    <t>001D8277002VSHA309</t>
  </si>
  <si>
    <t>SPIRAX S2 A 85W-140 TB 209L EXPO</t>
  </si>
  <si>
    <t>5011987034921</t>
  </si>
  <si>
    <t>001D8277002VSHA1PU</t>
  </si>
  <si>
    <t>SPIRAX S2 A 90 CX. 12X1L</t>
  </si>
  <si>
    <t>'05011987863668</t>
  </si>
  <si>
    <t>001D8273002W1YA1SN</t>
  </si>
  <si>
    <t>SPIRAX S2 A 90 FR 20L EXPO</t>
  </si>
  <si>
    <t>'05011987066090</t>
  </si>
  <si>
    <t>001D8273002VPLA1PU</t>
  </si>
  <si>
    <t>SPIRAX S2 A 90 FR. 20LT.</t>
  </si>
  <si>
    <t>001D8273002VPLA1SN</t>
  </si>
  <si>
    <t>001D8273001176A03Q</t>
  </si>
  <si>
    <t>SPIRAX S2 A 90 TB 1000L</t>
  </si>
  <si>
    <t>5011987047716</t>
  </si>
  <si>
    <t>001F3672</t>
  </si>
  <si>
    <t>001F3672002VJWA309</t>
  </si>
  <si>
    <t>SPIRAX S2 A 90 TB 209L</t>
  </si>
  <si>
    <t>'05011987193765</t>
  </si>
  <si>
    <t>001D8273002VSHA309</t>
  </si>
  <si>
    <t>SPIRAX S2 ALS 80W-90 FR 20L</t>
  </si>
  <si>
    <t>SPIRAX S2 ALS 80W-90 GRANEL</t>
  </si>
  <si>
    <t>'05011987047297</t>
  </si>
  <si>
    <t>'05011987047280</t>
  </si>
  <si>
    <t>001D8279002VPLA309</t>
  </si>
  <si>
    <t>001D8279001176A03Q</t>
  </si>
  <si>
    <t>SPIRAX S2 ALS 85W-140 12X1L</t>
  </si>
  <si>
    <t>'05011987191488</t>
  </si>
  <si>
    <t>001D8280002W1YA316</t>
  </si>
  <si>
    <t>SPIRAX S2 C 10W 1000L</t>
  </si>
  <si>
    <t>SPIRAX S2 C 10W GRANEL</t>
  </si>
  <si>
    <t>001M2458</t>
  </si>
  <si>
    <t>001M2458002VSHA309</t>
  </si>
  <si>
    <t>SPIRAX S2 C 10W 209L</t>
  </si>
  <si>
    <t>001M2458002VPLA309</t>
  </si>
  <si>
    <t>SPIRAX S2 C 10W 20L</t>
  </si>
  <si>
    <t>001M2458001176A03Q</t>
  </si>
  <si>
    <t>SPIRAX S2 C 30 1000L</t>
  </si>
  <si>
    <t>SPIRAX S2 C 30 GRANEL</t>
  </si>
  <si>
    <t>001M2459</t>
  </si>
  <si>
    <t>001M2459002VSHA309</t>
  </si>
  <si>
    <t>SPIRAX S2 C 30 209L</t>
  </si>
  <si>
    <t>001M2459002VPLA309</t>
  </si>
  <si>
    <t>SPIRAX S2 C 30 20L</t>
  </si>
  <si>
    <t>001M2459001176A03Q</t>
  </si>
  <si>
    <t>SPIRAX S2 G 140 CX. 12X1L</t>
  </si>
  <si>
    <t>SPIRAX S2 G 140 GRANEL</t>
  </si>
  <si>
    <t>'05011987863743</t>
  </si>
  <si>
    <t>001D8263002W1YA1SN</t>
  </si>
  <si>
    <t>SPIRAX S2 G 140 FR. 20LT.</t>
  </si>
  <si>
    <t>'05011987193895</t>
  </si>
  <si>
    <t>001D8263002VPLA309</t>
  </si>
  <si>
    <t>SPIRAX S2 G 80W CX. 12X1L</t>
  </si>
  <si>
    <t>SPIRAX S2 G 80W GRANEL</t>
  </si>
  <si>
    <t>'05011987863651</t>
  </si>
  <si>
    <t>001D8260002W1YA1SN</t>
  </si>
  <si>
    <t>SPIRAX S2 G 80W FR. 20LT.</t>
  </si>
  <si>
    <t>001D8260002VPLA1SN</t>
  </si>
  <si>
    <t>SPIRAX S2 G 80W TB 209L</t>
  </si>
  <si>
    <t>'05011987193963</t>
  </si>
  <si>
    <t>001D8260002VSHA309</t>
  </si>
  <si>
    <t>SPIRAX S2 G 90 CX. 12X1L</t>
  </si>
  <si>
    <t>SPIRAX S2 G 90 GRANEL</t>
  </si>
  <si>
    <t>'05011987863736</t>
  </si>
  <si>
    <t>'05011987191372</t>
  </si>
  <si>
    <t>001D8262002W1YA1SN</t>
  </si>
  <si>
    <t>SPIRAX S2 G 90 FR. 20LT.</t>
  </si>
  <si>
    <t>'05011987193949</t>
  </si>
  <si>
    <t>001D8262002VPLA309</t>
  </si>
  <si>
    <t>SPIRAX S2 G 90 TB 209L</t>
  </si>
  <si>
    <t>'05011987193932</t>
  </si>
  <si>
    <t>001D8262002VSHA309</t>
  </si>
  <si>
    <t>SPIRAX S2 GD (BR) TB 1000 OW</t>
  </si>
  <si>
    <t>'05011987047716</t>
  </si>
  <si>
    <t>SPIRAX S2 GD FR 20L</t>
  </si>
  <si>
    <t>'05011987261174</t>
  </si>
  <si>
    <t>001F3672002VPLA309</t>
  </si>
  <si>
    <t>SPIRAX S2 GD TB 209L</t>
  </si>
  <si>
    <t>'05011987261556</t>
  </si>
  <si>
    <t>001F3672002VSHA309</t>
  </si>
  <si>
    <t>SPIRAX S3 AD 80W90 FR 20L</t>
  </si>
  <si>
    <t>'05011987060821</t>
  </si>
  <si>
    <t>001D8284002VWLA309</t>
  </si>
  <si>
    <t>SPIRAX S3</t>
  </si>
  <si>
    <t>SPIRAX S3 AD 80W90 TB 209L</t>
  </si>
  <si>
    <t>'05011987193246</t>
  </si>
  <si>
    <t>001D8284002VSHA309</t>
  </si>
  <si>
    <t>SPIRAX S3 ATF MD3 BALDE 5UGL</t>
  </si>
  <si>
    <t>'00021400024106</t>
  </si>
  <si>
    <t>001D8298002VOMA1WJ</t>
  </si>
  <si>
    <t>SPIRAX S3 ATF MD3 CX 6 X 1L</t>
  </si>
  <si>
    <t>'00021400059634</t>
  </si>
  <si>
    <t>001D8298002XO5NAMD</t>
  </si>
  <si>
    <t>SPIRAX S3 ATF MD3 TAMBOR</t>
  </si>
  <si>
    <t>'00021400024083</t>
  </si>
  <si>
    <t>001D8298002VJ3A1WJ</t>
  </si>
  <si>
    <t>SPIRAX S3 AX 80W90 FR. 20LT.</t>
  </si>
  <si>
    <t>'05011987214002</t>
  </si>
  <si>
    <t>001D8281002VWLA309</t>
  </si>
  <si>
    <t>001D8281001176A03Q</t>
  </si>
  <si>
    <t>SPIRAX S3 AX 80W90 TB 209L</t>
  </si>
  <si>
    <t>'05011987193338</t>
  </si>
  <si>
    <t>001D8281002VSHA309</t>
  </si>
  <si>
    <t>SPIRAX S3 AX 85W-140 GRANEL</t>
  </si>
  <si>
    <t>001D8282001176A03Q</t>
  </si>
  <si>
    <t>SPIRAX S3 AX 85W-140 TB 209L</t>
  </si>
  <si>
    <t>'05011987193307</t>
  </si>
  <si>
    <t>001D8282002VSHA309</t>
  </si>
  <si>
    <t>SPIRAX S3 G 80W FR. 20LT</t>
  </si>
  <si>
    <t>SPIRAX S3 G 80W GRANEL</t>
  </si>
  <si>
    <t>'05011987124615</t>
  </si>
  <si>
    <t>001D8264002VPLA1SN</t>
  </si>
  <si>
    <t>SPIRAX S3 G 80W TB 209L</t>
  </si>
  <si>
    <t>'05011987193840</t>
  </si>
  <si>
    <t>001D8264002VSHA309</t>
  </si>
  <si>
    <t>SPIRAX S3 G 80W-90 TB 209L</t>
  </si>
  <si>
    <t>SPIRAX S3 G 80W-90 GRANEL</t>
  </si>
  <si>
    <t>'05011987193802</t>
  </si>
  <si>
    <t>001D8265002VSHA309</t>
  </si>
  <si>
    <t>SPIRAX S3 T FR. 20LT.</t>
  </si>
  <si>
    <t>'05011987203327</t>
  </si>
  <si>
    <t>001D8245002VWLA309</t>
  </si>
  <si>
    <t>001D8245001176A03Q</t>
  </si>
  <si>
    <t>SPIRAX S3 T TB 209L</t>
  </si>
  <si>
    <t>5011987203464</t>
  </si>
  <si>
    <t>001D8245002VSHA309</t>
  </si>
  <si>
    <t>SPIRAX S4 ATF HDX CX 12X1L</t>
  </si>
  <si>
    <t>'05011987215726</t>
  </si>
  <si>
    <t>001D8301</t>
  </si>
  <si>
    <t>A10E</t>
  </si>
  <si>
    <t>001D8301002WL0A10E</t>
  </si>
  <si>
    <t>SPIRAX S4</t>
  </si>
  <si>
    <t>SPIRAX S4 ATF HDX TAMBOR</t>
  </si>
  <si>
    <t>'05011987192966</t>
  </si>
  <si>
    <t>001D8301002VSHA309</t>
  </si>
  <si>
    <t>001F4154001176A03Q</t>
  </si>
  <si>
    <t>SPIRAX S4 AX 85W140 TB 1000</t>
  </si>
  <si>
    <t>'05011987136915</t>
  </si>
  <si>
    <t>001F4154002VJWA1SN</t>
  </si>
  <si>
    <t>SPIRAX S4 CX 10W FR 20L</t>
  </si>
  <si>
    <t>SPIRAX S4 CX 10W GRANEL</t>
  </si>
  <si>
    <t>'05011987018372</t>
  </si>
  <si>
    <t>001D8249002VWLA309</t>
  </si>
  <si>
    <t>001D8249001176A03Q</t>
  </si>
  <si>
    <t>SPIRAX S4 CX 10W TB 1000L OW</t>
  </si>
  <si>
    <t>'05011987194519</t>
  </si>
  <si>
    <t>001D8249002VJWA309</t>
  </si>
  <si>
    <t>SPIRAX S4 CX 10W TB 209L</t>
  </si>
  <si>
    <t>'05011987194441</t>
  </si>
  <si>
    <t>001D8249002VSHA309</t>
  </si>
  <si>
    <t>SPIRAX S4 CX 10W TB 209L EXPO</t>
  </si>
  <si>
    <t>5011987034938</t>
  </si>
  <si>
    <t>001D8249002VSHA1PU</t>
  </si>
  <si>
    <t>SPIRAX S4 CX 30 GRANEL</t>
  </si>
  <si>
    <t>001D8250001176A03Q</t>
  </si>
  <si>
    <t>SPIRAX S4 CX 30 TB 209L</t>
  </si>
  <si>
    <t>'05011987194342</t>
  </si>
  <si>
    <t>001D8250002VSHA309</t>
  </si>
  <si>
    <t>SPIRAX S4 CX 30 TB1000 OW</t>
  </si>
  <si>
    <t>5011987194410</t>
  </si>
  <si>
    <t>001D8250002VJWA309</t>
  </si>
  <si>
    <t>SPIRAX S4 CX 50 GRANEL</t>
  </si>
  <si>
    <t>001D8252001176A03Q</t>
  </si>
  <si>
    <t>SPIRAX S4 CX 50 TB 209L</t>
  </si>
  <si>
    <t>'05011987194243</t>
  </si>
  <si>
    <t>001D8252002VSHA309</t>
  </si>
  <si>
    <t>SPIRAX S4 CX 50 TB1000 OW</t>
  </si>
  <si>
    <t>5011987194304</t>
  </si>
  <si>
    <t>001D8252</t>
  </si>
  <si>
    <t>001D8252002VJWA309</t>
  </si>
  <si>
    <t>SPIRAX S4 CX 60 GRANEL</t>
  </si>
  <si>
    <t>001D8253001176A03Q</t>
  </si>
  <si>
    <t>SPIRAX S4 CX 60 TB1000 OW</t>
  </si>
  <si>
    <t>'05011987194236</t>
  </si>
  <si>
    <t>001D8253</t>
  </si>
  <si>
    <t>001D8253002VJWA309</t>
  </si>
  <si>
    <t>SPIRAX S4 TXM FR. 20LT.</t>
  </si>
  <si>
    <t>'05011987194625</t>
  </si>
  <si>
    <t>001D8246002vpmA309</t>
  </si>
  <si>
    <t>001D8246001176A03Q</t>
  </si>
  <si>
    <t>SPIRAX S4 TXM TB 209L</t>
  </si>
  <si>
    <t>'05011987194564</t>
  </si>
  <si>
    <t>001D8246002VSHA309</t>
  </si>
  <si>
    <t>SPIRAX S4 TXM TB1000 OW</t>
  </si>
  <si>
    <t>'05011987194670</t>
  </si>
  <si>
    <t>001D8246002VJWA309</t>
  </si>
  <si>
    <t>SPIRAX S5 CVT X CX 12X1L</t>
  </si>
  <si>
    <t>'06957204314065</t>
  </si>
  <si>
    <t>001G8326002VSHA0F7</t>
  </si>
  <si>
    <t>SPIRAX S5 CVT X TB 209L</t>
  </si>
  <si>
    <t>'06957204314041</t>
  </si>
  <si>
    <t>001G8326002W22CHIN</t>
  </si>
  <si>
    <t>SPIRAX S6 ATF A668 55UGL</t>
  </si>
  <si>
    <t>001J2623002VJ3NAMD</t>
  </si>
  <si>
    <t>SPIRAX S6 ATF VM PLUS TB 209L</t>
  </si>
  <si>
    <t>'05011987241909</t>
  </si>
  <si>
    <t>001F0922002VSHA246</t>
  </si>
  <si>
    <t>SPIRAX S6</t>
  </si>
  <si>
    <t>SPIRAX S6 ATF X 6x1L</t>
  </si>
  <si>
    <t>6x1L</t>
  </si>
  <si>
    <t>001F3526</t>
  </si>
  <si>
    <t>SPIRAX S6 AXME 75W-140 BALDE</t>
  </si>
  <si>
    <t>'05011987189010</t>
  </si>
  <si>
    <t>001D8291002VNFA1P5</t>
  </si>
  <si>
    <t>001D8291001176A03Q</t>
  </si>
  <si>
    <t>SPIRAX S6 AXME 75W-140 TB 209L</t>
  </si>
  <si>
    <t>'05011987208483</t>
  </si>
  <si>
    <t>001D8291002VSHA309</t>
  </si>
  <si>
    <t>SPIRAX S6 AXME 75W140 TB 209L LOCAL</t>
  </si>
  <si>
    <t>001D8291</t>
  </si>
  <si>
    <t>SPIRAX S6 AXME 75W-90 BALDE</t>
  </si>
  <si>
    <t>'05011987189430</t>
  </si>
  <si>
    <t>001D8290002VNFA246</t>
  </si>
  <si>
    <t>001D8290001176A03Q</t>
  </si>
  <si>
    <t>SPIRAX S6 AXME 75W90 TB 1000L LOCAL</t>
  </si>
  <si>
    <t>'05011987114074</t>
  </si>
  <si>
    <t>001D8290002VJWA309</t>
  </si>
  <si>
    <t>SPIRAX S6 AXME 75W-90 TB 209L</t>
  </si>
  <si>
    <t>'05011987193185</t>
  </si>
  <si>
    <t>001D8290002VSHA309</t>
  </si>
  <si>
    <t>SPIRAX S6 GXME 75W80 20L</t>
  </si>
  <si>
    <t>'05011987188952</t>
  </si>
  <si>
    <t>001D8272002VNFA1P5</t>
  </si>
  <si>
    <t>TACTIC EMV GADUS S3 T220 2 CX 10X250CC</t>
  </si>
  <si>
    <t>10X1UN</t>
  </si>
  <si>
    <t>'05011987185982</t>
  </si>
  <si>
    <t>001D8559002WTWA04V</t>
  </si>
  <si>
    <t>TACTIC EMV GADUS S3</t>
  </si>
  <si>
    <t>TACTIC EMV GADUS S3 V460D 2 CX 10X250CC</t>
  </si>
  <si>
    <t>'05011987280885</t>
  </si>
  <si>
    <t>001D8558002WTWA04V</t>
  </si>
  <si>
    <t>TACTIC EMV GADUS S5 T100 2 CX 10X120CC</t>
  </si>
  <si>
    <t>'05011987178663</t>
  </si>
  <si>
    <t>'05011987280854</t>
  </si>
  <si>
    <t>001D8560002WTVA04V</t>
  </si>
  <si>
    <t>TACTIC EMV GADUS S5</t>
  </si>
  <si>
    <t>TELLUS S2 M 100 FR. 20LT.</t>
  </si>
  <si>
    <t>TELLUS S2 M 100 GRANEL</t>
  </si>
  <si>
    <t>'05011987197121</t>
  </si>
  <si>
    <t>001D7746002VWLA309</t>
  </si>
  <si>
    <t>TELLUS</t>
  </si>
  <si>
    <t>001D7746001176A03Q</t>
  </si>
  <si>
    <t>TELLUS S2 M 100 TB 209L</t>
  </si>
  <si>
    <t>'05011987197138</t>
  </si>
  <si>
    <t>001D7746002VSHA309</t>
  </si>
  <si>
    <t>TELLUS S2 M 100 TB1000 OW</t>
  </si>
  <si>
    <t>5011987197237</t>
  </si>
  <si>
    <t>001D7746002VJWA309</t>
  </si>
  <si>
    <t>TELLUS S2 M 32 FR. 20LT.</t>
  </si>
  <si>
    <t>TELLUS S2 M 32 GRANEL</t>
  </si>
  <si>
    <t>'05011987197640</t>
  </si>
  <si>
    <t>001D7743002VWLA309</t>
  </si>
  <si>
    <t>TELLUS S2 M 32 TB 209L</t>
  </si>
  <si>
    <t>'05011987197657</t>
  </si>
  <si>
    <t>001D7743002VSHA309</t>
  </si>
  <si>
    <t>TELLUS S2 M 46 FR. 20LT.</t>
  </si>
  <si>
    <t>TELLUS S2 M 46 GRANEL</t>
  </si>
  <si>
    <t>'05011987197466</t>
  </si>
  <si>
    <t>001D7744002VWLA309</t>
  </si>
  <si>
    <t>001D7744001176A03Q</t>
  </si>
  <si>
    <t>TELLUS S2 M 46 TB 209L</t>
  </si>
  <si>
    <t>'05011987197473</t>
  </si>
  <si>
    <t>001D7744002VSHA309</t>
  </si>
  <si>
    <t>TELLUS S2 M 46 TB1000 OW</t>
  </si>
  <si>
    <t>5011987197589</t>
  </si>
  <si>
    <t>001D7744002VJWA309</t>
  </si>
  <si>
    <t>TELLUS S2 M 68 CX 12X1L</t>
  </si>
  <si>
    <t>'05011987020627</t>
  </si>
  <si>
    <t>'05011987020634</t>
  </si>
  <si>
    <t>001D7745002W1YA1SN</t>
  </si>
  <si>
    <t>TELLUS S2 M 68 FR. 20LT.</t>
  </si>
  <si>
    <t>'05011987197275</t>
  </si>
  <si>
    <t>001D7745002VWLA309</t>
  </si>
  <si>
    <t>001D7745001176A03Q</t>
  </si>
  <si>
    <t>TELLUS S2 M 68 TB 209L</t>
  </si>
  <si>
    <t>'05011987197282</t>
  </si>
  <si>
    <t>001D7745002VSHA309</t>
  </si>
  <si>
    <t>TELLUS S2 M 68 TB1000 OW</t>
  </si>
  <si>
    <t>'05011987197404</t>
  </si>
  <si>
    <t>001D7745002VJWA309</t>
  </si>
  <si>
    <t>TELLUS S2 V 100 GRANEL</t>
  </si>
  <si>
    <t>001D7752</t>
  </si>
  <si>
    <t>001D7752001176A03Q</t>
  </si>
  <si>
    <t>TELLUS S2 V 100 TB 209L</t>
  </si>
  <si>
    <t>'05011987196834</t>
  </si>
  <si>
    <t>001D7752002VSHA309</t>
  </si>
  <si>
    <t>TELLUS S2 V 32 FR 20L</t>
  </si>
  <si>
    <t>TELLUS S2 V 32 GRANEL</t>
  </si>
  <si>
    <t>001D7749002VWLA309</t>
  </si>
  <si>
    <t>TELLUS S2 V 32 TB 209L</t>
  </si>
  <si>
    <t>'05011987197008</t>
  </si>
  <si>
    <t>001D7749002VSHA309</t>
  </si>
  <si>
    <t>TELLUS S2 V 46 FR 20L</t>
  </si>
  <si>
    <t>TELLUS S2 V 46 GRANEL</t>
  </si>
  <si>
    <t>'05011987114210</t>
  </si>
  <si>
    <t>001D7750002VWLA309</t>
  </si>
  <si>
    <t>001D7750001176A03Q</t>
  </si>
  <si>
    <t>TELLUS S2 V 46 TB 1000L</t>
  </si>
  <si>
    <t>5011987208377</t>
  </si>
  <si>
    <t>001D7750002VJWA309</t>
  </si>
  <si>
    <t>TELLUS S2 V 46 TB 209L</t>
  </si>
  <si>
    <t>'05011987196957</t>
  </si>
  <si>
    <t>001D7750002VSHA309</t>
  </si>
  <si>
    <t>001D7751001176A03Q</t>
  </si>
  <si>
    <t>TELLUS S2 V 68 TB 209L</t>
  </si>
  <si>
    <t>'05011987196872</t>
  </si>
  <si>
    <t>001D7751002VSHA309</t>
  </si>
  <si>
    <t>TELLUS S2 V 68 TB1000</t>
  </si>
  <si>
    <t>'05011987851115</t>
  </si>
  <si>
    <t>001D7751002VJWA309</t>
  </si>
  <si>
    <t>TELLUS S2 VX 15 TB 55UGL</t>
  </si>
  <si>
    <t>'05011987856189</t>
  </si>
  <si>
    <t>001F8430002VSHA246</t>
  </si>
  <si>
    <t>TELLUS S2 VX 22 TB 209L</t>
  </si>
  <si>
    <t>'05011987856202</t>
  </si>
  <si>
    <t>001F8431002VSHA246</t>
  </si>
  <si>
    <t>TELLUS S2 VX 32 FINE 55UGL</t>
  </si>
  <si>
    <t>'00021400094222</t>
  </si>
  <si>
    <t>001H8552002VJ3NAMD</t>
  </si>
  <si>
    <t>TELLUS S3 M46 TAMBOR</t>
  </si>
  <si>
    <t>001D7759002VJ3-</t>
  </si>
  <si>
    <t>TELLUS S3</t>
  </si>
  <si>
    <t>TELLUS S3 V 46 TB 209L</t>
  </si>
  <si>
    <t>'05011987187306</t>
  </si>
  <si>
    <t>001D7763002VSHA246</t>
  </si>
  <si>
    <t>TELLUS S4 VX 32 TB 55UGL</t>
  </si>
  <si>
    <t>'00021400057746</t>
  </si>
  <si>
    <t>001G4231002VJ3NAMD</t>
  </si>
  <si>
    <t>TELLUS S4</t>
  </si>
  <si>
    <t>TF DCT-F3 236.25 FR 20L</t>
  </si>
  <si>
    <t>'05011987127289</t>
  </si>
  <si>
    <t>001C8174002VNQA18H</t>
  </si>
  <si>
    <t>TONNA S3 M 220 FR. 20LT.</t>
  </si>
  <si>
    <t>TONNA S3 M 220 GRANEL</t>
  </si>
  <si>
    <t>'05011987196605</t>
  </si>
  <si>
    <t>001D7775002VXHA309</t>
  </si>
  <si>
    <t>TONNA</t>
  </si>
  <si>
    <t>TONNA S M 220</t>
  </si>
  <si>
    <t>TONNA S3 M 220 TB 209L</t>
  </si>
  <si>
    <t>'05011987196612</t>
  </si>
  <si>
    <t>001D7775002VSHA309</t>
  </si>
  <si>
    <t>TONNA S3 M 68 FR. 20LT.</t>
  </si>
  <si>
    <t>TONNA S3 M 68 GRANEL</t>
  </si>
  <si>
    <t>'05011987196667</t>
  </si>
  <si>
    <t>001D7774002VXHA309</t>
  </si>
  <si>
    <t>TONNA S3 M 68 TB 209L</t>
  </si>
  <si>
    <t>'05011987196674</t>
  </si>
  <si>
    <t>001D7774002VSHA309</t>
  </si>
  <si>
    <t>TURBO S4 GX 32 TB 209L</t>
  </si>
  <si>
    <t>'05011987006072</t>
  </si>
  <si>
    <t>001F4448002VSHA1P5</t>
  </si>
  <si>
    <t>TURBO</t>
  </si>
  <si>
    <t>TURBO S4</t>
  </si>
  <si>
    <t>TURBO S4 GX 46 TB209L</t>
  </si>
  <si>
    <t>001F4449</t>
  </si>
  <si>
    <t>001F4449002VSHA1P5</t>
  </si>
  <si>
    <t>TURBO S4 X 32 TB209L</t>
  </si>
  <si>
    <t>'05011987006058</t>
  </si>
  <si>
    <t>001F4447002VSHA1P5</t>
  </si>
  <si>
    <t>TURBO S5 DR 46 55UGL</t>
  </si>
  <si>
    <t>230KG</t>
  </si>
  <si>
    <t>001F8352002VHC</t>
  </si>
  <si>
    <t>TURBO S5</t>
  </si>
  <si>
    <t>TURBO T 32 TB 209L</t>
  </si>
  <si>
    <t>TURBO T 32 GRANEL</t>
  </si>
  <si>
    <t>'05011987065482</t>
  </si>
  <si>
    <t>001A9782002VSHA309</t>
  </si>
  <si>
    <t>TURBO T 32</t>
  </si>
  <si>
    <t>TURBO T 46 TB 209L</t>
  </si>
  <si>
    <t>TURBO T 46 GRANEL</t>
  </si>
  <si>
    <t>'05011987206335</t>
  </si>
  <si>
    <t>001A9783002VSHA309</t>
  </si>
  <si>
    <t>TURBO T 46</t>
  </si>
  <si>
    <t>TURBO T 68 TB 209L</t>
  </si>
  <si>
    <t>TURBO T 68 GRANEL</t>
  </si>
  <si>
    <t>'05011987206328</t>
  </si>
  <si>
    <t>001A9784002VSHA309</t>
  </si>
  <si>
    <t>TURBO T 68</t>
  </si>
  <si>
    <t>VALTRA ENGINE GENUINE 15W40 CX 4X4L</t>
  </si>
  <si>
    <t>VALTRA ENGINE GENUINE 15W40 CX. 12X1L</t>
  </si>
  <si>
    <t>001G3701002W2KA309</t>
  </si>
  <si>
    <t>001G3701002W20A1SO</t>
  </si>
  <si>
    <t>VALTRA ENGINE GENUINE 15W40 FR 20L</t>
  </si>
  <si>
    <t>001G3701002VWLA309</t>
  </si>
  <si>
    <t>VALTRA ENGINE GENUINE 15W40 TB 209L</t>
  </si>
  <si>
    <t>001G3701002VIDA309</t>
  </si>
  <si>
    <t>VALTRA ENGINE GENUINE 15W40 TB1000L</t>
  </si>
  <si>
    <t>001G3701002VJWA309</t>
  </si>
  <si>
    <t>VALTRA ENGINE PREMIUM 10W40 FR 20L</t>
  </si>
  <si>
    <t>001G3705002VWLA309</t>
  </si>
  <si>
    <t>VALTRA ENGINE PREMIUM 10W40 TB 1000L</t>
  </si>
  <si>
    <t>001G3705002VJWA309</t>
  </si>
  <si>
    <t>VALTRA ENGINE PREMIUM 10W40 TB 209L</t>
  </si>
  <si>
    <t>001G3705002VIDA309</t>
  </si>
  <si>
    <t>VALTRA ENGINE ULTRA 15W40 CX 4X4L</t>
  </si>
  <si>
    <t>VALTRA ENGINE ULTRA 15W40 CX. 12X1L</t>
  </si>
  <si>
    <t>001G3703</t>
  </si>
  <si>
    <t>002W2K</t>
  </si>
  <si>
    <t>001G3703002W2KA309</t>
  </si>
  <si>
    <t>001G3703002W20A1SO</t>
  </si>
  <si>
    <t>VALTRA ENGINE ULTRA 15W40 FR 20L</t>
  </si>
  <si>
    <t>001G3703002VWLA309</t>
  </si>
  <si>
    <t>VALTRA ENGINE ULTRA 15W40 GRANEL</t>
  </si>
  <si>
    <t>001G3703001176A03Q</t>
  </si>
  <si>
    <t>VALTRA ENGINE ULTRA 15W40 TB 1000L</t>
  </si>
  <si>
    <t>001G3703002VJWA309</t>
  </si>
  <si>
    <t>VALTRA ENGINE ULTRA 15W40 TB 209L</t>
  </si>
  <si>
    <t>001G3703002VIDA309</t>
  </si>
  <si>
    <t>VALTRA HYDRAULIC MAX FR 20L</t>
  </si>
  <si>
    <t>001G7888002VWLA309</t>
  </si>
  <si>
    <t>VALTRA HYDRAULIC MAX</t>
  </si>
  <si>
    <t>VALTRA HYDRAULIC MAX GRANEL</t>
  </si>
  <si>
    <t>001G7888001176A03Q</t>
  </si>
  <si>
    <t>VALTRA HYDRAULIC MAX PLUS FR 20L</t>
  </si>
  <si>
    <t>001G4031002VWLA309</t>
  </si>
  <si>
    <t>VALTRA HYDRAULIC MAX PLUS</t>
  </si>
  <si>
    <t>VALTRA HYDRAULIC MAX PLUS TB 1000L</t>
  </si>
  <si>
    <t>001G4031002VJWA309</t>
  </si>
  <si>
    <t>VALTRA HYDRAULIC MAX PLUS TB 209L</t>
  </si>
  <si>
    <t>001G4031002VIDA309</t>
  </si>
  <si>
    <t>VALTRA HYDRAULIC MAX TB 1000L</t>
  </si>
  <si>
    <t>001G7888002VJWA309</t>
  </si>
  <si>
    <t>VALTRA HYDRAULIC MAX TB 209L</t>
  </si>
  <si>
    <t>001G7888002VIDA309</t>
  </si>
  <si>
    <t>VALTRA TRANSMISSION POWER 80W90 FR 20L</t>
  </si>
  <si>
    <t>001G3781002VWLA309</t>
  </si>
  <si>
    <t>VALTRA TRANSMISSION POWER 80W90 TB 209L</t>
  </si>
  <si>
    <t>001G3781002VIDA309</t>
  </si>
  <si>
    <t>VALTRA TRANSMISSION PREMIUM 10W30 1000L</t>
  </si>
  <si>
    <t>001G3780002VJWA309</t>
  </si>
  <si>
    <t>VALTRA TRANSMISSION PREMIUM 10W30 FR 20L</t>
  </si>
  <si>
    <t>001G3780002VWLA309</t>
  </si>
  <si>
    <t>VALTRA TRANSMISSION PREMIUM 10W30 GRANEL</t>
  </si>
  <si>
    <t>VALTRA TRANSMISSION PREMIUM 10W30 TB209L</t>
  </si>
  <si>
    <t>001G3780002VIDA309</t>
  </si>
  <si>
    <t>VALTRA TRANSMISSION PRO FR 20L</t>
  </si>
  <si>
    <t>001G7088002VWLA309</t>
  </si>
  <si>
    <t>VALTRA TRANSMISSION PRO</t>
  </si>
  <si>
    <t>VALTRA TRANSMISSION PRO TB 1000L</t>
  </si>
  <si>
    <t>001G7088002VJWA309</t>
  </si>
  <si>
    <t>VALTRA TRANSMISSION PRO TB 209L</t>
  </si>
  <si>
    <t>001G7088002VIDA309</t>
  </si>
  <si>
    <t>VALTRA TRANSMISSION SUPER 1L</t>
  </si>
  <si>
    <t>001G3778002W20A1SO</t>
  </si>
  <si>
    <t>VALTRA TRANSMISSION SUPER</t>
  </si>
  <si>
    <t>VALTRA TRANSMISSION SUPER FR 20L (NOVO)</t>
  </si>
  <si>
    <t>001G3778002VWLA309</t>
  </si>
  <si>
    <t>VALTRA TRANSMISSION SUPER TB 1000L (NOVO</t>
  </si>
  <si>
    <t>001G3778002VJWA309</t>
  </si>
  <si>
    <t>VALTRA TRANSMISSION SUPER TB 209L (NOVO)</t>
  </si>
  <si>
    <t>001G3778002VIDA309</t>
  </si>
  <si>
    <t>VALTRA TRANSMISSION UNIQUE 15W40 FR 20L</t>
  </si>
  <si>
    <t>001G3786002VWLA309</t>
  </si>
  <si>
    <t>VALTRA TRANSMISSION UNIQUE 15W40 TB 209L</t>
  </si>
  <si>
    <t>001G3786002VIDA309</t>
  </si>
  <si>
    <t>VALTRA TRANSMISSION UNIQUE 15W40 TB1000L</t>
  </si>
  <si>
    <t>001G3786002VJWA309</t>
  </si>
  <si>
    <t>VALVULA TACTIC EMV DRIVE UNIT N CX 10X1</t>
  </si>
  <si>
    <t>TACTIC</t>
  </si>
  <si>
    <t>Material Plástico</t>
  </si>
  <si>
    <t>VOLVO CX CAMBIO MANUAL SAE 40 FR 20L</t>
  </si>
  <si>
    <t>VOLVO</t>
  </si>
  <si>
    <t>001I4974002XY7A1SN</t>
  </si>
  <si>
    <t>CX CAMBIO MANUAL</t>
  </si>
  <si>
    <t>VOLVO CX CAMBIO MANUAL SAE 40 TB 209L</t>
  </si>
  <si>
    <t>001I4974002VTLA1SN</t>
  </si>
  <si>
    <t>VOLVO CX MANUAL VEIC SAE 50 FR 20L</t>
  </si>
  <si>
    <t>001I4975002XY7A1SN</t>
  </si>
  <si>
    <t>001I4975001176A03Q</t>
  </si>
  <si>
    <t>VOLVO CX MANUAL VEIC SAE 50 TB 1000L</t>
  </si>
  <si>
    <t>001I4975002VJWA1SN</t>
  </si>
  <si>
    <t>VOLVO CX MANUAL VEIC SAE 50 TB 209L</t>
  </si>
  <si>
    <t>001I4975002VTLA1SN</t>
  </si>
  <si>
    <t>VOLVO FLUID TRANS AUTO CX 12X1L</t>
  </si>
  <si>
    <t>001I4961002XYUA1SN</t>
  </si>
  <si>
    <t>VOLVO GRAXA LUBRIFICANTE BD 18KG</t>
  </si>
  <si>
    <t>VOLVO GRAXA LUBRIFICANTE</t>
  </si>
  <si>
    <t>001I5181002XYQA1SH</t>
  </si>
  <si>
    <t>GRAXA LUBRIFICANTE</t>
  </si>
  <si>
    <t>VOLVO GRAXA LUBRIFICANTE TB 180KG</t>
  </si>
  <si>
    <t>001I5183002XYPA1SH</t>
  </si>
  <si>
    <t>VOLVO LUBRIFICANTE PARA RETARDER 75W-80 20L</t>
  </si>
  <si>
    <t>001B6535002XY7VTGL</t>
  </si>
  <si>
    <t>VOLVO MOTOR VDS-3 15W-40 CX 12X1L</t>
  </si>
  <si>
    <t>001I4971002XYUA1SN</t>
  </si>
  <si>
    <t>VOLVO MOTOR VDS-3 15W-40 FR 20L</t>
  </si>
  <si>
    <t>001I4971002XY7A1SN</t>
  </si>
  <si>
    <t>VOLVO MOTOR VDS-3 15W-40 GRANEL</t>
  </si>
  <si>
    <t>001I4971001176A03Q</t>
  </si>
  <si>
    <t>VOLVO MOTOR VDS-3 15W-40 TB 1000L</t>
  </si>
  <si>
    <t>001I4971002VJWA1SN</t>
  </si>
  <si>
    <t>VOLVO MOTOR VDS-3 15W-40 TB 209L</t>
  </si>
  <si>
    <t>001I4971002VTLA1SN</t>
  </si>
  <si>
    <t>VOLVO MOTOR VDS-4.5 10W-30 FR 20L</t>
  </si>
  <si>
    <t>001I4973002XY7A1SN</t>
  </si>
  <si>
    <t>VOLVO MOTOR VDS-4.5 10W-30 GRANEL</t>
  </si>
  <si>
    <t>001I4973001176A03Q</t>
  </si>
  <si>
    <t>VOLVO MOTOR VDS-4.5 10W-30 TB 1000L</t>
  </si>
  <si>
    <t>001I4973002VJWA1SN</t>
  </si>
  <si>
    <t>VOLVO MOTOR VDS-4.5 10W-30 TB 209L</t>
  </si>
  <si>
    <t>001I4973002VTLA1SN</t>
  </si>
  <si>
    <t>VOLVO PARA CAIXA MANUAL 80W90 TB209L</t>
  </si>
  <si>
    <t>001M3412002VTLA1SN</t>
  </si>
  <si>
    <t>VOLVO PENTA MOTOR VDS-3 15W-40 CX 12X1L</t>
  </si>
  <si>
    <t>001I4970002XYUA1SN</t>
  </si>
  <si>
    <t>VOLVO PENTA</t>
  </si>
  <si>
    <t>VOLVO PENTA MOTOR VDS-3 15W-40 FR 20L</t>
  </si>
  <si>
    <t>001I4970002XY7A1SN</t>
  </si>
  <si>
    <t>VOLVO PENTA SINTETICO 5W-40 CX 12X1L</t>
  </si>
  <si>
    <t>VOLVO PENTA SINTETICO 5W-40 GRANEL</t>
  </si>
  <si>
    <t>001I5599002XYUVTGL</t>
  </si>
  <si>
    <t>VOLVO PENTA VDS 4.5 15W40 20L</t>
  </si>
  <si>
    <t>001M2812002XY7A1SN</t>
  </si>
  <si>
    <t>VOLVO PENTA VDS 4.5 15W40 CX12X1L</t>
  </si>
  <si>
    <t>001M2812002XYUA1SN</t>
  </si>
  <si>
    <t>VOLVO PREMIUM DIFER 85W-140 FR 20L</t>
  </si>
  <si>
    <t>001I4962002XY7A1SN</t>
  </si>
  <si>
    <t>PREMIUM DIFER</t>
  </si>
  <si>
    <t>VOLVO PREMIUM DIFER 85W-140 GRANEL</t>
  </si>
  <si>
    <t>001I4962001176A03Q</t>
  </si>
  <si>
    <t>VOLVO PREMIUM DIFER 85W-140 TB 1000L</t>
  </si>
  <si>
    <t>001I4962002VJWA1SN</t>
  </si>
  <si>
    <t>VOLVO PREMIUM DIFER 85W-140 TB 209L</t>
  </si>
  <si>
    <t>001I4962002VTLA1SN</t>
  </si>
  <si>
    <t>VOLVO SINTET CX CAMBIO 75W-90 FR 20L</t>
  </si>
  <si>
    <t>001I5125002XY7VTGL</t>
  </si>
  <si>
    <t>VOLVO SINTET CX CAMBIO 75W-90 TB 209L</t>
  </si>
  <si>
    <t>002VTL</t>
  </si>
  <si>
    <t>001I5125</t>
  </si>
  <si>
    <t>VOLVO SINTETICO 75W-90 CX 12X1L</t>
  </si>
  <si>
    <t>001I4963002XYUVTGL</t>
  </si>
  <si>
    <t>WBF 100 NOVO CX 4X4L</t>
  </si>
  <si>
    <t>114B0008002W2KA1SN</t>
  </si>
  <si>
    <t>WBF</t>
  </si>
  <si>
    <t>WBF 100</t>
  </si>
  <si>
    <t>WBF 100 NOVO FR. 20LT</t>
  </si>
  <si>
    <t>'05011987192584</t>
  </si>
  <si>
    <t>114B0008002VWLA309</t>
  </si>
  <si>
    <t>114B0008001176A03Q</t>
  </si>
  <si>
    <t>WBF 100 NOVO TB 209L</t>
  </si>
  <si>
    <t>'05011987206342</t>
  </si>
  <si>
    <t>114B0008002VSHA309</t>
  </si>
  <si>
    <t>YAMALUBE 4T 10W40 API SL JASO MA2 12X1L</t>
  </si>
  <si>
    <t>YAMALUBE 4T 10W40 API SL JASO MA2 GRANEL</t>
  </si>
  <si>
    <t>YAMAHA</t>
  </si>
  <si>
    <t>'05011987123922</t>
  </si>
  <si>
    <t>001K0023002XQMA1SN</t>
  </si>
  <si>
    <t>YAMALUBE 4T 10W40 API SL JASO MA2 TB209L</t>
  </si>
  <si>
    <t>'05011987123977</t>
  </si>
  <si>
    <t>001K0023002VSHA1SN</t>
  </si>
  <si>
    <t>YAMALUBE 4T 10W40 API SL JASO MB 12X1L</t>
  </si>
  <si>
    <t>YAMALUBE 4T 10W40 API SL JASO MB GRANEL</t>
  </si>
  <si>
    <t>'05011987123939</t>
  </si>
  <si>
    <t>001K0199002XQMA1SN</t>
  </si>
  <si>
    <t>YAMALUBE 4T 20W50 API SL JASO MA2 12X1L</t>
  </si>
  <si>
    <t>ADVANCE 4T AX5 20W-50 (SL/MA2) GRANEL</t>
  </si>
  <si>
    <t>'05011987123915</t>
  </si>
  <si>
    <t>001K0024002XQMA1SN</t>
  </si>
  <si>
    <t>YAMALUBE 4T 20W50 API SL JASO MA2 TB209L</t>
  </si>
  <si>
    <t>'05011987123960</t>
  </si>
  <si>
    <t>001K0024002VSGA1SN</t>
  </si>
  <si>
    <t>ZF ECOFLUID A LIFE TAMBOR</t>
  </si>
  <si>
    <t>'05011987002814</t>
  </si>
  <si>
    <t>001F4380002VILA351</t>
  </si>
  <si>
    <t>ZF EcofluidLife Plus 20L</t>
  </si>
  <si>
    <t>001F3613</t>
  </si>
  <si>
    <t xml:space="preserve">ZF EcofluidLife Plus 209L </t>
  </si>
  <si>
    <t>OLEO INDUSTRIAL BASICO GRANEL</t>
  </si>
  <si>
    <t>Base Oil</t>
  </si>
  <si>
    <t>RBO</t>
  </si>
  <si>
    <t>BAPBASE 4 - Óleo Básico</t>
  </si>
  <si>
    <t>PRIMA 220 - Óleo Básico</t>
  </si>
  <si>
    <t>PRIMA 100 - Óleo Básico</t>
  </si>
  <si>
    <t>PRIMA 600 - Óleo Básico</t>
  </si>
  <si>
    <t>BRIGHT STOCK SHELL / HVI 650 GRANEL</t>
  </si>
  <si>
    <t>RZ G3 3cst - Óleo Básico</t>
  </si>
  <si>
    <t>GIC SAPONIFICAÇÃO GRANEL</t>
  </si>
  <si>
    <t>150N - Óleo Básico</t>
  </si>
  <si>
    <t>NEXTBASE GRANEL  - Óleo Básico</t>
  </si>
  <si>
    <t>HVI 120 PULAU BUKOM - Óleo Básico</t>
  </si>
  <si>
    <t>YUBASE 6- Óleo Básico</t>
  </si>
  <si>
    <t>AC 600 - Óleo Básico</t>
  </si>
  <si>
    <t>YUBASE 4 - Óleo Básico</t>
  </si>
  <si>
    <t xml:space="preserve">HYGOLD 60 </t>
  </si>
  <si>
    <t>HYGOLD 750 GRANEL</t>
  </si>
  <si>
    <t>500N</t>
  </si>
  <si>
    <t xml:space="preserve">DURABS150 </t>
  </si>
  <si>
    <t>GR II</t>
  </si>
  <si>
    <t xml:space="preserve">PRIMA 230 </t>
  </si>
  <si>
    <t xml:space="preserve">DURA 500 </t>
  </si>
  <si>
    <t>BAPBASE 6</t>
  </si>
  <si>
    <t>GR III</t>
  </si>
  <si>
    <t>RZ GI BS</t>
  </si>
  <si>
    <t>RZ GI LIGHT</t>
  </si>
  <si>
    <t>RZ GI MEDIUM</t>
  </si>
  <si>
    <t>RZ GI HEAVY</t>
  </si>
  <si>
    <t>RZ GI 150</t>
  </si>
  <si>
    <t>CARTON</t>
  </si>
  <si>
    <t>EACH</t>
  </si>
  <si>
    <t>'05011987121898</t>
  </si>
  <si>
    <t>'05011987030244</t>
  </si>
  <si>
    <t>'05011987085107</t>
  </si>
  <si>
    <t>ADVANCE 4T SCT AX7 10W30 SM CX 12X1L</t>
  </si>
  <si>
    <t>001F4016002W22A309</t>
  </si>
  <si>
    <t>'05011987044548</t>
  </si>
  <si>
    <t>809</t>
  </si>
  <si>
    <t>GADINIA S3 30 TB 209L EXPO</t>
  </si>
  <si>
    <t>001D8497</t>
  </si>
  <si>
    <t>905</t>
  </si>
  <si>
    <t>HELIX HX5 15W40 SL CX 12X1L EXPO</t>
  </si>
  <si>
    <t>HELIX HX5 15W40 TB 209L EXPO</t>
  </si>
  <si>
    <t>001G4045001176A03Q</t>
  </si>
  <si>
    <t>001I1547</t>
  </si>
  <si>
    <t>ULTRANV*905</t>
  </si>
  <si>
    <t>HELIX ULTRA 5W30 D1G3 12X1L</t>
  </si>
  <si>
    <t>JD HY-GARD LOW VISCOSITY 55UGL</t>
  </si>
  <si>
    <t>MORLINA S3 BA 150 209L EXPO</t>
  </si>
  <si>
    <t>OMALA S2 G 150 FR 20L EXPO</t>
  </si>
  <si>
    <t>SCANIA OIL STO 1 0 GEARBOX 80W90 FR 20L</t>
  </si>
  <si>
    <t>855</t>
  </si>
  <si>
    <t>SPIRAX S2 A 80W90 FR 20L EXPO</t>
  </si>
  <si>
    <t>I</t>
  </si>
  <si>
    <t>WIP OH</t>
  </si>
  <si>
    <t xml:space="preserve"> Granel Descrição</t>
  </si>
  <si>
    <t>NO</t>
  </si>
  <si>
    <t>---</t>
  </si>
  <si>
    <t>etiqueta nacionalização</t>
  </si>
  <si>
    <t>4x4L</t>
  </si>
  <si>
    <t>001C5013</t>
  </si>
  <si>
    <t>001C50</t>
  </si>
  <si>
    <t>13--</t>
  </si>
  <si>
    <t>001C5013--</t>
  </si>
  <si>
    <t>10X1,2L</t>
  </si>
  <si>
    <t>001A9637</t>
  </si>
  <si>
    <t>001A96</t>
  </si>
  <si>
    <t>37--</t>
  </si>
  <si>
    <t>001A9637--</t>
  </si>
  <si>
    <t xml:space="preserve"> MOPAR MAXPRO SYNTHETIC 5W30 TB 209 L</t>
  </si>
  <si>
    <t>YES</t>
  </si>
  <si>
    <t>001F8324</t>
  </si>
  <si>
    <t>002VID</t>
  </si>
  <si>
    <t>A690</t>
  </si>
  <si>
    <t>001F8324002VIDA690</t>
  </si>
  <si>
    <t>ADVANCE 4T AX5 20W-50 FR 20L EXPO</t>
  </si>
  <si>
    <t>001D8574002VWLA1PU</t>
  </si>
  <si>
    <t>ADVANCE 4T AX5 20W-50 SL/ MA CX. 12X1L EXPO</t>
  </si>
  <si>
    <t>Advance 4T AX5 20W-50 (SL/MA2) CX 12X1L EXP/L</t>
  </si>
  <si>
    <t>001D8574002W1XA1PU</t>
  </si>
  <si>
    <t>ADVANCE 4T AX5 20W-50 SL/ MA TB 209L EXPO</t>
  </si>
  <si>
    <t>Advance 4T AX5 20W-50 (SL/MA2) TB 209L EXPO</t>
  </si>
  <si>
    <t>ADVANCE 4T AX5 20W50 SL/MA2 CX12X1L EX/L</t>
  </si>
  <si>
    <t>'05011987095793</t>
  </si>
  <si>
    <t>'05011987095809</t>
  </si>
  <si>
    <t>001I3579</t>
  </si>
  <si>
    <t>BZML</t>
  </si>
  <si>
    <t>001I3579002W1XBZML</t>
  </si>
  <si>
    <t>ADVANCE 4T AX5 20W50 SL/MA2 GRANEL</t>
  </si>
  <si>
    <t>Sem Label</t>
  </si>
  <si>
    <t>001I3579001176A03Q</t>
  </si>
  <si>
    <t>ADVANCE 4T AX5 20W50 SL/MA2 TB 209L</t>
  </si>
  <si>
    <t>5011987113640</t>
  </si>
  <si>
    <t>001I3579002VSHA309</t>
  </si>
  <si>
    <t>ADVANCE 4T AX5 20W50 SL/MA2 TB 209L EXPO</t>
  </si>
  <si>
    <t>5011987095816</t>
  </si>
  <si>
    <t>001I3579002VSHA1PU</t>
  </si>
  <si>
    <t>ADVANCE 4T AX7 CX 12X1L</t>
  </si>
  <si>
    <t xml:space="preserve"> ADVANCE 4T AX7 10W30 SM CX 12X1L</t>
  </si>
  <si>
    <t>001D8583</t>
  </si>
  <si>
    <t>002W22</t>
  </si>
  <si>
    <t>001D8583002W22A1SN</t>
  </si>
  <si>
    <t>ADVANCE 4T AX7 TB 209L</t>
  </si>
  <si>
    <t>001D8583002VSHA309</t>
  </si>
  <si>
    <t>001F4016</t>
  </si>
  <si>
    <t>ADVANCE 4T ULTRA 15W-50 SM/MA2 12X1L</t>
  </si>
  <si>
    <t xml:space="preserve"> ADVANCE 4T ULTRA 15W50 SN CX12X1L </t>
  </si>
  <si>
    <t>001D8585</t>
  </si>
  <si>
    <t>001D8585002W21A10E</t>
  </si>
  <si>
    <t>ADVANCE SX 2 (FB/EGB) TP CX 24X500ML</t>
  </si>
  <si>
    <t>24x0,5L</t>
  </si>
  <si>
    <t>001AN054</t>
  </si>
  <si>
    <t>002WL1</t>
  </si>
  <si>
    <t>AEROMULTI 15W50 CX 12X0,946L</t>
  </si>
  <si>
    <t>11,355L</t>
  </si>
  <si>
    <t>AEROSHELL OIL W 15W50 CX 12X0,946L</t>
  </si>
  <si>
    <t>001A9612</t>
  </si>
  <si>
    <t>002V6O</t>
  </si>
  <si>
    <t>A09B</t>
  </si>
  <si>
    <t>001A9612002V6OA09B</t>
  </si>
  <si>
    <t>AEROSHELL 100 CX 12X0,946L</t>
  </si>
  <si>
    <t>AEROSHELL OIL 100 CX 12X0,946L</t>
  </si>
  <si>
    <t>001A0070</t>
  </si>
  <si>
    <t>002V73</t>
  </si>
  <si>
    <t>A0U3</t>
  </si>
  <si>
    <t>001A0070002V73A0U3</t>
  </si>
  <si>
    <t>AEROSHELL</t>
  </si>
  <si>
    <t>AEROSHELL ASCENDER CX 12X0,946L</t>
  </si>
  <si>
    <t>AEROSHELL ASCENDER CX 24X0,946L</t>
  </si>
  <si>
    <t>001B2450</t>
  </si>
  <si>
    <t>002VFI</t>
  </si>
  <si>
    <t>A034</t>
  </si>
  <si>
    <t>001B2450002VFIA034</t>
  </si>
  <si>
    <t>24X0,946L</t>
  </si>
  <si>
    <t>002VFJ</t>
  </si>
  <si>
    <t>A532</t>
  </si>
  <si>
    <t>001B2450002VFJA532</t>
  </si>
  <si>
    <t>AEROSHELL ASCENDER TAMBOR</t>
  </si>
  <si>
    <t>55 UGL</t>
  </si>
  <si>
    <t>002VJ2</t>
  </si>
  <si>
    <t>A1WJ</t>
  </si>
  <si>
    <t>001B2450002VJ2A1WJ</t>
  </si>
  <si>
    <t>AEROSHELL GREASE 6  CX 4x3KG</t>
  </si>
  <si>
    <t>4x3KG</t>
  </si>
  <si>
    <t>NO DUE DATE</t>
  </si>
  <si>
    <t xml:space="preserve">ASG 6 CX 4X3 KG  </t>
  </si>
  <si>
    <t>001A0064</t>
  </si>
  <si>
    <t>002VFN</t>
  </si>
  <si>
    <t>001A0064002VFNA09B</t>
  </si>
  <si>
    <t>002XIY</t>
  </si>
  <si>
    <t>A493</t>
  </si>
  <si>
    <t>001A0070002XIYA493</t>
  </si>
  <si>
    <t>AEROSHELL OIL 120 TAMBOR</t>
  </si>
  <si>
    <t>001A0071</t>
  </si>
  <si>
    <t>001A0071002VJ2A1WJ</t>
  </si>
  <si>
    <t>AEROSHELL OIL SPORT PLUS 4 CX12X0,946L</t>
  </si>
  <si>
    <t>001C5319</t>
  </si>
  <si>
    <t>001C5319002XIYA493</t>
  </si>
  <si>
    <t>AEROSHELL OIL W 100 CX 12X0,946L</t>
  </si>
  <si>
    <t>001A0074</t>
  </si>
  <si>
    <t>001A0074002XIYA493</t>
  </si>
  <si>
    <t>AEROSHELL OIL W 100 PLUS CX 12X0,946L</t>
  </si>
  <si>
    <t>001A9642</t>
  </si>
  <si>
    <t>A492</t>
  </si>
  <si>
    <t>001A9642002XIYA492</t>
  </si>
  <si>
    <t>AEROSHELL OIL W 120 CX 12X0,946L</t>
  </si>
  <si>
    <t>001A0075</t>
  </si>
  <si>
    <t>001A0075002XIYA493</t>
  </si>
  <si>
    <t>AEROSHELL OIL W 120 CX 3X5L</t>
  </si>
  <si>
    <t>15L</t>
  </si>
  <si>
    <t>002WTH</t>
  </si>
  <si>
    <t>001A0075002WTHA493</t>
  </si>
  <si>
    <t>AEROSHELL OIL W 120 TAMBOR</t>
  </si>
  <si>
    <t>001A0075002VJ2A1WJ</t>
  </si>
  <si>
    <t>001A9612002XIYA492</t>
  </si>
  <si>
    <t>AEROSHELL OIL W 80 PLUS CX 12X0,946L</t>
  </si>
  <si>
    <t>001B3353</t>
  </si>
  <si>
    <t>001B3353002XIYA492</t>
  </si>
  <si>
    <t>AEROSHELL SPORT PLUS 4 CX 12X1L</t>
  </si>
  <si>
    <t>002W20</t>
  </si>
  <si>
    <t>A1UC</t>
  </si>
  <si>
    <t>001C5319002W20A1UC</t>
  </si>
  <si>
    <t>AEROSHELL TURBINE OIL 2 TAMBOR</t>
  </si>
  <si>
    <t>001A0904</t>
  </si>
  <si>
    <t>001A0904002VJ2A1WJ</t>
  </si>
  <si>
    <t>AEROSHELL TURBINE OIL 3 TAMBOR</t>
  </si>
  <si>
    <t>001A0079</t>
  </si>
  <si>
    <t>001A0079002VJ2A1WJ</t>
  </si>
  <si>
    <t>AEROSHELL TURBINE OIL 308 CX 24X0,946L</t>
  </si>
  <si>
    <t>001A0080</t>
  </si>
  <si>
    <t>001A0080002VFJA532</t>
  </si>
  <si>
    <t>AEROSHELL TURBINE OIL 390 CX 24X0,946L</t>
  </si>
  <si>
    <t>001A0081</t>
  </si>
  <si>
    <t>001A0081002VFJA532</t>
  </si>
  <si>
    <t>AEROSHELL TURBINE OIL 500 CX 24X0,946L</t>
  </si>
  <si>
    <t>001A0083</t>
  </si>
  <si>
    <t>A0II</t>
  </si>
  <si>
    <t>001A0083002VFJA0II</t>
  </si>
  <si>
    <t>AEROSHELL TURBINE OIL 500 TAMBOR</t>
  </si>
  <si>
    <t>'00021400047907</t>
  </si>
  <si>
    <t>001A0083002VJ2A1WJ</t>
  </si>
  <si>
    <t>AEROSHELL TURBINE OIL 555 CX 24X0,946L</t>
  </si>
  <si>
    <t>001A0084</t>
  </si>
  <si>
    <t>A04V</t>
  </si>
  <si>
    <t>001A0084002VFJA04V</t>
  </si>
  <si>
    <t>AEROSHELL TURBINE OIL 560 CX 24X0,946L</t>
  </si>
  <si>
    <t>001A0085</t>
  </si>
  <si>
    <t>001A0085002VFJA04V</t>
  </si>
  <si>
    <t>AEROSHELL TURBINE OIL 560 TAMBOR</t>
  </si>
  <si>
    <t>001A0085002VJ2A1WJ</t>
  </si>
  <si>
    <t>AEROSHELL TURBINE OIL 750 CX 24X0,946L</t>
  </si>
  <si>
    <t>001A0086</t>
  </si>
  <si>
    <t>001A0086002VFJA532</t>
  </si>
  <si>
    <t>AEROSHELL W 100 CX 12X0,946L</t>
  </si>
  <si>
    <t>001A0074002V73A0U3</t>
  </si>
  <si>
    <t>AEROSHELL W 120 CX 12X0,946L</t>
  </si>
  <si>
    <t>AOIK</t>
  </si>
  <si>
    <t>001A0075002V73AOIK</t>
  </si>
  <si>
    <t>AGRALUB CAIXA DE CÂMBIO 80W90 FR 20L</t>
  </si>
  <si>
    <t>-002VWL-</t>
  </si>
  <si>
    <t>-002VW</t>
  </si>
  <si>
    <t>VWL-</t>
  </si>
  <si>
    <t>AGRALUB MOTOR 15W40 FR 20L</t>
  </si>
  <si>
    <t>AGRALUB MULTIFUNCIONAL 10W30 FR 20L</t>
  </si>
  <si>
    <t>AGRALUB TRANSMISSÃO 85W140 FR 20L</t>
  </si>
  <si>
    <t>AIR TOOL OIL S2 A 100 FR. 20LT.</t>
  </si>
  <si>
    <t>001D7866</t>
  </si>
  <si>
    <t>001D7866002VWLA309</t>
  </si>
  <si>
    <t>AIR TOOL OIL S2 A 100 TB 209L</t>
  </si>
  <si>
    <t>001D7866002VSHA309</t>
  </si>
  <si>
    <t>ALEXIA 50 ARG TB 209L</t>
  </si>
  <si>
    <t>001A0095</t>
  </si>
  <si>
    <t>001A0095002VSHA309</t>
  </si>
  <si>
    <t>ALEXIA 50 GRANEL</t>
  </si>
  <si>
    <t>001A0095001176A03Q</t>
  </si>
  <si>
    <t>ALEXIA 50 TB 209L</t>
  </si>
  <si>
    <t>5011987199385</t>
  </si>
  <si>
    <t>ALEXIA 50 TB1000 OW</t>
  </si>
  <si>
    <t>5011987208612</t>
  </si>
  <si>
    <t>001A0095002VJWA309</t>
  </si>
  <si>
    <t>ALEXIA S4 GRANEL</t>
  </si>
  <si>
    <t>001E4699</t>
  </si>
  <si>
    <t>001E4699001176A03Q</t>
  </si>
  <si>
    <t>ALEXIA S4 TB 209L</t>
  </si>
  <si>
    <t>001E4699002VSHA309</t>
  </si>
  <si>
    <t>ALEXIA S4 TB1000 OW</t>
  </si>
  <si>
    <t>001E4699002VJWA309</t>
  </si>
  <si>
    <t>ALEXIA S5 TB 209L</t>
  </si>
  <si>
    <t>001E8279</t>
  </si>
  <si>
    <t>001E8279002VSHA309</t>
  </si>
  <si>
    <t>ALEXIA S5 TB1000 OW</t>
  </si>
  <si>
    <t>001E8279002VJWA309</t>
  </si>
  <si>
    <t>ALEXIA S6 GRANEL</t>
  </si>
  <si>
    <t>001F1644</t>
  </si>
  <si>
    <t>441176</t>
  </si>
  <si>
    <t>001F16441176A03Q</t>
  </si>
  <si>
    <t>ALEXIA S6 NOVO TB 1000 OW</t>
  </si>
  <si>
    <t>ALEXIA S6 NOVO GRANEL</t>
  </si>
  <si>
    <t>5011987003064</t>
  </si>
  <si>
    <t>001F1644002VJWA309</t>
  </si>
  <si>
    <t>ALEXIA S6 TB 209L</t>
  </si>
  <si>
    <t>001F1644002VSHA309</t>
  </si>
  <si>
    <t>ALEXIA S6 TB1000 OW</t>
  </si>
  <si>
    <t>ALMAX ECONOMY ORIGINAL 15W40 BB 20L</t>
  </si>
  <si>
    <t>001G8249</t>
  </si>
  <si>
    <t>A488</t>
  </si>
  <si>
    <t>001G8249002VWLA488</t>
  </si>
  <si>
    <t xml:space="preserve">ALMAX ORIGINAL 15W40 GRANEL FRACIONADO </t>
  </si>
  <si>
    <t>001F1171</t>
  </si>
  <si>
    <t>001G1521</t>
  </si>
  <si>
    <t>001G1521001176A03Q</t>
  </si>
  <si>
    <t>ARGINA S3 40 TB 209L EXPO</t>
  </si>
  <si>
    <t>001G1526</t>
  </si>
  <si>
    <t>001G1526002VSHA1PU</t>
  </si>
  <si>
    <t>ARGINA S4 40 TB 209L EXPO</t>
  </si>
  <si>
    <t>001G1525</t>
  </si>
  <si>
    <t>001G1525002VSHA1PU</t>
  </si>
  <si>
    <t>ARGINA T 30 GRANEL</t>
  </si>
  <si>
    <t>001B3356</t>
  </si>
  <si>
    <t>001B3356001176A03Q</t>
  </si>
  <si>
    <t>ARGINA T 30 TB 209L</t>
  </si>
  <si>
    <t>001B3356002VSHA309</t>
  </si>
  <si>
    <t>ARGINA T 30 TB1000 OW</t>
  </si>
  <si>
    <t>001B3356002VJWA309</t>
  </si>
  <si>
    <t>ARGINA T 40 GRANEL</t>
  </si>
  <si>
    <t>001B3357</t>
  </si>
  <si>
    <t>001B3357001176A03Q</t>
  </si>
  <si>
    <t>ARGINA T 40 TB 209L</t>
  </si>
  <si>
    <t>001B3357002VSHA309</t>
  </si>
  <si>
    <t>ARGINA T 40 TB1000 OW</t>
  </si>
  <si>
    <t>001B3357002VJWA309</t>
  </si>
  <si>
    <t>ARGINA X 40 GRANEL</t>
  </si>
  <si>
    <t>001B3359</t>
  </si>
  <si>
    <t>001B3359001176A03Q</t>
  </si>
  <si>
    <t>ARGINA X 40 TB 209L</t>
  </si>
  <si>
    <t>001B3359002VSHA309</t>
  </si>
  <si>
    <t>ARGINA X 40 TB 209L EXPO</t>
  </si>
  <si>
    <t>001B3359002VSHA1PU</t>
  </si>
  <si>
    <t>ARGINA X 40 TB1000 OW</t>
  </si>
  <si>
    <t>SHELL ARGINA S4 40 TB1000L</t>
  </si>
  <si>
    <t>001B3359002VJWA309</t>
  </si>
  <si>
    <t>ARGINA XL 40 TAMBOR</t>
  </si>
  <si>
    <t>SHELL ARGINA S5 40 TAMBOR</t>
  </si>
  <si>
    <t>001B3360</t>
  </si>
  <si>
    <t>001B3360002VJ3A0II</t>
  </si>
  <si>
    <t xml:space="preserve">AS CALIBRATING FLUID 2 TAMBOR </t>
  </si>
  <si>
    <t>001E6020</t>
  </si>
  <si>
    <t>002WJJ</t>
  </si>
  <si>
    <t>001E6020002WJJA1WJ</t>
  </si>
  <si>
    <t xml:space="preserve">AS COMPOUND 7 BALDE 5 UGL </t>
  </si>
  <si>
    <t>5 UGL</t>
  </si>
  <si>
    <t>001A0037</t>
  </si>
  <si>
    <t>002XJP</t>
  </si>
  <si>
    <t>001A0037002XJPA1WJ</t>
  </si>
  <si>
    <t xml:space="preserve">AS LGF BALDE 5 UGL </t>
  </si>
  <si>
    <t>001A0069</t>
  </si>
  <si>
    <t>001A0069002XJPA1WJ</t>
  </si>
  <si>
    <t xml:space="preserve">AS SSF BALDE 5 UGL </t>
  </si>
  <si>
    <t>001A0078</t>
  </si>
  <si>
    <t>001A0078002XJPA1WJ</t>
  </si>
  <si>
    <t xml:space="preserve">ASF 1 BALDE 5 UGL </t>
  </si>
  <si>
    <t>001A0039</t>
  </si>
  <si>
    <t>001A0039002XJPA1WJ</t>
  </si>
  <si>
    <t xml:space="preserve">ASF 12 CX 6X3,785L </t>
  </si>
  <si>
    <t>6X3,785L</t>
  </si>
  <si>
    <t>001A0041</t>
  </si>
  <si>
    <t>002VG5</t>
  </si>
  <si>
    <t>001A0041002VG5A532</t>
  </si>
  <si>
    <t>ASF 2F CX 3X5L</t>
  </si>
  <si>
    <t>001A0044</t>
  </si>
  <si>
    <t>002VOT</t>
  </si>
  <si>
    <t>A0U5</t>
  </si>
  <si>
    <t>001A0044002VOTA0U5</t>
  </si>
  <si>
    <t>ASF 2XN BALDE 5 UGL</t>
  </si>
  <si>
    <t>001A0046</t>
  </si>
  <si>
    <t>001A0046002XJPA1WJ</t>
  </si>
  <si>
    <t xml:space="preserve">ASF 3 CX 6X3,785L </t>
  </si>
  <si>
    <t>001A0047</t>
  </si>
  <si>
    <t>001A0047002VG5A532</t>
  </si>
  <si>
    <t xml:space="preserve">ASF 31 BALDE 5 UGL </t>
  </si>
  <si>
    <t>001A0048</t>
  </si>
  <si>
    <t>001A0048002XJPA1WJ</t>
  </si>
  <si>
    <t>ASF 31 CX 6X3,785L</t>
  </si>
  <si>
    <t>6x1 UGL</t>
  </si>
  <si>
    <t xml:space="preserve">ASF 31 CX 6X3,785L </t>
  </si>
  <si>
    <t>001A0048002VG5A034</t>
  </si>
  <si>
    <t>001F7267</t>
  </si>
  <si>
    <t>001F7267002VG5A532</t>
  </si>
  <si>
    <t xml:space="preserve">ASF 4 CX 6X3,785L </t>
  </si>
  <si>
    <t>001F7269</t>
  </si>
  <si>
    <t>001F7269002VG5A532</t>
  </si>
  <si>
    <t xml:space="preserve">ASF 4 TAMBOR </t>
  </si>
  <si>
    <t>001F7269002VJ2A1WJ</t>
  </si>
  <si>
    <t xml:space="preserve">ASF 41 CX 24X0,946L </t>
  </si>
  <si>
    <t>001F7265</t>
  </si>
  <si>
    <t>001F7265002VFJA532</t>
  </si>
  <si>
    <t>ASF 41 CX 6X3,785L</t>
  </si>
  <si>
    <t xml:space="preserve">ASF 41 CX 6X3,785L </t>
  </si>
  <si>
    <t>001A0050</t>
  </si>
  <si>
    <t>002VW9</t>
  </si>
  <si>
    <t>001A0050002VW9A309</t>
  </si>
  <si>
    <t>001F7265002VG5A532</t>
  </si>
  <si>
    <t xml:space="preserve">ASF 41 TAMBOR </t>
  </si>
  <si>
    <t>002W16</t>
  </si>
  <si>
    <t>001F7265002W16A1WJ</t>
  </si>
  <si>
    <t xml:space="preserve">ASF 5MA BALDE 5 UGL </t>
  </si>
  <si>
    <t>001A0052</t>
  </si>
  <si>
    <t>001A0052002XJPA1WJ</t>
  </si>
  <si>
    <t>ASF 602 BALDE 5 UGL</t>
  </si>
  <si>
    <t>001A0909</t>
  </si>
  <si>
    <t>001A0909002XJPA1WJ</t>
  </si>
  <si>
    <t xml:space="preserve">ASF 61 TAMBOR </t>
  </si>
  <si>
    <t>001F7268</t>
  </si>
  <si>
    <t>001F7268002VJ2A1WJ</t>
  </si>
  <si>
    <t xml:space="preserve">ASF 71 BALDE 5 UGL </t>
  </si>
  <si>
    <t>001F7266</t>
  </si>
  <si>
    <t>001F7266002XJPA1WJ</t>
  </si>
  <si>
    <t xml:space="preserve">ASF S8350 BALDE 5 UGL </t>
  </si>
  <si>
    <t>001A0911</t>
  </si>
  <si>
    <t>001A0911002XJPA1WJ</t>
  </si>
  <si>
    <t>ASG 14 BALDE</t>
  </si>
  <si>
    <t>17 KG</t>
  </si>
  <si>
    <t>001A0914</t>
  </si>
  <si>
    <t>002XN4</t>
  </si>
  <si>
    <t>001A0914002XN4A1WJ</t>
  </si>
  <si>
    <t xml:space="preserve">ASG 14 CX 30X0.4 KG  </t>
  </si>
  <si>
    <t>30X0,4K</t>
  </si>
  <si>
    <t>002VWZ</t>
  </si>
  <si>
    <t>A606</t>
  </si>
  <si>
    <t>001A0914002VWZA606</t>
  </si>
  <si>
    <t xml:space="preserve">ASG 14 CX 4X3 KG    </t>
  </si>
  <si>
    <t>002WX7</t>
  </si>
  <si>
    <t>001A0914002WX7A1WJ</t>
  </si>
  <si>
    <t>ASG 14 CX 4X3KG</t>
  </si>
  <si>
    <t>11,975L</t>
  </si>
  <si>
    <t>A1P6</t>
  </si>
  <si>
    <t>001A0914002WX7A1P6</t>
  </si>
  <si>
    <t xml:space="preserve">ASG 14 TAMBOR     </t>
  </si>
  <si>
    <t>001A0914002VH7A1WJ</t>
  </si>
  <si>
    <t xml:space="preserve">ASG 22 BALDE  </t>
  </si>
  <si>
    <t>001A0059</t>
  </si>
  <si>
    <t>002VRN</t>
  </si>
  <si>
    <t>001A0059002VRNA1WJ</t>
  </si>
  <si>
    <t xml:space="preserve">ASG 22 CX 30X0.4 KG  </t>
  </si>
  <si>
    <t>30X0,4KG</t>
  </si>
  <si>
    <t>002WDJ</t>
  </si>
  <si>
    <t>001A0059002WDJA606</t>
  </si>
  <si>
    <t xml:space="preserve">ASG 22 CX 4X3 KG   </t>
  </si>
  <si>
    <t>001A0059002VFNA1WJ</t>
  </si>
  <si>
    <t>ASG 22 CX 4X3KG</t>
  </si>
  <si>
    <t>001A0059002VFNA034</t>
  </si>
  <si>
    <t xml:space="preserve">ASG 22 TAMBOR      </t>
  </si>
  <si>
    <t>001A0059002VH7A1WJ</t>
  </si>
  <si>
    <t xml:space="preserve">ASG 33 BALDE  </t>
  </si>
  <si>
    <t>001A0903</t>
  </si>
  <si>
    <t>001A0903002VRNA1WJ</t>
  </si>
  <si>
    <t xml:space="preserve">ASG 33 CX 30X0.4 KG  </t>
  </si>
  <si>
    <t>001A0903002VWZA606</t>
  </si>
  <si>
    <t xml:space="preserve">ASG 33 CX 4X3 KG    </t>
  </si>
  <si>
    <t>001A0903002WX7A1WJ</t>
  </si>
  <si>
    <t>ASG 33 CX 4X3KG</t>
  </si>
  <si>
    <t>A1GP</t>
  </si>
  <si>
    <t>001A0903002WX7A1GP</t>
  </si>
  <si>
    <t>ASG 33 MS CX 4X3KG</t>
  </si>
  <si>
    <t xml:space="preserve">ASG 64 CX 4X3 KG     </t>
  </si>
  <si>
    <t>001B1683</t>
  </si>
  <si>
    <t>A1U7</t>
  </si>
  <si>
    <t>001B1683002WX7A1U7</t>
  </si>
  <si>
    <t xml:space="preserve">ASG 33 TAMBOR     </t>
  </si>
  <si>
    <t>001A0903002VH7A1WJ</t>
  </si>
  <si>
    <t>ASG 5 BALDE</t>
  </si>
  <si>
    <t>001A0063</t>
  </si>
  <si>
    <t>001A0063002VRNA1WJ</t>
  </si>
  <si>
    <t>ASG 5 CX 30X0,4KG</t>
  </si>
  <si>
    <t>12L</t>
  </si>
  <si>
    <t xml:space="preserve">ASG 5 CX 30X0.4 KG   </t>
  </si>
  <si>
    <t>001A0063002VWZAOIK</t>
  </si>
  <si>
    <t>A607</t>
  </si>
  <si>
    <t>001A0063002VWZA607</t>
  </si>
  <si>
    <t xml:space="preserve">ASG 5 CX 4X3 KG    </t>
  </si>
  <si>
    <t>001A0063002VFNA1WJ</t>
  </si>
  <si>
    <t>ASG 5 CX 4X3KG</t>
  </si>
  <si>
    <t>001A0063002VFNA034</t>
  </si>
  <si>
    <t xml:space="preserve">ASG 6 BALDE   </t>
  </si>
  <si>
    <t>001A0064002VRNA1WJ</t>
  </si>
  <si>
    <t>ASG 6 CX 30X0,4KG</t>
  </si>
  <si>
    <t xml:space="preserve">ASG 6 CX 30X0.4 KG  </t>
  </si>
  <si>
    <t>001A0064002VWZAOIK</t>
  </si>
  <si>
    <t>001A0064002VWZA607</t>
  </si>
  <si>
    <t>001A0064002VFNA1WJ</t>
  </si>
  <si>
    <t xml:space="preserve">ASG 6 TAMBOR   </t>
  </si>
  <si>
    <t>001A0064002VH7A1WJ</t>
  </si>
  <si>
    <t xml:space="preserve">ASG 64 BALDE   </t>
  </si>
  <si>
    <t>001F6601</t>
  </si>
  <si>
    <t>001F6601002VRNA1WJ</t>
  </si>
  <si>
    <t xml:space="preserve">ASG 64 CX 30X0.4 KG </t>
  </si>
  <si>
    <t>001F6601002VWZA606</t>
  </si>
  <si>
    <t>001F6601002WX7A1WJ</t>
  </si>
  <si>
    <t xml:space="preserve">ASG 64 TAMBOR      </t>
  </si>
  <si>
    <t>001F6601002VH7A1WJ</t>
  </si>
  <si>
    <t xml:space="preserve">ASG 7 BALDE   </t>
  </si>
  <si>
    <t>001A0065</t>
  </si>
  <si>
    <t>001A0065002VRNA1WJ</t>
  </si>
  <si>
    <t>ASG 7 CX 30X0.4 KG</t>
  </si>
  <si>
    <t>001A0065002VWZA606</t>
  </si>
  <si>
    <t xml:space="preserve">ASG 7 CX 4X3 KG     </t>
  </si>
  <si>
    <t>A616</t>
  </si>
  <si>
    <t>001A0065002VFNA616</t>
  </si>
  <si>
    <t>ASG 7 CX 4X3KG</t>
  </si>
  <si>
    <t>001A0065002VFNA034</t>
  </si>
  <si>
    <t>ASO W 100 PLUS CX 12X0,946L</t>
  </si>
  <si>
    <t>001A9642002V6OA034</t>
  </si>
  <si>
    <t>ASTO 500 CX 24X0,946L</t>
  </si>
  <si>
    <t>24x1/4 UGL</t>
  </si>
  <si>
    <t>ASTO 555 CX 24X0,946L</t>
  </si>
  <si>
    <t>ASTO 560 CX 24X0,946L</t>
  </si>
  <si>
    <t>ASTO 750 CX 12X1L</t>
  </si>
  <si>
    <t>002VFG</t>
  </si>
  <si>
    <t>A0BT</t>
  </si>
  <si>
    <t>001A0086002VFGA0BT</t>
  </si>
  <si>
    <t>ATLAS COPCO ROTO INJECT FLUID GRANEL</t>
  </si>
  <si>
    <t>901L2127</t>
  </si>
  <si>
    <t>A331</t>
  </si>
  <si>
    <t>901L2127001176A331</t>
  </si>
  <si>
    <t>BMW GROUP 10W60 TB 209L</t>
  </si>
  <si>
    <t>001F4062</t>
  </si>
  <si>
    <t>A557</t>
  </si>
  <si>
    <t>001F4062002VIDA557</t>
  </si>
  <si>
    <t>BMW GROUP LL01 0W40 TB 209L</t>
  </si>
  <si>
    <t>001F4061</t>
  </si>
  <si>
    <t>001F4061002VIDA557</t>
  </si>
  <si>
    <t>BMW GROUP LL01 5W-30 NEW TB 209L</t>
  </si>
  <si>
    <t>TBD</t>
  </si>
  <si>
    <t>001H0204</t>
  </si>
  <si>
    <t>A558</t>
  </si>
  <si>
    <t>001H0204002VSHA558</t>
  </si>
  <si>
    <t>BMW GROUP LL01 5W30 TB 209L</t>
  </si>
  <si>
    <t>BMW GROUP LL01FE 0W30 TB 209L</t>
  </si>
  <si>
    <t>001F4057</t>
  </si>
  <si>
    <t>001F4057002VSHA309</t>
  </si>
  <si>
    <t>BMW GROUP LL01FE 0W-30 GRANEL</t>
  </si>
  <si>
    <t>001F4280</t>
  </si>
  <si>
    <t>001F4280002VSHA558</t>
  </si>
  <si>
    <t>BMW M TWINPOWER TURBO 10W60 CX 6X1L</t>
  </si>
  <si>
    <t>6X1L</t>
  </si>
  <si>
    <t>'00021400047631</t>
  </si>
  <si>
    <t>002XJW</t>
  </si>
  <si>
    <t>001F4056002XJWA558</t>
  </si>
  <si>
    <t>BMW M TWINPOWER TURBO LL01 0W40 CX 12X1L</t>
  </si>
  <si>
    <t>001F4055</t>
  </si>
  <si>
    <t>001F4055002XJWA558</t>
  </si>
  <si>
    <t>BMW MOTORRAD ADVANTEC PRO 1000L</t>
  </si>
  <si>
    <t>001F4219</t>
  </si>
  <si>
    <t>A593</t>
  </si>
  <si>
    <t>001F4219002VJWA593</t>
  </si>
  <si>
    <t>BMW MOTORRAD ADVANTEC ULTIMATE 1000L</t>
  </si>
  <si>
    <t>001F4220</t>
  </si>
  <si>
    <t>001F4220002VJWA593</t>
  </si>
  <si>
    <t>BMW TWINPOWER TURBO LL01 5W30 CX 12X1L</t>
  </si>
  <si>
    <t>BMW TWINPOWER TURBO LL01FE 0W30 CX 12X1L</t>
  </si>
  <si>
    <t>001F4045002XJWA558</t>
  </si>
  <si>
    <t>BMW TWINPOWER TURBO LL01 5W30 N CX 12X1L</t>
  </si>
  <si>
    <t>1L</t>
  </si>
  <si>
    <t>001H0205</t>
  </si>
  <si>
    <t>001H0205002XJWA558</t>
  </si>
  <si>
    <t>BMW TWINPOWER TURBO LL01FE 0W30 12X1L NV</t>
  </si>
  <si>
    <t>001F4371</t>
  </si>
  <si>
    <t>001F4371002XJWA558</t>
  </si>
  <si>
    <t>BMW TWINPOWER TURBO LL04 5W30 CX 12X1L</t>
  </si>
  <si>
    <t>001F4046002XJWA558</t>
  </si>
  <si>
    <t>BRAKE AND CLUTCH FLUID DOT 3 - 24X0,5L</t>
  </si>
  <si>
    <t>3rd Party</t>
  </si>
  <si>
    <t>001B0640</t>
  </si>
  <si>
    <t>002V11</t>
  </si>
  <si>
    <t>001B0640002V11A1SN</t>
  </si>
  <si>
    <t>BRAKE AND CLUTCH  FLUID DOT 4 - 24X0,5L</t>
  </si>
  <si>
    <t>001B0641</t>
  </si>
  <si>
    <t>001B0641002V11A1SN</t>
  </si>
  <si>
    <t>CAPRINUS XR 40  EXPO TB 209L</t>
  </si>
  <si>
    <t>5011987050969</t>
  </si>
  <si>
    <t>001A0897</t>
  </si>
  <si>
    <t>001A0897002VSHA1PU</t>
  </si>
  <si>
    <t xml:space="preserve">CAPRINUS XR 40 TB1000L OW </t>
  </si>
  <si>
    <t>001A0897002VWLA309</t>
  </si>
  <si>
    <t>CATENEX S 213 GRANEL</t>
  </si>
  <si>
    <t>001B9566</t>
  </si>
  <si>
    <t>B95661</t>
  </si>
  <si>
    <t>176-</t>
  </si>
  <si>
    <t>001B95661176-</t>
  </si>
  <si>
    <t>CATENEX S 379 Expo</t>
  </si>
  <si>
    <t>CATENEX S932 Expo</t>
  </si>
  <si>
    <t>CLASSIC LINE 5W30 100% SINTÉTICO CX 12X1</t>
  </si>
  <si>
    <t>001I8832</t>
  </si>
  <si>
    <t>002W1Z</t>
  </si>
  <si>
    <t>001I8832002W1ZA1SN</t>
  </si>
  <si>
    <t>CLASSIC LINE BY MOPAR 0W20 CX 12X1L</t>
  </si>
  <si>
    <t>001I9870</t>
  </si>
  <si>
    <t>001I9870002W1ZA1SN</t>
  </si>
  <si>
    <t>STELLANTIS CLASSIC LINE</t>
  </si>
  <si>
    <t>CORENA S2 P150 BALDE</t>
  </si>
  <si>
    <t>002VNA</t>
  </si>
  <si>
    <t>A246</t>
  </si>
  <si>
    <t>001D7780002VNAA246</t>
  </si>
  <si>
    <t>CORENA S2 P150 TAMBOR</t>
  </si>
  <si>
    <t>001D7780</t>
  </si>
  <si>
    <t>001D7780002VJ3A1WJ</t>
  </si>
  <si>
    <t>CORENA S2 R46 TB 209L</t>
  </si>
  <si>
    <t>001D7776</t>
  </si>
  <si>
    <t>001D7776002VSHA309</t>
  </si>
  <si>
    <t>CORENA S4 P 68 BALDE</t>
  </si>
  <si>
    <t>001D7788</t>
  </si>
  <si>
    <t>001D7788002VNFA246</t>
  </si>
  <si>
    <t>CORENA S4 P 68 TB 209L</t>
  </si>
  <si>
    <t>001D7788002VSHA246</t>
  </si>
  <si>
    <t>CORENA S4 R 46 BALDE</t>
  </si>
  <si>
    <t>001D7786</t>
  </si>
  <si>
    <t>001D7786002VNFA246</t>
  </si>
  <si>
    <t>CORENA S4 R 46 TAMBOR</t>
  </si>
  <si>
    <t>CORENA S4 R 46 TB 209L (imp)</t>
  </si>
  <si>
    <t>001D7786002VSHA246</t>
  </si>
  <si>
    <t>CORENA S4 R 68 BALDE 5 UGL</t>
  </si>
  <si>
    <t>001D7787</t>
  </si>
  <si>
    <t>002XD6</t>
  </si>
  <si>
    <t>001D7787002XD6</t>
  </si>
  <si>
    <t>CORENA S4 R 68 TAMBOR</t>
  </si>
  <si>
    <t>001D7787002VSHA309</t>
  </si>
  <si>
    <t>CVT FLUID NS-2 V CAIXA 6X4L</t>
  </si>
  <si>
    <t xml:space="preserve">001C7400 </t>
  </si>
  <si>
    <t>001C7400 002VFZ-</t>
  </si>
  <si>
    <t>DIALA S4 ZX-I OEM TB 209L</t>
  </si>
  <si>
    <t>001E8701</t>
  </si>
  <si>
    <t>A684</t>
  </si>
  <si>
    <t>DOOSAN GENERAL HYDRAULIC OIL 46 FR 20L</t>
  </si>
  <si>
    <t>DOOSAN</t>
  </si>
  <si>
    <t>001E9629</t>
  </si>
  <si>
    <t>002VPM</t>
  </si>
  <si>
    <t>A444</t>
  </si>
  <si>
    <t>001E9629002VPMA444</t>
  </si>
  <si>
    <t>DOOSAN GENERAL HYDRAULIC OIL 46 TB 209L</t>
  </si>
  <si>
    <t>001E9629002VIDA444</t>
  </si>
  <si>
    <t>DOOSAN HOT WEATHER GREASE NLGI 2 BD 18KG</t>
  </si>
  <si>
    <t>001E9692</t>
  </si>
  <si>
    <t>002VMD</t>
  </si>
  <si>
    <t>001E9692002VMDA444</t>
  </si>
  <si>
    <t>DOOSAN PREMIUM DIESEL OIL 15W40 CX 12X1L</t>
  </si>
  <si>
    <t>001E9691</t>
  </si>
  <si>
    <t>001E9691002W20A444</t>
  </si>
  <si>
    <t>DOOSAN PREMIUM DIESEL OIL 15W40 CX 4X4L</t>
  </si>
  <si>
    <t>Yes</t>
  </si>
  <si>
    <t>002WMF</t>
  </si>
  <si>
    <t>001E9691002WMFA444</t>
  </si>
  <si>
    <t>DOOSAN PREMIUM DIESEL OIL 15W40 FR 20L</t>
  </si>
  <si>
    <t>001E9691002VPMA444</t>
  </si>
  <si>
    <t>DOOSAN PREMIUM DIESEL OIL 15W40 TB 209L</t>
  </si>
  <si>
    <t>001E9691002VIDA444</t>
  </si>
  <si>
    <t>DOOSAN TRANSMISSION OIL 80W90 FR 20L</t>
  </si>
  <si>
    <t>001E9631</t>
  </si>
  <si>
    <t>001E9631002VPMA444</t>
  </si>
  <si>
    <t>EF 727 GRANEL</t>
  </si>
  <si>
    <t>114B0099</t>
  </si>
  <si>
    <t>114B0099001176A03Q</t>
  </si>
  <si>
    <t xml:space="preserve">GADINIA 30 FR 20L </t>
  </si>
  <si>
    <t>SHELL GADINIA S3 30 FR 20L</t>
  </si>
  <si>
    <t>001A0217</t>
  </si>
  <si>
    <t>001A0217002VWLA309</t>
  </si>
  <si>
    <t>GADINIA 30 GRANEL</t>
  </si>
  <si>
    <t>001A0217001176A03Q</t>
  </si>
  <si>
    <t>GADINIA 30 TB 209L</t>
  </si>
  <si>
    <t>001A0217002VSHA309</t>
  </si>
  <si>
    <t>GADINIA 30 TB1000 OW</t>
  </si>
  <si>
    <t>SHELL GADINIA S3 30 TB1000L</t>
  </si>
  <si>
    <t>001A0217002VJWA309</t>
  </si>
  <si>
    <t xml:space="preserve">GADINIA 40 FR 20L </t>
  </si>
  <si>
    <t>001A0218</t>
  </si>
  <si>
    <t>001A0218002VWLA309</t>
  </si>
  <si>
    <t>GADINIA 40 GRANEL</t>
  </si>
  <si>
    <t>001A0218001176A03Q</t>
  </si>
  <si>
    <t>GADINIA 40 TB 209L</t>
  </si>
  <si>
    <t>001A0218002VSHA309</t>
  </si>
  <si>
    <t>GADINIA 40 TB1000 OW</t>
  </si>
  <si>
    <t>001A0218002VJWA309</t>
  </si>
  <si>
    <t>GADINIA AL 30 TAMBOR</t>
  </si>
  <si>
    <t>901L4304</t>
  </si>
  <si>
    <t>304002</t>
  </si>
  <si>
    <t>VJ3-</t>
  </si>
  <si>
    <t>901L4304002VJ3-</t>
  </si>
  <si>
    <t>5011987051119</t>
  </si>
  <si>
    <t>001G1522</t>
  </si>
  <si>
    <t>001G1522002VSHA1PU</t>
  </si>
  <si>
    <t>GADINIA S3 40 TB 209L EXPO</t>
  </si>
  <si>
    <t>5011987051126</t>
  </si>
  <si>
    <t>001G1523</t>
  </si>
  <si>
    <t>001G1523002VSHA1PU</t>
  </si>
  <si>
    <t>GADUS S1 A150 2 BD. 18 KG EXPO</t>
  </si>
  <si>
    <t>001D8517</t>
  </si>
  <si>
    <t>GADUS S1 A150 2 EXPO CX. 12X1 KG</t>
  </si>
  <si>
    <t>12x1K</t>
  </si>
  <si>
    <t>002X62</t>
  </si>
  <si>
    <t>001D8517002X62A1PU</t>
  </si>
  <si>
    <t>GADUS S1 A150 2 TB. 180 KG EXPO</t>
  </si>
  <si>
    <t>GADUS S1 OG 1600 TAMBOR</t>
  </si>
  <si>
    <t>001D8478</t>
  </si>
  <si>
    <t>002WWP</t>
  </si>
  <si>
    <t>001D8478002WWPA1WJ</t>
  </si>
  <si>
    <t>GADUS S2 OG 40 BD 18KG</t>
  </si>
  <si>
    <t>001D8499</t>
  </si>
  <si>
    <t>001D8499002XD7A1WJ</t>
  </si>
  <si>
    <t>GADUS S2 OG 40 TB 204KG</t>
  </si>
  <si>
    <t>204KG</t>
  </si>
  <si>
    <t>002VH9</t>
  </si>
  <si>
    <t>001D8499002VH9A1WJ</t>
  </si>
  <si>
    <t>GADUS S2 OG 50 TB 204KG</t>
  </si>
  <si>
    <t>GADUS S2 OG 50 TB 190KG (IMP)</t>
  </si>
  <si>
    <t>001D8493</t>
  </si>
  <si>
    <t>GADUS S2 OG 80 TB 204KG</t>
  </si>
  <si>
    <t>GADUS S2 OG 85 TB 204KG</t>
  </si>
  <si>
    <t>GADUS S2 OG CLEAR OIL 20000 TB 180 KG</t>
  </si>
  <si>
    <t>GADUS S4 OG CLEAR OIL 20000 TAMBOR</t>
  </si>
  <si>
    <t>001D9307</t>
  </si>
  <si>
    <t>001D9307002WWPA1WJ</t>
  </si>
  <si>
    <t>GADUS S2 OG CLEAR OIL 4800 TAMBOR</t>
  </si>
  <si>
    <t>001D9309002WWPA1WJ</t>
  </si>
  <si>
    <t>GADUS S2 OG CLEAR OIL 6800 TAMBOR</t>
  </si>
  <si>
    <t>GADUS S2 OG CLEAR OIL 6800 TB 180 KG</t>
  </si>
  <si>
    <t>001D9308002VJ3A1WJ</t>
  </si>
  <si>
    <t>001D9308002WWPA1WJ</t>
  </si>
  <si>
    <t>GADUS S2 U1000D 1 TAMBOR</t>
  </si>
  <si>
    <t>001D8502</t>
  </si>
  <si>
    <t>001D8502002VH7A309</t>
  </si>
  <si>
    <t>GADUS S2 V100 3 BD. 18 KG EXPO</t>
  </si>
  <si>
    <t>001D8464</t>
  </si>
  <si>
    <t>001D8464002XD7A1PU</t>
  </si>
  <si>
    <t>5011987199965</t>
  </si>
  <si>
    <t>001D8448</t>
  </si>
  <si>
    <t>GADUS S2 V220 0 BD 18KG EXPO</t>
  </si>
  <si>
    <t>001D8448002XD7A1PU</t>
  </si>
  <si>
    <t>5011987199958</t>
  </si>
  <si>
    <t xml:space="preserve">GADUS S2 V220 0 TB 180KG                </t>
  </si>
  <si>
    <t>GADUS S2 V220 00 BD. 18 KG EXPO</t>
  </si>
  <si>
    <t>001D8449002XD7A1PU</t>
  </si>
  <si>
    <t>GADUS S2 V220 1 BD. 18 KG EXPO</t>
  </si>
  <si>
    <t>001D8450002XD7A1PU</t>
  </si>
  <si>
    <t>GADUS S2 V220 1 TG 1000KG</t>
  </si>
  <si>
    <t>1000Kg</t>
  </si>
  <si>
    <t>GADUS S2 V220 2 BD. 18 KG EXPO</t>
  </si>
  <si>
    <t>001D8451</t>
  </si>
  <si>
    <t>001D8451002XD7A1PU</t>
  </si>
  <si>
    <t>GADUS S2 V220 2 TB. 180 KG EXPO</t>
  </si>
  <si>
    <t>001D8451002VH7A1PU</t>
  </si>
  <si>
    <t>GADUS S2 V220 2 TG 1000KG</t>
  </si>
  <si>
    <t>52890801</t>
  </si>
  <si>
    <t>001D8451001176A309</t>
  </si>
  <si>
    <t>GADUS S2 V220AC 2 TB. 180 KG EXPO</t>
  </si>
  <si>
    <t>001D8456002VH7A1PU</t>
  </si>
  <si>
    <t>GADUS S2 V220AC 2 TG 1000KG</t>
  </si>
  <si>
    <t>52891801</t>
  </si>
  <si>
    <t>001D8456001176A309</t>
  </si>
  <si>
    <t>GADUS S2 V220AD 2 TB. 180 KG EXPO</t>
  </si>
  <si>
    <t>001D8458002VH7A1PU</t>
  </si>
  <si>
    <t>GADUS S2 V220AD 2 TG 1000KG</t>
  </si>
  <si>
    <t>52892801</t>
  </si>
  <si>
    <t>GADUS S3 T460 1.5 NCT 900K</t>
  </si>
  <si>
    <t>900K</t>
  </si>
  <si>
    <t>001D8544</t>
  </si>
  <si>
    <t>002VK8</t>
  </si>
  <si>
    <t>001D8544002VK8A246</t>
  </si>
  <si>
    <t>GADUS S3 T460 1.5 TG1000 METALICO LOCAL</t>
  </si>
  <si>
    <t xml:space="preserve">A03Q </t>
  </si>
  <si>
    <t xml:space="preserve">001D8544001176A03Q </t>
  </si>
  <si>
    <t>GADUS S3 V220C 2 TB 180KG W/ LINER</t>
  </si>
  <si>
    <t>001D8425</t>
  </si>
  <si>
    <t>GADUS S3 V460 1.5 TG</t>
  </si>
  <si>
    <t>001D8427</t>
  </si>
  <si>
    <t>001D8427001176A309</t>
  </si>
  <si>
    <t>GADUS S3 V460D 2 EXP TB. 180 KG</t>
  </si>
  <si>
    <t>52907801</t>
  </si>
  <si>
    <t>001D8429</t>
  </si>
  <si>
    <t>GADUS S4 OG CL 20000 TB 180</t>
  </si>
  <si>
    <t>001D8505</t>
  </si>
  <si>
    <t>002W65</t>
  </si>
  <si>
    <t xml:space="preserve">GADUS S5 T460 1.5 </t>
  </si>
  <si>
    <t>GADUS S5 T460 1.5 NEW</t>
  </si>
  <si>
    <t>002XEC</t>
  </si>
  <si>
    <t>001D8547002XECxxxx</t>
  </si>
  <si>
    <t>GADUS S5 T460 1.5 CARTUCHO 12X0.4KG</t>
  </si>
  <si>
    <t>B2B</t>
  </si>
  <si>
    <t>GADUS S5 T460 1.5 CARTUCHO 12x0.38KG</t>
  </si>
  <si>
    <t>002VGF</t>
  </si>
  <si>
    <t>A311</t>
  </si>
  <si>
    <t>001D8547002VGFA311</t>
  </si>
  <si>
    <t>001D8547002XECA309</t>
  </si>
  <si>
    <t>GADUS S5 V460 00 BD 18KG</t>
  </si>
  <si>
    <t>001D8431</t>
  </si>
  <si>
    <t>001D8431002XEC-</t>
  </si>
  <si>
    <t>GAS COMP S4 PV 190 TB 205L</t>
  </si>
  <si>
    <t>205L</t>
  </si>
  <si>
    <t>001D8386</t>
  </si>
  <si>
    <t>002VI3</t>
  </si>
  <si>
    <t>001D8386002VI3-</t>
  </si>
  <si>
    <t>GRAXA USO GERAL SCANIA 180KG</t>
  </si>
  <si>
    <t>001I1035</t>
  </si>
  <si>
    <t>002VXG</t>
  </si>
  <si>
    <t>A768</t>
  </si>
  <si>
    <t>001I1035002VXGA768</t>
  </si>
  <si>
    <t>GRAXAZUL CX 24x500G</t>
  </si>
  <si>
    <t>24x0,5K</t>
  </si>
  <si>
    <t>001C5747</t>
  </si>
  <si>
    <t>002VLE</t>
  </si>
  <si>
    <t>A330</t>
  </si>
  <si>
    <t>001C5747002VLEA330</t>
  </si>
  <si>
    <t>GRAXAZUL FAG BALDE PL</t>
  </si>
  <si>
    <t>20K</t>
  </si>
  <si>
    <t>002VMT</t>
  </si>
  <si>
    <t>001C5747002VMTA330</t>
  </si>
  <si>
    <t>GRAXAZUL FAG CX. 12X1KG</t>
  </si>
  <si>
    <t>002WX3</t>
  </si>
  <si>
    <t>001C5747002WX3A330</t>
  </si>
  <si>
    <t>GRAXAZUL FAG TB 180 KG</t>
  </si>
  <si>
    <t>001C5747002VH7A330</t>
  </si>
  <si>
    <t>HD 1297 TB 209L</t>
  </si>
  <si>
    <t>5011987077911</t>
  </si>
  <si>
    <t>001E5371</t>
  </si>
  <si>
    <t>001E5371002VSHA309</t>
  </si>
  <si>
    <t xml:space="preserve">HEAT TRANSFER OIL S2 GRANEL EXPO </t>
  </si>
  <si>
    <t>001D8388</t>
  </si>
  <si>
    <t>HELIX HX3 20W50 CX 4X4L</t>
  </si>
  <si>
    <t>001C8218</t>
  </si>
  <si>
    <t>001C8218--</t>
  </si>
  <si>
    <t>HELIX HX3 20W50 SL CX 12X1L EXPO</t>
  </si>
  <si>
    <t>001E7931</t>
  </si>
  <si>
    <t>002W1Y</t>
  </si>
  <si>
    <t>001E7931002W1YA1PU</t>
  </si>
  <si>
    <t>HELIX HX3 20W50 SL CX 4X4L</t>
  </si>
  <si>
    <t>002W2H</t>
  </si>
  <si>
    <t>001E7931002W2HA1SN</t>
  </si>
  <si>
    <t>HELIX HX3 20W50 SL CX 4X4L EXPO</t>
  </si>
  <si>
    <t>001E7931002W2HA1PU</t>
  </si>
  <si>
    <t>HELIX HX3 ALTA KM 25W60 SL CX 12X1L</t>
  </si>
  <si>
    <t>HELIX HX3 ALTA KM 25W60 SL GRANEL</t>
  </si>
  <si>
    <t>'05011987241954</t>
  </si>
  <si>
    <t>'05011987863613</t>
  </si>
  <si>
    <t>001E7779</t>
  </si>
  <si>
    <t>001E7779002W1YA1SN</t>
  </si>
  <si>
    <t>HELIX HX3 ALTA KM 25W60 SL CX 12X1L EXPO</t>
  </si>
  <si>
    <t>001E7779002W1YA1PU</t>
  </si>
  <si>
    <t>HELIX HX3 ALTA KM 25W60 SL CX 4X4L</t>
  </si>
  <si>
    <t>001E7779002W2HA1SN</t>
  </si>
  <si>
    <t>HELIX HX3 ALTA KM 25W60 SL CX 4X4L EXPO</t>
  </si>
  <si>
    <t>001E7779002W2HA1PU</t>
  </si>
  <si>
    <t>HELIX HX3 ALTA KM 25W60 SL CX24X500ML</t>
  </si>
  <si>
    <t>002X5Z</t>
  </si>
  <si>
    <t>001E7779002X5ZA1SN</t>
  </si>
  <si>
    <t>HELIX HX3 K 25W60 CX 12X1L</t>
  </si>
  <si>
    <t>001C8219</t>
  </si>
  <si>
    <t>001C8219002W1YA1SN</t>
  </si>
  <si>
    <t>HELIX HX3 K 25W60 CX 4X4L</t>
  </si>
  <si>
    <t>001C8219002W2HA1SN</t>
  </si>
  <si>
    <t>HELIX HX3 K 25W60 CX. 24X500ML</t>
  </si>
  <si>
    <t>001C8219002X5ZA1SN</t>
  </si>
  <si>
    <t>HELIX HX3 SJ 20W50 CX 12X1L</t>
  </si>
  <si>
    <t>001C9594</t>
  </si>
  <si>
    <t>001C9594002W1YA1SN</t>
  </si>
  <si>
    <t>HELIX HX3 SJ 20W50 CX 4X4L</t>
  </si>
  <si>
    <t>001C9594002W2HA1SN</t>
  </si>
  <si>
    <t>HELIX HX3 SJ 20W50 TB 209L</t>
  </si>
  <si>
    <t>001C9594002VSHA309</t>
  </si>
  <si>
    <t>'05011987040014</t>
  </si>
  <si>
    <t>'05011987040076</t>
  </si>
  <si>
    <t>001E9270</t>
  </si>
  <si>
    <t>001E9270002W1XA1PU</t>
  </si>
  <si>
    <t>HELIX HX5 15W40 SL CX 24X500ML</t>
  </si>
  <si>
    <t>002WL2</t>
  </si>
  <si>
    <t>001E9270002WL2A1SN</t>
  </si>
  <si>
    <t>HELIX HX5 15W40 SL CX 4X4L</t>
  </si>
  <si>
    <t>002W2G</t>
  </si>
  <si>
    <t>001E9270002W2GA1SN</t>
  </si>
  <si>
    <t>HELIX HX5 15W40 SL CX 4X4L EXPO</t>
  </si>
  <si>
    <t>001E9270002W2GA1PU</t>
  </si>
  <si>
    <t>'05011987069091</t>
  </si>
  <si>
    <t>001E9270002VSHA1PU</t>
  </si>
  <si>
    <t>HELIX HX5 15W50 CX 12X1L</t>
  </si>
  <si>
    <t>HELIX HX5 15W50 PROMO CX 12X1L</t>
  </si>
  <si>
    <t>001C8221</t>
  </si>
  <si>
    <t>001C8221002W1XA1SN</t>
  </si>
  <si>
    <t>HELIX HX5 15W50 CX. 24X500ML</t>
  </si>
  <si>
    <t>HELIX HX5 15W50 PROMO CX. 24X500ML</t>
  </si>
  <si>
    <t>001C8221002WL2A1SN</t>
  </si>
  <si>
    <t>HELIX HX5 15W50 PROMO CX 4X4L</t>
  </si>
  <si>
    <t>001C8221002W2GA1SN</t>
  </si>
  <si>
    <t>HELIX HX5 15W50 TB 209L</t>
  </si>
  <si>
    <t>001C8221002VSHA309</t>
  </si>
  <si>
    <t>HELIX HX5 HIGH MILEAGE 25W60 TB 209L EXP</t>
  </si>
  <si>
    <t>HELIX HX5 HIGH MILEAGE 25W60 GRANEL EXPO</t>
  </si>
  <si>
    <t>5011987053496</t>
  </si>
  <si>
    <t>001E9557</t>
  </si>
  <si>
    <t>001E9557002VSHA1PU</t>
  </si>
  <si>
    <t>HELIX HX6 FLEX 15W40 SL CX 24X500ML</t>
  </si>
  <si>
    <t>001E3085002WL2A1SN</t>
  </si>
  <si>
    <t>HELIX HX6 FLEX 15W40 SN CX 12X1L</t>
  </si>
  <si>
    <t>'05011987242029</t>
  </si>
  <si>
    <t>'05011987074804</t>
  </si>
  <si>
    <t>001E8037</t>
  </si>
  <si>
    <t>001E8037002W1XA1SN</t>
  </si>
  <si>
    <t>HELIX HX6 FLEX 15W40 SN CX 24X500ML</t>
  </si>
  <si>
    <t>001E8037002WL2A1SN</t>
  </si>
  <si>
    <t>HELIX HX6 FLEX 15W40 SN CX 4X4L</t>
  </si>
  <si>
    <t>001E8037002W2GA1SN</t>
  </si>
  <si>
    <t>001E8037001176A03Q</t>
  </si>
  <si>
    <t>HELIX HX6 FLEX 15W40 SN TB1000L OW</t>
  </si>
  <si>
    <t>5011987066113</t>
  </si>
  <si>
    <t>001E8037002VJWA309</t>
  </si>
  <si>
    <t>HELIX HX6 FLEX CX. 24x0,5L</t>
  </si>
  <si>
    <t>HELIX HX6 FLEX PROMO CX. 24x0,5L</t>
  </si>
  <si>
    <t>HELIX HX6 FLEX GRANEL</t>
  </si>
  <si>
    <t>001E3085001176A03Q</t>
  </si>
  <si>
    <t>HELIX HX6 FLEX PROMO CX. 12X1L</t>
  </si>
  <si>
    <t>HELIX HX6 FLEX PROMO CX. 4X4L</t>
  </si>
  <si>
    <t>001E3085002W2GA1SN</t>
  </si>
  <si>
    <t>HELIX HX6 FLEX TB 209L</t>
  </si>
  <si>
    <t>HELIX HX7 10W40 SM CX 4X4L</t>
  </si>
  <si>
    <t>HELIX HX7 10W40 SM PROMO CX 4X4L</t>
  </si>
  <si>
    <t>001C9539</t>
  </si>
  <si>
    <t>002W2M</t>
  </si>
  <si>
    <t>001C9539002W2MA1SN</t>
  </si>
  <si>
    <t>HELIX HX7 10W40 SM PROMO CX 12X1L</t>
  </si>
  <si>
    <t>HELIX HX7 10W40 SN F PROMO CX 12X1L</t>
  </si>
  <si>
    <t>001C9539002W22A1SN</t>
  </si>
  <si>
    <t>HELIX HX7 10W40 SN F PROMO CX 4X4L</t>
  </si>
  <si>
    <t>HELIX HX7 10W40 SN CX 12X1L</t>
  </si>
  <si>
    <t>HELIX HX7 10W40 SN NEW CX 12X1L</t>
  </si>
  <si>
    <t>HELIX HX7 10W40 SN CX 4X4L</t>
  </si>
  <si>
    <t>HELIX HX7 10W40 SN F TB 209L</t>
  </si>
  <si>
    <t>HELIX HX7 10W40 SN TB 209L</t>
  </si>
  <si>
    <t>001C9539002VSHA309</t>
  </si>
  <si>
    <t>HELIX HX7 10W40 SN GRANEL</t>
  </si>
  <si>
    <t>001C9539001176A03Q</t>
  </si>
  <si>
    <t>'05011987242098</t>
  </si>
  <si>
    <t>'05011987863637</t>
  </si>
  <si>
    <t>HELIX HX7 10W40 SP 12x1L</t>
  </si>
  <si>
    <t>HELIX HX7 10W40 SN NEW TB 209L</t>
  </si>
  <si>
    <t>HELIX HX7 10W40 SN TB1000L</t>
  </si>
  <si>
    <t>001C9539002VJWA309</t>
  </si>
  <si>
    <t>HELIX HX7 10W40 SP CX 12X1L EXPO</t>
  </si>
  <si>
    <t>'05011987107601</t>
  </si>
  <si>
    <t>'05011987107724</t>
  </si>
  <si>
    <t>001I1551</t>
  </si>
  <si>
    <t>001I1551002W22A1PU</t>
  </si>
  <si>
    <t>HELIX HX7 10W40 SP TB 209L EXPO</t>
  </si>
  <si>
    <t>5011987107618</t>
  </si>
  <si>
    <t>001I1551002VSHA1PU</t>
  </si>
  <si>
    <t>001E8035</t>
  </si>
  <si>
    <t>001E8035001176A03Q</t>
  </si>
  <si>
    <t>HELIX HX7 5W-30 NEW TB 1000L</t>
  </si>
  <si>
    <t>001E8035002VJWA309</t>
  </si>
  <si>
    <t>HELIX HX7 5W-40 CX 12X1L</t>
  </si>
  <si>
    <t>001C9540</t>
  </si>
  <si>
    <t>001C9540002W22-</t>
  </si>
  <si>
    <t>HELIX HX7 AF 5W30 BR CX. 12x1L</t>
  </si>
  <si>
    <t>001C8223</t>
  </si>
  <si>
    <t>001C8223002W22-</t>
  </si>
  <si>
    <t>HELIX HX8  5W30 SN GF5 TB 209L</t>
  </si>
  <si>
    <t>5011987037922</t>
  </si>
  <si>
    <t>Helix HX8 SP GF6 5W-30 TB 209L</t>
  </si>
  <si>
    <t>001G4045</t>
  </si>
  <si>
    <t>HELIX HX8  5W30 SN GF5 TB1000L</t>
  </si>
  <si>
    <t>5011987038493</t>
  </si>
  <si>
    <t>Helix HX8 SP GF6 5W-30 TB 1000L</t>
  </si>
  <si>
    <t>HELIX HX8 5W30 GPO GRANEL</t>
  </si>
  <si>
    <t>Helix HX8 SP GF6 5W-30 GRANEL</t>
  </si>
  <si>
    <t>HELIX HX8 5W-30 SL GRANEL</t>
  </si>
  <si>
    <t>HELIX HX8 SYNTHETIC 5W30 SN GRANEL</t>
  </si>
  <si>
    <t>001E7975</t>
  </si>
  <si>
    <t>001E7975001176A03Q</t>
  </si>
  <si>
    <t>HELIX HX8 5W30 SN GF5 CX 12X1L</t>
  </si>
  <si>
    <t xml:space="preserve">HELIX HX8 5W30 SN GF5 DEXOS CX 12X1L </t>
  </si>
  <si>
    <t xml:space="preserve">HELIX HX8 5W30 SN GF5 DEXOS GRANEL     </t>
  </si>
  <si>
    <t>HELIX HX8 5W30 SN GF5 DEXOS TB 209L</t>
  </si>
  <si>
    <t>HELIX HX8 5W30 SN GF5 DEXOS TB1000L</t>
  </si>
  <si>
    <t>HELIX HX8 PROFESSIONAL AG 0W-20 CX 12X1L</t>
  </si>
  <si>
    <t>'05011987042377</t>
  </si>
  <si>
    <t>'05011987042384</t>
  </si>
  <si>
    <t>HELIX ULTRA PROF AG 0W20 GF6A D1G3 12x1L</t>
  </si>
  <si>
    <t>001G5123002W21A1SN</t>
  </si>
  <si>
    <t>001G0386</t>
  </si>
  <si>
    <t>001G0386001176A03Q</t>
  </si>
  <si>
    <t>HELIX HX8 PROFESSIONAL AV 5W40 TB 1000L</t>
  </si>
  <si>
    <t>HELIX HX8 SYN 5W30 SN FRACIONADO GRANEL</t>
  </si>
  <si>
    <t>001E9067</t>
  </si>
  <si>
    <t xml:space="preserve"> 00117</t>
  </si>
  <si>
    <t>001E9067 00117A03Q</t>
  </si>
  <si>
    <t>HELIX HX8 SYNTHETIC 5W30 SN CX 12X1L</t>
  </si>
  <si>
    <t xml:space="preserve">HELIX HX8 5W30 SN GF5 CX 12X1L </t>
  </si>
  <si>
    <t>001E9067002WL0A1SN</t>
  </si>
  <si>
    <t>HELIX HX8 5W30 SN GF5 GRANEL</t>
  </si>
  <si>
    <t>001E9067001176A03Q</t>
  </si>
  <si>
    <t>HELIX HX8 SYNTHETIC 5W30 SN TB 209L</t>
  </si>
  <si>
    <t>HELIX HX8 5W30 SN GF5 TB 209L</t>
  </si>
  <si>
    <t>001E9067002VSHA309</t>
  </si>
  <si>
    <t xml:space="preserve">HELIX HX8 SYNTHETIC 5W30 SN TB1000L OW </t>
  </si>
  <si>
    <t>HELIX HX8 5W30 SN GF5 TB1000L</t>
  </si>
  <si>
    <t>001E9067002VJWA309</t>
  </si>
  <si>
    <t>HELIX HX8 VW PRO AV 5W40 CX 12X1L</t>
  </si>
  <si>
    <t>002XOT</t>
  </si>
  <si>
    <t>001G0386002XOTA1SN</t>
  </si>
  <si>
    <t>HELIX HX8 VW PRO AV 5W40 GRANEL WARM</t>
  </si>
  <si>
    <t>?</t>
  </si>
  <si>
    <t>HELIX HYUNDAI 5W-30 CX 12X1L</t>
  </si>
  <si>
    <t>HELIX ULTRA AH 5W-30 SN A5/B5 CX 12X1L</t>
  </si>
  <si>
    <t>001E7896</t>
  </si>
  <si>
    <t>A401</t>
  </si>
  <si>
    <t>001E7896002W21A401</t>
  </si>
  <si>
    <t xml:space="preserve">HELIX HYUNDAI 5W-30 GRANEL </t>
  </si>
  <si>
    <t>001E7896001176A03Q</t>
  </si>
  <si>
    <t>HELIX HYUNDAI 5W-30 TB 209L</t>
  </si>
  <si>
    <t>HELIX ULTRA AH 5W-30 SN A5/B5 TB 209L</t>
  </si>
  <si>
    <t>001E7896002VSHA401</t>
  </si>
  <si>
    <t>HELIX ULTRA 0W20 SN PLUS CX 12X1L</t>
  </si>
  <si>
    <t>001G6355</t>
  </si>
  <si>
    <t>A1W9</t>
  </si>
  <si>
    <t>001G6355002W21A1W9</t>
  </si>
  <si>
    <t>HELIX ULTRA 5W40 BR CX 12X1 L</t>
  </si>
  <si>
    <t>HELIX ULTRA 5W40 SM BR PROMO CX 12X1 L</t>
  </si>
  <si>
    <t>001A9013</t>
  </si>
  <si>
    <t>001A9013002W21A1SN</t>
  </si>
  <si>
    <t>HELIX ULTRA 5W40 BR SN F TB 209L</t>
  </si>
  <si>
    <t>HELIX ULTRA 5W40 SN TB 209L</t>
  </si>
  <si>
    <t>001A9013002VSHA309</t>
  </si>
  <si>
    <t>HELIX ULTRA 5W40 CX 4X4LT</t>
  </si>
  <si>
    <t>002W2L</t>
  </si>
  <si>
    <t>001A9013002W2L-</t>
  </si>
  <si>
    <t>HELIX ULTRA 5W40 SN BR F PROMO CX 12X1L</t>
  </si>
  <si>
    <t>HELIX ULTRA 5W40 SN CX 12X1L</t>
  </si>
  <si>
    <t>001I9544</t>
  </si>
  <si>
    <t>001I9544001176A03Q</t>
  </si>
  <si>
    <t>HELIX ULTRA AH 5W30 A5/B5 TB 209L</t>
  </si>
  <si>
    <t>'05011987005945</t>
  </si>
  <si>
    <t>001E8812</t>
  </si>
  <si>
    <t>001E8812002VSHA401</t>
  </si>
  <si>
    <t xml:space="preserve">HELIX ULTRA AH 5W30 A5/B5 CX 12X1L </t>
  </si>
  <si>
    <t>HELIX ULTRA AP-L 5W-30 CX 12X1L</t>
  </si>
  <si>
    <t>HELIX ULTRA PRO AP-L 5W30 CX 12X1L</t>
  </si>
  <si>
    <t>001E3927</t>
  </si>
  <si>
    <t xml:space="preserve">002W21 </t>
  </si>
  <si>
    <t>001E3927002W21 A10E</t>
  </si>
  <si>
    <t>HELIX ULTRA AP-L 5W-30 TB 209L</t>
  </si>
  <si>
    <t>HELIX ULTRA PRO AP-L 5W30 TB 209L</t>
  </si>
  <si>
    <t xml:space="preserve">002VSH </t>
  </si>
  <si>
    <t>001E3927002VSH A246</t>
  </si>
  <si>
    <t>HELIX ULTRA E 5W-30 SM PROMO CX 12X1 L</t>
  </si>
  <si>
    <t>HELIX ULTRA E 5W-30 SN PROMO CX 12X1L</t>
  </si>
  <si>
    <t>001D2735</t>
  </si>
  <si>
    <t>001D2735002W21A1SN</t>
  </si>
  <si>
    <t>HELIX ULTRA E 5W30 SN TB 209L</t>
  </si>
  <si>
    <t>001D2735002VSHA309</t>
  </si>
  <si>
    <t>HELIX ULTRA ECT 0W30 SN CX 12X1L</t>
  </si>
  <si>
    <t>001E9071</t>
  </si>
  <si>
    <t xml:space="preserve">A10E </t>
  </si>
  <si>
    <t xml:space="preserve">001E9071002W21A10E </t>
  </si>
  <si>
    <t>HELIX ULTRA ECT 5W30 CX 12X1L</t>
  </si>
  <si>
    <t>001E9070</t>
  </si>
  <si>
    <t xml:space="preserve">001E9070002W21A10E </t>
  </si>
  <si>
    <t>HELIX ULTRA EXTRA 5W30 CX. 12X1L</t>
  </si>
  <si>
    <t>001B0312</t>
  </si>
  <si>
    <t>001B0312002W21A10E</t>
  </si>
  <si>
    <t>MOPAR SYN DIESEL DPF C2 5W30 CX12X1L</t>
  </si>
  <si>
    <t>001E9391</t>
  </si>
  <si>
    <t>001E9391002W21A10E</t>
  </si>
  <si>
    <t>MOPAR SYN DIESEL DPF C2 5W30 TB 209L</t>
  </si>
  <si>
    <t>001E9391002VSHA246</t>
  </si>
  <si>
    <t>HELIX ULTRA PROFESSIONAL AV-L 0W20 12*1L</t>
  </si>
  <si>
    <t>001F2651</t>
  </si>
  <si>
    <t>265100</t>
  </si>
  <si>
    <t>2W21</t>
  </si>
  <si>
    <t>001F2651002W21</t>
  </si>
  <si>
    <t>HELIX ULTRA RACING 10W60 CX 12X1L</t>
  </si>
  <si>
    <t>901L3254</t>
  </si>
  <si>
    <t>901L3254002W21A10E</t>
  </si>
  <si>
    <t>HELIX ULTRA RACING 5W40 CX 12X1L</t>
  </si>
  <si>
    <t>001G8105</t>
  </si>
  <si>
    <t>EURO</t>
  </si>
  <si>
    <t>001G8105002W21EURO</t>
  </si>
  <si>
    <t>HELIX ULTRA SN 0W20 CX 12X1L</t>
  </si>
  <si>
    <t>001E7786</t>
  </si>
  <si>
    <t>001E7786002W21A1W9</t>
  </si>
  <si>
    <t>HELIX ULTRA SN 5W20 SN GF5  CX 12X1L</t>
  </si>
  <si>
    <t>'05011987018167</t>
  </si>
  <si>
    <t>'05011987018136</t>
  </si>
  <si>
    <t>001E8034002W21A1SN</t>
  </si>
  <si>
    <t>HELIX ULTRA SN 5W20 SN GF5 TB 209L EXPO</t>
  </si>
  <si>
    <t>001E8034002VSHA1PU</t>
  </si>
  <si>
    <t>HELIX ULTRA SN 5W30 SN GF5  CX 12X1L</t>
  </si>
  <si>
    <t>HELIX ULTRA SP 5W30 GF6 D1G2 CX 12X1L</t>
  </si>
  <si>
    <t>001E7788</t>
  </si>
  <si>
    <t>001E7788002W21A1SN</t>
  </si>
  <si>
    <t>HELIX ULTRA SN 5W30 SN GF5 TB 209L</t>
  </si>
  <si>
    <t>HELIX ULTRA SP 5W30 GF6 D1G2 TB209L</t>
  </si>
  <si>
    <t>001E7788002VSHA309</t>
  </si>
  <si>
    <t>001I1542</t>
  </si>
  <si>
    <t>001I1542002XOTA1SN</t>
  </si>
  <si>
    <t>HELIX ULTRA SP 5W30 GF6 D1G2 GRANEL</t>
  </si>
  <si>
    <t>001I1542002XOTA03Q</t>
  </si>
  <si>
    <t>HYDRAULIC S1 M 68 BD 5 UGL EXPO</t>
  </si>
  <si>
    <t>001D7741</t>
  </si>
  <si>
    <t>002VOM</t>
  </si>
  <si>
    <t>001D7741002VOMA1PU</t>
  </si>
  <si>
    <t>HYDRAULIC S1 M 68 FR 20L EXPO</t>
  </si>
  <si>
    <t>001D7741002VNAA1PU</t>
  </si>
  <si>
    <t>HYDRAULIC S1 M 68 TB 209L EXPO</t>
  </si>
  <si>
    <t>i</t>
  </si>
  <si>
    <t>5011987033153</t>
  </si>
  <si>
    <t>001D7741002VSHA1PU</t>
  </si>
  <si>
    <t>INATIVO ADRANA A 3601.04 TAMBOR</t>
  </si>
  <si>
    <t>901L4482</t>
  </si>
  <si>
    <t>901L4482--</t>
  </si>
  <si>
    <t>INATIVO ADRANA CE 6650 BALDE</t>
  </si>
  <si>
    <t>001C6863</t>
  </si>
  <si>
    <t>001C6863--</t>
  </si>
  <si>
    <t>INATIVO ADRANA CE 6650 TAMBOR</t>
  </si>
  <si>
    <t>INATIVO ADRANA D 208 TB</t>
  </si>
  <si>
    <t>901L3572</t>
  </si>
  <si>
    <t>901L3572--</t>
  </si>
  <si>
    <t>INATIVO ADRANA E 6205 BALDE</t>
  </si>
  <si>
    <t>001C6866</t>
  </si>
  <si>
    <t>001C6866--</t>
  </si>
  <si>
    <t>INATIVO ADRANA E 6205 TAMBOR</t>
  </si>
  <si>
    <t>INATIVO ADRANA E 6220 GRANEL</t>
  </si>
  <si>
    <t>001C6865</t>
  </si>
  <si>
    <t>001C6865--</t>
  </si>
  <si>
    <t>INATIVO ADRANA E 6220 TAMBOR</t>
  </si>
  <si>
    <t>INATIVO ADRANA E 6220 TB1000</t>
  </si>
  <si>
    <t>INATIVO ADRANA E 6250 TAMBOR</t>
  </si>
  <si>
    <t>001C6864</t>
  </si>
  <si>
    <t>001C6864--</t>
  </si>
  <si>
    <t>INATIVO ADRANA E 6600 TAMBOR</t>
  </si>
  <si>
    <t>001C6867</t>
  </si>
  <si>
    <t>001C6867--</t>
  </si>
  <si>
    <t>INATIVO ADRANA E 6600 TB 1000</t>
  </si>
  <si>
    <t>INATIVO ADRANA G 6200 TAMBOR</t>
  </si>
  <si>
    <t>001C6868</t>
  </si>
  <si>
    <t>001C6868--</t>
  </si>
  <si>
    <t>INATIVO ADVANCE  S 4T  20W-50 CX 12x1L</t>
  </si>
  <si>
    <t>001A9919</t>
  </si>
  <si>
    <t>001A9919--</t>
  </si>
  <si>
    <t>INATIVO ADVANCE FORK 10 CX. 24X500</t>
  </si>
  <si>
    <t>INATIVO ADVANCE FORK 10 CX. 24X500ML</t>
  </si>
  <si>
    <t>Delete</t>
  </si>
  <si>
    <t>001A0008</t>
  </si>
  <si>
    <t>001A0008--</t>
  </si>
  <si>
    <t>INATIVO ADVANCE GEAR 80W CX. 24X500</t>
  </si>
  <si>
    <t>INATIVO ADVANCE S 2T CX. 24X500</t>
  </si>
  <si>
    <t>INATIVO ADVANCE S 2T CX. 24X500ML</t>
  </si>
  <si>
    <t>001A9680</t>
  </si>
  <si>
    <t>001A9680--</t>
  </si>
  <si>
    <t>INATIVO ADVANCE S 4T 20W-50  TB (SG)</t>
  </si>
  <si>
    <t>INATIVO ADVANCE S 4T CX. 24X1F</t>
  </si>
  <si>
    <t>24x1L</t>
  </si>
  <si>
    <t>INATIVO ADVANCE S 4T TAMBOR</t>
  </si>
  <si>
    <t>INATIVO ADVANCE T CHAIN CX.12X400</t>
  </si>
  <si>
    <t>12x0,4L</t>
  </si>
  <si>
    <t>INATIVO ADVANCE ULTRA 4T 15W-50 CX.12X1L</t>
  </si>
  <si>
    <t>001A0028</t>
  </si>
  <si>
    <t>001A0028--</t>
  </si>
  <si>
    <t>INATIVO ADVANCE VSX 2T CX 24X500</t>
  </si>
  <si>
    <t>INATIVO AE 1596 GRANEL</t>
  </si>
  <si>
    <t>INATIVO AE 5000 BALDE</t>
  </si>
  <si>
    <t>INATIVO AE 5000 GRANEL</t>
  </si>
  <si>
    <t>INATIVO AE 5000 TAMBOR</t>
  </si>
  <si>
    <t>INATIVO AEROMULTI 15W50 FRASCO</t>
  </si>
  <si>
    <t>INATIVO AEROSHELL 100 FRASCO</t>
  </si>
  <si>
    <t>INATIVO AEROSHELL FLIGHT JAC INT CON CX</t>
  </si>
  <si>
    <t>2,664L</t>
  </si>
  <si>
    <t>INATIVO AEROSHELL FLIGHT JAC INT CON FR</t>
  </si>
  <si>
    <t>0,222L</t>
  </si>
  <si>
    <t>INATIVO AEROSHELL FLIGHT JACKET INTER CX</t>
  </si>
  <si>
    <t>INATIVO AEROSHELL FLIGHT JACKET INTER FR</t>
  </si>
  <si>
    <t>INATIVO AEROSHELL FLIGHT JACKET OIL CX</t>
  </si>
  <si>
    <t>6,2L</t>
  </si>
  <si>
    <t>INATIVO AEROSHELL FLIGHT JACKET PLEXI CX</t>
  </si>
  <si>
    <t>INATIVO AEROSHELL FLIGHT JACKET PLEXI FR</t>
  </si>
  <si>
    <t>0,473L</t>
  </si>
  <si>
    <t>INATIVO AEROSHELL FLIGHT JACKET POL CX</t>
  </si>
  <si>
    <t>INATIVO AEROSHELL FLIGHT JACKET POLI FR</t>
  </si>
  <si>
    <t>INATIVO AEROSHELL FLIGHT JACKET TOUC FR</t>
  </si>
  <si>
    <t>INATIVO AEROSHELL FLIGHT JACKET TOUCH CX</t>
  </si>
  <si>
    <t>INATIVO AEROSHELL OIL 100 TAMBOR</t>
  </si>
  <si>
    <t>001A0070002VJ2A1WJ</t>
  </si>
  <si>
    <t>INATIVO AEROSHELL OIL 80 CX 12X0,946L</t>
  </si>
  <si>
    <t>001A0073</t>
  </si>
  <si>
    <t>001A0073002XIYA493</t>
  </si>
  <si>
    <t>INATIVO AEROSHELL OIL DIESEL ULTRA CX 12X0,946L</t>
  </si>
  <si>
    <t>001D7346</t>
  </si>
  <si>
    <t>001D7346002XIYA493</t>
  </si>
  <si>
    <t>INATIVO AEROSHELL OIL W 100 CX 3X5L</t>
  </si>
  <si>
    <t>001A0074002WTHA493</t>
  </si>
  <si>
    <t>INATIVO AEROSHELL OIL W 100 PLUS TAMBOR</t>
  </si>
  <si>
    <t>001A9642002VJ2A1WJ</t>
  </si>
  <si>
    <t>INATIVO AEROSHELL OIL W 100 TAMBOR</t>
  </si>
  <si>
    <t>001A0074002VJ2A1WJ</t>
  </si>
  <si>
    <t>INATIVO AEROSHELL OIL W 15W50 TAMBOR</t>
  </si>
  <si>
    <t>001A9612002VJ2A1WJ</t>
  </si>
  <si>
    <t>INATIVO AEROSHELL OIL W 80 CX 12X0,946L</t>
  </si>
  <si>
    <t>001A0077</t>
  </si>
  <si>
    <t>001A0077002XIYA493</t>
  </si>
  <si>
    <t>INATIVO AEROSHELL W 100 FRASCO</t>
  </si>
  <si>
    <t>INATIVO AEROSHELL W 120 FRASCO</t>
  </si>
  <si>
    <t>INATIVO ALBIDA EP1 TB.170KG</t>
  </si>
  <si>
    <t>001A0839</t>
  </si>
  <si>
    <t>001A0839--</t>
  </si>
  <si>
    <t>INATIVO ALBIDA HD 1.5 TAMBOR</t>
  </si>
  <si>
    <t>901L1824</t>
  </si>
  <si>
    <t>901L1824--</t>
  </si>
  <si>
    <t>INATIVO ALBIDA HD 2 TAMBOR</t>
  </si>
  <si>
    <t>001A0840</t>
  </si>
  <si>
    <t>001A0840--</t>
  </si>
  <si>
    <t>INATIVO ALBIDA HDX2 BALDE PL</t>
  </si>
  <si>
    <t>001A0841</t>
  </si>
  <si>
    <t>001A0841--</t>
  </si>
  <si>
    <t>INATIVO ALBIDA HDX2 TB 170</t>
  </si>
  <si>
    <t>INATIVO ALCALISOL B BALDE</t>
  </si>
  <si>
    <t>INATIVO ALCALISOL B TAMBOR</t>
  </si>
  <si>
    <t>INATIVO ALCALISOL B TB 1000</t>
  </si>
  <si>
    <t>INATIVO ALCALISOL BALDE</t>
  </si>
  <si>
    <t>INATIVO ALCALISOL PLUS BALDE</t>
  </si>
  <si>
    <t>114B001M</t>
  </si>
  <si>
    <t>114B001M--</t>
  </si>
  <si>
    <t>INATIVO ALCALISOL PLUS/ TAMBOR</t>
  </si>
  <si>
    <t>INATIVO ALCALISOL TAMBOR</t>
  </si>
  <si>
    <t>INATIVO ALEXIA 50 TAMBOR</t>
  </si>
  <si>
    <t>001A0095--</t>
  </si>
  <si>
    <t>INATIVO ALEXIA 50 TB1000 OW</t>
  </si>
  <si>
    <t>INATIVO ALEXIA LS GRANEL</t>
  </si>
  <si>
    <t>001B1353</t>
  </si>
  <si>
    <t>001B1353001176A03Q</t>
  </si>
  <si>
    <t>INATIVO ALEXIA LS TAMBOR</t>
  </si>
  <si>
    <t>001B1353--</t>
  </si>
  <si>
    <t>INATIVO ALEXIA LS TB 209L</t>
  </si>
  <si>
    <t>001B1353002VSHA309</t>
  </si>
  <si>
    <t>INATIVO ALEXIA LS TB1000 OW</t>
  </si>
  <si>
    <t>001B1353002VJWA309</t>
  </si>
  <si>
    <t>INATIVO ALVANIA 0854 TB 180KG</t>
  </si>
  <si>
    <t>001B2486</t>
  </si>
  <si>
    <t>A0H5</t>
  </si>
  <si>
    <t>001B2486002VH7A0H5</t>
  </si>
  <si>
    <t>INATIVO ALVANIA EP 00 BALDE PL</t>
  </si>
  <si>
    <t>INATIVO ALVANIA EP 00 TB 170KG</t>
  </si>
  <si>
    <t>INATIVO ALVANIA EP 1 BALDE PL</t>
  </si>
  <si>
    <t>001A0104</t>
  </si>
  <si>
    <t>001A0104--</t>
  </si>
  <si>
    <t>INATIVO ALVANIA EP 1 TB.170KG</t>
  </si>
  <si>
    <t>INATIVO ALVANIA EP 1 TG 1000KG</t>
  </si>
  <si>
    <t>INATIVO ALVANIA EP 2 BALDE PL</t>
  </si>
  <si>
    <t>001A0105</t>
  </si>
  <si>
    <t>001A0105--</t>
  </si>
  <si>
    <t>INATIVO ALVANIA EP 2 TB 180KG</t>
  </si>
  <si>
    <t>INATIVO ALVANIA EP 2 TB.170KG</t>
  </si>
  <si>
    <t>INATIVO ALVANIA EP 2 TG 1000KG</t>
  </si>
  <si>
    <t>INATIVO ALVANIA EP D TB 180KG</t>
  </si>
  <si>
    <t>001B0120</t>
  </si>
  <si>
    <t>001B0120--</t>
  </si>
  <si>
    <t>INATIVO ALVANIA EPX 1 BALDE PL</t>
  </si>
  <si>
    <t>001B1567</t>
  </si>
  <si>
    <t>001B1567--</t>
  </si>
  <si>
    <t>INATIVO ALVANIA EPX 1 TB.170KG</t>
  </si>
  <si>
    <t>INATIVO ALVANIA GL 00 BALDE PL</t>
  </si>
  <si>
    <t>001A0850</t>
  </si>
  <si>
    <t>001A0850--</t>
  </si>
  <si>
    <t>INATIVO ALVANIA GL 00 TB 170KG</t>
  </si>
  <si>
    <t>INATIVO ALVANIA R 2 TB.170KG</t>
  </si>
  <si>
    <t>INATIVO ALVANIA R 3 BALDE</t>
  </si>
  <si>
    <t>INATIVO ALVANIA R 3 BALDE PL</t>
  </si>
  <si>
    <t>INATIVO ALVANIA RL 2 BALDE</t>
  </si>
  <si>
    <t>001A9071</t>
  </si>
  <si>
    <t>001A9071--</t>
  </si>
  <si>
    <t>INATIVO ALVANIA RL 2 TB 170KG</t>
  </si>
  <si>
    <t>INATIVO ALVANIA RL 3 BALDE</t>
  </si>
  <si>
    <t>001A9072</t>
  </si>
  <si>
    <t>001A9072--</t>
  </si>
  <si>
    <t>INATIVO ALVANIA RL 3 TB 170KG</t>
  </si>
  <si>
    <t>INATIVO ALVANIA WR 2 TB. 1000</t>
  </si>
  <si>
    <t>001A0116</t>
  </si>
  <si>
    <t>001A0116--</t>
  </si>
  <si>
    <t>INATIVO ALVANIA WR 2 TB.170KG</t>
  </si>
  <si>
    <t>INATIVO ARGINA S 40 GRANEL</t>
  </si>
  <si>
    <t>001B3355</t>
  </si>
  <si>
    <t>001B3355001176A03Q</t>
  </si>
  <si>
    <t>INATIVO ARGINA S 40 TAMBOR</t>
  </si>
  <si>
    <t>INATIVO ARGINA S 40 TB 209L</t>
  </si>
  <si>
    <t>001B3355--</t>
  </si>
  <si>
    <t>001B3355002VSHA309</t>
  </si>
  <si>
    <t>INATIVO ARGINA T 30 TAMBOR</t>
  </si>
  <si>
    <t>001B3356--</t>
  </si>
  <si>
    <t>INATIVO ARGINA T 40 TAMBOR</t>
  </si>
  <si>
    <t>001B3357--</t>
  </si>
  <si>
    <t>INATIVO ARGINA X 40 TAMBOR</t>
  </si>
  <si>
    <t>001B3359--</t>
  </si>
  <si>
    <t>INATIVO ARGINA X 40 TB1000 OW</t>
  </si>
  <si>
    <t>INATIVO ASF 2F 4.4LT</t>
  </si>
  <si>
    <t>5L</t>
  </si>
  <si>
    <t>INATIVO ASF 2F BALDE</t>
  </si>
  <si>
    <t>INATIVO ASF 2F CX 4X4.4L</t>
  </si>
  <si>
    <t>001A0044002VOT-</t>
  </si>
  <si>
    <t>INATIVO ASF 41 LT. 6.6LB</t>
  </si>
  <si>
    <t>3,785L</t>
  </si>
  <si>
    <t>INATIVO ASF/31 LT. 6.6LB</t>
  </si>
  <si>
    <t>INATIVO ASG 17 CX.4X6.6</t>
  </si>
  <si>
    <t>INATIVO ASG 17 LT 6.6 LB</t>
  </si>
  <si>
    <t>2,996L</t>
  </si>
  <si>
    <t>INATIVO ASG 22 C CX.6X5 LB</t>
  </si>
  <si>
    <t>17,69L</t>
  </si>
  <si>
    <t>INATIVO ASG 22 LT 6.6 LB</t>
  </si>
  <si>
    <t>2,994L</t>
  </si>
  <si>
    <t>INATIVO ASG 22C UNID.</t>
  </si>
  <si>
    <t>0,45L</t>
  </si>
  <si>
    <t>INATIVO ASG 33 BISNAGA 400G</t>
  </si>
  <si>
    <t>0,4K</t>
  </si>
  <si>
    <t>INATIVO ASG 33 CAIXA MASTER C/ 30 BISN</t>
  </si>
  <si>
    <t>INATIVO ASG 33 LT 6.6 LB</t>
  </si>
  <si>
    <t>INATIVO ASG 5 BISN.30X0.400G</t>
  </si>
  <si>
    <t>INATIVO ASG 5 BISNAGA 400G</t>
  </si>
  <si>
    <t>INATIVO ASG 5 IMPORTADO BISN.400G</t>
  </si>
  <si>
    <t>INATIVO ASG 5 LT 6.6 LB</t>
  </si>
  <si>
    <t>INATIVO ASG 6 BISNAGA 400G</t>
  </si>
  <si>
    <t>INATIVO ASG 7 LT 6.6 LB</t>
  </si>
  <si>
    <t>INATIVO ASG/14 LT 6.6 LB</t>
  </si>
  <si>
    <t>INATIVO ASG/22C LATA 5LB</t>
  </si>
  <si>
    <t>2,948L</t>
  </si>
  <si>
    <t>INATIVO ASO W 100 PLUS FRASCO</t>
  </si>
  <si>
    <t>INATIVO ASTO 500 LATA 1/4</t>
  </si>
  <si>
    <t>INATIVO ASTO 555 LATA 1/4</t>
  </si>
  <si>
    <t>INATIVO ASTO 560 LATA 1/4</t>
  </si>
  <si>
    <t>INATIVO ASTO 750 CX.24x1LT</t>
  </si>
  <si>
    <t>INATIVO ASTO 750 LT.OLEO 1</t>
  </si>
  <si>
    <t>INATIVO ATF 134 TAMBOR</t>
  </si>
  <si>
    <t>001C6060</t>
  </si>
  <si>
    <t>001C6060--</t>
  </si>
  <si>
    <t>INATIVO ATF 3353 TAMBOR</t>
  </si>
  <si>
    <t>001B0766</t>
  </si>
  <si>
    <t>001B0766--</t>
  </si>
  <si>
    <t>INATIVO ATF 3403 M 115 CX 24X1L</t>
  </si>
  <si>
    <t>INATIVO ATF 3403 M115 BD</t>
  </si>
  <si>
    <t>INATIVO ATF TYPE A SUFFIX A CX 12X1L</t>
  </si>
  <si>
    <t>001C8365</t>
  </si>
  <si>
    <t>001C8365--</t>
  </si>
  <si>
    <t>INATIVO ATF TYPE A SUFFIX A CX. 24X500</t>
  </si>
  <si>
    <t>INATIVO ATF TYPE A SUFFIX A FR. 20LT.</t>
  </si>
  <si>
    <t>INATIVO ATF TYPE A SUFFIX A TB</t>
  </si>
  <si>
    <t>INATIVO ATLAS COPCO ROTO INJECT FLUID 20</t>
  </si>
  <si>
    <t>901L2127-A331</t>
  </si>
  <si>
    <t>INATIVO ATLAS COPCO ROTO INJECT FLUID TB</t>
  </si>
  <si>
    <t>INATIVO ATLAS COPCO ROTO INJECT TB209L</t>
  </si>
  <si>
    <t>901L2127002VSHA331</t>
  </si>
  <si>
    <t>INATIVO BRAKE AND CLUT FLUID DOT 4 TB</t>
  </si>
  <si>
    <t>001B0641002VSHA309</t>
  </si>
  <si>
    <t>INATIVO CALLINA 2402 TAMBOR</t>
  </si>
  <si>
    <t>901L5115</t>
  </si>
  <si>
    <t>901L5115--</t>
  </si>
  <si>
    <t>INATIVO CALLINA 6301 TAMBOR</t>
  </si>
  <si>
    <t>114B0025</t>
  </si>
  <si>
    <t>114B0025--</t>
  </si>
  <si>
    <t>INATIVO CAPRINUS XR 40 GRANEL</t>
  </si>
  <si>
    <t>INATIVO CAPRINUS XR 40 TAMBOR</t>
  </si>
  <si>
    <t>INATIVO CAPRINUS XR 40 TB 1000 MARINE</t>
  </si>
  <si>
    <t>INATIVO CAPRINUS XR 40 TB.1000 LT</t>
  </si>
  <si>
    <t>INATIVO CARDIUM FLUID EP TAMBOR</t>
  </si>
  <si>
    <t>200KG</t>
  </si>
  <si>
    <t>001B2470</t>
  </si>
  <si>
    <t>001B2470--</t>
  </si>
  <si>
    <t>INATIVO CASSIDA CHAIN 1000 BALDE 22L</t>
  </si>
  <si>
    <t>22L</t>
  </si>
  <si>
    <t>001A9037</t>
  </si>
  <si>
    <t>001A9037--</t>
  </si>
  <si>
    <t>INATIVO CASSIDA CHAIN 1000 CX.12X400</t>
  </si>
  <si>
    <t>001B7269</t>
  </si>
  <si>
    <t>001B7269--</t>
  </si>
  <si>
    <t>INATIVO CASSIDA CR 46 BALDE 22L</t>
  </si>
  <si>
    <t>001A9039</t>
  </si>
  <si>
    <t>001A9039--</t>
  </si>
  <si>
    <t>INATIVO CASSIDA EPS 1 BALDE 19K</t>
  </si>
  <si>
    <t>19K</t>
  </si>
  <si>
    <t>INATIVO CASSIDA EPS 2 BALDE 19K</t>
  </si>
  <si>
    <t>001A9092</t>
  </si>
  <si>
    <t>001A9092--</t>
  </si>
  <si>
    <t>INATIVO CASSIDA FLUID GLE 150 BALDE</t>
  </si>
  <si>
    <t>001A9654</t>
  </si>
  <si>
    <t>001A9654--</t>
  </si>
  <si>
    <t>INATIVO CASSIDA FLUID GLE 220 BALDE</t>
  </si>
  <si>
    <t>001A9573</t>
  </si>
  <si>
    <t>001A9573--</t>
  </si>
  <si>
    <t>INATIVO CASSIDA FLUID SG 1500 TAMBOR</t>
  </si>
  <si>
    <t>INATIVO CASSIDA FLUID SG 800 TAMBOR</t>
  </si>
  <si>
    <t>INATIVO CASSIDA FLUID VP 100 BALDE</t>
  </si>
  <si>
    <t>001A9788</t>
  </si>
  <si>
    <t>001A9788--</t>
  </si>
  <si>
    <t>INATIVO CASSIDA GL 220 BALDE 22L</t>
  </si>
  <si>
    <t>001A0133</t>
  </si>
  <si>
    <t>001A0133--</t>
  </si>
  <si>
    <t>INATIVO CASSIDA GL 220 CX 4X5</t>
  </si>
  <si>
    <t>INATIVO CASSIDA GL 320 BALDE</t>
  </si>
  <si>
    <t>001A0134</t>
  </si>
  <si>
    <t>001A0134--</t>
  </si>
  <si>
    <t>INATIVO CASSIDA GL 460 BALDE 22L</t>
  </si>
  <si>
    <t>001A0135</t>
  </si>
  <si>
    <t>001A0135--</t>
  </si>
  <si>
    <t>INATIVO CASSIDA GL 460 CX 4X5</t>
  </si>
  <si>
    <t>INATIVO CASSIDA GL 680 BALDE 22L</t>
  </si>
  <si>
    <t>001A0136</t>
  </si>
  <si>
    <t>001A0136--</t>
  </si>
  <si>
    <t>INATIVO CASSIDA HF 100 BALDE</t>
  </si>
  <si>
    <t>001A0137</t>
  </si>
  <si>
    <t>001A0137--</t>
  </si>
  <si>
    <t>INATIVO CASSIDA HF 15 BALDE 22L</t>
  </si>
  <si>
    <t>001A0138</t>
  </si>
  <si>
    <t>001A0138--</t>
  </si>
  <si>
    <t>INATIVO CASSIDA HF 15 CX 4X5</t>
  </si>
  <si>
    <t>INATIVO CASSIDA HF 32 BALDE 22L</t>
  </si>
  <si>
    <t>001A0140</t>
  </si>
  <si>
    <t>001A0140--</t>
  </si>
  <si>
    <t>INATIVO CASSIDA HF 46 BALDE 22L</t>
  </si>
  <si>
    <t>001A0141</t>
  </si>
  <si>
    <t>001A0141--</t>
  </si>
  <si>
    <t>INATIVO CASSIDA HF 68 BALDE 22L</t>
  </si>
  <si>
    <t>001A0142</t>
  </si>
  <si>
    <t>001A0142--</t>
  </si>
  <si>
    <t>INATIVO CASSIDA HTS 2 BALDE 19K</t>
  </si>
  <si>
    <t>001A9638</t>
  </si>
  <si>
    <t>001A9638--</t>
  </si>
  <si>
    <t>INATIVO CASSIDA LTS 1 BALDE 19K</t>
  </si>
  <si>
    <t>001A9635</t>
  </si>
  <si>
    <t>001A9635--</t>
  </si>
  <si>
    <t>INATIVO CASSIDA RLS 00 BALDE 19K</t>
  </si>
  <si>
    <t>001A9089</t>
  </si>
  <si>
    <t>001A9089--</t>
  </si>
  <si>
    <t>INATIVO CASSIDA VTS 3</t>
  </si>
  <si>
    <t>6L</t>
  </si>
  <si>
    <t>001B0884</t>
  </si>
  <si>
    <t>001B0884--</t>
  </si>
  <si>
    <t>INATIVO CATENEX SNR TAMBOR</t>
  </si>
  <si>
    <t>INATIVO CHASSIS 2 BALDE PL</t>
  </si>
  <si>
    <t>INATIVO CHASSIS 2 CX. 12X1L</t>
  </si>
  <si>
    <t>INATIVO CHASSIS 2 TB.170KG</t>
  </si>
  <si>
    <t>INATIVO CHRYSLER ATF MS 9602 GRANEL</t>
  </si>
  <si>
    <t>001B1741</t>
  </si>
  <si>
    <t>001B1741001176-</t>
  </si>
  <si>
    <t>INATIVO CHRYSLER ATF MS 9602 TAMBOR</t>
  </si>
  <si>
    <t>206,8L</t>
  </si>
  <si>
    <t>INATIVO CIRCULATING OIL M 680 GRANEL</t>
  </si>
  <si>
    <t>INATIVO CIRCULATING OIL M 680 TAMBOR</t>
  </si>
  <si>
    <t>INATIVO CLAVUS 68 FR. 20LT.</t>
  </si>
  <si>
    <t>001A0153</t>
  </si>
  <si>
    <t>001A0153--</t>
  </si>
  <si>
    <t>INATIVO CLAVUS 68 TAMBOR</t>
  </si>
  <si>
    <t>INATIVO CLAVUS AB 68 BALDE</t>
  </si>
  <si>
    <t>001A9470</t>
  </si>
  <si>
    <t>001A9470--</t>
  </si>
  <si>
    <t>INATIVO CLAVUS G 32 BALDE</t>
  </si>
  <si>
    <t>INATIVO CLAVUS G 68 BALDE</t>
  </si>
  <si>
    <t>001A0157</t>
  </si>
  <si>
    <t>001A0157--</t>
  </si>
  <si>
    <t>INATIVO CLAVUS R 32 BALDE</t>
  </si>
  <si>
    <t>INATIVO CLAVUS R 68 BALDE</t>
  </si>
  <si>
    <t>001A0853</t>
  </si>
  <si>
    <t>001A0853--</t>
  </si>
  <si>
    <t>INATIVO CLAVUS SP 68 TAMBOR</t>
  </si>
  <si>
    <t>001A9632</t>
  </si>
  <si>
    <t>001A9632--</t>
  </si>
  <si>
    <t>INATIVO CLEAN 100 TAMBOR</t>
  </si>
  <si>
    <t>INATIVO CLEAN 60 TAMBOR</t>
  </si>
  <si>
    <t>INATIVO COMPTELLA 46 FR. 20LT.</t>
  </si>
  <si>
    <t>INATIVO COMPTELLA 46 TAMBOR</t>
  </si>
  <si>
    <t>INATIVO CORENA AP 100 BALDE</t>
  </si>
  <si>
    <t>001A9307</t>
  </si>
  <si>
    <t>001A9307--</t>
  </si>
  <si>
    <t>INATIVO CORENA AP 68 BD</t>
  </si>
  <si>
    <t>001A9308</t>
  </si>
  <si>
    <t>001A9308--</t>
  </si>
  <si>
    <t>INATIVO CORENA AP 68 TAMBOR</t>
  </si>
  <si>
    <t>220,67 L</t>
  </si>
  <si>
    <t>INATIVO CORENA AS 32 TAMBOR</t>
  </si>
  <si>
    <t>INATIVO CORENA AS 46 BALDE</t>
  </si>
  <si>
    <t>INATIVO CORENA AS 46 NG BALDE</t>
  </si>
  <si>
    <t>001B7329</t>
  </si>
  <si>
    <t>001B7329--</t>
  </si>
  <si>
    <t>INATIVO CORENA AS 46 NG TAMBOR</t>
  </si>
  <si>
    <t>INATIVO CORENA AS 46 TAMBOR</t>
  </si>
  <si>
    <t>INATIVO CORENA AS 68 BALDE</t>
  </si>
  <si>
    <t>INATIVO CORENA AS 68 NG BALDE</t>
  </si>
  <si>
    <t>001B7330</t>
  </si>
  <si>
    <t>001B7330--</t>
  </si>
  <si>
    <t>INATIVO CORENA D 46 BALDE IMP</t>
  </si>
  <si>
    <t>001A9777</t>
  </si>
  <si>
    <t>001A9777--</t>
  </si>
  <si>
    <t>INATIVO CORENA D 46 FR. 20LT.</t>
  </si>
  <si>
    <t>INATIVO CORENA D 46 TAMBOR</t>
  </si>
  <si>
    <t>INATIVO CORENA D 46 TAMBOR IMP</t>
  </si>
  <si>
    <t>INATIVO CORENA P 100 BALDE</t>
  </si>
  <si>
    <t>001A0161</t>
  </si>
  <si>
    <t>001A0161--</t>
  </si>
  <si>
    <t>INATIVO DARINA R 2 BALDE PL</t>
  </si>
  <si>
    <t>001A0170</t>
  </si>
  <si>
    <t>001A0170--</t>
  </si>
  <si>
    <t>INATIVO DARINA R 2 TB.170KG</t>
  </si>
  <si>
    <t>INATIVO DELAVAL AGRIOIL CX 12X1L</t>
  </si>
  <si>
    <t>001C0866</t>
  </si>
  <si>
    <t>001C0866--</t>
  </si>
  <si>
    <t>INATIVO DELAVAL AGRIOIL CX 4X4L</t>
  </si>
  <si>
    <t>INATIVO DELAVAL AGRIOIL CX. 24X1F</t>
  </si>
  <si>
    <t>INATIVO DELAVAL AGRIOIL CX.4X4LT</t>
  </si>
  <si>
    <t>INATIVO DIALA AX TAMBOR</t>
  </si>
  <si>
    <t>208L</t>
  </si>
  <si>
    <t>INATIVO DMI 032 GRANEL</t>
  </si>
  <si>
    <t>INATIVO DMI 032 TAMBOR</t>
  </si>
  <si>
    <t>INATIVO DMI 046 GRANEL</t>
  </si>
  <si>
    <t>INATIVO DMI 046 TAMBOR</t>
  </si>
  <si>
    <t>INATIVO DMI 105 MM GRANEL</t>
  </si>
  <si>
    <t>INATIVO DMI 105 TAMBOR</t>
  </si>
  <si>
    <t>INATIVO DMI 110 GRANEL</t>
  </si>
  <si>
    <t>INATIVO DMI 110 TAMBOR</t>
  </si>
  <si>
    <t>INATIVO DMI 110 TB 1000LT</t>
  </si>
  <si>
    <t>INATIVO DMI 122 M TAMBOR</t>
  </si>
  <si>
    <t>INATIVO DMI 122 M TB 1000</t>
  </si>
  <si>
    <t>INATIVO DMI 210 TAMBOR</t>
  </si>
  <si>
    <t>INATIVO DMI 232 TAMBOR</t>
  </si>
  <si>
    <t>INATIVO DMI 310 GRANEL</t>
  </si>
  <si>
    <t>INATIVO DMI 310 TAMBOR</t>
  </si>
  <si>
    <t>INATIVO DMI 325 TAMBOR</t>
  </si>
  <si>
    <t>INATIVO DMI 325 TB 1000LT</t>
  </si>
  <si>
    <t>INATIVO DMI 368 GRANEL</t>
  </si>
  <si>
    <t>INATIVO DMI 368 TAMBOR</t>
  </si>
  <si>
    <t>INATIVO DMI 380 GRANEL</t>
  </si>
  <si>
    <t>INATIVO DMI 380 TAMBOR</t>
  </si>
  <si>
    <t>INATIVO DMI 410 BALDE</t>
  </si>
  <si>
    <t>INATIVO DMI 410 TAMBOR</t>
  </si>
  <si>
    <t>INATIVO DMI 422 TAMBOR</t>
  </si>
  <si>
    <t>INATIVO DMI 432 BALDE</t>
  </si>
  <si>
    <t>INATIVO DMI 432 GRANEL</t>
  </si>
  <si>
    <t>INATIVO DMI 432 TAMBOR</t>
  </si>
  <si>
    <t>INATIVO DMI 432 TB 1000</t>
  </si>
  <si>
    <t>INATIVO DMI 532 TAMBOR</t>
  </si>
  <si>
    <t>INATIVO DMI 540 GRANEL</t>
  </si>
  <si>
    <t>INATIVO DMI 540 TAMBOR</t>
  </si>
  <si>
    <t>INATIVO DMI 546 GRANEL</t>
  </si>
  <si>
    <t>INATIVO DMI 546 TAMBOR</t>
  </si>
  <si>
    <t>INATIVO DMI 646 TAMBOR</t>
  </si>
  <si>
    <t>INATIVO DMI 746 GRANEL</t>
  </si>
  <si>
    <t>INATIVO DMI 746 TAMBOR</t>
  </si>
  <si>
    <t>INATIVO DMI 746 TB 1000LT</t>
  </si>
  <si>
    <t>INATIVO DMS 1500 TAMBOR</t>
  </si>
  <si>
    <t>INATIVO DMS 1500 TB. 1000LT</t>
  </si>
  <si>
    <t>INATIVO DMS 200 BF GRANEL</t>
  </si>
  <si>
    <t>INATIVO DMS 200 BF TAMBOR</t>
  </si>
  <si>
    <t>INATIVO DMS 200 BF TB 1000LT</t>
  </si>
  <si>
    <t>INATIVO DMS 220 BALDE</t>
  </si>
  <si>
    <t>INATIVO DMS 220 GRANEL</t>
  </si>
  <si>
    <t>INATIVO DMS 220 TAMBOR</t>
  </si>
  <si>
    <t>INATIVO DMS 220 TB 1000</t>
  </si>
  <si>
    <t>INATIVO DMS 250 EP BALDE</t>
  </si>
  <si>
    <t>INATIVO DMS 250 EP TAMBOR</t>
  </si>
  <si>
    <t>INATIVO DMS 250 TAMBOR</t>
  </si>
  <si>
    <t>INATIVO DMS 3000 BALDE</t>
  </si>
  <si>
    <t>INATIVO DMS 3000 TAMBOR</t>
  </si>
  <si>
    <t>INATIVO DMS 3200 TAMBOR</t>
  </si>
  <si>
    <t>INATIVO DMS 3200 TB 1000LT</t>
  </si>
  <si>
    <t>INATIVO DMS 330 BALDE</t>
  </si>
  <si>
    <t>INATIVO DMS 330 TAMBOR</t>
  </si>
  <si>
    <t>INATIVO DMS 340 BALDE</t>
  </si>
  <si>
    <t>INATIVO DMS 340 EP TAMBOR</t>
  </si>
  <si>
    <t>INATIVO DMS 340 TAMBOR</t>
  </si>
  <si>
    <t>INATIVO DMS PLUS 1000LT</t>
  </si>
  <si>
    <t>INATIVO DMS PLUS GRANEL</t>
  </si>
  <si>
    <t>INATIVO DMS PLUS TAMBOR</t>
  </si>
  <si>
    <t>INATIVO DONAX TA BALDE</t>
  </si>
  <si>
    <t>INATIVO DONAX TA TAMBOR</t>
  </si>
  <si>
    <t>INATIVO DONAX TC 10W GRANEL</t>
  </si>
  <si>
    <t>001A0192</t>
  </si>
  <si>
    <t>001A0192--</t>
  </si>
  <si>
    <t>INATIVO DONAX TC 10W TAMBOR</t>
  </si>
  <si>
    <t>INATIVO DONAX TC 10W TB1000 OW</t>
  </si>
  <si>
    <t>INATIVO SPIRAX S4 CX 10W TB1000 OW</t>
  </si>
  <si>
    <t>INATIVO DONAX TC 30 GRANEL</t>
  </si>
  <si>
    <t>001A0193</t>
  </si>
  <si>
    <t>001A0193--</t>
  </si>
  <si>
    <t>INATIVO DONAX TC 30 TAMBOR</t>
  </si>
  <si>
    <t>INATIVO DONAX TC 30 TB.1000LT</t>
  </si>
  <si>
    <t>INATIVO DONAX TC 30 TB1000 OW</t>
  </si>
  <si>
    <t>45282966 </t>
  </si>
  <si>
    <t>INATIVO SPIRAX S4 CX 30 TB1000 OW</t>
  </si>
  <si>
    <t>INATIVO DONAX TC 50 GRANEL</t>
  </si>
  <si>
    <t>001A0194</t>
  </si>
  <si>
    <t>001A0194--</t>
  </si>
  <si>
    <t>INATIVO DONAX TC 50 TAMBOR</t>
  </si>
  <si>
    <t>INATIVO DONAX TC 50 TB 1000 OW</t>
  </si>
  <si>
    <t>INATIVO SPIRAX S4 CX 50 TB1000 OW</t>
  </si>
  <si>
    <t>INATIVO DONAX TC 50 TB.1000LT</t>
  </si>
  <si>
    <t>INATIVO DONAX TC 60 GRANEL</t>
  </si>
  <si>
    <t>001A9321</t>
  </si>
  <si>
    <t>001A9321--</t>
  </si>
  <si>
    <t>INATIVO DONAX TC 60 TAMBOR</t>
  </si>
  <si>
    <t>SPIRAX S4 CX 60 TB 209L</t>
  </si>
  <si>
    <t>INATIVO DONAX TC 60 TB1000 OW</t>
  </si>
  <si>
    <t>INATIVO SPIRAX S4 CX 60 TB1000 OW</t>
  </si>
  <si>
    <t>INATIVO DONAX TD 10W30 FR. 20LT</t>
  </si>
  <si>
    <t>001A9806</t>
  </si>
  <si>
    <t>001A9806--</t>
  </si>
  <si>
    <t>INATIVO DONAX TD 10W30 TAMBOR</t>
  </si>
  <si>
    <t>INATIVO DONAX TD GRANEL</t>
  </si>
  <si>
    <t>INATIVO DONAX TG BD. OLEO</t>
  </si>
  <si>
    <t>SPIRAX S3 ATF MD3 BALDE</t>
  </si>
  <si>
    <t>001B1955</t>
  </si>
  <si>
    <t>001B1955--</t>
  </si>
  <si>
    <t>INATIVO DONAX TG CX.12X0,946ml</t>
  </si>
  <si>
    <t>SPIRAX S3 ATF MD3 12X0,946L</t>
  </si>
  <si>
    <t>INATIVO DONAX TG TAMBOR</t>
  </si>
  <si>
    <t>INATIVO DONAX TM CX 12X1L</t>
  </si>
  <si>
    <t>INATIVO DONAX TM CX. 24X1F</t>
  </si>
  <si>
    <t>INATIVO DONAX TM CX. 24X500 DEMI PACK</t>
  </si>
  <si>
    <t>INATIVO DONAX TM CX. 24X500ML</t>
  </si>
  <si>
    <t>INATIVO DONAX TM FR. 20LT.</t>
  </si>
  <si>
    <t>INATIVO DONAX TM TAMBOR</t>
  </si>
  <si>
    <t>INATIVO DONAX TM TB.1000LT</t>
  </si>
  <si>
    <t>INATIVO DONAX TV TAMBOR</t>
  </si>
  <si>
    <t>SPIRAX S6 ATF VM TB 209L</t>
  </si>
  <si>
    <t>001B9072</t>
  </si>
  <si>
    <t>001B9072--</t>
  </si>
  <si>
    <t>INATIVO DROMUS B BALDE</t>
  </si>
  <si>
    <t>INATIVO DROMUS B TAMBOR</t>
  </si>
  <si>
    <t>INATIVO DROMUS BL BALDE</t>
  </si>
  <si>
    <t>001A9424</t>
  </si>
  <si>
    <t>001A9424--</t>
  </si>
  <si>
    <t>INATIVO DROMUS BL TAMBOR</t>
  </si>
  <si>
    <t>INATIVO DROMUS BX BALDE</t>
  </si>
  <si>
    <t>INATIVO DROMUS BX TAMBOR</t>
  </si>
  <si>
    <t>INATIVO DROMUS E BALDE</t>
  </si>
  <si>
    <t>INATIVO DROMUS E TAMBOR</t>
  </si>
  <si>
    <t>INATIVO DROMUS EM BALDE</t>
  </si>
  <si>
    <t>INATIVO DROMUS EM TAMBOR</t>
  </si>
  <si>
    <t>INATIVO DROMUS F BALDE</t>
  </si>
  <si>
    <t>114B000Y</t>
  </si>
  <si>
    <t>114B000Y--</t>
  </si>
  <si>
    <t>INATIVO DROMUS F TAMBOR</t>
  </si>
  <si>
    <t>INATIVO EDM-110 TAMBOR</t>
  </si>
  <si>
    <t>INATIVO EF 1753 GRANEL</t>
  </si>
  <si>
    <t>114B0108</t>
  </si>
  <si>
    <t>114B0108001176A03Q</t>
  </si>
  <si>
    <t>INATIVO ENSIS DW 1262 BALDE</t>
  </si>
  <si>
    <t>001B2567</t>
  </si>
  <si>
    <t>001B2567--</t>
  </si>
  <si>
    <t>INATIVO ENSIS DW 1262 TAMBOR</t>
  </si>
  <si>
    <t>INATIVO ENSIS DW 18100 TAMBOR</t>
  </si>
  <si>
    <t>001B3593</t>
  </si>
  <si>
    <t>001B3593--</t>
  </si>
  <si>
    <t>INATIVO ENSIS PL 1608 TAMBOR</t>
  </si>
  <si>
    <t>001C1272</t>
  </si>
  <si>
    <t>001C1272--</t>
  </si>
  <si>
    <t>INATIVO ESTAMPOL 120 BALDE</t>
  </si>
  <si>
    <t>INATIVO ESTAMPOL 120 TAMBOR</t>
  </si>
  <si>
    <t>INATIVO ESTAMPOL 220 BALDE</t>
  </si>
  <si>
    <t>INATIVO ESTAMPOL 220 TAMBOR</t>
  </si>
  <si>
    <t>114B0116</t>
  </si>
  <si>
    <t>114B0116--</t>
  </si>
  <si>
    <t>INATIVO FE 106 TAMBOR</t>
  </si>
  <si>
    <t>INATIVO FE 140 GRANEL</t>
  </si>
  <si>
    <t>INATIVO FE 40 GRANEL</t>
  </si>
  <si>
    <t>INATIVO FE 40 TAMBOR</t>
  </si>
  <si>
    <t>INATIVO FENELLA ALF GRANEL</t>
  </si>
  <si>
    <t>001A9572</t>
  </si>
  <si>
    <t>001A9572--</t>
  </si>
  <si>
    <t>INATIVO FENELLA BSD 6201 TAMBOR</t>
  </si>
  <si>
    <t>001C5798</t>
  </si>
  <si>
    <t>001C5798--</t>
  </si>
  <si>
    <t>INATIVO FENELLA FLUID CRS 6400 N GRANEL</t>
  </si>
  <si>
    <t>001C6874</t>
  </si>
  <si>
    <t>001C6874--</t>
  </si>
  <si>
    <t>INATIVO FENELLA FLUID SRH 300 GRANEL</t>
  </si>
  <si>
    <t>001D5710</t>
  </si>
  <si>
    <t>001D5710--</t>
  </si>
  <si>
    <t>INATIVO FENELLA FLUID SRH 300 TB1000</t>
  </si>
  <si>
    <t>INATIVO FENELLA FLUID TE 801C TB1000 OW</t>
  </si>
  <si>
    <t xml:space="preserve"> 001C7079</t>
  </si>
  <si>
    <t xml:space="preserve"> 001C7079--</t>
  </si>
  <si>
    <t>INATIVO FENELLA OIL BSD 6446 GRANEL</t>
  </si>
  <si>
    <t>001D3003</t>
  </si>
  <si>
    <t>001D3003--</t>
  </si>
  <si>
    <t>INATIVO FENELLA OIL BSD 6446 TAMBOR</t>
  </si>
  <si>
    <t>INATIVO FENELLA OIL BSD 6446 TB 1000</t>
  </si>
  <si>
    <t>INATIVO FENELLA OIL BSD 6446 TB 1000 OW</t>
  </si>
  <si>
    <t>INATIVO FENELLA OIL D 6230 N GRANEL</t>
  </si>
  <si>
    <t>001C6875</t>
  </si>
  <si>
    <t>001C6875--</t>
  </si>
  <si>
    <t>INATIVO FENELLA OIL D 6230 N TAMBOR</t>
  </si>
  <si>
    <t>INATIVO FENELLA SRC 849 S  - TB1000</t>
  </si>
  <si>
    <t>001C0661</t>
  </si>
  <si>
    <t>001C0661--</t>
  </si>
  <si>
    <t>INATIVO FERROPROT DW 1110 BALDE</t>
  </si>
  <si>
    <t>INATIVO FERROPROT DW 1110 TAMBOR</t>
  </si>
  <si>
    <t>INATIVO FERROPROT DW 1120 BALDE</t>
  </si>
  <si>
    <t>INATIVO FERROPROT/DW1120 TAMBOR</t>
  </si>
  <si>
    <t>INATIVO FLAVEX 595 GRANEL</t>
  </si>
  <si>
    <t>INATIVO FLUIDO P/FREIO DOT 3 CX.24x500</t>
  </si>
  <si>
    <t>001B0640--</t>
  </si>
  <si>
    <t>INATIVO FLUIDO P/FREIO DOT 3 CX.40x200</t>
  </si>
  <si>
    <t>40x0,2L</t>
  </si>
  <si>
    <t>INATIVO FLUIDO P/FREIO DOT 3 TAMBOR</t>
  </si>
  <si>
    <t>INATIVO FLUIDO P/FREIO DOT 4 CX.24x500</t>
  </si>
  <si>
    <t>001B0641--</t>
  </si>
  <si>
    <t>INATIVO FLUIDO P/FREIO DOT 4 CX.40x200</t>
  </si>
  <si>
    <t>INATIVO FLUIDO P/FREIO DOT 4 TAMBOR</t>
  </si>
  <si>
    <t>INATIVO FLUIDO P/RADIADOR CX. 24X1F</t>
  </si>
  <si>
    <t>114B0085</t>
  </si>
  <si>
    <t>114B0085--</t>
  </si>
  <si>
    <t>INATIVO FLUIDO P/RADIADOR CX. 24X500</t>
  </si>
  <si>
    <t>INATIVO FLUIDO P/RADIADOR TAMBOR</t>
  </si>
  <si>
    <t>INATIVO FLUIDO P/RADIADOR TB.1000LT</t>
  </si>
  <si>
    <t>INATIVO FM GEAR OIL 220 BALDE 22L</t>
  </si>
  <si>
    <t>001B1467</t>
  </si>
  <si>
    <t>001B1467--</t>
  </si>
  <si>
    <t>INATIVO FM GREASE HD 2 50KG</t>
  </si>
  <si>
    <t>50K</t>
  </si>
  <si>
    <t>001B2480</t>
  </si>
  <si>
    <t>001B2480--</t>
  </si>
  <si>
    <t>INATIVO FM GREASE HD 2 BALDE 19K</t>
  </si>
  <si>
    <t>INATIVO FM HYDRAULIC OIL 68 BALDE 22L</t>
  </si>
  <si>
    <t>001B1472</t>
  </si>
  <si>
    <t>001B1472--</t>
  </si>
  <si>
    <t>INATIVO FORMACON TAMBOR</t>
  </si>
  <si>
    <t>INATIVO GADINIA 30 TAMBOR</t>
  </si>
  <si>
    <t>001A0217--</t>
  </si>
  <si>
    <t>INATIVO GADINIA 40 TAMBOR</t>
  </si>
  <si>
    <t>001A0218--</t>
  </si>
  <si>
    <t>INATIVO GADINIA 40 TB 1000 MARINE</t>
  </si>
  <si>
    <t>INATIVO GADINIA AL 40 TAMBOR</t>
  </si>
  <si>
    <t>901L4305</t>
  </si>
  <si>
    <t>901L4305--</t>
  </si>
  <si>
    <t>INATIVO GADUS S2 OG 50 BD 18KG</t>
  </si>
  <si>
    <t>001D8493002XD7A1WJ</t>
  </si>
  <si>
    <t>INATIVO GADUS S2 OG CLEAR OIL 20000 TB</t>
  </si>
  <si>
    <t>001D9307002VJ3A1WJ</t>
  </si>
  <si>
    <t>INATIVO GADUS S2 V220 0 IMP BD18K</t>
  </si>
  <si>
    <t>001D8448002XD7A1WJ</t>
  </si>
  <si>
    <t>INATIVO GARIA 496 CF 26 BALDE</t>
  </si>
  <si>
    <t>001C3323</t>
  </si>
  <si>
    <t>001C3323--</t>
  </si>
  <si>
    <t>INATIVO GARIA 496 CF 26 TAMBOR</t>
  </si>
  <si>
    <t>INATIVO GARIA 498 F10 TAMBOR</t>
  </si>
  <si>
    <t>001C3325</t>
  </si>
  <si>
    <t>001C3325--</t>
  </si>
  <si>
    <t>INATIVO GARIA 601 M-22 TAMBOR</t>
  </si>
  <si>
    <t>901L2466</t>
  </si>
  <si>
    <t>901L2466--</t>
  </si>
  <si>
    <t>INATIVO GARIA 6202 F10 TAMBOR</t>
  </si>
  <si>
    <t>001C6878</t>
  </si>
  <si>
    <t>001C6878--</t>
  </si>
  <si>
    <t>INATIVO GARIA 6401 M10 TAMBOR</t>
  </si>
  <si>
    <t>001C6973</t>
  </si>
  <si>
    <t>001C6973--</t>
  </si>
  <si>
    <t>INATIVO GARIA 6401 M40 BALDE</t>
  </si>
  <si>
    <t>001C6883</t>
  </si>
  <si>
    <t>001C6883--</t>
  </si>
  <si>
    <t>INATIVO GARIA 6401 M40 TAMBOR</t>
  </si>
  <si>
    <t>INATIVO GARIA 6401 M40 TB1000</t>
  </si>
  <si>
    <t>INATIVO GARIA 6401 M40 TB1000 OW</t>
  </si>
  <si>
    <t>INATIVO GARIA 6405 CM 46   TB1000</t>
  </si>
  <si>
    <t>INATIVO GARIA 6405 CM 46  TB1000 OW</t>
  </si>
  <si>
    <t>001C6885</t>
  </si>
  <si>
    <t>001C6885--</t>
  </si>
  <si>
    <t>INATIVO GARIA 6405 CM 46 GRANEL</t>
  </si>
  <si>
    <t>INATIVO GARIA 6405 CM 46 TAMBOR</t>
  </si>
  <si>
    <t>INATIVO GARIA 6610 CM 32 TAMBOR</t>
  </si>
  <si>
    <t>001C6884</t>
  </si>
  <si>
    <t>001C6884--</t>
  </si>
  <si>
    <t>INATIVO GARIA D BALDE</t>
  </si>
  <si>
    <t>INATIVO GARIA D TAMBOR</t>
  </si>
  <si>
    <t>INATIVO GARIA H TAMBOR</t>
  </si>
  <si>
    <t>INATIVO GRAXAZUL FAG TAMBOR</t>
  </si>
  <si>
    <t>001C5747-A330</t>
  </si>
  <si>
    <t>INATIVO HARVELLA T 15W-40</t>
  </si>
  <si>
    <t>001A0243</t>
  </si>
  <si>
    <t>001A0243--</t>
  </si>
  <si>
    <t>INATIVO HARVELLA T 15W-40 TAMBOR</t>
  </si>
  <si>
    <t>INATIVO HD 0816 GRANEL</t>
  </si>
  <si>
    <t>INATIVO HD 0816 TAMBOR</t>
  </si>
  <si>
    <t>INATIVO HD 1054 GRANEL</t>
  </si>
  <si>
    <t>001C5011</t>
  </si>
  <si>
    <t>001C5011001176A03Q</t>
  </si>
  <si>
    <t>INATIVO HD 1054 TAMBOR</t>
  </si>
  <si>
    <t>001C5011--</t>
  </si>
  <si>
    <t>INATIVO HELIX ALTA QUILOMETR 24X500</t>
  </si>
  <si>
    <t>INATIVO HELIX ALTA QUILOMETRAGEM 4X4LT</t>
  </si>
  <si>
    <t>INATIVO HELIX ALTA QUILOMETRAGEM CX 24X1</t>
  </si>
  <si>
    <t>INATIVO HELIX DIESEL PLUS 10W40 CX.4X4L</t>
  </si>
  <si>
    <t>INATIVO HELIX DIESEL SUPER 15W-40 TAMBOR</t>
  </si>
  <si>
    <t>INATIVO HELIX F 5W30 CX. 12X1L</t>
  </si>
  <si>
    <t>001A9645</t>
  </si>
  <si>
    <t>001A9645--</t>
  </si>
  <si>
    <t>INATIVO HELIX F 5W30 TB</t>
  </si>
  <si>
    <t>INATIVO HELIX G 10W30 GRANEL</t>
  </si>
  <si>
    <t>INATIVO HELIX HX3 20W50 CX 12X1L</t>
  </si>
  <si>
    <t>INATIVO HELIX HX3 20W50 TB</t>
  </si>
  <si>
    <t>INATIVO HELIX HX3 SJ 20W50 TB</t>
  </si>
  <si>
    <t>001C9594--</t>
  </si>
  <si>
    <t>INATIVO HELIX HX5 15W50 CX 4X4L</t>
  </si>
  <si>
    <t>INATIVO HELIX HX5 15W50 TB</t>
  </si>
  <si>
    <t>001C8221--</t>
  </si>
  <si>
    <t>INATIVO HELIX HX5 S CX 12X1L</t>
  </si>
  <si>
    <t>001D7543</t>
  </si>
  <si>
    <t>001D7543--</t>
  </si>
  <si>
    <t>INATIVO HELIX HX5 S CX 24X0,5L</t>
  </si>
  <si>
    <t>INATIVO HELIX HX5 S CX 4X4L</t>
  </si>
  <si>
    <t>INATIVO HELIX HX5 S TB</t>
  </si>
  <si>
    <t>INATIVO HELIX HX6 FLEX CX. 12x1L</t>
  </si>
  <si>
    <t>INATIVO HELIX HX6 FLEX CX. 4x4L</t>
  </si>
  <si>
    <t>INATIVO HELIX HX6 FLEX TAMBOR</t>
  </si>
  <si>
    <t>001E3085--</t>
  </si>
  <si>
    <t>INATIVO HELIX HX7 10W40 CX 12X1L</t>
  </si>
  <si>
    <t>001C8215</t>
  </si>
  <si>
    <t>001C8215--</t>
  </si>
  <si>
    <t>INATIVO HELIX HX7 10W40 CX 4X4L</t>
  </si>
  <si>
    <t>INATIVO HELIX HX7 10W40 SM CX 12X1L</t>
  </si>
  <si>
    <t>INATIVO HELIX HX7 10W40 SM TB</t>
  </si>
  <si>
    <t>INATIVO HELIX HX7 10W40 SM TB 209L</t>
  </si>
  <si>
    <t>001C9539--</t>
  </si>
  <si>
    <t>INATIVO HELIX HX7 10W40 TB</t>
  </si>
  <si>
    <t>INATIVO HELIX HX7 5W-40 BR CX 12X1L</t>
  </si>
  <si>
    <t>001C9540--</t>
  </si>
  <si>
    <t>INATIVO HELIX HX7 5W-40 TAMBOR</t>
  </si>
  <si>
    <t>001C9540002W65-</t>
  </si>
  <si>
    <t>INATIVO HELIX HX7 AF 5W30 CX. 12x1L</t>
  </si>
  <si>
    <t>001C8223--</t>
  </si>
  <si>
    <t>INATIVO HELIX HX7 AF 5W30 TAMBOR</t>
  </si>
  <si>
    <t>001C8223002VSH-</t>
  </si>
  <si>
    <t>INATIVO HELIX M1.0 20W50 CX. 24X1F</t>
  </si>
  <si>
    <t>INATIVO HELIX PLUS 10W40 CX.12X1 L</t>
  </si>
  <si>
    <t>INATIVO HELIX PLUS 10W40 CX.12X1LT</t>
  </si>
  <si>
    <t>INATIVO HELIX PLUS 10W40 CX.4X4LT</t>
  </si>
  <si>
    <t>INATIVO HELIX PLUS 10W40 CX.6X4LT</t>
  </si>
  <si>
    <t>INATIVO HELIX PLUS 10W40 TAMBOR</t>
  </si>
  <si>
    <t>INATIVO HELIX PLUS 15W50 CX.6X4LT</t>
  </si>
  <si>
    <t>INATIVO HELIX PLUS 5W-40 CX.12X1 L</t>
  </si>
  <si>
    <t>001A9209</t>
  </si>
  <si>
    <t>001A9209--</t>
  </si>
  <si>
    <t>INATIVO HELIX PLUS 5W-40 CX.4X4LT</t>
  </si>
  <si>
    <t>INATIVO HELIX PLUS 5W-40 TAMBOR</t>
  </si>
  <si>
    <t>INATIVO HELIX STANDARD 20W40 4X4LT</t>
  </si>
  <si>
    <t>INATIVO HELIX STANDARD 20W40 CX 24X500</t>
  </si>
  <si>
    <t>INATIVO HELIX STANDARD 20W40 CX. 24X1F</t>
  </si>
  <si>
    <t>INATIVO HELIX STANDARD 20W40 CX. 4X3LT</t>
  </si>
  <si>
    <t>4x3L</t>
  </si>
  <si>
    <t>INATIVO HELIX STANDARD 20W40 TAMBOR</t>
  </si>
  <si>
    <t>INATIVO HELIX STANDARD 20W50 4X4LT</t>
  </si>
  <si>
    <t>INATIVO HELIX STANDARD 20W50 CX. 24X1F</t>
  </si>
  <si>
    <t>INATIVO HELIX STANDARD 20W50 TAMBOR</t>
  </si>
  <si>
    <t>INATIVO HELIX SUPER 15W50 4X4 LT</t>
  </si>
  <si>
    <t>INATIVO HELIX SUPER 15W50 CX 24X500</t>
  </si>
  <si>
    <t>INATIVO HELIX SUPER 15W50 CX. 24X1F</t>
  </si>
  <si>
    <t>INATIVO HELIX SUPER 15W50 CX. 24X500</t>
  </si>
  <si>
    <t>INATIVO HELIX SUPER 15W50(API SL)4X4 L</t>
  </si>
  <si>
    <t>INATIVO HELIX SUPER 15W50(API SL)TAMBOR</t>
  </si>
  <si>
    <t>INATIVO HELIX ULTRA 5 W 40 CX. 4X4L.</t>
  </si>
  <si>
    <t>INATIVO HELIX ULTRA 5 W 40 CX.12X1 L</t>
  </si>
  <si>
    <t>INATIVO HELIX ULTRA 5 W 40 CX.6X4LT</t>
  </si>
  <si>
    <t>INATIVO HELIX ULTRA 5W40 BR CX 4X4 L</t>
  </si>
  <si>
    <t>001A9013--</t>
  </si>
  <si>
    <t>INATIVO HELIX ULTRA 5W40 BR TB</t>
  </si>
  <si>
    <t>INATIVO HELIX ULTRA 5W40 BR TB 209L</t>
  </si>
  <si>
    <t>INATIVO HELIX ULTRA 5W40 CX 12x1LT</t>
  </si>
  <si>
    <t>INATIVO HELIX ULTRA E 5W-30 CX 12X1 L</t>
  </si>
  <si>
    <t>INATIVO HELIX ULTRA E 5W-30 TB</t>
  </si>
  <si>
    <t>INATIVO HELIX ULTRA E 5W-30 TB 209L</t>
  </si>
  <si>
    <t>001D2735--</t>
  </si>
  <si>
    <t>INATIVO HS 100 TAMBOR</t>
  </si>
  <si>
    <t>INATIVO HS 68 FR. 20LT.</t>
  </si>
  <si>
    <t>INATIVO HS 68 GRANEL</t>
  </si>
  <si>
    <t>INATIVO HS 68 TAMBOR</t>
  </si>
  <si>
    <t>INATIVO HYDRAFLUID 100 TAMBOR</t>
  </si>
  <si>
    <t>INATIVO HYDRAFLUID 68 FR. 20LT.</t>
  </si>
  <si>
    <t>INATIVO HYDRAFLUID 68 GRANEL</t>
  </si>
  <si>
    <t>INATIVO HYDRAFLUID 68 TAMBOR</t>
  </si>
  <si>
    <t>INATIVO HYDRAFLUID 68 TB.1000LT</t>
  </si>
  <si>
    <t>INATIVO HYDRAULIC 68 FR. 20L</t>
  </si>
  <si>
    <t>901L1549</t>
  </si>
  <si>
    <t>901L1549--</t>
  </si>
  <si>
    <t>INATIVO HYDRAULIC 68 GRANEL</t>
  </si>
  <si>
    <t>INATIVO HYDRAULIC 68 TAMBOR</t>
  </si>
  <si>
    <t>INATIVO HYDRAULIC 68 TB 1000</t>
  </si>
  <si>
    <t>INATIVO HYDRAULIC 68 TB 1000 OW</t>
  </si>
  <si>
    <t>INATIVO TELLUS S2 M 100 TB1000 OW</t>
  </si>
  <si>
    <t>INATIVO KIT FLIGHT JACKET</t>
  </si>
  <si>
    <t>4,5L</t>
  </si>
  <si>
    <t>INATIVO KOMATSU HO 46 TAMBOR</t>
  </si>
  <si>
    <t>001B1577</t>
  </si>
  <si>
    <t>001B1577--</t>
  </si>
  <si>
    <t>INATIVO KOMATSU OLEO HIDRAULICO FR. 20L</t>
  </si>
  <si>
    <t>INATIVO KOMATSU OLEO MOTOR FR. 20LT.</t>
  </si>
  <si>
    <t>INATIVO MACOMA R 220 TAMBOR</t>
  </si>
  <si>
    <t>INATIVO MACRON 2425 S14 TAMBOR</t>
  </si>
  <si>
    <t>901L3395</t>
  </si>
  <si>
    <t>901L3395--</t>
  </si>
  <si>
    <t>INATIVO MACRON 2429 S 8 TAMBOR</t>
  </si>
  <si>
    <t>INATIVO MACRON 299 CF 5 TAMBOR</t>
  </si>
  <si>
    <t>001C3331</t>
  </si>
  <si>
    <t>001C3331--</t>
  </si>
  <si>
    <t>INATIVO MACRON 498 CF 32 TAMBOR</t>
  </si>
  <si>
    <t>001C3332</t>
  </si>
  <si>
    <t>001C3332--</t>
  </si>
  <si>
    <t>INATIVO MACRON 6200 CF 22 TAMBOR</t>
  </si>
  <si>
    <t>001C6970</t>
  </si>
  <si>
    <t>001C6970--</t>
  </si>
  <si>
    <t>INATIVO MACRON 6200 CF 22 TB1000</t>
  </si>
  <si>
    <t>INATIVO MACRON 6200 F 10 GRANEL</t>
  </si>
  <si>
    <t>001C6882</t>
  </si>
  <si>
    <t>001C6882--</t>
  </si>
  <si>
    <t>INATIVO MACRON 6200 F 10 TAMBOR</t>
  </si>
  <si>
    <t>INATIVO MACRON 6200 F 80 GRANEL</t>
  </si>
  <si>
    <t>001C6971</t>
  </si>
  <si>
    <t>001C6971--</t>
  </si>
  <si>
    <t>INATIVO MACRON 6200 F 80 TAMBOR</t>
  </si>
  <si>
    <t>INATIVO MACRON 6200 F 80 TB1000 OW</t>
  </si>
  <si>
    <t>INATIVO MACRON 6201 F 10 GRANEL</t>
  </si>
  <si>
    <t>001C6881</t>
  </si>
  <si>
    <t>001C6881--</t>
  </si>
  <si>
    <t>INATIVO MACRON 6201 F 10 TAMBOR</t>
  </si>
  <si>
    <t>INATIVO MACRON 6201 F 22 TAMBOR</t>
  </si>
  <si>
    <t>001C6972</t>
  </si>
  <si>
    <t>001C6972--</t>
  </si>
  <si>
    <t>INATIVO MACRON 6201 F 22 TB 1000</t>
  </si>
  <si>
    <t>INATIVO MACRON 6201 F 5 TAMBOR</t>
  </si>
  <si>
    <t>001C6880</t>
  </si>
  <si>
    <t>001C6880--</t>
  </si>
  <si>
    <t>INATIVO MACRON 6401 CM 46 GRANEL</t>
  </si>
  <si>
    <t>001D3004</t>
  </si>
  <si>
    <t>001D3004--</t>
  </si>
  <si>
    <t>INATIVO MACRON 6401 F 46 GRANEL</t>
  </si>
  <si>
    <t>001C6877</t>
  </si>
  <si>
    <t>001C6877--</t>
  </si>
  <si>
    <t>INATIVO MACRON 6401 F 46 TAMBOR</t>
  </si>
  <si>
    <t>INATIVO MACRON 6402 M 32 GRANEL</t>
  </si>
  <si>
    <t>001C6876</t>
  </si>
  <si>
    <t>001C6876--</t>
  </si>
  <si>
    <t>INATIVO MACRON 6402 M 32 TAMBOR</t>
  </si>
  <si>
    <t>INATIVO MACRON 6618 M9 GRANEL</t>
  </si>
  <si>
    <t>001C9520</t>
  </si>
  <si>
    <t>001C9520--</t>
  </si>
  <si>
    <t>INATIVO MACRON 6618 M9 TB 1000</t>
  </si>
  <si>
    <t>INATIVO MACRON 6618 M9 TB 1000 OW</t>
  </si>
  <si>
    <t>INATIVO MACRON 801 CF 30 TAMBOR</t>
  </si>
  <si>
    <t>001C4186</t>
  </si>
  <si>
    <t>001C4186--</t>
  </si>
  <si>
    <t>INATIVO MACRON 805 M-10 VEG TAMBOR</t>
  </si>
  <si>
    <t>001C8121</t>
  </si>
  <si>
    <t>001C8121--</t>
  </si>
  <si>
    <t>INATIVO MACRON A TAMBOR</t>
  </si>
  <si>
    <t>INATIVO MACRON EDM 110 TAMBOR</t>
  </si>
  <si>
    <t>901L0342</t>
  </si>
  <si>
    <t>901L0342--</t>
  </si>
  <si>
    <t>INATIVO MACRON EDM 6130 GRANEL</t>
  </si>
  <si>
    <t>001C6879</t>
  </si>
  <si>
    <t>001C6879--</t>
  </si>
  <si>
    <t>INATIVO MACRON M 32 TAMBOR</t>
  </si>
  <si>
    <t>INATIVO MADRELA T BALDE</t>
  </si>
  <si>
    <t>001A9219</t>
  </si>
  <si>
    <t>001A9219--</t>
  </si>
  <si>
    <t>INATIVO MADRELA T TAMBOR</t>
  </si>
  <si>
    <t>INATIVO MALLEUS GL 205 BD. 18 KG</t>
  </si>
  <si>
    <t>001A0311</t>
  </si>
  <si>
    <t>002VME</t>
  </si>
  <si>
    <t>001A0311002VMEA1WJ</t>
  </si>
  <si>
    <t>INATIVO MALLEUS GL 500 TB. 204KG</t>
  </si>
  <si>
    <t>001A9075</t>
  </si>
  <si>
    <t>001A9075002VH9A1WJ</t>
  </si>
  <si>
    <t>INATIVO MALLEUS JB1 TB. 180KG</t>
  </si>
  <si>
    <t>001A0317</t>
  </si>
  <si>
    <t>001A0317--</t>
  </si>
  <si>
    <t>INATIVO MALLEUS RN TB. 180KG</t>
  </si>
  <si>
    <t>001B1599</t>
  </si>
  <si>
    <t>001B1599--</t>
  </si>
  <si>
    <t>INATIVO MELINA S 30 TAMBOR</t>
  </si>
  <si>
    <t>001A0327</t>
  </si>
  <si>
    <t>001A0327--</t>
  </si>
  <si>
    <t>INATIVO MELINA S 30 TB1000 OW</t>
  </si>
  <si>
    <t>INATIVO METALINA B 6600 TAMBOR</t>
  </si>
  <si>
    <t>001C6869</t>
  </si>
  <si>
    <t>001C6869--</t>
  </si>
  <si>
    <t>INATIVO METALINA E 6201 BALDE</t>
  </si>
  <si>
    <t>001C6870</t>
  </si>
  <si>
    <t>001C6870--</t>
  </si>
  <si>
    <t>INATIVO METALINA E 6201 TAMBOR</t>
  </si>
  <si>
    <t>INATIVO METALINA E 6240 BALDE</t>
  </si>
  <si>
    <t>001C6871</t>
  </si>
  <si>
    <t>001C6871--</t>
  </si>
  <si>
    <t>INATIVO METALINA E 6240 TAMBOR</t>
  </si>
  <si>
    <t>INATIVO METALINA E 6412 TAMBOR</t>
  </si>
  <si>
    <t>001C6872</t>
  </si>
  <si>
    <t>001C6872--</t>
  </si>
  <si>
    <t>INATIVO METALINA E 6640 TAMBOR</t>
  </si>
  <si>
    <t>001C6873</t>
  </si>
  <si>
    <t>001C6873--</t>
  </si>
  <si>
    <t>INATIVO MORLINA 10 FR. 20LT.</t>
  </si>
  <si>
    <t>001A0333</t>
  </si>
  <si>
    <t>001A0333--</t>
  </si>
  <si>
    <t>INATIVO MORLINA 10 TAMBOR</t>
  </si>
  <si>
    <t>MORLINA S2 BL 10 TB 209L</t>
  </si>
  <si>
    <t>INATIVO MORLINA 150 FR. 20LT.</t>
  </si>
  <si>
    <t>001A0335</t>
  </si>
  <si>
    <t>001A0335--</t>
  </si>
  <si>
    <t>INATIVO MORLINA 150 TAMBOR</t>
  </si>
  <si>
    <t>INATIVO MORLINA 22 TAMBOR</t>
  </si>
  <si>
    <t>001A9358</t>
  </si>
  <si>
    <t>001A9358--</t>
  </si>
  <si>
    <t>INATIVO MORLINA 220 GRANEL</t>
  </si>
  <si>
    <t>INATIVO MORLINA 220 TAMBOR</t>
  </si>
  <si>
    <t>001A0337</t>
  </si>
  <si>
    <t>001A0337--</t>
  </si>
  <si>
    <t>INATIVO MORLINA S1 B 680 TB 209L</t>
  </si>
  <si>
    <t>MORLINA S1 B 680 IMPORTADO TB 209L</t>
  </si>
  <si>
    <t>001D7805</t>
  </si>
  <si>
    <t>001D7805002VSHA309</t>
  </si>
  <si>
    <t>INATIVO MORLINA T 100 TAMBOR</t>
  </si>
  <si>
    <t>001A0342</t>
  </si>
  <si>
    <t>001A0342--</t>
  </si>
  <si>
    <t>INATIVO MORLINA T 220 TAMBOR</t>
  </si>
  <si>
    <t>001A0344</t>
  </si>
  <si>
    <t>001A0344--</t>
  </si>
  <si>
    <t>INATIVO MOTOR OLEO SE 40 CX. 24X1F</t>
  </si>
  <si>
    <t>INATIVO MOTOR OLEO SE 50 CX. 24X1F</t>
  </si>
  <si>
    <t>INATIVO MS LUB SCHULZ CX. 24X1F</t>
  </si>
  <si>
    <t>INATIVO MULTIROAD CT 2 BALDE PL</t>
  </si>
  <si>
    <t>001B1221</t>
  </si>
  <si>
    <t>001B1221--</t>
  </si>
  <si>
    <t>INATIVO MULTIROAD CT 2 CX. 12X1L</t>
  </si>
  <si>
    <t>INATIVO MULTIROAD CT 2 TB.170KG</t>
  </si>
  <si>
    <t>INATIVO MULTISERVICE EP 2 BALDE</t>
  </si>
  <si>
    <t>901L2977</t>
  </si>
  <si>
    <t>901L2977--</t>
  </si>
  <si>
    <t>INATIVO MULTISERVICE EP 2 TB.170KG</t>
  </si>
  <si>
    <t>INATIVO MULTISERVICE EP 2 TG 1000KG</t>
  </si>
  <si>
    <t>INATIVO MULTISERVICE EX 2 TB.170KG</t>
  </si>
  <si>
    <t>001B3448</t>
  </si>
  <si>
    <t>001B3448--</t>
  </si>
  <si>
    <t>INATIVO MULTISERVICE EX 2 TG 1000KG</t>
  </si>
  <si>
    <t>INATIVO MWO ADDITIVE EP 6210 C TAMBOR</t>
  </si>
  <si>
    <t>001C6886</t>
  </si>
  <si>
    <t>001C6886--</t>
  </si>
  <si>
    <t>INATIVO MWO ADDITIVE EP 632 TAMBOR</t>
  </si>
  <si>
    <t>001C6887</t>
  </si>
  <si>
    <t>001C6887--</t>
  </si>
  <si>
    <t>INATIVO MWS ADDITIVE AC 6250 BALDE</t>
  </si>
  <si>
    <t>001C6888</t>
  </si>
  <si>
    <t>001C6888--</t>
  </si>
  <si>
    <t>INATIVO MWS ADDITIVE B 6501 BD PL</t>
  </si>
  <si>
    <t>001C5745</t>
  </si>
  <si>
    <t>001C5745--</t>
  </si>
  <si>
    <t>INATIVO MWS ADDITIVE B 6501 TAMBOR</t>
  </si>
  <si>
    <t>INATIVO MWS ADDITIVE B 6501 TB 1000LT</t>
  </si>
  <si>
    <t>INATIVO MWS ADDITIVE B 6501 TB1000 OW</t>
  </si>
  <si>
    <t>INATIVO MYSELLA LA 40 TAMBOR</t>
  </si>
  <si>
    <t>INATIVO MYSELLA LA 40 TB 209L</t>
  </si>
  <si>
    <t>001A0367</t>
  </si>
  <si>
    <t>001A0367002W65A309</t>
  </si>
  <si>
    <t>001A0367002VSHA309</t>
  </si>
  <si>
    <t>INATIVO NAUTILUS OUTBOARD BI CX.12X1L</t>
  </si>
  <si>
    <t>NAUTILUS</t>
  </si>
  <si>
    <t>INATIVO NAUTILUS PREM OUT CX 24X500</t>
  </si>
  <si>
    <t>INATIVO NAUTILUS PREM OUT CX.24X0,5</t>
  </si>
  <si>
    <t>INATIVO NAUTILUS PREM OUT CX12X1L</t>
  </si>
  <si>
    <t>INATIVO NERITA 0460 15KG</t>
  </si>
  <si>
    <t>15K</t>
  </si>
  <si>
    <t>001B0181</t>
  </si>
  <si>
    <t>001B0181--</t>
  </si>
  <si>
    <t>INATIVO NERITA 0460 50KG</t>
  </si>
  <si>
    <t>INATIVO NERITA HV BALDE</t>
  </si>
  <si>
    <t>INATIVO NISSAN MOTOR OIL CH4 CX 12X1L</t>
  </si>
  <si>
    <t>001B2504</t>
  </si>
  <si>
    <t>A329</t>
  </si>
  <si>
    <t>001B2504002W20A329</t>
  </si>
  <si>
    <t>INATIVO NISSAN MOTOR OIL CH4 CX 4X4LT</t>
  </si>
  <si>
    <t>001B2504-A329</t>
  </si>
  <si>
    <t>INATIVO NISSAN MOTOR OIL CH4 TB</t>
  </si>
  <si>
    <t>NISSAN MOTOR OIL CH4 TB 209L</t>
  </si>
  <si>
    <t>INATIVO NISSAN MOTOR OIL SL CX 4X4LT</t>
  </si>
  <si>
    <t>001B2503</t>
  </si>
  <si>
    <t>001B2503-A329</t>
  </si>
  <si>
    <t>INATIVO NISSAN MOTOR OIL SL TB</t>
  </si>
  <si>
    <t>NISSAN MOTOR OIL SL TB 209L</t>
  </si>
  <si>
    <t>INATIVO O.CORRENTE MOTO SERRA TAMBOR</t>
  </si>
  <si>
    <t>INATIVO OIL 4839 TAMBOR</t>
  </si>
  <si>
    <t>INATIVO OMALA 100 TAMBOR</t>
  </si>
  <si>
    <t>001A0774</t>
  </si>
  <si>
    <t>001A0774--</t>
  </si>
  <si>
    <t>INATIVO OMALA 150 FR. 20LT.</t>
  </si>
  <si>
    <t>001A0775</t>
  </si>
  <si>
    <t>001A0775--</t>
  </si>
  <si>
    <t>INATIVO OMALA 150 GRANEL</t>
  </si>
  <si>
    <t>INATIVO OMALA 150 TAMBOR</t>
  </si>
  <si>
    <t>INATIVO OMALA 150 TB1000 OW</t>
  </si>
  <si>
    <t>INATIVO OMALA S2 G 150 TB1000 OW</t>
  </si>
  <si>
    <t xml:space="preserve">001A0775 </t>
  </si>
  <si>
    <t>001A0775 --</t>
  </si>
  <si>
    <t>INATIVO OMALA 220 BALDE</t>
  </si>
  <si>
    <t>INATIVO OMALA 220 FR. 20LT.</t>
  </si>
  <si>
    <t>001A0776</t>
  </si>
  <si>
    <t>001A0776--</t>
  </si>
  <si>
    <t>INATIVO OMALA 220 GRANEL</t>
  </si>
  <si>
    <t>INATIVO OMALA 220 TAMBOR</t>
  </si>
  <si>
    <t>INATIVO OMALA 220 TB.1000LT</t>
  </si>
  <si>
    <t>INATIVO OMALA 220 TB1000 OW</t>
  </si>
  <si>
    <t>INATIVO OMALA S2 G 220 TB1000 OW</t>
  </si>
  <si>
    <t>INATIVO OMALA 320 FR. 20LT.</t>
  </si>
  <si>
    <t>001A0777</t>
  </si>
  <si>
    <t>001A0777--</t>
  </si>
  <si>
    <t>INATIVO OMALA 320 GRANEL</t>
  </si>
  <si>
    <t>INATIVO OMALA 320 TAMBOR</t>
  </si>
  <si>
    <t>INATIVO OMALA 320 TB.1000LT</t>
  </si>
  <si>
    <t>INATIVO OMALA 320 TB1000 OW</t>
  </si>
  <si>
    <t>INATIVO OMALA S2 G 320 TB1000 OW</t>
  </si>
  <si>
    <t>INATIVO OMALA 460 TAMBOR</t>
  </si>
  <si>
    <t>001A0778</t>
  </si>
  <si>
    <t>001A0778--</t>
  </si>
  <si>
    <t>INATIVO OMALA 460 TB.1000LT</t>
  </si>
  <si>
    <t>INATIVO OMALA 68 TAMBOR</t>
  </si>
  <si>
    <t>001A0773</t>
  </si>
  <si>
    <t>001A0773--</t>
  </si>
  <si>
    <t>INATIVO OMALA 68 TB.1000LT</t>
  </si>
  <si>
    <t>INATIVO OMALA 68 TB1000 OW</t>
  </si>
  <si>
    <t>INATIVO OMALA S2 G 68 TB1000 OW</t>
  </si>
  <si>
    <t>INATIVO OMALA 680 FR. 20LT.</t>
  </si>
  <si>
    <t>001A0779</t>
  </si>
  <si>
    <t>001A0779--</t>
  </si>
  <si>
    <t>INATIVO OMALA 680 GRANEL</t>
  </si>
  <si>
    <t>INATIVO OMALA 680 TAMBOR</t>
  </si>
  <si>
    <t>INATIVO OMALA 680 TB.1000LT</t>
  </si>
  <si>
    <t>INATIVO OMALA 680 TB1000 OW</t>
  </si>
  <si>
    <t>INATIVO OMALA S2 G 680 TB1000 OW</t>
  </si>
  <si>
    <t>INATIVO OMALA F 460 TAMBOR</t>
  </si>
  <si>
    <t>001A0931</t>
  </si>
  <si>
    <t>001A0931--</t>
  </si>
  <si>
    <t>INATIVO OMALA HD 150 BALDE</t>
  </si>
  <si>
    <t>OMALA S4 GX 150 BALDE</t>
  </si>
  <si>
    <t>001A9049</t>
  </si>
  <si>
    <t>001A9049--</t>
  </si>
  <si>
    <t>INATIVO OMALA HD 220 BALDE</t>
  </si>
  <si>
    <t>OMALA S4 GX 220 BALDE</t>
  </si>
  <si>
    <t>001A0382</t>
  </si>
  <si>
    <t>001A0382--</t>
  </si>
  <si>
    <t>INATIVO OMALA RL 220 BALDE</t>
  </si>
  <si>
    <t>MORLINA S4 B 220 BALDE</t>
  </si>
  <si>
    <t>001A0385</t>
  </si>
  <si>
    <t>001A0385--</t>
  </si>
  <si>
    <t>INATIVO OMALA S1 W 460 GRANEL</t>
  </si>
  <si>
    <t>001D7832</t>
  </si>
  <si>
    <t>001D7832001176A03Q</t>
  </si>
  <si>
    <t>001D7836</t>
  </si>
  <si>
    <t>OMALA S2 G 220 TB1000 OW</t>
  </si>
  <si>
    <t>001D7837002VJWA309</t>
  </si>
  <si>
    <t>001D7834</t>
  </si>
  <si>
    <t>001D7834002VJWA309</t>
  </si>
  <si>
    <t>OMALA S2 G 680 TB1000 OW</t>
  </si>
  <si>
    <t>001D7840</t>
  </si>
  <si>
    <t>001D7840002VJWA309</t>
  </si>
  <si>
    <t>INATIVO PAD 1158 TAMBOR</t>
  </si>
  <si>
    <t>INATIVO PC 1168 GRANEL</t>
  </si>
  <si>
    <t>001D3756</t>
  </si>
  <si>
    <t>001D3756--</t>
  </si>
  <si>
    <t>INATIVO POLYMOL EPX 0 TAMBOR</t>
  </si>
  <si>
    <t>INATIVO POLYMOL EPX 1 TAMBOR</t>
  </si>
  <si>
    <t>INATIVO POLYMOL HDX 2 TAMBOR</t>
  </si>
  <si>
    <t>INATIVO PROTCAR CX. 24X1F</t>
  </si>
  <si>
    <t>INATIVO RELEASE HCU TB 1000 OW</t>
  </si>
  <si>
    <t>001B1658</t>
  </si>
  <si>
    <t>001B1658--</t>
  </si>
  <si>
    <t>INATIVO RETINAX EPX 2 TB 170KG</t>
  </si>
  <si>
    <t>001A0401</t>
  </si>
  <si>
    <t>001A0401--</t>
  </si>
  <si>
    <t>Retinax</t>
  </si>
  <si>
    <t>INATIVO RETINAX HD 2 BALDE PL</t>
  </si>
  <si>
    <t>001A0402</t>
  </si>
  <si>
    <t>001A0402--</t>
  </si>
  <si>
    <t>INATIVO RETINAX HD 2 TB.170KG</t>
  </si>
  <si>
    <t>INATIVO RETINAX HD TG 1000KG</t>
  </si>
  <si>
    <t>INATIVO RETINAX HDX 1 TB. 170KG</t>
  </si>
  <si>
    <t>001A9400</t>
  </si>
  <si>
    <t>001A9400--</t>
  </si>
  <si>
    <t>INATIVO RETINAX HDX 2 BALDE PL</t>
  </si>
  <si>
    <t>001A0406</t>
  </si>
  <si>
    <t>001A0406--</t>
  </si>
  <si>
    <t>INATIVO RETINAX HDX 2 TB.170KG</t>
  </si>
  <si>
    <t>INATIVO RETINAX HDX 2 TG 1000KG</t>
  </si>
  <si>
    <t>INATIVO RETINAX HDX2 TG 1000 METALICO</t>
  </si>
  <si>
    <t>INATIVO RETINAX LX 2 BALDE PL</t>
  </si>
  <si>
    <t>001A0407</t>
  </si>
  <si>
    <t>001A0407--</t>
  </si>
  <si>
    <t>INATIVO RETINAX LX 2 TB.170KG</t>
  </si>
  <si>
    <t>INATIVO RETINAX LX TB.180KG</t>
  </si>
  <si>
    <t>INATIVO RETINAX WB 2 BALDE PL</t>
  </si>
  <si>
    <t>001A0409</t>
  </si>
  <si>
    <t>001A0409--</t>
  </si>
  <si>
    <t>INATIVO RETINAX WB 2 CX 24x500</t>
  </si>
  <si>
    <t>INATIVO RETINAX WB 2 CX. 12X1L</t>
  </si>
  <si>
    <t>INATIVO RETINAX WB 2 CX.40X500</t>
  </si>
  <si>
    <t>INATIVO RETINAX WB 2 TB.170KG</t>
  </si>
  <si>
    <t>INATIVO RHODINA EP2 BALDE</t>
  </si>
  <si>
    <t>001A0412</t>
  </si>
  <si>
    <t>001A0412--</t>
  </si>
  <si>
    <t>INATIVO RIMULA D 10W FR. 20LT.</t>
  </si>
  <si>
    <t>INATIVO RIMULA D 10W GRANEL</t>
  </si>
  <si>
    <t>INATIVO RIMULA D 10W TAMBOR</t>
  </si>
  <si>
    <t>INATIVO RIMULA D 10W TB.1000LT</t>
  </si>
  <si>
    <t>INATIVO RIMULA D 20W/20 TAMBOR</t>
  </si>
  <si>
    <t>INATIVO RIMULA D 20W/20 TB.1000LT</t>
  </si>
  <si>
    <t>INATIVO RIMULA D 25W50 CX.24X1L</t>
  </si>
  <si>
    <t>INATIVO RIMULA D 25W50 CX.4X4L</t>
  </si>
  <si>
    <t>INATIVO RIMULA D 25W50 FRASCO 20L</t>
  </si>
  <si>
    <t>INATIVO RIMULA D 30 CX. 24X1F</t>
  </si>
  <si>
    <t>INATIVO RIMULA D 30 CX. 4X3LT</t>
  </si>
  <si>
    <t>INATIVO RIMULA D 30 FR. 20LT.</t>
  </si>
  <si>
    <t>INATIVO RIMULA D 30 GRANEL</t>
  </si>
  <si>
    <t>INATIVO RIMULA D 30 TAMBOR</t>
  </si>
  <si>
    <t>INATIVO RIMULA D 40 CX. 24X1F</t>
  </si>
  <si>
    <t>INATIVO RIMULA D 40 CX. 4X4LT</t>
  </si>
  <si>
    <t>INATIVO RIMULA D 40 CX. 4X5LT</t>
  </si>
  <si>
    <t>INATIVO RIMULA D 40 FR. 20LT.</t>
  </si>
  <si>
    <t>INATIVO RIMULA D 40 GRANEL</t>
  </si>
  <si>
    <t>INATIVO RIMULA D 40 TAMBOR</t>
  </si>
  <si>
    <t>INATIVO RIMULA D EXTRA 15W40 (CG-4) FR20</t>
  </si>
  <si>
    <t>INATIVO RIMULA D EXTRA 15W40 (CG-4) GR</t>
  </si>
  <si>
    <t>INATIVO RIMULA D EXTRA 15W40 (CG-4) TB</t>
  </si>
  <si>
    <t>INATIVO RIMULA D EXTRA 15W40 CX 4X4L</t>
  </si>
  <si>
    <t>INATIVO RIMULA D EXTRA 15W40 CX. 24X1</t>
  </si>
  <si>
    <t>INATIVO RIMULA D EXTRA 15W40 CX. 4X5LT</t>
  </si>
  <si>
    <t>INATIVO RIMULA D EXTRA 15W40 CX24X1</t>
  </si>
  <si>
    <t>INATIVO RIMULA D EXTRA 15W40 FRASCO 20L</t>
  </si>
  <si>
    <t>INATIVO RIMULA D EXTRA 15W40 GRANEL</t>
  </si>
  <si>
    <t>INATIVO RIMULA D EXTRA 15W40 TAMBOR</t>
  </si>
  <si>
    <t>INATIVO RIMULA D EXTRA 15W40 TB1000</t>
  </si>
  <si>
    <t>INATIVO RIMULA D EXTRA CX. 4X4LT</t>
  </si>
  <si>
    <t>INATIVO RIMULA NX/15W40 TAMBOR</t>
  </si>
  <si>
    <t>INATIVO RIMULA R2 10W GRANEL</t>
  </si>
  <si>
    <t>001C4594</t>
  </si>
  <si>
    <t>001C4594001176A03Q</t>
  </si>
  <si>
    <t>INATIVO RIMULA R2 10W TB</t>
  </si>
  <si>
    <t>RIMULA R2 10W TB 209L</t>
  </si>
  <si>
    <t>001C4594--</t>
  </si>
  <si>
    <t>INATIVO RIMULA R2 10W TB1000 OW</t>
  </si>
  <si>
    <t>001C4594002VJWA309</t>
  </si>
  <si>
    <t>INATIVO RIMULA R2 20W20 TB</t>
  </si>
  <si>
    <t>RIMULA R2 20W20 TB 209L</t>
  </si>
  <si>
    <t>001C4561</t>
  </si>
  <si>
    <t>001C4561--</t>
  </si>
  <si>
    <t>INATIVO RIMULA R2 30 GRANEL</t>
  </si>
  <si>
    <t>001C4562</t>
  </si>
  <si>
    <t>001C4562001176A03Q</t>
  </si>
  <si>
    <t>INATIVO RIMULA R2 30 TB</t>
  </si>
  <si>
    <t>RIMULA R2 30 TB 209L</t>
  </si>
  <si>
    <t>001C4562--</t>
  </si>
  <si>
    <t>INATIVO RIMULA R2 40 TB</t>
  </si>
  <si>
    <t>RIMULA R2 40 TB 209L</t>
  </si>
  <si>
    <t>001C4563</t>
  </si>
  <si>
    <t>001C4563--</t>
  </si>
  <si>
    <t>INATIVO RIMULA R2 EXTRA 15W40 GRANEL</t>
  </si>
  <si>
    <t>001C6099</t>
  </si>
  <si>
    <t>001C6099--</t>
  </si>
  <si>
    <t>INATIVO RIMULA R2 EXTRA 15W40 TB</t>
  </si>
  <si>
    <t>RIMULA R2 EXTRA 15W40 TB 209L</t>
  </si>
  <si>
    <t>INATIVO RIMULA R2 EXTRA 15W40 TB.1000L</t>
  </si>
  <si>
    <t>INATIVO RIMULA R3 X 15W40 GRANEL</t>
  </si>
  <si>
    <t>001C4583</t>
  </si>
  <si>
    <t>001C4583001176A03Q</t>
  </si>
  <si>
    <t>INATIVO RIMULA R3 X 15W40 TB</t>
  </si>
  <si>
    <t>RIMULA R3 X 15W40 TB 209L</t>
  </si>
  <si>
    <t>001C4583--</t>
  </si>
  <si>
    <t>INATIVO RIMULA R3 X 15W40 TB.1000LT</t>
  </si>
  <si>
    <t>INATIVO RIMULA R3 X 15W40 TB1000 OW</t>
  </si>
  <si>
    <t>001C4583002VJWA309</t>
  </si>
  <si>
    <t>INATIVO RIMULA R6 M 10W-40 BALDE</t>
  </si>
  <si>
    <t>RIMULA R6 M 10W-40 BR FR. 20LT.</t>
  </si>
  <si>
    <t>001C4593</t>
  </si>
  <si>
    <t>001C4593002VNF-</t>
  </si>
  <si>
    <t>INATIVO RIMULA R6 M 10W-40 TAMBOR</t>
  </si>
  <si>
    <t>RIMULA R6 M 10W-40 BR TB 209L</t>
  </si>
  <si>
    <t>001C4593002VSH-</t>
  </si>
  <si>
    <t>INATIVO RIMULA R6 M 10W40 TB1000 OW</t>
  </si>
  <si>
    <t>RIMULA R6 M 10W40 NOVO TB 1000OW</t>
  </si>
  <si>
    <t>001C4593002VJWA309</t>
  </si>
  <si>
    <t>INATIVO RIMULA RT4 15W40 GRANEL</t>
  </si>
  <si>
    <t>001C8448</t>
  </si>
  <si>
    <t>001C8448001176A03Q</t>
  </si>
  <si>
    <t>INATIVO RIMULA RT4 15W40 TB</t>
  </si>
  <si>
    <t>RIMULA RT4 15W40 TB 209L</t>
  </si>
  <si>
    <t>001C8448--</t>
  </si>
  <si>
    <t>INATIVO RIMULA SUPER 15W40 (CI-4) FR 20L</t>
  </si>
  <si>
    <t>INATIVO RIMULA SUPER 15W40 (CI-4) GRANEL</t>
  </si>
  <si>
    <t>INATIVO RIMULA SUPER 15W40 (CI-4) TAMBOR</t>
  </si>
  <si>
    <t>INATIVO RIMULA SUPER 15W40 NOVO FR 20L</t>
  </si>
  <si>
    <t>INATIVO RIMULA ULTRA 10W-40 (E7) BALDE</t>
  </si>
  <si>
    <t>INATIVO RIMULA ULTRA 10W-40 (E7) TAMBOR</t>
  </si>
  <si>
    <t>INATIVO RIMULA ULTRA 10W40 BALDE</t>
  </si>
  <si>
    <t>INATIVO RIMULA ULTRA 10W40 TAMBOR</t>
  </si>
  <si>
    <t>INATIVO RIMULA X 15W40 (CI-4) CX.24X1F</t>
  </si>
  <si>
    <t>INATIVO RIMULA X 15W40 (CI-4) CX.4X4LT</t>
  </si>
  <si>
    <t>INATIVO RIMULA X 15W40 (CI-4) FRASCO 20L</t>
  </si>
  <si>
    <t>INATIVO RIMULA X 15W40 (CI-4) GRANEL</t>
  </si>
  <si>
    <t>INATIVO RIMULA X 15W40 (CI-4) TAMBOR</t>
  </si>
  <si>
    <t>INATIVO RIMULA X 15W40 (CI-4) TB 1000</t>
  </si>
  <si>
    <t>INATIVO RIMULA X 15W40 CX. 4X4LT</t>
  </si>
  <si>
    <t>INATIVO RIMULA X 15W40 NOVO CX. 24X1F</t>
  </si>
  <si>
    <t>INATIVO RIMULA X 15W40 NOVO FRASCO 20L</t>
  </si>
  <si>
    <t>INATIVO RIMULA X 15W40 NOVO GRANEL</t>
  </si>
  <si>
    <t>INATIVO RIMULA X 15W40 NOVO TAMBOR</t>
  </si>
  <si>
    <t>INATIVO RIMULA X 15W40 NOVO TB 1000</t>
  </si>
  <si>
    <t>INATIVO ROTELLA DD 40 TAMBOR</t>
  </si>
  <si>
    <t>INATIVO ROTELLA DD 40 TB 209L</t>
  </si>
  <si>
    <t>001A0500</t>
  </si>
  <si>
    <t>001A0500--</t>
  </si>
  <si>
    <t>001A0500002VSHA309</t>
  </si>
  <si>
    <t>INATIVO ROTELLA X 40 CX. 24X1F</t>
  </si>
  <si>
    <t>INATIVO ROTELLA X 40 TAMBOR</t>
  </si>
  <si>
    <t>INATIVO ROV CABLE GREASE BALDE</t>
  </si>
  <si>
    <t>901L3220</t>
  </si>
  <si>
    <t>901L3220--</t>
  </si>
  <si>
    <t>INATIVO RR - 0892 TAMBOR</t>
  </si>
  <si>
    <t>RR - 0892 TB 209L</t>
  </si>
  <si>
    <t>001B2447</t>
  </si>
  <si>
    <t>001B2447--</t>
  </si>
  <si>
    <t>INATIVO S 6102 TAMBOR</t>
  </si>
  <si>
    <t>INATIVO SCANIA DOT 4 CLUTCH FLUID</t>
  </si>
  <si>
    <t>20X0,5L</t>
  </si>
  <si>
    <t>A1S0</t>
  </si>
  <si>
    <t>--A1S0</t>
  </si>
  <si>
    <t>INATIVO SCANIA OIL E7 ENGINE 15W-40 TB</t>
  </si>
  <si>
    <t>001D7453</t>
  </si>
  <si>
    <t>001D7453-A1S0</t>
  </si>
  <si>
    <t>SCANIA OIL E7 ENGINE 15W-40 TB 1000 OW</t>
  </si>
  <si>
    <t>001D7453002VJWA1S0</t>
  </si>
  <si>
    <t>INATIVO SCANIA STO 1:0 AXLE 85W-140 TB</t>
  </si>
  <si>
    <t>001D8568</t>
  </si>
  <si>
    <t>001D8568-A1S0</t>
  </si>
  <si>
    <t>SCANIA STO 1:0 AXLE 85W-140 TB 1000 OW</t>
  </si>
  <si>
    <t>001D8568002VJWA1S0</t>
  </si>
  <si>
    <t>INATIVO SHELL DOBATEX MINE FR. 20LT</t>
  </si>
  <si>
    <t>INATIVO SHELL DOBATEX MINE TAMBOR</t>
  </si>
  <si>
    <t>INATIVO SHELL DOBATEX MINE TB. 1000LT</t>
  </si>
  <si>
    <t>INATIVO SHELL FLUID 4600 TB.1000LT</t>
  </si>
  <si>
    <t>INATIVO SHELL HELIX ULTRA 15W50 CX. 4X4L</t>
  </si>
  <si>
    <t>INATIVO SHELL HELIX ULTRA 15W50 CX.12X1L</t>
  </si>
  <si>
    <t>INATIVO SHRINK HELIX SUPER SL 20X1</t>
  </si>
  <si>
    <t>INATIVO SHRINK HELIX SUPER SL 2x4</t>
  </si>
  <si>
    <t>2x4L</t>
  </si>
  <si>
    <t>INATIVO SITALA AF 800 TAMBOR</t>
  </si>
  <si>
    <t xml:space="preserve"> 001C8124 </t>
  </si>
  <si>
    <t xml:space="preserve"> 001C8124 --</t>
  </si>
  <si>
    <t>INATIVO SITALA AF 800 TB1000 OW</t>
  </si>
  <si>
    <t>INATIVO SITALA D 3403 TAMBOR</t>
  </si>
  <si>
    <t>901L4880</t>
  </si>
  <si>
    <t>901L4880--</t>
  </si>
  <si>
    <t>INATIVO SKF GHG TB. GRAXA</t>
  </si>
  <si>
    <t>001A9464</t>
  </si>
  <si>
    <t>002VTA</t>
  </si>
  <si>
    <t>001A9464002VTA-</t>
  </si>
  <si>
    <t>INATIVO SKYDROL LD 4 LATA 1/4</t>
  </si>
  <si>
    <t>INATIVO SOLUVEL B BALDE</t>
  </si>
  <si>
    <t>INATIVO SOLUVEL B TAMBOR</t>
  </si>
  <si>
    <t>INATIVO SOLUVEL T BALDE</t>
  </si>
  <si>
    <t>INATIVO SOLUVEL T GRANEL</t>
  </si>
  <si>
    <t>INATIVO SOLUVEL T TAMBOR</t>
  </si>
  <si>
    <t>INATIVO SPIRAX A 140 CX. 24X1F</t>
  </si>
  <si>
    <t>INATIVO SPIRAX A 140 CX.12X1L</t>
  </si>
  <si>
    <t>001A0581</t>
  </si>
  <si>
    <t>001A0581--</t>
  </si>
  <si>
    <t>INATIVO SPIRAX A 140 FR. 20LT.</t>
  </si>
  <si>
    <t>INATIVO SPIRAX A 140 GRANEL</t>
  </si>
  <si>
    <t>INATIVO SPIRAX A 140 TAMBOR</t>
  </si>
  <si>
    <t>INATIVO SPIRAX A 80W90 LS TAMBOR</t>
  </si>
  <si>
    <t>INATIVO SPIRAX A 85W/140 FR. 20LT.</t>
  </si>
  <si>
    <t>001A0584</t>
  </si>
  <si>
    <t>001A0584--</t>
  </si>
  <si>
    <t>INATIVO SPIRAX A 85W/140 GRANEL</t>
  </si>
  <si>
    <t>INATIVO SPIRAX A 85W/140 TAMBOR</t>
  </si>
  <si>
    <t>INATIVO SPIRAX A 85W/140 TB.1000LT</t>
  </si>
  <si>
    <t>INATIVO SPIRAX A 85W140 LS 12X1</t>
  </si>
  <si>
    <t>001A9643</t>
  </si>
  <si>
    <t>001A9643--</t>
  </si>
  <si>
    <t>INATIVO SPIRAX A 90 CX. 24X1F</t>
  </si>
  <si>
    <t>INATIVO SPIRAX A 90 FR. 20LT.</t>
  </si>
  <si>
    <t>001A0585</t>
  </si>
  <si>
    <t>001A0585--</t>
  </si>
  <si>
    <t>INATIVO SPIRAX A 90 GRANEL</t>
  </si>
  <si>
    <t>INATIVO SPIRAX A 90 LS BALDE</t>
  </si>
  <si>
    <t>INATIVO SPIRAX A 90 LS BALDE IMP</t>
  </si>
  <si>
    <t>001A9644</t>
  </si>
  <si>
    <t>001A9644--</t>
  </si>
  <si>
    <t>INATIVO SPIRAX A 90 LS GRANEL</t>
  </si>
  <si>
    <t>INATIVO SPIRAX A 90 TAMBOR</t>
  </si>
  <si>
    <t>INATIVO SPIRAX ASX 75W140 GRANEL</t>
  </si>
  <si>
    <t>901L0586</t>
  </si>
  <si>
    <t>901L0586--</t>
  </si>
  <si>
    <t>INATIVO SPIRAX ASX 75W90 BALDE</t>
  </si>
  <si>
    <t>001A0898</t>
  </si>
  <si>
    <t>001A0898--</t>
  </si>
  <si>
    <t>INATIVO SPIRAX ASX 75W90 GRANEL</t>
  </si>
  <si>
    <t>INATIVO SPIRAX ASX 75W-90 TAMBOR</t>
  </si>
  <si>
    <t>INATIVO SPIRAX AX 85W/140 FRASCO 20</t>
  </si>
  <si>
    <t>001A0822</t>
  </si>
  <si>
    <t>001A0822--</t>
  </si>
  <si>
    <t>INATIVO SPIRAX AX 85W/140 TAMBOR</t>
  </si>
  <si>
    <t>INATIVO SPIRAX AX 90 FRASCO 20</t>
  </si>
  <si>
    <t>001A0587</t>
  </si>
  <si>
    <t>001A0587002VWLA309</t>
  </si>
  <si>
    <t>INATIVO SPIRAX AX 90 GRANEL</t>
  </si>
  <si>
    <t>001A0587001176A03Q</t>
  </si>
  <si>
    <t>INATIVO SPIRAX AX 90 TAMBOR</t>
  </si>
  <si>
    <t>001A0587--</t>
  </si>
  <si>
    <t>INATIVO SPIRAX AX 90 TB 209L</t>
  </si>
  <si>
    <t>001A0587002VSHA309</t>
  </si>
  <si>
    <t>INATIVO SPIRAX EP 80W GRANEL</t>
  </si>
  <si>
    <t>001A0590</t>
  </si>
  <si>
    <t>001A0590001176-</t>
  </si>
  <si>
    <t>INATIVO SPIRAX G 140 CX. 24X1F</t>
  </si>
  <si>
    <t>INATIVO SPIRAX G 140 CX.12X1L</t>
  </si>
  <si>
    <t>001A0593</t>
  </si>
  <si>
    <t>001A0593--</t>
  </si>
  <si>
    <t>INATIVO SPIRAX G 140 FR. 20LT.</t>
  </si>
  <si>
    <t>INATIVO SPIRAX G 140 TAMBOR</t>
  </si>
  <si>
    <t>INATIVO SPIRAX G 80W CX 12X1L</t>
  </si>
  <si>
    <t>001A0594</t>
  </si>
  <si>
    <t>001A0594--</t>
  </si>
  <si>
    <t>INATIVO SPIRAX G 80W CX. 24X1F</t>
  </si>
  <si>
    <t>INATIVO SPIRAX G 80W FR. 20LT.</t>
  </si>
  <si>
    <t>INATIVO SPIRAX G 80W TAMBOR</t>
  </si>
  <si>
    <t>INATIVO SPIRAX G 80W90 TAMBOR</t>
  </si>
  <si>
    <t>001A0595</t>
  </si>
  <si>
    <t>001A0595--</t>
  </si>
  <si>
    <t>INATIVO SPIRAX G 80W90 TB.1000LT</t>
  </si>
  <si>
    <t>INATIVO SPIRAX G 90 CX 12X1L</t>
  </si>
  <si>
    <t>001A0596</t>
  </si>
  <si>
    <t>001A0596--</t>
  </si>
  <si>
    <t>INATIVO SPIRAX G 90 CX. 24X1F</t>
  </si>
  <si>
    <t>INATIVO SPIRAX G 90 FR. 20LT.</t>
  </si>
  <si>
    <t>INATIVO SPIRAX G 90 TAMBOR</t>
  </si>
  <si>
    <t>INATIVO SPIRAX GSX 75W80 BALDE</t>
  </si>
  <si>
    <t>INATIVO SPIRAX GX 80W FRASCO 20</t>
  </si>
  <si>
    <t>001A0599</t>
  </si>
  <si>
    <t>001A0599--</t>
  </si>
  <si>
    <t>INATIVO SPIRAX GX 80W TAMBOR</t>
  </si>
  <si>
    <t>INATIVO SPIRAX HD 75W90 BD. OLEO</t>
  </si>
  <si>
    <t>001B1877</t>
  </si>
  <si>
    <t>001B1877--</t>
  </si>
  <si>
    <t>INATIVO SPIRAX HD 85W140  TAMBOR</t>
  </si>
  <si>
    <t>INATIVO SPIRAX MA 80W GRANEL</t>
  </si>
  <si>
    <t>001A0607</t>
  </si>
  <si>
    <t>001A0607001176A03Q</t>
  </si>
  <si>
    <t>INATIVO SPIRAX MA TAMBOR</t>
  </si>
  <si>
    <t>SPIRAX S4 CX 10W TB1000 OW</t>
  </si>
  <si>
    <t>001D8249</t>
  </si>
  <si>
    <t>001D8250</t>
  </si>
  <si>
    <t>001D8250--</t>
  </si>
  <si>
    <t>INATIVO SPIRAX S4 TXM TB1000 OW</t>
  </si>
  <si>
    <t>001D8246</t>
  </si>
  <si>
    <t>INATIVO SPIRAX ST 85W140 FR. 20LT.</t>
  </si>
  <si>
    <t>INATIVO SPIRAX ST 85W140 TAMBOR</t>
  </si>
  <si>
    <t>INATIVO STAMINA 0511 TAMBOR</t>
  </si>
  <si>
    <t>001A9640</t>
  </si>
  <si>
    <t>001A9640--</t>
  </si>
  <si>
    <t>INATIVO STAMINA EP2 BALDE</t>
  </si>
  <si>
    <t>001A0610</t>
  </si>
  <si>
    <t>001A0610--</t>
  </si>
  <si>
    <t>INATIVO STAMINA RL2 BALDE</t>
  </si>
  <si>
    <t>001A0613</t>
  </si>
  <si>
    <t>001A0613--</t>
  </si>
  <si>
    <t>INATIVO STAMINA RL2 TAMBOR</t>
  </si>
  <si>
    <t>INATIVO STROMBUS MP BALDE</t>
  </si>
  <si>
    <t>901LU760</t>
  </si>
  <si>
    <t>901LU760--</t>
  </si>
  <si>
    <t>INATIVO SUGAR MILL CLEAR 6800 LT TB</t>
  </si>
  <si>
    <t>001C2710</t>
  </si>
  <si>
    <t>001C2710--</t>
  </si>
  <si>
    <t>INATIVO SUGAR MILL CLEAR LT 4800 TAMBOR</t>
  </si>
  <si>
    <t>001D5841</t>
  </si>
  <si>
    <t>001D5841--</t>
  </si>
  <si>
    <t>INATIVO SUGAR MILL CLEAR LUB 20000 TB</t>
  </si>
  <si>
    <t>001B0064</t>
  </si>
  <si>
    <t>001B0064--</t>
  </si>
  <si>
    <t>INATIVO TACTIC EMV ALBIDA HDX2 10X250</t>
  </si>
  <si>
    <t>10x2,5L</t>
  </si>
  <si>
    <t>001B1280</t>
  </si>
  <si>
    <t>001B1280--</t>
  </si>
  <si>
    <t>INATIVO TACTIC EMV CASIDA EPS1 CX10X120</t>
  </si>
  <si>
    <t>001B0589</t>
  </si>
  <si>
    <t>001B0589--</t>
  </si>
  <si>
    <t>INATIVO TACTIC EMV STAMINA EP2 CX 10X250</t>
  </si>
  <si>
    <t>001B0646</t>
  </si>
  <si>
    <t>001B0646--</t>
  </si>
  <si>
    <t>INATIVO TACTIC EMV STAMINA RLS2 CX10X120</t>
  </si>
  <si>
    <t>001C7224</t>
  </si>
  <si>
    <t>001C7224--</t>
  </si>
  <si>
    <t>INATIVO TALPA 30 FR. 20LT.</t>
  </si>
  <si>
    <t>901L1297</t>
  </si>
  <si>
    <t>901L1297--</t>
  </si>
  <si>
    <t>INATIVO TALPA 30 TAMBOR</t>
  </si>
  <si>
    <t>INATIVO TELLUS 100 FR. 20LT.</t>
  </si>
  <si>
    <t>001B0665</t>
  </si>
  <si>
    <t>001B0665--</t>
  </si>
  <si>
    <t>INATIVO TELLUS 100 GRANEL</t>
  </si>
  <si>
    <t>INATIVO TELLUS 100 TAMBOR</t>
  </si>
  <si>
    <t>INATIVO TELLUS 100 TB.1000LT</t>
  </si>
  <si>
    <t>INATIVO TELLUS 100 TB1000 OW</t>
  </si>
  <si>
    <t>INATIVO TELLUS 32 FR. 20LT.</t>
  </si>
  <si>
    <t>001B0667</t>
  </si>
  <si>
    <t>001B0667--</t>
  </si>
  <si>
    <t>INATIVO TELLUS 32 GRANEL</t>
  </si>
  <si>
    <t>INATIVO TELLUS 32 TAMBOR</t>
  </si>
  <si>
    <t>INATIVO TELLUS 32 TB.1000LT</t>
  </si>
  <si>
    <t>INATIVO TELLUS 32 TB1000 OW</t>
  </si>
  <si>
    <t>INATIVO TELLUS S2 M 32 TB1000 OW</t>
  </si>
  <si>
    <t>INATIVO TELLUS 46 FR. 20LT.</t>
  </si>
  <si>
    <t>001B0669</t>
  </si>
  <si>
    <t>001B0669--</t>
  </si>
  <si>
    <t>INATIVO TELLUS 46 GRANEL</t>
  </si>
  <si>
    <t>INATIVO TELLUS 46 TAMBOR</t>
  </si>
  <si>
    <t>INATIVO TELLUS 46 TB.1000LT</t>
  </si>
  <si>
    <t>INATIVO TELLUS 46 TB1000 OW</t>
  </si>
  <si>
    <t>INATIVO TELLUS S2 M 46 TB1000 OW</t>
  </si>
  <si>
    <t>INATIVO TELLUS 68 4x4</t>
  </si>
  <si>
    <t>INATIVO TELLUS 68 CX 4X4LT</t>
  </si>
  <si>
    <t>TELLUS S2 M 68 CX 4X4LT</t>
  </si>
  <si>
    <t>001B0670</t>
  </si>
  <si>
    <t>001B0670--</t>
  </si>
  <si>
    <t>INATIVO TELLUS 68 FR. 20LT.</t>
  </si>
  <si>
    <t>INATIVO TELLUS 68 GRANEL</t>
  </si>
  <si>
    <t>INATIVO TELLUS 68 TAMBOR</t>
  </si>
  <si>
    <t>INATIVO TELLUS 68 TB.1000LT</t>
  </si>
  <si>
    <t>INATIVO TELLUS 68 TB.1000LT USIMINAS</t>
  </si>
  <si>
    <t>INATIVO TELLUS 68 TB1000 OW</t>
  </si>
  <si>
    <t>INATIVO TELLUS C 68 VW GRANEL</t>
  </si>
  <si>
    <t>INATIVO TELLUS DO 46 (2004) TB</t>
  </si>
  <si>
    <t>001D1373</t>
  </si>
  <si>
    <t>001D1373--</t>
  </si>
  <si>
    <t>INATIVO TELLUS DO 46 GRANEL</t>
  </si>
  <si>
    <t>INATIVO TELLUS DO 46 TAMBOR</t>
  </si>
  <si>
    <t>INATIVO TELLUS DO 46 TB 209L</t>
  </si>
  <si>
    <t>001B1614</t>
  </si>
  <si>
    <t>001B1614--</t>
  </si>
  <si>
    <t>INATIVO TELLUS DO 68 GRANEL</t>
  </si>
  <si>
    <t>INATIVO TELLUS S 46 TAMBOR</t>
  </si>
  <si>
    <t>001A0664</t>
  </si>
  <si>
    <t>001A0664--</t>
  </si>
  <si>
    <t>INATIVO TELLUS S 68 FRASCO 20</t>
  </si>
  <si>
    <t>001A0665</t>
  </si>
  <si>
    <t>001A0665--</t>
  </si>
  <si>
    <t>INATIVO TELLUS S 68 TAMBOR</t>
  </si>
  <si>
    <t>001D7746</t>
  </si>
  <si>
    <t>001D7745</t>
  </si>
  <si>
    <t>001D7743</t>
  </si>
  <si>
    <t>001D7743002VJWA309</t>
  </si>
  <si>
    <t>001D7744</t>
  </si>
  <si>
    <t>INATIVO TELLUS S2 V 100 TB1000 OW</t>
  </si>
  <si>
    <t>001D7752002VJWA309</t>
  </si>
  <si>
    <t>INATIVO TELLUS T 100  ARG TAMBOR</t>
  </si>
  <si>
    <t>INATIVO TELLUS T 100 NG GRANEL</t>
  </si>
  <si>
    <t>001B1704</t>
  </si>
  <si>
    <t>001B1704--</t>
  </si>
  <si>
    <t>INATIVO TELLUS T 100 NG TAMBOR</t>
  </si>
  <si>
    <t>INATIVO TELLUS T 100 NG TB1000 OW</t>
  </si>
  <si>
    <t>INATIVO TELLUS T 100 TAMBOR</t>
  </si>
  <si>
    <t>INATIVO TELLUS T 15 NG TAMBOR</t>
  </si>
  <si>
    <t>TELLUS S2 V 15 TB 209L</t>
  </si>
  <si>
    <t>001B1705</t>
  </si>
  <si>
    <t>001B1705--</t>
  </si>
  <si>
    <t>INATIVO TELLUS T 15 TAMBOR</t>
  </si>
  <si>
    <t>INATIVO TELLUS T 32 NG GRANEL</t>
  </si>
  <si>
    <t>INATIVO TELLUS T 32 NG TAMBOR</t>
  </si>
  <si>
    <t>001B1707</t>
  </si>
  <si>
    <t>001B1707--</t>
  </si>
  <si>
    <t>INATIVO TELLUS T 32 TAMBOR</t>
  </si>
  <si>
    <t>INATIVO TELLUS T 46 GRANEL</t>
  </si>
  <si>
    <t>INATIVO TELLUS T 46 NG TAMBOR</t>
  </si>
  <si>
    <t>001B1708</t>
  </si>
  <si>
    <t>001B1708--</t>
  </si>
  <si>
    <t>INATIVO TELLUS T 46 TAMBOR</t>
  </si>
  <si>
    <t>INATIVO TELLUS T 68  ARG TAMBOR</t>
  </si>
  <si>
    <t>INATIVO TELLUS T 68 NG GRANEL</t>
  </si>
  <si>
    <t>001B1710</t>
  </si>
  <si>
    <t>001B1710--</t>
  </si>
  <si>
    <t>INATIVO TELLUS T 68 NG TAMBOR</t>
  </si>
  <si>
    <t>INATIVO TELLUS T 68 TAMBOR</t>
  </si>
  <si>
    <t>INATIVO THERMIA B GRANEL</t>
  </si>
  <si>
    <t>001A0671</t>
  </si>
  <si>
    <t>001A0671--</t>
  </si>
  <si>
    <t>INATIVO THERMIA B TAMBOR</t>
  </si>
  <si>
    <t>INATIVO THERMIA E FR. 20LT.</t>
  </si>
  <si>
    <t>001A0673</t>
  </si>
  <si>
    <t>001A0673--</t>
  </si>
  <si>
    <t>INATIVO THERMIA E GRANEL</t>
  </si>
  <si>
    <t>INATIVO THERMIA E TAMBOR</t>
  </si>
  <si>
    <t>INATIVO TIVELA GL 00 TB. GRAXA</t>
  </si>
  <si>
    <t>001A9393</t>
  </si>
  <si>
    <t>001A9393--</t>
  </si>
  <si>
    <t>INATIVO TIVELA S 1000 TB</t>
  </si>
  <si>
    <t>001A9651</t>
  </si>
  <si>
    <t>001A9651--</t>
  </si>
  <si>
    <t>INATIVO TIVELA S 150 BALDE</t>
  </si>
  <si>
    <t>001A9646</t>
  </si>
  <si>
    <t>001A9646--</t>
  </si>
  <si>
    <t>INATIVO TIVELA S 150 BALDE IMP</t>
  </si>
  <si>
    <t>INATIVO TIVELA S 320 BALDE</t>
  </si>
  <si>
    <t>INATIVO TIVELA S 320 TAMBOR</t>
  </si>
  <si>
    <t>001A9648</t>
  </si>
  <si>
    <t>001A9648--</t>
  </si>
  <si>
    <t>INATIVO TIVELA S 320 TAMBOR IMP</t>
  </si>
  <si>
    <t>INATIVO TIVELA S 460 BALDE</t>
  </si>
  <si>
    <t>INATIVO TIVELA S 460 TAMBOR</t>
  </si>
  <si>
    <t>001A9649</t>
  </si>
  <si>
    <t>001A9649--</t>
  </si>
  <si>
    <t>INATIVO TIVELA S 460 TAMBOR IMP</t>
  </si>
  <si>
    <t>INATIVO TIVELA S 800 TAMBOR</t>
  </si>
  <si>
    <t>INATIVO TONNA S 220 FRASCO 20L</t>
  </si>
  <si>
    <t>INATIVO TONNA S 220 NG FR. 20L</t>
  </si>
  <si>
    <t>001C4209</t>
  </si>
  <si>
    <t>001C4209--</t>
  </si>
  <si>
    <t>INATIVO TONNA S 220 NG TAMBOR</t>
  </si>
  <si>
    <t>INATIVO TONNA S 220 TAMBOR</t>
  </si>
  <si>
    <t>INATIVO TONNA S 68 FRASCO 20L</t>
  </si>
  <si>
    <t>INATIVO TONNA S 68 GRANEL</t>
  </si>
  <si>
    <t>INATIVO TONNA S 68 NG FR. 20L</t>
  </si>
  <si>
    <t>001B9931</t>
  </si>
  <si>
    <t>001B9931--</t>
  </si>
  <si>
    <t>INATIVO TONNA S 68 NG GRANEL</t>
  </si>
  <si>
    <t>INATIVO TONNA S 68 NG TAMBOR</t>
  </si>
  <si>
    <t>INATIVO TONNA S 68 TAMBOR</t>
  </si>
  <si>
    <t>INATIVO TONNA T 220 FR. 20LT.</t>
  </si>
  <si>
    <t>INATIVO TONNA T 220 TAMBOR</t>
  </si>
  <si>
    <t>INATIVO TONNA T 68 FR. 20LT.</t>
  </si>
  <si>
    <t>INATIVO TORCULA 100 FR. 20LT.</t>
  </si>
  <si>
    <t>001A0685</t>
  </si>
  <si>
    <t>001A0685--</t>
  </si>
  <si>
    <t>INATIVO TORCULA 100 TAMBOR</t>
  </si>
  <si>
    <t>INATIVO TURBO 100 GRANEL</t>
  </si>
  <si>
    <t>INATIVO TURBO 100 TAMBOR</t>
  </si>
  <si>
    <t>INATIVO TURBO 32 GRANEL</t>
  </si>
  <si>
    <t>INATIVO TURBO 32 TAMBOR</t>
  </si>
  <si>
    <t>INATIVO TURBO 46 TAMBOR</t>
  </si>
  <si>
    <t>INATIVO TURBO 68 FR. 20LT.</t>
  </si>
  <si>
    <t>INATIVO TURBO 68 GRANEL</t>
  </si>
  <si>
    <t>INATIVO TURBO 68 TAMBOR</t>
  </si>
  <si>
    <t>INATIVO TURBO T 100 TB NOVO</t>
  </si>
  <si>
    <t>TURBO T 100 TB 209L</t>
  </si>
  <si>
    <t>001A9785</t>
  </si>
  <si>
    <t>001A9785--</t>
  </si>
  <si>
    <t>INATIVO TURBO T 46 TB</t>
  </si>
  <si>
    <t>001A9783</t>
  </si>
  <si>
    <t>001A9783--</t>
  </si>
  <si>
    <t>INATIVO TURBO T 68 BB</t>
  </si>
  <si>
    <t>INATIVO TURBO T 68 TAMBOR</t>
  </si>
  <si>
    <t>INATIVO TURBO T 68 TB</t>
  </si>
  <si>
    <t>001A9784</t>
  </si>
  <si>
    <t>001A9784--</t>
  </si>
  <si>
    <t>INATIVO USINA CLEAR FG 3000 TAMBOR</t>
  </si>
  <si>
    <t>INATIVO USINA EP 11000 TAMBOR</t>
  </si>
  <si>
    <t>INATIVO USINA EP 6500 TAMBOR</t>
  </si>
  <si>
    <t>INATIVO USINA HD 3200 GRANEL</t>
  </si>
  <si>
    <t>INATIVO USINA HD 3200 TAMBOR</t>
  </si>
  <si>
    <t>INATIVO USINA HD 4600 GRANEL</t>
  </si>
  <si>
    <t>INATIVO USINA HD 4600 TAMBOR</t>
  </si>
  <si>
    <t>INATIVO USINA HD 9000 TAMBOR</t>
  </si>
  <si>
    <t>INATIVO VALVATA J 460 GRANEL</t>
  </si>
  <si>
    <t>001A0705</t>
  </si>
  <si>
    <t>001A0705--</t>
  </si>
  <si>
    <t>INATIVO VALVATA J 460 TAMBOR</t>
  </si>
  <si>
    <t>OMALA S1 W 460 TB 209L</t>
  </si>
  <si>
    <t>INATIVO VALVATA J 680 TAMBOR</t>
  </si>
  <si>
    <t>001A0706</t>
  </si>
  <si>
    <t>001A0706--</t>
  </si>
  <si>
    <t>INATIVO VCI PRUEFOEL TB 1000</t>
  </si>
  <si>
    <t>INATIVO VCI PRUEFOEL TB 1000 OW</t>
  </si>
  <si>
    <t>VCI PRUEFOEL IMP TB1000 OW</t>
  </si>
  <si>
    <t>901L1398</t>
  </si>
  <si>
    <t>901L1398002VJWA309</t>
  </si>
  <si>
    <t>INATIVO VITREA 10 GRANEL</t>
  </si>
  <si>
    <t>INATIVO VITREA 10 TB.1000LT</t>
  </si>
  <si>
    <t>INATIVO VITREA 100 FR. 20LT.</t>
  </si>
  <si>
    <t>001A0716</t>
  </si>
  <si>
    <t>001A0716--</t>
  </si>
  <si>
    <t>INATIVO VITREA 100 GRANEL</t>
  </si>
  <si>
    <t>INATIVO VITREA 100 TAMBOR</t>
  </si>
  <si>
    <t>INATIVO VITREA 22 TB 1000</t>
  </si>
  <si>
    <t>INATIVO VITREA 22 TB1000 OW</t>
  </si>
  <si>
    <t>001A0719</t>
  </si>
  <si>
    <t>001A0719--</t>
  </si>
  <si>
    <t>INATIVO VITREA 220 GRANEL</t>
  </si>
  <si>
    <t>001A0720</t>
  </si>
  <si>
    <t>001A0720--</t>
  </si>
  <si>
    <t>INATIVO VITREA 220 TAMBOR</t>
  </si>
  <si>
    <t>INATIVO VITREA 32 GRANEL</t>
  </si>
  <si>
    <t>INATIVO VITREA 320 GRANEL</t>
  </si>
  <si>
    <t>001A0723</t>
  </si>
  <si>
    <t>001A0723--</t>
  </si>
  <si>
    <t>INATIVO VITREA 320 TAMBOR</t>
  </si>
  <si>
    <t>INATIVO VITREA 460 GRANEL</t>
  </si>
  <si>
    <t>MORLINA S1 B 460 GRANEL</t>
  </si>
  <si>
    <t>001A0725</t>
  </si>
  <si>
    <t>001A0725--</t>
  </si>
  <si>
    <t>INATIVO VITREA 460 TAMBOR</t>
  </si>
  <si>
    <t>MORLINA S1 B 460 TB 209L</t>
  </si>
  <si>
    <t>INATIVO VITREA 68 GRANEL</t>
  </si>
  <si>
    <t>INATIVO VITREA 68 TAMBOR</t>
  </si>
  <si>
    <t>INATIVO VITREA M 680 GRANEL</t>
  </si>
  <si>
    <t>MORLINA S1 B 680 GRANEL</t>
  </si>
  <si>
    <t>001A0936</t>
  </si>
  <si>
    <t>001A0936--</t>
  </si>
  <si>
    <t>INATIVO VITREA M 680 TAMBOR</t>
  </si>
  <si>
    <t>INATIVO V-OIL 1404 TBR</t>
  </si>
  <si>
    <t>901L1364</t>
  </si>
  <si>
    <t>901L1364002W16-</t>
  </si>
  <si>
    <t>INATIVO V-OIL 1412 TBR</t>
  </si>
  <si>
    <t>901L1367</t>
  </si>
  <si>
    <t>901L1367002W16-</t>
  </si>
  <si>
    <t>INATIVO VOLUTA A TAMBOR</t>
  </si>
  <si>
    <t>INATIVO VOLUTA C GRANEL</t>
  </si>
  <si>
    <t>INATIVO VOLUTA C TAMBOR</t>
  </si>
  <si>
    <t>INATIVO VOLUTA C202 GRANEL</t>
  </si>
  <si>
    <t>901L2586</t>
  </si>
  <si>
    <t>901L2586--</t>
  </si>
  <si>
    <t>INATIVO VOLUTA C202 TAMBOR</t>
  </si>
  <si>
    <t>INATIVO VOLUTA C402 GRANEL</t>
  </si>
  <si>
    <t>901L4260</t>
  </si>
  <si>
    <t>901L4260--</t>
  </si>
  <si>
    <t>INATIVO VOLUTA C402 TAMBOR</t>
  </si>
  <si>
    <t>INATIVO VOLUTA VH 200 TAMBOR</t>
  </si>
  <si>
    <t>INATIVO WBF 100 4X4</t>
  </si>
  <si>
    <t>INATIVO WBF 100 CX. 4X5LT</t>
  </si>
  <si>
    <t>INATIVO WBF 100 TAMBOR</t>
  </si>
  <si>
    <t>WBF 100 TB 209L</t>
  </si>
  <si>
    <t>114B0008</t>
  </si>
  <si>
    <t>114B0008--</t>
  </si>
  <si>
    <t>Jonh deer</t>
  </si>
  <si>
    <t>JD BREAK-IN OIL CX 4X4L</t>
  </si>
  <si>
    <t>901L3559</t>
  </si>
  <si>
    <t>002W2T</t>
  </si>
  <si>
    <t>A435</t>
  </si>
  <si>
    <t>901L3559002W2TA435</t>
  </si>
  <si>
    <t>JD BREAK-IN OIL TB 209L</t>
  </si>
  <si>
    <t>JD COTTON PICKER SPINDLE TB 180KG</t>
  </si>
  <si>
    <t>001A9857</t>
  </si>
  <si>
    <t>001A9857002VXGA309</t>
  </si>
  <si>
    <t>001A9857002VXGA435</t>
  </si>
  <si>
    <t>JD GL-5 85W140 GRANEL</t>
  </si>
  <si>
    <t>001B2185</t>
  </si>
  <si>
    <t>001B2185001176A03Q</t>
  </si>
  <si>
    <t>JD HYDRAU-GARD 46 PLUS 209L</t>
  </si>
  <si>
    <t>'05011987013025</t>
  </si>
  <si>
    <t>001C6123</t>
  </si>
  <si>
    <t>002VXC</t>
  </si>
  <si>
    <t>A253</t>
  </si>
  <si>
    <t>001C6123002VXCA253</t>
  </si>
  <si>
    <t>JD HYDRAU-GARD 68 GRANEL</t>
  </si>
  <si>
    <t>001E4455</t>
  </si>
  <si>
    <t>001E4455001176A03Q</t>
  </si>
  <si>
    <t>JD HY-GARD CX 4X4L</t>
  </si>
  <si>
    <t>001B0498</t>
  </si>
  <si>
    <t>001B0498002WMFA435</t>
  </si>
  <si>
    <t>JD HY-GARD IMPORTADO FR 20L</t>
  </si>
  <si>
    <t>001B0498002VWLA435</t>
  </si>
  <si>
    <t>JD HY-GARD IMPORTADO GRANEL</t>
  </si>
  <si>
    <t>JD HY-GARD IMPORTADO TB 209L</t>
  </si>
  <si>
    <t xml:space="preserve">JD PLUS 50 15W40 CX 12X1L </t>
  </si>
  <si>
    <t>JD PLUS 50 II 15W40 CX 12X1L  </t>
  </si>
  <si>
    <t>001B0658</t>
  </si>
  <si>
    <t>001B0658002W20A435</t>
  </si>
  <si>
    <t>JD PLUS 50 15W40 CX 4X4L</t>
  </si>
  <si>
    <t>001F5502</t>
  </si>
  <si>
    <t>001F5502002W2TA435</t>
  </si>
  <si>
    <t>JD PLUS 50 15W40 FR 20L</t>
  </si>
  <si>
    <t>JD PLUS 50 II 15W40 FR 20 L</t>
  </si>
  <si>
    <t>001F5502002VWLA435</t>
  </si>
  <si>
    <t>JD PLUS 50 15W40 GRANEL</t>
  </si>
  <si>
    <t>JD PLUS 50 II 15W40 GRANEL</t>
  </si>
  <si>
    <t>001F5502001176A03Q</t>
  </si>
  <si>
    <t>JD PLUS 50 15W40 TB 209L</t>
  </si>
  <si>
    <t>JD PLUS 50 II 15W40 TB 209 L  </t>
  </si>
  <si>
    <t>001F5502002VIDA435</t>
  </si>
  <si>
    <t>JD PLUS 50 15W40 TB1000 OW</t>
  </si>
  <si>
    <t xml:space="preserve">JD PLUS 50 II 15W40 TB1000L OW </t>
  </si>
  <si>
    <t>001F5502002VJWA435</t>
  </si>
  <si>
    <t>001D5417</t>
  </si>
  <si>
    <t>001D5417001176A03Q</t>
  </si>
  <si>
    <t>JD TORQ-GARD 15W40 CX 12X1L</t>
  </si>
  <si>
    <t>JD TORQ-GARD CH4 15W40 CX 12X1L</t>
  </si>
  <si>
    <t>001E9621</t>
  </si>
  <si>
    <t>JD TORQ-GARD 15W40 CX 4X4L</t>
  </si>
  <si>
    <t>JD TORQ-GARD 15W40 GRANEL</t>
  </si>
  <si>
    <t>JD TORQ-GARD CH4 15W40 GRANEL</t>
  </si>
  <si>
    <t>JD TORQ-GARD II CH4 15W40 CX 12X1L</t>
  </si>
  <si>
    <t>001E2947</t>
  </si>
  <si>
    <t>001E2947002W20A435</t>
  </si>
  <si>
    <t>JD TORQ-GARD CH4 15W40 FR 20L</t>
  </si>
  <si>
    <t>JD TORQ-GARD II CH4 15W40 FR 20L</t>
  </si>
  <si>
    <t>001E2947002VWLA435</t>
  </si>
  <si>
    <t>JD TORQ-GARD II CH4 15W40 GRANEL</t>
  </si>
  <si>
    <t>001E2947001176A03Q</t>
  </si>
  <si>
    <t xml:space="preserve">JD TORQ-GARD CH4 15W40 TB 209L </t>
  </si>
  <si>
    <t xml:space="preserve">JD TORQ-GARD II CH4 15W40 TB 209L </t>
  </si>
  <si>
    <t>001E2947002VIDA435</t>
  </si>
  <si>
    <t>JD TORQ-GARD SUPREME 15W40 FR 20L</t>
  </si>
  <si>
    <t>JD TORQ-GARD SUPREME 15W40 TB 209L</t>
  </si>
  <si>
    <t>KOMATSU EO 10W30 FR. 20LT</t>
  </si>
  <si>
    <t>001B0747</t>
  </si>
  <si>
    <t>002VXH</t>
  </si>
  <si>
    <t>A328</t>
  </si>
  <si>
    <t>KOMATSU EO 10W30 GRANEL</t>
  </si>
  <si>
    <t>001B0747001176A328</t>
  </si>
  <si>
    <t>KOMATSU EO 15W40 FR 20L</t>
  </si>
  <si>
    <t>001B0821</t>
  </si>
  <si>
    <t>KOMATSU EO 15W40 LA TB 1000 L</t>
  </si>
  <si>
    <t>001E3801</t>
  </si>
  <si>
    <t>001E3801002VJWA309</t>
  </si>
  <si>
    <t>KOMATSU EO 15W40 LA TB 209 L</t>
  </si>
  <si>
    <t>002VYW</t>
  </si>
  <si>
    <t>A0IF</t>
  </si>
  <si>
    <t>001E3801002VYWA0IF</t>
  </si>
  <si>
    <t>KOMATSU HO 46 FR TB 1000L</t>
  </si>
  <si>
    <t>'05011987079120</t>
  </si>
  <si>
    <t>001B1577002VJWA328</t>
  </si>
  <si>
    <t>001B1695</t>
  </si>
  <si>
    <t>001B1695001176A03Q</t>
  </si>
  <si>
    <t>MALLEUS GL 205 TB. 204KG</t>
  </si>
  <si>
    <t>001A0311002VH9A1WJ</t>
  </si>
  <si>
    <t>MALLEUS GL 3500 NCT 900K</t>
  </si>
  <si>
    <t>001B0625</t>
  </si>
  <si>
    <t>001B0625002VK8A1WJ</t>
  </si>
  <si>
    <t>MALLEUS GL 3500 TB. 204KG</t>
  </si>
  <si>
    <t>002WBQ</t>
  </si>
  <si>
    <t>001B0625002WBQA0II</t>
  </si>
  <si>
    <t>MALLEUS GL 400 TB. 204KG</t>
  </si>
  <si>
    <t>001A0314</t>
  </si>
  <si>
    <t>001A0314002VH9A1WJ</t>
  </si>
  <si>
    <t>MALLEUS GL 500 BALDE</t>
  </si>
  <si>
    <t>001A9075002VMEA1WJ</t>
  </si>
  <si>
    <t>MALLEUS GL 95 BALDE</t>
  </si>
  <si>
    <t>001A0316</t>
  </si>
  <si>
    <t>001A0316002VMEA309</t>
  </si>
  <si>
    <t>MALLEUS GL 95 TB. 204KG</t>
  </si>
  <si>
    <t>001A0316002VH9A1WJ</t>
  </si>
  <si>
    <t>MALLEUS OGM HEAVY 2007 TB 190KG</t>
  </si>
  <si>
    <t>190Kg</t>
  </si>
  <si>
    <t>001C4152</t>
  </si>
  <si>
    <t>A4OV</t>
  </si>
  <si>
    <t>001C4152002VH7A4OV</t>
  </si>
  <si>
    <t>001E8192</t>
  </si>
  <si>
    <t>001E8192001176A03Q</t>
  </si>
  <si>
    <t>MELINA 30 TB 209L</t>
  </si>
  <si>
    <t>001A0325</t>
  </si>
  <si>
    <t>A18H</t>
  </si>
  <si>
    <t>001A0325002VSHA18H</t>
  </si>
  <si>
    <t>MF ENGINE GENUINE 15W40 GRANEL</t>
  </si>
  <si>
    <t>001G3700</t>
  </si>
  <si>
    <t>001G3700001176A03Q</t>
  </si>
  <si>
    <t>MF ENGINE ULTRA 15W40 GRANEL</t>
  </si>
  <si>
    <t>001G3702</t>
  </si>
  <si>
    <t>001G3702001176A03Q</t>
  </si>
  <si>
    <t>MF HYDRAULIC POWER GRANEL</t>
  </si>
  <si>
    <t>001G7887</t>
  </si>
  <si>
    <t>001G7887001176A309</t>
  </si>
  <si>
    <t>MF Hydraulic POWER PLUS</t>
  </si>
  <si>
    <t>001G4032</t>
  </si>
  <si>
    <t>001G4032002VIDA309</t>
  </si>
  <si>
    <t>MF TRANSMISSION PREMIUM PLUS 15W40 1000L</t>
  </si>
  <si>
    <t>001G3785</t>
  </si>
  <si>
    <t>001G3785002VJWA309</t>
  </si>
  <si>
    <t xml:space="preserve">MF TRANSMISSION PRO TB 1000L </t>
  </si>
  <si>
    <t>001G3787</t>
  </si>
  <si>
    <t>001G3787002VJWA309</t>
  </si>
  <si>
    <t>MF TRANSMISSION SUPER CX 4X4L</t>
  </si>
  <si>
    <t>001G3777</t>
  </si>
  <si>
    <t>MF TRANSMISSION SUPER FR 20L</t>
  </si>
  <si>
    <t>MF TRANSMISSION SUPER GRANEL</t>
  </si>
  <si>
    <t>MF TRANSMISSION SUPER GRANEL (NOVO)</t>
  </si>
  <si>
    <t>001G3777001176A03Q</t>
  </si>
  <si>
    <t>001G3778</t>
  </si>
  <si>
    <t>001G3778001176A03Q</t>
  </si>
  <si>
    <t>MF TRANSMISSION SUPER TB 1000L</t>
  </si>
  <si>
    <t>MF TRANSMISSION SUPER TB 209L</t>
  </si>
  <si>
    <t>MINI ORIG ENG OIL LL01FE 0W30 CX 6X1L</t>
  </si>
  <si>
    <t xml:space="preserve">1 L </t>
  </si>
  <si>
    <t>001F4372</t>
  </si>
  <si>
    <t>002XJZ</t>
  </si>
  <si>
    <t>A559</t>
  </si>
  <si>
    <t>001F4372002XJZA559</t>
  </si>
  <si>
    <t>MINI ORIG. ENG. OIL LL01 5W30 N CX 12X1L</t>
  </si>
  <si>
    <t>001H0206</t>
  </si>
  <si>
    <t>001H0206002XJZA559</t>
  </si>
  <si>
    <t>MINI ORIGINAL ENGINE LL01 5W30 CX 12X1L</t>
  </si>
  <si>
    <t>001F4050</t>
  </si>
  <si>
    <t>001F4050002XJZA559</t>
  </si>
  <si>
    <t>MOPAR 8 &amp; 9 SPEED ATF CX12X0,946L</t>
  </si>
  <si>
    <t>'00021400041035</t>
  </si>
  <si>
    <t>001E9618</t>
  </si>
  <si>
    <t>002X50</t>
  </si>
  <si>
    <t>A428</t>
  </si>
  <si>
    <t>001E9618002X50A428</t>
  </si>
  <si>
    <t>MOPAR ATF +4 6X0,946L (IMP)</t>
  </si>
  <si>
    <t>6X0,946</t>
  </si>
  <si>
    <t>001B2481</t>
  </si>
  <si>
    <t>001B2481002X50A428</t>
  </si>
  <si>
    <t>MOPAR ATF +4 CX12X0,946L</t>
  </si>
  <si>
    <t>MOPAR CVTF +4 CX12X0,946L</t>
  </si>
  <si>
    <t>228C8716</t>
  </si>
  <si>
    <t>228C8716002X50A428</t>
  </si>
  <si>
    <t>MOPAR MAXPRO 5W20 SN GF5 CX 3X5L</t>
  </si>
  <si>
    <t>3x5L</t>
  </si>
  <si>
    <t>001E1444</t>
  </si>
  <si>
    <t>002WP9</t>
  </si>
  <si>
    <t>001E1444002WP9A428</t>
  </si>
  <si>
    <t>MOPAR MAXPRO 5W20 SN GF5 CX12X0,946L</t>
  </si>
  <si>
    <t>001E1444002X50A428</t>
  </si>
  <si>
    <t>MOPAR MAXPRO 5W30 SN GF5 CX 3X5L</t>
  </si>
  <si>
    <t>001E1445</t>
  </si>
  <si>
    <t>001E1445002WP9A428</t>
  </si>
  <si>
    <t>MOPAR MAXPRO 5W30 SN GF5 CX12X0,946L</t>
  </si>
  <si>
    <t>001E1445002X50A428</t>
  </si>
  <si>
    <t>MOPAR MAXPRO DIESEL DPF 15W40 CJ4 CX3X5L</t>
  </si>
  <si>
    <t>3X5L</t>
  </si>
  <si>
    <t>001C7947</t>
  </si>
  <si>
    <t>001C7947002WP9A428</t>
  </si>
  <si>
    <t>MOPAR MAXPRO SYN C2/C3 0W30 CX 3X5L</t>
  </si>
  <si>
    <t>001F8325</t>
  </si>
  <si>
    <t>001F8325002WP9A428</t>
  </si>
  <si>
    <t>MOPAR MAXPRO SYN C2/C3 0W30 CX12X0,946L</t>
  </si>
  <si>
    <t>001F8325002X50A428</t>
  </si>
  <si>
    <t>MOPAR MAXPRO SYN DIESEL DPF 5W30 CX12X0,946L</t>
  </si>
  <si>
    <t>001E9383</t>
  </si>
  <si>
    <t>001E9383002X50A428</t>
  </si>
  <si>
    <t>MOPAR MAXPRO SYNTHETIC 5W30 CX 12X1L</t>
  </si>
  <si>
    <t>HELIX ULTRA SN 5W30 SN GF5 GRANEL</t>
  </si>
  <si>
    <t>FIAT</t>
  </si>
  <si>
    <t>MOPAR NSG 370 NV 3500 CX12X0,946L</t>
  </si>
  <si>
    <t>228C8325</t>
  </si>
  <si>
    <t>228C8325002X50A428</t>
  </si>
  <si>
    <t>MOPAR PSF +4 CX12X0,946L</t>
  </si>
  <si>
    <t>001E9525</t>
  </si>
  <si>
    <t>001E9525002X50A428</t>
  </si>
  <si>
    <t>001G0848</t>
  </si>
  <si>
    <t>MOPAR SYN DIESEL DPF C2 5W30 LOCAL 12X1L</t>
  </si>
  <si>
    <t>001G0848002W20A428</t>
  </si>
  <si>
    <t>MOPAR SYN DIESEL DPF C2 5W30 LOCALGRANEL</t>
  </si>
  <si>
    <t>001G0848001176A03Q</t>
  </si>
  <si>
    <t>MOPAR SYN DIESEL DPF C2 5W30 LOCALTB209L</t>
  </si>
  <si>
    <t>001G0848002VIDA428</t>
  </si>
  <si>
    <t>001D7800</t>
  </si>
  <si>
    <t>001D7800001176A03Q</t>
  </si>
  <si>
    <t>001D7804</t>
  </si>
  <si>
    <t>001D7804001176A03Q</t>
  </si>
  <si>
    <t>001D7804002VSHA309</t>
  </si>
  <si>
    <t>001D7805001176A03Q</t>
  </si>
  <si>
    <t>MORLINA S1 B 680 IMPORTADO GRANEL</t>
  </si>
  <si>
    <t>MORLINA S1 B680 IMPORTADO TB 1000OW</t>
  </si>
  <si>
    <t>001D7805002VJWA309</t>
  </si>
  <si>
    <t>MORLINA S2 BA 100  LOCAL GRANEL</t>
  </si>
  <si>
    <t>001D7814</t>
  </si>
  <si>
    <t>001D7814001176A03Q</t>
  </si>
  <si>
    <t>MORLINA S2 BA 100 TAMBOR</t>
  </si>
  <si>
    <t>001D7814002VJ3A309</t>
  </si>
  <si>
    <t>001D7818</t>
  </si>
  <si>
    <t>001D7818001176A03Q</t>
  </si>
  <si>
    <t>MORLINA S2 BA 460 TAMBOR</t>
  </si>
  <si>
    <t>001D7818002VJ3A1WJ</t>
  </si>
  <si>
    <t>001D7737</t>
  </si>
  <si>
    <t>001D7737002VSHA309</t>
  </si>
  <si>
    <t>MORLINA S3 BA 150 GRANEL EXPO</t>
  </si>
  <si>
    <t>5011987034808</t>
  </si>
  <si>
    <t>001D7820</t>
  </si>
  <si>
    <t>001D7820002VSHA1PU</t>
  </si>
  <si>
    <t>MORLINA S3 BA 150 GRANEL</t>
  </si>
  <si>
    <t>001D7820001176A03Q</t>
  </si>
  <si>
    <t>MORLINA S3 BA 220 GRANEL</t>
  </si>
  <si>
    <t>001D7821</t>
  </si>
  <si>
    <t>001D7821001176A03Q</t>
  </si>
  <si>
    <t>MORLINA S3 BA 320 GRANEL</t>
  </si>
  <si>
    <t>001D7822</t>
  </si>
  <si>
    <t>001D7822001176A03Q</t>
  </si>
  <si>
    <t>MORLINA S3 BA 460 GRANEL</t>
  </si>
  <si>
    <t>001D7823</t>
  </si>
  <si>
    <t>001D7823001176A03Q</t>
  </si>
  <si>
    <t>001D7827</t>
  </si>
  <si>
    <t>001D7827002VNFA246</t>
  </si>
  <si>
    <t>MORLINA S4 B 320 BALDE</t>
  </si>
  <si>
    <t>001D7828</t>
  </si>
  <si>
    <t>001D7828002XD6-</t>
  </si>
  <si>
    <t>MORLINA S4 B460 BALDE</t>
  </si>
  <si>
    <t>001D7829</t>
  </si>
  <si>
    <t>001D7829002XD6A1WJ</t>
  </si>
  <si>
    <t>MYSELLA S3 N40 TB 209L EXPO</t>
  </si>
  <si>
    <t>001E7181</t>
  </si>
  <si>
    <t>001E7181002VSHA1PU</t>
  </si>
  <si>
    <t>NAUTILUS PREMIUM OUTBOARD CX 12X0,946 L</t>
  </si>
  <si>
    <t>001A0380</t>
  </si>
  <si>
    <t>002V71</t>
  </si>
  <si>
    <t>001A0380002V71A0II</t>
  </si>
  <si>
    <t>NAUTILUS PREMIUM OUTBOARD CX 3X1UGL</t>
  </si>
  <si>
    <t>3x1 UGL</t>
  </si>
  <si>
    <t>002X8C</t>
  </si>
  <si>
    <t>001A0380002X8CA0II</t>
  </si>
  <si>
    <t>NAUTILUS PREMIUM OUTBOARD CX. 24X500ML</t>
  </si>
  <si>
    <t>002WM6</t>
  </si>
  <si>
    <t>001A0380002WM6A1SN</t>
  </si>
  <si>
    <t>NERITA 0460 TAMBOR</t>
  </si>
  <si>
    <t>160KG</t>
  </si>
  <si>
    <t>181002</t>
  </si>
  <si>
    <t>VGY-</t>
  </si>
  <si>
    <t>001B0181002VGY-</t>
  </si>
  <si>
    <t>001B2504002VSHA329</t>
  </si>
  <si>
    <t>NISSAN MOTOR OIL SL CX 12X1L</t>
  </si>
  <si>
    <t>NISSAN MOTOR OIL SN CX 12X1L</t>
  </si>
  <si>
    <t>001B2503002W20A329</t>
  </si>
  <si>
    <t>NISSAN MOTOR OIL SN TB 209L</t>
  </si>
  <si>
    <t>001B2503002VSHA329</t>
  </si>
  <si>
    <t>NISSAN SINTETICO 5W30 GF-5 CX 12X1L</t>
  </si>
  <si>
    <t>001E6830</t>
  </si>
  <si>
    <t>001E6830002W20A329</t>
  </si>
  <si>
    <t>NISSAN SINTETICO 5W30 GF-5 TAMBOR</t>
  </si>
  <si>
    <t>001E6830002VSHA329</t>
  </si>
  <si>
    <t>001E9689</t>
  </si>
  <si>
    <t>002VIX</t>
  </si>
  <si>
    <t>001E9689002VIXA329</t>
  </si>
  <si>
    <t>ÓLEO SISTEMA HIDRÁULICO ISO 68 FR 20L</t>
  </si>
  <si>
    <t>ÓLEO SISTEMA HIDRÁULICO ISO 68 TB 209L</t>
  </si>
  <si>
    <t>OMALA F 220 TB 209L</t>
  </si>
  <si>
    <t>001A0929</t>
  </si>
  <si>
    <t>929002</t>
  </si>
  <si>
    <t>VSH-</t>
  </si>
  <si>
    <t>001A0929002VSH-</t>
  </si>
  <si>
    <t>OMALA F 320 BALDE</t>
  </si>
  <si>
    <t>OMALA F WIND 320 BALDE</t>
  </si>
  <si>
    <t>001A0930</t>
  </si>
  <si>
    <t>001A0930002VNAA246</t>
  </si>
  <si>
    <t>OMALA F 320 LOCAL TB1000L OW</t>
  </si>
  <si>
    <t>001A0930002VJWA309</t>
  </si>
  <si>
    <t>OMALA F 320 TB 1000</t>
  </si>
  <si>
    <t>OMALA F WIND 320 TB 1000L</t>
  </si>
  <si>
    <t>001A0930002VJWA246</t>
  </si>
  <si>
    <t>001F7071</t>
  </si>
  <si>
    <t>001F7071002VNAA246</t>
  </si>
  <si>
    <t>001F7071002VJWA246</t>
  </si>
  <si>
    <t>001D7832002VSHA309</t>
  </si>
  <si>
    <t>001D7835</t>
  </si>
  <si>
    <t>OMALA S2 G 100 TB 209L EXPO</t>
  </si>
  <si>
    <t>5011987034822</t>
  </si>
  <si>
    <t>001D7835002VSHA1PU</t>
  </si>
  <si>
    <t>'05011987054653</t>
  </si>
  <si>
    <t>001D7836002VWLA1PU</t>
  </si>
  <si>
    <t xml:space="preserve">OMALA S2 G 150 TB1000 METALICO </t>
  </si>
  <si>
    <t>  001D7836</t>
  </si>
  <si>
    <t>  001D7836002VJWA309</t>
  </si>
  <si>
    <t>001D7837001176A03Q</t>
  </si>
  <si>
    <t xml:space="preserve">OMALA S2 G 220 TB1000 METALICO </t>
  </si>
  <si>
    <t xml:space="preserve"> 001D7837</t>
  </si>
  <si>
    <t xml:space="preserve"> 001D7837002VJWA309</t>
  </si>
  <si>
    <t xml:space="preserve"> 001D7838</t>
  </si>
  <si>
    <t xml:space="preserve"> 001D7838001176A03Q</t>
  </si>
  <si>
    <t>OMALA S2 G 460 FR 20L</t>
  </si>
  <si>
    <t>001D7839</t>
  </si>
  <si>
    <t>001D7839002VWLA309</t>
  </si>
  <si>
    <t>OMALA S2 G 460 FR 20L EXPO</t>
  </si>
  <si>
    <t>OMALA S2 G 460 GRANEL EXPO</t>
  </si>
  <si>
    <t>'05011987054684</t>
  </si>
  <si>
    <t>001D7839002VWLA1PU</t>
  </si>
  <si>
    <t>001D7839001176A03Q</t>
  </si>
  <si>
    <t>OMALA S2 G 460 TB 209L EXPO</t>
  </si>
  <si>
    <t>5011987034853</t>
  </si>
  <si>
    <t>001D7839002VSHA1PU</t>
  </si>
  <si>
    <t>OMALA S2 G 460 TB1000L OW</t>
  </si>
  <si>
    <t>001D7839002VJWA309</t>
  </si>
  <si>
    <t>OMALA S2 G 68 FR 20L</t>
  </si>
  <si>
    <t>001D7834002VWLA309</t>
  </si>
  <si>
    <t>OMALA S2 G 68 TB 209L EXPO</t>
  </si>
  <si>
    <t>5011987034860</t>
  </si>
  <si>
    <t>001D7834002VSHA1PU</t>
  </si>
  <si>
    <t>OMALA S2 G 680 FR 20L EXPO</t>
  </si>
  <si>
    <t>'05011987054691</t>
  </si>
  <si>
    <t>001D7840002VWLA1PU</t>
  </si>
  <si>
    <t>001D7840001176A309</t>
  </si>
  <si>
    <t>OMALA S2 G 680 IMPORTADO BD 20L</t>
  </si>
  <si>
    <t>001D7840002VNA-</t>
  </si>
  <si>
    <t>OMALA S2 G 680 IMPORTADO TB 1000OW</t>
  </si>
  <si>
    <t>OMALA S2 G 680 IMPORTADO TB 209L</t>
  </si>
  <si>
    <t>001D784</t>
  </si>
  <si>
    <t>001D784002VSHA309</t>
  </si>
  <si>
    <t>OMALA S3 GP 220 TB 209L</t>
  </si>
  <si>
    <t>001D7845</t>
  </si>
  <si>
    <t>001D7845002VSHA1P5</t>
  </si>
  <si>
    <t>OMALA S3 GP 320 TB 209L</t>
  </si>
  <si>
    <t>001D7846</t>
  </si>
  <si>
    <t>001D7846002VSHA1P5</t>
  </si>
  <si>
    <t>OMALA S3 GP 460 TB 209L</t>
  </si>
  <si>
    <t>001D7847</t>
  </si>
  <si>
    <t>001D7847002VSHA1P5</t>
  </si>
  <si>
    <t>OMALA S3 WIND BALDE</t>
  </si>
  <si>
    <t>001E7842</t>
  </si>
  <si>
    <t>002VNR</t>
  </si>
  <si>
    <t>001E7842002VNRA246</t>
  </si>
  <si>
    <t>001D7850</t>
  </si>
  <si>
    <t>001D7850002VNFA246</t>
  </si>
  <si>
    <t>001D7851</t>
  </si>
  <si>
    <t>001D7851002VNFA246</t>
  </si>
  <si>
    <t>OMALA S4 GX 320 BALDE</t>
  </si>
  <si>
    <t>001D7852</t>
  </si>
  <si>
    <t>001D7852002XD6A1WJ</t>
  </si>
  <si>
    <t>OMALA S4 GX 320 IMPORTADO TB 1000</t>
  </si>
  <si>
    <t>001D7852002VJWA246</t>
  </si>
  <si>
    <t>OMALA S4 GX 460 BALDE</t>
  </si>
  <si>
    <t>001D7853</t>
  </si>
  <si>
    <t>001D7853002VNFA1WJ</t>
  </si>
  <si>
    <t>OMALA S4 GXV 320 TB 1000L</t>
  </si>
  <si>
    <t>001F8459</t>
  </si>
  <si>
    <t>001F8459002VJWA1P5</t>
  </si>
  <si>
    <t>OMALA S4 WE 320 BALDE</t>
  </si>
  <si>
    <t>001D7858</t>
  </si>
  <si>
    <t>001D7858002VNFA1P5</t>
  </si>
  <si>
    <t>OMALA S4 WHEEL 460 TAMBOR</t>
  </si>
  <si>
    <t>001D7863</t>
  </si>
  <si>
    <t>001D7863002VJ3A1WJ</t>
  </si>
  <si>
    <t>OMALA S4 WHEEL 680 TAMBOR</t>
  </si>
  <si>
    <t>001D7864</t>
  </si>
  <si>
    <t>001D7864002VJ3A1WJ</t>
  </si>
  <si>
    <t>OMALA S5 WIND 320 TB 1000L</t>
  </si>
  <si>
    <t>OMALA S5 WIND 320 TB 975L</t>
  </si>
  <si>
    <t>001F6357002VJWA246</t>
  </si>
  <si>
    <t>ONDINA X 415 TAMBOR</t>
  </si>
  <si>
    <t>001E2770</t>
  </si>
  <si>
    <t>A315</t>
  </si>
  <si>
    <t>001E2770002VSHA315</t>
  </si>
  <si>
    <t>ONDINA X 420 TAMBOR</t>
  </si>
  <si>
    <t>001E2771</t>
  </si>
  <si>
    <t>001E2771002VSHA315</t>
  </si>
  <si>
    <t>ONDINA X 430 TAMBOR</t>
  </si>
  <si>
    <t>001E2772</t>
  </si>
  <si>
    <t>001E2772002VSHA1P5</t>
  </si>
  <si>
    <t>PÇ GENUÍNAS GM 0W20 SN DEXOS1GEN2 12X1L</t>
  </si>
  <si>
    <t>001G5161</t>
  </si>
  <si>
    <t>002XPT</t>
  </si>
  <si>
    <t>001G5161002XPTA1SN</t>
  </si>
  <si>
    <t>PÇ GENUÍNAS GM 0W20 SN DEXOS1GEN2 TB 209</t>
  </si>
  <si>
    <t>001G5161002VIDA1SN</t>
  </si>
  <si>
    <t>PÇ GENUÍNAS GM 5W30 SN DEXOS1GEN2 1000L</t>
  </si>
  <si>
    <t>001G5160</t>
  </si>
  <si>
    <t>001G5160002VJWA309</t>
  </si>
  <si>
    <t>PÇ GENUÍNAS GM 5W30 SN DEXOS1GEN2 12X1L</t>
  </si>
  <si>
    <t>001G5160002XPTA1SN</t>
  </si>
  <si>
    <t>PÇ GENUÍNAS GM 5W30 SN DEXOS1GEN2 209L</t>
  </si>
  <si>
    <t>001G5160002VIDA1SN</t>
  </si>
  <si>
    <t>PÇ GENUÍNAS GM MIN 15W40 CH4 12X1L</t>
  </si>
  <si>
    <t>001G5185</t>
  </si>
  <si>
    <t>001G5185002XPTA1SN</t>
  </si>
  <si>
    <t>PÇ GENUÍNAS GM MIN 20W50 SM 12X1L</t>
  </si>
  <si>
    <t>001G5162</t>
  </si>
  <si>
    <t>001G5162002XPTA1SN</t>
  </si>
  <si>
    <t>PÇ GENUÍNAS GM MIN 80W90 GL3 12X1L</t>
  </si>
  <si>
    <t>001G5204</t>
  </si>
  <si>
    <t>001G5204002XPTA1SN</t>
  </si>
  <si>
    <t>PÇ GENUÍNAS GM MIN 85W90 GL5 12X1L</t>
  </si>
  <si>
    <t>001G5170</t>
  </si>
  <si>
    <t>001G5170002XPTA1SN</t>
  </si>
  <si>
    <t>PÇ GENUÍNAS GM MIN 85W90 GL5 LS 12X1L</t>
  </si>
  <si>
    <t>001G5169</t>
  </si>
  <si>
    <t>001G5169002XPTA1SN</t>
  </si>
  <si>
    <t>PÇ GENUÍNAS GM MIN DEXRON II-D 12X1L</t>
  </si>
  <si>
    <t>001G5171</t>
  </si>
  <si>
    <t>001G5171002XPTA1SN</t>
  </si>
  <si>
    <t>PÇ GENUÍNAS GM MIN DEXRON III 12X1L</t>
  </si>
  <si>
    <t>001G5172</t>
  </si>
  <si>
    <t>001G5172002XPTA1SN</t>
  </si>
  <si>
    <t>PÇ GENUÍNAS GM SEMI 5W30 SN 12X1L</t>
  </si>
  <si>
    <t>001G5163</t>
  </si>
  <si>
    <t>001G5163002XPTA1SN</t>
  </si>
  <si>
    <t>PÇ GENUÍNAS GM SEMI 5W30 SN 209L</t>
  </si>
  <si>
    <t>001G5163002VIDA1SN</t>
  </si>
  <si>
    <t>PÇ GENUÍNAS GM SINT 5W30 SN DEXOS2 12X1L</t>
  </si>
  <si>
    <t>001G5164</t>
  </si>
  <si>
    <t>001G5164002XPTA1SN</t>
  </si>
  <si>
    <t>PÇ GENUÍNAS GM SINT 5W30 SN DEXOS2 209L</t>
  </si>
  <si>
    <t>001G5164002VIDA1SN</t>
  </si>
  <si>
    <t>PÇ GENUÍNAS GM SINT DEXRON VI 12X1L</t>
  </si>
  <si>
    <t>001G5173</t>
  </si>
  <si>
    <t>001G5173002XPTA1SN</t>
  </si>
  <si>
    <t>REFRIGERATION OIL S4 FR-V 100 BALDE</t>
  </si>
  <si>
    <t>001D8397</t>
  </si>
  <si>
    <t>001D8397002VNF-</t>
  </si>
  <si>
    <t>Refrigeration</t>
  </si>
  <si>
    <t>REFRIGERATION OIL S4 FR-V 32 BALDE</t>
  </si>
  <si>
    <t>001D8398</t>
  </si>
  <si>
    <t>002VOP</t>
  </si>
  <si>
    <t>001D8398002VOP-</t>
  </si>
  <si>
    <t>RESÍDUO OLEOSO</t>
  </si>
  <si>
    <t>RETINAX LX 2 INA BD 18KG</t>
  </si>
  <si>
    <t>901L3203</t>
  </si>
  <si>
    <t>901L3203002VMEA309</t>
  </si>
  <si>
    <t>RETINAX LX 2 INA TB 180KG</t>
  </si>
  <si>
    <t>RHODINA BBZ CARTUCHO 12X0.38KG</t>
  </si>
  <si>
    <t>12X0,38KG</t>
  </si>
  <si>
    <t>002VT7</t>
  </si>
  <si>
    <t>001B0909002VT7A309</t>
  </si>
  <si>
    <t>RIMULA MASSEY FERGUSON PREMIUM 10W40 209</t>
  </si>
  <si>
    <t>001F3983</t>
  </si>
  <si>
    <t>A563</t>
  </si>
  <si>
    <t>001F3983002VSHA563</t>
  </si>
  <si>
    <t>RIMULA MASSEY FERGUSON PREMIUM 10W40 20L</t>
  </si>
  <si>
    <t>001F3983002VWLA563</t>
  </si>
  <si>
    <t>RIMULA R2 10W FR. 20LT.</t>
  </si>
  <si>
    <t>002VPL</t>
  </si>
  <si>
    <t>001C4594002VPLA309</t>
  </si>
  <si>
    <t>RIMULA R2 10W GRANEL EXPO</t>
  </si>
  <si>
    <t>001F7724</t>
  </si>
  <si>
    <t>001F7724001176A03Q</t>
  </si>
  <si>
    <t>001C4594002VSHA309</t>
  </si>
  <si>
    <t>001C4561002VSHA309</t>
  </si>
  <si>
    <t>RIMULA R2 30 CX.12X1L</t>
  </si>
  <si>
    <t>001C4562002W1YA1SN</t>
  </si>
  <si>
    <t>RIMULA R2 30 FR. 20LT.</t>
  </si>
  <si>
    <t>001C4562002VPLA309</t>
  </si>
  <si>
    <t>001C4562002VSHA309</t>
  </si>
  <si>
    <t>RIMULA R2 40 CX 4X4L</t>
  </si>
  <si>
    <t>001C4563002W2HA1SN</t>
  </si>
  <si>
    <t>RIMULA R2 40 CX.12X1L</t>
  </si>
  <si>
    <t>001C4563002W1YA1SN</t>
  </si>
  <si>
    <t>RIMULA R2 40 FR. 20LT.</t>
  </si>
  <si>
    <t>001C4563002VPLA309</t>
  </si>
  <si>
    <t>RIMULA R2 40 GRANEL</t>
  </si>
  <si>
    <t>001C4563001176A03Q</t>
  </si>
  <si>
    <t>RIMULA R2 40 TB 1000L EXPO</t>
  </si>
  <si>
    <t>001F7726</t>
  </si>
  <si>
    <t>001F7726002VJWA1PU</t>
  </si>
  <si>
    <t>001C4563002VSHA309</t>
  </si>
  <si>
    <t>RIMULA R2 50 BD 5 UGL EXPO</t>
  </si>
  <si>
    <t>RIMULA R2 50 GRANEL EXPO</t>
  </si>
  <si>
    <t>5011987071667</t>
  </si>
  <si>
    <t>001F7727</t>
  </si>
  <si>
    <t>002WH4</t>
  </si>
  <si>
    <t>001F7727002WH4A1PU</t>
  </si>
  <si>
    <t>RIMULA R2 50 EXPO - PAIL</t>
  </si>
  <si>
    <t>002VNC</t>
  </si>
  <si>
    <t>001F7727002VNCA1PU</t>
  </si>
  <si>
    <t>RIMULA R2 50 TB 1000L EXPO</t>
  </si>
  <si>
    <t>001F7727002VJWA1PU</t>
  </si>
  <si>
    <t>RIMULA R2 EXTRA 15W40 CX 12X1L</t>
  </si>
  <si>
    <t>RIMULA R3 EXTRA 15W40 CX 12X1L</t>
  </si>
  <si>
    <t>001C6099002W1YA1SN</t>
  </si>
  <si>
    <t>RIMULA R2 EXTRA 15W40 CX 4X4L</t>
  </si>
  <si>
    <t>RIMULA R3 EXTRA 15W40 CX 4X4L</t>
  </si>
  <si>
    <t>001C6099002W2HA1SN</t>
  </si>
  <si>
    <t>RIMULA R2 EXTRA 15W40 FR. 20LT</t>
  </si>
  <si>
    <t>RIMULA R3 EXTRA 15W40 FR 20L</t>
  </si>
  <si>
    <t>001C6099002VPLA309</t>
  </si>
  <si>
    <t>RIMULA R3 EXTRA 15W40 TB 209L</t>
  </si>
  <si>
    <t>001C6099002VSHA309</t>
  </si>
  <si>
    <t>RIMULA R2 EXTRA 20W50 TB 209L EXPO</t>
  </si>
  <si>
    <t>RIMULA R2 EXTRA 20W50 GRANEL EXPO</t>
  </si>
  <si>
    <t>5011987053502</t>
  </si>
  <si>
    <t>001F7729</t>
  </si>
  <si>
    <t>001F7729002VSHA1PU</t>
  </si>
  <si>
    <t>001G4600</t>
  </si>
  <si>
    <t xml:space="preserve">RIMULA R3 EXTRA 15W40 CI-4 CX 12X1L </t>
  </si>
  <si>
    <t>001E8891</t>
  </si>
  <si>
    <t>001E8891002W20A1SN</t>
  </si>
  <si>
    <t>001E8891002W2KA1SN</t>
  </si>
  <si>
    <t>001E8891002VWLA309</t>
  </si>
  <si>
    <t>001E8891002VSHA309</t>
  </si>
  <si>
    <t>RIMULA R3 MULTI 15W40 BD 20 L</t>
  </si>
  <si>
    <t>001F8905</t>
  </si>
  <si>
    <t>001F8905002VWLA309</t>
  </si>
  <si>
    <t>RIMULA R3 MULTI 15W40 CX 12X1L</t>
  </si>
  <si>
    <t xml:space="preserve">RIMULA R3 MULTI CH4 15W40 CX 12X1L </t>
  </si>
  <si>
    <t>001F8905002W20A1SN</t>
  </si>
  <si>
    <t>RIMULA R3 MULTI 15W40 GRANEL</t>
  </si>
  <si>
    <t xml:space="preserve">RIMULA R3 MULTI CH4 15W40 GRANEL </t>
  </si>
  <si>
    <t>001F8905001176A03Q</t>
  </si>
  <si>
    <t>RIMULA R3 MULTI 15W40 TB 209 L</t>
  </si>
  <si>
    <t>RIMULA R3 MULTI CH4 15W40 TB 209 L</t>
  </si>
  <si>
    <t>001F8905002VSHA309</t>
  </si>
  <si>
    <t>RIMULA R3 MULTI 15W40 TB1000L OW</t>
  </si>
  <si>
    <t xml:space="preserve">RIMULA R3 MULTI CH4 15W40 TB1000L OW </t>
  </si>
  <si>
    <t>001F8905002VJWA309</t>
  </si>
  <si>
    <t>RIMULA R3 MULTI CH4 15W40 BD 20L EXPO</t>
  </si>
  <si>
    <t>001G2438</t>
  </si>
  <si>
    <t>001G2438002VNAA1PU</t>
  </si>
  <si>
    <t>RIMULA R3 MULTI CH4 15W40 CX 4X4L EXPO</t>
  </si>
  <si>
    <t>'05011987070561</t>
  </si>
  <si>
    <t>'05011987070578</t>
  </si>
  <si>
    <t>001G2438002W2KA1PU</t>
  </si>
  <si>
    <t>RIMULA R3 MULTI CH4 15W40 EXPO - PAIL</t>
  </si>
  <si>
    <t>RIMULA R3 MULTI CH4 15W40 FR 20L EXPO</t>
  </si>
  <si>
    <t>001G2438001176A03Q</t>
  </si>
  <si>
    <t>RIMULA R3 MV 15W-40 209L EXPO</t>
  </si>
  <si>
    <t>RIMULA R3 MV 15W-40 EXPO GRANEL</t>
  </si>
  <si>
    <t>5011987053526</t>
  </si>
  <si>
    <t>001C4603</t>
  </si>
  <si>
    <t>001C4603002VSHA1PU</t>
  </si>
  <si>
    <t>RIMULA R3 MV 15W-40 TB1000 EXPO</t>
  </si>
  <si>
    <t>5011987053519</t>
  </si>
  <si>
    <t>001C4603002VJWA1PU</t>
  </si>
  <si>
    <t>RIMULA R3 TURBO 15W40 209L EXPO</t>
  </si>
  <si>
    <t>001C4578</t>
  </si>
  <si>
    <t>001C4578002VSHA1PU</t>
  </si>
  <si>
    <t>RIMULA R3 X 15W40 CX 12X1L</t>
  </si>
  <si>
    <t>001C4583002W20A1SN</t>
  </si>
  <si>
    <t>RIMULA R3 X 15W40 CX 4X4L</t>
  </si>
  <si>
    <t>001C4583002W2KA1SN</t>
  </si>
  <si>
    <t>RIMULA R3 X 15W40 FR. 20LT.</t>
  </si>
  <si>
    <t>001C4583002VWLA309</t>
  </si>
  <si>
    <t>001C4583002VSHA309</t>
  </si>
  <si>
    <t>RIMULA R3+ 30 TB 209L</t>
  </si>
  <si>
    <t>001C4572</t>
  </si>
  <si>
    <t>001C4572002VSHA1WJ</t>
  </si>
  <si>
    <t>RIMULA R4X 15W40 EXPO - PAIL</t>
  </si>
  <si>
    <t>002VND</t>
  </si>
  <si>
    <t>001E7746002VNDA1PU</t>
  </si>
  <si>
    <t>RIMULA R4X 15W40 GRANEL EXPO</t>
  </si>
  <si>
    <t>001E7746002VSHA309</t>
  </si>
  <si>
    <t>RIMULA R5 LE 10W40 FR. 20LT.</t>
  </si>
  <si>
    <t>001D7308</t>
  </si>
  <si>
    <t>002VNG</t>
  </si>
  <si>
    <t>001D7308002VNGA309</t>
  </si>
  <si>
    <t>RIMULA R5 LE 10W40 TB 209L</t>
  </si>
  <si>
    <t>001D7308002VSHA309</t>
  </si>
  <si>
    <t>RIMULA R6 LM 10W-40 (CJ-4) TB1000L EXPO</t>
  </si>
  <si>
    <t>001F8323</t>
  </si>
  <si>
    <t>001F8323002VJWA309</t>
  </si>
  <si>
    <t>RIMULA R6 M 10W40 NOVO FR 20L</t>
  </si>
  <si>
    <t>001C4593002VNFA309</t>
  </si>
  <si>
    <t>RIMULA R6 M 10W-40 BR GRANEL</t>
  </si>
  <si>
    <t>RIMULA R6 M 10W40 NOVO GRANEL</t>
  </si>
  <si>
    <t>001F4541</t>
  </si>
  <si>
    <t>001F4541001176A03Q</t>
  </si>
  <si>
    <t>RIMULA R6 M 10W40 BR GRANEL</t>
  </si>
  <si>
    <t>5011987215924</t>
  </si>
  <si>
    <t>001C4593002VSHA309</t>
  </si>
  <si>
    <t>001C4593001176A03Q</t>
  </si>
  <si>
    <t>19/11/2013 | 30/06/2016</t>
  </si>
  <si>
    <t>RIMULA R6 M 10W40 NOVO TB 209L</t>
  </si>
  <si>
    <t>RIMULA R6 MS 10W40 CX 12X1L</t>
  </si>
  <si>
    <t>001E7457</t>
  </si>
  <si>
    <t>001E7457002W21A1SN</t>
  </si>
  <si>
    <t>RIMULA R6LM 10W-40 TAMBOR</t>
  </si>
  <si>
    <t>001C4596</t>
  </si>
  <si>
    <t>001C4596002VSHA18H</t>
  </si>
  <si>
    <t>RIMULA RT4 15W40 FR. 20LT.</t>
  </si>
  <si>
    <t>001C8448002VPMA309</t>
  </si>
  <si>
    <t>001C8448002VSHA309</t>
  </si>
  <si>
    <t>RIMULA RT4 L 15W40 (CK-4) TB 1000L EXPO</t>
  </si>
  <si>
    <t>001G3598</t>
  </si>
  <si>
    <t>001G3598002VJWA1PU</t>
  </si>
  <si>
    <t>RIMULA RT4 L 15W40 FR. 20LT.</t>
  </si>
  <si>
    <t>001C8447</t>
  </si>
  <si>
    <t>001C8447002VPMA309</t>
  </si>
  <si>
    <t>RIMULA RT4 L 15W40 GRANEL</t>
  </si>
  <si>
    <t>001C8447001176A03Q</t>
  </si>
  <si>
    <t>RIMULA RT4 L 15W40 TB 209L</t>
  </si>
  <si>
    <t>001C8447002VSHA309</t>
  </si>
  <si>
    <t>RIMULA RT4 X 15W40 GRANEL</t>
  </si>
  <si>
    <t>001E8235</t>
  </si>
  <si>
    <t>RIMULA VALTRA PREMIUM 10W40 209L</t>
  </si>
  <si>
    <t>001F3982</t>
  </si>
  <si>
    <t>001F3982002VSHA563</t>
  </si>
  <si>
    <t>RIMULA VALTRA PREMIUM 10W40 20L</t>
  </si>
  <si>
    <t>001F3982002VWLA563</t>
  </si>
  <si>
    <t>RISELLA X 415 GRANEL</t>
  </si>
  <si>
    <t>001E2773</t>
  </si>
  <si>
    <t>001E2773001176A1P5</t>
  </si>
  <si>
    <t>RISELLA X 420  TB 209L</t>
  </si>
  <si>
    <t>001E2774</t>
  </si>
  <si>
    <t>001E2774002VSHxxxx</t>
  </si>
  <si>
    <t>RISELLA X 420 GRANEL</t>
  </si>
  <si>
    <t>001E2774001176A1P5</t>
  </si>
  <si>
    <t>RISELLA X 430  TB 209L</t>
  </si>
  <si>
    <t>001E2775</t>
  </si>
  <si>
    <t>001E2775002VSHxxxx</t>
  </si>
  <si>
    <t>RISELLA X 430 GRANEL</t>
  </si>
  <si>
    <t>001E2775001176A1P5</t>
  </si>
  <si>
    <t>ROTELLA DD+40 TB 209L</t>
  </si>
  <si>
    <t>001A9306</t>
  </si>
  <si>
    <t>001A9306002VSH-</t>
  </si>
  <si>
    <t>RR - 0892 GRANEL</t>
  </si>
  <si>
    <t>001B2447001176A03Q</t>
  </si>
  <si>
    <t>001B2447002VSHA309</t>
  </si>
  <si>
    <t>SCANIA AXLE 75W140 STO 2:0 A FR 20L</t>
  </si>
  <si>
    <t>001E7846</t>
  </si>
  <si>
    <t>002XBR</t>
  </si>
  <si>
    <t>001E7846002XBRA1S0</t>
  </si>
  <si>
    <t>SCANIA DOT 4 CLUTCH FLUID CX 20X500ML</t>
  </si>
  <si>
    <t>001D8847</t>
  </si>
  <si>
    <t>002XEP</t>
  </si>
  <si>
    <t>001D8847002XEPA1S0</t>
  </si>
  <si>
    <t>SCANIA EXTREME PRESSURE GREASE BALDE</t>
  </si>
  <si>
    <t>SCANIA EXTREME PRESSURE GREASE BD. 18 KG</t>
  </si>
  <si>
    <t>001D8842</t>
  </si>
  <si>
    <t>001D8842-A1S0</t>
  </si>
  <si>
    <t>002XGH</t>
  </si>
  <si>
    <t>001D8842002XGHA1S0</t>
  </si>
  <si>
    <t>SCANIA EXTREME PRESSURE GREASE CX.12X1KG</t>
  </si>
  <si>
    <t>002XE5</t>
  </si>
  <si>
    <t>001D8842002XE5A1S0</t>
  </si>
  <si>
    <t>SCANIA GEAR 75W90 STO 2:0 G FR 20L</t>
  </si>
  <si>
    <t>001E7845</t>
  </si>
  <si>
    <t>001E7845002XBRA1S0</t>
  </si>
  <si>
    <t>SCANIA GENE PURPOSE GREASE BD 20KG</t>
  </si>
  <si>
    <t>SCANIA GENERAL PURPOSE GREASE BD. 18 KG</t>
  </si>
  <si>
    <t>001D8841</t>
  </si>
  <si>
    <t>001D8841-A1S0</t>
  </si>
  <si>
    <t>SCANIA GENERAL PURPOSE GREASE 12x1KG</t>
  </si>
  <si>
    <t>001D8841002XE5A1S0</t>
  </si>
  <si>
    <t>001D8841002XGHA1S0</t>
  </si>
  <si>
    <t>SCANIA HYDRAULIC OIL CX. 12X1L</t>
  </si>
  <si>
    <t>001D8845</t>
  </si>
  <si>
    <t>002XE8</t>
  </si>
  <si>
    <t>001D8845002XE8A1S0</t>
  </si>
  <si>
    <t>SCANIA OIL BEO 2 TAMBOR</t>
  </si>
  <si>
    <t>001F5265</t>
  </si>
  <si>
    <t>A1PX</t>
  </si>
  <si>
    <t>001F5265002WXHA1PX</t>
  </si>
  <si>
    <t>SCANIA OIL E7 ENGINE 15W-40 CX 4X4L</t>
  </si>
  <si>
    <t>002XE4</t>
  </si>
  <si>
    <t>001D7453002XE4A1S0</t>
  </si>
  <si>
    <t>SCANIA OIL LDF 3 ENGINE 10W40 FR 20L</t>
  </si>
  <si>
    <t>001E6289</t>
  </si>
  <si>
    <t>001E6289002XBRA1S0</t>
  </si>
  <si>
    <t>SCANIA OIL LDF 3 ENGINE 10W40 GRANEL</t>
  </si>
  <si>
    <t>SCANIA OIL LDF 3 ENGINE 10W40 TB 1000OW</t>
  </si>
  <si>
    <t>001E6289002VJWA1S0</t>
  </si>
  <si>
    <t>SCANIA OIL LDF 3 ENGINE 10W40 TB 209L</t>
  </si>
  <si>
    <t>001E6289002WXHA1S0</t>
  </si>
  <si>
    <t>SCANIA OIL LDF-4 TB 209L</t>
  </si>
  <si>
    <t>SCANIA LDF 4 TB209L</t>
  </si>
  <si>
    <t>001G5175</t>
  </si>
  <si>
    <t>001G5175002WXHA1PX</t>
  </si>
  <si>
    <t>SCANIA OIL MTF 75W-80 TB 1000L LOCAL</t>
  </si>
  <si>
    <t>001J0621002VJWA768</t>
  </si>
  <si>
    <t>SCANIA STO 1 0 GEARBOX 80W90 TB1000L</t>
  </si>
  <si>
    <t>002XPH</t>
  </si>
  <si>
    <t>001D8799002XPHA1SO</t>
  </si>
  <si>
    <t>SCANIA OILSTO 1:0 H PERF AXLE 75W140 20L</t>
  </si>
  <si>
    <t>001D7599</t>
  </si>
  <si>
    <t>001D7599002XBRA1S0</t>
  </si>
  <si>
    <t>SCANIA OILSTO 1:0 HPERFGEARBOX 75W90 20L</t>
  </si>
  <si>
    <t>001D1513</t>
  </si>
  <si>
    <t>001D1513002XBRA1S0</t>
  </si>
  <si>
    <t>SCANIA STO 1 0 GEARBOX 80W90 TB1000L LOC</t>
  </si>
  <si>
    <t>001D8799002VJWA1SO</t>
  </si>
  <si>
    <t>SCANIA STO 1:0 AXLE 85W-140 CX 4X4L</t>
  </si>
  <si>
    <t>001D8568002XE4A1S0</t>
  </si>
  <si>
    <t>001G1527</t>
  </si>
  <si>
    <t>001G1527001176A03Q</t>
  </si>
  <si>
    <t>SHELL ARGINA S3 40 EPASA GRANEL</t>
  </si>
  <si>
    <t>001G1530</t>
  </si>
  <si>
    <t>001G1530001176A03Q</t>
  </si>
  <si>
    <t>SHELL ARGINA S3 40 LOCAL TB 1000L</t>
  </si>
  <si>
    <t>001G1530002VJWA309</t>
  </si>
  <si>
    <t>SHELL ARGINA S3 40 LOCAL TB 209L</t>
  </si>
  <si>
    <t>001G1530002VSHA309</t>
  </si>
  <si>
    <t>5011987037502</t>
  </si>
  <si>
    <t>001G1525002VJWA309</t>
  </si>
  <si>
    <t>001G1524</t>
  </si>
  <si>
    <t>001G1524002VJ3A0II</t>
  </si>
  <si>
    <t>SHELL DCT-M1 TB 209L</t>
  </si>
  <si>
    <t>001D9606</t>
  </si>
  <si>
    <t>001D9606002VSHA18H</t>
  </si>
  <si>
    <t>'05011987037526</t>
  </si>
  <si>
    <t>'05011987037540</t>
  </si>
  <si>
    <t>001G1522002VWLA309</t>
  </si>
  <si>
    <t>001G1522001176A03Q</t>
  </si>
  <si>
    <t>5011987035577</t>
  </si>
  <si>
    <t>001G1522002VJWA309</t>
  </si>
  <si>
    <t>SHELL GADUS S3 V220C 2 EXPO BD 18KG</t>
  </si>
  <si>
    <t>001D8425002VMEA1PU</t>
  </si>
  <si>
    <t>SHELL HELIX ULTRA PROFESSIONAL AR-L RN17 5W-30</t>
  </si>
  <si>
    <t>Shell Helix Ultra Professional AR-L RN17 5W-30 GRANEL</t>
  </si>
  <si>
    <t>001H3027</t>
  </si>
  <si>
    <t>001H3027001176A03Q</t>
  </si>
  <si>
    <t>SHELL MORLINA S1 B 220 EXPO TB 209L</t>
  </si>
  <si>
    <t>001D7802002VSHA1PU</t>
  </si>
  <si>
    <t>SHELL PC 1277 15W-40 (SL + RN FFO)GRANEL</t>
  </si>
  <si>
    <t>001D9741</t>
  </si>
  <si>
    <t>001D9741001176A03Q</t>
  </si>
  <si>
    <t>001E5397</t>
  </si>
  <si>
    <t>001E5397001176A03Q</t>
  </si>
  <si>
    <t>SHELL PC 1448 0W30 LOCAL TB 209L</t>
  </si>
  <si>
    <t>001E5759</t>
  </si>
  <si>
    <t>001E5759002VSHA309</t>
  </si>
  <si>
    <t>SHELL PC 1448 0W30 TB 209L</t>
  </si>
  <si>
    <t>001E5759002VSHA246</t>
  </si>
  <si>
    <t>SHELL PC 1476 5W-30 GRANEL</t>
  </si>
  <si>
    <t>001G5164001176A03Q</t>
  </si>
  <si>
    <t>SHELL PC 2106 0W20 GRANEL</t>
  </si>
  <si>
    <t>001G2090</t>
  </si>
  <si>
    <t>001G2090001176A03Q</t>
  </si>
  <si>
    <t>SHELL PC1436 GRANEL</t>
  </si>
  <si>
    <t>SHELL PC1436 TAMBOR</t>
  </si>
  <si>
    <t>001E5397002VIX-</t>
  </si>
  <si>
    <t>001G5161001176A03Q</t>
  </si>
  <si>
    <t>SHELL PC2046 5W-30 SN/GF-5 DEXOS1 GRANEL</t>
  </si>
  <si>
    <t>001G5160001176A03Q</t>
  </si>
  <si>
    <t>SHELL RIMULA R3 L 15W-40 FR 20L EXPO</t>
  </si>
  <si>
    <t>001H2173</t>
  </si>
  <si>
    <t>001H2173002VWLA1PU</t>
  </si>
  <si>
    <t>SHELL RIMULA R3 L 15W-40 TB 209L EXPO</t>
  </si>
  <si>
    <t>001H2173002VSHA1PU</t>
  </si>
  <si>
    <t>SHELL S 512 Expo</t>
  </si>
  <si>
    <t>SHELL SPIRAX S1 ATF TASA EXPO TB 209L</t>
  </si>
  <si>
    <t>001D8294</t>
  </si>
  <si>
    <t>001D8294002VSHA1PU</t>
  </si>
  <si>
    <t>SHELL SPIRAX S4 TXM EXPO FR 20L</t>
  </si>
  <si>
    <t>'05011987053571</t>
  </si>
  <si>
    <t>001D8246002VPMA1PU</t>
  </si>
  <si>
    <t>SHELL SPIRAX S4 TXM EXPO TB 209L</t>
  </si>
  <si>
    <t>5011987050983</t>
  </si>
  <si>
    <t>001D8246002VSHA1PU</t>
  </si>
  <si>
    <t>SIRIUS X 40 TAMBOR</t>
  </si>
  <si>
    <t>001A9054</t>
  </si>
  <si>
    <t>001A9054002VJ3A1WJ</t>
  </si>
  <si>
    <t>SKYDROL LD 4 CX 24X0,946L</t>
  </si>
  <si>
    <t>901L1197</t>
  </si>
  <si>
    <t>901L1197002VFJA09B</t>
  </si>
  <si>
    <t>SPIRAX A 90 CX 12X1L</t>
  </si>
  <si>
    <t>SPIRAX ASX 75W-140 TB</t>
  </si>
  <si>
    <t>SPIRAX HD 90VW GRANEL</t>
  </si>
  <si>
    <t>114B008R</t>
  </si>
  <si>
    <t>114B008R001176A03Q</t>
  </si>
  <si>
    <t>SPIRAX PREMIUM AXLE OIL VALTRA 80W90 209</t>
  </si>
  <si>
    <t>001F4039</t>
  </si>
  <si>
    <t>001F4039002VSHA563</t>
  </si>
  <si>
    <t>SPIRAX PREMIUM AXLE OIL VALTRA 80W90 20L</t>
  </si>
  <si>
    <t>001F4039002VWLA563</t>
  </si>
  <si>
    <t>SPIRAX PREMIUM MASSEY FERGUSON 80W90 209</t>
  </si>
  <si>
    <t>001F4042</t>
  </si>
  <si>
    <t>001F4042002VSHA563</t>
  </si>
  <si>
    <t>SPIRAX PREMIUM MASSEY FERGUSON 80W90 20L</t>
  </si>
  <si>
    <t>001F4042002VWLA563</t>
  </si>
  <si>
    <t>SPIRAX PREMIUM TRANSM FLUID VALTRA 209L</t>
  </si>
  <si>
    <t>001F4041</t>
  </si>
  <si>
    <t>001F4041002VSHA563</t>
  </si>
  <si>
    <t>SPIRAX PREMIUM TRANSM FLUID VALTRA 20L</t>
  </si>
  <si>
    <t>001F4041002VWLA563</t>
  </si>
  <si>
    <t>SPIRAX S2 A 140 CX. 12X1L EXPO</t>
  </si>
  <si>
    <t>001D8274</t>
  </si>
  <si>
    <t>001D8274002W1YA1PU</t>
  </si>
  <si>
    <t>SPIRAX S2 A 140 CX. 4X4L EXPO</t>
  </si>
  <si>
    <t>001D8274002W2HA1PU</t>
  </si>
  <si>
    <t>001D8274001176A03Q</t>
  </si>
  <si>
    <t>'05011987053533</t>
  </si>
  <si>
    <t>001D8276002VPLA1PU</t>
  </si>
  <si>
    <t>Spirax S2 A 80W-90 TB 1000L EXPO</t>
  </si>
  <si>
    <t>Spirax S2 A 85W-140 5 UGL EXPO</t>
  </si>
  <si>
    <t>SPIRAX S2 A 85W-140 GRANEL EXPO</t>
  </si>
  <si>
    <t>5011987080102</t>
  </si>
  <si>
    <t>001D8277</t>
  </si>
  <si>
    <t>001D8277002VOPA1PU</t>
  </si>
  <si>
    <t>SPIRAX S2 A 85W-140 CX 4X4L</t>
  </si>
  <si>
    <t>001D8277002W2HA1SN</t>
  </si>
  <si>
    <t>SPIRAX S2 A 85W-140 TB1000L EXPO</t>
  </si>
  <si>
    <t>001D8277002VJWA1PU</t>
  </si>
  <si>
    <t>SPIRAX S2 ALS 80W90 BALDE</t>
  </si>
  <si>
    <t>001D8279</t>
  </si>
  <si>
    <t>002VQC</t>
  </si>
  <si>
    <t>001D8279002VQCA1WJ</t>
  </si>
  <si>
    <t>SPIRAX S2 G 80W FR 20L EXPO</t>
  </si>
  <si>
    <t>001D8260</t>
  </si>
  <si>
    <t>001D8260002VPLA1PU</t>
  </si>
  <si>
    <t>001F3672001176A03Q</t>
  </si>
  <si>
    <t xml:space="preserve">SPIRAX S2 GD TB 1000 OW </t>
  </si>
  <si>
    <t>001D8298</t>
  </si>
  <si>
    <t>AOU5</t>
  </si>
  <si>
    <t>001D8298002V73AOU5</t>
  </si>
  <si>
    <t>SPIRAX S3 AX 80W90 FR 20L EXPO</t>
  </si>
  <si>
    <t>001D8281</t>
  </si>
  <si>
    <t>001D8281002VWLA1PU</t>
  </si>
  <si>
    <t>SPIRAX S3 AX 80W90 TB 209L EXPO</t>
  </si>
  <si>
    <t>001D8281002VSHA1PU</t>
  </si>
  <si>
    <t>SPIRAX S4 AT 75W-90 CX 12X1L</t>
  </si>
  <si>
    <t>001D8286</t>
  </si>
  <si>
    <t>001D8286002WL0A1SN</t>
  </si>
  <si>
    <t>SPIRAX S4 CX 30 TB 209L EXPO</t>
  </si>
  <si>
    <t>5011987034945</t>
  </si>
  <si>
    <t>001D8250002VSHA1PU</t>
  </si>
  <si>
    <t>SPIRAX S4 CX 50 TB 209L EXPO</t>
  </si>
  <si>
    <t>5011987034952</t>
  </si>
  <si>
    <t>001D8252002VSHA1PU</t>
  </si>
  <si>
    <t>001D8253002VSHA309</t>
  </si>
  <si>
    <t>SPIRAX S4 G 75W80 BALDE</t>
  </si>
  <si>
    <t>001D8269</t>
  </si>
  <si>
    <t>001D8269002VNDA246</t>
  </si>
  <si>
    <t>SPIRAX S5 CFD M50 TB 1000L</t>
  </si>
  <si>
    <t>001D9991</t>
  </si>
  <si>
    <t>001D9991002VJWA309</t>
  </si>
  <si>
    <t>SPIRAX S5 CFD M50 TB 209L</t>
  </si>
  <si>
    <t>001D9991002VSHA309</t>
  </si>
  <si>
    <t>SPIRAX S5 CFD M60 TB 1000L</t>
  </si>
  <si>
    <t>001D8254</t>
  </si>
  <si>
    <t>001D8254002VJWA309</t>
  </si>
  <si>
    <t>SPIRAX S5 CFD M60 TB 209L</t>
  </si>
  <si>
    <t>001D8254002VSHA309</t>
  </si>
  <si>
    <t>SPIRAX S6 ATF D6 GRANEL</t>
  </si>
  <si>
    <t>001D8308</t>
  </si>
  <si>
    <t>001D8308001176A03Q</t>
  </si>
  <si>
    <t>SPIRAX S6 ATF VM CX 12X1L</t>
  </si>
  <si>
    <t xml:space="preserve">001D8306 </t>
  </si>
  <si>
    <t>001D8306 002W21A1SN</t>
  </si>
  <si>
    <t>001D8306</t>
  </si>
  <si>
    <t>001D8306002VSHA246</t>
  </si>
  <si>
    <t>SPIRAX S6 ATF ZM TB 209L</t>
  </si>
  <si>
    <t>001D8307</t>
  </si>
  <si>
    <t>001D8307002VSHA309</t>
  </si>
  <si>
    <t>SPIRAX S6 AXME 75W90 MERITOR GRANEL</t>
  </si>
  <si>
    <t>001D8290</t>
  </si>
  <si>
    <t>SPIRAX S6 AXME 75W90 TB 209L LOCAL</t>
  </si>
  <si>
    <t>SPIRAX S6 GXME 75W80 209L</t>
  </si>
  <si>
    <t>001D8272</t>
  </si>
  <si>
    <t>001D8272002VSHA1P5</t>
  </si>
  <si>
    <t>SPIRAX S6 ATF A295 TB 209L</t>
  </si>
  <si>
    <t>001D8305</t>
  </si>
  <si>
    <t>001D8305002VSHA1P5</t>
  </si>
  <si>
    <t>SPIRAX TRANSM FLUID MASSEY FERGUSON 209L</t>
  </si>
  <si>
    <t>001F4040</t>
  </si>
  <si>
    <t>001F4040002VSHA563</t>
  </si>
  <si>
    <t>SPIRAX TRANSM FLUID MASSEY FERGUSON 20L</t>
  </si>
  <si>
    <t>001F4040002VWLA563</t>
  </si>
  <si>
    <t>STROMBUS MP TAMBOR</t>
  </si>
  <si>
    <t>901LU760002VSHA18H</t>
  </si>
  <si>
    <t>TACTIC EMV GADUS S3 T220 2 CX 10X120CC</t>
  </si>
  <si>
    <t>10X0,12g</t>
  </si>
  <si>
    <t>001D8559</t>
  </si>
  <si>
    <t>002WTV</t>
  </si>
  <si>
    <t>001D8559002WTV-</t>
  </si>
  <si>
    <t>TELLUS S2 M 100 TB 209L EXPO</t>
  </si>
  <si>
    <t>001D7746002VSHA1PU</t>
  </si>
  <si>
    <t>TELLUS S2 M 32 FR 20L EXPO</t>
  </si>
  <si>
    <t>001D7743002VWLA1PU</t>
  </si>
  <si>
    <t>TELLUS S2 M 32 TB 209L EXPO</t>
  </si>
  <si>
    <t>001D7743002VSHA1PU</t>
  </si>
  <si>
    <t>TELLUS S2 M 46 BD 5 UGL EXPO</t>
  </si>
  <si>
    <t>001D7744002VOMA1PU</t>
  </si>
  <si>
    <t>TELLUS S2 M 46 EXPO - PAIL</t>
  </si>
  <si>
    <t>001D7744002VNAA1PU</t>
  </si>
  <si>
    <t>TELLUS S2 M 46 FR 20L EXPO</t>
  </si>
  <si>
    <t>001D7744002VWLA1PU</t>
  </si>
  <si>
    <t>TELLUS S2 M 46 TB 209L EXPO</t>
  </si>
  <si>
    <t>001D7744002VSHA1PU</t>
  </si>
  <si>
    <t xml:space="preserve">TELLUS S2 M 46 TB1000 METALICO </t>
  </si>
  <si>
    <t xml:space="preserve"> 001D7744</t>
  </si>
  <si>
    <t xml:space="preserve"> 001D7744002VJWA309</t>
  </si>
  <si>
    <t>001D7745002W2KA1SN</t>
  </si>
  <si>
    <t>TELLUS S2 M 68 FR 20L EXPO</t>
  </si>
  <si>
    <t>001D7745002VWLA1PU</t>
  </si>
  <si>
    <t>TELLUS S2 M 68 TB 209L EXPO</t>
  </si>
  <si>
    <t>001D7745002VSHA1PU</t>
  </si>
  <si>
    <t>TELLUS S2 M 68 TB1000 OW EXPO</t>
  </si>
  <si>
    <t>001D7745002VJWA1PU</t>
  </si>
  <si>
    <t>LiCa</t>
  </si>
  <si>
    <t xml:space="preserve">TELLUS S2 M 68 TB1000 METALICO </t>
  </si>
  <si>
    <t xml:space="preserve"> 001D7745</t>
  </si>
  <si>
    <t xml:space="preserve"> 001D7745002VJWA309</t>
  </si>
  <si>
    <t>TELLUS S2 V 100 FR 20L</t>
  </si>
  <si>
    <t>001D7752002VWLA309</t>
  </si>
  <si>
    <t>TELLUS S2 V 15 IMPORTADO TB 55UGL</t>
  </si>
  <si>
    <t>Tellus S2 VX 15</t>
  </si>
  <si>
    <t>001D7747</t>
  </si>
  <si>
    <t>001D7747002VJ3A1WJ</t>
  </si>
  <si>
    <t>001D7747002VSHA309</t>
  </si>
  <si>
    <t>TELLUS S2 V 22 TAMBOR</t>
  </si>
  <si>
    <t>Tellus S2 VX 22</t>
  </si>
  <si>
    <t>001D7748</t>
  </si>
  <si>
    <t>001D7748002VSHA246</t>
  </si>
  <si>
    <t>Clay</t>
  </si>
  <si>
    <t>TELLUS S2 V 32 IMPORTADO TB 1000L</t>
  </si>
  <si>
    <t>TELLUS S2 V 32 TB1000</t>
  </si>
  <si>
    <t>001D7749</t>
  </si>
  <si>
    <t>001D7749002VJWA246</t>
  </si>
  <si>
    <t>TELLUS S2 V 32 IMPORTADO TB 209L</t>
  </si>
  <si>
    <t>001D7749002VSHA246</t>
  </si>
  <si>
    <t>CLASSIC LINE 0W20</t>
  </si>
  <si>
    <t>TELLUS S2 V 32 TB 209L EXPO</t>
  </si>
  <si>
    <t>001D7749002VSHA1PU</t>
  </si>
  <si>
    <t>SCANIA OIL MTF</t>
  </si>
  <si>
    <t>001D7749002VJWA309</t>
  </si>
  <si>
    <t>TELLUS S2 V 32 TB1000 METALICO</t>
  </si>
  <si>
    <t>5011987027589</t>
  </si>
  <si>
    <t>TELLUS S2 V 46 TB 209L EXPO</t>
  </si>
  <si>
    <t>001D7750</t>
  </si>
  <si>
    <t>001D7750002VSHA1PU</t>
  </si>
  <si>
    <t xml:space="preserve">TELLUS S2 V 46 TB1000 METALICO </t>
  </si>
  <si>
    <t>  001D7750</t>
  </si>
  <si>
    <t>  001D7750002VJWA309</t>
  </si>
  <si>
    <t>TELLUS S2 V 68 FR 20L</t>
  </si>
  <si>
    <t>001D7751</t>
  </si>
  <si>
    <t>001D7751002VWLA309</t>
  </si>
  <si>
    <t>TELLUS S2 V 68 TB 209L EXPO</t>
  </si>
  <si>
    <t>001D7751002VSHA1PU</t>
  </si>
  <si>
    <t>ALEXIA S6</t>
  </si>
  <si>
    <t>TELLUS S2 V 68 TB1000 METALICO</t>
  </si>
  <si>
    <t>  001D7751</t>
  </si>
  <si>
    <t>  001D7751002VJWA309</t>
  </si>
  <si>
    <t>ALEXIA 50</t>
  </si>
  <si>
    <t>TELLUS S4 ME 46 TAMBOR</t>
  </si>
  <si>
    <t>'05011987175150</t>
  </si>
  <si>
    <t>001D7767</t>
  </si>
  <si>
    <t>001D7767002VSHA1P5</t>
  </si>
  <si>
    <t>TELLUS S4 VX 32 BALDE</t>
  </si>
  <si>
    <t>001D7769</t>
  </si>
  <si>
    <t>001D7769002XD6-</t>
  </si>
  <si>
    <t>TF DCT F3 BALDE 20L</t>
  </si>
  <si>
    <t>001C8174</t>
  </si>
  <si>
    <t>002VNQ</t>
  </si>
  <si>
    <t>TONNA S3 M 220 TB 209L EXPO</t>
  </si>
  <si>
    <t>5011987034976</t>
  </si>
  <si>
    <t>001D7775</t>
  </si>
  <si>
    <t>001D7775002VSHA1PU</t>
  </si>
  <si>
    <t>TONNA S3 M 68 TB 209L EXPO</t>
  </si>
  <si>
    <t>5011987034983</t>
  </si>
  <si>
    <t>001D7774</t>
  </si>
  <si>
    <t>001D7774002VSHA1PU</t>
  </si>
  <si>
    <t>TRANSMISSION MA 75W90 FR 20L</t>
  </si>
  <si>
    <t>901L3454</t>
  </si>
  <si>
    <t>901L3454002VNRA18H</t>
  </si>
  <si>
    <t>TRANSMISSION MA 75W90 TB 209L</t>
  </si>
  <si>
    <t>901L3454002VSHA18H</t>
  </si>
  <si>
    <t>AEROSHELL TURBINE OIL</t>
  </si>
  <si>
    <t>TURBO S5 DR 46 TB 230KG</t>
  </si>
  <si>
    <t>001F8352</t>
  </si>
  <si>
    <t>002VHC</t>
  </si>
  <si>
    <t>001F8352002VHCA1P5</t>
  </si>
  <si>
    <t>001A9785002VSHA309</t>
  </si>
  <si>
    <t>MB SYNTHETIC MOTOR</t>
  </si>
  <si>
    <t>001A9782</t>
  </si>
  <si>
    <t>001A9782001176A03Q</t>
  </si>
  <si>
    <t>TURBO T 32 TB 55 UGL</t>
  </si>
  <si>
    <t>001A9782002VJ3A1WJ</t>
  </si>
  <si>
    <t>TURBO T 46 TB 209L EXPO</t>
  </si>
  <si>
    <t>5011987034990</t>
  </si>
  <si>
    <t>001A9783002VSHA1PU</t>
  </si>
  <si>
    <t>TURBO T 68 TB 209L EXPO</t>
  </si>
  <si>
    <t>5011987035027</t>
  </si>
  <si>
    <t>001A9784002VSHA1PU</t>
  </si>
  <si>
    <t>VALTRA ENGINE GENUINE 15W40 GRANEL</t>
  </si>
  <si>
    <t>001G3701</t>
  </si>
  <si>
    <t>001G3701001176A03Q</t>
  </si>
  <si>
    <t>VALTRA HYDRAULIC MAX PLUS GRANEL</t>
  </si>
  <si>
    <t>001G4031</t>
  </si>
  <si>
    <t>001G4031001176A03Q</t>
  </si>
  <si>
    <t>VALTRA TRANSMISSION POWER 80W90 TB 1000L</t>
  </si>
  <si>
    <t>001G3781</t>
  </si>
  <si>
    <t>001G3781002VJWA309</t>
  </si>
  <si>
    <t>VALTRA TRANSMISSION SUPER CX 4X4L</t>
  </si>
  <si>
    <t>VALTRA TRANSMISSION SUPER CX 4X4L (NOVO)</t>
  </si>
  <si>
    <t>001G3778002W2KA309</t>
  </si>
  <si>
    <t>VALTRA TRANSMISSION SUPER FR 20L</t>
  </si>
  <si>
    <t>VALTRA TRANSMISSION SUPER GRANEL</t>
  </si>
  <si>
    <t>VALTRA TRANSMISSION SUPER GRANEL (NOVO)</t>
  </si>
  <si>
    <t>MINI ORIG ENG</t>
  </si>
  <si>
    <t>VALTRA TRANSMISSION SUPER TB 1000L</t>
  </si>
  <si>
    <t>VALTRA TRANSMISSION SUPER TB 1000L (NOVO)</t>
  </si>
  <si>
    <t>VALTRA TRANSMISSION SUPER TB 209L</t>
  </si>
  <si>
    <t>VALVULA TACTIC EMV DRIVE UNIT CX 10x1</t>
  </si>
  <si>
    <t>3,6L</t>
  </si>
  <si>
    <t>VALVULA TACTIC EMV DRIVE UNIT N CX 10x1</t>
  </si>
  <si>
    <t>669002</t>
  </si>
  <si>
    <t>WTX-</t>
  </si>
  <si>
    <t>001B1669002WTX-</t>
  </si>
  <si>
    <t>VOLVO CX CAMBIO MANUAL SAE 40 GRANEL</t>
  </si>
  <si>
    <t>001I4974</t>
  </si>
  <si>
    <t>001I4974001176A03Q</t>
  </si>
  <si>
    <t>001I4961</t>
  </si>
  <si>
    <t>VOLVO PENTA SINTETICO 5W-40 TB 1000L</t>
  </si>
  <si>
    <t>001I5599</t>
  </si>
  <si>
    <t>WBF 100 CX 4X4L</t>
  </si>
  <si>
    <t>WBF 100 FR. 20LT.</t>
  </si>
  <si>
    <t>MORLINA S3</t>
  </si>
  <si>
    <t>WBF 100 GRANEL</t>
  </si>
  <si>
    <t>ZF ECOFLUID A PLUS TAMBOR</t>
  </si>
  <si>
    <t>001B0725</t>
  </si>
  <si>
    <t>002VIL</t>
  </si>
  <si>
    <t>A351</t>
  </si>
  <si>
    <t>001B0725002VILA351</t>
  </si>
  <si>
    <t>ZF</t>
  </si>
  <si>
    <t>'05057976002236</t>
  </si>
  <si>
    <t>901L0607002VIXA770</t>
  </si>
  <si>
    <t>Volume (últimos 12m)</t>
  </si>
  <si>
    <t>Margem  (últimos 12m)</t>
  </si>
  <si>
    <t>% sku</t>
  </si>
  <si>
    <t>%</t>
  </si>
  <si>
    <t>Classificação ABC</t>
  </si>
  <si>
    <t>Período</t>
  </si>
  <si>
    <t>Novo status</t>
  </si>
  <si>
    <t>Ativo</t>
  </si>
  <si>
    <t>Finishing</t>
  </si>
  <si>
    <t>Inativo</t>
  </si>
  <si>
    <t>RIMULA R4X  15W40 TB1000 OW EXPO</t>
  </si>
  <si>
    <t xml:space="preserve">OMALA S2 G 220 FR 20L EXPO </t>
  </si>
  <si>
    <t>SHELL COOLANT HD ULTRA PRONTO P USO 209L</t>
  </si>
  <si>
    <t>SHELL COOLANT HD ULTRA CONCENTRADO 209L</t>
  </si>
  <si>
    <t>Shell Helix Ultra Professional AR-L RN17 5W-30</t>
  </si>
  <si>
    <t>SKU ativo</t>
  </si>
  <si>
    <t>(Vários itens)</t>
  </si>
  <si>
    <t>Mês</t>
  </si>
  <si>
    <t>Exportação</t>
  </si>
  <si>
    <t>Coolants</t>
  </si>
  <si>
    <t>Mercedes</t>
  </si>
  <si>
    <t>John Deere</t>
  </si>
  <si>
    <t>Scania</t>
  </si>
  <si>
    <t>Volvo</t>
  </si>
  <si>
    <t>Nissan</t>
  </si>
  <si>
    <t>Komatsu</t>
  </si>
  <si>
    <t>Hyundai</t>
  </si>
  <si>
    <t>Yamaha</t>
  </si>
  <si>
    <t>Atlas</t>
  </si>
  <si>
    <t>Doosan</t>
  </si>
  <si>
    <t>Mês/ Ano</t>
  </si>
  <si>
    <t>Total</t>
  </si>
  <si>
    <t>EXPO</t>
  </si>
  <si>
    <t>Shell Brand</t>
  </si>
  <si>
    <t>Graneis</t>
  </si>
  <si>
    <t>Market</t>
  </si>
  <si>
    <t>Rótulos de Linha</t>
  </si>
  <si>
    <t>Count of SKU</t>
  </si>
  <si>
    <t>Coluna K -  Segmento</t>
  </si>
  <si>
    <t xml:space="preserve">Coluna L -  GPO </t>
  </si>
  <si>
    <t>Total Geral</t>
  </si>
  <si>
    <t>SB</t>
  </si>
  <si>
    <t>Fluidos</t>
  </si>
  <si>
    <t>EXPO/MARINE</t>
  </si>
  <si>
    <t>Fluido</t>
  </si>
  <si>
    <t>mês</t>
  </si>
  <si>
    <t>Skus entrando</t>
  </si>
  <si>
    <t>SKUs saindo</t>
  </si>
  <si>
    <t>Finishing L</t>
  </si>
  <si>
    <t>Totais</t>
  </si>
  <si>
    <t>copiar valores e colar a formula abaixo</t>
  </si>
  <si>
    <t>SKUs entrando</t>
  </si>
  <si>
    <t>001K3099</t>
  </si>
  <si>
    <t>001K2915</t>
  </si>
  <si>
    <t>001K3171</t>
  </si>
  <si>
    <t>001F4017</t>
  </si>
  <si>
    <t>001F4000</t>
  </si>
  <si>
    <t>A318</t>
  </si>
  <si>
    <t>001H1059</t>
  </si>
  <si>
    <t>001K1634</t>
  </si>
  <si>
    <t>001F1170</t>
  </si>
  <si>
    <t>001H7772</t>
  </si>
  <si>
    <t>001G1528</t>
  </si>
  <si>
    <t>001K3239</t>
  </si>
  <si>
    <t>002XJX</t>
  </si>
  <si>
    <t>A546</t>
  </si>
  <si>
    <t>A601</t>
  </si>
  <si>
    <t>001K3238</t>
  </si>
  <si>
    <t>001H0208</t>
  </si>
  <si>
    <t>001M3423</t>
  </si>
  <si>
    <t>001M3418</t>
  </si>
  <si>
    <t>001M3416</t>
  </si>
  <si>
    <t>001M3417</t>
  </si>
  <si>
    <t>001M3415</t>
  </si>
  <si>
    <t>001M3422</t>
  </si>
  <si>
    <t>001M3421</t>
  </si>
  <si>
    <t>001M3419</t>
  </si>
  <si>
    <t>001M3420</t>
  </si>
  <si>
    <t>001M3414</t>
  </si>
  <si>
    <t>001I9869</t>
  </si>
  <si>
    <t>001I8830</t>
  </si>
  <si>
    <t>001I8833</t>
  </si>
  <si>
    <t>NAMD</t>
  </si>
  <si>
    <t>A770</t>
  </si>
  <si>
    <t>001D7810</t>
  </si>
  <si>
    <t>001D8273</t>
  </si>
  <si>
    <t>001D8245</t>
  </si>
  <si>
    <t>001G4231</t>
  </si>
  <si>
    <t>NATURELLE</t>
  </si>
  <si>
    <t>BO</t>
  </si>
  <si>
    <t>PC</t>
  </si>
  <si>
    <t>D971</t>
  </si>
  <si>
    <t>GADUS OG CLEAR</t>
  </si>
  <si>
    <t>;9;</t>
  </si>
  <si>
    <t>SPIRAX S2 A 80W90 CX 12X1L</t>
  </si>
  <si>
    <t>SPIRAX S2 A 80W90 20L</t>
  </si>
  <si>
    <t>SPIRAX S2 A 80W90 209L</t>
  </si>
  <si>
    <t>001D8276002W1YA1SN</t>
  </si>
  <si>
    <t>001D8276002VPLA309</t>
  </si>
  <si>
    <t>001D8276002VSHA309</t>
  </si>
  <si>
    <t>SPIRAX S3 TX 20L</t>
  </si>
  <si>
    <t>SPIRAX S3 TX 209L</t>
  </si>
  <si>
    <t>SPIRAX S3 TX GRANEL</t>
  </si>
  <si>
    <t>ADVANCE 4T AX5 20W-50 SL/ MA</t>
  </si>
  <si>
    <t>ADVANCE 4T AX6 10W-30 (SL/MA2)</t>
  </si>
  <si>
    <t>ADVANCE 4T AX6 10W-40 (SL/MA2)</t>
  </si>
  <si>
    <t>ADVANCE 4T AX6 SCOOTER 10W30 SL/MB</t>
  </si>
  <si>
    <t>ADVANCE 4T AX7 10W30 SM</t>
  </si>
  <si>
    <t>001E7186001176A03Q</t>
  </si>
  <si>
    <t>001E8891001176A03Q</t>
  </si>
  <si>
    <t>001D8273002VJWA309</t>
  </si>
  <si>
    <t>ADVANCE 4T FUEL SAVE 10W30 SN MA2</t>
  </si>
  <si>
    <t>ADVANCE 4T LONG RIDE 10W40 SN MA2</t>
  </si>
  <si>
    <t>ADVANCE 4T ULTRA 15W50 SN</t>
  </si>
  <si>
    <t>ADVANCE SX 2 (FB/EGB)</t>
  </si>
  <si>
    <t>ALMAX ORIGINAL 15W40</t>
  </si>
  <si>
    <t>ALMAX PREMIUM 10W40</t>
  </si>
  <si>
    <t>ALMAX PREMIUM LUB ORIG 10W40</t>
  </si>
  <si>
    <t>ALVANIA GREASE EPD</t>
  </si>
  <si>
    <t>ARGINA S2 30</t>
  </si>
  <si>
    <t>ARGINA S2 40</t>
  </si>
  <si>
    <t>BMW GROUP LL01FE 0W30 SP</t>
  </si>
  <si>
    <t>BMW M TWINPOWER TURBO 10W60</t>
  </si>
  <si>
    <t>BMW MOTORRAD ADVANTEC PRO</t>
  </si>
  <si>
    <t>BMW MOTORRAD ADVANTEC ULTIMATE</t>
  </si>
  <si>
    <t>BMW TWINPOWER TURBO LL01FE 0W30</t>
  </si>
  <si>
    <t>BMW TWINPOWER TURBO LL04 5W30 N</t>
  </si>
  <si>
    <t>BMW TwinPower Turbo LL17FE 0W20</t>
  </si>
  <si>
    <t>BMW TwinPower Turbo LL19FE 0W30</t>
  </si>
  <si>
    <t>BMW TwinPower Turbo LL22FE 0W12</t>
  </si>
  <si>
    <t>BPROAUTO 0W20 PREMIUM</t>
  </si>
  <si>
    <t>BPROAUTO 0W30 F2 PREMIUM</t>
  </si>
  <si>
    <t>BPROAUTO 10W40 MAX</t>
  </si>
  <si>
    <t>BPROAUTO 15W40 MAX</t>
  </si>
  <si>
    <t>BPROAUTO 20W50 MAX</t>
  </si>
  <si>
    <t>BPROAUTO 5W30 DIESEL PREMIUM DPF C2</t>
  </si>
  <si>
    <t>BPROAUTO 5W30 MAX</t>
  </si>
  <si>
    <t>BPROAUTO 5W30 PREMIUM GF-5</t>
  </si>
  <si>
    <t>BPROAUTO 5W30 PREMIUM GF-6</t>
  </si>
  <si>
    <t>BPROAUTO 5W40 PREMIUM</t>
  </si>
  <si>
    <t>CAOA SUPREMUS 5W-30</t>
  </si>
  <si>
    <t>CAPRINUS XR 40</t>
  </si>
  <si>
    <t>CATENEX S 825  - EXX</t>
  </si>
  <si>
    <t>CATENEX S 825  - RED</t>
  </si>
  <si>
    <t>CATENEX S 879</t>
  </si>
  <si>
    <t>CATENEX T 121</t>
  </si>
  <si>
    <t>CATENEX T 129</t>
  </si>
  <si>
    <t>CATENEX T 145</t>
  </si>
  <si>
    <t>CLASSIC LINE 5W30 SEMISSINTÉTICO</t>
  </si>
  <si>
    <t>CLASSIC LINE BY MOPAR 15W40</t>
  </si>
  <si>
    <t>CLASSIC LINE BY MOPAR 20W50</t>
  </si>
  <si>
    <t>CLASSIC LINE BY MOPAR 5W40</t>
  </si>
  <si>
    <t>CORENA S2 P 100</t>
  </si>
  <si>
    <t>CORENA S4 P 100</t>
  </si>
  <si>
    <t>CORENA S4 R 68</t>
  </si>
  <si>
    <t>CORENA S4 R 68 NEW</t>
  </si>
  <si>
    <t>DIALA S2 ZX-A</t>
  </si>
  <si>
    <t>DIALA S4 ZX-I OEM</t>
  </si>
  <si>
    <t>FENDT EXTRA TRANS 15W-40</t>
  </si>
  <si>
    <t>FENDT PREMIUM GRADE 15W-40</t>
  </si>
  <si>
    <t>FENDT PREMIUM TRANS 10W-30</t>
  </si>
  <si>
    <t>FENDT SUPER HYD 68</t>
  </si>
  <si>
    <t>FENDT SUPER TRANS LS 80W-90</t>
  </si>
  <si>
    <t>GADINIA AL 40</t>
  </si>
  <si>
    <t>GADUS S2 OG CLEAR 4.600</t>
  </si>
  <si>
    <t>GADUS S2 OG CLEAR 6.800</t>
  </si>
  <si>
    <t>GADUS S2 A 320 2</t>
  </si>
  <si>
    <t>GADUS S2 OG 50</t>
  </si>
  <si>
    <t>GADUS S2 OG 80</t>
  </si>
  <si>
    <t>GADUS S2 OG 85</t>
  </si>
  <si>
    <t>GADUS S2 U460L 2</t>
  </si>
  <si>
    <t>GADUS S2 V220 0</t>
  </si>
  <si>
    <t>GADUS S2 V220 00</t>
  </si>
  <si>
    <t>GADUS S2 V220 AD1</t>
  </si>
  <si>
    <t>GADUS S2 V220AC 2</t>
  </si>
  <si>
    <t>GADUS S2 V220AD 2</t>
  </si>
  <si>
    <t>GADUS S3 HIGH SPEED GREASE</t>
  </si>
  <si>
    <t>GADUS S3 T100 2</t>
  </si>
  <si>
    <t>GADUS S3 T220 2</t>
  </si>
  <si>
    <t>GADUS S3 T460 1.5</t>
  </si>
  <si>
    <t>GADUS S3 V220C 1</t>
  </si>
  <si>
    <t>GADUS S3 V460 DM 2</t>
  </si>
  <si>
    <t>GADUS S3 V460D 2</t>
  </si>
  <si>
    <t>GADUS S3 WIREROPE A</t>
  </si>
  <si>
    <t>GADUS S4 OG CL 20000</t>
  </si>
  <si>
    <t>GADUS S4 OGH 160</t>
  </si>
  <si>
    <t>GADUS S4 OGT</t>
  </si>
  <si>
    <t>GADUS S5 T460 1.5 CARTUCHO</t>
  </si>
  <si>
    <t>GADUS S5 V100 2</t>
  </si>
  <si>
    <t>GRAXA EXTREMA PRESSÃO SCANIA</t>
  </si>
  <si>
    <t>GRAXA USO GERAL SCANIA</t>
  </si>
  <si>
    <t>HELIX HX3 20W50 SL</t>
  </si>
  <si>
    <t>HELIX HX5 15W40 (2450) SL</t>
  </si>
  <si>
    <t>HELIX HX5 15W40 SL</t>
  </si>
  <si>
    <t>HELIX HX6 FLEX 15W40 SL</t>
  </si>
  <si>
    <t>HELIX HX6 FLEX 15W40 SN</t>
  </si>
  <si>
    <t>HELIX HX7 10W40 SP</t>
  </si>
  <si>
    <t>HELIX HX7 5W-30 NEW</t>
  </si>
  <si>
    <t>HELIX HX7 SN 10W30 (SN/GF-5)</t>
  </si>
  <si>
    <t>HELIX HX8 AH 5W-30 SN/GF-5</t>
  </si>
  <si>
    <t>HELIX HX8 PROFESSIONAL AF 5W30</t>
  </si>
  <si>
    <t>HELIX HX8 PROFESSIONAL AG 0W-20</t>
  </si>
  <si>
    <t>HELIX HX8 PROFESSIONAL AV 5W40</t>
  </si>
  <si>
    <t>HELIX HX8 SP GF6 5W30 NEW</t>
  </si>
  <si>
    <t>HELIX HX8 SP GF6 5W-30</t>
  </si>
  <si>
    <t>HELIX HYBRID SP 0W20 GF6A</t>
  </si>
  <si>
    <t>HELIX HYBRID SP 5W30 GF6A</t>
  </si>
  <si>
    <t>HELIX POWER V 0W20 SP/GF6</t>
  </si>
  <si>
    <t>HELIX PROTECT V 5W30 SP/GF6</t>
  </si>
  <si>
    <t>HELIX ULTRA AH 0W30 SP/GF-6A</t>
  </si>
  <si>
    <t>HELIX ULTRA AH 5W30 A5/B5</t>
  </si>
  <si>
    <t>HELIX ULTRA ECT C2 5W30</t>
  </si>
  <si>
    <t>HELIX ULTRA ECT C2/C3 0W30</t>
  </si>
  <si>
    <t>HELIX ULTRA PRO AG 0W20 GF6A D1G3</t>
  </si>
  <si>
    <t>HELIX ULTRA PROF AV 5W40</t>
  </si>
  <si>
    <t>HELIX ULTRA SN 5W20 SN GF5</t>
  </si>
  <si>
    <t>HELIX ULTRA SP 5W30 GF6 D1G2</t>
  </si>
  <si>
    <t>Helix Ultra SP 5W30 GF6A D1G3</t>
  </si>
  <si>
    <t>HYUNDAI FULL SYNT MOTOR OIL 0W-20</t>
  </si>
  <si>
    <t>JD BREAK-IN OIL</t>
  </si>
  <si>
    <t>JD BREAK IN PLUS</t>
  </si>
  <si>
    <t>JD COTTON PICKER SPINDLE</t>
  </si>
  <si>
    <t>JD GL-5 80W140 SYNT GEAR</t>
  </si>
  <si>
    <t>JD GL-5 85W140</t>
  </si>
  <si>
    <t>JD HD460 SYNTHETIC GEAR LUBE</t>
  </si>
  <si>
    <t>JD HYDRAU XR</t>
  </si>
  <si>
    <t>JD HYDRAU-GARD 68</t>
  </si>
  <si>
    <t>JD PLUS 4 10W30</t>
  </si>
  <si>
    <t>JD PLUS 50 II 15W-40 CK-4</t>
  </si>
  <si>
    <t>JD SYNTHETIC AIR COMP OIL100</t>
  </si>
  <si>
    <t>JD TORQ-GARD II 15W-40 (CI-4)</t>
  </si>
  <si>
    <t>JD TORQ-GARD II CI-4 15W40</t>
  </si>
  <si>
    <t>KOMATSU ENGINE OIL 10W30</t>
  </si>
  <si>
    <t>KOMATSU ENGINE OIL 15W40</t>
  </si>
  <si>
    <t>KOMATSU EO 15W40 LA CK4</t>
  </si>
  <si>
    <t>KOMATSU GENUINE GREASE G2-LI</t>
  </si>
  <si>
    <t>KOMATSU HO 46</t>
  </si>
  <si>
    <t>KOMATSU TO 30</t>
  </si>
  <si>
    <t>MAXI PERFORM 5W40 508.88 509.99 C</t>
  </si>
  <si>
    <t>MAXI PERFORM 5W40 508.88 509.99</t>
  </si>
  <si>
    <t>MAXI PERFORMANCE 0W20 508 509</t>
  </si>
  <si>
    <t>MAXI PERFORMANCE 0W20 ECONOMY</t>
  </si>
  <si>
    <t>MAXI PERFORMANCE 0W30 502 505</t>
  </si>
  <si>
    <t>MAXI PERFORMANCE 0W30 507</t>
  </si>
  <si>
    <t>MAXI PERFORMANCE 10W40 501 505</t>
  </si>
  <si>
    <t>MAXI PERFORMANCE 10W40 SP 501 505</t>
  </si>
  <si>
    <t>MAXI PERFORMANCE 20W50 SL</t>
  </si>
  <si>
    <t>MAXI PERFORMANCE 5W-30 SN GF-5</t>
  </si>
  <si>
    <t>MAXI PERFORMANCE 5W30 SP GF-6</t>
  </si>
  <si>
    <t>MAXI PERFORMANCE 5W40 502 505</t>
  </si>
  <si>
    <t>MB AMG HIGH PERF SAE 0W40 229.5</t>
  </si>
  <si>
    <t>MB ATF DCT 236.21</t>
  </si>
  <si>
    <t>MB AXLE OIL 75W90 235.8</t>
  </si>
  <si>
    <t>MB GEAR OIL 75W90 235.11</t>
  </si>
  <si>
    <t>MB GEAR OIL 80W 235.1</t>
  </si>
  <si>
    <t>MB GEAR OIL SAE 90 235.12</t>
  </si>
  <si>
    <t>MB GEN ATF 236.14</t>
  </si>
  <si>
    <t>MB GEN FE ATF 236.15</t>
  </si>
  <si>
    <t>MB GEN FE ATF 236.17</t>
  </si>
  <si>
    <t>MB GEN RETARDER SAE 5W30 235.28</t>
  </si>
  <si>
    <t>MB GEN GEAR OIL SAE 75W85 235.16</t>
  </si>
  <si>
    <t>MB GEN SAE 0W20 229.71</t>
  </si>
  <si>
    <t>MB GEN SAE 15W40 228.3</t>
  </si>
  <si>
    <t>MB GEN SAE 15W40 228.31</t>
  </si>
  <si>
    <t>MB GEN SAE 5W30 228.51 LT</t>
  </si>
  <si>
    <t>MB GEN SAE 5W30 229.51</t>
  </si>
  <si>
    <t>MB GEN SAE 5W40 229.5</t>
  </si>
  <si>
    <t>MB OIL SAE 80W90 235.20</t>
  </si>
  <si>
    <t>MELINA S 30</t>
  </si>
  <si>
    <t>MF ENGINE GENUINE 15W40</t>
  </si>
  <si>
    <t>MF ENGINE PREMIUM 10W40</t>
  </si>
  <si>
    <t>MF ENGINE ULTRA 15W40</t>
  </si>
  <si>
    <t>MF HYDRAULIC POWER PLUS 68</t>
  </si>
  <si>
    <t>MF TRANSMISSION PREMIUM 10W30</t>
  </si>
  <si>
    <t>MF TRANSMISSION PREMIUM PLUS 15W40</t>
  </si>
  <si>
    <t>MF TRANSMISSION PRO PLUS</t>
  </si>
  <si>
    <t>MF TRANSMISSION SUPER (NOVO)</t>
  </si>
  <si>
    <t>MOPAR 8 &amp; 9 SPEED ATF</t>
  </si>
  <si>
    <t>MOPAR ATF+4/PSF+4</t>
  </si>
  <si>
    <t>MOPAR CVTF+4</t>
  </si>
  <si>
    <t>MOPAR GEAR &amp; AXLE 80W90</t>
  </si>
  <si>
    <t>MOPAR MAXPRO 15W40 CK4</t>
  </si>
  <si>
    <t>MOPAR MAXPRO 5W-30</t>
  </si>
  <si>
    <t>MOPAR MAXPRO DIESEL DPF 5W-30</t>
  </si>
  <si>
    <t>MOPAR MAXPRO SYNT 0W20 SP/GF-6A</t>
  </si>
  <si>
    <t>MOPAR MAXPRO SYNT 5W20 SP/GF-6A</t>
  </si>
  <si>
    <t>MOPAR MAXPRO SYNT 5W30 SP/GF-6A</t>
  </si>
  <si>
    <t>MOPAR MAXPRO SYNTHETIC 0W-30</t>
  </si>
  <si>
    <t>MOPAR SYN GEAR &amp; AXLE 75W140</t>
  </si>
  <si>
    <t>MOPAR SYN GEAR &amp; AXLE 75W90</t>
  </si>
  <si>
    <t>MORLINA S1 B 100</t>
  </si>
  <si>
    <t>MORLINA S1 B 220</t>
  </si>
  <si>
    <t>MORLINA S2 B 150</t>
  </si>
  <si>
    <t>MORLINA S2 BA 460 LOCAL</t>
  </si>
  <si>
    <t>MORLINA S2 BL 10</t>
  </si>
  <si>
    <t>MORLINA S2 BL 22</t>
  </si>
  <si>
    <t>MTF VW 75W</t>
  </si>
  <si>
    <t>MYSELLA S3 N40</t>
  </si>
  <si>
    <t>MYSELLA S5 N40</t>
  </si>
  <si>
    <t>MYSELLA S5 S40</t>
  </si>
  <si>
    <t>MYSELLA S6 N 40</t>
  </si>
  <si>
    <t>NAUTILUS PREMIUM OUTBOARD</t>
  </si>
  <si>
    <t>NISSAN MOTOR OIL DPF 5W30</t>
  </si>
  <si>
    <t>NISSAN SINTETICO 5W30 GF5 LOCAL</t>
  </si>
  <si>
    <t>OLEO PARA TRANSMISSÃO 85W90</t>
  </si>
  <si>
    <t>OMALA S2 G 100</t>
  </si>
  <si>
    <t>OMALA S2 G 150</t>
  </si>
  <si>
    <t>OMALA S2 G 220</t>
  </si>
  <si>
    <t>OMALA S2 G 320</t>
  </si>
  <si>
    <t>OMALA S2 G 460</t>
  </si>
  <si>
    <t>OMALA S2 G 68</t>
  </si>
  <si>
    <t>OMALA S2 G 680</t>
  </si>
  <si>
    <t>OMALA S2 GX 150</t>
  </si>
  <si>
    <t>OMALA S2 GX 220</t>
  </si>
  <si>
    <t>OMALA S2 GX 320</t>
  </si>
  <si>
    <t>OMALA S2 GX 460</t>
  </si>
  <si>
    <t>OMALA S3 WIND</t>
  </si>
  <si>
    <t>OMALA S4 GXV 150</t>
  </si>
  <si>
    <t>OMALA S4 GXV 220</t>
  </si>
  <si>
    <t>OMALA S4 GXV 320</t>
  </si>
  <si>
    <t>OMALA S4 GXV 460</t>
  </si>
  <si>
    <t>OMALA S4 GXV 680</t>
  </si>
  <si>
    <t>OMALA S4 WE 150</t>
  </si>
  <si>
    <t>OMALA S4 WE 220</t>
  </si>
  <si>
    <t>OMALA S4 WE 320</t>
  </si>
  <si>
    <t>OMALA S4 WE 460</t>
  </si>
  <si>
    <t>OMALA S5 WIND 320</t>
  </si>
  <si>
    <t>ONDINA X 432</t>
  </si>
  <si>
    <t>REFRIGERATION OIL S4 FR-F 100</t>
  </si>
  <si>
    <t>RHODINA 0616</t>
  </si>
  <si>
    <t>RIMULA R3 EXTRA 15W40 CI-4</t>
  </si>
  <si>
    <t>RIMULA R3 MULTI CH4 15W40</t>
  </si>
  <si>
    <t>RIMULA R5 LE 10W40 AP CK-4</t>
  </si>
  <si>
    <t>RIMULA R5 V 10W-30</t>
  </si>
  <si>
    <t>RIMULA R6 LM 10W40</t>
  </si>
  <si>
    <t>RIMULA R6 LME PLUS 5W30</t>
  </si>
  <si>
    <t>RIMULA R6 ME 5W-30</t>
  </si>
  <si>
    <t>RIMULA R6 MS 10W40</t>
  </si>
  <si>
    <t>RIMULA RT4 L 15W-40 (CK-4)</t>
  </si>
  <si>
    <t>RIMULA RT4 X 15W40 SHELL</t>
  </si>
  <si>
    <t>RIMULA RT4 X 15W40</t>
  </si>
  <si>
    <t>RISELLA X 415</t>
  </si>
  <si>
    <t>RISELLA X 430</t>
  </si>
  <si>
    <t>RISELLA X 415 B AGRO</t>
  </si>
  <si>
    <t>RISELLA X415 B</t>
  </si>
  <si>
    <t>SCANIA LDF 4</t>
  </si>
  <si>
    <t>SCANIA LDF 5</t>
  </si>
  <si>
    <t>SCANIA MTF OIL 75W-80 LOCAL</t>
  </si>
  <si>
    <t>SCANIA MTF OIL 75W80</t>
  </si>
  <si>
    <t>SCANIA OIL E7 ENGINE 15W-40</t>
  </si>
  <si>
    <t>SCANIA OIL LDF 3 10W40 NOVO</t>
  </si>
  <si>
    <t>SCANIA OIL MTF 75W-80</t>
  </si>
  <si>
    <t>SCANIA OIL STO 1 0 GEARBOX 80W90</t>
  </si>
  <si>
    <t>SCANIA OIL STO 2 0 A 75W140</t>
  </si>
  <si>
    <t>SCANIA OIL STO 2 0 G 75W90</t>
  </si>
  <si>
    <t>SCANIA STO 1 0 GEARBOX 80W90</t>
  </si>
  <si>
    <t>SCANIA STO 1:0 AXLE 85W-140</t>
  </si>
  <si>
    <t>SHELL ARGINA S3 30</t>
  </si>
  <si>
    <t>SHELL ARGINA S3 40</t>
  </si>
  <si>
    <t>SHELL ARGINA S4 40</t>
  </si>
  <si>
    <t>SHELL COOLANT HD ULTRA CONCENTRADO</t>
  </si>
  <si>
    <t>SHELL COOLANT HD ULTRA PRONTO P USO</t>
  </si>
  <si>
    <t>SHELL COOLANT LONGLIFE CONCENTRADO</t>
  </si>
  <si>
    <t>SHELL COOLANT LONGLIFE PRONTO</t>
  </si>
  <si>
    <t>SHELL COOLANT LONGLIFE PRONTO USO</t>
  </si>
  <si>
    <t>SHELL D971</t>
  </si>
  <si>
    <t>SHELL GADINIA S3 30</t>
  </si>
  <si>
    <t>SHELL GADINIA S3 40</t>
  </si>
  <si>
    <t>SHELL HD 2167</t>
  </si>
  <si>
    <t>SHELL PC 1448 0W30 LOCAL</t>
  </si>
  <si>
    <t>SHELL SPIRAX S5 ATE 236.26</t>
  </si>
  <si>
    <t>SKF GHG</t>
  </si>
  <si>
    <t>SPIRAX S1 ATF TASA</t>
  </si>
  <si>
    <t>SPIRAX S2 A 140</t>
  </si>
  <si>
    <t>SPIRAX S2 A 80W90</t>
  </si>
  <si>
    <t>SPIRAX S2 A 85W-140</t>
  </si>
  <si>
    <t>SPIRAX S2 A 90</t>
  </si>
  <si>
    <t>SPIRAX S2 ALS 80W-90</t>
  </si>
  <si>
    <t>SPIRAX S2 ALS 85W-140</t>
  </si>
  <si>
    <t>SPIRAX S2 C 10W</t>
  </si>
  <si>
    <t>SPIRAX S2 C 30</t>
  </si>
  <si>
    <t>SPIRAX S2 G 140</t>
  </si>
  <si>
    <t>SPIRAX S2 G 80W</t>
  </si>
  <si>
    <t>SPIRAX S2 G 90</t>
  </si>
  <si>
    <t>SPIRAX S2 GD (BR)</t>
  </si>
  <si>
    <t>SPIRAX S2 GD</t>
  </si>
  <si>
    <t>SPIRAX S3 AD 80W90</t>
  </si>
  <si>
    <t>SPIRAX S3 ATF MD3</t>
  </si>
  <si>
    <t>SPIRAX S3 AX 80W90</t>
  </si>
  <si>
    <t>SPIRAX S3 AX 85W-140</t>
  </si>
  <si>
    <t>SPIRAX S3 G 80W</t>
  </si>
  <si>
    <t>SPIRAX S3 G 80W-90</t>
  </si>
  <si>
    <t>SPIRAX S3 T</t>
  </si>
  <si>
    <t>SPIRAX S3 TX</t>
  </si>
  <si>
    <t>SPIRAX S4 ATF HDX</t>
  </si>
  <si>
    <t>SPIRAX S4 AX 85W140</t>
  </si>
  <si>
    <t>SPIRAX S4 CX 10W</t>
  </si>
  <si>
    <t>SPIRAX S4 CX 30</t>
  </si>
  <si>
    <t>SPIRAX S4 CX 50</t>
  </si>
  <si>
    <t>SPIRAX S4 CX 60</t>
  </si>
  <si>
    <t>SPIRAX S4 TXM</t>
  </si>
  <si>
    <t>SPIRAX S5 CVT X</t>
  </si>
  <si>
    <t>SPIRAX S6 ATF A668</t>
  </si>
  <si>
    <t>SPIRAX S6 ATF VM PLUS</t>
  </si>
  <si>
    <t>SPIRAX S6 ATF X</t>
  </si>
  <si>
    <t>SPIRAX S6 AXME 75W-140</t>
  </si>
  <si>
    <t xml:space="preserve">SPIRAX S6 AXME 75W-140 </t>
  </si>
  <si>
    <t>SPIRAX S6 AXME 75W140 LOCAL</t>
  </si>
  <si>
    <t>SPIRAX S6 AXME 75W-90</t>
  </si>
  <si>
    <t>SPIRAX S6 AXME 75W90 LOCAL</t>
  </si>
  <si>
    <t>SPIRAX S6 GXME 75W80</t>
  </si>
  <si>
    <t>TACTIC EMV GADUS S3 T220 2</t>
  </si>
  <si>
    <t>TACTIC EMV GADUS S3 V460D 2</t>
  </si>
  <si>
    <t>TACTIC EMV GADUS S5 T100 2</t>
  </si>
  <si>
    <t>TELLUS S2 M 100</t>
  </si>
  <si>
    <t>TELLUS S2 M 32</t>
  </si>
  <si>
    <t>TELLUS S2 M 46</t>
  </si>
  <si>
    <t>TELLUS S2 M 68</t>
  </si>
  <si>
    <t>TELLUS S2 V 100</t>
  </si>
  <si>
    <t>TELLUS S2 V 32</t>
  </si>
  <si>
    <t>TELLUS S2 V 46</t>
  </si>
  <si>
    <t>TELLUS S2 V 68</t>
  </si>
  <si>
    <t>TELLUS S2 VX 15</t>
  </si>
  <si>
    <t>TELLUS S2 VX 22</t>
  </si>
  <si>
    <t>TELLUS S2 VX 32 FINE</t>
  </si>
  <si>
    <t>TELLUS S3 M46</t>
  </si>
  <si>
    <t>TELLUS S3 V 46</t>
  </si>
  <si>
    <t>TF DCT-F3 236.25</t>
  </si>
  <si>
    <t>TONNA S3 M 220</t>
  </si>
  <si>
    <t>TONNA S3 M 68</t>
  </si>
  <si>
    <t>TURBO S4 GX 32</t>
  </si>
  <si>
    <t>TURBO S4 GX 46</t>
  </si>
  <si>
    <t>TURBO S4 X 32</t>
  </si>
  <si>
    <t>TURBO S5 DR 46</t>
  </si>
  <si>
    <t>VALTRA ENGINE GENUINE 15W40</t>
  </si>
  <si>
    <t>VALTRA ENGINE PREMIUM 10W40</t>
  </si>
  <si>
    <t>VALTRA ENGINE ULTRA 15W40</t>
  </si>
  <si>
    <t>VALTRA TRANSMISSION POWER 80W90</t>
  </si>
  <si>
    <t>VALTRA TRANSMISSION PREMIUM 10W30</t>
  </si>
  <si>
    <t>VALTRA TRANSMISSION SUPER (NOVO)</t>
  </si>
  <si>
    <t>VALTRA TRANSMISSION UNIQUE 15W40</t>
  </si>
  <si>
    <t>VALVULA TACTIC EMV DRIVE UNIT N</t>
  </si>
  <si>
    <t>VOLVO CX CAMBIO MANUAL SAE 40</t>
  </si>
  <si>
    <t>VOLVO CX MANUAL VEIC SAE 50</t>
  </si>
  <si>
    <t>VOLVO FLUID TRANS AUTO</t>
  </si>
  <si>
    <t>VOLVO LUBRIFICANTE PARA RETARDER 75W-80</t>
  </si>
  <si>
    <t>VOLVO MOTOR VDS-3 15W-40</t>
  </si>
  <si>
    <t>VOLVO MOTOR VDS-4.5 10W-30</t>
  </si>
  <si>
    <t>VOLVO PARA CAIXA MANUAL 80W90</t>
  </si>
  <si>
    <t>VOLVO PENTA MOTOR VDS-3 15W-40</t>
  </si>
  <si>
    <t>VOLVO PENTA SINTETICO 5W-40</t>
  </si>
  <si>
    <t>VOLVO PENTA VDS 4.5 15W40</t>
  </si>
  <si>
    <t>VOLVO PREMIUM DIFER 85W-140</t>
  </si>
  <si>
    <t>VOLVO SINTET CX CAMBIO 75W-90</t>
  </si>
  <si>
    <t>VOLVO SINTETICO 75W-90</t>
  </si>
  <si>
    <t>WBF 100 NOVO</t>
  </si>
  <si>
    <t>YAMALUBE 4T 10W40 API SL JASO MA2</t>
  </si>
  <si>
    <t>YAMALUBE 4T 10W40 API SL JASO MB</t>
  </si>
  <si>
    <t>YAMALUBE 4T 20W50 API SL JASO MA2</t>
  </si>
  <si>
    <t>ZF ECOFLUID A LIFE</t>
  </si>
  <si>
    <t>ZF EcofluidLife Plus</t>
  </si>
  <si>
    <t>AC ROTO RS ULTRA</t>
  </si>
  <si>
    <t>CORENA S4 R 46</t>
  </si>
  <si>
    <t>RETINAX LX 2 INA</t>
  </si>
  <si>
    <t>RHODINA BBZ A854</t>
  </si>
  <si>
    <t>SHELL PC 2016 0W20</t>
  </si>
  <si>
    <t>ADVANCE 4T AX7 10W40 SM/MA2</t>
  </si>
  <si>
    <t>HELIX HX8 PROF AG 0W20</t>
  </si>
  <si>
    <t>HONDA GPO 4T SEMISYN 10W30</t>
  </si>
  <si>
    <t>RIMULA R2 40</t>
  </si>
  <si>
    <t>RIMULA R2 50</t>
  </si>
  <si>
    <t>RIMULA R4X 15W40</t>
  </si>
  <si>
    <t>HELIX POWER/PROTECT</t>
  </si>
  <si>
    <t>RIMULA R4</t>
  </si>
  <si>
    <t>RIMULA R3</t>
  </si>
  <si>
    <t>RIMULA R6</t>
  </si>
  <si>
    <t>Coluna1</t>
  </si>
  <si>
    <t>001D7838001176A03Q</t>
  </si>
  <si>
    <t>XCMG TRANSMISSION FLUID S4 20L</t>
  </si>
  <si>
    <t>XCMG DIESEL ENGINE OIL 15W40 CI-4 20L</t>
  </si>
  <si>
    <t>XCMG HYDRAULIC OIL M 68 20L</t>
  </si>
  <si>
    <t>XCMG GEAR OIL GL-5 90 20L</t>
  </si>
  <si>
    <t>XCMG</t>
  </si>
  <si>
    <t>007A3356002VNGA309</t>
  </si>
  <si>
    <t>001G4047002VNGA309</t>
  </si>
  <si>
    <t>007A3358002VNGA309</t>
  </si>
  <si>
    <t>007A3357002VNGA309</t>
  </si>
  <si>
    <t>001G1743002VPLA309</t>
  </si>
  <si>
    <t>001G1743002VSHA309</t>
  </si>
  <si>
    <t>001G1743002VJWA309</t>
  </si>
  <si>
    <t xml:space="preserve"> 05011987280168 </t>
  </si>
  <si>
    <t>ADVANCE 4T LONGA DIST 10W40 SN MA2 12X1L</t>
  </si>
  <si>
    <t>ADVANCE 4T ECO COMB 10W30 SN MA2 12X1L</t>
  </si>
  <si>
    <t>Tipo de Portfolio</t>
  </si>
  <si>
    <t>Básico</t>
  </si>
  <si>
    <t>Intermediário</t>
  </si>
  <si>
    <t>Superior</t>
  </si>
  <si>
    <t>GR I</t>
  </si>
  <si>
    <t>VALVULA TACTIC</t>
  </si>
  <si>
    <t>VOLVO RETARDER</t>
  </si>
  <si>
    <t>XCMG TRANSMISSION</t>
  </si>
  <si>
    <t xml:space="preserve">XCMG DIESEL </t>
  </si>
  <si>
    <t xml:space="preserve">XCMG HYDRAULIC </t>
  </si>
  <si>
    <t>XCMG GEAR OIL</t>
  </si>
  <si>
    <t>ADVANCE 4T ECO COMB 10W30 SN MA2 GRANEL</t>
  </si>
  <si>
    <t>ADVANCE 4T LONGA DIST 10W40 SN MA2 GRANEL</t>
  </si>
  <si>
    <t xml:space="preserve">YAMALUBE 4T 10W40 </t>
  </si>
  <si>
    <t xml:space="preserve">YAMALUBE 4T 20W50 </t>
  </si>
  <si>
    <t>YAMALUBE 4T 20W50</t>
  </si>
  <si>
    <t>SCANIA STO 1:0</t>
  </si>
  <si>
    <t>AC ROTO</t>
  </si>
  <si>
    <t>ALMAX</t>
  </si>
  <si>
    <t xml:space="preserve">MB AMG HIGH PERF </t>
  </si>
  <si>
    <t>CLASSIC LINE</t>
  </si>
  <si>
    <t>KOMATSU ENGINE OIL</t>
  </si>
  <si>
    <t>SCANIA OIL E7</t>
  </si>
  <si>
    <t>MB AXLE OIL</t>
  </si>
  <si>
    <t>VOLVO CAIXA MANUAL</t>
  </si>
  <si>
    <t>VALTRA ENGINE</t>
  </si>
  <si>
    <t>VALTRA HYDRAULIC</t>
  </si>
  <si>
    <t>VALTRA TRANSMISSION</t>
  </si>
  <si>
    <t>VOLVO FLUID TRANS</t>
  </si>
  <si>
    <t>VOLVO MOTOR VDS</t>
  </si>
  <si>
    <t>VOLVO SINTET CX</t>
  </si>
  <si>
    <t>MB ATF DCT</t>
  </si>
  <si>
    <t>MB GEAR OIL</t>
  </si>
  <si>
    <t>MB GEN ATF</t>
  </si>
  <si>
    <t>MB GEN RETARDER</t>
  </si>
  <si>
    <t>GEN GEN SAE</t>
  </si>
  <si>
    <t>HD 2167</t>
  </si>
  <si>
    <t>SPIRAX S2 A 80W90 GRANEL</t>
  </si>
  <si>
    <t>Gadus S4 OG Multi-S1 18KG A1P5</t>
  </si>
  <si>
    <t>001E6891</t>
  </si>
  <si>
    <t>GADUS S4 OG MULTI-S1</t>
  </si>
  <si>
    <t>Produto</t>
  </si>
  <si>
    <t>Viscosidade</t>
  </si>
  <si>
    <t>20W50</t>
  </si>
  <si>
    <t>0W30</t>
  </si>
  <si>
    <t>5W30</t>
  </si>
  <si>
    <t>85W140</t>
  </si>
  <si>
    <t>80W90</t>
  </si>
  <si>
    <t>75W140</t>
  </si>
  <si>
    <t>75W90</t>
  </si>
  <si>
    <t>5W40</t>
  </si>
  <si>
    <t>10W30</t>
  </si>
  <si>
    <t>10W40</t>
  </si>
  <si>
    <t>0W20</t>
  </si>
  <si>
    <t>15W50</t>
  </si>
  <si>
    <t>75W80</t>
  </si>
  <si>
    <t>15W40</t>
  </si>
  <si>
    <t>10W60</t>
  </si>
  <si>
    <t>0W12</t>
  </si>
  <si>
    <t>5W20</t>
  </si>
  <si>
    <t>80W140</t>
  </si>
  <si>
    <t>0W40</t>
  </si>
  <si>
    <t>75W85</t>
  </si>
  <si>
    <t>75W</t>
  </si>
  <si>
    <t>85W90</t>
  </si>
  <si>
    <t>10W</t>
  </si>
  <si>
    <t>80W</t>
  </si>
  <si>
    <t>SHELL ADVANCE 4T AX6 10W30 SL/MA2 1000L</t>
  </si>
  <si>
    <t>001K3099002VJWA309</t>
  </si>
  <si>
    <t>001D8276001176A03Q</t>
  </si>
  <si>
    <t>001F1182002VSHA309</t>
  </si>
  <si>
    <t>001F1174002VSHA309</t>
  </si>
  <si>
    <t>001F1174002VWLA309</t>
  </si>
  <si>
    <t>001F1182002VWLA309</t>
  </si>
  <si>
    <t>06957204314065</t>
  </si>
  <si>
    <t>00021400108332</t>
  </si>
  <si>
    <t>05011987022973</t>
  </si>
  <si>
    <t>05011987022935</t>
  </si>
  <si>
    <t>05011987022959</t>
  </si>
  <si>
    <t>05011987861374</t>
  </si>
  <si>
    <t>05011987046993</t>
  </si>
  <si>
    <t>05011987066052</t>
  </si>
  <si>
    <t>05011987066076</t>
  </si>
  <si>
    <t>05011987191259</t>
  </si>
  <si>
    <t>05011987002081</t>
  </si>
  <si>
    <t>05011987246843</t>
  </si>
  <si>
    <t>05011987135543</t>
  </si>
  <si>
    <t>05011987246850</t>
  </si>
  <si>
    <t>05011987135574</t>
  </si>
  <si>
    <t>05011987135567</t>
  </si>
  <si>
    <t>05011987002098</t>
  </si>
  <si>
    <t>05011987246867</t>
  </si>
  <si>
    <t>05011987135550</t>
  </si>
  <si>
    <t>05011987135536</t>
  </si>
  <si>
    <t>05011987008113</t>
  </si>
  <si>
    <t>05011987008106</t>
  </si>
  <si>
    <t>05057976001130</t>
  </si>
  <si>
    <t>05011987038295</t>
  </si>
  <si>
    <t>05011987038325</t>
  </si>
  <si>
    <t>05011987095793</t>
  </si>
  <si>
    <t>05011987095809</t>
  </si>
  <si>
    <t>05011987044548</t>
  </si>
  <si>
    <t>00021400047907</t>
  </si>
  <si>
    <t>00021400047631</t>
  </si>
  <si>
    <t>HONDA GPO 4T SEMISYN 10W30 209L EXPO</t>
  </si>
  <si>
    <t>001I3993002VIDA309</t>
  </si>
  <si>
    <t>CLASSIC LINE 5W30 100% SINTÉTICO</t>
  </si>
  <si>
    <t>GADUS S2 OG CLEAR 4.800 180KG</t>
  </si>
  <si>
    <t>GADUS S5 OG CLEAR 15.000 180KG IMP</t>
  </si>
  <si>
    <t>RIMULA R5 V 10W30 GRANEL</t>
  </si>
  <si>
    <t>001J6792</t>
  </si>
  <si>
    <t>GADUS S5 OG CL 15000</t>
  </si>
  <si>
    <t>007A2250001176A03Q</t>
  </si>
  <si>
    <t>001M2458002VJWA309</t>
  </si>
  <si>
    <t>001M2459002VJWA309</t>
  </si>
  <si>
    <t>C</t>
  </si>
  <si>
    <t>001J0621002VJWA1SO</t>
  </si>
  <si>
    <t>002VJWA</t>
  </si>
  <si>
    <t>Volume</t>
  </si>
  <si>
    <t>Margem</t>
  </si>
  <si>
    <t>B</t>
  </si>
  <si>
    <t>%margem</t>
  </si>
  <si>
    <t>Classificação ABC Margem</t>
  </si>
  <si>
    <t>Descrição</t>
  </si>
  <si>
    <t>3P</t>
  </si>
  <si>
    <t>SCANIA LDF 5 TB209L IMP</t>
  </si>
  <si>
    <t>SCANIA OIL STO 2 0 A 75W140 TB 209L LOCA</t>
  </si>
  <si>
    <t>GEAR OIL 20000</t>
  </si>
  <si>
    <t>YAMALUBE 4T 20W50 API SL JASO MA2 24X1L</t>
  </si>
  <si>
    <t>ADVANCE 4T AX5 20W-50 SL/ MA CX. 24X1L</t>
  </si>
  <si>
    <t>ADVANCE 4T AX6 10W-30 (SL/MA2) CX 24X1L</t>
  </si>
  <si>
    <t>ADVANCE 4T AX6 10W-40 (SL/MA2) CX 24X1L</t>
  </si>
  <si>
    <t>ADVANCE 4T AX6 SCOOTER 10W30 SL/MB 24X1L</t>
  </si>
  <si>
    <t>ADVANCE 4T AX7 10W30 SM CX 24X1L</t>
  </si>
  <si>
    <t>ADVANCE 4T AX7 10W-40 SM/MA2 CX 24X1L</t>
  </si>
  <si>
    <t>MAXI PERFORMANCE 20W50 SL CX 24X1L</t>
  </si>
  <si>
    <t>HELIX HX3 20W50 SL CX 24X1L</t>
  </si>
  <si>
    <t>BPROAUTO 20W50 MAX 24X1L</t>
  </si>
  <si>
    <t>HELIX HX6 FLEX 15W40 SL CX 24X1L</t>
  </si>
  <si>
    <t>BPROAUTO 15W40 MAX 24X1L</t>
  </si>
  <si>
    <t>HELIX HX8 AH 5W-30 SN/GF-5 24X1L</t>
  </si>
  <si>
    <t>CAOA SUPREMUS 5W-30 24X1L</t>
  </si>
  <si>
    <t>BPROAUTO 5W30 PREMIUM GF-5 24X1L</t>
  </si>
  <si>
    <t>MOPAR MAXPRO 5W-30 CX 24X1L</t>
  </si>
  <si>
    <t>HELIX HX8 PROFESSIONAL AF 5W30 CX 24X1L</t>
  </si>
  <si>
    <t>MAXI PERFORM 5W40 508.88 509.99 CX 24X1L</t>
  </si>
  <si>
    <t>HELIX HX8 PROFESSIONAL AV 5W40 CX 24X1L</t>
  </si>
  <si>
    <t>MOPAR MAXPRO SYNT 5W30 SP/GF-6A CX24X1L</t>
  </si>
  <si>
    <t>BPROAUTO 5W30 PREMIUM GF-6 24X1L</t>
  </si>
  <si>
    <t>HELIX PROTECT V 5W30 SP/GF6 CX 24X1L</t>
  </si>
  <si>
    <t>MAXI PERFORMANCE 5W30 SP GF-6 24X1L</t>
  </si>
  <si>
    <t>HELIX HX8 SP GF6 5W-30 CX 24X1L NEW</t>
  </si>
  <si>
    <t>HONDA GPO 4T SEMISYN 10W30  CX24X1L EXPO</t>
  </si>
  <si>
    <t>JD BREAK IN PLUS 24X1L</t>
  </si>
  <si>
    <t>JD PLUS 4 10W30 CX 24X1L</t>
  </si>
  <si>
    <t>JD PLUS 50 II 15W-40 CK-4 CX 24X1L</t>
  </si>
  <si>
    <t>MAXI PERFORMANCE 0W30 502 505 CX 24X1L</t>
  </si>
  <si>
    <t>MAXI PERFORMANCE 0W30 507 CX 24X1L</t>
  </si>
  <si>
    <t>MOPAR MAXPRO SYNT 5W20 SP/GF-6A CX24X1L</t>
  </si>
  <si>
    <t>NISSAN MOTOR OIL DPF 5W30 CX 24X1L</t>
  </si>
  <si>
    <t>OMALA S2 G 680 CX 24X1L</t>
  </si>
  <si>
    <t>JD TORQ-GARD II CI-4 15W40 CX 24X1L</t>
  </si>
  <si>
    <t>MF ENGINE GENUINE 15W40 24X1L</t>
  </si>
  <si>
    <t>VALTRA ENGINE GENUINE 15W40 CX. 24X1L</t>
  </si>
  <si>
    <t>YAMALUBE 4T 10W40 API SL JASO MB 24X1L</t>
  </si>
  <si>
    <t>YAMALUBE 4T 10W40 API SL JASO MA2 24X1L</t>
  </si>
  <si>
    <t>MF TRANSMISSION SUPER CX. 24X1L</t>
  </si>
  <si>
    <t>VALTRA TRANSMISSION SUPER 24X1L</t>
  </si>
  <si>
    <t>VOLVO PENTA SINTETICO 5W-40 CX 24X1L</t>
  </si>
  <si>
    <t>SCANIA HYDRAULIC OIL CX 24X1L</t>
  </si>
  <si>
    <t>VOLVO FLUID TRANS AUTO CX 24X1L</t>
  </si>
  <si>
    <t>TELLUS S2 M 68 CX 24X1L</t>
  </si>
  <si>
    <t>VOLVO SINTETICO 75W-90 CX 24X1L</t>
  </si>
  <si>
    <t>NISSAN SINTETICO 5W30 GF5 LOCAL CX 24X1L</t>
  </si>
  <si>
    <t>MF ENGINE ULTRA 15W40 24X1L</t>
  </si>
  <si>
    <t>RIMULA RT4 X 15W40 SHELL CX 24X1L</t>
  </si>
  <si>
    <t>VALTRA ENGINE ULTRA 15W40 CX. 24X1L</t>
  </si>
  <si>
    <t>VOLVO PENTA MOTOR VDS-3 15W-40 CX 24X1L</t>
  </si>
  <si>
    <t>VOLVO MOTOR VDS-3 15W-40 CX 24X1L</t>
  </si>
  <si>
    <t>MOPAR MAXPRO 15W40 CK4 CX 24X1L</t>
  </si>
  <si>
    <t>VOLVO PENTA VDS 4.5 15W40 CX24X1L</t>
  </si>
  <si>
    <t>RIMULA R5 V 10W30 CX24X1L</t>
  </si>
  <si>
    <t>RIMULA R3 MULTI CH4 15W40 CX 24X1L</t>
  </si>
  <si>
    <t>RIMULA R3 EXTRA 15W40 CI-4 CX 24X1L</t>
  </si>
  <si>
    <t>24X1L</t>
  </si>
  <si>
    <t>HELIX ULTRA PRO AV-L 0W20</t>
  </si>
  <si>
    <t>ALMAX PREMIUM 10W40 CX24X1- G-052-823-Q0</t>
  </si>
  <si>
    <t>ALMAX ORIGINAL 15W40 CX24X1-G-052-822-Q0</t>
  </si>
  <si>
    <t>z</t>
  </si>
  <si>
    <t>SP Code</t>
  </si>
  <si>
    <t>Shell PC 1448</t>
  </si>
  <si>
    <t>RETINAX LX 2</t>
  </si>
  <si>
    <t xml:space="preserve">ZF ECOFLUID A LIFE </t>
  </si>
  <si>
    <t>05011987241954</t>
  </si>
  <si>
    <t>05011987863613</t>
  </si>
  <si>
    <t>05011987040014</t>
  </si>
  <si>
    <t>05011987040076</t>
  </si>
  <si>
    <t>05011987069091</t>
  </si>
  <si>
    <t>05011987242029</t>
  </si>
  <si>
    <t>05011987074804</t>
  </si>
  <si>
    <t>05011987242098</t>
  </si>
  <si>
    <t>05011987863637</t>
  </si>
  <si>
    <t>05011987107601</t>
  </si>
  <si>
    <t>05011987107724</t>
  </si>
  <si>
    <t>05011987042377</t>
  </si>
  <si>
    <t>05011987042384</t>
  </si>
  <si>
    <t>05011987005945</t>
  </si>
  <si>
    <t>05011987018167</t>
  </si>
  <si>
    <t>05011987018136</t>
  </si>
  <si>
    <t>05011987013025</t>
  </si>
  <si>
    <t>05011987079120</t>
  </si>
  <si>
    <t>00021400041035</t>
  </si>
  <si>
    <t>05011987054653</t>
  </si>
  <si>
    <t>05011987054684</t>
  </si>
  <si>
    <t>05011987054691</t>
  </si>
  <si>
    <t>Verificar</t>
  </si>
  <si>
    <t>RZ G3 6 S CST - ÓLEO BÁSICO</t>
  </si>
  <si>
    <t>RZ G3 4 S CST - ÓLEO BÁSICO</t>
  </si>
  <si>
    <t>DAESAN 150N</t>
  </si>
  <si>
    <t>DAESAN 500N</t>
  </si>
  <si>
    <t>001G3780001176A03Q</t>
  </si>
  <si>
    <t>05011987070561</t>
  </si>
  <si>
    <t>05011987070578</t>
  </si>
  <si>
    <t>05011987037526</t>
  </si>
  <si>
    <t>05011987037540</t>
  </si>
  <si>
    <t>05011987053571</t>
  </si>
  <si>
    <t>05011987053533</t>
  </si>
  <si>
    <t>05011987175150</t>
  </si>
  <si>
    <t>05057976002236</t>
  </si>
  <si>
    <t>901L0607</t>
  </si>
  <si>
    <t>ADVANCE SX 2 (FB/EGB) CX. 12X1L</t>
  </si>
  <si>
    <t>001AN054002W22A309</t>
  </si>
  <si>
    <t>ALEXIA 100 TB 209L</t>
  </si>
  <si>
    <t>ALEXIA 100 TB 1000L</t>
  </si>
  <si>
    <t>ALEXIA 100 GRANEL</t>
  </si>
  <si>
    <t>001H3830001176A03Q</t>
  </si>
  <si>
    <t>001H3830002VSHA309</t>
  </si>
  <si>
    <t>001H3830002VJWA309</t>
  </si>
  <si>
    <t>ALEXIA 100</t>
  </si>
  <si>
    <t>AGCO PARTS HYDRAULIC 209L</t>
  </si>
  <si>
    <t>AGCO PARTS HYDRAULIC 1000L</t>
  </si>
  <si>
    <t>AGCO PARTS HYDRAULIC PLUS 209L</t>
  </si>
  <si>
    <t>AGCO PARTS HYDRAULIC PLUS 1000L</t>
  </si>
  <si>
    <t>AGCO PARTS TRANSMISSION &amp; GEAR 209L</t>
  </si>
  <si>
    <t>AGCO PARTS TRANS EXTRA PREMIUM 1000L</t>
  </si>
  <si>
    <t>AGCO PARTS TRANS EXTRA PREMIUM 209L</t>
  </si>
  <si>
    <t>AGCO PARTS TRANSMISSION PREMIUM 1000L</t>
  </si>
  <si>
    <t>AGCO PARTS TRANSMISSION PREMIUM 209L</t>
  </si>
  <si>
    <t>AGCO PARTS ENGINE GENUINE 15W-40 1000L</t>
  </si>
  <si>
    <t>AGCO PARTS ENGINE GENUINE 15W-40 209L</t>
  </si>
  <si>
    <t>AGCO PARTS TRANSMISSION &amp; GEAR 1000L</t>
  </si>
  <si>
    <t>001D7745002VIDA309</t>
  </si>
  <si>
    <t>001D7751002VIDA309</t>
  </si>
  <si>
    <t>001D8281002VJWA309</t>
  </si>
  <si>
    <t>001D8281002VIDA309</t>
  </si>
  <si>
    <t>001D8245002VJWA309</t>
  </si>
  <si>
    <t>001D8245002VIDA309</t>
  </si>
  <si>
    <t>001D8246002VIDA309</t>
  </si>
  <si>
    <t>001G4600002VIDA309</t>
  </si>
  <si>
    <t>AGCO PARTS HYDRAULIC</t>
  </si>
  <si>
    <t>AGCO PARTS HYDRAULIC PLUS</t>
  </si>
  <si>
    <t>AGCO PARTS TRANSMISSION &amp; GEAR</t>
  </si>
  <si>
    <t>AGCO PARTS TRANS EXTRA PREMIUM</t>
  </si>
  <si>
    <t>AGCO PARTS TRANSMISSION PREMIUM</t>
  </si>
  <si>
    <t>AGCO PARTS ENGINE GENUINE 15W-40</t>
  </si>
  <si>
    <t>AGCO PARTS ENGINE GENUINE</t>
  </si>
  <si>
    <t>HELIX HX7 10W40 SP NOVO 12X1L</t>
  </si>
  <si>
    <t>HELIX HX7 10W40 SP NOVO 209L</t>
  </si>
  <si>
    <t>HELIX HX7 SP 10W40 NOVO GRANEL</t>
  </si>
  <si>
    <t>001I6669002W22A1SN</t>
  </si>
  <si>
    <t>001I6669002VSHA1SN</t>
  </si>
  <si>
    <t>HELIX HX7 10W40 SP NOVO</t>
  </si>
  <si>
    <t>Rimula R4 Plus 15W40 CI-4 E7 DH-1 20L</t>
  </si>
  <si>
    <t>Rimula R4 Plus 15W40 CI-4 E7 DH-1 209L</t>
  </si>
  <si>
    <t>Rimula R4 Plus 15W40 CI-4 E7 DH-1 1000L</t>
  </si>
  <si>
    <t>Rimula R4 Plus 15W40 CI-4 E7 DH-1 GRANEL</t>
  </si>
  <si>
    <t>001H3830</t>
  </si>
  <si>
    <t>BMW MOTORRAD ADVANTEC ULTIMATE TB209L</t>
  </si>
  <si>
    <t>graxa</t>
  </si>
  <si>
    <t>óleo</t>
  </si>
  <si>
    <t>XCMG Gear Oil GL-5 90 209L</t>
  </si>
  <si>
    <t>007A3357002XJIA309</t>
  </si>
  <si>
    <t>001G5175002VJWA488</t>
  </si>
  <si>
    <t>SCANIA LDF 4 1000L</t>
  </si>
  <si>
    <t>XCMG GEAR OIL GL-5 90 209L</t>
  </si>
  <si>
    <t>001I5205</t>
  </si>
  <si>
    <t>001B9537</t>
  </si>
  <si>
    <t>001B7376</t>
  </si>
  <si>
    <t>001B8316</t>
  </si>
  <si>
    <t>001B9540</t>
  </si>
  <si>
    <t>001B8317</t>
  </si>
  <si>
    <t>001I9868</t>
  </si>
  <si>
    <t>001I8831</t>
  </si>
  <si>
    <t>05011987186255</t>
  </si>
  <si>
    <t>001D7779</t>
  </si>
  <si>
    <t>05011987228498</t>
  </si>
  <si>
    <t>001D7789</t>
  </si>
  <si>
    <t>05011987186309</t>
  </si>
  <si>
    <t>001B0524</t>
  </si>
  <si>
    <t>00021400064041</t>
  </si>
  <si>
    <t>001G6106</t>
  </si>
  <si>
    <t>002WF4</t>
  </si>
  <si>
    <t>A758</t>
  </si>
  <si>
    <t>00021400098954</t>
  </si>
  <si>
    <t>002X4L</t>
  </si>
  <si>
    <t>001E1692</t>
  </si>
  <si>
    <t>00021400019676</t>
  </si>
  <si>
    <t>001D8374</t>
  </si>
  <si>
    <t>05011987019669</t>
  </si>
  <si>
    <t>05011987272668</t>
  </si>
  <si>
    <t>001J3956</t>
  </si>
  <si>
    <t>05011987272460</t>
  </si>
  <si>
    <t>001J3904</t>
  </si>
  <si>
    <t>001J3955</t>
  </si>
  <si>
    <t>05011987272675</t>
  </si>
  <si>
    <t>001J4116</t>
  </si>
  <si>
    <t>05011987272521</t>
  </si>
  <si>
    <t>001J3954</t>
  </si>
  <si>
    <t>05011987035621</t>
  </si>
  <si>
    <t>001E9581</t>
  </si>
  <si>
    <t>002VT9</t>
  </si>
  <si>
    <t>05011987200203</t>
  </si>
  <si>
    <t>05011987200197</t>
  </si>
  <si>
    <t>05011987200302</t>
  </si>
  <si>
    <t>001D8565</t>
  </si>
  <si>
    <t>05011987192126</t>
  </si>
  <si>
    <t>002XE3</t>
  </si>
  <si>
    <t>05011987200296</t>
  </si>
  <si>
    <t>05011987200227</t>
  </si>
  <si>
    <t>001D8522</t>
  </si>
  <si>
    <t>05011987200210</t>
  </si>
  <si>
    <t>05011987179714</t>
  </si>
  <si>
    <t>001D8536</t>
  </si>
  <si>
    <t>00021400036598</t>
  </si>
  <si>
    <t>00021400036604</t>
  </si>
  <si>
    <t>001D8496</t>
  </si>
  <si>
    <t>00021400067516</t>
  </si>
  <si>
    <t>002VUU</t>
  </si>
  <si>
    <t>05011987200159</t>
  </si>
  <si>
    <t>001D8483</t>
  </si>
  <si>
    <t>05011987200142</t>
  </si>
  <si>
    <t>05011987200104</t>
  </si>
  <si>
    <t>05011987200098</t>
  </si>
  <si>
    <t>05011987199965</t>
  </si>
  <si>
    <t>05011987199958</t>
  </si>
  <si>
    <t>05011987199989</t>
  </si>
  <si>
    <t>05011987199972</t>
  </si>
  <si>
    <t>05011987200005</t>
  </si>
  <si>
    <t>05011987199996</t>
  </si>
  <si>
    <t>05011987200036</t>
  </si>
  <si>
    <t>05011987066045</t>
  </si>
  <si>
    <t>05011987200012</t>
  </si>
  <si>
    <t>05011987230170</t>
  </si>
  <si>
    <t>001D8457</t>
  </si>
  <si>
    <t>05011987200067</t>
  </si>
  <si>
    <t>05011987051065</t>
  </si>
  <si>
    <t>05011987200043</t>
  </si>
  <si>
    <t>05011987200081</t>
  </si>
  <si>
    <t>05011987051089</t>
  </si>
  <si>
    <t>05011987200074</t>
  </si>
  <si>
    <t>05011987182882</t>
  </si>
  <si>
    <t>001D8426</t>
  </si>
  <si>
    <t>05011987182868</t>
  </si>
  <si>
    <t>001D8549</t>
  </si>
  <si>
    <t>05011987182738</t>
  </si>
  <si>
    <t>001D8546</t>
  </si>
  <si>
    <t>05011987182783</t>
  </si>
  <si>
    <t>05011987182776</t>
  </si>
  <si>
    <t>05011987114517</t>
  </si>
  <si>
    <t>001I5771</t>
  </si>
  <si>
    <t>05011987114500</t>
  </si>
  <si>
    <t>05011987199873</t>
  </si>
  <si>
    <t>001D8424</t>
  </si>
  <si>
    <t>05011987199897</t>
  </si>
  <si>
    <t>05011987859807</t>
  </si>
  <si>
    <t>05011987199880</t>
  </si>
  <si>
    <t>05011987199903</t>
  </si>
  <si>
    <t>05011987132870</t>
  </si>
  <si>
    <t>001J3739</t>
  </si>
  <si>
    <t>ZZZZ</t>
  </si>
  <si>
    <t>001D8434</t>
  </si>
  <si>
    <t>001D8435</t>
  </si>
  <si>
    <t>05011987199927</t>
  </si>
  <si>
    <t>001D8539</t>
  </si>
  <si>
    <t>05011987113541</t>
  </si>
  <si>
    <t>001D8495</t>
  </si>
  <si>
    <t>001J67</t>
  </si>
  <si>
    <t>05011987175877</t>
  </si>
  <si>
    <t>001D8423</t>
  </si>
  <si>
    <t>001I1036</t>
  </si>
  <si>
    <t>001E9398</t>
  </si>
  <si>
    <t>05011987192775</t>
  </si>
  <si>
    <t>05011987863606</t>
  </si>
  <si>
    <t>05011987241916</t>
  </si>
  <si>
    <t>05011987230996</t>
  </si>
  <si>
    <t>001G7411</t>
  </si>
  <si>
    <t>05011987863644</t>
  </si>
  <si>
    <t>05011987233348</t>
  </si>
  <si>
    <t>05011987232723</t>
  </si>
  <si>
    <t>05011987272590</t>
  </si>
  <si>
    <t>05011987206243</t>
  </si>
  <si>
    <t>05011987858091</t>
  </si>
  <si>
    <t>05011987250376</t>
  </si>
  <si>
    <t>05011987093706</t>
  </si>
  <si>
    <t>05011987093690</t>
  </si>
  <si>
    <t>05011987107052</t>
  </si>
  <si>
    <t>001I6669</t>
  </si>
  <si>
    <t>05011987059573</t>
  </si>
  <si>
    <t>05011987059498</t>
  </si>
  <si>
    <t>05011987059641</t>
  </si>
  <si>
    <t>05011987272576</t>
  </si>
  <si>
    <t>001E7784</t>
  </si>
  <si>
    <t>001G9503</t>
  </si>
  <si>
    <t>05011987098763</t>
  </si>
  <si>
    <t>05011987076327</t>
  </si>
  <si>
    <t>05011987076334</t>
  </si>
  <si>
    <t>05011987038288</t>
  </si>
  <si>
    <t>001G4046</t>
  </si>
  <si>
    <t>05011987037915</t>
  </si>
  <si>
    <t>05011987042674</t>
  </si>
  <si>
    <t>05011987860285</t>
  </si>
  <si>
    <t>05011987860278</t>
  </si>
  <si>
    <t>05011987860322</t>
  </si>
  <si>
    <t>05011987272644</t>
  </si>
  <si>
    <t>05011987272637</t>
  </si>
  <si>
    <t>05011987038493</t>
  </si>
  <si>
    <t>05011987037922</t>
  </si>
  <si>
    <t>002w21</t>
  </si>
  <si>
    <t>05011987085756</t>
  </si>
  <si>
    <t>05011987085749</t>
  </si>
  <si>
    <t>001I6451</t>
  </si>
  <si>
    <t>05011987085763</t>
  </si>
  <si>
    <t>001I6452</t>
  </si>
  <si>
    <t>05011987101340</t>
  </si>
  <si>
    <t>05011987032279</t>
  </si>
  <si>
    <t>05011987043985</t>
  </si>
  <si>
    <t>001G5933</t>
  </si>
  <si>
    <t>05011987043961</t>
  </si>
  <si>
    <t>A0Y0</t>
  </si>
  <si>
    <t>05011987135901</t>
  </si>
  <si>
    <t>05011987059580</t>
  </si>
  <si>
    <t>001F6652</t>
  </si>
  <si>
    <t>05011987059603</t>
  </si>
  <si>
    <t>05011987018518</t>
  </si>
  <si>
    <t>05011987079519</t>
  </si>
  <si>
    <t>001I3993</t>
  </si>
  <si>
    <t>05011987857926</t>
  </si>
  <si>
    <t>05011987197848</t>
  </si>
  <si>
    <t>05011987197886</t>
  </si>
  <si>
    <t>001J2439</t>
  </si>
  <si>
    <t>001D5418</t>
  </si>
  <si>
    <t>001L3559</t>
  </si>
  <si>
    <t>05011987030039</t>
  </si>
  <si>
    <t>002XMY</t>
  </si>
  <si>
    <t>001I7198</t>
  </si>
  <si>
    <t>002XSZ</t>
  </si>
  <si>
    <t>05011987230316</t>
  </si>
  <si>
    <t>05057976002557</t>
  </si>
  <si>
    <t>001H3642</t>
  </si>
  <si>
    <t>05057976002847</t>
  </si>
  <si>
    <t>001G7886</t>
  </si>
  <si>
    <t>05011987230309</t>
  </si>
  <si>
    <t>05011987021358</t>
  </si>
  <si>
    <t>05011987850545</t>
  </si>
  <si>
    <t>05011987230347</t>
  </si>
  <si>
    <t>05011987230354</t>
  </si>
  <si>
    <t>05011987118423</t>
  </si>
  <si>
    <t>05011987230286</t>
  </si>
  <si>
    <t>001E9523</t>
  </si>
  <si>
    <t>05011987230262</t>
  </si>
  <si>
    <t>05011987234376</t>
  </si>
  <si>
    <t>05011987230255</t>
  </si>
  <si>
    <t>05011987118447</t>
  </si>
  <si>
    <t>05011987118430</t>
  </si>
  <si>
    <t>05011987118461</t>
  </si>
  <si>
    <t>05011987118454</t>
  </si>
  <si>
    <t>05057976004704</t>
  </si>
  <si>
    <t>001H7714</t>
  </si>
  <si>
    <t>002XUJ</t>
  </si>
  <si>
    <t>05011987230408</t>
  </si>
  <si>
    <t>05011987850477</t>
  </si>
  <si>
    <t>05011987118478</t>
  </si>
  <si>
    <t>05011987234383</t>
  </si>
  <si>
    <t>05011987077195</t>
  </si>
  <si>
    <t>05011987226753</t>
  </si>
  <si>
    <t>05011987079137</t>
  </si>
  <si>
    <t>001G5830</t>
  </si>
  <si>
    <t>05011987021501</t>
  </si>
  <si>
    <t>001B3407</t>
  </si>
  <si>
    <t>001H9073</t>
  </si>
  <si>
    <t>001I8826</t>
  </si>
  <si>
    <t>001J0044</t>
  </si>
  <si>
    <t>001H9074</t>
  </si>
  <si>
    <t>001H9071</t>
  </si>
  <si>
    <t>001H9069</t>
  </si>
  <si>
    <t>001H9070</t>
  </si>
  <si>
    <t>001I1040</t>
  </si>
  <si>
    <t>001K2645</t>
  </si>
  <si>
    <t>001H9072</t>
  </si>
  <si>
    <t>001J7018</t>
  </si>
  <si>
    <t>002XPV</t>
  </si>
  <si>
    <t>A878</t>
  </si>
  <si>
    <t>05011987106338</t>
  </si>
  <si>
    <t>002XJE</t>
  </si>
  <si>
    <t>001J7055</t>
  </si>
  <si>
    <t>A254</t>
  </si>
  <si>
    <t>001F0904</t>
  </si>
  <si>
    <t>A879</t>
  </si>
  <si>
    <t>001F0905</t>
  </si>
  <si>
    <t>001F0903</t>
  </si>
  <si>
    <t>001J6434</t>
  </si>
  <si>
    <t>001J7053</t>
  </si>
  <si>
    <t>001J7056</t>
  </si>
  <si>
    <t>001J7054</t>
  </si>
  <si>
    <t>001J7162</t>
  </si>
  <si>
    <t>001J6437</t>
  </si>
  <si>
    <t>05011987106383</t>
  </si>
  <si>
    <t>001J7021</t>
  </si>
  <si>
    <t>A880</t>
  </si>
  <si>
    <t>05011987106888</t>
  </si>
  <si>
    <t>001D4781</t>
  </si>
  <si>
    <t>001J6886</t>
  </si>
  <si>
    <t>001F0898</t>
  </si>
  <si>
    <t>001J7020</t>
  </si>
  <si>
    <t>001J7019</t>
  </si>
  <si>
    <t>001F0906</t>
  </si>
  <si>
    <t>001G3704</t>
  </si>
  <si>
    <t>001G3779</t>
  </si>
  <si>
    <t>001G3788</t>
  </si>
  <si>
    <t>002XOK</t>
  </si>
  <si>
    <t>00021400407565</t>
  </si>
  <si>
    <t>001G8429</t>
  </si>
  <si>
    <t>002XNW</t>
  </si>
  <si>
    <t>00021400407718</t>
  </si>
  <si>
    <t>00021400040908</t>
  </si>
  <si>
    <t>001C1184</t>
  </si>
  <si>
    <t>001G1425</t>
  </si>
  <si>
    <t>05011987856493</t>
  </si>
  <si>
    <t>05011987856509</t>
  </si>
  <si>
    <t>001E9381</t>
  </si>
  <si>
    <t>001I7981</t>
  </si>
  <si>
    <t>05011987025172</t>
  </si>
  <si>
    <t>001I7988</t>
  </si>
  <si>
    <t>00021400040915</t>
  </si>
  <si>
    <t>228C8318</t>
  </si>
  <si>
    <t>00021400041028</t>
  </si>
  <si>
    <t>228C8317</t>
  </si>
  <si>
    <t>05011987196179</t>
  </si>
  <si>
    <t>05011987196148</t>
  </si>
  <si>
    <t>05011987196025</t>
  </si>
  <si>
    <t>05011987197947</t>
  </si>
  <si>
    <t>05011987197916</t>
  </si>
  <si>
    <t>001D7738</t>
  </si>
  <si>
    <t>001E5517</t>
  </si>
  <si>
    <t>001E1504</t>
  </si>
  <si>
    <t>05011987202146</t>
  </si>
  <si>
    <t>05011987228108</t>
  </si>
  <si>
    <t>001E7185</t>
  </si>
  <si>
    <t>05011987228115</t>
  </si>
  <si>
    <t>05011987041592</t>
  </si>
  <si>
    <t>001E7186</t>
  </si>
  <si>
    <t>05011987051164</t>
  </si>
  <si>
    <t>001H0236</t>
  </si>
  <si>
    <t>001I56</t>
  </si>
  <si>
    <t>001I66</t>
  </si>
  <si>
    <t>00021400059757</t>
  </si>
  <si>
    <t>001E8009</t>
  </si>
  <si>
    <t>05011987228085</t>
  </si>
  <si>
    <t>05011987256002</t>
  </si>
  <si>
    <t>05011987230385</t>
  </si>
  <si>
    <t>001E9622</t>
  </si>
  <si>
    <t>05011987261150</t>
  </si>
  <si>
    <t>05011987195714</t>
  </si>
  <si>
    <t>05011987203273</t>
  </si>
  <si>
    <t>05011987195578</t>
  </si>
  <si>
    <t>05011987054660</t>
  </si>
  <si>
    <t>05011987203280</t>
  </si>
  <si>
    <t>05011987195417</t>
  </si>
  <si>
    <t>05011987054677</t>
  </si>
  <si>
    <t>05011987203297</t>
  </si>
  <si>
    <t>05011987195257</t>
  </si>
  <si>
    <t>05011987195370</t>
  </si>
  <si>
    <t>05011987195158</t>
  </si>
  <si>
    <t>05011987195790</t>
  </si>
  <si>
    <t>05011987041288</t>
  </si>
  <si>
    <t>05011987041271</t>
  </si>
  <si>
    <t>05011987195042</t>
  </si>
  <si>
    <t>05011987195059</t>
  </si>
  <si>
    <t>05011987080683</t>
  </si>
  <si>
    <t>05011987080652</t>
  </si>
  <si>
    <t>05011987033979</t>
  </si>
  <si>
    <t>001F8461</t>
  </si>
  <si>
    <t>001F8458</t>
  </si>
  <si>
    <t>05011987032293</t>
  </si>
  <si>
    <t>05011987033887</t>
  </si>
  <si>
    <t>05011987033894</t>
  </si>
  <si>
    <t>001F8460</t>
  </si>
  <si>
    <t>05011987033955</t>
  </si>
  <si>
    <t>05011987033917</t>
  </si>
  <si>
    <t>001F8462</t>
  </si>
  <si>
    <t>05011987859791</t>
  </si>
  <si>
    <t>001D7856</t>
  </si>
  <si>
    <t>001D7857</t>
  </si>
  <si>
    <t>002VNX</t>
  </si>
  <si>
    <t>05011987175198</t>
  </si>
  <si>
    <t>05011987859746</t>
  </si>
  <si>
    <t>001D7859</t>
  </si>
  <si>
    <t>00021400092433</t>
  </si>
  <si>
    <t>001F6357</t>
  </si>
  <si>
    <t>05011987051935</t>
  </si>
  <si>
    <t>002XSN</t>
  </si>
  <si>
    <t>001F3415</t>
  </si>
  <si>
    <t>00021400035669</t>
  </si>
  <si>
    <t>001D8393</t>
  </si>
  <si>
    <t>05011987859777</t>
  </si>
  <si>
    <t>001D8394</t>
  </si>
  <si>
    <t>002VO8</t>
  </si>
  <si>
    <t>05011987228481</t>
  </si>
  <si>
    <t>001D8396</t>
  </si>
  <si>
    <t>05011987200609</t>
  </si>
  <si>
    <t>001D8400</t>
  </si>
  <si>
    <t>A0PK</t>
  </si>
  <si>
    <t>05011987255562</t>
  </si>
  <si>
    <t>05011987217133</t>
  </si>
  <si>
    <t>901L3556</t>
  </si>
  <si>
    <t>05011987219823</t>
  </si>
  <si>
    <t>05011987101272</t>
  </si>
  <si>
    <t>05011987034631</t>
  </si>
  <si>
    <t>05011987034686</t>
  </si>
  <si>
    <t>05011987066083</t>
  </si>
  <si>
    <t>05011987038301</t>
  </si>
  <si>
    <t>05011987038349</t>
  </si>
  <si>
    <t>05011987038332</t>
  </si>
  <si>
    <t>05011987038448</t>
  </si>
  <si>
    <t>05011987038455</t>
  </si>
  <si>
    <t>05011987863521</t>
  </si>
  <si>
    <t>05011987863514</t>
  </si>
  <si>
    <t>05011987863507</t>
  </si>
  <si>
    <t>05011987863538</t>
  </si>
  <si>
    <t>05011987863545</t>
  </si>
  <si>
    <t>002XEK</t>
  </si>
  <si>
    <t>05011987066106</t>
  </si>
  <si>
    <t>05011987035331</t>
  </si>
  <si>
    <t>001G1637</t>
  </si>
  <si>
    <t>05011987035249</t>
  </si>
  <si>
    <t>007A2250</t>
  </si>
  <si>
    <t>001G16</t>
  </si>
  <si>
    <t>05011987129856</t>
  </si>
  <si>
    <t>05011987129832</t>
  </si>
  <si>
    <t>05011987129870</t>
  </si>
  <si>
    <t>001C4595</t>
  </si>
  <si>
    <t>05011987035348</t>
  </si>
  <si>
    <t>05011987239166</t>
  </si>
  <si>
    <t>05011987239159</t>
  </si>
  <si>
    <t>05011987042360</t>
  </si>
  <si>
    <t>05011987123472</t>
  </si>
  <si>
    <t>05011987042667</t>
  </si>
  <si>
    <t>05011987863699</t>
  </si>
  <si>
    <t>05011987041615</t>
  </si>
  <si>
    <t>05011987233324</t>
  </si>
  <si>
    <t>05011987233300</t>
  </si>
  <si>
    <t>05011987231085</t>
  </si>
  <si>
    <t>05011987231092</t>
  </si>
  <si>
    <t>001K2232</t>
  </si>
  <si>
    <t>05011987211766</t>
  </si>
  <si>
    <t>001J9777</t>
  </si>
  <si>
    <t>05011987192256</t>
  </si>
  <si>
    <t>05011987221024</t>
  </si>
  <si>
    <t>05011987234222</t>
  </si>
  <si>
    <t>05011987192218</t>
  </si>
  <si>
    <t>05011987221031</t>
  </si>
  <si>
    <t>001B7512</t>
  </si>
  <si>
    <t>002X3L</t>
  </si>
  <si>
    <t>002VPN</t>
  </si>
  <si>
    <t>05011987270831</t>
  </si>
  <si>
    <t>007A0348</t>
  </si>
  <si>
    <t>05011987266513</t>
  </si>
  <si>
    <t>007A0427</t>
  </si>
  <si>
    <t>05011987266285</t>
  </si>
  <si>
    <t>007A0346</t>
  </si>
  <si>
    <t>05011987266278</t>
  </si>
  <si>
    <t>002VX1</t>
  </si>
  <si>
    <t>05011987006867</t>
  </si>
  <si>
    <t>001F4367</t>
  </si>
  <si>
    <t>05011987037533</t>
  </si>
  <si>
    <t>05011987037557</t>
  </si>
  <si>
    <t>05011987035539</t>
  </si>
  <si>
    <t>001I3899</t>
  </si>
  <si>
    <t>001F9777</t>
  </si>
  <si>
    <t>05011987188884</t>
  </si>
  <si>
    <t>001D8288</t>
  </si>
  <si>
    <t>05011987863712</t>
  </si>
  <si>
    <t>05011987191563</t>
  </si>
  <si>
    <t>05011987193123</t>
  </si>
  <si>
    <t>05011987193109</t>
  </si>
  <si>
    <t>05011987863729</t>
  </si>
  <si>
    <t>05011987193741</t>
  </si>
  <si>
    <t>05011987193727</t>
  </si>
  <si>
    <t>05011987034648</t>
  </si>
  <si>
    <t>05011987034693</t>
  </si>
  <si>
    <t>05011987034655</t>
  </si>
  <si>
    <t>05011987034723</t>
  </si>
  <si>
    <t>05011987034488</t>
  </si>
  <si>
    <t>05011987034662</t>
  </si>
  <si>
    <t>05011987863774</t>
  </si>
  <si>
    <t>05011987863750</t>
  </si>
  <si>
    <t>05011987034617</t>
  </si>
  <si>
    <t>05011987034709</t>
  </si>
  <si>
    <t>05011987053540</t>
  </si>
  <si>
    <t>05011987193505</t>
  </si>
  <si>
    <t>05011987193444</t>
  </si>
  <si>
    <t>05011987863668</t>
  </si>
  <si>
    <t>05011987066090</t>
  </si>
  <si>
    <t>05011987193765</t>
  </si>
  <si>
    <t>05011987047297</t>
  </si>
  <si>
    <t>05011987047280</t>
  </si>
  <si>
    <t>05011987191488</t>
  </si>
  <si>
    <t>001D8280</t>
  </si>
  <si>
    <t>A316</t>
  </si>
  <si>
    <t>05011987863743</t>
  </si>
  <si>
    <t>001D8263</t>
  </si>
  <si>
    <t>05011987193895</t>
  </si>
  <si>
    <t>05011987863651</t>
  </si>
  <si>
    <t>05011987193963</t>
  </si>
  <si>
    <t>05011987863736</t>
  </si>
  <si>
    <t>05011987191372</t>
  </si>
  <si>
    <t>001D8262</t>
  </si>
  <si>
    <t>05011987193949</t>
  </si>
  <si>
    <t>05011987193932</t>
  </si>
  <si>
    <t>05011987047716</t>
  </si>
  <si>
    <t>05011987261174</t>
  </si>
  <si>
    <t>05011987261556</t>
  </si>
  <si>
    <t>05011987060821</t>
  </si>
  <si>
    <t>001D8284</t>
  </si>
  <si>
    <t>05011987193246</t>
  </si>
  <si>
    <t>00021400024106</t>
  </si>
  <si>
    <t>00021400059634</t>
  </si>
  <si>
    <t>002XO5</t>
  </si>
  <si>
    <t>00021400024083</t>
  </si>
  <si>
    <t>05011987214002</t>
  </si>
  <si>
    <t>05011987193338</t>
  </si>
  <si>
    <t>001D8282</t>
  </si>
  <si>
    <t>05011987193307</t>
  </si>
  <si>
    <t>05011987124615</t>
  </si>
  <si>
    <t>001D8264</t>
  </si>
  <si>
    <t>05011987193840</t>
  </si>
  <si>
    <t>05011987193802</t>
  </si>
  <si>
    <t>001D8265</t>
  </si>
  <si>
    <t>05011987203327</t>
  </si>
  <si>
    <t>001G1743</t>
  </si>
  <si>
    <t>05011987215726</t>
  </si>
  <si>
    <t>05011987192966</t>
  </si>
  <si>
    <t>001F4154</t>
  </si>
  <si>
    <t>05011987136915</t>
  </si>
  <si>
    <t>05011987018372</t>
  </si>
  <si>
    <t>05011987194519</t>
  </si>
  <si>
    <t>05011987194441</t>
  </si>
  <si>
    <t>05011987194342</t>
  </si>
  <si>
    <t>05011987194243</t>
  </si>
  <si>
    <t>05011987194236</t>
  </si>
  <si>
    <t>05011987194625</t>
  </si>
  <si>
    <t>002vpm</t>
  </si>
  <si>
    <t>05011987194564</t>
  </si>
  <si>
    <t>05011987194670</t>
  </si>
  <si>
    <t>001G8326</t>
  </si>
  <si>
    <t>A0F7</t>
  </si>
  <si>
    <t>06957204314041</t>
  </si>
  <si>
    <t>CHIN</t>
  </si>
  <si>
    <t>001J2623</t>
  </si>
  <si>
    <t>05011987241909</t>
  </si>
  <si>
    <t>001F0922</t>
  </si>
  <si>
    <t>05011987189010</t>
  </si>
  <si>
    <t>05011987189430</t>
  </si>
  <si>
    <t>05011987114074</t>
  </si>
  <si>
    <t>05011987193185</t>
  </si>
  <si>
    <t>05011987188952</t>
  </si>
  <si>
    <t>05011987185982</t>
  </si>
  <si>
    <t>002WTW</t>
  </si>
  <si>
    <t>05011987280885</t>
  </si>
  <si>
    <t>001D8558</t>
  </si>
  <si>
    <t>05011987178663</t>
  </si>
  <si>
    <t>05011987280854</t>
  </si>
  <si>
    <t>001D8560</t>
  </si>
  <si>
    <t>05011987197121</t>
  </si>
  <si>
    <t>05011987197138</t>
  </si>
  <si>
    <t>05011987197640</t>
  </si>
  <si>
    <t>05011987197657</t>
  </si>
  <si>
    <t>05011987197466</t>
  </si>
  <si>
    <t>05011987197473</t>
  </si>
  <si>
    <t>05011987020627</t>
  </si>
  <si>
    <t>05011987020634</t>
  </si>
  <si>
    <t>05011987197275</t>
  </si>
  <si>
    <t>05011987197282</t>
  </si>
  <si>
    <t>05011987197404</t>
  </si>
  <si>
    <t>05011987196834</t>
  </si>
  <si>
    <t>05011987197008</t>
  </si>
  <si>
    <t>05011987114210</t>
  </si>
  <si>
    <t>05011987196957</t>
  </si>
  <si>
    <t>05011987196872</t>
  </si>
  <si>
    <t>05011987851115</t>
  </si>
  <si>
    <t>05011987856189</t>
  </si>
  <si>
    <t>001F8430</t>
  </si>
  <si>
    <t>05011987856202</t>
  </si>
  <si>
    <t>001F8431</t>
  </si>
  <si>
    <t>00021400094222</t>
  </si>
  <si>
    <t>001H8552</t>
  </si>
  <si>
    <t>001D7759</t>
  </si>
  <si>
    <t>05011987187306</t>
  </si>
  <si>
    <t>001D7763</t>
  </si>
  <si>
    <t>05011987127289</t>
  </si>
  <si>
    <t>05011987196605</t>
  </si>
  <si>
    <t>05011987196612</t>
  </si>
  <si>
    <t>05011987196667</t>
  </si>
  <si>
    <t>05011987196674</t>
  </si>
  <si>
    <t>05011987006072</t>
  </si>
  <si>
    <t>001F4448</t>
  </si>
  <si>
    <t>05011987006058</t>
  </si>
  <si>
    <t>001F4447</t>
  </si>
  <si>
    <t>05011987065482</t>
  </si>
  <si>
    <t>05011987206335</t>
  </si>
  <si>
    <t>05011987206328</t>
  </si>
  <si>
    <t>001G3705</t>
  </si>
  <si>
    <t>001G7888</t>
  </si>
  <si>
    <t>001G3780</t>
  </si>
  <si>
    <t>001G7088</t>
  </si>
  <si>
    <t>001G3786</t>
  </si>
  <si>
    <t>002XY7</t>
  </si>
  <si>
    <t>001I4975</t>
  </si>
  <si>
    <t>002XYU</t>
  </si>
  <si>
    <t>001I5181</t>
  </si>
  <si>
    <t>002XYQ</t>
  </si>
  <si>
    <t>A1SH</t>
  </si>
  <si>
    <t>001I5183</t>
  </si>
  <si>
    <t>002XYP</t>
  </si>
  <si>
    <t>001B6535</t>
  </si>
  <si>
    <t>VTGL</t>
  </si>
  <si>
    <t>001I4971</t>
  </si>
  <si>
    <t>001I4973</t>
  </si>
  <si>
    <t>001M3412</t>
  </si>
  <si>
    <t>001I4970</t>
  </si>
  <si>
    <t>001M2812</t>
  </si>
  <si>
    <t>001I4962</t>
  </si>
  <si>
    <t>001I4963</t>
  </si>
  <si>
    <t>05011987192584</t>
  </si>
  <si>
    <t>05011987206342</t>
  </si>
  <si>
    <t>001G4047</t>
  </si>
  <si>
    <t>007A3357</t>
  </si>
  <si>
    <t>002XJI</t>
  </si>
  <si>
    <t>007A3358</t>
  </si>
  <si>
    <t>007A3356</t>
  </si>
  <si>
    <t>05011987123922</t>
  </si>
  <si>
    <t>001K0023</t>
  </si>
  <si>
    <t>002XQM</t>
  </si>
  <si>
    <t>05011987123977</t>
  </si>
  <si>
    <t>05011987123939</t>
  </si>
  <si>
    <t>001K0199</t>
  </si>
  <si>
    <t>05011987123915</t>
  </si>
  <si>
    <t>001K0024</t>
  </si>
  <si>
    <t>05011987123960</t>
  </si>
  <si>
    <t>002VSG</t>
  </si>
  <si>
    <t>05011987002814</t>
  </si>
  <si>
    <t>001F4380</t>
  </si>
  <si>
    <t>00021400057746</t>
  </si>
  <si>
    <t>05011987208483</t>
  </si>
  <si>
    <t>SHELL FLUÍDO DE FREIO DOT 3 20X0,5L</t>
  </si>
  <si>
    <t>SHELL FLUÍDO DE FREIO DOT 4 20X0,5L</t>
  </si>
  <si>
    <t>Fluído</t>
  </si>
  <si>
    <t>0,5L</t>
  </si>
  <si>
    <t>001N7260</t>
  </si>
  <si>
    <t>001N7261</t>
  </si>
  <si>
    <t>DOT3</t>
  </si>
  <si>
    <t>DOT4</t>
  </si>
  <si>
    <t>FLUÍDO DE FREIO DOT 3</t>
  </si>
  <si>
    <t>FLUÍDO DE FREIO DOT 4</t>
  </si>
  <si>
    <t>SHELL FLUÍDO DE FREIO DOT 3</t>
  </si>
  <si>
    <t>SHELL FLUÍDO DE FREIO DOT 4</t>
  </si>
  <si>
    <t>007A4254002VIDA309</t>
  </si>
  <si>
    <t>007A4254002VJWA309</t>
  </si>
  <si>
    <t>007A4254</t>
  </si>
  <si>
    <t>007A4255002VIDA309</t>
  </si>
  <si>
    <t>007A4255002VJWA309</t>
  </si>
  <si>
    <t>007A4255</t>
  </si>
  <si>
    <t>007A4248002VIDA309</t>
  </si>
  <si>
    <t>007A4248002VJWA309</t>
  </si>
  <si>
    <t>007A4248</t>
  </si>
  <si>
    <t>007A4250002VIDA309</t>
  </si>
  <si>
    <t>007A4250002VJWA309</t>
  </si>
  <si>
    <t>007A4250</t>
  </si>
  <si>
    <t>007A4252002VIDA309</t>
  </si>
  <si>
    <t>007A4252002VJWA309</t>
  </si>
  <si>
    <t>007A4252</t>
  </si>
  <si>
    <t>007A4239002VIDA309</t>
  </si>
  <si>
    <t>007A4239002VJWA309</t>
  </si>
  <si>
    <t>007A4239</t>
  </si>
  <si>
    <t>001I9480</t>
  </si>
  <si>
    <t>sim</t>
  </si>
  <si>
    <t>VOLVO SINTET CX CAMBIO 75W-90 GRANEL</t>
  </si>
  <si>
    <t>SPIRAX S2 GD (BR) GRANEL</t>
  </si>
  <si>
    <t>BPROAUTO 5W30 PREMIUM GF-6 D1 24X1L</t>
  </si>
  <si>
    <t>RIMULA R4 PLUS 15W40</t>
  </si>
  <si>
    <t>001G5175002VJWA1SO</t>
  </si>
  <si>
    <t>RIMULA RT4L</t>
  </si>
  <si>
    <t>PC2016</t>
  </si>
  <si>
    <t>TF DCT-F3</t>
  </si>
  <si>
    <t>XCMG DIESEL ENGINE OIL 15W40 CI-4</t>
  </si>
  <si>
    <t>XCMG GEAR OIL GL-5 90</t>
  </si>
  <si>
    <t>XCMG HYDRAULIC OIL M 68</t>
  </si>
  <si>
    <t>XCMG TRANSMISSION FLUID S4</t>
  </si>
  <si>
    <t>HEAT TRANSFER OIL S2 TB 1000L</t>
  </si>
  <si>
    <t>05011987208353</t>
  </si>
  <si>
    <t>001D8388002VJWA309</t>
  </si>
  <si>
    <t>ALMAX TECH 6</t>
  </si>
  <si>
    <t>ALMAX TECH 6 FR 20L</t>
  </si>
  <si>
    <t>ALMAX TECH 6 TB 209L</t>
  </si>
  <si>
    <t>ALMAX TECH 6 GRANEL</t>
  </si>
  <si>
    <t>001K1692002VPMA488</t>
  </si>
  <si>
    <t>001K1692002VIDA488</t>
  </si>
  <si>
    <t>ADVANCE 4T AX6 10W30 SL/MA2 1000L</t>
  </si>
  <si>
    <t>NISSAN MOTOR OIL GF6 SP 5W30 CX 24X1L</t>
  </si>
  <si>
    <t>NISSAN MOTOR OIL GF6 SP 5W30 TB 209L</t>
  </si>
  <si>
    <t>NISSAN MOTOR OIL GF6 SP 5W30 GRANEL</t>
  </si>
  <si>
    <t>NISSAN MOTOR OIL (C5) 0W-20 CX 24X1L</t>
  </si>
  <si>
    <t>NISSAN MOTOR OIL (C5) 0W-20 TB 209L</t>
  </si>
  <si>
    <t>NISSAN MOTOR OIL (C3) 5W-30 CX 24X1L</t>
  </si>
  <si>
    <t>NISSAN MOTOR OIL (C3) 5W-30 TB 209L</t>
  </si>
  <si>
    <t>001N7559002W20A329</t>
  </si>
  <si>
    <t>001N7559002VSHA329</t>
  </si>
  <si>
    <t>001N7559001176A03Q</t>
  </si>
  <si>
    <t>001N7197002W20A329</t>
  </si>
  <si>
    <t>001N7197002VSHA329</t>
  </si>
  <si>
    <t>001M2593002W20A329</t>
  </si>
  <si>
    <t>001M2593002VSHA329</t>
  </si>
  <si>
    <t>NISSAN MOTOR OIL</t>
  </si>
  <si>
    <t>NISSAN MOTOR OIL C5</t>
  </si>
  <si>
    <t>NISSAN MOTOR OIL C3</t>
  </si>
  <si>
    <t>NISSAN MOTOR OIL GF6 SP 5W30</t>
  </si>
  <si>
    <t>NISSAN MOTOR OIL (C5) 0W-20</t>
  </si>
  <si>
    <t>NISSAN MOTOR OIL (C3) 5W-30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</si>
</sst>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;@"/>
    <numFmt numFmtId="165" formatCode="[$-416]mmm\-yy;@"/>
    <numFmt numFmtId="166" formatCode="_-* #,##0_-;\-* #,##0_-;_-* &quot;-&quot;??_-;_-@_-"/>
    <numFmt numFmtId="167" formatCode="0.0%"/>
    <numFmt numFmtId="168" formatCode="_-&quot;R$&quot;\ * #,##0_-;\-&quot;R$&quot;\ * #,##0_-;_-&quot;R$&quot;\ 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sz val="11"/>
      <color rgb="FFFFC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b/>
      <sz val="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81E7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4">
    <xf numFmtId="0" fontId="0" fillId="0" borderId="0"/>
    <xf numFmtId="0" fontId="1" fillId="0" borderId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17" fontId="0" fillId="0" borderId="4" xfId="0" applyNumberFormat="1" applyBorder="1"/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17" fontId="0" fillId="0" borderId="4" xfId="0" applyNumberFormat="1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3" fontId="6" fillId="4" borderId="3" xfId="0" applyNumberFormat="1" applyFont="1" applyFill="1" applyBorder="1" applyAlignment="1">
      <alignment horizontal="center" vertical="center" wrapText="1"/>
    </xf>
    <xf numFmtId="164" fontId="6" fillId="4" borderId="3" xfId="0" applyNumberFormat="1" applyFont="1" applyFill="1" applyBorder="1" applyAlignment="1">
      <alignment horizontal="center" vertical="center" wrapText="1"/>
    </xf>
    <xf numFmtId="3" fontId="6" fillId="8" borderId="8" xfId="0" applyNumberFormat="1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7" fontId="0" fillId="0" borderId="0" xfId="0" applyNumberFormat="1"/>
    <xf numFmtId="0" fontId="0" fillId="0" borderId="11" xfId="0" applyBorder="1" applyAlignment="1">
      <alignment horizontal="center"/>
    </xf>
    <xf numFmtId="0" fontId="2" fillId="0" borderId="0" xfId="0" applyFont="1" applyAlignment="1">
      <alignment horizontal="left" vertical="center"/>
    </xf>
    <xf numFmtId="17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17" fontId="0" fillId="0" borderId="0" xfId="0" applyNumberFormat="1" applyAlignment="1">
      <alignment horizontal="center"/>
    </xf>
    <xf numFmtId="44" fontId="0" fillId="0" borderId="0" xfId="5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0" fillId="0" borderId="0" xfId="6" applyNumberFormat="1" applyFont="1" applyAlignment="1">
      <alignment horizontal="center" vertical="center"/>
    </xf>
    <xf numFmtId="0" fontId="6" fillId="4" borderId="3" xfId="6" applyNumberFormat="1" applyFont="1" applyFill="1" applyBorder="1" applyAlignment="1">
      <alignment horizontal="center" vertical="center" wrapText="1"/>
    </xf>
    <xf numFmtId="0" fontId="5" fillId="0" borderId="0" xfId="6" applyNumberFormat="1" applyFont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" fontId="5" fillId="0" borderId="0" xfId="0" applyNumberFormat="1" applyFont="1"/>
    <xf numFmtId="9" fontId="0" fillId="0" borderId="0" xfId="13" applyFont="1"/>
    <xf numFmtId="10" fontId="0" fillId="0" borderId="0" xfId="13" applyNumberFormat="1" applyFont="1"/>
    <xf numFmtId="1" fontId="5" fillId="0" borderId="0" xfId="0" applyNumberFormat="1" applyFont="1" applyAlignment="1">
      <alignment horizontal="center" vertical="center"/>
    </xf>
    <xf numFmtId="167" fontId="0" fillId="0" borderId="0" xfId="13" applyNumberFormat="1" applyFont="1" applyAlignment="1">
      <alignment horizontal="center" vertical="center"/>
    </xf>
    <xf numFmtId="167" fontId="0" fillId="0" borderId="0" xfId="13" applyNumberFormat="1" applyFont="1" applyAlignment="1">
      <alignment horizontal="center" vertical="center" textRotation="90" wrapText="1"/>
    </xf>
    <xf numFmtId="167" fontId="6" fillId="4" borderId="3" xfId="13" applyNumberFormat="1" applyFont="1" applyFill="1" applyBorder="1" applyAlignment="1">
      <alignment horizontal="center" vertical="center" wrapText="1"/>
    </xf>
    <xf numFmtId="166" fontId="0" fillId="0" borderId="0" xfId="6" applyNumberFormat="1" applyFont="1" applyAlignment="1">
      <alignment horizontal="center" vertical="center"/>
    </xf>
    <xf numFmtId="166" fontId="0" fillId="0" borderId="0" xfId="6" applyNumberFormat="1" applyFont="1" applyAlignment="1">
      <alignment horizontal="center" vertical="center" textRotation="90" wrapText="1"/>
    </xf>
    <xf numFmtId="166" fontId="6" fillId="4" borderId="3" xfId="6" applyNumberFormat="1" applyFont="1" applyFill="1" applyBorder="1" applyAlignment="1">
      <alignment horizontal="center" vertical="center" wrapText="1"/>
    </xf>
    <xf numFmtId="168" fontId="0" fillId="0" borderId="0" xfId="5" applyNumberFormat="1" applyFont="1" applyAlignment="1">
      <alignment horizontal="center" vertical="center"/>
    </xf>
    <xf numFmtId="168" fontId="0" fillId="0" borderId="0" xfId="5" applyNumberFormat="1" applyFont="1" applyAlignment="1">
      <alignment horizontal="center" vertical="center" textRotation="90" wrapText="1"/>
    </xf>
    <xf numFmtId="168" fontId="6" fillId="4" borderId="3" xfId="5" applyNumberFormat="1" applyFont="1" applyFill="1" applyBorder="1" applyAlignment="1">
      <alignment horizontal="center" vertical="center" wrapText="1"/>
    </xf>
    <xf numFmtId="166" fontId="0" fillId="0" borderId="0" xfId="6" applyNumberFormat="1" applyFont="1" applyAlignment="1">
      <alignment horizontal="center"/>
    </xf>
    <xf numFmtId="168" fontId="0" fillId="0" borderId="0" xfId="5" applyNumberFormat="1" applyFont="1" applyAlignment="1">
      <alignment horizontal="center"/>
    </xf>
    <xf numFmtId="0" fontId="0" fillId="11" borderId="0" xfId="0" applyFill="1" applyAlignment="1">
      <alignment horizontal="center"/>
    </xf>
    <xf numFmtId="167" fontId="0" fillId="11" borderId="0" xfId="13" applyNumberFormat="1" applyFont="1" applyFill="1" applyAlignment="1">
      <alignment horizontal="center"/>
    </xf>
    <xf numFmtId="0" fontId="18" fillId="10" borderId="0" xfId="0" applyFont="1" applyFill="1" applyAlignment="1">
      <alignment horizontal="center" vertical="center" wrapText="1"/>
    </xf>
    <xf numFmtId="0" fontId="5" fillId="9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17" fontId="0" fillId="0" borderId="5" xfId="0" applyNumberFormat="1" applyBorder="1"/>
    <xf numFmtId="0" fontId="6" fillId="4" borderId="5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0" xfId="6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4" fontId="0" fillId="0" borderId="0" xfId="5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5" fillId="0" borderId="0" xfId="6" applyNumberFormat="1" applyFont="1" applyFill="1" applyAlignment="1">
      <alignment horizontal="center" vertical="center"/>
    </xf>
    <xf numFmtId="0" fontId="6" fillId="14" borderId="3" xfId="0" applyFont="1" applyFill="1" applyBorder="1" applyAlignment="1">
      <alignment horizontal="center" vertical="center" wrapText="1"/>
    </xf>
    <xf numFmtId="0" fontId="5" fillId="15" borderId="0" xfId="0" applyFont="1" applyFill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" fontId="5" fillId="0" borderId="0" xfId="0" quotePrefix="1" applyNumberFormat="1" applyFont="1" applyAlignment="1">
      <alignment horizontal="center" vertical="center"/>
    </xf>
    <xf numFmtId="0" fontId="2" fillId="0" borderId="1" xfId="0" quotePrefix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1" fontId="0" fillId="9" borderId="0" xfId="0" applyNumberFormat="1" applyFill="1" applyAlignment="1">
      <alignment horizontal="center" vertical="center"/>
    </xf>
    <xf numFmtId="19" fontId="2" fillId="0" borderId="0" xfId="0" applyNumberFormat="1" applyFont="1" applyAlignment="1">
      <alignment horizontal="center" vertical="center"/>
    </xf>
    <xf numFmtId="14" fontId="12" fillId="9" borderId="0" xfId="0" applyNumberFormat="1" applyFont="1" applyFill="1" applyAlignment="1">
      <alignment horizontal="center" vertical="center"/>
    </xf>
    <xf numFmtId="14" fontId="5" fillId="9" borderId="0" xfId="0" applyNumberFormat="1" applyFont="1" applyFill="1" applyAlignment="1">
      <alignment horizontal="center" vertical="center"/>
    </xf>
    <xf numFmtId="0" fontId="0" fillId="9" borderId="0" xfId="0" quotePrefix="1" applyFill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66" fontId="5" fillId="0" borderId="0" xfId="6" applyNumberFormat="1" applyFont="1" applyAlignment="1">
      <alignment horizontal="center" vertical="center"/>
    </xf>
    <xf numFmtId="167" fontId="0" fillId="0" borderId="0" xfId="13" applyNumberFormat="1" applyFont="1"/>
    <xf numFmtId="167" fontId="0" fillId="0" borderId="0" xfId="0" applyNumberFormat="1"/>
    <xf numFmtId="0" fontId="0" fillId="16" borderId="0" xfId="0" applyFill="1" applyAlignment="1">
      <alignment horizontal="center"/>
    </xf>
    <xf numFmtId="17" fontId="22" fillId="0" borderId="5" xfId="0" applyNumberFormat="1" applyFont="1" applyBorder="1"/>
    <xf numFmtId="43" fontId="0" fillId="0" borderId="0" xfId="6" applyFont="1"/>
    <xf numFmtId="43" fontId="0" fillId="0" borderId="0" xfId="0" applyNumberFormat="1"/>
    <xf numFmtId="44" fontId="0" fillId="0" borderId="0" xfId="5" applyFont="1"/>
    <xf numFmtId="9" fontId="0" fillId="11" borderId="0" xfId="13" applyFont="1" applyFill="1" applyAlignment="1">
      <alignment horizontal="center"/>
    </xf>
    <xf numFmtId="1" fontId="5" fillId="0" borderId="0" xfId="0" quotePrefix="1" applyNumberFormat="1" applyFont="1"/>
    <xf numFmtId="17" fontId="5" fillId="0" borderId="5" xfId="0" applyNumberFormat="1" applyFont="1" applyBorder="1" applyAlignment="1">
      <alignment horizontal="center" vertical="center"/>
    </xf>
    <xf numFmtId="9" fontId="0" fillId="0" borderId="0" xfId="13" applyFont="1" applyAlignment="1">
      <alignment horizontal="left" vertical="center"/>
    </xf>
    <xf numFmtId="0" fontId="2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7" fontId="5" fillId="5" borderId="5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 vertical="center" wrapText="1"/>
    </xf>
    <xf numFmtId="0" fontId="21" fillId="7" borderId="18" xfId="0" applyFont="1" applyFill="1" applyBorder="1" applyAlignment="1">
      <alignment horizontal="center" vertical="center" wrapText="1"/>
    </xf>
    <xf numFmtId="0" fontId="21" fillId="5" borderId="9" xfId="0" applyFont="1" applyFill="1" applyBorder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</cellXfs>
  <cellStyles count="14">
    <cellStyle name="Moeda" xfId="5" builtinId="4"/>
    <cellStyle name="Moeda 2" xfId="9" xr:uid="{ADE6EDCD-4B83-4E92-97F5-81BCFAE36F0F}"/>
    <cellStyle name="Normal" xfId="0" builtinId="0"/>
    <cellStyle name="Normal 2" xfId="2" xr:uid="{06259988-FB2E-45D2-8DF1-34662ECC9BC4}"/>
    <cellStyle name="Normal 6" xfId="1" xr:uid="{A376FCC4-0498-4139-8303-35DEBFEB584F}"/>
    <cellStyle name="Porcentagem" xfId="13" builtinId="5"/>
    <cellStyle name="Vírgula" xfId="6" builtinId="3"/>
    <cellStyle name="Vírgula 2" xfId="3" xr:uid="{ABBC9987-7BE0-4160-AD24-D2CFBCC5AD1B}"/>
    <cellStyle name="Vírgula 2 2" xfId="4" xr:uid="{98B7283C-A4FB-4709-ADD1-534F65FAB81D}"/>
    <cellStyle name="Vírgula 2 2 2" xfId="11" xr:uid="{209B78CD-CA8F-416C-81FE-30438C819602}"/>
    <cellStyle name="Vírgula 2 3" xfId="10" xr:uid="{0D9DB8F5-F2D9-4C64-A06F-DF6E3E3E7764}"/>
    <cellStyle name="Vírgula 3" xfId="7" xr:uid="{72152ABD-1E3E-438D-8E3A-D17689402013}"/>
    <cellStyle name="Vírgula 3 2" xfId="12" xr:uid="{0B6110CD-95C6-47B1-A53B-410C022F3D47}"/>
    <cellStyle name="Vírgula 4" xfId="8" xr:uid="{03A07933-D88D-4718-A8C4-9347F1F46C47}"/>
  </cellStyles>
  <dxfs count="138">
    <dxf>
      <font>
        <color rgb="FFFF0000"/>
      </font>
      <fill>
        <patternFill patternType="solid">
          <fgColor indexed="64"/>
          <bgColor theme="9" tint="0.7999816888943144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2" formatCode="mmm/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rgb="FF781E7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5" formatCode="[$-416]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5" formatCode="[$-416]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6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6" formatCode="_-* #,##0_-;\-* #,##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1" defaultTableStyle="TableStyleMedium2" defaultPivotStyle="PivotStyleLight16">
    <tableStyle name="Estilo de Tabela 1" pivot="0" count="0" xr9:uid="{E50BAB33-6048-4614-8DCB-61A01A7DFE94}"/>
  </tableStyles>
  <colors>
    <mruColors>
      <color rgb="FF781E77"/>
      <color rgb="FF782777"/>
      <color rgb="FF4472C4"/>
      <color rgb="FFF1C5F1"/>
      <color rgb="FFFFC000"/>
      <color rgb="FFAFABAB"/>
      <color rgb="FF6666FF"/>
      <color rgb="FF761974"/>
      <color rgb="FFE99FE0"/>
      <color rgb="FFE9A5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connections" Target="connection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theme" Target="theme/theme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pivotCacheDefinition" Target="pivotCache/pivotCacheDefinition3.xml"/><Relationship Id="rId28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SKUs</a:t>
            </a:r>
          </a:p>
        </c:rich>
      </c:tx>
      <c:layout>
        <c:manualLayout>
          <c:xMode val="edge"/>
          <c:yMode val="edge"/>
          <c:x val="1.8812457089936039E-2"/>
          <c:y val="2.5692452043116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0461658758337434E-2"/>
          <c:y val="0.16020961675490891"/>
          <c:w val="0.83847961521754899"/>
          <c:h val="0.6204496543252534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Dados!$AI$28</c:f>
              <c:strCache>
                <c:ptCount val="1"/>
                <c:pt idx="0">
                  <c:v>Finishing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8461916348006409E-2"/>
                      <c:h val="6.34702078658689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621-4AFE-B98D-894AB3BD55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Dados!$AG$29:$AG$52</c15:sqref>
                  </c15:fullRef>
                </c:ext>
              </c:extLst>
              <c:f>Dados!$AG$37:$AG$51</c:f>
              <c:numCache>
                <c:formatCode>mmm\-yy</c:formatCode>
                <c:ptCount val="15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Dados!$AI$29:$AI$52</c15:sqref>
                  </c15:fullRef>
                </c:ext>
              </c:extLst>
              <c:f>Dados!$AI$37:$AI$51</c:f>
              <c:numCache>
                <c:formatCode>General</c:formatCode>
                <c:ptCount val="15"/>
                <c:pt idx="0">
                  <c:v>85</c:v>
                </c:pt>
                <c:pt idx="1">
                  <c:v>79</c:v>
                </c:pt>
                <c:pt idx="2">
                  <c:v>60</c:v>
                </c:pt>
                <c:pt idx="3">
                  <c:v>52</c:v>
                </c:pt>
                <c:pt idx="4">
                  <c:v>52</c:v>
                </c:pt>
                <c:pt idx="5">
                  <c:v>51</c:v>
                </c:pt>
                <c:pt idx="6">
                  <c:v>50</c:v>
                </c:pt>
                <c:pt idx="7">
                  <c:v>52</c:v>
                </c:pt>
                <c:pt idx="8">
                  <c:v>50</c:v>
                </c:pt>
                <c:pt idx="9">
                  <c:v>49</c:v>
                </c:pt>
                <c:pt idx="10">
                  <c:v>49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5-4A0B-9A53-FA1E3C849CF9}"/>
            </c:ext>
          </c:extLst>
        </c:ser>
        <c:ser>
          <c:idx val="2"/>
          <c:order val="2"/>
          <c:tx>
            <c:strRef>
              <c:f>Dados!$AJ$28</c:f>
              <c:strCache>
                <c:ptCount val="1"/>
                <c:pt idx="0">
                  <c:v>Ativo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Dados!$AG$29:$AG$52</c15:sqref>
                  </c15:fullRef>
                </c:ext>
              </c:extLst>
              <c:f>Dados!$AG$37:$AG$51</c:f>
              <c:numCache>
                <c:formatCode>mmm\-yy</c:formatCode>
                <c:ptCount val="15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Dados!$AJ$29:$AJ$52</c15:sqref>
                  </c15:fullRef>
                </c:ext>
              </c:extLst>
              <c:f>Dados!$AJ$37:$AJ$51</c:f>
              <c:numCache>
                <c:formatCode>General</c:formatCode>
                <c:ptCount val="15"/>
                <c:pt idx="0">
                  <c:v>680</c:v>
                </c:pt>
                <c:pt idx="1">
                  <c:v>680</c:v>
                </c:pt>
                <c:pt idx="2">
                  <c:v>684</c:v>
                </c:pt>
                <c:pt idx="3">
                  <c:v>696</c:v>
                </c:pt>
                <c:pt idx="4">
                  <c:v>697</c:v>
                </c:pt>
                <c:pt idx="5">
                  <c:v>698</c:v>
                </c:pt>
                <c:pt idx="6">
                  <c:v>702</c:v>
                </c:pt>
                <c:pt idx="7">
                  <c:v>705</c:v>
                </c:pt>
                <c:pt idx="8">
                  <c:v>706</c:v>
                </c:pt>
                <c:pt idx="9">
                  <c:v>706</c:v>
                </c:pt>
                <c:pt idx="10">
                  <c:v>711</c:v>
                </c:pt>
                <c:pt idx="11">
                  <c:v>713</c:v>
                </c:pt>
                <c:pt idx="12">
                  <c:v>732</c:v>
                </c:pt>
                <c:pt idx="13">
                  <c:v>748</c:v>
                </c:pt>
                <c:pt idx="14">
                  <c:v>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65-4A0B-9A53-FA1E3C849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3508656"/>
        <c:axId val="822455680"/>
      </c:barChart>
      <c:lineChart>
        <c:grouping val="standard"/>
        <c:varyColors val="0"/>
        <c:ser>
          <c:idx val="0"/>
          <c:order val="0"/>
          <c:tx>
            <c:strRef>
              <c:f>Dados!$AH$28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781E77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Dados!$AG$29:$AG$52</c15:sqref>
                  </c15:fullRef>
                </c:ext>
              </c:extLst>
              <c:f>Dados!$AG$37:$AG$51</c:f>
              <c:numCache>
                <c:formatCode>mmm\-yy</c:formatCode>
                <c:ptCount val="15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Dados!$AH$29:$AH$52</c15:sqref>
                  </c15:fullRef>
                </c:ext>
              </c:extLst>
              <c:f>Dados!$AH$37:$AH$51</c:f>
              <c:numCache>
                <c:formatCode>General</c:formatCode>
                <c:ptCount val="15"/>
                <c:pt idx="0">
                  <c:v>765</c:v>
                </c:pt>
                <c:pt idx="1">
                  <c:v>759</c:v>
                </c:pt>
                <c:pt idx="2">
                  <c:v>744</c:v>
                </c:pt>
                <c:pt idx="3">
                  <c:v>748</c:v>
                </c:pt>
                <c:pt idx="4">
                  <c:v>749</c:v>
                </c:pt>
                <c:pt idx="5">
                  <c:v>749</c:v>
                </c:pt>
                <c:pt idx="6">
                  <c:v>752</c:v>
                </c:pt>
                <c:pt idx="7">
                  <c:v>758</c:v>
                </c:pt>
                <c:pt idx="8">
                  <c:v>756</c:v>
                </c:pt>
                <c:pt idx="9">
                  <c:v>755</c:v>
                </c:pt>
                <c:pt idx="10">
                  <c:v>760</c:v>
                </c:pt>
                <c:pt idx="11">
                  <c:v>760</c:v>
                </c:pt>
                <c:pt idx="12">
                  <c:v>779</c:v>
                </c:pt>
                <c:pt idx="13">
                  <c:v>795</c:v>
                </c:pt>
                <c:pt idx="14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5-4A0B-9A53-FA1E3C849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508656"/>
        <c:axId val="822455680"/>
      </c:lineChart>
      <c:dateAx>
        <c:axId val="82350865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455680"/>
        <c:crosses val="autoZero"/>
        <c:auto val="1"/>
        <c:lblOffset val="100"/>
        <c:baseTimeUnit val="months"/>
      </c:dateAx>
      <c:valAx>
        <c:axId val="822455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350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631363614663508"/>
          <c:y val="5.4412971977424632E-2"/>
          <c:w val="0.48211686806081955"/>
          <c:h val="9.12364261156681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kumimoji="0" lang="pt-BR" sz="1200" b="1" i="0" u="none" strike="noStrike" kern="1200" cap="all" spc="120" normalizeH="0" baseline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defRPr>
            </a:pPr>
            <a:r>
              <a:rPr kumimoji="0" lang="pt-BR" sz="1200" b="1" i="0" u="none" strike="noStrike" kern="1200" cap="all" spc="120" normalizeH="0" baseline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Atualizações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kumimoji="0" lang="pt-BR" sz="1200" b="1" i="0" u="none" strike="noStrike" kern="1200" cap="all" spc="120" normalizeH="0" baseline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207533695641606E-2"/>
          <c:y val="0.18936382656971806"/>
          <c:w val="0.92822865003733512"/>
          <c:h val="0.712610528562056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Dados!$AC$43:$AC$44</c:f>
              <c:strCache>
                <c:ptCount val="2"/>
                <c:pt idx="1">
                  <c:v>SKUs entrando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Dados!$AB$45:$AB$68</c15:sqref>
                  </c15:fullRef>
                </c:ext>
              </c:extLst>
              <c:f>Dados!$AB$53:$AB$68</c:f>
              <c:numCache>
                <c:formatCode>mmm\-yy</c:formatCode>
                <c:ptCount val="16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  <c:pt idx="15">
                  <c:v>45748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Dados!$AC$45:$AC$68</c15:sqref>
                  </c15:fullRef>
                </c:ext>
              </c:extLst>
              <c:f>Dados!$AC$53:$AC$68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13</c:v>
                </c:pt>
                <c:pt idx="3">
                  <c:v>12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1</c:v>
                </c:pt>
                <c:pt idx="12">
                  <c:v>19</c:v>
                </c:pt>
                <c:pt idx="1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E-4381-8BB3-9BCDD3682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0913119"/>
        <c:axId val="1161389407"/>
      </c:barChart>
      <c:barChart>
        <c:barDir val="col"/>
        <c:grouping val="stacked"/>
        <c:varyColors val="0"/>
        <c:ser>
          <c:idx val="1"/>
          <c:order val="1"/>
          <c:tx>
            <c:strRef>
              <c:f>Dados!$AD$43:$AD$44</c:f>
              <c:strCache>
                <c:ptCount val="2"/>
                <c:pt idx="1">
                  <c:v>SKUs saindo</c:v>
                </c:pt>
              </c:strCache>
            </c:strRef>
          </c:tx>
          <c:spPr>
            <a:solidFill>
              <a:srgbClr val="781E77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0226059363937748E-3"/>
                  <c:y val="5.25280412151999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6492077264893523E-2"/>
                      <c:h val="0.118050037104213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81E-4381-8BB3-9BCDD36823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Dados!$AE$45:$AE$68</c15:sqref>
                  </c15:fullRef>
                </c:ext>
              </c:extLst>
              <c:f>Dados!$AE$53:$AE$68</c:f>
              <c:numCache>
                <c:formatCode>General</c:formatCode>
                <c:ptCount val="16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Dados!$AD$45:$AD$68</c15:sqref>
                  </c15:fullRef>
                </c:ext>
              </c:extLst>
              <c:f>Dados!$AD$53:$AD$68</c:f>
              <c:numCache>
                <c:formatCode>General</c:formatCode>
                <c:ptCount val="16"/>
                <c:pt idx="0">
                  <c:v>-12</c:v>
                </c:pt>
                <c:pt idx="1">
                  <c:v>-11</c:v>
                </c:pt>
                <c:pt idx="2">
                  <c:v>-28</c:v>
                </c:pt>
                <c:pt idx="3">
                  <c:v>-8</c:v>
                </c:pt>
                <c:pt idx="4">
                  <c:v>0</c:v>
                </c:pt>
                <c:pt idx="5">
                  <c:v>-1</c:v>
                </c:pt>
                <c:pt idx="6">
                  <c:v>-5</c:v>
                </c:pt>
                <c:pt idx="7">
                  <c:v>-2</c:v>
                </c:pt>
                <c:pt idx="8">
                  <c:v>-3</c:v>
                </c:pt>
                <c:pt idx="9">
                  <c:v>-2</c:v>
                </c:pt>
                <c:pt idx="10">
                  <c:v>0</c:v>
                </c:pt>
                <c:pt idx="11">
                  <c:v>-1</c:v>
                </c:pt>
                <c:pt idx="14">
                  <c:v>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1E-4381-8BB3-9BCDD3682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6453920"/>
        <c:axId val="15960529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Dados!$AE$44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Dados!$AE$45:$AE$68</c15:sqref>
                        </c15:fullRef>
                        <c15:formulaRef>
                          <c15:sqref>Dados!$AE$53:$AE$68</c15:sqref>
                        </c15:formulaRef>
                      </c:ext>
                    </c:extLst>
                    <c:numCache>
                      <c:formatCode>General</c:formatCode>
                      <c:ptCount val="16"/>
                    </c:numCache>
                  </c:numRef>
                </c:cat>
                <c:val>
                  <c:numRef>
                    <c:extLst>
                      <c:ext xmlns:c16="http://schemas.microsoft.com/office/drawing/2014/chart" uri="{F5D05F6E-A05E-4728-AFD3-386EB277150F}">
                        <c16:filteredLitCache>
                          <c:numCache>
                            <c:formatCode>General</c:formatCode>
                            <c:ptCount val="1"/>
                            <c:pt idx="0">
                              <c:v>1</c:v>
                            </c:pt>
                          </c:numCache>
                        </c16:filteredLitCache>
                      </c:ext>
                    </c:extLst>
                    <c:f/>
                    <c:numCache>
                      <c:formatCode>General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781E-4381-8BB3-9BCDD3682320}"/>
                  </c:ext>
                </c:extLst>
              </c15:ser>
            </c15:filteredBarSeries>
          </c:ext>
        </c:extLst>
      </c:barChart>
      <c:catAx>
        <c:axId val="116091311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389407"/>
        <c:crosses val="autoZero"/>
        <c:auto val="0"/>
        <c:lblAlgn val="ctr"/>
        <c:lblOffset val="100"/>
        <c:noMultiLvlLbl val="0"/>
      </c:catAx>
      <c:valAx>
        <c:axId val="11613894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60913119"/>
        <c:crosses val="autoZero"/>
        <c:crossBetween val="midCat"/>
      </c:valAx>
      <c:valAx>
        <c:axId val="159605292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453920"/>
        <c:crosses val="max"/>
        <c:crossBetween val="between"/>
      </c:valAx>
      <c:catAx>
        <c:axId val="164645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96052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520285291663095"/>
          <c:y val="0.11795065881463392"/>
          <c:w val="0.42166898855567414"/>
          <c:h val="8.7877761530998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segmento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6650764860466487E-2"/>
          <c:y val="0.18662748807397717"/>
          <c:w val="0.95228153688292205"/>
          <c:h val="0.42627978913147213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Dados!$Z$2</c:f>
              <c:strCache>
                <c:ptCount val="1"/>
                <c:pt idx="0">
                  <c:v>jan/24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33C-4C67-93B0-570CEF11A49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2-E33C-4C67-93B0-570CEF11A490}"/>
              </c:ext>
            </c:extLst>
          </c:dPt>
          <c:dPt>
            <c:idx val="2"/>
            <c:invertIfNegative val="0"/>
            <c:bubble3D val="0"/>
            <c:spPr>
              <a:solidFill>
                <a:srgbClr val="782777"/>
              </a:solidFill>
            </c:spPr>
            <c:extLst>
              <c:ext xmlns:c16="http://schemas.microsoft.com/office/drawing/2014/chart" uri="{C3380CC4-5D6E-409C-BE32-E72D297353CC}">
                <c16:uniqueId val="{00000004-E33C-4C67-93B0-570CEF11A49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6-E33C-4C67-93B0-570CEF11A4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8-E33C-4C67-93B0-570CEF11A4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E33C-4C67-93B0-570CEF11A49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E33C-4C67-93B0-570CEF11A4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Dados!$AA$1:$AG$1</c:f>
              <c:strCache>
                <c:ptCount val="7"/>
                <c:pt idx="0">
                  <c:v>OEM</c:v>
                </c:pt>
                <c:pt idx="1">
                  <c:v>Industrial</c:v>
                </c:pt>
                <c:pt idx="2">
                  <c:v>Exportação</c:v>
                </c:pt>
                <c:pt idx="3">
                  <c:v>Carros</c:v>
                </c:pt>
                <c:pt idx="4">
                  <c:v>Caminhões</c:v>
                </c:pt>
                <c:pt idx="5">
                  <c:v>Motos</c:v>
                </c:pt>
                <c:pt idx="6">
                  <c:v>Coolants</c:v>
                </c:pt>
              </c:strCache>
            </c:strRef>
          </c:cat>
          <c:val>
            <c:numRef>
              <c:f>Dados!$Z$11:$AF$11</c:f>
              <c:numCache>
                <c:formatCode>General</c:formatCode>
                <c:ptCount val="7"/>
                <c:pt idx="0">
                  <c:v>310</c:v>
                </c:pt>
                <c:pt idx="1">
                  <c:v>336</c:v>
                </c:pt>
                <c:pt idx="2">
                  <c:v>29</c:v>
                </c:pt>
                <c:pt idx="3">
                  <c:v>43</c:v>
                </c:pt>
                <c:pt idx="4">
                  <c:v>36</c:v>
                </c:pt>
                <c:pt idx="5">
                  <c:v>15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3C-4C67-93B0-570CEF11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axId val="489023616"/>
        <c:axId val="489024600"/>
        <c:extLst/>
      </c:barChart>
      <c:catAx>
        <c:axId val="4890236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89024600"/>
        <c:crosses val="autoZero"/>
        <c:auto val="1"/>
        <c:lblAlgn val="ctr"/>
        <c:lblOffset val="100"/>
        <c:noMultiLvlLbl val="0"/>
      </c:catAx>
      <c:valAx>
        <c:axId val="489024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023616"/>
        <c:crosses val="autoZero"/>
        <c:crossBetween val="between"/>
        <c:majorUnit val="100"/>
      </c:valAx>
    </c:plotArea>
    <c:legend>
      <c:legendPos val="b"/>
      <c:layout>
        <c:manualLayout>
          <c:xMode val="edge"/>
          <c:yMode val="edge"/>
          <c:x val="0.19720488949486054"/>
          <c:y val="0.61734568546632174"/>
          <c:w val="0.60570342094442675"/>
          <c:h val="0.20704088945776775"/>
        </c:manualLayout>
      </c:layout>
      <c:overlay val="0"/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kumimoji="0" lang="pt-BR" sz="1200" b="1" i="0" u="none" strike="noStrike" kern="1200" cap="all" spc="12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oem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1475724407515886E-2"/>
          <c:y val="0.19207627268453711"/>
          <c:w val="0.9447255937021567"/>
          <c:h val="0.504661850519610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Dados!$AI$2</c:f>
              <c:strCache>
                <c:ptCount val="1"/>
                <c:pt idx="0">
                  <c:v>jan/24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Dados!$AJ$1:$AV$1</c:f>
              <c:strCache>
                <c:ptCount val="13"/>
                <c:pt idx="0">
                  <c:v>AGCO</c:v>
                </c:pt>
                <c:pt idx="1">
                  <c:v>Mercedes</c:v>
                </c:pt>
                <c:pt idx="2">
                  <c:v>John Deere</c:v>
                </c:pt>
                <c:pt idx="3">
                  <c:v>STELLANTIS</c:v>
                </c:pt>
                <c:pt idx="4">
                  <c:v>Scania</c:v>
                </c:pt>
                <c:pt idx="5">
                  <c:v>Volvo</c:v>
                </c:pt>
                <c:pt idx="6">
                  <c:v>VW</c:v>
                </c:pt>
                <c:pt idx="7">
                  <c:v>MAN</c:v>
                </c:pt>
                <c:pt idx="8">
                  <c:v>BMW</c:v>
                </c:pt>
                <c:pt idx="9">
                  <c:v>Nissan</c:v>
                </c:pt>
                <c:pt idx="10">
                  <c:v>Komatsu</c:v>
                </c:pt>
                <c:pt idx="11">
                  <c:v>Hyundai</c:v>
                </c:pt>
                <c:pt idx="12">
                  <c:v>Yamaha</c:v>
                </c:pt>
              </c:strCache>
            </c:strRef>
          </c:cat>
          <c:val>
            <c:numRef>
              <c:f>Dados!$AJ$11:$AV$11</c:f>
              <c:numCache>
                <c:formatCode>General</c:formatCode>
                <c:ptCount val="13"/>
                <c:pt idx="0">
                  <c:v>68</c:v>
                </c:pt>
                <c:pt idx="1">
                  <c:v>35</c:v>
                </c:pt>
                <c:pt idx="2">
                  <c:v>36</c:v>
                </c:pt>
                <c:pt idx="3">
                  <c:v>27</c:v>
                </c:pt>
                <c:pt idx="4">
                  <c:v>32</c:v>
                </c:pt>
                <c:pt idx="5">
                  <c:v>32</c:v>
                </c:pt>
                <c:pt idx="6">
                  <c:v>20</c:v>
                </c:pt>
                <c:pt idx="7">
                  <c:v>16</c:v>
                </c:pt>
                <c:pt idx="8">
                  <c:v>10</c:v>
                </c:pt>
                <c:pt idx="9">
                  <c:v>10</c:v>
                </c:pt>
                <c:pt idx="10">
                  <c:v>7</c:v>
                </c:pt>
                <c:pt idx="11">
                  <c:v>5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8-425C-A98C-F3157041E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axId val="1812892271"/>
        <c:axId val="1798511535"/>
      </c:barChart>
      <c:catAx>
        <c:axId val="1812892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8511535"/>
        <c:crosses val="autoZero"/>
        <c:auto val="1"/>
        <c:lblAlgn val="ctr"/>
        <c:lblOffset val="100"/>
        <c:noMultiLvlLbl val="0"/>
      </c:catAx>
      <c:valAx>
        <c:axId val="179851153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12892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classificação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781E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5F-46D5-814A-8C8E6D6D6D8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5F-46D5-814A-8C8E6D6D6D8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D5F-46D5-814A-8C8E6D6D6D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Dados!$J$25:$L$25</c:f>
              <c:strCache>
                <c:ptCount val="3"/>
                <c:pt idx="0">
                  <c:v>EXPORTAÇÃO</c:v>
                </c:pt>
                <c:pt idx="1">
                  <c:v>Shell Brand</c:v>
                </c:pt>
                <c:pt idx="2">
                  <c:v>OEM</c:v>
                </c:pt>
              </c:strCache>
            </c:strRef>
          </c:cat>
          <c:val>
            <c:numRef>
              <c:f>Dados!$J$26:$L$26</c:f>
              <c:numCache>
                <c:formatCode>General</c:formatCode>
                <c:ptCount val="3"/>
                <c:pt idx="0">
                  <c:v>29</c:v>
                </c:pt>
                <c:pt idx="1">
                  <c:v>439</c:v>
                </c:pt>
                <c:pt idx="2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5F-46D5-814A-8C8E6D6D6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origem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75449798788757"/>
          <c:y val="0.23893608553270826"/>
          <c:w val="0.69893574492333654"/>
          <c:h val="0.5370806931075362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33-433B-9F4D-C93936813F49}"/>
              </c:ext>
            </c:extLst>
          </c:dPt>
          <c:dPt>
            <c:idx val="1"/>
            <c:bubble3D val="0"/>
            <c:spPr>
              <a:solidFill>
                <a:srgbClr val="AFABA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33-433B-9F4D-C93936813F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Dados!$J$31:$K$31</c:f>
              <c:strCache>
                <c:ptCount val="2"/>
                <c:pt idx="0">
                  <c:v>Local</c:v>
                </c:pt>
                <c:pt idx="1">
                  <c:v>Importado</c:v>
                </c:pt>
              </c:strCache>
            </c:strRef>
          </c:cat>
          <c:val>
            <c:numRef>
              <c:f>Dados!$J$32:$K$32</c:f>
              <c:numCache>
                <c:formatCode>General</c:formatCode>
                <c:ptCount val="2"/>
                <c:pt idx="0">
                  <c:v>598</c:v>
                </c:pt>
                <c:pt idx="1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33-433B-9F4D-C93936813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23245</xdr:colOff>
      <xdr:row>6</xdr:row>
      <xdr:rowOff>37802</xdr:rowOff>
    </xdr:from>
    <xdr:to>
      <xdr:col>9</xdr:col>
      <xdr:colOff>581169</xdr:colOff>
      <xdr:row>19</xdr:row>
      <xdr:rowOff>118242</xdr:rowOff>
    </xdr:to>
    <xdr:graphicFrame macro="">
      <xdr:nvGraphicFramePr>
        <xdr:cNvPr id="12" name="Gráfico 18">
          <a:extLst>
            <a:ext uri="{FF2B5EF4-FFF2-40B4-BE49-F238E27FC236}">
              <a16:creationId xmlns:a16="http://schemas.microsoft.com/office/drawing/2014/main" id="{EE13E8FF-59D2-4346-A56E-3F6839C6A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538656</xdr:colOff>
      <xdr:row>6</xdr:row>
      <xdr:rowOff>36102</xdr:rowOff>
    </xdr:from>
    <xdr:to>
      <xdr:col>16</xdr:col>
      <xdr:colOff>159371</xdr:colOff>
      <xdr:row>19</xdr:row>
      <xdr:rowOff>157654</xdr:rowOff>
    </xdr:to>
    <xdr:graphicFrame macro="">
      <xdr:nvGraphicFramePr>
        <xdr:cNvPr id="15" name="Gráfico 12">
          <a:extLst>
            <a:ext uri="{FF2B5EF4-FFF2-40B4-BE49-F238E27FC236}">
              <a16:creationId xmlns:a16="http://schemas.microsoft.com/office/drawing/2014/main" id="{5148C51F-8FDE-4E9C-8F8D-6083EEEE0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67967</xdr:colOff>
      <xdr:row>20</xdr:row>
      <xdr:rowOff>39077</xdr:rowOff>
    </xdr:from>
    <xdr:to>
      <xdr:col>11</xdr:col>
      <xdr:colOff>200987</xdr:colOff>
      <xdr:row>35</xdr:row>
      <xdr:rowOff>110607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5B33F994-4DD9-4E26-A6FC-DC3FBFD89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458932</xdr:colOff>
      <xdr:row>20</xdr:row>
      <xdr:rowOff>40715</xdr:rowOff>
    </xdr:from>
    <xdr:to>
      <xdr:col>19</xdr:col>
      <xdr:colOff>10069</xdr:colOff>
      <xdr:row>32</xdr:row>
      <xdr:rowOff>144183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076301-34D0-4862-A69E-CF307A640F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14940</xdr:colOff>
      <xdr:row>1</xdr:row>
      <xdr:rowOff>52295</xdr:rowOff>
    </xdr:from>
    <xdr:to>
      <xdr:col>4</xdr:col>
      <xdr:colOff>134471</xdr:colOff>
      <xdr:row>4</xdr:row>
      <xdr:rowOff>107814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B8D57BEA-0DEF-4DC6-A5A9-1D46469F6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6090" y="106270"/>
          <a:ext cx="1341906" cy="515894"/>
        </a:xfrm>
        <a:prstGeom prst="rect">
          <a:avLst/>
        </a:prstGeom>
      </xdr:spPr>
    </xdr:pic>
    <xdr:clientData/>
  </xdr:twoCellAnchor>
  <xdr:twoCellAnchor editAs="oneCell">
    <xdr:from>
      <xdr:col>3</xdr:col>
      <xdr:colOff>366059</xdr:colOff>
      <xdr:row>1</xdr:row>
      <xdr:rowOff>44829</xdr:rowOff>
    </xdr:from>
    <xdr:to>
      <xdr:col>4</xdr:col>
      <xdr:colOff>200584</xdr:colOff>
      <xdr:row>4</xdr:row>
      <xdr:rowOff>54353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BAA3C3C0-E83D-49EB-9576-CE6573247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gray">
        <a:xfrm>
          <a:off x="1283634" y="105154"/>
          <a:ext cx="450475" cy="454024"/>
        </a:xfrm>
        <a:prstGeom prst="rect">
          <a:avLst/>
        </a:prstGeom>
      </xdr:spPr>
    </xdr:pic>
    <xdr:clientData/>
  </xdr:twoCellAnchor>
  <xdr:twoCellAnchor>
    <xdr:from>
      <xdr:col>16</xdr:col>
      <xdr:colOff>2486</xdr:colOff>
      <xdr:row>6</xdr:row>
      <xdr:rowOff>152220</xdr:rowOff>
    </xdr:from>
    <xdr:to>
      <xdr:col>18</xdr:col>
      <xdr:colOff>524323</xdr:colOff>
      <xdr:row>19</xdr:row>
      <xdr:rowOff>150168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A96C8B2D-BFEA-40B1-BD91-44D1385491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25558</xdr:colOff>
      <xdr:row>6</xdr:row>
      <xdr:rowOff>76200</xdr:rowOff>
    </xdr:from>
    <xdr:to>
      <xdr:col>19</xdr:col>
      <xdr:colOff>10489</xdr:colOff>
      <xdr:row>19</xdr:row>
      <xdr:rowOff>152400</xdr:rowOff>
    </xdr:to>
    <xdr:sp macro="" textlink="">
      <xdr:nvSpPr>
        <xdr:cNvPr id="10" name="Rectangle 12">
          <a:extLst>
            <a:ext uri="{FF2B5EF4-FFF2-40B4-BE49-F238E27FC236}">
              <a16:creationId xmlns:a16="http://schemas.microsoft.com/office/drawing/2014/main" id="{F246BC5B-DEB0-4427-A5CB-E9AB3E3D8260}"/>
            </a:ext>
          </a:extLst>
        </xdr:cNvPr>
        <xdr:cNvSpPr/>
      </xdr:nvSpPr>
      <xdr:spPr>
        <a:xfrm>
          <a:off x="341244" y="936171"/>
          <a:ext cx="10511416" cy="2411186"/>
        </a:xfrm>
        <a:prstGeom prst="rect">
          <a:avLst/>
        </a:prstGeom>
        <a:noFill/>
        <a:ln>
          <a:solidFill>
            <a:srgbClr val="78277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25558</xdr:colOff>
      <xdr:row>19</xdr:row>
      <xdr:rowOff>165099</xdr:rowOff>
    </xdr:from>
    <xdr:to>
      <xdr:col>19</xdr:col>
      <xdr:colOff>2212</xdr:colOff>
      <xdr:row>33</xdr:row>
      <xdr:rowOff>47996</xdr:rowOff>
    </xdr:to>
    <xdr:sp macro="" textlink="">
      <xdr:nvSpPr>
        <xdr:cNvPr id="11" name="Rectangle 13">
          <a:extLst>
            <a:ext uri="{FF2B5EF4-FFF2-40B4-BE49-F238E27FC236}">
              <a16:creationId xmlns:a16="http://schemas.microsoft.com/office/drawing/2014/main" id="{A8B78A69-484A-4CE9-8D66-91E7117290ED}"/>
            </a:ext>
          </a:extLst>
        </xdr:cNvPr>
        <xdr:cNvSpPr/>
      </xdr:nvSpPr>
      <xdr:spPr>
        <a:xfrm>
          <a:off x="328626" y="3403599"/>
          <a:ext cx="9692154" cy="2428670"/>
        </a:xfrm>
        <a:prstGeom prst="rect">
          <a:avLst/>
        </a:prstGeom>
        <a:noFill/>
        <a:ln>
          <a:solidFill>
            <a:srgbClr val="78277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74163</xdr:colOff>
      <xdr:row>20</xdr:row>
      <xdr:rowOff>11537</xdr:rowOff>
    </xdr:from>
    <xdr:to>
      <xdr:col>5</xdr:col>
      <xdr:colOff>41614</xdr:colOff>
      <xdr:row>33</xdr:row>
      <xdr:rowOff>20943</xdr:rowOff>
    </xdr:to>
    <xdr:graphicFrame macro="">
      <xdr:nvGraphicFramePr>
        <xdr:cNvPr id="8" name="Chart 10">
          <a:extLst>
            <a:ext uri="{FF2B5EF4-FFF2-40B4-BE49-F238E27FC236}">
              <a16:creationId xmlns:a16="http://schemas.microsoft.com/office/drawing/2014/main" id="{BC38E3DB-4D07-49B7-B9AA-5EDF912E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14940</xdr:colOff>
      <xdr:row>1</xdr:row>
      <xdr:rowOff>52295</xdr:rowOff>
    </xdr:from>
    <xdr:to>
      <xdr:col>2</xdr:col>
      <xdr:colOff>496059</xdr:colOff>
      <xdr:row>4</xdr:row>
      <xdr:rowOff>94479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3285000-DEB6-4A3A-B6E4-1126C9FF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40" y="52295"/>
          <a:ext cx="1337237" cy="503754"/>
        </a:xfrm>
        <a:prstGeom prst="rect">
          <a:avLst/>
        </a:prstGeom>
      </xdr:spPr>
    </xdr:pic>
    <xdr:clientData/>
  </xdr:twoCellAnchor>
  <xdr:twoCellAnchor editAs="oneCell">
    <xdr:from>
      <xdr:col>2</xdr:col>
      <xdr:colOff>97938</xdr:colOff>
      <xdr:row>1</xdr:row>
      <xdr:rowOff>127000</xdr:rowOff>
    </xdr:from>
    <xdr:to>
      <xdr:col>2</xdr:col>
      <xdr:colOff>554355</xdr:colOff>
      <xdr:row>3</xdr:row>
      <xdr:rowOff>123190</xdr:rowOff>
    </xdr:to>
    <xdr:pic>
      <xdr:nvPicPr>
        <xdr:cNvPr id="10" name="Picture 6">
          <a:extLst>
            <a:ext uri="{FF2B5EF4-FFF2-40B4-BE49-F238E27FC236}">
              <a16:creationId xmlns:a16="http://schemas.microsoft.com/office/drawing/2014/main" id="{64AFA147-0BAE-37F8-0273-AB27B8F9F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gray">
        <a:xfrm>
          <a:off x="1818788" y="184150"/>
          <a:ext cx="460862" cy="323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223346</xdr:colOff>
      <xdr:row>0</xdr:row>
      <xdr:rowOff>0</xdr:rowOff>
    </xdr:from>
    <xdr:to>
      <xdr:col>3</xdr:col>
      <xdr:colOff>619574</xdr:colOff>
      <xdr:row>3</xdr:row>
      <xdr:rowOff>152367</xdr:rowOff>
    </xdr:to>
    <xdr:pic>
      <xdr:nvPicPr>
        <xdr:cNvPr id="4" name="Picture 12">
          <a:extLst>
            <a:ext uri="{FF2B5EF4-FFF2-40B4-BE49-F238E27FC236}">
              <a16:creationId xmlns:a16="http://schemas.microsoft.com/office/drawing/2014/main" id="{C0B2765A-56C8-419E-9063-F3A33AB0C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46" y="0"/>
          <a:ext cx="1963036" cy="53993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34290</xdr:rowOff>
    </xdr:from>
    <xdr:to>
      <xdr:col>4</xdr:col>
      <xdr:colOff>1024890</xdr:colOff>
      <xdr:row>3</xdr:row>
      <xdr:rowOff>20955</xdr:rowOff>
    </xdr:to>
    <xdr:sp macro="[0]!base_comple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2D9EC9-6813-96FD-FDE9-DD0CEDF32664}"/>
            </a:ext>
          </a:extLst>
        </xdr:cNvPr>
        <xdr:cNvSpPr/>
      </xdr:nvSpPr>
      <xdr:spPr>
        <a:xfrm>
          <a:off x="4248150" y="91440"/>
          <a:ext cx="1024890" cy="29146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127731</xdr:rowOff>
    </xdr:from>
    <xdr:to>
      <xdr:col>1</xdr:col>
      <xdr:colOff>524615</xdr:colOff>
      <xdr:row>2</xdr:row>
      <xdr:rowOff>94615</xdr:rowOff>
    </xdr:to>
    <xdr:pic>
      <xdr:nvPicPr>
        <xdr:cNvPr id="6" name="Picture 12">
          <a:extLst>
            <a:ext uri="{FF2B5EF4-FFF2-40B4-BE49-F238E27FC236}">
              <a16:creationId xmlns:a16="http://schemas.microsoft.com/office/drawing/2014/main" id="{403B8E69-FDD7-4A7D-8FDA-EFC39085C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27731"/>
          <a:ext cx="1091035" cy="344709"/>
        </a:xfrm>
        <a:prstGeom prst="rect">
          <a:avLst/>
        </a:prstGeom>
      </xdr:spPr>
    </xdr:pic>
    <xdr:clientData/>
  </xdr:twoCellAnchor>
  <xdr:twoCellAnchor editAs="oneCell">
    <xdr:from>
      <xdr:col>1</xdr:col>
      <xdr:colOff>622022</xdr:colOff>
      <xdr:row>0</xdr:row>
      <xdr:rowOff>0</xdr:rowOff>
    </xdr:from>
    <xdr:to>
      <xdr:col>2</xdr:col>
      <xdr:colOff>521081</xdr:colOff>
      <xdr:row>3</xdr:row>
      <xdr:rowOff>40412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432ECADC-B1C4-40AA-88C4-7815463CA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gray">
        <a:xfrm>
          <a:off x="934442" y="0"/>
          <a:ext cx="713764" cy="6119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ericas.shell.com\americas-south\Oil%20Products\SBRASOP%20Barra\Department\S&amp;OP-LATAM\10%20-%20Lean\1.%20Brazil\3.%20Minitab\Ciclo%20132%20-%20201706\AGCO_Lubes_SC10_5023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sdc1is008c\Miriam.Van-Loon$\cached\my%20documents\Macro%20Distributors\Monitoring\Performance\KPI%20legal%20and%20finance%20checked%20vs0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.shell.com/Apps/Excel&#234;ncia%20Operacional/AJUSTES%20PEX%202013%20-%202014/Users/pedro.turrini/AppData/Roaming/Microsoft/Excel/Workshop%20Dodos/Growth%20Program%20%20Southeas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.shell.com/Users/Miguel.Castellani/Desktop/PLM%20Brasil/IMPLEMENTA&#199;&#213;ES/BRAZIL/BC_16231_RisellaX%20Gabi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.shell.com/Users/Renato.Herrera/AppData/Local/Temp/wzbcfc/SPANCOP%20BRASIL%20OUT1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.shell.com/Apps/Fausto/Lubpar/Spancop/Copy%20of%20D-SPANCOP%20Brazil%20FWS%20Lubpar%20Outubr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.shell.com/Users/Shawn.Holloway/AppData/Local/Microsoft/Windows/Temporary%20Internet%20Files/Content.Outlook/NVTNWNIB/ABP%20Marketing%20and%20Technical%20plan%202018%202.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Doh-Kit.Goh\AppData\Local\Microsoft\Windows\Temporary%20Internet%20Files\Content.Outlook\KX33Z3KH\2011%20Business%20Plan%20Orica%20NZ%20V4%20Dec%201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SLDP%20Mgmt%20Foundation%20Intrantet%201004a.ppt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nhaticloud-my.sharepoint.com/personal/cs358160_minhati_com_br/Documents/Documentos/PLM/Estoque/ZV%2002042025.xls.xlsx" TargetMode="External"/><Relationship Id="rId1" Type="http://schemas.openxmlformats.org/officeDocument/2006/relationships/externalLinkPath" Target="https://minhaticloud-my.sharepoint.com/personal/cs358160_minhati_com_br/Documents/Documentos/PLM/Estoque/ZV%2002042025.xls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s384451\AppData\Local\Microsoft\Windows\INetCache\Content.Outlook\TD2T9U54\Portf&#243;lio_Lubs_Bi.xlsx" TargetMode="External"/><Relationship Id="rId1" Type="http://schemas.openxmlformats.org/officeDocument/2006/relationships/externalLinkPath" Target="/Users/cs384451/AppData/Local/Microsoft/Windows/INetCache/Content.Outlook/TD2T9U54/Portf&#243;lio_Lubs_B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 Change History"/>
      <sheetName val="Version Control"/>
      <sheetName val="Home"/>
      <sheetName val="Forms"/>
      <sheetName val="Stage 1 - Bus Case"/>
      <sheetName val="Stage 1.1 - Bus Case Detail"/>
      <sheetName val="PackCodes"/>
      <sheetName val="coo"/>
      <sheetName val="Stage 2 - Header"/>
      <sheetName val="Deal Sheet"/>
      <sheetName val="Stage 2 - Plant_SalesOrg"/>
      <sheetName val="Plant info"/>
      <sheetName val="Sheet1"/>
      <sheetName val="Lookups for Stage 2Plant"/>
      <sheetName val="CTN"/>
      <sheetName val="EDG"/>
      <sheetName val="Stage 4 - MRP Change"/>
      <sheetName val="Stage 4 - Withdraw"/>
      <sheetName val="PPCM"/>
    </sheetNames>
    <sheetDataSet>
      <sheetData sheetId="0"/>
      <sheetData sheetId="1"/>
      <sheetData sheetId="2">
        <row r="5">
          <cell r="C5" t="str">
            <v>Legacy_SC2</v>
          </cell>
        </row>
      </sheetData>
      <sheetData sheetId="3"/>
      <sheetData sheetId="4"/>
      <sheetData sheetId="5"/>
      <sheetData sheetId="6">
        <row r="3">
          <cell r="A3" t="str">
            <v>001176</v>
          </cell>
          <cell r="Z3" t="str">
            <v>Available – Generic (Local Sales)</v>
          </cell>
        </row>
        <row r="4">
          <cell r="Z4" t="str">
            <v>Available – Customer Specific (GKA/ OEM)</v>
          </cell>
        </row>
        <row r="5">
          <cell r="Z5" t="str">
            <v>Available – For Export Only (Networking)</v>
          </cell>
        </row>
        <row r="6">
          <cell r="Z6" t="str">
            <v>Available – For Production Only (LSC)</v>
          </cell>
        </row>
        <row r="7">
          <cell r="Z7" t="str">
            <v>Available – GPO OEM Market</v>
          </cell>
        </row>
        <row r="8">
          <cell r="Z8" t="str">
            <v>Available – Import to Customer Only</v>
          </cell>
        </row>
      </sheetData>
      <sheetData sheetId="7">
        <row r="3">
          <cell r="A3" t="str">
            <v>Afghanistan</v>
          </cell>
        </row>
        <row r="4">
          <cell r="A4" t="str">
            <v>Aland Islands</v>
          </cell>
        </row>
        <row r="5">
          <cell r="A5" t="str">
            <v>Albania</v>
          </cell>
        </row>
        <row r="6">
          <cell r="A6" t="str">
            <v>Algeria</v>
          </cell>
        </row>
        <row r="7">
          <cell r="A7" t="str">
            <v>Amer.Virgin Is.</v>
          </cell>
        </row>
        <row r="8">
          <cell r="A8" t="str">
            <v>Andorra</v>
          </cell>
        </row>
        <row r="9">
          <cell r="A9" t="str">
            <v>Angola</v>
          </cell>
        </row>
        <row r="10">
          <cell r="A10" t="str">
            <v>Anguilla</v>
          </cell>
        </row>
        <row r="11">
          <cell r="A11" t="str">
            <v>Antigua/Barbuda</v>
          </cell>
        </row>
        <row r="12">
          <cell r="A12" t="str">
            <v>Argentina</v>
          </cell>
        </row>
        <row r="13">
          <cell r="A13" t="str">
            <v>Armenia</v>
          </cell>
        </row>
        <row r="14">
          <cell r="A14" t="str">
            <v>Aruba</v>
          </cell>
        </row>
        <row r="15">
          <cell r="A15" t="str">
            <v>Australia</v>
          </cell>
        </row>
        <row r="16">
          <cell r="A16" t="str">
            <v>Austria</v>
          </cell>
        </row>
        <row r="17">
          <cell r="A17" t="str">
            <v>Azerbaijan</v>
          </cell>
        </row>
        <row r="18">
          <cell r="A18" t="str">
            <v>Bahamas</v>
          </cell>
        </row>
        <row r="19">
          <cell r="A19" t="str">
            <v>Bahrain</v>
          </cell>
        </row>
        <row r="20">
          <cell r="A20" t="str">
            <v>Bangladesh</v>
          </cell>
        </row>
        <row r="21">
          <cell r="A21" t="str">
            <v>Barbados</v>
          </cell>
        </row>
        <row r="22">
          <cell r="A22" t="str">
            <v>Belarus</v>
          </cell>
        </row>
        <row r="23">
          <cell r="A23" t="str">
            <v>Belgium</v>
          </cell>
        </row>
        <row r="24">
          <cell r="A24" t="str">
            <v>Belize</v>
          </cell>
        </row>
        <row r="25">
          <cell r="A25" t="str">
            <v>Benin</v>
          </cell>
        </row>
        <row r="26">
          <cell r="A26" t="str">
            <v>Bermuda</v>
          </cell>
        </row>
        <row r="27">
          <cell r="A27" t="str">
            <v>Bhutan</v>
          </cell>
        </row>
        <row r="28">
          <cell r="A28" t="str">
            <v>Bolivia</v>
          </cell>
        </row>
        <row r="29">
          <cell r="A29" t="str">
            <v>Bonaire, Saba</v>
          </cell>
        </row>
        <row r="30">
          <cell r="A30" t="str">
            <v>Bosnia-Herz.</v>
          </cell>
        </row>
        <row r="31">
          <cell r="A31" t="str">
            <v>Botswana</v>
          </cell>
        </row>
        <row r="32">
          <cell r="A32" t="str">
            <v>Bouvet Islands</v>
          </cell>
        </row>
        <row r="33">
          <cell r="A33" t="str">
            <v>Brazil</v>
          </cell>
        </row>
        <row r="34">
          <cell r="A34" t="str">
            <v>Brit.Ind.Oc.Ter</v>
          </cell>
        </row>
        <row r="35">
          <cell r="A35" t="str">
            <v>Brunei Daruss.</v>
          </cell>
        </row>
        <row r="36">
          <cell r="A36" t="str">
            <v>Bulgaria</v>
          </cell>
        </row>
        <row r="37">
          <cell r="A37" t="str">
            <v>Burkina-Faso</v>
          </cell>
        </row>
        <row r="38">
          <cell r="A38" t="str">
            <v>Burundi</v>
          </cell>
        </row>
        <row r="39">
          <cell r="A39" t="str">
            <v>Cambodia</v>
          </cell>
        </row>
        <row r="40">
          <cell r="A40" t="str">
            <v>Cameroon</v>
          </cell>
        </row>
        <row r="41">
          <cell r="A41" t="str">
            <v>Canada</v>
          </cell>
        </row>
        <row r="42">
          <cell r="A42" t="str">
            <v>Canary Islands</v>
          </cell>
        </row>
        <row r="43">
          <cell r="A43" t="str">
            <v>Cape Verde</v>
          </cell>
        </row>
        <row r="44">
          <cell r="A44" t="str">
            <v>Cayman Islands</v>
          </cell>
        </row>
        <row r="45">
          <cell r="A45" t="str">
            <v>Central Afr.Rep</v>
          </cell>
        </row>
        <row r="46">
          <cell r="A46" t="str">
            <v>Chad</v>
          </cell>
        </row>
        <row r="47">
          <cell r="A47" t="str">
            <v>Chile</v>
          </cell>
        </row>
        <row r="48">
          <cell r="A48" t="str">
            <v>China</v>
          </cell>
        </row>
        <row r="49">
          <cell r="A49" t="str">
            <v>Colombia</v>
          </cell>
        </row>
        <row r="50">
          <cell r="A50" t="str">
            <v>Comoros</v>
          </cell>
        </row>
        <row r="51">
          <cell r="A51" t="str">
            <v>Congo</v>
          </cell>
        </row>
        <row r="52">
          <cell r="A52" t="str">
            <v>Congo</v>
          </cell>
        </row>
        <row r="53">
          <cell r="A53" t="str">
            <v>Cook Islands</v>
          </cell>
        </row>
        <row r="54">
          <cell r="A54" t="str">
            <v>Costa Rica</v>
          </cell>
        </row>
        <row r="55">
          <cell r="A55" t="str">
            <v>Croatia</v>
          </cell>
        </row>
        <row r="56">
          <cell r="A56" t="str">
            <v>Cuba</v>
          </cell>
        </row>
        <row r="57">
          <cell r="A57" t="str">
            <v>Curaçao</v>
          </cell>
        </row>
        <row r="58">
          <cell r="A58" t="str">
            <v>Cyprus</v>
          </cell>
        </row>
        <row r="59">
          <cell r="A59" t="str">
            <v>Czech Republic</v>
          </cell>
        </row>
        <row r="60">
          <cell r="A60" t="str">
            <v>Denmark</v>
          </cell>
        </row>
        <row r="61">
          <cell r="A61" t="str">
            <v>Djibouti</v>
          </cell>
        </row>
        <row r="62">
          <cell r="A62" t="str">
            <v>Dominica</v>
          </cell>
        </row>
        <row r="63">
          <cell r="A63" t="str">
            <v>Dominican Rep.</v>
          </cell>
        </row>
        <row r="64">
          <cell r="A64" t="str">
            <v>Dutch Antilles</v>
          </cell>
        </row>
        <row r="65">
          <cell r="A65" t="str">
            <v>East Timor</v>
          </cell>
        </row>
        <row r="66">
          <cell r="A66" t="str">
            <v>Ecuador</v>
          </cell>
        </row>
        <row r="67">
          <cell r="A67" t="str">
            <v>Egypt</v>
          </cell>
        </row>
        <row r="68">
          <cell r="A68" t="str">
            <v>El Salvador</v>
          </cell>
        </row>
        <row r="69">
          <cell r="A69" t="str">
            <v>Equatorial Guin</v>
          </cell>
        </row>
        <row r="70">
          <cell r="A70" t="str">
            <v>Eritrea</v>
          </cell>
        </row>
        <row r="71">
          <cell r="A71" t="str">
            <v>Estonia</v>
          </cell>
        </row>
        <row r="72">
          <cell r="A72" t="str">
            <v>Ethiopia</v>
          </cell>
        </row>
        <row r="73">
          <cell r="A73" t="str">
            <v>Falkland Islnds</v>
          </cell>
        </row>
        <row r="74">
          <cell r="A74" t="str">
            <v>Faroe Islands</v>
          </cell>
        </row>
        <row r="75">
          <cell r="A75" t="str">
            <v>Fiji</v>
          </cell>
        </row>
        <row r="76">
          <cell r="A76" t="str">
            <v>Finland</v>
          </cell>
        </row>
        <row r="77">
          <cell r="A77" t="str">
            <v>France</v>
          </cell>
        </row>
        <row r="78">
          <cell r="A78" t="str">
            <v>French Guyana</v>
          </cell>
        </row>
        <row r="79">
          <cell r="A79" t="str">
            <v>French Polynes.</v>
          </cell>
        </row>
        <row r="80">
          <cell r="A80" t="str">
            <v>Gabon</v>
          </cell>
        </row>
        <row r="81">
          <cell r="A81" t="str">
            <v>Gambia</v>
          </cell>
        </row>
        <row r="82">
          <cell r="A82" t="str">
            <v>Georgia</v>
          </cell>
        </row>
        <row r="83">
          <cell r="A83" t="str">
            <v>Germany</v>
          </cell>
        </row>
        <row r="84">
          <cell r="A84" t="str">
            <v>Ghana</v>
          </cell>
        </row>
        <row r="85">
          <cell r="A85" t="str">
            <v>Gibraltar</v>
          </cell>
        </row>
        <row r="86">
          <cell r="A86" t="str">
            <v>Greece</v>
          </cell>
        </row>
        <row r="87">
          <cell r="A87" t="str">
            <v>Greenland</v>
          </cell>
        </row>
        <row r="88">
          <cell r="A88" t="str">
            <v>Grenada</v>
          </cell>
        </row>
        <row r="89">
          <cell r="A89" t="str">
            <v>Guadeloupe</v>
          </cell>
        </row>
        <row r="90">
          <cell r="A90" t="str">
            <v>Guam</v>
          </cell>
        </row>
        <row r="91">
          <cell r="A91" t="str">
            <v>Guatemala</v>
          </cell>
        </row>
        <row r="92">
          <cell r="A92" t="str">
            <v>Guernsey</v>
          </cell>
        </row>
        <row r="93">
          <cell r="A93" t="str">
            <v>Guinea</v>
          </cell>
        </row>
        <row r="94">
          <cell r="A94" t="str">
            <v>Guinea-Bissau</v>
          </cell>
        </row>
        <row r="95">
          <cell r="A95" t="str">
            <v>Guyana</v>
          </cell>
        </row>
        <row r="96">
          <cell r="A96" t="str">
            <v>Haiti</v>
          </cell>
        </row>
        <row r="97">
          <cell r="A97" t="str">
            <v>Honduras</v>
          </cell>
        </row>
        <row r="98">
          <cell r="A98" t="str">
            <v>Hong Kong</v>
          </cell>
        </row>
        <row r="99">
          <cell r="A99" t="str">
            <v>Hungary</v>
          </cell>
        </row>
        <row r="100">
          <cell r="A100" t="str">
            <v>Iceland</v>
          </cell>
        </row>
        <row r="101">
          <cell r="A101" t="str">
            <v>India</v>
          </cell>
        </row>
        <row r="102">
          <cell r="A102" t="str">
            <v>Indonesia</v>
          </cell>
        </row>
        <row r="103">
          <cell r="A103" t="str">
            <v>Internat Waters</v>
          </cell>
        </row>
        <row r="104">
          <cell r="A104" t="str">
            <v>Iraq</v>
          </cell>
        </row>
        <row r="105">
          <cell r="A105" t="str">
            <v>Ireland</v>
          </cell>
        </row>
        <row r="106">
          <cell r="A106" t="str">
            <v>Isle of Man</v>
          </cell>
        </row>
        <row r="107">
          <cell r="A107" t="str">
            <v>Israel</v>
          </cell>
        </row>
        <row r="108">
          <cell r="A108" t="str">
            <v>Italy</v>
          </cell>
        </row>
        <row r="109">
          <cell r="A109" t="str">
            <v>Ivory Coast</v>
          </cell>
        </row>
        <row r="110">
          <cell r="A110" t="str">
            <v>Jamaica</v>
          </cell>
        </row>
        <row r="111">
          <cell r="A111" t="str">
            <v>Japan</v>
          </cell>
        </row>
        <row r="112">
          <cell r="A112" t="str">
            <v>Jersey</v>
          </cell>
        </row>
        <row r="113">
          <cell r="A113" t="str">
            <v>Jordan</v>
          </cell>
        </row>
        <row r="114">
          <cell r="A114" t="str">
            <v>Kazakhstan</v>
          </cell>
        </row>
        <row r="115">
          <cell r="A115" t="str">
            <v>Kenya</v>
          </cell>
        </row>
        <row r="116">
          <cell r="A116" t="str">
            <v>Kiribati</v>
          </cell>
        </row>
        <row r="117">
          <cell r="A117" t="str">
            <v>KOSOVO</v>
          </cell>
        </row>
        <row r="118">
          <cell r="A118" t="str">
            <v>Kuwait</v>
          </cell>
        </row>
        <row r="119">
          <cell r="A119" t="str">
            <v>Kyrgyzstan</v>
          </cell>
        </row>
        <row r="120">
          <cell r="A120" t="str">
            <v>Laos</v>
          </cell>
        </row>
        <row r="121">
          <cell r="A121" t="str">
            <v>Latvia</v>
          </cell>
        </row>
        <row r="122">
          <cell r="A122" t="str">
            <v>Lebanon</v>
          </cell>
        </row>
        <row r="123">
          <cell r="A123" t="str">
            <v>Lesotho</v>
          </cell>
        </row>
        <row r="124">
          <cell r="A124" t="str">
            <v>Liberia</v>
          </cell>
        </row>
        <row r="125">
          <cell r="A125" t="str">
            <v>Libya</v>
          </cell>
        </row>
        <row r="126">
          <cell r="A126" t="str">
            <v>Liechtenstein</v>
          </cell>
        </row>
        <row r="127">
          <cell r="A127" t="str">
            <v>Lithuania</v>
          </cell>
        </row>
        <row r="128">
          <cell r="A128" t="str">
            <v>Luxembourg</v>
          </cell>
        </row>
        <row r="129">
          <cell r="A129" t="str">
            <v>Macau</v>
          </cell>
        </row>
        <row r="130">
          <cell r="A130" t="str">
            <v>Macedonia</v>
          </cell>
        </row>
        <row r="131">
          <cell r="A131" t="str">
            <v>Madagascar</v>
          </cell>
        </row>
        <row r="132">
          <cell r="A132" t="str">
            <v>Malawi</v>
          </cell>
        </row>
        <row r="133">
          <cell r="A133" t="str">
            <v>Malaysia</v>
          </cell>
        </row>
        <row r="134">
          <cell r="A134" t="str">
            <v>Maldives</v>
          </cell>
        </row>
        <row r="135">
          <cell r="A135" t="str">
            <v>Mali</v>
          </cell>
        </row>
        <row r="136">
          <cell r="A136" t="str">
            <v>Malta</v>
          </cell>
        </row>
        <row r="137">
          <cell r="A137" t="str">
            <v>Marshall Islnds</v>
          </cell>
        </row>
        <row r="138">
          <cell r="A138" t="str">
            <v>Martinique</v>
          </cell>
        </row>
        <row r="139">
          <cell r="A139" t="str">
            <v>Mauritania</v>
          </cell>
        </row>
        <row r="140">
          <cell r="A140" t="str">
            <v>Mauritius</v>
          </cell>
        </row>
        <row r="141">
          <cell r="A141" t="str">
            <v>Mayotte</v>
          </cell>
        </row>
        <row r="142">
          <cell r="A142" t="str">
            <v>Mexico</v>
          </cell>
        </row>
        <row r="143">
          <cell r="A143" t="str">
            <v>Minor Outl.Isl.</v>
          </cell>
        </row>
        <row r="144">
          <cell r="A144" t="str">
            <v>Moldavia</v>
          </cell>
        </row>
        <row r="145">
          <cell r="A145" t="str">
            <v>Monaco</v>
          </cell>
        </row>
        <row r="146">
          <cell r="A146" t="str">
            <v>Mongolia</v>
          </cell>
        </row>
        <row r="147">
          <cell r="A147" t="str">
            <v>Montenegro</v>
          </cell>
        </row>
        <row r="148">
          <cell r="A148" t="str">
            <v>Montserrat</v>
          </cell>
        </row>
        <row r="149">
          <cell r="A149" t="str">
            <v>Morocco</v>
          </cell>
        </row>
        <row r="150">
          <cell r="A150" t="str">
            <v>Mozambique</v>
          </cell>
        </row>
        <row r="151">
          <cell r="A151" t="str">
            <v>Myanmar</v>
          </cell>
        </row>
        <row r="152">
          <cell r="A152" t="str">
            <v>N/A: Canada Law</v>
          </cell>
        </row>
        <row r="153">
          <cell r="A153" t="str">
            <v>Namibia</v>
          </cell>
        </row>
        <row r="154">
          <cell r="A154" t="str">
            <v>Nepal</v>
          </cell>
        </row>
        <row r="155">
          <cell r="A155" t="str">
            <v>Netherlands</v>
          </cell>
        </row>
        <row r="156">
          <cell r="A156" t="str">
            <v>New Caledonia</v>
          </cell>
        </row>
        <row r="157">
          <cell r="A157" t="str">
            <v>New Zealand</v>
          </cell>
        </row>
        <row r="158">
          <cell r="A158" t="str">
            <v>Nicaragua</v>
          </cell>
        </row>
        <row r="159">
          <cell r="A159" t="str">
            <v>Niger</v>
          </cell>
        </row>
        <row r="160">
          <cell r="A160" t="str">
            <v>Nigeria</v>
          </cell>
        </row>
        <row r="161">
          <cell r="A161" t="str">
            <v>North Korea</v>
          </cell>
        </row>
        <row r="162">
          <cell r="A162" t="str">
            <v>Northern Cyprus</v>
          </cell>
        </row>
        <row r="163">
          <cell r="A163" t="str">
            <v>Norway</v>
          </cell>
        </row>
        <row r="164">
          <cell r="A164" t="str">
            <v>Oman</v>
          </cell>
        </row>
        <row r="165">
          <cell r="A165" t="str">
            <v>Other</v>
          </cell>
        </row>
        <row r="166">
          <cell r="A166" t="str">
            <v>Pakistan</v>
          </cell>
        </row>
        <row r="167">
          <cell r="A167" t="str">
            <v>Palestine</v>
          </cell>
        </row>
        <row r="168">
          <cell r="A168" t="str">
            <v>Panama</v>
          </cell>
        </row>
        <row r="169">
          <cell r="A169" t="str">
            <v>Pap. New Guinea</v>
          </cell>
        </row>
        <row r="170">
          <cell r="A170" t="str">
            <v>Paraguay</v>
          </cell>
        </row>
        <row r="171">
          <cell r="A171" t="str">
            <v>Peru</v>
          </cell>
        </row>
        <row r="172">
          <cell r="A172" t="str">
            <v>Philippines</v>
          </cell>
        </row>
        <row r="173">
          <cell r="A173" t="str">
            <v>Poland</v>
          </cell>
        </row>
        <row r="174">
          <cell r="A174" t="str">
            <v>Portugal</v>
          </cell>
        </row>
        <row r="175">
          <cell r="A175" t="str">
            <v>Puerto Rico</v>
          </cell>
        </row>
        <row r="176">
          <cell r="A176" t="str">
            <v>Qatar</v>
          </cell>
        </row>
        <row r="177">
          <cell r="A177" t="str">
            <v>Reunion</v>
          </cell>
        </row>
        <row r="178">
          <cell r="A178" t="str">
            <v>Romania</v>
          </cell>
        </row>
        <row r="179">
          <cell r="A179" t="str">
            <v>Russian Fed.</v>
          </cell>
        </row>
        <row r="180">
          <cell r="A180" t="str">
            <v>Rwanda</v>
          </cell>
        </row>
        <row r="181">
          <cell r="A181" t="str">
            <v>S. Sandwich Ins</v>
          </cell>
        </row>
        <row r="182">
          <cell r="A182" t="str">
            <v>S.Tome,Principe</v>
          </cell>
        </row>
        <row r="183">
          <cell r="A183" t="str">
            <v>Samoa, America</v>
          </cell>
        </row>
        <row r="184">
          <cell r="A184" t="str">
            <v>San Marino</v>
          </cell>
        </row>
        <row r="185">
          <cell r="A185" t="str">
            <v>Saudi Arabia</v>
          </cell>
        </row>
        <row r="186">
          <cell r="A186" t="str">
            <v>Senegal</v>
          </cell>
        </row>
        <row r="187">
          <cell r="A187" t="str">
            <v>Serbia</v>
          </cell>
        </row>
        <row r="188">
          <cell r="A188" t="str">
            <v>Seychelles</v>
          </cell>
        </row>
        <row r="189">
          <cell r="A189" t="str">
            <v>Sierra Leone</v>
          </cell>
        </row>
        <row r="190">
          <cell r="A190" t="str">
            <v>Singapore</v>
          </cell>
        </row>
        <row r="191">
          <cell r="A191" t="str">
            <v>Sint Maarten</v>
          </cell>
        </row>
        <row r="192">
          <cell r="A192" t="str">
            <v>Slovakia</v>
          </cell>
        </row>
        <row r="193">
          <cell r="A193" t="str">
            <v>Slovenia</v>
          </cell>
        </row>
        <row r="194">
          <cell r="A194" t="str">
            <v>Solomon Islands</v>
          </cell>
        </row>
        <row r="195">
          <cell r="A195" t="str">
            <v>Somalia</v>
          </cell>
        </row>
        <row r="196">
          <cell r="A196" t="str">
            <v>South Africa</v>
          </cell>
        </row>
        <row r="197">
          <cell r="A197" t="str">
            <v>South Korea</v>
          </cell>
        </row>
        <row r="198">
          <cell r="A198" t="str">
            <v>South Sudan</v>
          </cell>
        </row>
        <row r="199">
          <cell r="A199" t="str">
            <v>Spain</v>
          </cell>
        </row>
        <row r="200">
          <cell r="A200" t="str">
            <v>Sri Lanka</v>
          </cell>
        </row>
        <row r="201">
          <cell r="A201" t="str">
            <v>St Kitts&amp;Nevis</v>
          </cell>
        </row>
        <row r="202">
          <cell r="A202" t="str">
            <v>St. Helena</v>
          </cell>
        </row>
        <row r="203">
          <cell r="A203" t="str">
            <v>St. Lucia</v>
          </cell>
        </row>
        <row r="204">
          <cell r="A204" t="str">
            <v>St. Martin</v>
          </cell>
        </row>
        <row r="205">
          <cell r="A205" t="str">
            <v>St. Vincent</v>
          </cell>
        </row>
        <row r="206">
          <cell r="A206" t="str">
            <v>St.Pier,Miquel.</v>
          </cell>
        </row>
        <row r="207">
          <cell r="A207" t="str">
            <v>Stateless</v>
          </cell>
        </row>
        <row r="208">
          <cell r="A208" t="str">
            <v>Sudan</v>
          </cell>
        </row>
        <row r="209">
          <cell r="A209" t="str">
            <v>Suriname</v>
          </cell>
        </row>
        <row r="210">
          <cell r="A210" t="str">
            <v>Svalbard</v>
          </cell>
        </row>
        <row r="211">
          <cell r="A211" t="str">
            <v>Swaziland</v>
          </cell>
        </row>
        <row r="212">
          <cell r="A212" t="str">
            <v>Sweden</v>
          </cell>
        </row>
        <row r="213">
          <cell r="A213" t="str">
            <v>Switzerland</v>
          </cell>
        </row>
        <row r="214">
          <cell r="A214" t="str">
            <v>Syria</v>
          </cell>
        </row>
        <row r="215">
          <cell r="A215" t="str">
            <v>Taiwan</v>
          </cell>
        </row>
        <row r="216">
          <cell r="A216" t="str">
            <v>Tajikistan</v>
          </cell>
        </row>
        <row r="217">
          <cell r="A217" t="str">
            <v>Tanzania</v>
          </cell>
        </row>
        <row r="218">
          <cell r="A218" t="str">
            <v>Thailand</v>
          </cell>
        </row>
        <row r="219">
          <cell r="A219" t="str">
            <v>TIMOR-LESTE</v>
          </cell>
        </row>
        <row r="220">
          <cell r="A220" t="str">
            <v>Togo</v>
          </cell>
        </row>
        <row r="221">
          <cell r="A221" t="str">
            <v>Tonga</v>
          </cell>
        </row>
        <row r="222">
          <cell r="A222" t="str">
            <v>Trinidad,Tobago</v>
          </cell>
        </row>
        <row r="223">
          <cell r="A223" t="str">
            <v>Tunisia</v>
          </cell>
        </row>
        <row r="224">
          <cell r="A224" t="str">
            <v>Turkey</v>
          </cell>
        </row>
        <row r="225">
          <cell r="A225" t="str">
            <v>Turkmenistan</v>
          </cell>
        </row>
        <row r="226">
          <cell r="A226" t="str">
            <v>Turks &amp; Caicos</v>
          </cell>
        </row>
        <row r="227">
          <cell r="A227" t="str">
            <v>Tuvalu</v>
          </cell>
        </row>
        <row r="228">
          <cell r="A228" t="str">
            <v>Uganda</v>
          </cell>
        </row>
        <row r="229">
          <cell r="A229" t="str">
            <v>Ukraine</v>
          </cell>
        </row>
        <row r="230">
          <cell r="A230" t="str">
            <v>United Kingdom</v>
          </cell>
        </row>
        <row r="231">
          <cell r="A231" t="str">
            <v>Uruguay</v>
          </cell>
        </row>
        <row r="232">
          <cell r="A232" t="str">
            <v>USA</v>
          </cell>
        </row>
        <row r="233">
          <cell r="A233" t="str">
            <v>Utd.Arab Emir.</v>
          </cell>
        </row>
        <row r="234">
          <cell r="A234" t="str">
            <v>Uzbekistan</v>
          </cell>
        </row>
        <row r="235">
          <cell r="A235" t="str">
            <v>Vanuatu</v>
          </cell>
        </row>
        <row r="236">
          <cell r="A236" t="str">
            <v>Vatican City</v>
          </cell>
        </row>
        <row r="237">
          <cell r="A237" t="str">
            <v>Venezuela</v>
          </cell>
        </row>
        <row r="238">
          <cell r="A238" t="str">
            <v>Vietnam</v>
          </cell>
        </row>
        <row r="239">
          <cell r="A239" t="str">
            <v>Western Sahara</v>
          </cell>
        </row>
        <row r="240">
          <cell r="A240" t="str">
            <v>Western Samoa</v>
          </cell>
        </row>
        <row r="241">
          <cell r="A241" t="str">
            <v>Yemen</v>
          </cell>
        </row>
        <row r="242">
          <cell r="A242" t="str">
            <v>Yugoslavia</v>
          </cell>
        </row>
        <row r="243">
          <cell r="A243" t="str">
            <v>Zambia</v>
          </cell>
        </row>
        <row r="244">
          <cell r="A244" t="str">
            <v>Zimbabwe</v>
          </cell>
        </row>
        <row r="245">
          <cell r="A245" t="str">
            <v>Super Country - LATAM MD PZL</v>
          </cell>
        </row>
        <row r="246">
          <cell r="A246" t="str">
            <v>Super Country - LATAM MD QS</v>
          </cell>
        </row>
        <row r="247">
          <cell r="A247" t="str">
            <v>Super Country - LATAM MD Aeroshell</v>
          </cell>
        </row>
        <row r="248">
          <cell r="A248" t="str">
            <v>Super Country - LATAM MD Shell (SOPUS Supply)</v>
          </cell>
        </row>
        <row r="249">
          <cell r="A249" t="str">
            <v>Super Country - LATAM MD Shell (Trinidad Supply)</v>
          </cell>
        </row>
        <row r="250">
          <cell r="A250" t="str">
            <v>Super Country - EU MD</v>
          </cell>
        </row>
        <row r="251">
          <cell r="A251" t="str">
            <v>Super Country - AF MD</v>
          </cell>
        </row>
        <row r="252">
          <cell r="A252" t="str">
            <v>Super Country - ME MD</v>
          </cell>
        </row>
        <row r="253">
          <cell r="A253" t="str">
            <v>Super Country - CA MD</v>
          </cell>
        </row>
        <row r="254">
          <cell r="A254" t="str">
            <v>Super Country - S. Asia MD</v>
          </cell>
        </row>
        <row r="255">
          <cell r="A255" t="str">
            <v>Super Country - MD EAST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 MD"/>
      <sheetName val="KPI"/>
      <sheetName val="Sheet3"/>
      <sheetName val="KPI legal and finance checked v"/>
    </sheetNames>
    <sheetDataSet>
      <sheetData sheetId="0"/>
      <sheetData sheetId="1">
        <row r="5">
          <cell r="C5">
            <v>2</v>
          </cell>
        </row>
        <row r="114">
          <cell r="C114" t="str">
            <v>January</v>
          </cell>
        </row>
        <row r="115">
          <cell r="C115" t="str">
            <v>February</v>
          </cell>
        </row>
        <row r="116">
          <cell r="C116" t="str">
            <v>March</v>
          </cell>
        </row>
        <row r="117">
          <cell r="C117" t="str">
            <v>April</v>
          </cell>
        </row>
        <row r="118">
          <cell r="C118" t="str">
            <v>May</v>
          </cell>
        </row>
        <row r="119">
          <cell r="C119" t="str">
            <v>June</v>
          </cell>
        </row>
        <row r="120">
          <cell r="C120" t="str">
            <v>July</v>
          </cell>
        </row>
        <row r="121">
          <cell r="C121" t="str">
            <v>August</v>
          </cell>
        </row>
        <row r="122">
          <cell r="C122" t="str">
            <v>September</v>
          </cell>
        </row>
        <row r="123">
          <cell r="C123" t="str">
            <v>October</v>
          </cell>
        </row>
        <row r="124">
          <cell r="C124" t="str">
            <v>November</v>
          </cell>
        </row>
        <row r="125">
          <cell r="C125" t="str">
            <v>December</v>
          </cell>
        </row>
      </sheetData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n De Pol"/>
      <sheetName val="Master Template-old"/>
      <sheetName val="Cardwell"/>
      <sheetName val="Powell-Christensen"/>
      <sheetName val="Allied"/>
      <sheetName val="Orange Line"/>
      <sheetName val="Dion"/>
      <sheetName val="Florida Petroleum"/>
      <sheetName val="Blue Wave"/>
      <sheetName val="Magnum"/>
      <sheetName val="Hollingsworth"/>
      <sheetName val="Sayle"/>
      <sheetName val="coo"/>
      <sheetName val="PackCodes"/>
      <sheetName val="Home"/>
    </sheetNames>
    <sheetDataSet>
      <sheetData sheetId="0" refreshError="1"/>
      <sheetData sheetId="1">
        <row r="10">
          <cell r="P10" t="str">
            <v>N/A</v>
          </cell>
        </row>
        <row r="11">
          <cell r="P11" t="str">
            <v>Non-Compliant</v>
          </cell>
        </row>
        <row r="12">
          <cell r="P12" t="str">
            <v>Some/Partially</v>
          </cell>
        </row>
        <row r="13">
          <cell r="P13" t="str">
            <v>Yes/Fully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 Change History"/>
      <sheetName val="Version Control"/>
      <sheetName val="Home"/>
      <sheetName val="Lookups for Stage 2Plant"/>
      <sheetName val="Forms"/>
      <sheetName val="Stage 1 - Bus Case"/>
      <sheetName val="Stage 1.1 - Bus Case Detail"/>
      <sheetName val="PackCodes"/>
      <sheetName val="coo"/>
      <sheetName val="Stage 2 - Header"/>
      <sheetName val="Stage 2 - Plant_SalesOrg"/>
      <sheetName val="Plant info"/>
      <sheetName val="CTN"/>
      <sheetName val="EDG"/>
      <sheetName val="Stage 4 - MRP Change"/>
      <sheetName val="Stage 4 - Withdraw"/>
      <sheetName val="Sheet1"/>
      <sheetName val="KP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001176</v>
          </cell>
        </row>
        <row r="3">
          <cell r="A3" t="str">
            <v>002V02</v>
          </cell>
        </row>
        <row r="4">
          <cell r="A4" t="str">
            <v>002V05</v>
          </cell>
        </row>
        <row r="5">
          <cell r="A5" t="str">
            <v>002V08</v>
          </cell>
        </row>
        <row r="6">
          <cell r="A6" t="str">
            <v>002V09</v>
          </cell>
        </row>
        <row r="7">
          <cell r="A7" t="str">
            <v>002V0B</v>
          </cell>
        </row>
        <row r="8">
          <cell r="A8" t="str">
            <v>002V0C</v>
          </cell>
        </row>
        <row r="9">
          <cell r="A9" t="str">
            <v>002V0N</v>
          </cell>
        </row>
        <row r="10">
          <cell r="A10" t="str">
            <v>002V0Q</v>
          </cell>
        </row>
        <row r="11">
          <cell r="A11" t="str">
            <v>002V0R</v>
          </cell>
        </row>
        <row r="12">
          <cell r="A12" t="str">
            <v>002V0T</v>
          </cell>
        </row>
        <row r="13">
          <cell r="A13" t="str">
            <v>002V0U</v>
          </cell>
        </row>
        <row r="14">
          <cell r="A14" t="str">
            <v>002V0V</v>
          </cell>
        </row>
        <row r="15">
          <cell r="A15" t="str">
            <v>002V0W</v>
          </cell>
        </row>
        <row r="16">
          <cell r="A16" t="str">
            <v>002V10</v>
          </cell>
        </row>
        <row r="17">
          <cell r="A17" t="str">
            <v>002V11</v>
          </cell>
        </row>
        <row r="18">
          <cell r="A18" t="str">
            <v>002V12</v>
          </cell>
        </row>
        <row r="19">
          <cell r="A19" t="str">
            <v>002V14</v>
          </cell>
        </row>
        <row r="20">
          <cell r="A20" t="str">
            <v>002V16</v>
          </cell>
        </row>
        <row r="21">
          <cell r="A21" t="str">
            <v>002V17</v>
          </cell>
        </row>
        <row r="22">
          <cell r="A22" t="str">
            <v>002V1B</v>
          </cell>
        </row>
        <row r="23">
          <cell r="A23" t="str">
            <v>002V1G</v>
          </cell>
        </row>
        <row r="24">
          <cell r="A24" t="str">
            <v>002V1I</v>
          </cell>
        </row>
        <row r="25">
          <cell r="A25" t="str">
            <v>002V1J</v>
          </cell>
        </row>
        <row r="26">
          <cell r="A26" t="str">
            <v>002V1K</v>
          </cell>
        </row>
        <row r="27">
          <cell r="A27" t="str">
            <v>002V1L</v>
          </cell>
        </row>
        <row r="28">
          <cell r="A28" t="str">
            <v>002V1M</v>
          </cell>
        </row>
        <row r="29">
          <cell r="A29" t="str">
            <v>002V1N</v>
          </cell>
        </row>
        <row r="30">
          <cell r="A30" t="str">
            <v>002V1O</v>
          </cell>
        </row>
        <row r="31">
          <cell r="A31" t="str">
            <v>002V1Q</v>
          </cell>
        </row>
        <row r="32">
          <cell r="A32" t="str">
            <v>002V1S</v>
          </cell>
        </row>
        <row r="33">
          <cell r="A33" t="str">
            <v>002V1V</v>
          </cell>
        </row>
        <row r="34">
          <cell r="A34" t="str">
            <v>002V1W</v>
          </cell>
        </row>
        <row r="35">
          <cell r="A35" t="str">
            <v>002V23</v>
          </cell>
        </row>
        <row r="36">
          <cell r="A36" t="str">
            <v>002V27</v>
          </cell>
        </row>
        <row r="37">
          <cell r="A37" t="str">
            <v>002V2A</v>
          </cell>
        </row>
        <row r="38">
          <cell r="A38" t="str">
            <v>002V2B</v>
          </cell>
        </row>
        <row r="39">
          <cell r="A39" t="str">
            <v>002V2M</v>
          </cell>
        </row>
        <row r="40">
          <cell r="A40" t="str">
            <v>002V2N</v>
          </cell>
        </row>
        <row r="41">
          <cell r="A41" t="str">
            <v>002V2O</v>
          </cell>
        </row>
        <row r="42">
          <cell r="A42" t="str">
            <v>002V2Q</v>
          </cell>
        </row>
        <row r="43">
          <cell r="A43" t="str">
            <v>002V2R</v>
          </cell>
        </row>
        <row r="44">
          <cell r="A44" t="str">
            <v>002V2S</v>
          </cell>
        </row>
        <row r="45">
          <cell r="A45" t="str">
            <v>002V2T</v>
          </cell>
        </row>
        <row r="46">
          <cell r="A46" t="str">
            <v>002V2U</v>
          </cell>
        </row>
        <row r="47">
          <cell r="A47" t="str">
            <v>002V2V</v>
          </cell>
        </row>
        <row r="48">
          <cell r="A48" t="str">
            <v>002V2W</v>
          </cell>
        </row>
        <row r="49">
          <cell r="A49" t="str">
            <v>002V2X</v>
          </cell>
        </row>
        <row r="50">
          <cell r="A50" t="str">
            <v>002V30</v>
          </cell>
        </row>
        <row r="51">
          <cell r="A51" t="str">
            <v>002V31</v>
          </cell>
        </row>
        <row r="52">
          <cell r="A52" t="str">
            <v>002V32</v>
          </cell>
        </row>
        <row r="53">
          <cell r="A53" t="str">
            <v>002V34</v>
          </cell>
        </row>
        <row r="54">
          <cell r="A54" t="str">
            <v>002V35</v>
          </cell>
        </row>
        <row r="55">
          <cell r="A55" t="str">
            <v>002V36</v>
          </cell>
        </row>
        <row r="56">
          <cell r="A56" t="str">
            <v>002V38</v>
          </cell>
        </row>
        <row r="57">
          <cell r="A57" t="str">
            <v>002V39</v>
          </cell>
        </row>
        <row r="58">
          <cell r="A58" t="str">
            <v>002V3A</v>
          </cell>
        </row>
        <row r="59">
          <cell r="A59" t="str">
            <v>002V3B</v>
          </cell>
        </row>
        <row r="60">
          <cell r="A60" t="str">
            <v>002V3D</v>
          </cell>
        </row>
        <row r="61">
          <cell r="A61" t="str">
            <v>002V3E</v>
          </cell>
        </row>
        <row r="62">
          <cell r="A62" t="str">
            <v>002V3F</v>
          </cell>
        </row>
        <row r="63">
          <cell r="A63" t="str">
            <v>002V3G</v>
          </cell>
        </row>
        <row r="64">
          <cell r="A64" t="str">
            <v>002V3H</v>
          </cell>
        </row>
        <row r="65">
          <cell r="A65" t="str">
            <v>002V3I</v>
          </cell>
        </row>
        <row r="66">
          <cell r="A66" t="str">
            <v>002V3J</v>
          </cell>
        </row>
        <row r="67">
          <cell r="A67" t="str">
            <v>002V3K</v>
          </cell>
        </row>
        <row r="68">
          <cell r="A68" t="str">
            <v>002V3L</v>
          </cell>
        </row>
        <row r="69">
          <cell r="A69" t="str">
            <v>002V3M</v>
          </cell>
        </row>
        <row r="70">
          <cell r="A70" t="str">
            <v>002V3N</v>
          </cell>
        </row>
        <row r="71">
          <cell r="A71" t="str">
            <v>002V3O</v>
          </cell>
        </row>
        <row r="72">
          <cell r="A72" t="str">
            <v>002V3P</v>
          </cell>
        </row>
        <row r="73">
          <cell r="A73" t="str">
            <v>002V3Q</v>
          </cell>
        </row>
        <row r="74">
          <cell r="A74" t="str">
            <v>002V3S</v>
          </cell>
        </row>
        <row r="75">
          <cell r="A75" t="str">
            <v>002V3T</v>
          </cell>
        </row>
        <row r="76">
          <cell r="A76" t="str">
            <v>002V3U</v>
          </cell>
        </row>
        <row r="77">
          <cell r="A77" t="str">
            <v>002V3V</v>
          </cell>
        </row>
        <row r="78">
          <cell r="A78" t="str">
            <v>002V3W</v>
          </cell>
        </row>
        <row r="79">
          <cell r="A79" t="str">
            <v>002V3X</v>
          </cell>
        </row>
        <row r="80">
          <cell r="A80" t="str">
            <v>002V3Y</v>
          </cell>
        </row>
        <row r="81">
          <cell r="A81" t="str">
            <v>002V41</v>
          </cell>
        </row>
        <row r="82">
          <cell r="A82" t="str">
            <v>002V42</v>
          </cell>
        </row>
        <row r="83">
          <cell r="A83" t="str">
            <v>002V43</v>
          </cell>
        </row>
        <row r="84">
          <cell r="A84" t="str">
            <v>002V46</v>
          </cell>
        </row>
        <row r="85">
          <cell r="A85" t="str">
            <v>002V47</v>
          </cell>
        </row>
        <row r="86">
          <cell r="A86" t="str">
            <v>002V48</v>
          </cell>
        </row>
        <row r="87">
          <cell r="A87" t="str">
            <v>002V49</v>
          </cell>
        </row>
        <row r="88">
          <cell r="A88" t="str">
            <v>002V4A</v>
          </cell>
        </row>
        <row r="89">
          <cell r="A89" t="str">
            <v>002V4B</v>
          </cell>
        </row>
        <row r="90">
          <cell r="A90" t="str">
            <v>002V4D</v>
          </cell>
        </row>
        <row r="91">
          <cell r="A91" t="str">
            <v>002V4F</v>
          </cell>
        </row>
        <row r="92">
          <cell r="A92" t="str">
            <v>002V4G</v>
          </cell>
        </row>
        <row r="93">
          <cell r="A93" t="str">
            <v>002V4H</v>
          </cell>
        </row>
        <row r="94">
          <cell r="A94" t="str">
            <v>002V4V</v>
          </cell>
        </row>
        <row r="95">
          <cell r="A95" t="str">
            <v>002V4W</v>
          </cell>
        </row>
        <row r="96">
          <cell r="A96" t="str">
            <v>002V4X</v>
          </cell>
        </row>
        <row r="97">
          <cell r="A97" t="str">
            <v>002V4Z</v>
          </cell>
        </row>
        <row r="98">
          <cell r="A98" t="str">
            <v>002V50</v>
          </cell>
        </row>
        <row r="99">
          <cell r="A99" t="str">
            <v>002V51</v>
          </cell>
        </row>
        <row r="100">
          <cell r="A100" t="str">
            <v>002V52</v>
          </cell>
        </row>
        <row r="101">
          <cell r="A101" t="str">
            <v>002V54</v>
          </cell>
        </row>
        <row r="102">
          <cell r="A102" t="str">
            <v>002V59</v>
          </cell>
        </row>
        <row r="103">
          <cell r="A103" t="str">
            <v>002V5C</v>
          </cell>
        </row>
        <row r="104">
          <cell r="A104" t="str">
            <v>002V5H</v>
          </cell>
        </row>
        <row r="105">
          <cell r="A105" t="str">
            <v>002V5I</v>
          </cell>
        </row>
        <row r="106">
          <cell r="A106" t="str">
            <v>002V5J</v>
          </cell>
        </row>
        <row r="107">
          <cell r="A107" t="str">
            <v>002V5K</v>
          </cell>
        </row>
        <row r="108">
          <cell r="A108" t="str">
            <v>002V5L</v>
          </cell>
        </row>
        <row r="109">
          <cell r="A109" t="str">
            <v>002V5M</v>
          </cell>
        </row>
        <row r="110">
          <cell r="A110" t="str">
            <v>002V5R</v>
          </cell>
        </row>
        <row r="111">
          <cell r="A111" t="str">
            <v>002V5S</v>
          </cell>
        </row>
        <row r="112">
          <cell r="A112" t="str">
            <v>002V5U</v>
          </cell>
        </row>
        <row r="113">
          <cell r="A113" t="str">
            <v>002V5V</v>
          </cell>
        </row>
        <row r="114">
          <cell r="A114" t="str">
            <v>002V5X</v>
          </cell>
        </row>
        <row r="115">
          <cell r="A115" t="str">
            <v>002V5Y</v>
          </cell>
        </row>
        <row r="116">
          <cell r="A116" t="str">
            <v>002V5Z</v>
          </cell>
        </row>
        <row r="117">
          <cell r="A117" t="str">
            <v>002V60</v>
          </cell>
        </row>
        <row r="118">
          <cell r="A118" t="str">
            <v>002V61</v>
          </cell>
        </row>
        <row r="119">
          <cell r="A119" t="str">
            <v>002V62</v>
          </cell>
        </row>
        <row r="120">
          <cell r="A120" t="str">
            <v>002V63</v>
          </cell>
        </row>
        <row r="121">
          <cell r="A121" t="str">
            <v>002V64</v>
          </cell>
        </row>
        <row r="122">
          <cell r="A122" t="str">
            <v>002V65</v>
          </cell>
        </row>
        <row r="123">
          <cell r="A123" t="str">
            <v>002V67</v>
          </cell>
        </row>
        <row r="124">
          <cell r="A124" t="str">
            <v>002V69</v>
          </cell>
        </row>
        <row r="125">
          <cell r="A125" t="str">
            <v>002V6C</v>
          </cell>
        </row>
        <row r="126">
          <cell r="A126" t="str">
            <v>002V6E</v>
          </cell>
        </row>
        <row r="127">
          <cell r="A127" t="str">
            <v>002V6H</v>
          </cell>
        </row>
        <row r="128">
          <cell r="A128" t="str">
            <v>002V6I</v>
          </cell>
        </row>
        <row r="129">
          <cell r="A129" t="str">
            <v>002V6J</v>
          </cell>
        </row>
        <row r="130">
          <cell r="A130" t="str">
            <v>002V6K</v>
          </cell>
        </row>
        <row r="131">
          <cell r="A131" t="str">
            <v>002V6L</v>
          </cell>
        </row>
        <row r="132">
          <cell r="A132" t="str">
            <v>002V6N</v>
          </cell>
        </row>
        <row r="133">
          <cell r="A133" t="str">
            <v>002V6O</v>
          </cell>
        </row>
        <row r="134">
          <cell r="A134" t="str">
            <v>002V6P</v>
          </cell>
        </row>
        <row r="135">
          <cell r="A135" t="str">
            <v>002V6S</v>
          </cell>
        </row>
        <row r="136">
          <cell r="A136" t="str">
            <v>002V6T</v>
          </cell>
        </row>
        <row r="137">
          <cell r="A137" t="str">
            <v>002V6U</v>
          </cell>
        </row>
        <row r="138">
          <cell r="A138" t="str">
            <v>002V6V</v>
          </cell>
        </row>
        <row r="139">
          <cell r="A139" t="str">
            <v>002V6X</v>
          </cell>
        </row>
        <row r="140">
          <cell r="A140" t="str">
            <v>002V6Y</v>
          </cell>
        </row>
        <row r="141">
          <cell r="A141" t="str">
            <v>002V6Z</v>
          </cell>
        </row>
        <row r="142">
          <cell r="A142" t="str">
            <v>002V70</v>
          </cell>
        </row>
        <row r="143">
          <cell r="A143" t="str">
            <v>002V71</v>
          </cell>
        </row>
        <row r="144">
          <cell r="A144" t="str">
            <v>002V72</v>
          </cell>
        </row>
        <row r="145">
          <cell r="A145" t="str">
            <v>002V73</v>
          </cell>
        </row>
        <row r="146">
          <cell r="A146" t="str">
            <v>002V74</v>
          </cell>
        </row>
        <row r="147">
          <cell r="A147" t="str">
            <v>002V75</v>
          </cell>
        </row>
        <row r="148">
          <cell r="A148" t="str">
            <v>002V76</v>
          </cell>
        </row>
        <row r="149">
          <cell r="A149" t="str">
            <v>002V78</v>
          </cell>
        </row>
        <row r="150">
          <cell r="A150" t="str">
            <v>002V7A</v>
          </cell>
        </row>
        <row r="151">
          <cell r="A151" t="str">
            <v>002V7E</v>
          </cell>
        </row>
        <row r="152">
          <cell r="A152" t="str">
            <v>002V7F</v>
          </cell>
        </row>
        <row r="153">
          <cell r="A153" t="str">
            <v>002V7I</v>
          </cell>
        </row>
        <row r="154">
          <cell r="A154" t="str">
            <v>002V7J</v>
          </cell>
        </row>
        <row r="155">
          <cell r="A155" t="str">
            <v>002V7K</v>
          </cell>
        </row>
        <row r="156">
          <cell r="A156" t="str">
            <v>002V7L</v>
          </cell>
        </row>
        <row r="157">
          <cell r="A157" t="str">
            <v>002V7M</v>
          </cell>
        </row>
        <row r="158">
          <cell r="A158" t="str">
            <v>002V7N</v>
          </cell>
        </row>
        <row r="159">
          <cell r="A159" t="str">
            <v>002V7R</v>
          </cell>
        </row>
        <row r="160">
          <cell r="A160" t="str">
            <v>002V7T</v>
          </cell>
        </row>
        <row r="161">
          <cell r="A161" t="str">
            <v>002V7V</v>
          </cell>
        </row>
        <row r="162">
          <cell r="A162" t="str">
            <v>002V7W</v>
          </cell>
        </row>
        <row r="163">
          <cell r="A163" t="str">
            <v>002V7X</v>
          </cell>
        </row>
        <row r="164">
          <cell r="A164" t="str">
            <v>002V7Y</v>
          </cell>
        </row>
        <row r="165">
          <cell r="A165" t="str">
            <v>002V7Z</v>
          </cell>
        </row>
        <row r="166">
          <cell r="A166" t="str">
            <v>002V84</v>
          </cell>
        </row>
        <row r="167">
          <cell r="A167" t="str">
            <v>002V85</v>
          </cell>
        </row>
        <row r="168">
          <cell r="A168" t="str">
            <v>002V86</v>
          </cell>
        </row>
        <row r="169">
          <cell r="A169" t="str">
            <v>002V87</v>
          </cell>
        </row>
        <row r="170">
          <cell r="A170" t="str">
            <v>002V88</v>
          </cell>
        </row>
        <row r="171">
          <cell r="A171" t="str">
            <v>002V8B</v>
          </cell>
        </row>
        <row r="172">
          <cell r="A172" t="str">
            <v>002V8C</v>
          </cell>
        </row>
        <row r="173">
          <cell r="A173" t="str">
            <v>002V8D</v>
          </cell>
        </row>
        <row r="174">
          <cell r="A174" t="str">
            <v>002V8E</v>
          </cell>
        </row>
        <row r="175">
          <cell r="A175" t="str">
            <v>002V8G</v>
          </cell>
        </row>
        <row r="176">
          <cell r="A176" t="str">
            <v>002V8I</v>
          </cell>
        </row>
        <row r="177">
          <cell r="A177" t="str">
            <v>002V8M</v>
          </cell>
        </row>
        <row r="178">
          <cell r="A178" t="str">
            <v>002V8W</v>
          </cell>
        </row>
        <row r="179">
          <cell r="A179" t="str">
            <v>002V94</v>
          </cell>
        </row>
        <row r="180">
          <cell r="A180" t="str">
            <v>002V9C</v>
          </cell>
        </row>
        <row r="181">
          <cell r="A181" t="str">
            <v>002V9D</v>
          </cell>
        </row>
        <row r="182">
          <cell r="A182" t="str">
            <v>002V9F</v>
          </cell>
        </row>
        <row r="183">
          <cell r="A183" t="str">
            <v>002V9H</v>
          </cell>
        </row>
        <row r="184">
          <cell r="A184" t="str">
            <v>002V9I</v>
          </cell>
        </row>
        <row r="185">
          <cell r="A185" t="str">
            <v>002V9J</v>
          </cell>
        </row>
        <row r="186">
          <cell r="A186" t="str">
            <v>002V9K</v>
          </cell>
        </row>
        <row r="187">
          <cell r="A187" t="str">
            <v>002V9L</v>
          </cell>
        </row>
        <row r="188">
          <cell r="A188" t="str">
            <v>002V9M</v>
          </cell>
        </row>
        <row r="189">
          <cell r="A189" t="str">
            <v>002V9N</v>
          </cell>
        </row>
        <row r="190">
          <cell r="A190" t="str">
            <v>002V9O</v>
          </cell>
        </row>
        <row r="191">
          <cell r="A191" t="str">
            <v>002V9P</v>
          </cell>
        </row>
        <row r="192">
          <cell r="A192" t="str">
            <v>002V9R</v>
          </cell>
        </row>
        <row r="193">
          <cell r="A193" t="str">
            <v>002V9S</v>
          </cell>
        </row>
        <row r="194">
          <cell r="A194" t="str">
            <v>002V9T</v>
          </cell>
        </row>
        <row r="195">
          <cell r="A195" t="str">
            <v>002V9U</v>
          </cell>
        </row>
        <row r="196">
          <cell r="A196" t="str">
            <v>002V9V</v>
          </cell>
        </row>
        <row r="197">
          <cell r="A197" t="str">
            <v>002V9W</v>
          </cell>
        </row>
        <row r="198">
          <cell r="A198" t="str">
            <v>002V9X</v>
          </cell>
        </row>
        <row r="199">
          <cell r="A199" t="str">
            <v>002VA0</v>
          </cell>
        </row>
        <row r="200">
          <cell r="A200" t="str">
            <v>002VA1</v>
          </cell>
        </row>
        <row r="201">
          <cell r="A201" t="str">
            <v>002VA2</v>
          </cell>
        </row>
        <row r="202">
          <cell r="A202" t="str">
            <v>002VA3</v>
          </cell>
        </row>
        <row r="203">
          <cell r="A203" t="str">
            <v>002VA4</v>
          </cell>
        </row>
        <row r="204">
          <cell r="A204" t="str">
            <v>002VA5</v>
          </cell>
        </row>
        <row r="205">
          <cell r="A205" t="str">
            <v>002VA6</v>
          </cell>
        </row>
        <row r="206">
          <cell r="A206" t="str">
            <v>002VA8</v>
          </cell>
        </row>
        <row r="207">
          <cell r="A207" t="str">
            <v>002VA9</v>
          </cell>
        </row>
        <row r="208">
          <cell r="A208" t="str">
            <v>002VAA</v>
          </cell>
        </row>
        <row r="209">
          <cell r="A209" t="str">
            <v>002VAB</v>
          </cell>
        </row>
        <row r="210">
          <cell r="A210" t="str">
            <v>002VAC</v>
          </cell>
        </row>
        <row r="211">
          <cell r="A211" t="str">
            <v>002VAD</v>
          </cell>
        </row>
        <row r="212">
          <cell r="A212" t="str">
            <v>002VAE</v>
          </cell>
        </row>
        <row r="213">
          <cell r="A213" t="str">
            <v>002VAF</v>
          </cell>
        </row>
        <row r="214">
          <cell r="A214" t="str">
            <v>002VAG</v>
          </cell>
        </row>
        <row r="215">
          <cell r="A215" t="str">
            <v>002VAH</v>
          </cell>
        </row>
        <row r="216">
          <cell r="A216" t="str">
            <v>002VAM</v>
          </cell>
        </row>
        <row r="217">
          <cell r="A217" t="str">
            <v>002VAO</v>
          </cell>
        </row>
        <row r="218">
          <cell r="A218" t="str">
            <v>002VAP</v>
          </cell>
        </row>
        <row r="219">
          <cell r="A219" t="str">
            <v>002VAS</v>
          </cell>
        </row>
        <row r="220">
          <cell r="A220" t="str">
            <v>002VAX</v>
          </cell>
        </row>
        <row r="221">
          <cell r="A221" t="str">
            <v>002VAY</v>
          </cell>
        </row>
        <row r="222">
          <cell r="A222" t="str">
            <v>002VAZ</v>
          </cell>
        </row>
        <row r="223">
          <cell r="A223" t="str">
            <v>002VB0</v>
          </cell>
        </row>
        <row r="224">
          <cell r="A224" t="str">
            <v>002VB1</v>
          </cell>
        </row>
        <row r="225">
          <cell r="A225" t="str">
            <v>002VB3</v>
          </cell>
        </row>
        <row r="226">
          <cell r="A226" t="str">
            <v>002VB4</v>
          </cell>
        </row>
        <row r="227">
          <cell r="A227" t="str">
            <v>002VB5</v>
          </cell>
        </row>
        <row r="228">
          <cell r="A228" t="str">
            <v>002VBA</v>
          </cell>
        </row>
        <row r="229">
          <cell r="A229" t="str">
            <v>002VBB</v>
          </cell>
        </row>
        <row r="230">
          <cell r="A230" t="str">
            <v>002VBC</v>
          </cell>
        </row>
        <row r="231">
          <cell r="A231" t="str">
            <v>002VBD</v>
          </cell>
        </row>
        <row r="232">
          <cell r="A232" t="str">
            <v>002VBE</v>
          </cell>
        </row>
        <row r="233">
          <cell r="A233" t="str">
            <v>002VBI</v>
          </cell>
        </row>
        <row r="234">
          <cell r="A234" t="str">
            <v>002VBJ</v>
          </cell>
        </row>
        <row r="235">
          <cell r="A235" t="str">
            <v>002VBK</v>
          </cell>
        </row>
        <row r="236">
          <cell r="A236" t="str">
            <v>002VBL</v>
          </cell>
        </row>
        <row r="237">
          <cell r="A237" t="str">
            <v>002VBQ</v>
          </cell>
        </row>
        <row r="238">
          <cell r="A238" t="str">
            <v>002VBR</v>
          </cell>
        </row>
        <row r="239">
          <cell r="A239" t="str">
            <v>002VBS</v>
          </cell>
        </row>
        <row r="240">
          <cell r="A240" t="str">
            <v>002VBT</v>
          </cell>
        </row>
        <row r="241">
          <cell r="A241" t="str">
            <v>002VBU</v>
          </cell>
        </row>
        <row r="242">
          <cell r="A242" t="str">
            <v>002VBV</v>
          </cell>
        </row>
        <row r="243">
          <cell r="A243" t="str">
            <v>002VBW</v>
          </cell>
        </row>
        <row r="244">
          <cell r="A244" t="str">
            <v>002VBX</v>
          </cell>
        </row>
        <row r="245">
          <cell r="A245" t="str">
            <v>002VBY</v>
          </cell>
        </row>
        <row r="246">
          <cell r="A246" t="str">
            <v>002VC2</v>
          </cell>
        </row>
        <row r="247">
          <cell r="A247" t="str">
            <v>002VC3</v>
          </cell>
        </row>
        <row r="248">
          <cell r="A248" t="str">
            <v>002VC5</v>
          </cell>
        </row>
        <row r="249">
          <cell r="A249" t="str">
            <v>002VC7</v>
          </cell>
        </row>
        <row r="250">
          <cell r="A250" t="str">
            <v>002VC9</v>
          </cell>
        </row>
        <row r="251">
          <cell r="A251" t="str">
            <v>002VCA</v>
          </cell>
        </row>
        <row r="252">
          <cell r="A252" t="str">
            <v>002VCD</v>
          </cell>
        </row>
        <row r="253">
          <cell r="A253" t="str">
            <v>002VCE</v>
          </cell>
        </row>
        <row r="254">
          <cell r="A254" t="str">
            <v>002VCF</v>
          </cell>
        </row>
        <row r="255">
          <cell r="A255" t="str">
            <v>002VCG</v>
          </cell>
        </row>
        <row r="256">
          <cell r="A256" t="str">
            <v>002VCH</v>
          </cell>
        </row>
        <row r="257">
          <cell r="A257" t="str">
            <v>002VCJ</v>
          </cell>
        </row>
        <row r="258">
          <cell r="A258" t="str">
            <v>002VCK</v>
          </cell>
        </row>
        <row r="259">
          <cell r="A259" t="str">
            <v>002VCM</v>
          </cell>
        </row>
        <row r="260">
          <cell r="A260" t="str">
            <v>002VCN</v>
          </cell>
        </row>
        <row r="261">
          <cell r="A261" t="str">
            <v>002VCO</v>
          </cell>
        </row>
        <row r="262">
          <cell r="A262" t="str">
            <v>002VCP</v>
          </cell>
        </row>
        <row r="263">
          <cell r="A263" t="str">
            <v>002VCR</v>
          </cell>
        </row>
        <row r="264">
          <cell r="A264" t="str">
            <v>002VCS</v>
          </cell>
        </row>
        <row r="265">
          <cell r="A265" t="str">
            <v>002VCU</v>
          </cell>
        </row>
        <row r="266">
          <cell r="A266" t="str">
            <v>002VCX</v>
          </cell>
        </row>
        <row r="267">
          <cell r="A267" t="str">
            <v>002VCZ</v>
          </cell>
        </row>
        <row r="268">
          <cell r="A268" t="str">
            <v>002VD1</v>
          </cell>
        </row>
        <row r="269">
          <cell r="A269" t="str">
            <v>002VD2</v>
          </cell>
        </row>
        <row r="270">
          <cell r="A270" t="str">
            <v>002VD3</v>
          </cell>
        </row>
        <row r="271">
          <cell r="A271" t="str">
            <v>002VD4</v>
          </cell>
        </row>
        <row r="272">
          <cell r="A272" t="str">
            <v>002VD6</v>
          </cell>
        </row>
        <row r="273">
          <cell r="A273" t="str">
            <v>002VD7</v>
          </cell>
        </row>
        <row r="274">
          <cell r="A274" t="str">
            <v>002VD8</v>
          </cell>
        </row>
        <row r="275">
          <cell r="A275" t="str">
            <v>002VDA</v>
          </cell>
        </row>
        <row r="276">
          <cell r="A276" t="str">
            <v>002VDB</v>
          </cell>
        </row>
        <row r="277">
          <cell r="A277" t="str">
            <v>002VDD</v>
          </cell>
        </row>
        <row r="278">
          <cell r="A278" t="str">
            <v>002VDE</v>
          </cell>
        </row>
        <row r="279">
          <cell r="A279" t="str">
            <v>002VDG</v>
          </cell>
        </row>
        <row r="280">
          <cell r="A280" t="str">
            <v>002VDJ</v>
          </cell>
        </row>
        <row r="281">
          <cell r="A281" t="str">
            <v>002VDL</v>
          </cell>
        </row>
        <row r="282">
          <cell r="A282" t="str">
            <v>002VDN</v>
          </cell>
        </row>
        <row r="283">
          <cell r="A283" t="str">
            <v>002VDO</v>
          </cell>
        </row>
        <row r="284">
          <cell r="A284" t="str">
            <v>002VDQ</v>
          </cell>
        </row>
        <row r="285">
          <cell r="A285" t="str">
            <v>002VDU</v>
          </cell>
        </row>
        <row r="286">
          <cell r="A286" t="str">
            <v>002VDV</v>
          </cell>
        </row>
        <row r="287">
          <cell r="A287" t="str">
            <v>002VDX</v>
          </cell>
        </row>
        <row r="288">
          <cell r="A288" t="str">
            <v>002VDY</v>
          </cell>
        </row>
        <row r="289">
          <cell r="A289" t="str">
            <v>002VDZ</v>
          </cell>
        </row>
        <row r="290">
          <cell r="A290" t="str">
            <v>002VE1</v>
          </cell>
        </row>
        <row r="291">
          <cell r="A291" t="str">
            <v>002VE3</v>
          </cell>
        </row>
        <row r="292">
          <cell r="A292" t="str">
            <v>002VEB</v>
          </cell>
        </row>
        <row r="293">
          <cell r="A293" t="str">
            <v>002VEH</v>
          </cell>
        </row>
        <row r="294">
          <cell r="A294" t="str">
            <v>002VEI</v>
          </cell>
        </row>
        <row r="295">
          <cell r="A295" t="str">
            <v>002VEN</v>
          </cell>
        </row>
        <row r="296">
          <cell r="A296" t="str">
            <v>002VES</v>
          </cell>
        </row>
        <row r="297">
          <cell r="A297" t="str">
            <v>002VEX</v>
          </cell>
        </row>
        <row r="298">
          <cell r="A298" t="str">
            <v>002VF1</v>
          </cell>
        </row>
        <row r="299">
          <cell r="A299" t="str">
            <v>002VF6</v>
          </cell>
        </row>
        <row r="300">
          <cell r="A300" t="str">
            <v>002VF7</v>
          </cell>
        </row>
        <row r="301">
          <cell r="A301" t="str">
            <v>002VF9</v>
          </cell>
        </row>
        <row r="302">
          <cell r="A302" t="str">
            <v>002VFA</v>
          </cell>
        </row>
        <row r="303">
          <cell r="A303" t="str">
            <v>002VFB</v>
          </cell>
        </row>
        <row r="304">
          <cell r="A304" t="str">
            <v>002VFC</v>
          </cell>
        </row>
        <row r="305">
          <cell r="A305" t="str">
            <v>002VFD</v>
          </cell>
        </row>
        <row r="306">
          <cell r="A306" t="str">
            <v>002VFE</v>
          </cell>
        </row>
        <row r="307">
          <cell r="A307" t="str">
            <v>002VFG</v>
          </cell>
        </row>
        <row r="308">
          <cell r="A308" t="str">
            <v>002VFH</v>
          </cell>
        </row>
        <row r="309">
          <cell r="A309" t="str">
            <v>002VFI</v>
          </cell>
        </row>
        <row r="310">
          <cell r="A310" t="str">
            <v>002VFJ</v>
          </cell>
        </row>
        <row r="311">
          <cell r="A311" t="str">
            <v>002VFL</v>
          </cell>
        </row>
        <row r="312">
          <cell r="A312" t="str">
            <v>002VFM</v>
          </cell>
        </row>
        <row r="313">
          <cell r="A313" t="str">
            <v>002VFN</v>
          </cell>
        </row>
        <row r="314">
          <cell r="A314" t="str">
            <v>002VFS</v>
          </cell>
        </row>
        <row r="315">
          <cell r="A315" t="str">
            <v>002VFT</v>
          </cell>
        </row>
        <row r="316">
          <cell r="A316" t="str">
            <v>002VFZ</v>
          </cell>
        </row>
        <row r="317">
          <cell r="A317" t="str">
            <v>002VG0</v>
          </cell>
        </row>
        <row r="318">
          <cell r="A318" t="str">
            <v>002VG1</v>
          </cell>
        </row>
        <row r="319">
          <cell r="A319" t="str">
            <v>002VG3</v>
          </cell>
        </row>
        <row r="320">
          <cell r="A320" t="str">
            <v>002VG4</v>
          </cell>
        </row>
        <row r="321">
          <cell r="A321" t="str">
            <v>002VG5</v>
          </cell>
        </row>
        <row r="322">
          <cell r="A322" t="str">
            <v>002VG7</v>
          </cell>
        </row>
        <row r="323">
          <cell r="A323" t="str">
            <v>002VG8</v>
          </cell>
        </row>
        <row r="324">
          <cell r="A324" t="str">
            <v>002VGA</v>
          </cell>
        </row>
        <row r="325">
          <cell r="A325" t="str">
            <v>002VGF</v>
          </cell>
        </row>
        <row r="326">
          <cell r="A326" t="str">
            <v>002VGG</v>
          </cell>
        </row>
        <row r="327">
          <cell r="A327" t="str">
            <v>002VGI</v>
          </cell>
        </row>
        <row r="328">
          <cell r="A328" t="str">
            <v>002VGJ</v>
          </cell>
        </row>
        <row r="329">
          <cell r="A329" t="str">
            <v>002VGM</v>
          </cell>
        </row>
        <row r="330">
          <cell r="A330" t="str">
            <v>002VGO</v>
          </cell>
        </row>
        <row r="331">
          <cell r="A331" t="str">
            <v>002VGQ</v>
          </cell>
        </row>
        <row r="332">
          <cell r="A332" t="str">
            <v>002VGR</v>
          </cell>
        </row>
        <row r="333">
          <cell r="A333" t="str">
            <v>002VGS</v>
          </cell>
        </row>
        <row r="334">
          <cell r="A334" t="str">
            <v>002VGT</v>
          </cell>
        </row>
        <row r="335">
          <cell r="A335" t="str">
            <v>002VGU</v>
          </cell>
        </row>
        <row r="336">
          <cell r="A336" t="str">
            <v>002VGX</v>
          </cell>
        </row>
        <row r="337">
          <cell r="A337" t="str">
            <v>002VGY</v>
          </cell>
        </row>
        <row r="338">
          <cell r="A338" t="str">
            <v>002VGZ</v>
          </cell>
        </row>
        <row r="339">
          <cell r="A339" t="str">
            <v>002VH0</v>
          </cell>
        </row>
        <row r="340">
          <cell r="A340" t="str">
            <v>002VH1</v>
          </cell>
        </row>
        <row r="341">
          <cell r="A341" t="str">
            <v>002VH2</v>
          </cell>
        </row>
        <row r="342">
          <cell r="A342" t="str">
            <v>002VH3</v>
          </cell>
        </row>
        <row r="343">
          <cell r="A343" t="str">
            <v>002VH4</v>
          </cell>
        </row>
        <row r="344">
          <cell r="A344" t="str">
            <v>002VH5</v>
          </cell>
        </row>
        <row r="345">
          <cell r="A345" t="str">
            <v>002VH6</v>
          </cell>
        </row>
        <row r="346">
          <cell r="A346" t="str">
            <v>002VH7</v>
          </cell>
        </row>
        <row r="347">
          <cell r="A347" t="str">
            <v>002VH8</v>
          </cell>
        </row>
        <row r="348">
          <cell r="A348" t="str">
            <v>002VH9</v>
          </cell>
        </row>
        <row r="349">
          <cell r="A349" t="str">
            <v>002VHA</v>
          </cell>
        </row>
        <row r="350">
          <cell r="A350" t="str">
            <v>002VHC</v>
          </cell>
        </row>
        <row r="351">
          <cell r="A351" t="str">
            <v>002VHE</v>
          </cell>
        </row>
        <row r="352">
          <cell r="A352" t="str">
            <v>002VHG</v>
          </cell>
        </row>
        <row r="353">
          <cell r="A353" t="str">
            <v>002VHI</v>
          </cell>
        </row>
        <row r="354">
          <cell r="A354" t="str">
            <v>002VHJ</v>
          </cell>
        </row>
        <row r="355">
          <cell r="A355" t="str">
            <v>002VHL</v>
          </cell>
        </row>
        <row r="356">
          <cell r="A356" t="str">
            <v>002VHM</v>
          </cell>
        </row>
        <row r="357">
          <cell r="A357" t="str">
            <v>002VHN</v>
          </cell>
        </row>
        <row r="358">
          <cell r="A358" t="str">
            <v>002VHP</v>
          </cell>
        </row>
        <row r="359">
          <cell r="A359" t="str">
            <v>002VHQ</v>
          </cell>
        </row>
        <row r="360">
          <cell r="A360" t="str">
            <v>002VHS</v>
          </cell>
        </row>
        <row r="361">
          <cell r="A361" t="str">
            <v>002VHT</v>
          </cell>
        </row>
        <row r="362">
          <cell r="A362" t="str">
            <v>002VHU</v>
          </cell>
        </row>
        <row r="363">
          <cell r="A363" t="str">
            <v>002VHV</v>
          </cell>
        </row>
        <row r="364">
          <cell r="A364" t="str">
            <v>002VHW</v>
          </cell>
        </row>
        <row r="365">
          <cell r="A365" t="str">
            <v>002VHX</v>
          </cell>
        </row>
        <row r="366">
          <cell r="A366" t="str">
            <v>002VHZ</v>
          </cell>
        </row>
        <row r="367">
          <cell r="A367" t="str">
            <v>002VI1</v>
          </cell>
        </row>
        <row r="368">
          <cell r="A368" t="str">
            <v>002VI2</v>
          </cell>
        </row>
        <row r="369">
          <cell r="A369" t="str">
            <v>002VI3</v>
          </cell>
        </row>
        <row r="370">
          <cell r="A370" t="str">
            <v>002VI4</v>
          </cell>
        </row>
        <row r="371">
          <cell r="A371" t="str">
            <v>002VI7</v>
          </cell>
        </row>
        <row r="372">
          <cell r="A372" t="str">
            <v>002VI8</v>
          </cell>
        </row>
        <row r="373">
          <cell r="A373" t="str">
            <v>002VI9</v>
          </cell>
        </row>
        <row r="374">
          <cell r="A374" t="str">
            <v>002VIA</v>
          </cell>
        </row>
        <row r="375">
          <cell r="A375" t="str">
            <v>002VIB</v>
          </cell>
        </row>
        <row r="376">
          <cell r="A376" t="str">
            <v>002VIC</v>
          </cell>
        </row>
        <row r="377">
          <cell r="A377" t="str">
            <v>002VID</v>
          </cell>
        </row>
        <row r="378">
          <cell r="A378" t="str">
            <v>002VIE</v>
          </cell>
        </row>
        <row r="379">
          <cell r="A379" t="str">
            <v>002VIF</v>
          </cell>
        </row>
        <row r="380">
          <cell r="A380" t="str">
            <v>002VIG</v>
          </cell>
        </row>
        <row r="381">
          <cell r="A381" t="str">
            <v>002VIH</v>
          </cell>
        </row>
        <row r="382">
          <cell r="A382" t="str">
            <v>002VII</v>
          </cell>
        </row>
        <row r="383">
          <cell r="A383" t="str">
            <v>002VIK</v>
          </cell>
        </row>
        <row r="384">
          <cell r="A384" t="str">
            <v>002VIL</v>
          </cell>
        </row>
        <row r="385">
          <cell r="A385" t="str">
            <v>002VIM</v>
          </cell>
        </row>
        <row r="386">
          <cell r="A386" t="str">
            <v>002VIN</v>
          </cell>
        </row>
        <row r="387">
          <cell r="A387" t="str">
            <v>002VIO</v>
          </cell>
        </row>
        <row r="388">
          <cell r="A388" t="str">
            <v>002VIP</v>
          </cell>
        </row>
        <row r="389">
          <cell r="A389" t="str">
            <v>002VIQ</v>
          </cell>
        </row>
        <row r="390">
          <cell r="A390" t="str">
            <v>002VIT</v>
          </cell>
        </row>
        <row r="391">
          <cell r="A391" t="str">
            <v>002VIU</v>
          </cell>
        </row>
        <row r="392">
          <cell r="A392" t="str">
            <v>002VIV</v>
          </cell>
        </row>
        <row r="393">
          <cell r="A393" t="str">
            <v>002VIW</v>
          </cell>
        </row>
        <row r="394">
          <cell r="A394" t="str">
            <v>002VIX</v>
          </cell>
        </row>
        <row r="395">
          <cell r="A395" t="str">
            <v>002VIZ</v>
          </cell>
        </row>
        <row r="396">
          <cell r="A396" t="str">
            <v>002VJ1</v>
          </cell>
        </row>
        <row r="397">
          <cell r="A397" t="str">
            <v>002VJ2</v>
          </cell>
        </row>
        <row r="398">
          <cell r="A398" t="str">
            <v>002VJ3</v>
          </cell>
        </row>
        <row r="399">
          <cell r="A399" t="str">
            <v>002VJ4</v>
          </cell>
        </row>
        <row r="400">
          <cell r="A400" t="str">
            <v>002VJ5</v>
          </cell>
        </row>
        <row r="401">
          <cell r="A401" t="str">
            <v>002VJ6</v>
          </cell>
        </row>
        <row r="402">
          <cell r="A402" t="str">
            <v>002VJ7</v>
          </cell>
        </row>
        <row r="403">
          <cell r="A403" t="str">
            <v>002VJ9</v>
          </cell>
        </row>
        <row r="404">
          <cell r="A404" t="str">
            <v>002VJA</v>
          </cell>
        </row>
        <row r="405">
          <cell r="A405" t="str">
            <v>002VJB</v>
          </cell>
        </row>
        <row r="406">
          <cell r="A406" t="str">
            <v>002VJD</v>
          </cell>
        </row>
        <row r="407">
          <cell r="A407" t="str">
            <v>002VJE</v>
          </cell>
        </row>
        <row r="408">
          <cell r="A408" t="str">
            <v>002VJH</v>
          </cell>
        </row>
        <row r="409">
          <cell r="A409" t="str">
            <v>002VJM</v>
          </cell>
        </row>
        <row r="410">
          <cell r="A410" t="str">
            <v>002VJO</v>
          </cell>
        </row>
        <row r="411">
          <cell r="A411" t="str">
            <v>002VJP</v>
          </cell>
        </row>
        <row r="412">
          <cell r="A412" t="str">
            <v>002VJQ</v>
          </cell>
        </row>
        <row r="413">
          <cell r="A413" t="str">
            <v>002VJT</v>
          </cell>
        </row>
        <row r="414">
          <cell r="A414" t="str">
            <v>002VJU</v>
          </cell>
        </row>
        <row r="415">
          <cell r="A415" t="str">
            <v>002VJV</v>
          </cell>
        </row>
        <row r="416">
          <cell r="A416" t="str">
            <v>002VJW</v>
          </cell>
        </row>
        <row r="417">
          <cell r="A417" t="str">
            <v>002VJX</v>
          </cell>
        </row>
        <row r="418">
          <cell r="A418" t="str">
            <v>002VJZ</v>
          </cell>
        </row>
        <row r="419">
          <cell r="A419" t="str">
            <v>002VK0</v>
          </cell>
        </row>
        <row r="420">
          <cell r="A420" t="str">
            <v>002VK1</v>
          </cell>
        </row>
        <row r="421">
          <cell r="A421" t="str">
            <v>002VK2</v>
          </cell>
        </row>
        <row r="422">
          <cell r="A422" t="str">
            <v>002VK3</v>
          </cell>
        </row>
        <row r="423">
          <cell r="A423" t="str">
            <v>002VK4</v>
          </cell>
        </row>
        <row r="424">
          <cell r="A424" t="str">
            <v>002VK5</v>
          </cell>
        </row>
        <row r="425">
          <cell r="A425" t="str">
            <v>002VK6</v>
          </cell>
        </row>
        <row r="426">
          <cell r="A426" t="str">
            <v>002VK7</v>
          </cell>
        </row>
        <row r="427">
          <cell r="A427" t="str">
            <v>002VK8</v>
          </cell>
        </row>
        <row r="428">
          <cell r="A428" t="str">
            <v>002VK9</v>
          </cell>
        </row>
        <row r="429">
          <cell r="A429" t="str">
            <v>002VKA</v>
          </cell>
        </row>
        <row r="430">
          <cell r="A430" t="str">
            <v>002VKB</v>
          </cell>
        </row>
        <row r="431">
          <cell r="A431" t="str">
            <v>002VKE</v>
          </cell>
        </row>
        <row r="432">
          <cell r="A432" t="str">
            <v>002VKF</v>
          </cell>
        </row>
        <row r="433">
          <cell r="A433" t="str">
            <v>002VKG</v>
          </cell>
        </row>
        <row r="434">
          <cell r="A434" t="str">
            <v>002VKH</v>
          </cell>
        </row>
        <row r="435">
          <cell r="A435" t="str">
            <v>002VKI</v>
          </cell>
        </row>
        <row r="436">
          <cell r="A436" t="str">
            <v>002VKJ</v>
          </cell>
        </row>
        <row r="437">
          <cell r="A437" t="str">
            <v>002VKK</v>
          </cell>
        </row>
        <row r="438">
          <cell r="A438" t="str">
            <v>002VKL</v>
          </cell>
        </row>
        <row r="439">
          <cell r="A439" t="str">
            <v>002VKN</v>
          </cell>
        </row>
        <row r="440">
          <cell r="A440" t="str">
            <v>002VKO</v>
          </cell>
        </row>
        <row r="441">
          <cell r="A441" t="str">
            <v>002VKQ</v>
          </cell>
        </row>
        <row r="442">
          <cell r="A442" t="str">
            <v>002VKT</v>
          </cell>
        </row>
        <row r="443">
          <cell r="A443" t="str">
            <v>002VKU</v>
          </cell>
        </row>
        <row r="444">
          <cell r="A444" t="str">
            <v>002VKV</v>
          </cell>
        </row>
        <row r="445">
          <cell r="A445" t="str">
            <v>002VKW</v>
          </cell>
        </row>
        <row r="446">
          <cell r="A446" t="str">
            <v>002VKX</v>
          </cell>
        </row>
        <row r="447">
          <cell r="A447" t="str">
            <v>002VKY</v>
          </cell>
        </row>
        <row r="448">
          <cell r="A448" t="str">
            <v>002VL0</v>
          </cell>
        </row>
        <row r="449">
          <cell r="A449" t="str">
            <v>002VL1</v>
          </cell>
        </row>
        <row r="450">
          <cell r="A450" t="str">
            <v>002VL3</v>
          </cell>
        </row>
        <row r="451">
          <cell r="A451" t="str">
            <v>002VL5</v>
          </cell>
        </row>
        <row r="452">
          <cell r="A452" t="str">
            <v>002VL8</v>
          </cell>
        </row>
        <row r="453">
          <cell r="A453" t="str">
            <v>002VLC</v>
          </cell>
        </row>
        <row r="454">
          <cell r="A454" t="str">
            <v>002VLD</v>
          </cell>
        </row>
        <row r="455">
          <cell r="A455" t="str">
            <v>002VLE</v>
          </cell>
        </row>
        <row r="456">
          <cell r="A456" t="str">
            <v>002VLH</v>
          </cell>
        </row>
        <row r="457">
          <cell r="A457" t="str">
            <v>002VLJ</v>
          </cell>
        </row>
        <row r="458">
          <cell r="A458" t="str">
            <v>002VLK</v>
          </cell>
        </row>
        <row r="459">
          <cell r="A459" t="str">
            <v>002VLL</v>
          </cell>
        </row>
        <row r="460">
          <cell r="A460" t="str">
            <v>002VLN</v>
          </cell>
        </row>
        <row r="461">
          <cell r="A461" t="str">
            <v>002VLO</v>
          </cell>
        </row>
        <row r="462">
          <cell r="A462" t="str">
            <v>002VLP</v>
          </cell>
        </row>
        <row r="463">
          <cell r="A463" t="str">
            <v>002VLQ</v>
          </cell>
        </row>
        <row r="464">
          <cell r="A464" t="str">
            <v>002VLV</v>
          </cell>
        </row>
        <row r="465">
          <cell r="A465" t="str">
            <v>002VLW</v>
          </cell>
        </row>
        <row r="466">
          <cell r="A466" t="str">
            <v>002VM1</v>
          </cell>
        </row>
        <row r="467">
          <cell r="A467" t="str">
            <v>002VM2</v>
          </cell>
        </row>
        <row r="468">
          <cell r="A468" t="str">
            <v>002VM3</v>
          </cell>
        </row>
        <row r="469">
          <cell r="A469" t="str">
            <v>002VM4</v>
          </cell>
        </row>
        <row r="470">
          <cell r="A470" t="str">
            <v>002VM5</v>
          </cell>
        </row>
        <row r="471">
          <cell r="A471" t="str">
            <v>002VM6</v>
          </cell>
        </row>
        <row r="472">
          <cell r="A472" t="str">
            <v>002VM7</v>
          </cell>
        </row>
        <row r="473">
          <cell r="A473" t="str">
            <v>002VM9</v>
          </cell>
        </row>
        <row r="474">
          <cell r="A474" t="str">
            <v>002VMB</v>
          </cell>
        </row>
        <row r="475">
          <cell r="A475" t="str">
            <v>002VMC</v>
          </cell>
        </row>
        <row r="476">
          <cell r="A476" t="str">
            <v>002VMD</v>
          </cell>
        </row>
        <row r="477">
          <cell r="A477" t="str">
            <v>002VME</v>
          </cell>
        </row>
        <row r="478">
          <cell r="A478" t="str">
            <v>002VMF</v>
          </cell>
        </row>
        <row r="479">
          <cell r="A479" t="str">
            <v>002VMG</v>
          </cell>
        </row>
        <row r="480">
          <cell r="A480" t="str">
            <v>002VMH</v>
          </cell>
        </row>
        <row r="481">
          <cell r="A481" t="str">
            <v>002VMJ</v>
          </cell>
        </row>
        <row r="482">
          <cell r="A482" t="str">
            <v>002VMK</v>
          </cell>
        </row>
        <row r="483">
          <cell r="A483" t="str">
            <v>002VMN</v>
          </cell>
        </row>
        <row r="484">
          <cell r="A484" t="str">
            <v>002VMO</v>
          </cell>
        </row>
        <row r="485">
          <cell r="A485" t="str">
            <v>002VMP</v>
          </cell>
        </row>
        <row r="486">
          <cell r="A486" t="str">
            <v>002VMQ</v>
          </cell>
        </row>
        <row r="487">
          <cell r="A487" t="str">
            <v>002VMR</v>
          </cell>
        </row>
        <row r="488">
          <cell r="A488" t="str">
            <v>002VMS</v>
          </cell>
        </row>
        <row r="489">
          <cell r="A489" t="str">
            <v>002VMT</v>
          </cell>
        </row>
        <row r="490">
          <cell r="A490" t="str">
            <v>002VMU</v>
          </cell>
        </row>
        <row r="491">
          <cell r="A491" t="str">
            <v>002VMV</v>
          </cell>
        </row>
        <row r="492">
          <cell r="A492" t="str">
            <v>002VMX</v>
          </cell>
        </row>
        <row r="493">
          <cell r="A493" t="str">
            <v>002VMY</v>
          </cell>
        </row>
        <row r="494">
          <cell r="A494" t="str">
            <v>002VMZ</v>
          </cell>
        </row>
        <row r="495">
          <cell r="A495" t="str">
            <v>002VN1</v>
          </cell>
        </row>
        <row r="496">
          <cell r="A496" t="str">
            <v>002VN2</v>
          </cell>
        </row>
        <row r="497">
          <cell r="A497" t="str">
            <v>002VN3</v>
          </cell>
        </row>
        <row r="498">
          <cell r="A498" t="str">
            <v>002VN4</v>
          </cell>
        </row>
        <row r="499">
          <cell r="A499" t="str">
            <v>002VN5</v>
          </cell>
        </row>
        <row r="500">
          <cell r="A500" t="str">
            <v>002VN6</v>
          </cell>
        </row>
        <row r="501">
          <cell r="A501" t="str">
            <v>002VN7</v>
          </cell>
        </row>
        <row r="502">
          <cell r="A502" t="str">
            <v>002VN8</v>
          </cell>
        </row>
        <row r="503">
          <cell r="A503" t="str">
            <v>002VN9</v>
          </cell>
        </row>
        <row r="504">
          <cell r="A504" t="str">
            <v>002VNA</v>
          </cell>
        </row>
        <row r="505">
          <cell r="A505" t="str">
            <v>002VNB</v>
          </cell>
        </row>
        <row r="506">
          <cell r="A506" t="str">
            <v>002VNC</v>
          </cell>
        </row>
        <row r="507">
          <cell r="A507" t="str">
            <v>002VND</v>
          </cell>
        </row>
        <row r="508">
          <cell r="A508" t="str">
            <v>002VNE</v>
          </cell>
        </row>
        <row r="509">
          <cell r="A509" t="str">
            <v>002VNF</v>
          </cell>
        </row>
        <row r="510">
          <cell r="A510" t="str">
            <v>002VNG</v>
          </cell>
        </row>
        <row r="511">
          <cell r="A511" t="str">
            <v>002VNH</v>
          </cell>
        </row>
        <row r="512">
          <cell r="A512" t="str">
            <v>002VNI</v>
          </cell>
        </row>
        <row r="513">
          <cell r="A513" t="str">
            <v>002VNJ</v>
          </cell>
        </row>
        <row r="514">
          <cell r="A514" t="str">
            <v>002VNK</v>
          </cell>
        </row>
        <row r="515">
          <cell r="A515" t="str">
            <v>002VNN</v>
          </cell>
        </row>
        <row r="516">
          <cell r="A516" t="str">
            <v>002VNO</v>
          </cell>
        </row>
        <row r="517">
          <cell r="A517" t="str">
            <v>002VNP</v>
          </cell>
        </row>
        <row r="518">
          <cell r="A518" t="str">
            <v>002VNQ</v>
          </cell>
        </row>
        <row r="519">
          <cell r="A519" t="str">
            <v>002VNR</v>
          </cell>
        </row>
        <row r="520">
          <cell r="A520" t="str">
            <v>002VNS</v>
          </cell>
        </row>
        <row r="521">
          <cell r="A521" t="str">
            <v>002VNT</v>
          </cell>
        </row>
        <row r="522">
          <cell r="A522" t="str">
            <v>002VNU</v>
          </cell>
        </row>
        <row r="523">
          <cell r="A523" t="str">
            <v>002VNV</v>
          </cell>
        </row>
        <row r="524">
          <cell r="A524" t="str">
            <v>002VNW</v>
          </cell>
        </row>
        <row r="525">
          <cell r="A525" t="str">
            <v>002VNX</v>
          </cell>
        </row>
        <row r="526">
          <cell r="A526" t="str">
            <v>002VNZ</v>
          </cell>
        </row>
        <row r="527">
          <cell r="A527" t="str">
            <v>002VO0</v>
          </cell>
        </row>
        <row r="528">
          <cell r="A528" t="str">
            <v>002VO1</v>
          </cell>
        </row>
        <row r="529">
          <cell r="A529" t="str">
            <v>002VO2</v>
          </cell>
        </row>
        <row r="530">
          <cell r="A530" t="str">
            <v>002VO3</v>
          </cell>
        </row>
        <row r="531">
          <cell r="A531" t="str">
            <v>002VO5</v>
          </cell>
        </row>
        <row r="532">
          <cell r="A532" t="str">
            <v>002VO6</v>
          </cell>
        </row>
        <row r="533">
          <cell r="A533" t="str">
            <v>002VO7</v>
          </cell>
        </row>
        <row r="534">
          <cell r="A534" t="str">
            <v>002VO8</v>
          </cell>
        </row>
        <row r="535">
          <cell r="A535" t="str">
            <v>002VO9</v>
          </cell>
        </row>
        <row r="536">
          <cell r="A536" t="str">
            <v>002VOA</v>
          </cell>
        </row>
        <row r="537">
          <cell r="A537" t="str">
            <v>002VOB</v>
          </cell>
        </row>
        <row r="538">
          <cell r="A538" t="str">
            <v>002VOC</v>
          </cell>
        </row>
        <row r="539">
          <cell r="A539" t="str">
            <v>002VOE</v>
          </cell>
        </row>
        <row r="540">
          <cell r="A540" t="str">
            <v>002VOF</v>
          </cell>
        </row>
        <row r="541">
          <cell r="A541" t="str">
            <v>002VOH</v>
          </cell>
        </row>
        <row r="542">
          <cell r="A542" t="str">
            <v>002VOJ</v>
          </cell>
        </row>
        <row r="543">
          <cell r="A543" t="str">
            <v>002VOK</v>
          </cell>
        </row>
        <row r="544">
          <cell r="A544" t="str">
            <v>002VOL</v>
          </cell>
        </row>
        <row r="545">
          <cell r="A545" t="str">
            <v>002VOM</v>
          </cell>
        </row>
        <row r="546">
          <cell r="A546" t="str">
            <v>002VON</v>
          </cell>
        </row>
        <row r="547">
          <cell r="A547" t="str">
            <v>002VOO</v>
          </cell>
        </row>
        <row r="548">
          <cell r="A548" t="str">
            <v>002VOP</v>
          </cell>
        </row>
        <row r="549">
          <cell r="A549" t="str">
            <v>002VOQ</v>
          </cell>
        </row>
        <row r="550">
          <cell r="A550" t="str">
            <v>002VOR</v>
          </cell>
        </row>
        <row r="551">
          <cell r="A551" t="str">
            <v>002VOS</v>
          </cell>
        </row>
        <row r="552">
          <cell r="A552" t="str">
            <v>002VOT</v>
          </cell>
        </row>
        <row r="553">
          <cell r="A553" t="str">
            <v>002VP1</v>
          </cell>
        </row>
        <row r="554">
          <cell r="A554" t="str">
            <v>002VP6</v>
          </cell>
        </row>
        <row r="555">
          <cell r="A555" t="str">
            <v>002VP7</v>
          </cell>
        </row>
        <row r="556">
          <cell r="A556" t="str">
            <v>002VPC</v>
          </cell>
        </row>
        <row r="557">
          <cell r="A557" t="str">
            <v>002VPI</v>
          </cell>
        </row>
        <row r="558">
          <cell r="A558" t="str">
            <v>002VPJ</v>
          </cell>
        </row>
        <row r="559">
          <cell r="A559" t="str">
            <v>002VPL</v>
          </cell>
        </row>
        <row r="560">
          <cell r="A560" t="str">
            <v>002VPM</v>
          </cell>
        </row>
        <row r="561">
          <cell r="A561" t="str">
            <v>002VPN</v>
          </cell>
        </row>
        <row r="562">
          <cell r="A562" t="str">
            <v>002VPQ</v>
          </cell>
        </row>
        <row r="563">
          <cell r="A563" t="str">
            <v>002VPS</v>
          </cell>
        </row>
        <row r="564">
          <cell r="A564" t="str">
            <v>002VPT</v>
          </cell>
        </row>
        <row r="565">
          <cell r="A565" t="str">
            <v>002VPU</v>
          </cell>
        </row>
        <row r="566">
          <cell r="A566" t="str">
            <v>002VPV</v>
          </cell>
        </row>
        <row r="567">
          <cell r="A567" t="str">
            <v>002VPW</v>
          </cell>
        </row>
        <row r="568">
          <cell r="A568" t="str">
            <v>002VPX</v>
          </cell>
        </row>
        <row r="569">
          <cell r="A569" t="str">
            <v>002VPY</v>
          </cell>
        </row>
        <row r="570">
          <cell r="A570" t="str">
            <v>002VQ1</v>
          </cell>
        </row>
        <row r="571">
          <cell r="A571" t="str">
            <v>002VQ2</v>
          </cell>
        </row>
        <row r="572">
          <cell r="A572" t="str">
            <v>002VQ3</v>
          </cell>
        </row>
        <row r="573">
          <cell r="A573" t="str">
            <v>002VQ4</v>
          </cell>
        </row>
        <row r="574">
          <cell r="A574" t="str">
            <v>002VQ5</v>
          </cell>
        </row>
        <row r="575">
          <cell r="A575" t="str">
            <v>002VQ6</v>
          </cell>
        </row>
        <row r="576">
          <cell r="A576" t="str">
            <v>002VQ7</v>
          </cell>
        </row>
        <row r="577">
          <cell r="A577" t="str">
            <v>002VQ8</v>
          </cell>
        </row>
        <row r="578">
          <cell r="A578" t="str">
            <v>002VQC</v>
          </cell>
        </row>
        <row r="579">
          <cell r="A579" t="str">
            <v>002VQD</v>
          </cell>
        </row>
        <row r="580">
          <cell r="A580" t="str">
            <v>002VQE</v>
          </cell>
        </row>
        <row r="581">
          <cell r="A581" t="str">
            <v>002VQJ</v>
          </cell>
        </row>
        <row r="582">
          <cell r="A582" t="str">
            <v>002VQK</v>
          </cell>
        </row>
        <row r="583">
          <cell r="A583" t="str">
            <v>002VQL</v>
          </cell>
        </row>
        <row r="584">
          <cell r="A584" t="str">
            <v>002VQN</v>
          </cell>
        </row>
        <row r="585">
          <cell r="A585" t="str">
            <v>002VQW</v>
          </cell>
        </row>
        <row r="586">
          <cell r="A586" t="str">
            <v>002VQX</v>
          </cell>
        </row>
        <row r="587">
          <cell r="A587" t="str">
            <v>002VR2</v>
          </cell>
        </row>
        <row r="588">
          <cell r="A588" t="str">
            <v>002VR3</v>
          </cell>
        </row>
        <row r="589">
          <cell r="A589" t="str">
            <v>002VR7</v>
          </cell>
        </row>
        <row r="590">
          <cell r="A590" t="str">
            <v>002VRA</v>
          </cell>
        </row>
        <row r="591">
          <cell r="A591" t="str">
            <v>002VRB</v>
          </cell>
        </row>
        <row r="592">
          <cell r="A592" t="str">
            <v>002VRF</v>
          </cell>
        </row>
        <row r="593">
          <cell r="A593" t="str">
            <v>002VRH</v>
          </cell>
        </row>
        <row r="594">
          <cell r="A594" t="str">
            <v>002VRJ</v>
          </cell>
        </row>
        <row r="595">
          <cell r="A595" t="str">
            <v>002VRL</v>
          </cell>
        </row>
        <row r="596">
          <cell r="A596" t="str">
            <v>002VRM</v>
          </cell>
        </row>
        <row r="597">
          <cell r="A597" t="str">
            <v>002VRN</v>
          </cell>
        </row>
        <row r="598">
          <cell r="A598" t="str">
            <v>002VRO</v>
          </cell>
        </row>
        <row r="599">
          <cell r="A599" t="str">
            <v>002VRP</v>
          </cell>
        </row>
        <row r="600">
          <cell r="A600" t="str">
            <v>002VRQ</v>
          </cell>
        </row>
        <row r="601">
          <cell r="A601" t="str">
            <v>002VS8</v>
          </cell>
        </row>
        <row r="602">
          <cell r="A602" t="str">
            <v>002VSB</v>
          </cell>
        </row>
        <row r="603">
          <cell r="A603" t="str">
            <v>002VSC</v>
          </cell>
        </row>
        <row r="604">
          <cell r="A604" t="str">
            <v>002VSD</v>
          </cell>
        </row>
        <row r="605">
          <cell r="A605" t="str">
            <v>002VSE</v>
          </cell>
        </row>
        <row r="606">
          <cell r="A606" t="str">
            <v>002VSG</v>
          </cell>
        </row>
        <row r="607">
          <cell r="A607" t="str">
            <v>002VSH</v>
          </cell>
        </row>
        <row r="608">
          <cell r="A608" t="str">
            <v>002VSI</v>
          </cell>
        </row>
        <row r="609">
          <cell r="A609" t="str">
            <v>002VSL</v>
          </cell>
        </row>
        <row r="610">
          <cell r="A610" t="str">
            <v>002VSP</v>
          </cell>
        </row>
        <row r="611">
          <cell r="A611" t="str">
            <v>002VSR</v>
          </cell>
        </row>
        <row r="612">
          <cell r="A612" t="str">
            <v>002VST</v>
          </cell>
        </row>
        <row r="613">
          <cell r="A613" t="str">
            <v>002VSU</v>
          </cell>
        </row>
        <row r="614">
          <cell r="A614" t="str">
            <v>002VSV</v>
          </cell>
        </row>
        <row r="615">
          <cell r="A615" t="str">
            <v>002VSW</v>
          </cell>
        </row>
        <row r="616">
          <cell r="A616" t="str">
            <v>002VSX</v>
          </cell>
        </row>
        <row r="617">
          <cell r="A617" t="str">
            <v>002VSY</v>
          </cell>
        </row>
        <row r="618">
          <cell r="A618" t="str">
            <v>002VSZ</v>
          </cell>
        </row>
        <row r="619">
          <cell r="A619" t="str">
            <v>002VT0</v>
          </cell>
        </row>
        <row r="620">
          <cell r="A620" t="str">
            <v>002VT1</v>
          </cell>
        </row>
        <row r="621">
          <cell r="A621" t="str">
            <v>002VT2</v>
          </cell>
        </row>
        <row r="622">
          <cell r="A622" t="str">
            <v>002VT4</v>
          </cell>
        </row>
        <row r="623">
          <cell r="A623" t="str">
            <v>002VT5</v>
          </cell>
        </row>
        <row r="624">
          <cell r="A624" t="str">
            <v>002VT6</v>
          </cell>
        </row>
        <row r="625">
          <cell r="A625" t="str">
            <v>002VT7</v>
          </cell>
        </row>
        <row r="626">
          <cell r="A626" t="str">
            <v>002VT8</v>
          </cell>
        </row>
        <row r="627">
          <cell r="A627" t="str">
            <v>002VT9</v>
          </cell>
        </row>
        <row r="628">
          <cell r="A628" t="str">
            <v>002VTA</v>
          </cell>
        </row>
        <row r="629">
          <cell r="A629" t="str">
            <v>002VTB</v>
          </cell>
        </row>
        <row r="630">
          <cell r="A630" t="str">
            <v>002VTC</v>
          </cell>
        </row>
        <row r="631">
          <cell r="A631" t="str">
            <v>002VTD</v>
          </cell>
        </row>
        <row r="632">
          <cell r="A632" t="str">
            <v>002VTF</v>
          </cell>
        </row>
        <row r="633">
          <cell r="A633" t="str">
            <v>002VTG</v>
          </cell>
        </row>
        <row r="634">
          <cell r="A634" t="str">
            <v>002VTH</v>
          </cell>
        </row>
        <row r="635">
          <cell r="A635" t="str">
            <v>002VTI</v>
          </cell>
        </row>
        <row r="636">
          <cell r="A636" t="str">
            <v>002VTJ</v>
          </cell>
        </row>
        <row r="637">
          <cell r="A637" t="str">
            <v>002VTK</v>
          </cell>
        </row>
        <row r="638">
          <cell r="A638" t="str">
            <v>002VTL</v>
          </cell>
        </row>
        <row r="639">
          <cell r="A639" t="str">
            <v>002VTM</v>
          </cell>
        </row>
        <row r="640">
          <cell r="A640" t="str">
            <v>002VTN</v>
          </cell>
        </row>
        <row r="641">
          <cell r="A641" t="str">
            <v>002VTO</v>
          </cell>
        </row>
        <row r="642">
          <cell r="A642" t="str">
            <v>002VTP</v>
          </cell>
        </row>
        <row r="643">
          <cell r="A643" t="str">
            <v>002VTQ</v>
          </cell>
        </row>
        <row r="644">
          <cell r="A644" t="str">
            <v>002VTR</v>
          </cell>
        </row>
        <row r="645">
          <cell r="A645" t="str">
            <v>002VTS</v>
          </cell>
        </row>
        <row r="646">
          <cell r="A646" t="str">
            <v>002VTT</v>
          </cell>
        </row>
        <row r="647">
          <cell r="A647" t="str">
            <v>002VTU</v>
          </cell>
        </row>
        <row r="648">
          <cell r="A648" t="str">
            <v>002VTX</v>
          </cell>
        </row>
        <row r="649">
          <cell r="A649" t="str">
            <v>002VTZ</v>
          </cell>
        </row>
        <row r="650">
          <cell r="A650" t="str">
            <v>002VU0</v>
          </cell>
        </row>
        <row r="651">
          <cell r="A651" t="str">
            <v>002VU1</v>
          </cell>
        </row>
        <row r="652">
          <cell r="A652" t="str">
            <v>002VU2</v>
          </cell>
        </row>
        <row r="653">
          <cell r="A653" t="str">
            <v>002VU3</v>
          </cell>
        </row>
        <row r="654">
          <cell r="A654" t="str">
            <v>002VU8</v>
          </cell>
        </row>
        <row r="655">
          <cell r="A655" t="str">
            <v>002VU9</v>
          </cell>
        </row>
        <row r="656">
          <cell r="A656" t="str">
            <v>002VUA</v>
          </cell>
        </row>
        <row r="657">
          <cell r="A657" t="str">
            <v>002VUB</v>
          </cell>
        </row>
        <row r="658">
          <cell r="A658" t="str">
            <v>002VUC</v>
          </cell>
        </row>
        <row r="659">
          <cell r="A659" t="str">
            <v>002VUD</v>
          </cell>
        </row>
        <row r="660">
          <cell r="A660" t="str">
            <v>002VUF</v>
          </cell>
        </row>
        <row r="661">
          <cell r="A661" t="str">
            <v>002VUG</v>
          </cell>
        </row>
        <row r="662">
          <cell r="A662" t="str">
            <v>002VUK</v>
          </cell>
        </row>
        <row r="663">
          <cell r="A663" t="str">
            <v>002VUL</v>
          </cell>
        </row>
        <row r="664">
          <cell r="A664" t="str">
            <v>002VUM</v>
          </cell>
        </row>
        <row r="665">
          <cell r="A665" t="str">
            <v>002VUN</v>
          </cell>
        </row>
        <row r="666">
          <cell r="A666" t="str">
            <v>002VUP</v>
          </cell>
        </row>
        <row r="667">
          <cell r="A667" t="str">
            <v>002VUR</v>
          </cell>
        </row>
        <row r="668">
          <cell r="A668" t="str">
            <v>002VUS</v>
          </cell>
        </row>
        <row r="669">
          <cell r="A669" t="str">
            <v>002VUT</v>
          </cell>
        </row>
        <row r="670">
          <cell r="A670" t="str">
            <v>002VUU</v>
          </cell>
        </row>
        <row r="671">
          <cell r="A671" t="str">
            <v>002VUV</v>
          </cell>
        </row>
        <row r="672">
          <cell r="A672" t="str">
            <v>002VUW</v>
          </cell>
        </row>
        <row r="673">
          <cell r="A673" t="str">
            <v>002VUX</v>
          </cell>
        </row>
        <row r="674">
          <cell r="A674" t="str">
            <v>002VUY</v>
          </cell>
        </row>
        <row r="675">
          <cell r="A675" t="str">
            <v>002VUZ</v>
          </cell>
        </row>
        <row r="676">
          <cell r="A676" t="str">
            <v>002VV1</v>
          </cell>
        </row>
        <row r="677">
          <cell r="A677" t="str">
            <v>002VV2</v>
          </cell>
        </row>
        <row r="678">
          <cell r="A678" t="str">
            <v>002VV3</v>
          </cell>
        </row>
        <row r="679">
          <cell r="A679" t="str">
            <v>002VV4</v>
          </cell>
        </row>
        <row r="680">
          <cell r="A680" t="str">
            <v>002VV6</v>
          </cell>
        </row>
        <row r="681">
          <cell r="A681" t="str">
            <v>002VV8</v>
          </cell>
        </row>
        <row r="682">
          <cell r="A682" t="str">
            <v>002VVC</v>
          </cell>
        </row>
        <row r="683">
          <cell r="A683" t="str">
            <v>002VVE</v>
          </cell>
        </row>
        <row r="684">
          <cell r="A684" t="str">
            <v>002VVG</v>
          </cell>
        </row>
        <row r="685">
          <cell r="A685" t="str">
            <v>002VVH</v>
          </cell>
        </row>
        <row r="686">
          <cell r="A686" t="str">
            <v>002VVJ</v>
          </cell>
        </row>
        <row r="687">
          <cell r="A687" t="str">
            <v>002VVK</v>
          </cell>
        </row>
        <row r="688">
          <cell r="A688" t="str">
            <v>002VVL</v>
          </cell>
        </row>
        <row r="689">
          <cell r="A689" t="str">
            <v>002VVM</v>
          </cell>
        </row>
        <row r="690">
          <cell r="A690" t="str">
            <v>002VVN</v>
          </cell>
        </row>
        <row r="691">
          <cell r="A691" t="str">
            <v>002VVP</v>
          </cell>
        </row>
        <row r="692">
          <cell r="A692" t="str">
            <v>002VVQ</v>
          </cell>
        </row>
        <row r="693">
          <cell r="A693" t="str">
            <v>002VVS</v>
          </cell>
        </row>
        <row r="694">
          <cell r="A694" t="str">
            <v>002VVX</v>
          </cell>
        </row>
        <row r="695">
          <cell r="A695" t="str">
            <v>002VVY</v>
          </cell>
        </row>
        <row r="696">
          <cell r="A696" t="str">
            <v>002VVZ</v>
          </cell>
        </row>
        <row r="697">
          <cell r="A697" t="str">
            <v>002VW0</v>
          </cell>
        </row>
        <row r="698">
          <cell r="A698" t="str">
            <v>002VW1</v>
          </cell>
        </row>
        <row r="699">
          <cell r="A699" t="str">
            <v>002VW2</v>
          </cell>
        </row>
        <row r="700">
          <cell r="A700" t="str">
            <v>002VW3</v>
          </cell>
        </row>
        <row r="701">
          <cell r="A701" t="str">
            <v>002VW4</v>
          </cell>
        </row>
        <row r="702">
          <cell r="A702" t="str">
            <v>002VW5</v>
          </cell>
        </row>
        <row r="703">
          <cell r="A703" t="str">
            <v>002VW6</v>
          </cell>
        </row>
        <row r="704">
          <cell r="A704" t="str">
            <v>002VW7</v>
          </cell>
        </row>
        <row r="705">
          <cell r="A705" t="str">
            <v>002VW8</v>
          </cell>
        </row>
        <row r="706">
          <cell r="A706" t="str">
            <v>002VW9</v>
          </cell>
        </row>
        <row r="707">
          <cell r="A707" t="str">
            <v>002VWB</v>
          </cell>
        </row>
        <row r="708">
          <cell r="A708" t="str">
            <v>002VWC</v>
          </cell>
        </row>
        <row r="709">
          <cell r="A709" t="str">
            <v>002VWD</v>
          </cell>
        </row>
        <row r="710">
          <cell r="A710" t="str">
            <v>002VWE</v>
          </cell>
        </row>
        <row r="711">
          <cell r="A711" t="str">
            <v>002VWF</v>
          </cell>
        </row>
        <row r="712">
          <cell r="A712" t="str">
            <v>002VWJ</v>
          </cell>
        </row>
        <row r="713">
          <cell r="A713" t="str">
            <v>002VWK</v>
          </cell>
        </row>
        <row r="714">
          <cell r="A714" t="str">
            <v>002VWL</v>
          </cell>
        </row>
        <row r="715">
          <cell r="A715" t="str">
            <v>002VWN</v>
          </cell>
        </row>
        <row r="716">
          <cell r="A716" t="str">
            <v>002VWT</v>
          </cell>
        </row>
        <row r="717">
          <cell r="A717" t="str">
            <v>002VWU</v>
          </cell>
        </row>
        <row r="718">
          <cell r="A718" t="str">
            <v>002VWX</v>
          </cell>
        </row>
        <row r="719">
          <cell r="A719" t="str">
            <v>002VWY</v>
          </cell>
        </row>
        <row r="720">
          <cell r="A720" t="str">
            <v>002VWZ</v>
          </cell>
        </row>
        <row r="721">
          <cell r="A721" t="str">
            <v>002VX0</v>
          </cell>
        </row>
        <row r="722">
          <cell r="A722" t="str">
            <v>002VX1</v>
          </cell>
        </row>
        <row r="723">
          <cell r="A723" t="str">
            <v>002VX2</v>
          </cell>
        </row>
        <row r="724">
          <cell r="A724" t="str">
            <v>002VX3</v>
          </cell>
        </row>
        <row r="725">
          <cell r="A725" t="str">
            <v>002VX5</v>
          </cell>
        </row>
        <row r="726">
          <cell r="A726" t="str">
            <v>002VX6</v>
          </cell>
        </row>
        <row r="727">
          <cell r="A727" t="str">
            <v>002VX7</v>
          </cell>
        </row>
        <row r="728">
          <cell r="A728" t="str">
            <v>002VX8</v>
          </cell>
        </row>
        <row r="729">
          <cell r="A729" t="str">
            <v>002VX9</v>
          </cell>
        </row>
        <row r="730">
          <cell r="A730" t="str">
            <v>002VXA</v>
          </cell>
        </row>
        <row r="731">
          <cell r="A731" t="str">
            <v>002VXB</v>
          </cell>
        </row>
        <row r="732">
          <cell r="A732" t="str">
            <v>002VXC</v>
          </cell>
        </row>
        <row r="733">
          <cell r="A733" t="str">
            <v>002VXD</v>
          </cell>
        </row>
        <row r="734">
          <cell r="A734" t="str">
            <v>002VXE</v>
          </cell>
        </row>
        <row r="735">
          <cell r="A735" t="str">
            <v>002VXF</v>
          </cell>
        </row>
        <row r="736">
          <cell r="A736" t="str">
            <v>002VXG</v>
          </cell>
        </row>
        <row r="737">
          <cell r="A737" t="str">
            <v>002VXH</v>
          </cell>
        </row>
        <row r="738">
          <cell r="A738" t="str">
            <v>002VXJ</v>
          </cell>
        </row>
        <row r="739">
          <cell r="A739" t="str">
            <v>002VXK</v>
          </cell>
        </row>
        <row r="740">
          <cell r="A740" t="str">
            <v>002VXQ</v>
          </cell>
        </row>
        <row r="741">
          <cell r="A741" t="str">
            <v>002VXR</v>
          </cell>
        </row>
        <row r="742">
          <cell r="A742" t="str">
            <v>002VXT</v>
          </cell>
        </row>
        <row r="743">
          <cell r="A743" t="str">
            <v>002VXU</v>
          </cell>
        </row>
        <row r="744">
          <cell r="A744" t="str">
            <v>002VXV</v>
          </cell>
        </row>
        <row r="745">
          <cell r="A745" t="str">
            <v>002VYA</v>
          </cell>
        </row>
        <row r="746">
          <cell r="A746" t="str">
            <v>002VYB</v>
          </cell>
        </row>
        <row r="747">
          <cell r="A747" t="str">
            <v>002VYC</v>
          </cell>
        </row>
        <row r="748">
          <cell r="A748" t="str">
            <v>002VYF</v>
          </cell>
        </row>
        <row r="749">
          <cell r="A749" t="str">
            <v>002VYJ</v>
          </cell>
        </row>
        <row r="750">
          <cell r="A750" t="str">
            <v>002VYP</v>
          </cell>
        </row>
        <row r="751">
          <cell r="A751" t="str">
            <v>002VYQ</v>
          </cell>
        </row>
        <row r="752">
          <cell r="A752" t="str">
            <v>002VYS</v>
          </cell>
        </row>
        <row r="753">
          <cell r="A753" t="str">
            <v>002VYT</v>
          </cell>
        </row>
        <row r="754">
          <cell r="A754" t="str">
            <v>002VYU</v>
          </cell>
        </row>
        <row r="755">
          <cell r="A755" t="str">
            <v>002VYV</v>
          </cell>
        </row>
        <row r="756">
          <cell r="A756" t="str">
            <v>002VYW</v>
          </cell>
        </row>
        <row r="757">
          <cell r="A757" t="str">
            <v>002VYX</v>
          </cell>
        </row>
        <row r="758">
          <cell r="A758" t="str">
            <v>002VYY</v>
          </cell>
        </row>
        <row r="759">
          <cell r="A759" t="str">
            <v>002VYZ</v>
          </cell>
        </row>
        <row r="760">
          <cell r="A760" t="str">
            <v>002VZ0</v>
          </cell>
        </row>
        <row r="761">
          <cell r="A761" t="str">
            <v>002VZ1</v>
          </cell>
        </row>
        <row r="762">
          <cell r="A762" t="str">
            <v>002VZ3</v>
          </cell>
        </row>
        <row r="763">
          <cell r="A763" t="str">
            <v>002VZ4</v>
          </cell>
        </row>
        <row r="764">
          <cell r="A764" t="str">
            <v>002VZ5</v>
          </cell>
        </row>
        <row r="765">
          <cell r="A765" t="str">
            <v>002VZ6</v>
          </cell>
        </row>
        <row r="766">
          <cell r="A766" t="str">
            <v>002VZ7</v>
          </cell>
        </row>
        <row r="767">
          <cell r="A767" t="str">
            <v>002VZ8</v>
          </cell>
        </row>
        <row r="768">
          <cell r="A768" t="str">
            <v>002VZ9</v>
          </cell>
        </row>
        <row r="769">
          <cell r="A769" t="str">
            <v>002VZA</v>
          </cell>
        </row>
        <row r="770">
          <cell r="A770" t="str">
            <v>002VZE</v>
          </cell>
        </row>
        <row r="771">
          <cell r="A771" t="str">
            <v>002VZF</v>
          </cell>
        </row>
        <row r="772">
          <cell r="A772" t="str">
            <v>002VZG</v>
          </cell>
        </row>
        <row r="773">
          <cell r="A773" t="str">
            <v>002VZJ</v>
          </cell>
        </row>
        <row r="774">
          <cell r="A774" t="str">
            <v>002VZK</v>
          </cell>
        </row>
        <row r="775">
          <cell r="A775" t="str">
            <v>002VZL</v>
          </cell>
        </row>
        <row r="776">
          <cell r="A776" t="str">
            <v>002VZM</v>
          </cell>
        </row>
        <row r="777">
          <cell r="A777" t="str">
            <v>002VZN</v>
          </cell>
        </row>
        <row r="778">
          <cell r="A778" t="str">
            <v>002VZQ</v>
          </cell>
        </row>
        <row r="779">
          <cell r="A779" t="str">
            <v>002VZR</v>
          </cell>
        </row>
        <row r="780">
          <cell r="A780" t="str">
            <v>002VZS</v>
          </cell>
        </row>
        <row r="781">
          <cell r="A781" t="str">
            <v>002VZY</v>
          </cell>
        </row>
        <row r="782">
          <cell r="A782" t="str">
            <v>002VZZ</v>
          </cell>
        </row>
        <row r="783">
          <cell r="A783" t="str">
            <v>002W00</v>
          </cell>
        </row>
        <row r="784">
          <cell r="A784" t="str">
            <v>002W01</v>
          </cell>
        </row>
        <row r="785">
          <cell r="A785" t="str">
            <v>002W03</v>
          </cell>
        </row>
        <row r="786">
          <cell r="A786" t="str">
            <v>002W05</v>
          </cell>
        </row>
        <row r="787">
          <cell r="A787" t="str">
            <v>002W06</v>
          </cell>
        </row>
        <row r="788">
          <cell r="A788" t="str">
            <v>002W07</v>
          </cell>
        </row>
        <row r="789">
          <cell r="A789" t="str">
            <v>002W08</v>
          </cell>
        </row>
        <row r="790">
          <cell r="A790" t="str">
            <v>002W09</v>
          </cell>
        </row>
        <row r="791">
          <cell r="A791" t="str">
            <v>002W0B</v>
          </cell>
        </row>
        <row r="792">
          <cell r="A792" t="str">
            <v>002W0C</v>
          </cell>
        </row>
        <row r="793">
          <cell r="A793" t="str">
            <v>002W0H</v>
          </cell>
        </row>
        <row r="794">
          <cell r="A794" t="str">
            <v>002W0J</v>
          </cell>
        </row>
        <row r="795">
          <cell r="A795" t="str">
            <v>002W0P</v>
          </cell>
        </row>
        <row r="796">
          <cell r="A796" t="str">
            <v>002W0R</v>
          </cell>
        </row>
        <row r="797">
          <cell r="A797" t="str">
            <v>002W11</v>
          </cell>
        </row>
        <row r="798">
          <cell r="A798" t="str">
            <v>002W12</v>
          </cell>
        </row>
        <row r="799">
          <cell r="A799" t="str">
            <v>002W13</v>
          </cell>
        </row>
        <row r="800">
          <cell r="A800" t="str">
            <v>002W15</v>
          </cell>
        </row>
        <row r="801">
          <cell r="A801" t="str">
            <v>002W16</v>
          </cell>
        </row>
        <row r="802">
          <cell r="A802" t="str">
            <v>002W17</v>
          </cell>
        </row>
        <row r="803">
          <cell r="A803" t="str">
            <v>002W18</v>
          </cell>
        </row>
        <row r="804">
          <cell r="A804" t="str">
            <v>002W19</v>
          </cell>
        </row>
        <row r="805">
          <cell r="A805" t="str">
            <v>002W1B</v>
          </cell>
        </row>
        <row r="806">
          <cell r="A806" t="str">
            <v>002W1C</v>
          </cell>
        </row>
        <row r="807">
          <cell r="A807" t="str">
            <v>002W1D</v>
          </cell>
        </row>
        <row r="808">
          <cell r="A808" t="str">
            <v>002W1E</v>
          </cell>
        </row>
        <row r="809">
          <cell r="A809" t="str">
            <v>002W1J</v>
          </cell>
        </row>
        <row r="810">
          <cell r="A810" t="str">
            <v>002W1M</v>
          </cell>
        </row>
        <row r="811">
          <cell r="A811" t="str">
            <v>002W1N</v>
          </cell>
        </row>
        <row r="812">
          <cell r="A812" t="str">
            <v>002W1P</v>
          </cell>
        </row>
        <row r="813">
          <cell r="A813" t="str">
            <v>002W1X</v>
          </cell>
        </row>
        <row r="814">
          <cell r="A814" t="str">
            <v>002W1Y</v>
          </cell>
        </row>
        <row r="815">
          <cell r="A815" t="str">
            <v>002W1Z</v>
          </cell>
        </row>
        <row r="816">
          <cell r="A816" t="str">
            <v>002W20</v>
          </cell>
        </row>
        <row r="817">
          <cell r="A817" t="str">
            <v>002W21</v>
          </cell>
        </row>
        <row r="818">
          <cell r="A818" t="str">
            <v>002W22</v>
          </cell>
        </row>
        <row r="819">
          <cell r="A819" t="str">
            <v>002W23</v>
          </cell>
        </row>
        <row r="820">
          <cell r="A820" t="str">
            <v>002W28</v>
          </cell>
        </row>
        <row r="821">
          <cell r="A821" t="str">
            <v>002W29</v>
          </cell>
        </row>
        <row r="822">
          <cell r="A822" t="str">
            <v>002W2A</v>
          </cell>
        </row>
        <row r="823">
          <cell r="A823" t="str">
            <v>002W2G</v>
          </cell>
        </row>
        <row r="824">
          <cell r="A824" t="str">
            <v>002W2H</v>
          </cell>
        </row>
        <row r="825">
          <cell r="A825" t="str">
            <v>002W2J</v>
          </cell>
        </row>
        <row r="826">
          <cell r="A826" t="str">
            <v>002W2K</v>
          </cell>
        </row>
        <row r="827">
          <cell r="A827" t="str">
            <v>002W2L</v>
          </cell>
        </row>
        <row r="828">
          <cell r="A828" t="str">
            <v>002W2M</v>
          </cell>
        </row>
        <row r="829">
          <cell r="A829" t="str">
            <v>002W2R</v>
          </cell>
        </row>
        <row r="830">
          <cell r="A830" t="str">
            <v>002W2S</v>
          </cell>
        </row>
        <row r="831">
          <cell r="A831" t="str">
            <v>002W2T</v>
          </cell>
        </row>
        <row r="832">
          <cell r="A832" t="str">
            <v>002W2V</v>
          </cell>
        </row>
        <row r="833">
          <cell r="A833" t="str">
            <v>002W2W</v>
          </cell>
        </row>
        <row r="834">
          <cell r="A834" t="str">
            <v>002W2Z</v>
          </cell>
        </row>
        <row r="835">
          <cell r="A835" t="str">
            <v>002W30</v>
          </cell>
        </row>
        <row r="836">
          <cell r="A836" t="str">
            <v>002W31</v>
          </cell>
        </row>
        <row r="837">
          <cell r="A837" t="str">
            <v>002W33</v>
          </cell>
        </row>
        <row r="838">
          <cell r="A838" t="str">
            <v>002W35</v>
          </cell>
        </row>
        <row r="839">
          <cell r="A839" t="str">
            <v>002W36</v>
          </cell>
        </row>
        <row r="840">
          <cell r="A840" t="str">
            <v>002W3A</v>
          </cell>
        </row>
        <row r="841">
          <cell r="A841" t="str">
            <v>002W3B</v>
          </cell>
        </row>
        <row r="842">
          <cell r="A842" t="str">
            <v>002W3C</v>
          </cell>
        </row>
        <row r="843">
          <cell r="A843" t="str">
            <v>002W3D</v>
          </cell>
        </row>
        <row r="844">
          <cell r="A844" t="str">
            <v>002W3E</v>
          </cell>
        </row>
        <row r="845">
          <cell r="A845" t="str">
            <v>002W3F</v>
          </cell>
        </row>
        <row r="846">
          <cell r="A846" t="str">
            <v>002W3G</v>
          </cell>
        </row>
        <row r="847">
          <cell r="A847" t="str">
            <v>002W3H</v>
          </cell>
        </row>
        <row r="848">
          <cell r="A848" t="str">
            <v>002W3J</v>
          </cell>
        </row>
        <row r="849">
          <cell r="A849" t="str">
            <v>002W3L</v>
          </cell>
        </row>
        <row r="850">
          <cell r="A850" t="str">
            <v>002W3P</v>
          </cell>
        </row>
        <row r="851">
          <cell r="A851" t="str">
            <v>002W3R</v>
          </cell>
        </row>
        <row r="852">
          <cell r="A852" t="str">
            <v>002W3S</v>
          </cell>
        </row>
        <row r="853">
          <cell r="A853" t="str">
            <v>002W3X</v>
          </cell>
        </row>
        <row r="854">
          <cell r="A854" t="str">
            <v>002W3Y</v>
          </cell>
        </row>
        <row r="855">
          <cell r="A855" t="str">
            <v>002W41</v>
          </cell>
        </row>
        <row r="856">
          <cell r="A856" t="str">
            <v>002W42</v>
          </cell>
        </row>
        <row r="857">
          <cell r="A857" t="str">
            <v>002W43</v>
          </cell>
        </row>
        <row r="858">
          <cell r="A858" t="str">
            <v>002W44</v>
          </cell>
        </row>
        <row r="859">
          <cell r="A859" t="str">
            <v>002W45</v>
          </cell>
        </row>
        <row r="860">
          <cell r="A860" t="str">
            <v>002W46</v>
          </cell>
        </row>
        <row r="861">
          <cell r="A861" t="str">
            <v>002W4A</v>
          </cell>
        </row>
        <row r="862">
          <cell r="A862" t="str">
            <v>002W4B</v>
          </cell>
        </row>
        <row r="863">
          <cell r="A863" t="str">
            <v>002W4C</v>
          </cell>
        </row>
        <row r="864">
          <cell r="A864" t="str">
            <v>002W4D</v>
          </cell>
        </row>
        <row r="865">
          <cell r="A865" t="str">
            <v>002W4E</v>
          </cell>
        </row>
        <row r="866">
          <cell r="A866" t="str">
            <v>002W4F</v>
          </cell>
        </row>
        <row r="867">
          <cell r="A867" t="str">
            <v>002W4G</v>
          </cell>
        </row>
        <row r="868">
          <cell r="A868" t="str">
            <v>002W4H</v>
          </cell>
        </row>
        <row r="869">
          <cell r="A869" t="str">
            <v>002W4J</v>
          </cell>
        </row>
        <row r="870">
          <cell r="A870" t="str">
            <v>002W4L</v>
          </cell>
        </row>
        <row r="871">
          <cell r="A871" t="str">
            <v>002W4M</v>
          </cell>
        </row>
        <row r="872">
          <cell r="A872" t="str">
            <v>002W4P</v>
          </cell>
        </row>
        <row r="873">
          <cell r="A873" t="str">
            <v>002W4R</v>
          </cell>
        </row>
        <row r="874">
          <cell r="A874" t="str">
            <v>002W4S</v>
          </cell>
        </row>
        <row r="875">
          <cell r="A875" t="str">
            <v>002W4T</v>
          </cell>
        </row>
        <row r="876">
          <cell r="A876" t="str">
            <v>002W4V</v>
          </cell>
        </row>
        <row r="877">
          <cell r="A877" t="str">
            <v>002W4Z</v>
          </cell>
        </row>
        <row r="878">
          <cell r="A878" t="str">
            <v>002W51</v>
          </cell>
        </row>
        <row r="879">
          <cell r="A879" t="str">
            <v>002W53</v>
          </cell>
        </row>
        <row r="880">
          <cell r="A880" t="str">
            <v>002W54</v>
          </cell>
        </row>
        <row r="881">
          <cell r="A881" t="str">
            <v>002W56</v>
          </cell>
        </row>
        <row r="882">
          <cell r="A882" t="str">
            <v>002W57</v>
          </cell>
        </row>
        <row r="883">
          <cell r="A883" t="str">
            <v>002W59</v>
          </cell>
        </row>
        <row r="884">
          <cell r="A884" t="str">
            <v>002W5C</v>
          </cell>
        </row>
        <row r="885">
          <cell r="A885" t="str">
            <v>002W5D</v>
          </cell>
        </row>
        <row r="886">
          <cell r="A886" t="str">
            <v>002W5E</v>
          </cell>
        </row>
        <row r="887">
          <cell r="A887" t="str">
            <v>002W5F</v>
          </cell>
        </row>
        <row r="888">
          <cell r="A888" t="str">
            <v>002W5G</v>
          </cell>
        </row>
        <row r="889">
          <cell r="A889" t="str">
            <v>002W5H</v>
          </cell>
        </row>
        <row r="890">
          <cell r="A890" t="str">
            <v>002W5J</v>
          </cell>
        </row>
        <row r="891">
          <cell r="A891" t="str">
            <v>002W5K</v>
          </cell>
        </row>
        <row r="892">
          <cell r="A892" t="str">
            <v>002W5L</v>
          </cell>
        </row>
        <row r="893">
          <cell r="A893" t="str">
            <v>002W5M</v>
          </cell>
        </row>
        <row r="894">
          <cell r="A894" t="str">
            <v>002W5N</v>
          </cell>
        </row>
        <row r="895">
          <cell r="A895" t="str">
            <v>002W5P</v>
          </cell>
        </row>
        <row r="896">
          <cell r="A896" t="str">
            <v>002W5Q</v>
          </cell>
        </row>
        <row r="897">
          <cell r="A897" t="str">
            <v>002W5R</v>
          </cell>
        </row>
        <row r="898">
          <cell r="A898" t="str">
            <v>002W5S</v>
          </cell>
        </row>
        <row r="899">
          <cell r="A899" t="str">
            <v>002W5T</v>
          </cell>
        </row>
        <row r="900">
          <cell r="A900" t="str">
            <v>002W5U</v>
          </cell>
        </row>
        <row r="901">
          <cell r="A901" t="str">
            <v>002W5V</v>
          </cell>
        </row>
        <row r="902">
          <cell r="A902" t="str">
            <v>002W5W</v>
          </cell>
        </row>
        <row r="903">
          <cell r="A903" t="str">
            <v>002W5X</v>
          </cell>
        </row>
        <row r="904">
          <cell r="A904" t="str">
            <v>002W5Y</v>
          </cell>
        </row>
        <row r="905">
          <cell r="A905" t="str">
            <v>002W5Z</v>
          </cell>
        </row>
        <row r="906">
          <cell r="A906" t="str">
            <v>002W60</v>
          </cell>
        </row>
        <row r="907">
          <cell r="A907" t="str">
            <v>002W61</v>
          </cell>
        </row>
        <row r="908">
          <cell r="A908" t="str">
            <v>002W62</v>
          </cell>
        </row>
        <row r="909">
          <cell r="A909" t="str">
            <v>002W65</v>
          </cell>
        </row>
        <row r="910">
          <cell r="A910" t="str">
            <v>002W67</v>
          </cell>
        </row>
        <row r="911">
          <cell r="A911" t="str">
            <v>002W68</v>
          </cell>
        </row>
        <row r="912">
          <cell r="A912" t="str">
            <v>002W69</v>
          </cell>
        </row>
        <row r="913">
          <cell r="A913" t="str">
            <v>002W6A</v>
          </cell>
        </row>
        <row r="914">
          <cell r="A914" t="str">
            <v>002W6B</v>
          </cell>
        </row>
        <row r="915">
          <cell r="A915" t="str">
            <v>002W6C</v>
          </cell>
        </row>
        <row r="916">
          <cell r="A916" t="str">
            <v>002W6D</v>
          </cell>
        </row>
        <row r="917">
          <cell r="A917" t="str">
            <v>002W6E</v>
          </cell>
        </row>
        <row r="918">
          <cell r="A918" t="str">
            <v>002W6F</v>
          </cell>
        </row>
        <row r="919">
          <cell r="A919" t="str">
            <v>002W6G</v>
          </cell>
        </row>
        <row r="920">
          <cell r="A920" t="str">
            <v>002W6H</v>
          </cell>
        </row>
        <row r="921">
          <cell r="A921" t="str">
            <v>002W6J</v>
          </cell>
        </row>
        <row r="922">
          <cell r="A922" t="str">
            <v>002W6K</v>
          </cell>
        </row>
        <row r="923">
          <cell r="A923" t="str">
            <v>002W6L</v>
          </cell>
        </row>
        <row r="924">
          <cell r="A924" t="str">
            <v>002W6N</v>
          </cell>
        </row>
        <row r="925">
          <cell r="A925" t="str">
            <v>002W6P</v>
          </cell>
        </row>
        <row r="926">
          <cell r="A926" t="str">
            <v>002W6S</v>
          </cell>
        </row>
        <row r="927">
          <cell r="A927" t="str">
            <v>002W6T</v>
          </cell>
        </row>
        <row r="928">
          <cell r="A928" t="str">
            <v>002W6U</v>
          </cell>
        </row>
        <row r="929">
          <cell r="A929" t="str">
            <v>002W6V</v>
          </cell>
        </row>
        <row r="930">
          <cell r="A930" t="str">
            <v>002W6W</v>
          </cell>
        </row>
        <row r="931">
          <cell r="A931" t="str">
            <v>002W6Y</v>
          </cell>
        </row>
        <row r="932">
          <cell r="A932" t="str">
            <v>002W6Z</v>
          </cell>
        </row>
        <row r="933">
          <cell r="A933" t="str">
            <v>002W70</v>
          </cell>
        </row>
        <row r="934">
          <cell r="A934" t="str">
            <v>002W71</v>
          </cell>
        </row>
        <row r="935">
          <cell r="A935" t="str">
            <v>002W72</v>
          </cell>
        </row>
        <row r="936">
          <cell r="A936" t="str">
            <v>002W73</v>
          </cell>
        </row>
        <row r="937">
          <cell r="A937" t="str">
            <v>002W75</v>
          </cell>
        </row>
        <row r="938">
          <cell r="A938" t="str">
            <v>002W76</v>
          </cell>
        </row>
        <row r="939">
          <cell r="A939" t="str">
            <v>002W78</v>
          </cell>
        </row>
        <row r="940">
          <cell r="A940" t="str">
            <v>002W79</v>
          </cell>
        </row>
        <row r="941">
          <cell r="A941" t="str">
            <v>002W7A</v>
          </cell>
        </row>
        <row r="942">
          <cell r="A942" t="str">
            <v>002W7C</v>
          </cell>
        </row>
        <row r="943">
          <cell r="A943" t="str">
            <v>002W7E</v>
          </cell>
        </row>
        <row r="944">
          <cell r="A944" t="str">
            <v>002W7F</v>
          </cell>
        </row>
        <row r="945">
          <cell r="A945" t="str">
            <v>002W7G</v>
          </cell>
        </row>
        <row r="946">
          <cell r="A946" t="str">
            <v>002W7H</v>
          </cell>
        </row>
        <row r="947">
          <cell r="A947" t="str">
            <v>002W7J</v>
          </cell>
        </row>
        <row r="948">
          <cell r="A948" t="str">
            <v>002W7L</v>
          </cell>
        </row>
        <row r="949">
          <cell r="A949" t="str">
            <v>002W7N</v>
          </cell>
        </row>
        <row r="950">
          <cell r="A950" t="str">
            <v>002W7P</v>
          </cell>
        </row>
        <row r="951">
          <cell r="A951" t="str">
            <v>002W7Q</v>
          </cell>
        </row>
        <row r="952">
          <cell r="A952" t="str">
            <v>002W7R</v>
          </cell>
        </row>
        <row r="953">
          <cell r="A953" t="str">
            <v>002W7S</v>
          </cell>
        </row>
        <row r="954">
          <cell r="A954" t="str">
            <v>002W7T</v>
          </cell>
        </row>
        <row r="955">
          <cell r="A955" t="str">
            <v>002W7U</v>
          </cell>
        </row>
        <row r="956">
          <cell r="A956" t="str">
            <v>002W7W</v>
          </cell>
        </row>
        <row r="957">
          <cell r="A957" t="str">
            <v>002W7X</v>
          </cell>
        </row>
        <row r="958">
          <cell r="A958" t="str">
            <v>002W7Y</v>
          </cell>
        </row>
        <row r="959">
          <cell r="A959" t="str">
            <v>002W80</v>
          </cell>
        </row>
        <row r="960">
          <cell r="A960" t="str">
            <v>002W81</v>
          </cell>
        </row>
        <row r="961">
          <cell r="A961" t="str">
            <v>002W83</v>
          </cell>
        </row>
        <row r="962">
          <cell r="A962" t="str">
            <v>002W85</v>
          </cell>
        </row>
        <row r="963">
          <cell r="A963" t="str">
            <v>002W86</v>
          </cell>
        </row>
        <row r="964">
          <cell r="A964" t="str">
            <v>002W87</v>
          </cell>
        </row>
        <row r="965">
          <cell r="A965" t="str">
            <v>002W88</v>
          </cell>
        </row>
        <row r="966">
          <cell r="A966" t="str">
            <v>002W89</v>
          </cell>
        </row>
        <row r="967">
          <cell r="A967" t="str">
            <v>002W8A</v>
          </cell>
        </row>
        <row r="968">
          <cell r="A968" t="str">
            <v>002W8B</v>
          </cell>
        </row>
        <row r="969">
          <cell r="A969" t="str">
            <v>002W8C</v>
          </cell>
        </row>
        <row r="970">
          <cell r="A970" t="str">
            <v>002W8D</v>
          </cell>
        </row>
        <row r="971">
          <cell r="A971" t="str">
            <v>002W8E</v>
          </cell>
        </row>
        <row r="972">
          <cell r="A972" t="str">
            <v>002W8F</v>
          </cell>
        </row>
        <row r="973">
          <cell r="A973" t="str">
            <v>002W8H</v>
          </cell>
        </row>
        <row r="974">
          <cell r="A974" t="str">
            <v>002W8J</v>
          </cell>
        </row>
        <row r="975">
          <cell r="A975" t="str">
            <v>002W8K</v>
          </cell>
        </row>
        <row r="976">
          <cell r="A976" t="str">
            <v>002W8M</v>
          </cell>
        </row>
        <row r="977">
          <cell r="A977" t="str">
            <v>002W8P</v>
          </cell>
        </row>
        <row r="978">
          <cell r="A978" t="str">
            <v>002W8R</v>
          </cell>
        </row>
        <row r="979">
          <cell r="A979" t="str">
            <v>002W8S</v>
          </cell>
        </row>
        <row r="980">
          <cell r="A980" t="str">
            <v>002W8T</v>
          </cell>
        </row>
        <row r="981">
          <cell r="A981" t="str">
            <v>002W8V</v>
          </cell>
        </row>
        <row r="982">
          <cell r="A982" t="str">
            <v>002W8W</v>
          </cell>
        </row>
        <row r="983">
          <cell r="A983" t="str">
            <v>002W8Y</v>
          </cell>
        </row>
        <row r="984">
          <cell r="A984" t="str">
            <v>002W8Z</v>
          </cell>
        </row>
        <row r="985">
          <cell r="A985" t="str">
            <v>002W90</v>
          </cell>
        </row>
        <row r="986">
          <cell r="A986" t="str">
            <v>002W91</v>
          </cell>
        </row>
        <row r="987">
          <cell r="A987" t="str">
            <v>002W92</v>
          </cell>
        </row>
        <row r="988">
          <cell r="A988" t="str">
            <v>002W93</v>
          </cell>
        </row>
        <row r="989">
          <cell r="A989" t="str">
            <v>002W94</v>
          </cell>
        </row>
        <row r="990">
          <cell r="A990" t="str">
            <v>002W96</v>
          </cell>
        </row>
        <row r="991">
          <cell r="A991" t="str">
            <v>002W97</v>
          </cell>
        </row>
        <row r="992">
          <cell r="A992" t="str">
            <v>002W98</v>
          </cell>
        </row>
        <row r="993">
          <cell r="A993" t="str">
            <v>002W99</v>
          </cell>
        </row>
        <row r="994">
          <cell r="A994" t="str">
            <v>002W9B</v>
          </cell>
        </row>
        <row r="995">
          <cell r="A995" t="str">
            <v>002W9D</v>
          </cell>
        </row>
        <row r="996">
          <cell r="A996" t="str">
            <v>002W9F</v>
          </cell>
        </row>
        <row r="997">
          <cell r="A997" t="str">
            <v>002W9G</v>
          </cell>
        </row>
        <row r="998">
          <cell r="A998" t="str">
            <v>002W9K</v>
          </cell>
        </row>
        <row r="999">
          <cell r="A999" t="str">
            <v>002W9L</v>
          </cell>
        </row>
        <row r="1000">
          <cell r="A1000" t="str">
            <v>002W9P</v>
          </cell>
        </row>
        <row r="1001">
          <cell r="A1001" t="str">
            <v>002W9Q</v>
          </cell>
        </row>
        <row r="1002">
          <cell r="A1002" t="str">
            <v>002W9R</v>
          </cell>
        </row>
        <row r="1003">
          <cell r="A1003" t="str">
            <v>002W9S</v>
          </cell>
        </row>
        <row r="1004">
          <cell r="A1004" t="str">
            <v>002W9V</v>
          </cell>
        </row>
        <row r="1005">
          <cell r="A1005" t="str">
            <v>002W9W</v>
          </cell>
        </row>
        <row r="1006">
          <cell r="A1006" t="str">
            <v>002W9X</v>
          </cell>
        </row>
        <row r="1007">
          <cell r="A1007" t="str">
            <v>002W9Z</v>
          </cell>
        </row>
        <row r="1008">
          <cell r="A1008" t="str">
            <v>002WA0</v>
          </cell>
        </row>
        <row r="1009">
          <cell r="A1009" t="str">
            <v>002WA2</v>
          </cell>
        </row>
        <row r="1010">
          <cell r="A1010" t="str">
            <v>002WA3</v>
          </cell>
        </row>
        <row r="1011">
          <cell r="A1011" t="str">
            <v>002WA6</v>
          </cell>
        </row>
        <row r="1012">
          <cell r="A1012" t="str">
            <v>002WA7</v>
          </cell>
        </row>
        <row r="1013">
          <cell r="A1013" t="str">
            <v>002WA9</v>
          </cell>
        </row>
        <row r="1014">
          <cell r="A1014" t="str">
            <v>002WAA</v>
          </cell>
        </row>
        <row r="1015">
          <cell r="A1015" t="str">
            <v>002WAB</v>
          </cell>
        </row>
        <row r="1016">
          <cell r="A1016" t="str">
            <v>002WAC</v>
          </cell>
        </row>
        <row r="1017">
          <cell r="A1017" t="str">
            <v>002WAD</v>
          </cell>
        </row>
        <row r="1018">
          <cell r="A1018" t="str">
            <v>002WAE</v>
          </cell>
        </row>
        <row r="1019">
          <cell r="A1019" t="str">
            <v>002WAF</v>
          </cell>
        </row>
        <row r="1020">
          <cell r="A1020" t="str">
            <v>002WAG</v>
          </cell>
        </row>
        <row r="1021">
          <cell r="A1021" t="str">
            <v>002WAH</v>
          </cell>
        </row>
        <row r="1022">
          <cell r="A1022" t="str">
            <v>002WAJ</v>
          </cell>
        </row>
        <row r="1023">
          <cell r="A1023" t="str">
            <v>002WAL</v>
          </cell>
        </row>
        <row r="1024">
          <cell r="A1024" t="str">
            <v>002WAM</v>
          </cell>
        </row>
        <row r="1025">
          <cell r="A1025" t="str">
            <v>002WAN</v>
          </cell>
        </row>
        <row r="1026">
          <cell r="A1026" t="str">
            <v>002WAP</v>
          </cell>
        </row>
        <row r="1027">
          <cell r="A1027" t="str">
            <v>002WAQ</v>
          </cell>
        </row>
        <row r="1028">
          <cell r="A1028" t="str">
            <v>002WAS</v>
          </cell>
        </row>
        <row r="1029">
          <cell r="A1029" t="str">
            <v>002WAT</v>
          </cell>
        </row>
        <row r="1030">
          <cell r="A1030" t="str">
            <v>002WAU</v>
          </cell>
        </row>
        <row r="1031">
          <cell r="A1031" t="str">
            <v>002WAV</v>
          </cell>
        </row>
        <row r="1032">
          <cell r="A1032" t="str">
            <v>002WAX</v>
          </cell>
        </row>
        <row r="1033">
          <cell r="A1033" t="str">
            <v>002WAY</v>
          </cell>
        </row>
        <row r="1034">
          <cell r="A1034" t="str">
            <v>002WAZ</v>
          </cell>
        </row>
        <row r="1035">
          <cell r="A1035" t="str">
            <v>002WB2</v>
          </cell>
        </row>
        <row r="1036">
          <cell r="A1036" t="str">
            <v>002WB5</v>
          </cell>
        </row>
        <row r="1037">
          <cell r="A1037" t="str">
            <v>002WB6</v>
          </cell>
        </row>
        <row r="1038">
          <cell r="A1038" t="str">
            <v>002WB7</v>
          </cell>
        </row>
        <row r="1039">
          <cell r="A1039" t="str">
            <v>002WB8</v>
          </cell>
        </row>
        <row r="1040">
          <cell r="A1040" t="str">
            <v>002WB9</v>
          </cell>
        </row>
        <row r="1041">
          <cell r="A1041" t="str">
            <v>002WBA</v>
          </cell>
        </row>
        <row r="1042">
          <cell r="A1042" t="str">
            <v>002WBC</v>
          </cell>
        </row>
        <row r="1043">
          <cell r="A1043" t="str">
            <v>002WBD</v>
          </cell>
        </row>
        <row r="1044">
          <cell r="A1044" t="str">
            <v>002WBE</v>
          </cell>
        </row>
        <row r="1045">
          <cell r="A1045" t="str">
            <v>002WBF</v>
          </cell>
        </row>
        <row r="1046">
          <cell r="A1046" t="str">
            <v>002WBG</v>
          </cell>
        </row>
        <row r="1047">
          <cell r="A1047" t="str">
            <v>002WBH</v>
          </cell>
        </row>
        <row r="1048">
          <cell r="A1048" t="str">
            <v>002WBJ</v>
          </cell>
        </row>
        <row r="1049">
          <cell r="A1049" t="str">
            <v>002WBK</v>
          </cell>
        </row>
        <row r="1050">
          <cell r="A1050" t="str">
            <v>002WBL</v>
          </cell>
        </row>
        <row r="1051">
          <cell r="A1051" t="str">
            <v>002WBM</v>
          </cell>
        </row>
        <row r="1052">
          <cell r="A1052" t="str">
            <v>002WBN</v>
          </cell>
        </row>
        <row r="1053">
          <cell r="A1053" t="str">
            <v>002WBP</v>
          </cell>
        </row>
        <row r="1054">
          <cell r="A1054" t="str">
            <v>002WBQ</v>
          </cell>
        </row>
        <row r="1055">
          <cell r="A1055" t="str">
            <v>002WBR</v>
          </cell>
        </row>
        <row r="1056">
          <cell r="A1056" t="str">
            <v>002WBS</v>
          </cell>
        </row>
        <row r="1057">
          <cell r="A1057" t="str">
            <v>002WBV</v>
          </cell>
        </row>
        <row r="1058">
          <cell r="A1058" t="str">
            <v>002WBW</v>
          </cell>
        </row>
        <row r="1059">
          <cell r="A1059" t="str">
            <v>002WBX</v>
          </cell>
        </row>
        <row r="1060">
          <cell r="A1060" t="str">
            <v>002WBZ</v>
          </cell>
        </row>
        <row r="1061">
          <cell r="A1061" t="str">
            <v>002WC1</v>
          </cell>
        </row>
        <row r="1062">
          <cell r="A1062" t="str">
            <v>002WC2</v>
          </cell>
        </row>
        <row r="1063">
          <cell r="A1063" t="str">
            <v>002WC4</v>
          </cell>
        </row>
        <row r="1064">
          <cell r="A1064" t="str">
            <v>002WC5</v>
          </cell>
        </row>
        <row r="1065">
          <cell r="A1065" t="str">
            <v>002WC8</v>
          </cell>
        </row>
        <row r="1066">
          <cell r="A1066" t="str">
            <v>002WC9</v>
          </cell>
        </row>
        <row r="1067">
          <cell r="A1067" t="str">
            <v>002WCA</v>
          </cell>
        </row>
        <row r="1068">
          <cell r="A1068" t="str">
            <v>002WCC</v>
          </cell>
        </row>
        <row r="1069">
          <cell r="A1069" t="str">
            <v>002WCE</v>
          </cell>
        </row>
        <row r="1070">
          <cell r="A1070" t="str">
            <v>002WCF</v>
          </cell>
        </row>
        <row r="1071">
          <cell r="A1071" t="str">
            <v>002WCG</v>
          </cell>
        </row>
        <row r="1072">
          <cell r="A1072" t="str">
            <v>002WCJ</v>
          </cell>
        </row>
        <row r="1073">
          <cell r="A1073" t="str">
            <v>002WCL</v>
          </cell>
        </row>
        <row r="1074">
          <cell r="A1074" t="str">
            <v>002WCM</v>
          </cell>
        </row>
        <row r="1075">
          <cell r="A1075" t="str">
            <v>002WCP</v>
          </cell>
        </row>
        <row r="1076">
          <cell r="A1076" t="str">
            <v>002WCS</v>
          </cell>
        </row>
        <row r="1077">
          <cell r="A1077" t="str">
            <v>002WCT</v>
          </cell>
        </row>
        <row r="1078">
          <cell r="A1078" t="str">
            <v>002WCU</v>
          </cell>
        </row>
        <row r="1079">
          <cell r="A1079" t="str">
            <v>002WCV</v>
          </cell>
        </row>
        <row r="1080">
          <cell r="A1080" t="str">
            <v>002WCW</v>
          </cell>
        </row>
        <row r="1081">
          <cell r="A1081" t="str">
            <v>002WCX</v>
          </cell>
        </row>
        <row r="1082">
          <cell r="A1082" t="str">
            <v>002WCZ</v>
          </cell>
        </row>
        <row r="1083">
          <cell r="A1083" t="str">
            <v>002WD0</v>
          </cell>
        </row>
        <row r="1084">
          <cell r="A1084" t="str">
            <v>002WD1</v>
          </cell>
        </row>
        <row r="1085">
          <cell r="A1085" t="str">
            <v>002WD2</v>
          </cell>
        </row>
        <row r="1086">
          <cell r="A1086" t="str">
            <v>002WD3</v>
          </cell>
        </row>
        <row r="1087">
          <cell r="A1087" t="str">
            <v>002WD4</v>
          </cell>
        </row>
        <row r="1088">
          <cell r="A1088" t="str">
            <v>002WD5</v>
          </cell>
        </row>
        <row r="1089">
          <cell r="A1089" t="str">
            <v>002WD6</v>
          </cell>
        </row>
        <row r="1090">
          <cell r="A1090" t="str">
            <v>002WD7</v>
          </cell>
        </row>
        <row r="1091">
          <cell r="A1091" t="str">
            <v>002WD8</v>
          </cell>
        </row>
        <row r="1092">
          <cell r="A1092" t="str">
            <v>002WD9</v>
          </cell>
        </row>
        <row r="1093">
          <cell r="A1093" t="str">
            <v>002WDA</v>
          </cell>
        </row>
        <row r="1094">
          <cell r="A1094" t="str">
            <v>002WDB</v>
          </cell>
        </row>
        <row r="1095">
          <cell r="A1095" t="str">
            <v>002WDC</v>
          </cell>
        </row>
        <row r="1096">
          <cell r="A1096" t="str">
            <v>002WDD</v>
          </cell>
        </row>
        <row r="1097">
          <cell r="A1097" t="str">
            <v>002WDF</v>
          </cell>
        </row>
        <row r="1098">
          <cell r="A1098" t="str">
            <v>002WDH</v>
          </cell>
        </row>
        <row r="1099">
          <cell r="A1099" t="str">
            <v>002WDJ</v>
          </cell>
        </row>
        <row r="1100">
          <cell r="A1100" t="str">
            <v>002WDK</v>
          </cell>
        </row>
        <row r="1101">
          <cell r="A1101" t="str">
            <v>002WDL</v>
          </cell>
        </row>
        <row r="1102">
          <cell r="A1102" t="str">
            <v>002WDM</v>
          </cell>
        </row>
        <row r="1103">
          <cell r="A1103" t="str">
            <v>002WDP</v>
          </cell>
        </row>
        <row r="1104">
          <cell r="A1104" t="str">
            <v>002WDQ</v>
          </cell>
        </row>
        <row r="1105">
          <cell r="A1105" t="str">
            <v>002WDR</v>
          </cell>
        </row>
        <row r="1106">
          <cell r="A1106" t="str">
            <v>002WDS</v>
          </cell>
        </row>
        <row r="1107">
          <cell r="A1107" t="str">
            <v>002WDT</v>
          </cell>
        </row>
        <row r="1108">
          <cell r="A1108" t="str">
            <v>002WDU</v>
          </cell>
        </row>
        <row r="1109">
          <cell r="A1109" t="str">
            <v>002WDV</v>
          </cell>
        </row>
        <row r="1110">
          <cell r="A1110" t="str">
            <v>002WDW</v>
          </cell>
        </row>
        <row r="1111">
          <cell r="A1111" t="str">
            <v>002WDX</v>
          </cell>
        </row>
        <row r="1112">
          <cell r="A1112" t="str">
            <v>002WDY</v>
          </cell>
        </row>
        <row r="1113">
          <cell r="A1113" t="str">
            <v>002WDZ</v>
          </cell>
        </row>
        <row r="1114">
          <cell r="A1114" t="str">
            <v>002WE1</v>
          </cell>
        </row>
        <row r="1115">
          <cell r="A1115" t="str">
            <v>002WE2</v>
          </cell>
        </row>
        <row r="1116">
          <cell r="A1116" t="str">
            <v>002WE3</v>
          </cell>
        </row>
        <row r="1117">
          <cell r="A1117" t="str">
            <v>002WE4</v>
          </cell>
        </row>
        <row r="1118">
          <cell r="A1118" t="str">
            <v>002WE5</v>
          </cell>
        </row>
        <row r="1119">
          <cell r="A1119" t="str">
            <v>002WE6</v>
          </cell>
        </row>
        <row r="1120">
          <cell r="A1120" t="str">
            <v>002WE8</v>
          </cell>
        </row>
        <row r="1121">
          <cell r="A1121" t="str">
            <v>002WE9</v>
          </cell>
        </row>
        <row r="1122">
          <cell r="A1122" t="str">
            <v>002WEA</v>
          </cell>
        </row>
        <row r="1123">
          <cell r="A1123" t="str">
            <v>002WEB</v>
          </cell>
        </row>
        <row r="1124">
          <cell r="A1124" t="str">
            <v>002WEC</v>
          </cell>
        </row>
        <row r="1125">
          <cell r="A1125" t="str">
            <v>002WED</v>
          </cell>
        </row>
        <row r="1126">
          <cell r="A1126" t="str">
            <v>002WEE</v>
          </cell>
        </row>
        <row r="1127">
          <cell r="A1127" t="str">
            <v>002WEF</v>
          </cell>
        </row>
        <row r="1128">
          <cell r="A1128" t="str">
            <v>002WEG</v>
          </cell>
        </row>
        <row r="1129">
          <cell r="A1129" t="str">
            <v>002WEH</v>
          </cell>
        </row>
        <row r="1130">
          <cell r="A1130" t="str">
            <v>002WEK</v>
          </cell>
        </row>
        <row r="1131">
          <cell r="A1131" t="str">
            <v>002WEL</v>
          </cell>
        </row>
        <row r="1132">
          <cell r="A1132" t="str">
            <v>002WEM</v>
          </cell>
        </row>
        <row r="1133">
          <cell r="A1133" t="str">
            <v>002WES</v>
          </cell>
        </row>
        <row r="1134">
          <cell r="A1134" t="str">
            <v>002WET</v>
          </cell>
        </row>
        <row r="1135">
          <cell r="A1135" t="str">
            <v>002WEU</v>
          </cell>
        </row>
        <row r="1136">
          <cell r="A1136" t="str">
            <v>002WEV</v>
          </cell>
        </row>
        <row r="1137">
          <cell r="A1137" t="str">
            <v>002WEW</v>
          </cell>
        </row>
        <row r="1138">
          <cell r="A1138" t="str">
            <v>002WEX</v>
          </cell>
        </row>
        <row r="1139">
          <cell r="A1139" t="str">
            <v>002WEY</v>
          </cell>
        </row>
        <row r="1140">
          <cell r="A1140" t="str">
            <v>002WEZ</v>
          </cell>
        </row>
        <row r="1141">
          <cell r="A1141" t="str">
            <v>002WF0</v>
          </cell>
        </row>
        <row r="1142">
          <cell r="A1142" t="str">
            <v>002WF1</v>
          </cell>
        </row>
        <row r="1143">
          <cell r="A1143" t="str">
            <v>002WF2</v>
          </cell>
        </row>
        <row r="1144">
          <cell r="A1144" t="str">
            <v>002WF3</v>
          </cell>
        </row>
        <row r="1145">
          <cell r="A1145" t="str">
            <v>002WF4</v>
          </cell>
        </row>
        <row r="1146">
          <cell r="A1146" t="str">
            <v>002WF6</v>
          </cell>
        </row>
        <row r="1147">
          <cell r="A1147" t="str">
            <v>002WF8</v>
          </cell>
        </row>
        <row r="1148">
          <cell r="A1148" t="str">
            <v>002WF9</v>
          </cell>
        </row>
        <row r="1149">
          <cell r="A1149" t="str">
            <v>002WFA</v>
          </cell>
        </row>
        <row r="1150">
          <cell r="A1150" t="str">
            <v>002WFB</v>
          </cell>
        </row>
        <row r="1151">
          <cell r="A1151" t="str">
            <v>002WFD</v>
          </cell>
        </row>
        <row r="1152">
          <cell r="A1152" t="str">
            <v>002WFE</v>
          </cell>
        </row>
        <row r="1153">
          <cell r="A1153" t="str">
            <v>002WFF</v>
          </cell>
        </row>
        <row r="1154">
          <cell r="A1154" t="str">
            <v>002WFG</v>
          </cell>
        </row>
        <row r="1155">
          <cell r="A1155" t="str">
            <v>002WFJ</v>
          </cell>
        </row>
        <row r="1156">
          <cell r="A1156" t="str">
            <v>002WFK</v>
          </cell>
        </row>
        <row r="1157">
          <cell r="A1157" t="str">
            <v>002WFL</v>
          </cell>
        </row>
        <row r="1158">
          <cell r="A1158" t="str">
            <v>002WFM</v>
          </cell>
        </row>
        <row r="1159">
          <cell r="A1159" t="str">
            <v>002WFN</v>
          </cell>
        </row>
        <row r="1160">
          <cell r="A1160" t="str">
            <v>002WFP</v>
          </cell>
        </row>
        <row r="1161">
          <cell r="A1161" t="str">
            <v>002WFQ</v>
          </cell>
        </row>
        <row r="1162">
          <cell r="A1162" t="str">
            <v>002WFT</v>
          </cell>
        </row>
        <row r="1163">
          <cell r="A1163" t="str">
            <v>002WFU</v>
          </cell>
        </row>
        <row r="1164">
          <cell r="A1164" t="str">
            <v>002WFV</v>
          </cell>
        </row>
        <row r="1165">
          <cell r="A1165" t="str">
            <v>002WFW</v>
          </cell>
        </row>
        <row r="1166">
          <cell r="A1166" t="str">
            <v>002WFY</v>
          </cell>
        </row>
        <row r="1167">
          <cell r="A1167" t="str">
            <v>002WFZ</v>
          </cell>
        </row>
        <row r="1168">
          <cell r="A1168" t="str">
            <v>002WG0</v>
          </cell>
        </row>
        <row r="1169">
          <cell r="A1169" t="str">
            <v>002WG2</v>
          </cell>
        </row>
        <row r="1170">
          <cell r="A1170" t="str">
            <v>002WG3</v>
          </cell>
        </row>
        <row r="1171">
          <cell r="A1171" t="str">
            <v>002WG4</v>
          </cell>
        </row>
        <row r="1172">
          <cell r="A1172" t="str">
            <v>002WG5</v>
          </cell>
        </row>
        <row r="1173">
          <cell r="A1173" t="str">
            <v>002WG8</v>
          </cell>
        </row>
        <row r="1174">
          <cell r="A1174" t="str">
            <v>002WG9</v>
          </cell>
        </row>
        <row r="1175">
          <cell r="A1175" t="str">
            <v>002WGA</v>
          </cell>
        </row>
        <row r="1176">
          <cell r="A1176" t="str">
            <v>002WGB</v>
          </cell>
        </row>
        <row r="1177">
          <cell r="A1177" t="str">
            <v>002WGC</v>
          </cell>
        </row>
        <row r="1178">
          <cell r="A1178" t="str">
            <v>002WGD</v>
          </cell>
        </row>
        <row r="1179">
          <cell r="A1179" t="str">
            <v>002WGE</v>
          </cell>
        </row>
        <row r="1180">
          <cell r="A1180" t="str">
            <v>002WGF</v>
          </cell>
        </row>
        <row r="1181">
          <cell r="A1181" t="str">
            <v>002WGH</v>
          </cell>
        </row>
        <row r="1182">
          <cell r="A1182" t="str">
            <v>002WGJ</v>
          </cell>
        </row>
        <row r="1183">
          <cell r="A1183" t="str">
            <v>002WGK</v>
          </cell>
        </row>
        <row r="1184">
          <cell r="A1184" t="str">
            <v>002WGL</v>
          </cell>
        </row>
        <row r="1185">
          <cell r="A1185" t="str">
            <v>002WGP</v>
          </cell>
        </row>
        <row r="1186">
          <cell r="A1186" t="str">
            <v>002WGQ</v>
          </cell>
        </row>
        <row r="1187">
          <cell r="A1187" t="str">
            <v>002WGR</v>
          </cell>
        </row>
        <row r="1188">
          <cell r="A1188" t="str">
            <v>002WGS</v>
          </cell>
        </row>
        <row r="1189">
          <cell r="A1189" t="str">
            <v>002WGT</v>
          </cell>
        </row>
        <row r="1190">
          <cell r="A1190" t="str">
            <v>002WGW</v>
          </cell>
        </row>
        <row r="1191">
          <cell r="A1191" t="str">
            <v>002WGX</v>
          </cell>
        </row>
        <row r="1192">
          <cell r="A1192" t="str">
            <v>002WGY</v>
          </cell>
        </row>
        <row r="1193">
          <cell r="A1193" t="str">
            <v>002WH1</v>
          </cell>
        </row>
        <row r="1194">
          <cell r="A1194" t="str">
            <v>002WH2</v>
          </cell>
        </row>
        <row r="1195">
          <cell r="A1195" t="str">
            <v>002WH3</v>
          </cell>
        </row>
        <row r="1196">
          <cell r="A1196" t="str">
            <v>002WH4</v>
          </cell>
        </row>
        <row r="1197">
          <cell r="A1197" t="str">
            <v>002WH5</v>
          </cell>
        </row>
        <row r="1198">
          <cell r="A1198" t="str">
            <v>002WH6</v>
          </cell>
        </row>
        <row r="1199">
          <cell r="A1199" t="str">
            <v>002WH7</v>
          </cell>
        </row>
        <row r="1200">
          <cell r="A1200" t="str">
            <v>002WH8</v>
          </cell>
        </row>
        <row r="1201">
          <cell r="A1201" t="str">
            <v>002WH9</v>
          </cell>
        </row>
        <row r="1202">
          <cell r="A1202" t="str">
            <v>002WHA</v>
          </cell>
        </row>
        <row r="1203">
          <cell r="A1203" t="str">
            <v>002WHB</v>
          </cell>
        </row>
        <row r="1204">
          <cell r="A1204" t="str">
            <v>002WHC</v>
          </cell>
        </row>
        <row r="1205">
          <cell r="A1205" t="str">
            <v>002WHD</v>
          </cell>
        </row>
        <row r="1206">
          <cell r="A1206" t="str">
            <v>002WHE</v>
          </cell>
        </row>
        <row r="1207">
          <cell r="A1207" t="str">
            <v>002WHF</v>
          </cell>
        </row>
        <row r="1208">
          <cell r="A1208" t="str">
            <v>002WHG</v>
          </cell>
        </row>
        <row r="1209">
          <cell r="A1209" t="str">
            <v>002WHH</v>
          </cell>
        </row>
        <row r="1210">
          <cell r="A1210" t="str">
            <v>002WHJ</v>
          </cell>
        </row>
        <row r="1211">
          <cell r="A1211" t="str">
            <v>002WHK</v>
          </cell>
        </row>
        <row r="1212">
          <cell r="A1212" t="str">
            <v>002WHL</v>
          </cell>
        </row>
        <row r="1213">
          <cell r="A1213" t="str">
            <v>002WHM</v>
          </cell>
        </row>
        <row r="1214">
          <cell r="A1214" t="str">
            <v>002WHN</v>
          </cell>
        </row>
        <row r="1215">
          <cell r="A1215" t="str">
            <v>002WHR</v>
          </cell>
        </row>
        <row r="1216">
          <cell r="A1216" t="str">
            <v>002WHS</v>
          </cell>
        </row>
        <row r="1217">
          <cell r="A1217" t="str">
            <v>002WHT</v>
          </cell>
        </row>
        <row r="1218">
          <cell r="A1218" t="str">
            <v>002WHU</v>
          </cell>
        </row>
        <row r="1219">
          <cell r="A1219" t="str">
            <v>002WHV</v>
          </cell>
        </row>
        <row r="1220">
          <cell r="A1220" t="str">
            <v>002WHX</v>
          </cell>
        </row>
        <row r="1221">
          <cell r="A1221" t="str">
            <v>002WHY</v>
          </cell>
        </row>
        <row r="1222">
          <cell r="A1222" t="str">
            <v>002WI0</v>
          </cell>
        </row>
        <row r="1223">
          <cell r="A1223" t="str">
            <v>002WI1</v>
          </cell>
        </row>
        <row r="1224">
          <cell r="A1224" t="str">
            <v>002WI2</v>
          </cell>
        </row>
        <row r="1225">
          <cell r="A1225" t="str">
            <v>002WI4</v>
          </cell>
        </row>
        <row r="1226">
          <cell r="A1226" t="str">
            <v>002WI5</v>
          </cell>
        </row>
        <row r="1227">
          <cell r="A1227" t="str">
            <v>002WI6</v>
          </cell>
        </row>
        <row r="1228">
          <cell r="A1228" t="str">
            <v>002WI7</v>
          </cell>
        </row>
        <row r="1229">
          <cell r="A1229" t="str">
            <v>002WI9</v>
          </cell>
        </row>
        <row r="1230">
          <cell r="A1230" t="str">
            <v>002WIB</v>
          </cell>
        </row>
        <row r="1231">
          <cell r="A1231" t="str">
            <v>002WIC</v>
          </cell>
        </row>
        <row r="1232">
          <cell r="A1232" t="str">
            <v>002WIG</v>
          </cell>
        </row>
        <row r="1233">
          <cell r="A1233" t="str">
            <v>002WIH</v>
          </cell>
        </row>
        <row r="1234">
          <cell r="A1234" t="str">
            <v>002WIJ</v>
          </cell>
        </row>
        <row r="1235">
          <cell r="A1235" t="str">
            <v>002WIK</v>
          </cell>
        </row>
        <row r="1236">
          <cell r="A1236" t="str">
            <v>002WJ0</v>
          </cell>
        </row>
        <row r="1237">
          <cell r="A1237" t="str">
            <v>002WJ2</v>
          </cell>
        </row>
        <row r="1238">
          <cell r="A1238" t="str">
            <v>002WJ7</v>
          </cell>
        </row>
        <row r="1239">
          <cell r="A1239" t="str">
            <v>002WJ9</v>
          </cell>
        </row>
        <row r="1240">
          <cell r="A1240" t="str">
            <v>002WJA</v>
          </cell>
        </row>
        <row r="1241">
          <cell r="A1241" t="str">
            <v>002WJB</v>
          </cell>
        </row>
        <row r="1242">
          <cell r="A1242" t="str">
            <v>002WJC</v>
          </cell>
        </row>
        <row r="1243">
          <cell r="A1243" t="str">
            <v>002WJE</v>
          </cell>
        </row>
        <row r="1244">
          <cell r="A1244" t="str">
            <v>002WJF</v>
          </cell>
        </row>
        <row r="1245">
          <cell r="A1245" t="str">
            <v>002WJG</v>
          </cell>
        </row>
        <row r="1246">
          <cell r="A1246" t="str">
            <v>002WJH</v>
          </cell>
        </row>
        <row r="1247">
          <cell r="A1247" t="str">
            <v>002WJJ</v>
          </cell>
        </row>
        <row r="1248">
          <cell r="A1248" t="str">
            <v>002WJL</v>
          </cell>
        </row>
        <row r="1249">
          <cell r="A1249" t="str">
            <v>002WJM</v>
          </cell>
        </row>
        <row r="1250">
          <cell r="A1250" t="str">
            <v>002WJP</v>
          </cell>
        </row>
        <row r="1251">
          <cell r="A1251" t="str">
            <v>002WJQ</v>
          </cell>
        </row>
        <row r="1252">
          <cell r="A1252" t="str">
            <v>002WJR</v>
          </cell>
        </row>
        <row r="1253">
          <cell r="A1253" t="str">
            <v>002WJU</v>
          </cell>
        </row>
        <row r="1254">
          <cell r="A1254" t="str">
            <v>002WJV</v>
          </cell>
        </row>
        <row r="1255">
          <cell r="A1255" t="str">
            <v>002WJW</v>
          </cell>
        </row>
        <row r="1256">
          <cell r="A1256" t="str">
            <v>002WJX</v>
          </cell>
        </row>
        <row r="1257">
          <cell r="A1257" t="str">
            <v>002WJZ</v>
          </cell>
        </row>
        <row r="1258">
          <cell r="A1258" t="str">
            <v>002WK0</v>
          </cell>
        </row>
        <row r="1259">
          <cell r="A1259" t="str">
            <v>002WK1</v>
          </cell>
        </row>
        <row r="1260">
          <cell r="A1260" t="str">
            <v>002WK2</v>
          </cell>
        </row>
        <row r="1261">
          <cell r="A1261" t="str">
            <v>002WK3</v>
          </cell>
        </row>
        <row r="1262">
          <cell r="A1262" t="str">
            <v>002WK4</v>
          </cell>
        </row>
        <row r="1263">
          <cell r="A1263" t="str">
            <v>002WK5</v>
          </cell>
        </row>
        <row r="1264">
          <cell r="A1264" t="str">
            <v>002WK6</v>
          </cell>
        </row>
        <row r="1265">
          <cell r="A1265" t="str">
            <v>002WK7</v>
          </cell>
        </row>
        <row r="1266">
          <cell r="A1266" t="str">
            <v>002WK8</v>
          </cell>
        </row>
        <row r="1267">
          <cell r="A1267" t="str">
            <v>002WK9</v>
          </cell>
        </row>
        <row r="1268">
          <cell r="A1268" t="str">
            <v>002WKA</v>
          </cell>
        </row>
        <row r="1269">
          <cell r="A1269" t="str">
            <v>002WKB</v>
          </cell>
        </row>
        <row r="1270">
          <cell r="A1270" t="str">
            <v>002WKC</v>
          </cell>
        </row>
        <row r="1271">
          <cell r="A1271" t="str">
            <v>002WKD</v>
          </cell>
        </row>
        <row r="1272">
          <cell r="A1272" t="str">
            <v>002WKE</v>
          </cell>
        </row>
        <row r="1273">
          <cell r="A1273" t="str">
            <v>002WKF</v>
          </cell>
        </row>
        <row r="1274">
          <cell r="A1274" t="str">
            <v>002WKH</v>
          </cell>
        </row>
        <row r="1275">
          <cell r="A1275" t="str">
            <v>002WKJ</v>
          </cell>
        </row>
        <row r="1276">
          <cell r="A1276" t="str">
            <v>002WKL</v>
          </cell>
        </row>
        <row r="1277">
          <cell r="A1277" t="str">
            <v>002WKM</v>
          </cell>
        </row>
        <row r="1278">
          <cell r="A1278" t="str">
            <v>002WKN</v>
          </cell>
        </row>
        <row r="1279">
          <cell r="A1279" t="str">
            <v>002WKP</v>
          </cell>
        </row>
        <row r="1280">
          <cell r="A1280" t="str">
            <v>002WKR</v>
          </cell>
        </row>
        <row r="1281">
          <cell r="A1281" t="str">
            <v>002WKS</v>
          </cell>
        </row>
        <row r="1282">
          <cell r="A1282" t="str">
            <v>002WKT</v>
          </cell>
        </row>
        <row r="1283">
          <cell r="A1283" t="str">
            <v>002WKU</v>
          </cell>
        </row>
        <row r="1284">
          <cell r="A1284" t="str">
            <v>002WKW</v>
          </cell>
        </row>
        <row r="1285">
          <cell r="A1285" t="str">
            <v>002WKX</v>
          </cell>
        </row>
        <row r="1286">
          <cell r="A1286" t="str">
            <v>002WKY</v>
          </cell>
        </row>
        <row r="1287">
          <cell r="A1287" t="str">
            <v>002WKZ</v>
          </cell>
        </row>
        <row r="1288">
          <cell r="A1288" t="str">
            <v>002WL0</v>
          </cell>
        </row>
        <row r="1289">
          <cell r="A1289" t="str">
            <v>002WL1</v>
          </cell>
        </row>
        <row r="1290">
          <cell r="A1290" t="str">
            <v>002WL2</v>
          </cell>
        </row>
        <row r="1291">
          <cell r="A1291" t="str">
            <v>002WL3</v>
          </cell>
        </row>
        <row r="1292">
          <cell r="A1292" t="str">
            <v>002WL4</v>
          </cell>
        </row>
        <row r="1293">
          <cell r="A1293" t="str">
            <v>002WL5</v>
          </cell>
        </row>
        <row r="1294">
          <cell r="A1294" t="str">
            <v>002WL6</v>
          </cell>
        </row>
        <row r="1295">
          <cell r="A1295" t="str">
            <v>002WL7</v>
          </cell>
        </row>
        <row r="1296">
          <cell r="A1296" t="str">
            <v>002WL8</v>
          </cell>
        </row>
        <row r="1297">
          <cell r="A1297" t="str">
            <v>002WL9</v>
          </cell>
        </row>
        <row r="1298">
          <cell r="A1298" t="str">
            <v>002WLA</v>
          </cell>
        </row>
        <row r="1299">
          <cell r="A1299" t="str">
            <v>002WLB</v>
          </cell>
        </row>
        <row r="1300">
          <cell r="A1300" t="str">
            <v>002WLD</v>
          </cell>
        </row>
        <row r="1301">
          <cell r="A1301" t="str">
            <v>002WLE</v>
          </cell>
        </row>
        <row r="1302">
          <cell r="A1302" t="str">
            <v>002WLF</v>
          </cell>
        </row>
        <row r="1303">
          <cell r="A1303" t="str">
            <v>002WLG</v>
          </cell>
        </row>
        <row r="1304">
          <cell r="A1304" t="str">
            <v>002WLH</v>
          </cell>
        </row>
        <row r="1305">
          <cell r="A1305" t="str">
            <v>002WLJ</v>
          </cell>
        </row>
        <row r="1306">
          <cell r="A1306" t="str">
            <v>002WLK</v>
          </cell>
        </row>
        <row r="1307">
          <cell r="A1307" t="str">
            <v>002WLL</v>
          </cell>
        </row>
        <row r="1308">
          <cell r="A1308" t="str">
            <v>002WLM</v>
          </cell>
        </row>
        <row r="1309">
          <cell r="A1309" t="str">
            <v>002WLN</v>
          </cell>
        </row>
        <row r="1310">
          <cell r="A1310" t="str">
            <v>002WLQ</v>
          </cell>
        </row>
        <row r="1311">
          <cell r="A1311" t="str">
            <v>002WM3</v>
          </cell>
        </row>
        <row r="1312">
          <cell r="A1312" t="str">
            <v>002WM4</v>
          </cell>
        </row>
        <row r="1313">
          <cell r="A1313" t="str">
            <v>002WM5</v>
          </cell>
        </row>
        <row r="1314">
          <cell r="A1314" t="str">
            <v>002WM6</v>
          </cell>
        </row>
        <row r="1315">
          <cell r="A1315" t="str">
            <v>002WM9</v>
          </cell>
        </row>
        <row r="1316">
          <cell r="A1316" t="str">
            <v>002WMA</v>
          </cell>
        </row>
        <row r="1317">
          <cell r="A1317" t="str">
            <v>002WME</v>
          </cell>
        </row>
        <row r="1318">
          <cell r="A1318" t="str">
            <v>002WMF</v>
          </cell>
        </row>
        <row r="1319">
          <cell r="A1319" t="str">
            <v>002WMG</v>
          </cell>
        </row>
        <row r="1320">
          <cell r="A1320" t="str">
            <v>002WMJ</v>
          </cell>
        </row>
        <row r="1321">
          <cell r="A1321" t="str">
            <v>002WMK</v>
          </cell>
        </row>
        <row r="1322">
          <cell r="A1322" t="str">
            <v>002WML</v>
          </cell>
        </row>
        <row r="1323">
          <cell r="A1323" t="str">
            <v>002WMN</v>
          </cell>
        </row>
        <row r="1324">
          <cell r="A1324" t="str">
            <v>002WMS</v>
          </cell>
        </row>
        <row r="1325">
          <cell r="A1325" t="str">
            <v>002WMT</v>
          </cell>
        </row>
        <row r="1326">
          <cell r="A1326" t="str">
            <v>002WMU</v>
          </cell>
        </row>
        <row r="1327">
          <cell r="A1327" t="str">
            <v>002WMY</v>
          </cell>
        </row>
        <row r="1328">
          <cell r="A1328" t="str">
            <v>002WMZ</v>
          </cell>
        </row>
        <row r="1329">
          <cell r="A1329" t="str">
            <v>002WN0</v>
          </cell>
        </row>
        <row r="1330">
          <cell r="A1330" t="str">
            <v>002WN3</v>
          </cell>
        </row>
        <row r="1331">
          <cell r="A1331" t="str">
            <v>002WN4</v>
          </cell>
        </row>
        <row r="1332">
          <cell r="A1332" t="str">
            <v>002WN6</v>
          </cell>
        </row>
        <row r="1333">
          <cell r="A1333" t="str">
            <v>002WN9</v>
          </cell>
        </row>
        <row r="1334">
          <cell r="A1334" t="str">
            <v>002WNA</v>
          </cell>
        </row>
        <row r="1335">
          <cell r="A1335" t="str">
            <v>002WNB</v>
          </cell>
        </row>
        <row r="1336">
          <cell r="A1336" t="str">
            <v>002WNC</v>
          </cell>
        </row>
        <row r="1337">
          <cell r="A1337" t="str">
            <v>002WND</v>
          </cell>
        </row>
        <row r="1338">
          <cell r="A1338" t="str">
            <v>002WNF</v>
          </cell>
        </row>
        <row r="1339">
          <cell r="A1339" t="str">
            <v>002WNL</v>
          </cell>
        </row>
        <row r="1340">
          <cell r="A1340" t="str">
            <v>002WNM</v>
          </cell>
        </row>
        <row r="1341">
          <cell r="A1341" t="str">
            <v>002WNN</v>
          </cell>
        </row>
        <row r="1342">
          <cell r="A1342" t="str">
            <v>002WNP</v>
          </cell>
        </row>
        <row r="1343">
          <cell r="A1343" t="str">
            <v>002WNQ</v>
          </cell>
        </row>
        <row r="1344">
          <cell r="A1344" t="str">
            <v>002WNR</v>
          </cell>
        </row>
        <row r="1345">
          <cell r="A1345" t="str">
            <v>002WNS</v>
          </cell>
        </row>
        <row r="1346">
          <cell r="A1346" t="str">
            <v>002WNZ</v>
          </cell>
        </row>
        <row r="1347">
          <cell r="A1347" t="str">
            <v>002WP0</v>
          </cell>
        </row>
        <row r="1348">
          <cell r="A1348" t="str">
            <v>002WP1</v>
          </cell>
        </row>
        <row r="1349">
          <cell r="A1349" t="str">
            <v>002WP2</v>
          </cell>
        </row>
        <row r="1350">
          <cell r="A1350" t="str">
            <v>002WP4</v>
          </cell>
        </row>
        <row r="1351">
          <cell r="A1351" t="str">
            <v>002WP5</v>
          </cell>
        </row>
        <row r="1352">
          <cell r="A1352" t="str">
            <v>002WP6</v>
          </cell>
        </row>
        <row r="1353">
          <cell r="A1353" t="str">
            <v>002WP7</v>
          </cell>
        </row>
        <row r="1354">
          <cell r="A1354" t="str">
            <v>002WP9</v>
          </cell>
        </row>
        <row r="1355">
          <cell r="A1355" t="str">
            <v>002WPA</v>
          </cell>
        </row>
        <row r="1356">
          <cell r="A1356" t="str">
            <v>002WPB</v>
          </cell>
        </row>
        <row r="1357">
          <cell r="A1357" t="str">
            <v>002WPC</v>
          </cell>
        </row>
        <row r="1358">
          <cell r="A1358" t="str">
            <v>002WPD</v>
          </cell>
        </row>
        <row r="1359">
          <cell r="A1359" t="str">
            <v>002WPE</v>
          </cell>
        </row>
        <row r="1360">
          <cell r="A1360" t="str">
            <v>002WPF</v>
          </cell>
        </row>
        <row r="1361">
          <cell r="A1361" t="str">
            <v>002WPG</v>
          </cell>
        </row>
        <row r="1362">
          <cell r="A1362" t="str">
            <v>002WPJ</v>
          </cell>
        </row>
        <row r="1363">
          <cell r="A1363" t="str">
            <v>002WPL</v>
          </cell>
        </row>
        <row r="1364">
          <cell r="A1364" t="str">
            <v>002WPP</v>
          </cell>
        </row>
        <row r="1365">
          <cell r="A1365" t="str">
            <v>002WPR</v>
          </cell>
        </row>
        <row r="1366">
          <cell r="A1366" t="str">
            <v>002WPS</v>
          </cell>
        </row>
        <row r="1367">
          <cell r="A1367" t="str">
            <v>002WPT</v>
          </cell>
        </row>
        <row r="1368">
          <cell r="A1368" t="str">
            <v>002WQ1</v>
          </cell>
        </row>
        <row r="1369">
          <cell r="A1369" t="str">
            <v>002WQ2</v>
          </cell>
        </row>
        <row r="1370">
          <cell r="A1370" t="str">
            <v>002WQ3</v>
          </cell>
        </row>
        <row r="1371">
          <cell r="A1371" t="str">
            <v>002WQ5</v>
          </cell>
        </row>
        <row r="1372">
          <cell r="A1372" t="str">
            <v>002WQ6</v>
          </cell>
        </row>
        <row r="1373">
          <cell r="A1373" t="str">
            <v>002WQ7</v>
          </cell>
        </row>
        <row r="1374">
          <cell r="A1374" t="str">
            <v>002WQ8</v>
          </cell>
        </row>
        <row r="1375">
          <cell r="A1375" t="str">
            <v>002WQF</v>
          </cell>
        </row>
        <row r="1376">
          <cell r="A1376" t="str">
            <v>002WQG</v>
          </cell>
        </row>
        <row r="1377">
          <cell r="A1377" t="str">
            <v>002WQH</v>
          </cell>
        </row>
        <row r="1378">
          <cell r="A1378" t="str">
            <v>002WQJ</v>
          </cell>
        </row>
        <row r="1379">
          <cell r="A1379" t="str">
            <v>002WQK</v>
          </cell>
        </row>
        <row r="1380">
          <cell r="A1380" t="str">
            <v>002WQL</v>
          </cell>
        </row>
        <row r="1381">
          <cell r="A1381" t="str">
            <v>002WQM</v>
          </cell>
        </row>
        <row r="1382">
          <cell r="A1382" t="str">
            <v>002WQS</v>
          </cell>
        </row>
        <row r="1383">
          <cell r="A1383" t="str">
            <v>002WQT</v>
          </cell>
        </row>
        <row r="1384">
          <cell r="A1384" t="str">
            <v>002WQX</v>
          </cell>
        </row>
        <row r="1385">
          <cell r="A1385" t="str">
            <v>002WQY</v>
          </cell>
        </row>
        <row r="1386">
          <cell r="A1386" t="str">
            <v>002WQZ</v>
          </cell>
        </row>
        <row r="1387">
          <cell r="A1387" t="str">
            <v>002WR0</v>
          </cell>
        </row>
        <row r="1388">
          <cell r="A1388" t="str">
            <v>002WR2</v>
          </cell>
        </row>
        <row r="1389">
          <cell r="A1389" t="str">
            <v>002WR3</v>
          </cell>
        </row>
        <row r="1390">
          <cell r="A1390" t="str">
            <v>002WR4</v>
          </cell>
        </row>
        <row r="1391">
          <cell r="A1391" t="str">
            <v>002WR5</v>
          </cell>
        </row>
        <row r="1392">
          <cell r="A1392" t="str">
            <v>002WR6</v>
          </cell>
        </row>
        <row r="1393">
          <cell r="A1393" t="str">
            <v>002WR7</v>
          </cell>
        </row>
        <row r="1394">
          <cell r="A1394" t="str">
            <v>002WR8</v>
          </cell>
        </row>
        <row r="1395">
          <cell r="A1395" t="str">
            <v>002WR9</v>
          </cell>
        </row>
        <row r="1396">
          <cell r="A1396" t="str">
            <v>002WRA</v>
          </cell>
        </row>
        <row r="1397">
          <cell r="A1397" t="str">
            <v>002WRB</v>
          </cell>
        </row>
        <row r="1398">
          <cell r="A1398" t="str">
            <v>002WRC</v>
          </cell>
        </row>
        <row r="1399">
          <cell r="A1399" t="str">
            <v>002WRD</v>
          </cell>
        </row>
        <row r="1400">
          <cell r="A1400" t="str">
            <v>002WRF</v>
          </cell>
        </row>
        <row r="1401">
          <cell r="A1401" t="str">
            <v>002WRG</v>
          </cell>
        </row>
        <row r="1402">
          <cell r="A1402" t="str">
            <v>002WRH</v>
          </cell>
        </row>
        <row r="1403">
          <cell r="A1403" t="str">
            <v>002WRK</v>
          </cell>
        </row>
        <row r="1404">
          <cell r="A1404" t="str">
            <v>002WRL</v>
          </cell>
        </row>
        <row r="1405">
          <cell r="A1405" t="str">
            <v>002WRM</v>
          </cell>
        </row>
        <row r="1406">
          <cell r="A1406" t="str">
            <v>002WRN</v>
          </cell>
        </row>
        <row r="1407">
          <cell r="A1407" t="str">
            <v>002WRP</v>
          </cell>
        </row>
        <row r="1408">
          <cell r="A1408" t="str">
            <v>002WRR</v>
          </cell>
        </row>
        <row r="1409">
          <cell r="A1409" t="str">
            <v>002WRS</v>
          </cell>
        </row>
        <row r="1410">
          <cell r="A1410" t="str">
            <v>002WRT</v>
          </cell>
        </row>
        <row r="1411">
          <cell r="A1411" t="str">
            <v>002WRU</v>
          </cell>
        </row>
        <row r="1412">
          <cell r="A1412" t="str">
            <v>002WRV</v>
          </cell>
        </row>
        <row r="1413">
          <cell r="A1413" t="str">
            <v>002WRX</v>
          </cell>
        </row>
        <row r="1414">
          <cell r="A1414" t="str">
            <v>002WRY</v>
          </cell>
        </row>
        <row r="1415">
          <cell r="A1415" t="str">
            <v>002WRZ</v>
          </cell>
        </row>
        <row r="1416">
          <cell r="A1416" t="str">
            <v>002WS0</v>
          </cell>
        </row>
        <row r="1417">
          <cell r="A1417" t="str">
            <v>002WS2</v>
          </cell>
        </row>
        <row r="1418">
          <cell r="A1418" t="str">
            <v>002WS5</v>
          </cell>
        </row>
        <row r="1419">
          <cell r="A1419" t="str">
            <v>002WS7</v>
          </cell>
        </row>
        <row r="1420">
          <cell r="A1420" t="str">
            <v>002WS8</v>
          </cell>
        </row>
        <row r="1421">
          <cell r="A1421" t="str">
            <v>002WS9</v>
          </cell>
        </row>
        <row r="1422">
          <cell r="A1422" t="str">
            <v>002WSA</v>
          </cell>
        </row>
        <row r="1423">
          <cell r="A1423" t="str">
            <v>002WSB</v>
          </cell>
        </row>
        <row r="1424">
          <cell r="A1424" t="str">
            <v>002WSC</v>
          </cell>
        </row>
        <row r="1425">
          <cell r="A1425" t="str">
            <v>002WSD</v>
          </cell>
        </row>
        <row r="1426">
          <cell r="A1426" t="str">
            <v>002WSF</v>
          </cell>
        </row>
        <row r="1427">
          <cell r="A1427" t="str">
            <v>002WSG</v>
          </cell>
        </row>
        <row r="1428">
          <cell r="A1428" t="str">
            <v>002WSJ</v>
          </cell>
        </row>
        <row r="1429">
          <cell r="A1429" t="str">
            <v>002WSQ</v>
          </cell>
        </row>
        <row r="1430">
          <cell r="A1430" t="str">
            <v>002WSR</v>
          </cell>
        </row>
        <row r="1431">
          <cell r="A1431" t="str">
            <v>002WST</v>
          </cell>
        </row>
        <row r="1432">
          <cell r="A1432" t="str">
            <v>002WSU</v>
          </cell>
        </row>
        <row r="1433">
          <cell r="A1433" t="str">
            <v>002WSW</v>
          </cell>
        </row>
        <row r="1434">
          <cell r="A1434" t="str">
            <v>002WSY</v>
          </cell>
        </row>
        <row r="1435">
          <cell r="A1435" t="str">
            <v>002WSZ</v>
          </cell>
        </row>
        <row r="1436">
          <cell r="A1436" t="str">
            <v>002WT0</v>
          </cell>
        </row>
        <row r="1437">
          <cell r="A1437" t="str">
            <v>002WT1</v>
          </cell>
        </row>
        <row r="1438">
          <cell r="A1438" t="str">
            <v>002WT2</v>
          </cell>
        </row>
        <row r="1439">
          <cell r="A1439" t="str">
            <v>002WT3</v>
          </cell>
        </row>
        <row r="1440">
          <cell r="A1440" t="str">
            <v>002WT4</v>
          </cell>
        </row>
        <row r="1441">
          <cell r="A1441" t="str">
            <v>002WT5</v>
          </cell>
        </row>
        <row r="1442">
          <cell r="A1442" t="str">
            <v>002WT6</v>
          </cell>
        </row>
        <row r="1443">
          <cell r="A1443" t="str">
            <v>002WT7</v>
          </cell>
        </row>
        <row r="1444">
          <cell r="A1444" t="str">
            <v>002WT8</v>
          </cell>
        </row>
        <row r="1445">
          <cell r="A1445" t="str">
            <v>002WT9</v>
          </cell>
        </row>
        <row r="1446">
          <cell r="A1446" t="str">
            <v>002WTA</v>
          </cell>
        </row>
        <row r="1447">
          <cell r="A1447" t="str">
            <v>002WTB</v>
          </cell>
        </row>
        <row r="1448">
          <cell r="A1448" t="str">
            <v>002WTC</v>
          </cell>
        </row>
        <row r="1449">
          <cell r="A1449" t="str">
            <v>002WTD</v>
          </cell>
        </row>
        <row r="1450">
          <cell r="A1450" t="str">
            <v>002WTE</v>
          </cell>
        </row>
        <row r="1451">
          <cell r="A1451" t="str">
            <v>002WTF</v>
          </cell>
        </row>
        <row r="1452">
          <cell r="A1452" t="str">
            <v>002WTG</v>
          </cell>
        </row>
        <row r="1453">
          <cell r="A1453" t="str">
            <v>002WTH</v>
          </cell>
        </row>
        <row r="1454">
          <cell r="A1454" t="str">
            <v>002WTJ</v>
          </cell>
        </row>
        <row r="1455">
          <cell r="A1455" t="str">
            <v>002WTK</v>
          </cell>
        </row>
        <row r="1456">
          <cell r="A1456" t="str">
            <v>002WTL</v>
          </cell>
        </row>
        <row r="1457">
          <cell r="A1457" t="str">
            <v>002WTM</v>
          </cell>
        </row>
        <row r="1458">
          <cell r="A1458" t="str">
            <v>002WTN</v>
          </cell>
        </row>
        <row r="1459">
          <cell r="A1459" t="str">
            <v>002WTP</v>
          </cell>
        </row>
        <row r="1460">
          <cell r="A1460" t="str">
            <v>002WTQ</v>
          </cell>
        </row>
        <row r="1461">
          <cell r="A1461" t="str">
            <v>002WTR</v>
          </cell>
        </row>
        <row r="1462">
          <cell r="A1462" t="str">
            <v>002WTS</v>
          </cell>
        </row>
        <row r="1463">
          <cell r="A1463" t="str">
            <v>002WTU</v>
          </cell>
        </row>
        <row r="1464">
          <cell r="A1464" t="str">
            <v>002WTV</v>
          </cell>
        </row>
        <row r="1465">
          <cell r="A1465" t="str">
            <v>002WTW</v>
          </cell>
        </row>
        <row r="1466">
          <cell r="A1466" t="str">
            <v>002WTX</v>
          </cell>
        </row>
        <row r="1467">
          <cell r="A1467" t="str">
            <v>002WTY</v>
          </cell>
        </row>
        <row r="1468">
          <cell r="A1468" t="str">
            <v>002WTZ</v>
          </cell>
        </row>
        <row r="1469">
          <cell r="A1469" t="str">
            <v>002WU2</v>
          </cell>
        </row>
        <row r="1470">
          <cell r="A1470" t="str">
            <v>002WU3</v>
          </cell>
        </row>
        <row r="1471">
          <cell r="A1471" t="str">
            <v>002WU4</v>
          </cell>
        </row>
        <row r="1472">
          <cell r="A1472" t="str">
            <v>002WU5</v>
          </cell>
        </row>
        <row r="1473">
          <cell r="A1473" t="str">
            <v>002WU6</v>
          </cell>
        </row>
        <row r="1474">
          <cell r="A1474" t="str">
            <v>002WU8</v>
          </cell>
        </row>
        <row r="1475">
          <cell r="A1475" t="str">
            <v>002WUA</v>
          </cell>
        </row>
        <row r="1476">
          <cell r="A1476" t="str">
            <v>002WUC</v>
          </cell>
        </row>
        <row r="1477">
          <cell r="A1477" t="str">
            <v>002WUD</v>
          </cell>
        </row>
        <row r="1478">
          <cell r="A1478" t="str">
            <v>002WUE</v>
          </cell>
        </row>
        <row r="1479">
          <cell r="A1479" t="str">
            <v>002WUF</v>
          </cell>
        </row>
        <row r="1480">
          <cell r="A1480" t="str">
            <v>002WUJ</v>
          </cell>
        </row>
        <row r="1481">
          <cell r="A1481" t="str">
            <v>002WUK</v>
          </cell>
        </row>
        <row r="1482">
          <cell r="A1482" t="str">
            <v>002WUL</v>
          </cell>
        </row>
        <row r="1483">
          <cell r="A1483" t="str">
            <v>002WUM</v>
          </cell>
        </row>
        <row r="1484">
          <cell r="A1484" t="str">
            <v>002WUN</v>
          </cell>
        </row>
        <row r="1485">
          <cell r="A1485" t="str">
            <v>002WUP</v>
          </cell>
        </row>
        <row r="1486">
          <cell r="A1486" t="str">
            <v>002WUR</v>
          </cell>
        </row>
        <row r="1487">
          <cell r="A1487" t="str">
            <v>002WUS</v>
          </cell>
        </row>
        <row r="1488">
          <cell r="A1488" t="str">
            <v>002WUT</v>
          </cell>
        </row>
        <row r="1489">
          <cell r="A1489" t="str">
            <v>002WUU</v>
          </cell>
        </row>
        <row r="1490">
          <cell r="A1490" t="str">
            <v>002WUV</v>
          </cell>
        </row>
        <row r="1491">
          <cell r="A1491" t="str">
            <v>002WUW</v>
          </cell>
        </row>
        <row r="1492">
          <cell r="A1492" t="str">
            <v>002WUX</v>
          </cell>
        </row>
        <row r="1493">
          <cell r="A1493" t="str">
            <v>002WUY</v>
          </cell>
        </row>
        <row r="1494">
          <cell r="A1494" t="str">
            <v>002WV0</v>
          </cell>
        </row>
        <row r="1495">
          <cell r="A1495" t="str">
            <v>002WV1</v>
          </cell>
        </row>
        <row r="1496">
          <cell r="A1496" t="str">
            <v>002WV2</v>
          </cell>
        </row>
        <row r="1497">
          <cell r="A1497" t="str">
            <v>002WV3</v>
          </cell>
        </row>
        <row r="1498">
          <cell r="A1498" t="str">
            <v>002WV4</v>
          </cell>
        </row>
        <row r="1499">
          <cell r="A1499" t="str">
            <v>002WV5</v>
          </cell>
        </row>
        <row r="1500">
          <cell r="A1500" t="str">
            <v>002WV6</v>
          </cell>
        </row>
        <row r="1501">
          <cell r="A1501" t="str">
            <v>002WV7</v>
          </cell>
        </row>
        <row r="1502">
          <cell r="A1502" t="str">
            <v>002WV8</v>
          </cell>
        </row>
        <row r="1503">
          <cell r="A1503" t="str">
            <v>002WV9</v>
          </cell>
        </row>
        <row r="1504">
          <cell r="A1504" t="str">
            <v>002WVA</v>
          </cell>
        </row>
        <row r="1505">
          <cell r="A1505" t="str">
            <v>002WVB</v>
          </cell>
        </row>
        <row r="1506">
          <cell r="A1506" t="str">
            <v>002WVC</v>
          </cell>
        </row>
        <row r="1507">
          <cell r="A1507" t="str">
            <v>002WVD</v>
          </cell>
        </row>
        <row r="1508">
          <cell r="A1508" t="str">
            <v>002WVE</v>
          </cell>
        </row>
        <row r="1509">
          <cell r="A1509" t="str">
            <v>002WVF</v>
          </cell>
        </row>
        <row r="1510">
          <cell r="A1510" t="str">
            <v>002WVG</v>
          </cell>
        </row>
        <row r="1511">
          <cell r="A1511" t="str">
            <v>002WVH</v>
          </cell>
        </row>
        <row r="1512">
          <cell r="A1512" t="str">
            <v>002WVJ</v>
          </cell>
        </row>
        <row r="1513">
          <cell r="A1513" t="str">
            <v>002WVK</v>
          </cell>
        </row>
        <row r="1514">
          <cell r="A1514" t="str">
            <v>002WVL</v>
          </cell>
        </row>
        <row r="1515">
          <cell r="A1515" t="str">
            <v>002WVN</v>
          </cell>
        </row>
        <row r="1516">
          <cell r="A1516" t="str">
            <v>002WVQ</v>
          </cell>
        </row>
        <row r="1517">
          <cell r="A1517" t="str">
            <v>002WVR</v>
          </cell>
        </row>
        <row r="1518">
          <cell r="A1518" t="str">
            <v>002WVS</v>
          </cell>
        </row>
        <row r="1519">
          <cell r="A1519" t="str">
            <v>002WVT</v>
          </cell>
        </row>
        <row r="1520">
          <cell r="A1520" t="str">
            <v>002WVU</v>
          </cell>
        </row>
        <row r="1521">
          <cell r="A1521" t="str">
            <v>002WVW</v>
          </cell>
        </row>
        <row r="1522">
          <cell r="A1522" t="str">
            <v>002WVY</v>
          </cell>
        </row>
        <row r="1523">
          <cell r="A1523" t="str">
            <v>002WW0</v>
          </cell>
        </row>
        <row r="1524">
          <cell r="A1524" t="str">
            <v>002WW1</v>
          </cell>
        </row>
        <row r="1525">
          <cell r="A1525" t="str">
            <v>002WW2</v>
          </cell>
        </row>
        <row r="1526">
          <cell r="A1526" t="str">
            <v>002WW3</v>
          </cell>
        </row>
        <row r="1527">
          <cell r="A1527" t="str">
            <v>002WW4</v>
          </cell>
        </row>
        <row r="1528">
          <cell r="A1528" t="str">
            <v>002WW5</v>
          </cell>
        </row>
        <row r="1529">
          <cell r="A1529" t="str">
            <v>002WW8</v>
          </cell>
        </row>
        <row r="1530">
          <cell r="A1530" t="str">
            <v>002WW9</v>
          </cell>
        </row>
        <row r="1531">
          <cell r="A1531" t="str">
            <v>002WWA</v>
          </cell>
        </row>
        <row r="1532">
          <cell r="A1532" t="str">
            <v>002WWB</v>
          </cell>
        </row>
        <row r="1533">
          <cell r="A1533" t="str">
            <v>002WWC</v>
          </cell>
        </row>
        <row r="1534">
          <cell r="A1534" t="str">
            <v>002WWD</v>
          </cell>
        </row>
        <row r="1535">
          <cell r="A1535" t="str">
            <v>002WWE</v>
          </cell>
        </row>
        <row r="1536">
          <cell r="A1536" t="str">
            <v>002WWF</v>
          </cell>
        </row>
        <row r="1537">
          <cell r="A1537" t="str">
            <v>002WWG</v>
          </cell>
        </row>
        <row r="1538">
          <cell r="A1538" t="str">
            <v>002WWH</v>
          </cell>
        </row>
        <row r="1539">
          <cell r="A1539" t="str">
            <v>002WWJ</v>
          </cell>
        </row>
        <row r="1540">
          <cell r="A1540" t="str">
            <v>002WWK</v>
          </cell>
        </row>
        <row r="1541">
          <cell r="A1541" t="str">
            <v>002WWL</v>
          </cell>
        </row>
        <row r="1542">
          <cell r="A1542" t="str">
            <v>002WWP</v>
          </cell>
        </row>
        <row r="1543">
          <cell r="A1543" t="str">
            <v>002WWR</v>
          </cell>
        </row>
        <row r="1544">
          <cell r="A1544" t="str">
            <v>002WWS</v>
          </cell>
        </row>
        <row r="1545">
          <cell r="A1545" t="str">
            <v>002WWT</v>
          </cell>
        </row>
        <row r="1546">
          <cell r="A1546" t="str">
            <v>002WWU</v>
          </cell>
        </row>
        <row r="1547">
          <cell r="A1547" t="str">
            <v>002WWV</v>
          </cell>
        </row>
        <row r="1548">
          <cell r="A1548" t="str">
            <v>002WWW</v>
          </cell>
        </row>
        <row r="1549">
          <cell r="A1549" t="str">
            <v>002WWX</v>
          </cell>
        </row>
        <row r="1550">
          <cell r="A1550" t="str">
            <v>002WWZ</v>
          </cell>
        </row>
        <row r="1551">
          <cell r="A1551" t="str">
            <v>002WX0</v>
          </cell>
        </row>
        <row r="1552">
          <cell r="A1552" t="str">
            <v>002WX1</v>
          </cell>
        </row>
        <row r="1553">
          <cell r="A1553" t="str">
            <v>002WX2</v>
          </cell>
        </row>
        <row r="1554">
          <cell r="A1554" t="str">
            <v>002WX3</v>
          </cell>
        </row>
        <row r="1555">
          <cell r="A1555" t="str">
            <v>002WX4</v>
          </cell>
        </row>
        <row r="1556">
          <cell r="A1556" t="str">
            <v>002WX5</v>
          </cell>
        </row>
        <row r="1557">
          <cell r="A1557" t="str">
            <v>002WX6</v>
          </cell>
        </row>
        <row r="1558">
          <cell r="A1558" t="str">
            <v>002WX7</v>
          </cell>
        </row>
        <row r="1559">
          <cell r="A1559" t="str">
            <v>002WX8</v>
          </cell>
        </row>
        <row r="1560">
          <cell r="A1560" t="str">
            <v>002WX9</v>
          </cell>
        </row>
        <row r="1561">
          <cell r="A1561" t="str">
            <v>002WXA</v>
          </cell>
        </row>
        <row r="1562">
          <cell r="A1562" t="str">
            <v>002WXB</v>
          </cell>
        </row>
        <row r="1563">
          <cell r="A1563" t="str">
            <v>002WXC</v>
          </cell>
        </row>
        <row r="1564">
          <cell r="A1564" t="str">
            <v>002WXE</v>
          </cell>
        </row>
        <row r="1565">
          <cell r="A1565" t="str">
            <v>002WXF</v>
          </cell>
        </row>
        <row r="1566">
          <cell r="A1566" t="str">
            <v>002WXH</v>
          </cell>
        </row>
        <row r="1567">
          <cell r="A1567" t="str">
            <v>002WXI</v>
          </cell>
        </row>
        <row r="1568">
          <cell r="A1568" t="str">
            <v>002WXJ</v>
          </cell>
        </row>
        <row r="1569">
          <cell r="A1569" t="str">
            <v>002WXK</v>
          </cell>
        </row>
        <row r="1570">
          <cell r="A1570" t="str">
            <v>002WXM</v>
          </cell>
        </row>
        <row r="1571">
          <cell r="A1571" t="str">
            <v>002WXQ</v>
          </cell>
        </row>
        <row r="1572">
          <cell r="A1572" t="str">
            <v>002WXR</v>
          </cell>
        </row>
        <row r="1573">
          <cell r="A1573" t="str">
            <v>002WXS</v>
          </cell>
        </row>
        <row r="1574">
          <cell r="A1574" t="str">
            <v>002WXU</v>
          </cell>
        </row>
        <row r="1575">
          <cell r="A1575" t="str">
            <v>002WXW</v>
          </cell>
        </row>
        <row r="1576">
          <cell r="A1576" t="str">
            <v>002WXX</v>
          </cell>
        </row>
        <row r="1577">
          <cell r="A1577" t="str">
            <v>002WXY</v>
          </cell>
        </row>
        <row r="1578">
          <cell r="A1578" t="str">
            <v>002WXZ</v>
          </cell>
        </row>
        <row r="1579">
          <cell r="A1579" t="str">
            <v>002WY0</v>
          </cell>
        </row>
        <row r="1580">
          <cell r="A1580" t="str">
            <v>002WY1</v>
          </cell>
        </row>
        <row r="1581">
          <cell r="A1581" t="str">
            <v>002WY2</v>
          </cell>
        </row>
        <row r="1582">
          <cell r="A1582" t="str">
            <v>002WY3</v>
          </cell>
        </row>
        <row r="1583">
          <cell r="A1583" t="str">
            <v>002WY5</v>
          </cell>
        </row>
        <row r="1584">
          <cell r="A1584" t="str">
            <v>002WY7</v>
          </cell>
        </row>
        <row r="1585">
          <cell r="A1585" t="str">
            <v>002WY8</v>
          </cell>
        </row>
        <row r="1586">
          <cell r="A1586" t="str">
            <v>002WY9</v>
          </cell>
        </row>
        <row r="1587">
          <cell r="A1587" t="str">
            <v>002WZA</v>
          </cell>
        </row>
        <row r="1588">
          <cell r="A1588" t="str">
            <v>002WZB</v>
          </cell>
        </row>
        <row r="1589">
          <cell r="A1589" t="str">
            <v>002WZC</v>
          </cell>
        </row>
        <row r="1590">
          <cell r="A1590" t="str">
            <v>002WZD</v>
          </cell>
        </row>
        <row r="1591">
          <cell r="A1591" t="str">
            <v>002WZE</v>
          </cell>
        </row>
        <row r="1592">
          <cell r="A1592" t="str">
            <v>002WZF</v>
          </cell>
        </row>
        <row r="1593">
          <cell r="A1593" t="str">
            <v>002WZJ</v>
          </cell>
        </row>
        <row r="1594">
          <cell r="A1594" t="str">
            <v>002WZK</v>
          </cell>
        </row>
        <row r="1595">
          <cell r="A1595" t="str">
            <v>002WZL</v>
          </cell>
        </row>
        <row r="1596">
          <cell r="A1596" t="str">
            <v>002WZM</v>
          </cell>
        </row>
        <row r="1597">
          <cell r="A1597" t="str">
            <v>002WZN</v>
          </cell>
        </row>
        <row r="1598">
          <cell r="A1598" t="str">
            <v>002WZO</v>
          </cell>
        </row>
        <row r="1599">
          <cell r="A1599" t="str">
            <v>002WZP</v>
          </cell>
        </row>
        <row r="1600">
          <cell r="A1600" t="str">
            <v>002WZQ</v>
          </cell>
        </row>
        <row r="1601">
          <cell r="A1601" t="str">
            <v>002WZR</v>
          </cell>
        </row>
        <row r="1602">
          <cell r="A1602" t="str">
            <v>002WZS</v>
          </cell>
        </row>
        <row r="1603">
          <cell r="A1603" t="str">
            <v>002WZT</v>
          </cell>
        </row>
        <row r="1604">
          <cell r="A1604" t="str">
            <v>002WZU</v>
          </cell>
        </row>
        <row r="1605">
          <cell r="A1605" t="str">
            <v>002WZV</v>
          </cell>
        </row>
        <row r="1606">
          <cell r="A1606" t="str">
            <v>002WZX</v>
          </cell>
        </row>
        <row r="1607">
          <cell r="A1607" t="str">
            <v>002WZY</v>
          </cell>
        </row>
        <row r="1608">
          <cell r="A1608" t="str">
            <v>002WZZ</v>
          </cell>
        </row>
        <row r="1609">
          <cell r="A1609" t="str">
            <v>002X02</v>
          </cell>
        </row>
        <row r="1610">
          <cell r="A1610" t="str">
            <v>002X03</v>
          </cell>
        </row>
        <row r="1611">
          <cell r="A1611" t="str">
            <v>002X04</v>
          </cell>
        </row>
        <row r="1612">
          <cell r="A1612" t="str">
            <v>002X05</v>
          </cell>
        </row>
        <row r="1613">
          <cell r="A1613" t="str">
            <v>002X06</v>
          </cell>
        </row>
        <row r="1614">
          <cell r="A1614" t="str">
            <v>002X08</v>
          </cell>
        </row>
        <row r="1615">
          <cell r="A1615" t="str">
            <v>002X09</v>
          </cell>
        </row>
        <row r="1616">
          <cell r="A1616" t="str">
            <v>002X0A</v>
          </cell>
        </row>
        <row r="1617">
          <cell r="A1617" t="str">
            <v>002X0B</v>
          </cell>
        </row>
        <row r="1618">
          <cell r="A1618" t="str">
            <v>002X0C</v>
          </cell>
        </row>
        <row r="1619">
          <cell r="A1619" t="str">
            <v>002X0D</v>
          </cell>
        </row>
        <row r="1620">
          <cell r="A1620" t="str">
            <v>002X0E</v>
          </cell>
        </row>
        <row r="1621">
          <cell r="A1621" t="str">
            <v>002X0F</v>
          </cell>
        </row>
        <row r="1622">
          <cell r="A1622" t="str">
            <v>002X0G</v>
          </cell>
        </row>
        <row r="1623">
          <cell r="A1623" t="str">
            <v>002X0H</v>
          </cell>
        </row>
        <row r="1624">
          <cell r="A1624" t="str">
            <v>002X0J</v>
          </cell>
        </row>
        <row r="1625">
          <cell r="A1625" t="str">
            <v>002X0N</v>
          </cell>
        </row>
        <row r="1626">
          <cell r="A1626" t="str">
            <v>002X0P</v>
          </cell>
        </row>
        <row r="1627">
          <cell r="A1627" t="str">
            <v>002X0Q</v>
          </cell>
        </row>
        <row r="1628">
          <cell r="A1628" t="str">
            <v>002X0R</v>
          </cell>
        </row>
        <row r="1629">
          <cell r="A1629" t="str">
            <v>002X0S</v>
          </cell>
        </row>
        <row r="1630">
          <cell r="A1630" t="str">
            <v>002X0T</v>
          </cell>
        </row>
        <row r="1631">
          <cell r="A1631" t="str">
            <v>002X0U</v>
          </cell>
        </row>
        <row r="1632">
          <cell r="A1632" t="str">
            <v>002X0V</v>
          </cell>
        </row>
        <row r="1633">
          <cell r="A1633" t="str">
            <v>002X0W</v>
          </cell>
        </row>
        <row r="1634">
          <cell r="A1634" t="str">
            <v>002X0Y</v>
          </cell>
        </row>
        <row r="1635">
          <cell r="A1635" t="str">
            <v>002X11</v>
          </cell>
        </row>
        <row r="1636">
          <cell r="A1636" t="str">
            <v>002X12</v>
          </cell>
        </row>
        <row r="1637">
          <cell r="A1637" t="str">
            <v>002X14</v>
          </cell>
        </row>
        <row r="1638">
          <cell r="A1638" t="str">
            <v>002X16</v>
          </cell>
        </row>
        <row r="1639">
          <cell r="A1639" t="str">
            <v>002X17</v>
          </cell>
        </row>
        <row r="1640">
          <cell r="A1640" t="str">
            <v>002X18</v>
          </cell>
        </row>
        <row r="1641">
          <cell r="A1641" t="str">
            <v>002X19</v>
          </cell>
        </row>
        <row r="1642">
          <cell r="A1642" t="str">
            <v>002X1A</v>
          </cell>
        </row>
        <row r="1643">
          <cell r="A1643" t="str">
            <v>002X1B</v>
          </cell>
        </row>
        <row r="1644">
          <cell r="A1644" t="str">
            <v>002X1C</v>
          </cell>
        </row>
        <row r="1645">
          <cell r="A1645" t="str">
            <v>002X1D</v>
          </cell>
        </row>
        <row r="1646">
          <cell r="A1646" t="str">
            <v>002X1F</v>
          </cell>
        </row>
        <row r="1647">
          <cell r="A1647" t="str">
            <v>002X1G</v>
          </cell>
        </row>
        <row r="1648">
          <cell r="A1648" t="str">
            <v>002X1H</v>
          </cell>
        </row>
        <row r="1649">
          <cell r="A1649" t="str">
            <v>002X1I</v>
          </cell>
        </row>
        <row r="1650">
          <cell r="A1650" t="str">
            <v>002X1J</v>
          </cell>
        </row>
        <row r="1651">
          <cell r="A1651" t="str">
            <v>002X1K</v>
          </cell>
        </row>
        <row r="1652">
          <cell r="A1652" t="str">
            <v>002X1L</v>
          </cell>
        </row>
        <row r="1653">
          <cell r="A1653" t="str">
            <v>002X1M</v>
          </cell>
        </row>
        <row r="1654">
          <cell r="A1654" t="str">
            <v>002X1N</v>
          </cell>
        </row>
        <row r="1655">
          <cell r="A1655" t="str">
            <v>002X1O</v>
          </cell>
        </row>
        <row r="1656">
          <cell r="A1656" t="str">
            <v>002X1P</v>
          </cell>
        </row>
        <row r="1657">
          <cell r="A1657" t="str">
            <v>002X1Q</v>
          </cell>
        </row>
        <row r="1658">
          <cell r="A1658" t="str">
            <v>002X1R</v>
          </cell>
        </row>
        <row r="1659">
          <cell r="A1659" t="str">
            <v>002X1S</v>
          </cell>
        </row>
        <row r="1660">
          <cell r="A1660" t="str">
            <v>002X1T</v>
          </cell>
        </row>
        <row r="1661">
          <cell r="A1661" t="str">
            <v>002X1U</v>
          </cell>
        </row>
        <row r="1662">
          <cell r="A1662" t="str">
            <v>002X1V</v>
          </cell>
        </row>
        <row r="1663">
          <cell r="A1663" t="str">
            <v>002X22</v>
          </cell>
        </row>
        <row r="1664">
          <cell r="A1664" t="str">
            <v>002X23</v>
          </cell>
        </row>
        <row r="1665">
          <cell r="A1665" t="str">
            <v>002X24</v>
          </cell>
        </row>
        <row r="1666">
          <cell r="A1666" t="str">
            <v>002X25</v>
          </cell>
        </row>
        <row r="1667">
          <cell r="A1667" t="str">
            <v>002X26</v>
          </cell>
        </row>
        <row r="1668">
          <cell r="A1668" t="str">
            <v>002X27</v>
          </cell>
        </row>
        <row r="1669">
          <cell r="A1669" t="str">
            <v>002X2A</v>
          </cell>
        </row>
        <row r="1670">
          <cell r="A1670" t="str">
            <v>002X2H</v>
          </cell>
        </row>
        <row r="1671">
          <cell r="A1671" t="str">
            <v>002X2I</v>
          </cell>
        </row>
        <row r="1672">
          <cell r="A1672" t="str">
            <v>002X2L</v>
          </cell>
        </row>
        <row r="1673">
          <cell r="A1673" t="str">
            <v>002X2M</v>
          </cell>
        </row>
        <row r="1674">
          <cell r="A1674" t="str">
            <v>002X2N</v>
          </cell>
        </row>
        <row r="1675">
          <cell r="A1675" t="str">
            <v>002X2P</v>
          </cell>
        </row>
        <row r="1676">
          <cell r="A1676" t="str">
            <v>002X2Q</v>
          </cell>
        </row>
        <row r="1677">
          <cell r="A1677" t="str">
            <v>002X2R</v>
          </cell>
        </row>
        <row r="1678">
          <cell r="A1678" t="str">
            <v>002X2S</v>
          </cell>
        </row>
        <row r="1679">
          <cell r="A1679" t="str">
            <v>002X2T</v>
          </cell>
        </row>
        <row r="1680">
          <cell r="A1680" t="str">
            <v>002X2U</v>
          </cell>
        </row>
        <row r="1681">
          <cell r="A1681" t="str">
            <v>002X2V</v>
          </cell>
        </row>
        <row r="1682">
          <cell r="A1682" t="str">
            <v>002X2W</v>
          </cell>
        </row>
        <row r="1683">
          <cell r="A1683" t="str">
            <v>002X2Y</v>
          </cell>
        </row>
        <row r="1684">
          <cell r="A1684" t="str">
            <v>002X31</v>
          </cell>
        </row>
        <row r="1685">
          <cell r="A1685" t="str">
            <v>002X32</v>
          </cell>
        </row>
        <row r="1686">
          <cell r="A1686" t="str">
            <v>002X33</v>
          </cell>
        </row>
        <row r="1687">
          <cell r="A1687" t="str">
            <v>002X34</v>
          </cell>
        </row>
        <row r="1688">
          <cell r="A1688" t="str">
            <v>002X35</v>
          </cell>
        </row>
        <row r="1689">
          <cell r="A1689" t="str">
            <v>002X36</v>
          </cell>
        </row>
        <row r="1690">
          <cell r="A1690" t="str">
            <v>002X37</v>
          </cell>
        </row>
        <row r="1691">
          <cell r="A1691" t="str">
            <v>002X38</v>
          </cell>
        </row>
        <row r="1692">
          <cell r="A1692" t="str">
            <v>002X39</v>
          </cell>
        </row>
        <row r="1693">
          <cell r="A1693" t="str">
            <v>002X3A</v>
          </cell>
        </row>
        <row r="1694">
          <cell r="A1694" t="str">
            <v>002X3B</v>
          </cell>
        </row>
        <row r="1695">
          <cell r="A1695" t="str">
            <v>002X3C</v>
          </cell>
        </row>
        <row r="1696">
          <cell r="A1696" t="str">
            <v>002X3D</v>
          </cell>
        </row>
        <row r="1697">
          <cell r="A1697" t="str">
            <v>002X3E</v>
          </cell>
        </row>
        <row r="1698">
          <cell r="A1698" t="str">
            <v>002X3F</v>
          </cell>
        </row>
        <row r="1699">
          <cell r="A1699" t="str">
            <v>002X3G</v>
          </cell>
        </row>
        <row r="1700">
          <cell r="A1700" t="str">
            <v>002X3H</v>
          </cell>
        </row>
        <row r="1701">
          <cell r="A1701" t="str">
            <v>002X3J</v>
          </cell>
        </row>
        <row r="1702">
          <cell r="A1702" t="str">
            <v>002X3K</v>
          </cell>
        </row>
        <row r="1703">
          <cell r="A1703" t="str">
            <v>002X3L</v>
          </cell>
        </row>
        <row r="1704">
          <cell r="A1704" t="str">
            <v>002X3M</v>
          </cell>
        </row>
        <row r="1705">
          <cell r="A1705" t="str">
            <v>002X3N</v>
          </cell>
        </row>
        <row r="1706">
          <cell r="A1706" t="str">
            <v>002X3Y</v>
          </cell>
        </row>
        <row r="1707">
          <cell r="A1707" t="str">
            <v>002X3Z</v>
          </cell>
        </row>
        <row r="1708">
          <cell r="A1708" t="str">
            <v>002X41</v>
          </cell>
        </row>
        <row r="1709">
          <cell r="A1709" t="str">
            <v>002X45</v>
          </cell>
        </row>
        <row r="1710">
          <cell r="A1710" t="str">
            <v>002X46</v>
          </cell>
        </row>
        <row r="1711">
          <cell r="A1711" t="str">
            <v>002X48</v>
          </cell>
        </row>
        <row r="1712">
          <cell r="A1712" t="str">
            <v>002X49</v>
          </cell>
        </row>
        <row r="1713">
          <cell r="A1713" t="str">
            <v>002X4B</v>
          </cell>
        </row>
        <row r="1714">
          <cell r="A1714" t="str">
            <v>002X4C</v>
          </cell>
        </row>
        <row r="1715">
          <cell r="A1715" t="str">
            <v>002X4D</v>
          </cell>
        </row>
        <row r="1716">
          <cell r="A1716" t="str">
            <v>002X4E</v>
          </cell>
        </row>
        <row r="1717">
          <cell r="A1717" t="str">
            <v>002X4F</v>
          </cell>
        </row>
        <row r="1718">
          <cell r="A1718" t="str">
            <v>002X4G</v>
          </cell>
        </row>
        <row r="1719">
          <cell r="A1719" t="str">
            <v>002X4H</v>
          </cell>
        </row>
        <row r="1720">
          <cell r="A1720" t="str">
            <v>002X4I</v>
          </cell>
        </row>
        <row r="1721">
          <cell r="A1721" t="str">
            <v>002X4J</v>
          </cell>
        </row>
        <row r="1722">
          <cell r="A1722" t="str">
            <v>002X4K</v>
          </cell>
        </row>
        <row r="1723">
          <cell r="A1723" t="str">
            <v>002X4L</v>
          </cell>
        </row>
        <row r="1724">
          <cell r="A1724" t="str">
            <v>002X4M</v>
          </cell>
        </row>
        <row r="1725">
          <cell r="A1725" t="str">
            <v>002X4N</v>
          </cell>
        </row>
        <row r="1726">
          <cell r="A1726" t="str">
            <v>002X4P</v>
          </cell>
        </row>
        <row r="1727">
          <cell r="A1727" t="str">
            <v>002X4Q</v>
          </cell>
        </row>
        <row r="1728">
          <cell r="A1728" t="str">
            <v>002X4R</v>
          </cell>
        </row>
        <row r="1729">
          <cell r="A1729" t="str">
            <v>002X4S</v>
          </cell>
        </row>
        <row r="1730">
          <cell r="A1730" t="str">
            <v>002X4T</v>
          </cell>
        </row>
        <row r="1731">
          <cell r="A1731" t="str">
            <v>002X4U</v>
          </cell>
        </row>
        <row r="1732">
          <cell r="A1732" t="str">
            <v>002X4V</v>
          </cell>
        </row>
        <row r="1733">
          <cell r="A1733" t="str">
            <v>002X4W</v>
          </cell>
        </row>
        <row r="1734">
          <cell r="A1734" t="str">
            <v>002X4X</v>
          </cell>
        </row>
        <row r="1735">
          <cell r="A1735" t="str">
            <v>002X4Y</v>
          </cell>
        </row>
        <row r="1736">
          <cell r="A1736" t="str">
            <v>002X4Z</v>
          </cell>
        </row>
        <row r="1737">
          <cell r="A1737" t="str">
            <v>002X50</v>
          </cell>
        </row>
        <row r="1738">
          <cell r="A1738" t="str">
            <v>002X52</v>
          </cell>
        </row>
        <row r="1739">
          <cell r="A1739" t="str">
            <v>002X56</v>
          </cell>
        </row>
        <row r="1740">
          <cell r="A1740" t="str">
            <v>002X5B</v>
          </cell>
        </row>
        <row r="1741">
          <cell r="A1741" t="str">
            <v>002X5C</v>
          </cell>
        </row>
        <row r="1742">
          <cell r="A1742" t="str">
            <v>002X5D</v>
          </cell>
        </row>
        <row r="1743">
          <cell r="A1743" t="str">
            <v>002X5E</v>
          </cell>
        </row>
        <row r="1744">
          <cell r="A1744" t="str">
            <v>002X5F</v>
          </cell>
        </row>
        <row r="1745">
          <cell r="A1745" t="str">
            <v>002X5H</v>
          </cell>
        </row>
        <row r="1746">
          <cell r="A1746" t="str">
            <v>002X5J</v>
          </cell>
        </row>
        <row r="1747">
          <cell r="A1747" t="str">
            <v>002X5L</v>
          </cell>
        </row>
        <row r="1748">
          <cell r="A1748" t="str">
            <v>002X5M</v>
          </cell>
        </row>
        <row r="1749">
          <cell r="A1749" t="str">
            <v>002X5N</v>
          </cell>
        </row>
        <row r="1750">
          <cell r="A1750" t="str">
            <v>002X5P</v>
          </cell>
        </row>
        <row r="1751">
          <cell r="A1751" t="str">
            <v>002X5Q</v>
          </cell>
        </row>
        <row r="1752">
          <cell r="A1752" t="str">
            <v>002X5R</v>
          </cell>
        </row>
        <row r="1753">
          <cell r="A1753" t="str">
            <v>002X5S</v>
          </cell>
        </row>
        <row r="1754">
          <cell r="A1754" t="str">
            <v>002X5T</v>
          </cell>
        </row>
        <row r="1755">
          <cell r="A1755" t="str">
            <v>002X5W</v>
          </cell>
        </row>
        <row r="1756">
          <cell r="A1756" t="str">
            <v>002X5X</v>
          </cell>
        </row>
        <row r="1757">
          <cell r="A1757" t="str">
            <v>002X5Y</v>
          </cell>
        </row>
        <row r="1758">
          <cell r="A1758" t="str">
            <v>002X5Z</v>
          </cell>
        </row>
        <row r="1759">
          <cell r="A1759" t="str">
            <v>002X61</v>
          </cell>
        </row>
        <row r="1760">
          <cell r="A1760" t="str">
            <v>002X62</v>
          </cell>
        </row>
        <row r="1761">
          <cell r="A1761" t="str">
            <v>002X64</v>
          </cell>
        </row>
        <row r="1762">
          <cell r="A1762" t="str">
            <v>002X65</v>
          </cell>
        </row>
        <row r="1763">
          <cell r="A1763" t="str">
            <v>002X67</v>
          </cell>
        </row>
        <row r="1764">
          <cell r="A1764" t="str">
            <v>002X68</v>
          </cell>
        </row>
        <row r="1765">
          <cell r="A1765" t="str">
            <v>002X71</v>
          </cell>
        </row>
        <row r="1766">
          <cell r="A1766" t="str">
            <v>002X72</v>
          </cell>
        </row>
        <row r="1767">
          <cell r="A1767" t="str">
            <v>002X73</v>
          </cell>
        </row>
        <row r="1768">
          <cell r="A1768" t="str">
            <v>002X74</v>
          </cell>
        </row>
        <row r="1769">
          <cell r="A1769" t="str">
            <v>002X75</v>
          </cell>
        </row>
        <row r="1770">
          <cell r="A1770" t="str">
            <v>002X76</v>
          </cell>
        </row>
        <row r="1771">
          <cell r="A1771" t="str">
            <v>002X77</v>
          </cell>
        </row>
        <row r="1772">
          <cell r="A1772" t="str">
            <v>002X78</v>
          </cell>
        </row>
        <row r="1773">
          <cell r="A1773" t="str">
            <v>002X79</v>
          </cell>
        </row>
        <row r="1774">
          <cell r="A1774" t="str">
            <v>002X80</v>
          </cell>
        </row>
        <row r="1775">
          <cell r="A1775" t="str">
            <v>002X81</v>
          </cell>
        </row>
        <row r="1776">
          <cell r="A1776" t="str">
            <v>002X82</v>
          </cell>
        </row>
        <row r="1777">
          <cell r="A1777" t="str">
            <v>002X83</v>
          </cell>
        </row>
        <row r="1778">
          <cell r="A1778" t="str">
            <v>002X85</v>
          </cell>
        </row>
        <row r="1779">
          <cell r="A1779" t="str">
            <v>002X86</v>
          </cell>
        </row>
        <row r="1780">
          <cell r="A1780" t="str">
            <v>002X87</v>
          </cell>
        </row>
        <row r="1781">
          <cell r="A1781" t="str">
            <v>002X88</v>
          </cell>
        </row>
        <row r="1782">
          <cell r="A1782" t="str">
            <v>002X89</v>
          </cell>
        </row>
        <row r="1783">
          <cell r="A1783" t="str">
            <v>002X8A</v>
          </cell>
        </row>
        <row r="1784">
          <cell r="A1784" t="str">
            <v>002X8B</v>
          </cell>
        </row>
        <row r="1785">
          <cell r="A1785" t="str">
            <v>002X8C</v>
          </cell>
        </row>
        <row r="1786">
          <cell r="A1786" t="str">
            <v>002X8D</v>
          </cell>
        </row>
        <row r="1787">
          <cell r="A1787" t="str">
            <v>002X8E</v>
          </cell>
        </row>
        <row r="1788">
          <cell r="A1788" t="str">
            <v>002X8F</v>
          </cell>
        </row>
        <row r="1789">
          <cell r="A1789" t="str">
            <v>002X8G</v>
          </cell>
        </row>
        <row r="1790">
          <cell r="A1790" t="str">
            <v>002X8H</v>
          </cell>
        </row>
        <row r="1791">
          <cell r="A1791" t="str">
            <v>002X8I</v>
          </cell>
        </row>
        <row r="1792">
          <cell r="A1792" t="str">
            <v>002X8J</v>
          </cell>
        </row>
        <row r="1793">
          <cell r="A1793" t="str">
            <v>002X8K</v>
          </cell>
        </row>
        <row r="1794">
          <cell r="A1794" t="str">
            <v>002X8L</v>
          </cell>
        </row>
        <row r="1795">
          <cell r="A1795" t="str">
            <v>002X8M</v>
          </cell>
        </row>
        <row r="1796">
          <cell r="A1796" t="str">
            <v>002X8N</v>
          </cell>
        </row>
        <row r="1797">
          <cell r="A1797" t="str">
            <v>002X8P</v>
          </cell>
        </row>
        <row r="1798">
          <cell r="A1798" t="str">
            <v>002X8Q</v>
          </cell>
        </row>
        <row r="1799">
          <cell r="A1799" t="str">
            <v>002X8R</v>
          </cell>
        </row>
        <row r="1800">
          <cell r="A1800" t="str">
            <v>002X8T</v>
          </cell>
        </row>
        <row r="1801">
          <cell r="A1801" t="str">
            <v>002X8U</v>
          </cell>
        </row>
        <row r="1802">
          <cell r="A1802" t="str">
            <v>002X8V</v>
          </cell>
        </row>
        <row r="1803">
          <cell r="A1803" t="str">
            <v>002X8W</v>
          </cell>
        </row>
        <row r="1804">
          <cell r="A1804" t="str">
            <v>002X8X</v>
          </cell>
        </row>
        <row r="1805">
          <cell r="A1805" t="str">
            <v>002X8Y</v>
          </cell>
        </row>
        <row r="1806">
          <cell r="A1806" t="str">
            <v>002X8Z</v>
          </cell>
        </row>
        <row r="1807">
          <cell r="A1807" t="str">
            <v>002X9A</v>
          </cell>
        </row>
        <row r="1808">
          <cell r="A1808" t="str">
            <v>002X9B</v>
          </cell>
        </row>
        <row r="1809">
          <cell r="A1809" t="str">
            <v>002X9C</v>
          </cell>
        </row>
        <row r="1810">
          <cell r="A1810" t="str">
            <v>002X9D</v>
          </cell>
        </row>
        <row r="1811">
          <cell r="A1811" t="str">
            <v>002X9E</v>
          </cell>
        </row>
        <row r="1812">
          <cell r="A1812" t="str">
            <v>002X9F</v>
          </cell>
        </row>
        <row r="1813">
          <cell r="A1813" t="str">
            <v>002X9G</v>
          </cell>
        </row>
        <row r="1814">
          <cell r="A1814" t="str">
            <v>002X9H</v>
          </cell>
        </row>
        <row r="1815">
          <cell r="A1815" t="str">
            <v>002X9J</v>
          </cell>
        </row>
        <row r="1816">
          <cell r="A1816" t="str">
            <v>002X9K</v>
          </cell>
        </row>
        <row r="1817">
          <cell r="A1817" t="str">
            <v>002X9M</v>
          </cell>
        </row>
        <row r="1818">
          <cell r="A1818" t="str">
            <v>002X9N</v>
          </cell>
        </row>
        <row r="1819">
          <cell r="A1819" t="str">
            <v>002X9P</v>
          </cell>
        </row>
        <row r="1820">
          <cell r="A1820" t="str">
            <v>002X9R</v>
          </cell>
        </row>
        <row r="1821">
          <cell r="A1821" t="str">
            <v>002X9S</v>
          </cell>
        </row>
        <row r="1822">
          <cell r="A1822" t="str">
            <v>002X9T</v>
          </cell>
        </row>
        <row r="1823">
          <cell r="A1823" t="str">
            <v>002X9U</v>
          </cell>
        </row>
        <row r="1824">
          <cell r="A1824" t="str">
            <v>002X9V</v>
          </cell>
        </row>
        <row r="1825">
          <cell r="A1825" t="str">
            <v>002X9W</v>
          </cell>
        </row>
        <row r="1826">
          <cell r="A1826" t="str">
            <v>002X9X</v>
          </cell>
        </row>
        <row r="1827">
          <cell r="A1827" t="str">
            <v>002X9Y</v>
          </cell>
        </row>
        <row r="1828">
          <cell r="A1828" t="str">
            <v>002X9Z</v>
          </cell>
        </row>
        <row r="1829">
          <cell r="A1829" t="str">
            <v>002XA0</v>
          </cell>
        </row>
        <row r="1830">
          <cell r="A1830" t="str">
            <v>002XA2</v>
          </cell>
        </row>
        <row r="1831">
          <cell r="A1831" t="str">
            <v>002XA4</v>
          </cell>
        </row>
        <row r="1832">
          <cell r="A1832" t="str">
            <v>002XA5</v>
          </cell>
        </row>
        <row r="1833">
          <cell r="A1833" t="str">
            <v>002XA7</v>
          </cell>
        </row>
        <row r="1834">
          <cell r="A1834" t="str">
            <v>002XA8</v>
          </cell>
        </row>
        <row r="1835">
          <cell r="A1835" t="str">
            <v>002XA9</v>
          </cell>
        </row>
        <row r="1836">
          <cell r="A1836" t="str">
            <v>002XAA</v>
          </cell>
        </row>
        <row r="1837">
          <cell r="A1837" t="str">
            <v>002XAB</v>
          </cell>
        </row>
        <row r="1838">
          <cell r="A1838" t="str">
            <v>002XAC</v>
          </cell>
        </row>
        <row r="1839">
          <cell r="A1839" t="str">
            <v>002XAU</v>
          </cell>
        </row>
        <row r="1840">
          <cell r="A1840" t="str">
            <v>002XAV</v>
          </cell>
        </row>
        <row r="1841">
          <cell r="A1841" t="str">
            <v>002XAW</v>
          </cell>
        </row>
        <row r="1842">
          <cell r="A1842" t="str">
            <v>002XB5</v>
          </cell>
        </row>
        <row r="1843">
          <cell r="A1843" t="str">
            <v>002XB8</v>
          </cell>
        </row>
        <row r="1844">
          <cell r="A1844" t="str">
            <v>002XB9</v>
          </cell>
        </row>
        <row r="1845">
          <cell r="A1845" t="str">
            <v>002XBA</v>
          </cell>
        </row>
        <row r="1846">
          <cell r="A1846" t="str">
            <v>002XBB</v>
          </cell>
        </row>
        <row r="1847">
          <cell r="A1847" t="str">
            <v>002XBC</v>
          </cell>
        </row>
        <row r="1848">
          <cell r="A1848" t="str">
            <v>002XBD</v>
          </cell>
        </row>
        <row r="1849">
          <cell r="A1849" t="str">
            <v>002XBE</v>
          </cell>
        </row>
        <row r="1850">
          <cell r="A1850" t="str">
            <v>002XBF</v>
          </cell>
        </row>
        <row r="1851">
          <cell r="A1851" t="str">
            <v>002XBG</v>
          </cell>
        </row>
        <row r="1852">
          <cell r="A1852" t="str">
            <v>002XBJ</v>
          </cell>
        </row>
        <row r="1853">
          <cell r="A1853" t="str">
            <v>002XBK</v>
          </cell>
        </row>
        <row r="1854">
          <cell r="A1854" t="str">
            <v>002XBL</v>
          </cell>
        </row>
        <row r="1855">
          <cell r="A1855" t="str">
            <v>002XBP</v>
          </cell>
        </row>
        <row r="1856">
          <cell r="A1856" t="str">
            <v>002XBQ</v>
          </cell>
        </row>
        <row r="1857">
          <cell r="A1857" t="str">
            <v>002XBR</v>
          </cell>
        </row>
        <row r="1858">
          <cell r="A1858" t="str">
            <v>002XBS</v>
          </cell>
        </row>
        <row r="1859">
          <cell r="A1859" t="str">
            <v>002XBT</v>
          </cell>
        </row>
        <row r="1860">
          <cell r="A1860" t="str">
            <v>002XBV</v>
          </cell>
        </row>
        <row r="1861">
          <cell r="A1861" t="str">
            <v>002XBX</v>
          </cell>
        </row>
        <row r="1862">
          <cell r="A1862" t="str">
            <v>002XBY</v>
          </cell>
        </row>
        <row r="1863">
          <cell r="A1863" t="str">
            <v>002XC1</v>
          </cell>
        </row>
        <row r="1864">
          <cell r="A1864" t="str">
            <v>002XC2</v>
          </cell>
        </row>
        <row r="1865">
          <cell r="A1865" t="str">
            <v>002XC3</v>
          </cell>
        </row>
        <row r="1866">
          <cell r="A1866" t="str">
            <v>002XC4</v>
          </cell>
        </row>
        <row r="1867">
          <cell r="A1867" t="str">
            <v>002XC5</v>
          </cell>
        </row>
        <row r="1868">
          <cell r="A1868" t="str">
            <v>002XC6</v>
          </cell>
        </row>
        <row r="1869">
          <cell r="A1869" t="str">
            <v>002XC7</v>
          </cell>
        </row>
        <row r="1870">
          <cell r="A1870" t="str">
            <v>002XC8</v>
          </cell>
        </row>
        <row r="1871">
          <cell r="A1871" t="str">
            <v>002XC9</v>
          </cell>
        </row>
        <row r="1872">
          <cell r="A1872" t="str">
            <v>002XCA</v>
          </cell>
        </row>
        <row r="1873">
          <cell r="A1873" t="str">
            <v>002XCB</v>
          </cell>
        </row>
        <row r="1874">
          <cell r="A1874" t="str">
            <v>002XCC</v>
          </cell>
        </row>
        <row r="1875">
          <cell r="A1875" t="str">
            <v>002XCD</v>
          </cell>
        </row>
        <row r="1876">
          <cell r="A1876" t="str">
            <v>002XCE</v>
          </cell>
        </row>
        <row r="1877">
          <cell r="A1877" t="str">
            <v>002XCF</v>
          </cell>
        </row>
        <row r="1878">
          <cell r="A1878" t="str">
            <v>002XCH</v>
          </cell>
        </row>
        <row r="1879">
          <cell r="A1879" t="str">
            <v>002XCJ</v>
          </cell>
        </row>
        <row r="1880">
          <cell r="A1880" t="str">
            <v>002XCK</v>
          </cell>
        </row>
        <row r="1881">
          <cell r="A1881" t="str">
            <v>002XCL</v>
          </cell>
        </row>
        <row r="1882">
          <cell r="A1882" t="str">
            <v>002XCM</v>
          </cell>
        </row>
        <row r="1883">
          <cell r="A1883" t="str">
            <v>002XCN</v>
          </cell>
        </row>
        <row r="1884">
          <cell r="A1884" t="str">
            <v>002XCP</v>
          </cell>
        </row>
        <row r="1885">
          <cell r="A1885" t="str">
            <v>002XCQ</v>
          </cell>
        </row>
        <row r="1886">
          <cell r="A1886" t="str">
            <v>002XCR</v>
          </cell>
        </row>
        <row r="1887">
          <cell r="A1887" t="str">
            <v>002XCS</v>
          </cell>
        </row>
        <row r="1888">
          <cell r="A1888" t="str">
            <v>002XCT</v>
          </cell>
        </row>
        <row r="1889">
          <cell r="A1889" t="str">
            <v>002XCU</v>
          </cell>
        </row>
        <row r="1890">
          <cell r="A1890" t="str">
            <v>002XCV</v>
          </cell>
        </row>
        <row r="1891">
          <cell r="A1891" t="str">
            <v>002XCW</v>
          </cell>
        </row>
        <row r="1892">
          <cell r="A1892" t="str">
            <v>002XCX</v>
          </cell>
        </row>
        <row r="1893">
          <cell r="A1893" t="str">
            <v>002XCY</v>
          </cell>
        </row>
        <row r="1894">
          <cell r="A1894" t="str">
            <v>002XCZ</v>
          </cell>
        </row>
        <row r="1895">
          <cell r="A1895" t="str">
            <v>002XD1</v>
          </cell>
        </row>
        <row r="1896">
          <cell r="A1896" t="str">
            <v>002XD2</v>
          </cell>
        </row>
        <row r="1897">
          <cell r="A1897" t="str">
            <v>002XD3</v>
          </cell>
        </row>
        <row r="1898">
          <cell r="A1898" t="str">
            <v>002XD5</v>
          </cell>
        </row>
        <row r="1899">
          <cell r="A1899" t="str">
            <v>002XD6</v>
          </cell>
        </row>
        <row r="1900">
          <cell r="A1900" t="str">
            <v>002XD7</v>
          </cell>
        </row>
        <row r="1901">
          <cell r="A1901" t="str">
            <v>002XD9</v>
          </cell>
        </row>
        <row r="1902">
          <cell r="A1902" t="str">
            <v>002XDF</v>
          </cell>
        </row>
        <row r="1903">
          <cell r="A1903" t="str">
            <v>002XDG</v>
          </cell>
        </row>
        <row r="1904">
          <cell r="A1904" t="str">
            <v>002XDJ</v>
          </cell>
        </row>
        <row r="1905">
          <cell r="A1905" t="str">
            <v>002XDK</v>
          </cell>
        </row>
        <row r="1906">
          <cell r="A1906" t="str">
            <v>002XDN</v>
          </cell>
        </row>
        <row r="1907">
          <cell r="A1907" t="str">
            <v>002XDQ</v>
          </cell>
        </row>
        <row r="1908">
          <cell r="A1908" t="str">
            <v>002XDR</v>
          </cell>
        </row>
        <row r="1909">
          <cell r="A1909" t="str">
            <v>002XDS</v>
          </cell>
        </row>
        <row r="1910">
          <cell r="A1910" t="str">
            <v>002XDT</v>
          </cell>
        </row>
        <row r="1911">
          <cell r="A1911" t="str">
            <v>002XDU</v>
          </cell>
        </row>
        <row r="1912">
          <cell r="A1912" t="str">
            <v>002XDV</v>
          </cell>
        </row>
        <row r="1913">
          <cell r="A1913" t="str">
            <v>002XDW</v>
          </cell>
        </row>
        <row r="1914">
          <cell r="A1914" t="str">
            <v>002XDX</v>
          </cell>
        </row>
        <row r="1915">
          <cell r="A1915" t="str">
            <v>002XDY</v>
          </cell>
        </row>
        <row r="1916">
          <cell r="A1916" t="str">
            <v>002XDZ</v>
          </cell>
        </row>
        <row r="1917">
          <cell r="A1917" t="str">
            <v>002XE1</v>
          </cell>
        </row>
        <row r="1918">
          <cell r="A1918" t="str">
            <v>002XE3</v>
          </cell>
        </row>
        <row r="1919">
          <cell r="A1919" t="str">
            <v>002XE4</v>
          </cell>
        </row>
        <row r="1920">
          <cell r="A1920" t="str">
            <v>002XE5</v>
          </cell>
        </row>
        <row r="1921">
          <cell r="A1921" t="str">
            <v>002XE6</v>
          </cell>
        </row>
        <row r="1922">
          <cell r="A1922" t="str">
            <v>002XE8</v>
          </cell>
        </row>
        <row r="1923">
          <cell r="A1923" t="str">
            <v>002XE9</v>
          </cell>
        </row>
        <row r="1924">
          <cell r="A1924" t="str">
            <v>002XEA</v>
          </cell>
        </row>
        <row r="1925">
          <cell r="A1925" t="str">
            <v>002XEB</v>
          </cell>
        </row>
        <row r="1926">
          <cell r="A1926" t="str">
            <v>002XEC</v>
          </cell>
        </row>
        <row r="1927">
          <cell r="A1927" t="str">
            <v>002XEF</v>
          </cell>
        </row>
        <row r="1928">
          <cell r="A1928" t="str">
            <v>002XEG</v>
          </cell>
        </row>
        <row r="1929">
          <cell r="A1929" t="str">
            <v>002XEH</v>
          </cell>
        </row>
        <row r="1930">
          <cell r="A1930" t="str">
            <v>002XEJ</v>
          </cell>
        </row>
        <row r="1931">
          <cell r="A1931" t="str">
            <v>002XEK</v>
          </cell>
        </row>
        <row r="1932">
          <cell r="A1932" t="str">
            <v>002XEL</v>
          </cell>
        </row>
        <row r="1933">
          <cell r="A1933" t="str">
            <v>002XEM</v>
          </cell>
        </row>
        <row r="1934">
          <cell r="A1934" t="str">
            <v>002XEP</v>
          </cell>
        </row>
        <row r="1935">
          <cell r="A1935" t="str">
            <v>002XER</v>
          </cell>
        </row>
        <row r="1936">
          <cell r="A1936" t="str">
            <v>002XES</v>
          </cell>
        </row>
        <row r="1937">
          <cell r="A1937" t="str">
            <v>002XET</v>
          </cell>
        </row>
        <row r="1938">
          <cell r="A1938" t="str">
            <v>002XEU</v>
          </cell>
        </row>
        <row r="1939">
          <cell r="A1939" t="str">
            <v>002XEW</v>
          </cell>
        </row>
        <row r="1940">
          <cell r="A1940" t="str">
            <v>002XEY</v>
          </cell>
        </row>
        <row r="1941">
          <cell r="A1941" t="str">
            <v>002XEZ</v>
          </cell>
        </row>
        <row r="1942">
          <cell r="A1942" t="str">
            <v>002XF1</v>
          </cell>
        </row>
        <row r="1943">
          <cell r="A1943" t="str">
            <v>002XF5</v>
          </cell>
        </row>
        <row r="1944">
          <cell r="A1944" t="str">
            <v>002XF6</v>
          </cell>
        </row>
        <row r="1945">
          <cell r="A1945" t="str">
            <v>002XF7</v>
          </cell>
        </row>
        <row r="1946">
          <cell r="A1946" t="str">
            <v>002XF8</v>
          </cell>
        </row>
        <row r="1947">
          <cell r="A1947" t="str">
            <v>002XF9</v>
          </cell>
        </row>
        <row r="1948">
          <cell r="A1948" t="str">
            <v>002XFA</v>
          </cell>
        </row>
        <row r="1949">
          <cell r="A1949" t="str">
            <v>002XFB</v>
          </cell>
        </row>
        <row r="1950">
          <cell r="A1950" t="str">
            <v>002XFC</v>
          </cell>
        </row>
        <row r="1951">
          <cell r="A1951" t="str">
            <v>002XFD</v>
          </cell>
        </row>
        <row r="1952">
          <cell r="A1952" t="str">
            <v>002XFE</v>
          </cell>
        </row>
        <row r="1953">
          <cell r="A1953" t="str">
            <v>002XFF</v>
          </cell>
        </row>
        <row r="1954">
          <cell r="A1954" t="str">
            <v>002XFG</v>
          </cell>
        </row>
        <row r="1955">
          <cell r="A1955" t="str">
            <v>002XFH</v>
          </cell>
        </row>
        <row r="1956">
          <cell r="A1956" t="str">
            <v>002XFJ</v>
          </cell>
        </row>
        <row r="1957">
          <cell r="A1957" t="str">
            <v>002XFK</v>
          </cell>
        </row>
        <row r="1958">
          <cell r="A1958" t="str">
            <v>002XFL</v>
          </cell>
        </row>
        <row r="1959">
          <cell r="A1959" t="str">
            <v>002XFM</v>
          </cell>
        </row>
        <row r="1960">
          <cell r="A1960" t="str">
            <v>002XFN</v>
          </cell>
        </row>
        <row r="1961">
          <cell r="A1961" t="str">
            <v>002XFP</v>
          </cell>
        </row>
        <row r="1962">
          <cell r="A1962" t="str">
            <v>002XFR</v>
          </cell>
        </row>
        <row r="1963">
          <cell r="A1963" t="str">
            <v>002XFS</v>
          </cell>
        </row>
        <row r="1964">
          <cell r="A1964" t="str">
            <v>002XFT</v>
          </cell>
        </row>
        <row r="1965">
          <cell r="A1965" t="str">
            <v>002XFU</v>
          </cell>
        </row>
        <row r="1966">
          <cell r="A1966" t="str">
            <v>002XFV</v>
          </cell>
        </row>
        <row r="1967">
          <cell r="A1967" t="str">
            <v>002XFW</v>
          </cell>
        </row>
        <row r="1968">
          <cell r="A1968" t="str">
            <v>002XFX</v>
          </cell>
        </row>
        <row r="1969">
          <cell r="A1969" t="str">
            <v>002XFY</v>
          </cell>
        </row>
        <row r="1970">
          <cell r="A1970" t="str">
            <v>002XFZ</v>
          </cell>
        </row>
        <row r="1971">
          <cell r="A1971" t="str">
            <v>002XG2</v>
          </cell>
        </row>
        <row r="1972">
          <cell r="A1972" t="str">
            <v>002XG3</v>
          </cell>
        </row>
        <row r="1973">
          <cell r="A1973" t="str">
            <v>002XG4</v>
          </cell>
        </row>
        <row r="1974">
          <cell r="A1974" t="str">
            <v>002XG5</v>
          </cell>
        </row>
        <row r="1975">
          <cell r="A1975" t="str">
            <v>002XG6</v>
          </cell>
        </row>
        <row r="1976">
          <cell r="A1976" t="str">
            <v>002XG7</v>
          </cell>
        </row>
        <row r="1977">
          <cell r="A1977" t="str">
            <v>002XG8</v>
          </cell>
        </row>
        <row r="1978">
          <cell r="A1978" t="str">
            <v>002XG9</v>
          </cell>
        </row>
        <row r="1979">
          <cell r="A1979" t="str">
            <v>002XGA</v>
          </cell>
        </row>
        <row r="1980">
          <cell r="A1980" t="str">
            <v>002XGB</v>
          </cell>
        </row>
        <row r="1981">
          <cell r="A1981" t="str">
            <v>002XGC</v>
          </cell>
        </row>
        <row r="1982">
          <cell r="A1982" t="str">
            <v>002XGD</v>
          </cell>
        </row>
        <row r="1983">
          <cell r="A1983" t="str">
            <v>002XGE</v>
          </cell>
        </row>
        <row r="1984">
          <cell r="A1984" t="str">
            <v>002XGF</v>
          </cell>
        </row>
        <row r="1985">
          <cell r="A1985" t="str">
            <v>002XGG</v>
          </cell>
        </row>
        <row r="1986">
          <cell r="A1986" t="str">
            <v>002XGH</v>
          </cell>
        </row>
        <row r="1987">
          <cell r="A1987" t="str">
            <v>002XGJ</v>
          </cell>
        </row>
        <row r="1988">
          <cell r="A1988" t="str">
            <v>002XGK</v>
          </cell>
        </row>
        <row r="1989">
          <cell r="A1989" t="str">
            <v>002XGL</v>
          </cell>
        </row>
        <row r="1990">
          <cell r="A1990" t="str">
            <v>002XGZ</v>
          </cell>
        </row>
        <row r="1991">
          <cell r="A1991" t="str">
            <v>002XH1</v>
          </cell>
        </row>
        <row r="1992">
          <cell r="A1992" t="str">
            <v>002XH2</v>
          </cell>
        </row>
        <row r="1993">
          <cell r="A1993" t="str">
            <v>002XH3</v>
          </cell>
        </row>
        <row r="1994">
          <cell r="A1994" t="str">
            <v>002XH4</v>
          </cell>
        </row>
        <row r="1995">
          <cell r="A1995" t="str">
            <v>002XH5</v>
          </cell>
        </row>
        <row r="1996">
          <cell r="A1996" t="str">
            <v>002XH6</v>
          </cell>
        </row>
        <row r="1997">
          <cell r="A1997" t="str">
            <v>002XH7</v>
          </cell>
        </row>
        <row r="1998">
          <cell r="A1998" t="str">
            <v>002XH8</v>
          </cell>
        </row>
        <row r="1999">
          <cell r="A1999" t="str">
            <v>002XH9</v>
          </cell>
        </row>
        <row r="2000">
          <cell r="A2000" t="str">
            <v>002XHA</v>
          </cell>
        </row>
        <row r="2001">
          <cell r="A2001" t="str">
            <v>002XHB</v>
          </cell>
        </row>
        <row r="2002">
          <cell r="A2002" t="str">
            <v>002XHC</v>
          </cell>
        </row>
        <row r="2003">
          <cell r="A2003" t="str">
            <v>002XHD</v>
          </cell>
        </row>
        <row r="2004">
          <cell r="A2004" t="str">
            <v>002XHE</v>
          </cell>
        </row>
        <row r="2005">
          <cell r="A2005" t="str">
            <v>002XHF</v>
          </cell>
        </row>
        <row r="2006">
          <cell r="A2006" t="str">
            <v>002XHG</v>
          </cell>
        </row>
        <row r="2007">
          <cell r="A2007" t="str">
            <v>002XHH</v>
          </cell>
        </row>
        <row r="2008">
          <cell r="A2008" t="str">
            <v>002XHI</v>
          </cell>
        </row>
        <row r="2009">
          <cell r="A2009" t="str">
            <v>002XHJ</v>
          </cell>
        </row>
        <row r="2010">
          <cell r="A2010" t="str">
            <v>002XHK</v>
          </cell>
        </row>
        <row r="2011">
          <cell r="A2011" t="str">
            <v>002XHL</v>
          </cell>
        </row>
        <row r="2012">
          <cell r="A2012" t="str">
            <v>002XHM</v>
          </cell>
        </row>
        <row r="2013">
          <cell r="A2013" t="str">
            <v>002XHN</v>
          </cell>
        </row>
        <row r="2014">
          <cell r="A2014" t="str">
            <v>002XHO</v>
          </cell>
        </row>
        <row r="2015">
          <cell r="A2015" t="str">
            <v>002XHP</v>
          </cell>
        </row>
        <row r="2016">
          <cell r="A2016" t="str">
            <v>002XHQ</v>
          </cell>
        </row>
        <row r="2017">
          <cell r="A2017" t="str">
            <v>002XHR</v>
          </cell>
        </row>
        <row r="2018">
          <cell r="A2018" t="str">
            <v>002XHS</v>
          </cell>
        </row>
        <row r="2019">
          <cell r="A2019" t="str">
            <v>002XHT</v>
          </cell>
        </row>
        <row r="2020">
          <cell r="A2020" t="str">
            <v>002XHU</v>
          </cell>
        </row>
        <row r="2021">
          <cell r="A2021" t="str">
            <v>002XHV</v>
          </cell>
        </row>
        <row r="2022">
          <cell r="A2022" t="str">
            <v>002XHW</v>
          </cell>
        </row>
        <row r="2023">
          <cell r="A2023" t="str">
            <v>002XHX</v>
          </cell>
        </row>
        <row r="2024">
          <cell r="A2024" t="str">
            <v>002XHY</v>
          </cell>
        </row>
        <row r="2025">
          <cell r="A2025" t="str">
            <v>002XHZ</v>
          </cell>
        </row>
        <row r="2026">
          <cell r="A2026" t="str">
            <v>002XI1</v>
          </cell>
        </row>
        <row r="2027">
          <cell r="A2027" t="str">
            <v>002XI2</v>
          </cell>
        </row>
        <row r="2028">
          <cell r="A2028" t="str">
            <v>002XI3</v>
          </cell>
        </row>
        <row r="2029">
          <cell r="A2029" t="str">
            <v>002XI4</v>
          </cell>
        </row>
        <row r="2030">
          <cell r="A2030" t="str">
            <v>002XI5</v>
          </cell>
        </row>
        <row r="2031">
          <cell r="A2031" t="str">
            <v>002XI6</v>
          </cell>
        </row>
        <row r="2032">
          <cell r="A2032" t="str">
            <v>002XI7</v>
          </cell>
        </row>
        <row r="2033">
          <cell r="A2033" t="str">
            <v>002XI9</v>
          </cell>
        </row>
        <row r="2034">
          <cell r="A2034" t="str">
            <v>002XIA</v>
          </cell>
        </row>
        <row r="2035">
          <cell r="A2035" t="str">
            <v>002XIB</v>
          </cell>
        </row>
        <row r="2036">
          <cell r="A2036" t="str">
            <v>002XIC</v>
          </cell>
        </row>
        <row r="2037">
          <cell r="A2037" t="str">
            <v>002XID</v>
          </cell>
        </row>
        <row r="2038">
          <cell r="A2038" t="str">
            <v>002XIE</v>
          </cell>
        </row>
        <row r="2039">
          <cell r="A2039" t="str">
            <v>002XIF</v>
          </cell>
        </row>
        <row r="2040">
          <cell r="A2040" t="str">
            <v>002XIG</v>
          </cell>
        </row>
        <row r="2041">
          <cell r="A2041" t="str">
            <v>002XIH</v>
          </cell>
        </row>
        <row r="2042">
          <cell r="A2042" t="str">
            <v>002XII</v>
          </cell>
        </row>
        <row r="2043">
          <cell r="A2043" t="str">
            <v>002XIJ</v>
          </cell>
        </row>
        <row r="2044">
          <cell r="A2044" t="str">
            <v>002XIK</v>
          </cell>
        </row>
        <row r="2045">
          <cell r="A2045" t="str">
            <v>002XIL</v>
          </cell>
        </row>
        <row r="2046">
          <cell r="A2046" t="str">
            <v>002XIM</v>
          </cell>
        </row>
        <row r="2047">
          <cell r="A2047" t="str">
            <v>002XIN</v>
          </cell>
        </row>
        <row r="2048">
          <cell r="A2048" t="str">
            <v>002XIO</v>
          </cell>
        </row>
        <row r="2049">
          <cell r="A2049" t="str">
            <v>002XIP</v>
          </cell>
        </row>
        <row r="2050">
          <cell r="A2050" t="str">
            <v>002XIQ</v>
          </cell>
        </row>
        <row r="2051">
          <cell r="A2051" t="str">
            <v>002XIR</v>
          </cell>
        </row>
        <row r="2052">
          <cell r="A2052" t="str">
            <v>002XIS</v>
          </cell>
        </row>
        <row r="2053">
          <cell r="A2053" t="str">
            <v>002XIT</v>
          </cell>
        </row>
        <row r="2054">
          <cell r="A2054" t="str">
            <v>002XIU</v>
          </cell>
        </row>
        <row r="2055">
          <cell r="A2055" t="str">
            <v>002XIV</v>
          </cell>
        </row>
        <row r="2056">
          <cell r="A2056" t="str">
            <v>002XIW</v>
          </cell>
        </row>
        <row r="2057">
          <cell r="A2057" t="str">
            <v>002XIX</v>
          </cell>
        </row>
        <row r="2058">
          <cell r="A2058" t="str">
            <v>002XIY</v>
          </cell>
        </row>
        <row r="2059">
          <cell r="A2059" t="str">
            <v>002XIZ</v>
          </cell>
        </row>
        <row r="2060">
          <cell r="A2060" t="str">
            <v>002XJ1</v>
          </cell>
        </row>
        <row r="2061">
          <cell r="A2061" t="str">
            <v>002XJ2</v>
          </cell>
        </row>
        <row r="2062">
          <cell r="A2062" t="str">
            <v>002XJ3</v>
          </cell>
        </row>
        <row r="2063">
          <cell r="A2063" t="str">
            <v>002XJ4</v>
          </cell>
        </row>
        <row r="2064">
          <cell r="A2064" t="str">
            <v>002XJ5</v>
          </cell>
        </row>
        <row r="2065">
          <cell r="A2065" t="str">
            <v>002XJ6</v>
          </cell>
        </row>
        <row r="2066">
          <cell r="A2066" t="str">
            <v>002XJ7</v>
          </cell>
        </row>
        <row r="2067">
          <cell r="A2067" t="str">
            <v>002XJ8</v>
          </cell>
        </row>
        <row r="2068">
          <cell r="A2068" t="str">
            <v>002XJ9</v>
          </cell>
        </row>
        <row r="2069">
          <cell r="A2069" t="str">
            <v>002XJA</v>
          </cell>
        </row>
        <row r="2070">
          <cell r="A2070" t="str">
            <v>002XJB</v>
          </cell>
        </row>
        <row r="2071">
          <cell r="A2071" t="str">
            <v>002XJC</v>
          </cell>
        </row>
        <row r="2072">
          <cell r="A2072" t="str">
            <v>002XJD</v>
          </cell>
        </row>
        <row r="2073">
          <cell r="A2073" t="str">
            <v>002XJE</v>
          </cell>
        </row>
        <row r="2074">
          <cell r="A2074" t="str">
            <v>002XJF</v>
          </cell>
        </row>
        <row r="2075">
          <cell r="A2075" t="str">
            <v>002XJG</v>
          </cell>
        </row>
        <row r="2076">
          <cell r="A2076" t="str">
            <v>002XJH</v>
          </cell>
        </row>
        <row r="2077">
          <cell r="A2077" t="str">
            <v>002XJI</v>
          </cell>
        </row>
        <row r="2078">
          <cell r="A2078" t="str">
            <v>002XJK</v>
          </cell>
        </row>
        <row r="2079">
          <cell r="A2079" t="str">
            <v>002XJL</v>
          </cell>
        </row>
        <row r="2080">
          <cell r="A2080" t="str">
            <v>002XJM</v>
          </cell>
        </row>
        <row r="2081">
          <cell r="A2081" t="str">
            <v>002XJN</v>
          </cell>
        </row>
        <row r="2082">
          <cell r="A2082" t="str">
            <v>002XJO</v>
          </cell>
        </row>
        <row r="2083">
          <cell r="A2083" t="str">
            <v>002XJP</v>
          </cell>
        </row>
        <row r="2084">
          <cell r="A2084" t="str">
            <v>002XJQ</v>
          </cell>
        </row>
        <row r="2085">
          <cell r="A2085" t="str">
            <v>002XJR</v>
          </cell>
        </row>
        <row r="2086">
          <cell r="A2086" t="str">
            <v>002XJS</v>
          </cell>
        </row>
        <row r="2087">
          <cell r="A2087" t="str">
            <v>002XJT</v>
          </cell>
        </row>
        <row r="2088">
          <cell r="A2088" t="str">
            <v>002XJU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_DATA"/>
      <sheetName val="ADMIN_LANG_FIELDS"/>
      <sheetName val="ADMIN_SETTINGS"/>
      <sheetName val="ADMIN_UOM"/>
      <sheetName val="ADMIN_CURRENCY"/>
      <sheetName val="ADMIN_REF_DATA"/>
      <sheetName val="Main Menu"/>
      <sheetName val="Define Product Groups"/>
      <sheetName val="REF_COMPETITOR_TOOL"/>
      <sheetName val="TempSheet"/>
      <sheetName val="Bubble Data"/>
      <sheetName val="KPI Temp"/>
      <sheetName val="Sales Planning"/>
      <sheetName val="SPANCOP Summary"/>
      <sheetName val="Product Group"/>
      <sheetName val="SUMM BY SALES ORG"/>
      <sheetName val="SUMM BY SALES REP"/>
      <sheetName val="SUMM BY PRODUCT"/>
      <sheetName val="Master Template-old"/>
    </sheetNames>
    <sheetDataSet>
      <sheetData sheetId="0">
        <row r="2">
          <cell r="R2" t="str">
            <v>High</v>
          </cell>
          <cell r="V2" t="str">
            <v>EA</v>
          </cell>
        </row>
        <row r="3">
          <cell r="R3" t="str">
            <v>Medium</v>
          </cell>
          <cell r="V3" t="str">
            <v>gal</v>
          </cell>
        </row>
        <row r="4">
          <cell r="R4" t="str">
            <v>Low</v>
          </cell>
          <cell r="V4" t="str">
            <v>kg</v>
          </cell>
        </row>
        <row r="5">
          <cell r="R5" t="str">
            <v>Won</v>
          </cell>
          <cell r="V5" t="str">
            <v>L</v>
          </cell>
        </row>
        <row r="6">
          <cell r="R6" t="str">
            <v>Lost</v>
          </cell>
          <cell r="V6" t="str">
            <v>MT</v>
          </cell>
        </row>
        <row r="7">
          <cell r="R7" t="str">
            <v>No Win</v>
          </cell>
        </row>
      </sheetData>
      <sheetData sheetId="1"/>
      <sheetData sheetId="2"/>
      <sheetData sheetId="3"/>
      <sheetData sheetId="4"/>
      <sheetData sheetId="5">
        <row r="6">
          <cell r="C6" t="str">
            <v>Direct</v>
          </cell>
          <cell r="D6" t="str">
            <v>Bronze</v>
          </cell>
          <cell r="E6" t="str">
            <v>New Customer</v>
          </cell>
          <cell r="F6" t="str">
            <v>Fairs</v>
          </cell>
          <cell r="G6" t="str">
            <v>Agip</v>
          </cell>
          <cell r="H6" t="str">
            <v>Assessor FWS - Bahia</v>
          </cell>
          <cell r="I6" t="str">
            <v>B2C - Agriculture</v>
          </cell>
        </row>
        <row r="7">
          <cell r="C7" t="str">
            <v xml:space="preserve">Distributor </v>
          </cell>
          <cell r="D7" t="str">
            <v>Silver</v>
          </cell>
          <cell r="E7" t="str">
            <v>New Site / Subsidiary</v>
          </cell>
          <cell r="F7" t="str">
            <v>Segment Analysis</v>
          </cell>
          <cell r="G7" t="str">
            <v>Bardhal</v>
          </cell>
          <cell r="H7" t="str">
            <v>Assessor FWS - Campinas</v>
          </cell>
          <cell r="I7" t="str">
            <v>B2C - Auto Manufacturer</v>
          </cell>
        </row>
        <row r="8">
          <cell r="D8" t="str">
            <v>Gold</v>
          </cell>
          <cell r="E8" t="str">
            <v>Cross Sell</v>
          </cell>
          <cell r="F8" t="str">
            <v>Customer Visits</v>
          </cell>
          <cell r="G8" t="str">
            <v>Bel-Ray</v>
          </cell>
          <cell r="H8" t="str">
            <v>Assessor FWS - Curitiba e SC</v>
          </cell>
          <cell r="I8" t="str">
            <v>B2C - Bus &amp; Coach</v>
          </cell>
        </row>
        <row r="9">
          <cell r="D9" t="str">
            <v>Platinum</v>
          </cell>
          <cell r="E9" t="str">
            <v>Up Sell</v>
          </cell>
          <cell r="F9" t="str">
            <v>Internal Analysis</v>
          </cell>
          <cell r="G9" t="str">
            <v>BP</v>
          </cell>
          <cell r="H9" t="str">
            <v>Assessor FWS - GO / DF / TO</v>
          </cell>
          <cell r="I9" t="str">
            <v>B2C - Large Fleet</v>
          </cell>
        </row>
        <row r="10">
          <cell r="E10" t="e">
            <v>#N/A</v>
          </cell>
          <cell r="F10" t="str">
            <v>Others</v>
          </cell>
          <cell r="G10" t="str">
            <v>Calypsol</v>
          </cell>
          <cell r="H10" t="str">
            <v>Assessor FWS - Interior PR</v>
          </cell>
          <cell r="I10" t="str">
            <v>B2C - Cooperativa</v>
          </cell>
        </row>
        <row r="11">
          <cell r="G11" t="str">
            <v>Case, J I Co.</v>
          </cell>
          <cell r="H11" t="str">
            <v>Assessor FWS - Minas e ES</v>
          </cell>
          <cell r="I11" t="str">
            <v>B2C - FWS - Agrale</v>
          </cell>
        </row>
        <row r="12">
          <cell r="G12" t="str">
            <v>Castrol</v>
          </cell>
          <cell r="H12" t="str">
            <v>Assessor FWS - MS e Triângulo Min.</v>
          </cell>
          <cell r="I12" t="str">
            <v>B2C - FWS - Argos</v>
          </cell>
        </row>
        <row r="13">
          <cell r="G13" t="str">
            <v>Caterpillar</v>
          </cell>
          <cell r="H13" t="str">
            <v>Assessor FWS - MT e RO</v>
          </cell>
          <cell r="I13" t="str">
            <v>B2C - FWS - Atacadista</v>
          </cell>
        </row>
        <row r="14">
          <cell r="G14" t="str">
            <v>Chemlub</v>
          </cell>
          <cell r="H14" t="str">
            <v>Assessor FWS - NE</v>
          </cell>
          <cell r="I14" t="str">
            <v>B2C - FWS - Case</v>
          </cell>
        </row>
        <row r="15">
          <cell r="G15" t="str">
            <v>Chevron</v>
          </cell>
          <cell r="H15" t="str">
            <v>Assessor FWS - Pará</v>
          </cell>
          <cell r="I15" t="str">
            <v>B2C - FWS - Caterpillar</v>
          </cell>
        </row>
        <row r="16">
          <cell r="G16" t="str">
            <v>Cincinatti Milacron</v>
          </cell>
          <cell r="H16" t="str">
            <v>Assessor FWS - Ribeirão Preto</v>
          </cell>
          <cell r="I16" t="str">
            <v>B2C - FWS - Citroen</v>
          </cell>
        </row>
        <row r="17">
          <cell r="G17" t="str">
            <v>Croda</v>
          </cell>
          <cell r="H17" t="str">
            <v>Assessor FWS - Rio Preto</v>
          </cell>
          <cell r="I17" t="str">
            <v>B2C - FWS - Fiat</v>
          </cell>
        </row>
        <row r="18">
          <cell r="G18" t="str">
            <v>Deere, John</v>
          </cell>
          <cell r="H18" t="str">
            <v>Assessor FWS - RJ</v>
          </cell>
          <cell r="I18" t="str">
            <v>B2C - FWS - Ford</v>
          </cell>
        </row>
        <row r="19">
          <cell r="G19" t="str">
            <v>Dow Corning</v>
          </cell>
          <cell r="H19" t="str">
            <v>Assessor FWS - RS</v>
          </cell>
          <cell r="I19" t="str">
            <v>B2C - FWS - GM</v>
          </cell>
        </row>
        <row r="20">
          <cell r="G20" t="str">
            <v>Dupont</v>
          </cell>
          <cell r="H20" t="str">
            <v>Assessor FWS - SP Capital</v>
          </cell>
          <cell r="I20" t="str">
            <v>B2C - FWS - Honda</v>
          </cell>
        </row>
        <row r="21">
          <cell r="G21" t="str">
            <v>Elf</v>
          </cell>
          <cell r="I21" t="str">
            <v>B2C - FWS - Honda Motos</v>
          </cell>
        </row>
        <row r="22">
          <cell r="G22" t="str">
            <v>Esso</v>
          </cell>
          <cell r="I22" t="str">
            <v>B2C - FWS - Hyundai</v>
          </cell>
        </row>
        <row r="23">
          <cell r="G23" t="str">
            <v>Exxon</v>
          </cell>
          <cell r="I23" t="str">
            <v>B2C - FWS - Iveco</v>
          </cell>
        </row>
        <row r="24">
          <cell r="G24" t="str">
            <v>Fina</v>
          </cell>
          <cell r="I24" t="str">
            <v>B2C - FWS - John Deere</v>
          </cell>
        </row>
        <row r="25">
          <cell r="G25" t="str">
            <v>FL Lubricantes</v>
          </cell>
          <cell r="I25" t="str">
            <v>B2C - FWS - Kia</v>
          </cell>
        </row>
        <row r="26">
          <cell r="G26" t="str">
            <v>Fuchs</v>
          </cell>
          <cell r="I26" t="str">
            <v>B2C - FWS - Komatsu</v>
          </cell>
        </row>
        <row r="27">
          <cell r="G27" t="str">
            <v>Galp</v>
          </cell>
          <cell r="I27" t="str">
            <v>B2C - FWS - Massey</v>
          </cell>
        </row>
        <row r="28">
          <cell r="G28" t="str">
            <v>Gulf</v>
          </cell>
          <cell r="I28" t="str">
            <v>B2C - FWS - Mercedes Benz</v>
          </cell>
        </row>
        <row r="29">
          <cell r="G29" t="str">
            <v>Houghton</v>
          </cell>
          <cell r="I29" t="str">
            <v>B2C - FWS - New Holland</v>
          </cell>
        </row>
        <row r="30">
          <cell r="G30" t="str">
            <v>Ingersoll-Rand</v>
          </cell>
          <cell r="I30" t="str">
            <v>B2C - FWS - Nissan</v>
          </cell>
        </row>
        <row r="31">
          <cell r="G31" t="str">
            <v>Ipiranga</v>
          </cell>
          <cell r="I31" t="str">
            <v>B2C - FWS - Peugeot</v>
          </cell>
        </row>
        <row r="32">
          <cell r="G32" t="str">
            <v>Klüber</v>
          </cell>
          <cell r="I32" t="str">
            <v>B2C - FWS - Renault</v>
          </cell>
        </row>
        <row r="33">
          <cell r="G33" t="str">
            <v>Mitsubishi Oil</v>
          </cell>
          <cell r="I33" t="str">
            <v>B2C - FWS - Scania</v>
          </cell>
        </row>
        <row r="34">
          <cell r="G34" t="str">
            <v>Mobil</v>
          </cell>
          <cell r="I34" t="str">
            <v>B2C - FWS - Valtra</v>
          </cell>
        </row>
        <row r="35">
          <cell r="G35" t="str">
            <v>Molube-Alloy</v>
          </cell>
          <cell r="I35" t="str">
            <v>B2C - FWS - Volvo</v>
          </cell>
        </row>
        <row r="36">
          <cell r="G36" t="str">
            <v>Monsanto</v>
          </cell>
          <cell r="I36" t="str">
            <v>B2C - FWS - VW</v>
          </cell>
        </row>
        <row r="37">
          <cell r="G37" t="str">
            <v>Motul</v>
          </cell>
          <cell r="I37" t="str">
            <v>B2C - FWS - Outros</v>
          </cell>
        </row>
        <row r="38">
          <cell r="G38" t="str">
            <v>Nippon Oil</v>
          </cell>
          <cell r="I38" t="str">
            <v>B2C - Auto Retail</v>
          </cell>
        </row>
        <row r="39">
          <cell r="G39" t="str">
            <v>Optimol</v>
          </cell>
          <cell r="I39" t="str">
            <v>B2C - Fast Fit</v>
          </cell>
        </row>
        <row r="40">
          <cell r="G40" t="str">
            <v>Pennasol</v>
          </cell>
        </row>
        <row r="41">
          <cell r="G41" t="str">
            <v>Pennzoil</v>
          </cell>
        </row>
        <row r="42">
          <cell r="G42" t="str">
            <v>Pentosin</v>
          </cell>
        </row>
        <row r="43">
          <cell r="G43" t="str">
            <v>Petrobras</v>
          </cell>
        </row>
        <row r="44">
          <cell r="G44" t="str">
            <v>Petromin</v>
          </cell>
        </row>
        <row r="45">
          <cell r="G45" t="str">
            <v>Petron</v>
          </cell>
        </row>
        <row r="46">
          <cell r="G46" t="str">
            <v>Petronas Dagangan</v>
          </cell>
        </row>
        <row r="47">
          <cell r="G47" t="str">
            <v>Polaroil</v>
          </cell>
        </row>
        <row r="48">
          <cell r="G48" t="str">
            <v>Quaker</v>
          </cell>
        </row>
        <row r="49">
          <cell r="G49" t="str">
            <v>Repsol</v>
          </cell>
        </row>
        <row r="50">
          <cell r="G50" t="str">
            <v>Rocol</v>
          </cell>
        </row>
        <row r="51">
          <cell r="G51" t="str">
            <v>ROL</v>
          </cell>
        </row>
        <row r="52">
          <cell r="G52" t="str">
            <v>SKF</v>
          </cell>
        </row>
        <row r="53">
          <cell r="G53" t="str">
            <v>Shell</v>
          </cell>
        </row>
        <row r="54">
          <cell r="G54" t="str">
            <v>Stuart</v>
          </cell>
        </row>
        <row r="55">
          <cell r="G55" t="str">
            <v>Texaco</v>
          </cell>
        </row>
        <row r="56">
          <cell r="G56" t="str">
            <v>Total</v>
          </cell>
        </row>
        <row r="57">
          <cell r="G57" t="str">
            <v xml:space="preserve">Ultrachem </v>
          </cell>
        </row>
        <row r="58">
          <cell r="G58" t="str">
            <v>Valvoline</v>
          </cell>
        </row>
        <row r="59">
          <cell r="G59" t="str">
            <v>Vickers</v>
          </cell>
        </row>
        <row r="60">
          <cell r="G60" t="str">
            <v>Z_Others</v>
          </cell>
        </row>
      </sheetData>
      <sheetData sheetId="6">
        <row r="3">
          <cell r="C3" t="str">
            <v>Assessor FWS - Interior PR</v>
          </cell>
        </row>
        <row r="7">
          <cell r="C7" t="str">
            <v>Brazil</v>
          </cell>
        </row>
        <row r="11">
          <cell r="C11" t="str">
            <v>BRL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B6" t="str">
            <v>LUBRICANTS:</v>
          </cell>
        </row>
        <row r="7">
          <cell r="B7" t="str">
            <v>Passenger Car Motor Oil Standard</v>
          </cell>
        </row>
        <row r="8">
          <cell r="B8" t="str">
            <v>Passenger Car Motor Oil Premium</v>
          </cell>
        </row>
        <row r="9">
          <cell r="B9" t="str">
            <v>Passenger Tractor Motor Oil Standard</v>
          </cell>
        </row>
        <row r="10">
          <cell r="B10" t="str">
            <v>Passenger Tractor Motor Oil Premium</v>
          </cell>
        </row>
        <row r="11">
          <cell r="B11" t="str">
            <v>Passenger Truck Motor Oil Standard</v>
          </cell>
        </row>
        <row r="12">
          <cell r="B12" t="str">
            <v>Passenger Truck Motor Oil Premium</v>
          </cell>
        </row>
        <row r="13">
          <cell r="B13" t="str">
            <v>Mainstream Greases Standard</v>
          </cell>
        </row>
        <row r="14">
          <cell r="B14" t="str">
            <v>Mainstream Greases Premium</v>
          </cell>
        </row>
        <row r="15">
          <cell r="B15" t="str">
            <v>Speciality Greases Standard</v>
          </cell>
        </row>
        <row r="16">
          <cell r="B16" t="str">
            <v>Speciality Greases Premium</v>
          </cell>
        </row>
        <row r="17">
          <cell r="B17" t="str">
            <v>Speciality Oils - Metalworking Standard</v>
          </cell>
        </row>
        <row r="18">
          <cell r="B18" t="str">
            <v>Speciality Oils - Metalworking Premium</v>
          </cell>
        </row>
        <row r="19">
          <cell r="B19" t="str">
            <v>Factory Plant Maintenance Oils Standard</v>
          </cell>
        </row>
        <row r="20">
          <cell r="B20" t="str">
            <v>Factory Plant Maintenance Oils Premium</v>
          </cell>
        </row>
        <row r="21">
          <cell r="B21" t="str">
            <v>Transmission Fluids Standard</v>
          </cell>
        </row>
        <row r="22">
          <cell r="B22" t="str">
            <v>Transmission Fluids Premium</v>
          </cell>
        </row>
        <row r="23">
          <cell r="B23" t="str">
            <v>Industrial Engine, Electrical Component &amp; Other Industry Oils Standard</v>
          </cell>
        </row>
        <row r="24">
          <cell r="B24" t="str">
            <v>Industrial Engine, Electrical Component &amp; Other Industry Oils Premium</v>
          </cell>
        </row>
        <row r="25">
          <cell r="B25" t="str">
            <v>Motorcycle &amp; Small Engine Oils Standard</v>
          </cell>
        </row>
        <row r="26">
          <cell r="B26" t="str">
            <v>Motorcycle &amp; Small Engine Oils Premium</v>
          </cell>
        </row>
        <row r="27">
          <cell r="B27" t="str">
            <v>Coolants &amp; Brake Fluids Standard</v>
          </cell>
        </row>
        <row r="28">
          <cell r="B28" t="str">
            <v>Coolants &amp; Brake Fluids Premium</v>
          </cell>
        </row>
        <row r="29">
          <cell r="B29" t="str">
            <v>PSF Oil Standard</v>
          </cell>
        </row>
        <row r="30">
          <cell r="B30" t="str">
            <v>Other Lubes Standard</v>
          </cell>
        </row>
        <row r="31">
          <cell r="B31" t="e">
            <v>#N/A</v>
          </cell>
        </row>
        <row r="32">
          <cell r="B32" t="e">
            <v>#N/A</v>
          </cell>
        </row>
        <row r="33">
          <cell r="B33" t="str">
            <v>My Initiatives:</v>
          </cell>
        </row>
        <row r="34">
          <cell r="B34" t="str">
            <v xml:space="preserve">Passenger Car Motor Oil  </v>
          </cell>
        </row>
        <row r="35">
          <cell r="B35" t="str">
            <v xml:space="preserve">Passenger Truck Motor Oil  </v>
          </cell>
        </row>
        <row r="36">
          <cell r="B36" t="str">
            <v xml:space="preserve">Passenger Truck Motor Oil </v>
          </cell>
        </row>
        <row r="37">
          <cell r="B37" t="str">
            <v xml:space="preserve">Passenger Car Motor Oil </v>
          </cell>
        </row>
        <row r="38">
          <cell r="B38" t="str">
            <v>Speciality Greases</v>
          </cell>
        </row>
        <row r="39">
          <cell r="B39" t="str">
            <v xml:space="preserve">Heavy Duty Engine Oil  </v>
          </cell>
        </row>
        <row r="40">
          <cell r="B40" t="str">
            <v xml:space="preserve">Other Lubes </v>
          </cell>
        </row>
        <row r="41">
          <cell r="B41" t="str">
            <v xml:space="preserve">Transmission Fluids </v>
          </cell>
        </row>
        <row r="42">
          <cell r="B42" t="str">
            <v xml:space="preserve">Factory Plant Maintenance Oils  </v>
          </cell>
        </row>
        <row r="43">
          <cell r="B43" t="str">
            <v>Mainstream Greases</v>
          </cell>
        </row>
        <row r="44">
          <cell r="B44" t="str">
            <v>Speciality Oils - FOOD</v>
          </cell>
        </row>
        <row r="45">
          <cell r="B45" t="str">
            <v>Speciality Oils - Metalworking</v>
          </cell>
        </row>
        <row r="46">
          <cell r="B46" t="str">
            <v xml:space="preserve">Industrial Engine, Electrical Component &amp; Other Industry Oils </v>
          </cell>
        </row>
        <row r="47">
          <cell r="B47" t="str">
            <v>Passenger Tractor Motor Oil</v>
          </cell>
        </row>
      </sheetData>
      <sheetData sheetId="15"/>
      <sheetData sheetId="16"/>
      <sheetData sheetId="17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_DATA"/>
      <sheetName val="ADMIN_LANG_FIELDS"/>
      <sheetName val="ADMIN_SETTINGS"/>
      <sheetName val="READ ME"/>
      <sheetName val="Main Menu"/>
      <sheetName val="TempSheet"/>
      <sheetName val="KPI Temp"/>
      <sheetName val="ADMIN_FIELD_LIST"/>
      <sheetName val="Sales Planning"/>
      <sheetName val="SPANCOP Summary"/>
      <sheetName val="SUMM BY SALES REP"/>
      <sheetName val="SUMM BY PRODUCT"/>
      <sheetName val="ADMIN GUIDE"/>
      <sheetName val="Consolidated Actuals &amp; Targets"/>
      <sheetName val="Tribu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C5" t="str">
            <v>CONCESS AUTOS FIAT</v>
          </cell>
          <cell r="D5" t="str">
            <v>Óleo Motor Carro</v>
          </cell>
        </row>
        <row r="6">
          <cell r="C6" t="str">
            <v>CONCESS AUTOS FORD</v>
          </cell>
          <cell r="D6" t="str">
            <v>Óleo Motor Diesel</v>
          </cell>
        </row>
        <row r="7">
          <cell r="C7" t="str">
            <v>CONCESS AUTOS GM</v>
          </cell>
          <cell r="D7" t="str">
            <v>Óleo Motor Marítimo</v>
          </cell>
        </row>
        <row r="8">
          <cell r="C8" t="str">
            <v>CONCESS AUTOS VOLKS</v>
          </cell>
          <cell r="D8" t="str">
            <v>Óleo p/ Motos/Peq Motores</v>
          </cell>
        </row>
        <row r="9">
          <cell r="C9" t="str">
            <v>CONCESS AUTOS RENAULT</v>
          </cell>
          <cell r="D9" t="str">
            <v>Óleo de Transmissões</v>
          </cell>
        </row>
        <row r="10">
          <cell r="C10" t="str">
            <v>OUT CONCESS AUTOS</v>
          </cell>
          <cell r="D10" t="str">
            <v>Óleo p/ Motores Industriais</v>
          </cell>
        </row>
        <row r="11">
          <cell r="C11" t="str">
            <v>CONCESS CAM/IVECO</v>
          </cell>
          <cell r="D11" t="str">
            <v>Graxas</v>
          </cell>
        </row>
        <row r="12">
          <cell r="C12" t="str">
            <v>CONCESS CAM/FORD</v>
          </cell>
          <cell r="D12" t="str">
            <v>Óleos de Processo</v>
          </cell>
        </row>
        <row r="13">
          <cell r="C13" t="str">
            <v>CONCESS CAM/MERCEDES</v>
          </cell>
          <cell r="D13" t="str">
            <v>Óleos p/ Sistemas Hidráulicos</v>
          </cell>
        </row>
        <row r="14">
          <cell r="C14" t="str">
            <v>OUT CONCESS CAM</v>
          </cell>
          <cell r="D14" t="str">
            <v>Óleos p/ Mancais</v>
          </cell>
        </row>
        <row r="15">
          <cell r="C15" t="str">
            <v>COOP AGRICOLAS</v>
          </cell>
          <cell r="D15" t="str">
            <v>Óleos p/ Compressores</v>
          </cell>
        </row>
        <row r="16">
          <cell r="C16" t="str">
            <v>OUT CONCESS TRAT</v>
          </cell>
          <cell r="D16" t="str">
            <v>Óleos p/ Compressores Refrig.</v>
          </cell>
        </row>
        <row r="17">
          <cell r="D17" t="str">
            <v>Óleos p/ sistema pneumático</v>
          </cell>
        </row>
        <row r="18">
          <cell r="D18" t="str">
            <v>Óleos p/ Sistema Térmico</v>
          </cell>
        </row>
        <row r="19">
          <cell r="D19" t="str">
            <v>Óleos p/ Transformadores/Chaves</v>
          </cell>
        </row>
        <row r="20">
          <cell r="D20" t="str">
            <v>Óleos p/ Engrenagens/Redutores</v>
          </cell>
        </row>
        <row r="21">
          <cell r="D21" t="str">
            <v>Óleos p/ Guias e Barramentos</v>
          </cell>
        </row>
        <row r="22">
          <cell r="D22" t="str">
            <v>Óleos p/ Turbinas</v>
          </cell>
        </row>
        <row r="23">
          <cell r="D23" t="str">
            <v>Outros Óleos/Graxas</v>
          </cell>
        </row>
        <row r="24">
          <cell r="D24" t="e">
            <v>#N/A</v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keting &amp; Tech Tab"/>
      <sheetName val="Dropdown Lists"/>
      <sheetName val="Sheet1"/>
    </sheetNames>
    <sheetDataSet>
      <sheetData sheetId="0" refreshError="1"/>
      <sheetData sheetId="1">
        <row r="2">
          <cell r="D2" t="str">
            <v>MDF</v>
          </cell>
        </row>
        <row r="3">
          <cell r="D3" t="str">
            <v>MD Other</v>
          </cell>
        </row>
        <row r="4">
          <cell r="D4" t="str">
            <v>Shell Other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0) Introduction"/>
      <sheetName val="1) Contacts &amp; Description"/>
      <sheetName val="2) Sector Plan"/>
      <sheetName val="3)MD Plan 2 - Actual sales 2010"/>
      <sheetName val="4) MD Plan 3 - Marketing Plan"/>
      <sheetName val="5)Monthly KPI"/>
      <sheetName val="6)Monthly MI"/>
      <sheetName val="9) Shell Elite Customers"/>
      <sheetName val="10) Distributor Action Plan"/>
      <sheetName val="11) Signature"/>
      <sheetName val="12) Forecasting Template"/>
      <sheetName val="14 ) Capability Assessment"/>
      <sheetName val="Sheet1"/>
      <sheetName val="2011 Business Plan Orica NZ V4 "/>
      <sheetName val="ADMIN_FIELD_LI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680.3</v>
          </cell>
          <cell r="G7">
            <v>680.3</v>
          </cell>
          <cell r="H7">
            <v>680.3</v>
          </cell>
          <cell r="I7">
            <v>680.3</v>
          </cell>
          <cell r="J7">
            <v>680.3</v>
          </cell>
          <cell r="K7">
            <v>680.3</v>
          </cell>
          <cell r="L7">
            <v>680.3</v>
          </cell>
          <cell r="M7">
            <v>680.3</v>
          </cell>
          <cell r="N7">
            <v>680.3</v>
          </cell>
          <cell r="O7">
            <v>680.3</v>
          </cell>
          <cell r="P7">
            <v>680.3</v>
          </cell>
          <cell r="Q7">
            <v>680.3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me"/>
      <sheetName val="Distributor Background"/>
      <sheetName val="Distributor Overall Objective"/>
      <sheetName val="Distributor Detail Objective"/>
      <sheetName val="Tactical Action Plan"/>
      <sheetName val="Shell Contacts"/>
      <sheetName val="Contact Matrix"/>
      <sheetName val="Summary Report"/>
    </sheetNames>
    <sheetDataSet>
      <sheetData sheetId="0" refreshError="1"/>
      <sheetData sheetId="1" refreshError="1"/>
      <sheetData sheetId="2" refreshError="1"/>
      <sheetData sheetId="3" refreshError="1">
        <row r="128">
          <cell r="I128">
            <v>500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V 02042025"/>
      <sheetName val="Volume"/>
      <sheetName val="Planilha1"/>
      <sheetName val="Planilha3"/>
      <sheetName val="MAKT"/>
    </sheetNames>
    <sheetDataSet>
      <sheetData sheetId="0"/>
      <sheetData sheetId="1">
        <row r="1">
          <cell r="A1" t="str">
            <v>Rótulos de Linha</v>
          </cell>
          <cell r="B1" t="str">
            <v>Pack</v>
          </cell>
          <cell r="C1" t="str">
            <v>Soma de Disponível</v>
          </cell>
          <cell r="D1" t="str">
            <v>Soma de Bloqueado</v>
          </cell>
          <cell r="E1" t="str">
            <v>Volume Ajustado (L)</v>
          </cell>
        </row>
        <row r="2">
          <cell r="A2">
            <v>30000853</v>
          </cell>
          <cell r="B2" t="str">
            <v>853</v>
          </cell>
          <cell r="C2">
            <v>0</v>
          </cell>
          <cell r="D2">
            <v>0</v>
          </cell>
          <cell r="E2">
            <v>0</v>
          </cell>
        </row>
        <row r="3">
          <cell r="A3">
            <v>30000905</v>
          </cell>
          <cell r="B3" t="str">
            <v>905</v>
          </cell>
          <cell r="C3">
            <v>38</v>
          </cell>
          <cell r="D3">
            <v>90</v>
          </cell>
          <cell r="E3">
            <v>457.3632286995516</v>
          </cell>
        </row>
        <row r="4">
          <cell r="A4">
            <v>30001853</v>
          </cell>
          <cell r="B4" t="str">
            <v>853</v>
          </cell>
          <cell r="C4">
            <v>-15</v>
          </cell>
          <cell r="D4">
            <v>48</v>
          </cell>
          <cell r="E4">
            <v>-180</v>
          </cell>
        </row>
        <row r="5">
          <cell r="A5">
            <v>30001905</v>
          </cell>
          <cell r="B5" t="str">
            <v>905</v>
          </cell>
          <cell r="C5">
            <v>2521</v>
          </cell>
          <cell r="D5">
            <v>0</v>
          </cell>
          <cell r="E5">
            <v>30342.439461883409</v>
          </cell>
        </row>
        <row r="6">
          <cell r="A6">
            <v>30002809</v>
          </cell>
          <cell r="B6" t="str">
            <v>809</v>
          </cell>
          <cell r="C6">
            <v>204</v>
          </cell>
          <cell r="D6">
            <v>12</v>
          </cell>
          <cell r="E6">
            <v>42630.436363636363</v>
          </cell>
        </row>
        <row r="7">
          <cell r="A7">
            <v>30002853</v>
          </cell>
          <cell r="B7" t="str">
            <v>853</v>
          </cell>
          <cell r="C7">
            <v>0</v>
          </cell>
          <cell r="D7">
            <v>0</v>
          </cell>
          <cell r="E7">
            <v>0</v>
          </cell>
        </row>
        <row r="8">
          <cell r="A8">
            <v>30002855</v>
          </cell>
          <cell r="B8" t="str">
            <v>855</v>
          </cell>
          <cell r="C8">
            <v>159</v>
          </cell>
          <cell r="D8">
            <v>0</v>
          </cell>
          <cell r="E8">
            <v>3160.2790697674418</v>
          </cell>
        </row>
        <row r="9">
          <cell r="A9">
            <v>30002905</v>
          </cell>
          <cell r="B9" t="str">
            <v>905</v>
          </cell>
          <cell r="C9">
            <v>0</v>
          </cell>
          <cell r="D9">
            <v>0</v>
          </cell>
          <cell r="E9">
            <v>0</v>
          </cell>
        </row>
        <row r="10">
          <cell r="A10">
            <v>30002967</v>
          </cell>
          <cell r="B10" t="str">
            <v>967</v>
          </cell>
          <cell r="C10">
            <v>5</v>
          </cell>
          <cell r="D10">
            <v>0</v>
          </cell>
          <cell r="E10">
            <v>5000</v>
          </cell>
        </row>
        <row r="11">
          <cell r="A11">
            <v>30003809</v>
          </cell>
          <cell r="B11" t="str">
            <v>809</v>
          </cell>
          <cell r="C11">
            <v>188</v>
          </cell>
          <cell r="D11">
            <v>0</v>
          </cell>
          <cell r="E11">
            <v>39286.872727272726</v>
          </cell>
        </row>
        <row r="12">
          <cell r="A12">
            <v>30003855</v>
          </cell>
          <cell r="B12" t="str">
            <v>855</v>
          </cell>
          <cell r="C12">
            <v>457</v>
          </cell>
          <cell r="D12">
            <v>0</v>
          </cell>
          <cell r="E12">
            <v>9083.3178294573645</v>
          </cell>
        </row>
        <row r="13">
          <cell r="A13">
            <v>30003967</v>
          </cell>
          <cell r="B13" t="str">
            <v>967</v>
          </cell>
          <cell r="C13">
            <v>24</v>
          </cell>
          <cell r="D13">
            <v>0</v>
          </cell>
          <cell r="E13">
            <v>24000</v>
          </cell>
        </row>
        <row r="14">
          <cell r="A14">
            <v>31001924</v>
          </cell>
          <cell r="B14" t="str">
            <v>924</v>
          </cell>
          <cell r="C14">
            <v>0</v>
          </cell>
          <cell r="D14">
            <v>0</v>
          </cell>
          <cell r="E14">
            <v>0</v>
          </cell>
        </row>
        <row r="15">
          <cell r="A15">
            <v>31002924</v>
          </cell>
          <cell r="B15" t="str">
            <v>924</v>
          </cell>
          <cell r="C15">
            <v>0</v>
          </cell>
          <cell r="D15">
            <v>0</v>
          </cell>
          <cell r="E15">
            <v>0</v>
          </cell>
        </row>
        <row r="16">
          <cell r="A16">
            <v>31005885</v>
          </cell>
          <cell r="B16" t="str">
            <v>885</v>
          </cell>
          <cell r="C16">
            <v>0</v>
          </cell>
          <cell r="D16">
            <v>0</v>
          </cell>
          <cell r="E16">
            <v>0</v>
          </cell>
        </row>
        <row r="17">
          <cell r="A17">
            <v>31006885</v>
          </cell>
          <cell r="B17" t="str">
            <v>885</v>
          </cell>
          <cell r="C17">
            <v>0</v>
          </cell>
          <cell r="D17">
            <v>0</v>
          </cell>
          <cell r="E17">
            <v>0</v>
          </cell>
        </row>
        <row r="18">
          <cell r="A18">
            <v>31007885</v>
          </cell>
          <cell r="B18" t="str">
            <v>885</v>
          </cell>
          <cell r="C18">
            <v>0</v>
          </cell>
          <cell r="D18">
            <v>0</v>
          </cell>
          <cell r="E18">
            <v>0</v>
          </cell>
        </row>
        <row r="19">
          <cell r="A19">
            <v>31008885</v>
          </cell>
          <cell r="B19" t="str">
            <v>885</v>
          </cell>
          <cell r="C19">
            <v>0</v>
          </cell>
          <cell r="D19">
            <v>0</v>
          </cell>
          <cell r="E19">
            <v>0</v>
          </cell>
        </row>
        <row r="20">
          <cell r="A20">
            <v>31009885</v>
          </cell>
          <cell r="B20" t="str">
            <v>885</v>
          </cell>
          <cell r="C20">
            <v>0</v>
          </cell>
          <cell r="D20">
            <v>0</v>
          </cell>
          <cell r="E20">
            <v>0</v>
          </cell>
        </row>
        <row r="21">
          <cell r="A21">
            <v>31016849</v>
          </cell>
          <cell r="B21" t="str">
            <v>849</v>
          </cell>
          <cell r="C21">
            <v>0</v>
          </cell>
          <cell r="D21">
            <v>0</v>
          </cell>
          <cell r="E21">
            <v>0</v>
          </cell>
        </row>
        <row r="22">
          <cell r="A22">
            <v>31016885</v>
          </cell>
          <cell r="B22" t="str">
            <v>885</v>
          </cell>
          <cell r="C22">
            <v>0</v>
          </cell>
          <cell r="D22">
            <v>0</v>
          </cell>
          <cell r="E22">
            <v>0</v>
          </cell>
        </row>
        <row r="23">
          <cell r="A23">
            <v>31017849</v>
          </cell>
          <cell r="B23" t="str">
            <v>849</v>
          </cell>
          <cell r="C23">
            <v>0</v>
          </cell>
          <cell r="D23">
            <v>0</v>
          </cell>
          <cell r="E23">
            <v>0</v>
          </cell>
        </row>
        <row r="24">
          <cell r="A24">
            <v>31017885</v>
          </cell>
          <cell r="B24" t="str">
            <v>885</v>
          </cell>
          <cell r="C24">
            <v>0</v>
          </cell>
          <cell r="D24">
            <v>0</v>
          </cell>
          <cell r="E24">
            <v>0</v>
          </cell>
        </row>
        <row r="25">
          <cell r="A25">
            <v>31018849</v>
          </cell>
          <cell r="B25" t="str">
            <v>849</v>
          </cell>
          <cell r="C25">
            <v>0</v>
          </cell>
          <cell r="D25">
            <v>0</v>
          </cell>
          <cell r="E25">
            <v>0</v>
          </cell>
        </row>
        <row r="26">
          <cell r="A26">
            <v>31019849</v>
          </cell>
          <cell r="B26" t="str">
            <v>849</v>
          </cell>
          <cell r="C26">
            <v>0</v>
          </cell>
          <cell r="D26">
            <v>0</v>
          </cell>
          <cell r="E26">
            <v>0</v>
          </cell>
        </row>
        <row r="27">
          <cell r="A27">
            <v>31019885</v>
          </cell>
          <cell r="B27" t="str">
            <v>885</v>
          </cell>
          <cell r="C27">
            <v>0</v>
          </cell>
          <cell r="D27">
            <v>0</v>
          </cell>
          <cell r="E27">
            <v>0</v>
          </cell>
        </row>
        <row r="28">
          <cell r="A28">
            <v>31022849</v>
          </cell>
          <cell r="B28" t="str">
            <v>849</v>
          </cell>
          <cell r="C28">
            <v>0</v>
          </cell>
          <cell r="D28">
            <v>0</v>
          </cell>
          <cell r="E28">
            <v>0</v>
          </cell>
        </row>
        <row r="29">
          <cell r="A29">
            <v>31022857</v>
          </cell>
          <cell r="B29" t="str">
            <v>857</v>
          </cell>
          <cell r="C29">
            <v>0</v>
          </cell>
          <cell r="D29">
            <v>0</v>
          </cell>
          <cell r="E29">
            <v>0</v>
          </cell>
        </row>
        <row r="30">
          <cell r="A30">
            <v>31022885</v>
          </cell>
          <cell r="B30" t="str">
            <v>885</v>
          </cell>
          <cell r="C30">
            <v>0</v>
          </cell>
          <cell r="D30">
            <v>0</v>
          </cell>
          <cell r="E30">
            <v>0</v>
          </cell>
        </row>
        <row r="31">
          <cell r="A31">
            <v>31023849</v>
          </cell>
          <cell r="B31" t="str">
            <v>849</v>
          </cell>
          <cell r="C31">
            <v>0</v>
          </cell>
          <cell r="D31">
            <v>0</v>
          </cell>
          <cell r="E31">
            <v>0</v>
          </cell>
        </row>
        <row r="32">
          <cell r="A32">
            <v>31023857</v>
          </cell>
          <cell r="B32" t="str">
            <v>857</v>
          </cell>
          <cell r="C32">
            <v>0</v>
          </cell>
          <cell r="D32">
            <v>0</v>
          </cell>
          <cell r="E32">
            <v>0</v>
          </cell>
        </row>
        <row r="33">
          <cell r="A33">
            <v>31023885</v>
          </cell>
          <cell r="B33" t="str">
            <v>885</v>
          </cell>
          <cell r="C33">
            <v>0</v>
          </cell>
          <cell r="D33">
            <v>0</v>
          </cell>
          <cell r="E33">
            <v>0</v>
          </cell>
        </row>
        <row r="34">
          <cell r="A34">
            <v>31025849</v>
          </cell>
          <cell r="B34" t="str">
            <v>849</v>
          </cell>
          <cell r="C34">
            <v>0</v>
          </cell>
          <cell r="D34">
            <v>0</v>
          </cell>
          <cell r="E34">
            <v>0</v>
          </cell>
        </row>
        <row r="35">
          <cell r="A35">
            <v>31061849</v>
          </cell>
          <cell r="B35" t="str">
            <v>849</v>
          </cell>
          <cell r="C35">
            <v>0</v>
          </cell>
          <cell r="D35">
            <v>0</v>
          </cell>
          <cell r="E35">
            <v>0</v>
          </cell>
        </row>
        <row r="36">
          <cell r="A36">
            <v>31061872</v>
          </cell>
          <cell r="B36" t="str">
            <v>872</v>
          </cell>
          <cell r="C36">
            <v>0</v>
          </cell>
          <cell r="D36">
            <v>0</v>
          </cell>
          <cell r="E36">
            <v>0</v>
          </cell>
        </row>
        <row r="37">
          <cell r="A37">
            <v>31062872</v>
          </cell>
          <cell r="B37" t="str">
            <v>872</v>
          </cell>
          <cell r="C37">
            <v>0</v>
          </cell>
          <cell r="D37">
            <v>0</v>
          </cell>
          <cell r="E37">
            <v>0</v>
          </cell>
        </row>
        <row r="38">
          <cell r="A38">
            <v>31063872</v>
          </cell>
          <cell r="B38" t="str">
            <v>872</v>
          </cell>
          <cell r="C38">
            <v>0</v>
          </cell>
          <cell r="D38">
            <v>0</v>
          </cell>
          <cell r="E38">
            <v>0</v>
          </cell>
        </row>
        <row r="39">
          <cell r="A39">
            <v>31064849</v>
          </cell>
          <cell r="B39" t="str">
            <v>849</v>
          </cell>
          <cell r="C39">
            <v>0</v>
          </cell>
          <cell r="D39">
            <v>0</v>
          </cell>
          <cell r="E39">
            <v>0</v>
          </cell>
        </row>
        <row r="40">
          <cell r="A40">
            <v>31064872</v>
          </cell>
          <cell r="B40" t="str">
            <v>872</v>
          </cell>
          <cell r="C40">
            <v>0</v>
          </cell>
          <cell r="D40">
            <v>0</v>
          </cell>
          <cell r="E40">
            <v>0</v>
          </cell>
        </row>
        <row r="41">
          <cell r="A41">
            <v>31065872</v>
          </cell>
          <cell r="B41" t="str">
            <v>872</v>
          </cell>
          <cell r="C41">
            <v>0</v>
          </cell>
          <cell r="D41">
            <v>0</v>
          </cell>
          <cell r="E41">
            <v>0</v>
          </cell>
        </row>
        <row r="42">
          <cell r="A42">
            <v>31066872</v>
          </cell>
          <cell r="B42" t="str">
            <v>872</v>
          </cell>
          <cell r="C42">
            <v>0</v>
          </cell>
          <cell r="D42">
            <v>0</v>
          </cell>
          <cell r="E42">
            <v>0</v>
          </cell>
        </row>
        <row r="43">
          <cell r="A43">
            <v>31067872</v>
          </cell>
          <cell r="B43" t="str">
            <v>872</v>
          </cell>
          <cell r="C43">
            <v>0</v>
          </cell>
          <cell r="D43">
            <v>0</v>
          </cell>
          <cell r="E43">
            <v>0</v>
          </cell>
        </row>
        <row r="44">
          <cell r="A44">
            <v>31068849</v>
          </cell>
          <cell r="B44" t="str">
            <v>849</v>
          </cell>
          <cell r="C44">
            <v>0</v>
          </cell>
          <cell r="D44">
            <v>0</v>
          </cell>
          <cell r="E44">
            <v>0</v>
          </cell>
        </row>
        <row r="45">
          <cell r="A45">
            <v>31069849</v>
          </cell>
          <cell r="B45" t="str">
            <v>849</v>
          </cell>
          <cell r="C45">
            <v>0</v>
          </cell>
          <cell r="D45">
            <v>0</v>
          </cell>
          <cell r="E45">
            <v>0</v>
          </cell>
        </row>
        <row r="46">
          <cell r="A46">
            <v>31072868</v>
          </cell>
          <cell r="B46" t="str">
            <v>868</v>
          </cell>
          <cell r="C46">
            <v>0</v>
          </cell>
          <cell r="D46">
            <v>0</v>
          </cell>
          <cell r="E46">
            <v>0</v>
          </cell>
        </row>
        <row r="47">
          <cell r="A47">
            <v>31073849</v>
          </cell>
          <cell r="B47" t="str">
            <v>849</v>
          </cell>
          <cell r="C47">
            <v>0</v>
          </cell>
          <cell r="D47">
            <v>0</v>
          </cell>
          <cell r="E47">
            <v>0</v>
          </cell>
        </row>
        <row r="48">
          <cell r="A48">
            <v>31073868</v>
          </cell>
          <cell r="B48" t="str">
            <v>868</v>
          </cell>
          <cell r="C48">
            <v>0</v>
          </cell>
          <cell r="D48">
            <v>0</v>
          </cell>
          <cell r="E48">
            <v>0</v>
          </cell>
        </row>
        <row r="49">
          <cell r="A49">
            <v>31073872</v>
          </cell>
          <cell r="B49" t="str">
            <v>872</v>
          </cell>
          <cell r="C49">
            <v>0</v>
          </cell>
          <cell r="D49">
            <v>0</v>
          </cell>
          <cell r="E49">
            <v>0</v>
          </cell>
        </row>
        <row r="50">
          <cell r="A50">
            <v>31074849</v>
          </cell>
          <cell r="B50" t="str">
            <v>849</v>
          </cell>
          <cell r="C50">
            <v>0</v>
          </cell>
          <cell r="D50">
            <v>0</v>
          </cell>
          <cell r="E50">
            <v>0</v>
          </cell>
        </row>
        <row r="51">
          <cell r="A51">
            <v>31075849</v>
          </cell>
          <cell r="B51" t="str">
            <v>849</v>
          </cell>
          <cell r="C51">
            <v>0</v>
          </cell>
          <cell r="D51">
            <v>0</v>
          </cell>
          <cell r="E51">
            <v>0</v>
          </cell>
        </row>
        <row r="52">
          <cell r="A52">
            <v>33008872</v>
          </cell>
          <cell r="B52" t="str">
            <v>872</v>
          </cell>
          <cell r="C52">
            <v>0</v>
          </cell>
          <cell r="D52">
            <v>0</v>
          </cell>
          <cell r="E52">
            <v>0</v>
          </cell>
        </row>
        <row r="53">
          <cell r="A53">
            <v>33020872</v>
          </cell>
          <cell r="B53" t="str">
            <v>872</v>
          </cell>
          <cell r="C53">
            <v>0</v>
          </cell>
          <cell r="D53">
            <v>0</v>
          </cell>
          <cell r="E53">
            <v>0</v>
          </cell>
        </row>
        <row r="54">
          <cell r="A54">
            <v>33101872</v>
          </cell>
          <cell r="B54" t="str">
            <v>872</v>
          </cell>
          <cell r="C54">
            <v>0</v>
          </cell>
          <cell r="D54">
            <v>0</v>
          </cell>
          <cell r="E54">
            <v>0</v>
          </cell>
        </row>
        <row r="55">
          <cell r="A55">
            <v>33112885</v>
          </cell>
          <cell r="B55" t="str">
            <v>885</v>
          </cell>
          <cell r="C55">
            <v>0</v>
          </cell>
          <cell r="D55">
            <v>0</v>
          </cell>
          <cell r="E55">
            <v>0</v>
          </cell>
        </row>
        <row r="56">
          <cell r="A56">
            <v>33123872</v>
          </cell>
          <cell r="B56" t="str">
            <v>872</v>
          </cell>
          <cell r="C56">
            <v>0</v>
          </cell>
          <cell r="D56">
            <v>0</v>
          </cell>
          <cell r="E56">
            <v>0</v>
          </cell>
        </row>
        <row r="57">
          <cell r="A57">
            <v>35002857</v>
          </cell>
          <cell r="B57" t="str">
            <v>857</v>
          </cell>
          <cell r="C57">
            <v>0</v>
          </cell>
          <cell r="D57">
            <v>0</v>
          </cell>
          <cell r="E57">
            <v>0</v>
          </cell>
        </row>
        <row r="58">
          <cell r="A58">
            <v>35090860</v>
          </cell>
          <cell r="B58" t="str">
            <v>860</v>
          </cell>
          <cell r="C58">
            <v>0</v>
          </cell>
          <cell r="D58">
            <v>0</v>
          </cell>
          <cell r="E58">
            <v>0</v>
          </cell>
        </row>
        <row r="59">
          <cell r="A59">
            <v>35092860</v>
          </cell>
          <cell r="B59" t="str">
            <v>860</v>
          </cell>
          <cell r="C59">
            <v>0</v>
          </cell>
          <cell r="D59">
            <v>0</v>
          </cell>
          <cell r="E59">
            <v>0</v>
          </cell>
        </row>
        <row r="60">
          <cell r="A60">
            <v>35093860</v>
          </cell>
          <cell r="B60" t="str">
            <v>860</v>
          </cell>
          <cell r="C60">
            <v>0</v>
          </cell>
          <cell r="D60">
            <v>0</v>
          </cell>
          <cell r="E60">
            <v>0</v>
          </cell>
        </row>
        <row r="61">
          <cell r="A61">
            <v>35094860</v>
          </cell>
          <cell r="B61" t="str">
            <v>860</v>
          </cell>
          <cell r="C61">
            <v>0</v>
          </cell>
          <cell r="D61">
            <v>0</v>
          </cell>
          <cell r="E61">
            <v>0</v>
          </cell>
        </row>
        <row r="62">
          <cell r="A62">
            <v>35095860</v>
          </cell>
          <cell r="B62" t="str">
            <v>860</v>
          </cell>
          <cell r="C62">
            <v>0</v>
          </cell>
          <cell r="D62">
            <v>0</v>
          </cell>
          <cell r="E62">
            <v>0</v>
          </cell>
        </row>
        <row r="63">
          <cell r="A63">
            <v>35096860</v>
          </cell>
          <cell r="B63" t="str">
            <v>860</v>
          </cell>
          <cell r="C63">
            <v>0</v>
          </cell>
          <cell r="D63">
            <v>0</v>
          </cell>
          <cell r="E63">
            <v>0</v>
          </cell>
        </row>
        <row r="64">
          <cell r="A64">
            <v>35097860</v>
          </cell>
          <cell r="B64" t="str">
            <v>860</v>
          </cell>
          <cell r="C64">
            <v>0</v>
          </cell>
          <cell r="D64">
            <v>0</v>
          </cell>
          <cell r="E64">
            <v>0</v>
          </cell>
        </row>
        <row r="65">
          <cell r="A65">
            <v>35098860</v>
          </cell>
          <cell r="B65" t="str">
            <v>860</v>
          </cell>
          <cell r="C65">
            <v>0</v>
          </cell>
          <cell r="D65">
            <v>0</v>
          </cell>
          <cell r="E65">
            <v>0</v>
          </cell>
        </row>
        <row r="66">
          <cell r="A66">
            <v>35099860</v>
          </cell>
          <cell r="B66" t="str">
            <v>860</v>
          </cell>
          <cell r="C66">
            <v>0</v>
          </cell>
          <cell r="D66">
            <v>0</v>
          </cell>
          <cell r="E66">
            <v>0</v>
          </cell>
        </row>
        <row r="67">
          <cell r="A67">
            <v>35100860</v>
          </cell>
          <cell r="B67" t="str">
            <v>860</v>
          </cell>
          <cell r="C67">
            <v>0</v>
          </cell>
          <cell r="D67">
            <v>0</v>
          </cell>
          <cell r="E67">
            <v>0</v>
          </cell>
        </row>
        <row r="68">
          <cell r="A68">
            <v>35590868</v>
          </cell>
          <cell r="B68" t="str">
            <v>868</v>
          </cell>
          <cell r="C68">
            <v>0</v>
          </cell>
          <cell r="D68">
            <v>0</v>
          </cell>
          <cell r="E68">
            <v>0</v>
          </cell>
        </row>
        <row r="69">
          <cell r="A69">
            <v>35591849</v>
          </cell>
          <cell r="B69" t="str">
            <v>849</v>
          </cell>
          <cell r="C69">
            <v>0</v>
          </cell>
          <cell r="D69">
            <v>0</v>
          </cell>
          <cell r="E69">
            <v>0</v>
          </cell>
        </row>
        <row r="70">
          <cell r="A70">
            <v>35591868</v>
          </cell>
          <cell r="B70" t="str">
            <v>868</v>
          </cell>
          <cell r="C70">
            <v>0</v>
          </cell>
          <cell r="D70">
            <v>0</v>
          </cell>
          <cell r="E70">
            <v>0</v>
          </cell>
        </row>
        <row r="71">
          <cell r="A71">
            <v>35592868</v>
          </cell>
          <cell r="B71" t="str">
            <v>868</v>
          </cell>
          <cell r="C71">
            <v>0</v>
          </cell>
          <cell r="D71">
            <v>0</v>
          </cell>
          <cell r="E71">
            <v>0</v>
          </cell>
        </row>
        <row r="72">
          <cell r="A72">
            <v>39000807</v>
          </cell>
          <cell r="B72" t="str">
            <v>807</v>
          </cell>
          <cell r="C72">
            <v>0</v>
          </cell>
          <cell r="D72">
            <v>0</v>
          </cell>
          <cell r="E72">
            <v>0</v>
          </cell>
        </row>
        <row r="73">
          <cell r="A73">
            <v>39000816</v>
          </cell>
          <cell r="B73" t="str">
            <v>816</v>
          </cell>
          <cell r="C73">
            <v>0</v>
          </cell>
          <cell r="D73">
            <v>0</v>
          </cell>
          <cell r="E73">
            <v>0</v>
          </cell>
        </row>
        <row r="74">
          <cell r="A74">
            <v>39001846</v>
          </cell>
          <cell r="B74" t="str">
            <v>846</v>
          </cell>
          <cell r="C74">
            <v>0</v>
          </cell>
          <cell r="D74">
            <v>0</v>
          </cell>
          <cell r="E74">
            <v>0</v>
          </cell>
        </row>
        <row r="75">
          <cell r="A75">
            <v>39001885</v>
          </cell>
          <cell r="B75" t="str">
            <v>885</v>
          </cell>
          <cell r="C75">
            <v>0</v>
          </cell>
          <cell r="D75">
            <v>0</v>
          </cell>
          <cell r="E75">
            <v>0</v>
          </cell>
        </row>
        <row r="76">
          <cell r="A76">
            <v>39011807</v>
          </cell>
          <cell r="B76" t="str">
            <v>807</v>
          </cell>
          <cell r="C76">
            <v>0</v>
          </cell>
          <cell r="D76">
            <v>0</v>
          </cell>
          <cell r="E76">
            <v>0</v>
          </cell>
        </row>
        <row r="77">
          <cell r="A77">
            <v>39012846</v>
          </cell>
          <cell r="B77" t="str">
            <v>846</v>
          </cell>
          <cell r="C77">
            <v>0</v>
          </cell>
          <cell r="D77">
            <v>0</v>
          </cell>
          <cell r="E77">
            <v>0</v>
          </cell>
        </row>
        <row r="78">
          <cell r="A78">
            <v>39012885</v>
          </cell>
          <cell r="B78" t="str">
            <v>885</v>
          </cell>
          <cell r="C78">
            <v>0</v>
          </cell>
          <cell r="D78">
            <v>0</v>
          </cell>
          <cell r="E78">
            <v>0</v>
          </cell>
        </row>
        <row r="79">
          <cell r="A79">
            <v>39016807</v>
          </cell>
          <cell r="B79" t="str">
            <v>807</v>
          </cell>
          <cell r="C79">
            <v>0</v>
          </cell>
          <cell r="D79">
            <v>0</v>
          </cell>
          <cell r="E79">
            <v>0</v>
          </cell>
        </row>
        <row r="80">
          <cell r="A80">
            <v>39016816</v>
          </cell>
          <cell r="B80" t="str">
            <v>816</v>
          </cell>
          <cell r="C80">
            <v>0</v>
          </cell>
          <cell r="D80">
            <v>0</v>
          </cell>
          <cell r="E80">
            <v>0</v>
          </cell>
        </row>
        <row r="81">
          <cell r="A81">
            <v>39016846</v>
          </cell>
          <cell r="B81" t="str">
            <v>846</v>
          </cell>
          <cell r="C81">
            <v>0</v>
          </cell>
          <cell r="D81">
            <v>0</v>
          </cell>
          <cell r="E81">
            <v>0</v>
          </cell>
        </row>
        <row r="82">
          <cell r="A82">
            <v>39016885</v>
          </cell>
          <cell r="B82" t="str">
            <v>885</v>
          </cell>
          <cell r="C82">
            <v>0</v>
          </cell>
          <cell r="D82">
            <v>0</v>
          </cell>
          <cell r="E82">
            <v>0</v>
          </cell>
        </row>
        <row r="83">
          <cell r="A83">
            <v>39034807</v>
          </cell>
          <cell r="B83" t="str">
            <v>807</v>
          </cell>
          <cell r="C83">
            <v>0</v>
          </cell>
          <cell r="D83">
            <v>0</v>
          </cell>
          <cell r="E83">
            <v>0</v>
          </cell>
        </row>
        <row r="84">
          <cell r="A84">
            <v>39034816</v>
          </cell>
          <cell r="B84" t="str">
            <v>816</v>
          </cell>
          <cell r="C84">
            <v>0</v>
          </cell>
          <cell r="D84">
            <v>0</v>
          </cell>
          <cell r="E84">
            <v>0</v>
          </cell>
        </row>
        <row r="85">
          <cell r="A85">
            <v>39034846</v>
          </cell>
          <cell r="B85" t="str">
            <v>846</v>
          </cell>
          <cell r="C85">
            <v>0</v>
          </cell>
          <cell r="D85">
            <v>0</v>
          </cell>
          <cell r="E85">
            <v>0</v>
          </cell>
        </row>
        <row r="86">
          <cell r="A86">
            <v>39034885</v>
          </cell>
          <cell r="B86" t="str">
            <v>885</v>
          </cell>
          <cell r="C86">
            <v>0</v>
          </cell>
          <cell r="D86">
            <v>0</v>
          </cell>
          <cell r="E86">
            <v>0</v>
          </cell>
        </row>
        <row r="87">
          <cell r="A87">
            <v>39078816</v>
          </cell>
          <cell r="B87" t="str">
            <v>816</v>
          </cell>
          <cell r="C87">
            <v>0</v>
          </cell>
          <cell r="D87">
            <v>0</v>
          </cell>
          <cell r="E87">
            <v>0</v>
          </cell>
        </row>
        <row r="88">
          <cell r="A88">
            <v>39078846</v>
          </cell>
          <cell r="B88" t="str">
            <v>846</v>
          </cell>
          <cell r="C88">
            <v>0</v>
          </cell>
          <cell r="D88">
            <v>0</v>
          </cell>
          <cell r="E88">
            <v>0</v>
          </cell>
        </row>
        <row r="89">
          <cell r="A89">
            <v>39078885</v>
          </cell>
          <cell r="B89" t="str">
            <v>885</v>
          </cell>
          <cell r="C89">
            <v>0</v>
          </cell>
          <cell r="D89">
            <v>0</v>
          </cell>
          <cell r="E89">
            <v>0</v>
          </cell>
        </row>
        <row r="90">
          <cell r="A90">
            <v>39114816</v>
          </cell>
          <cell r="B90" t="str">
            <v>816</v>
          </cell>
          <cell r="C90">
            <v>0</v>
          </cell>
          <cell r="D90">
            <v>0</v>
          </cell>
          <cell r="E90">
            <v>0</v>
          </cell>
        </row>
        <row r="91">
          <cell r="A91">
            <v>39114885</v>
          </cell>
          <cell r="B91" t="str">
            <v>885</v>
          </cell>
          <cell r="C91">
            <v>0</v>
          </cell>
          <cell r="D91">
            <v>0</v>
          </cell>
          <cell r="E91">
            <v>0</v>
          </cell>
        </row>
        <row r="92">
          <cell r="A92">
            <v>39115846</v>
          </cell>
          <cell r="B92" t="str">
            <v>846</v>
          </cell>
          <cell r="C92">
            <v>0</v>
          </cell>
          <cell r="D92">
            <v>0</v>
          </cell>
          <cell r="E92">
            <v>0</v>
          </cell>
        </row>
        <row r="93">
          <cell r="A93">
            <v>39192807</v>
          </cell>
          <cell r="B93" t="str">
            <v>807</v>
          </cell>
          <cell r="C93">
            <v>0</v>
          </cell>
          <cell r="D93">
            <v>0</v>
          </cell>
          <cell r="E93">
            <v>0</v>
          </cell>
        </row>
        <row r="94">
          <cell r="A94">
            <v>39192816</v>
          </cell>
          <cell r="B94" t="str">
            <v>816</v>
          </cell>
          <cell r="C94">
            <v>0</v>
          </cell>
          <cell r="D94">
            <v>0</v>
          </cell>
          <cell r="E94">
            <v>0</v>
          </cell>
        </row>
        <row r="95">
          <cell r="A95">
            <v>39192846</v>
          </cell>
          <cell r="B95" t="str">
            <v>846</v>
          </cell>
          <cell r="C95">
            <v>0</v>
          </cell>
          <cell r="D95">
            <v>0</v>
          </cell>
          <cell r="E95">
            <v>0</v>
          </cell>
        </row>
        <row r="96">
          <cell r="A96">
            <v>39192885</v>
          </cell>
          <cell r="B96" t="str">
            <v>885</v>
          </cell>
          <cell r="C96">
            <v>0</v>
          </cell>
          <cell r="D96">
            <v>0</v>
          </cell>
          <cell r="E96">
            <v>0</v>
          </cell>
        </row>
        <row r="97">
          <cell r="A97">
            <v>39193846</v>
          </cell>
          <cell r="B97" t="str">
            <v>846</v>
          </cell>
          <cell r="C97">
            <v>0</v>
          </cell>
          <cell r="D97">
            <v>0</v>
          </cell>
          <cell r="E97">
            <v>0</v>
          </cell>
        </row>
        <row r="98">
          <cell r="A98">
            <v>40000801</v>
          </cell>
          <cell r="B98" t="str">
            <v>801</v>
          </cell>
          <cell r="C98">
            <v>-1319.67</v>
          </cell>
          <cell r="D98">
            <v>0</v>
          </cell>
          <cell r="E98">
            <v>-1319.587520625</v>
          </cell>
        </row>
        <row r="99">
          <cell r="A99">
            <v>40000809</v>
          </cell>
          <cell r="B99" t="str">
            <v>809</v>
          </cell>
          <cell r="C99">
            <v>267</v>
          </cell>
          <cell r="D99">
            <v>12</v>
          </cell>
          <cell r="E99">
            <v>55795.718181818178</v>
          </cell>
        </row>
        <row r="100">
          <cell r="A100">
            <v>40000829</v>
          </cell>
          <cell r="B100" t="str">
            <v>829</v>
          </cell>
          <cell r="C100">
            <v>0</v>
          </cell>
          <cell r="D100">
            <v>0</v>
          </cell>
          <cell r="E100">
            <v>0</v>
          </cell>
        </row>
        <row r="101">
          <cell r="A101">
            <v>40000855</v>
          </cell>
          <cell r="B101" t="str">
            <v>855</v>
          </cell>
          <cell r="C101">
            <v>3401</v>
          </cell>
          <cell r="D101">
            <v>44</v>
          </cell>
          <cell r="E101">
            <v>67598.170542635664</v>
          </cell>
        </row>
        <row r="102">
          <cell r="A102">
            <v>40000905</v>
          </cell>
          <cell r="B102" t="str">
            <v>905</v>
          </cell>
          <cell r="C102">
            <v>134</v>
          </cell>
          <cell r="D102">
            <v>2</v>
          </cell>
          <cell r="E102">
            <v>1612.8071748878924</v>
          </cell>
        </row>
        <row r="103">
          <cell r="A103">
            <v>40000907</v>
          </cell>
          <cell r="B103" t="str">
            <v>907</v>
          </cell>
          <cell r="C103">
            <v>893</v>
          </cell>
          <cell r="D103">
            <v>0</v>
          </cell>
          <cell r="E103">
            <v>14221.851851851852</v>
          </cell>
        </row>
        <row r="104">
          <cell r="A104">
            <v>40000967</v>
          </cell>
          <cell r="B104" t="str">
            <v>967</v>
          </cell>
          <cell r="C104">
            <v>78</v>
          </cell>
          <cell r="D104">
            <v>0</v>
          </cell>
          <cell r="E104">
            <v>78000</v>
          </cell>
        </row>
        <row r="105">
          <cell r="A105">
            <v>40001801</v>
          </cell>
          <cell r="B105" t="str">
            <v>801</v>
          </cell>
          <cell r="C105">
            <v>0</v>
          </cell>
          <cell r="D105">
            <v>0</v>
          </cell>
          <cell r="E105">
            <v>0</v>
          </cell>
        </row>
        <row r="106">
          <cell r="A106">
            <v>40001829</v>
          </cell>
          <cell r="B106" t="str">
            <v>829</v>
          </cell>
          <cell r="C106">
            <v>0</v>
          </cell>
          <cell r="D106">
            <v>0</v>
          </cell>
          <cell r="E106">
            <v>0</v>
          </cell>
        </row>
        <row r="107">
          <cell r="A107">
            <v>40001905</v>
          </cell>
          <cell r="B107" t="str">
            <v>905</v>
          </cell>
          <cell r="C107">
            <v>467</v>
          </cell>
          <cell r="D107">
            <v>0</v>
          </cell>
          <cell r="E107">
            <v>5620.7533632286995</v>
          </cell>
        </row>
        <row r="108">
          <cell r="A108">
            <v>40078809</v>
          </cell>
          <cell r="B108" t="str">
            <v>809</v>
          </cell>
          <cell r="C108">
            <v>0</v>
          </cell>
          <cell r="D108">
            <v>0</v>
          </cell>
          <cell r="E108">
            <v>0</v>
          </cell>
        </row>
        <row r="109">
          <cell r="A109">
            <v>40078829</v>
          </cell>
          <cell r="B109" t="str">
            <v>829</v>
          </cell>
          <cell r="C109">
            <v>0</v>
          </cell>
          <cell r="D109">
            <v>0</v>
          </cell>
          <cell r="E109">
            <v>0</v>
          </cell>
        </row>
        <row r="110">
          <cell r="A110">
            <v>40078905</v>
          </cell>
          <cell r="B110" t="str">
            <v>905</v>
          </cell>
          <cell r="C110">
            <v>2447</v>
          </cell>
          <cell r="D110">
            <v>1</v>
          </cell>
          <cell r="E110">
            <v>29451.78475336323</v>
          </cell>
        </row>
        <row r="111">
          <cell r="A111">
            <v>40080809</v>
          </cell>
          <cell r="B111" t="str">
            <v>809</v>
          </cell>
          <cell r="C111">
            <v>147</v>
          </cell>
          <cell r="D111">
            <v>21</v>
          </cell>
          <cell r="E111">
            <v>30718.99090909091</v>
          </cell>
        </row>
        <row r="112">
          <cell r="A112">
            <v>40080829</v>
          </cell>
          <cell r="B112" t="str">
            <v>829</v>
          </cell>
          <cell r="C112">
            <v>0</v>
          </cell>
          <cell r="D112">
            <v>0</v>
          </cell>
          <cell r="E112">
            <v>0</v>
          </cell>
        </row>
        <row r="113">
          <cell r="A113">
            <v>40080905</v>
          </cell>
          <cell r="B113" t="str">
            <v>905</v>
          </cell>
          <cell r="C113">
            <v>-23464</v>
          </cell>
          <cell r="D113">
            <v>146</v>
          </cell>
          <cell r="E113">
            <v>-282409.75784753362</v>
          </cell>
        </row>
        <row r="114">
          <cell r="A114">
            <v>40081809</v>
          </cell>
          <cell r="B114" t="str">
            <v>809</v>
          </cell>
          <cell r="C114">
            <v>69</v>
          </cell>
          <cell r="D114">
            <v>11</v>
          </cell>
          <cell r="E114">
            <v>14419.118181818181</v>
          </cell>
        </row>
        <row r="115">
          <cell r="A115">
            <v>40081905</v>
          </cell>
          <cell r="B115" t="str">
            <v>905</v>
          </cell>
          <cell r="C115">
            <v>3469</v>
          </cell>
          <cell r="D115">
            <v>28</v>
          </cell>
          <cell r="E115">
            <v>41752.44843049327</v>
          </cell>
        </row>
        <row r="116">
          <cell r="A116">
            <v>40082829</v>
          </cell>
          <cell r="B116" t="str">
            <v>829</v>
          </cell>
          <cell r="C116">
            <v>0</v>
          </cell>
          <cell r="D116">
            <v>0</v>
          </cell>
          <cell r="E116">
            <v>0</v>
          </cell>
        </row>
        <row r="117">
          <cell r="A117">
            <v>40082905</v>
          </cell>
          <cell r="B117" t="str">
            <v>905</v>
          </cell>
          <cell r="C117">
            <v>2440</v>
          </cell>
          <cell r="D117">
            <v>1</v>
          </cell>
          <cell r="E117">
            <v>29367.533632286995</v>
          </cell>
        </row>
        <row r="118">
          <cell r="A118">
            <v>40083829</v>
          </cell>
          <cell r="B118" t="str">
            <v>829</v>
          </cell>
          <cell r="C118">
            <v>0</v>
          </cell>
          <cell r="D118">
            <v>0</v>
          </cell>
          <cell r="E118">
            <v>0</v>
          </cell>
        </row>
        <row r="119">
          <cell r="A119">
            <v>40083905</v>
          </cell>
          <cell r="B119" t="str">
            <v>905</v>
          </cell>
          <cell r="C119">
            <v>241</v>
          </cell>
          <cell r="D119">
            <v>0</v>
          </cell>
          <cell r="E119">
            <v>2900.6457399103138</v>
          </cell>
        </row>
        <row r="120">
          <cell r="A120">
            <v>40084801</v>
          </cell>
          <cell r="B120" t="str">
            <v>801</v>
          </cell>
          <cell r="C120">
            <v>0</v>
          </cell>
          <cell r="D120">
            <v>0</v>
          </cell>
          <cell r="E120">
            <v>0</v>
          </cell>
        </row>
        <row r="121">
          <cell r="A121">
            <v>40084809</v>
          </cell>
          <cell r="B121" t="str">
            <v>809</v>
          </cell>
          <cell r="C121">
            <v>-105</v>
          </cell>
          <cell r="D121">
            <v>10</v>
          </cell>
          <cell r="E121">
            <v>-21942.136363636364</v>
          </cell>
        </row>
        <row r="122">
          <cell r="A122">
            <v>40084829</v>
          </cell>
          <cell r="B122" t="str">
            <v>829</v>
          </cell>
          <cell r="C122">
            <v>0</v>
          </cell>
          <cell r="D122">
            <v>0</v>
          </cell>
          <cell r="E122">
            <v>0</v>
          </cell>
        </row>
        <row r="123">
          <cell r="A123">
            <v>40084905</v>
          </cell>
          <cell r="B123" t="str">
            <v>905</v>
          </cell>
          <cell r="C123">
            <v>-4539</v>
          </cell>
          <cell r="D123">
            <v>67</v>
          </cell>
          <cell r="E123">
            <v>-54630.83408071749</v>
          </cell>
        </row>
        <row r="124">
          <cell r="A124">
            <v>40084909</v>
          </cell>
          <cell r="B124" t="str">
            <v>909</v>
          </cell>
          <cell r="C124">
            <v>0</v>
          </cell>
          <cell r="D124">
            <v>0</v>
          </cell>
          <cell r="E124">
            <v>0</v>
          </cell>
        </row>
        <row r="125">
          <cell r="A125">
            <v>40085809</v>
          </cell>
          <cell r="B125" t="str">
            <v>809</v>
          </cell>
          <cell r="C125">
            <v>135</v>
          </cell>
          <cell r="D125">
            <v>5</v>
          </cell>
          <cell r="E125">
            <v>28211.31818181818</v>
          </cell>
        </row>
        <row r="126">
          <cell r="A126">
            <v>40085829</v>
          </cell>
          <cell r="B126" t="str">
            <v>829</v>
          </cell>
          <cell r="C126">
            <v>0</v>
          </cell>
          <cell r="D126">
            <v>0</v>
          </cell>
          <cell r="E126">
            <v>0</v>
          </cell>
        </row>
        <row r="127">
          <cell r="A127">
            <v>40085905</v>
          </cell>
          <cell r="B127" t="str">
            <v>905</v>
          </cell>
          <cell r="C127">
            <v>1211</v>
          </cell>
          <cell r="D127">
            <v>0</v>
          </cell>
          <cell r="E127">
            <v>14575.443946188341</v>
          </cell>
        </row>
        <row r="128">
          <cell r="A128">
            <v>40086801</v>
          </cell>
          <cell r="B128" t="str">
            <v>801</v>
          </cell>
          <cell r="C128">
            <v>0</v>
          </cell>
          <cell r="D128">
            <v>0</v>
          </cell>
          <cell r="E128">
            <v>0</v>
          </cell>
        </row>
        <row r="129">
          <cell r="A129">
            <v>40086829</v>
          </cell>
          <cell r="B129" t="str">
            <v>829</v>
          </cell>
          <cell r="C129">
            <v>0</v>
          </cell>
          <cell r="D129">
            <v>0</v>
          </cell>
          <cell r="E129">
            <v>0</v>
          </cell>
        </row>
        <row r="130">
          <cell r="A130">
            <v>40086905</v>
          </cell>
          <cell r="B130" t="str">
            <v>905</v>
          </cell>
          <cell r="C130">
            <v>745</v>
          </cell>
          <cell r="D130">
            <v>0</v>
          </cell>
          <cell r="E130">
            <v>8966.7264573991033</v>
          </cell>
        </row>
        <row r="131">
          <cell r="A131">
            <v>40087809</v>
          </cell>
          <cell r="B131" t="str">
            <v>809</v>
          </cell>
          <cell r="C131">
            <v>-782</v>
          </cell>
          <cell r="D131">
            <v>24</v>
          </cell>
          <cell r="E131">
            <v>-163416.67272727273</v>
          </cell>
        </row>
        <row r="132">
          <cell r="A132">
            <v>40088809</v>
          </cell>
          <cell r="B132" t="str">
            <v>809</v>
          </cell>
          <cell r="C132">
            <v>0</v>
          </cell>
          <cell r="D132">
            <v>0</v>
          </cell>
          <cell r="E132">
            <v>0</v>
          </cell>
        </row>
        <row r="133">
          <cell r="A133">
            <v>40088829</v>
          </cell>
          <cell r="B133" t="str">
            <v>829</v>
          </cell>
          <cell r="C133">
            <v>0</v>
          </cell>
          <cell r="D133">
            <v>0</v>
          </cell>
          <cell r="E133">
            <v>0</v>
          </cell>
        </row>
        <row r="134">
          <cell r="A134">
            <v>40088905</v>
          </cell>
          <cell r="B134" t="str">
            <v>905</v>
          </cell>
          <cell r="C134">
            <v>1469</v>
          </cell>
          <cell r="D134">
            <v>1</v>
          </cell>
          <cell r="E134">
            <v>17680.699551569505</v>
          </cell>
        </row>
        <row r="135">
          <cell r="A135">
            <v>40089809</v>
          </cell>
          <cell r="B135" t="str">
            <v>809</v>
          </cell>
          <cell r="C135">
            <v>0</v>
          </cell>
          <cell r="D135">
            <v>0</v>
          </cell>
          <cell r="E135">
            <v>0</v>
          </cell>
        </row>
        <row r="136">
          <cell r="A136">
            <v>40089829</v>
          </cell>
          <cell r="B136" t="str">
            <v>829</v>
          </cell>
          <cell r="C136">
            <v>0</v>
          </cell>
          <cell r="D136">
            <v>0</v>
          </cell>
          <cell r="E136">
            <v>0</v>
          </cell>
        </row>
        <row r="137">
          <cell r="A137">
            <v>40089905</v>
          </cell>
          <cell r="B137" t="str">
            <v>905</v>
          </cell>
          <cell r="C137">
            <v>-446</v>
          </cell>
          <cell r="D137">
            <v>132</v>
          </cell>
          <cell r="E137">
            <v>-5368</v>
          </cell>
        </row>
        <row r="138">
          <cell r="A138">
            <v>40112809</v>
          </cell>
          <cell r="B138" t="str">
            <v>809</v>
          </cell>
          <cell r="C138">
            <v>89</v>
          </cell>
          <cell r="D138">
            <v>2</v>
          </cell>
          <cell r="E138">
            <v>18598.572727272727</v>
          </cell>
        </row>
        <row r="139">
          <cell r="A139">
            <v>40120801</v>
          </cell>
          <cell r="B139" t="str">
            <v>801</v>
          </cell>
          <cell r="C139">
            <v>-5</v>
          </cell>
          <cell r="D139">
            <v>0</v>
          </cell>
          <cell r="E139">
            <v>-4.9996875000000003</v>
          </cell>
        </row>
        <row r="140">
          <cell r="A140">
            <v>40120809</v>
          </cell>
          <cell r="B140" t="str">
            <v>809</v>
          </cell>
          <cell r="C140">
            <v>62</v>
          </cell>
          <cell r="D140">
            <v>18</v>
          </cell>
          <cell r="E140">
            <v>12956.309090909092</v>
          </cell>
        </row>
        <row r="141">
          <cell r="A141">
            <v>40120855</v>
          </cell>
          <cell r="B141" t="str">
            <v>855</v>
          </cell>
          <cell r="C141">
            <v>240</v>
          </cell>
          <cell r="D141">
            <v>3</v>
          </cell>
          <cell r="E141">
            <v>4770.2325581395344</v>
          </cell>
        </row>
        <row r="142">
          <cell r="A142">
            <v>40121801</v>
          </cell>
          <cell r="B142" t="str">
            <v>801</v>
          </cell>
          <cell r="C142">
            <v>-2317</v>
          </cell>
          <cell r="D142">
            <v>0</v>
          </cell>
          <cell r="E142">
            <v>-2316.8551875000003</v>
          </cell>
        </row>
        <row r="143">
          <cell r="A143">
            <v>40121809</v>
          </cell>
          <cell r="B143" t="str">
            <v>809</v>
          </cell>
          <cell r="C143">
            <v>288</v>
          </cell>
          <cell r="D143">
            <v>21</v>
          </cell>
          <cell r="E143">
            <v>60184.145454545454</v>
          </cell>
        </row>
        <row r="144">
          <cell r="A144">
            <v>40121855</v>
          </cell>
          <cell r="B144" t="str">
            <v>855</v>
          </cell>
          <cell r="C144">
            <v>392</v>
          </cell>
          <cell r="D144">
            <v>2</v>
          </cell>
          <cell r="E144">
            <v>7791.3798449612405</v>
          </cell>
        </row>
        <row r="145">
          <cell r="A145">
            <v>40121967</v>
          </cell>
          <cell r="B145" t="str">
            <v>967</v>
          </cell>
          <cell r="C145">
            <v>-56</v>
          </cell>
          <cell r="D145">
            <v>5</v>
          </cell>
          <cell r="E145">
            <v>-56000</v>
          </cell>
        </row>
        <row r="146">
          <cell r="A146">
            <v>40122801</v>
          </cell>
          <cell r="B146" t="str">
            <v>801</v>
          </cell>
          <cell r="C146">
            <v>36.370000000000005</v>
          </cell>
          <cell r="D146">
            <v>0</v>
          </cell>
          <cell r="E146">
            <v>36.367726875000002</v>
          </cell>
        </row>
        <row r="147">
          <cell r="A147">
            <v>40122809</v>
          </cell>
          <cell r="B147" t="str">
            <v>809</v>
          </cell>
          <cell r="C147">
            <v>404</v>
          </cell>
          <cell r="D147">
            <v>18</v>
          </cell>
          <cell r="E147">
            <v>84424.981818181812</v>
          </cell>
        </row>
        <row r="148">
          <cell r="A148">
            <v>40122829</v>
          </cell>
          <cell r="B148" t="str">
            <v>829</v>
          </cell>
          <cell r="C148">
            <v>0</v>
          </cell>
          <cell r="D148">
            <v>0</v>
          </cell>
          <cell r="E148">
            <v>0</v>
          </cell>
        </row>
        <row r="149">
          <cell r="A149">
            <v>40122855</v>
          </cell>
          <cell r="B149" t="str">
            <v>855</v>
          </cell>
          <cell r="C149">
            <v>1265</v>
          </cell>
          <cell r="D149">
            <v>10</v>
          </cell>
          <cell r="E149">
            <v>25143.100775193798</v>
          </cell>
        </row>
        <row r="150">
          <cell r="A150">
            <v>40122905</v>
          </cell>
          <cell r="B150" t="str">
            <v>905</v>
          </cell>
          <cell r="C150">
            <v>638</v>
          </cell>
          <cell r="D150">
            <v>5</v>
          </cell>
          <cell r="E150">
            <v>7678.8878923766815</v>
          </cell>
        </row>
        <row r="151">
          <cell r="A151">
            <v>40122967</v>
          </cell>
          <cell r="B151" t="str">
            <v>967</v>
          </cell>
          <cell r="C151">
            <v>19</v>
          </cell>
          <cell r="D151">
            <v>0</v>
          </cell>
          <cell r="E151">
            <v>19000</v>
          </cell>
        </row>
        <row r="152">
          <cell r="A152">
            <v>40123801</v>
          </cell>
          <cell r="B152" t="str">
            <v>801</v>
          </cell>
          <cell r="C152">
            <v>-4209.97</v>
          </cell>
          <cell r="D152">
            <v>0</v>
          </cell>
          <cell r="E152">
            <v>-4209.7068768750005</v>
          </cell>
        </row>
        <row r="153">
          <cell r="A153">
            <v>40123809</v>
          </cell>
          <cell r="B153" t="str">
            <v>809</v>
          </cell>
          <cell r="C153">
            <v>-131</v>
          </cell>
          <cell r="D153">
            <v>305</v>
          </cell>
          <cell r="E153">
            <v>-27375.427272727273</v>
          </cell>
        </row>
        <row r="154">
          <cell r="A154">
            <v>40123855</v>
          </cell>
          <cell r="B154" t="str">
            <v>855</v>
          </cell>
          <cell r="C154">
            <v>-932</v>
          </cell>
          <cell r="D154">
            <v>0</v>
          </cell>
          <cell r="E154">
            <v>-18524.403100775195</v>
          </cell>
        </row>
        <row r="155">
          <cell r="A155">
            <v>40123967</v>
          </cell>
          <cell r="B155" t="str">
            <v>967</v>
          </cell>
          <cell r="C155">
            <v>-81</v>
          </cell>
          <cell r="D155">
            <v>9</v>
          </cell>
          <cell r="E155">
            <v>-81000</v>
          </cell>
        </row>
        <row r="156">
          <cell r="A156">
            <v>40124829</v>
          </cell>
          <cell r="B156" t="str">
            <v>829</v>
          </cell>
          <cell r="C156">
            <v>0</v>
          </cell>
          <cell r="D156">
            <v>0</v>
          </cell>
          <cell r="E156">
            <v>0</v>
          </cell>
        </row>
        <row r="157">
          <cell r="A157">
            <v>40124855</v>
          </cell>
          <cell r="B157" t="str">
            <v>855</v>
          </cell>
          <cell r="C157">
            <v>864</v>
          </cell>
          <cell r="D157">
            <v>7</v>
          </cell>
          <cell r="E157">
            <v>17172.837209302324</v>
          </cell>
        </row>
        <row r="158">
          <cell r="A158">
            <v>40124905</v>
          </cell>
          <cell r="B158" t="str">
            <v>905</v>
          </cell>
          <cell r="C158">
            <v>939</v>
          </cell>
          <cell r="D158">
            <v>0</v>
          </cell>
          <cell r="E158">
            <v>11301.686098654709</v>
          </cell>
        </row>
        <row r="159">
          <cell r="A159">
            <v>40125801</v>
          </cell>
          <cell r="B159" t="str">
            <v>801</v>
          </cell>
          <cell r="C159">
            <v>104.56</v>
          </cell>
          <cell r="D159">
            <v>0</v>
          </cell>
          <cell r="E159">
            <v>104.553465</v>
          </cell>
        </row>
        <row r="160">
          <cell r="A160">
            <v>40125809</v>
          </cell>
          <cell r="B160" t="str">
            <v>809</v>
          </cell>
          <cell r="C160">
            <v>-12</v>
          </cell>
          <cell r="D160">
            <v>10</v>
          </cell>
          <cell r="E160">
            <v>-2507.6727272727271</v>
          </cell>
        </row>
        <row r="161">
          <cell r="A161">
            <v>40125855</v>
          </cell>
          <cell r="B161" t="str">
            <v>855</v>
          </cell>
          <cell r="C161">
            <v>-222</v>
          </cell>
          <cell r="D161">
            <v>37</v>
          </cell>
          <cell r="E161">
            <v>-4412.4651162790697</v>
          </cell>
        </row>
        <row r="162">
          <cell r="A162">
            <v>40125967</v>
          </cell>
          <cell r="B162" t="str">
            <v>967</v>
          </cell>
          <cell r="C162">
            <v>-91</v>
          </cell>
          <cell r="D162">
            <v>9</v>
          </cell>
          <cell r="E162">
            <v>-91000</v>
          </cell>
        </row>
        <row r="163">
          <cell r="A163">
            <v>40126801</v>
          </cell>
          <cell r="B163" t="str">
            <v>801</v>
          </cell>
          <cell r="C163">
            <v>0</v>
          </cell>
          <cell r="D163">
            <v>0</v>
          </cell>
          <cell r="E163">
            <v>0</v>
          </cell>
        </row>
        <row r="164">
          <cell r="A164">
            <v>40126829</v>
          </cell>
          <cell r="B164" t="str">
            <v>829</v>
          </cell>
          <cell r="C164">
            <v>0</v>
          </cell>
          <cell r="D164">
            <v>0</v>
          </cell>
          <cell r="E164">
            <v>0</v>
          </cell>
        </row>
        <row r="165">
          <cell r="A165">
            <v>40126905</v>
          </cell>
          <cell r="B165" t="str">
            <v>905</v>
          </cell>
          <cell r="C165">
            <v>314</v>
          </cell>
          <cell r="D165">
            <v>51</v>
          </cell>
          <cell r="E165">
            <v>3779.2645739910313</v>
          </cell>
        </row>
        <row r="166">
          <cell r="A166">
            <v>40127801</v>
          </cell>
          <cell r="B166" t="str">
            <v>801</v>
          </cell>
          <cell r="C166">
            <v>0</v>
          </cell>
          <cell r="D166">
            <v>0</v>
          </cell>
          <cell r="E166">
            <v>0</v>
          </cell>
        </row>
        <row r="167">
          <cell r="A167">
            <v>40127809</v>
          </cell>
          <cell r="B167" t="str">
            <v>809</v>
          </cell>
          <cell r="C167">
            <v>0</v>
          </cell>
          <cell r="D167">
            <v>0</v>
          </cell>
          <cell r="E167">
            <v>0</v>
          </cell>
        </row>
        <row r="168">
          <cell r="A168">
            <v>40127855</v>
          </cell>
          <cell r="B168" t="str">
            <v>855</v>
          </cell>
          <cell r="C168">
            <v>27</v>
          </cell>
          <cell r="D168">
            <v>0</v>
          </cell>
          <cell r="E168">
            <v>536.65116279069764</v>
          </cell>
        </row>
        <row r="169">
          <cell r="A169">
            <v>40128829</v>
          </cell>
          <cell r="B169" t="str">
            <v>829</v>
          </cell>
          <cell r="C169">
            <v>0</v>
          </cell>
          <cell r="D169">
            <v>0</v>
          </cell>
          <cell r="E169">
            <v>0</v>
          </cell>
        </row>
        <row r="170">
          <cell r="A170">
            <v>40128905</v>
          </cell>
          <cell r="B170" t="str">
            <v>905</v>
          </cell>
          <cell r="C170">
            <v>106</v>
          </cell>
          <cell r="D170">
            <v>6</v>
          </cell>
          <cell r="E170">
            <v>1275.8026905829597</v>
          </cell>
        </row>
        <row r="171">
          <cell r="A171">
            <v>40129801</v>
          </cell>
          <cell r="B171" t="str">
            <v>801</v>
          </cell>
          <cell r="C171">
            <v>0</v>
          </cell>
          <cell r="D171">
            <v>0</v>
          </cell>
          <cell r="E171">
            <v>0</v>
          </cell>
        </row>
        <row r="172">
          <cell r="A172">
            <v>40129829</v>
          </cell>
          <cell r="B172" t="str">
            <v>829</v>
          </cell>
          <cell r="C172">
            <v>0</v>
          </cell>
          <cell r="D172">
            <v>0</v>
          </cell>
          <cell r="E172">
            <v>0</v>
          </cell>
        </row>
        <row r="173">
          <cell r="A173">
            <v>40129905</v>
          </cell>
          <cell r="B173" t="str">
            <v>905</v>
          </cell>
          <cell r="C173">
            <v>154</v>
          </cell>
          <cell r="D173">
            <v>0</v>
          </cell>
          <cell r="E173">
            <v>1853.5246636771301</v>
          </cell>
        </row>
        <row r="174">
          <cell r="A174">
            <v>40129909</v>
          </cell>
          <cell r="B174" t="str">
            <v>909</v>
          </cell>
          <cell r="C174">
            <v>0</v>
          </cell>
          <cell r="D174">
            <v>0</v>
          </cell>
          <cell r="E174">
            <v>0</v>
          </cell>
        </row>
        <row r="175">
          <cell r="A175">
            <v>40129979</v>
          </cell>
          <cell r="B175" t="str">
            <v>979</v>
          </cell>
          <cell r="C175">
            <v>0</v>
          </cell>
          <cell r="D175">
            <v>0</v>
          </cell>
          <cell r="E175">
            <v>0</v>
          </cell>
        </row>
        <row r="176">
          <cell r="A176">
            <v>40130801</v>
          </cell>
          <cell r="B176" t="str">
            <v>801</v>
          </cell>
          <cell r="C176">
            <v>0</v>
          </cell>
          <cell r="D176">
            <v>0</v>
          </cell>
          <cell r="E176">
            <v>0</v>
          </cell>
        </row>
        <row r="177">
          <cell r="A177">
            <v>40131909</v>
          </cell>
          <cell r="B177" t="str">
            <v>909</v>
          </cell>
          <cell r="C177">
            <v>265</v>
          </cell>
          <cell r="D177">
            <v>0</v>
          </cell>
          <cell r="E177">
            <v>3106.0463380281681</v>
          </cell>
        </row>
        <row r="178">
          <cell r="A178">
            <v>40132909</v>
          </cell>
          <cell r="B178" t="str">
            <v>909</v>
          </cell>
          <cell r="C178">
            <v>-1220</v>
          </cell>
          <cell r="D178">
            <v>0</v>
          </cell>
          <cell r="E178">
            <v>-14299.534084507039</v>
          </cell>
        </row>
        <row r="179">
          <cell r="A179">
            <v>40133849</v>
          </cell>
          <cell r="B179" t="str">
            <v>849</v>
          </cell>
          <cell r="C179">
            <v>223</v>
          </cell>
          <cell r="D179">
            <v>18</v>
          </cell>
          <cell r="E179">
            <v>44493.639420560765</v>
          </cell>
        </row>
        <row r="180">
          <cell r="A180">
            <v>40134829</v>
          </cell>
          <cell r="B180" t="str">
            <v>829</v>
          </cell>
          <cell r="C180">
            <v>0</v>
          </cell>
          <cell r="D180">
            <v>0</v>
          </cell>
          <cell r="E180">
            <v>0</v>
          </cell>
        </row>
        <row r="181">
          <cell r="A181">
            <v>40134905</v>
          </cell>
          <cell r="B181" t="str">
            <v>905</v>
          </cell>
          <cell r="C181">
            <v>577</v>
          </cell>
          <cell r="D181">
            <v>0</v>
          </cell>
          <cell r="E181">
            <v>6944.6995515695071</v>
          </cell>
        </row>
        <row r="182">
          <cell r="A182">
            <v>40135849</v>
          </cell>
          <cell r="B182" t="str">
            <v>849</v>
          </cell>
          <cell r="C182">
            <v>44</v>
          </cell>
          <cell r="D182">
            <v>5</v>
          </cell>
          <cell r="E182">
            <v>8779.0140560747695</v>
          </cell>
        </row>
        <row r="183">
          <cell r="A183">
            <v>40135860</v>
          </cell>
          <cell r="B183" t="str">
            <v>860</v>
          </cell>
          <cell r="C183">
            <v>991</v>
          </cell>
          <cell r="D183">
            <v>94</v>
          </cell>
          <cell r="E183">
            <v>19621.552249999997</v>
          </cell>
        </row>
        <row r="184">
          <cell r="A184">
            <v>40136845</v>
          </cell>
          <cell r="B184" t="str">
            <v>845</v>
          </cell>
          <cell r="C184">
            <v>0</v>
          </cell>
          <cell r="D184">
            <v>0</v>
          </cell>
          <cell r="E184">
            <v>0</v>
          </cell>
        </row>
        <row r="185">
          <cell r="A185">
            <v>40137829</v>
          </cell>
          <cell r="B185" t="str">
            <v>829</v>
          </cell>
          <cell r="C185">
            <v>0</v>
          </cell>
          <cell r="D185">
            <v>0</v>
          </cell>
          <cell r="E185">
            <v>0</v>
          </cell>
        </row>
        <row r="186">
          <cell r="A186">
            <v>40137905</v>
          </cell>
          <cell r="B186" t="str">
            <v>905</v>
          </cell>
          <cell r="C186">
            <v>4286</v>
          </cell>
          <cell r="D186">
            <v>368</v>
          </cell>
          <cell r="E186">
            <v>51585.757847533634</v>
          </cell>
        </row>
        <row r="187">
          <cell r="A187">
            <v>40138829</v>
          </cell>
          <cell r="B187" t="str">
            <v>829</v>
          </cell>
          <cell r="C187">
            <v>0</v>
          </cell>
          <cell r="D187">
            <v>0</v>
          </cell>
          <cell r="E187">
            <v>0</v>
          </cell>
        </row>
        <row r="188">
          <cell r="A188">
            <v>40138905</v>
          </cell>
          <cell r="B188" t="str">
            <v>905</v>
          </cell>
          <cell r="C188">
            <v>1114</v>
          </cell>
          <cell r="D188">
            <v>134</v>
          </cell>
          <cell r="E188">
            <v>13407.964125560538</v>
          </cell>
        </row>
        <row r="189">
          <cell r="A189">
            <v>40139829</v>
          </cell>
          <cell r="B189" t="str">
            <v>829</v>
          </cell>
          <cell r="C189">
            <v>0</v>
          </cell>
          <cell r="D189">
            <v>0</v>
          </cell>
          <cell r="E189">
            <v>0</v>
          </cell>
        </row>
        <row r="190">
          <cell r="A190">
            <v>40139855</v>
          </cell>
          <cell r="B190" t="str">
            <v>855</v>
          </cell>
          <cell r="C190">
            <v>81</v>
          </cell>
          <cell r="D190">
            <v>0</v>
          </cell>
          <cell r="E190">
            <v>1609.953488372093</v>
          </cell>
        </row>
        <row r="191">
          <cell r="A191">
            <v>40139905</v>
          </cell>
          <cell r="B191" t="str">
            <v>905</v>
          </cell>
          <cell r="C191">
            <v>1086</v>
          </cell>
          <cell r="D191">
            <v>2</v>
          </cell>
          <cell r="E191">
            <v>13070.959641255606</v>
          </cell>
        </row>
        <row r="192">
          <cell r="A192">
            <v>40140905</v>
          </cell>
          <cell r="B192" t="str">
            <v>905</v>
          </cell>
          <cell r="C192">
            <v>-352</v>
          </cell>
          <cell r="D192">
            <v>0</v>
          </cell>
          <cell r="E192">
            <v>-4236.6278026905829</v>
          </cell>
        </row>
        <row r="193">
          <cell r="A193">
            <v>40141905</v>
          </cell>
          <cell r="B193" t="str">
            <v>905</v>
          </cell>
          <cell r="C193">
            <v>0</v>
          </cell>
          <cell r="D193">
            <v>48</v>
          </cell>
          <cell r="E193">
            <v>0</v>
          </cell>
        </row>
        <row r="194">
          <cell r="A194">
            <v>40142905</v>
          </cell>
          <cell r="B194" t="str">
            <v>905</v>
          </cell>
          <cell r="C194">
            <v>-550</v>
          </cell>
          <cell r="D194">
            <v>0</v>
          </cell>
          <cell r="E194">
            <v>-6619.730941704036</v>
          </cell>
        </row>
        <row r="195">
          <cell r="A195">
            <v>40143905</v>
          </cell>
          <cell r="B195" t="str">
            <v>905</v>
          </cell>
          <cell r="C195">
            <v>-88</v>
          </cell>
          <cell r="D195">
            <v>0</v>
          </cell>
          <cell r="E195">
            <v>-1059.1569506726457</v>
          </cell>
        </row>
        <row r="196">
          <cell r="A196">
            <v>40144905</v>
          </cell>
          <cell r="B196" t="str">
            <v>905</v>
          </cell>
          <cell r="C196">
            <v>-296</v>
          </cell>
          <cell r="D196">
            <v>13</v>
          </cell>
          <cell r="E196">
            <v>-3562.6188340807175</v>
          </cell>
        </row>
        <row r="197">
          <cell r="A197">
            <v>40145905</v>
          </cell>
          <cell r="B197" t="str">
            <v>905</v>
          </cell>
          <cell r="C197">
            <v>2</v>
          </cell>
          <cell r="D197">
            <v>0</v>
          </cell>
          <cell r="E197">
            <v>24.071748878923767</v>
          </cell>
        </row>
        <row r="198">
          <cell r="A198">
            <v>40146905</v>
          </cell>
          <cell r="B198" t="str">
            <v>905</v>
          </cell>
          <cell r="C198">
            <v>0</v>
          </cell>
          <cell r="D198">
            <v>0</v>
          </cell>
          <cell r="E198">
            <v>0</v>
          </cell>
        </row>
        <row r="199">
          <cell r="A199">
            <v>40147801</v>
          </cell>
          <cell r="B199" t="str">
            <v>801</v>
          </cell>
          <cell r="C199">
            <v>0</v>
          </cell>
          <cell r="D199">
            <v>0</v>
          </cell>
          <cell r="E199">
            <v>0</v>
          </cell>
        </row>
        <row r="200">
          <cell r="A200">
            <v>40147809</v>
          </cell>
          <cell r="B200" t="str">
            <v>809</v>
          </cell>
          <cell r="C200">
            <v>0</v>
          </cell>
          <cell r="D200">
            <v>0</v>
          </cell>
          <cell r="E200">
            <v>0</v>
          </cell>
        </row>
        <row r="201">
          <cell r="A201">
            <v>40147829</v>
          </cell>
          <cell r="B201" t="str">
            <v>829</v>
          </cell>
          <cell r="C201">
            <v>0</v>
          </cell>
          <cell r="D201">
            <v>0</v>
          </cell>
          <cell r="E201">
            <v>0</v>
          </cell>
        </row>
        <row r="202">
          <cell r="A202">
            <v>40147905</v>
          </cell>
          <cell r="B202" t="str">
            <v>905</v>
          </cell>
          <cell r="C202">
            <v>153</v>
          </cell>
          <cell r="D202">
            <v>0</v>
          </cell>
          <cell r="E202">
            <v>1841.4887892376682</v>
          </cell>
        </row>
        <row r="203">
          <cell r="A203">
            <v>40148860</v>
          </cell>
          <cell r="B203" t="str">
            <v>860</v>
          </cell>
          <cell r="C203">
            <v>1501</v>
          </cell>
          <cell r="D203">
            <v>0</v>
          </cell>
          <cell r="E203">
            <v>29719.424749999995</v>
          </cell>
        </row>
        <row r="204">
          <cell r="A204">
            <v>40920801</v>
          </cell>
          <cell r="B204" t="str">
            <v>801</v>
          </cell>
          <cell r="C204">
            <v>0</v>
          </cell>
          <cell r="D204">
            <v>0</v>
          </cell>
          <cell r="E204">
            <v>0</v>
          </cell>
        </row>
        <row r="205">
          <cell r="A205">
            <v>40920829</v>
          </cell>
          <cell r="B205" t="str">
            <v>829</v>
          </cell>
          <cell r="C205">
            <v>0</v>
          </cell>
          <cell r="D205">
            <v>0</v>
          </cell>
          <cell r="E205">
            <v>0</v>
          </cell>
        </row>
        <row r="206">
          <cell r="A206">
            <v>40920905</v>
          </cell>
          <cell r="B206" t="str">
            <v>905</v>
          </cell>
          <cell r="C206">
            <v>625</v>
          </cell>
          <cell r="D206">
            <v>0</v>
          </cell>
          <cell r="E206">
            <v>7522.4215246636768</v>
          </cell>
        </row>
        <row r="207">
          <cell r="A207">
            <v>40921801</v>
          </cell>
          <cell r="B207" t="str">
            <v>801</v>
          </cell>
          <cell r="C207">
            <v>0</v>
          </cell>
          <cell r="D207">
            <v>0</v>
          </cell>
          <cell r="E207">
            <v>0</v>
          </cell>
        </row>
        <row r="208">
          <cell r="A208">
            <v>40921905</v>
          </cell>
          <cell r="B208" t="str">
            <v>905</v>
          </cell>
          <cell r="C208">
            <v>0</v>
          </cell>
          <cell r="D208">
            <v>0</v>
          </cell>
          <cell r="E208">
            <v>0</v>
          </cell>
        </row>
        <row r="209">
          <cell r="A209">
            <v>40922801</v>
          </cell>
          <cell r="B209" t="str">
            <v>801</v>
          </cell>
          <cell r="C209">
            <v>0</v>
          </cell>
          <cell r="D209">
            <v>0</v>
          </cell>
          <cell r="E209">
            <v>0</v>
          </cell>
        </row>
        <row r="210">
          <cell r="A210">
            <v>40922905</v>
          </cell>
          <cell r="B210" t="str">
            <v>905</v>
          </cell>
          <cell r="C210">
            <v>0</v>
          </cell>
          <cell r="D210">
            <v>0</v>
          </cell>
          <cell r="E210">
            <v>0</v>
          </cell>
        </row>
        <row r="211">
          <cell r="A211">
            <v>40923801</v>
          </cell>
          <cell r="B211" t="str">
            <v>801</v>
          </cell>
          <cell r="C211">
            <v>0</v>
          </cell>
          <cell r="D211">
            <v>0</v>
          </cell>
          <cell r="E211">
            <v>0</v>
          </cell>
        </row>
        <row r="212">
          <cell r="A212">
            <v>40923905</v>
          </cell>
          <cell r="B212" t="str">
            <v>905</v>
          </cell>
          <cell r="C212">
            <v>0</v>
          </cell>
          <cell r="D212">
            <v>0</v>
          </cell>
          <cell r="E212">
            <v>0</v>
          </cell>
        </row>
        <row r="213">
          <cell r="A213">
            <v>40924801</v>
          </cell>
          <cell r="B213" t="str">
            <v>801</v>
          </cell>
          <cell r="C213">
            <v>0</v>
          </cell>
          <cell r="D213">
            <v>0</v>
          </cell>
          <cell r="E213">
            <v>0</v>
          </cell>
        </row>
        <row r="214">
          <cell r="A214">
            <v>40924905</v>
          </cell>
          <cell r="B214" t="str">
            <v>905</v>
          </cell>
          <cell r="C214">
            <v>0</v>
          </cell>
          <cell r="D214">
            <v>0</v>
          </cell>
          <cell r="E214">
            <v>0</v>
          </cell>
        </row>
        <row r="215">
          <cell r="A215">
            <v>40925801</v>
          </cell>
          <cell r="B215" t="str">
            <v>801</v>
          </cell>
          <cell r="C215">
            <v>0</v>
          </cell>
          <cell r="D215">
            <v>0</v>
          </cell>
          <cell r="E215">
            <v>0</v>
          </cell>
        </row>
        <row r="216">
          <cell r="A216">
            <v>40925905</v>
          </cell>
          <cell r="B216" t="str">
            <v>905</v>
          </cell>
          <cell r="C216">
            <v>0</v>
          </cell>
          <cell r="D216">
            <v>0</v>
          </cell>
          <cell r="E216">
            <v>0</v>
          </cell>
        </row>
        <row r="217">
          <cell r="A217">
            <v>40926801</v>
          </cell>
          <cell r="B217" t="str">
            <v>801</v>
          </cell>
          <cell r="C217">
            <v>0</v>
          </cell>
          <cell r="D217">
            <v>0</v>
          </cell>
          <cell r="E217">
            <v>0</v>
          </cell>
        </row>
        <row r="218">
          <cell r="A218">
            <v>40926905</v>
          </cell>
          <cell r="B218" t="str">
            <v>905</v>
          </cell>
          <cell r="C218">
            <v>33</v>
          </cell>
          <cell r="D218">
            <v>0</v>
          </cell>
          <cell r="E218">
            <v>397.18385650224218</v>
          </cell>
        </row>
        <row r="219">
          <cell r="A219">
            <v>40927801</v>
          </cell>
          <cell r="B219" t="str">
            <v>801</v>
          </cell>
          <cell r="C219">
            <v>0</v>
          </cell>
          <cell r="D219">
            <v>0</v>
          </cell>
          <cell r="E219">
            <v>0</v>
          </cell>
        </row>
        <row r="220">
          <cell r="A220">
            <v>40940801</v>
          </cell>
          <cell r="B220" t="str">
            <v>801</v>
          </cell>
          <cell r="C220">
            <v>500</v>
          </cell>
          <cell r="D220">
            <v>0</v>
          </cell>
          <cell r="E220">
            <v>499.96875</v>
          </cell>
        </row>
        <row r="221">
          <cell r="A221">
            <v>40940809</v>
          </cell>
          <cell r="B221" t="str">
            <v>809</v>
          </cell>
          <cell r="C221">
            <v>0</v>
          </cell>
          <cell r="D221">
            <v>0</v>
          </cell>
          <cell r="E221">
            <v>0</v>
          </cell>
        </row>
        <row r="222">
          <cell r="A222">
            <v>40940967</v>
          </cell>
          <cell r="B222" t="str">
            <v>967</v>
          </cell>
          <cell r="C222">
            <v>0</v>
          </cell>
          <cell r="D222">
            <v>0</v>
          </cell>
          <cell r="E222">
            <v>0</v>
          </cell>
        </row>
        <row r="223">
          <cell r="A223">
            <v>40941801</v>
          </cell>
          <cell r="B223" t="str">
            <v>801</v>
          </cell>
          <cell r="C223">
            <v>0</v>
          </cell>
          <cell r="D223">
            <v>0</v>
          </cell>
          <cell r="E223">
            <v>0</v>
          </cell>
        </row>
        <row r="224">
          <cell r="A224">
            <v>41036801</v>
          </cell>
          <cell r="B224" t="str">
            <v>801</v>
          </cell>
          <cell r="C224">
            <v>0</v>
          </cell>
          <cell r="D224">
            <v>0</v>
          </cell>
          <cell r="E224">
            <v>0</v>
          </cell>
        </row>
        <row r="225">
          <cell r="A225">
            <v>41050903</v>
          </cell>
          <cell r="B225" t="str">
            <v>903</v>
          </cell>
          <cell r="C225">
            <v>0</v>
          </cell>
          <cell r="D225">
            <v>0</v>
          </cell>
          <cell r="E225">
            <v>0</v>
          </cell>
        </row>
        <row r="226">
          <cell r="A226">
            <v>41051801</v>
          </cell>
          <cell r="B226" t="str">
            <v>801</v>
          </cell>
          <cell r="C226">
            <v>0</v>
          </cell>
          <cell r="D226">
            <v>0</v>
          </cell>
          <cell r="E226">
            <v>0</v>
          </cell>
        </row>
        <row r="227">
          <cell r="A227">
            <v>41051809</v>
          </cell>
          <cell r="B227" t="str">
            <v>809</v>
          </cell>
          <cell r="C227">
            <v>5</v>
          </cell>
          <cell r="D227">
            <v>2</v>
          </cell>
          <cell r="E227">
            <v>1044.8636363636363</v>
          </cell>
        </row>
        <row r="228">
          <cell r="A228">
            <v>41051905</v>
          </cell>
          <cell r="B228" t="str">
            <v>905</v>
          </cell>
          <cell r="C228">
            <v>0</v>
          </cell>
          <cell r="D228">
            <v>0</v>
          </cell>
          <cell r="E228">
            <v>0</v>
          </cell>
        </row>
        <row r="229">
          <cell r="A229">
            <v>41052909</v>
          </cell>
          <cell r="B229" t="str">
            <v>909</v>
          </cell>
          <cell r="C229">
            <v>0</v>
          </cell>
          <cell r="D229">
            <v>0</v>
          </cell>
          <cell r="E229">
            <v>0</v>
          </cell>
        </row>
        <row r="230">
          <cell r="A230">
            <v>41053801</v>
          </cell>
          <cell r="B230" t="str">
            <v>801</v>
          </cell>
          <cell r="C230">
            <v>400</v>
          </cell>
          <cell r="D230">
            <v>0</v>
          </cell>
          <cell r="E230">
            <v>399.97500000000002</v>
          </cell>
        </row>
        <row r="231">
          <cell r="A231">
            <v>41053809</v>
          </cell>
          <cell r="B231" t="str">
            <v>809</v>
          </cell>
          <cell r="C231">
            <v>278</v>
          </cell>
          <cell r="D231">
            <v>1</v>
          </cell>
          <cell r="E231">
            <v>58094.418181818182</v>
          </cell>
        </row>
        <row r="232">
          <cell r="A232">
            <v>41053905</v>
          </cell>
          <cell r="B232" t="str">
            <v>905</v>
          </cell>
          <cell r="C232">
            <v>5353</v>
          </cell>
          <cell r="D232">
            <v>94</v>
          </cell>
          <cell r="E232">
            <v>64428.035874439462</v>
          </cell>
        </row>
        <row r="233">
          <cell r="A233">
            <v>41054801</v>
          </cell>
          <cell r="B233" t="str">
            <v>801</v>
          </cell>
          <cell r="C233">
            <v>943.23</v>
          </cell>
          <cell r="D233">
            <v>624.25</v>
          </cell>
          <cell r="E233">
            <v>943.17104812500008</v>
          </cell>
        </row>
        <row r="234">
          <cell r="A234">
            <v>41054809</v>
          </cell>
          <cell r="B234" t="str">
            <v>809</v>
          </cell>
          <cell r="C234">
            <v>0</v>
          </cell>
          <cell r="D234">
            <v>0</v>
          </cell>
          <cell r="E234">
            <v>0</v>
          </cell>
        </row>
        <row r="235">
          <cell r="A235">
            <v>41054905</v>
          </cell>
          <cell r="B235" t="str">
            <v>905</v>
          </cell>
          <cell r="C235">
            <v>0</v>
          </cell>
          <cell r="D235">
            <v>0</v>
          </cell>
          <cell r="E235">
            <v>0</v>
          </cell>
        </row>
        <row r="236">
          <cell r="A236">
            <v>41055801</v>
          </cell>
          <cell r="B236" t="str">
            <v>801</v>
          </cell>
          <cell r="C236">
            <v>0</v>
          </cell>
          <cell r="D236">
            <v>0</v>
          </cell>
          <cell r="E236">
            <v>0</v>
          </cell>
        </row>
        <row r="237">
          <cell r="A237">
            <v>41055809</v>
          </cell>
          <cell r="B237" t="str">
            <v>809</v>
          </cell>
          <cell r="C237">
            <v>0</v>
          </cell>
          <cell r="D237">
            <v>0</v>
          </cell>
          <cell r="E237">
            <v>0</v>
          </cell>
        </row>
        <row r="238">
          <cell r="A238">
            <v>41055905</v>
          </cell>
          <cell r="B238" t="str">
            <v>905</v>
          </cell>
          <cell r="C238">
            <v>0</v>
          </cell>
          <cell r="D238">
            <v>0</v>
          </cell>
          <cell r="E238">
            <v>0</v>
          </cell>
        </row>
        <row r="239">
          <cell r="A239">
            <v>41056801</v>
          </cell>
          <cell r="B239" t="str">
            <v>801</v>
          </cell>
          <cell r="C239">
            <v>0</v>
          </cell>
          <cell r="D239">
            <v>0</v>
          </cell>
          <cell r="E239">
            <v>0</v>
          </cell>
        </row>
        <row r="240">
          <cell r="A240">
            <v>41056905</v>
          </cell>
          <cell r="B240" t="str">
            <v>905</v>
          </cell>
          <cell r="C240">
            <v>0</v>
          </cell>
          <cell r="D240">
            <v>0</v>
          </cell>
          <cell r="E240">
            <v>0</v>
          </cell>
        </row>
        <row r="241">
          <cell r="A241">
            <v>41057801</v>
          </cell>
          <cell r="B241" t="str">
            <v>801</v>
          </cell>
          <cell r="C241">
            <v>0</v>
          </cell>
          <cell r="D241">
            <v>0</v>
          </cell>
          <cell r="E241">
            <v>0</v>
          </cell>
        </row>
        <row r="242">
          <cell r="A242">
            <v>41057905</v>
          </cell>
          <cell r="B242" t="str">
            <v>905</v>
          </cell>
          <cell r="C242">
            <v>0</v>
          </cell>
          <cell r="D242">
            <v>0</v>
          </cell>
          <cell r="E242">
            <v>0</v>
          </cell>
        </row>
        <row r="243">
          <cell r="A243">
            <v>41059860</v>
          </cell>
          <cell r="B243" t="str">
            <v>860</v>
          </cell>
          <cell r="C243">
            <v>0</v>
          </cell>
          <cell r="D243">
            <v>0</v>
          </cell>
          <cell r="E243">
            <v>0</v>
          </cell>
        </row>
        <row r="244">
          <cell r="A244">
            <v>41060801</v>
          </cell>
          <cell r="B244" t="str">
            <v>801</v>
          </cell>
          <cell r="C244">
            <v>0</v>
          </cell>
          <cell r="D244">
            <v>0</v>
          </cell>
          <cell r="E244">
            <v>0</v>
          </cell>
        </row>
        <row r="245">
          <cell r="A245">
            <v>41060829</v>
          </cell>
          <cell r="B245" t="str">
            <v>829</v>
          </cell>
          <cell r="C245">
            <v>0</v>
          </cell>
          <cell r="D245">
            <v>0</v>
          </cell>
          <cell r="E245">
            <v>0</v>
          </cell>
        </row>
        <row r="246">
          <cell r="A246">
            <v>41060905</v>
          </cell>
          <cell r="B246" t="str">
            <v>905</v>
          </cell>
          <cell r="C246">
            <v>794</v>
          </cell>
          <cell r="D246">
            <v>0</v>
          </cell>
          <cell r="E246">
            <v>9556.4843049327355</v>
          </cell>
        </row>
        <row r="247">
          <cell r="A247">
            <v>41061909</v>
          </cell>
          <cell r="B247" t="str">
            <v>909</v>
          </cell>
          <cell r="C247">
            <v>0</v>
          </cell>
          <cell r="D247">
            <v>0</v>
          </cell>
          <cell r="E247">
            <v>0</v>
          </cell>
        </row>
        <row r="248">
          <cell r="A248">
            <v>41062801</v>
          </cell>
          <cell r="B248" t="str">
            <v>801</v>
          </cell>
          <cell r="C248">
            <v>0</v>
          </cell>
          <cell r="D248">
            <v>0</v>
          </cell>
          <cell r="E248">
            <v>0</v>
          </cell>
        </row>
        <row r="249">
          <cell r="A249">
            <v>41062809</v>
          </cell>
          <cell r="B249" t="str">
            <v>809</v>
          </cell>
          <cell r="C249">
            <v>0</v>
          </cell>
          <cell r="D249">
            <v>0</v>
          </cell>
          <cell r="E249">
            <v>0</v>
          </cell>
        </row>
        <row r="250">
          <cell r="A250">
            <v>41062905</v>
          </cell>
          <cell r="B250" t="str">
            <v>905</v>
          </cell>
          <cell r="C250">
            <v>0</v>
          </cell>
          <cell r="D250">
            <v>0</v>
          </cell>
          <cell r="E250">
            <v>0</v>
          </cell>
        </row>
        <row r="251">
          <cell r="A251">
            <v>41062967</v>
          </cell>
          <cell r="B251" t="str">
            <v>967</v>
          </cell>
          <cell r="C251">
            <v>0</v>
          </cell>
          <cell r="D251">
            <v>0</v>
          </cell>
          <cell r="E251">
            <v>0</v>
          </cell>
        </row>
        <row r="252">
          <cell r="A252">
            <v>41063801</v>
          </cell>
          <cell r="B252" t="str">
            <v>801</v>
          </cell>
          <cell r="C252">
            <v>24.63</v>
          </cell>
          <cell r="D252">
            <v>818.37</v>
          </cell>
          <cell r="E252">
            <v>24.628460624999999</v>
          </cell>
        </row>
        <row r="253">
          <cell r="A253">
            <v>41063809</v>
          </cell>
          <cell r="B253" t="str">
            <v>809</v>
          </cell>
          <cell r="C253">
            <v>1</v>
          </cell>
          <cell r="D253">
            <v>0</v>
          </cell>
          <cell r="E253">
            <v>208.97272727272727</v>
          </cell>
        </row>
        <row r="254">
          <cell r="A254">
            <v>41063905</v>
          </cell>
          <cell r="B254" t="str">
            <v>905</v>
          </cell>
          <cell r="C254">
            <v>0</v>
          </cell>
          <cell r="D254">
            <v>0</v>
          </cell>
          <cell r="E254">
            <v>0</v>
          </cell>
        </row>
        <row r="255">
          <cell r="A255">
            <v>41063967</v>
          </cell>
          <cell r="B255" t="str">
            <v>967</v>
          </cell>
          <cell r="C255">
            <v>0</v>
          </cell>
          <cell r="D255">
            <v>0</v>
          </cell>
          <cell r="E255">
            <v>0</v>
          </cell>
        </row>
        <row r="256">
          <cell r="A256">
            <v>41064801</v>
          </cell>
          <cell r="B256" t="str">
            <v>801</v>
          </cell>
          <cell r="C256">
            <v>76</v>
          </cell>
          <cell r="D256">
            <v>576</v>
          </cell>
          <cell r="E256">
            <v>75.995249999999999</v>
          </cell>
        </row>
        <row r="257">
          <cell r="A257">
            <v>41064809</v>
          </cell>
          <cell r="B257" t="str">
            <v>809</v>
          </cell>
          <cell r="C257">
            <v>87</v>
          </cell>
          <cell r="D257">
            <v>3</v>
          </cell>
          <cell r="E257">
            <v>18180.627272727274</v>
          </cell>
        </row>
        <row r="258">
          <cell r="A258">
            <v>41064829</v>
          </cell>
          <cell r="B258" t="str">
            <v>829</v>
          </cell>
          <cell r="C258">
            <v>0</v>
          </cell>
          <cell r="D258">
            <v>0</v>
          </cell>
          <cell r="E258">
            <v>0</v>
          </cell>
        </row>
        <row r="259">
          <cell r="A259">
            <v>41064905</v>
          </cell>
          <cell r="B259" t="str">
            <v>905</v>
          </cell>
          <cell r="C259">
            <v>-16870</v>
          </cell>
          <cell r="D259">
            <v>141</v>
          </cell>
          <cell r="E259">
            <v>-203045.20179372196</v>
          </cell>
        </row>
        <row r="260">
          <cell r="A260">
            <v>41064907</v>
          </cell>
          <cell r="B260" t="str">
            <v>907</v>
          </cell>
          <cell r="C260">
            <v>0</v>
          </cell>
          <cell r="D260">
            <v>0</v>
          </cell>
          <cell r="E260">
            <v>0</v>
          </cell>
        </row>
        <row r="261">
          <cell r="A261">
            <v>41065801</v>
          </cell>
          <cell r="B261" t="str">
            <v>801</v>
          </cell>
          <cell r="C261">
            <v>0</v>
          </cell>
          <cell r="D261">
            <v>0</v>
          </cell>
          <cell r="E261">
            <v>0</v>
          </cell>
        </row>
        <row r="262">
          <cell r="A262">
            <v>41065853</v>
          </cell>
          <cell r="B262" t="str">
            <v>853</v>
          </cell>
          <cell r="C262">
            <v>0</v>
          </cell>
          <cell r="D262">
            <v>0</v>
          </cell>
          <cell r="E262">
            <v>0</v>
          </cell>
        </row>
        <row r="263">
          <cell r="A263">
            <v>41065855</v>
          </cell>
          <cell r="B263" t="str">
            <v>855</v>
          </cell>
          <cell r="C263">
            <v>0</v>
          </cell>
          <cell r="D263">
            <v>0</v>
          </cell>
          <cell r="E263">
            <v>0</v>
          </cell>
        </row>
        <row r="264">
          <cell r="A264">
            <v>41065905</v>
          </cell>
          <cell r="B264" t="str">
            <v>905</v>
          </cell>
          <cell r="C264">
            <v>1</v>
          </cell>
          <cell r="D264">
            <v>0</v>
          </cell>
          <cell r="E264">
            <v>12.035874439461884</v>
          </cell>
        </row>
        <row r="265">
          <cell r="A265">
            <v>41065907</v>
          </cell>
          <cell r="B265" t="str">
            <v>907</v>
          </cell>
          <cell r="C265">
            <v>0</v>
          </cell>
          <cell r="D265">
            <v>0</v>
          </cell>
          <cell r="E265">
            <v>0</v>
          </cell>
        </row>
        <row r="266">
          <cell r="A266">
            <v>41066849</v>
          </cell>
          <cell r="B266" t="str">
            <v>849</v>
          </cell>
          <cell r="C266">
            <v>0</v>
          </cell>
          <cell r="D266">
            <v>0</v>
          </cell>
          <cell r="E266">
            <v>0</v>
          </cell>
        </row>
        <row r="267">
          <cell r="A267">
            <v>41066909</v>
          </cell>
          <cell r="B267" t="str">
            <v>909</v>
          </cell>
          <cell r="C267">
            <v>0</v>
          </cell>
          <cell r="D267">
            <v>0</v>
          </cell>
          <cell r="E267">
            <v>0</v>
          </cell>
        </row>
        <row r="268">
          <cell r="A268">
            <v>41067909</v>
          </cell>
          <cell r="B268" t="str">
            <v>909</v>
          </cell>
          <cell r="C268">
            <v>0</v>
          </cell>
          <cell r="D268">
            <v>0</v>
          </cell>
          <cell r="E268">
            <v>0</v>
          </cell>
        </row>
        <row r="269">
          <cell r="A269">
            <v>41068801</v>
          </cell>
          <cell r="B269" t="str">
            <v>801</v>
          </cell>
          <cell r="C269">
            <v>0</v>
          </cell>
          <cell r="D269">
            <v>0</v>
          </cell>
          <cell r="E269">
            <v>0</v>
          </cell>
        </row>
        <row r="270">
          <cell r="A270">
            <v>41068809</v>
          </cell>
          <cell r="B270" t="str">
            <v>809</v>
          </cell>
          <cell r="C270">
            <v>0</v>
          </cell>
          <cell r="D270">
            <v>0</v>
          </cell>
          <cell r="E270">
            <v>0</v>
          </cell>
        </row>
        <row r="271">
          <cell r="A271">
            <v>41068905</v>
          </cell>
          <cell r="B271" t="str">
            <v>905</v>
          </cell>
          <cell r="C271">
            <v>0</v>
          </cell>
          <cell r="D271">
            <v>0</v>
          </cell>
          <cell r="E271">
            <v>0</v>
          </cell>
        </row>
        <row r="272">
          <cell r="A272">
            <v>41069801</v>
          </cell>
          <cell r="B272" t="str">
            <v>801</v>
          </cell>
          <cell r="C272">
            <v>0</v>
          </cell>
          <cell r="D272">
            <v>0</v>
          </cell>
          <cell r="E272">
            <v>0</v>
          </cell>
        </row>
        <row r="273">
          <cell r="A273">
            <v>41069809</v>
          </cell>
          <cell r="B273" t="str">
            <v>809</v>
          </cell>
          <cell r="C273">
            <v>0</v>
          </cell>
          <cell r="D273">
            <v>0</v>
          </cell>
          <cell r="E273">
            <v>0</v>
          </cell>
        </row>
        <row r="274">
          <cell r="A274">
            <v>41069905</v>
          </cell>
          <cell r="B274" t="str">
            <v>905</v>
          </cell>
          <cell r="C274">
            <v>0</v>
          </cell>
          <cell r="D274">
            <v>0</v>
          </cell>
          <cell r="E274">
            <v>0</v>
          </cell>
        </row>
        <row r="275">
          <cell r="A275">
            <v>41069907</v>
          </cell>
          <cell r="B275" t="str">
            <v>907</v>
          </cell>
          <cell r="C275">
            <v>0</v>
          </cell>
          <cell r="D275">
            <v>0</v>
          </cell>
          <cell r="E275">
            <v>0</v>
          </cell>
        </row>
        <row r="276">
          <cell r="A276">
            <v>41069967</v>
          </cell>
          <cell r="B276" t="str">
            <v>967</v>
          </cell>
          <cell r="C276">
            <v>0</v>
          </cell>
          <cell r="D276">
            <v>0</v>
          </cell>
          <cell r="E276">
            <v>0</v>
          </cell>
        </row>
        <row r="277">
          <cell r="A277">
            <v>41071801</v>
          </cell>
          <cell r="B277" t="str">
            <v>801</v>
          </cell>
          <cell r="C277">
            <v>1176</v>
          </cell>
          <cell r="D277">
            <v>0</v>
          </cell>
          <cell r="E277">
            <v>1175.9265</v>
          </cell>
        </row>
        <row r="278">
          <cell r="A278">
            <v>41071905</v>
          </cell>
          <cell r="B278" t="str">
            <v>905</v>
          </cell>
          <cell r="C278">
            <v>-3885</v>
          </cell>
          <cell r="D278">
            <v>8</v>
          </cell>
          <cell r="E278">
            <v>-46759.372197309414</v>
          </cell>
        </row>
        <row r="279">
          <cell r="A279">
            <v>41071909</v>
          </cell>
          <cell r="B279" t="str">
            <v>909</v>
          </cell>
          <cell r="C279">
            <v>2</v>
          </cell>
          <cell r="D279">
            <v>18</v>
          </cell>
          <cell r="E279">
            <v>23.441859154929571</v>
          </cell>
        </row>
        <row r="280">
          <cell r="A280">
            <v>41074801</v>
          </cell>
          <cell r="B280" t="str">
            <v>801</v>
          </cell>
          <cell r="C280">
            <v>3560.73</v>
          </cell>
          <cell r="D280">
            <v>0</v>
          </cell>
          <cell r="E280">
            <v>3560.5074543750002</v>
          </cell>
        </row>
        <row r="281">
          <cell r="A281">
            <v>41074809</v>
          </cell>
          <cell r="B281" t="str">
            <v>809</v>
          </cell>
          <cell r="C281">
            <v>85</v>
          </cell>
          <cell r="D281">
            <v>5</v>
          </cell>
          <cell r="E281">
            <v>17762.681818181816</v>
          </cell>
        </row>
        <row r="282">
          <cell r="A282">
            <v>41074829</v>
          </cell>
          <cell r="B282" t="str">
            <v>829</v>
          </cell>
          <cell r="C282">
            <v>0</v>
          </cell>
          <cell r="D282">
            <v>0</v>
          </cell>
          <cell r="E282">
            <v>0</v>
          </cell>
        </row>
        <row r="283">
          <cell r="A283">
            <v>41074905</v>
          </cell>
          <cell r="B283" t="str">
            <v>905</v>
          </cell>
          <cell r="C283">
            <v>-7848</v>
          </cell>
          <cell r="D283">
            <v>134</v>
          </cell>
          <cell r="E283">
            <v>-94457.542600896864</v>
          </cell>
        </row>
        <row r="284">
          <cell r="A284">
            <v>41074967</v>
          </cell>
          <cell r="B284" t="str">
            <v>967</v>
          </cell>
          <cell r="C284">
            <v>8</v>
          </cell>
          <cell r="D284">
            <v>2</v>
          </cell>
          <cell r="E284">
            <v>8000</v>
          </cell>
        </row>
        <row r="285">
          <cell r="A285">
            <v>41075801</v>
          </cell>
          <cell r="B285" t="str">
            <v>801</v>
          </cell>
          <cell r="C285">
            <v>0</v>
          </cell>
          <cell r="D285">
            <v>0</v>
          </cell>
          <cell r="E285">
            <v>0</v>
          </cell>
        </row>
        <row r="286">
          <cell r="A286">
            <v>41076801</v>
          </cell>
          <cell r="B286" t="str">
            <v>801</v>
          </cell>
          <cell r="C286">
            <v>500.32</v>
          </cell>
          <cell r="D286">
            <v>0</v>
          </cell>
          <cell r="E286">
            <v>500.28872999999999</v>
          </cell>
        </row>
        <row r="287">
          <cell r="A287">
            <v>41076809</v>
          </cell>
          <cell r="B287" t="str">
            <v>809</v>
          </cell>
          <cell r="C287">
            <v>101</v>
          </cell>
          <cell r="D287">
            <v>121</v>
          </cell>
          <cell r="E287">
            <v>21106.245454545453</v>
          </cell>
        </row>
        <row r="288">
          <cell r="A288">
            <v>41076829</v>
          </cell>
          <cell r="B288" t="str">
            <v>829</v>
          </cell>
          <cell r="C288">
            <v>0</v>
          </cell>
          <cell r="D288">
            <v>0</v>
          </cell>
          <cell r="E288">
            <v>0</v>
          </cell>
        </row>
        <row r="289">
          <cell r="A289">
            <v>41076905</v>
          </cell>
          <cell r="B289" t="str">
            <v>905</v>
          </cell>
          <cell r="C289">
            <v>-5034</v>
          </cell>
          <cell r="D289">
            <v>102</v>
          </cell>
          <cell r="E289">
            <v>-60588.591928251124</v>
          </cell>
        </row>
        <row r="290">
          <cell r="A290">
            <v>41076967</v>
          </cell>
          <cell r="B290" t="str">
            <v>967</v>
          </cell>
          <cell r="C290">
            <v>0</v>
          </cell>
          <cell r="D290">
            <v>0</v>
          </cell>
          <cell r="E290">
            <v>0</v>
          </cell>
        </row>
        <row r="291">
          <cell r="A291">
            <v>41077801</v>
          </cell>
          <cell r="B291" t="str">
            <v>801</v>
          </cell>
          <cell r="C291">
            <v>0</v>
          </cell>
          <cell r="D291">
            <v>0</v>
          </cell>
          <cell r="E291">
            <v>0</v>
          </cell>
        </row>
        <row r="292">
          <cell r="A292">
            <v>41077809</v>
          </cell>
          <cell r="B292" t="str">
            <v>809</v>
          </cell>
          <cell r="C292">
            <v>45</v>
          </cell>
          <cell r="D292">
            <v>3</v>
          </cell>
          <cell r="E292">
            <v>9403.7727272727279</v>
          </cell>
        </row>
        <row r="293">
          <cell r="A293">
            <v>41077829</v>
          </cell>
          <cell r="B293" t="str">
            <v>829</v>
          </cell>
          <cell r="C293">
            <v>0</v>
          </cell>
          <cell r="D293">
            <v>0</v>
          </cell>
          <cell r="E293">
            <v>0</v>
          </cell>
        </row>
        <row r="294">
          <cell r="A294">
            <v>41077905</v>
          </cell>
          <cell r="B294" t="str">
            <v>905</v>
          </cell>
          <cell r="C294">
            <v>977</v>
          </cell>
          <cell r="D294">
            <v>15</v>
          </cell>
          <cell r="E294">
            <v>11759.04932735426</v>
          </cell>
        </row>
        <row r="295">
          <cell r="A295">
            <v>41078801</v>
          </cell>
          <cell r="B295" t="str">
            <v>801</v>
          </cell>
          <cell r="C295">
            <v>0</v>
          </cell>
          <cell r="D295">
            <v>0</v>
          </cell>
          <cell r="E295">
            <v>0</v>
          </cell>
        </row>
        <row r="296">
          <cell r="A296">
            <v>41078809</v>
          </cell>
          <cell r="B296" t="str">
            <v>809</v>
          </cell>
          <cell r="C296">
            <v>2</v>
          </cell>
          <cell r="D296">
            <v>0</v>
          </cell>
          <cell r="E296">
            <v>417.94545454545454</v>
          </cell>
        </row>
        <row r="297">
          <cell r="A297">
            <v>41079801</v>
          </cell>
          <cell r="B297" t="str">
            <v>801</v>
          </cell>
          <cell r="C297">
            <v>0</v>
          </cell>
          <cell r="D297">
            <v>0</v>
          </cell>
          <cell r="E297">
            <v>0</v>
          </cell>
        </row>
        <row r="298">
          <cell r="A298">
            <v>41079809</v>
          </cell>
          <cell r="B298" t="str">
            <v>809</v>
          </cell>
          <cell r="C298">
            <v>0</v>
          </cell>
          <cell r="D298">
            <v>3</v>
          </cell>
          <cell r="E298">
            <v>0</v>
          </cell>
        </row>
        <row r="299">
          <cell r="A299">
            <v>41079905</v>
          </cell>
          <cell r="B299" t="str">
            <v>905</v>
          </cell>
          <cell r="C299">
            <v>0</v>
          </cell>
          <cell r="D299">
            <v>0</v>
          </cell>
          <cell r="E299">
            <v>0</v>
          </cell>
        </row>
        <row r="300">
          <cell r="A300">
            <v>41079907</v>
          </cell>
          <cell r="B300" t="str">
            <v>907</v>
          </cell>
          <cell r="C300">
            <v>0</v>
          </cell>
          <cell r="D300">
            <v>0</v>
          </cell>
          <cell r="E300">
            <v>0</v>
          </cell>
        </row>
        <row r="301">
          <cell r="A301">
            <v>41080801</v>
          </cell>
          <cell r="B301" t="str">
            <v>801</v>
          </cell>
          <cell r="C301">
            <v>0</v>
          </cell>
          <cell r="D301">
            <v>0</v>
          </cell>
          <cell r="E301">
            <v>0</v>
          </cell>
        </row>
        <row r="302">
          <cell r="A302">
            <v>41080809</v>
          </cell>
          <cell r="B302" t="str">
            <v>809</v>
          </cell>
          <cell r="C302">
            <v>2</v>
          </cell>
          <cell r="D302">
            <v>16</v>
          </cell>
          <cell r="E302">
            <v>417.94545454545454</v>
          </cell>
        </row>
        <row r="303">
          <cell r="A303">
            <v>41080829</v>
          </cell>
          <cell r="B303" t="str">
            <v>829</v>
          </cell>
          <cell r="C303">
            <v>0</v>
          </cell>
          <cell r="D303">
            <v>0</v>
          </cell>
          <cell r="E303">
            <v>0</v>
          </cell>
        </row>
        <row r="304">
          <cell r="A304">
            <v>41080855</v>
          </cell>
          <cell r="B304" t="str">
            <v>855</v>
          </cell>
          <cell r="C304">
            <v>-1486</v>
          </cell>
          <cell r="D304">
            <v>7</v>
          </cell>
          <cell r="E304">
            <v>-29535.689922480618</v>
          </cell>
        </row>
        <row r="305">
          <cell r="A305">
            <v>41080905</v>
          </cell>
          <cell r="B305" t="str">
            <v>905</v>
          </cell>
          <cell r="C305">
            <v>33</v>
          </cell>
          <cell r="D305">
            <v>0</v>
          </cell>
          <cell r="E305">
            <v>397.18385650224218</v>
          </cell>
        </row>
        <row r="306">
          <cell r="A306">
            <v>41080907</v>
          </cell>
          <cell r="B306" t="str">
            <v>907</v>
          </cell>
          <cell r="C306">
            <v>0</v>
          </cell>
          <cell r="D306">
            <v>0</v>
          </cell>
          <cell r="E306">
            <v>0</v>
          </cell>
        </row>
        <row r="307">
          <cell r="A307">
            <v>41080967</v>
          </cell>
          <cell r="B307" t="str">
            <v>967</v>
          </cell>
          <cell r="C307">
            <v>19</v>
          </cell>
          <cell r="D307">
            <v>0</v>
          </cell>
          <cell r="E307">
            <v>19000</v>
          </cell>
        </row>
        <row r="308">
          <cell r="A308">
            <v>41081809</v>
          </cell>
          <cell r="B308" t="str">
            <v>809</v>
          </cell>
          <cell r="C308">
            <v>8</v>
          </cell>
          <cell r="D308">
            <v>1</v>
          </cell>
          <cell r="E308">
            <v>1671.7818181818182</v>
          </cell>
        </row>
        <row r="309">
          <cell r="A309">
            <v>41081855</v>
          </cell>
          <cell r="B309" t="str">
            <v>855</v>
          </cell>
          <cell r="C309">
            <v>867</v>
          </cell>
          <cell r="D309">
            <v>0</v>
          </cell>
          <cell r="E309">
            <v>17232.465116279069</v>
          </cell>
        </row>
        <row r="310">
          <cell r="A310">
            <v>41081967</v>
          </cell>
          <cell r="B310" t="str">
            <v>967</v>
          </cell>
          <cell r="C310">
            <v>7</v>
          </cell>
          <cell r="D310">
            <v>0</v>
          </cell>
          <cell r="E310">
            <v>7000</v>
          </cell>
        </row>
        <row r="311">
          <cell r="A311">
            <v>41082801</v>
          </cell>
          <cell r="B311" t="str">
            <v>801</v>
          </cell>
          <cell r="C311">
            <v>0</v>
          </cell>
          <cell r="D311">
            <v>0</v>
          </cell>
          <cell r="E311">
            <v>0</v>
          </cell>
        </row>
        <row r="312">
          <cell r="A312">
            <v>41082809</v>
          </cell>
          <cell r="B312" t="str">
            <v>809</v>
          </cell>
          <cell r="C312">
            <v>26</v>
          </cell>
          <cell r="D312">
            <v>6</v>
          </cell>
          <cell r="E312">
            <v>5433.2909090909088</v>
          </cell>
        </row>
        <row r="313">
          <cell r="A313">
            <v>41082829</v>
          </cell>
          <cell r="B313" t="str">
            <v>829</v>
          </cell>
          <cell r="C313">
            <v>0</v>
          </cell>
          <cell r="D313">
            <v>0</v>
          </cell>
          <cell r="E313">
            <v>0</v>
          </cell>
        </row>
        <row r="314">
          <cell r="A314">
            <v>41082855</v>
          </cell>
          <cell r="B314" t="str">
            <v>855</v>
          </cell>
          <cell r="C314">
            <v>1545</v>
          </cell>
          <cell r="D314">
            <v>11</v>
          </cell>
          <cell r="E314">
            <v>30708.372093023256</v>
          </cell>
        </row>
        <row r="315">
          <cell r="A315">
            <v>41082905</v>
          </cell>
          <cell r="B315" t="str">
            <v>905</v>
          </cell>
          <cell r="C315">
            <v>-42</v>
          </cell>
          <cell r="D315">
            <v>0</v>
          </cell>
          <cell r="E315">
            <v>-505.50672645739911</v>
          </cell>
        </row>
        <row r="316">
          <cell r="A316">
            <v>41082907</v>
          </cell>
          <cell r="B316" t="str">
            <v>907</v>
          </cell>
          <cell r="C316">
            <v>660</v>
          </cell>
          <cell r="D316">
            <v>2</v>
          </cell>
          <cell r="E316">
            <v>10511.111111111111</v>
          </cell>
        </row>
        <row r="317">
          <cell r="A317">
            <v>41082967</v>
          </cell>
          <cell r="B317" t="str">
            <v>967</v>
          </cell>
          <cell r="C317">
            <v>27</v>
          </cell>
          <cell r="D317">
            <v>1</v>
          </cell>
          <cell r="E317">
            <v>27000</v>
          </cell>
        </row>
        <row r="318">
          <cell r="A318">
            <v>41084809</v>
          </cell>
          <cell r="B318" t="str">
            <v>809</v>
          </cell>
          <cell r="C318">
            <v>144</v>
          </cell>
          <cell r="D318">
            <v>33</v>
          </cell>
          <cell r="E318">
            <v>30092.072727272727</v>
          </cell>
        </row>
        <row r="319">
          <cell r="A319">
            <v>41084855</v>
          </cell>
          <cell r="B319" t="str">
            <v>855</v>
          </cell>
          <cell r="C319">
            <v>2046</v>
          </cell>
          <cell r="D319">
            <v>3</v>
          </cell>
          <cell r="E319">
            <v>40666.232558139534</v>
          </cell>
        </row>
        <row r="320">
          <cell r="A320">
            <v>41084967</v>
          </cell>
          <cell r="B320" t="str">
            <v>967</v>
          </cell>
          <cell r="C320">
            <v>19</v>
          </cell>
          <cell r="D320">
            <v>2</v>
          </cell>
          <cell r="E320">
            <v>19000</v>
          </cell>
        </row>
        <row r="321">
          <cell r="A321">
            <v>41085809</v>
          </cell>
          <cell r="B321" t="str">
            <v>809</v>
          </cell>
          <cell r="C321">
            <v>16</v>
          </cell>
          <cell r="D321">
            <v>2</v>
          </cell>
          <cell r="E321">
            <v>3343.5636363636363</v>
          </cell>
        </row>
        <row r="322">
          <cell r="A322">
            <v>41085855</v>
          </cell>
          <cell r="B322" t="str">
            <v>855</v>
          </cell>
          <cell r="C322">
            <v>-457</v>
          </cell>
          <cell r="D322">
            <v>0</v>
          </cell>
          <cell r="E322">
            <v>-9083.3178294573645</v>
          </cell>
        </row>
        <row r="323">
          <cell r="A323">
            <v>41085967</v>
          </cell>
          <cell r="B323" t="str">
            <v>967</v>
          </cell>
          <cell r="C323">
            <v>0</v>
          </cell>
          <cell r="D323">
            <v>0</v>
          </cell>
          <cell r="E323">
            <v>0</v>
          </cell>
        </row>
        <row r="324">
          <cell r="A324">
            <v>41086801</v>
          </cell>
          <cell r="B324" t="str">
            <v>801</v>
          </cell>
          <cell r="C324">
            <v>0</v>
          </cell>
          <cell r="D324">
            <v>0</v>
          </cell>
          <cell r="E324">
            <v>0</v>
          </cell>
        </row>
        <row r="325">
          <cell r="A325">
            <v>41086809</v>
          </cell>
          <cell r="B325" t="str">
            <v>809</v>
          </cell>
          <cell r="C325">
            <v>0</v>
          </cell>
          <cell r="D325">
            <v>0</v>
          </cell>
          <cell r="E325">
            <v>0</v>
          </cell>
        </row>
        <row r="326">
          <cell r="A326">
            <v>41086855</v>
          </cell>
          <cell r="B326" t="str">
            <v>855</v>
          </cell>
          <cell r="C326">
            <v>0</v>
          </cell>
          <cell r="D326">
            <v>0</v>
          </cell>
          <cell r="E326">
            <v>0</v>
          </cell>
        </row>
        <row r="327">
          <cell r="A327">
            <v>41086905</v>
          </cell>
          <cell r="B327" t="str">
            <v>905</v>
          </cell>
          <cell r="C327">
            <v>0</v>
          </cell>
          <cell r="D327">
            <v>0</v>
          </cell>
          <cell r="E327">
            <v>0</v>
          </cell>
        </row>
        <row r="328">
          <cell r="A328">
            <v>41086907</v>
          </cell>
          <cell r="B328" t="str">
            <v>907</v>
          </cell>
          <cell r="C328">
            <v>0</v>
          </cell>
          <cell r="D328">
            <v>0</v>
          </cell>
          <cell r="E328">
            <v>0</v>
          </cell>
        </row>
        <row r="329">
          <cell r="A329">
            <v>41086967</v>
          </cell>
          <cell r="B329" t="str">
            <v>967</v>
          </cell>
          <cell r="C329">
            <v>0</v>
          </cell>
          <cell r="D329">
            <v>0</v>
          </cell>
          <cell r="E329">
            <v>0</v>
          </cell>
        </row>
        <row r="330">
          <cell r="A330">
            <v>41087801</v>
          </cell>
          <cell r="B330" t="str">
            <v>801</v>
          </cell>
          <cell r="C330">
            <v>0</v>
          </cell>
          <cell r="D330">
            <v>0</v>
          </cell>
          <cell r="E330">
            <v>0</v>
          </cell>
        </row>
        <row r="331">
          <cell r="A331">
            <v>41087809</v>
          </cell>
          <cell r="B331" t="str">
            <v>809</v>
          </cell>
          <cell r="C331">
            <v>57</v>
          </cell>
          <cell r="D331">
            <v>21</v>
          </cell>
          <cell r="E331">
            <v>11911.445454545454</v>
          </cell>
        </row>
        <row r="332">
          <cell r="A332">
            <v>41087829</v>
          </cell>
          <cell r="B332" t="str">
            <v>829</v>
          </cell>
          <cell r="C332">
            <v>0</v>
          </cell>
          <cell r="D332">
            <v>0</v>
          </cell>
          <cell r="E332">
            <v>0</v>
          </cell>
        </row>
        <row r="333">
          <cell r="A333">
            <v>41087855</v>
          </cell>
          <cell r="B333" t="str">
            <v>855</v>
          </cell>
          <cell r="C333">
            <v>2016</v>
          </cell>
          <cell r="D333">
            <v>6</v>
          </cell>
          <cell r="E333">
            <v>40069.953488372092</v>
          </cell>
        </row>
        <row r="334">
          <cell r="A334">
            <v>41087905</v>
          </cell>
          <cell r="B334" t="str">
            <v>905</v>
          </cell>
          <cell r="C334">
            <v>0</v>
          </cell>
          <cell r="D334">
            <v>0</v>
          </cell>
          <cell r="E334">
            <v>0</v>
          </cell>
        </row>
        <row r="335">
          <cell r="A335">
            <v>41087907</v>
          </cell>
          <cell r="B335" t="str">
            <v>907</v>
          </cell>
          <cell r="C335">
            <v>255</v>
          </cell>
          <cell r="D335">
            <v>0</v>
          </cell>
          <cell r="E335">
            <v>4061.1111111111109</v>
          </cell>
        </row>
        <row r="336">
          <cell r="A336">
            <v>41087967</v>
          </cell>
          <cell r="B336" t="str">
            <v>967</v>
          </cell>
          <cell r="C336">
            <v>38</v>
          </cell>
          <cell r="D336">
            <v>0</v>
          </cell>
          <cell r="E336">
            <v>38000</v>
          </cell>
        </row>
        <row r="337">
          <cell r="A337">
            <v>41088809</v>
          </cell>
          <cell r="B337" t="str">
            <v>809</v>
          </cell>
          <cell r="C337">
            <v>33</v>
          </cell>
          <cell r="D337">
            <v>0</v>
          </cell>
          <cell r="E337">
            <v>6896.0999999999995</v>
          </cell>
        </row>
        <row r="338">
          <cell r="A338">
            <v>41088855</v>
          </cell>
          <cell r="B338" t="str">
            <v>855</v>
          </cell>
          <cell r="C338">
            <v>1207</v>
          </cell>
          <cell r="D338">
            <v>0</v>
          </cell>
          <cell r="E338">
            <v>23990.294573643412</v>
          </cell>
        </row>
        <row r="339">
          <cell r="A339">
            <v>41088967</v>
          </cell>
          <cell r="B339" t="str">
            <v>967</v>
          </cell>
          <cell r="C339">
            <v>11</v>
          </cell>
          <cell r="D339">
            <v>0</v>
          </cell>
          <cell r="E339">
            <v>11000</v>
          </cell>
        </row>
        <row r="340">
          <cell r="A340">
            <v>41089801</v>
          </cell>
          <cell r="B340" t="str">
            <v>801</v>
          </cell>
          <cell r="C340">
            <v>0</v>
          </cell>
          <cell r="D340">
            <v>0</v>
          </cell>
          <cell r="E340">
            <v>0</v>
          </cell>
        </row>
        <row r="341">
          <cell r="A341">
            <v>41089809</v>
          </cell>
          <cell r="B341" t="str">
            <v>809</v>
          </cell>
          <cell r="C341">
            <v>19</v>
          </cell>
          <cell r="D341">
            <v>2</v>
          </cell>
          <cell r="E341">
            <v>3970.4818181818182</v>
          </cell>
        </row>
        <row r="342">
          <cell r="A342">
            <v>41089829</v>
          </cell>
          <cell r="B342" t="str">
            <v>829</v>
          </cell>
          <cell r="C342">
            <v>0</v>
          </cell>
          <cell r="D342">
            <v>0</v>
          </cell>
          <cell r="E342">
            <v>0</v>
          </cell>
        </row>
        <row r="343">
          <cell r="A343">
            <v>41089855</v>
          </cell>
          <cell r="B343" t="str">
            <v>855</v>
          </cell>
          <cell r="C343">
            <v>1023</v>
          </cell>
          <cell r="D343">
            <v>199</v>
          </cell>
          <cell r="E343">
            <v>20333.116279069767</v>
          </cell>
        </row>
        <row r="344">
          <cell r="A344">
            <v>41089905</v>
          </cell>
          <cell r="B344" t="str">
            <v>905</v>
          </cell>
          <cell r="C344">
            <v>461</v>
          </cell>
          <cell r="D344">
            <v>0</v>
          </cell>
          <cell r="E344">
            <v>5548.538116591928</v>
          </cell>
        </row>
        <row r="345">
          <cell r="A345">
            <v>41089907</v>
          </cell>
          <cell r="B345" t="str">
            <v>907</v>
          </cell>
          <cell r="C345">
            <v>0</v>
          </cell>
          <cell r="D345">
            <v>5</v>
          </cell>
          <cell r="E345">
            <v>0</v>
          </cell>
        </row>
        <row r="346">
          <cell r="A346">
            <v>41089967</v>
          </cell>
          <cell r="B346" t="str">
            <v>967</v>
          </cell>
          <cell r="C346">
            <v>4</v>
          </cell>
          <cell r="D346">
            <v>0</v>
          </cell>
          <cell r="E346">
            <v>4000</v>
          </cell>
        </row>
        <row r="347">
          <cell r="A347">
            <v>41090801</v>
          </cell>
          <cell r="B347" t="str">
            <v>801</v>
          </cell>
          <cell r="C347">
            <v>0</v>
          </cell>
          <cell r="D347">
            <v>0</v>
          </cell>
          <cell r="E347">
            <v>0</v>
          </cell>
        </row>
        <row r="348">
          <cell r="A348">
            <v>41090809</v>
          </cell>
          <cell r="B348" t="str">
            <v>809</v>
          </cell>
          <cell r="C348">
            <v>38</v>
          </cell>
          <cell r="D348">
            <v>3</v>
          </cell>
          <cell r="E348">
            <v>7940.9636363636364</v>
          </cell>
        </row>
        <row r="349">
          <cell r="A349">
            <v>41090855</v>
          </cell>
          <cell r="B349" t="str">
            <v>855</v>
          </cell>
          <cell r="C349">
            <v>551</v>
          </cell>
          <cell r="D349">
            <v>0</v>
          </cell>
          <cell r="E349">
            <v>10951.658914728681</v>
          </cell>
        </row>
        <row r="350">
          <cell r="A350">
            <v>41090967</v>
          </cell>
          <cell r="B350" t="str">
            <v>967</v>
          </cell>
          <cell r="C350">
            <v>0</v>
          </cell>
          <cell r="D350">
            <v>0</v>
          </cell>
          <cell r="E350">
            <v>0</v>
          </cell>
        </row>
        <row r="351">
          <cell r="A351">
            <v>41091809</v>
          </cell>
          <cell r="B351" t="str">
            <v>809</v>
          </cell>
          <cell r="C351">
            <v>47</v>
          </cell>
          <cell r="D351">
            <v>2</v>
          </cell>
          <cell r="E351">
            <v>9821.7181818181816</v>
          </cell>
        </row>
        <row r="352">
          <cell r="A352">
            <v>41091855</v>
          </cell>
          <cell r="B352" t="str">
            <v>855</v>
          </cell>
          <cell r="C352">
            <v>488</v>
          </cell>
          <cell r="D352">
            <v>36</v>
          </cell>
          <cell r="E352">
            <v>9699.4728682170535</v>
          </cell>
        </row>
        <row r="353">
          <cell r="A353">
            <v>41091967</v>
          </cell>
          <cell r="B353" t="str">
            <v>967</v>
          </cell>
          <cell r="C353">
            <v>13</v>
          </cell>
          <cell r="D353">
            <v>0</v>
          </cell>
          <cell r="E353">
            <v>13000</v>
          </cell>
        </row>
        <row r="354">
          <cell r="A354">
            <v>41092809</v>
          </cell>
          <cell r="B354" t="str">
            <v>809</v>
          </cell>
          <cell r="C354">
            <v>0</v>
          </cell>
          <cell r="D354">
            <v>0</v>
          </cell>
          <cell r="E354">
            <v>0</v>
          </cell>
        </row>
        <row r="355">
          <cell r="A355">
            <v>41092905</v>
          </cell>
          <cell r="B355" t="str">
            <v>905</v>
          </cell>
          <cell r="C355">
            <v>0</v>
          </cell>
          <cell r="D355">
            <v>0</v>
          </cell>
          <cell r="E355">
            <v>0</v>
          </cell>
        </row>
        <row r="356">
          <cell r="A356">
            <v>41093801</v>
          </cell>
          <cell r="B356" t="str">
            <v>801</v>
          </cell>
          <cell r="C356">
            <v>1420.78</v>
          </cell>
          <cell r="D356">
            <v>0</v>
          </cell>
          <cell r="E356">
            <v>1420.6912012499999</v>
          </cell>
        </row>
        <row r="357">
          <cell r="A357">
            <v>41093855</v>
          </cell>
          <cell r="B357" t="str">
            <v>855</v>
          </cell>
          <cell r="C357">
            <v>-136</v>
          </cell>
          <cell r="D357">
            <v>43</v>
          </cell>
          <cell r="E357">
            <v>-2703.1317829457366</v>
          </cell>
        </row>
        <row r="358">
          <cell r="A358">
            <v>41094801</v>
          </cell>
          <cell r="B358" t="str">
            <v>801</v>
          </cell>
          <cell r="C358">
            <v>0</v>
          </cell>
          <cell r="D358">
            <v>0</v>
          </cell>
          <cell r="E358">
            <v>0</v>
          </cell>
        </row>
        <row r="359">
          <cell r="A359">
            <v>41094855</v>
          </cell>
          <cell r="B359" t="str">
            <v>855</v>
          </cell>
          <cell r="C359">
            <v>-804</v>
          </cell>
          <cell r="D359">
            <v>1</v>
          </cell>
          <cell r="E359">
            <v>-15980.279069767441</v>
          </cell>
        </row>
        <row r="360">
          <cell r="A360">
            <v>41094967</v>
          </cell>
          <cell r="B360" t="str">
            <v>967</v>
          </cell>
          <cell r="C360">
            <v>0</v>
          </cell>
          <cell r="D360">
            <v>1</v>
          </cell>
          <cell r="E360">
            <v>0</v>
          </cell>
        </row>
        <row r="361">
          <cell r="A361">
            <v>41095801</v>
          </cell>
          <cell r="B361" t="str">
            <v>801</v>
          </cell>
          <cell r="C361">
            <v>0</v>
          </cell>
          <cell r="D361">
            <v>0</v>
          </cell>
          <cell r="E361">
            <v>0</v>
          </cell>
        </row>
        <row r="362">
          <cell r="A362">
            <v>41095905</v>
          </cell>
          <cell r="B362" t="str">
            <v>905</v>
          </cell>
          <cell r="C362">
            <v>0</v>
          </cell>
          <cell r="D362">
            <v>0</v>
          </cell>
          <cell r="E362">
            <v>0</v>
          </cell>
        </row>
        <row r="363">
          <cell r="A363">
            <v>41095907</v>
          </cell>
          <cell r="B363" t="str">
            <v>907</v>
          </cell>
          <cell r="C363">
            <v>0</v>
          </cell>
          <cell r="D363">
            <v>0</v>
          </cell>
          <cell r="E363">
            <v>0</v>
          </cell>
        </row>
        <row r="364">
          <cell r="A364">
            <v>41096801</v>
          </cell>
          <cell r="B364" t="str">
            <v>801</v>
          </cell>
          <cell r="C364">
            <v>200</v>
          </cell>
          <cell r="D364">
            <v>0</v>
          </cell>
          <cell r="E364">
            <v>199.98750000000001</v>
          </cell>
        </row>
        <row r="365">
          <cell r="A365">
            <v>41096809</v>
          </cell>
          <cell r="B365" t="str">
            <v>809</v>
          </cell>
          <cell r="C365">
            <v>0</v>
          </cell>
          <cell r="D365">
            <v>0</v>
          </cell>
          <cell r="E365">
            <v>0</v>
          </cell>
        </row>
        <row r="366">
          <cell r="A366">
            <v>41096905</v>
          </cell>
          <cell r="B366" t="str">
            <v>905</v>
          </cell>
          <cell r="C366">
            <v>0</v>
          </cell>
          <cell r="D366">
            <v>0</v>
          </cell>
          <cell r="E366">
            <v>0</v>
          </cell>
        </row>
        <row r="367">
          <cell r="A367">
            <v>41096967</v>
          </cell>
          <cell r="B367" t="str">
            <v>967</v>
          </cell>
          <cell r="C367">
            <v>0</v>
          </cell>
          <cell r="D367">
            <v>0</v>
          </cell>
          <cell r="E367">
            <v>0</v>
          </cell>
        </row>
        <row r="368">
          <cell r="A368">
            <v>41097801</v>
          </cell>
          <cell r="B368" t="str">
            <v>801</v>
          </cell>
          <cell r="C368">
            <v>0</v>
          </cell>
          <cell r="D368">
            <v>0</v>
          </cell>
          <cell r="E368">
            <v>0</v>
          </cell>
        </row>
        <row r="369">
          <cell r="A369">
            <v>41097809</v>
          </cell>
          <cell r="B369" t="str">
            <v>809</v>
          </cell>
          <cell r="C369">
            <v>0</v>
          </cell>
          <cell r="D369">
            <v>0</v>
          </cell>
          <cell r="E369">
            <v>0</v>
          </cell>
        </row>
        <row r="370">
          <cell r="A370">
            <v>41097905</v>
          </cell>
          <cell r="B370" t="str">
            <v>905</v>
          </cell>
          <cell r="C370">
            <v>0</v>
          </cell>
          <cell r="D370">
            <v>0</v>
          </cell>
          <cell r="E370">
            <v>0</v>
          </cell>
        </row>
        <row r="371">
          <cell r="A371">
            <v>41097967</v>
          </cell>
          <cell r="B371" t="str">
            <v>967</v>
          </cell>
          <cell r="C371">
            <v>0</v>
          </cell>
          <cell r="D371">
            <v>0</v>
          </cell>
          <cell r="E371">
            <v>0</v>
          </cell>
        </row>
        <row r="372">
          <cell r="A372">
            <v>41098801</v>
          </cell>
          <cell r="B372" t="str">
            <v>801</v>
          </cell>
          <cell r="C372">
            <v>0</v>
          </cell>
          <cell r="D372">
            <v>0</v>
          </cell>
          <cell r="E372">
            <v>0</v>
          </cell>
        </row>
        <row r="373">
          <cell r="A373">
            <v>41098809</v>
          </cell>
          <cell r="B373" t="str">
            <v>809</v>
          </cell>
          <cell r="C373">
            <v>-43</v>
          </cell>
          <cell r="D373">
            <v>7</v>
          </cell>
          <cell r="E373">
            <v>-8985.8272727272724</v>
          </cell>
        </row>
        <row r="374">
          <cell r="A374">
            <v>41098905</v>
          </cell>
          <cell r="B374" t="str">
            <v>905</v>
          </cell>
          <cell r="C374">
            <v>-3588</v>
          </cell>
          <cell r="D374">
            <v>7</v>
          </cell>
          <cell r="E374">
            <v>-43184.71748878924</v>
          </cell>
        </row>
        <row r="375">
          <cell r="A375">
            <v>41099801</v>
          </cell>
          <cell r="B375" t="str">
            <v>801</v>
          </cell>
          <cell r="C375">
            <v>0</v>
          </cell>
          <cell r="D375">
            <v>0</v>
          </cell>
          <cell r="E375">
            <v>0</v>
          </cell>
        </row>
        <row r="376">
          <cell r="A376">
            <v>41099809</v>
          </cell>
          <cell r="B376" t="str">
            <v>809</v>
          </cell>
          <cell r="C376">
            <v>63</v>
          </cell>
          <cell r="D376">
            <v>7</v>
          </cell>
          <cell r="E376">
            <v>13165.281818181818</v>
          </cell>
        </row>
        <row r="377">
          <cell r="A377">
            <v>41099829</v>
          </cell>
          <cell r="B377" t="str">
            <v>829</v>
          </cell>
          <cell r="C377">
            <v>0</v>
          </cell>
          <cell r="D377">
            <v>0</v>
          </cell>
          <cell r="E377">
            <v>0</v>
          </cell>
        </row>
        <row r="378">
          <cell r="A378">
            <v>41099855</v>
          </cell>
          <cell r="B378" t="str">
            <v>855</v>
          </cell>
          <cell r="C378">
            <v>542</v>
          </cell>
          <cell r="D378">
            <v>72</v>
          </cell>
          <cell r="E378">
            <v>10772.77519379845</v>
          </cell>
        </row>
        <row r="379">
          <cell r="A379">
            <v>41099905</v>
          </cell>
          <cell r="B379" t="str">
            <v>905</v>
          </cell>
          <cell r="C379">
            <v>0</v>
          </cell>
          <cell r="D379">
            <v>0</v>
          </cell>
          <cell r="E379">
            <v>0</v>
          </cell>
        </row>
        <row r="380">
          <cell r="A380">
            <v>41099907</v>
          </cell>
          <cell r="B380" t="str">
            <v>907</v>
          </cell>
          <cell r="C380">
            <v>123</v>
          </cell>
          <cell r="D380">
            <v>0</v>
          </cell>
          <cell r="E380">
            <v>1958.8888888888889</v>
          </cell>
        </row>
        <row r="381">
          <cell r="A381">
            <v>41099967</v>
          </cell>
          <cell r="B381" t="str">
            <v>967</v>
          </cell>
          <cell r="C381">
            <v>13</v>
          </cell>
          <cell r="D381">
            <v>1</v>
          </cell>
          <cell r="E381">
            <v>13000</v>
          </cell>
        </row>
        <row r="382">
          <cell r="A382">
            <v>41101801</v>
          </cell>
          <cell r="B382" t="str">
            <v>801</v>
          </cell>
          <cell r="C382">
            <v>0</v>
          </cell>
          <cell r="D382">
            <v>0</v>
          </cell>
          <cell r="E382">
            <v>0</v>
          </cell>
        </row>
        <row r="383">
          <cell r="A383">
            <v>41101905</v>
          </cell>
          <cell r="B383" t="str">
            <v>905</v>
          </cell>
          <cell r="C383">
            <v>0</v>
          </cell>
          <cell r="D383">
            <v>0</v>
          </cell>
          <cell r="E383">
            <v>0</v>
          </cell>
        </row>
        <row r="384">
          <cell r="A384">
            <v>41110801</v>
          </cell>
          <cell r="B384" t="str">
            <v>801</v>
          </cell>
          <cell r="C384">
            <v>0</v>
          </cell>
          <cell r="D384">
            <v>0</v>
          </cell>
          <cell r="E384">
            <v>0</v>
          </cell>
        </row>
        <row r="385">
          <cell r="A385">
            <v>41110809</v>
          </cell>
          <cell r="B385" t="str">
            <v>809</v>
          </cell>
          <cell r="C385">
            <v>43</v>
          </cell>
          <cell r="D385">
            <v>5</v>
          </cell>
          <cell r="E385">
            <v>8985.8272727272724</v>
          </cell>
        </row>
        <row r="386">
          <cell r="A386">
            <v>41110829</v>
          </cell>
          <cell r="B386" t="str">
            <v>829</v>
          </cell>
          <cell r="C386">
            <v>0</v>
          </cell>
          <cell r="D386">
            <v>0</v>
          </cell>
          <cell r="E386">
            <v>0</v>
          </cell>
        </row>
        <row r="387">
          <cell r="A387">
            <v>41110905</v>
          </cell>
          <cell r="B387" t="str">
            <v>905</v>
          </cell>
          <cell r="C387">
            <v>92</v>
          </cell>
          <cell r="D387">
            <v>139</v>
          </cell>
          <cell r="E387">
            <v>1107.3004484304934</v>
          </cell>
        </row>
        <row r="388">
          <cell r="A388">
            <v>41112809</v>
          </cell>
          <cell r="B388" t="str">
            <v>809</v>
          </cell>
          <cell r="C388">
            <v>0</v>
          </cell>
          <cell r="D388">
            <v>0</v>
          </cell>
          <cell r="E388">
            <v>0</v>
          </cell>
        </row>
        <row r="389">
          <cell r="A389">
            <v>41112967</v>
          </cell>
          <cell r="B389" t="str">
            <v>967</v>
          </cell>
          <cell r="C389">
            <v>0</v>
          </cell>
          <cell r="D389">
            <v>0</v>
          </cell>
          <cell r="E389">
            <v>0</v>
          </cell>
        </row>
        <row r="390">
          <cell r="A390">
            <v>41113809</v>
          </cell>
          <cell r="B390" t="str">
            <v>809</v>
          </cell>
          <cell r="C390">
            <v>0</v>
          </cell>
          <cell r="D390">
            <v>0</v>
          </cell>
          <cell r="E390">
            <v>0</v>
          </cell>
        </row>
        <row r="391">
          <cell r="A391">
            <v>41113967</v>
          </cell>
          <cell r="B391" t="str">
            <v>967</v>
          </cell>
          <cell r="C391">
            <v>0</v>
          </cell>
          <cell r="D391">
            <v>0</v>
          </cell>
          <cell r="E391">
            <v>0</v>
          </cell>
        </row>
        <row r="392">
          <cell r="A392">
            <v>41114809</v>
          </cell>
          <cell r="B392" t="str">
            <v>809</v>
          </cell>
          <cell r="C392">
            <v>0</v>
          </cell>
          <cell r="D392">
            <v>0</v>
          </cell>
          <cell r="E392">
            <v>0</v>
          </cell>
        </row>
        <row r="393">
          <cell r="A393">
            <v>41114967</v>
          </cell>
          <cell r="B393" t="str">
            <v>967</v>
          </cell>
          <cell r="C393">
            <v>0</v>
          </cell>
          <cell r="D393">
            <v>0</v>
          </cell>
          <cell r="E393">
            <v>0</v>
          </cell>
        </row>
        <row r="394">
          <cell r="A394">
            <v>41115809</v>
          </cell>
          <cell r="B394" t="str">
            <v>809</v>
          </cell>
          <cell r="C394">
            <v>0</v>
          </cell>
          <cell r="D394">
            <v>0</v>
          </cell>
          <cell r="E394">
            <v>0</v>
          </cell>
        </row>
        <row r="395">
          <cell r="A395">
            <v>41115967</v>
          </cell>
          <cell r="B395" t="str">
            <v>967</v>
          </cell>
          <cell r="C395">
            <v>0</v>
          </cell>
          <cell r="D395">
            <v>0</v>
          </cell>
          <cell r="E395">
            <v>0</v>
          </cell>
        </row>
        <row r="396">
          <cell r="A396">
            <v>41116809</v>
          </cell>
          <cell r="B396" t="str">
            <v>809</v>
          </cell>
          <cell r="C396">
            <v>0</v>
          </cell>
          <cell r="D396">
            <v>0</v>
          </cell>
          <cell r="E396">
            <v>0</v>
          </cell>
        </row>
        <row r="397">
          <cell r="A397">
            <v>41116967</v>
          </cell>
          <cell r="B397" t="str">
            <v>967</v>
          </cell>
          <cell r="C397">
            <v>0</v>
          </cell>
          <cell r="D397">
            <v>0</v>
          </cell>
          <cell r="E397">
            <v>0</v>
          </cell>
        </row>
        <row r="398">
          <cell r="A398">
            <v>41117809</v>
          </cell>
          <cell r="B398" t="str">
            <v>809</v>
          </cell>
          <cell r="C398">
            <v>0</v>
          </cell>
          <cell r="D398">
            <v>0</v>
          </cell>
          <cell r="E398">
            <v>0</v>
          </cell>
        </row>
        <row r="399">
          <cell r="A399">
            <v>41117967</v>
          </cell>
          <cell r="B399" t="str">
            <v>967</v>
          </cell>
          <cell r="C399">
            <v>0</v>
          </cell>
          <cell r="D399">
            <v>0</v>
          </cell>
          <cell r="E399">
            <v>0</v>
          </cell>
        </row>
        <row r="400">
          <cell r="A400">
            <v>41118809</v>
          </cell>
          <cell r="B400" t="str">
            <v>809</v>
          </cell>
          <cell r="C400">
            <v>0</v>
          </cell>
          <cell r="D400">
            <v>0</v>
          </cell>
          <cell r="E400">
            <v>0</v>
          </cell>
        </row>
        <row r="401">
          <cell r="A401">
            <v>41118967</v>
          </cell>
          <cell r="B401" t="str">
            <v>967</v>
          </cell>
          <cell r="C401">
            <v>0</v>
          </cell>
          <cell r="D401">
            <v>0</v>
          </cell>
          <cell r="E401">
            <v>0</v>
          </cell>
        </row>
        <row r="402">
          <cell r="A402">
            <v>41119809</v>
          </cell>
          <cell r="B402" t="str">
            <v>809</v>
          </cell>
          <cell r="C402">
            <v>0</v>
          </cell>
          <cell r="D402">
            <v>0</v>
          </cell>
          <cell r="E402">
            <v>0</v>
          </cell>
        </row>
        <row r="403">
          <cell r="A403">
            <v>41119967</v>
          </cell>
          <cell r="B403" t="str">
            <v>967</v>
          </cell>
          <cell r="C403">
            <v>0</v>
          </cell>
          <cell r="D403">
            <v>0</v>
          </cell>
          <cell r="E403">
            <v>0</v>
          </cell>
        </row>
        <row r="404">
          <cell r="A404">
            <v>41120801</v>
          </cell>
          <cell r="B404" t="str">
            <v>801</v>
          </cell>
          <cell r="C404">
            <v>512</v>
          </cell>
          <cell r="D404">
            <v>0</v>
          </cell>
          <cell r="E404">
            <v>511.96800000000002</v>
          </cell>
        </row>
        <row r="405">
          <cell r="A405">
            <v>41120809</v>
          </cell>
          <cell r="B405" t="str">
            <v>809</v>
          </cell>
          <cell r="C405">
            <v>27</v>
          </cell>
          <cell r="D405">
            <v>0</v>
          </cell>
          <cell r="E405">
            <v>5642.2636363636366</v>
          </cell>
        </row>
        <row r="406">
          <cell r="A406">
            <v>41120905</v>
          </cell>
          <cell r="B406" t="str">
            <v>905</v>
          </cell>
          <cell r="C406">
            <v>-15921</v>
          </cell>
          <cell r="D406">
            <v>6</v>
          </cell>
          <cell r="E406">
            <v>-191623.15695067265</v>
          </cell>
        </row>
        <row r="407">
          <cell r="A407">
            <v>41121809</v>
          </cell>
          <cell r="B407" t="str">
            <v>809</v>
          </cell>
          <cell r="C407">
            <v>0</v>
          </cell>
          <cell r="D407">
            <v>0</v>
          </cell>
          <cell r="E407">
            <v>0</v>
          </cell>
        </row>
        <row r="408">
          <cell r="A408">
            <v>41121967</v>
          </cell>
          <cell r="B408" t="str">
            <v>967</v>
          </cell>
          <cell r="C408">
            <v>0</v>
          </cell>
          <cell r="D408">
            <v>0</v>
          </cell>
          <cell r="E408">
            <v>0</v>
          </cell>
        </row>
        <row r="409">
          <cell r="A409">
            <v>41122809</v>
          </cell>
          <cell r="B409" t="str">
            <v>809</v>
          </cell>
          <cell r="C409">
            <v>0</v>
          </cell>
          <cell r="D409">
            <v>0</v>
          </cell>
          <cell r="E409">
            <v>0</v>
          </cell>
        </row>
        <row r="410">
          <cell r="A410">
            <v>41122967</v>
          </cell>
          <cell r="B410" t="str">
            <v>967</v>
          </cell>
          <cell r="C410">
            <v>0</v>
          </cell>
          <cell r="D410">
            <v>0</v>
          </cell>
          <cell r="E410">
            <v>0</v>
          </cell>
        </row>
        <row r="411">
          <cell r="A411">
            <v>41271849</v>
          </cell>
          <cell r="B411" t="str">
            <v>849</v>
          </cell>
          <cell r="C411">
            <v>64</v>
          </cell>
          <cell r="D411">
            <v>0</v>
          </cell>
          <cell r="E411">
            <v>12769.474990654211</v>
          </cell>
        </row>
        <row r="412">
          <cell r="A412">
            <v>41271909</v>
          </cell>
          <cell r="B412" t="str">
            <v>909</v>
          </cell>
          <cell r="C412">
            <v>0</v>
          </cell>
          <cell r="D412">
            <v>0</v>
          </cell>
          <cell r="E412">
            <v>0</v>
          </cell>
        </row>
        <row r="413">
          <cell r="A413">
            <v>41272849</v>
          </cell>
          <cell r="B413" t="str">
            <v>849</v>
          </cell>
          <cell r="C413">
            <v>0</v>
          </cell>
          <cell r="D413">
            <v>60</v>
          </cell>
          <cell r="E413">
            <v>0</v>
          </cell>
        </row>
        <row r="414">
          <cell r="A414">
            <v>41511909</v>
          </cell>
          <cell r="B414" t="str">
            <v>909</v>
          </cell>
          <cell r="C414">
            <v>56</v>
          </cell>
          <cell r="D414">
            <v>342</v>
          </cell>
          <cell r="E414">
            <v>656.37205633802796</v>
          </cell>
        </row>
        <row r="415">
          <cell r="A415">
            <v>41521909</v>
          </cell>
          <cell r="B415" t="str">
            <v>909</v>
          </cell>
          <cell r="C415">
            <v>-2</v>
          </cell>
          <cell r="D415">
            <v>0</v>
          </cell>
          <cell r="E415">
            <v>-23.441859154929571</v>
          </cell>
        </row>
        <row r="416">
          <cell r="A416">
            <v>41531909</v>
          </cell>
          <cell r="B416" t="str">
            <v>909</v>
          </cell>
          <cell r="C416">
            <v>57</v>
          </cell>
          <cell r="D416">
            <v>290</v>
          </cell>
          <cell r="E416">
            <v>668.0929859154927</v>
          </cell>
        </row>
        <row r="417">
          <cell r="A417">
            <v>41567909</v>
          </cell>
          <cell r="B417" t="str">
            <v>909</v>
          </cell>
          <cell r="C417">
            <v>905</v>
          </cell>
          <cell r="D417">
            <v>0</v>
          </cell>
          <cell r="E417">
            <v>10607.441267605631</v>
          </cell>
        </row>
        <row r="418">
          <cell r="A418">
            <v>41569909</v>
          </cell>
          <cell r="B418" t="str">
            <v>909</v>
          </cell>
          <cell r="C418">
            <v>0</v>
          </cell>
          <cell r="D418">
            <v>0</v>
          </cell>
          <cell r="E418">
            <v>0</v>
          </cell>
        </row>
        <row r="419">
          <cell r="A419">
            <v>41571909</v>
          </cell>
          <cell r="B419" t="str">
            <v>909</v>
          </cell>
          <cell r="C419">
            <v>0</v>
          </cell>
          <cell r="D419">
            <v>0</v>
          </cell>
          <cell r="E419">
            <v>0</v>
          </cell>
        </row>
        <row r="420">
          <cell r="A420">
            <v>41572801</v>
          </cell>
          <cell r="B420" t="str">
            <v>801</v>
          </cell>
          <cell r="C420">
            <v>0</v>
          </cell>
          <cell r="D420">
            <v>0</v>
          </cell>
          <cell r="E420">
            <v>0</v>
          </cell>
        </row>
        <row r="421">
          <cell r="A421">
            <v>41572809</v>
          </cell>
          <cell r="B421" t="str">
            <v>809</v>
          </cell>
          <cell r="C421">
            <v>0</v>
          </cell>
          <cell r="D421">
            <v>0</v>
          </cell>
          <cell r="E421">
            <v>0</v>
          </cell>
        </row>
        <row r="422">
          <cell r="A422">
            <v>41573801</v>
          </cell>
          <cell r="B422" t="str">
            <v>801</v>
          </cell>
          <cell r="C422">
            <v>0</v>
          </cell>
          <cell r="D422">
            <v>0</v>
          </cell>
          <cell r="E422">
            <v>0</v>
          </cell>
        </row>
        <row r="423">
          <cell r="A423">
            <v>41573809</v>
          </cell>
          <cell r="B423" t="str">
            <v>809</v>
          </cell>
          <cell r="C423">
            <v>-223</v>
          </cell>
          <cell r="D423">
            <v>9</v>
          </cell>
          <cell r="E423">
            <v>-46600.918181818182</v>
          </cell>
        </row>
        <row r="424">
          <cell r="A424">
            <v>41576909</v>
          </cell>
          <cell r="B424" t="str">
            <v>909</v>
          </cell>
          <cell r="C424">
            <v>0</v>
          </cell>
          <cell r="D424">
            <v>0</v>
          </cell>
          <cell r="E424">
            <v>0</v>
          </cell>
        </row>
        <row r="425">
          <cell r="A425">
            <v>41578801</v>
          </cell>
          <cell r="B425" t="str">
            <v>801</v>
          </cell>
          <cell r="C425">
            <v>0</v>
          </cell>
          <cell r="D425">
            <v>0</v>
          </cell>
          <cell r="E425">
            <v>0</v>
          </cell>
        </row>
        <row r="426">
          <cell r="A426">
            <v>41578809</v>
          </cell>
          <cell r="B426" t="str">
            <v>809</v>
          </cell>
          <cell r="C426">
            <v>0</v>
          </cell>
          <cell r="D426">
            <v>0</v>
          </cell>
          <cell r="E426">
            <v>0</v>
          </cell>
        </row>
        <row r="427">
          <cell r="A427">
            <v>41578849</v>
          </cell>
          <cell r="B427" t="str">
            <v>849</v>
          </cell>
          <cell r="C427">
            <v>0</v>
          </cell>
          <cell r="D427">
            <v>0</v>
          </cell>
          <cell r="E427">
            <v>0</v>
          </cell>
        </row>
        <row r="428">
          <cell r="A428">
            <v>41579903</v>
          </cell>
          <cell r="B428" t="str">
            <v>903</v>
          </cell>
          <cell r="C428">
            <v>0</v>
          </cell>
          <cell r="D428">
            <v>0</v>
          </cell>
          <cell r="E428">
            <v>0</v>
          </cell>
        </row>
        <row r="429">
          <cell r="A429">
            <v>41580809</v>
          </cell>
          <cell r="B429" t="str">
            <v>809</v>
          </cell>
          <cell r="C429">
            <v>0</v>
          </cell>
          <cell r="D429">
            <v>0</v>
          </cell>
          <cell r="E429">
            <v>0</v>
          </cell>
        </row>
        <row r="430">
          <cell r="A430">
            <v>41581909</v>
          </cell>
          <cell r="B430" t="str">
            <v>909</v>
          </cell>
          <cell r="C430">
            <v>595</v>
          </cell>
          <cell r="D430">
            <v>2</v>
          </cell>
          <cell r="E430">
            <v>6973.9530985915471</v>
          </cell>
        </row>
        <row r="431">
          <cell r="A431">
            <v>42010801</v>
          </cell>
          <cell r="B431" t="str">
            <v>801</v>
          </cell>
          <cell r="C431">
            <v>0</v>
          </cell>
          <cell r="D431">
            <v>0</v>
          </cell>
          <cell r="E431">
            <v>0</v>
          </cell>
        </row>
        <row r="432">
          <cell r="A432">
            <v>42010905</v>
          </cell>
          <cell r="B432" t="str">
            <v>905</v>
          </cell>
          <cell r="C432">
            <v>681</v>
          </cell>
          <cell r="D432">
            <v>0</v>
          </cell>
          <cell r="E432">
            <v>8196.4304932735431</v>
          </cell>
        </row>
        <row r="433">
          <cell r="A433">
            <v>42020905</v>
          </cell>
          <cell r="B433" t="str">
            <v>905</v>
          </cell>
          <cell r="C433">
            <v>696</v>
          </cell>
          <cell r="D433">
            <v>0</v>
          </cell>
          <cell r="E433">
            <v>8376.9686098654711</v>
          </cell>
        </row>
        <row r="434">
          <cell r="A434">
            <v>42210801</v>
          </cell>
          <cell r="B434" t="str">
            <v>801</v>
          </cell>
          <cell r="C434">
            <v>0</v>
          </cell>
          <cell r="D434">
            <v>0</v>
          </cell>
          <cell r="E434">
            <v>0</v>
          </cell>
        </row>
        <row r="435">
          <cell r="A435">
            <v>42210849</v>
          </cell>
          <cell r="B435" t="str">
            <v>849</v>
          </cell>
          <cell r="C435">
            <v>116</v>
          </cell>
          <cell r="D435">
            <v>10</v>
          </cell>
          <cell r="E435">
            <v>23144.673420560757</v>
          </cell>
        </row>
        <row r="436">
          <cell r="A436">
            <v>42211801</v>
          </cell>
          <cell r="B436" t="str">
            <v>801</v>
          </cell>
          <cell r="C436">
            <v>0</v>
          </cell>
          <cell r="D436">
            <v>0</v>
          </cell>
          <cell r="E436">
            <v>0</v>
          </cell>
        </row>
        <row r="437">
          <cell r="A437">
            <v>42211849</v>
          </cell>
          <cell r="B437" t="str">
            <v>849</v>
          </cell>
          <cell r="C437">
            <v>0</v>
          </cell>
          <cell r="D437">
            <v>0</v>
          </cell>
          <cell r="E437">
            <v>0</v>
          </cell>
        </row>
        <row r="438">
          <cell r="A438">
            <v>42212801</v>
          </cell>
          <cell r="B438" t="str">
            <v>801</v>
          </cell>
          <cell r="C438">
            <v>0</v>
          </cell>
          <cell r="D438">
            <v>0</v>
          </cell>
          <cell r="E438">
            <v>0</v>
          </cell>
        </row>
        <row r="439">
          <cell r="A439">
            <v>42212849</v>
          </cell>
          <cell r="B439" t="str">
            <v>849</v>
          </cell>
          <cell r="C439">
            <v>0</v>
          </cell>
          <cell r="D439">
            <v>0</v>
          </cell>
          <cell r="E439">
            <v>0</v>
          </cell>
        </row>
        <row r="440">
          <cell r="A440">
            <v>42213801</v>
          </cell>
          <cell r="B440" t="str">
            <v>801</v>
          </cell>
          <cell r="C440">
            <v>0</v>
          </cell>
          <cell r="D440">
            <v>0</v>
          </cell>
          <cell r="E440">
            <v>0</v>
          </cell>
        </row>
        <row r="441">
          <cell r="A441">
            <v>42214801</v>
          </cell>
          <cell r="B441" t="str">
            <v>801</v>
          </cell>
          <cell r="C441">
            <v>0</v>
          </cell>
          <cell r="D441">
            <v>0</v>
          </cell>
          <cell r="E441">
            <v>0</v>
          </cell>
        </row>
        <row r="442">
          <cell r="A442">
            <v>42214967</v>
          </cell>
          <cell r="B442" t="str">
            <v>967</v>
          </cell>
          <cell r="C442">
            <v>0</v>
          </cell>
          <cell r="D442">
            <v>0</v>
          </cell>
          <cell r="E442">
            <v>0</v>
          </cell>
        </row>
        <row r="443">
          <cell r="A443">
            <v>42215801</v>
          </cell>
          <cell r="B443" t="str">
            <v>801</v>
          </cell>
          <cell r="C443">
            <v>-30.24</v>
          </cell>
          <cell r="D443">
            <v>0</v>
          </cell>
          <cell r="E443">
            <v>-30.238109999999999</v>
          </cell>
        </row>
        <row r="444">
          <cell r="A444">
            <v>42728801</v>
          </cell>
          <cell r="B444" t="str">
            <v>801</v>
          </cell>
          <cell r="C444">
            <v>0</v>
          </cell>
          <cell r="D444">
            <v>0</v>
          </cell>
          <cell r="E444">
            <v>0</v>
          </cell>
        </row>
        <row r="445">
          <cell r="A445">
            <v>42729801</v>
          </cell>
          <cell r="B445" t="str">
            <v>801</v>
          </cell>
          <cell r="C445">
            <v>0</v>
          </cell>
          <cell r="D445">
            <v>0</v>
          </cell>
          <cell r="E445">
            <v>0</v>
          </cell>
        </row>
        <row r="446">
          <cell r="A446">
            <v>43002909</v>
          </cell>
          <cell r="B446" t="str">
            <v>909</v>
          </cell>
          <cell r="C446">
            <v>0</v>
          </cell>
          <cell r="D446">
            <v>0</v>
          </cell>
          <cell r="E446">
            <v>0</v>
          </cell>
        </row>
        <row r="447">
          <cell r="A447">
            <v>43003909</v>
          </cell>
          <cell r="B447" t="str">
            <v>909</v>
          </cell>
          <cell r="C447">
            <v>0</v>
          </cell>
          <cell r="D447">
            <v>0</v>
          </cell>
          <cell r="E447">
            <v>0</v>
          </cell>
        </row>
        <row r="448">
          <cell r="A448">
            <v>43010909</v>
          </cell>
          <cell r="B448" t="str">
            <v>909</v>
          </cell>
          <cell r="C448">
            <v>0</v>
          </cell>
          <cell r="D448">
            <v>0</v>
          </cell>
          <cell r="E448">
            <v>0</v>
          </cell>
        </row>
        <row r="449">
          <cell r="A449">
            <v>43060801</v>
          </cell>
          <cell r="B449" t="str">
            <v>801</v>
          </cell>
          <cell r="C449">
            <v>4523</v>
          </cell>
          <cell r="D449">
            <v>0</v>
          </cell>
          <cell r="E449">
            <v>4522.7173124999999</v>
          </cell>
        </row>
        <row r="450">
          <cell r="A450">
            <v>43060809</v>
          </cell>
          <cell r="B450" t="str">
            <v>809</v>
          </cell>
          <cell r="C450">
            <v>143</v>
          </cell>
          <cell r="D450">
            <v>5</v>
          </cell>
          <cell r="E450">
            <v>29883.1</v>
          </cell>
        </row>
        <row r="451">
          <cell r="A451">
            <v>43060855</v>
          </cell>
          <cell r="B451" t="str">
            <v>855</v>
          </cell>
          <cell r="C451">
            <v>737</v>
          </cell>
          <cell r="D451">
            <v>7</v>
          </cell>
          <cell r="E451">
            <v>14648.589147286821</v>
          </cell>
        </row>
        <row r="452">
          <cell r="A452">
            <v>43061801</v>
          </cell>
          <cell r="B452" t="str">
            <v>801</v>
          </cell>
          <cell r="C452">
            <v>308</v>
          </cell>
          <cell r="D452">
            <v>0</v>
          </cell>
          <cell r="E452">
            <v>307.98075</v>
          </cell>
        </row>
        <row r="453">
          <cell r="A453">
            <v>43061809</v>
          </cell>
          <cell r="B453" t="str">
            <v>809</v>
          </cell>
          <cell r="C453">
            <v>31</v>
          </cell>
          <cell r="D453">
            <v>63</v>
          </cell>
          <cell r="E453">
            <v>6478.1545454545458</v>
          </cell>
        </row>
        <row r="454">
          <cell r="A454">
            <v>43061855</v>
          </cell>
          <cell r="B454" t="str">
            <v>855</v>
          </cell>
          <cell r="C454">
            <v>495</v>
          </cell>
          <cell r="D454">
            <v>2</v>
          </cell>
          <cell r="E454">
            <v>9838.6046511627901</v>
          </cell>
        </row>
        <row r="455">
          <cell r="A455">
            <v>43086801</v>
          </cell>
          <cell r="B455" t="str">
            <v>801</v>
          </cell>
          <cell r="C455">
            <v>0</v>
          </cell>
          <cell r="D455">
            <v>0</v>
          </cell>
          <cell r="E455">
            <v>0</v>
          </cell>
        </row>
        <row r="456">
          <cell r="A456">
            <v>43086809</v>
          </cell>
          <cell r="B456" t="str">
            <v>809</v>
          </cell>
          <cell r="C456">
            <v>45</v>
          </cell>
          <cell r="D456">
            <v>3</v>
          </cell>
          <cell r="E456">
            <v>9403.7727272727279</v>
          </cell>
        </row>
        <row r="457">
          <cell r="A457">
            <v>43086855</v>
          </cell>
          <cell r="B457" t="str">
            <v>855</v>
          </cell>
          <cell r="C457">
            <v>911</v>
          </cell>
          <cell r="D457">
            <v>75</v>
          </cell>
          <cell r="E457">
            <v>18107.007751937985</v>
          </cell>
        </row>
        <row r="458">
          <cell r="A458">
            <v>43086905</v>
          </cell>
          <cell r="B458" t="str">
            <v>905</v>
          </cell>
          <cell r="C458">
            <v>0</v>
          </cell>
          <cell r="D458">
            <v>0</v>
          </cell>
          <cell r="E458">
            <v>0</v>
          </cell>
        </row>
        <row r="459">
          <cell r="A459">
            <v>43086967</v>
          </cell>
          <cell r="B459" t="str">
            <v>967</v>
          </cell>
          <cell r="C459">
            <v>10</v>
          </cell>
          <cell r="D459">
            <v>0</v>
          </cell>
          <cell r="E459">
            <v>10000</v>
          </cell>
        </row>
        <row r="460">
          <cell r="A460">
            <v>43087801</v>
          </cell>
          <cell r="B460" t="str">
            <v>801</v>
          </cell>
          <cell r="C460">
            <v>0</v>
          </cell>
          <cell r="D460">
            <v>0</v>
          </cell>
          <cell r="E460">
            <v>0</v>
          </cell>
        </row>
        <row r="461">
          <cell r="A461">
            <v>43087809</v>
          </cell>
          <cell r="B461" t="str">
            <v>809</v>
          </cell>
          <cell r="C461">
            <v>92</v>
          </cell>
          <cell r="D461">
            <v>4</v>
          </cell>
          <cell r="E461">
            <v>19225.49090909091</v>
          </cell>
        </row>
        <row r="462">
          <cell r="A462">
            <v>43087855</v>
          </cell>
          <cell r="B462" t="str">
            <v>855</v>
          </cell>
          <cell r="C462">
            <v>-41</v>
          </cell>
          <cell r="D462">
            <v>43</v>
          </cell>
          <cell r="E462">
            <v>-814.91472868217056</v>
          </cell>
        </row>
        <row r="463">
          <cell r="A463">
            <v>43087905</v>
          </cell>
          <cell r="B463" t="str">
            <v>905</v>
          </cell>
          <cell r="C463">
            <v>0</v>
          </cell>
          <cell r="D463">
            <v>0</v>
          </cell>
          <cell r="E463">
            <v>0</v>
          </cell>
        </row>
        <row r="464">
          <cell r="A464">
            <v>43087967</v>
          </cell>
          <cell r="B464" t="str">
            <v>967</v>
          </cell>
          <cell r="C464">
            <v>4</v>
          </cell>
          <cell r="D464">
            <v>0</v>
          </cell>
          <cell r="E464">
            <v>4000</v>
          </cell>
        </row>
        <row r="465">
          <cell r="A465">
            <v>43088801</v>
          </cell>
          <cell r="B465" t="str">
            <v>801</v>
          </cell>
          <cell r="C465">
            <v>0</v>
          </cell>
          <cell r="D465">
            <v>0</v>
          </cell>
          <cell r="E465">
            <v>0</v>
          </cell>
        </row>
        <row r="466">
          <cell r="A466">
            <v>43088809</v>
          </cell>
          <cell r="B466" t="str">
            <v>809</v>
          </cell>
          <cell r="C466">
            <v>37</v>
          </cell>
          <cell r="D466">
            <v>2</v>
          </cell>
          <cell r="E466">
            <v>7731.9909090909086</v>
          </cell>
        </row>
        <row r="467">
          <cell r="A467">
            <v>43088855</v>
          </cell>
          <cell r="B467" t="str">
            <v>855</v>
          </cell>
          <cell r="C467">
            <v>425</v>
          </cell>
          <cell r="D467">
            <v>5</v>
          </cell>
          <cell r="E467">
            <v>8447.2868217054256</v>
          </cell>
        </row>
        <row r="468">
          <cell r="A468">
            <v>43088905</v>
          </cell>
          <cell r="B468" t="str">
            <v>905</v>
          </cell>
          <cell r="C468">
            <v>0</v>
          </cell>
          <cell r="D468">
            <v>0</v>
          </cell>
          <cell r="E468">
            <v>0</v>
          </cell>
        </row>
        <row r="469">
          <cell r="A469">
            <v>43089809</v>
          </cell>
          <cell r="B469" t="str">
            <v>809</v>
          </cell>
          <cell r="C469">
            <v>0</v>
          </cell>
          <cell r="D469">
            <v>0</v>
          </cell>
          <cell r="E469">
            <v>0</v>
          </cell>
        </row>
        <row r="470">
          <cell r="A470">
            <v>43089855</v>
          </cell>
          <cell r="B470" t="str">
            <v>855</v>
          </cell>
          <cell r="C470">
            <v>121</v>
          </cell>
          <cell r="D470">
            <v>1</v>
          </cell>
          <cell r="E470">
            <v>2404.9922480620153</v>
          </cell>
        </row>
        <row r="471">
          <cell r="A471">
            <v>43090801</v>
          </cell>
          <cell r="B471" t="str">
            <v>801</v>
          </cell>
          <cell r="C471">
            <v>0</v>
          </cell>
          <cell r="D471">
            <v>0</v>
          </cell>
          <cell r="E471">
            <v>0</v>
          </cell>
        </row>
        <row r="472">
          <cell r="A472">
            <v>43090809</v>
          </cell>
          <cell r="B472" t="str">
            <v>809</v>
          </cell>
          <cell r="C472">
            <v>31</v>
          </cell>
          <cell r="D472">
            <v>14</v>
          </cell>
          <cell r="E472">
            <v>6478.1545454545458</v>
          </cell>
        </row>
        <row r="473">
          <cell r="A473">
            <v>43090855</v>
          </cell>
          <cell r="B473" t="str">
            <v>855</v>
          </cell>
          <cell r="C473">
            <v>420</v>
          </cell>
          <cell r="D473">
            <v>54</v>
          </cell>
          <cell r="E473">
            <v>8347.9069767441852</v>
          </cell>
        </row>
        <row r="474">
          <cell r="A474">
            <v>43090905</v>
          </cell>
          <cell r="B474" t="str">
            <v>905</v>
          </cell>
          <cell r="C474">
            <v>0</v>
          </cell>
          <cell r="D474">
            <v>0</v>
          </cell>
          <cell r="E474">
            <v>0</v>
          </cell>
        </row>
        <row r="475">
          <cell r="A475">
            <v>43090967</v>
          </cell>
          <cell r="B475" t="str">
            <v>967</v>
          </cell>
          <cell r="C475">
            <v>-1</v>
          </cell>
          <cell r="D475">
            <v>0</v>
          </cell>
          <cell r="E475">
            <v>-1000</v>
          </cell>
        </row>
        <row r="476">
          <cell r="A476">
            <v>43091801</v>
          </cell>
          <cell r="B476" t="str">
            <v>801</v>
          </cell>
          <cell r="C476">
            <v>0</v>
          </cell>
          <cell r="D476">
            <v>0</v>
          </cell>
          <cell r="E476">
            <v>0</v>
          </cell>
        </row>
        <row r="477">
          <cell r="A477">
            <v>43091809</v>
          </cell>
          <cell r="B477" t="str">
            <v>809</v>
          </cell>
          <cell r="C477">
            <v>9</v>
          </cell>
          <cell r="D477">
            <v>4</v>
          </cell>
          <cell r="E477">
            <v>1880.7545454545455</v>
          </cell>
        </row>
        <row r="478">
          <cell r="A478">
            <v>43091855</v>
          </cell>
          <cell r="B478" t="str">
            <v>855</v>
          </cell>
          <cell r="C478">
            <v>3425</v>
          </cell>
          <cell r="D478">
            <v>6</v>
          </cell>
          <cell r="E478">
            <v>68075.193798449618</v>
          </cell>
        </row>
        <row r="479">
          <cell r="A479">
            <v>43091905</v>
          </cell>
          <cell r="B479" t="str">
            <v>905</v>
          </cell>
          <cell r="C479">
            <v>0</v>
          </cell>
          <cell r="D479">
            <v>0</v>
          </cell>
          <cell r="E479">
            <v>0</v>
          </cell>
        </row>
        <row r="480">
          <cell r="A480">
            <v>43091967</v>
          </cell>
          <cell r="B480" t="str">
            <v>967</v>
          </cell>
          <cell r="C480">
            <v>14</v>
          </cell>
          <cell r="D480">
            <v>1</v>
          </cell>
          <cell r="E480">
            <v>14000</v>
          </cell>
        </row>
        <row r="481">
          <cell r="A481">
            <v>43135801</v>
          </cell>
          <cell r="B481" t="str">
            <v>801</v>
          </cell>
          <cell r="C481">
            <v>251557</v>
          </cell>
          <cell r="D481">
            <v>0</v>
          </cell>
          <cell r="E481">
            <v>251541.2776875</v>
          </cell>
        </row>
        <row r="482">
          <cell r="A482">
            <v>43135809</v>
          </cell>
          <cell r="B482" t="str">
            <v>809</v>
          </cell>
          <cell r="C482">
            <v>1050</v>
          </cell>
          <cell r="D482">
            <v>8</v>
          </cell>
          <cell r="E482">
            <v>219421.36363636365</v>
          </cell>
        </row>
        <row r="483">
          <cell r="A483">
            <v>43135829</v>
          </cell>
          <cell r="B483" t="str">
            <v>829</v>
          </cell>
          <cell r="C483">
            <v>974</v>
          </cell>
          <cell r="D483">
            <v>189</v>
          </cell>
          <cell r="E483">
            <v>23376</v>
          </cell>
        </row>
        <row r="484">
          <cell r="A484">
            <v>43135905</v>
          </cell>
          <cell r="B484" t="str">
            <v>905</v>
          </cell>
          <cell r="C484">
            <v>-25638</v>
          </cell>
          <cell r="D484">
            <v>83</v>
          </cell>
          <cell r="E484">
            <v>-308575.74887892377</v>
          </cell>
        </row>
        <row r="485">
          <cell r="A485">
            <v>43135967</v>
          </cell>
          <cell r="B485" t="str">
            <v>967</v>
          </cell>
          <cell r="C485">
            <v>101</v>
          </cell>
          <cell r="D485">
            <v>0</v>
          </cell>
          <cell r="E485">
            <v>101000</v>
          </cell>
        </row>
        <row r="486">
          <cell r="A486">
            <v>43136801</v>
          </cell>
          <cell r="B486" t="str">
            <v>801</v>
          </cell>
          <cell r="C486">
            <v>648</v>
          </cell>
          <cell r="D486">
            <v>0</v>
          </cell>
          <cell r="E486">
            <v>647.95950000000005</v>
          </cell>
        </row>
        <row r="487">
          <cell r="A487">
            <v>43136809</v>
          </cell>
          <cell r="B487" t="str">
            <v>809</v>
          </cell>
          <cell r="C487">
            <v>2</v>
          </cell>
          <cell r="D487">
            <v>4</v>
          </cell>
          <cell r="E487">
            <v>417.94545454545454</v>
          </cell>
        </row>
        <row r="488">
          <cell r="A488">
            <v>43136967</v>
          </cell>
          <cell r="B488" t="str">
            <v>967</v>
          </cell>
          <cell r="C488">
            <v>0</v>
          </cell>
          <cell r="D488">
            <v>1</v>
          </cell>
          <cell r="E488">
            <v>0</v>
          </cell>
        </row>
        <row r="489">
          <cell r="A489">
            <v>43201801</v>
          </cell>
          <cell r="B489" t="str">
            <v>801</v>
          </cell>
          <cell r="C489">
            <v>0</v>
          </cell>
          <cell r="D489">
            <v>0</v>
          </cell>
          <cell r="E489">
            <v>0</v>
          </cell>
        </row>
        <row r="490">
          <cell r="A490">
            <v>43201809</v>
          </cell>
          <cell r="B490" t="str">
            <v>809</v>
          </cell>
          <cell r="C490">
            <v>0</v>
          </cell>
          <cell r="D490">
            <v>0</v>
          </cell>
          <cell r="E490">
            <v>0</v>
          </cell>
        </row>
        <row r="491">
          <cell r="A491">
            <v>43201903</v>
          </cell>
          <cell r="B491" t="str">
            <v>903</v>
          </cell>
          <cell r="C491">
            <v>0</v>
          </cell>
          <cell r="D491">
            <v>0</v>
          </cell>
          <cell r="E491">
            <v>0</v>
          </cell>
        </row>
        <row r="492">
          <cell r="A492">
            <v>43201905</v>
          </cell>
          <cell r="B492" t="str">
            <v>905</v>
          </cell>
          <cell r="C492">
            <v>142</v>
          </cell>
          <cell r="D492">
            <v>0</v>
          </cell>
          <cell r="E492">
            <v>1709.0941704035874</v>
          </cell>
        </row>
        <row r="493">
          <cell r="A493">
            <v>43201907</v>
          </cell>
          <cell r="B493" t="str">
            <v>907</v>
          </cell>
          <cell r="C493">
            <v>0</v>
          </cell>
          <cell r="D493">
            <v>0</v>
          </cell>
          <cell r="E493">
            <v>0</v>
          </cell>
        </row>
        <row r="494">
          <cell r="A494">
            <v>43202801</v>
          </cell>
          <cell r="B494" t="str">
            <v>801</v>
          </cell>
          <cell r="C494">
            <v>0</v>
          </cell>
          <cell r="D494">
            <v>0</v>
          </cell>
          <cell r="E494">
            <v>0</v>
          </cell>
        </row>
        <row r="495">
          <cell r="A495">
            <v>43202809</v>
          </cell>
          <cell r="B495" t="str">
            <v>809</v>
          </cell>
          <cell r="C495">
            <v>0</v>
          </cell>
          <cell r="D495">
            <v>0</v>
          </cell>
          <cell r="E495">
            <v>0</v>
          </cell>
        </row>
        <row r="496">
          <cell r="A496">
            <v>43202855</v>
          </cell>
          <cell r="B496" t="str">
            <v>855</v>
          </cell>
          <cell r="C496">
            <v>0</v>
          </cell>
          <cell r="D496">
            <v>0</v>
          </cell>
          <cell r="E496">
            <v>0</v>
          </cell>
        </row>
        <row r="497">
          <cell r="A497">
            <v>43202905</v>
          </cell>
          <cell r="B497" t="str">
            <v>905</v>
          </cell>
          <cell r="C497">
            <v>0</v>
          </cell>
          <cell r="D497">
            <v>0</v>
          </cell>
          <cell r="E497">
            <v>0</v>
          </cell>
        </row>
        <row r="498">
          <cell r="A498">
            <v>43202907</v>
          </cell>
          <cell r="B498" t="str">
            <v>907</v>
          </cell>
          <cell r="C498">
            <v>0</v>
          </cell>
          <cell r="D498">
            <v>0</v>
          </cell>
          <cell r="E498">
            <v>0</v>
          </cell>
        </row>
        <row r="499">
          <cell r="A499">
            <v>43202967</v>
          </cell>
          <cell r="B499" t="str">
            <v>967</v>
          </cell>
          <cell r="C499">
            <v>0</v>
          </cell>
          <cell r="D499">
            <v>0</v>
          </cell>
          <cell r="E499">
            <v>0</v>
          </cell>
        </row>
        <row r="500">
          <cell r="A500">
            <v>43203801</v>
          </cell>
          <cell r="B500" t="str">
            <v>801</v>
          </cell>
          <cell r="C500">
            <v>0</v>
          </cell>
          <cell r="D500">
            <v>0</v>
          </cell>
          <cell r="E500">
            <v>0</v>
          </cell>
        </row>
        <row r="501">
          <cell r="A501">
            <v>43203905</v>
          </cell>
          <cell r="B501" t="str">
            <v>905</v>
          </cell>
          <cell r="C501">
            <v>0</v>
          </cell>
          <cell r="D501">
            <v>0</v>
          </cell>
          <cell r="E501">
            <v>0</v>
          </cell>
        </row>
        <row r="502">
          <cell r="A502">
            <v>43204801</v>
          </cell>
          <cell r="B502" t="str">
            <v>801</v>
          </cell>
          <cell r="C502">
            <v>251658.19</v>
          </cell>
          <cell r="D502">
            <v>0</v>
          </cell>
          <cell r="E502">
            <v>251642.46136312501</v>
          </cell>
        </row>
        <row r="503">
          <cell r="A503">
            <v>43204809</v>
          </cell>
          <cell r="B503" t="str">
            <v>809</v>
          </cell>
          <cell r="C503">
            <v>842</v>
          </cell>
          <cell r="D503">
            <v>15</v>
          </cell>
          <cell r="E503">
            <v>175955.03636363635</v>
          </cell>
        </row>
        <row r="504">
          <cell r="A504">
            <v>43204829</v>
          </cell>
          <cell r="B504" t="str">
            <v>829</v>
          </cell>
          <cell r="C504">
            <v>0</v>
          </cell>
          <cell r="D504">
            <v>0</v>
          </cell>
          <cell r="E504">
            <v>0</v>
          </cell>
        </row>
        <row r="505">
          <cell r="A505">
            <v>43204855</v>
          </cell>
          <cell r="B505" t="str">
            <v>855</v>
          </cell>
          <cell r="C505">
            <v>6374</v>
          </cell>
          <cell r="D505">
            <v>42</v>
          </cell>
          <cell r="E505">
            <v>126689.42635658915</v>
          </cell>
        </row>
        <row r="506">
          <cell r="A506">
            <v>43204905</v>
          </cell>
          <cell r="B506" t="str">
            <v>905</v>
          </cell>
          <cell r="C506">
            <v>1996</v>
          </cell>
          <cell r="D506">
            <v>398</v>
          </cell>
          <cell r="E506">
            <v>24023.605381165919</v>
          </cell>
        </row>
        <row r="507">
          <cell r="A507">
            <v>43204907</v>
          </cell>
          <cell r="B507" t="str">
            <v>907</v>
          </cell>
          <cell r="C507">
            <v>0</v>
          </cell>
          <cell r="D507">
            <v>0</v>
          </cell>
          <cell r="E507">
            <v>0</v>
          </cell>
        </row>
        <row r="508">
          <cell r="A508">
            <v>43204967</v>
          </cell>
          <cell r="B508" t="str">
            <v>967</v>
          </cell>
          <cell r="C508">
            <v>-70</v>
          </cell>
          <cell r="D508">
            <v>19</v>
          </cell>
          <cell r="E508">
            <v>-70000</v>
          </cell>
        </row>
        <row r="509">
          <cell r="A509">
            <v>43206855</v>
          </cell>
          <cell r="B509" t="str">
            <v>855</v>
          </cell>
          <cell r="C509">
            <v>0</v>
          </cell>
          <cell r="D509">
            <v>0</v>
          </cell>
          <cell r="E509">
            <v>0</v>
          </cell>
        </row>
        <row r="510">
          <cell r="A510">
            <v>43207801</v>
          </cell>
          <cell r="B510" t="str">
            <v>801</v>
          </cell>
          <cell r="C510">
            <v>3277</v>
          </cell>
          <cell r="D510">
            <v>0</v>
          </cell>
          <cell r="E510">
            <v>3276.7951875000003</v>
          </cell>
        </row>
        <row r="511">
          <cell r="A511">
            <v>43207809</v>
          </cell>
          <cell r="B511" t="str">
            <v>809</v>
          </cell>
          <cell r="C511">
            <v>371</v>
          </cell>
          <cell r="D511">
            <v>6</v>
          </cell>
          <cell r="E511">
            <v>77528.881818181821</v>
          </cell>
        </row>
        <row r="512">
          <cell r="A512">
            <v>43207829</v>
          </cell>
          <cell r="B512" t="str">
            <v>829</v>
          </cell>
          <cell r="C512">
            <v>0</v>
          </cell>
          <cell r="D512">
            <v>0</v>
          </cell>
          <cell r="E512">
            <v>0</v>
          </cell>
        </row>
        <row r="513">
          <cell r="A513">
            <v>43207855</v>
          </cell>
          <cell r="B513" t="str">
            <v>855</v>
          </cell>
          <cell r="C513">
            <v>-2815</v>
          </cell>
          <cell r="D513">
            <v>13</v>
          </cell>
          <cell r="E513">
            <v>-55950.852713178298</v>
          </cell>
        </row>
        <row r="514">
          <cell r="A514">
            <v>43207905</v>
          </cell>
          <cell r="B514" t="str">
            <v>905</v>
          </cell>
          <cell r="C514">
            <v>234</v>
          </cell>
          <cell r="D514">
            <v>1</v>
          </cell>
          <cell r="E514">
            <v>2816.3946188340806</v>
          </cell>
        </row>
        <row r="515">
          <cell r="A515">
            <v>43207967</v>
          </cell>
          <cell r="B515" t="str">
            <v>967</v>
          </cell>
          <cell r="C515">
            <v>-1</v>
          </cell>
          <cell r="D515">
            <v>2</v>
          </cell>
          <cell r="E515">
            <v>-1000</v>
          </cell>
        </row>
        <row r="516">
          <cell r="A516">
            <v>43208801</v>
          </cell>
          <cell r="B516" t="str">
            <v>801</v>
          </cell>
          <cell r="C516">
            <v>0</v>
          </cell>
          <cell r="D516">
            <v>0</v>
          </cell>
          <cell r="E516">
            <v>0</v>
          </cell>
        </row>
        <row r="517">
          <cell r="A517">
            <v>43208809</v>
          </cell>
          <cell r="B517" t="str">
            <v>809</v>
          </cell>
          <cell r="C517">
            <v>-45</v>
          </cell>
          <cell r="D517">
            <v>17</v>
          </cell>
          <cell r="E517">
            <v>-9403.7727272727279</v>
          </cell>
        </row>
        <row r="518">
          <cell r="A518">
            <v>43208855</v>
          </cell>
          <cell r="B518" t="str">
            <v>855</v>
          </cell>
          <cell r="C518">
            <v>-979</v>
          </cell>
          <cell r="D518">
            <v>40</v>
          </cell>
          <cell r="E518">
            <v>-19458.573643410851</v>
          </cell>
        </row>
        <row r="519">
          <cell r="A519">
            <v>43209801</v>
          </cell>
          <cell r="B519" t="str">
            <v>801</v>
          </cell>
          <cell r="C519">
            <v>-10</v>
          </cell>
          <cell r="D519">
            <v>0</v>
          </cell>
          <cell r="E519">
            <v>-9.9993750000000006</v>
          </cell>
        </row>
        <row r="520">
          <cell r="A520">
            <v>43209855</v>
          </cell>
          <cell r="B520" t="str">
            <v>855</v>
          </cell>
          <cell r="C520">
            <v>469</v>
          </cell>
          <cell r="D520">
            <v>14</v>
          </cell>
          <cell r="E520">
            <v>9321.8294573643416</v>
          </cell>
        </row>
        <row r="521">
          <cell r="A521">
            <v>43211801</v>
          </cell>
          <cell r="B521" t="str">
            <v>801</v>
          </cell>
          <cell r="C521">
            <v>0</v>
          </cell>
          <cell r="D521">
            <v>0</v>
          </cell>
          <cell r="E521">
            <v>0</v>
          </cell>
        </row>
        <row r="522">
          <cell r="A522">
            <v>43211809</v>
          </cell>
          <cell r="B522" t="str">
            <v>809</v>
          </cell>
          <cell r="C522">
            <v>0</v>
          </cell>
          <cell r="D522">
            <v>0</v>
          </cell>
          <cell r="E522">
            <v>0</v>
          </cell>
        </row>
        <row r="523">
          <cell r="A523">
            <v>43211855</v>
          </cell>
          <cell r="B523" t="str">
            <v>855</v>
          </cell>
          <cell r="C523">
            <v>0</v>
          </cell>
          <cell r="D523">
            <v>0</v>
          </cell>
          <cell r="E523">
            <v>0</v>
          </cell>
        </row>
        <row r="524">
          <cell r="A524">
            <v>43211905</v>
          </cell>
          <cell r="B524" t="str">
            <v>905</v>
          </cell>
          <cell r="C524">
            <v>0</v>
          </cell>
          <cell r="D524">
            <v>0</v>
          </cell>
          <cell r="E524">
            <v>0</v>
          </cell>
        </row>
        <row r="525">
          <cell r="A525">
            <v>43211967</v>
          </cell>
          <cell r="B525" t="str">
            <v>967</v>
          </cell>
          <cell r="C525">
            <v>0</v>
          </cell>
          <cell r="D525">
            <v>0</v>
          </cell>
          <cell r="E525">
            <v>0</v>
          </cell>
        </row>
        <row r="526">
          <cell r="A526">
            <v>43212801</v>
          </cell>
          <cell r="B526" t="str">
            <v>801</v>
          </cell>
          <cell r="C526">
            <v>0</v>
          </cell>
          <cell r="D526">
            <v>0</v>
          </cell>
          <cell r="E526">
            <v>0</v>
          </cell>
        </row>
        <row r="527">
          <cell r="A527">
            <v>43212809</v>
          </cell>
          <cell r="B527" t="str">
            <v>809</v>
          </cell>
          <cell r="C527">
            <v>0</v>
          </cell>
          <cell r="D527">
            <v>0</v>
          </cell>
          <cell r="E527">
            <v>0</v>
          </cell>
        </row>
        <row r="528">
          <cell r="A528">
            <v>43212855</v>
          </cell>
          <cell r="B528" t="str">
            <v>855</v>
          </cell>
          <cell r="C528">
            <v>0</v>
          </cell>
          <cell r="D528">
            <v>0</v>
          </cell>
          <cell r="E528">
            <v>0</v>
          </cell>
        </row>
        <row r="529">
          <cell r="A529">
            <v>43212905</v>
          </cell>
          <cell r="B529" t="str">
            <v>905</v>
          </cell>
          <cell r="C529">
            <v>0</v>
          </cell>
          <cell r="D529">
            <v>0</v>
          </cell>
          <cell r="E529">
            <v>0</v>
          </cell>
        </row>
        <row r="530">
          <cell r="A530">
            <v>43213801</v>
          </cell>
          <cell r="B530" t="str">
            <v>801</v>
          </cell>
          <cell r="C530">
            <v>173</v>
          </cell>
          <cell r="D530">
            <v>0</v>
          </cell>
          <cell r="E530">
            <v>172.98918750000001</v>
          </cell>
        </row>
        <row r="531">
          <cell r="A531">
            <v>43213809</v>
          </cell>
          <cell r="B531" t="str">
            <v>809</v>
          </cell>
          <cell r="C531">
            <v>752</v>
          </cell>
          <cell r="D531">
            <v>10</v>
          </cell>
          <cell r="E531">
            <v>157147.49090909091</v>
          </cell>
        </row>
        <row r="532">
          <cell r="A532">
            <v>43213829</v>
          </cell>
          <cell r="B532" t="str">
            <v>829</v>
          </cell>
          <cell r="C532">
            <v>0</v>
          </cell>
          <cell r="D532">
            <v>0</v>
          </cell>
          <cell r="E532">
            <v>0</v>
          </cell>
        </row>
        <row r="533">
          <cell r="A533">
            <v>43213855</v>
          </cell>
          <cell r="B533" t="str">
            <v>855</v>
          </cell>
          <cell r="C533">
            <v>161</v>
          </cell>
          <cell r="D533">
            <v>108</v>
          </cell>
          <cell r="E533">
            <v>3200.031007751938</v>
          </cell>
        </row>
        <row r="534">
          <cell r="A534">
            <v>43213905</v>
          </cell>
          <cell r="B534" t="str">
            <v>905</v>
          </cell>
          <cell r="C534">
            <v>543</v>
          </cell>
          <cell r="D534">
            <v>38</v>
          </cell>
          <cell r="E534">
            <v>6535.4798206278028</v>
          </cell>
        </row>
        <row r="535">
          <cell r="A535">
            <v>43213967</v>
          </cell>
          <cell r="B535" t="str">
            <v>967</v>
          </cell>
          <cell r="C535">
            <v>155</v>
          </cell>
          <cell r="D535">
            <v>8</v>
          </cell>
          <cell r="E535">
            <v>155000</v>
          </cell>
        </row>
        <row r="536">
          <cell r="A536">
            <v>43223883</v>
          </cell>
          <cell r="B536" t="str">
            <v>883</v>
          </cell>
          <cell r="C536">
            <v>0</v>
          </cell>
          <cell r="D536">
            <v>0</v>
          </cell>
          <cell r="E536">
            <v>0</v>
          </cell>
        </row>
        <row r="537">
          <cell r="A537">
            <v>43223922</v>
          </cell>
          <cell r="B537" t="str">
            <v>922</v>
          </cell>
          <cell r="C537">
            <v>0</v>
          </cell>
          <cell r="D537">
            <v>0</v>
          </cell>
          <cell r="E537">
            <v>0</v>
          </cell>
        </row>
        <row r="538">
          <cell r="A538">
            <v>43310907</v>
          </cell>
          <cell r="B538" t="str">
            <v>907</v>
          </cell>
          <cell r="C538">
            <v>0</v>
          </cell>
          <cell r="D538">
            <v>0</v>
          </cell>
          <cell r="E538">
            <v>0</v>
          </cell>
        </row>
        <row r="539">
          <cell r="A539">
            <v>43312801</v>
          </cell>
          <cell r="B539" t="str">
            <v>801</v>
          </cell>
          <cell r="C539">
            <v>0</v>
          </cell>
          <cell r="D539">
            <v>0</v>
          </cell>
          <cell r="E539">
            <v>0</v>
          </cell>
        </row>
        <row r="540">
          <cell r="A540">
            <v>43330801</v>
          </cell>
          <cell r="B540" t="str">
            <v>801</v>
          </cell>
          <cell r="C540">
            <v>0</v>
          </cell>
          <cell r="D540">
            <v>0</v>
          </cell>
          <cell r="E540">
            <v>0</v>
          </cell>
        </row>
        <row r="541">
          <cell r="A541">
            <v>43330855</v>
          </cell>
          <cell r="B541" t="str">
            <v>855</v>
          </cell>
          <cell r="C541">
            <v>-783</v>
          </cell>
          <cell r="D541">
            <v>3</v>
          </cell>
          <cell r="E541">
            <v>-15562.883720930233</v>
          </cell>
        </row>
        <row r="542">
          <cell r="A542">
            <v>43335801</v>
          </cell>
          <cell r="B542" t="str">
            <v>801</v>
          </cell>
          <cell r="C542">
            <v>0</v>
          </cell>
          <cell r="D542">
            <v>0</v>
          </cell>
          <cell r="E542">
            <v>0</v>
          </cell>
        </row>
        <row r="543">
          <cell r="A543">
            <v>43336849</v>
          </cell>
          <cell r="B543" t="str">
            <v>849</v>
          </cell>
          <cell r="C543">
            <v>103</v>
          </cell>
          <cell r="D543">
            <v>2</v>
          </cell>
          <cell r="E543">
            <v>20550.873813084119</v>
          </cell>
        </row>
        <row r="544">
          <cell r="A544">
            <v>43337849</v>
          </cell>
          <cell r="B544" t="str">
            <v>849</v>
          </cell>
          <cell r="C544">
            <v>1</v>
          </cell>
          <cell r="D544">
            <v>4</v>
          </cell>
          <cell r="E544">
            <v>199.52304672897205</v>
          </cell>
        </row>
        <row r="545">
          <cell r="A545">
            <v>43338801</v>
          </cell>
          <cell r="B545" t="str">
            <v>801</v>
          </cell>
          <cell r="C545">
            <v>0</v>
          </cell>
          <cell r="D545">
            <v>0</v>
          </cell>
          <cell r="E545">
            <v>0</v>
          </cell>
        </row>
        <row r="546">
          <cell r="A546">
            <v>43338849</v>
          </cell>
          <cell r="B546" t="str">
            <v>849</v>
          </cell>
          <cell r="C546">
            <v>0</v>
          </cell>
          <cell r="D546">
            <v>0</v>
          </cell>
          <cell r="E546">
            <v>0</v>
          </cell>
        </row>
        <row r="547">
          <cell r="A547">
            <v>43341801</v>
          </cell>
          <cell r="B547" t="str">
            <v>801</v>
          </cell>
          <cell r="C547">
            <v>0</v>
          </cell>
          <cell r="D547">
            <v>0</v>
          </cell>
          <cell r="E547">
            <v>0</v>
          </cell>
        </row>
        <row r="548">
          <cell r="A548">
            <v>43341855</v>
          </cell>
          <cell r="B548" t="str">
            <v>855</v>
          </cell>
          <cell r="C548">
            <v>0</v>
          </cell>
          <cell r="D548">
            <v>0</v>
          </cell>
          <cell r="E548">
            <v>0</v>
          </cell>
        </row>
        <row r="549">
          <cell r="A549">
            <v>43342809</v>
          </cell>
          <cell r="B549" t="str">
            <v>809</v>
          </cell>
          <cell r="C549">
            <v>-145</v>
          </cell>
          <cell r="D549">
            <v>19</v>
          </cell>
          <cell r="E549">
            <v>-30301.045454545452</v>
          </cell>
        </row>
        <row r="550">
          <cell r="A550">
            <v>43342855</v>
          </cell>
          <cell r="B550" t="str">
            <v>855</v>
          </cell>
          <cell r="C550">
            <v>-646</v>
          </cell>
          <cell r="D550">
            <v>0</v>
          </cell>
          <cell r="E550">
            <v>-12839.875968992248</v>
          </cell>
        </row>
        <row r="551">
          <cell r="A551">
            <v>43342909</v>
          </cell>
          <cell r="B551" t="str">
            <v>909</v>
          </cell>
          <cell r="C551">
            <v>-877</v>
          </cell>
          <cell r="D551">
            <v>8</v>
          </cell>
          <cell r="E551">
            <v>-10279.255239436618</v>
          </cell>
        </row>
        <row r="552">
          <cell r="A552">
            <v>43343909</v>
          </cell>
          <cell r="B552" t="str">
            <v>909</v>
          </cell>
          <cell r="C552">
            <v>75</v>
          </cell>
          <cell r="D552">
            <v>0</v>
          </cell>
          <cell r="E552">
            <v>879.0697183098589</v>
          </cell>
        </row>
        <row r="553">
          <cell r="A553">
            <v>43344860</v>
          </cell>
          <cell r="B553" t="str">
            <v>860</v>
          </cell>
          <cell r="C553">
            <v>-1</v>
          </cell>
          <cell r="D553">
            <v>0</v>
          </cell>
          <cell r="E553">
            <v>-19.799749999999996</v>
          </cell>
        </row>
        <row r="554">
          <cell r="A554">
            <v>43345849</v>
          </cell>
          <cell r="B554" t="str">
            <v>849</v>
          </cell>
          <cell r="C554">
            <v>-8</v>
          </cell>
          <cell r="D554">
            <v>1</v>
          </cell>
          <cell r="E554">
            <v>-1596.1843738317764</v>
          </cell>
        </row>
        <row r="555">
          <cell r="A555">
            <v>43345909</v>
          </cell>
          <cell r="B555" t="str">
            <v>909</v>
          </cell>
          <cell r="C555">
            <v>-947</v>
          </cell>
          <cell r="D555">
            <v>335</v>
          </cell>
          <cell r="E555">
            <v>-11099.720309859151</v>
          </cell>
        </row>
        <row r="556">
          <cell r="A556">
            <v>43346801</v>
          </cell>
          <cell r="B556" t="str">
            <v>801</v>
          </cell>
          <cell r="C556">
            <v>0</v>
          </cell>
          <cell r="D556">
            <v>0</v>
          </cell>
          <cell r="E556">
            <v>0</v>
          </cell>
        </row>
        <row r="557">
          <cell r="A557">
            <v>43346855</v>
          </cell>
          <cell r="B557" t="str">
            <v>855</v>
          </cell>
          <cell r="C557">
            <v>1080</v>
          </cell>
          <cell r="D557">
            <v>19</v>
          </cell>
          <cell r="E557">
            <v>21466.046511627908</v>
          </cell>
        </row>
        <row r="558">
          <cell r="A558">
            <v>43346967</v>
          </cell>
          <cell r="B558" t="str">
            <v>967</v>
          </cell>
          <cell r="C558">
            <v>0</v>
          </cell>
          <cell r="D558">
            <v>0</v>
          </cell>
          <cell r="E558">
            <v>0</v>
          </cell>
        </row>
        <row r="559">
          <cell r="A559">
            <v>43347860</v>
          </cell>
          <cell r="B559" t="str">
            <v>860</v>
          </cell>
          <cell r="C559">
            <v>523</v>
          </cell>
          <cell r="D559">
            <v>1</v>
          </cell>
          <cell r="E559">
            <v>10355.269249999998</v>
          </cell>
        </row>
        <row r="560">
          <cell r="A560">
            <v>43348909</v>
          </cell>
          <cell r="B560" t="str">
            <v>909</v>
          </cell>
          <cell r="C560">
            <v>105</v>
          </cell>
          <cell r="D560">
            <v>8</v>
          </cell>
          <cell r="E560">
            <v>1230.6976056338024</v>
          </cell>
        </row>
        <row r="561">
          <cell r="A561">
            <v>43349849</v>
          </cell>
          <cell r="B561" t="str">
            <v>849</v>
          </cell>
          <cell r="C561">
            <v>0</v>
          </cell>
          <cell r="D561">
            <v>0</v>
          </cell>
          <cell r="E561">
            <v>0</v>
          </cell>
        </row>
        <row r="562">
          <cell r="A562">
            <v>43349909</v>
          </cell>
          <cell r="B562" t="str">
            <v>909</v>
          </cell>
          <cell r="C562">
            <v>58</v>
          </cell>
          <cell r="D562">
            <v>0</v>
          </cell>
          <cell r="E562">
            <v>679.81391549295756</v>
          </cell>
        </row>
        <row r="563">
          <cell r="A563">
            <v>43350801</v>
          </cell>
          <cell r="B563" t="str">
            <v>801</v>
          </cell>
          <cell r="C563">
            <v>0</v>
          </cell>
          <cell r="D563">
            <v>0</v>
          </cell>
          <cell r="E563">
            <v>0</v>
          </cell>
        </row>
        <row r="564">
          <cell r="A564">
            <v>43350809</v>
          </cell>
          <cell r="B564" t="str">
            <v>809</v>
          </cell>
          <cell r="C564">
            <v>49</v>
          </cell>
          <cell r="D564">
            <v>12</v>
          </cell>
          <cell r="E564">
            <v>10239.663636363635</v>
          </cell>
        </row>
        <row r="565">
          <cell r="A565">
            <v>43350909</v>
          </cell>
          <cell r="B565" t="str">
            <v>909</v>
          </cell>
          <cell r="C565">
            <v>730</v>
          </cell>
          <cell r="D565">
            <v>19</v>
          </cell>
          <cell r="E565">
            <v>8556.2785915492932</v>
          </cell>
        </row>
        <row r="566">
          <cell r="A566">
            <v>43351801</v>
          </cell>
          <cell r="B566" t="str">
            <v>801</v>
          </cell>
          <cell r="C566">
            <v>0</v>
          </cell>
          <cell r="D566">
            <v>0</v>
          </cell>
          <cell r="E566">
            <v>0</v>
          </cell>
        </row>
        <row r="567">
          <cell r="A567">
            <v>43352801</v>
          </cell>
          <cell r="B567" t="str">
            <v>801</v>
          </cell>
          <cell r="C567">
            <v>0</v>
          </cell>
          <cell r="D567">
            <v>0</v>
          </cell>
          <cell r="E567">
            <v>0</v>
          </cell>
        </row>
        <row r="568">
          <cell r="A568">
            <v>43352809</v>
          </cell>
          <cell r="B568" t="str">
            <v>809</v>
          </cell>
          <cell r="C568">
            <v>107</v>
          </cell>
          <cell r="D568">
            <v>4</v>
          </cell>
          <cell r="E568">
            <v>22360.081818181818</v>
          </cell>
        </row>
        <row r="569">
          <cell r="A569">
            <v>43354801</v>
          </cell>
          <cell r="B569" t="str">
            <v>801</v>
          </cell>
          <cell r="C569">
            <v>1470</v>
          </cell>
          <cell r="D569">
            <v>0</v>
          </cell>
          <cell r="E569">
            <v>1469.9081250000002</v>
          </cell>
        </row>
        <row r="570">
          <cell r="A570">
            <v>43354809</v>
          </cell>
          <cell r="B570" t="str">
            <v>809</v>
          </cell>
          <cell r="C570">
            <v>135</v>
          </cell>
          <cell r="D570">
            <v>5</v>
          </cell>
          <cell r="E570">
            <v>28211.31818181818</v>
          </cell>
        </row>
        <row r="571">
          <cell r="A571">
            <v>43354967</v>
          </cell>
          <cell r="B571" t="str">
            <v>967</v>
          </cell>
          <cell r="C571">
            <v>23</v>
          </cell>
          <cell r="D571">
            <v>0</v>
          </cell>
          <cell r="E571">
            <v>23000</v>
          </cell>
        </row>
        <row r="572">
          <cell r="A572">
            <v>43355801</v>
          </cell>
          <cell r="B572" t="str">
            <v>801</v>
          </cell>
          <cell r="C572">
            <v>6110</v>
          </cell>
          <cell r="D572">
            <v>660</v>
          </cell>
          <cell r="E572">
            <v>6109.618125</v>
          </cell>
        </row>
        <row r="573">
          <cell r="A573">
            <v>43355809</v>
          </cell>
          <cell r="B573" t="str">
            <v>809</v>
          </cell>
          <cell r="C573">
            <v>-160</v>
          </cell>
          <cell r="D573">
            <v>8</v>
          </cell>
          <cell r="E573">
            <v>-33435.63636363636</v>
          </cell>
        </row>
        <row r="574">
          <cell r="A574">
            <v>43355849</v>
          </cell>
          <cell r="B574" t="str">
            <v>849</v>
          </cell>
          <cell r="C574">
            <v>0</v>
          </cell>
          <cell r="D574">
            <v>0</v>
          </cell>
          <cell r="E574">
            <v>0</v>
          </cell>
        </row>
        <row r="575">
          <cell r="A575">
            <v>43355967</v>
          </cell>
          <cell r="B575" t="str">
            <v>967</v>
          </cell>
          <cell r="C575">
            <v>-44</v>
          </cell>
          <cell r="D575">
            <v>0</v>
          </cell>
          <cell r="E575">
            <v>-44000</v>
          </cell>
        </row>
        <row r="576">
          <cell r="A576">
            <v>43355979</v>
          </cell>
          <cell r="B576" t="str">
            <v>979</v>
          </cell>
          <cell r="C576">
            <v>0</v>
          </cell>
          <cell r="D576">
            <v>0</v>
          </cell>
          <cell r="E576">
            <v>0</v>
          </cell>
        </row>
        <row r="577">
          <cell r="A577">
            <v>43356801</v>
          </cell>
          <cell r="B577" t="str">
            <v>801</v>
          </cell>
          <cell r="C577">
            <v>0</v>
          </cell>
          <cell r="D577">
            <v>0</v>
          </cell>
          <cell r="E577">
            <v>0</v>
          </cell>
        </row>
        <row r="578">
          <cell r="A578">
            <v>43356809</v>
          </cell>
          <cell r="B578" t="str">
            <v>809</v>
          </cell>
          <cell r="C578">
            <v>0</v>
          </cell>
          <cell r="D578">
            <v>0</v>
          </cell>
          <cell r="E578">
            <v>0</v>
          </cell>
        </row>
        <row r="579">
          <cell r="A579">
            <v>43356849</v>
          </cell>
          <cell r="B579" t="str">
            <v>849</v>
          </cell>
          <cell r="C579">
            <v>5</v>
          </cell>
          <cell r="D579">
            <v>0</v>
          </cell>
          <cell r="E579">
            <v>997.61523364486027</v>
          </cell>
        </row>
        <row r="580">
          <cell r="A580">
            <v>43356979</v>
          </cell>
          <cell r="B580" t="str">
            <v>979</v>
          </cell>
          <cell r="C580">
            <v>0</v>
          </cell>
          <cell r="D580">
            <v>0</v>
          </cell>
          <cell r="E580">
            <v>0</v>
          </cell>
        </row>
        <row r="581">
          <cell r="A581">
            <v>43357860</v>
          </cell>
          <cell r="B581" t="str">
            <v>860</v>
          </cell>
          <cell r="C581">
            <v>-101</v>
          </cell>
          <cell r="D581">
            <v>207</v>
          </cell>
          <cell r="E581">
            <v>-1999.7747499999996</v>
          </cell>
        </row>
        <row r="582">
          <cell r="A582">
            <v>43358801</v>
          </cell>
          <cell r="B582" t="str">
            <v>801</v>
          </cell>
          <cell r="C582">
            <v>22841</v>
          </cell>
          <cell r="D582">
            <v>0</v>
          </cell>
          <cell r="E582">
            <v>22839.572437499999</v>
          </cell>
        </row>
        <row r="583">
          <cell r="A583">
            <v>43358809</v>
          </cell>
          <cell r="B583" t="str">
            <v>809</v>
          </cell>
          <cell r="C583">
            <v>35</v>
          </cell>
          <cell r="D583">
            <v>4</v>
          </cell>
          <cell r="E583">
            <v>7314.045454545454</v>
          </cell>
        </row>
        <row r="584">
          <cell r="A584">
            <v>43358967</v>
          </cell>
          <cell r="B584" t="str">
            <v>967</v>
          </cell>
          <cell r="C584">
            <v>0</v>
          </cell>
          <cell r="D584">
            <v>0</v>
          </cell>
          <cell r="E584">
            <v>0</v>
          </cell>
        </row>
        <row r="585">
          <cell r="A585">
            <v>43445801</v>
          </cell>
          <cell r="B585" t="str">
            <v>801</v>
          </cell>
          <cell r="C585">
            <v>-4275.7999999999993</v>
          </cell>
          <cell r="D585">
            <v>0</v>
          </cell>
          <cell r="E585">
            <v>-4275.5327624999991</v>
          </cell>
        </row>
        <row r="586">
          <cell r="A586">
            <v>43445809</v>
          </cell>
          <cell r="B586" t="str">
            <v>809</v>
          </cell>
          <cell r="C586">
            <v>56</v>
          </cell>
          <cell r="D586">
            <v>1</v>
          </cell>
          <cell r="E586">
            <v>11702.472727272727</v>
          </cell>
        </row>
        <row r="587">
          <cell r="A587">
            <v>43445967</v>
          </cell>
          <cell r="B587" t="str">
            <v>967</v>
          </cell>
          <cell r="C587">
            <v>0</v>
          </cell>
          <cell r="D587">
            <v>0</v>
          </cell>
          <cell r="E587">
            <v>0</v>
          </cell>
        </row>
        <row r="588">
          <cell r="A588">
            <v>43446801</v>
          </cell>
          <cell r="B588" t="str">
            <v>801</v>
          </cell>
          <cell r="C588">
            <v>0</v>
          </cell>
          <cell r="D588">
            <v>0</v>
          </cell>
          <cell r="E588">
            <v>0</v>
          </cell>
        </row>
        <row r="589">
          <cell r="A589">
            <v>43446809</v>
          </cell>
          <cell r="B589" t="str">
            <v>809</v>
          </cell>
          <cell r="C589">
            <v>0</v>
          </cell>
          <cell r="D589">
            <v>0</v>
          </cell>
          <cell r="E589">
            <v>0</v>
          </cell>
        </row>
        <row r="590">
          <cell r="A590">
            <v>43453849</v>
          </cell>
          <cell r="B590" t="str">
            <v>849</v>
          </cell>
          <cell r="C590">
            <v>0</v>
          </cell>
          <cell r="D590">
            <v>0</v>
          </cell>
          <cell r="E590">
            <v>0</v>
          </cell>
        </row>
        <row r="591">
          <cell r="A591">
            <v>43453909</v>
          </cell>
          <cell r="B591" t="str">
            <v>909</v>
          </cell>
          <cell r="C591">
            <v>0</v>
          </cell>
          <cell r="D591">
            <v>0</v>
          </cell>
          <cell r="E591">
            <v>0</v>
          </cell>
        </row>
        <row r="592">
          <cell r="A592">
            <v>43455849</v>
          </cell>
          <cell r="B592" t="str">
            <v>849</v>
          </cell>
          <cell r="C592">
            <v>0</v>
          </cell>
          <cell r="D592">
            <v>0</v>
          </cell>
          <cell r="E592">
            <v>0</v>
          </cell>
        </row>
        <row r="593">
          <cell r="A593">
            <v>43455909</v>
          </cell>
          <cell r="B593" t="str">
            <v>909</v>
          </cell>
          <cell r="C593">
            <v>0</v>
          </cell>
          <cell r="D593">
            <v>0</v>
          </cell>
          <cell r="E593">
            <v>0</v>
          </cell>
        </row>
        <row r="594">
          <cell r="A594">
            <v>43504809</v>
          </cell>
          <cell r="B594" t="str">
            <v>809</v>
          </cell>
          <cell r="C594">
            <v>0</v>
          </cell>
          <cell r="D594">
            <v>0</v>
          </cell>
          <cell r="E594">
            <v>0</v>
          </cell>
        </row>
        <row r="595">
          <cell r="A595">
            <v>43507853</v>
          </cell>
          <cell r="B595" t="str">
            <v>853</v>
          </cell>
          <cell r="C595">
            <v>0</v>
          </cell>
          <cell r="D595">
            <v>0</v>
          </cell>
          <cell r="E595">
            <v>0</v>
          </cell>
        </row>
        <row r="596">
          <cell r="A596">
            <v>43507855</v>
          </cell>
          <cell r="B596" t="str">
            <v>855</v>
          </cell>
          <cell r="C596">
            <v>0</v>
          </cell>
          <cell r="D596">
            <v>0</v>
          </cell>
          <cell r="E596">
            <v>0</v>
          </cell>
        </row>
        <row r="597">
          <cell r="A597">
            <v>43507907</v>
          </cell>
          <cell r="B597" t="str">
            <v>907</v>
          </cell>
          <cell r="C597">
            <v>0</v>
          </cell>
          <cell r="D597">
            <v>0</v>
          </cell>
          <cell r="E597">
            <v>0</v>
          </cell>
        </row>
        <row r="598">
          <cell r="A598">
            <v>43508801</v>
          </cell>
          <cell r="B598" t="str">
            <v>801</v>
          </cell>
          <cell r="C598">
            <v>0</v>
          </cell>
          <cell r="D598">
            <v>0</v>
          </cell>
          <cell r="E598">
            <v>0</v>
          </cell>
        </row>
        <row r="599">
          <cell r="A599">
            <v>43508809</v>
          </cell>
          <cell r="B599" t="str">
            <v>809</v>
          </cell>
          <cell r="C599">
            <v>0</v>
          </cell>
          <cell r="D599">
            <v>0</v>
          </cell>
          <cell r="E599">
            <v>0</v>
          </cell>
        </row>
        <row r="600">
          <cell r="A600">
            <v>43508905</v>
          </cell>
          <cell r="B600" t="str">
            <v>905</v>
          </cell>
          <cell r="C600">
            <v>0</v>
          </cell>
          <cell r="D600">
            <v>0</v>
          </cell>
          <cell r="E600">
            <v>0</v>
          </cell>
        </row>
        <row r="601">
          <cell r="A601">
            <v>43508907</v>
          </cell>
          <cell r="B601" t="str">
            <v>907</v>
          </cell>
          <cell r="C601">
            <v>0</v>
          </cell>
          <cell r="D601">
            <v>0</v>
          </cell>
          <cell r="E601">
            <v>0</v>
          </cell>
        </row>
        <row r="602">
          <cell r="A602">
            <v>43509801</v>
          </cell>
          <cell r="B602" t="str">
            <v>801</v>
          </cell>
          <cell r="C602">
            <v>0</v>
          </cell>
          <cell r="D602">
            <v>0</v>
          </cell>
          <cell r="E602">
            <v>0</v>
          </cell>
        </row>
        <row r="603">
          <cell r="A603">
            <v>43509809</v>
          </cell>
          <cell r="B603" t="str">
            <v>809</v>
          </cell>
          <cell r="C603">
            <v>5</v>
          </cell>
          <cell r="D603">
            <v>0</v>
          </cell>
          <cell r="E603">
            <v>1044.8636363636363</v>
          </cell>
        </row>
        <row r="604">
          <cell r="A604">
            <v>43509905</v>
          </cell>
          <cell r="B604" t="str">
            <v>905</v>
          </cell>
          <cell r="C604">
            <v>1514</v>
          </cell>
          <cell r="D604">
            <v>2</v>
          </cell>
          <cell r="E604">
            <v>18222.313901345293</v>
          </cell>
        </row>
        <row r="605">
          <cell r="A605">
            <v>43509907</v>
          </cell>
          <cell r="B605" t="str">
            <v>907</v>
          </cell>
          <cell r="C605">
            <v>0</v>
          </cell>
          <cell r="D605">
            <v>0</v>
          </cell>
          <cell r="E605">
            <v>0</v>
          </cell>
        </row>
        <row r="606">
          <cell r="A606">
            <v>43510801</v>
          </cell>
          <cell r="B606" t="str">
            <v>801</v>
          </cell>
          <cell r="C606">
            <v>0</v>
          </cell>
          <cell r="D606">
            <v>0</v>
          </cell>
          <cell r="E606">
            <v>0</v>
          </cell>
        </row>
        <row r="607">
          <cell r="A607">
            <v>43510855</v>
          </cell>
          <cell r="B607" t="str">
            <v>855</v>
          </cell>
          <cell r="C607">
            <v>0</v>
          </cell>
          <cell r="D607">
            <v>0</v>
          </cell>
          <cell r="E607">
            <v>0</v>
          </cell>
        </row>
        <row r="608">
          <cell r="A608">
            <v>43512801</v>
          </cell>
          <cell r="B608" t="str">
            <v>801</v>
          </cell>
          <cell r="C608">
            <v>0</v>
          </cell>
          <cell r="D608">
            <v>0</v>
          </cell>
          <cell r="E608">
            <v>0</v>
          </cell>
        </row>
        <row r="609">
          <cell r="A609">
            <v>43512809</v>
          </cell>
          <cell r="B609" t="str">
            <v>809</v>
          </cell>
          <cell r="C609">
            <v>0</v>
          </cell>
          <cell r="D609">
            <v>0</v>
          </cell>
          <cell r="E609">
            <v>0</v>
          </cell>
        </row>
        <row r="610">
          <cell r="A610">
            <v>43512905</v>
          </cell>
          <cell r="B610" t="str">
            <v>905</v>
          </cell>
          <cell r="C610">
            <v>0</v>
          </cell>
          <cell r="D610">
            <v>0</v>
          </cell>
          <cell r="E610">
            <v>0</v>
          </cell>
        </row>
        <row r="611">
          <cell r="A611">
            <v>43512907</v>
          </cell>
          <cell r="B611" t="str">
            <v>907</v>
          </cell>
          <cell r="C611">
            <v>0</v>
          </cell>
          <cell r="D611">
            <v>0</v>
          </cell>
          <cell r="E611">
            <v>0</v>
          </cell>
        </row>
        <row r="612">
          <cell r="A612">
            <v>43515801</v>
          </cell>
          <cell r="B612" t="str">
            <v>801</v>
          </cell>
          <cell r="C612">
            <v>0</v>
          </cell>
          <cell r="D612">
            <v>0</v>
          </cell>
          <cell r="E612">
            <v>0</v>
          </cell>
        </row>
        <row r="613">
          <cell r="A613">
            <v>43515809</v>
          </cell>
          <cell r="B613" t="str">
            <v>809</v>
          </cell>
          <cell r="C613">
            <v>99</v>
          </cell>
          <cell r="D613">
            <v>0</v>
          </cell>
          <cell r="E613">
            <v>20688.3</v>
          </cell>
        </row>
        <row r="614">
          <cell r="A614">
            <v>43515829</v>
          </cell>
          <cell r="B614" t="str">
            <v>829</v>
          </cell>
          <cell r="C614">
            <v>0</v>
          </cell>
          <cell r="D614">
            <v>0</v>
          </cell>
          <cell r="E614">
            <v>0</v>
          </cell>
        </row>
        <row r="615">
          <cell r="A615">
            <v>43515905</v>
          </cell>
          <cell r="B615" t="str">
            <v>905</v>
          </cell>
          <cell r="C615">
            <v>563</v>
          </cell>
          <cell r="D615">
            <v>0</v>
          </cell>
          <cell r="E615">
            <v>6776.1973094170407</v>
          </cell>
        </row>
        <row r="616">
          <cell r="A616">
            <v>43515967</v>
          </cell>
          <cell r="B616" t="str">
            <v>967</v>
          </cell>
          <cell r="C616">
            <v>0</v>
          </cell>
          <cell r="D616">
            <v>0</v>
          </cell>
          <cell r="E616">
            <v>0</v>
          </cell>
        </row>
        <row r="617">
          <cell r="A617">
            <v>43516801</v>
          </cell>
          <cell r="B617" t="str">
            <v>801</v>
          </cell>
          <cell r="C617">
            <v>0</v>
          </cell>
          <cell r="D617">
            <v>0</v>
          </cell>
          <cell r="E617">
            <v>0</v>
          </cell>
        </row>
        <row r="618">
          <cell r="A618">
            <v>43516905</v>
          </cell>
          <cell r="B618" t="str">
            <v>905</v>
          </cell>
          <cell r="C618">
            <v>0</v>
          </cell>
          <cell r="D618">
            <v>0</v>
          </cell>
          <cell r="E618">
            <v>0</v>
          </cell>
        </row>
        <row r="619">
          <cell r="A619">
            <v>43520801</v>
          </cell>
          <cell r="B619" t="str">
            <v>801</v>
          </cell>
          <cell r="C619">
            <v>0</v>
          </cell>
          <cell r="D619">
            <v>0</v>
          </cell>
          <cell r="E619">
            <v>0</v>
          </cell>
        </row>
        <row r="620">
          <cell r="A620">
            <v>43520809</v>
          </cell>
          <cell r="B620" t="str">
            <v>809</v>
          </cell>
          <cell r="C620">
            <v>0</v>
          </cell>
          <cell r="D620">
            <v>0</v>
          </cell>
          <cell r="E620">
            <v>0</v>
          </cell>
        </row>
        <row r="621">
          <cell r="A621">
            <v>43521801</v>
          </cell>
          <cell r="B621" t="str">
            <v>801</v>
          </cell>
          <cell r="C621">
            <v>0</v>
          </cell>
          <cell r="D621">
            <v>0</v>
          </cell>
          <cell r="E621">
            <v>0</v>
          </cell>
        </row>
        <row r="622">
          <cell r="A622">
            <v>43522855</v>
          </cell>
          <cell r="B622" t="str">
            <v>855</v>
          </cell>
          <cell r="C622">
            <v>0</v>
          </cell>
          <cell r="D622">
            <v>0</v>
          </cell>
          <cell r="E622">
            <v>0</v>
          </cell>
        </row>
        <row r="623">
          <cell r="A623">
            <v>43540801</v>
          </cell>
          <cell r="B623" t="str">
            <v>801</v>
          </cell>
          <cell r="C623">
            <v>0</v>
          </cell>
          <cell r="D623">
            <v>0</v>
          </cell>
          <cell r="E623">
            <v>0</v>
          </cell>
        </row>
        <row r="624">
          <cell r="A624">
            <v>43540855</v>
          </cell>
          <cell r="B624" t="str">
            <v>855</v>
          </cell>
          <cell r="C624">
            <v>0</v>
          </cell>
          <cell r="D624">
            <v>0</v>
          </cell>
          <cell r="E624">
            <v>0</v>
          </cell>
        </row>
        <row r="625">
          <cell r="A625">
            <v>43541849</v>
          </cell>
          <cell r="B625" t="str">
            <v>849</v>
          </cell>
          <cell r="C625">
            <v>0</v>
          </cell>
          <cell r="D625">
            <v>0</v>
          </cell>
          <cell r="E625">
            <v>0</v>
          </cell>
        </row>
        <row r="626">
          <cell r="A626">
            <v>43541979</v>
          </cell>
          <cell r="B626" t="str">
            <v>979</v>
          </cell>
          <cell r="C626">
            <v>0</v>
          </cell>
          <cell r="D626">
            <v>0</v>
          </cell>
          <cell r="E626">
            <v>0</v>
          </cell>
        </row>
        <row r="627">
          <cell r="A627">
            <v>43542801</v>
          </cell>
          <cell r="B627" t="str">
            <v>801</v>
          </cell>
          <cell r="C627">
            <v>0</v>
          </cell>
          <cell r="D627">
            <v>0</v>
          </cell>
          <cell r="E627">
            <v>0</v>
          </cell>
        </row>
        <row r="628">
          <cell r="A628">
            <v>43542967</v>
          </cell>
          <cell r="B628" t="str">
            <v>967</v>
          </cell>
          <cell r="C628">
            <v>0</v>
          </cell>
          <cell r="D628">
            <v>0</v>
          </cell>
          <cell r="E628">
            <v>0</v>
          </cell>
        </row>
        <row r="629">
          <cell r="A629">
            <v>43543801</v>
          </cell>
          <cell r="B629" t="str">
            <v>801</v>
          </cell>
          <cell r="C629">
            <v>0</v>
          </cell>
          <cell r="D629">
            <v>0</v>
          </cell>
          <cell r="E629">
            <v>0</v>
          </cell>
        </row>
        <row r="630">
          <cell r="A630">
            <v>43543809</v>
          </cell>
          <cell r="B630" t="str">
            <v>809</v>
          </cell>
          <cell r="C630">
            <v>0</v>
          </cell>
          <cell r="D630">
            <v>0</v>
          </cell>
          <cell r="E630">
            <v>0</v>
          </cell>
        </row>
        <row r="631">
          <cell r="A631">
            <v>43544801</v>
          </cell>
          <cell r="B631" t="str">
            <v>801</v>
          </cell>
          <cell r="C631">
            <v>0</v>
          </cell>
          <cell r="D631">
            <v>0</v>
          </cell>
          <cell r="E631">
            <v>0</v>
          </cell>
        </row>
        <row r="632">
          <cell r="A632">
            <v>43544809</v>
          </cell>
          <cell r="B632" t="str">
            <v>809</v>
          </cell>
          <cell r="C632">
            <v>0</v>
          </cell>
          <cell r="D632">
            <v>0</v>
          </cell>
          <cell r="E632">
            <v>0</v>
          </cell>
        </row>
        <row r="633">
          <cell r="A633">
            <v>43544855</v>
          </cell>
          <cell r="B633" t="str">
            <v>855</v>
          </cell>
          <cell r="C633">
            <v>0</v>
          </cell>
          <cell r="D633">
            <v>0</v>
          </cell>
          <cell r="E633">
            <v>0</v>
          </cell>
        </row>
        <row r="634">
          <cell r="A634">
            <v>43545801</v>
          </cell>
          <cell r="B634" t="str">
            <v>801</v>
          </cell>
          <cell r="C634">
            <v>0</v>
          </cell>
          <cell r="D634">
            <v>0</v>
          </cell>
          <cell r="E634">
            <v>0</v>
          </cell>
        </row>
        <row r="635">
          <cell r="A635">
            <v>43545809</v>
          </cell>
          <cell r="B635" t="str">
            <v>809</v>
          </cell>
          <cell r="C635">
            <v>0</v>
          </cell>
          <cell r="D635">
            <v>0</v>
          </cell>
          <cell r="E635">
            <v>0</v>
          </cell>
        </row>
        <row r="636">
          <cell r="A636">
            <v>43546801</v>
          </cell>
          <cell r="B636" t="str">
            <v>801</v>
          </cell>
          <cell r="C636">
            <v>0</v>
          </cell>
          <cell r="D636">
            <v>0</v>
          </cell>
          <cell r="E636">
            <v>0</v>
          </cell>
        </row>
        <row r="637">
          <cell r="A637">
            <v>43546809</v>
          </cell>
          <cell r="B637" t="str">
            <v>809</v>
          </cell>
          <cell r="C637">
            <v>0</v>
          </cell>
          <cell r="D637">
            <v>0</v>
          </cell>
          <cell r="E637">
            <v>0</v>
          </cell>
        </row>
        <row r="638">
          <cell r="A638">
            <v>43546967</v>
          </cell>
          <cell r="B638" t="str">
            <v>967</v>
          </cell>
          <cell r="C638">
            <v>0</v>
          </cell>
          <cell r="D638">
            <v>0</v>
          </cell>
          <cell r="E638">
            <v>0</v>
          </cell>
        </row>
        <row r="639">
          <cell r="A639">
            <v>43547801</v>
          </cell>
          <cell r="B639" t="str">
            <v>801</v>
          </cell>
          <cell r="C639">
            <v>0</v>
          </cell>
          <cell r="D639">
            <v>0</v>
          </cell>
          <cell r="E639">
            <v>0</v>
          </cell>
        </row>
        <row r="640">
          <cell r="A640">
            <v>43547809</v>
          </cell>
          <cell r="B640" t="str">
            <v>809</v>
          </cell>
          <cell r="C640">
            <v>0</v>
          </cell>
          <cell r="D640">
            <v>0</v>
          </cell>
          <cell r="E640">
            <v>0</v>
          </cell>
        </row>
        <row r="641">
          <cell r="A641">
            <v>43548979</v>
          </cell>
          <cell r="B641" t="str">
            <v>979</v>
          </cell>
          <cell r="C641">
            <v>3</v>
          </cell>
          <cell r="D641">
            <v>2</v>
          </cell>
          <cell r="E641">
            <v>2709.65625</v>
          </cell>
        </row>
        <row r="642">
          <cell r="A642">
            <v>43560801</v>
          </cell>
          <cell r="B642" t="str">
            <v>801</v>
          </cell>
          <cell r="C642">
            <v>0</v>
          </cell>
          <cell r="D642">
            <v>0</v>
          </cell>
          <cell r="E642">
            <v>0</v>
          </cell>
        </row>
        <row r="643">
          <cell r="A643">
            <v>43581801</v>
          </cell>
          <cell r="B643" t="str">
            <v>801</v>
          </cell>
          <cell r="C643">
            <v>620</v>
          </cell>
          <cell r="D643">
            <v>0</v>
          </cell>
          <cell r="E643">
            <v>619.96125000000006</v>
          </cell>
        </row>
        <row r="644">
          <cell r="A644">
            <v>43581809</v>
          </cell>
          <cell r="B644" t="str">
            <v>809</v>
          </cell>
          <cell r="C644">
            <v>86</v>
          </cell>
          <cell r="D644">
            <v>3</v>
          </cell>
          <cell r="E644">
            <v>17971.654545454545</v>
          </cell>
        </row>
        <row r="645">
          <cell r="A645">
            <v>43581855</v>
          </cell>
          <cell r="B645" t="str">
            <v>855</v>
          </cell>
          <cell r="C645">
            <v>184</v>
          </cell>
          <cell r="D645">
            <v>5</v>
          </cell>
          <cell r="E645">
            <v>3657.1782945736431</v>
          </cell>
        </row>
        <row r="646">
          <cell r="A646">
            <v>43581905</v>
          </cell>
          <cell r="B646" t="str">
            <v>905</v>
          </cell>
          <cell r="C646">
            <v>165</v>
          </cell>
          <cell r="D646">
            <v>22</v>
          </cell>
          <cell r="E646">
            <v>1985.9192825112107</v>
          </cell>
        </row>
        <row r="647">
          <cell r="A647">
            <v>43582801</v>
          </cell>
          <cell r="B647" t="str">
            <v>801</v>
          </cell>
          <cell r="C647">
            <v>9175</v>
          </cell>
          <cell r="D647">
            <v>0</v>
          </cell>
          <cell r="E647">
            <v>9174.4265625000007</v>
          </cell>
        </row>
        <row r="648">
          <cell r="A648">
            <v>43582809</v>
          </cell>
          <cell r="B648" t="str">
            <v>809</v>
          </cell>
          <cell r="C648">
            <v>244</v>
          </cell>
          <cell r="D648">
            <v>9</v>
          </cell>
          <cell r="E648">
            <v>50989.345454545452</v>
          </cell>
        </row>
        <row r="649">
          <cell r="A649">
            <v>43582855</v>
          </cell>
          <cell r="B649" t="str">
            <v>855</v>
          </cell>
          <cell r="C649">
            <v>-685</v>
          </cell>
          <cell r="D649">
            <v>19</v>
          </cell>
          <cell r="E649">
            <v>-13615.038759689922</v>
          </cell>
        </row>
        <row r="650">
          <cell r="A650">
            <v>43582905</v>
          </cell>
          <cell r="B650" t="str">
            <v>905</v>
          </cell>
          <cell r="C650">
            <v>-192</v>
          </cell>
          <cell r="D650">
            <v>37</v>
          </cell>
          <cell r="E650">
            <v>-2310.8878923766815</v>
          </cell>
        </row>
        <row r="651">
          <cell r="A651">
            <v>43582967</v>
          </cell>
          <cell r="B651" t="str">
            <v>967</v>
          </cell>
          <cell r="C651">
            <v>11</v>
          </cell>
          <cell r="D651">
            <v>2</v>
          </cell>
          <cell r="E651">
            <v>11000</v>
          </cell>
        </row>
        <row r="652">
          <cell r="A652">
            <v>43583801</v>
          </cell>
          <cell r="B652" t="str">
            <v>801</v>
          </cell>
          <cell r="C652">
            <v>0</v>
          </cell>
          <cell r="D652">
            <v>0</v>
          </cell>
          <cell r="E652">
            <v>0</v>
          </cell>
        </row>
        <row r="653">
          <cell r="A653">
            <v>43584849</v>
          </cell>
          <cell r="B653" t="str">
            <v>849</v>
          </cell>
          <cell r="C653">
            <v>8</v>
          </cell>
          <cell r="D653">
            <v>3</v>
          </cell>
          <cell r="E653">
            <v>1596.1843738317764</v>
          </cell>
        </row>
        <row r="654">
          <cell r="A654">
            <v>43584909</v>
          </cell>
          <cell r="B654" t="str">
            <v>909</v>
          </cell>
          <cell r="C654">
            <v>29</v>
          </cell>
          <cell r="D654">
            <v>0</v>
          </cell>
          <cell r="E654">
            <v>339.90695774647878</v>
          </cell>
        </row>
        <row r="655">
          <cell r="A655">
            <v>43585801</v>
          </cell>
          <cell r="B655" t="str">
            <v>801</v>
          </cell>
          <cell r="C655">
            <v>0</v>
          </cell>
          <cell r="D655">
            <v>0</v>
          </cell>
          <cell r="E655">
            <v>0</v>
          </cell>
        </row>
        <row r="656">
          <cell r="A656">
            <v>43586801</v>
          </cell>
          <cell r="B656" t="str">
            <v>801</v>
          </cell>
          <cell r="C656">
            <v>0</v>
          </cell>
          <cell r="D656">
            <v>0</v>
          </cell>
          <cell r="E656">
            <v>0</v>
          </cell>
        </row>
        <row r="657">
          <cell r="A657">
            <v>43587801</v>
          </cell>
          <cell r="B657" t="str">
            <v>801</v>
          </cell>
          <cell r="C657">
            <v>0</v>
          </cell>
          <cell r="D657">
            <v>0</v>
          </cell>
          <cell r="E657">
            <v>0</v>
          </cell>
        </row>
        <row r="658">
          <cell r="A658">
            <v>43587809</v>
          </cell>
          <cell r="B658" t="str">
            <v>809</v>
          </cell>
          <cell r="C658">
            <v>0</v>
          </cell>
          <cell r="D658">
            <v>0</v>
          </cell>
          <cell r="E658">
            <v>0</v>
          </cell>
        </row>
        <row r="659">
          <cell r="A659">
            <v>43587967</v>
          </cell>
          <cell r="B659" t="str">
            <v>967</v>
          </cell>
          <cell r="C659">
            <v>0</v>
          </cell>
          <cell r="D659">
            <v>0</v>
          </cell>
          <cell r="E659">
            <v>0</v>
          </cell>
        </row>
        <row r="660">
          <cell r="A660">
            <v>43588860</v>
          </cell>
          <cell r="B660" t="str">
            <v>860</v>
          </cell>
          <cell r="C660">
            <v>0</v>
          </cell>
          <cell r="D660">
            <v>0</v>
          </cell>
          <cell r="E660">
            <v>0</v>
          </cell>
        </row>
        <row r="661">
          <cell r="A661">
            <v>43589909</v>
          </cell>
          <cell r="B661" t="str">
            <v>909</v>
          </cell>
          <cell r="C661">
            <v>0</v>
          </cell>
          <cell r="D661">
            <v>0</v>
          </cell>
          <cell r="E661">
            <v>0</v>
          </cell>
        </row>
        <row r="662">
          <cell r="A662">
            <v>43591849</v>
          </cell>
          <cell r="B662" t="str">
            <v>849</v>
          </cell>
          <cell r="C662">
            <v>946</v>
          </cell>
          <cell r="D662">
            <v>38</v>
          </cell>
          <cell r="E662">
            <v>188748.80220560756</v>
          </cell>
        </row>
        <row r="663">
          <cell r="A663">
            <v>43591909</v>
          </cell>
          <cell r="B663" t="str">
            <v>909</v>
          </cell>
          <cell r="C663">
            <v>216</v>
          </cell>
          <cell r="D663">
            <v>54</v>
          </cell>
          <cell r="E663">
            <v>2531.7207887323934</v>
          </cell>
        </row>
        <row r="664">
          <cell r="A664">
            <v>43592801</v>
          </cell>
          <cell r="B664" t="str">
            <v>801</v>
          </cell>
          <cell r="C664">
            <v>0</v>
          </cell>
          <cell r="D664">
            <v>0</v>
          </cell>
          <cell r="E664">
            <v>0</v>
          </cell>
        </row>
        <row r="665">
          <cell r="A665">
            <v>43592855</v>
          </cell>
          <cell r="B665" t="str">
            <v>855</v>
          </cell>
          <cell r="C665">
            <v>0</v>
          </cell>
          <cell r="D665">
            <v>0</v>
          </cell>
          <cell r="E665">
            <v>0</v>
          </cell>
        </row>
        <row r="666">
          <cell r="A666">
            <v>43602801</v>
          </cell>
          <cell r="B666" t="str">
            <v>801</v>
          </cell>
          <cell r="C666">
            <v>0</v>
          </cell>
          <cell r="D666">
            <v>0</v>
          </cell>
          <cell r="E666">
            <v>0</v>
          </cell>
        </row>
        <row r="667">
          <cell r="A667">
            <v>43604801</v>
          </cell>
          <cell r="B667" t="str">
            <v>801</v>
          </cell>
          <cell r="C667">
            <v>0</v>
          </cell>
          <cell r="D667">
            <v>0</v>
          </cell>
          <cell r="E667">
            <v>0</v>
          </cell>
        </row>
        <row r="668">
          <cell r="A668">
            <v>43606801</v>
          </cell>
          <cell r="B668" t="str">
            <v>801</v>
          </cell>
          <cell r="C668">
            <v>0</v>
          </cell>
          <cell r="D668">
            <v>0</v>
          </cell>
          <cell r="E668">
            <v>0</v>
          </cell>
        </row>
        <row r="669">
          <cell r="A669">
            <v>43607801</v>
          </cell>
          <cell r="B669" t="str">
            <v>801</v>
          </cell>
          <cell r="C669">
            <v>0</v>
          </cell>
          <cell r="D669">
            <v>0</v>
          </cell>
          <cell r="E669">
            <v>0</v>
          </cell>
        </row>
        <row r="670">
          <cell r="A670">
            <v>43607809</v>
          </cell>
          <cell r="B670" t="str">
            <v>809</v>
          </cell>
          <cell r="C670">
            <v>0</v>
          </cell>
          <cell r="D670">
            <v>0</v>
          </cell>
          <cell r="E670">
            <v>0</v>
          </cell>
        </row>
        <row r="671">
          <cell r="A671">
            <v>43607905</v>
          </cell>
          <cell r="B671" t="str">
            <v>905</v>
          </cell>
          <cell r="C671">
            <v>0</v>
          </cell>
          <cell r="D671">
            <v>0</v>
          </cell>
          <cell r="E671">
            <v>0</v>
          </cell>
        </row>
        <row r="672">
          <cell r="A672">
            <v>43608809</v>
          </cell>
          <cell r="B672" t="str">
            <v>809</v>
          </cell>
          <cell r="C672">
            <v>0</v>
          </cell>
          <cell r="D672">
            <v>0</v>
          </cell>
          <cell r="E672">
            <v>0</v>
          </cell>
        </row>
        <row r="673">
          <cell r="A673">
            <v>43609801</v>
          </cell>
          <cell r="B673" t="str">
            <v>801</v>
          </cell>
          <cell r="C673">
            <v>0</v>
          </cell>
          <cell r="D673">
            <v>0</v>
          </cell>
          <cell r="E673">
            <v>0</v>
          </cell>
        </row>
        <row r="674">
          <cell r="A674">
            <v>43609809</v>
          </cell>
          <cell r="B674" t="str">
            <v>809</v>
          </cell>
          <cell r="C674">
            <v>11</v>
          </cell>
          <cell r="D674">
            <v>0</v>
          </cell>
          <cell r="E674">
            <v>2298.6999999999998</v>
          </cell>
        </row>
        <row r="675">
          <cell r="A675">
            <v>43609905</v>
          </cell>
          <cell r="B675" t="str">
            <v>905</v>
          </cell>
          <cell r="C675">
            <v>0</v>
          </cell>
          <cell r="D675">
            <v>0</v>
          </cell>
          <cell r="E675">
            <v>0</v>
          </cell>
        </row>
        <row r="676">
          <cell r="A676">
            <v>43610801</v>
          </cell>
          <cell r="B676" t="str">
            <v>801</v>
          </cell>
          <cell r="C676">
            <v>0</v>
          </cell>
          <cell r="D676">
            <v>0</v>
          </cell>
          <cell r="E676">
            <v>0</v>
          </cell>
        </row>
        <row r="677">
          <cell r="A677">
            <v>43610809</v>
          </cell>
          <cell r="B677" t="str">
            <v>809</v>
          </cell>
          <cell r="C677">
            <v>0</v>
          </cell>
          <cell r="D677">
            <v>8</v>
          </cell>
          <cell r="E677">
            <v>0</v>
          </cell>
        </row>
        <row r="678">
          <cell r="A678">
            <v>43610905</v>
          </cell>
          <cell r="B678" t="str">
            <v>905</v>
          </cell>
          <cell r="C678">
            <v>0</v>
          </cell>
          <cell r="D678">
            <v>0</v>
          </cell>
          <cell r="E678">
            <v>0</v>
          </cell>
        </row>
        <row r="679">
          <cell r="A679">
            <v>43611801</v>
          </cell>
          <cell r="B679" t="str">
            <v>801</v>
          </cell>
          <cell r="C679">
            <v>0</v>
          </cell>
          <cell r="D679">
            <v>0</v>
          </cell>
          <cell r="E679">
            <v>0</v>
          </cell>
        </row>
        <row r="680">
          <cell r="A680">
            <v>43611905</v>
          </cell>
          <cell r="B680" t="str">
            <v>905</v>
          </cell>
          <cell r="C680">
            <v>0</v>
          </cell>
          <cell r="D680">
            <v>0</v>
          </cell>
          <cell r="E680">
            <v>0</v>
          </cell>
        </row>
        <row r="681">
          <cell r="A681">
            <v>43613905</v>
          </cell>
          <cell r="B681" t="str">
            <v>905</v>
          </cell>
          <cell r="C681">
            <v>0</v>
          </cell>
          <cell r="D681">
            <v>0</v>
          </cell>
          <cell r="E681">
            <v>0</v>
          </cell>
        </row>
        <row r="682">
          <cell r="A682">
            <v>43614801</v>
          </cell>
          <cell r="B682" t="str">
            <v>801</v>
          </cell>
          <cell r="C682">
            <v>20</v>
          </cell>
          <cell r="D682">
            <v>0</v>
          </cell>
          <cell r="E682">
            <v>19.998750000000001</v>
          </cell>
        </row>
        <row r="683">
          <cell r="A683">
            <v>43614905</v>
          </cell>
          <cell r="B683" t="str">
            <v>905</v>
          </cell>
          <cell r="C683">
            <v>1232</v>
          </cell>
          <cell r="D683">
            <v>48</v>
          </cell>
          <cell r="E683">
            <v>14828.197309417041</v>
          </cell>
        </row>
        <row r="684">
          <cell r="A684">
            <v>43615801</v>
          </cell>
          <cell r="B684" t="str">
            <v>801</v>
          </cell>
          <cell r="C684">
            <v>0</v>
          </cell>
          <cell r="D684">
            <v>0</v>
          </cell>
          <cell r="E684">
            <v>0</v>
          </cell>
        </row>
        <row r="685">
          <cell r="A685">
            <v>43615809</v>
          </cell>
          <cell r="B685" t="str">
            <v>809</v>
          </cell>
          <cell r="C685">
            <v>11</v>
          </cell>
          <cell r="D685">
            <v>77</v>
          </cell>
          <cell r="E685">
            <v>2298.6999999999998</v>
          </cell>
        </row>
        <row r="686">
          <cell r="A686">
            <v>43615905</v>
          </cell>
          <cell r="B686" t="str">
            <v>905</v>
          </cell>
          <cell r="C686">
            <v>-14927</v>
          </cell>
          <cell r="D686">
            <v>8</v>
          </cell>
          <cell r="E686">
            <v>-179659.49775784754</v>
          </cell>
        </row>
        <row r="687">
          <cell r="A687">
            <v>43617801</v>
          </cell>
          <cell r="B687" t="str">
            <v>801</v>
          </cell>
          <cell r="C687">
            <v>0</v>
          </cell>
          <cell r="D687">
            <v>0</v>
          </cell>
          <cell r="E687">
            <v>0</v>
          </cell>
        </row>
        <row r="688">
          <cell r="A688">
            <v>43617809</v>
          </cell>
          <cell r="B688" t="str">
            <v>809</v>
          </cell>
          <cell r="C688">
            <v>0</v>
          </cell>
          <cell r="D688">
            <v>0</v>
          </cell>
          <cell r="E688">
            <v>0</v>
          </cell>
        </row>
        <row r="689">
          <cell r="A689">
            <v>43700801</v>
          </cell>
          <cell r="B689" t="str">
            <v>801</v>
          </cell>
          <cell r="C689">
            <v>0</v>
          </cell>
          <cell r="D689">
            <v>0</v>
          </cell>
          <cell r="E689">
            <v>0</v>
          </cell>
        </row>
        <row r="690">
          <cell r="A690">
            <v>43704801</v>
          </cell>
          <cell r="B690" t="str">
            <v>801</v>
          </cell>
          <cell r="C690">
            <v>0</v>
          </cell>
          <cell r="D690">
            <v>0</v>
          </cell>
          <cell r="E690">
            <v>0</v>
          </cell>
        </row>
        <row r="691">
          <cell r="A691">
            <v>43704849</v>
          </cell>
          <cell r="B691" t="str">
            <v>849</v>
          </cell>
          <cell r="C691">
            <v>0</v>
          </cell>
          <cell r="D691">
            <v>0</v>
          </cell>
          <cell r="E691">
            <v>0</v>
          </cell>
        </row>
        <row r="692">
          <cell r="A692">
            <v>43705801</v>
          </cell>
          <cell r="B692" t="str">
            <v>801</v>
          </cell>
          <cell r="C692">
            <v>148</v>
          </cell>
          <cell r="D692">
            <v>0</v>
          </cell>
          <cell r="E692">
            <v>147.99074999999999</v>
          </cell>
        </row>
        <row r="693">
          <cell r="A693">
            <v>43705809</v>
          </cell>
          <cell r="B693" t="str">
            <v>809</v>
          </cell>
          <cell r="C693">
            <v>188</v>
          </cell>
          <cell r="D693">
            <v>1</v>
          </cell>
          <cell r="E693">
            <v>39286.872727272726</v>
          </cell>
        </row>
        <row r="694">
          <cell r="A694">
            <v>43705849</v>
          </cell>
          <cell r="B694" t="str">
            <v>849</v>
          </cell>
          <cell r="C694">
            <v>0</v>
          </cell>
          <cell r="D694">
            <v>0</v>
          </cell>
          <cell r="E694">
            <v>0</v>
          </cell>
        </row>
        <row r="695">
          <cell r="A695">
            <v>43705855</v>
          </cell>
          <cell r="B695" t="str">
            <v>855</v>
          </cell>
          <cell r="C695">
            <v>-330</v>
          </cell>
          <cell r="D695">
            <v>6</v>
          </cell>
          <cell r="E695">
            <v>-6559.0697674418607</v>
          </cell>
        </row>
        <row r="696">
          <cell r="A696">
            <v>43705966</v>
          </cell>
          <cell r="B696" t="str">
            <v>966</v>
          </cell>
          <cell r="C696">
            <v>0</v>
          </cell>
          <cell r="D696">
            <v>0</v>
          </cell>
          <cell r="E696">
            <v>0</v>
          </cell>
        </row>
        <row r="697">
          <cell r="A697">
            <v>43705967</v>
          </cell>
          <cell r="B697" t="str">
            <v>967</v>
          </cell>
          <cell r="C697">
            <v>0</v>
          </cell>
          <cell r="D697">
            <v>0</v>
          </cell>
          <cell r="E697">
            <v>0</v>
          </cell>
        </row>
        <row r="698">
          <cell r="A698">
            <v>43705981</v>
          </cell>
          <cell r="B698" t="str">
            <v>981</v>
          </cell>
          <cell r="C698">
            <v>0</v>
          </cell>
          <cell r="D698">
            <v>0</v>
          </cell>
          <cell r="E698">
            <v>0</v>
          </cell>
        </row>
        <row r="699">
          <cell r="A699">
            <v>43706801</v>
          </cell>
          <cell r="B699" t="str">
            <v>801</v>
          </cell>
          <cell r="C699">
            <v>1705</v>
          </cell>
          <cell r="D699">
            <v>0</v>
          </cell>
          <cell r="E699">
            <v>1704.8934375000001</v>
          </cell>
        </row>
        <row r="700">
          <cell r="A700">
            <v>43706809</v>
          </cell>
          <cell r="B700" t="str">
            <v>809</v>
          </cell>
          <cell r="C700">
            <v>408</v>
          </cell>
          <cell r="D700">
            <v>10</v>
          </cell>
          <cell r="E700">
            <v>85260.872727272726</v>
          </cell>
        </row>
        <row r="701">
          <cell r="A701">
            <v>43706849</v>
          </cell>
          <cell r="B701" t="str">
            <v>849</v>
          </cell>
          <cell r="C701">
            <v>0</v>
          </cell>
          <cell r="D701">
            <v>0</v>
          </cell>
          <cell r="E701">
            <v>0</v>
          </cell>
        </row>
        <row r="702">
          <cell r="A702">
            <v>43706967</v>
          </cell>
          <cell r="B702" t="str">
            <v>967</v>
          </cell>
          <cell r="C702">
            <v>11</v>
          </cell>
          <cell r="D702">
            <v>0</v>
          </cell>
          <cell r="E702">
            <v>11000</v>
          </cell>
        </row>
        <row r="703">
          <cell r="A703">
            <v>43706981</v>
          </cell>
          <cell r="B703" t="str">
            <v>981</v>
          </cell>
          <cell r="C703">
            <v>0</v>
          </cell>
          <cell r="D703">
            <v>0</v>
          </cell>
          <cell r="E703">
            <v>0</v>
          </cell>
        </row>
        <row r="704">
          <cell r="A704">
            <v>43707809</v>
          </cell>
          <cell r="B704" t="str">
            <v>809</v>
          </cell>
          <cell r="C704">
            <v>0</v>
          </cell>
          <cell r="D704">
            <v>0</v>
          </cell>
          <cell r="E704">
            <v>0</v>
          </cell>
        </row>
        <row r="705">
          <cell r="A705">
            <v>43707849</v>
          </cell>
          <cell r="B705" t="str">
            <v>849</v>
          </cell>
          <cell r="C705">
            <v>-28</v>
          </cell>
          <cell r="D705">
            <v>40</v>
          </cell>
          <cell r="E705">
            <v>-5586.6453084112172</v>
          </cell>
        </row>
        <row r="706">
          <cell r="A706">
            <v>43709849</v>
          </cell>
          <cell r="B706" t="str">
            <v>849</v>
          </cell>
          <cell r="C706">
            <v>122</v>
          </cell>
          <cell r="D706">
            <v>23</v>
          </cell>
          <cell r="E706">
            <v>24341.811700934591</v>
          </cell>
        </row>
        <row r="707">
          <cell r="A707">
            <v>43710849</v>
          </cell>
          <cell r="B707" t="str">
            <v>849</v>
          </cell>
          <cell r="C707">
            <v>0</v>
          </cell>
          <cell r="D707">
            <v>0</v>
          </cell>
          <cell r="E707">
            <v>0</v>
          </cell>
        </row>
        <row r="708">
          <cell r="A708">
            <v>43711809</v>
          </cell>
          <cell r="B708" t="str">
            <v>809</v>
          </cell>
          <cell r="C708">
            <v>0</v>
          </cell>
          <cell r="D708">
            <v>0</v>
          </cell>
          <cell r="E708">
            <v>0</v>
          </cell>
        </row>
        <row r="709">
          <cell r="A709">
            <v>43811809</v>
          </cell>
          <cell r="B709" t="str">
            <v>809</v>
          </cell>
          <cell r="C709">
            <v>0</v>
          </cell>
          <cell r="D709">
            <v>0</v>
          </cell>
          <cell r="E709">
            <v>0</v>
          </cell>
        </row>
        <row r="710">
          <cell r="A710">
            <v>43811855</v>
          </cell>
          <cell r="B710" t="str">
            <v>855</v>
          </cell>
          <cell r="C710">
            <v>0</v>
          </cell>
          <cell r="D710">
            <v>0</v>
          </cell>
          <cell r="E710">
            <v>0</v>
          </cell>
        </row>
        <row r="711">
          <cell r="A711">
            <v>43812855</v>
          </cell>
          <cell r="B711" t="str">
            <v>855</v>
          </cell>
          <cell r="C711">
            <v>0</v>
          </cell>
          <cell r="D711">
            <v>0</v>
          </cell>
          <cell r="E711">
            <v>0</v>
          </cell>
        </row>
        <row r="712">
          <cell r="A712">
            <v>43813809</v>
          </cell>
          <cell r="B712" t="str">
            <v>809</v>
          </cell>
          <cell r="C712">
            <v>0</v>
          </cell>
          <cell r="D712">
            <v>0</v>
          </cell>
          <cell r="E712">
            <v>0</v>
          </cell>
        </row>
        <row r="713">
          <cell r="A713">
            <v>43813855</v>
          </cell>
          <cell r="B713" t="str">
            <v>855</v>
          </cell>
          <cell r="C713">
            <v>0</v>
          </cell>
          <cell r="D713">
            <v>0</v>
          </cell>
          <cell r="E713">
            <v>0</v>
          </cell>
        </row>
        <row r="714">
          <cell r="A714">
            <v>43813905</v>
          </cell>
          <cell r="B714" t="str">
            <v>905</v>
          </cell>
          <cell r="C714">
            <v>0</v>
          </cell>
          <cell r="D714">
            <v>0</v>
          </cell>
          <cell r="E714">
            <v>0</v>
          </cell>
        </row>
        <row r="715">
          <cell r="A715">
            <v>43813907</v>
          </cell>
          <cell r="B715" t="str">
            <v>907</v>
          </cell>
          <cell r="C715">
            <v>0</v>
          </cell>
          <cell r="D715">
            <v>0</v>
          </cell>
          <cell r="E715">
            <v>0</v>
          </cell>
        </row>
        <row r="716">
          <cell r="A716">
            <v>43815809</v>
          </cell>
          <cell r="B716" t="str">
            <v>809</v>
          </cell>
          <cell r="C716">
            <v>0</v>
          </cell>
          <cell r="D716">
            <v>0</v>
          </cell>
          <cell r="E716">
            <v>0</v>
          </cell>
        </row>
        <row r="717">
          <cell r="A717">
            <v>44162935</v>
          </cell>
          <cell r="B717" t="str">
            <v>935</v>
          </cell>
          <cell r="C717">
            <v>0</v>
          </cell>
          <cell r="D717">
            <v>0</v>
          </cell>
          <cell r="E717">
            <v>0</v>
          </cell>
        </row>
        <row r="718">
          <cell r="A718">
            <v>44164801</v>
          </cell>
          <cell r="B718" t="str">
            <v>801</v>
          </cell>
          <cell r="C718">
            <v>142.47999999999999</v>
          </cell>
          <cell r="D718">
            <v>0</v>
          </cell>
          <cell r="E718">
            <v>142.47109499999999</v>
          </cell>
        </row>
        <row r="719">
          <cell r="A719">
            <v>44164849</v>
          </cell>
          <cell r="B719" t="str">
            <v>849</v>
          </cell>
          <cell r="C719">
            <v>77</v>
          </cell>
          <cell r="D719">
            <v>3</v>
          </cell>
          <cell r="E719">
            <v>15363.274598130847</v>
          </cell>
        </row>
        <row r="720">
          <cell r="A720">
            <v>44164935</v>
          </cell>
          <cell r="B720" t="str">
            <v>935</v>
          </cell>
          <cell r="C720">
            <v>157</v>
          </cell>
          <cell r="D720">
            <v>3</v>
          </cell>
          <cell r="E720">
            <v>3768</v>
          </cell>
        </row>
        <row r="721">
          <cell r="A721">
            <v>44164979</v>
          </cell>
          <cell r="B721" t="str">
            <v>979</v>
          </cell>
          <cell r="C721">
            <v>12</v>
          </cell>
          <cell r="D721">
            <v>1</v>
          </cell>
          <cell r="E721">
            <v>10838.625</v>
          </cell>
        </row>
        <row r="722">
          <cell r="A722">
            <v>44212801</v>
          </cell>
          <cell r="B722" t="str">
            <v>801</v>
          </cell>
          <cell r="C722">
            <v>0</v>
          </cell>
          <cell r="D722">
            <v>0</v>
          </cell>
          <cell r="E722">
            <v>0</v>
          </cell>
        </row>
        <row r="723">
          <cell r="A723">
            <v>44216801</v>
          </cell>
          <cell r="B723" t="str">
            <v>801</v>
          </cell>
          <cell r="C723">
            <v>0</v>
          </cell>
          <cell r="D723">
            <v>0</v>
          </cell>
          <cell r="E723">
            <v>0</v>
          </cell>
        </row>
        <row r="724">
          <cell r="A724">
            <v>44216809</v>
          </cell>
          <cell r="B724" t="str">
            <v>809</v>
          </cell>
          <cell r="C724">
            <v>0</v>
          </cell>
          <cell r="D724">
            <v>0</v>
          </cell>
          <cell r="E724">
            <v>0</v>
          </cell>
        </row>
        <row r="725">
          <cell r="A725">
            <v>44220801</v>
          </cell>
          <cell r="B725" t="str">
            <v>801</v>
          </cell>
          <cell r="C725">
            <v>0</v>
          </cell>
          <cell r="D725">
            <v>0</v>
          </cell>
          <cell r="E725">
            <v>0</v>
          </cell>
        </row>
        <row r="726">
          <cell r="A726">
            <v>44223809</v>
          </cell>
          <cell r="B726" t="str">
            <v>809</v>
          </cell>
          <cell r="C726">
            <v>0</v>
          </cell>
          <cell r="D726">
            <v>0</v>
          </cell>
          <cell r="E726">
            <v>0</v>
          </cell>
        </row>
        <row r="727">
          <cell r="A727">
            <v>44223855</v>
          </cell>
          <cell r="B727" t="str">
            <v>855</v>
          </cell>
          <cell r="C727">
            <v>0</v>
          </cell>
          <cell r="D727">
            <v>0</v>
          </cell>
          <cell r="E727">
            <v>0</v>
          </cell>
        </row>
        <row r="728">
          <cell r="A728">
            <v>44224809</v>
          </cell>
          <cell r="B728" t="str">
            <v>809</v>
          </cell>
          <cell r="C728">
            <v>0</v>
          </cell>
          <cell r="D728">
            <v>0</v>
          </cell>
          <cell r="E728">
            <v>0</v>
          </cell>
        </row>
        <row r="729">
          <cell r="A729">
            <v>44224855</v>
          </cell>
          <cell r="B729" t="str">
            <v>855</v>
          </cell>
          <cell r="C729">
            <v>0</v>
          </cell>
          <cell r="D729">
            <v>0</v>
          </cell>
          <cell r="E729">
            <v>0</v>
          </cell>
        </row>
        <row r="730">
          <cell r="A730">
            <v>44225801</v>
          </cell>
          <cell r="B730" t="str">
            <v>801</v>
          </cell>
          <cell r="C730">
            <v>0</v>
          </cell>
          <cell r="D730">
            <v>0</v>
          </cell>
          <cell r="E730">
            <v>0</v>
          </cell>
        </row>
        <row r="731">
          <cell r="A731">
            <v>44225855</v>
          </cell>
          <cell r="B731" t="str">
            <v>855</v>
          </cell>
          <cell r="C731">
            <v>0</v>
          </cell>
          <cell r="D731">
            <v>0</v>
          </cell>
          <cell r="E731">
            <v>0</v>
          </cell>
        </row>
        <row r="732">
          <cell r="A732">
            <v>44226801</v>
          </cell>
          <cell r="B732" t="str">
            <v>801</v>
          </cell>
          <cell r="C732">
            <v>0</v>
          </cell>
          <cell r="D732">
            <v>0</v>
          </cell>
          <cell r="E732">
            <v>0</v>
          </cell>
        </row>
        <row r="733">
          <cell r="A733">
            <v>44226809</v>
          </cell>
          <cell r="B733" t="str">
            <v>809</v>
          </cell>
          <cell r="C733">
            <v>0</v>
          </cell>
          <cell r="D733">
            <v>0</v>
          </cell>
          <cell r="E733">
            <v>0</v>
          </cell>
        </row>
        <row r="734">
          <cell r="A734">
            <v>44226967</v>
          </cell>
          <cell r="B734" t="str">
            <v>967</v>
          </cell>
          <cell r="C734">
            <v>0</v>
          </cell>
          <cell r="D734">
            <v>0</v>
          </cell>
          <cell r="E734">
            <v>0</v>
          </cell>
        </row>
        <row r="735">
          <cell r="A735">
            <v>44227860</v>
          </cell>
          <cell r="B735" t="str">
            <v>860</v>
          </cell>
          <cell r="C735">
            <v>667</v>
          </cell>
          <cell r="D735">
            <v>34</v>
          </cell>
          <cell r="E735">
            <v>13206.433249999996</v>
          </cell>
        </row>
        <row r="736">
          <cell r="A736">
            <v>44227979</v>
          </cell>
          <cell r="B736" t="str">
            <v>979</v>
          </cell>
          <cell r="C736">
            <v>13</v>
          </cell>
          <cell r="D736">
            <v>1</v>
          </cell>
          <cell r="E736">
            <v>11741.84375</v>
          </cell>
        </row>
        <row r="737">
          <cell r="A737">
            <v>44240801</v>
          </cell>
          <cell r="B737" t="str">
            <v>801</v>
          </cell>
          <cell r="C737">
            <v>0</v>
          </cell>
          <cell r="D737">
            <v>0</v>
          </cell>
          <cell r="E737">
            <v>0</v>
          </cell>
        </row>
        <row r="738">
          <cell r="A738">
            <v>44241801</v>
          </cell>
          <cell r="B738" t="str">
            <v>801</v>
          </cell>
          <cell r="C738">
            <v>0</v>
          </cell>
          <cell r="D738">
            <v>0</v>
          </cell>
          <cell r="E738">
            <v>0</v>
          </cell>
        </row>
        <row r="739">
          <cell r="A739">
            <v>44242801</v>
          </cell>
          <cell r="B739" t="str">
            <v>801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>
            <v>44242809</v>
          </cell>
          <cell r="B740" t="str">
            <v>809</v>
          </cell>
          <cell r="C740">
            <v>59</v>
          </cell>
          <cell r="D740">
            <v>0</v>
          </cell>
          <cell r="E740">
            <v>12329.390909090909</v>
          </cell>
        </row>
        <row r="741">
          <cell r="A741">
            <v>44242815</v>
          </cell>
          <cell r="B741" t="str">
            <v>815</v>
          </cell>
          <cell r="C741">
            <v>0</v>
          </cell>
          <cell r="D741">
            <v>0</v>
          </cell>
          <cell r="E741">
            <v>0</v>
          </cell>
        </row>
        <row r="742">
          <cell r="A742">
            <v>44242905</v>
          </cell>
          <cell r="B742" t="str">
            <v>905</v>
          </cell>
          <cell r="C742">
            <v>0</v>
          </cell>
          <cell r="D742">
            <v>0</v>
          </cell>
          <cell r="E742">
            <v>0</v>
          </cell>
        </row>
        <row r="743">
          <cell r="A743">
            <v>44242967</v>
          </cell>
          <cell r="B743" t="str">
            <v>967</v>
          </cell>
          <cell r="C743">
            <v>0</v>
          </cell>
          <cell r="D743">
            <v>0</v>
          </cell>
          <cell r="E743">
            <v>0</v>
          </cell>
        </row>
        <row r="744">
          <cell r="A744">
            <v>44243801</v>
          </cell>
          <cell r="B744" t="str">
            <v>801</v>
          </cell>
          <cell r="C744">
            <v>0</v>
          </cell>
          <cell r="D744">
            <v>0</v>
          </cell>
          <cell r="E744">
            <v>0</v>
          </cell>
        </row>
        <row r="745">
          <cell r="A745">
            <v>44243809</v>
          </cell>
          <cell r="B745" t="str">
            <v>809</v>
          </cell>
          <cell r="C745">
            <v>-235</v>
          </cell>
          <cell r="D745">
            <v>4</v>
          </cell>
          <cell r="E745">
            <v>-49108.590909090912</v>
          </cell>
        </row>
        <row r="746">
          <cell r="A746">
            <v>44243815</v>
          </cell>
          <cell r="B746" t="str">
            <v>815</v>
          </cell>
          <cell r="C746">
            <v>1075</v>
          </cell>
          <cell r="D746">
            <v>0</v>
          </cell>
          <cell r="E746">
            <v>20910.356321839085</v>
          </cell>
        </row>
        <row r="747">
          <cell r="A747">
            <v>44243855</v>
          </cell>
          <cell r="B747" t="str">
            <v>855</v>
          </cell>
          <cell r="C747">
            <v>-7590</v>
          </cell>
          <cell r="D747">
            <v>2</v>
          </cell>
          <cell r="E747">
            <v>-150858.60465116278</v>
          </cell>
        </row>
        <row r="748">
          <cell r="A748">
            <v>44243967</v>
          </cell>
          <cell r="B748" t="str">
            <v>967</v>
          </cell>
          <cell r="C748">
            <v>0</v>
          </cell>
          <cell r="D748">
            <v>0</v>
          </cell>
          <cell r="E748">
            <v>0</v>
          </cell>
        </row>
        <row r="749">
          <cell r="A749">
            <v>44245801</v>
          </cell>
          <cell r="B749" t="str">
            <v>801</v>
          </cell>
          <cell r="C749">
            <v>154544</v>
          </cell>
          <cell r="D749">
            <v>0</v>
          </cell>
          <cell r="E749">
            <v>154534.34100000001</v>
          </cell>
        </row>
        <row r="750">
          <cell r="A750">
            <v>44245809</v>
          </cell>
          <cell r="B750" t="str">
            <v>809</v>
          </cell>
          <cell r="C750">
            <v>-371</v>
          </cell>
          <cell r="D750">
            <v>7</v>
          </cell>
          <cell r="E750">
            <v>-77528.881818181821</v>
          </cell>
        </row>
        <row r="751">
          <cell r="A751">
            <v>44245815</v>
          </cell>
          <cell r="B751" t="str">
            <v>815</v>
          </cell>
          <cell r="C751">
            <v>240</v>
          </cell>
          <cell r="D751">
            <v>0</v>
          </cell>
          <cell r="E751">
            <v>4668.3586206896562</v>
          </cell>
        </row>
        <row r="752">
          <cell r="A752">
            <v>44245855</v>
          </cell>
          <cell r="B752" t="str">
            <v>855</v>
          </cell>
          <cell r="C752">
            <v>-8176</v>
          </cell>
          <cell r="D752">
            <v>0</v>
          </cell>
          <cell r="E752">
            <v>-162505.92248062015</v>
          </cell>
        </row>
        <row r="753">
          <cell r="A753">
            <v>44245967</v>
          </cell>
          <cell r="B753" t="str">
            <v>967</v>
          </cell>
          <cell r="C753">
            <v>0</v>
          </cell>
          <cell r="D753">
            <v>0</v>
          </cell>
          <cell r="E753">
            <v>0</v>
          </cell>
        </row>
        <row r="754">
          <cell r="A754">
            <v>44300853</v>
          </cell>
          <cell r="B754" t="str">
            <v>853</v>
          </cell>
          <cell r="C754">
            <v>0</v>
          </cell>
          <cell r="D754">
            <v>0</v>
          </cell>
          <cell r="E754">
            <v>0</v>
          </cell>
        </row>
        <row r="755">
          <cell r="A755">
            <v>44300855</v>
          </cell>
          <cell r="B755" t="str">
            <v>855</v>
          </cell>
          <cell r="C755">
            <v>0</v>
          </cell>
          <cell r="D755">
            <v>0</v>
          </cell>
          <cell r="E755">
            <v>0</v>
          </cell>
        </row>
        <row r="756">
          <cell r="A756">
            <v>44300907</v>
          </cell>
          <cell r="B756" t="str">
            <v>907</v>
          </cell>
          <cell r="C756">
            <v>0</v>
          </cell>
          <cell r="D756">
            <v>0</v>
          </cell>
          <cell r="E756">
            <v>0</v>
          </cell>
        </row>
        <row r="757">
          <cell r="A757">
            <v>44411801</v>
          </cell>
          <cell r="B757" t="str">
            <v>801</v>
          </cell>
          <cell r="C757">
            <v>0</v>
          </cell>
          <cell r="D757">
            <v>0</v>
          </cell>
          <cell r="E757">
            <v>0</v>
          </cell>
        </row>
        <row r="758">
          <cell r="A758">
            <v>44411809</v>
          </cell>
          <cell r="B758" t="str">
            <v>809</v>
          </cell>
          <cell r="C758">
            <v>-16</v>
          </cell>
          <cell r="D758">
            <v>0</v>
          </cell>
          <cell r="E758">
            <v>-3343.5636363636363</v>
          </cell>
        </row>
        <row r="759">
          <cell r="A759">
            <v>44411855</v>
          </cell>
          <cell r="B759" t="str">
            <v>855</v>
          </cell>
          <cell r="C759">
            <v>-73</v>
          </cell>
          <cell r="D759">
            <v>0</v>
          </cell>
          <cell r="E759">
            <v>-1450.9457364341085</v>
          </cell>
        </row>
        <row r="760">
          <cell r="A760">
            <v>44411967</v>
          </cell>
          <cell r="B760" t="str">
            <v>967</v>
          </cell>
          <cell r="C760">
            <v>0</v>
          </cell>
          <cell r="D760">
            <v>0</v>
          </cell>
          <cell r="E760">
            <v>0</v>
          </cell>
        </row>
        <row r="761">
          <cell r="A761">
            <v>44412801</v>
          </cell>
          <cell r="B761" t="str">
            <v>801</v>
          </cell>
          <cell r="C761">
            <v>0</v>
          </cell>
          <cell r="D761">
            <v>0</v>
          </cell>
          <cell r="E761">
            <v>0</v>
          </cell>
        </row>
        <row r="762">
          <cell r="A762">
            <v>44413801</v>
          </cell>
          <cell r="B762" t="str">
            <v>801</v>
          </cell>
          <cell r="C762">
            <v>0</v>
          </cell>
          <cell r="D762">
            <v>0</v>
          </cell>
          <cell r="E762">
            <v>0</v>
          </cell>
        </row>
        <row r="763">
          <cell r="A763">
            <v>44414801</v>
          </cell>
          <cell r="B763" t="str">
            <v>801</v>
          </cell>
          <cell r="C763">
            <v>289684.89</v>
          </cell>
          <cell r="D763">
            <v>4514.68</v>
          </cell>
          <cell r="E763">
            <v>289666.784694375</v>
          </cell>
        </row>
        <row r="764">
          <cell r="A764">
            <v>44414809</v>
          </cell>
          <cell r="B764" t="str">
            <v>809</v>
          </cell>
          <cell r="C764">
            <v>908</v>
          </cell>
          <cell r="D764">
            <v>16</v>
          </cell>
          <cell r="E764">
            <v>189747.23636363636</v>
          </cell>
        </row>
        <row r="765">
          <cell r="A765">
            <v>44414829</v>
          </cell>
          <cell r="B765" t="str">
            <v>829</v>
          </cell>
          <cell r="C765">
            <v>1002</v>
          </cell>
          <cell r="D765">
            <v>292</v>
          </cell>
          <cell r="E765">
            <v>24048</v>
          </cell>
        </row>
        <row r="766">
          <cell r="A766">
            <v>44414855</v>
          </cell>
          <cell r="B766" t="str">
            <v>855</v>
          </cell>
          <cell r="C766">
            <v>-3810</v>
          </cell>
          <cell r="D766">
            <v>194</v>
          </cell>
          <cell r="E766">
            <v>-75727.441860465115</v>
          </cell>
        </row>
        <row r="767">
          <cell r="A767">
            <v>44414905</v>
          </cell>
          <cell r="B767" t="str">
            <v>905</v>
          </cell>
          <cell r="C767">
            <v>7326</v>
          </cell>
          <cell r="D767">
            <v>0</v>
          </cell>
          <cell r="E767">
            <v>88174.816143497752</v>
          </cell>
        </row>
        <row r="768">
          <cell r="A768">
            <v>44414907</v>
          </cell>
          <cell r="B768" t="str">
            <v>907</v>
          </cell>
          <cell r="C768">
            <v>-2483</v>
          </cell>
          <cell r="D768">
            <v>6</v>
          </cell>
          <cell r="E768">
            <v>-39544.074074074073</v>
          </cell>
        </row>
        <row r="769">
          <cell r="A769">
            <v>44414967</v>
          </cell>
          <cell r="B769" t="str">
            <v>967</v>
          </cell>
          <cell r="C769">
            <v>157</v>
          </cell>
          <cell r="D769">
            <v>28</v>
          </cell>
          <cell r="E769">
            <v>157000</v>
          </cell>
        </row>
        <row r="770">
          <cell r="A770">
            <v>44416801</v>
          </cell>
          <cell r="B770" t="str">
            <v>801</v>
          </cell>
          <cell r="C770">
            <v>0</v>
          </cell>
          <cell r="D770">
            <v>0</v>
          </cell>
          <cell r="E770">
            <v>0</v>
          </cell>
        </row>
        <row r="771">
          <cell r="A771">
            <v>44416809</v>
          </cell>
          <cell r="B771" t="str">
            <v>809</v>
          </cell>
          <cell r="C771">
            <v>0</v>
          </cell>
          <cell r="D771">
            <v>0</v>
          </cell>
          <cell r="E771">
            <v>0</v>
          </cell>
        </row>
        <row r="772">
          <cell r="A772">
            <v>44416855</v>
          </cell>
          <cell r="B772" t="str">
            <v>855</v>
          </cell>
          <cell r="C772">
            <v>0</v>
          </cell>
          <cell r="D772">
            <v>0</v>
          </cell>
          <cell r="E772">
            <v>0</v>
          </cell>
        </row>
        <row r="773">
          <cell r="A773">
            <v>44417801</v>
          </cell>
          <cell r="B773" t="str">
            <v>801</v>
          </cell>
          <cell r="C773">
            <v>0</v>
          </cell>
          <cell r="D773">
            <v>0</v>
          </cell>
          <cell r="E773">
            <v>0</v>
          </cell>
        </row>
        <row r="774">
          <cell r="A774">
            <v>44418801</v>
          </cell>
          <cell r="B774" t="str">
            <v>801</v>
          </cell>
          <cell r="C774">
            <v>0</v>
          </cell>
          <cell r="D774">
            <v>0</v>
          </cell>
          <cell r="E774">
            <v>0</v>
          </cell>
        </row>
        <row r="775">
          <cell r="A775">
            <v>44419801</v>
          </cell>
          <cell r="B775" t="str">
            <v>801</v>
          </cell>
          <cell r="C775">
            <v>33941.24</v>
          </cell>
          <cell r="D775">
            <v>0</v>
          </cell>
          <cell r="E775">
            <v>33939.118672500001</v>
          </cell>
        </row>
        <row r="776">
          <cell r="A776">
            <v>44419809</v>
          </cell>
          <cell r="B776" t="str">
            <v>809</v>
          </cell>
          <cell r="C776">
            <v>-201</v>
          </cell>
          <cell r="D776">
            <v>12</v>
          </cell>
          <cell r="E776">
            <v>-42003.518181818181</v>
          </cell>
        </row>
        <row r="777">
          <cell r="A777">
            <v>44419829</v>
          </cell>
          <cell r="B777" t="str">
            <v>829</v>
          </cell>
          <cell r="C777">
            <v>0</v>
          </cell>
          <cell r="D777">
            <v>0</v>
          </cell>
          <cell r="E777">
            <v>0</v>
          </cell>
        </row>
        <row r="778">
          <cell r="A778">
            <v>44419855</v>
          </cell>
          <cell r="B778" t="str">
            <v>855</v>
          </cell>
          <cell r="C778">
            <v>-1023</v>
          </cell>
          <cell r="D778">
            <v>0</v>
          </cell>
          <cell r="E778">
            <v>-20333.116279069767</v>
          </cell>
        </row>
        <row r="779">
          <cell r="A779">
            <v>44419905</v>
          </cell>
          <cell r="B779" t="str">
            <v>905</v>
          </cell>
          <cell r="C779">
            <v>-386</v>
          </cell>
          <cell r="D779">
            <v>59</v>
          </cell>
          <cell r="E779">
            <v>-4645.8475336322872</v>
          </cell>
        </row>
        <row r="780">
          <cell r="A780">
            <v>44419967</v>
          </cell>
          <cell r="B780" t="str">
            <v>967</v>
          </cell>
          <cell r="C780">
            <v>-135</v>
          </cell>
          <cell r="D780">
            <v>0</v>
          </cell>
          <cell r="E780">
            <v>-135000</v>
          </cell>
        </row>
        <row r="781">
          <cell r="A781">
            <v>44421801</v>
          </cell>
          <cell r="B781" t="str">
            <v>801</v>
          </cell>
          <cell r="C781">
            <v>90027</v>
          </cell>
          <cell r="D781">
            <v>0</v>
          </cell>
          <cell r="E781">
            <v>90021.3733125</v>
          </cell>
        </row>
        <row r="782">
          <cell r="A782">
            <v>44421809</v>
          </cell>
          <cell r="B782" t="str">
            <v>809</v>
          </cell>
          <cell r="C782">
            <v>59</v>
          </cell>
          <cell r="D782">
            <v>2</v>
          </cell>
          <cell r="E782">
            <v>12329.390909090909</v>
          </cell>
        </row>
        <row r="783">
          <cell r="A783">
            <v>44421829</v>
          </cell>
          <cell r="B783" t="str">
            <v>829</v>
          </cell>
          <cell r="C783">
            <v>0</v>
          </cell>
          <cell r="D783">
            <v>0</v>
          </cell>
          <cell r="E783">
            <v>0</v>
          </cell>
        </row>
        <row r="784">
          <cell r="A784">
            <v>44421855</v>
          </cell>
          <cell r="B784" t="str">
            <v>855</v>
          </cell>
          <cell r="C784">
            <v>4933</v>
          </cell>
          <cell r="D784">
            <v>87</v>
          </cell>
          <cell r="E784">
            <v>98048.155038759694</v>
          </cell>
        </row>
        <row r="785">
          <cell r="A785">
            <v>44421905</v>
          </cell>
          <cell r="B785" t="str">
            <v>905</v>
          </cell>
          <cell r="C785">
            <v>-531</v>
          </cell>
          <cell r="D785">
            <v>44</v>
          </cell>
          <cell r="E785">
            <v>-6391.0493273542597</v>
          </cell>
        </row>
        <row r="786">
          <cell r="A786">
            <v>44421967</v>
          </cell>
          <cell r="B786" t="str">
            <v>967</v>
          </cell>
          <cell r="C786">
            <v>15</v>
          </cell>
          <cell r="D786">
            <v>0</v>
          </cell>
          <cell r="E786">
            <v>15000</v>
          </cell>
        </row>
        <row r="787">
          <cell r="A787">
            <v>44422801</v>
          </cell>
          <cell r="B787" t="str">
            <v>801</v>
          </cell>
          <cell r="C787">
            <v>31862</v>
          </cell>
          <cell r="D787">
            <v>0</v>
          </cell>
          <cell r="E787">
            <v>31860.008625000002</v>
          </cell>
        </row>
        <row r="788">
          <cell r="A788">
            <v>44422809</v>
          </cell>
          <cell r="B788" t="str">
            <v>809</v>
          </cell>
          <cell r="C788">
            <v>7</v>
          </cell>
          <cell r="D788">
            <v>6</v>
          </cell>
          <cell r="E788">
            <v>1462.8090909090909</v>
          </cell>
        </row>
        <row r="789">
          <cell r="A789">
            <v>44422829</v>
          </cell>
          <cell r="B789" t="str">
            <v>829</v>
          </cell>
          <cell r="C789">
            <v>0</v>
          </cell>
          <cell r="D789">
            <v>0</v>
          </cell>
          <cell r="E789">
            <v>0</v>
          </cell>
        </row>
        <row r="790">
          <cell r="A790">
            <v>44422855</v>
          </cell>
          <cell r="B790" t="str">
            <v>855</v>
          </cell>
          <cell r="C790">
            <v>-2706</v>
          </cell>
          <cell r="D790">
            <v>50</v>
          </cell>
          <cell r="E790">
            <v>-53784.372093023252</v>
          </cell>
        </row>
        <row r="791">
          <cell r="A791">
            <v>44422905</v>
          </cell>
          <cell r="B791" t="str">
            <v>905</v>
          </cell>
          <cell r="C791">
            <v>776</v>
          </cell>
          <cell r="D791">
            <v>3</v>
          </cell>
          <cell r="E791">
            <v>9339.8385650224209</v>
          </cell>
        </row>
        <row r="792">
          <cell r="A792">
            <v>44422967</v>
          </cell>
          <cell r="B792" t="str">
            <v>967</v>
          </cell>
          <cell r="C792">
            <v>-3</v>
          </cell>
          <cell r="D792">
            <v>2</v>
          </cell>
          <cell r="E792">
            <v>-3000</v>
          </cell>
        </row>
        <row r="793">
          <cell r="A793">
            <v>44423801</v>
          </cell>
          <cell r="B793" t="str">
            <v>801</v>
          </cell>
          <cell r="C793">
            <v>246999</v>
          </cell>
          <cell r="D793">
            <v>0</v>
          </cell>
          <cell r="E793">
            <v>246983.56256250001</v>
          </cell>
        </row>
        <row r="794">
          <cell r="A794">
            <v>44423809</v>
          </cell>
          <cell r="B794" t="str">
            <v>809</v>
          </cell>
          <cell r="C794">
            <v>905</v>
          </cell>
          <cell r="D794">
            <v>9</v>
          </cell>
          <cell r="E794">
            <v>189120.31818181818</v>
          </cell>
        </row>
        <row r="795">
          <cell r="A795">
            <v>44423855</v>
          </cell>
          <cell r="B795" t="str">
            <v>855</v>
          </cell>
          <cell r="C795">
            <v>4817</v>
          </cell>
          <cell r="D795">
            <v>6</v>
          </cell>
          <cell r="E795">
            <v>95742.542635658916</v>
          </cell>
        </row>
        <row r="796">
          <cell r="A796">
            <v>44423967</v>
          </cell>
          <cell r="B796" t="str">
            <v>967</v>
          </cell>
          <cell r="C796">
            <v>68</v>
          </cell>
          <cell r="D796">
            <v>5</v>
          </cell>
          <cell r="E796">
            <v>68000</v>
          </cell>
        </row>
        <row r="797">
          <cell r="A797">
            <v>44424801</v>
          </cell>
          <cell r="B797" t="str">
            <v>801</v>
          </cell>
          <cell r="C797">
            <v>3869</v>
          </cell>
          <cell r="D797">
            <v>0</v>
          </cell>
          <cell r="E797">
            <v>3868.7581875000001</v>
          </cell>
        </row>
        <row r="798">
          <cell r="A798">
            <v>44424809</v>
          </cell>
          <cell r="B798" t="str">
            <v>809</v>
          </cell>
          <cell r="C798">
            <v>-183</v>
          </cell>
          <cell r="D798">
            <v>11</v>
          </cell>
          <cell r="E798">
            <v>-38242.009090909087</v>
          </cell>
        </row>
        <row r="799">
          <cell r="A799">
            <v>44424855</v>
          </cell>
          <cell r="B799" t="str">
            <v>855</v>
          </cell>
          <cell r="C799">
            <v>-2077</v>
          </cell>
          <cell r="D799">
            <v>8</v>
          </cell>
          <cell r="E799">
            <v>-41282.387596899222</v>
          </cell>
        </row>
        <row r="800">
          <cell r="A800">
            <v>44424967</v>
          </cell>
          <cell r="B800" t="str">
            <v>967</v>
          </cell>
          <cell r="C800">
            <v>-22</v>
          </cell>
          <cell r="D800">
            <v>1</v>
          </cell>
          <cell r="E800">
            <v>-22000</v>
          </cell>
        </row>
        <row r="801">
          <cell r="A801">
            <v>44425801</v>
          </cell>
          <cell r="B801" t="str">
            <v>801</v>
          </cell>
          <cell r="C801">
            <v>0</v>
          </cell>
          <cell r="D801">
            <v>0</v>
          </cell>
          <cell r="E801">
            <v>0</v>
          </cell>
        </row>
        <row r="802">
          <cell r="A802">
            <v>44425809</v>
          </cell>
          <cell r="B802" t="str">
            <v>809</v>
          </cell>
          <cell r="C802">
            <v>0</v>
          </cell>
          <cell r="D802">
            <v>0</v>
          </cell>
          <cell r="E802">
            <v>0</v>
          </cell>
        </row>
        <row r="803">
          <cell r="A803">
            <v>44425855</v>
          </cell>
          <cell r="B803" t="str">
            <v>855</v>
          </cell>
          <cell r="C803">
            <v>0</v>
          </cell>
          <cell r="D803">
            <v>0</v>
          </cell>
          <cell r="E803">
            <v>0</v>
          </cell>
        </row>
        <row r="804">
          <cell r="A804">
            <v>44426801</v>
          </cell>
          <cell r="B804" t="str">
            <v>801</v>
          </cell>
          <cell r="C804">
            <v>0</v>
          </cell>
          <cell r="D804">
            <v>0</v>
          </cell>
          <cell r="E804">
            <v>0</v>
          </cell>
        </row>
        <row r="805">
          <cell r="A805">
            <v>44426809</v>
          </cell>
          <cell r="B805" t="str">
            <v>809</v>
          </cell>
          <cell r="C805">
            <v>12</v>
          </cell>
          <cell r="D805">
            <v>0</v>
          </cell>
          <cell r="E805">
            <v>2507.6727272727271</v>
          </cell>
        </row>
        <row r="806">
          <cell r="A806">
            <v>44426815</v>
          </cell>
          <cell r="B806" t="str">
            <v>815</v>
          </cell>
          <cell r="C806">
            <v>0</v>
          </cell>
          <cell r="D806">
            <v>0</v>
          </cell>
          <cell r="E806">
            <v>0</v>
          </cell>
        </row>
        <row r="807">
          <cell r="A807">
            <v>44426907</v>
          </cell>
          <cell r="B807" t="str">
            <v>907</v>
          </cell>
          <cell r="C807">
            <v>0</v>
          </cell>
          <cell r="D807">
            <v>0</v>
          </cell>
          <cell r="E807">
            <v>0</v>
          </cell>
        </row>
        <row r="808">
          <cell r="A808">
            <v>44427801</v>
          </cell>
          <cell r="B808" t="str">
            <v>801</v>
          </cell>
          <cell r="C808">
            <v>0</v>
          </cell>
          <cell r="D808">
            <v>0</v>
          </cell>
          <cell r="E808">
            <v>0</v>
          </cell>
        </row>
        <row r="809">
          <cell r="A809">
            <v>44440801</v>
          </cell>
          <cell r="B809" t="str">
            <v>801</v>
          </cell>
          <cell r="C809">
            <v>0</v>
          </cell>
          <cell r="D809">
            <v>0</v>
          </cell>
          <cell r="E809">
            <v>0</v>
          </cell>
        </row>
        <row r="810">
          <cell r="A810">
            <v>44440845</v>
          </cell>
          <cell r="B810" t="str">
            <v>845</v>
          </cell>
          <cell r="C810">
            <v>621</v>
          </cell>
          <cell r="D810">
            <v>75</v>
          </cell>
          <cell r="E810">
            <v>100429.07538461537</v>
          </cell>
        </row>
        <row r="811">
          <cell r="A811">
            <v>44440849</v>
          </cell>
          <cell r="B811" t="str">
            <v>849</v>
          </cell>
          <cell r="C811">
            <v>0</v>
          </cell>
          <cell r="D811">
            <v>0</v>
          </cell>
          <cell r="E811">
            <v>0</v>
          </cell>
        </row>
        <row r="812">
          <cell r="A812">
            <v>44440885</v>
          </cell>
          <cell r="B812" t="str">
            <v>885</v>
          </cell>
          <cell r="C812">
            <v>0</v>
          </cell>
          <cell r="D812">
            <v>0</v>
          </cell>
          <cell r="E812">
            <v>0</v>
          </cell>
        </row>
        <row r="813">
          <cell r="A813">
            <v>44440909</v>
          </cell>
          <cell r="B813" t="str">
            <v>909</v>
          </cell>
          <cell r="C813">
            <v>0</v>
          </cell>
          <cell r="D813">
            <v>0</v>
          </cell>
          <cell r="E813">
            <v>0</v>
          </cell>
        </row>
        <row r="814">
          <cell r="A814">
            <v>44442801</v>
          </cell>
          <cell r="B814" t="str">
            <v>801</v>
          </cell>
          <cell r="C814">
            <v>0</v>
          </cell>
          <cell r="D814">
            <v>0</v>
          </cell>
          <cell r="E814">
            <v>0</v>
          </cell>
        </row>
        <row r="815">
          <cell r="A815">
            <v>44442809</v>
          </cell>
          <cell r="B815" t="str">
            <v>809</v>
          </cell>
          <cell r="C815">
            <v>99</v>
          </cell>
          <cell r="D815">
            <v>0</v>
          </cell>
          <cell r="E815">
            <v>20688.3</v>
          </cell>
        </row>
        <row r="816">
          <cell r="A816">
            <v>44442829</v>
          </cell>
          <cell r="B816" t="str">
            <v>829</v>
          </cell>
          <cell r="C816">
            <v>0</v>
          </cell>
          <cell r="D816">
            <v>0</v>
          </cell>
          <cell r="E816">
            <v>0</v>
          </cell>
        </row>
        <row r="817">
          <cell r="A817">
            <v>44442905</v>
          </cell>
          <cell r="B817" t="str">
            <v>905</v>
          </cell>
          <cell r="C817">
            <v>26</v>
          </cell>
          <cell r="D817">
            <v>28</v>
          </cell>
          <cell r="E817">
            <v>312.93273542600895</v>
          </cell>
        </row>
        <row r="818">
          <cell r="A818">
            <v>44452801</v>
          </cell>
          <cell r="B818" t="str">
            <v>801</v>
          </cell>
          <cell r="C818">
            <v>0</v>
          </cell>
          <cell r="D818">
            <v>0</v>
          </cell>
          <cell r="E818">
            <v>0</v>
          </cell>
        </row>
        <row r="819">
          <cell r="A819">
            <v>44454845</v>
          </cell>
          <cell r="B819" t="str">
            <v>845</v>
          </cell>
          <cell r="C819">
            <v>685</v>
          </cell>
          <cell r="D819">
            <v>146</v>
          </cell>
          <cell r="E819">
            <v>110779.25384615384</v>
          </cell>
        </row>
        <row r="820">
          <cell r="A820">
            <v>44454849</v>
          </cell>
          <cell r="B820" t="str">
            <v>849</v>
          </cell>
          <cell r="C820">
            <v>0</v>
          </cell>
          <cell r="D820">
            <v>0</v>
          </cell>
          <cell r="E820">
            <v>0</v>
          </cell>
        </row>
        <row r="821">
          <cell r="A821">
            <v>44454860</v>
          </cell>
          <cell r="B821" t="str">
            <v>860</v>
          </cell>
          <cell r="C821">
            <v>0</v>
          </cell>
          <cell r="D821">
            <v>0</v>
          </cell>
          <cell r="E821">
            <v>0</v>
          </cell>
        </row>
        <row r="822">
          <cell r="A822">
            <v>44455849</v>
          </cell>
          <cell r="B822" t="str">
            <v>849</v>
          </cell>
          <cell r="C822">
            <v>74</v>
          </cell>
          <cell r="D822">
            <v>5</v>
          </cell>
          <cell r="E822">
            <v>14764.705457943932</v>
          </cell>
        </row>
        <row r="823">
          <cell r="A823">
            <v>44456849</v>
          </cell>
          <cell r="B823" t="str">
            <v>849</v>
          </cell>
          <cell r="C823">
            <v>0</v>
          </cell>
          <cell r="D823">
            <v>0</v>
          </cell>
          <cell r="E823">
            <v>0</v>
          </cell>
        </row>
        <row r="824">
          <cell r="A824">
            <v>44456860</v>
          </cell>
          <cell r="B824" t="str">
            <v>860</v>
          </cell>
          <cell r="C824">
            <v>303</v>
          </cell>
          <cell r="D824">
            <v>4</v>
          </cell>
          <cell r="E824">
            <v>5999.3242499999988</v>
          </cell>
        </row>
        <row r="825">
          <cell r="A825">
            <v>44458849</v>
          </cell>
          <cell r="B825" t="str">
            <v>849</v>
          </cell>
          <cell r="C825">
            <v>0</v>
          </cell>
          <cell r="D825">
            <v>0</v>
          </cell>
          <cell r="E825">
            <v>0</v>
          </cell>
        </row>
        <row r="826">
          <cell r="A826">
            <v>44459801</v>
          </cell>
          <cell r="B826" t="str">
            <v>801</v>
          </cell>
          <cell r="C826">
            <v>0</v>
          </cell>
          <cell r="D826">
            <v>0</v>
          </cell>
          <cell r="E826">
            <v>0</v>
          </cell>
        </row>
        <row r="827">
          <cell r="A827">
            <v>44459809</v>
          </cell>
          <cell r="B827" t="str">
            <v>809</v>
          </cell>
          <cell r="C827">
            <v>0</v>
          </cell>
          <cell r="D827">
            <v>0</v>
          </cell>
          <cell r="E827">
            <v>0</v>
          </cell>
        </row>
        <row r="828">
          <cell r="A828">
            <v>44459849</v>
          </cell>
          <cell r="B828" t="str">
            <v>849</v>
          </cell>
          <cell r="C828">
            <v>0</v>
          </cell>
          <cell r="D828">
            <v>0</v>
          </cell>
          <cell r="E828">
            <v>0</v>
          </cell>
        </row>
        <row r="829">
          <cell r="A829">
            <v>44461860</v>
          </cell>
          <cell r="B829" t="str">
            <v>860</v>
          </cell>
          <cell r="C829">
            <v>0</v>
          </cell>
          <cell r="D829">
            <v>0</v>
          </cell>
          <cell r="E829">
            <v>0</v>
          </cell>
        </row>
        <row r="830">
          <cell r="A830">
            <v>44461979</v>
          </cell>
          <cell r="B830" t="str">
            <v>979</v>
          </cell>
          <cell r="C830">
            <v>0</v>
          </cell>
          <cell r="D830">
            <v>0</v>
          </cell>
          <cell r="E830">
            <v>0</v>
          </cell>
        </row>
        <row r="831">
          <cell r="A831">
            <v>44463801</v>
          </cell>
          <cell r="B831" t="str">
            <v>801</v>
          </cell>
          <cell r="C831">
            <v>0</v>
          </cell>
          <cell r="D831">
            <v>0</v>
          </cell>
          <cell r="E831">
            <v>0</v>
          </cell>
        </row>
        <row r="832">
          <cell r="A832">
            <v>44463855</v>
          </cell>
          <cell r="B832" t="str">
            <v>855</v>
          </cell>
          <cell r="C832">
            <v>0</v>
          </cell>
          <cell r="D832">
            <v>0</v>
          </cell>
          <cell r="E832">
            <v>0</v>
          </cell>
        </row>
        <row r="833">
          <cell r="A833">
            <v>44463967</v>
          </cell>
          <cell r="B833" t="str">
            <v>967</v>
          </cell>
          <cell r="C833">
            <v>0</v>
          </cell>
          <cell r="D833">
            <v>0</v>
          </cell>
          <cell r="E833">
            <v>0</v>
          </cell>
        </row>
        <row r="834">
          <cell r="A834">
            <v>44464801</v>
          </cell>
          <cell r="B834" t="str">
            <v>801</v>
          </cell>
          <cell r="C834">
            <v>0</v>
          </cell>
          <cell r="D834">
            <v>0</v>
          </cell>
          <cell r="E834">
            <v>0</v>
          </cell>
        </row>
        <row r="835">
          <cell r="A835">
            <v>44465801</v>
          </cell>
          <cell r="B835" t="str">
            <v>801</v>
          </cell>
          <cell r="C835">
            <v>0</v>
          </cell>
          <cell r="D835">
            <v>0</v>
          </cell>
          <cell r="E835">
            <v>0</v>
          </cell>
        </row>
        <row r="836">
          <cell r="A836">
            <v>44465809</v>
          </cell>
          <cell r="B836" t="str">
            <v>809</v>
          </cell>
          <cell r="C836">
            <v>0</v>
          </cell>
          <cell r="D836">
            <v>0</v>
          </cell>
          <cell r="E836">
            <v>0</v>
          </cell>
        </row>
        <row r="837">
          <cell r="A837">
            <v>44465860</v>
          </cell>
          <cell r="B837" t="str">
            <v>860</v>
          </cell>
          <cell r="C837">
            <v>0</v>
          </cell>
          <cell r="D837">
            <v>0</v>
          </cell>
          <cell r="E837">
            <v>0</v>
          </cell>
        </row>
        <row r="838">
          <cell r="A838">
            <v>44465979</v>
          </cell>
          <cell r="B838" t="str">
            <v>979</v>
          </cell>
          <cell r="C838">
            <v>0</v>
          </cell>
          <cell r="D838">
            <v>0</v>
          </cell>
          <cell r="E838">
            <v>0</v>
          </cell>
        </row>
        <row r="839">
          <cell r="A839">
            <v>44474967</v>
          </cell>
          <cell r="B839" t="str">
            <v>967</v>
          </cell>
          <cell r="C839">
            <v>0</v>
          </cell>
          <cell r="D839">
            <v>0</v>
          </cell>
          <cell r="E839">
            <v>0</v>
          </cell>
        </row>
        <row r="840">
          <cell r="A840">
            <v>44477905</v>
          </cell>
          <cell r="B840" t="str">
            <v>905</v>
          </cell>
          <cell r="C840">
            <v>0</v>
          </cell>
          <cell r="D840">
            <v>0</v>
          </cell>
          <cell r="E840">
            <v>0</v>
          </cell>
        </row>
        <row r="841">
          <cell r="A841">
            <v>44496967</v>
          </cell>
          <cell r="B841" t="str">
            <v>967</v>
          </cell>
          <cell r="C841">
            <v>0</v>
          </cell>
          <cell r="D841">
            <v>0</v>
          </cell>
          <cell r="E841">
            <v>0</v>
          </cell>
        </row>
        <row r="842">
          <cell r="A842">
            <v>44510801</v>
          </cell>
          <cell r="B842" t="str">
            <v>801</v>
          </cell>
          <cell r="C842">
            <v>0</v>
          </cell>
          <cell r="D842">
            <v>0</v>
          </cell>
          <cell r="E842">
            <v>0</v>
          </cell>
        </row>
        <row r="843">
          <cell r="A843">
            <v>44510809</v>
          </cell>
          <cell r="B843" t="str">
            <v>809</v>
          </cell>
          <cell r="C843">
            <v>0</v>
          </cell>
          <cell r="D843">
            <v>0</v>
          </cell>
          <cell r="E843">
            <v>0</v>
          </cell>
        </row>
        <row r="844">
          <cell r="A844">
            <v>44510849</v>
          </cell>
          <cell r="B844" t="str">
            <v>849</v>
          </cell>
          <cell r="C844">
            <v>70</v>
          </cell>
          <cell r="D844">
            <v>14</v>
          </cell>
          <cell r="E844">
            <v>13966.613271028044</v>
          </cell>
        </row>
        <row r="845">
          <cell r="A845">
            <v>44510909</v>
          </cell>
          <cell r="B845" t="str">
            <v>909</v>
          </cell>
          <cell r="C845">
            <v>4287</v>
          </cell>
          <cell r="D845">
            <v>69</v>
          </cell>
          <cell r="E845">
            <v>50247.625098591532</v>
          </cell>
        </row>
        <row r="846">
          <cell r="A846">
            <v>44510979</v>
          </cell>
          <cell r="B846" t="str">
            <v>979</v>
          </cell>
          <cell r="C846">
            <v>0</v>
          </cell>
          <cell r="D846">
            <v>0</v>
          </cell>
          <cell r="E846">
            <v>0</v>
          </cell>
        </row>
        <row r="847">
          <cell r="A847">
            <v>44511903</v>
          </cell>
          <cell r="B847" t="str">
            <v>903</v>
          </cell>
          <cell r="C847">
            <v>0</v>
          </cell>
          <cell r="D847">
            <v>0</v>
          </cell>
          <cell r="E847">
            <v>0</v>
          </cell>
        </row>
        <row r="848">
          <cell r="A848">
            <v>44512909</v>
          </cell>
          <cell r="B848" t="str">
            <v>909</v>
          </cell>
          <cell r="C848">
            <v>0</v>
          </cell>
          <cell r="D848">
            <v>0</v>
          </cell>
          <cell r="E848">
            <v>0</v>
          </cell>
        </row>
        <row r="849">
          <cell r="A849">
            <v>44513845</v>
          </cell>
          <cell r="B849" t="str">
            <v>845</v>
          </cell>
          <cell r="C849">
            <v>0</v>
          </cell>
          <cell r="D849">
            <v>0</v>
          </cell>
          <cell r="E849">
            <v>0</v>
          </cell>
        </row>
        <row r="850">
          <cell r="A850">
            <v>44513909</v>
          </cell>
          <cell r="B850" t="str">
            <v>909</v>
          </cell>
          <cell r="C850">
            <v>75</v>
          </cell>
          <cell r="D850">
            <v>192</v>
          </cell>
          <cell r="E850">
            <v>879.0697183098589</v>
          </cell>
        </row>
        <row r="851">
          <cell r="A851">
            <v>44514909</v>
          </cell>
          <cell r="B851" t="str">
            <v>909</v>
          </cell>
          <cell r="C851">
            <v>0</v>
          </cell>
          <cell r="D851">
            <v>0</v>
          </cell>
          <cell r="E851">
            <v>0</v>
          </cell>
        </row>
        <row r="852">
          <cell r="A852">
            <v>44516849</v>
          </cell>
          <cell r="B852" t="str">
            <v>849</v>
          </cell>
          <cell r="C852">
            <v>22</v>
          </cell>
          <cell r="D852">
            <v>1</v>
          </cell>
          <cell r="E852">
            <v>4389.5070280373848</v>
          </cell>
        </row>
        <row r="853">
          <cell r="A853">
            <v>44516909</v>
          </cell>
          <cell r="B853" t="str">
            <v>909</v>
          </cell>
          <cell r="C853">
            <v>145</v>
          </cell>
          <cell r="D853">
            <v>96</v>
          </cell>
          <cell r="E853">
            <v>1699.534788732394</v>
          </cell>
        </row>
        <row r="854">
          <cell r="A854">
            <v>44516979</v>
          </cell>
          <cell r="B854" t="str">
            <v>979</v>
          </cell>
          <cell r="C854">
            <v>0</v>
          </cell>
          <cell r="D854">
            <v>0</v>
          </cell>
          <cell r="E854">
            <v>0</v>
          </cell>
        </row>
        <row r="855">
          <cell r="A855">
            <v>44517845</v>
          </cell>
          <cell r="B855" t="str">
            <v>845</v>
          </cell>
          <cell r="C855">
            <v>0</v>
          </cell>
          <cell r="D855">
            <v>0</v>
          </cell>
          <cell r="E855">
            <v>0</v>
          </cell>
        </row>
        <row r="856">
          <cell r="A856">
            <v>44517909</v>
          </cell>
          <cell r="B856" t="str">
            <v>909</v>
          </cell>
          <cell r="C856">
            <v>0</v>
          </cell>
          <cell r="D856">
            <v>0</v>
          </cell>
          <cell r="E856">
            <v>0</v>
          </cell>
        </row>
        <row r="857">
          <cell r="A857">
            <v>44519801</v>
          </cell>
          <cell r="B857" t="str">
            <v>801</v>
          </cell>
          <cell r="C857">
            <v>0</v>
          </cell>
          <cell r="D857">
            <v>0</v>
          </cell>
          <cell r="E857">
            <v>0</v>
          </cell>
        </row>
        <row r="858">
          <cell r="A858">
            <v>44522801</v>
          </cell>
          <cell r="B858" t="str">
            <v>801</v>
          </cell>
          <cell r="C858">
            <v>0</v>
          </cell>
          <cell r="D858">
            <v>0</v>
          </cell>
          <cell r="E858">
            <v>0</v>
          </cell>
        </row>
        <row r="859">
          <cell r="A859">
            <v>44523801</v>
          </cell>
          <cell r="B859" t="str">
            <v>801</v>
          </cell>
          <cell r="C859">
            <v>229</v>
          </cell>
          <cell r="D859">
            <v>0</v>
          </cell>
          <cell r="E859">
            <v>228.98568750000001</v>
          </cell>
        </row>
        <row r="860">
          <cell r="A860">
            <v>44523809</v>
          </cell>
          <cell r="B860" t="str">
            <v>809</v>
          </cell>
          <cell r="C860">
            <v>24</v>
          </cell>
          <cell r="D860">
            <v>5</v>
          </cell>
          <cell r="E860">
            <v>5015.3454545454542</v>
          </cell>
        </row>
        <row r="861">
          <cell r="A861">
            <v>44523855</v>
          </cell>
          <cell r="B861" t="str">
            <v>855</v>
          </cell>
          <cell r="C861">
            <v>263</v>
          </cell>
          <cell r="D861">
            <v>0</v>
          </cell>
          <cell r="E861">
            <v>5227.3798449612405</v>
          </cell>
        </row>
        <row r="862">
          <cell r="A862">
            <v>44524801</v>
          </cell>
          <cell r="B862" t="str">
            <v>801</v>
          </cell>
          <cell r="C862">
            <v>0</v>
          </cell>
          <cell r="D862">
            <v>0</v>
          </cell>
          <cell r="E862">
            <v>0</v>
          </cell>
        </row>
        <row r="863">
          <cell r="A863">
            <v>44524809</v>
          </cell>
          <cell r="B863" t="str">
            <v>809</v>
          </cell>
          <cell r="C863">
            <v>-306</v>
          </cell>
          <cell r="D863">
            <v>0</v>
          </cell>
          <cell r="E863">
            <v>-63945.654545454541</v>
          </cell>
        </row>
        <row r="864">
          <cell r="A864">
            <v>44524855</v>
          </cell>
          <cell r="B864" t="str">
            <v>855</v>
          </cell>
          <cell r="C864">
            <v>0</v>
          </cell>
          <cell r="D864">
            <v>0</v>
          </cell>
          <cell r="E864">
            <v>0</v>
          </cell>
        </row>
        <row r="865">
          <cell r="A865">
            <v>44531802</v>
          </cell>
          <cell r="B865" t="str">
            <v>802</v>
          </cell>
          <cell r="C865">
            <v>0</v>
          </cell>
          <cell r="D865">
            <v>0</v>
          </cell>
          <cell r="E865">
            <v>0</v>
          </cell>
        </row>
        <row r="866">
          <cell r="A866">
            <v>44531849</v>
          </cell>
          <cell r="B866" t="str">
            <v>849</v>
          </cell>
          <cell r="C866">
            <v>-24</v>
          </cell>
          <cell r="D866">
            <v>2</v>
          </cell>
          <cell r="E866">
            <v>-4788.5531214953289</v>
          </cell>
        </row>
        <row r="867">
          <cell r="A867">
            <v>44535801</v>
          </cell>
          <cell r="B867" t="str">
            <v>801</v>
          </cell>
          <cell r="C867">
            <v>0</v>
          </cell>
          <cell r="D867">
            <v>0</v>
          </cell>
          <cell r="E867">
            <v>0</v>
          </cell>
        </row>
        <row r="868">
          <cell r="A868">
            <v>44535809</v>
          </cell>
          <cell r="B868" t="str">
            <v>809</v>
          </cell>
          <cell r="C868">
            <v>16</v>
          </cell>
          <cell r="D868">
            <v>6</v>
          </cell>
          <cell r="E868">
            <v>3343.5636363636363</v>
          </cell>
        </row>
        <row r="869">
          <cell r="A869">
            <v>44535855</v>
          </cell>
          <cell r="B869" t="str">
            <v>855</v>
          </cell>
          <cell r="C869">
            <v>-308</v>
          </cell>
          <cell r="D869">
            <v>51</v>
          </cell>
          <cell r="E869">
            <v>-6121.7984496124027</v>
          </cell>
        </row>
        <row r="870">
          <cell r="A870">
            <v>44535967</v>
          </cell>
          <cell r="B870" t="str">
            <v>967</v>
          </cell>
          <cell r="C870">
            <v>35</v>
          </cell>
          <cell r="D870">
            <v>0</v>
          </cell>
          <cell r="E870">
            <v>35000</v>
          </cell>
        </row>
        <row r="871">
          <cell r="A871">
            <v>44536809</v>
          </cell>
          <cell r="B871" t="str">
            <v>809</v>
          </cell>
          <cell r="C871">
            <v>24</v>
          </cell>
          <cell r="D871">
            <v>9</v>
          </cell>
          <cell r="E871">
            <v>5015.3454545454542</v>
          </cell>
        </row>
        <row r="872">
          <cell r="A872">
            <v>44536855</v>
          </cell>
          <cell r="B872" t="str">
            <v>855</v>
          </cell>
          <cell r="C872">
            <v>126</v>
          </cell>
          <cell r="D872">
            <v>69</v>
          </cell>
          <cell r="E872">
            <v>2504.3720930232557</v>
          </cell>
        </row>
        <row r="873">
          <cell r="A873">
            <v>44536905</v>
          </cell>
          <cell r="B873" t="str">
            <v>905</v>
          </cell>
          <cell r="C873">
            <v>0</v>
          </cell>
          <cell r="D873">
            <v>0</v>
          </cell>
          <cell r="E873">
            <v>0</v>
          </cell>
        </row>
        <row r="874">
          <cell r="A874">
            <v>44536967</v>
          </cell>
          <cell r="B874" t="str">
            <v>967</v>
          </cell>
          <cell r="C874">
            <v>0</v>
          </cell>
          <cell r="D874">
            <v>0</v>
          </cell>
          <cell r="E874">
            <v>0</v>
          </cell>
        </row>
        <row r="875">
          <cell r="A875">
            <v>44537801</v>
          </cell>
          <cell r="B875" t="str">
            <v>801</v>
          </cell>
          <cell r="C875">
            <v>0</v>
          </cell>
          <cell r="D875">
            <v>0</v>
          </cell>
          <cell r="E875">
            <v>0</v>
          </cell>
        </row>
        <row r="876">
          <cell r="A876">
            <v>44537809</v>
          </cell>
          <cell r="B876" t="str">
            <v>809</v>
          </cell>
          <cell r="C876">
            <v>38</v>
          </cell>
          <cell r="D876">
            <v>3</v>
          </cell>
          <cell r="E876">
            <v>7940.9636363636364</v>
          </cell>
        </row>
        <row r="877">
          <cell r="A877">
            <v>44537855</v>
          </cell>
          <cell r="B877" t="str">
            <v>855</v>
          </cell>
          <cell r="C877">
            <v>839</v>
          </cell>
          <cell r="D877">
            <v>16</v>
          </cell>
          <cell r="E877">
            <v>16675.937984496122</v>
          </cell>
        </row>
        <row r="878">
          <cell r="A878">
            <v>44537967</v>
          </cell>
          <cell r="B878" t="str">
            <v>967</v>
          </cell>
          <cell r="C878">
            <v>3</v>
          </cell>
          <cell r="D878">
            <v>0</v>
          </cell>
          <cell r="E878">
            <v>3000</v>
          </cell>
        </row>
        <row r="879">
          <cell r="A879">
            <v>44538801</v>
          </cell>
          <cell r="B879" t="str">
            <v>801</v>
          </cell>
          <cell r="C879">
            <v>0</v>
          </cell>
          <cell r="D879">
            <v>0</v>
          </cell>
          <cell r="E879">
            <v>0</v>
          </cell>
        </row>
        <row r="880">
          <cell r="A880">
            <v>44538809</v>
          </cell>
          <cell r="B880" t="str">
            <v>809</v>
          </cell>
          <cell r="C880">
            <v>0</v>
          </cell>
          <cell r="D880">
            <v>0</v>
          </cell>
          <cell r="E880">
            <v>0</v>
          </cell>
        </row>
        <row r="881">
          <cell r="A881">
            <v>44538855</v>
          </cell>
          <cell r="B881" t="str">
            <v>855</v>
          </cell>
          <cell r="C881">
            <v>0</v>
          </cell>
          <cell r="D881">
            <v>0</v>
          </cell>
          <cell r="E881">
            <v>0</v>
          </cell>
        </row>
        <row r="882">
          <cell r="A882">
            <v>44538907</v>
          </cell>
          <cell r="B882" t="str">
            <v>907</v>
          </cell>
          <cell r="C882">
            <v>0</v>
          </cell>
          <cell r="D882">
            <v>0</v>
          </cell>
          <cell r="E882">
            <v>0</v>
          </cell>
        </row>
        <row r="883">
          <cell r="A883">
            <v>44538967</v>
          </cell>
          <cell r="B883" t="str">
            <v>967</v>
          </cell>
          <cell r="C883">
            <v>0</v>
          </cell>
          <cell r="D883">
            <v>0</v>
          </cell>
          <cell r="E883">
            <v>0</v>
          </cell>
        </row>
        <row r="884">
          <cell r="A884">
            <v>44539801</v>
          </cell>
          <cell r="B884" t="str">
            <v>801</v>
          </cell>
          <cell r="C884">
            <v>0</v>
          </cell>
          <cell r="D884">
            <v>0</v>
          </cell>
          <cell r="E884">
            <v>0</v>
          </cell>
        </row>
        <row r="885">
          <cell r="A885">
            <v>44539809</v>
          </cell>
          <cell r="B885" t="str">
            <v>809</v>
          </cell>
          <cell r="C885">
            <v>64</v>
          </cell>
          <cell r="D885">
            <v>3</v>
          </cell>
          <cell r="E885">
            <v>13374.254545454545</v>
          </cell>
        </row>
        <row r="886">
          <cell r="A886">
            <v>44539829</v>
          </cell>
          <cell r="B886" t="str">
            <v>829</v>
          </cell>
          <cell r="C886">
            <v>0</v>
          </cell>
          <cell r="D886">
            <v>0</v>
          </cell>
          <cell r="E886">
            <v>0</v>
          </cell>
        </row>
        <row r="887">
          <cell r="A887">
            <v>44539855</v>
          </cell>
          <cell r="B887" t="str">
            <v>855</v>
          </cell>
          <cell r="C887">
            <v>1167</v>
          </cell>
          <cell r="D887">
            <v>2</v>
          </cell>
          <cell r="E887">
            <v>23195.255813953489</v>
          </cell>
        </row>
        <row r="888">
          <cell r="A888">
            <v>44539905</v>
          </cell>
          <cell r="B888" t="str">
            <v>905</v>
          </cell>
          <cell r="C888">
            <v>773</v>
          </cell>
          <cell r="D888">
            <v>0</v>
          </cell>
          <cell r="E888">
            <v>9303.730941704036</v>
          </cell>
        </row>
        <row r="889">
          <cell r="A889">
            <v>44539907</v>
          </cell>
          <cell r="B889" t="str">
            <v>907</v>
          </cell>
          <cell r="C889">
            <v>0</v>
          </cell>
          <cell r="D889">
            <v>0</v>
          </cell>
          <cell r="E889">
            <v>0</v>
          </cell>
        </row>
        <row r="890">
          <cell r="A890">
            <v>44539967</v>
          </cell>
          <cell r="B890" t="str">
            <v>967</v>
          </cell>
          <cell r="C890">
            <v>17</v>
          </cell>
          <cell r="D890">
            <v>2</v>
          </cell>
          <cell r="E890">
            <v>17000</v>
          </cell>
        </row>
        <row r="891">
          <cell r="A891">
            <v>44542801</v>
          </cell>
          <cell r="B891" t="str">
            <v>801</v>
          </cell>
          <cell r="C891">
            <v>0</v>
          </cell>
          <cell r="D891">
            <v>0</v>
          </cell>
          <cell r="E891">
            <v>0</v>
          </cell>
        </row>
        <row r="892">
          <cell r="A892">
            <v>44545801</v>
          </cell>
          <cell r="B892" t="str">
            <v>801</v>
          </cell>
          <cell r="C892">
            <v>82047.170000000013</v>
          </cell>
          <cell r="D892">
            <v>0</v>
          </cell>
          <cell r="E892">
            <v>82042.042051875018</v>
          </cell>
        </row>
        <row r="893">
          <cell r="A893">
            <v>44545849</v>
          </cell>
          <cell r="B893" t="str">
            <v>849</v>
          </cell>
          <cell r="C893">
            <v>8</v>
          </cell>
          <cell r="D893">
            <v>2</v>
          </cell>
          <cell r="E893">
            <v>1596.1843738317764</v>
          </cell>
        </row>
        <row r="894">
          <cell r="A894">
            <v>44545860</v>
          </cell>
          <cell r="B894" t="str">
            <v>860</v>
          </cell>
          <cell r="C894">
            <v>-62</v>
          </cell>
          <cell r="D894">
            <v>0</v>
          </cell>
          <cell r="E894">
            <v>-1227.5844999999997</v>
          </cell>
        </row>
        <row r="895">
          <cell r="A895">
            <v>44546801</v>
          </cell>
          <cell r="B895" t="str">
            <v>801</v>
          </cell>
          <cell r="C895">
            <v>0</v>
          </cell>
          <cell r="D895">
            <v>0</v>
          </cell>
          <cell r="E895">
            <v>0</v>
          </cell>
        </row>
        <row r="896">
          <cell r="A896">
            <v>44547801</v>
          </cell>
          <cell r="B896" t="str">
            <v>801</v>
          </cell>
          <cell r="C896">
            <v>0</v>
          </cell>
          <cell r="D896">
            <v>0</v>
          </cell>
          <cell r="E896">
            <v>0</v>
          </cell>
        </row>
        <row r="897">
          <cell r="A897">
            <v>44550849</v>
          </cell>
          <cell r="B897" t="str">
            <v>849</v>
          </cell>
          <cell r="C897">
            <v>0</v>
          </cell>
          <cell r="D897">
            <v>0</v>
          </cell>
          <cell r="E897">
            <v>0</v>
          </cell>
        </row>
        <row r="898">
          <cell r="A898">
            <v>44551802</v>
          </cell>
          <cell r="B898" t="str">
            <v>802</v>
          </cell>
          <cell r="C898">
            <v>0</v>
          </cell>
          <cell r="D898">
            <v>0</v>
          </cell>
          <cell r="E898">
            <v>0</v>
          </cell>
        </row>
        <row r="899">
          <cell r="A899">
            <v>44551849</v>
          </cell>
          <cell r="B899" t="str">
            <v>849</v>
          </cell>
          <cell r="C899">
            <v>0</v>
          </cell>
          <cell r="D899">
            <v>0</v>
          </cell>
          <cell r="E899">
            <v>0</v>
          </cell>
        </row>
        <row r="900">
          <cell r="A900">
            <v>44555801</v>
          </cell>
          <cell r="B900" t="str">
            <v>801</v>
          </cell>
          <cell r="C900">
            <v>0</v>
          </cell>
          <cell r="D900">
            <v>0</v>
          </cell>
          <cell r="E900">
            <v>0</v>
          </cell>
        </row>
        <row r="901">
          <cell r="A901">
            <v>44555809</v>
          </cell>
          <cell r="B901" t="str">
            <v>809</v>
          </cell>
          <cell r="C901">
            <v>0</v>
          </cell>
          <cell r="D901">
            <v>0</v>
          </cell>
          <cell r="E901">
            <v>0</v>
          </cell>
        </row>
        <row r="902">
          <cell r="A902">
            <v>44555855</v>
          </cell>
          <cell r="B902" t="str">
            <v>855</v>
          </cell>
          <cell r="C902">
            <v>0</v>
          </cell>
          <cell r="D902">
            <v>0</v>
          </cell>
          <cell r="E902">
            <v>0</v>
          </cell>
        </row>
        <row r="903">
          <cell r="A903">
            <v>44555967</v>
          </cell>
          <cell r="B903" t="str">
            <v>967</v>
          </cell>
          <cell r="C903">
            <v>0</v>
          </cell>
          <cell r="D903">
            <v>0</v>
          </cell>
          <cell r="E903">
            <v>0</v>
          </cell>
        </row>
        <row r="904">
          <cell r="A904">
            <v>44556809</v>
          </cell>
          <cell r="B904" t="str">
            <v>809</v>
          </cell>
          <cell r="C904">
            <v>0</v>
          </cell>
          <cell r="D904">
            <v>0</v>
          </cell>
          <cell r="E904">
            <v>0</v>
          </cell>
        </row>
        <row r="905">
          <cell r="A905">
            <v>44556855</v>
          </cell>
          <cell r="B905" t="str">
            <v>855</v>
          </cell>
          <cell r="C905">
            <v>0</v>
          </cell>
          <cell r="D905">
            <v>0</v>
          </cell>
          <cell r="E905">
            <v>0</v>
          </cell>
        </row>
        <row r="906">
          <cell r="A906">
            <v>44556967</v>
          </cell>
          <cell r="B906" t="str">
            <v>967</v>
          </cell>
          <cell r="C906">
            <v>0</v>
          </cell>
          <cell r="D906">
            <v>0</v>
          </cell>
          <cell r="E906">
            <v>0</v>
          </cell>
        </row>
        <row r="907">
          <cell r="A907">
            <v>44557801</v>
          </cell>
          <cell r="B907" t="str">
            <v>801</v>
          </cell>
          <cell r="C907">
            <v>0</v>
          </cell>
          <cell r="D907">
            <v>0</v>
          </cell>
          <cell r="E907">
            <v>0</v>
          </cell>
        </row>
        <row r="908">
          <cell r="A908">
            <v>44557809</v>
          </cell>
          <cell r="B908" t="str">
            <v>809</v>
          </cell>
          <cell r="C908">
            <v>0</v>
          </cell>
          <cell r="D908">
            <v>0</v>
          </cell>
          <cell r="E908">
            <v>0</v>
          </cell>
        </row>
        <row r="909">
          <cell r="A909">
            <v>44557855</v>
          </cell>
          <cell r="B909" t="str">
            <v>855</v>
          </cell>
          <cell r="C909">
            <v>0</v>
          </cell>
          <cell r="D909">
            <v>0</v>
          </cell>
          <cell r="E909">
            <v>0</v>
          </cell>
        </row>
        <row r="910">
          <cell r="A910">
            <v>44557967</v>
          </cell>
          <cell r="B910" t="str">
            <v>967</v>
          </cell>
          <cell r="C910">
            <v>0</v>
          </cell>
          <cell r="D910">
            <v>0</v>
          </cell>
          <cell r="E910">
            <v>0</v>
          </cell>
        </row>
        <row r="911">
          <cell r="A911">
            <v>44558801</v>
          </cell>
          <cell r="B911" t="str">
            <v>801</v>
          </cell>
          <cell r="C911">
            <v>0</v>
          </cell>
          <cell r="D911">
            <v>0</v>
          </cell>
          <cell r="E911">
            <v>0</v>
          </cell>
        </row>
        <row r="912">
          <cell r="A912">
            <v>44558809</v>
          </cell>
          <cell r="B912" t="str">
            <v>809</v>
          </cell>
          <cell r="C912">
            <v>0</v>
          </cell>
          <cell r="D912">
            <v>0</v>
          </cell>
          <cell r="E912">
            <v>0</v>
          </cell>
        </row>
        <row r="913">
          <cell r="A913">
            <v>44558855</v>
          </cell>
          <cell r="B913" t="str">
            <v>855</v>
          </cell>
          <cell r="C913">
            <v>0</v>
          </cell>
          <cell r="D913">
            <v>0</v>
          </cell>
          <cell r="E913">
            <v>0</v>
          </cell>
        </row>
        <row r="914">
          <cell r="A914">
            <v>44558907</v>
          </cell>
          <cell r="B914" t="str">
            <v>907</v>
          </cell>
          <cell r="C914">
            <v>0</v>
          </cell>
          <cell r="D914">
            <v>0</v>
          </cell>
          <cell r="E914">
            <v>0</v>
          </cell>
        </row>
        <row r="915">
          <cell r="A915">
            <v>44558967</v>
          </cell>
          <cell r="B915" t="str">
            <v>967</v>
          </cell>
          <cell r="C915">
            <v>0</v>
          </cell>
          <cell r="D915">
            <v>0</v>
          </cell>
          <cell r="E915">
            <v>0</v>
          </cell>
        </row>
        <row r="916">
          <cell r="A916">
            <v>44559801</v>
          </cell>
          <cell r="B916" t="str">
            <v>801</v>
          </cell>
          <cell r="C916">
            <v>0</v>
          </cell>
          <cell r="D916">
            <v>0</v>
          </cell>
          <cell r="E916">
            <v>0</v>
          </cell>
        </row>
        <row r="917">
          <cell r="A917">
            <v>44559809</v>
          </cell>
          <cell r="B917" t="str">
            <v>809</v>
          </cell>
          <cell r="C917">
            <v>0</v>
          </cell>
          <cell r="D917">
            <v>0</v>
          </cell>
          <cell r="E917">
            <v>0</v>
          </cell>
        </row>
        <row r="918">
          <cell r="A918">
            <v>44559855</v>
          </cell>
          <cell r="B918" t="str">
            <v>855</v>
          </cell>
          <cell r="C918">
            <v>0</v>
          </cell>
          <cell r="D918">
            <v>0</v>
          </cell>
          <cell r="E918">
            <v>0</v>
          </cell>
        </row>
        <row r="919">
          <cell r="A919">
            <v>44559907</v>
          </cell>
          <cell r="B919" t="str">
            <v>907</v>
          </cell>
          <cell r="C919">
            <v>0</v>
          </cell>
          <cell r="D919">
            <v>0</v>
          </cell>
          <cell r="E919">
            <v>0</v>
          </cell>
        </row>
        <row r="920">
          <cell r="A920">
            <v>44559967</v>
          </cell>
          <cell r="B920" t="str">
            <v>967</v>
          </cell>
          <cell r="C920">
            <v>0</v>
          </cell>
          <cell r="D920">
            <v>0</v>
          </cell>
          <cell r="E920">
            <v>0</v>
          </cell>
        </row>
        <row r="921">
          <cell r="A921">
            <v>44590801</v>
          </cell>
          <cell r="B921" t="str">
            <v>801</v>
          </cell>
          <cell r="C921">
            <v>0</v>
          </cell>
          <cell r="D921">
            <v>0</v>
          </cell>
          <cell r="E921">
            <v>0</v>
          </cell>
        </row>
        <row r="922">
          <cell r="A922">
            <v>44590809</v>
          </cell>
          <cell r="B922" t="str">
            <v>809</v>
          </cell>
          <cell r="C922">
            <v>0</v>
          </cell>
          <cell r="D922">
            <v>0</v>
          </cell>
          <cell r="E922">
            <v>0</v>
          </cell>
        </row>
        <row r="923">
          <cell r="A923">
            <v>44590855</v>
          </cell>
          <cell r="B923" t="str">
            <v>855</v>
          </cell>
          <cell r="C923">
            <v>0</v>
          </cell>
          <cell r="D923">
            <v>0</v>
          </cell>
          <cell r="E923">
            <v>0</v>
          </cell>
        </row>
        <row r="924">
          <cell r="A924">
            <v>44631860</v>
          </cell>
          <cell r="B924" t="str">
            <v>860</v>
          </cell>
          <cell r="C924">
            <v>0</v>
          </cell>
          <cell r="D924">
            <v>0</v>
          </cell>
          <cell r="E924">
            <v>0</v>
          </cell>
        </row>
        <row r="925">
          <cell r="A925">
            <v>44762801</v>
          </cell>
          <cell r="B925" t="str">
            <v>801</v>
          </cell>
          <cell r="C925">
            <v>0</v>
          </cell>
          <cell r="D925">
            <v>0</v>
          </cell>
          <cell r="E925">
            <v>0</v>
          </cell>
        </row>
        <row r="926">
          <cell r="A926">
            <v>44762829</v>
          </cell>
          <cell r="B926" t="str">
            <v>829</v>
          </cell>
          <cell r="C926">
            <v>0</v>
          </cell>
          <cell r="D926">
            <v>0</v>
          </cell>
          <cell r="E926">
            <v>0</v>
          </cell>
        </row>
        <row r="927">
          <cell r="A927">
            <v>44762905</v>
          </cell>
          <cell r="B927" t="str">
            <v>905</v>
          </cell>
          <cell r="C927">
            <v>-3490</v>
          </cell>
          <cell r="D927">
            <v>0</v>
          </cell>
          <cell r="E927">
            <v>-42005.201793721972</v>
          </cell>
        </row>
        <row r="928">
          <cell r="A928">
            <v>44763801</v>
          </cell>
          <cell r="B928" t="str">
            <v>801</v>
          </cell>
          <cell r="C928">
            <v>0</v>
          </cell>
          <cell r="D928">
            <v>0</v>
          </cell>
          <cell r="E928">
            <v>0</v>
          </cell>
        </row>
        <row r="929">
          <cell r="A929">
            <v>44763829</v>
          </cell>
          <cell r="B929" t="str">
            <v>829</v>
          </cell>
          <cell r="C929">
            <v>0</v>
          </cell>
          <cell r="D929">
            <v>0</v>
          </cell>
          <cell r="E929">
            <v>0</v>
          </cell>
        </row>
        <row r="930">
          <cell r="A930">
            <v>44763905</v>
          </cell>
          <cell r="B930" t="str">
            <v>905</v>
          </cell>
          <cell r="C930">
            <v>1642</v>
          </cell>
          <cell r="D930">
            <v>0</v>
          </cell>
          <cell r="E930">
            <v>19762.905829596413</v>
          </cell>
        </row>
        <row r="931">
          <cell r="A931">
            <v>44764905</v>
          </cell>
          <cell r="B931" t="str">
            <v>905</v>
          </cell>
          <cell r="C931">
            <v>0</v>
          </cell>
          <cell r="D931">
            <v>0</v>
          </cell>
          <cell r="E931">
            <v>0</v>
          </cell>
        </row>
        <row r="932">
          <cell r="A932">
            <v>44766905</v>
          </cell>
          <cell r="B932" t="str">
            <v>905</v>
          </cell>
          <cell r="C932">
            <v>0</v>
          </cell>
          <cell r="D932">
            <v>0</v>
          </cell>
          <cell r="E932">
            <v>0</v>
          </cell>
        </row>
        <row r="933">
          <cell r="A933">
            <v>44770801</v>
          </cell>
          <cell r="B933" t="str">
            <v>801</v>
          </cell>
          <cell r="C933">
            <v>1147</v>
          </cell>
          <cell r="D933">
            <v>0</v>
          </cell>
          <cell r="E933">
            <v>1146.9283124999999</v>
          </cell>
        </row>
        <row r="934">
          <cell r="A934">
            <v>44770829</v>
          </cell>
          <cell r="B934" t="str">
            <v>829</v>
          </cell>
          <cell r="C934">
            <v>0</v>
          </cell>
          <cell r="D934">
            <v>0</v>
          </cell>
          <cell r="E934">
            <v>0</v>
          </cell>
        </row>
        <row r="935">
          <cell r="A935">
            <v>44770905</v>
          </cell>
          <cell r="B935" t="str">
            <v>905</v>
          </cell>
          <cell r="C935">
            <v>-1291</v>
          </cell>
          <cell r="D935">
            <v>22</v>
          </cell>
          <cell r="E935">
            <v>-15538.313901345291</v>
          </cell>
        </row>
        <row r="936">
          <cell r="A936">
            <v>44770967</v>
          </cell>
          <cell r="B936" t="str">
            <v>967</v>
          </cell>
          <cell r="C936">
            <v>0</v>
          </cell>
          <cell r="D936">
            <v>0</v>
          </cell>
          <cell r="E936">
            <v>0</v>
          </cell>
        </row>
        <row r="937">
          <cell r="A937">
            <v>44771801</v>
          </cell>
          <cell r="B937" t="str">
            <v>801</v>
          </cell>
          <cell r="C937">
            <v>0</v>
          </cell>
          <cell r="D937">
            <v>0</v>
          </cell>
          <cell r="E937">
            <v>0</v>
          </cell>
        </row>
        <row r="938">
          <cell r="A938">
            <v>44773801</v>
          </cell>
          <cell r="B938" t="str">
            <v>801</v>
          </cell>
          <cell r="C938">
            <v>0</v>
          </cell>
          <cell r="D938">
            <v>1420</v>
          </cell>
          <cell r="E938">
            <v>0</v>
          </cell>
        </row>
        <row r="939">
          <cell r="A939">
            <v>44773809</v>
          </cell>
          <cell r="B939" t="str">
            <v>809</v>
          </cell>
          <cell r="C939">
            <v>45</v>
          </cell>
          <cell r="D939">
            <v>1</v>
          </cell>
          <cell r="E939">
            <v>9403.7727272727279</v>
          </cell>
        </row>
        <row r="940">
          <cell r="A940">
            <v>44773829</v>
          </cell>
          <cell r="B940" t="str">
            <v>829</v>
          </cell>
          <cell r="C940">
            <v>0</v>
          </cell>
          <cell r="D940">
            <v>0</v>
          </cell>
          <cell r="E940">
            <v>0</v>
          </cell>
        </row>
        <row r="941">
          <cell r="A941">
            <v>44773905</v>
          </cell>
          <cell r="B941" t="str">
            <v>905</v>
          </cell>
          <cell r="C941">
            <v>2513</v>
          </cell>
          <cell r="D941">
            <v>0</v>
          </cell>
          <cell r="E941">
            <v>30246.152466367712</v>
          </cell>
        </row>
        <row r="942">
          <cell r="A942">
            <v>44774801</v>
          </cell>
          <cell r="B942" t="str">
            <v>801</v>
          </cell>
          <cell r="C942">
            <v>0</v>
          </cell>
          <cell r="D942">
            <v>0</v>
          </cell>
          <cell r="E942">
            <v>0</v>
          </cell>
        </row>
        <row r="943">
          <cell r="A943">
            <v>44774905</v>
          </cell>
          <cell r="B943" t="str">
            <v>905</v>
          </cell>
          <cell r="C943">
            <v>0</v>
          </cell>
          <cell r="D943">
            <v>0</v>
          </cell>
          <cell r="E943">
            <v>0</v>
          </cell>
        </row>
        <row r="944">
          <cell r="A944">
            <v>44775855</v>
          </cell>
          <cell r="B944" t="str">
            <v>855</v>
          </cell>
          <cell r="C944">
            <v>189</v>
          </cell>
          <cell r="D944">
            <v>2</v>
          </cell>
          <cell r="E944">
            <v>3756.5581395348836</v>
          </cell>
        </row>
        <row r="945">
          <cell r="A945">
            <v>44776809</v>
          </cell>
          <cell r="B945" t="str">
            <v>809</v>
          </cell>
          <cell r="C945">
            <v>0</v>
          </cell>
          <cell r="D945">
            <v>0</v>
          </cell>
          <cell r="E945">
            <v>0</v>
          </cell>
        </row>
        <row r="946">
          <cell r="A946">
            <v>44776855</v>
          </cell>
          <cell r="B946" t="str">
            <v>855</v>
          </cell>
          <cell r="C946">
            <v>194</v>
          </cell>
          <cell r="D946">
            <v>0</v>
          </cell>
          <cell r="E946">
            <v>3855.937984496124</v>
          </cell>
        </row>
        <row r="947">
          <cell r="A947">
            <v>44776905</v>
          </cell>
          <cell r="B947" t="str">
            <v>905</v>
          </cell>
          <cell r="C947">
            <v>0</v>
          </cell>
          <cell r="D947">
            <v>0</v>
          </cell>
          <cell r="E947">
            <v>0</v>
          </cell>
        </row>
        <row r="948">
          <cell r="A948">
            <v>44776967</v>
          </cell>
          <cell r="B948" t="str">
            <v>967</v>
          </cell>
          <cell r="C948">
            <v>0</v>
          </cell>
          <cell r="D948">
            <v>0</v>
          </cell>
          <cell r="E948">
            <v>0</v>
          </cell>
        </row>
        <row r="949">
          <cell r="A949">
            <v>44777809</v>
          </cell>
          <cell r="B949" t="str">
            <v>809</v>
          </cell>
          <cell r="C949">
            <v>0</v>
          </cell>
          <cell r="D949">
            <v>0</v>
          </cell>
          <cell r="E949">
            <v>0</v>
          </cell>
        </row>
        <row r="950">
          <cell r="A950">
            <v>44777855</v>
          </cell>
          <cell r="B950" t="str">
            <v>855</v>
          </cell>
          <cell r="C950">
            <v>-434</v>
          </cell>
          <cell r="D950">
            <v>18</v>
          </cell>
          <cell r="E950">
            <v>-8626.1705426356584</v>
          </cell>
        </row>
        <row r="951">
          <cell r="A951">
            <v>44777967</v>
          </cell>
          <cell r="B951" t="str">
            <v>967</v>
          </cell>
          <cell r="C951">
            <v>0</v>
          </cell>
          <cell r="D951">
            <v>0</v>
          </cell>
          <cell r="E951">
            <v>0</v>
          </cell>
        </row>
        <row r="952">
          <cell r="A952">
            <v>44778809</v>
          </cell>
          <cell r="B952" t="str">
            <v>809</v>
          </cell>
          <cell r="C952">
            <v>0</v>
          </cell>
          <cell r="D952">
            <v>0</v>
          </cell>
          <cell r="E952">
            <v>0</v>
          </cell>
        </row>
        <row r="953">
          <cell r="A953">
            <v>44778855</v>
          </cell>
          <cell r="B953" t="str">
            <v>855</v>
          </cell>
          <cell r="C953">
            <v>641</v>
          </cell>
          <cell r="D953">
            <v>1</v>
          </cell>
          <cell r="E953">
            <v>12740.496124031008</v>
          </cell>
        </row>
        <row r="954">
          <cell r="A954">
            <v>44778967</v>
          </cell>
          <cell r="B954" t="str">
            <v>967</v>
          </cell>
          <cell r="C954">
            <v>0</v>
          </cell>
          <cell r="D954">
            <v>0</v>
          </cell>
          <cell r="E954">
            <v>0</v>
          </cell>
        </row>
        <row r="955">
          <cell r="A955">
            <v>44779809</v>
          </cell>
          <cell r="B955" t="str">
            <v>809</v>
          </cell>
          <cell r="C955">
            <v>0</v>
          </cell>
          <cell r="D955">
            <v>0</v>
          </cell>
          <cell r="E955">
            <v>0</v>
          </cell>
        </row>
        <row r="956">
          <cell r="A956">
            <v>44779855</v>
          </cell>
          <cell r="B956" t="str">
            <v>855</v>
          </cell>
          <cell r="C956">
            <v>699</v>
          </cell>
          <cell r="D956">
            <v>0</v>
          </cell>
          <cell r="E956">
            <v>13893.302325581395</v>
          </cell>
        </row>
        <row r="957">
          <cell r="A957">
            <v>44779967</v>
          </cell>
          <cell r="B957" t="str">
            <v>967</v>
          </cell>
          <cell r="C957">
            <v>0</v>
          </cell>
          <cell r="D957">
            <v>0</v>
          </cell>
          <cell r="E957">
            <v>0</v>
          </cell>
        </row>
        <row r="958">
          <cell r="A958">
            <v>44892801</v>
          </cell>
          <cell r="B958" t="str">
            <v>801</v>
          </cell>
          <cell r="C958">
            <v>0</v>
          </cell>
          <cell r="D958">
            <v>0</v>
          </cell>
          <cell r="E958">
            <v>0</v>
          </cell>
        </row>
        <row r="959">
          <cell r="A959">
            <v>44892809</v>
          </cell>
          <cell r="B959" t="str">
            <v>809</v>
          </cell>
          <cell r="C959">
            <v>0</v>
          </cell>
          <cell r="D959">
            <v>0</v>
          </cell>
          <cell r="E959">
            <v>0</v>
          </cell>
        </row>
        <row r="960">
          <cell r="A960">
            <v>44920849</v>
          </cell>
          <cell r="B960" t="str">
            <v>849</v>
          </cell>
          <cell r="C960">
            <v>-81</v>
          </cell>
          <cell r="D960">
            <v>1</v>
          </cell>
          <cell r="E960">
            <v>-16161.366785046735</v>
          </cell>
        </row>
        <row r="961">
          <cell r="A961">
            <v>44920855</v>
          </cell>
          <cell r="B961" t="str">
            <v>855</v>
          </cell>
          <cell r="C961">
            <v>78</v>
          </cell>
          <cell r="D961">
            <v>0</v>
          </cell>
          <cell r="E961">
            <v>1550.3255813953488</v>
          </cell>
        </row>
        <row r="962">
          <cell r="A962">
            <v>44920860</v>
          </cell>
          <cell r="B962" t="str">
            <v>860</v>
          </cell>
          <cell r="C962">
            <v>0</v>
          </cell>
          <cell r="D962">
            <v>0</v>
          </cell>
          <cell r="E962">
            <v>0</v>
          </cell>
        </row>
        <row r="963">
          <cell r="A963">
            <v>44921849</v>
          </cell>
          <cell r="B963" t="str">
            <v>849</v>
          </cell>
          <cell r="C963">
            <v>0</v>
          </cell>
          <cell r="D963">
            <v>0</v>
          </cell>
          <cell r="E963">
            <v>0</v>
          </cell>
        </row>
        <row r="964">
          <cell r="A964">
            <v>44932849</v>
          </cell>
          <cell r="B964" t="str">
            <v>849</v>
          </cell>
          <cell r="C964">
            <v>111</v>
          </cell>
          <cell r="D964">
            <v>14</v>
          </cell>
          <cell r="E964">
            <v>22147.058186915896</v>
          </cell>
        </row>
        <row r="965">
          <cell r="A965">
            <v>44932855</v>
          </cell>
          <cell r="B965" t="str">
            <v>855</v>
          </cell>
          <cell r="C965">
            <v>549</v>
          </cell>
          <cell r="D965">
            <v>0</v>
          </cell>
          <cell r="E965">
            <v>10911.906976744185</v>
          </cell>
        </row>
        <row r="966">
          <cell r="A966">
            <v>44933801</v>
          </cell>
          <cell r="B966" t="str">
            <v>801</v>
          </cell>
          <cell r="C966">
            <v>0</v>
          </cell>
          <cell r="D966">
            <v>40</v>
          </cell>
          <cell r="E966">
            <v>0</v>
          </cell>
        </row>
        <row r="967">
          <cell r="A967">
            <v>44933849</v>
          </cell>
          <cell r="B967" t="str">
            <v>849</v>
          </cell>
          <cell r="C967">
            <v>0</v>
          </cell>
          <cell r="D967">
            <v>0</v>
          </cell>
          <cell r="E967">
            <v>0</v>
          </cell>
        </row>
        <row r="968">
          <cell r="A968">
            <v>44933860</v>
          </cell>
          <cell r="B968" t="str">
            <v>860</v>
          </cell>
          <cell r="C968">
            <v>0</v>
          </cell>
          <cell r="D968">
            <v>0</v>
          </cell>
          <cell r="E968">
            <v>0</v>
          </cell>
        </row>
        <row r="969">
          <cell r="A969">
            <v>44933979</v>
          </cell>
          <cell r="B969" t="str">
            <v>979</v>
          </cell>
          <cell r="C969">
            <v>0</v>
          </cell>
          <cell r="D969">
            <v>0</v>
          </cell>
          <cell r="E969">
            <v>0</v>
          </cell>
        </row>
        <row r="970">
          <cell r="A970">
            <v>44935801</v>
          </cell>
          <cell r="B970" t="str">
            <v>801</v>
          </cell>
          <cell r="C970">
            <v>4.7899999999999991</v>
          </cell>
          <cell r="D970">
            <v>0</v>
          </cell>
          <cell r="E970">
            <v>4.7897006249999992</v>
          </cell>
        </row>
        <row r="971">
          <cell r="A971">
            <v>44935809</v>
          </cell>
          <cell r="B971" t="str">
            <v>809</v>
          </cell>
          <cell r="C971">
            <v>471</v>
          </cell>
          <cell r="D971">
            <v>9</v>
          </cell>
          <cell r="E971">
            <v>98426.154545454541</v>
          </cell>
        </row>
        <row r="972">
          <cell r="A972">
            <v>44935855</v>
          </cell>
          <cell r="B972" t="str">
            <v>855</v>
          </cell>
          <cell r="C972">
            <v>1400</v>
          </cell>
          <cell r="D972">
            <v>11</v>
          </cell>
          <cell r="E972">
            <v>27826.356589147286</v>
          </cell>
        </row>
        <row r="973">
          <cell r="A973">
            <v>44935907</v>
          </cell>
          <cell r="B973" t="str">
            <v>907</v>
          </cell>
          <cell r="C973">
            <v>0</v>
          </cell>
          <cell r="D973">
            <v>0</v>
          </cell>
          <cell r="E973">
            <v>0</v>
          </cell>
        </row>
        <row r="974">
          <cell r="A974">
            <v>44935967</v>
          </cell>
          <cell r="B974" t="str">
            <v>967</v>
          </cell>
          <cell r="C974">
            <v>16</v>
          </cell>
          <cell r="D974">
            <v>0</v>
          </cell>
          <cell r="E974">
            <v>16000</v>
          </cell>
        </row>
        <row r="975">
          <cell r="A975">
            <v>44936801</v>
          </cell>
          <cell r="B975" t="str">
            <v>801</v>
          </cell>
          <cell r="C975">
            <v>-5</v>
          </cell>
          <cell r="D975">
            <v>0</v>
          </cell>
          <cell r="E975">
            <v>-4.9996875000000003</v>
          </cell>
        </row>
        <row r="976">
          <cell r="A976">
            <v>44936809</v>
          </cell>
          <cell r="B976" t="str">
            <v>809</v>
          </cell>
          <cell r="C976">
            <v>229</v>
          </cell>
          <cell r="D976">
            <v>4</v>
          </cell>
          <cell r="E976">
            <v>47854.754545454547</v>
          </cell>
        </row>
        <row r="977">
          <cell r="A977">
            <v>44936855</v>
          </cell>
          <cell r="B977" t="str">
            <v>855</v>
          </cell>
          <cell r="C977">
            <v>81</v>
          </cell>
          <cell r="D977">
            <v>0</v>
          </cell>
          <cell r="E977">
            <v>1609.953488372093</v>
          </cell>
        </row>
        <row r="978">
          <cell r="A978">
            <v>44936967</v>
          </cell>
          <cell r="B978" t="str">
            <v>967</v>
          </cell>
          <cell r="C978">
            <v>13</v>
          </cell>
          <cell r="D978">
            <v>0</v>
          </cell>
          <cell r="E978">
            <v>13000</v>
          </cell>
        </row>
        <row r="979">
          <cell r="A979">
            <v>44940801</v>
          </cell>
          <cell r="B979" t="str">
            <v>801</v>
          </cell>
          <cell r="C979">
            <v>3500.41</v>
          </cell>
          <cell r="D979">
            <v>3752.93</v>
          </cell>
          <cell r="E979">
            <v>3500.1912243749998</v>
          </cell>
        </row>
        <row r="980">
          <cell r="A980">
            <v>44940849</v>
          </cell>
          <cell r="B980" t="str">
            <v>849</v>
          </cell>
          <cell r="C980">
            <v>76</v>
          </cell>
          <cell r="D980">
            <v>2</v>
          </cell>
          <cell r="E980">
            <v>15163.751551401876</v>
          </cell>
        </row>
        <row r="981">
          <cell r="A981">
            <v>44940909</v>
          </cell>
          <cell r="B981" t="str">
            <v>909</v>
          </cell>
          <cell r="C981">
            <v>43</v>
          </cell>
          <cell r="D981">
            <v>157</v>
          </cell>
          <cell r="E981">
            <v>503.99997183098577</v>
          </cell>
        </row>
        <row r="982">
          <cell r="A982">
            <v>44941849</v>
          </cell>
          <cell r="B982" t="str">
            <v>849</v>
          </cell>
          <cell r="C982">
            <v>0</v>
          </cell>
          <cell r="D982">
            <v>0</v>
          </cell>
          <cell r="E982">
            <v>0</v>
          </cell>
        </row>
        <row r="983">
          <cell r="A983">
            <v>44945801</v>
          </cell>
          <cell r="B983" t="str">
            <v>801</v>
          </cell>
          <cell r="C983">
            <v>10018.400000000001</v>
          </cell>
          <cell r="D983">
            <v>0</v>
          </cell>
          <cell r="E983">
            <v>10017.773850000001</v>
          </cell>
        </row>
        <row r="984">
          <cell r="A984">
            <v>44945809</v>
          </cell>
          <cell r="B984" t="str">
            <v>809</v>
          </cell>
          <cell r="C984">
            <v>629</v>
          </cell>
          <cell r="D984">
            <v>14</v>
          </cell>
          <cell r="E984">
            <v>131443.84545454546</v>
          </cell>
        </row>
        <row r="985">
          <cell r="A985">
            <v>44945855</v>
          </cell>
          <cell r="B985" t="str">
            <v>855</v>
          </cell>
          <cell r="C985">
            <v>-218</v>
          </cell>
          <cell r="D985">
            <v>59</v>
          </cell>
          <cell r="E985">
            <v>-4332.9612403100773</v>
          </cell>
        </row>
        <row r="986">
          <cell r="A986">
            <v>44945967</v>
          </cell>
          <cell r="B986" t="str">
            <v>967</v>
          </cell>
          <cell r="C986">
            <v>62</v>
          </cell>
          <cell r="D986">
            <v>4</v>
          </cell>
          <cell r="E986">
            <v>62000</v>
          </cell>
        </row>
        <row r="987">
          <cell r="A987">
            <v>44946849</v>
          </cell>
          <cell r="B987" t="str">
            <v>849</v>
          </cell>
          <cell r="C987">
            <v>0</v>
          </cell>
          <cell r="D987">
            <v>0</v>
          </cell>
          <cell r="E987">
            <v>0</v>
          </cell>
        </row>
        <row r="988">
          <cell r="A988">
            <v>44947809</v>
          </cell>
          <cell r="B988" t="str">
            <v>809</v>
          </cell>
          <cell r="C988">
            <v>108</v>
          </cell>
          <cell r="D988">
            <v>81</v>
          </cell>
          <cell r="E988">
            <v>22569.054545454546</v>
          </cell>
        </row>
        <row r="989">
          <cell r="A989">
            <v>44947855</v>
          </cell>
          <cell r="B989" t="str">
            <v>855</v>
          </cell>
          <cell r="C989">
            <v>124</v>
          </cell>
          <cell r="D989">
            <v>1</v>
          </cell>
          <cell r="E989">
            <v>2464.6201550387595</v>
          </cell>
        </row>
        <row r="990">
          <cell r="A990">
            <v>44947967</v>
          </cell>
          <cell r="B990" t="str">
            <v>967</v>
          </cell>
          <cell r="C990">
            <v>0</v>
          </cell>
          <cell r="D990">
            <v>0</v>
          </cell>
          <cell r="E990">
            <v>0</v>
          </cell>
        </row>
        <row r="991">
          <cell r="A991">
            <v>44948802</v>
          </cell>
          <cell r="B991" t="str">
            <v>802</v>
          </cell>
          <cell r="C991">
            <v>0</v>
          </cell>
          <cell r="D991">
            <v>1</v>
          </cell>
          <cell r="E991">
            <v>0</v>
          </cell>
        </row>
        <row r="992">
          <cell r="A992">
            <v>44950801</v>
          </cell>
          <cell r="B992" t="str">
            <v>801</v>
          </cell>
          <cell r="C992">
            <v>465</v>
          </cell>
          <cell r="D992">
            <v>0</v>
          </cell>
          <cell r="E992">
            <v>464.97093749999999</v>
          </cell>
        </row>
        <row r="993">
          <cell r="A993">
            <v>44951849</v>
          </cell>
          <cell r="B993" t="str">
            <v>849</v>
          </cell>
          <cell r="C993">
            <v>-25</v>
          </cell>
          <cell r="D993">
            <v>7</v>
          </cell>
          <cell r="E993">
            <v>-4988.076168224301</v>
          </cell>
        </row>
        <row r="994">
          <cell r="A994">
            <v>44952801</v>
          </cell>
          <cell r="B994" t="str">
            <v>801</v>
          </cell>
          <cell r="C994">
            <v>0</v>
          </cell>
          <cell r="D994">
            <v>0</v>
          </cell>
          <cell r="E994">
            <v>0</v>
          </cell>
        </row>
        <row r="995">
          <cell r="A995">
            <v>44952967</v>
          </cell>
          <cell r="B995" t="str">
            <v>967</v>
          </cell>
          <cell r="C995">
            <v>10</v>
          </cell>
          <cell r="D995">
            <v>0</v>
          </cell>
          <cell r="E995">
            <v>10000</v>
          </cell>
        </row>
        <row r="996">
          <cell r="A996">
            <v>44960801</v>
          </cell>
          <cell r="B996" t="str">
            <v>801</v>
          </cell>
          <cell r="C996">
            <v>0</v>
          </cell>
          <cell r="D996">
            <v>0</v>
          </cell>
          <cell r="E996">
            <v>0</v>
          </cell>
        </row>
        <row r="997">
          <cell r="A997">
            <v>44960809</v>
          </cell>
          <cell r="B997" t="str">
            <v>809</v>
          </cell>
          <cell r="C997">
            <v>655</v>
          </cell>
          <cell r="D997">
            <v>13</v>
          </cell>
          <cell r="E997">
            <v>136877.13636363635</v>
          </cell>
        </row>
        <row r="998">
          <cell r="A998">
            <v>44960849</v>
          </cell>
          <cell r="B998" t="str">
            <v>849</v>
          </cell>
          <cell r="C998">
            <v>0</v>
          </cell>
          <cell r="D998">
            <v>0</v>
          </cell>
          <cell r="E998">
            <v>0</v>
          </cell>
        </row>
        <row r="999">
          <cell r="A999">
            <v>44960855</v>
          </cell>
          <cell r="B999" t="str">
            <v>855</v>
          </cell>
          <cell r="C999">
            <v>433</v>
          </cell>
          <cell r="D999">
            <v>0</v>
          </cell>
          <cell r="E999">
            <v>8606.2945736434103</v>
          </cell>
        </row>
        <row r="1000">
          <cell r="A1000">
            <v>44960967</v>
          </cell>
          <cell r="B1000" t="str">
            <v>967</v>
          </cell>
          <cell r="C1000">
            <v>38</v>
          </cell>
          <cell r="D1000">
            <v>0</v>
          </cell>
          <cell r="E1000">
            <v>38000</v>
          </cell>
        </row>
        <row r="1001">
          <cell r="A1001">
            <v>44961801</v>
          </cell>
          <cell r="B1001" t="str">
            <v>801</v>
          </cell>
          <cell r="C1001">
            <v>9294</v>
          </cell>
          <cell r="D1001">
            <v>0</v>
          </cell>
          <cell r="E1001">
            <v>9293.4191250000003</v>
          </cell>
        </row>
        <row r="1002">
          <cell r="A1002">
            <v>44961809</v>
          </cell>
          <cell r="B1002" t="str">
            <v>809</v>
          </cell>
          <cell r="C1002">
            <v>155</v>
          </cell>
          <cell r="D1002">
            <v>7</v>
          </cell>
          <cell r="E1002">
            <v>32390.772727272728</v>
          </cell>
        </row>
        <row r="1003">
          <cell r="A1003">
            <v>44961855</v>
          </cell>
          <cell r="B1003" t="str">
            <v>855</v>
          </cell>
          <cell r="C1003">
            <v>640</v>
          </cell>
          <cell r="D1003">
            <v>0</v>
          </cell>
          <cell r="E1003">
            <v>12720.62015503876</v>
          </cell>
        </row>
        <row r="1004">
          <cell r="A1004">
            <v>44961967</v>
          </cell>
          <cell r="B1004" t="str">
            <v>967</v>
          </cell>
          <cell r="C1004">
            <v>24</v>
          </cell>
          <cell r="D1004">
            <v>0</v>
          </cell>
          <cell r="E1004">
            <v>24000</v>
          </cell>
        </row>
        <row r="1005">
          <cell r="A1005">
            <v>44964860</v>
          </cell>
          <cell r="B1005" t="str">
            <v>860</v>
          </cell>
          <cell r="C1005">
            <v>108</v>
          </cell>
          <cell r="D1005">
            <v>0</v>
          </cell>
          <cell r="E1005">
            <v>2138.3729999999996</v>
          </cell>
        </row>
        <row r="1006">
          <cell r="A1006">
            <v>44965860</v>
          </cell>
          <cell r="B1006" t="str">
            <v>860</v>
          </cell>
          <cell r="C1006">
            <v>35</v>
          </cell>
          <cell r="D1006">
            <v>31</v>
          </cell>
          <cell r="E1006">
            <v>692.99124999999981</v>
          </cell>
        </row>
        <row r="1007">
          <cell r="A1007">
            <v>44967801</v>
          </cell>
          <cell r="B1007" t="str">
            <v>801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>
            <v>44967849</v>
          </cell>
          <cell r="B1008" t="str">
            <v>849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>
            <v>44967860</v>
          </cell>
          <cell r="B1009" t="str">
            <v>860</v>
          </cell>
          <cell r="C1009">
            <v>174</v>
          </cell>
          <cell r="D1009">
            <v>0</v>
          </cell>
          <cell r="E1009">
            <v>3445.1564999999991</v>
          </cell>
        </row>
        <row r="1010">
          <cell r="A1010">
            <v>44967967</v>
          </cell>
          <cell r="B1010" t="str">
            <v>967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>
            <v>44968849</v>
          </cell>
          <cell r="B1011" t="str">
            <v>849</v>
          </cell>
          <cell r="C1011">
            <v>36</v>
          </cell>
          <cell r="D1011">
            <v>0</v>
          </cell>
          <cell r="E1011">
            <v>7182.8296822429938</v>
          </cell>
        </row>
        <row r="1012">
          <cell r="A1012">
            <v>44969801</v>
          </cell>
          <cell r="B1012" t="str">
            <v>801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>
            <v>44969809</v>
          </cell>
          <cell r="B1013" t="str">
            <v>809</v>
          </cell>
          <cell r="C1013">
            <v>6</v>
          </cell>
          <cell r="D1013">
            <v>0</v>
          </cell>
          <cell r="E1013">
            <v>1253.8363636363636</v>
          </cell>
        </row>
        <row r="1014">
          <cell r="A1014">
            <v>44969849</v>
          </cell>
          <cell r="B1014" t="str">
            <v>849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>
            <v>44969967</v>
          </cell>
          <cell r="B1015" t="str">
            <v>967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>
            <v>44970801</v>
          </cell>
          <cell r="B1016" t="str">
            <v>801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>
            <v>44970809</v>
          </cell>
          <cell r="B1017" t="str">
            <v>809</v>
          </cell>
          <cell r="C1017">
            <v>26</v>
          </cell>
          <cell r="D1017">
            <v>0</v>
          </cell>
          <cell r="E1017">
            <v>5433.2909090909088</v>
          </cell>
        </row>
        <row r="1018">
          <cell r="A1018">
            <v>44970967</v>
          </cell>
          <cell r="B1018" t="str">
            <v>967</v>
          </cell>
          <cell r="C1018">
            <v>9</v>
          </cell>
          <cell r="D1018">
            <v>1</v>
          </cell>
          <cell r="E1018">
            <v>9000</v>
          </cell>
        </row>
        <row r="1019">
          <cell r="A1019">
            <v>44971801</v>
          </cell>
          <cell r="B1019" t="str">
            <v>801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>
            <v>44971809</v>
          </cell>
          <cell r="B1020" t="str">
            <v>809</v>
          </cell>
          <cell r="C1020">
            <v>-31</v>
          </cell>
          <cell r="D1020">
            <v>0</v>
          </cell>
          <cell r="E1020">
            <v>-6478.1545454545458</v>
          </cell>
        </row>
        <row r="1021">
          <cell r="A1021">
            <v>44971967</v>
          </cell>
          <cell r="B1021" t="str">
            <v>967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>
            <v>44972849</v>
          </cell>
          <cell r="B1022" t="str">
            <v>849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>
            <v>44973801</v>
          </cell>
          <cell r="B1023" t="str">
            <v>801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>
            <v>44973809</v>
          </cell>
          <cell r="B1024" t="str">
            <v>809</v>
          </cell>
          <cell r="C1024">
            <v>65</v>
          </cell>
          <cell r="D1024">
            <v>1</v>
          </cell>
          <cell r="E1024">
            <v>13583.227272727272</v>
          </cell>
        </row>
        <row r="1025">
          <cell r="A1025">
            <v>44973855</v>
          </cell>
          <cell r="B1025" t="str">
            <v>855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>
            <v>44973967</v>
          </cell>
          <cell r="B1026" t="str">
            <v>967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>
            <v>44974741</v>
          </cell>
          <cell r="B1027" t="str">
            <v>741</v>
          </cell>
          <cell r="C1027">
            <v>0</v>
          </cell>
          <cell r="D1027">
            <v>0</v>
          </cell>
          <cell r="E1027" t="e">
            <v>#N/A</v>
          </cell>
        </row>
        <row r="1028">
          <cell r="A1028">
            <v>44974801</v>
          </cell>
          <cell r="B1028" t="str">
            <v>801</v>
          </cell>
          <cell r="C1028">
            <v>24774.18</v>
          </cell>
          <cell r="D1028">
            <v>39830</v>
          </cell>
          <cell r="E1028">
            <v>24772.63161375</v>
          </cell>
        </row>
        <row r="1029">
          <cell r="A1029">
            <v>44974809</v>
          </cell>
          <cell r="B1029" t="str">
            <v>809</v>
          </cell>
          <cell r="C1029">
            <v>-908</v>
          </cell>
          <cell r="D1029">
            <v>11</v>
          </cell>
          <cell r="E1029">
            <v>-189747.23636363636</v>
          </cell>
        </row>
        <row r="1030">
          <cell r="A1030">
            <v>44974855</v>
          </cell>
          <cell r="B1030" t="str">
            <v>855</v>
          </cell>
          <cell r="C1030">
            <v>313</v>
          </cell>
          <cell r="D1030">
            <v>0</v>
          </cell>
          <cell r="E1030">
            <v>6221.1782945736431</v>
          </cell>
        </row>
        <row r="1031">
          <cell r="A1031">
            <v>44974967</v>
          </cell>
          <cell r="B1031" t="str">
            <v>967</v>
          </cell>
          <cell r="C1031">
            <v>-19</v>
          </cell>
          <cell r="D1031">
            <v>12</v>
          </cell>
          <cell r="E1031">
            <v>-19000</v>
          </cell>
        </row>
        <row r="1032">
          <cell r="A1032">
            <v>44975801</v>
          </cell>
          <cell r="B1032" t="str">
            <v>801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>
            <v>44975809</v>
          </cell>
          <cell r="B1033" t="str">
            <v>809</v>
          </cell>
          <cell r="C1033">
            <v>0</v>
          </cell>
          <cell r="D1033">
            <v>0</v>
          </cell>
          <cell r="E1033">
            <v>0</v>
          </cell>
        </row>
        <row r="1034">
          <cell r="A1034">
            <v>44979801</v>
          </cell>
          <cell r="B1034" t="str">
            <v>801</v>
          </cell>
          <cell r="C1034">
            <v>0</v>
          </cell>
          <cell r="D1034">
            <v>0</v>
          </cell>
          <cell r="E1034">
            <v>0</v>
          </cell>
        </row>
        <row r="1035">
          <cell r="A1035">
            <v>44979809</v>
          </cell>
          <cell r="B1035" t="str">
            <v>809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>
            <v>44980801</v>
          </cell>
          <cell r="B1036" t="str">
            <v>801</v>
          </cell>
          <cell r="C1036">
            <v>0</v>
          </cell>
          <cell r="D1036">
            <v>0</v>
          </cell>
          <cell r="E1036">
            <v>0</v>
          </cell>
        </row>
        <row r="1037">
          <cell r="A1037">
            <v>44980809</v>
          </cell>
          <cell r="B1037" t="str">
            <v>809</v>
          </cell>
          <cell r="C1037">
            <v>0</v>
          </cell>
          <cell r="D1037">
            <v>0</v>
          </cell>
          <cell r="E1037">
            <v>0</v>
          </cell>
        </row>
        <row r="1038">
          <cell r="A1038">
            <v>44981801</v>
          </cell>
          <cell r="B1038" t="str">
            <v>801</v>
          </cell>
          <cell r="C1038">
            <v>0</v>
          </cell>
          <cell r="D1038">
            <v>0</v>
          </cell>
          <cell r="E1038">
            <v>0</v>
          </cell>
        </row>
        <row r="1039">
          <cell r="A1039">
            <v>44981809</v>
          </cell>
          <cell r="B1039" t="str">
            <v>809</v>
          </cell>
          <cell r="C1039">
            <v>0</v>
          </cell>
          <cell r="D1039">
            <v>0</v>
          </cell>
          <cell r="E1039">
            <v>0</v>
          </cell>
        </row>
        <row r="1040">
          <cell r="A1040">
            <v>44982801</v>
          </cell>
          <cell r="B1040" t="str">
            <v>801</v>
          </cell>
          <cell r="C1040">
            <v>0</v>
          </cell>
          <cell r="D1040">
            <v>0</v>
          </cell>
          <cell r="E1040">
            <v>0</v>
          </cell>
        </row>
        <row r="1041">
          <cell r="A1041">
            <v>44982809</v>
          </cell>
          <cell r="B1041" t="str">
            <v>809</v>
          </cell>
          <cell r="C1041">
            <v>31</v>
          </cell>
          <cell r="D1041">
            <v>0</v>
          </cell>
          <cell r="E1041">
            <v>6478.1545454545458</v>
          </cell>
        </row>
        <row r="1042">
          <cell r="A1042">
            <v>44983801</v>
          </cell>
          <cell r="B1042" t="str">
            <v>801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>
            <v>44983809</v>
          </cell>
          <cell r="B1043" t="str">
            <v>809</v>
          </cell>
          <cell r="C1043">
            <v>48</v>
          </cell>
          <cell r="D1043">
            <v>39</v>
          </cell>
          <cell r="E1043">
            <v>10030.690909090908</v>
          </cell>
        </row>
        <row r="1044">
          <cell r="A1044">
            <v>44984801</v>
          </cell>
          <cell r="B1044" t="str">
            <v>801</v>
          </cell>
          <cell r="C1044">
            <v>0</v>
          </cell>
          <cell r="D1044">
            <v>0</v>
          </cell>
          <cell r="E1044">
            <v>0</v>
          </cell>
        </row>
        <row r="1045">
          <cell r="A1045">
            <v>44984809</v>
          </cell>
          <cell r="B1045" t="str">
            <v>809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>
            <v>44984967</v>
          </cell>
          <cell r="B1046" t="str">
            <v>967</v>
          </cell>
          <cell r="C1046">
            <v>0</v>
          </cell>
          <cell r="D1046">
            <v>0</v>
          </cell>
          <cell r="E1046">
            <v>0</v>
          </cell>
        </row>
        <row r="1047">
          <cell r="A1047">
            <v>44996849</v>
          </cell>
          <cell r="B1047" t="str">
            <v>849</v>
          </cell>
          <cell r="C1047">
            <v>0</v>
          </cell>
          <cell r="D1047">
            <v>0</v>
          </cell>
          <cell r="E1047">
            <v>0</v>
          </cell>
        </row>
        <row r="1048">
          <cell r="A1048">
            <v>44996860</v>
          </cell>
          <cell r="B1048" t="str">
            <v>860</v>
          </cell>
          <cell r="C1048">
            <v>16</v>
          </cell>
          <cell r="D1048">
            <v>0</v>
          </cell>
          <cell r="E1048">
            <v>316.79599999999994</v>
          </cell>
        </row>
        <row r="1049">
          <cell r="A1049">
            <v>44997849</v>
          </cell>
          <cell r="B1049" t="str">
            <v>849</v>
          </cell>
          <cell r="C1049">
            <v>61</v>
          </cell>
          <cell r="D1049">
            <v>7</v>
          </cell>
          <cell r="E1049">
            <v>12170.905850467296</v>
          </cell>
        </row>
        <row r="1050">
          <cell r="A1050">
            <v>44998849</v>
          </cell>
          <cell r="B1050" t="str">
            <v>849</v>
          </cell>
          <cell r="C1050">
            <v>55</v>
          </cell>
          <cell r="D1050">
            <v>29</v>
          </cell>
          <cell r="E1050">
            <v>10973.767570093463</v>
          </cell>
        </row>
        <row r="1051">
          <cell r="A1051">
            <v>45043801</v>
          </cell>
          <cell r="B1051" t="str">
            <v>801</v>
          </cell>
          <cell r="C1051">
            <v>0</v>
          </cell>
          <cell r="D1051">
            <v>0</v>
          </cell>
          <cell r="E1051">
            <v>0</v>
          </cell>
        </row>
        <row r="1052">
          <cell r="A1052">
            <v>45145801</v>
          </cell>
          <cell r="B1052" t="str">
            <v>801</v>
          </cell>
          <cell r="C1052">
            <v>0</v>
          </cell>
          <cell r="D1052">
            <v>0</v>
          </cell>
          <cell r="E1052">
            <v>0</v>
          </cell>
        </row>
        <row r="1053">
          <cell r="A1053">
            <v>45145809</v>
          </cell>
          <cell r="B1053" t="str">
            <v>809</v>
          </cell>
          <cell r="C1053">
            <v>361</v>
          </cell>
          <cell r="D1053">
            <v>14</v>
          </cell>
          <cell r="E1053">
            <v>75439.154545454541</v>
          </cell>
        </row>
        <row r="1054">
          <cell r="A1054">
            <v>45145849</v>
          </cell>
          <cell r="B1054" t="str">
            <v>849</v>
          </cell>
          <cell r="C1054">
            <v>0</v>
          </cell>
          <cell r="D1054">
            <v>0</v>
          </cell>
          <cell r="E1054">
            <v>0</v>
          </cell>
        </row>
        <row r="1055">
          <cell r="A1055">
            <v>45145855</v>
          </cell>
          <cell r="B1055" t="str">
            <v>855</v>
          </cell>
          <cell r="C1055">
            <v>326</v>
          </cell>
          <cell r="D1055">
            <v>0</v>
          </cell>
          <cell r="E1055">
            <v>6479.5658914728683</v>
          </cell>
        </row>
        <row r="1056">
          <cell r="A1056">
            <v>45145860</v>
          </cell>
          <cell r="B1056" t="str">
            <v>860</v>
          </cell>
          <cell r="C1056">
            <v>0</v>
          </cell>
          <cell r="D1056">
            <v>0</v>
          </cell>
          <cell r="E1056">
            <v>0</v>
          </cell>
        </row>
        <row r="1057">
          <cell r="A1057">
            <v>45145967</v>
          </cell>
          <cell r="B1057" t="str">
            <v>967</v>
          </cell>
          <cell r="C1057">
            <v>48</v>
          </cell>
          <cell r="D1057">
            <v>4</v>
          </cell>
          <cell r="E1057">
            <v>48000</v>
          </cell>
        </row>
        <row r="1058">
          <cell r="A1058">
            <v>45145981</v>
          </cell>
          <cell r="B1058" t="str">
            <v>981</v>
          </cell>
          <cell r="C1058">
            <v>0</v>
          </cell>
          <cell r="D1058">
            <v>0</v>
          </cell>
          <cell r="E1058">
            <v>0</v>
          </cell>
        </row>
        <row r="1059">
          <cell r="A1059">
            <v>45147809</v>
          </cell>
          <cell r="B1059" t="str">
            <v>809</v>
          </cell>
          <cell r="C1059">
            <v>0</v>
          </cell>
          <cell r="D1059">
            <v>0</v>
          </cell>
          <cell r="E1059">
            <v>0</v>
          </cell>
        </row>
        <row r="1060">
          <cell r="A1060">
            <v>45221801</v>
          </cell>
          <cell r="B1060" t="str">
            <v>801</v>
          </cell>
          <cell r="C1060">
            <v>0</v>
          </cell>
          <cell r="D1060">
            <v>0</v>
          </cell>
          <cell r="E1060">
            <v>0</v>
          </cell>
        </row>
        <row r="1061">
          <cell r="A1061">
            <v>45221809</v>
          </cell>
          <cell r="B1061" t="str">
            <v>809</v>
          </cell>
          <cell r="C1061">
            <v>-1</v>
          </cell>
          <cell r="D1061">
            <v>0</v>
          </cell>
          <cell r="E1061">
            <v>-208.97272727272727</v>
          </cell>
        </row>
        <row r="1062">
          <cell r="A1062">
            <v>45221855</v>
          </cell>
          <cell r="B1062" t="str">
            <v>855</v>
          </cell>
          <cell r="C1062">
            <v>0</v>
          </cell>
          <cell r="D1062">
            <v>0</v>
          </cell>
          <cell r="E1062">
            <v>0</v>
          </cell>
        </row>
        <row r="1063">
          <cell r="A1063">
            <v>45221967</v>
          </cell>
          <cell r="B1063" t="str">
            <v>967</v>
          </cell>
          <cell r="C1063">
            <v>-1</v>
          </cell>
          <cell r="D1063">
            <v>0</v>
          </cell>
          <cell r="E1063">
            <v>-1000</v>
          </cell>
        </row>
        <row r="1064">
          <cell r="A1064">
            <v>45222801</v>
          </cell>
          <cell r="B1064" t="str">
            <v>801</v>
          </cell>
          <cell r="C1064">
            <v>0</v>
          </cell>
          <cell r="D1064">
            <v>0</v>
          </cell>
          <cell r="E1064">
            <v>0</v>
          </cell>
        </row>
        <row r="1065">
          <cell r="A1065">
            <v>45222809</v>
          </cell>
          <cell r="B1065" t="str">
            <v>809</v>
          </cell>
          <cell r="C1065">
            <v>35</v>
          </cell>
          <cell r="D1065">
            <v>0</v>
          </cell>
          <cell r="E1065">
            <v>7314.045454545454</v>
          </cell>
        </row>
        <row r="1066">
          <cell r="A1066">
            <v>45222855</v>
          </cell>
          <cell r="B1066" t="str">
            <v>855</v>
          </cell>
          <cell r="C1066">
            <v>401</v>
          </cell>
          <cell r="D1066">
            <v>0</v>
          </cell>
          <cell r="E1066">
            <v>7970.2635658914724</v>
          </cell>
        </row>
        <row r="1067">
          <cell r="A1067">
            <v>45222967</v>
          </cell>
          <cell r="B1067" t="str">
            <v>967</v>
          </cell>
          <cell r="C1067">
            <v>5</v>
          </cell>
          <cell r="D1067">
            <v>0</v>
          </cell>
          <cell r="E1067">
            <v>5000</v>
          </cell>
        </row>
        <row r="1068">
          <cell r="A1068">
            <v>45240849</v>
          </cell>
          <cell r="B1068" t="str">
            <v>849</v>
          </cell>
          <cell r="C1068">
            <v>3</v>
          </cell>
          <cell r="D1068">
            <v>0</v>
          </cell>
          <cell r="E1068">
            <v>598.56914018691612</v>
          </cell>
        </row>
        <row r="1069">
          <cell r="A1069">
            <v>45240909</v>
          </cell>
          <cell r="B1069" t="str">
            <v>909</v>
          </cell>
          <cell r="C1069">
            <v>-50</v>
          </cell>
          <cell r="D1069">
            <v>386</v>
          </cell>
          <cell r="E1069">
            <v>-586.04647887323927</v>
          </cell>
        </row>
        <row r="1070">
          <cell r="A1070">
            <v>45242801</v>
          </cell>
          <cell r="B1070" t="str">
            <v>801</v>
          </cell>
          <cell r="C1070">
            <v>0</v>
          </cell>
          <cell r="D1070">
            <v>0</v>
          </cell>
          <cell r="E1070">
            <v>0</v>
          </cell>
        </row>
        <row r="1071">
          <cell r="A1071">
            <v>45243860</v>
          </cell>
          <cell r="B1071" t="str">
            <v>860</v>
          </cell>
          <cell r="C1071">
            <v>0</v>
          </cell>
          <cell r="D1071">
            <v>0</v>
          </cell>
          <cell r="E1071">
            <v>0</v>
          </cell>
        </row>
        <row r="1072">
          <cell r="A1072">
            <v>45244801</v>
          </cell>
          <cell r="B1072" t="str">
            <v>801</v>
          </cell>
          <cell r="C1072">
            <v>0</v>
          </cell>
          <cell r="D1072">
            <v>0</v>
          </cell>
          <cell r="E1072">
            <v>0</v>
          </cell>
        </row>
        <row r="1073">
          <cell r="A1073">
            <v>45244809</v>
          </cell>
          <cell r="B1073" t="str">
            <v>809</v>
          </cell>
          <cell r="C1073">
            <v>0</v>
          </cell>
          <cell r="D1073">
            <v>0</v>
          </cell>
          <cell r="E1073">
            <v>0</v>
          </cell>
        </row>
        <row r="1074">
          <cell r="A1074">
            <v>45245849</v>
          </cell>
          <cell r="B1074" t="str">
            <v>849</v>
          </cell>
          <cell r="C1074">
            <v>0</v>
          </cell>
          <cell r="D1074">
            <v>0</v>
          </cell>
          <cell r="E1074">
            <v>0</v>
          </cell>
        </row>
        <row r="1075">
          <cell r="A1075">
            <v>45245860</v>
          </cell>
          <cell r="B1075" t="str">
            <v>860</v>
          </cell>
          <cell r="C1075">
            <v>0</v>
          </cell>
          <cell r="D1075">
            <v>0</v>
          </cell>
          <cell r="E1075">
            <v>0</v>
          </cell>
        </row>
        <row r="1076">
          <cell r="A1076">
            <v>45247860</v>
          </cell>
          <cell r="B1076" t="str">
            <v>860</v>
          </cell>
          <cell r="C1076">
            <v>490</v>
          </cell>
          <cell r="D1076">
            <v>0</v>
          </cell>
          <cell r="E1076">
            <v>9701.8774999999987</v>
          </cell>
        </row>
        <row r="1077">
          <cell r="A1077">
            <v>45248860</v>
          </cell>
          <cell r="B1077" t="str">
            <v>860</v>
          </cell>
          <cell r="C1077">
            <v>67</v>
          </cell>
          <cell r="D1077">
            <v>5</v>
          </cell>
          <cell r="E1077">
            <v>1326.5832499999997</v>
          </cell>
        </row>
        <row r="1078">
          <cell r="A1078">
            <v>45249860</v>
          </cell>
          <cell r="B1078" t="str">
            <v>860</v>
          </cell>
          <cell r="C1078">
            <v>0</v>
          </cell>
          <cell r="D1078">
            <v>0</v>
          </cell>
          <cell r="E1078">
            <v>0</v>
          </cell>
        </row>
        <row r="1079">
          <cell r="A1079">
            <v>45250849</v>
          </cell>
          <cell r="B1079" t="str">
            <v>849</v>
          </cell>
          <cell r="C1079">
            <v>0</v>
          </cell>
          <cell r="D1079">
            <v>0</v>
          </cell>
          <cell r="E1079">
            <v>0</v>
          </cell>
        </row>
        <row r="1080">
          <cell r="A1080">
            <v>45250860</v>
          </cell>
          <cell r="B1080" t="str">
            <v>860</v>
          </cell>
          <cell r="C1080">
            <v>333</v>
          </cell>
          <cell r="D1080">
            <v>4</v>
          </cell>
          <cell r="E1080">
            <v>6593.316749999999</v>
          </cell>
        </row>
        <row r="1081">
          <cell r="A1081">
            <v>45253860</v>
          </cell>
          <cell r="B1081" t="str">
            <v>860</v>
          </cell>
          <cell r="C1081">
            <v>0</v>
          </cell>
          <cell r="D1081">
            <v>0</v>
          </cell>
          <cell r="E1081">
            <v>0</v>
          </cell>
        </row>
        <row r="1082">
          <cell r="A1082">
            <v>45254860</v>
          </cell>
          <cell r="B1082" t="str">
            <v>860</v>
          </cell>
          <cell r="C1082">
            <v>0</v>
          </cell>
          <cell r="D1082">
            <v>0</v>
          </cell>
          <cell r="E1082">
            <v>0</v>
          </cell>
        </row>
        <row r="1083">
          <cell r="A1083">
            <v>45255860</v>
          </cell>
          <cell r="B1083" t="str">
            <v>860</v>
          </cell>
          <cell r="C1083">
            <v>0</v>
          </cell>
          <cell r="D1083">
            <v>0</v>
          </cell>
          <cell r="E1083">
            <v>0</v>
          </cell>
        </row>
        <row r="1084">
          <cell r="A1084">
            <v>45256849</v>
          </cell>
          <cell r="B1084" t="str">
            <v>849</v>
          </cell>
          <cell r="C1084">
            <v>17</v>
          </cell>
          <cell r="D1084">
            <v>6</v>
          </cell>
          <cell r="E1084">
            <v>3391.8917943925248</v>
          </cell>
        </row>
        <row r="1085">
          <cell r="A1085">
            <v>45257909</v>
          </cell>
          <cell r="B1085" t="str">
            <v>909</v>
          </cell>
          <cell r="C1085">
            <v>15</v>
          </cell>
          <cell r="D1085">
            <v>13</v>
          </cell>
          <cell r="E1085">
            <v>175.81394366197179</v>
          </cell>
        </row>
        <row r="1086">
          <cell r="A1086">
            <v>45258801</v>
          </cell>
          <cell r="B1086" t="str">
            <v>801</v>
          </cell>
          <cell r="C1086">
            <v>0</v>
          </cell>
          <cell r="D1086">
            <v>0</v>
          </cell>
          <cell r="E1086">
            <v>0</v>
          </cell>
        </row>
        <row r="1087">
          <cell r="A1087">
            <v>45258845</v>
          </cell>
          <cell r="B1087" t="str">
            <v>845</v>
          </cell>
          <cell r="C1087">
            <v>2279</v>
          </cell>
          <cell r="D1087">
            <v>454</v>
          </cell>
          <cell r="E1087">
            <v>368563.38615384611</v>
          </cell>
        </row>
        <row r="1088">
          <cell r="A1088">
            <v>45258849</v>
          </cell>
          <cell r="B1088" t="str">
            <v>849</v>
          </cell>
          <cell r="C1088">
            <v>245</v>
          </cell>
          <cell r="D1088">
            <v>23</v>
          </cell>
          <cell r="E1088">
            <v>48883.146448598149</v>
          </cell>
        </row>
        <row r="1089">
          <cell r="A1089">
            <v>45258860</v>
          </cell>
          <cell r="B1089" t="str">
            <v>860</v>
          </cell>
          <cell r="C1089">
            <v>746</v>
          </cell>
          <cell r="D1089">
            <v>4</v>
          </cell>
          <cell r="E1089">
            <v>14770.613499999998</v>
          </cell>
        </row>
        <row r="1090">
          <cell r="A1090">
            <v>45258909</v>
          </cell>
          <cell r="B1090" t="str">
            <v>909</v>
          </cell>
          <cell r="C1090">
            <v>36</v>
          </cell>
          <cell r="D1090">
            <v>0</v>
          </cell>
          <cell r="E1090">
            <v>421.95346478873228</v>
          </cell>
        </row>
        <row r="1091">
          <cell r="A1091">
            <v>45259979</v>
          </cell>
          <cell r="B1091" t="str">
            <v>979</v>
          </cell>
          <cell r="C1091">
            <v>0</v>
          </cell>
          <cell r="D1091">
            <v>0</v>
          </cell>
          <cell r="E1091">
            <v>0</v>
          </cell>
        </row>
        <row r="1092">
          <cell r="A1092">
            <v>45260801</v>
          </cell>
          <cell r="B1092" t="str">
            <v>801</v>
          </cell>
          <cell r="C1092">
            <v>24488.920000000002</v>
          </cell>
          <cell r="D1092">
            <v>0</v>
          </cell>
          <cell r="E1092">
            <v>24487.389442500003</v>
          </cell>
        </row>
        <row r="1093">
          <cell r="A1093">
            <v>45260849</v>
          </cell>
          <cell r="B1093" t="str">
            <v>849</v>
          </cell>
          <cell r="C1093">
            <v>88</v>
          </cell>
          <cell r="D1093">
            <v>11</v>
          </cell>
          <cell r="E1093">
            <v>17558.028112149539</v>
          </cell>
        </row>
        <row r="1094">
          <cell r="A1094">
            <v>45260860</v>
          </cell>
          <cell r="B1094" t="str">
            <v>860</v>
          </cell>
          <cell r="C1094">
            <v>1679</v>
          </cell>
          <cell r="D1094">
            <v>0</v>
          </cell>
          <cell r="E1094">
            <v>33243.780249999996</v>
          </cell>
        </row>
        <row r="1095">
          <cell r="A1095">
            <v>45261849</v>
          </cell>
          <cell r="B1095" t="str">
            <v>849</v>
          </cell>
          <cell r="C1095">
            <v>0</v>
          </cell>
          <cell r="D1095">
            <v>0</v>
          </cell>
          <cell r="E1095">
            <v>0</v>
          </cell>
        </row>
        <row r="1096">
          <cell r="A1096">
            <v>45261860</v>
          </cell>
          <cell r="B1096" t="str">
            <v>860</v>
          </cell>
          <cell r="C1096">
            <v>0</v>
          </cell>
          <cell r="D1096">
            <v>0</v>
          </cell>
          <cell r="E1096">
            <v>0</v>
          </cell>
        </row>
        <row r="1097">
          <cell r="A1097">
            <v>45264801</v>
          </cell>
          <cell r="B1097" t="str">
            <v>801</v>
          </cell>
          <cell r="C1097">
            <v>0</v>
          </cell>
          <cell r="D1097">
            <v>0</v>
          </cell>
          <cell r="E1097">
            <v>0</v>
          </cell>
        </row>
        <row r="1098">
          <cell r="A1098">
            <v>45265801</v>
          </cell>
          <cell r="B1098" t="str">
            <v>801</v>
          </cell>
          <cell r="C1098">
            <v>0</v>
          </cell>
          <cell r="D1098">
            <v>0</v>
          </cell>
          <cell r="E1098">
            <v>0</v>
          </cell>
        </row>
        <row r="1099">
          <cell r="A1099">
            <v>45265809</v>
          </cell>
          <cell r="B1099" t="str">
            <v>809</v>
          </cell>
          <cell r="C1099">
            <v>19</v>
          </cell>
          <cell r="D1099">
            <v>16</v>
          </cell>
          <cell r="E1099">
            <v>3970.4818181818182</v>
          </cell>
        </row>
        <row r="1100">
          <cell r="A1100">
            <v>45265967</v>
          </cell>
          <cell r="B1100" t="str">
            <v>967</v>
          </cell>
          <cell r="C1100">
            <v>0</v>
          </cell>
          <cell r="D1100">
            <v>0</v>
          </cell>
          <cell r="E1100">
            <v>0</v>
          </cell>
        </row>
        <row r="1101">
          <cell r="A1101">
            <v>45266801</v>
          </cell>
          <cell r="B1101" t="str">
            <v>801</v>
          </cell>
          <cell r="C1101">
            <v>935</v>
          </cell>
          <cell r="D1101">
            <v>442</v>
          </cell>
          <cell r="E1101">
            <v>934.94156250000003</v>
          </cell>
        </row>
        <row r="1102">
          <cell r="A1102">
            <v>45266809</v>
          </cell>
          <cell r="B1102" t="str">
            <v>809</v>
          </cell>
          <cell r="C1102">
            <v>14</v>
          </cell>
          <cell r="D1102">
            <v>39</v>
          </cell>
          <cell r="E1102">
            <v>2925.6181818181817</v>
          </cell>
        </row>
        <row r="1103">
          <cell r="A1103">
            <v>45267801</v>
          </cell>
          <cell r="B1103" t="str">
            <v>801</v>
          </cell>
          <cell r="C1103">
            <v>0</v>
          </cell>
          <cell r="D1103">
            <v>0</v>
          </cell>
          <cell r="E1103">
            <v>0</v>
          </cell>
        </row>
        <row r="1104">
          <cell r="A1104">
            <v>45267809</v>
          </cell>
          <cell r="B1104" t="str">
            <v>809</v>
          </cell>
          <cell r="C1104">
            <v>0</v>
          </cell>
          <cell r="D1104">
            <v>0</v>
          </cell>
          <cell r="E1104">
            <v>0</v>
          </cell>
        </row>
        <row r="1105">
          <cell r="A1105">
            <v>45269801</v>
          </cell>
          <cell r="B1105" t="str">
            <v>801</v>
          </cell>
          <cell r="C1105">
            <v>8344</v>
          </cell>
          <cell r="D1105">
            <v>0</v>
          </cell>
          <cell r="E1105">
            <v>8343.4785000000011</v>
          </cell>
        </row>
        <row r="1106">
          <cell r="A1106">
            <v>45269855</v>
          </cell>
          <cell r="B1106" t="str">
            <v>855</v>
          </cell>
          <cell r="C1106">
            <v>372</v>
          </cell>
          <cell r="D1106">
            <v>2</v>
          </cell>
          <cell r="E1106">
            <v>7393.8604651162786</v>
          </cell>
        </row>
        <row r="1107">
          <cell r="A1107">
            <v>45270801</v>
          </cell>
          <cell r="B1107" t="str">
            <v>801</v>
          </cell>
          <cell r="C1107">
            <v>0</v>
          </cell>
          <cell r="D1107">
            <v>0</v>
          </cell>
          <cell r="E1107">
            <v>0</v>
          </cell>
        </row>
        <row r="1108">
          <cell r="A1108">
            <v>45270809</v>
          </cell>
          <cell r="B1108" t="str">
            <v>809</v>
          </cell>
          <cell r="C1108">
            <v>28</v>
          </cell>
          <cell r="D1108">
            <v>4</v>
          </cell>
          <cell r="E1108">
            <v>5851.2363636363634</v>
          </cell>
        </row>
        <row r="1109">
          <cell r="A1109">
            <v>45270967</v>
          </cell>
          <cell r="B1109" t="str">
            <v>967</v>
          </cell>
          <cell r="C1109">
            <v>-2</v>
          </cell>
          <cell r="D1109">
            <v>0</v>
          </cell>
          <cell r="E1109">
            <v>-2000</v>
          </cell>
        </row>
        <row r="1110">
          <cell r="A1110">
            <v>45272801</v>
          </cell>
          <cell r="B1110" t="str">
            <v>801</v>
          </cell>
          <cell r="C1110">
            <v>0</v>
          </cell>
          <cell r="D1110">
            <v>0</v>
          </cell>
          <cell r="E1110">
            <v>0</v>
          </cell>
        </row>
        <row r="1111">
          <cell r="A1111">
            <v>45272809</v>
          </cell>
          <cell r="B1111" t="str">
            <v>809</v>
          </cell>
          <cell r="C1111">
            <v>-69</v>
          </cell>
          <cell r="D1111">
            <v>7</v>
          </cell>
          <cell r="E1111">
            <v>-14419.118181818181</v>
          </cell>
        </row>
        <row r="1112">
          <cell r="A1112">
            <v>45272855</v>
          </cell>
          <cell r="B1112" t="str">
            <v>855</v>
          </cell>
          <cell r="C1112">
            <v>0</v>
          </cell>
          <cell r="D1112">
            <v>0</v>
          </cell>
          <cell r="E1112">
            <v>0</v>
          </cell>
        </row>
        <row r="1113">
          <cell r="A1113">
            <v>45272967</v>
          </cell>
          <cell r="B1113" t="str">
            <v>967</v>
          </cell>
          <cell r="C1113">
            <v>0</v>
          </cell>
          <cell r="D1113">
            <v>0</v>
          </cell>
          <cell r="E1113">
            <v>0</v>
          </cell>
        </row>
        <row r="1114">
          <cell r="A1114">
            <v>45273801</v>
          </cell>
          <cell r="B1114" t="str">
            <v>801</v>
          </cell>
          <cell r="C1114">
            <v>0</v>
          </cell>
          <cell r="D1114">
            <v>88</v>
          </cell>
          <cell r="E1114">
            <v>0</v>
          </cell>
        </row>
        <row r="1115">
          <cell r="A1115">
            <v>45273809</v>
          </cell>
          <cell r="B1115" t="str">
            <v>809</v>
          </cell>
          <cell r="C1115">
            <v>19</v>
          </cell>
          <cell r="D1115">
            <v>2</v>
          </cell>
          <cell r="E1115">
            <v>3970.4818181818182</v>
          </cell>
        </row>
        <row r="1116">
          <cell r="A1116">
            <v>45273829</v>
          </cell>
          <cell r="B1116" t="str">
            <v>829</v>
          </cell>
          <cell r="C1116">
            <v>0</v>
          </cell>
          <cell r="D1116">
            <v>0</v>
          </cell>
          <cell r="E1116">
            <v>0</v>
          </cell>
        </row>
        <row r="1117">
          <cell r="A1117">
            <v>45273849</v>
          </cell>
          <cell r="B1117" t="str">
            <v>849</v>
          </cell>
          <cell r="C1117">
            <v>0</v>
          </cell>
          <cell r="D1117">
            <v>0</v>
          </cell>
          <cell r="E1117">
            <v>0</v>
          </cell>
        </row>
        <row r="1118">
          <cell r="A1118">
            <v>45273855</v>
          </cell>
          <cell r="B1118" t="str">
            <v>855</v>
          </cell>
          <cell r="C1118">
            <v>132</v>
          </cell>
          <cell r="D1118">
            <v>0</v>
          </cell>
          <cell r="E1118">
            <v>2623.6279069767443</v>
          </cell>
        </row>
        <row r="1119">
          <cell r="A1119">
            <v>45273905</v>
          </cell>
          <cell r="B1119" t="str">
            <v>905</v>
          </cell>
          <cell r="C1119">
            <v>288</v>
          </cell>
          <cell r="D1119">
            <v>396</v>
          </cell>
          <cell r="E1119">
            <v>3466.3318385650223</v>
          </cell>
        </row>
        <row r="1120">
          <cell r="A1120">
            <v>45274801</v>
          </cell>
          <cell r="B1120" t="str">
            <v>801</v>
          </cell>
          <cell r="C1120">
            <v>0</v>
          </cell>
          <cell r="D1120">
            <v>0</v>
          </cell>
          <cell r="E1120">
            <v>0</v>
          </cell>
        </row>
        <row r="1121">
          <cell r="A1121">
            <v>45274809</v>
          </cell>
          <cell r="B1121" t="str">
            <v>809</v>
          </cell>
          <cell r="C1121">
            <v>119</v>
          </cell>
          <cell r="D1121">
            <v>60</v>
          </cell>
          <cell r="E1121">
            <v>24867.754545454543</v>
          </cell>
        </row>
        <row r="1122">
          <cell r="A1122">
            <v>45274855</v>
          </cell>
          <cell r="B1122" t="str">
            <v>855</v>
          </cell>
          <cell r="C1122">
            <v>-577</v>
          </cell>
          <cell r="D1122">
            <v>867</v>
          </cell>
          <cell r="E1122">
            <v>-11468.434108527132</v>
          </cell>
        </row>
        <row r="1123">
          <cell r="A1123">
            <v>45274905</v>
          </cell>
          <cell r="B1123" t="str">
            <v>905</v>
          </cell>
          <cell r="C1123">
            <v>-2248</v>
          </cell>
          <cell r="D1123">
            <v>1770</v>
          </cell>
          <cell r="E1123">
            <v>-27056.645739910313</v>
          </cell>
        </row>
        <row r="1124">
          <cell r="A1124">
            <v>45275801</v>
          </cell>
          <cell r="B1124" t="str">
            <v>801</v>
          </cell>
          <cell r="C1124">
            <v>0</v>
          </cell>
          <cell r="D1124">
            <v>0</v>
          </cell>
          <cell r="E1124">
            <v>0</v>
          </cell>
        </row>
        <row r="1125">
          <cell r="A1125">
            <v>45275809</v>
          </cell>
          <cell r="B1125" t="str">
            <v>809</v>
          </cell>
          <cell r="C1125">
            <v>37</v>
          </cell>
          <cell r="D1125">
            <v>1</v>
          </cell>
          <cell r="E1125">
            <v>7731.9909090909086</v>
          </cell>
        </row>
        <row r="1126">
          <cell r="A1126">
            <v>45275855</v>
          </cell>
          <cell r="B1126" t="str">
            <v>855</v>
          </cell>
          <cell r="C1126">
            <v>-403</v>
          </cell>
          <cell r="D1126">
            <v>41</v>
          </cell>
          <cell r="E1126">
            <v>-8010.0155038759685</v>
          </cell>
        </row>
        <row r="1127">
          <cell r="A1127">
            <v>45275905</v>
          </cell>
          <cell r="B1127" t="str">
            <v>905</v>
          </cell>
          <cell r="C1127">
            <v>-470</v>
          </cell>
          <cell r="D1127">
            <v>0</v>
          </cell>
          <cell r="E1127">
            <v>-5656.8609865470853</v>
          </cell>
        </row>
        <row r="1128">
          <cell r="A1128">
            <v>45276801</v>
          </cell>
          <cell r="B1128" t="str">
            <v>801</v>
          </cell>
          <cell r="C1128">
            <v>24994</v>
          </cell>
          <cell r="D1128">
            <v>853</v>
          </cell>
          <cell r="E1128">
            <v>24992.437875</v>
          </cell>
        </row>
        <row r="1129">
          <cell r="A1129">
            <v>45276809</v>
          </cell>
          <cell r="B1129" t="str">
            <v>809</v>
          </cell>
          <cell r="C1129">
            <v>108</v>
          </cell>
          <cell r="D1129">
            <v>35</v>
          </cell>
          <cell r="E1129">
            <v>22569.054545454546</v>
          </cell>
        </row>
        <row r="1130">
          <cell r="A1130">
            <v>45276855</v>
          </cell>
          <cell r="B1130" t="str">
            <v>855</v>
          </cell>
          <cell r="C1130">
            <v>1863</v>
          </cell>
          <cell r="D1130">
            <v>49</v>
          </cell>
          <cell r="E1130">
            <v>37028.930232558138</v>
          </cell>
        </row>
        <row r="1131">
          <cell r="A1131">
            <v>45276905</v>
          </cell>
          <cell r="B1131" t="str">
            <v>905</v>
          </cell>
          <cell r="C1131">
            <v>18</v>
          </cell>
          <cell r="D1131">
            <v>58</v>
          </cell>
          <cell r="E1131">
            <v>216.64573991031389</v>
          </cell>
        </row>
        <row r="1132">
          <cell r="A1132">
            <v>45276907</v>
          </cell>
          <cell r="B1132" t="str">
            <v>907</v>
          </cell>
          <cell r="C1132">
            <v>0</v>
          </cell>
          <cell r="D1132">
            <v>0</v>
          </cell>
          <cell r="E1132">
            <v>0</v>
          </cell>
        </row>
        <row r="1133">
          <cell r="A1133">
            <v>45277801</v>
          </cell>
          <cell r="B1133" t="str">
            <v>801</v>
          </cell>
          <cell r="C1133">
            <v>0</v>
          </cell>
          <cell r="D1133">
            <v>0</v>
          </cell>
          <cell r="E1133">
            <v>0</v>
          </cell>
        </row>
        <row r="1134">
          <cell r="A1134">
            <v>45277809</v>
          </cell>
          <cell r="B1134" t="str">
            <v>809</v>
          </cell>
          <cell r="C1134">
            <v>-35</v>
          </cell>
          <cell r="D1134">
            <v>4</v>
          </cell>
          <cell r="E1134">
            <v>-7314.045454545454</v>
          </cell>
        </row>
        <row r="1135">
          <cell r="A1135">
            <v>45277855</v>
          </cell>
          <cell r="B1135" t="str">
            <v>855</v>
          </cell>
          <cell r="C1135">
            <v>175</v>
          </cell>
          <cell r="D1135">
            <v>1</v>
          </cell>
          <cell r="E1135">
            <v>3478.2945736434108</v>
          </cell>
        </row>
        <row r="1136">
          <cell r="A1136">
            <v>45277905</v>
          </cell>
          <cell r="B1136" t="str">
            <v>905</v>
          </cell>
          <cell r="C1136">
            <v>-234</v>
          </cell>
          <cell r="D1136">
            <v>44</v>
          </cell>
          <cell r="E1136">
            <v>-2816.3946188340806</v>
          </cell>
        </row>
        <row r="1137">
          <cell r="A1137">
            <v>45278801</v>
          </cell>
          <cell r="B1137" t="str">
            <v>801</v>
          </cell>
          <cell r="C1137">
            <v>234</v>
          </cell>
          <cell r="D1137">
            <v>0</v>
          </cell>
          <cell r="E1137">
            <v>233.985375</v>
          </cell>
        </row>
        <row r="1138">
          <cell r="A1138">
            <v>45278809</v>
          </cell>
          <cell r="B1138" t="str">
            <v>809</v>
          </cell>
          <cell r="C1138">
            <v>88</v>
          </cell>
          <cell r="D1138">
            <v>2</v>
          </cell>
          <cell r="E1138">
            <v>18389.599999999999</v>
          </cell>
        </row>
        <row r="1139">
          <cell r="A1139">
            <v>45279801</v>
          </cell>
          <cell r="B1139" t="str">
            <v>801</v>
          </cell>
          <cell r="C1139">
            <v>0</v>
          </cell>
          <cell r="D1139">
            <v>0</v>
          </cell>
          <cell r="E1139">
            <v>0</v>
          </cell>
        </row>
        <row r="1140">
          <cell r="A1140">
            <v>45279809</v>
          </cell>
          <cell r="B1140" t="str">
            <v>809</v>
          </cell>
          <cell r="C1140">
            <v>30</v>
          </cell>
          <cell r="D1140">
            <v>6</v>
          </cell>
          <cell r="E1140">
            <v>6269.181818181818</v>
          </cell>
        </row>
        <row r="1141">
          <cell r="A1141">
            <v>45279855</v>
          </cell>
          <cell r="B1141" t="str">
            <v>855</v>
          </cell>
          <cell r="C1141">
            <v>1445</v>
          </cell>
          <cell r="D1141">
            <v>3</v>
          </cell>
          <cell r="E1141">
            <v>28720.77519379845</v>
          </cell>
        </row>
        <row r="1142">
          <cell r="A1142">
            <v>45280801</v>
          </cell>
          <cell r="B1142" t="str">
            <v>801</v>
          </cell>
          <cell r="C1142">
            <v>0</v>
          </cell>
          <cell r="D1142">
            <v>0</v>
          </cell>
          <cell r="E1142">
            <v>0</v>
          </cell>
        </row>
        <row r="1143">
          <cell r="A1143">
            <v>45280809</v>
          </cell>
          <cell r="B1143" t="str">
            <v>809</v>
          </cell>
          <cell r="C1143">
            <v>178</v>
          </cell>
          <cell r="D1143">
            <v>3</v>
          </cell>
          <cell r="E1143">
            <v>37197.145454545454</v>
          </cell>
        </row>
        <row r="1144">
          <cell r="A1144">
            <v>45281801</v>
          </cell>
          <cell r="B1144" t="str">
            <v>801</v>
          </cell>
          <cell r="C1144">
            <v>367</v>
          </cell>
          <cell r="D1144">
            <v>0</v>
          </cell>
          <cell r="E1144">
            <v>366.97706249999999</v>
          </cell>
        </row>
        <row r="1145">
          <cell r="A1145">
            <v>45281809</v>
          </cell>
          <cell r="B1145" t="str">
            <v>809</v>
          </cell>
          <cell r="C1145">
            <v>-32</v>
          </cell>
          <cell r="D1145">
            <v>3</v>
          </cell>
          <cell r="E1145">
            <v>-6687.1272727272726</v>
          </cell>
        </row>
        <row r="1146">
          <cell r="A1146">
            <v>45281855</v>
          </cell>
          <cell r="B1146" t="str">
            <v>855</v>
          </cell>
          <cell r="C1146">
            <v>430</v>
          </cell>
          <cell r="D1146">
            <v>4</v>
          </cell>
          <cell r="E1146">
            <v>8546.6666666666661</v>
          </cell>
        </row>
        <row r="1147">
          <cell r="A1147">
            <v>45281967</v>
          </cell>
          <cell r="B1147" t="str">
            <v>967</v>
          </cell>
          <cell r="C1147">
            <v>27</v>
          </cell>
          <cell r="D1147">
            <v>0</v>
          </cell>
          <cell r="E1147">
            <v>27000</v>
          </cell>
        </row>
        <row r="1148">
          <cell r="A1148">
            <v>45282801</v>
          </cell>
          <cell r="B1148" t="str">
            <v>801</v>
          </cell>
          <cell r="C1148">
            <v>17770</v>
          </cell>
          <cell r="D1148">
            <v>0</v>
          </cell>
          <cell r="E1148">
            <v>17768.889374999999</v>
          </cell>
        </row>
        <row r="1149">
          <cell r="A1149">
            <v>45282809</v>
          </cell>
          <cell r="B1149" t="str">
            <v>809</v>
          </cell>
          <cell r="C1149">
            <v>46</v>
          </cell>
          <cell r="D1149">
            <v>0</v>
          </cell>
          <cell r="E1149">
            <v>9612.7454545454548</v>
          </cell>
        </row>
        <row r="1150">
          <cell r="A1150">
            <v>45282967</v>
          </cell>
          <cell r="B1150" t="str">
            <v>967</v>
          </cell>
          <cell r="C1150">
            <v>-1</v>
          </cell>
          <cell r="D1150">
            <v>0</v>
          </cell>
          <cell r="E1150">
            <v>-1000</v>
          </cell>
        </row>
        <row r="1151">
          <cell r="A1151">
            <v>45283801</v>
          </cell>
          <cell r="B1151" t="str">
            <v>801</v>
          </cell>
          <cell r="C1151">
            <v>7659</v>
          </cell>
          <cell r="D1151">
            <v>0</v>
          </cell>
          <cell r="E1151">
            <v>7658.5213125</v>
          </cell>
        </row>
        <row r="1152">
          <cell r="A1152">
            <v>45283809</v>
          </cell>
          <cell r="B1152" t="str">
            <v>809</v>
          </cell>
          <cell r="C1152">
            <v>287</v>
          </cell>
          <cell r="D1152">
            <v>41</v>
          </cell>
          <cell r="E1152">
            <v>59975.172727272729</v>
          </cell>
        </row>
        <row r="1153">
          <cell r="A1153">
            <v>45283855</v>
          </cell>
          <cell r="B1153" t="str">
            <v>855</v>
          </cell>
          <cell r="C1153">
            <v>-11770</v>
          </cell>
          <cell r="D1153">
            <v>100</v>
          </cell>
          <cell r="E1153">
            <v>-233940.15503875969</v>
          </cell>
        </row>
        <row r="1154">
          <cell r="A1154">
            <v>45283967</v>
          </cell>
          <cell r="B1154" t="str">
            <v>967</v>
          </cell>
          <cell r="C1154">
            <v>-15</v>
          </cell>
          <cell r="D1154">
            <v>1</v>
          </cell>
          <cell r="E1154">
            <v>-15000</v>
          </cell>
        </row>
        <row r="1155">
          <cell r="A1155">
            <v>45284801</v>
          </cell>
          <cell r="B1155" t="str">
            <v>801</v>
          </cell>
          <cell r="C1155">
            <v>542</v>
          </cell>
          <cell r="D1155">
            <v>563</v>
          </cell>
          <cell r="E1155">
            <v>541.96612500000003</v>
          </cell>
        </row>
        <row r="1156">
          <cell r="A1156">
            <v>45284809</v>
          </cell>
          <cell r="B1156" t="str">
            <v>809</v>
          </cell>
          <cell r="C1156">
            <v>290</v>
          </cell>
          <cell r="D1156">
            <v>4</v>
          </cell>
          <cell r="E1156">
            <v>60602.090909090904</v>
          </cell>
        </row>
        <row r="1157">
          <cell r="A1157">
            <v>45284849</v>
          </cell>
          <cell r="B1157" t="str">
            <v>849</v>
          </cell>
          <cell r="C1157">
            <v>0</v>
          </cell>
          <cell r="D1157">
            <v>0</v>
          </cell>
          <cell r="E1157">
            <v>0</v>
          </cell>
        </row>
        <row r="1158">
          <cell r="A1158">
            <v>45284855</v>
          </cell>
          <cell r="B1158" t="str">
            <v>855</v>
          </cell>
          <cell r="C1158">
            <v>620</v>
          </cell>
          <cell r="D1158">
            <v>14</v>
          </cell>
          <cell r="E1158">
            <v>12323.100775193798</v>
          </cell>
        </row>
        <row r="1159">
          <cell r="A1159">
            <v>45284967</v>
          </cell>
          <cell r="B1159" t="str">
            <v>967</v>
          </cell>
          <cell r="C1159">
            <v>8</v>
          </cell>
          <cell r="D1159">
            <v>27</v>
          </cell>
          <cell r="E1159">
            <v>8000</v>
          </cell>
        </row>
        <row r="1160">
          <cell r="A1160">
            <v>45286801</v>
          </cell>
          <cell r="B1160" t="str">
            <v>801</v>
          </cell>
          <cell r="C1160">
            <v>0</v>
          </cell>
          <cell r="D1160">
            <v>0</v>
          </cell>
          <cell r="E1160">
            <v>0</v>
          </cell>
        </row>
        <row r="1161">
          <cell r="A1161">
            <v>45286809</v>
          </cell>
          <cell r="B1161" t="str">
            <v>809</v>
          </cell>
          <cell r="C1161">
            <v>68</v>
          </cell>
          <cell r="D1161">
            <v>9</v>
          </cell>
          <cell r="E1161">
            <v>14210.145454545454</v>
          </cell>
        </row>
        <row r="1162">
          <cell r="A1162">
            <v>45286849</v>
          </cell>
          <cell r="B1162" t="str">
            <v>849</v>
          </cell>
          <cell r="C1162">
            <v>0</v>
          </cell>
          <cell r="D1162">
            <v>0</v>
          </cell>
          <cell r="E1162">
            <v>0</v>
          </cell>
        </row>
        <row r="1163">
          <cell r="A1163">
            <v>45286855</v>
          </cell>
          <cell r="B1163" t="str">
            <v>855</v>
          </cell>
          <cell r="C1163">
            <v>-293</v>
          </cell>
          <cell r="D1163">
            <v>5</v>
          </cell>
          <cell r="E1163">
            <v>-5823.6589147286822</v>
          </cell>
        </row>
        <row r="1164">
          <cell r="A1164">
            <v>45286967</v>
          </cell>
          <cell r="B1164" t="str">
            <v>967</v>
          </cell>
          <cell r="C1164">
            <v>0</v>
          </cell>
          <cell r="D1164">
            <v>0</v>
          </cell>
          <cell r="E1164">
            <v>0</v>
          </cell>
        </row>
        <row r="1165">
          <cell r="A1165">
            <v>45287801</v>
          </cell>
          <cell r="B1165" t="str">
            <v>801</v>
          </cell>
          <cell r="C1165">
            <v>1509</v>
          </cell>
          <cell r="D1165">
            <v>0</v>
          </cell>
          <cell r="E1165">
            <v>1508.9056875000001</v>
          </cell>
        </row>
        <row r="1166">
          <cell r="A1166">
            <v>45287809</v>
          </cell>
          <cell r="B1166" t="str">
            <v>809</v>
          </cell>
          <cell r="C1166">
            <v>301</v>
          </cell>
          <cell r="D1166">
            <v>15</v>
          </cell>
          <cell r="E1166">
            <v>62900.790909090909</v>
          </cell>
        </row>
        <row r="1167">
          <cell r="A1167">
            <v>45287855</v>
          </cell>
          <cell r="B1167" t="str">
            <v>855</v>
          </cell>
          <cell r="C1167">
            <v>473</v>
          </cell>
          <cell r="D1167">
            <v>13</v>
          </cell>
          <cell r="E1167">
            <v>9401.3333333333339</v>
          </cell>
        </row>
        <row r="1168">
          <cell r="A1168">
            <v>45287860</v>
          </cell>
          <cell r="B1168" t="str">
            <v>860</v>
          </cell>
          <cell r="C1168">
            <v>0</v>
          </cell>
          <cell r="D1168">
            <v>0</v>
          </cell>
          <cell r="E1168">
            <v>0</v>
          </cell>
        </row>
        <row r="1169">
          <cell r="A1169">
            <v>45287967</v>
          </cell>
          <cell r="B1169" t="str">
            <v>967</v>
          </cell>
          <cell r="C1169">
            <v>28</v>
          </cell>
          <cell r="D1169">
            <v>0</v>
          </cell>
          <cell r="E1169">
            <v>28000</v>
          </cell>
        </row>
        <row r="1170">
          <cell r="A1170">
            <v>45287981</v>
          </cell>
          <cell r="B1170" t="str">
            <v>981</v>
          </cell>
          <cell r="C1170">
            <v>0</v>
          </cell>
          <cell r="D1170">
            <v>0</v>
          </cell>
          <cell r="E1170">
            <v>0</v>
          </cell>
        </row>
        <row r="1171">
          <cell r="A1171">
            <v>45288801</v>
          </cell>
          <cell r="B1171" t="str">
            <v>801</v>
          </cell>
          <cell r="C1171">
            <v>87835</v>
          </cell>
          <cell r="D1171">
            <v>0</v>
          </cell>
          <cell r="E1171">
            <v>87829.510312500002</v>
          </cell>
        </row>
        <row r="1172">
          <cell r="A1172">
            <v>45288809</v>
          </cell>
          <cell r="B1172" t="str">
            <v>809</v>
          </cell>
          <cell r="C1172">
            <v>278</v>
          </cell>
          <cell r="D1172">
            <v>107</v>
          </cell>
          <cell r="E1172">
            <v>58094.418181818182</v>
          </cell>
        </row>
        <row r="1173">
          <cell r="A1173">
            <v>45288829</v>
          </cell>
          <cell r="B1173" t="str">
            <v>829</v>
          </cell>
          <cell r="C1173">
            <v>0</v>
          </cell>
          <cell r="D1173">
            <v>0</v>
          </cell>
          <cell r="E1173">
            <v>0</v>
          </cell>
        </row>
        <row r="1174">
          <cell r="A1174">
            <v>45288855</v>
          </cell>
          <cell r="B1174" t="str">
            <v>855</v>
          </cell>
          <cell r="C1174">
            <v>5286</v>
          </cell>
          <cell r="D1174">
            <v>50</v>
          </cell>
          <cell r="E1174">
            <v>105064.37209302325</v>
          </cell>
        </row>
        <row r="1175">
          <cell r="A1175">
            <v>45288905</v>
          </cell>
          <cell r="B1175" t="str">
            <v>905</v>
          </cell>
          <cell r="C1175">
            <v>93</v>
          </cell>
          <cell r="D1175">
            <v>0</v>
          </cell>
          <cell r="E1175">
            <v>1119.3363228699552</v>
          </cell>
        </row>
        <row r="1176">
          <cell r="A1176">
            <v>45288907</v>
          </cell>
          <cell r="B1176" t="str">
            <v>907</v>
          </cell>
          <cell r="C1176">
            <v>0</v>
          </cell>
          <cell r="D1176">
            <v>0</v>
          </cell>
          <cell r="E1176">
            <v>0</v>
          </cell>
        </row>
        <row r="1177">
          <cell r="A1177">
            <v>45288967</v>
          </cell>
          <cell r="B1177" t="str">
            <v>967</v>
          </cell>
          <cell r="C1177">
            <v>68</v>
          </cell>
          <cell r="D1177">
            <v>3</v>
          </cell>
          <cell r="E1177">
            <v>68000</v>
          </cell>
        </row>
        <row r="1178">
          <cell r="A1178">
            <v>45288981</v>
          </cell>
          <cell r="B1178" t="str">
            <v>981</v>
          </cell>
          <cell r="C1178">
            <v>0</v>
          </cell>
          <cell r="D1178">
            <v>0</v>
          </cell>
          <cell r="E1178">
            <v>0</v>
          </cell>
        </row>
        <row r="1179">
          <cell r="A1179">
            <v>45289801</v>
          </cell>
          <cell r="B1179" t="str">
            <v>801</v>
          </cell>
          <cell r="C1179">
            <v>0</v>
          </cell>
          <cell r="D1179">
            <v>0</v>
          </cell>
          <cell r="E1179">
            <v>0</v>
          </cell>
        </row>
        <row r="1180">
          <cell r="A1180">
            <v>45289809</v>
          </cell>
          <cell r="B1180" t="str">
            <v>809</v>
          </cell>
          <cell r="C1180">
            <v>191</v>
          </cell>
          <cell r="D1180">
            <v>7</v>
          </cell>
          <cell r="E1180">
            <v>39913.790909090909</v>
          </cell>
        </row>
        <row r="1181">
          <cell r="A1181">
            <v>45289855</v>
          </cell>
          <cell r="B1181" t="str">
            <v>855</v>
          </cell>
          <cell r="C1181">
            <v>-106</v>
          </cell>
          <cell r="D1181">
            <v>55</v>
          </cell>
          <cell r="E1181">
            <v>-2106.8527131782944</v>
          </cell>
        </row>
        <row r="1182">
          <cell r="A1182">
            <v>45290801</v>
          </cell>
          <cell r="B1182" t="str">
            <v>801</v>
          </cell>
          <cell r="C1182">
            <v>0</v>
          </cell>
          <cell r="D1182">
            <v>0</v>
          </cell>
          <cell r="E1182">
            <v>0</v>
          </cell>
        </row>
        <row r="1183">
          <cell r="A1183">
            <v>45290809</v>
          </cell>
          <cell r="B1183" t="str">
            <v>809</v>
          </cell>
          <cell r="C1183">
            <v>14</v>
          </cell>
          <cell r="D1183">
            <v>11</v>
          </cell>
          <cell r="E1183">
            <v>2925.6181818181817</v>
          </cell>
        </row>
        <row r="1184">
          <cell r="A1184">
            <v>45290855</v>
          </cell>
          <cell r="B1184" t="str">
            <v>855</v>
          </cell>
          <cell r="C1184">
            <v>-463</v>
          </cell>
          <cell r="D1184">
            <v>75</v>
          </cell>
          <cell r="E1184">
            <v>-9202.573643410853</v>
          </cell>
        </row>
        <row r="1185">
          <cell r="A1185">
            <v>45291801</v>
          </cell>
          <cell r="B1185" t="str">
            <v>801</v>
          </cell>
          <cell r="C1185">
            <v>2743.59</v>
          </cell>
          <cell r="D1185">
            <v>419</v>
          </cell>
          <cell r="E1185">
            <v>2743.4185256250003</v>
          </cell>
        </row>
        <row r="1186">
          <cell r="A1186">
            <v>45291829</v>
          </cell>
          <cell r="B1186" t="str">
            <v>829</v>
          </cell>
          <cell r="C1186">
            <v>0</v>
          </cell>
          <cell r="D1186">
            <v>0</v>
          </cell>
          <cell r="E1186">
            <v>0</v>
          </cell>
        </row>
        <row r="1187">
          <cell r="A1187">
            <v>45291853</v>
          </cell>
          <cell r="B1187" t="str">
            <v>853</v>
          </cell>
          <cell r="C1187">
            <v>39</v>
          </cell>
          <cell r="D1187">
            <v>17</v>
          </cell>
          <cell r="E1187">
            <v>468</v>
          </cell>
        </row>
        <row r="1188">
          <cell r="A1188">
            <v>45291855</v>
          </cell>
          <cell r="B1188" t="str">
            <v>855</v>
          </cell>
          <cell r="C1188">
            <v>0</v>
          </cell>
          <cell r="D1188">
            <v>0</v>
          </cell>
          <cell r="E1188">
            <v>0</v>
          </cell>
        </row>
        <row r="1189">
          <cell r="A1189">
            <v>45291905</v>
          </cell>
          <cell r="B1189" t="str">
            <v>905</v>
          </cell>
          <cell r="C1189">
            <v>291</v>
          </cell>
          <cell r="D1189">
            <v>0</v>
          </cell>
          <cell r="E1189">
            <v>3502.4394618834081</v>
          </cell>
        </row>
        <row r="1190">
          <cell r="A1190">
            <v>45292801</v>
          </cell>
          <cell r="B1190" t="str">
            <v>801</v>
          </cell>
          <cell r="C1190">
            <v>-1</v>
          </cell>
          <cell r="D1190">
            <v>0</v>
          </cell>
          <cell r="E1190">
            <v>-0.99993750000000003</v>
          </cell>
        </row>
        <row r="1191">
          <cell r="A1191">
            <v>45292855</v>
          </cell>
          <cell r="B1191" t="str">
            <v>855</v>
          </cell>
          <cell r="C1191">
            <v>-477</v>
          </cell>
          <cell r="D1191">
            <v>2</v>
          </cell>
          <cell r="E1191">
            <v>-9480.8372093023263</v>
          </cell>
        </row>
        <row r="1192">
          <cell r="A1192">
            <v>45293801</v>
          </cell>
          <cell r="B1192" t="str">
            <v>801</v>
          </cell>
          <cell r="C1192">
            <v>0</v>
          </cell>
          <cell r="D1192">
            <v>0</v>
          </cell>
          <cell r="E1192">
            <v>0</v>
          </cell>
        </row>
        <row r="1193">
          <cell r="A1193">
            <v>45293855</v>
          </cell>
          <cell r="B1193" t="str">
            <v>855</v>
          </cell>
          <cell r="C1193">
            <v>266</v>
          </cell>
          <cell r="D1193">
            <v>0</v>
          </cell>
          <cell r="E1193">
            <v>5287.0077519379847</v>
          </cell>
        </row>
        <row r="1194">
          <cell r="A1194">
            <v>45293905</v>
          </cell>
          <cell r="B1194" t="str">
            <v>905</v>
          </cell>
          <cell r="C1194">
            <v>420</v>
          </cell>
          <cell r="D1194">
            <v>0</v>
          </cell>
          <cell r="E1194">
            <v>5055.0672645739915</v>
          </cell>
        </row>
        <row r="1195">
          <cell r="A1195">
            <v>45294801</v>
          </cell>
          <cell r="B1195" t="str">
            <v>801</v>
          </cell>
          <cell r="C1195">
            <v>13295</v>
          </cell>
          <cell r="D1195">
            <v>0</v>
          </cell>
          <cell r="E1195">
            <v>13294.169062500001</v>
          </cell>
        </row>
        <row r="1196">
          <cell r="A1196">
            <v>45294809</v>
          </cell>
          <cell r="B1196" t="str">
            <v>809</v>
          </cell>
          <cell r="C1196">
            <v>-83</v>
          </cell>
          <cell r="D1196">
            <v>11</v>
          </cell>
          <cell r="E1196">
            <v>-17344.736363636363</v>
          </cell>
        </row>
        <row r="1197">
          <cell r="A1197">
            <v>45294967</v>
          </cell>
          <cell r="B1197" t="str">
            <v>967</v>
          </cell>
          <cell r="C1197">
            <v>12</v>
          </cell>
          <cell r="D1197">
            <v>1</v>
          </cell>
          <cell r="E1197">
            <v>12000</v>
          </cell>
        </row>
        <row r="1198">
          <cell r="A1198">
            <v>45295801</v>
          </cell>
          <cell r="B1198" t="str">
            <v>801</v>
          </cell>
          <cell r="C1198">
            <v>0</v>
          </cell>
          <cell r="D1198">
            <v>0</v>
          </cell>
          <cell r="E1198">
            <v>0</v>
          </cell>
        </row>
        <row r="1199">
          <cell r="A1199">
            <v>45295809</v>
          </cell>
          <cell r="B1199" t="str">
            <v>809</v>
          </cell>
          <cell r="C1199">
            <v>0</v>
          </cell>
          <cell r="D1199">
            <v>0</v>
          </cell>
          <cell r="E1199">
            <v>0</v>
          </cell>
        </row>
        <row r="1200">
          <cell r="A1200">
            <v>45295967</v>
          </cell>
          <cell r="B1200" t="str">
            <v>967</v>
          </cell>
          <cell r="C1200">
            <v>16</v>
          </cell>
          <cell r="D1200">
            <v>0</v>
          </cell>
          <cell r="E1200">
            <v>16000</v>
          </cell>
        </row>
        <row r="1201">
          <cell r="A1201">
            <v>45297801</v>
          </cell>
          <cell r="B1201" t="str">
            <v>801</v>
          </cell>
          <cell r="C1201">
            <v>0</v>
          </cell>
          <cell r="D1201">
            <v>1525</v>
          </cell>
          <cell r="E1201">
            <v>0</v>
          </cell>
        </row>
        <row r="1202">
          <cell r="A1202">
            <v>45297809</v>
          </cell>
          <cell r="B1202" t="str">
            <v>809</v>
          </cell>
          <cell r="C1202">
            <v>13</v>
          </cell>
          <cell r="D1202">
            <v>0</v>
          </cell>
          <cell r="E1202">
            <v>2716.6454545454544</v>
          </cell>
        </row>
        <row r="1203">
          <cell r="A1203">
            <v>45297829</v>
          </cell>
          <cell r="B1203" t="str">
            <v>829</v>
          </cell>
          <cell r="C1203">
            <v>0</v>
          </cell>
          <cell r="D1203">
            <v>0</v>
          </cell>
          <cell r="E1203">
            <v>0</v>
          </cell>
        </row>
        <row r="1204">
          <cell r="A1204">
            <v>45297905</v>
          </cell>
          <cell r="B1204" t="str">
            <v>905</v>
          </cell>
          <cell r="C1204">
            <v>-8003</v>
          </cell>
          <cell r="D1204">
            <v>7804</v>
          </cell>
          <cell r="E1204">
            <v>-96323.103139013459</v>
          </cell>
        </row>
        <row r="1205">
          <cell r="A1205">
            <v>45297967</v>
          </cell>
          <cell r="B1205" t="str">
            <v>967</v>
          </cell>
          <cell r="C1205">
            <v>21</v>
          </cell>
          <cell r="D1205">
            <v>0</v>
          </cell>
          <cell r="E1205">
            <v>21000</v>
          </cell>
        </row>
        <row r="1206">
          <cell r="A1206">
            <v>45298860</v>
          </cell>
          <cell r="B1206" t="str">
            <v>860</v>
          </cell>
          <cell r="C1206">
            <v>348</v>
          </cell>
          <cell r="D1206">
            <v>10</v>
          </cell>
          <cell r="E1206">
            <v>6890.3129999999983</v>
          </cell>
        </row>
        <row r="1207">
          <cell r="A1207">
            <v>45299860</v>
          </cell>
          <cell r="B1207" t="str">
            <v>860</v>
          </cell>
          <cell r="C1207">
            <v>46</v>
          </cell>
          <cell r="D1207">
            <v>0</v>
          </cell>
          <cell r="E1207">
            <v>910.78849999999977</v>
          </cell>
        </row>
        <row r="1208">
          <cell r="A1208">
            <v>45301849</v>
          </cell>
          <cell r="B1208" t="str">
            <v>849</v>
          </cell>
          <cell r="C1208">
            <v>123</v>
          </cell>
          <cell r="D1208">
            <v>15</v>
          </cell>
          <cell r="E1208">
            <v>24541.334747663561</v>
          </cell>
        </row>
        <row r="1209">
          <cell r="A1209">
            <v>45301860</v>
          </cell>
          <cell r="B1209" t="str">
            <v>860</v>
          </cell>
          <cell r="C1209">
            <v>0</v>
          </cell>
          <cell r="D1209">
            <v>0</v>
          </cell>
          <cell r="E1209">
            <v>0</v>
          </cell>
        </row>
        <row r="1210">
          <cell r="A1210">
            <v>45302849</v>
          </cell>
          <cell r="B1210" t="str">
            <v>849</v>
          </cell>
          <cell r="C1210">
            <v>42</v>
          </cell>
          <cell r="D1210">
            <v>1</v>
          </cell>
          <cell r="E1210">
            <v>8379.9679626168254</v>
          </cell>
        </row>
        <row r="1211">
          <cell r="A1211">
            <v>45303849</v>
          </cell>
          <cell r="B1211" t="str">
            <v>849</v>
          </cell>
          <cell r="C1211">
            <v>0</v>
          </cell>
          <cell r="D1211">
            <v>0</v>
          </cell>
          <cell r="E1211">
            <v>0</v>
          </cell>
        </row>
        <row r="1212">
          <cell r="A1212">
            <v>45304849</v>
          </cell>
          <cell r="B1212" t="str">
            <v>849</v>
          </cell>
          <cell r="C1212">
            <v>0</v>
          </cell>
          <cell r="D1212">
            <v>0</v>
          </cell>
          <cell r="E1212">
            <v>0</v>
          </cell>
        </row>
        <row r="1213">
          <cell r="A1213">
            <v>45305979</v>
          </cell>
          <cell r="B1213" t="str">
            <v>979</v>
          </cell>
          <cell r="C1213">
            <v>0</v>
          </cell>
          <cell r="D1213">
            <v>0</v>
          </cell>
          <cell r="E1213">
            <v>0</v>
          </cell>
        </row>
        <row r="1214">
          <cell r="A1214">
            <v>45306801</v>
          </cell>
          <cell r="B1214" t="str">
            <v>801</v>
          </cell>
          <cell r="C1214">
            <v>0</v>
          </cell>
          <cell r="D1214">
            <v>0</v>
          </cell>
          <cell r="E1214">
            <v>0</v>
          </cell>
        </row>
        <row r="1215">
          <cell r="A1215">
            <v>45306849</v>
          </cell>
          <cell r="B1215" t="str">
            <v>849</v>
          </cell>
          <cell r="C1215">
            <v>0</v>
          </cell>
          <cell r="D1215">
            <v>0</v>
          </cell>
          <cell r="E1215">
            <v>0</v>
          </cell>
        </row>
        <row r="1216">
          <cell r="A1216">
            <v>45307849</v>
          </cell>
          <cell r="B1216" t="str">
            <v>849</v>
          </cell>
          <cell r="C1216">
            <v>102</v>
          </cell>
          <cell r="D1216">
            <v>2</v>
          </cell>
          <cell r="E1216">
            <v>20351.35076635515</v>
          </cell>
        </row>
        <row r="1217">
          <cell r="A1217">
            <v>45307860</v>
          </cell>
          <cell r="B1217" t="str">
            <v>860</v>
          </cell>
          <cell r="C1217">
            <v>95</v>
          </cell>
          <cell r="D1217">
            <v>32</v>
          </cell>
          <cell r="E1217">
            <v>1880.9762499999997</v>
          </cell>
        </row>
        <row r="1218">
          <cell r="A1218">
            <v>45308905</v>
          </cell>
          <cell r="B1218" t="str">
            <v>905</v>
          </cell>
          <cell r="C1218">
            <v>0</v>
          </cell>
          <cell r="D1218">
            <v>0</v>
          </cell>
          <cell r="E1218">
            <v>0</v>
          </cell>
        </row>
        <row r="1219">
          <cell r="A1219">
            <v>45310801</v>
          </cell>
          <cell r="B1219" t="str">
            <v>801</v>
          </cell>
          <cell r="C1219">
            <v>0</v>
          </cell>
          <cell r="D1219">
            <v>0</v>
          </cell>
          <cell r="E1219">
            <v>0</v>
          </cell>
        </row>
        <row r="1220">
          <cell r="A1220">
            <v>45310979</v>
          </cell>
          <cell r="B1220" t="str">
            <v>979</v>
          </cell>
          <cell r="C1220">
            <v>0</v>
          </cell>
          <cell r="D1220">
            <v>0</v>
          </cell>
          <cell r="E1220">
            <v>0</v>
          </cell>
        </row>
        <row r="1221">
          <cell r="A1221">
            <v>45311801</v>
          </cell>
          <cell r="B1221" t="str">
            <v>801</v>
          </cell>
          <cell r="C1221">
            <v>117754</v>
          </cell>
          <cell r="D1221">
            <v>0</v>
          </cell>
          <cell r="E1221">
            <v>117746.640375</v>
          </cell>
        </row>
        <row r="1222">
          <cell r="A1222">
            <v>45311809</v>
          </cell>
          <cell r="B1222" t="str">
            <v>809</v>
          </cell>
          <cell r="C1222">
            <v>0</v>
          </cell>
          <cell r="D1222">
            <v>0</v>
          </cell>
          <cell r="E1222">
            <v>0</v>
          </cell>
        </row>
        <row r="1223">
          <cell r="A1223">
            <v>45311905</v>
          </cell>
          <cell r="B1223" t="str">
            <v>905</v>
          </cell>
          <cell r="C1223">
            <v>0</v>
          </cell>
          <cell r="D1223">
            <v>0</v>
          </cell>
          <cell r="E1223">
            <v>0</v>
          </cell>
        </row>
        <row r="1224">
          <cell r="A1224">
            <v>45312801</v>
          </cell>
          <cell r="B1224" t="str">
            <v>801</v>
          </cell>
          <cell r="C1224">
            <v>0</v>
          </cell>
          <cell r="D1224">
            <v>1568</v>
          </cell>
          <cell r="E1224">
            <v>0</v>
          </cell>
        </row>
        <row r="1225">
          <cell r="A1225">
            <v>45312809</v>
          </cell>
          <cell r="B1225" t="str">
            <v>809</v>
          </cell>
          <cell r="C1225">
            <v>0</v>
          </cell>
          <cell r="D1225">
            <v>0</v>
          </cell>
          <cell r="E1225">
            <v>0</v>
          </cell>
        </row>
        <row r="1226">
          <cell r="A1226">
            <v>45312855</v>
          </cell>
          <cell r="B1226" t="str">
            <v>855</v>
          </cell>
          <cell r="C1226">
            <v>0</v>
          </cell>
          <cell r="D1226">
            <v>0</v>
          </cell>
          <cell r="E1226">
            <v>0</v>
          </cell>
        </row>
        <row r="1227">
          <cell r="A1227">
            <v>45312905</v>
          </cell>
          <cell r="B1227" t="str">
            <v>905</v>
          </cell>
          <cell r="C1227">
            <v>74</v>
          </cell>
          <cell r="D1227">
            <v>0</v>
          </cell>
          <cell r="E1227">
            <v>890.65470852017938</v>
          </cell>
        </row>
        <row r="1228">
          <cell r="A1228">
            <v>45313801</v>
          </cell>
          <cell r="B1228" t="str">
            <v>801</v>
          </cell>
          <cell r="C1228">
            <v>0</v>
          </cell>
          <cell r="D1228">
            <v>0</v>
          </cell>
          <cell r="E1228">
            <v>0</v>
          </cell>
        </row>
        <row r="1229">
          <cell r="A1229">
            <v>45313849</v>
          </cell>
          <cell r="B1229" t="str">
            <v>849</v>
          </cell>
          <cell r="C1229">
            <v>69</v>
          </cell>
          <cell r="D1229">
            <v>23</v>
          </cell>
          <cell r="E1229">
            <v>13767.090224299071</v>
          </cell>
        </row>
        <row r="1230">
          <cell r="A1230">
            <v>45313860</v>
          </cell>
          <cell r="B1230" t="str">
            <v>860</v>
          </cell>
          <cell r="C1230">
            <v>501</v>
          </cell>
          <cell r="D1230">
            <v>57</v>
          </cell>
          <cell r="E1230">
            <v>9919.6747499999983</v>
          </cell>
        </row>
        <row r="1231">
          <cell r="A1231">
            <v>45314801</v>
          </cell>
          <cell r="B1231" t="str">
            <v>801</v>
          </cell>
          <cell r="C1231">
            <v>0</v>
          </cell>
          <cell r="D1231">
            <v>0</v>
          </cell>
          <cell r="E1231">
            <v>0</v>
          </cell>
        </row>
        <row r="1232">
          <cell r="A1232">
            <v>45314849</v>
          </cell>
          <cell r="B1232" t="str">
            <v>849</v>
          </cell>
          <cell r="C1232">
            <v>297</v>
          </cell>
          <cell r="D1232">
            <v>7</v>
          </cell>
          <cell r="E1232">
            <v>59258.3448785047</v>
          </cell>
        </row>
        <row r="1233">
          <cell r="A1233">
            <v>45314860</v>
          </cell>
          <cell r="B1233" t="str">
            <v>860</v>
          </cell>
          <cell r="C1233">
            <v>729</v>
          </cell>
          <cell r="D1233">
            <v>12</v>
          </cell>
          <cell r="E1233">
            <v>14434.017749999997</v>
          </cell>
        </row>
        <row r="1234">
          <cell r="A1234">
            <v>45314979</v>
          </cell>
          <cell r="B1234" t="str">
            <v>979</v>
          </cell>
          <cell r="C1234">
            <v>0</v>
          </cell>
          <cell r="D1234">
            <v>0</v>
          </cell>
          <cell r="E1234">
            <v>0</v>
          </cell>
        </row>
        <row r="1235">
          <cell r="A1235">
            <v>45315849</v>
          </cell>
          <cell r="B1235" t="str">
            <v>849</v>
          </cell>
          <cell r="C1235">
            <v>277</v>
          </cell>
          <cell r="D1235">
            <v>70</v>
          </cell>
          <cell r="E1235">
            <v>55267.883943925255</v>
          </cell>
        </row>
        <row r="1236">
          <cell r="A1236">
            <v>45315860</v>
          </cell>
          <cell r="B1236" t="str">
            <v>860</v>
          </cell>
          <cell r="C1236">
            <v>445</v>
          </cell>
          <cell r="D1236">
            <v>11</v>
          </cell>
          <cell r="E1236">
            <v>8810.8887499999983</v>
          </cell>
        </row>
        <row r="1237">
          <cell r="A1237">
            <v>45316845</v>
          </cell>
          <cell r="B1237" t="str">
            <v>845</v>
          </cell>
          <cell r="C1237">
            <v>63</v>
          </cell>
          <cell r="D1237">
            <v>13</v>
          </cell>
          <cell r="E1237">
            <v>10188.456923076921</v>
          </cell>
        </row>
        <row r="1238">
          <cell r="A1238">
            <v>45316860</v>
          </cell>
          <cell r="B1238" t="str">
            <v>860</v>
          </cell>
          <cell r="C1238">
            <v>679</v>
          </cell>
          <cell r="D1238">
            <v>1</v>
          </cell>
          <cell r="E1238">
            <v>13444.030249999998</v>
          </cell>
        </row>
        <row r="1239">
          <cell r="A1239">
            <v>45316979</v>
          </cell>
          <cell r="B1239" t="str">
            <v>979</v>
          </cell>
          <cell r="C1239">
            <v>0</v>
          </cell>
          <cell r="D1239">
            <v>0</v>
          </cell>
          <cell r="E1239">
            <v>0</v>
          </cell>
        </row>
        <row r="1240">
          <cell r="A1240">
            <v>45317849</v>
          </cell>
          <cell r="B1240" t="str">
            <v>849</v>
          </cell>
          <cell r="C1240">
            <v>31</v>
          </cell>
          <cell r="D1240">
            <v>7</v>
          </cell>
          <cell r="E1240">
            <v>6185.2144485981335</v>
          </cell>
        </row>
        <row r="1241">
          <cell r="A1241">
            <v>45318860</v>
          </cell>
          <cell r="B1241" t="str">
            <v>860</v>
          </cell>
          <cell r="C1241">
            <v>0</v>
          </cell>
          <cell r="D1241">
            <v>0</v>
          </cell>
          <cell r="E1241">
            <v>0</v>
          </cell>
        </row>
        <row r="1242">
          <cell r="A1242">
            <v>45319809</v>
          </cell>
          <cell r="B1242" t="str">
            <v>809</v>
          </cell>
          <cell r="C1242">
            <v>0</v>
          </cell>
          <cell r="D1242">
            <v>0</v>
          </cell>
          <cell r="E1242">
            <v>0</v>
          </cell>
        </row>
        <row r="1243">
          <cell r="A1243">
            <v>45360801</v>
          </cell>
          <cell r="B1243" t="str">
            <v>801</v>
          </cell>
          <cell r="C1243">
            <v>0</v>
          </cell>
          <cell r="D1243">
            <v>0</v>
          </cell>
          <cell r="E1243">
            <v>0</v>
          </cell>
        </row>
        <row r="1244">
          <cell r="A1244">
            <v>45361801</v>
          </cell>
          <cell r="B1244" t="str">
            <v>801</v>
          </cell>
          <cell r="C1244">
            <v>0</v>
          </cell>
          <cell r="D1244">
            <v>0</v>
          </cell>
          <cell r="E1244">
            <v>0</v>
          </cell>
        </row>
        <row r="1245">
          <cell r="A1245">
            <v>45362801</v>
          </cell>
          <cell r="B1245" t="str">
            <v>801</v>
          </cell>
          <cell r="C1245">
            <v>0</v>
          </cell>
          <cell r="D1245">
            <v>0</v>
          </cell>
          <cell r="E1245">
            <v>0</v>
          </cell>
        </row>
        <row r="1246">
          <cell r="A1246">
            <v>45363801</v>
          </cell>
          <cell r="B1246" t="str">
            <v>801</v>
          </cell>
          <cell r="C1246">
            <v>0</v>
          </cell>
          <cell r="D1246">
            <v>0</v>
          </cell>
          <cell r="E1246">
            <v>0</v>
          </cell>
        </row>
        <row r="1247">
          <cell r="A1247">
            <v>45370801</v>
          </cell>
          <cell r="B1247" t="str">
            <v>801</v>
          </cell>
          <cell r="C1247">
            <v>0</v>
          </cell>
          <cell r="D1247">
            <v>0</v>
          </cell>
          <cell r="E1247">
            <v>0</v>
          </cell>
        </row>
        <row r="1248">
          <cell r="A1248">
            <v>45371801</v>
          </cell>
          <cell r="B1248" t="str">
            <v>801</v>
          </cell>
          <cell r="C1248">
            <v>0</v>
          </cell>
          <cell r="D1248">
            <v>0</v>
          </cell>
          <cell r="E1248">
            <v>0</v>
          </cell>
        </row>
        <row r="1249">
          <cell r="A1249">
            <v>45371905</v>
          </cell>
          <cell r="B1249" t="str">
            <v>905</v>
          </cell>
          <cell r="C1249">
            <v>0</v>
          </cell>
          <cell r="D1249">
            <v>0</v>
          </cell>
          <cell r="E1249">
            <v>0</v>
          </cell>
        </row>
        <row r="1250">
          <cell r="A1250">
            <v>45371907</v>
          </cell>
          <cell r="B1250" t="str">
            <v>907</v>
          </cell>
          <cell r="C1250">
            <v>0</v>
          </cell>
          <cell r="D1250">
            <v>0</v>
          </cell>
          <cell r="E1250">
            <v>0</v>
          </cell>
        </row>
        <row r="1251">
          <cell r="A1251">
            <v>45372801</v>
          </cell>
          <cell r="B1251" t="str">
            <v>801</v>
          </cell>
          <cell r="C1251">
            <v>392.74</v>
          </cell>
          <cell r="D1251">
            <v>0</v>
          </cell>
          <cell r="E1251">
            <v>392.71545374999999</v>
          </cell>
        </row>
        <row r="1252">
          <cell r="A1252">
            <v>45372809</v>
          </cell>
          <cell r="B1252" t="str">
            <v>809</v>
          </cell>
          <cell r="C1252">
            <v>6</v>
          </cell>
          <cell r="D1252">
            <v>4</v>
          </cell>
          <cell r="E1252">
            <v>1253.8363636363636</v>
          </cell>
        </row>
        <row r="1253">
          <cell r="A1253">
            <v>45372815</v>
          </cell>
          <cell r="B1253" t="str">
            <v>815</v>
          </cell>
          <cell r="C1253">
            <v>0</v>
          </cell>
          <cell r="D1253">
            <v>0</v>
          </cell>
          <cell r="E1253">
            <v>0</v>
          </cell>
        </row>
        <row r="1254">
          <cell r="A1254">
            <v>45372855</v>
          </cell>
          <cell r="B1254" t="str">
            <v>855</v>
          </cell>
          <cell r="C1254">
            <v>476</v>
          </cell>
          <cell r="D1254">
            <v>0</v>
          </cell>
          <cell r="E1254">
            <v>9460.9612403100782</v>
          </cell>
        </row>
        <row r="1255">
          <cell r="A1255">
            <v>45372905</v>
          </cell>
          <cell r="B1255" t="str">
            <v>905</v>
          </cell>
          <cell r="C1255">
            <v>-228</v>
          </cell>
          <cell r="D1255">
            <v>0</v>
          </cell>
          <cell r="E1255">
            <v>-2744.1793721973095</v>
          </cell>
        </row>
        <row r="1256">
          <cell r="A1256">
            <v>45372907</v>
          </cell>
          <cell r="B1256" t="str">
            <v>907</v>
          </cell>
          <cell r="C1256">
            <v>-648</v>
          </cell>
          <cell r="D1256">
            <v>0</v>
          </cell>
          <cell r="E1256">
            <v>-10320</v>
          </cell>
        </row>
        <row r="1257">
          <cell r="A1257">
            <v>45372967</v>
          </cell>
          <cell r="B1257" t="str">
            <v>967</v>
          </cell>
          <cell r="C1257">
            <v>0</v>
          </cell>
          <cell r="D1257">
            <v>0</v>
          </cell>
          <cell r="E1257">
            <v>0</v>
          </cell>
        </row>
        <row r="1258">
          <cell r="A1258">
            <v>45373801</v>
          </cell>
          <cell r="B1258" t="str">
            <v>801</v>
          </cell>
          <cell r="C1258">
            <v>0</v>
          </cell>
          <cell r="D1258">
            <v>0</v>
          </cell>
          <cell r="E1258">
            <v>0</v>
          </cell>
        </row>
        <row r="1259">
          <cell r="A1259">
            <v>45373809</v>
          </cell>
          <cell r="B1259" t="str">
            <v>809</v>
          </cell>
          <cell r="C1259">
            <v>0</v>
          </cell>
          <cell r="D1259">
            <v>0</v>
          </cell>
          <cell r="E1259">
            <v>0</v>
          </cell>
        </row>
        <row r="1260">
          <cell r="A1260">
            <v>45373855</v>
          </cell>
          <cell r="B1260" t="str">
            <v>855</v>
          </cell>
          <cell r="C1260">
            <v>0</v>
          </cell>
          <cell r="D1260">
            <v>0</v>
          </cell>
          <cell r="E1260">
            <v>0</v>
          </cell>
        </row>
        <row r="1261">
          <cell r="A1261">
            <v>45374801</v>
          </cell>
          <cell r="B1261" t="str">
            <v>801</v>
          </cell>
          <cell r="C1261">
            <v>0</v>
          </cell>
          <cell r="D1261">
            <v>0</v>
          </cell>
          <cell r="E1261">
            <v>0</v>
          </cell>
        </row>
        <row r="1262">
          <cell r="A1262">
            <v>45374809</v>
          </cell>
          <cell r="B1262" t="str">
            <v>809</v>
          </cell>
          <cell r="C1262">
            <v>0</v>
          </cell>
          <cell r="D1262">
            <v>0</v>
          </cell>
          <cell r="E1262">
            <v>0</v>
          </cell>
        </row>
        <row r="1263">
          <cell r="A1263">
            <v>45375801</v>
          </cell>
          <cell r="B1263" t="str">
            <v>801</v>
          </cell>
          <cell r="C1263">
            <v>0</v>
          </cell>
          <cell r="D1263">
            <v>0</v>
          </cell>
          <cell r="E1263">
            <v>0</v>
          </cell>
        </row>
        <row r="1264">
          <cell r="A1264">
            <v>45375809</v>
          </cell>
          <cell r="B1264" t="str">
            <v>809</v>
          </cell>
          <cell r="C1264">
            <v>0</v>
          </cell>
          <cell r="D1264">
            <v>0</v>
          </cell>
          <cell r="E1264">
            <v>0</v>
          </cell>
        </row>
        <row r="1265">
          <cell r="A1265">
            <v>45376801</v>
          </cell>
          <cell r="B1265" t="str">
            <v>801</v>
          </cell>
          <cell r="C1265">
            <v>0</v>
          </cell>
          <cell r="D1265">
            <v>0</v>
          </cell>
          <cell r="E1265">
            <v>0</v>
          </cell>
        </row>
        <row r="1266">
          <cell r="A1266">
            <v>45376809</v>
          </cell>
          <cell r="B1266" t="str">
            <v>809</v>
          </cell>
          <cell r="C1266">
            <v>0</v>
          </cell>
          <cell r="D1266">
            <v>0</v>
          </cell>
          <cell r="E1266">
            <v>0</v>
          </cell>
        </row>
        <row r="1267">
          <cell r="A1267">
            <v>45377801</v>
          </cell>
          <cell r="B1267" t="str">
            <v>801</v>
          </cell>
          <cell r="C1267">
            <v>0</v>
          </cell>
          <cell r="D1267">
            <v>0</v>
          </cell>
          <cell r="E1267">
            <v>0</v>
          </cell>
        </row>
        <row r="1268">
          <cell r="A1268">
            <v>45377809</v>
          </cell>
          <cell r="B1268" t="str">
            <v>809</v>
          </cell>
          <cell r="C1268">
            <v>0</v>
          </cell>
          <cell r="D1268">
            <v>0</v>
          </cell>
          <cell r="E1268">
            <v>0</v>
          </cell>
        </row>
        <row r="1269">
          <cell r="A1269">
            <v>45378801</v>
          </cell>
          <cell r="B1269" t="str">
            <v>801</v>
          </cell>
          <cell r="C1269">
            <v>0</v>
          </cell>
          <cell r="D1269">
            <v>0</v>
          </cell>
          <cell r="E1269">
            <v>0</v>
          </cell>
        </row>
        <row r="1270">
          <cell r="A1270">
            <v>45378809</v>
          </cell>
          <cell r="B1270" t="str">
            <v>809</v>
          </cell>
          <cell r="C1270">
            <v>0</v>
          </cell>
          <cell r="D1270">
            <v>0</v>
          </cell>
          <cell r="E1270">
            <v>0</v>
          </cell>
        </row>
        <row r="1271">
          <cell r="A1271">
            <v>45378849</v>
          </cell>
          <cell r="B1271" t="str">
            <v>849</v>
          </cell>
          <cell r="C1271">
            <v>0</v>
          </cell>
          <cell r="D1271">
            <v>0</v>
          </cell>
          <cell r="E1271">
            <v>0</v>
          </cell>
        </row>
        <row r="1272">
          <cell r="A1272">
            <v>45378855</v>
          </cell>
          <cell r="B1272" t="str">
            <v>855</v>
          </cell>
          <cell r="C1272">
            <v>0</v>
          </cell>
          <cell r="D1272">
            <v>0</v>
          </cell>
          <cell r="E1272">
            <v>0</v>
          </cell>
        </row>
        <row r="1273">
          <cell r="A1273">
            <v>45378860</v>
          </cell>
          <cell r="B1273" t="str">
            <v>860</v>
          </cell>
          <cell r="C1273">
            <v>0</v>
          </cell>
          <cell r="D1273">
            <v>0</v>
          </cell>
          <cell r="E1273">
            <v>0</v>
          </cell>
        </row>
        <row r="1274">
          <cell r="A1274">
            <v>45378967</v>
          </cell>
          <cell r="B1274" t="str">
            <v>967</v>
          </cell>
          <cell r="C1274">
            <v>0</v>
          </cell>
          <cell r="D1274">
            <v>0</v>
          </cell>
          <cell r="E1274">
            <v>0</v>
          </cell>
        </row>
        <row r="1275">
          <cell r="A1275">
            <v>45379801</v>
          </cell>
          <cell r="B1275" t="str">
            <v>801</v>
          </cell>
          <cell r="C1275">
            <v>0</v>
          </cell>
          <cell r="D1275">
            <v>0</v>
          </cell>
          <cell r="E1275">
            <v>0</v>
          </cell>
        </row>
        <row r="1276">
          <cell r="A1276">
            <v>45379809</v>
          </cell>
          <cell r="B1276" t="str">
            <v>809</v>
          </cell>
          <cell r="C1276">
            <v>0</v>
          </cell>
          <cell r="D1276">
            <v>0</v>
          </cell>
          <cell r="E1276">
            <v>0</v>
          </cell>
        </row>
        <row r="1277">
          <cell r="A1277">
            <v>45380801</v>
          </cell>
          <cell r="B1277" t="str">
            <v>801</v>
          </cell>
          <cell r="C1277">
            <v>0</v>
          </cell>
          <cell r="D1277">
            <v>0</v>
          </cell>
          <cell r="E1277">
            <v>0</v>
          </cell>
        </row>
        <row r="1278">
          <cell r="A1278">
            <v>45380809</v>
          </cell>
          <cell r="B1278" t="str">
            <v>809</v>
          </cell>
          <cell r="C1278">
            <v>0</v>
          </cell>
          <cell r="D1278">
            <v>0</v>
          </cell>
          <cell r="E1278">
            <v>0</v>
          </cell>
        </row>
        <row r="1279">
          <cell r="A1279">
            <v>45381801</v>
          </cell>
          <cell r="B1279" t="str">
            <v>801</v>
          </cell>
          <cell r="C1279">
            <v>0</v>
          </cell>
          <cell r="D1279">
            <v>0</v>
          </cell>
          <cell r="E1279">
            <v>0</v>
          </cell>
        </row>
        <row r="1280">
          <cell r="A1280">
            <v>45381809</v>
          </cell>
          <cell r="B1280" t="str">
            <v>809</v>
          </cell>
          <cell r="C1280">
            <v>0</v>
          </cell>
          <cell r="D1280">
            <v>0</v>
          </cell>
          <cell r="E1280">
            <v>0</v>
          </cell>
        </row>
        <row r="1281">
          <cell r="A1281">
            <v>45382801</v>
          </cell>
          <cell r="B1281" t="str">
            <v>801</v>
          </cell>
          <cell r="C1281">
            <v>0</v>
          </cell>
          <cell r="D1281">
            <v>0</v>
          </cell>
          <cell r="E1281">
            <v>0</v>
          </cell>
        </row>
        <row r="1282">
          <cell r="A1282">
            <v>45382809</v>
          </cell>
          <cell r="B1282" t="str">
            <v>809</v>
          </cell>
          <cell r="C1282">
            <v>0</v>
          </cell>
          <cell r="D1282">
            <v>0</v>
          </cell>
          <cell r="E1282">
            <v>0</v>
          </cell>
        </row>
        <row r="1283">
          <cell r="A1283">
            <v>45383801</v>
          </cell>
          <cell r="B1283" t="str">
            <v>801</v>
          </cell>
          <cell r="C1283">
            <v>0</v>
          </cell>
          <cell r="D1283">
            <v>0</v>
          </cell>
          <cell r="E1283">
            <v>0</v>
          </cell>
        </row>
        <row r="1284">
          <cell r="A1284">
            <v>45383809</v>
          </cell>
          <cell r="B1284" t="str">
            <v>809</v>
          </cell>
          <cell r="C1284">
            <v>0</v>
          </cell>
          <cell r="D1284">
            <v>0</v>
          </cell>
          <cell r="E1284">
            <v>0</v>
          </cell>
        </row>
        <row r="1285">
          <cell r="A1285">
            <v>45385801</v>
          </cell>
          <cell r="B1285" t="str">
            <v>801</v>
          </cell>
          <cell r="C1285">
            <v>0</v>
          </cell>
          <cell r="D1285">
            <v>0</v>
          </cell>
          <cell r="E1285">
            <v>0</v>
          </cell>
        </row>
        <row r="1286">
          <cell r="A1286">
            <v>45385809</v>
          </cell>
          <cell r="B1286" t="str">
            <v>809</v>
          </cell>
          <cell r="C1286">
            <v>0</v>
          </cell>
          <cell r="D1286">
            <v>0</v>
          </cell>
          <cell r="E1286">
            <v>0</v>
          </cell>
        </row>
        <row r="1287">
          <cell r="A1287">
            <v>45386801</v>
          </cell>
          <cell r="B1287" t="str">
            <v>801</v>
          </cell>
          <cell r="C1287">
            <v>380</v>
          </cell>
          <cell r="D1287">
            <v>0</v>
          </cell>
          <cell r="E1287">
            <v>379.97624999999999</v>
          </cell>
        </row>
        <row r="1288">
          <cell r="A1288">
            <v>45386809</v>
          </cell>
          <cell r="B1288" t="str">
            <v>809</v>
          </cell>
          <cell r="C1288">
            <v>12</v>
          </cell>
          <cell r="D1288">
            <v>5</v>
          </cell>
          <cell r="E1288">
            <v>2507.6727272727271</v>
          </cell>
        </row>
        <row r="1289">
          <cell r="A1289">
            <v>45386855</v>
          </cell>
          <cell r="B1289" t="str">
            <v>855</v>
          </cell>
          <cell r="C1289">
            <v>488</v>
          </cell>
          <cell r="D1289">
            <v>0</v>
          </cell>
          <cell r="E1289">
            <v>9699.4728682170535</v>
          </cell>
        </row>
        <row r="1290">
          <cell r="A1290">
            <v>45386905</v>
          </cell>
          <cell r="B1290" t="str">
            <v>905</v>
          </cell>
          <cell r="C1290">
            <v>808</v>
          </cell>
          <cell r="D1290">
            <v>0</v>
          </cell>
          <cell r="E1290">
            <v>9724.9865470852019</v>
          </cell>
        </row>
        <row r="1291">
          <cell r="A1291">
            <v>45387801</v>
          </cell>
          <cell r="B1291" t="str">
            <v>801</v>
          </cell>
          <cell r="C1291">
            <v>580</v>
          </cell>
          <cell r="D1291">
            <v>1553.01</v>
          </cell>
          <cell r="E1291">
            <v>579.96375</v>
          </cell>
        </row>
        <row r="1292">
          <cell r="A1292">
            <v>45387809</v>
          </cell>
          <cell r="B1292" t="str">
            <v>809</v>
          </cell>
          <cell r="C1292">
            <v>0</v>
          </cell>
          <cell r="D1292">
            <v>0</v>
          </cell>
          <cell r="E1292">
            <v>0</v>
          </cell>
        </row>
        <row r="1293">
          <cell r="A1293">
            <v>45387815</v>
          </cell>
          <cell r="B1293" t="str">
            <v>815</v>
          </cell>
          <cell r="C1293">
            <v>0</v>
          </cell>
          <cell r="D1293">
            <v>0</v>
          </cell>
          <cell r="E1293">
            <v>0</v>
          </cell>
        </row>
        <row r="1294">
          <cell r="A1294">
            <v>45387855</v>
          </cell>
          <cell r="B1294" t="str">
            <v>855</v>
          </cell>
          <cell r="C1294">
            <v>0</v>
          </cell>
          <cell r="D1294">
            <v>0</v>
          </cell>
          <cell r="E1294">
            <v>0</v>
          </cell>
        </row>
        <row r="1295">
          <cell r="A1295">
            <v>45387905</v>
          </cell>
          <cell r="B1295" t="str">
            <v>905</v>
          </cell>
          <cell r="C1295">
            <v>-1243</v>
          </cell>
          <cell r="D1295">
            <v>0</v>
          </cell>
          <cell r="E1295">
            <v>-14960.59192825112</v>
          </cell>
        </row>
        <row r="1296">
          <cell r="A1296">
            <v>45387907</v>
          </cell>
          <cell r="B1296" t="str">
            <v>907</v>
          </cell>
          <cell r="C1296">
            <v>-1296</v>
          </cell>
          <cell r="D1296">
            <v>0</v>
          </cell>
          <cell r="E1296">
            <v>-20640</v>
          </cell>
        </row>
        <row r="1297">
          <cell r="A1297">
            <v>45387967</v>
          </cell>
          <cell r="B1297" t="str">
            <v>967</v>
          </cell>
          <cell r="C1297">
            <v>0</v>
          </cell>
          <cell r="D1297">
            <v>0</v>
          </cell>
          <cell r="E1297">
            <v>0</v>
          </cell>
        </row>
        <row r="1298">
          <cell r="A1298">
            <v>45389801</v>
          </cell>
          <cell r="B1298" t="str">
            <v>801</v>
          </cell>
          <cell r="C1298">
            <v>0</v>
          </cell>
          <cell r="D1298">
            <v>0</v>
          </cell>
          <cell r="E1298">
            <v>0</v>
          </cell>
        </row>
        <row r="1299">
          <cell r="A1299">
            <v>45390801</v>
          </cell>
          <cell r="B1299" t="str">
            <v>801</v>
          </cell>
          <cell r="C1299">
            <v>16290</v>
          </cell>
          <cell r="D1299">
            <v>0</v>
          </cell>
          <cell r="E1299">
            <v>16288.981875000001</v>
          </cell>
        </row>
        <row r="1300">
          <cell r="A1300">
            <v>45390967</v>
          </cell>
          <cell r="B1300" t="str">
            <v>967</v>
          </cell>
          <cell r="C1300">
            <v>-23</v>
          </cell>
          <cell r="D1300">
            <v>6</v>
          </cell>
          <cell r="E1300">
            <v>-23000</v>
          </cell>
        </row>
        <row r="1301">
          <cell r="A1301">
            <v>45391801</v>
          </cell>
          <cell r="B1301" t="str">
            <v>801</v>
          </cell>
          <cell r="C1301">
            <v>0</v>
          </cell>
          <cell r="D1301">
            <v>0</v>
          </cell>
          <cell r="E1301">
            <v>0</v>
          </cell>
        </row>
        <row r="1302">
          <cell r="A1302">
            <v>45392801</v>
          </cell>
          <cell r="B1302" t="str">
            <v>801</v>
          </cell>
          <cell r="C1302">
            <v>-15</v>
          </cell>
          <cell r="D1302">
            <v>0</v>
          </cell>
          <cell r="E1302">
            <v>-14.999062500000001</v>
          </cell>
        </row>
        <row r="1303">
          <cell r="A1303">
            <v>45393801</v>
          </cell>
          <cell r="B1303" t="str">
            <v>801</v>
          </cell>
          <cell r="C1303">
            <v>0</v>
          </cell>
          <cell r="D1303">
            <v>0</v>
          </cell>
          <cell r="E1303">
            <v>0</v>
          </cell>
        </row>
        <row r="1304">
          <cell r="A1304">
            <v>45394801</v>
          </cell>
          <cell r="B1304" t="str">
            <v>801</v>
          </cell>
          <cell r="C1304">
            <v>0</v>
          </cell>
          <cell r="D1304">
            <v>0</v>
          </cell>
          <cell r="E1304">
            <v>0</v>
          </cell>
        </row>
        <row r="1305">
          <cell r="A1305">
            <v>45395801</v>
          </cell>
          <cell r="B1305" t="str">
            <v>801</v>
          </cell>
          <cell r="C1305">
            <v>0</v>
          </cell>
          <cell r="D1305">
            <v>0</v>
          </cell>
          <cell r="E1305">
            <v>0</v>
          </cell>
        </row>
        <row r="1306">
          <cell r="A1306">
            <v>45395809</v>
          </cell>
          <cell r="B1306" t="str">
            <v>809</v>
          </cell>
          <cell r="C1306">
            <v>0</v>
          </cell>
          <cell r="D1306">
            <v>0</v>
          </cell>
          <cell r="E1306">
            <v>0</v>
          </cell>
        </row>
        <row r="1307">
          <cell r="A1307">
            <v>45395855</v>
          </cell>
          <cell r="B1307" t="str">
            <v>855</v>
          </cell>
          <cell r="C1307">
            <v>0</v>
          </cell>
          <cell r="D1307">
            <v>0</v>
          </cell>
          <cell r="E1307">
            <v>0</v>
          </cell>
        </row>
        <row r="1308">
          <cell r="A1308">
            <v>45396801</v>
          </cell>
          <cell r="B1308" t="str">
            <v>801</v>
          </cell>
          <cell r="C1308">
            <v>0</v>
          </cell>
          <cell r="D1308">
            <v>0</v>
          </cell>
          <cell r="E1308">
            <v>0</v>
          </cell>
        </row>
        <row r="1309">
          <cell r="A1309">
            <v>45397801</v>
          </cell>
          <cell r="B1309" t="str">
            <v>801</v>
          </cell>
          <cell r="C1309">
            <v>0</v>
          </cell>
          <cell r="D1309">
            <v>0</v>
          </cell>
          <cell r="E1309">
            <v>0</v>
          </cell>
        </row>
        <row r="1310">
          <cell r="A1310">
            <v>45397809</v>
          </cell>
          <cell r="B1310" t="str">
            <v>809</v>
          </cell>
          <cell r="C1310">
            <v>0</v>
          </cell>
          <cell r="D1310">
            <v>0</v>
          </cell>
          <cell r="E1310">
            <v>0</v>
          </cell>
        </row>
        <row r="1311">
          <cell r="A1311">
            <v>45397849</v>
          </cell>
          <cell r="B1311" t="str">
            <v>849</v>
          </cell>
          <cell r="C1311">
            <v>0</v>
          </cell>
          <cell r="D1311">
            <v>0</v>
          </cell>
          <cell r="E1311">
            <v>0</v>
          </cell>
        </row>
        <row r="1312">
          <cell r="A1312">
            <v>45397855</v>
          </cell>
          <cell r="B1312" t="str">
            <v>855</v>
          </cell>
          <cell r="C1312">
            <v>0</v>
          </cell>
          <cell r="D1312">
            <v>0</v>
          </cell>
          <cell r="E1312">
            <v>0</v>
          </cell>
        </row>
        <row r="1313">
          <cell r="A1313">
            <v>45500801</v>
          </cell>
          <cell r="B1313" t="str">
            <v>801</v>
          </cell>
          <cell r="C1313">
            <v>0</v>
          </cell>
          <cell r="D1313">
            <v>0</v>
          </cell>
          <cell r="E1313">
            <v>0</v>
          </cell>
        </row>
        <row r="1314">
          <cell r="A1314">
            <v>45500809</v>
          </cell>
          <cell r="B1314" t="str">
            <v>809</v>
          </cell>
          <cell r="C1314">
            <v>0</v>
          </cell>
          <cell r="D1314">
            <v>0</v>
          </cell>
          <cell r="E1314">
            <v>0</v>
          </cell>
        </row>
        <row r="1315">
          <cell r="A1315">
            <v>45500905</v>
          </cell>
          <cell r="B1315" t="str">
            <v>905</v>
          </cell>
          <cell r="C1315">
            <v>166</v>
          </cell>
          <cell r="D1315">
            <v>59</v>
          </cell>
          <cell r="E1315">
            <v>1997.9551569506727</v>
          </cell>
        </row>
        <row r="1316">
          <cell r="A1316">
            <v>45501849</v>
          </cell>
          <cell r="B1316" t="str">
            <v>849</v>
          </cell>
          <cell r="C1316">
            <v>0</v>
          </cell>
          <cell r="D1316">
            <v>0</v>
          </cell>
          <cell r="E1316">
            <v>0</v>
          </cell>
        </row>
        <row r="1317">
          <cell r="A1317">
            <v>45501860</v>
          </cell>
          <cell r="B1317" t="str">
            <v>860</v>
          </cell>
          <cell r="C1317">
            <v>0</v>
          </cell>
          <cell r="D1317">
            <v>0</v>
          </cell>
          <cell r="E1317">
            <v>0</v>
          </cell>
        </row>
        <row r="1318">
          <cell r="A1318">
            <v>45502801</v>
          </cell>
          <cell r="B1318" t="str">
            <v>801</v>
          </cell>
          <cell r="C1318">
            <v>0</v>
          </cell>
          <cell r="D1318">
            <v>0</v>
          </cell>
          <cell r="E1318">
            <v>0</v>
          </cell>
        </row>
        <row r="1319">
          <cell r="A1319">
            <v>45502809</v>
          </cell>
          <cell r="B1319" t="str">
            <v>809</v>
          </cell>
          <cell r="C1319">
            <v>324</v>
          </cell>
          <cell r="D1319">
            <v>18</v>
          </cell>
          <cell r="E1319">
            <v>67707.163636363635</v>
          </cell>
        </row>
        <row r="1320">
          <cell r="A1320">
            <v>45502829</v>
          </cell>
          <cell r="B1320" t="str">
            <v>829</v>
          </cell>
          <cell r="C1320">
            <v>0</v>
          </cell>
          <cell r="D1320">
            <v>0</v>
          </cell>
          <cell r="E1320">
            <v>0</v>
          </cell>
        </row>
        <row r="1321">
          <cell r="A1321">
            <v>45502849</v>
          </cell>
          <cell r="B1321" t="str">
            <v>849</v>
          </cell>
          <cell r="C1321">
            <v>0</v>
          </cell>
          <cell r="D1321">
            <v>0</v>
          </cell>
          <cell r="E1321">
            <v>0</v>
          </cell>
        </row>
        <row r="1322">
          <cell r="A1322">
            <v>45502905</v>
          </cell>
          <cell r="B1322" t="str">
            <v>905</v>
          </cell>
          <cell r="C1322">
            <v>156</v>
          </cell>
          <cell r="D1322">
            <v>20</v>
          </cell>
          <cell r="E1322">
            <v>1877.5964125560538</v>
          </cell>
        </row>
        <row r="1323">
          <cell r="A1323">
            <v>45503849</v>
          </cell>
          <cell r="B1323" t="str">
            <v>849</v>
          </cell>
          <cell r="C1323">
            <v>0</v>
          </cell>
          <cell r="D1323">
            <v>0</v>
          </cell>
          <cell r="E1323">
            <v>0</v>
          </cell>
        </row>
        <row r="1324">
          <cell r="A1324">
            <v>45504849</v>
          </cell>
          <cell r="B1324" t="str">
            <v>849</v>
          </cell>
          <cell r="C1324">
            <v>0</v>
          </cell>
          <cell r="D1324">
            <v>0</v>
          </cell>
          <cell r="E1324">
            <v>0</v>
          </cell>
        </row>
        <row r="1325">
          <cell r="A1325">
            <v>45505979</v>
          </cell>
          <cell r="B1325" t="str">
            <v>979</v>
          </cell>
          <cell r="C1325">
            <v>0</v>
          </cell>
          <cell r="D1325">
            <v>0</v>
          </cell>
          <cell r="E1325">
            <v>0</v>
          </cell>
        </row>
        <row r="1326">
          <cell r="A1326">
            <v>45506801</v>
          </cell>
          <cell r="B1326" t="str">
            <v>801</v>
          </cell>
          <cell r="C1326">
            <v>0</v>
          </cell>
          <cell r="D1326">
            <v>0</v>
          </cell>
          <cell r="E1326">
            <v>0</v>
          </cell>
        </row>
        <row r="1327">
          <cell r="A1327">
            <v>45506849</v>
          </cell>
          <cell r="B1327" t="str">
            <v>849</v>
          </cell>
          <cell r="C1327">
            <v>0</v>
          </cell>
          <cell r="D1327">
            <v>0</v>
          </cell>
          <cell r="E1327">
            <v>0</v>
          </cell>
        </row>
        <row r="1328">
          <cell r="A1328">
            <v>45507849</v>
          </cell>
          <cell r="B1328" t="str">
            <v>849</v>
          </cell>
          <cell r="C1328">
            <v>0</v>
          </cell>
          <cell r="D1328">
            <v>0</v>
          </cell>
          <cell r="E1328">
            <v>0</v>
          </cell>
        </row>
        <row r="1329">
          <cell r="A1329">
            <v>45507860</v>
          </cell>
          <cell r="B1329" t="str">
            <v>860</v>
          </cell>
          <cell r="C1329">
            <v>0</v>
          </cell>
          <cell r="D1329">
            <v>0</v>
          </cell>
          <cell r="E1329">
            <v>0</v>
          </cell>
        </row>
        <row r="1330">
          <cell r="A1330">
            <v>45508905</v>
          </cell>
          <cell r="B1330" t="str">
            <v>905</v>
          </cell>
          <cell r="C1330">
            <v>0</v>
          </cell>
          <cell r="D1330">
            <v>0</v>
          </cell>
          <cell r="E1330">
            <v>0</v>
          </cell>
        </row>
        <row r="1331">
          <cell r="A1331">
            <v>45510801</v>
          </cell>
          <cell r="B1331" t="str">
            <v>801</v>
          </cell>
          <cell r="C1331">
            <v>0</v>
          </cell>
          <cell r="D1331">
            <v>0</v>
          </cell>
          <cell r="E1331">
            <v>0</v>
          </cell>
        </row>
        <row r="1332">
          <cell r="A1332">
            <v>45510979</v>
          </cell>
          <cell r="B1332" t="str">
            <v>979</v>
          </cell>
          <cell r="C1332">
            <v>0</v>
          </cell>
          <cell r="D1332">
            <v>0</v>
          </cell>
          <cell r="E1332">
            <v>0</v>
          </cell>
        </row>
        <row r="1333">
          <cell r="A1333">
            <v>45511801</v>
          </cell>
          <cell r="B1333" t="str">
            <v>801</v>
          </cell>
          <cell r="C1333">
            <v>0</v>
          </cell>
          <cell r="D1333">
            <v>0</v>
          </cell>
          <cell r="E1333">
            <v>0</v>
          </cell>
        </row>
        <row r="1334">
          <cell r="A1334">
            <v>45511809</v>
          </cell>
          <cell r="B1334" t="str">
            <v>809</v>
          </cell>
          <cell r="C1334">
            <v>0</v>
          </cell>
          <cell r="D1334">
            <v>0</v>
          </cell>
          <cell r="E1334">
            <v>0</v>
          </cell>
        </row>
        <row r="1335">
          <cell r="A1335">
            <v>45511905</v>
          </cell>
          <cell r="B1335" t="str">
            <v>905</v>
          </cell>
          <cell r="C1335">
            <v>0</v>
          </cell>
          <cell r="D1335">
            <v>0</v>
          </cell>
          <cell r="E1335">
            <v>0</v>
          </cell>
        </row>
        <row r="1336">
          <cell r="A1336">
            <v>45512801</v>
          </cell>
          <cell r="B1336" t="str">
            <v>801</v>
          </cell>
          <cell r="C1336">
            <v>0</v>
          </cell>
          <cell r="D1336">
            <v>0</v>
          </cell>
          <cell r="E1336">
            <v>0</v>
          </cell>
        </row>
        <row r="1337">
          <cell r="A1337">
            <v>45512809</v>
          </cell>
          <cell r="B1337" t="str">
            <v>809</v>
          </cell>
          <cell r="C1337">
            <v>0</v>
          </cell>
          <cell r="D1337">
            <v>0</v>
          </cell>
          <cell r="E1337">
            <v>0</v>
          </cell>
        </row>
        <row r="1338">
          <cell r="A1338">
            <v>45512855</v>
          </cell>
          <cell r="B1338" t="str">
            <v>855</v>
          </cell>
          <cell r="C1338">
            <v>0</v>
          </cell>
          <cell r="D1338">
            <v>0</v>
          </cell>
          <cell r="E1338">
            <v>0</v>
          </cell>
        </row>
        <row r="1339">
          <cell r="A1339">
            <v>45512905</v>
          </cell>
          <cell r="B1339" t="str">
            <v>905</v>
          </cell>
          <cell r="C1339">
            <v>0</v>
          </cell>
          <cell r="D1339">
            <v>0</v>
          </cell>
          <cell r="E1339">
            <v>0</v>
          </cell>
        </row>
        <row r="1340">
          <cell r="A1340">
            <v>45513801</v>
          </cell>
          <cell r="B1340" t="str">
            <v>801</v>
          </cell>
          <cell r="C1340">
            <v>0</v>
          </cell>
          <cell r="D1340">
            <v>0</v>
          </cell>
          <cell r="E1340">
            <v>0</v>
          </cell>
        </row>
        <row r="1341">
          <cell r="A1341">
            <v>45513849</v>
          </cell>
          <cell r="B1341" t="str">
            <v>849</v>
          </cell>
          <cell r="C1341">
            <v>0</v>
          </cell>
          <cell r="D1341">
            <v>0</v>
          </cell>
          <cell r="E1341">
            <v>0</v>
          </cell>
        </row>
        <row r="1342">
          <cell r="A1342">
            <v>45513860</v>
          </cell>
          <cell r="B1342" t="str">
            <v>860</v>
          </cell>
          <cell r="C1342">
            <v>0</v>
          </cell>
          <cell r="D1342">
            <v>0</v>
          </cell>
          <cell r="E1342">
            <v>0</v>
          </cell>
        </row>
        <row r="1343">
          <cell r="A1343">
            <v>45514801</v>
          </cell>
          <cell r="B1343" t="str">
            <v>801</v>
          </cell>
          <cell r="C1343">
            <v>0</v>
          </cell>
          <cell r="D1343">
            <v>0</v>
          </cell>
          <cell r="E1343">
            <v>0</v>
          </cell>
        </row>
        <row r="1344">
          <cell r="A1344">
            <v>45514849</v>
          </cell>
          <cell r="B1344" t="str">
            <v>849</v>
          </cell>
          <cell r="C1344">
            <v>0</v>
          </cell>
          <cell r="D1344">
            <v>0</v>
          </cell>
          <cell r="E1344">
            <v>0</v>
          </cell>
        </row>
        <row r="1345">
          <cell r="A1345">
            <v>45514860</v>
          </cell>
          <cell r="B1345" t="str">
            <v>860</v>
          </cell>
          <cell r="C1345">
            <v>0</v>
          </cell>
          <cell r="D1345">
            <v>0</v>
          </cell>
          <cell r="E1345">
            <v>0</v>
          </cell>
        </row>
        <row r="1346">
          <cell r="A1346">
            <v>45514979</v>
          </cell>
          <cell r="B1346" t="str">
            <v>979</v>
          </cell>
          <cell r="C1346">
            <v>0</v>
          </cell>
          <cell r="D1346">
            <v>0</v>
          </cell>
          <cell r="E1346">
            <v>0</v>
          </cell>
        </row>
        <row r="1347">
          <cell r="A1347">
            <v>45515849</v>
          </cell>
          <cell r="B1347" t="str">
            <v>849</v>
          </cell>
          <cell r="C1347">
            <v>0</v>
          </cell>
          <cell r="D1347">
            <v>0</v>
          </cell>
          <cell r="E1347">
            <v>0</v>
          </cell>
        </row>
        <row r="1348">
          <cell r="A1348">
            <v>45515860</v>
          </cell>
          <cell r="B1348" t="str">
            <v>860</v>
          </cell>
          <cell r="C1348">
            <v>0</v>
          </cell>
          <cell r="D1348">
            <v>0</v>
          </cell>
          <cell r="E1348">
            <v>0</v>
          </cell>
        </row>
        <row r="1349">
          <cell r="A1349">
            <v>45516845</v>
          </cell>
          <cell r="B1349" t="str">
            <v>845</v>
          </cell>
          <cell r="C1349">
            <v>0</v>
          </cell>
          <cell r="D1349">
            <v>0</v>
          </cell>
          <cell r="E1349">
            <v>0</v>
          </cell>
        </row>
        <row r="1350">
          <cell r="A1350">
            <v>45516860</v>
          </cell>
          <cell r="B1350" t="str">
            <v>860</v>
          </cell>
          <cell r="C1350">
            <v>0</v>
          </cell>
          <cell r="D1350">
            <v>0</v>
          </cell>
          <cell r="E1350">
            <v>0</v>
          </cell>
        </row>
        <row r="1351">
          <cell r="A1351">
            <v>45516979</v>
          </cell>
          <cell r="B1351" t="str">
            <v>979</v>
          </cell>
          <cell r="C1351">
            <v>0</v>
          </cell>
          <cell r="D1351">
            <v>0</v>
          </cell>
          <cell r="E1351">
            <v>0</v>
          </cell>
        </row>
        <row r="1352">
          <cell r="A1352">
            <v>45517849</v>
          </cell>
          <cell r="B1352" t="str">
            <v>849</v>
          </cell>
          <cell r="C1352">
            <v>0</v>
          </cell>
          <cell r="D1352">
            <v>0</v>
          </cell>
          <cell r="E1352">
            <v>0</v>
          </cell>
        </row>
        <row r="1353">
          <cell r="A1353">
            <v>45518860</v>
          </cell>
          <cell r="B1353" t="str">
            <v>860</v>
          </cell>
          <cell r="C1353">
            <v>0</v>
          </cell>
          <cell r="D1353">
            <v>0</v>
          </cell>
          <cell r="E1353">
            <v>0</v>
          </cell>
        </row>
        <row r="1354">
          <cell r="A1354">
            <v>45519809</v>
          </cell>
          <cell r="B1354" t="str">
            <v>809</v>
          </cell>
          <cell r="C1354">
            <v>0</v>
          </cell>
          <cell r="D1354">
            <v>0</v>
          </cell>
          <cell r="E1354">
            <v>0</v>
          </cell>
        </row>
        <row r="1355">
          <cell r="A1355">
            <v>45560801</v>
          </cell>
          <cell r="B1355" t="str">
            <v>801</v>
          </cell>
          <cell r="C1355">
            <v>0</v>
          </cell>
          <cell r="D1355">
            <v>0</v>
          </cell>
          <cell r="E1355">
            <v>0</v>
          </cell>
        </row>
        <row r="1356">
          <cell r="A1356">
            <v>45561801</v>
          </cell>
          <cell r="B1356" t="str">
            <v>801</v>
          </cell>
          <cell r="C1356">
            <v>0</v>
          </cell>
          <cell r="D1356">
            <v>0</v>
          </cell>
          <cell r="E1356">
            <v>0</v>
          </cell>
        </row>
        <row r="1357">
          <cell r="A1357">
            <v>45562801</v>
          </cell>
          <cell r="B1357" t="str">
            <v>801</v>
          </cell>
          <cell r="C1357">
            <v>0</v>
          </cell>
          <cell r="D1357">
            <v>0</v>
          </cell>
          <cell r="E1357">
            <v>0</v>
          </cell>
        </row>
        <row r="1358">
          <cell r="A1358">
            <v>45563801</v>
          </cell>
          <cell r="B1358" t="str">
            <v>801</v>
          </cell>
          <cell r="C1358">
            <v>0</v>
          </cell>
          <cell r="D1358">
            <v>0</v>
          </cell>
          <cell r="E1358">
            <v>0</v>
          </cell>
        </row>
        <row r="1359">
          <cell r="A1359">
            <v>45570801</v>
          </cell>
          <cell r="B1359" t="str">
            <v>801</v>
          </cell>
          <cell r="C1359">
            <v>0</v>
          </cell>
          <cell r="D1359">
            <v>0</v>
          </cell>
          <cell r="E1359">
            <v>0</v>
          </cell>
        </row>
        <row r="1360">
          <cell r="A1360">
            <v>45571801</v>
          </cell>
          <cell r="B1360" t="str">
            <v>801</v>
          </cell>
          <cell r="C1360">
            <v>0</v>
          </cell>
          <cell r="D1360">
            <v>0</v>
          </cell>
          <cell r="E1360">
            <v>0</v>
          </cell>
        </row>
        <row r="1361">
          <cell r="A1361">
            <v>45571905</v>
          </cell>
          <cell r="B1361" t="str">
            <v>905</v>
          </cell>
          <cell r="C1361">
            <v>0</v>
          </cell>
          <cell r="D1361">
            <v>0</v>
          </cell>
          <cell r="E1361">
            <v>0</v>
          </cell>
        </row>
        <row r="1362">
          <cell r="A1362">
            <v>45571907</v>
          </cell>
          <cell r="B1362" t="str">
            <v>907</v>
          </cell>
          <cell r="C1362">
            <v>0</v>
          </cell>
          <cell r="D1362">
            <v>0</v>
          </cell>
          <cell r="E1362">
            <v>0</v>
          </cell>
        </row>
        <row r="1363">
          <cell r="A1363">
            <v>45572801</v>
          </cell>
          <cell r="B1363" t="str">
            <v>801</v>
          </cell>
          <cell r="C1363">
            <v>0</v>
          </cell>
          <cell r="D1363">
            <v>0</v>
          </cell>
          <cell r="E1363">
            <v>0</v>
          </cell>
        </row>
        <row r="1364">
          <cell r="A1364">
            <v>45572809</v>
          </cell>
          <cell r="B1364" t="str">
            <v>809</v>
          </cell>
          <cell r="C1364">
            <v>0</v>
          </cell>
          <cell r="D1364">
            <v>0</v>
          </cell>
          <cell r="E1364">
            <v>0</v>
          </cell>
        </row>
        <row r="1365">
          <cell r="A1365">
            <v>45572815</v>
          </cell>
          <cell r="B1365" t="str">
            <v>815</v>
          </cell>
          <cell r="C1365">
            <v>0</v>
          </cell>
          <cell r="D1365">
            <v>0</v>
          </cell>
          <cell r="E1365">
            <v>0</v>
          </cell>
        </row>
        <row r="1366">
          <cell r="A1366">
            <v>45572855</v>
          </cell>
          <cell r="B1366" t="str">
            <v>855</v>
          </cell>
          <cell r="C1366">
            <v>0</v>
          </cell>
          <cell r="D1366">
            <v>0</v>
          </cell>
          <cell r="E1366">
            <v>0</v>
          </cell>
        </row>
        <row r="1367">
          <cell r="A1367">
            <v>45572905</v>
          </cell>
          <cell r="B1367" t="str">
            <v>905</v>
          </cell>
          <cell r="C1367">
            <v>0</v>
          </cell>
          <cell r="D1367">
            <v>0</v>
          </cell>
          <cell r="E1367">
            <v>0</v>
          </cell>
        </row>
        <row r="1368">
          <cell r="A1368">
            <v>45572907</v>
          </cell>
          <cell r="B1368" t="str">
            <v>907</v>
          </cell>
          <cell r="C1368">
            <v>0</v>
          </cell>
          <cell r="D1368">
            <v>0</v>
          </cell>
          <cell r="E1368">
            <v>0</v>
          </cell>
        </row>
        <row r="1369">
          <cell r="A1369">
            <v>45572967</v>
          </cell>
          <cell r="B1369" t="str">
            <v>967</v>
          </cell>
          <cell r="C1369">
            <v>0</v>
          </cell>
          <cell r="D1369">
            <v>0</v>
          </cell>
          <cell r="E1369">
            <v>0</v>
          </cell>
        </row>
        <row r="1370">
          <cell r="A1370">
            <v>45573801</v>
          </cell>
          <cell r="B1370" t="str">
            <v>801</v>
          </cell>
          <cell r="C1370">
            <v>0</v>
          </cell>
          <cell r="D1370">
            <v>0</v>
          </cell>
          <cell r="E1370">
            <v>0</v>
          </cell>
        </row>
        <row r="1371">
          <cell r="A1371">
            <v>45573809</v>
          </cell>
          <cell r="B1371" t="str">
            <v>809</v>
          </cell>
          <cell r="C1371">
            <v>0</v>
          </cell>
          <cell r="D1371">
            <v>0</v>
          </cell>
          <cell r="E1371">
            <v>0</v>
          </cell>
        </row>
        <row r="1372">
          <cell r="A1372">
            <v>45573855</v>
          </cell>
          <cell r="B1372" t="str">
            <v>855</v>
          </cell>
          <cell r="C1372">
            <v>0</v>
          </cell>
          <cell r="D1372">
            <v>0</v>
          </cell>
          <cell r="E1372">
            <v>0</v>
          </cell>
        </row>
        <row r="1373">
          <cell r="A1373">
            <v>45574801</v>
          </cell>
          <cell r="B1373" t="str">
            <v>801</v>
          </cell>
          <cell r="C1373">
            <v>0</v>
          </cell>
          <cell r="D1373">
            <v>0</v>
          </cell>
          <cell r="E1373">
            <v>0</v>
          </cell>
        </row>
        <row r="1374">
          <cell r="A1374">
            <v>45574809</v>
          </cell>
          <cell r="B1374" t="str">
            <v>809</v>
          </cell>
          <cell r="C1374">
            <v>0</v>
          </cell>
          <cell r="D1374">
            <v>0</v>
          </cell>
          <cell r="E1374">
            <v>0</v>
          </cell>
        </row>
        <row r="1375">
          <cell r="A1375">
            <v>45575801</v>
          </cell>
          <cell r="B1375" t="str">
            <v>801</v>
          </cell>
          <cell r="C1375">
            <v>0</v>
          </cell>
          <cell r="D1375">
            <v>0</v>
          </cell>
          <cell r="E1375">
            <v>0</v>
          </cell>
        </row>
        <row r="1376">
          <cell r="A1376">
            <v>45575809</v>
          </cell>
          <cell r="B1376" t="str">
            <v>809</v>
          </cell>
          <cell r="C1376">
            <v>0</v>
          </cell>
          <cell r="D1376">
            <v>0</v>
          </cell>
          <cell r="E1376">
            <v>0</v>
          </cell>
        </row>
        <row r="1377">
          <cell r="A1377">
            <v>45576801</v>
          </cell>
          <cell r="B1377" t="str">
            <v>801</v>
          </cell>
          <cell r="C1377">
            <v>0</v>
          </cell>
          <cell r="D1377">
            <v>0</v>
          </cell>
          <cell r="E1377">
            <v>0</v>
          </cell>
        </row>
        <row r="1378">
          <cell r="A1378">
            <v>45576809</v>
          </cell>
          <cell r="B1378" t="str">
            <v>809</v>
          </cell>
          <cell r="C1378">
            <v>0</v>
          </cell>
          <cell r="D1378">
            <v>0</v>
          </cell>
          <cell r="E1378">
            <v>0</v>
          </cell>
        </row>
        <row r="1379">
          <cell r="A1379">
            <v>45577801</v>
          </cell>
          <cell r="B1379" t="str">
            <v>801</v>
          </cell>
          <cell r="C1379">
            <v>0</v>
          </cell>
          <cell r="D1379">
            <v>0</v>
          </cell>
          <cell r="E1379">
            <v>0</v>
          </cell>
        </row>
        <row r="1380">
          <cell r="A1380">
            <v>45577809</v>
          </cell>
          <cell r="B1380" t="str">
            <v>809</v>
          </cell>
          <cell r="C1380">
            <v>0</v>
          </cell>
          <cell r="D1380">
            <v>0</v>
          </cell>
          <cell r="E1380">
            <v>0</v>
          </cell>
        </row>
        <row r="1381">
          <cell r="A1381">
            <v>45578801</v>
          </cell>
          <cell r="B1381" t="str">
            <v>801</v>
          </cell>
          <cell r="C1381">
            <v>0</v>
          </cell>
          <cell r="D1381">
            <v>0</v>
          </cell>
          <cell r="E1381">
            <v>0</v>
          </cell>
        </row>
        <row r="1382">
          <cell r="A1382">
            <v>45578809</v>
          </cell>
          <cell r="B1382" t="str">
            <v>809</v>
          </cell>
          <cell r="C1382">
            <v>0</v>
          </cell>
          <cell r="D1382">
            <v>0</v>
          </cell>
          <cell r="E1382">
            <v>0</v>
          </cell>
        </row>
        <row r="1383">
          <cell r="A1383">
            <v>45578849</v>
          </cell>
          <cell r="B1383" t="str">
            <v>849</v>
          </cell>
          <cell r="C1383">
            <v>0</v>
          </cell>
          <cell r="D1383">
            <v>0</v>
          </cell>
          <cell r="E1383">
            <v>0</v>
          </cell>
        </row>
        <row r="1384">
          <cell r="A1384">
            <v>45578855</v>
          </cell>
          <cell r="B1384" t="str">
            <v>855</v>
          </cell>
          <cell r="C1384">
            <v>0</v>
          </cell>
          <cell r="D1384">
            <v>0</v>
          </cell>
          <cell r="E1384">
            <v>0</v>
          </cell>
        </row>
        <row r="1385">
          <cell r="A1385">
            <v>45578860</v>
          </cell>
          <cell r="B1385" t="str">
            <v>860</v>
          </cell>
          <cell r="C1385">
            <v>0</v>
          </cell>
          <cell r="D1385">
            <v>0</v>
          </cell>
          <cell r="E1385">
            <v>0</v>
          </cell>
        </row>
        <row r="1386">
          <cell r="A1386">
            <v>45578967</v>
          </cell>
          <cell r="B1386" t="str">
            <v>967</v>
          </cell>
          <cell r="C1386">
            <v>0</v>
          </cell>
          <cell r="D1386">
            <v>0</v>
          </cell>
          <cell r="E1386">
            <v>0</v>
          </cell>
        </row>
        <row r="1387">
          <cell r="A1387">
            <v>45579801</v>
          </cell>
          <cell r="B1387" t="str">
            <v>801</v>
          </cell>
          <cell r="C1387">
            <v>0</v>
          </cell>
          <cell r="D1387">
            <v>0</v>
          </cell>
          <cell r="E1387">
            <v>0</v>
          </cell>
        </row>
        <row r="1388">
          <cell r="A1388">
            <v>45579809</v>
          </cell>
          <cell r="B1388" t="str">
            <v>809</v>
          </cell>
          <cell r="C1388">
            <v>0</v>
          </cell>
          <cell r="D1388">
            <v>0</v>
          </cell>
          <cell r="E1388">
            <v>0</v>
          </cell>
        </row>
        <row r="1389">
          <cell r="A1389">
            <v>45580801</v>
          </cell>
          <cell r="B1389" t="str">
            <v>801</v>
          </cell>
          <cell r="C1389">
            <v>0</v>
          </cell>
          <cell r="D1389">
            <v>0</v>
          </cell>
          <cell r="E1389">
            <v>0</v>
          </cell>
        </row>
        <row r="1390">
          <cell r="A1390">
            <v>45580809</v>
          </cell>
          <cell r="B1390" t="str">
            <v>809</v>
          </cell>
          <cell r="C1390">
            <v>0</v>
          </cell>
          <cell r="D1390">
            <v>0</v>
          </cell>
          <cell r="E1390">
            <v>0</v>
          </cell>
        </row>
        <row r="1391">
          <cell r="A1391">
            <v>45581801</v>
          </cell>
          <cell r="B1391" t="str">
            <v>801</v>
          </cell>
          <cell r="C1391">
            <v>0</v>
          </cell>
          <cell r="D1391">
            <v>0</v>
          </cell>
          <cell r="E1391">
            <v>0</v>
          </cell>
        </row>
        <row r="1392">
          <cell r="A1392">
            <v>45581809</v>
          </cell>
          <cell r="B1392" t="str">
            <v>809</v>
          </cell>
          <cell r="C1392">
            <v>0</v>
          </cell>
          <cell r="D1392">
            <v>0</v>
          </cell>
          <cell r="E1392">
            <v>0</v>
          </cell>
        </row>
        <row r="1393">
          <cell r="A1393">
            <v>45582801</v>
          </cell>
          <cell r="B1393" t="str">
            <v>801</v>
          </cell>
          <cell r="C1393">
            <v>0</v>
          </cell>
          <cell r="D1393">
            <v>0</v>
          </cell>
          <cell r="E1393">
            <v>0</v>
          </cell>
        </row>
        <row r="1394">
          <cell r="A1394">
            <v>45582809</v>
          </cell>
          <cell r="B1394" t="str">
            <v>809</v>
          </cell>
          <cell r="C1394">
            <v>0</v>
          </cell>
          <cell r="D1394">
            <v>0</v>
          </cell>
          <cell r="E1394">
            <v>0</v>
          </cell>
        </row>
        <row r="1395">
          <cell r="A1395">
            <v>45583801</v>
          </cell>
          <cell r="B1395" t="str">
            <v>801</v>
          </cell>
          <cell r="C1395">
            <v>0</v>
          </cell>
          <cell r="D1395">
            <v>0</v>
          </cell>
          <cell r="E1395">
            <v>0</v>
          </cell>
        </row>
        <row r="1396">
          <cell r="A1396">
            <v>45583809</v>
          </cell>
          <cell r="B1396" t="str">
            <v>809</v>
          </cell>
          <cell r="C1396">
            <v>0</v>
          </cell>
          <cell r="D1396">
            <v>0</v>
          </cell>
          <cell r="E1396">
            <v>0</v>
          </cell>
        </row>
        <row r="1397">
          <cell r="A1397">
            <v>45585801</v>
          </cell>
          <cell r="B1397" t="str">
            <v>801</v>
          </cell>
          <cell r="C1397">
            <v>0</v>
          </cell>
          <cell r="D1397">
            <v>0</v>
          </cell>
          <cell r="E1397">
            <v>0</v>
          </cell>
        </row>
        <row r="1398">
          <cell r="A1398">
            <v>45585809</v>
          </cell>
          <cell r="B1398" t="str">
            <v>809</v>
          </cell>
          <cell r="C1398">
            <v>0</v>
          </cell>
          <cell r="D1398">
            <v>0</v>
          </cell>
          <cell r="E1398">
            <v>0</v>
          </cell>
        </row>
        <row r="1399">
          <cell r="A1399">
            <v>45587801</v>
          </cell>
          <cell r="B1399" t="str">
            <v>801</v>
          </cell>
          <cell r="C1399">
            <v>0</v>
          </cell>
          <cell r="D1399">
            <v>0</v>
          </cell>
          <cell r="E1399">
            <v>0</v>
          </cell>
        </row>
        <row r="1400">
          <cell r="A1400">
            <v>45587809</v>
          </cell>
          <cell r="B1400" t="str">
            <v>809</v>
          </cell>
          <cell r="C1400">
            <v>0</v>
          </cell>
          <cell r="D1400">
            <v>0</v>
          </cell>
          <cell r="E1400">
            <v>0</v>
          </cell>
        </row>
        <row r="1401">
          <cell r="A1401">
            <v>45587815</v>
          </cell>
          <cell r="B1401" t="str">
            <v>815</v>
          </cell>
          <cell r="C1401">
            <v>0</v>
          </cell>
          <cell r="D1401">
            <v>0</v>
          </cell>
          <cell r="E1401">
            <v>0</v>
          </cell>
        </row>
        <row r="1402">
          <cell r="A1402">
            <v>45587855</v>
          </cell>
          <cell r="B1402" t="str">
            <v>855</v>
          </cell>
          <cell r="C1402">
            <v>0</v>
          </cell>
          <cell r="D1402">
            <v>0</v>
          </cell>
          <cell r="E1402">
            <v>0</v>
          </cell>
        </row>
        <row r="1403">
          <cell r="A1403">
            <v>45587905</v>
          </cell>
          <cell r="B1403" t="str">
            <v>905</v>
          </cell>
          <cell r="C1403">
            <v>0</v>
          </cell>
          <cell r="D1403">
            <v>0</v>
          </cell>
          <cell r="E1403">
            <v>0</v>
          </cell>
        </row>
        <row r="1404">
          <cell r="A1404">
            <v>45587907</v>
          </cell>
          <cell r="B1404" t="str">
            <v>907</v>
          </cell>
          <cell r="C1404">
            <v>0</v>
          </cell>
          <cell r="D1404">
            <v>0</v>
          </cell>
          <cell r="E1404">
            <v>0</v>
          </cell>
        </row>
        <row r="1405">
          <cell r="A1405">
            <v>45587967</v>
          </cell>
          <cell r="B1405" t="str">
            <v>967</v>
          </cell>
          <cell r="C1405">
            <v>0</v>
          </cell>
          <cell r="D1405">
            <v>0</v>
          </cell>
          <cell r="E1405">
            <v>0</v>
          </cell>
        </row>
        <row r="1406">
          <cell r="A1406">
            <v>45589801</v>
          </cell>
          <cell r="B1406" t="str">
            <v>801</v>
          </cell>
          <cell r="C1406">
            <v>0</v>
          </cell>
          <cell r="D1406">
            <v>0</v>
          </cell>
          <cell r="E1406">
            <v>0</v>
          </cell>
        </row>
        <row r="1407">
          <cell r="A1407">
            <v>45590801</v>
          </cell>
          <cell r="B1407" t="str">
            <v>801</v>
          </cell>
          <cell r="C1407">
            <v>0</v>
          </cell>
          <cell r="D1407">
            <v>0</v>
          </cell>
          <cell r="E1407">
            <v>0</v>
          </cell>
        </row>
        <row r="1408">
          <cell r="A1408">
            <v>45591801</v>
          </cell>
          <cell r="B1408" t="str">
            <v>801</v>
          </cell>
          <cell r="C1408">
            <v>0</v>
          </cell>
          <cell r="D1408">
            <v>0</v>
          </cell>
          <cell r="E1408">
            <v>0</v>
          </cell>
        </row>
        <row r="1409">
          <cell r="A1409">
            <v>45592801</v>
          </cell>
          <cell r="B1409" t="str">
            <v>801</v>
          </cell>
          <cell r="C1409">
            <v>0</v>
          </cell>
          <cell r="D1409">
            <v>0</v>
          </cell>
          <cell r="E1409">
            <v>0</v>
          </cell>
        </row>
        <row r="1410">
          <cell r="A1410">
            <v>45593801</v>
          </cell>
          <cell r="B1410" t="str">
            <v>801</v>
          </cell>
          <cell r="C1410">
            <v>0</v>
          </cell>
          <cell r="D1410">
            <v>0</v>
          </cell>
          <cell r="E1410">
            <v>0</v>
          </cell>
        </row>
        <row r="1411">
          <cell r="A1411">
            <v>45594801</v>
          </cell>
          <cell r="B1411" t="str">
            <v>801</v>
          </cell>
          <cell r="C1411">
            <v>0</v>
          </cell>
          <cell r="D1411">
            <v>0</v>
          </cell>
          <cell r="E1411">
            <v>0</v>
          </cell>
        </row>
        <row r="1412">
          <cell r="A1412">
            <v>45595801</v>
          </cell>
          <cell r="B1412" t="str">
            <v>801</v>
          </cell>
          <cell r="C1412">
            <v>0</v>
          </cell>
          <cell r="D1412">
            <v>0</v>
          </cell>
          <cell r="E1412">
            <v>0</v>
          </cell>
        </row>
        <row r="1413">
          <cell r="A1413">
            <v>45595809</v>
          </cell>
          <cell r="B1413" t="str">
            <v>809</v>
          </cell>
          <cell r="C1413">
            <v>0</v>
          </cell>
          <cell r="D1413">
            <v>0</v>
          </cell>
          <cell r="E1413">
            <v>0</v>
          </cell>
        </row>
        <row r="1414">
          <cell r="A1414">
            <v>45595855</v>
          </cell>
          <cell r="B1414" t="str">
            <v>855</v>
          </cell>
          <cell r="C1414">
            <v>0</v>
          </cell>
          <cell r="D1414">
            <v>0</v>
          </cell>
          <cell r="E1414">
            <v>0</v>
          </cell>
        </row>
        <row r="1415">
          <cell r="A1415">
            <v>45597801</v>
          </cell>
          <cell r="B1415" t="str">
            <v>801</v>
          </cell>
          <cell r="C1415">
            <v>0</v>
          </cell>
          <cell r="D1415">
            <v>0</v>
          </cell>
          <cell r="E1415">
            <v>0</v>
          </cell>
        </row>
        <row r="1416">
          <cell r="A1416">
            <v>45597809</v>
          </cell>
          <cell r="B1416" t="str">
            <v>809</v>
          </cell>
          <cell r="C1416">
            <v>0</v>
          </cell>
          <cell r="D1416">
            <v>0</v>
          </cell>
          <cell r="E1416">
            <v>0</v>
          </cell>
        </row>
        <row r="1417">
          <cell r="A1417">
            <v>45597849</v>
          </cell>
          <cell r="B1417" t="str">
            <v>849</v>
          </cell>
          <cell r="C1417">
            <v>0</v>
          </cell>
          <cell r="D1417">
            <v>0</v>
          </cell>
          <cell r="E1417">
            <v>0</v>
          </cell>
        </row>
        <row r="1418">
          <cell r="A1418">
            <v>45597855</v>
          </cell>
          <cell r="B1418" t="str">
            <v>855</v>
          </cell>
          <cell r="C1418">
            <v>0</v>
          </cell>
          <cell r="D1418">
            <v>0</v>
          </cell>
          <cell r="E1418">
            <v>0</v>
          </cell>
        </row>
        <row r="1419">
          <cell r="A1419">
            <v>45637801</v>
          </cell>
          <cell r="B1419" t="str">
            <v>801</v>
          </cell>
          <cell r="C1419">
            <v>0</v>
          </cell>
          <cell r="D1419">
            <v>0</v>
          </cell>
          <cell r="E1419">
            <v>0</v>
          </cell>
        </row>
        <row r="1420">
          <cell r="A1420">
            <v>45637809</v>
          </cell>
          <cell r="B1420" t="str">
            <v>809</v>
          </cell>
          <cell r="C1420">
            <v>0</v>
          </cell>
          <cell r="D1420">
            <v>0</v>
          </cell>
          <cell r="E1420">
            <v>0</v>
          </cell>
        </row>
        <row r="1421">
          <cell r="A1421">
            <v>45655849</v>
          </cell>
          <cell r="B1421" t="str">
            <v>849</v>
          </cell>
          <cell r="C1421">
            <v>0</v>
          </cell>
          <cell r="D1421">
            <v>0</v>
          </cell>
          <cell r="E1421">
            <v>0</v>
          </cell>
        </row>
        <row r="1422">
          <cell r="A1422">
            <v>45656801</v>
          </cell>
          <cell r="B1422" t="str">
            <v>801</v>
          </cell>
          <cell r="C1422">
            <v>0</v>
          </cell>
          <cell r="D1422">
            <v>0</v>
          </cell>
          <cell r="E1422">
            <v>0</v>
          </cell>
        </row>
        <row r="1423">
          <cell r="A1423">
            <v>45656809</v>
          </cell>
          <cell r="B1423" t="str">
            <v>809</v>
          </cell>
          <cell r="C1423">
            <v>20</v>
          </cell>
          <cell r="D1423">
            <v>1</v>
          </cell>
          <cell r="E1423">
            <v>4179.454545454545</v>
          </cell>
        </row>
        <row r="1424">
          <cell r="A1424">
            <v>45657801</v>
          </cell>
          <cell r="B1424" t="str">
            <v>801</v>
          </cell>
          <cell r="C1424">
            <v>240</v>
          </cell>
          <cell r="D1424">
            <v>0</v>
          </cell>
          <cell r="E1424">
            <v>239.98500000000001</v>
          </cell>
        </row>
        <row r="1425">
          <cell r="A1425">
            <v>45657809</v>
          </cell>
          <cell r="B1425" t="str">
            <v>809</v>
          </cell>
          <cell r="C1425">
            <v>-296</v>
          </cell>
          <cell r="D1425">
            <v>13</v>
          </cell>
          <cell r="E1425">
            <v>-61855.927272727269</v>
          </cell>
        </row>
        <row r="1426">
          <cell r="A1426">
            <v>45657849</v>
          </cell>
          <cell r="B1426" t="str">
            <v>849</v>
          </cell>
          <cell r="C1426">
            <v>0</v>
          </cell>
          <cell r="D1426">
            <v>0</v>
          </cell>
          <cell r="E1426">
            <v>0</v>
          </cell>
        </row>
        <row r="1427">
          <cell r="A1427">
            <v>45657855</v>
          </cell>
          <cell r="B1427" t="str">
            <v>855</v>
          </cell>
          <cell r="C1427">
            <v>333</v>
          </cell>
          <cell r="D1427">
            <v>28</v>
          </cell>
          <cell r="E1427">
            <v>6618.6976744186049</v>
          </cell>
        </row>
        <row r="1428">
          <cell r="A1428">
            <v>45658801</v>
          </cell>
          <cell r="B1428" t="str">
            <v>801</v>
          </cell>
          <cell r="C1428">
            <v>4740</v>
          </cell>
          <cell r="D1428">
            <v>0</v>
          </cell>
          <cell r="E1428">
            <v>4739.7037500000006</v>
          </cell>
        </row>
        <row r="1429">
          <cell r="A1429">
            <v>45658809</v>
          </cell>
          <cell r="B1429" t="str">
            <v>809</v>
          </cell>
          <cell r="C1429">
            <v>102</v>
          </cell>
          <cell r="D1429">
            <v>126</v>
          </cell>
          <cell r="E1429">
            <v>21315.218181818182</v>
          </cell>
        </row>
        <row r="1430">
          <cell r="A1430">
            <v>45658855</v>
          </cell>
          <cell r="B1430" t="str">
            <v>855</v>
          </cell>
          <cell r="C1430">
            <v>447</v>
          </cell>
          <cell r="D1430">
            <v>39</v>
          </cell>
          <cell r="E1430">
            <v>8884.5581395348836</v>
          </cell>
        </row>
        <row r="1431">
          <cell r="A1431">
            <v>45658967</v>
          </cell>
          <cell r="B1431" t="str">
            <v>967</v>
          </cell>
          <cell r="C1431">
            <v>-35</v>
          </cell>
          <cell r="D1431">
            <v>4</v>
          </cell>
          <cell r="E1431">
            <v>-35000</v>
          </cell>
        </row>
        <row r="1432">
          <cell r="A1432">
            <v>45658981</v>
          </cell>
          <cell r="B1432" t="str">
            <v>981</v>
          </cell>
          <cell r="C1432">
            <v>0</v>
          </cell>
          <cell r="D1432">
            <v>0</v>
          </cell>
          <cell r="E1432">
            <v>0</v>
          </cell>
        </row>
        <row r="1433">
          <cell r="A1433">
            <v>45659801</v>
          </cell>
          <cell r="B1433" t="str">
            <v>801</v>
          </cell>
          <cell r="C1433">
            <v>367</v>
          </cell>
          <cell r="D1433">
            <v>0</v>
          </cell>
          <cell r="E1433">
            <v>366.97706249999999</v>
          </cell>
        </row>
        <row r="1434">
          <cell r="A1434">
            <v>45659809</v>
          </cell>
          <cell r="B1434" t="str">
            <v>809</v>
          </cell>
          <cell r="C1434">
            <v>121</v>
          </cell>
          <cell r="D1434">
            <v>20</v>
          </cell>
          <cell r="E1434">
            <v>25285.7</v>
          </cell>
        </row>
        <row r="1435">
          <cell r="A1435">
            <v>45659855</v>
          </cell>
          <cell r="B1435" t="str">
            <v>855</v>
          </cell>
          <cell r="C1435">
            <v>-417</v>
          </cell>
          <cell r="D1435">
            <v>19</v>
          </cell>
          <cell r="E1435">
            <v>-8288.2790697674409</v>
          </cell>
        </row>
        <row r="1436">
          <cell r="A1436">
            <v>45659967</v>
          </cell>
          <cell r="B1436" t="str">
            <v>967</v>
          </cell>
          <cell r="C1436">
            <v>0</v>
          </cell>
          <cell r="D1436">
            <v>0</v>
          </cell>
          <cell r="E1436">
            <v>0</v>
          </cell>
        </row>
        <row r="1437">
          <cell r="A1437">
            <v>45659981</v>
          </cell>
          <cell r="B1437" t="str">
            <v>981</v>
          </cell>
          <cell r="C1437">
            <v>0</v>
          </cell>
          <cell r="D1437">
            <v>0</v>
          </cell>
          <cell r="E1437">
            <v>0</v>
          </cell>
        </row>
        <row r="1438">
          <cell r="A1438">
            <v>45660801</v>
          </cell>
          <cell r="B1438" t="str">
            <v>801</v>
          </cell>
          <cell r="C1438">
            <v>45391</v>
          </cell>
          <cell r="D1438">
            <v>0</v>
          </cell>
          <cell r="E1438">
            <v>45388.163062500003</v>
          </cell>
        </row>
        <row r="1439">
          <cell r="A1439">
            <v>45660809</v>
          </cell>
          <cell r="B1439" t="str">
            <v>809</v>
          </cell>
          <cell r="C1439">
            <v>-528</v>
          </cell>
          <cell r="D1439">
            <v>11</v>
          </cell>
          <cell r="E1439">
            <v>-110337.59999999999</v>
          </cell>
        </row>
        <row r="1440">
          <cell r="A1440">
            <v>45660855</v>
          </cell>
          <cell r="B1440" t="str">
            <v>855</v>
          </cell>
          <cell r="C1440">
            <v>828</v>
          </cell>
          <cell r="D1440">
            <v>2</v>
          </cell>
          <cell r="E1440">
            <v>16457.302325581397</v>
          </cell>
        </row>
        <row r="1441">
          <cell r="A1441">
            <v>45660967</v>
          </cell>
          <cell r="B1441" t="str">
            <v>967</v>
          </cell>
          <cell r="C1441">
            <v>-18</v>
          </cell>
          <cell r="D1441">
            <v>0</v>
          </cell>
          <cell r="E1441">
            <v>-18000</v>
          </cell>
        </row>
        <row r="1442">
          <cell r="A1442">
            <v>45661801</v>
          </cell>
          <cell r="B1442" t="str">
            <v>801</v>
          </cell>
          <cell r="C1442">
            <v>0</v>
          </cell>
          <cell r="D1442">
            <v>0</v>
          </cell>
          <cell r="E1442">
            <v>0</v>
          </cell>
        </row>
        <row r="1443">
          <cell r="A1443">
            <v>45661809</v>
          </cell>
          <cell r="B1443" t="str">
            <v>809</v>
          </cell>
          <cell r="C1443">
            <v>-1</v>
          </cell>
          <cell r="D1443">
            <v>2</v>
          </cell>
          <cell r="E1443">
            <v>-208.97272727272727</v>
          </cell>
        </row>
        <row r="1444">
          <cell r="A1444">
            <v>45662801</v>
          </cell>
          <cell r="B1444" t="str">
            <v>801</v>
          </cell>
          <cell r="C1444">
            <v>0</v>
          </cell>
          <cell r="D1444">
            <v>0</v>
          </cell>
          <cell r="E1444">
            <v>0</v>
          </cell>
        </row>
        <row r="1445">
          <cell r="A1445">
            <v>45662809</v>
          </cell>
          <cell r="B1445" t="str">
            <v>809</v>
          </cell>
          <cell r="C1445">
            <v>114</v>
          </cell>
          <cell r="D1445">
            <v>13</v>
          </cell>
          <cell r="E1445">
            <v>23822.890909090907</v>
          </cell>
        </row>
        <row r="1446">
          <cell r="A1446">
            <v>45663801</v>
          </cell>
          <cell r="B1446" t="str">
            <v>801</v>
          </cell>
          <cell r="C1446">
            <v>0</v>
          </cell>
          <cell r="D1446">
            <v>0</v>
          </cell>
          <cell r="E1446">
            <v>0</v>
          </cell>
        </row>
        <row r="1447">
          <cell r="A1447">
            <v>45663809</v>
          </cell>
          <cell r="B1447" t="str">
            <v>809</v>
          </cell>
          <cell r="C1447">
            <v>0</v>
          </cell>
          <cell r="D1447">
            <v>0</v>
          </cell>
          <cell r="E1447">
            <v>0</v>
          </cell>
        </row>
        <row r="1448">
          <cell r="A1448">
            <v>45663849</v>
          </cell>
          <cell r="B1448" t="str">
            <v>849</v>
          </cell>
          <cell r="C1448">
            <v>0</v>
          </cell>
          <cell r="D1448">
            <v>0</v>
          </cell>
          <cell r="E1448">
            <v>0</v>
          </cell>
        </row>
        <row r="1449">
          <cell r="A1449">
            <v>45664860</v>
          </cell>
          <cell r="B1449" t="str">
            <v>860</v>
          </cell>
          <cell r="C1449">
            <v>0</v>
          </cell>
          <cell r="D1449">
            <v>0</v>
          </cell>
          <cell r="E1449">
            <v>0</v>
          </cell>
        </row>
        <row r="1450">
          <cell r="A1450">
            <v>45667801</v>
          </cell>
          <cell r="B1450" t="str">
            <v>801</v>
          </cell>
          <cell r="C1450">
            <v>0</v>
          </cell>
          <cell r="D1450">
            <v>0</v>
          </cell>
          <cell r="E1450">
            <v>0</v>
          </cell>
        </row>
        <row r="1451">
          <cell r="A1451">
            <v>45667809</v>
          </cell>
          <cell r="B1451" t="str">
            <v>809</v>
          </cell>
          <cell r="C1451">
            <v>0</v>
          </cell>
          <cell r="D1451">
            <v>0</v>
          </cell>
          <cell r="E1451">
            <v>0</v>
          </cell>
        </row>
        <row r="1452">
          <cell r="A1452">
            <v>45667967</v>
          </cell>
          <cell r="B1452" t="str">
            <v>967</v>
          </cell>
          <cell r="C1452">
            <v>-1</v>
          </cell>
          <cell r="D1452">
            <v>0</v>
          </cell>
          <cell r="E1452">
            <v>-1000</v>
          </cell>
        </row>
        <row r="1453">
          <cell r="A1453">
            <v>45668860</v>
          </cell>
          <cell r="B1453" t="str">
            <v>860</v>
          </cell>
          <cell r="C1453">
            <v>0</v>
          </cell>
          <cell r="D1453">
            <v>0</v>
          </cell>
          <cell r="E1453">
            <v>0</v>
          </cell>
        </row>
        <row r="1454">
          <cell r="A1454">
            <v>45669801</v>
          </cell>
          <cell r="B1454" t="str">
            <v>801</v>
          </cell>
          <cell r="C1454">
            <v>0</v>
          </cell>
          <cell r="D1454">
            <v>0</v>
          </cell>
          <cell r="E1454">
            <v>0</v>
          </cell>
        </row>
        <row r="1455">
          <cell r="A1455">
            <v>45669809</v>
          </cell>
          <cell r="B1455" t="str">
            <v>809</v>
          </cell>
          <cell r="C1455">
            <v>0</v>
          </cell>
          <cell r="D1455">
            <v>0</v>
          </cell>
          <cell r="E1455">
            <v>0</v>
          </cell>
        </row>
        <row r="1456">
          <cell r="A1456">
            <v>45671801</v>
          </cell>
          <cell r="B1456" t="str">
            <v>801</v>
          </cell>
          <cell r="C1456">
            <v>0</v>
          </cell>
          <cell r="D1456">
            <v>0</v>
          </cell>
          <cell r="E1456">
            <v>0</v>
          </cell>
        </row>
        <row r="1457">
          <cell r="A1457">
            <v>45671809</v>
          </cell>
          <cell r="B1457" t="str">
            <v>809</v>
          </cell>
          <cell r="C1457">
            <v>0</v>
          </cell>
          <cell r="D1457">
            <v>0</v>
          </cell>
          <cell r="E1457">
            <v>0</v>
          </cell>
        </row>
        <row r="1458">
          <cell r="A1458">
            <v>45672801</v>
          </cell>
          <cell r="B1458" t="str">
            <v>801</v>
          </cell>
          <cell r="C1458">
            <v>0</v>
          </cell>
          <cell r="D1458">
            <v>0</v>
          </cell>
          <cell r="E1458">
            <v>0</v>
          </cell>
        </row>
        <row r="1459">
          <cell r="A1459">
            <v>45672809</v>
          </cell>
          <cell r="B1459" t="str">
            <v>809</v>
          </cell>
          <cell r="C1459">
            <v>0</v>
          </cell>
          <cell r="D1459">
            <v>0</v>
          </cell>
          <cell r="E1459">
            <v>0</v>
          </cell>
        </row>
        <row r="1460">
          <cell r="A1460">
            <v>45672855</v>
          </cell>
          <cell r="B1460" t="str">
            <v>855</v>
          </cell>
          <cell r="C1460">
            <v>0</v>
          </cell>
          <cell r="D1460">
            <v>0</v>
          </cell>
          <cell r="E1460">
            <v>0</v>
          </cell>
        </row>
        <row r="1461">
          <cell r="A1461">
            <v>45674801</v>
          </cell>
          <cell r="B1461" t="str">
            <v>801</v>
          </cell>
          <cell r="C1461">
            <v>0</v>
          </cell>
          <cell r="D1461">
            <v>0</v>
          </cell>
          <cell r="E1461">
            <v>0</v>
          </cell>
        </row>
        <row r="1462">
          <cell r="A1462">
            <v>45674809</v>
          </cell>
          <cell r="B1462" t="str">
            <v>809</v>
          </cell>
          <cell r="C1462">
            <v>0</v>
          </cell>
          <cell r="D1462">
            <v>0</v>
          </cell>
          <cell r="E1462">
            <v>0</v>
          </cell>
        </row>
        <row r="1463">
          <cell r="A1463">
            <v>45674855</v>
          </cell>
          <cell r="B1463" t="str">
            <v>855</v>
          </cell>
          <cell r="C1463">
            <v>0</v>
          </cell>
          <cell r="D1463">
            <v>0</v>
          </cell>
          <cell r="E1463">
            <v>0</v>
          </cell>
        </row>
        <row r="1464">
          <cell r="A1464">
            <v>45675801</v>
          </cell>
          <cell r="B1464" t="str">
            <v>801</v>
          </cell>
          <cell r="C1464">
            <v>0</v>
          </cell>
          <cell r="D1464">
            <v>0</v>
          </cell>
          <cell r="E1464">
            <v>0</v>
          </cell>
        </row>
        <row r="1465">
          <cell r="A1465">
            <v>45675809</v>
          </cell>
          <cell r="B1465" t="str">
            <v>809</v>
          </cell>
          <cell r="C1465">
            <v>0</v>
          </cell>
          <cell r="D1465">
            <v>0</v>
          </cell>
          <cell r="E1465">
            <v>0</v>
          </cell>
        </row>
        <row r="1466">
          <cell r="A1466">
            <v>45675855</v>
          </cell>
          <cell r="B1466" t="str">
            <v>855</v>
          </cell>
          <cell r="C1466">
            <v>0</v>
          </cell>
          <cell r="D1466">
            <v>0</v>
          </cell>
          <cell r="E1466">
            <v>0</v>
          </cell>
        </row>
        <row r="1467">
          <cell r="A1467">
            <v>45676801</v>
          </cell>
          <cell r="B1467" t="str">
            <v>801</v>
          </cell>
          <cell r="C1467">
            <v>0</v>
          </cell>
          <cell r="D1467">
            <v>0</v>
          </cell>
          <cell r="E1467">
            <v>0</v>
          </cell>
        </row>
        <row r="1468">
          <cell r="A1468">
            <v>45676809</v>
          </cell>
          <cell r="B1468" t="str">
            <v>809</v>
          </cell>
          <cell r="C1468">
            <v>0</v>
          </cell>
          <cell r="D1468">
            <v>0</v>
          </cell>
          <cell r="E1468">
            <v>0</v>
          </cell>
        </row>
        <row r="1469">
          <cell r="A1469">
            <v>45677801</v>
          </cell>
          <cell r="B1469" t="str">
            <v>801</v>
          </cell>
          <cell r="C1469">
            <v>0</v>
          </cell>
          <cell r="D1469">
            <v>0</v>
          </cell>
          <cell r="E1469">
            <v>0</v>
          </cell>
        </row>
        <row r="1470">
          <cell r="A1470">
            <v>45677809</v>
          </cell>
          <cell r="B1470" t="str">
            <v>809</v>
          </cell>
          <cell r="C1470">
            <v>0</v>
          </cell>
          <cell r="D1470">
            <v>0</v>
          </cell>
          <cell r="E1470">
            <v>0</v>
          </cell>
        </row>
        <row r="1471">
          <cell r="A1471">
            <v>45677855</v>
          </cell>
          <cell r="B1471" t="str">
            <v>855</v>
          </cell>
          <cell r="C1471">
            <v>0</v>
          </cell>
          <cell r="D1471">
            <v>0</v>
          </cell>
          <cell r="E1471">
            <v>0</v>
          </cell>
        </row>
        <row r="1472">
          <cell r="A1472">
            <v>45678801</v>
          </cell>
          <cell r="B1472" t="str">
            <v>801</v>
          </cell>
          <cell r="C1472">
            <v>216</v>
          </cell>
          <cell r="D1472">
            <v>0</v>
          </cell>
          <cell r="E1472">
            <v>215.98650000000001</v>
          </cell>
        </row>
        <row r="1473">
          <cell r="A1473">
            <v>45678809</v>
          </cell>
          <cell r="B1473" t="str">
            <v>809</v>
          </cell>
          <cell r="C1473">
            <v>14</v>
          </cell>
          <cell r="D1473">
            <v>6</v>
          </cell>
          <cell r="E1473">
            <v>2925.6181818181817</v>
          </cell>
        </row>
        <row r="1474">
          <cell r="A1474">
            <v>45678855</v>
          </cell>
          <cell r="B1474" t="str">
            <v>855</v>
          </cell>
          <cell r="C1474">
            <v>156</v>
          </cell>
          <cell r="D1474">
            <v>0</v>
          </cell>
          <cell r="E1474">
            <v>3100.6511627906975</v>
          </cell>
        </row>
        <row r="1475">
          <cell r="A1475">
            <v>45678967</v>
          </cell>
          <cell r="B1475" t="str">
            <v>967</v>
          </cell>
          <cell r="C1475">
            <v>0</v>
          </cell>
          <cell r="D1475">
            <v>0</v>
          </cell>
          <cell r="E1475">
            <v>0</v>
          </cell>
        </row>
        <row r="1476">
          <cell r="A1476">
            <v>45679801</v>
          </cell>
          <cell r="B1476" t="str">
            <v>801</v>
          </cell>
          <cell r="C1476">
            <v>0</v>
          </cell>
          <cell r="D1476">
            <v>0</v>
          </cell>
          <cell r="E1476">
            <v>0</v>
          </cell>
        </row>
        <row r="1477">
          <cell r="A1477">
            <v>45679855</v>
          </cell>
          <cell r="B1477" t="str">
            <v>855</v>
          </cell>
          <cell r="C1477">
            <v>0</v>
          </cell>
          <cell r="D1477">
            <v>0</v>
          </cell>
          <cell r="E1477">
            <v>0</v>
          </cell>
        </row>
        <row r="1478">
          <cell r="A1478">
            <v>45680801</v>
          </cell>
          <cell r="B1478" t="str">
            <v>801</v>
          </cell>
          <cell r="C1478">
            <v>10068</v>
          </cell>
          <cell r="D1478">
            <v>0</v>
          </cell>
          <cell r="E1478">
            <v>10067.37075</v>
          </cell>
        </row>
        <row r="1479">
          <cell r="A1479">
            <v>45680809</v>
          </cell>
          <cell r="B1479" t="str">
            <v>809</v>
          </cell>
          <cell r="C1479">
            <v>-16</v>
          </cell>
          <cell r="D1479">
            <v>0</v>
          </cell>
          <cell r="E1479">
            <v>-3343.5636363636363</v>
          </cell>
        </row>
        <row r="1480">
          <cell r="A1480">
            <v>45680855</v>
          </cell>
          <cell r="B1480" t="str">
            <v>855</v>
          </cell>
          <cell r="C1480">
            <v>822</v>
          </cell>
          <cell r="D1480">
            <v>0</v>
          </cell>
          <cell r="E1480">
            <v>16338.046511627907</v>
          </cell>
        </row>
        <row r="1481">
          <cell r="A1481">
            <v>45681801</v>
          </cell>
          <cell r="B1481" t="str">
            <v>801</v>
          </cell>
          <cell r="C1481">
            <v>0</v>
          </cell>
          <cell r="D1481">
            <v>0</v>
          </cell>
          <cell r="E1481">
            <v>0</v>
          </cell>
        </row>
        <row r="1482">
          <cell r="A1482">
            <v>45681809</v>
          </cell>
          <cell r="B1482" t="str">
            <v>809</v>
          </cell>
          <cell r="C1482">
            <v>0</v>
          </cell>
          <cell r="D1482">
            <v>0</v>
          </cell>
          <cell r="E1482">
            <v>0</v>
          </cell>
        </row>
        <row r="1483">
          <cell r="A1483">
            <v>45682801</v>
          </cell>
          <cell r="B1483" t="str">
            <v>801</v>
          </cell>
          <cell r="C1483">
            <v>0</v>
          </cell>
          <cell r="D1483">
            <v>0</v>
          </cell>
          <cell r="E1483">
            <v>0</v>
          </cell>
        </row>
        <row r="1484">
          <cell r="A1484">
            <v>45682809</v>
          </cell>
          <cell r="B1484" t="str">
            <v>809</v>
          </cell>
          <cell r="C1484">
            <v>2</v>
          </cell>
          <cell r="D1484">
            <v>0</v>
          </cell>
          <cell r="E1484">
            <v>417.94545454545454</v>
          </cell>
        </row>
        <row r="1485">
          <cell r="A1485">
            <v>45682849</v>
          </cell>
          <cell r="B1485" t="str">
            <v>849</v>
          </cell>
          <cell r="C1485">
            <v>0</v>
          </cell>
          <cell r="D1485">
            <v>0</v>
          </cell>
          <cell r="E1485">
            <v>0</v>
          </cell>
        </row>
        <row r="1486">
          <cell r="A1486">
            <v>45682855</v>
          </cell>
          <cell r="B1486" t="str">
            <v>855</v>
          </cell>
          <cell r="C1486">
            <v>0</v>
          </cell>
          <cell r="D1486">
            <v>0</v>
          </cell>
          <cell r="E1486">
            <v>0</v>
          </cell>
        </row>
        <row r="1487">
          <cell r="A1487">
            <v>45682860</v>
          </cell>
          <cell r="B1487" t="str">
            <v>860</v>
          </cell>
          <cell r="C1487">
            <v>0</v>
          </cell>
          <cell r="D1487">
            <v>0</v>
          </cell>
          <cell r="E1487">
            <v>0</v>
          </cell>
        </row>
        <row r="1488">
          <cell r="A1488">
            <v>45683801</v>
          </cell>
          <cell r="B1488" t="str">
            <v>801</v>
          </cell>
          <cell r="C1488">
            <v>0</v>
          </cell>
          <cell r="D1488">
            <v>0</v>
          </cell>
          <cell r="E1488">
            <v>0</v>
          </cell>
        </row>
        <row r="1489">
          <cell r="A1489">
            <v>45683809</v>
          </cell>
          <cell r="B1489" t="str">
            <v>809</v>
          </cell>
          <cell r="C1489">
            <v>0</v>
          </cell>
          <cell r="D1489">
            <v>0</v>
          </cell>
          <cell r="E1489">
            <v>0</v>
          </cell>
        </row>
        <row r="1490">
          <cell r="A1490">
            <v>45683849</v>
          </cell>
          <cell r="B1490" t="str">
            <v>849</v>
          </cell>
          <cell r="C1490">
            <v>0</v>
          </cell>
          <cell r="D1490">
            <v>0</v>
          </cell>
          <cell r="E1490">
            <v>0</v>
          </cell>
        </row>
        <row r="1491">
          <cell r="A1491">
            <v>45683855</v>
          </cell>
          <cell r="B1491" t="str">
            <v>855</v>
          </cell>
          <cell r="C1491">
            <v>0</v>
          </cell>
          <cell r="D1491">
            <v>0</v>
          </cell>
          <cell r="E1491">
            <v>0</v>
          </cell>
        </row>
        <row r="1492">
          <cell r="A1492">
            <v>45683860</v>
          </cell>
          <cell r="B1492" t="str">
            <v>860</v>
          </cell>
          <cell r="C1492">
            <v>0</v>
          </cell>
          <cell r="D1492">
            <v>0</v>
          </cell>
          <cell r="E1492">
            <v>0</v>
          </cell>
        </row>
        <row r="1493">
          <cell r="A1493">
            <v>45684801</v>
          </cell>
          <cell r="B1493" t="str">
            <v>801</v>
          </cell>
          <cell r="C1493">
            <v>0</v>
          </cell>
          <cell r="D1493">
            <v>0</v>
          </cell>
          <cell r="E1493">
            <v>0</v>
          </cell>
        </row>
        <row r="1494">
          <cell r="A1494">
            <v>45684809</v>
          </cell>
          <cell r="B1494" t="str">
            <v>809</v>
          </cell>
          <cell r="C1494">
            <v>0</v>
          </cell>
          <cell r="D1494">
            <v>0</v>
          </cell>
          <cell r="E1494">
            <v>0</v>
          </cell>
        </row>
        <row r="1495">
          <cell r="A1495">
            <v>45684849</v>
          </cell>
          <cell r="B1495" t="str">
            <v>849</v>
          </cell>
          <cell r="C1495">
            <v>0</v>
          </cell>
          <cell r="D1495">
            <v>0</v>
          </cell>
          <cell r="E1495">
            <v>0</v>
          </cell>
        </row>
        <row r="1496">
          <cell r="A1496">
            <v>45684855</v>
          </cell>
          <cell r="B1496" t="str">
            <v>855</v>
          </cell>
          <cell r="C1496">
            <v>0</v>
          </cell>
          <cell r="D1496">
            <v>0</v>
          </cell>
          <cell r="E1496">
            <v>0</v>
          </cell>
        </row>
        <row r="1497">
          <cell r="A1497">
            <v>45684860</v>
          </cell>
          <cell r="B1497" t="str">
            <v>860</v>
          </cell>
          <cell r="C1497">
            <v>0</v>
          </cell>
          <cell r="D1497">
            <v>0</v>
          </cell>
          <cell r="E1497">
            <v>0</v>
          </cell>
        </row>
        <row r="1498">
          <cell r="A1498">
            <v>45685801</v>
          </cell>
          <cell r="B1498" t="str">
            <v>801</v>
          </cell>
          <cell r="C1498">
            <v>0</v>
          </cell>
          <cell r="D1498">
            <v>0</v>
          </cell>
          <cell r="E1498">
            <v>0</v>
          </cell>
        </row>
        <row r="1499">
          <cell r="A1499">
            <v>45685809</v>
          </cell>
          <cell r="B1499" t="str">
            <v>809</v>
          </cell>
          <cell r="C1499">
            <v>17</v>
          </cell>
          <cell r="D1499">
            <v>0</v>
          </cell>
          <cell r="E1499">
            <v>3552.5363636363636</v>
          </cell>
        </row>
        <row r="1500">
          <cell r="A1500">
            <v>45685855</v>
          </cell>
          <cell r="B1500" t="str">
            <v>855</v>
          </cell>
          <cell r="C1500">
            <v>0</v>
          </cell>
          <cell r="D1500">
            <v>0</v>
          </cell>
          <cell r="E1500">
            <v>0</v>
          </cell>
        </row>
        <row r="1501">
          <cell r="A1501">
            <v>45686801</v>
          </cell>
          <cell r="B1501" t="str">
            <v>801</v>
          </cell>
          <cell r="C1501">
            <v>0</v>
          </cell>
          <cell r="D1501">
            <v>0</v>
          </cell>
          <cell r="E1501">
            <v>0</v>
          </cell>
        </row>
        <row r="1502">
          <cell r="A1502">
            <v>45686809</v>
          </cell>
          <cell r="B1502" t="str">
            <v>809</v>
          </cell>
          <cell r="C1502">
            <v>0</v>
          </cell>
          <cell r="D1502">
            <v>0</v>
          </cell>
          <cell r="E1502">
            <v>0</v>
          </cell>
        </row>
        <row r="1503">
          <cell r="A1503">
            <v>45687801</v>
          </cell>
          <cell r="B1503" t="str">
            <v>801</v>
          </cell>
          <cell r="C1503">
            <v>0</v>
          </cell>
          <cell r="D1503">
            <v>0</v>
          </cell>
          <cell r="E1503">
            <v>0</v>
          </cell>
        </row>
        <row r="1504">
          <cell r="A1504">
            <v>45687809</v>
          </cell>
          <cell r="B1504" t="str">
            <v>809</v>
          </cell>
          <cell r="C1504">
            <v>9</v>
          </cell>
          <cell r="D1504">
            <v>0</v>
          </cell>
          <cell r="E1504">
            <v>1880.7545454545455</v>
          </cell>
        </row>
        <row r="1505">
          <cell r="A1505">
            <v>45687855</v>
          </cell>
          <cell r="B1505" t="str">
            <v>855</v>
          </cell>
          <cell r="C1505">
            <v>794</v>
          </cell>
          <cell r="D1505">
            <v>0</v>
          </cell>
          <cell r="E1505">
            <v>15781.519379844962</v>
          </cell>
        </row>
        <row r="1506">
          <cell r="A1506">
            <v>45688801</v>
          </cell>
          <cell r="B1506" t="str">
            <v>801</v>
          </cell>
          <cell r="C1506">
            <v>360</v>
          </cell>
          <cell r="D1506">
            <v>0</v>
          </cell>
          <cell r="E1506">
            <v>359.97750000000002</v>
          </cell>
        </row>
        <row r="1507">
          <cell r="A1507">
            <v>45688809</v>
          </cell>
          <cell r="B1507" t="str">
            <v>809</v>
          </cell>
          <cell r="C1507">
            <v>23</v>
          </cell>
          <cell r="D1507">
            <v>0</v>
          </cell>
          <cell r="E1507">
            <v>4806.3727272727274</v>
          </cell>
        </row>
        <row r="1508">
          <cell r="A1508">
            <v>45688855</v>
          </cell>
          <cell r="B1508" t="str">
            <v>855</v>
          </cell>
          <cell r="C1508">
            <v>807</v>
          </cell>
          <cell r="D1508">
            <v>0</v>
          </cell>
          <cell r="E1508">
            <v>16039.906976744185</v>
          </cell>
        </row>
        <row r="1509">
          <cell r="A1509">
            <v>45689801</v>
          </cell>
          <cell r="B1509" t="str">
            <v>801</v>
          </cell>
          <cell r="C1509">
            <v>890</v>
          </cell>
          <cell r="D1509">
            <v>0</v>
          </cell>
          <cell r="E1509">
            <v>889.94437500000004</v>
          </cell>
        </row>
        <row r="1510">
          <cell r="A1510">
            <v>45689809</v>
          </cell>
          <cell r="B1510" t="str">
            <v>809</v>
          </cell>
          <cell r="C1510">
            <v>4</v>
          </cell>
          <cell r="D1510">
            <v>4</v>
          </cell>
          <cell r="E1510">
            <v>835.89090909090908</v>
          </cell>
        </row>
        <row r="1511">
          <cell r="A1511">
            <v>45689855</v>
          </cell>
          <cell r="B1511" t="str">
            <v>855</v>
          </cell>
          <cell r="C1511">
            <v>255</v>
          </cell>
          <cell r="D1511">
            <v>0</v>
          </cell>
          <cell r="E1511">
            <v>5068.3720930232557</v>
          </cell>
        </row>
        <row r="1512">
          <cell r="A1512">
            <v>45870849</v>
          </cell>
          <cell r="B1512" t="str">
            <v>849</v>
          </cell>
          <cell r="C1512">
            <v>0</v>
          </cell>
          <cell r="D1512">
            <v>0</v>
          </cell>
          <cell r="E1512">
            <v>0</v>
          </cell>
        </row>
        <row r="1513">
          <cell r="A1513">
            <v>45871860</v>
          </cell>
          <cell r="B1513" t="str">
            <v>860</v>
          </cell>
          <cell r="C1513">
            <v>0</v>
          </cell>
          <cell r="D1513">
            <v>0</v>
          </cell>
          <cell r="E1513">
            <v>0</v>
          </cell>
        </row>
        <row r="1514">
          <cell r="A1514">
            <v>45872849</v>
          </cell>
          <cell r="B1514" t="str">
            <v>849</v>
          </cell>
          <cell r="C1514">
            <v>0</v>
          </cell>
          <cell r="D1514">
            <v>0</v>
          </cell>
          <cell r="E1514">
            <v>0</v>
          </cell>
        </row>
        <row r="1515">
          <cell r="A1515">
            <v>45874849</v>
          </cell>
          <cell r="B1515" t="str">
            <v>849</v>
          </cell>
          <cell r="C1515">
            <v>0</v>
          </cell>
          <cell r="D1515">
            <v>0</v>
          </cell>
          <cell r="E1515">
            <v>0</v>
          </cell>
        </row>
        <row r="1516">
          <cell r="A1516">
            <v>45877849</v>
          </cell>
          <cell r="B1516" t="str">
            <v>849</v>
          </cell>
          <cell r="C1516">
            <v>140</v>
          </cell>
          <cell r="D1516">
            <v>4</v>
          </cell>
          <cell r="E1516">
            <v>27933.226542056087</v>
          </cell>
        </row>
        <row r="1517">
          <cell r="A1517">
            <v>45877860</v>
          </cell>
          <cell r="B1517" t="str">
            <v>860</v>
          </cell>
          <cell r="C1517">
            <v>259</v>
          </cell>
          <cell r="D1517">
            <v>5</v>
          </cell>
          <cell r="E1517">
            <v>5128.1352499999994</v>
          </cell>
        </row>
        <row r="1518">
          <cell r="A1518">
            <v>45880860</v>
          </cell>
          <cell r="B1518" t="str">
            <v>860</v>
          </cell>
          <cell r="C1518">
            <v>232</v>
          </cell>
          <cell r="D1518">
            <v>0</v>
          </cell>
          <cell r="E1518">
            <v>4593.5419999999995</v>
          </cell>
        </row>
        <row r="1519">
          <cell r="A1519">
            <v>45883849</v>
          </cell>
          <cell r="B1519" t="str">
            <v>849</v>
          </cell>
          <cell r="C1519">
            <v>-1</v>
          </cell>
          <cell r="D1519">
            <v>68</v>
          </cell>
          <cell r="E1519">
            <v>-199.52304672897205</v>
          </cell>
        </row>
        <row r="1520">
          <cell r="A1520">
            <v>45884849</v>
          </cell>
          <cell r="B1520" t="str">
            <v>849</v>
          </cell>
          <cell r="C1520">
            <v>0</v>
          </cell>
          <cell r="D1520">
            <v>0</v>
          </cell>
          <cell r="E1520">
            <v>0</v>
          </cell>
        </row>
        <row r="1521">
          <cell r="A1521">
            <v>45885849</v>
          </cell>
          <cell r="B1521" t="str">
            <v>849</v>
          </cell>
          <cell r="C1521">
            <v>0</v>
          </cell>
          <cell r="D1521">
            <v>0</v>
          </cell>
          <cell r="E1521">
            <v>0</v>
          </cell>
        </row>
        <row r="1522">
          <cell r="A1522">
            <v>45886849</v>
          </cell>
          <cell r="B1522" t="str">
            <v>849</v>
          </cell>
          <cell r="C1522">
            <v>104</v>
          </cell>
          <cell r="D1522">
            <v>3</v>
          </cell>
          <cell r="E1522">
            <v>20750.396859813092</v>
          </cell>
        </row>
        <row r="1523">
          <cell r="A1523">
            <v>45920801</v>
          </cell>
          <cell r="B1523" t="str">
            <v>801</v>
          </cell>
          <cell r="C1523">
            <v>2480</v>
          </cell>
          <cell r="D1523">
            <v>544</v>
          </cell>
          <cell r="E1523">
            <v>2479.8450000000003</v>
          </cell>
        </row>
        <row r="1524">
          <cell r="A1524">
            <v>45920967</v>
          </cell>
          <cell r="B1524" t="str">
            <v>967</v>
          </cell>
          <cell r="C1524">
            <v>0</v>
          </cell>
          <cell r="D1524">
            <v>0</v>
          </cell>
          <cell r="E1524">
            <v>0</v>
          </cell>
        </row>
        <row r="1525">
          <cell r="A1525">
            <v>45921801</v>
          </cell>
          <cell r="B1525" t="str">
            <v>801</v>
          </cell>
          <cell r="C1525">
            <v>0</v>
          </cell>
          <cell r="D1525">
            <v>0</v>
          </cell>
          <cell r="E1525">
            <v>0</v>
          </cell>
        </row>
        <row r="1526">
          <cell r="A1526">
            <v>45922801</v>
          </cell>
          <cell r="B1526" t="str">
            <v>801</v>
          </cell>
          <cell r="C1526">
            <v>0</v>
          </cell>
          <cell r="D1526">
            <v>0</v>
          </cell>
          <cell r="E1526">
            <v>0</v>
          </cell>
        </row>
        <row r="1527">
          <cell r="A1527">
            <v>45923801</v>
          </cell>
          <cell r="B1527" t="str">
            <v>801</v>
          </cell>
          <cell r="C1527">
            <v>0</v>
          </cell>
          <cell r="D1527">
            <v>0</v>
          </cell>
          <cell r="E1527">
            <v>0</v>
          </cell>
        </row>
        <row r="1528">
          <cell r="A1528">
            <v>45923829</v>
          </cell>
          <cell r="B1528" t="str">
            <v>829</v>
          </cell>
          <cell r="C1528">
            <v>0</v>
          </cell>
          <cell r="D1528">
            <v>0</v>
          </cell>
          <cell r="E1528">
            <v>0</v>
          </cell>
        </row>
        <row r="1529">
          <cell r="A1529">
            <v>45923905</v>
          </cell>
          <cell r="B1529" t="str">
            <v>905</v>
          </cell>
          <cell r="C1529">
            <v>0</v>
          </cell>
          <cell r="D1529">
            <v>0</v>
          </cell>
          <cell r="E1529">
            <v>0</v>
          </cell>
        </row>
        <row r="1530">
          <cell r="A1530">
            <v>45924801</v>
          </cell>
          <cell r="B1530" t="str">
            <v>801</v>
          </cell>
          <cell r="C1530">
            <v>0</v>
          </cell>
          <cell r="D1530">
            <v>0</v>
          </cell>
          <cell r="E1530">
            <v>0</v>
          </cell>
        </row>
        <row r="1531">
          <cell r="A1531">
            <v>45924809</v>
          </cell>
          <cell r="B1531" t="str">
            <v>809</v>
          </cell>
          <cell r="C1531">
            <v>0</v>
          </cell>
          <cell r="D1531">
            <v>0</v>
          </cell>
          <cell r="E1531">
            <v>0</v>
          </cell>
        </row>
        <row r="1532">
          <cell r="A1532">
            <v>45924829</v>
          </cell>
          <cell r="B1532" t="str">
            <v>829</v>
          </cell>
          <cell r="C1532">
            <v>0</v>
          </cell>
          <cell r="D1532">
            <v>0</v>
          </cell>
          <cell r="E1532">
            <v>0</v>
          </cell>
        </row>
        <row r="1533">
          <cell r="A1533">
            <v>45924905</v>
          </cell>
          <cell r="B1533" t="str">
            <v>905</v>
          </cell>
          <cell r="C1533">
            <v>0</v>
          </cell>
          <cell r="D1533">
            <v>0</v>
          </cell>
          <cell r="E1533">
            <v>0</v>
          </cell>
        </row>
        <row r="1534">
          <cell r="A1534">
            <v>45925829</v>
          </cell>
          <cell r="B1534" t="str">
            <v>829</v>
          </cell>
          <cell r="C1534">
            <v>0</v>
          </cell>
          <cell r="D1534">
            <v>0</v>
          </cell>
          <cell r="E1534">
            <v>0</v>
          </cell>
        </row>
        <row r="1535">
          <cell r="A1535">
            <v>45925905</v>
          </cell>
          <cell r="B1535" t="str">
            <v>905</v>
          </cell>
          <cell r="C1535">
            <v>0</v>
          </cell>
          <cell r="D1535">
            <v>0</v>
          </cell>
          <cell r="E1535">
            <v>0</v>
          </cell>
        </row>
        <row r="1536">
          <cell r="A1536">
            <v>45926829</v>
          </cell>
          <cell r="B1536" t="str">
            <v>829</v>
          </cell>
          <cell r="C1536">
            <v>0</v>
          </cell>
          <cell r="D1536">
            <v>0</v>
          </cell>
          <cell r="E1536">
            <v>0</v>
          </cell>
        </row>
        <row r="1537">
          <cell r="A1537">
            <v>45926905</v>
          </cell>
          <cell r="B1537" t="str">
            <v>905</v>
          </cell>
          <cell r="C1537">
            <v>0</v>
          </cell>
          <cell r="D1537">
            <v>0</v>
          </cell>
          <cell r="E1537">
            <v>0</v>
          </cell>
        </row>
        <row r="1538">
          <cell r="A1538">
            <v>45927829</v>
          </cell>
          <cell r="B1538" t="str">
            <v>829</v>
          </cell>
          <cell r="C1538">
            <v>0</v>
          </cell>
          <cell r="D1538">
            <v>0</v>
          </cell>
          <cell r="E1538">
            <v>0</v>
          </cell>
        </row>
        <row r="1539">
          <cell r="A1539">
            <v>45927905</v>
          </cell>
          <cell r="B1539" t="str">
            <v>905</v>
          </cell>
          <cell r="C1539">
            <v>0</v>
          </cell>
          <cell r="D1539">
            <v>0</v>
          </cell>
          <cell r="E1539">
            <v>0</v>
          </cell>
        </row>
        <row r="1540">
          <cell r="A1540">
            <v>45928829</v>
          </cell>
          <cell r="B1540" t="str">
            <v>829</v>
          </cell>
          <cell r="C1540">
            <v>0</v>
          </cell>
          <cell r="D1540">
            <v>0</v>
          </cell>
          <cell r="E1540">
            <v>0</v>
          </cell>
        </row>
        <row r="1541">
          <cell r="A1541">
            <v>45928905</v>
          </cell>
          <cell r="B1541" t="str">
            <v>905</v>
          </cell>
          <cell r="C1541">
            <v>0</v>
          </cell>
          <cell r="D1541">
            <v>0</v>
          </cell>
          <cell r="E1541">
            <v>0</v>
          </cell>
        </row>
        <row r="1542">
          <cell r="A1542">
            <v>45929829</v>
          </cell>
          <cell r="B1542" t="str">
            <v>829</v>
          </cell>
          <cell r="C1542">
            <v>0</v>
          </cell>
          <cell r="D1542">
            <v>0</v>
          </cell>
          <cell r="E1542">
            <v>0</v>
          </cell>
        </row>
        <row r="1543">
          <cell r="A1543">
            <v>45929905</v>
          </cell>
          <cell r="B1543" t="str">
            <v>905</v>
          </cell>
          <cell r="C1543">
            <v>0</v>
          </cell>
          <cell r="D1543">
            <v>0</v>
          </cell>
          <cell r="E1543">
            <v>0</v>
          </cell>
        </row>
        <row r="1544">
          <cell r="A1544">
            <v>45930829</v>
          </cell>
          <cell r="B1544" t="str">
            <v>829</v>
          </cell>
          <cell r="C1544">
            <v>0</v>
          </cell>
          <cell r="D1544">
            <v>0</v>
          </cell>
          <cell r="E1544">
            <v>0</v>
          </cell>
        </row>
        <row r="1545">
          <cell r="A1545">
            <v>45930905</v>
          </cell>
          <cell r="B1545" t="str">
            <v>905</v>
          </cell>
          <cell r="C1545">
            <v>0</v>
          </cell>
          <cell r="D1545">
            <v>0</v>
          </cell>
          <cell r="E1545">
            <v>0</v>
          </cell>
        </row>
        <row r="1546">
          <cell r="A1546">
            <v>45931809</v>
          </cell>
          <cell r="B1546" t="str">
            <v>809</v>
          </cell>
          <cell r="C1546">
            <v>0</v>
          </cell>
          <cell r="D1546">
            <v>0</v>
          </cell>
          <cell r="E1546">
            <v>0</v>
          </cell>
        </row>
        <row r="1547">
          <cell r="A1547">
            <v>45931829</v>
          </cell>
          <cell r="B1547" t="str">
            <v>829</v>
          </cell>
          <cell r="C1547">
            <v>0</v>
          </cell>
          <cell r="D1547">
            <v>0</v>
          </cell>
          <cell r="E1547">
            <v>0</v>
          </cell>
        </row>
        <row r="1548">
          <cell r="A1548">
            <v>45931905</v>
          </cell>
          <cell r="B1548" t="str">
            <v>905</v>
          </cell>
          <cell r="C1548">
            <v>0</v>
          </cell>
          <cell r="D1548">
            <v>0</v>
          </cell>
          <cell r="E1548">
            <v>0</v>
          </cell>
        </row>
        <row r="1549">
          <cell r="A1549">
            <v>45932809</v>
          </cell>
          <cell r="B1549" t="str">
            <v>809</v>
          </cell>
          <cell r="C1549">
            <v>0</v>
          </cell>
          <cell r="D1549">
            <v>0</v>
          </cell>
          <cell r="E1549">
            <v>0</v>
          </cell>
        </row>
        <row r="1550">
          <cell r="A1550">
            <v>45932829</v>
          </cell>
          <cell r="B1550" t="str">
            <v>829</v>
          </cell>
          <cell r="C1550">
            <v>0</v>
          </cell>
          <cell r="D1550">
            <v>0</v>
          </cell>
          <cell r="E1550">
            <v>0</v>
          </cell>
        </row>
        <row r="1551">
          <cell r="A1551">
            <v>45932905</v>
          </cell>
          <cell r="B1551" t="str">
            <v>905</v>
          </cell>
          <cell r="C1551">
            <v>0</v>
          </cell>
          <cell r="D1551">
            <v>0</v>
          </cell>
          <cell r="E1551">
            <v>0</v>
          </cell>
        </row>
        <row r="1552">
          <cell r="A1552">
            <v>45932967</v>
          </cell>
          <cell r="B1552" t="str">
            <v>967</v>
          </cell>
          <cell r="C1552">
            <v>0</v>
          </cell>
          <cell r="D1552">
            <v>0</v>
          </cell>
          <cell r="E1552">
            <v>0</v>
          </cell>
        </row>
        <row r="1553">
          <cell r="A1553">
            <v>45933801</v>
          </cell>
          <cell r="B1553" t="str">
            <v>801</v>
          </cell>
          <cell r="C1553">
            <v>3833</v>
          </cell>
          <cell r="D1553">
            <v>0</v>
          </cell>
          <cell r="E1553">
            <v>3832.7604375000001</v>
          </cell>
        </row>
        <row r="1554">
          <cell r="A1554">
            <v>45933809</v>
          </cell>
          <cell r="B1554" t="str">
            <v>809</v>
          </cell>
          <cell r="C1554">
            <v>0</v>
          </cell>
          <cell r="D1554">
            <v>0</v>
          </cell>
          <cell r="E1554">
            <v>0</v>
          </cell>
        </row>
        <row r="1555">
          <cell r="A1555">
            <v>45934801</v>
          </cell>
          <cell r="B1555" t="str">
            <v>801</v>
          </cell>
          <cell r="C1555">
            <v>0</v>
          </cell>
          <cell r="D1555">
            <v>1.4</v>
          </cell>
          <cell r="E1555">
            <v>0</v>
          </cell>
        </row>
        <row r="1556">
          <cell r="A1556">
            <v>45934849</v>
          </cell>
          <cell r="B1556" t="str">
            <v>849</v>
          </cell>
          <cell r="C1556">
            <v>0</v>
          </cell>
          <cell r="D1556">
            <v>0</v>
          </cell>
          <cell r="E1556">
            <v>0</v>
          </cell>
        </row>
        <row r="1557">
          <cell r="A1557">
            <v>45936801</v>
          </cell>
          <cell r="B1557" t="str">
            <v>801</v>
          </cell>
          <cell r="C1557">
            <v>2031</v>
          </cell>
          <cell r="D1557">
            <v>81001</v>
          </cell>
          <cell r="E1557">
            <v>2030.8730625000001</v>
          </cell>
        </row>
        <row r="1558">
          <cell r="A1558">
            <v>45936809</v>
          </cell>
          <cell r="B1558" t="str">
            <v>809</v>
          </cell>
          <cell r="C1558">
            <v>0</v>
          </cell>
          <cell r="D1558">
            <v>0</v>
          </cell>
          <cell r="E1558">
            <v>0</v>
          </cell>
        </row>
        <row r="1559">
          <cell r="A1559">
            <v>45936905</v>
          </cell>
          <cell r="B1559" t="str">
            <v>905</v>
          </cell>
          <cell r="C1559">
            <v>0</v>
          </cell>
          <cell r="D1559">
            <v>0</v>
          </cell>
          <cell r="E1559">
            <v>0</v>
          </cell>
        </row>
        <row r="1560">
          <cell r="A1560">
            <v>45937809</v>
          </cell>
          <cell r="B1560" t="str">
            <v>809</v>
          </cell>
          <cell r="C1560">
            <v>88</v>
          </cell>
          <cell r="D1560">
            <v>4</v>
          </cell>
          <cell r="E1560">
            <v>18389.599999999999</v>
          </cell>
        </row>
        <row r="1561">
          <cell r="A1561">
            <v>45937829</v>
          </cell>
          <cell r="B1561" t="str">
            <v>829</v>
          </cell>
          <cell r="C1561">
            <v>0</v>
          </cell>
          <cell r="D1561">
            <v>0</v>
          </cell>
          <cell r="E1561">
            <v>0</v>
          </cell>
        </row>
        <row r="1562">
          <cell r="A1562">
            <v>45937905</v>
          </cell>
          <cell r="B1562" t="str">
            <v>905</v>
          </cell>
          <cell r="C1562">
            <v>-543</v>
          </cell>
          <cell r="D1562">
            <v>7</v>
          </cell>
          <cell r="E1562">
            <v>-6535.4798206278028</v>
          </cell>
        </row>
        <row r="1563">
          <cell r="A1563">
            <v>45938809</v>
          </cell>
          <cell r="B1563" t="str">
            <v>809</v>
          </cell>
          <cell r="C1563">
            <v>0</v>
          </cell>
          <cell r="D1563">
            <v>0</v>
          </cell>
          <cell r="E1563">
            <v>0</v>
          </cell>
        </row>
        <row r="1564">
          <cell r="A1564">
            <v>45939801</v>
          </cell>
          <cell r="B1564" t="str">
            <v>801</v>
          </cell>
          <cell r="C1564">
            <v>0</v>
          </cell>
          <cell r="D1564">
            <v>0</v>
          </cell>
          <cell r="E1564">
            <v>0</v>
          </cell>
        </row>
        <row r="1565">
          <cell r="A1565">
            <v>45939809</v>
          </cell>
          <cell r="B1565" t="str">
            <v>809</v>
          </cell>
          <cell r="C1565">
            <v>986</v>
          </cell>
          <cell r="D1565">
            <v>11</v>
          </cell>
          <cell r="E1565">
            <v>206047.1090909091</v>
          </cell>
        </row>
        <row r="1566">
          <cell r="A1566">
            <v>45939849</v>
          </cell>
          <cell r="B1566" t="str">
            <v>849</v>
          </cell>
          <cell r="C1566">
            <v>0</v>
          </cell>
          <cell r="D1566">
            <v>0</v>
          </cell>
          <cell r="E1566">
            <v>0</v>
          </cell>
        </row>
        <row r="1567">
          <cell r="A1567">
            <v>45939905</v>
          </cell>
          <cell r="B1567" t="str">
            <v>905</v>
          </cell>
          <cell r="C1567">
            <v>0</v>
          </cell>
          <cell r="D1567">
            <v>0</v>
          </cell>
          <cell r="E1567">
            <v>0</v>
          </cell>
        </row>
        <row r="1568">
          <cell r="A1568">
            <v>45940829</v>
          </cell>
          <cell r="B1568" t="str">
            <v>829</v>
          </cell>
          <cell r="C1568">
            <v>0</v>
          </cell>
          <cell r="D1568">
            <v>0</v>
          </cell>
          <cell r="E1568">
            <v>0</v>
          </cell>
        </row>
        <row r="1569">
          <cell r="A1569">
            <v>45940905</v>
          </cell>
          <cell r="B1569" t="str">
            <v>905</v>
          </cell>
          <cell r="C1569">
            <v>1936</v>
          </cell>
          <cell r="D1569">
            <v>5</v>
          </cell>
          <cell r="E1569">
            <v>23301.452914798207</v>
          </cell>
        </row>
        <row r="1570">
          <cell r="A1570">
            <v>45941809</v>
          </cell>
          <cell r="B1570" t="str">
            <v>809</v>
          </cell>
          <cell r="C1570">
            <v>0</v>
          </cell>
          <cell r="D1570">
            <v>0</v>
          </cell>
          <cell r="E1570">
            <v>0</v>
          </cell>
        </row>
        <row r="1571">
          <cell r="A1571">
            <v>45941829</v>
          </cell>
          <cell r="B1571" t="str">
            <v>829</v>
          </cell>
          <cell r="C1571">
            <v>0</v>
          </cell>
          <cell r="D1571">
            <v>0</v>
          </cell>
          <cell r="E1571">
            <v>0</v>
          </cell>
        </row>
        <row r="1572">
          <cell r="A1572">
            <v>45941905</v>
          </cell>
          <cell r="B1572" t="str">
            <v>905</v>
          </cell>
          <cell r="C1572">
            <v>0</v>
          </cell>
          <cell r="D1572">
            <v>0</v>
          </cell>
          <cell r="E1572">
            <v>0</v>
          </cell>
        </row>
        <row r="1573">
          <cell r="A1573">
            <v>45942829</v>
          </cell>
          <cell r="B1573" t="str">
            <v>829</v>
          </cell>
          <cell r="C1573">
            <v>0</v>
          </cell>
          <cell r="D1573">
            <v>0</v>
          </cell>
          <cell r="E1573">
            <v>0</v>
          </cell>
        </row>
        <row r="1574">
          <cell r="A1574">
            <v>45942905</v>
          </cell>
          <cell r="B1574" t="str">
            <v>905</v>
          </cell>
          <cell r="C1574">
            <v>0</v>
          </cell>
          <cell r="D1574">
            <v>0</v>
          </cell>
          <cell r="E1574">
            <v>0</v>
          </cell>
        </row>
        <row r="1575">
          <cell r="A1575">
            <v>45944809</v>
          </cell>
          <cell r="B1575" t="str">
            <v>809</v>
          </cell>
          <cell r="C1575">
            <v>0</v>
          </cell>
          <cell r="D1575">
            <v>0</v>
          </cell>
          <cell r="E1575">
            <v>0</v>
          </cell>
        </row>
        <row r="1576">
          <cell r="A1576">
            <v>45944829</v>
          </cell>
          <cell r="B1576" t="str">
            <v>829</v>
          </cell>
          <cell r="C1576">
            <v>0</v>
          </cell>
          <cell r="D1576">
            <v>0</v>
          </cell>
          <cell r="E1576">
            <v>0</v>
          </cell>
        </row>
        <row r="1577">
          <cell r="A1577">
            <v>45945809</v>
          </cell>
          <cell r="B1577" t="str">
            <v>809</v>
          </cell>
          <cell r="C1577">
            <v>0</v>
          </cell>
          <cell r="D1577">
            <v>0</v>
          </cell>
          <cell r="E1577">
            <v>0</v>
          </cell>
        </row>
        <row r="1578">
          <cell r="A1578">
            <v>45945905</v>
          </cell>
          <cell r="B1578" t="str">
            <v>905</v>
          </cell>
          <cell r="C1578">
            <v>0</v>
          </cell>
          <cell r="D1578">
            <v>0</v>
          </cell>
          <cell r="E1578">
            <v>0</v>
          </cell>
        </row>
        <row r="1579">
          <cell r="A1579">
            <v>45946801</v>
          </cell>
          <cell r="B1579" t="str">
            <v>801</v>
          </cell>
          <cell r="C1579">
            <v>0</v>
          </cell>
          <cell r="D1579">
            <v>0</v>
          </cell>
          <cell r="E1579">
            <v>0</v>
          </cell>
        </row>
        <row r="1580">
          <cell r="A1580">
            <v>45946809</v>
          </cell>
          <cell r="B1580" t="str">
            <v>809</v>
          </cell>
          <cell r="C1580">
            <v>0</v>
          </cell>
          <cell r="D1580">
            <v>0</v>
          </cell>
          <cell r="E1580">
            <v>0</v>
          </cell>
        </row>
        <row r="1581">
          <cell r="A1581">
            <v>45946829</v>
          </cell>
          <cell r="B1581" t="str">
            <v>829</v>
          </cell>
          <cell r="C1581">
            <v>0</v>
          </cell>
          <cell r="D1581">
            <v>0</v>
          </cell>
          <cell r="E1581">
            <v>0</v>
          </cell>
        </row>
        <row r="1582">
          <cell r="A1582">
            <v>45950809</v>
          </cell>
          <cell r="B1582" t="str">
            <v>809</v>
          </cell>
          <cell r="C1582">
            <v>0</v>
          </cell>
          <cell r="D1582">
            <v>0</v>
          </cell>
          <cell r="E1582">
            <v>0</v>
          </cell>
        </row>
        <row r="1583">
          <cell r="A1583">
            <v>45950829</v>
          </cell>
          <cell r="B1583" t="str">
            <v>829</v>
          </cell>
          <cell r="C1583">
            <v>0</v>
          </cell>
          <cell r="D1583">
            <v>0</v>
          </cell>
          <cell r="E1583">
            <v>0</v>
          </cell>
        </row>
        <row r="1584">
          <cell r="A1584">
            <v>46111801</v>
          </cell>
          <cell r="B1584" t="str">
            <v>801</v>
          </cell>
          <cell r="C1584">
            <v>0</v>
          </cell>
          <cell r="D1584">
            <v>0</v>
          </cell>
          <cell r="E1584">
            <v>0</v>
          </cell>
        </row>
        <row r="1585">
          <cell r="A1585">
            <v>46111809</v>
          </cell>
          <cell r="B1585" t="str">
            <v>809</v>
          </cell>
          <cell r="C1585">
            <v>0</v>
          </cell>
          <cell r="D1585">
            <v>0</v>
          </cell>
          <cell r="E1585">
            <v>0</v>
          </cell>
        </row>
        <row r="1586">
          <cell r="A1586">
            <v>46111905</v>
          </cell>
          <cell r="B1586" t="str">
            <v>905</v>
          </cell>
          <cell r="C1586">
            <v>0</v>
          </cell>
          <cell r="D1586">
            <v>0</v>
          </cell>
          <cell r="E1586">
            <v>0</v>
          </cell>
        </row>
        <row r="1587">
          <cell r="A1587">
            <v>46113857</v>
          </cell>
          <cell r="B1587" t="str">
            <v>857</v>
          </cell>
          <cell r="C1587">
            <v>0</v>
          </cell>
          <cell r="D1587">
            <v>0</v>
          </cell>
          <cell r="E1587">
            <v>0</v>
          </cell>
        </row>
        <row r="1588">
          <cell r="A1588">
            <v>46114909</v>
          </cell>
          <cell r="B1588" t="str">
            <v>909</v>
          </cell>
          <cell r="C1588">
            <v>0</v>
          </cell>
          <cell r="D1588">
            <v>0</v>
          </cell>
          <cell r="E1588">
            <v>0</v>
          </cell>
        </row>
        <row r="1589">
          <cell r="A1589">
            <v>46115909</v>
          </cell>
          <cell r="B1589" t="str">
            <v>909</v>
          </cell>
          <cell r="C1589">
            <v>0</v>
          </cell>
          <cell r="D1589">
            <v>0</v>
          </cell>
          <cell r="E1589">
            <v>0</v>
          </cell>
        </row>
        <row r="1590">
          <cell r="A1590">
            <v>46117909</v>
          </cell>
          <cell r="B1590" t="str">
            <v>909</v>
          </cell>
          <cell r="C1590">
            <v>126</v>
          </cell>
          <cell r="D1590">
            <v>3</v>
          </cell>
          <cell r="E1590">
            <v>1476.837126760563</v>
          </cell>
        </row>
        <row r="1591">
          <cell r="A1591">
            <v>46118845</v>
          </cell>
          <cell r="B1591" t="str">
            <v>845</v>
          </cell>
          <cell r="C1591">
            <v>389</v>
          </cell>
          <cell r="D1591">
            <v>759</v>
          </cell>
          <cell r="E1591">
            <v>62909.678461538453</v>
          </cell>
        </row>
        <row r="1592">
          <cell r="A1592">
            <v>46118909</v>
          </cell>
          <cell r="B1592" t="str">
            <v>909</v>
          </cell>
          <cell r="C1592">
            <v>0</v>
          </cell>
          <cell r="D1592">
            <v>0</v>
          </cell>
          <cell r="E1592">
            <v>0</v>
          </cell>
        </row>
        <row r="1593">
          <cell r="A1593">
            <v>46119845</v>
          </cell>
          <cell r="B1593" t="str">
            <v>845</v>
          </cell>
          <cell r="C1593">
            <v>68</v>
          </cell>
          <cell r="D1593">
            <v>15</v>
          </cell>
          <cell r="E1593">
            <v>10997.064615384614</v>
          </cell>
        </row>
        <row r="1594">
          <cell r="A1594">
            <v>46119909</v>
          </cell>
          <cell r="B1594" t="str">
            <v>909</v>
          </cell>
          <cell r="C1594">
            <v>0</v>
          </cell>
          <cell r="D1594">
            <v>0</v>
          </cell>
          <cell r="E1594">
            <v>0</v>
          </cell>
        </row>
        <row r="1595">
          <cell r="A1595">
            <v>46120909</v>
          </cell>
          <cell r="B1595" t="str">
            <v>909</v>
          </cell>
          <cell r="C1595">
            <v>49</v>
          </cell>
          <cell r="D1595">
            <v>0</v>
          </cell>
          <cell r="E1595">
            <v>574.32554929577452</v>
          </cell>
        </row>
        <row r="1596">
          <cell r="A1596">
            <v>46121909</v>
          </cell>
          <cell r="B1596" t="str">
            <v>909</v>
          </cell>
          <cell r="C1596">
            <v>0</v>
          </cell>
          <cell r="D1596">
            <v>0</v>
          </cell>
          <cell r="E1596">
            <v>0</v>
          </cell>
        </row>
        <row r="1597">
          <cell r="A1597">
            <v>46122857</v>
          </cell>
          <cell r="B1597" t="str">
            <v>857</v>
          </cell>
          <cell r="C1597">
            <v>0</v>
          </cell>
          <cell r="D1597">
            <v>0</v>
          </cell>
          <cell r="E1597">
            <v>0</v>
          </cell>
        </row>
        <row r="1598">
          <cell r="A1598">
            <v>46122909</v>
          </cell>
          <cell r="B1598" t="str">
            <v>909</v>
          </cell>
          <cell r="C1598">
            <v>0</v>
          </cell>
          <cell r="D1598">
            <v>0</v>
          </cell>
          <cell r="E1598">
            <v>0</v>
          </cell>
        </row>
        <row r="1599">
          <cell r="A1599">
            <v>46123909</v>
          </cell>
          <cell r="B1599" t="str">
            <v>909</v>
          </cell>
          <cell r="C1599">
            <v>110</v>
          </cell>
          <cell r="D1599">
            <v>65</v>
          </cell>
          <cell r="E1599">
            <v>1289.3022535211264</v>
          </cell>
        </row>
        <row r="1600">
          <cell r="A1600">
            <v>46124801</v>
          </cell>
          <cell r="B1600" t="str">
            <v>801</v>
          </cell>
          <cell r="C1600">
            <v>0</v>
          </cell>
          <cell r="D1600">
            <v>0</v>
          </cell>
          <cell r="E1600">
            <v>0</v>
          </cell>
        </row>
        <row r="1601">
          <cell r="A1601">
            <v>46124809</v>
          </cell>
          <cell r="B1601" t="str">
            <v>809</v>
          </cell>
          <cell r="C1601">
            <v>0</v>
          </cell>
          <cell r="D1601">
            <v>0</v>
          </cell>
          <cell r="E1601">
            <v>0</v>
          </cell>
        </row>
        <row r="1602">
          <cell r="A1602">
            <v>46124849</v>
          </cell>
          <cell r="B1602" t="str">
            <v>849</v>
          </cell>
          <cell r="C1602">
            <v>0</v>
          </cell>
          <cell r="D1602">
            <v>0</v>
          </cell>
          <cell r="E1602">
            <v>0</v>
          </cell>
        </row>
        <row r="1603">
          <cell r="A1603">
            <v>46124905</v>
          </cell>
          <cell r="B1603" t="str">
            <v>905</v>
          </cell>
          <cell r="C1603">
            <v>0</v>
          </cell>
          <cell r="D1603">
            <v>0</v>
          </cell>
          <cell r="E1603">
            <v>0</v>
          </cell>
        </row>
        <row r="1604">
          <cell r="A1604">
            <v>46124909</v>
          </cell>
          <cell r="B1604" t="str">
            <v>909</v>
          </cell>
          <cell r="C1604">
            <v>0</v>
          </cell>
          <cell r="D1604">
            <v>0</v>
          </cell>
          <cell r="E1604">
            <v>0</v>
          </cell>
        </row>
        <row r="1605">
          <cell r="A1605">
            <v>46125801</v>
          </cell>
          <cell r="B1605" t="str">
            <v>801</v>
          </cell>
          <cell r="C1605">
            <v>0</v>
          </cell>
          <cell r="D1605">
            <v>0</v>
          </cell>
          <cell r="E1605">
            <v>0</v>
          </cell>
        </row>
        <row r="1606">
          <cell r="A1606">
            <v>46125829</v>
          </cell>
          <cell r="B1606" t="str">
            <v>829</v>
          </cell>
          <cell r="C1606">
            <v>0</v>
          </cell>
          <cell r="D1606">
            <v>0</v>
          </cell>
          <cell r="E1606">
            <v>0</v>
          </cell>
        </row>
        <row r="1607">
          <cell r="A1607">
            <v>46125905</v>
          </cell>
          <cell r="B1607" t="str">
            <v>905</v>
          </cell>
          <cell r="C1607">
            <v>1216</v>
          </cell>
          <cell r="D1607">
            <v>1</v>
          </cell>
          <cell r="E1607">
            <v>14635.623318385651</v>
          </cell>
        </row>
        <row r="1608">
          <cell r="A1608">
            <v>46126845</v>
          </cell>
          <cell r="B1608" t="str">
            <v>845</v>
          </cell>
          <cell r="C1608">
            <v>-1150</v>
          </cell>
          <cell r="D1608">
            <v>114</v>
          </cell>
          <cell r="E1608">
            <v>-185979.76923076922</v>
          </cell>
        </row>
        <row r="1609">
          <cell r="A1609">
            <v>46127809</v>
          </cell>
          <cell r="B1609" t="str">
            <v>809</v>
          </cell>
          <cell r="C1609">
            <v>193</v>
          </cell>
          <cell r="D1609">
            <v>19</v>
          </cell>
          <cell r="E1609">
            <v>40331.736363636366</v>
          </cell>
        </row>
        <row r="1610">
          <cell r="A1610">
            <v>46127905</v>
          </cell>
          <cell r="B1610" t="str">
            <v>905</v>
          </cell>
          <cell r="C1610">
            <v>1007</v>
          </cell>
          <cell r="D1610">
            <v>48</v>
          </cell>
          <cell r="E1610">
            <v>12120.125560538117</v>
          </cell>
        </row>
        <row r="1611">
          <cell r="A1611">
            <v>46128809</v>
          </cell>
          <cell r="B1611" t="str">
            <v>809</v>
          </cell>
          <cell r="C1611">
            <v>323</v>
          </cell>
          <cell r="D1611">
            <v>11</v>
          </cell>
          <cell r="E1611">
            <v>67498.190909090903</v>
          </cell>
        </row>
        <row r="1612">
          <cell r="A1612">
            <v>46128829</v>
          </cell>
          <cell r="B1612" t="str">
            <v>829</v>
          </cell>
          <cell r="C1612">
            <v>0</v>
          </cell>
          <cell r="D1612">
            <v>0</v>
          </cell>
          <cell r="E1612">
            <v>0</v>
          </cell>
        </row>
        <row r="1613">
          <cell r="A1613">
            <v>46128905</v>
          </cell>
          <cell r="B1613" t="str">
            <v>905</v>
          </cell>
          <cell r="C1613">
            <v>2496</v>
          </cell>
          <cell r="D1613">
            <v>485</v>
          </cell>
          <cell r="E1613">
            <v>30041.542600896861</v>
          </cell>
        </row>
        <row r="1614">
          <cell r="A1614">
            <v>46129801</v>
          </cell>
          <cell r="B1614" t="str">
            <v>801</v>
          </cell>
          <cell r="C1614">
            <v>61811</v>
          </cell>
          <cell r="D1614">
            <v>440</v>
          </cell>
          <cell r="E1614">
            <v>61807.136812500001</v>
          </cell>
        </row>
        <row r="1615">
          <cell r="A1615">
            <v>46129809</v>
          </cell>
          <cell r="B1615" t="str">
            <v>809</v>
          </cell>
          <cell r="C1615">
            <v>-494</v>
          </cell>
          <cell r="D1615">
            <v>8</v>
          </cell>
          <cell r="E1615">
            <v>-103232.52727272727</v>
          </cell>
        </row>
        <row r="1616">
          <cell r="A1616">
            <v>46129829</v>
          </cell>
          <cell r="B1616" t="str">
            <v>829</v>
          </cell>
          <cell r="C1616">
            <v>0</v>
          </cell>
          <cell r="D1616">
            <v>0</v>
          </cell>
          <cell r="E1616">
            <v>0</v>
          </cell>
        </row>
        <row r="1617">
          <cell r="A1617">
            <v>46129905</v>
          </cell>
          <cell r="B1617" t="str">
            <v>905</v>
          </cell>
          <cell r="C1617">
            <v>-3932</v>
          </cell>
          <cell r="D1617">
            <v>19</v>
          </cell>
          <cell r="E1617">
            <v>-47325.058295964125</v>
          </cell>
        </row>
        <row r="1618">
          <cell r="A1618">
            <v>46130809</v>
          </cell>
          <cell r="B1618" t="str">
            <v>809</v>
          </cell>
          <cell r="C1618">
            <v>-155</v>
          </cell>
          <cell r="D1618">
            <v>11</v>
          </cell>
          <cell r="E1618">
            <v>-32390.772727272728</v>
          </cell>
        </row>
        <row r="1619">
          <cell r="A1619">
            <v>46130829</v>
          </cell>
          <cell r="B1619" t="str">
            <v>829</v>
          </cell>
          <cell r="C1619">
            <v>0</v>
          </cell>
          <cell r="D1619">
            <v>0</v>
          </cell>
          <cell r="E1619">
            <v>0</v>
          </cell>
        </row>
        <row r="1620">
          <cell r="A1620">
            <v>46130905</v>
          </cell>
          <cell r="B1620" t="str">
            <v>905</v>
          </cell>
          <cell r="C1620">
            <v>2187</v>
          </cell>
          <cell r="D1620">
            <v>77</v>
          </cell>
          <cell r="E1620">
            <v>26322.457399103139</v>
          </cell>
        </row>
        <row r="1621">
          <cell r="A1621">
            <v>46131829</v>
          </cell>
          <cell r="B1621" t="str">
            <v>829</v>
          </cell>
          <cell r="C1621">
            <v>0</v>
          </cell>
          <cell r="D1621">
            <v>0</v>
          </cell>
          <cell r="E1621">
            <v>0</v>
          </cell>
        </row>
        <row r="1622">
          <cell r="A1622">
            <v>46131905</v>
          </cell>
          <cell r="B1622" t="str">
            <v>905</v>
          </cell>
          <cell r="C1622">
            <v>46</v>
          </cell>
          <cell r="D1622">
            <v>40</v>
          </cell>
          <cell r="E1622">
            <v>553.65022421524668</v>
          </cell>
        </row>
        <row r="1623">
          <cell r="A1623">
            <v>46132801</v>
          </cell>
          <cell r="B1623" t="str">
            <v>801</v>
          </cell>
          <cell r="C1623">
            <v>0</v>
          </cell>
          <cell r="D1623">
            <v>0</v>
          </cell>
          <cell r="E1623">
            <v>0</v>
          </cell>
        </row>
        <row r="1624">
          <cell r="A1624">
            <v>46132829</v>
          </cell>
          <cell r="B1624" t="str">
            <v>829</v>
          </cell>
          <cell r="C1624">
            <v>0</v>
          </cell>
          <cell r="D1624">
            <v>0</v>
          </cell>
          <cell r="E1624">
            <v>0</v>
          </cell>
        </row>
        <row r="1625">
          <cell r="A1625">
            <v>46132905</v>
          </cell>
          <cell r="B1625" t="str">
            <v>905</v>
          </cell>
          <cell r="C1625">
            <v>459</v>
          </cell>
          <cell r="D1625">
            <v>4</v>
          </cell>
          <cell r="E1625">
            <v>5524.4663677130047</v>
          </cell>
        </row>
        <row r="1626">
          <cell r="A1626">
            <v>46133849</v>
          </cell>
          <cell r="B1626" t="str">
            <v>849</v>
          </cell>
          <cell r="C1626">
            <v>86</v>
          </cell>
          <cell r="D1626">
            <v>13</v>
          </cell>
          <cell r="E1626">
            <v>17158.982018691597</v>
          </cell>
        </row>
        <row r="1627">
          <cell r="A1627">
            <v>46134849</v>
          </cell>
          <cell r="B1627" t="str">
            <v>849</v>
          </cell>
          <cell r="C1627">
            <v>221</v>
          </cell>
          <cell r="D1627">
            <v>17</v>
          </cell>
          <cell r="E1627">
            <v>44094.593327102826</v>
          </cell>
        </row>
        <row r="1628">
          <cell r="A1628">
            <v>46135849</v>
          </cell>
          <cell r="B1628" t="str">
            <v>849</v>
          </cell>
          <cell r="C1628">
            <v>0</v>
          </cell>
          <cell r="D1628">
            <v>0</v>
          </cell>
          <cell r="E1628">
            <v>0</v>
          </cell>
        </row>
        <row r="1629">
          <cell r="A1629">
            <v>46136809</v>
          </cell>
          <cell r="B1629" t="str">
            <v>809</v>
          </cell>
          <cell r="C1629">
            <v>31</v>
          </cell>
          <cell r="D1629">
            <v>0</v>
          </cell>
          <cell r="E1629">
            <v>6478.1545454545458</v>
          </cell>
        </row>
        <row r="1630">
          <cell r="A1630">
            <v>46136829</v>
          </cell>
          <cell r="B1630" t="str">
            <v>829</v>
          </cell>
          <cell r="C1630">
            <v>554</v>
          </cell>
          <cell r="D1630">
            <v>0</v>
          </cell>
          <cell r="E1630">
            <v>13296</v>
          </cell>
        </row>
        <row r="1631">
          <cell r="A1631">
            <v>46136905</v>
          </cell>
          <cell r="B1631" t="str">
            <v>905</v>
          </cell>
          <cell r="C1631">
            <v>-33010</v>
          </cell>
          <cell r="D1631">
            <v>0</v>
          </cell>
          <cell r="E1631">
            <v>-397304.21524663677</v>
          </cell>
        </row>
        <row r="1632">
          <cell r="A1632">
            <v>46137801</v>
          </cell>
          <cell r="B1632" t="str">
            <v>801</v>
          </cell>
          <cell r="C1632">
            <v>0</v>
          </cell>
          <cell r="D1632">
            <v>0</v>
          </cell>
          <cell r="E1632">
            <v>0</v>
          </cell>
        </row>
        <row r="1633">
          <cell r="A1633">
            <v>46137829</v>
          </cell>
          <cell r="B1633" t="str">
            <v>829</v>
          </cell>
          <cell r="C1633">
            <v>0</v>
          </cell>
          <cell r="D1633">
            <v>0</v>
          </cell>
          <cell r="E1633">
            <v>0</v>
          </cell>
        </row>
        <row r="1634">
          <cell r="A1634">
            <v>46137905</v>
          </cell>
          <cell r="B1634" t="str">
            <v>905</v>
          </cell>
          <cell r="C1634">
            <v>-3063</v>
          </cell>
          <cell r="D1634">
            <v>0</v>
          </cell>
          <cell r="E1634">
            <v>-36865.88340807175</v>
          </cell>
        </row>
        <row r="1635">
          <cell r="A1635">
            <v>46138905</v>
          </cell>
          <cell r="B1635" t="str">
            <v>905</v>
          </cell>
          <cell r="C1635">
            <v>0</v>
          </cell>
          <cell r="D1635">
            <v>0</v>
          </cell>
          <cell r="E1635">
            <v>0</v>
          </cell>
        </row>
        <row r="1636">
          <cell r="A1636">
            <v>46138909</v>
          </cell>
          <cell r="B1636" t="str">
            <v>909</v>
          </cell>
          <cell r="C1636">
            <v>0</v>
          </cell>
          <cell r="D1636">
            <v>0</v>
          </cell>
          <cell r="E1636">
            <v>0</v>
          </cell>
        </row>
        <row r="1637">
          <cell r="A1637">
            <v>46139905</v>
          </cell>
          <cell r="B1637" t="str">
            <v>905</v>
          </cell>
          <cell r="C1637">
            <v>0</v>
          </cell>
          <cell r="D1637">
            <v>0</v>
          </cell>
          <cell r="E1637">
            <v>0</v>
          </cell>
        </row>
        <row r="1638">
          <cell r="A1638">
            <v>46140801</v>
          </cell>
          <cell r="B1638" t="str">
            <v>801</v>
          </cell>
          <cell r="C1638">
            <v>0</v>
          </cell>
          <cell r="D1638">
            <v>0</v>
          </cell>
          <cell r="E1638">
            <v>0</v>
          </cell>
        </row>
        <row r="1639">
          <cell r="A1639">
            <v>46140809</v>
          </cell>
          <cell r="B1639" t="str">
            <v>809</v>
          </cell>
          <cell r="C1639">
            <v>0</v>
          </cell>
          <cell r="D1639">
            <v>0</v>
          </cell>
          <cell r="E1639">
            <v>0</v>
          </cell>
        </row>
        <row r="1640">
          <cell r="A1640">
            <v>46140855</v>
          </cell>
          <cell r="B1640" t="str">
            <v>855</v>
          </cell>
          <cell r="C1640">
            <v>0</v>
          </cell>
          <cell r="D1640">
            <v>0</v>
          </cell>
          <cell r="E1640">
            <v>0</v>
          </cell>
        </row>
        <row r="1641">
          <cell r="A1641">
            <v>46140967</v>
          </cell>
          <cell r="B1641" t="str">
            <v>967</v>
          </cell>
          <cell r="C1641">
            <v>0</v>
          </cell>
          <cell r="D1641">
            <v>0</v>
          </cell>
          <cell r="E1641">
            <v>0</v>
          </cell>
        </row>
        <row r="1642">
          <cell r="A1642">
            <v>46141801</v>
          </cell>
          <cell r="B1642" t="str">
            <v>801</v>
          </cell>
          <cell r="C1642">
            <v>0</v>
          </cell>
          <cell r="D1642">
            <v>0</v>
          </cell>
          <cell r="E1642">
            <v>0</v>
          </cell>
        </row>
        <row r="1643">
          <cell r="A1643">
            <v>46141809</v>
          </cell>
          <cell r="B1643" t="str">
            <v>809</v>
          </cell>
          <cell r="C1643">
            <v>0</v>
          </cell>
          <cell r="D1643">
            <v>0</v>
          </cell>
          <cell r="E1643">
            <v>0</v>
          </cell>
        </row>
        <row r="1644">
          <cell r="A1644">
            <v>46141855</v>
          </cell>
          <cell r="B1644" t="str">
            <v>855</v>
          </cell>
          <cell r="C1644">
            <v>0</v>
          </cell>
          <cell r="D1644">
            <v>0</v>
          </cell>
          <cell r="E1644">
            <v>0</v>
          </cell>
        </row>
        <row r="1645">
          <cell r="A1645">
            <v>46142801</v>
          </cell>
          <cell r="B1645" t="str">
            <v>801</v>
          </cell>
          <cell r="C1645">
            <v>0</v>
          </cell>
          <cell r="D1645">
            <v>0</v>
          </cell>
          <cell r="E1645">
            <v>0</v>
          </cell>
        </row>
        <row r="1646">
          <cell r="A1646">
            <v>46142809</v>
          </cell>
          <cell r="B1646" t="str">
            <v>809</v>
          </cell>
          <cell r="C1646">
            <v>0</v>
          </cell>
          <cell r="D1646">
            <v>0</v>
          </cell>
          <cell r="E1646">
            <v>0</v>
          </cell>
        </row>
        <row r="1647">
          <cell r="A1647">
            <v>46142855</v>
          </cell>
          <cell r="B1647" t="str">
            <v>855</v>
          </cell>
          <cell r="C1647">
            <v>0</v>
          </cell>
          <cell r="D1647">
            <v>0</v>
          </cell>
          <cell r="E1647">
            <v>0</v>
          </cell>
        </row>
        <row r="1648">
          <cell r="A1648">
            <v>46143801</v>
          </cell>
          <cell r="B1648" t="str">
            <v>801</v>
          </cell>
          <cell r="C1648">
            <v>0</v>
          </cell>
          <cell r="D1648">
            <v>0</v>
          </cell>
          <cell r="E1648">
            <v>0</v>
          </cell>
        </row>
        <row r="1649">
          <cell r="A1649">
            <v>46143809</v>
          </cell>
          <cell r="B1649" t="str">
            <v>809</v>
          </cell>
          <cell r="C1649">
            <v>0</v>
          </cell>
          <cell r="D1649">
            <v>0</v>
          </cell>
          <cell r="E1649">
            <v>0</v>
          </cell>
        </row>
        <row r="1650">
          <cell r="A1650">
            <v>46143855</v>
          </cell>
          <cell r="B1650" t="str">
            <v>855</v>
          </cell>
          <cell r="C1650">
            <v>0</v>
          </cell>
          <cell r="D1650">
            <v>0</v>
          </cell>
          <cell r="E1650">
            <v>0</v>
          </cell>
        </row>
        <row r="1651">
          <cell r="A1651">
            <v>46143905</v>
          </cell>
          <cell r="B1651" t="str">
            <v>905</v>
          </cell>
          <cell r="C1651">
            <v>0</v>
          </cell>
          <cell r="D1651">
            <v>0</v>
          </cell>
          <cell r="E1651">
            <v>0</v>
          </cell>
        </row>
        <row r="1652">
          <cell r="A1652">
            <v>46143967</v>
          </cell>
          <cell r="B1652" t="str">
            <v>967</v>
          </cell>
          <cell r="C1652">
            <v>0</v>
          </cell>
          <cell r="D1652">
            <v>0</v>
          </cell>
          <cell r="E1652">
            <v>0</v>
          </cell>
        </row>
        <row r="1653">
          <cell r="A1653">
            <v>46144801</v>
          </cell>
          <cell r="B1653" t="str">
            <v>801</v>
          </cell>
          <cell r="C1653">
            <v>0</v>
          </cell>
          <cell r="D1653">
            <v>1453.9</v>
          </cell>
          <cell r="E1653">
            <v>0</v>
          </cell>
        </row>
        <row r="1654">
          <cell r="A1654">
            <v>46144809</v>
          </cell>
          <cell r="B1654" t="str">
            <v>809</v>
          </cell>
          <cell r="C1654">
            <v>11</v>
          </cell>
          <cell r="D1654">
            <v>0</v>
          </cell>
          <cell r="E1654">
            <v>2298.6999999999998</v>
          </cell>
        </row>
        <row r="1655">
          <cell r="A1655">
            <v>46144829</v>
          </cell>
          <cell r="B1655" t="str">
            <v>829</v>
          </cell>
          <cell r="C1655">
            <v>0</v>
          </cell>
          <cell r="D1655">
            <v>0</v>
          </cell>
          <cell r="E1655">
            <v>0</v>
          </cell>
        </row>
        <row r="1656">
          <cell r="A1656">
            <v>46144905</v>
          </cell>
          <cell r="B1656" t="str">
            <v>905</v>
          </cell>
          <cell r="C1656">
            <v>-15280</v>
          </cell>
          <cell r="D1656">
            <v>21</v>
          </cell>
          <cell r="E1656">
            <v>-183908.16143497758</v>
          </cell>
        </row>
        <row r="1657">
          <cell r="A1657">
            <v>46145801</v>
          </cell>
          <cell r="B1657" t="str">
            <v>801</v>
          </cell>
          <cell r="C1657">
            <v>340</v>
          </cell>
          <cell r="D1657">
            <v>348</v>
          </cell>
          <cell r="E1657">
            <v>339.97874999999999</v>
          </cell>
        </row>
        <row r="1658">
          <cell r="A1658">
            <v>46145905</v>
          </cell>
          <cell r="B1658" t="str">
            <v>905</v>
          </cell>
          <cell r="C1658">
            <v>-3951</v>
          </cell>
          <cell r="D1658">
            <v>0</v>
          </cell>
          <cell r="E1658">
            <v>-47553.739910313903</v>
          </cell>
        </row>
        <row r="1659">
          <cell r="A1659">
            <v>46146801</v>
          </cell>
          <cell r="B1659" t="str">
            <v>801</v>
          </cell>
          <cell r="C1659">
            <v>0</v>
          </cell>
          <cell r="D1659">
            <v>0</v>
          </cell>
          <cell r="E1659">
            <v>0</v>
          </cell>
        </row>
        <row r="1660">
          <cell r="A1660">
            <v>46146829</v>
          </cell>
          <cell r="B1660" t="str">
            <v>829</v>
          </cell>
          <cell r="C1660">
            <v>0</v>
          </cell>
          <cell r="D1660">
            <v>0</v>
          </cell>
          <cell r="E1660">
            <v>0</v>
          </cell>
        </row>
        <row r="1661">
          <cell r="A1661">
            <v>46146905</v>
          </cell>
          <cell r="B1661" t="str">
            <v>905</v>
          </cell>
          <cell r="C1661">
            <v>348</v>
          </cell>
          <cell r="D1661">
            <v>0</v>
          </cell>
          <cell r="E1661">
            <v>4188.4843049327355</v>
          </cell>
        </row>
        <row r="1662">
          <cell r="A1662">
            <v>46147905</v>
          </cell>
          <cell r="B1662" t="str">
            <v>905</v>
          </cell>
          <cell r="C1662">
            <v>3743</v>
          </cell>
          <cell r="D1662">
            <v>0</v>
          </cell>
          <cell r="E1662">
            <v>45050.278026905828</v>
          </cell>
        </row>
        <row r="1663">
          <cell r="A1663">
            <v>46148829</v>
          </cell>
          <cell r="B1663" t="str">
            <v>829</v>
          </cell>
          <cell r="C1663">
            <v>0</v>
          </cell>
          <cell r="D1663">
            <v>0</v>
          </cell>
          <cell r="E1663">
            <v>0</v>
          </cell>
        </row>
        <row r="1664">
          <cell r="A1664">
            <v>46148905</v>
          </cell>
          <cell r="B1664" t="str">
            <v>905</v>
          </cell>
          <cell r="C1664">
            <v>2895</v>
          </cell>
          <cell r="D1664">
            <v>0</v>
          </cell>
          <cell r="E1664">
            <v>34843.856502242154</v>
          </cell>
        </row>
        <row r="1665">
          <cell r="A1665">
            <v>46149829</v>
          </cell>
          <cell r="B1665" t="str">
            <v>829</v>
          </cell>
          <cell r="C1665">
            <v>0</v>
          </cell>
          <cell r="D1665">
            <v>0</v>
          </cell>
          <cell r="E1665">
            <v>0</v>
          </cell>
        </row>
        <row r="1666">
          <cell r="A1666">
            <v>46149905</v>
          </cell>
          <cell r="B1666" t="str">
            <v>905</v>
          </cell>
          <cell r="C1666">
            <v>1133</v>
          </cell>
          <cell r="D1666">
            <v>0</v>
          </cell>
          <cell r="E1666">
            <v>13636.645739910315</v>
          </cell>
        </row>
        <row r="1667">
          <cell r="A1667">
            <v>46150829</v>
          </cell>
          <cell r="B1667" t="str">
            <v>829</v>
          </cell>
          <cell r="C1667">
            <v>0</v>
          </cell>
          <cell r="D1667">
            <v>0</v>
          </cell>
          <cell r="E1667">
            <v>0</v>
          </cell>
        </row>
        <row r="1668">
          <cell r="A1668">
            <v>46150905</v>
          </cell>
          <cell r="B1668" t="str">
            <v>905</v>
          </cell>
          <cell r="C1668">
            <v>2973</v>
          </cell>
          <cell r="D1668">
            <v>0</v>
          </cell>
          <cell r="E1668">
            <v>35782.654708520182</v>
          </cell>
        </row>
        <row r="1669">
          <cell r="A1669">
            <v>46151829</v>
          </cell>
          <cell r="B1669" t="str">
            <v>829</v>
          </cell>
          <cell r="C1669">
            <v>0</v>
          </cell>
          <cell r="D1669">
            <v>0</v>
          </cell>
          <cell r="E1669">
            <v>0</v>
          </cell>
        </row>
        <row r="1670">
          <cell r="A1670">
            <v>46151905</v>
          </cell>
          <cell r="B1670" t="str">
            <v>905</v>
          </cell>
          <cell r="C1670">
            <v>3911</v>
          </cell>
          <cell r="D1670">
            <v>5</v>
          </cell>
          <cell r="E1670">
            <v>47072.304932735424</v>
          </cell>
        </row>
        <row r="1671">
          <cell r="A1671">
            <v>46152829</v>
          </cell>
          <cell r="B1671" t="str">
            <v>829</v>
          </cell>
          <cell r="C1671">
            <v>0</v>
          </cell>
          <cell r="D1671">
            <v>0</v>
          </cell>
          <cell r="E1671">
            <v>0</v>
          </cell>
        </row>
        <row r="1672">
          <cell r="A1672">
            <v>46152905</v>
          </cell>
          <cell r="B1672" t="str">
            <v>905</v>
          </cell>
          <cell r="C1672">
            <v>2509</v>
          </cell>
          <cell r="D1672">
            <v>6</v>
          </cell>
          <cell r="E1672">
            <v>30198.008968609865</v>
          </cell>
        </row>
        <row r="1673">
          <cell r="A1673">
            <v>46153829</v>
          </cell>
          <cell r="B1673" t="str">
            <v>829</v>
          </cell>
          <cell r="C1673">
            <v>0</v>
          </cell>
          <cell r="D1673">
            <v>0</v>
          </cell>
          <cell r="E1673">
            <v>0</v>
          </cell>
        </row>
        <row r="1674">
          <cell r="A1674">
            <v>46153905</v>
          </cell>
          <cell r="B1674" t="str">
            <v>905</v>
          </cell>
          <cell r="C1674">
            <v>-96</v>
          </cell>
          <cell r="D1674">
            <v>6</v>
          </cell>
          <cell r="E1674">
            <v>-1155.4439461883408</v>
          </cell>
        </row>
        <row r="1675">
          <cell r="A1675">
            <v>46154905</v>
          </cell>
          <cell r="B1675" t="str">
            <v>905</v>
          </cell>
          <cell r="C1675">
            <v>1834</v>
          </cell>
          <cell r="D1675">
            <v>0</v>
          </cell>
          <cell r="E1675">
            <v>22073.793721973096</v>
          </cell>
        </row>
        <row r="1676">
          <cell r="A1676">
            <v>46155829</v>
          </cell>
          <cell r="B1676" t="str">
            <v>829</v>
          </cell>
          <cell r="C1676">
            <v>0</v>
          </cell>
          <cell r="D1676">
            <v>0</v>
          </cell>
          <cell r="E1676">
            <v>0</v>
          </cell>
        </row>
        <row r="1677">
          <cell r="A1677">
            <v>46155905</v>
          </cell>
          <cell r="B1677" t="str">
            <v>905</v>
          </cell>
          <cell r="C1677">
            <v>1211</v>
          </cell>
          <cell r="D1677">
            <v>19</v>
          </cell>
          <cell r="E1677">
            <v>14575.443946188341</v>
          </cell>
        </row>
        <row r="1678">
          <cell r="A1678">
            <v>46640801</v>
          </cell>
          <cell r="B1678" t="str">
            <v>801</v>
          </cell>
          <cell r="C1678">
            <v>0</v>
          </cell>
          <cell r="D1678">
            <v>0</v>
          </cell>
          <cell r="E1678">
            <v>0</v>
          </cell>
        </row>
        <row r="1679">
          <cell r="A1679">
            <v>46916801</v>
          </cell>
          <cell r="B1679" t="str">
            <v>801</v>
          </cell>
          <cell r="C1679">
            <v>0</v>
          </cell>
          <cell r="D1679">
            <v>0</v>
          </cell>
          <cell r="E1679">
            <v>0</v>
          </cell>
        </row>
        <row r="1680">
          <cell r="A1680">
            <v>46916809</v>
          </cell>
          <cell r="B1680" t="str">
            <v>809</v>
          </cell>
          <cell r="C1680">
            <v>50</v>
          </cell>
          <cell r="D1680">
            <v>42</v>
          </cell>
          <cell r="E1680">
            <v>10448.636363636364</v>
          </cell>
        </row>
        <row r="1681">
          <cell r="A1681">
            <v>46916967</v>
          </cell>
          <cell r="B1681" t="str">
            <v>967</v>
          </cell>
          <cell r="C1681">
            <v>2</v>
          </cell>
          <cell r="D1681">
            <v>0</v>
          </cell>
          <cell r="E1681">
            <v>2000</v>
          </cell>
        </row>
        <row r="1682">
          <cell r="A1682">
            <v>46983801</v>
          </cell>
          <cell r="B1682" t="str">
            <v>801</v>
          </cell>
          <cell r="C1682">
            <v>0</v>
          </cell>
          <cell r="D1682">
            <v>0</v>
          </cell>
          <cell r="E1682">
            <v>0</v>
          </cell>
        </row>
        <row r="1683">
          <cell r="A1683">
            <v>46983809</v>
          </cell>
          <cell r="B1683" t="str">
            <v>809</v>
          </cell>
          <cell r="C1683">
            <v>0</v>
          </cell>
          <cell r="D1683">
            <v>0</v>
          </cell>
          <cell r="E1683">
            <v>0</v>
          </cell>
        </row>
        <row r="1684">
          <cell r="A1684">
            <v>46983967</v>
          </cell>
          <cell r="B1684" t="str">
            <v>967</v>
          </cell>
          <cell r="C1684">
            <v>0</v>
          </cell>
          <cell r="D1684">
            <v>0</v>
          </cell>
          <cell r="E1684">
            <v>0</v>
          </cell>
        </row>
        <row r="1685">
          <cell r="A1685">
            <v>46994801</v>
          </cell>
          <cell r="B1685" t="str">
            <v>801</v>
          </cell>
          <cell r="C1685">
            <v>0</v>
          </cell>
          <cell r="D1685">
            <v>0</v>
          </cell>
          <cell r="E1685">
            <v>0</v>
          </cell>
        </row>
        <row r="1686">
          <cell r="A1686">
            <v>46994809</v>
          </cell>
          <cell r="B1686" t="str">
            <v>809</v>
          </cell>
          <cell r="C1686">
            <v>0</v>
          </cell>
          <cell r="D1686">
            <v>0</v>
          </cell>
          <cell r="E1686">
            <v>0</v>
          </cell>
        </row>
        <row r="1687">
          <cell r="A1687">
            <v>46994967</v>
          </cell>
          <cell r="B1687" t="str">
            <v>967</v>
          </cell>
          <cell r="C1687">
            <v>0</v>
          </cell>
          <cell r="D1687">
            <v>0</v>
          </cell>
          <cell r="E1687">
            <v>0</v>
          </cell>
        </row>
        <row r="1688">
          <cell r="A1688">
            <v>47000801</v>
          </cell>
          <cell r="B1688" t="str">
            <v>801</v>
          </cell>
          <cell r="C1688">
            <v>-15</v>
          </cell>
          <cell r="D1688">
            <v>0</v>
          </cell>
          <cell r="E1688">
            <v>-14.999062500000001</v>
          </cell>
        </row>
        <row r="1689">
          <cell r="A1689">
            <v>47000809</v>
          </cell>
          <cell r="B1689" t="str">
            <v>809</v>
          </cell>
          <cell r="C1689">
            <v>105</v>
          </cell>
          <cell r="D1689">
            <v>4</v>
          </cell>
          <cell r="E1689">
            <v>21942.136363636364</v>
          </cell>
        </row>
        <row r="1690">
          <cell r="A1690">
            <v>47000855</v>
          </cell>
          <cell r="B1690" t="str">
            <v>855</v>
          </cell>
          <cell r="C1690">
            <v>-513</v>
          </cell>
          <cell r="D1690">
            <v>6</v>
          </cell>
          <cell r="E1690">
            <v>-10196.372093023256</v>
          </cell>
        </row>
        <row r="1691">
          <cell r="A1691">
            <v>47000967</v>
          </cell>
          <cell r="B1691" t="str">
            <v>967</v>
          </cell>
          <cell r="C1691">
            <v>4</v>
          </cell>
          <cell r="D1691">
            <v>0</v>
          </cell>
          <cell r="E1691">
            <v>4000</v>
          </cell>
        </row>
        <row r="1692">
          <cell r="A1692">
            <v>47000979</v>
          </cell>
          <cell r="B1692" t="str">
            <v>979</v>
          </cell>
          <cell r="C1692">
            <v>0</v>
          </cell>
          <cell r="D1692">
            <v>0</v>
          </cell>
          <cell r="E1692">
            <v>0</v>
          </cell>
        </row>
        <row r="1693">
          <cell r="A1693">
            <v>47010809</v>
          </cell>
          <cell r="B1693" t="str">
            <v>809</v>
          </cell>
          <cell r="C1693">
            <v>0</v>
          </cell>
          <cell r="D1693">
            <v>0</v>
          </cell>
          <cell r="E1693">
            <v>0</v>
          </cell>
        </row>
        <row r="1694">
          <cell r="A1694">
            <v>47010855</v>
          </cell>
          <cell r="B1694" t="str">
            <v>855</v>
          </cell>
          <cell r="C1694">
            <v>414</v>
          </cell>
          <cell r="D1694">
            <v>0</v>
          </cell>
          <cell r="E1694">
            <v>8228.6511627906984</v>
          </cell>
        </row>
        <row r="1695">
          <cell r="A1695">
            <v>47011809</v>
          </cell>
          <cell r="B1695" t="str">
            <v>809</v>
          </cell>
          <cell r="C1695">
            <v>0</v>
          </cell>
          <cell r="D1695">
            <v>0</v>
          </cell>
          <cell r="E1695">
            <v>0</v>
          </cell>
        </row>
        <row r="1696">
          <cell r="A1696">
            <v>47011855</v>
          </cell>
          <cell r="B1696" t="str">
            <v>855</v>
          </cell>
          <cell r="C1696">
            <v>141</v>
          </cell>
          <cell r="D1696">
            <v>0</v>
          </cell>
          <cell r="E1696">
            <v>2802.5116279069766</v>
          </cell>
        </row>
        <row r="1697">
          <cell r="A1697">
            <v>47012809</v>
          </cell>
          <cell r="B1697" t="str">
            <v>809</v>
          </cell>
          <cell r="C1697">
            <v>0</v>
          </cell>
          <cell r="D1697">
            <v>0</v>
          </cell>
          <cell r="E1697">
            <v>0</v>
          </cell>
        </row>
        <row r="1698">
          <cell r="A1698">
            <v>47012855</v>
          </cell>
          <cell r="B1698" t="str">
            <v>855</v>
          </cell>
          <cell r="C1698">
            <v>1049</v>
          </cell>
          <cell r="D1698">
            <v>0</v>
          </cell>
          <cell r="E1698">
            <v>20849.891472868218</v>
          </cell>
        </row>
        <row r="1699">
          <cell r="A1699">
            <v>47013809</v>
          </cell>
          <cell r="B1699" t="str">
            <v>809</v>
          </cell>
          <cell r="C1699">
            <v>0</v>
          </cell>
          <cell r="D1699">
            <v>0</v>
          </cell>
          <cell r="E1699">
            <v>0</v>
          </cell>
        </row>
        <row r="1700">
          <cell r="A1700">
            <v>47013855</v>
          </cell>
          <cell r="B1700" t="str">
            <v>855</v>
          </cell>
          <cell r="C1700">
            <v>285</v>
          </cell>
          <cell r="D1700">
            <v>0</v>
          </cell>
          <cell r="E1700">
            <v>5664.6511627906975</v>
          </cell>
        </row>
        <row r="1701">
          <cell r="A1701">
            <v>47026801</v>
          </cell>
          <cell r="B1701" t="str">
            <v>801</v>
          </cell>
          <cell r="C1701">
            <v>0</v>
          </cell>
          <cell r="D1701">
            <v>0</v>
          </cell>
          <cell r="E1701">
            <v>0</v>
          </cell>
        </row>
        <row r="1702">
          <cell r="A1702">
            <v>47026809</v>
          </cell>
          <cell r="B1702" t="str">
            <v>809</v>
          </cell>
          <cell r="C1702">
            <v>0</v>
          </cell>
          <cell r="D1702">
            <v>0</v>
          </cell>
          <cell r="E1702">
            <v>0</v>
          </cell>
        </row>
        <row r="1703">
          <cell r="A1703">
            <v>47026855</v>
          </cell>
          <cell r="B1703" t="str">
            <v>855</v>
          </cell>
          <cell r="C1703">
            <v>0</v>
          </cell>
          <cell r="D1703">
            <v>0</v>
          </cell>
          <cell r="E1703">
            <v>0</v>
          </cell>
        </row>
        <row r="1704">
          <cell r="A1704">
            <v>47026967</v>
          </cell>
          <cell r="B1704" t="str">
            <v>967</v>
          </cell>
          <cell r="C1704">
            <v>0</v>
          </cell>
          <cell r="D1704">
            <v>0</v>
          </cell>
          <cell r="E1704">
            <v>0</v>
          </cell>
        </row>
        <row r="1705">
          <cell r="A1705">
            <v>47029801</v>
          </cell>
          <cell r="B1705" t="str">
            <v>801</v>
          </cell>
          <cell r="C1705">
            <v>0</v>
          </cell>
          <cell r="D1705">
            <v>0</v>
          </cell>
          <cell r="E1705">
            <v>0</v>
          </cell>
        </row>
        <row r="1706">
          <cell r="A1706">
            <v>47029803</v>
          </cell>
          <cell r="B1706" t="str">
            <v>803</v>
          </cell>
          <cell r="C1706">
            <v>0</v>
          </cell>
          <cell r="D1706">
            <v>0</v>
          </cell>
          <cell r="E1706">
            <v>0</v>
          </cell>
        </row>
        <row r="1707">
          <cell r="A1707">
            <v>47029809</v>
          </cell>
          <cell r="B1707" t="str">
            <v>809</v>
          </cell>
          <cell r="C1707">
            <v>0</v>
          </cell>
          <cell r="D1707">
            <v>0</v>
          </cell>
          <cell r="E1707">
            <v>0</v>
          </cell>
        </row>
        <row r="1708">
          <cell r="A1708">
            <v>47029967</v>
          </cell>
          <cell r="B1708" t="str">
            <v>967</v>
          </cell>
          <cell r="C1708">
            <v>0</v>
          </cell>
          <cell r="D1708">
            <v>0</v>
          </cell>
          <cell r="E1708">
            <v>0</v>
          </cell>
        </row>
        <row r="1709">
          <cell r="A1709">
            <v>47061801</v>
          </cell>
          <cell r="B1709" t="str">
            <v>801</v>
          </cell>
          <cell r="C1709">
            <v>0</v>
          </cell>
          <cell r="D1709">
            <v>0</v>
          </cell>
          <cell r="E1709">
            <v>0</v>
          </cell>
        </row>
        <row r="1710">
          <cell r="A1710">
            <v>47061809</v>
          </cell>
          <cell r="B1710" t="str">
            <v>809</v>
          </cell>
          <cell r="C1710">
            <v>0</v>
          </cell>
          <cell r="D1710">
            <v>0</v>
          </cell>
          <cell r="E1710">
            <v>0</v>
          </cell>
        </row>
        <row r="1711">
          <cell r="A1711">
            <v>47061967</v>
          </cell>
          <cell r="B1711" t="str">
            <v>967</v>
          </cell>
          <cell r="C1711">
            <v>0</v>
          </cell>
          <cell r="D1711">
            <v>0</v>
          </cell>
          <cell r="E1711">
            <v>0</v>
          </cell>
        </row>
        <row r="1712">
          <cell r="A1712">
            <v>47062801</v>
          </cell>
          <cell r="B1712" t="str">
            <v>801</v>
          </cell>
          <cell r="C1712">
            <v>0</v>
          </cell>
          <cell r="D1712">
            <v>0</v>
          </cell>
          <cell r="E1712">
            <v>0</v>
          </cell>
        </row>
        <row r="1713">
          <cell r="A1713">
            <v>47063801</v>
          </cell>
          <cell r="B1713" t="str">
            <v>801</v>
          </cell>
          <cell r="C1713">
            <v>0</v>
          </cell>
          <cell r="D1713">
            <v>0</v>
          </cell>
          <cell r="E1713">
            <v>0</v>
          </cell>
        </row>
        <row r="1714">
          <cell r="A1714">
            <v>47064801</v>
          </cell>
          <cell r="B1714" t="str">
            <v>801</v>
          </cell>
          <cell r="C1714">
            <v>0</v>
          </cell>
          <cell r="D1714">
            <v>0</v>
          </cell>
          <cell r="E1714">
            <v>0</v>
          </cell>
        </row>
        <row r="1715">
          <cell r="A1715">
            <v>47064809</v>
          </cell>
          <cell r="B1715" t="str">
            <v>809</v>
          </cell>
          <cell r="C1715">
            <v>50</v>
          </cell>
          <cell r="D1715">
            <v>3</v>
          </cell>
          <cell r="E1715">
            <v>10448.636363636364</v>
          </cell>
        </row>
        <row r="1716">
          <cell r="A1716">
            <v>47064967</v>
          </cell>
          <cell r="B1716" t="str">
            <v>967</v>
          </cell>
          <cell r="C1716">
            <v>5</v>
          </cell>
          <cell r="D1716">
            <v>0</v>
          </cell>
          <cell r="E1716">
            <v>5000</v>
          </cell>
        </row>
        <row r="1717">
          <cell r="A1717">
            <v>47065801</v>
          </cell>
          <cell r="B1717" t="str">
            <v>801</v>
          </cell>
          <cell r="C1717">
            <v>0</v>
          </cell>
          <cell r="D1717">
            <v>0</v>
          </cell>
          <cell r="E1717">
            <v>0</v>
          </cell>
        </row>
        <row r="1718">
          <cell r="A1718">
            <v>47065809</v>
          </cell>
          <cell r="B1718" t="str">
            <v>809</v>
          </cell>
          <cell r="C1718">
            <v>0</v>
          </cell>
          <cell r="D1718">
            <v>0</v>
          </cell>
          <cell r="E1718">
            <v>0</v>
          </cell>
        </row>
        <row r="1719">
          <cell r="A1719">
            <v>47065967</v>
          </cell>
          <cell r="B1719" t="str">
            <v>967</v>
          </cell>
          <cell r="C1719">
            <v>0</v>
          </cell>
          <cell r="D1719">
            <v>0</v>
          </cell>
          <cell r="E1719">
            <v>0</v>
          </cell>
        </row>
        <row r="1720">
          <cell r="A1720">
            <v>47067801</v>
          </cell>
          <cell r="B1720" t="str">
            <v>801</v>
          </cell>
          <cell r="C1720">
            <v>0</v>
          </cell>
          <cell r="D1720">
            <v>0</v>
          </cell>
          <cell r="E1720">
            <v>0</v>
          </cell>
        </row>
        <row r="1721">
          <cell r="A1721">
            <v>47067809</v>
          </cell>
          <cell r="B1721" t="str">
            <v>809</v>
          </cell>
          <cell r="C1721">
            <v>0</v>
          </cell>
          <cell r="D1721">
            <v>0</v>
          </cell>
          <cell r="E1721">
            <v>0</v>
          </cell>
        </row>
        <row r="1722">
          <cell r="A1722">
            <v>47067967</v>
          </cell>
          <cell r="B1722" t="str">
            <v>967</v>
          </cell>
          <cell r="C1722">
            <v>0</v>
          </cell>
          <cell r="D1722">
            <v>0</v>
          </cell>
          <cell r="E1722">
            <v>0</v>
          </cell>
        </row>
        <row r="1723">
          <cell r="A1723">
            <v>47068801</v>
          </cell>
          <cell r="B1723" t="str">
            <v>801</v>
          </cell>
          <cell r="C1723">
            <v>649</v>
          </cell>
          <cell r="D1723">
            <v>0</v>
          </cell>
          <cell r="E1723">
            <v>648.95943750000004</v>
          </cell>
        </row>
        <row r="1724">
          <cell r="A1724">
            <v>47068809</v>
          </cell>
          <cell r="B1724" t="str">
            <v>809</v>
          </cell>
          <cell r="C1724">
            <v>59</v>
          </cell>
          <cell r="D1724">
            <v>0</v>
          </cell>
          <cell r="E1724">
            <v>12329.390909090909</v>
          </cell>
        </row>
        <row r="1725">
          <cell r="A1725">
            <v>47068967</v>
          </cell>
          <cell r="B1725" t="str">
            <v>967</v>
          </cell>
          <cell r="C1725">
            <v>0</v>
          </cell>
          <cell r="D1725">
            <v>0</v>
          </cell>
          <cell r="E1725">
            <v>0</v>
          </cell>
        </row>
        <row r="1726">
          <cell r="A1726">
            <v>47083801</v>
          </cell>
          <cell r="B1726" t="str">
            <v>801</v>
          </cell>
          <cell r="C1726">
            <v>0</v>
          </cell>
          <cell r="D1726">
            <v>0</v>
          </cell>
          <cell r="E1726">
            <v>0</v>
          </cell>
        </row>
        <row r="1727">
          <cell r="A1727">
            <v>47083809</v>
          </cell>
          <cell r="B1727" t="str">
            <v>809</v>
          </cell>
          <cell r="C1727">
            <v>0</v>
          </cell>
          <cell r="D1727">
            <v>0</v>
          </cell>
          <cell r="E1727">
            <v>0</v>
          </cell>
        </row>
        <row r="1728">
          <cell r="A1728">
            <v>47083855</v>
          </cell>
          <cell r="B1728" t="str">
            <v>855</v>
          </cell>
          <cell r="C1728">
            <v>0</v>
          </cell>
          <cell r="D1728">
            <v>0</v>
          </cell>
          <cell r="E1728">
            <v>0</v>
          </cell>
        </row>
        <row r="1729">
          <cell r="A1729">
            <v>47083967</v>
          </cell>
          <cell r="B1729" t="str">
            <v>967</v>
          </cell>
          <cell r="C1729">
            <v>0</v>
          </cell>
          <cell r="D1729">
            <v>0</v>
          </cell>
          <cell r="E1729">
            <v>0</v>
          </cell>
        </row>
        <row r="1730">
          <cell r="A1730">
            <v>47088801</v>
          </cell>
          <cell r="B1730" t="str">
            <v>801</v>
          </cell>
          <cell r="C1730">
            <v>0</v>
          </cell>
          <cell r="D1730">
            <v>0</v>
          </cell>
          <cell r="E1730">
            <v>0</v>
          </cell>
        </row>
        <row r="1731">
          <cell r="A1731">
            <v>47088809</v>
          </cell>
          <cell r="B1731" t="str">
            <v>809</v>
          </cell>
          <cell r="C1731">
            <v>0</v>
          </cell>
          <cell r="D1731">
            <v>0</v>
          </cell>
          <cell r="E1731">
            <v>0</v>
          </cell>
        </row>
        <row r="1732">
          <cell r="A1732">
            <v>47094801</v>
          </cell>
          <cell r="B1732" t="str">
            <v>801</v>
          </cell>
          <cell r="C1732">
            <v>0</v>
          </cell>
          <cell r="D1732">
            <v>0</v>
          </cell>
          <cell r="E1732">
            <v>0</v>
          </cell>
        </row>
        <row r="1733">
          <cell r="A1733">
            <v>47094809</v>
          </cell>
          <cell r="B1733" t="str">
            <v>809</v>
          </cell>
          <cell r="C1733">
            <v>0</v>
          </cell>
          <cell r="D1733">
            <v>0</v>
          </cell>
          <cell r="E1733">
            <v>0</v>
          </cell>
        </row>
        <row r="1734">
          <cell r="A1734">
            <v>47094855</v>
          </cell>
          <cell r="B1734" t="str">
            <v>855</v>
          </cell>
          <cell r="C1734">
            <v>0</v>
          </cell>
          <cell r="D1734">
            <v>0</v>
          </cell>
          <cell r="E1734">
            <v>0</v>
          </cell>
        </row>
        <row r="1735">
          <cell r="A1735">
            <v>47094967</v>
          </cell>
          <cell r="B1735" t="str">
            <v>967</v>
          </cell>
          <cell r="C1735">
            <v>0</v>
          </cell>
          <cell r="D1735">
            <v>0</v>
          </cell>
          <cell r="E1735">
            <v>0</v>
          </cell>
        </row>
        <row r="1736">
          <cell r="A1736">
            <v>47100979</v>
          </cell>
          <cell r="B1736" t="str">
            <v>979</v>
          </cell>
          <cell r="C1736">
            <v>0</v>
          </cell>
          <cell r="D1736">
            <v>0</v>
          </cell>
          <cell r="E1736">
            <v>0</v>
          </cell>
        </row>
        <row r="1737">
          <cell r="A1737">
            <v>47101849</v>
          </cell>
          <cell r="B1737" t="str">
            <v>849</v>
          </cell>
          <cell r="C1737">
            <v>0</v>
          </cell>
          <cell r="D1737">
            <v>0</v>
          </cell>
          <cell r="E1737">
            <v>0</v>
          </cell>
        </row>
        <row r="1738">
          <cell r="A1738">
            <v>47967860</v>
          </cell>
          <cell r="B1738" t="str">
            <v>860</v>
          </cell>
          <cell r="C1738">
            <v>-232</v>
          </cell>
          <cell r="D1738">
            <v>28</v>
          </cell>
          <cell r="E1738">
            <v>-4593.5419999999995</v>
          </cell>
        </row>
        <row r="1739">
          <cell r="A1739">
            <v>47981801</v>
          </cell>
          <cell r="B1739" t="str">
            <v>801</v>
          </cell>
          <cell r="C1739">
            <v>-5005</v>
          </cell>
          <cell r="D1739">
            <v>0</v>
          </cell>
          <cell r="E1739">
            <v>-5004.6871875000006</v>
          </cell>
        </row>
        <row r="1740">
          <cell r="A1740">
            <v>47981809</v>
          </cell>
          <cell r="B1740" t="str">
            <v>809</v>
          </cell>
          <cell r="C1740">
            <v>110</v>
          </cell>
          <cell r="D1740">
            <v>9</v>
          </cell>
          <cell r="E1740">
            <v>22987</v>
          </cell>
        </row>
        <row r="1741">
          <cell r="A1741">
            <v>47981855</v>
          </cell>
          <cell r="B1741" t="str">
            <v>855</v>
          </cell>
          <cell r="C1741">
            <v>2477</v>
          </cell>
          <cell r="D1741">
            <v>5</v>
          </cell>
          <cell r="E1741">
            <v>49232.77519379845</v>
          </cell>
        </row>
        <row r="1742">
          <cell r="A1742">
            <v>47981909</v>
          </cell>
          <cell r="B1742" t="str">
            <v>909</v>
          </cell>
          <cell r="C1742">
            <v>2700</v>
          </cell>
          <cell r="D1742">
            <v>0</v>
          </cell>
          <cell r="E1742">
            <v>31646.509859154921</v>
          </cell>
        </row>
        <row r="1743">
          <cell r="A1743">
            <v>47981967</v>
          </cell>
          <cell r="B1743" t="str">
            <v>967</v>
          </cell>
          <cell r="C1743">
            <v>10</v>
          </cell>
          <cell r="D1743">
            <v>1</v>
          </cell>
          <cell r="E1743">
            <v>10000</v>
          </cell>
        </row>
        <row r="1744">
          <cell r="A1744">
            <v>47982801</v>
          </cell>
          <cell r="B1744" t="str">
            <v>801</v>
          </cell>
          <cell r="C1744">
            <v>0</v>
          </cell>
          <cell r="D1744">
            <v>0</v>
          </cell>
          <cell r="E1744">
            <v>0</v>
          </cell>
        </row>
        <row r="1745">
          <cell r="A1745">
            <v>47982809</v>
          </cell>
          <cell r="B1745" t="str">
            <v>809</v>
          </cell>
          <cell r="C1745">
            <v>-195</v>
          </cell>
          <cell r="D1745">
            <v>89</v>
          </cell>
          <cell r="E1745">
            <v>-40749.681818181816</v>
          </cell>
        </row>
        <row r="1746">
          <cell r="A1746">
            <v>47982855</v>
          </cell>
          <cell r="B1746" t="str">
            <v>855</v>
          </cell>
          <cell r="C1746">
            <v>-243</v>
          </cell>
          <cell r="D1746">
            <v>2</v>
          </cell>
          <cell r="E1746">
            <v>-4829.8604651162786</v>
          </cell>
        </row>
        <row r="1747">
          <cell r="A1747">
            <v>47983909</v>
          </cell>
          <cell r="B1747" t="str">
            <v>909</v>
          </cell>
          <cell r="C1747">
            <v>27</v>
          </cell>
          <cell r="D1747">
            <v>159</v>
          </cell>
          <cell r="E1747">
            <v>316.46509859154918</v>
          </cell>
        </row>
        <row r="1748">
          <cell r="A1748">
            <v>47984849</v>
          </cell>
          <cell r="B1748" t="str">
            <v>849</v>
          </cell>
          <cell r="C1748">
            <v>28</v>
          </cell>
          <cell r="D1748">
            <v>3</v>
          </cell>
          <cell r="E1748">
            <v>5586.6453084112172</v>
          </cell>
        </row>
        <row r="1749">
          <cell r="A1749">
            <v>47984909</v>
          </cell>
          <cell r="B1749" t="str">
            <v>909</v>
          </cell>
          <cell r="C1749">
            <v>528</v>
          </cell>
          <cell r="D1749">
            <v>0</v>
          </cell>
          <cell r="E1749">
            <v>6188.6508169014069</v>
          </cell>
        </row>
        <row r="1750">
          <cell r="A1750">
            <v>47985849</v>
          </cell>
          <cell r="B1750" t="str">
            <v>849</v>
          </cell>
          <cell r="C1750">
            <v>10</v>
          </cell>
          <cell r="D1750">
            <v>6</v>
          </cell>
          <cell r="E1750">
            <v>1995.2304672897205</v>
          </cell>
        </row>
        <row r="1751">
          <cell r="A1751">
            <v>47985909</v>
          </cell>
          <cell r="B1751" t="str">
            <v>909</v>
          </cell>
          <cell r="C1751">
            <v>-124</v>
          </cell>
          <cell r="D1751">
            <v>58</v>
          </cell>
          <cell r="E1751">
            <v>-1453.3952676056333</v>
          </cell>
        </row>
        <row r="1752">
          <cell r="A1752">
            <v>47986860</v>
          </cell>
          <cell r="B1752" t="str">
            <v>860</v>
          </cell>
          <cell r="C1752">
            <v>250</v>
          </cell>
          <cell r="D1752">
            <v>12</v>
          </cell>
          <cell r="E1752">
            <v>4949.9374999999991</v>
          </cell>
        </row>
        <row r="1753">
          <cell r="A1753">
            <v>47987809</v>
          </cell>
          <cell r="B1753" t="str">
            <v>809</v>
          </cell>
          <cell r="C1753">
            <v>44</v>
          </cell>
          <cell r="D1753">
            <v>12</v>
          </cell>
          <cell r="E1753">
            <v>9194.7999999999993</v>
          </cell>
        </row>
        <row r="1754">
          <cell r="A1754">
            <v>47987855</v>
          </cell>
          <cell r="B1754" t="str">
            <v>855</v>
          </cell>
          <cell r="C1754">
            <v>380</v>
          </cell>
          <cell r="D1754">
            <v>0</v>
          </cell>
          <cell r="E1754">
            <v>7552.8682170542634</v>
          </cell>
        </row>
        <row r="1755">
          <cell r="A1755">
            <v>47988801</v>
          </cell>
          <cell r="B1755" t="str">
            <v>801</v>
          </cell>
          <cell r="C1755">
            <v>0</v>
          </cell>
          <cell r="D1755">
            <v>0</v>
          </cell>
          <cell r="E1755">
            <v>0</v>
          </cell>
        </row>
        <row r="1756">
          <cell r="A1756">
            <v>47988809</v>
          </cell>
          <cell r="B1756" t="str">
            <v>809</v>
          </cell>
          <cell r="C1756">
            <v>-774</v>
          </cell>
          <cell r="D1756">
            <v>8</v>
          </cell>
          <cell r="E1756">
            <v>-161744.8909090909</v>
          </cell>
        </row>
        <row r="1757">
          <cell r="A1757">
            <v>47988855</v>
          </cell>
          <cell r="B1757" t="str">
            <v>855</v>
          </cell>
          <cell r="C1757">
            <v>-2347</v>
          </cell>
          <cell r="D1757">
            <v>13</v>
          </cell>
          <cell r="E1757">
            <v>-46648.899224806199</v>
          </cell>
        </row>
        <row r="1758">
          <cell r="A1758">
            <v>47988905</v>
          </cell>
          <cell r="B1758" t="str">
            <v>905</v>
          </cell>
          <cell r="C1758">
            <v>44</v>
          </cell>
          <cell r="D1758">
            <v>5</v>
          </cell>
          <cell r="E1758">
            <v>529.57847533632287</v>
          </cell>
        </row>
        <row r="1759">
          <cell r="A1759">
            <v>47989809</v>
          </cell>
          <cell r="B1759" t="str">
            <v>809</v>
          </cell>
          <cell r="C1759">
            <v>0</v>
          </cell>
          <cell r="D1759">
            <v>0</v>
          </cell>
          <cell r="E1759">
            <v>0</v>
          </cell>
        </row>
        <row r="1760">
          <cell r="A1760">
            <v>47989905</v>
          </cell>
          <cell r="B1760" t="str">
            <v>905</v>
          </cell>
          <cell r="C1760">
            <v>0</v>
          </cell>
          <cell r="D1760">
            <v>0</v>
          </cell>
          <cell r="E1760">
            <v>0</v>
          </cell>
        </row>
        <row r="1761">
          <cell r="A1761">
            <v>47990860</v>
          </cell>
          <cell r="B1761" t="str">
            <v>860</v>
          </cell>
          <cell r="C1761">
            <v>-204</v>
          </cell>
          <cell r="D1761">
            <v>160</v>
          </cell>
          <cell r="E1761">
            <v>-4039.148999999999</v>
          </cell>
        </row>
        <row r="1762">
          <cell r="A1762">
            <v>47991849</v>
          </cell>
          <cell r="B1762" t="str">
            <v>849</v>
          </cell>
          <cell r="C1762">
            <v>164</v>
          </cell>
          <cell r="D1762">
            <v>0</v>
          </cell>
          <cell r="E1762">
            <v>32721.779663551417</v>
          </cell>
        </row>
        <row r="1763">
          <cell r="A1763">
            <v>47991860</v>
          </cell>
          <cell r="B1763" t="str">
            <v>860</v>
          </cell>
          <cell r="C1763">
            <v>1111</v>
          </cell>
          <cell r="D1763">
            <v>39</v>
          </cell>
          <cell r="E1763">
            <v>21997.522249999995</v>
          </cell>
        </row>
        <row r="1764">
          <cell r="A1764">
            <v>47992809</v>
          </cell>
          <cell r="B1764" t="str">
            <v>809</v>
          </cell>
          <cell r="C1764">
            <v>0</v>
          </cell>
          <cell r="D1764">
            <v>0</v>
          </cell>
          <cell r="E1764">
            <v>0</v>
          </cell>
        </row>
        <row r="1765">
          <cell r="A1765">
            <v>47992967</v>
          </cell>
          <cell r="B1765" t="str">
            <v>967</v>
          </cell>
          <cell r="C1765">
            <v>4</v>
          </cell>
          <cell r="D1765">
            <v>0</v>
          </cell>
          <cell r="E1765">
            <v>4000</v>
          </cell>
        </row>
        <row r="1766">
          <cell r="A1766">
            <v>47993809</v>
          </cell>
          <cell r="B1766" t="str">
            <v>809</v>
          </cell>
          <cell r="C1766">
            <v>0</v>
          </cell>
          <cell r="D1766">
            <v>0</v>
          </cell>
          <cell r="E1766">
            <v>0</v>
          </cell>
        </row>
        <row r="1767">
          <cell r="A1767">
            <v>47994809</v>
          </cell>
          <cell r="B1767" t="str">
            <v>809</v>
          </cell>
          <cell r="C1767">
            <v>0</v>
          </cell>
          <cell r="D1767">
            <v>0</v>
          </cell>
          <cell r="E1767">
            <v>0</v>
          </cell>
        </row>
        <row r="1768">
          <cell r="A1768">
            <v>47995809</v>
          </cell>
          <cell r="B1768" t="str">
            <v>809</v>
          </cell>
          <cell r="C1768">
            <v>0</v>
          </cell>
          <cell r="D1768">
            <v>0</v>
          </cell>
          <cell r="E1768">
            <v>0</v>
          </cell>
        </row>
        <row r="1769">
          <cell r="A1769">
            <v>47996860</v>
          </cell>
          <cell r="B1769" t="str">
            <v>860</v>
          </cell>
          <cell r="C1769">
            <v>847</v>
          </cell>
          <cell r="D1769">
            <v>12</v>
          </cell>
          <cell r="E1769">
            <v>16770.388249999996</v>
          </cell>
        </row>
        <row r="1770">
          <cell r="A1770">
            <v>47996979</v>
          </cell>
          <cell r="B1770" t="str">
            <v>979</v>
          </cell>
          <cell r="C1770">
            <v>53</v>
          </cell>
          <cell r="D1770">
            <v>2</v>
          </cell>
          <cell r="E1770">
            <v>47870.59375</v>
          </cell>
        </row>
        <row r="1771">
          <cell r="A1771">
            <v>47997801</v>
          </cell>
          <cell r="B1771" t="str">
            <v>801</v>
          </cell>
          <cell r="C1771">
            <v>0</v>
          </cell>
          <cell r="D1771">
            <v>0</v>
          </cell>
          <cell r="E1771">
            <v>0</v>
          </cell>
        </row>
        <row r="1772">
          <cell r="A1772">
            <v>47997809</v>
          </cell>
          <cell r="B1772" t="str">
            <v>809</v>
          </cell>
          <cell r="C1772">
            <v>0</v>
          </cell>
          <cell r="D1772">
            <v>0</v>
          </cell>
          <cell r="E1772">
            <v>0</v>
          </cell>
        </row>
        <row r="1773">
          <cell r="A1773">
            <v>47998801</v>
          </cell>
          <cell r="B1773" t="str">
            <v>801</v>
          </cell>
          <cell r="C1773">
            <v>0</v>
          </cell>
          <cell r="D1773">
            <v>0</v>
          </cell>
          <cell r="E1773">
            <v>0</v>
          </cell>
        </row>
        <row r="1774">
          <cell r="A1774">
            <v>47998809</v>
          </cell>
          <cell r="B1774" t="str">
            <v>809</v>
          </cell>
          <cell r="C1774">
            <v>0</v>
          </cell>
          <cell r="D1774">
            <v>0</v>
          </cell>
          <cell r="E1774">
            <v>0</v>
          </cell>
        </row>
        <row r="1775">
          <cell r="A1775">
            <v>47998855</v>
          </cell>
          <cell r="B1775" t="str">
            <v>855</v>
          </cell>
          <cell r="C1775">
            <v>0</v>
          </cell>
          <cell r="D1775">
            <v>0</v>
          </cell>
          <cell r="E1775">
            <v>0</v>
          </cell>
        </row>
        <row r="1776">
          <cell r="A1776">
            <v>47999801</v>
          </cell>
          <cell r="B1776" t="str">
            <v>801</v>
          </cell>
          <cell r="C1776">
            <v>0</v>
          </cell>
          <cell r="D1776">
            <v>0</v>
          </cell>
          <cell r="E1776">
            <v>0</v>
          </cell>
        </row>
        <row r="1777">
          <cell r="A1777">
            <v>47999809</v>
          </cell>
          <cell r="B1777" t="str">
            <v>809</v>
          </cell>
          <cell r="C1777">
            <v>0</v>
          </cell>
          <cell r="D1777">
            <v>0</v>
          </cell>
          <cell r="E1777">
            <v>0</v>
          </cell>
        </row>
        <row r="1778">
          <cell r="A1778">
            <v>47999855</v>
          </cell>
          <cell r="B1778" t="str">
            <v>855</v>
          </cell>
          <cell r="C1778">
            <v>0</v>
          </cell>
          <cell r="D1778">
            <v>0</v>
          </cell>
          <cell r="E1778">
            <v>0</v>
          </cell>
        </row>
        <row r="1779">
          <cell r="A1779">
            <v>47999967</v>
          </cell>
          <cell r="B1779" t="str">
            <v>967</v>
          </cell>
          <cell r="C1779">
            <v>0</v>
          </cell>
          <cell r="D1779">
            <v>0</v>
          </cell>
          <cell r="E1779">
            <v>0</v>
          </cell>
        </row>
        <row r="1780">
          <cell r="A1780">
            <v>48000801</v>
          </cell>
          <cell r="B1780" t="str">
            <v>801</v>
          </cell>
          <cell r="C1780">
            <v>0</v>
          </cell>
          <cell r="D1780">
            <v>0</v>
          </cell>
          <cell r="E1780">
            <v>0</v>
          </cell>
        </row>
        <row r="1781">
          <cell r="A1781">
            <v>48000809</v>
          </cell>
          <cell r="B1781" t="str">
            <v>809</v>
          </cell>
          <cell r="C1781">
            <v>0</v>
          </cell>
          <cell r="D1781">
            <v>0</v>
          </cell>
          <cell r="E1781">
            <v>0</v>
          </cell>
        </row>
        <row r="1782">
          <cell r="A1782">
            <v>48001849</v>
          </cell>
          <cell r="B1782" t="str">
            <v>849</v>
          </cell>
          <cell r="C1782">
            <v>18</v>
          </cell>
          <cell r="D1782">
            <v>7</v>
          </cell>
          <cell r="E1782">
            <v>3591.4148411214969</v>
          </cell>
        </row>
        <row r="1783">
          <cell r="A1783">
            <v>48002967</v>
          </cell>
          <cell r="B1783" t="str">
            <v>967</v>
          </cell>
          <cell r="C1783">
            <v>0</v>
          </cell>
          <cell r="D1783">
            <v>0</v>
          </cell>
          <cell r="E1783">
            <v>0</v>
          </cell>
        </row>
        <row r="1784">
          <cell r="A1784">
            <v>48003849</v>
          </cell>
          <cell r="B1784" t="str">
            <v>849</v>
          </cell>
          <cell r="C1784">
            <v>26</v>
          </cell>
          <cell r="D1784">
            <v>2</v>
          </cell>
          <cell r="E1784">
            <v>5187.5992149532731</v>
          </cell>
        </row>
        <row r="1785">
          <cell r="A1785">
            <v>48004849</v>
          </cell>
          <cell r="B1785" t="str">
            <v>849</v>
          </cell>
          <cell r="C1785">
            <v>0</v>
          </cell>
          <cell r="D1785">
            <v>0</v>
          </cell>
          <cell r="E1785">
            <v>0</v>
          </cell>
        </row>
        <row r="1786">
          <cell r="A1786">
            <v>48253801</v>
          </cell>
          <cell r="B1786" t="str">
            <v>801</v>
          </cell>
          <cell r="C1786">
            <v>0</v>
          </cell>
          <cell r="D1786">
            <v>0</v>
          </cell>
          <cell r="E1786">
            <v>0</v>
          </cell>
        </row>
        <row r="1787">
          <cell r="A1787">
            <v>48255801</v>
          </cell>
          <cell r="B1787" t="str">
            <v>801</v>
          </cell>
          <cell r="C1787">
            <v>0</v>
          </cell>
          <cell r="D1787">
            <v>0</v>
          </cell>
          <cell r="E1787">
            <v>0</v>
          </cell>
        </row>
        <row r="1788">
          <cell r="A1788">
            <v>48653803</v>
          </cell>
          <cell r="B1788" t="str">
            <v>803</v>
          </cell>
          <cell r="C1788">
            <v>0</v>
          </cell>
          <cell r="D1788">
            <v>0</v>
          </cell>
          <cell r="E1788">
            <v>0</v>
          </cell>
        </row>
        <row r="1789">
          <cell r="A1789">
            <v>48655803</v>
          </cell>
          <cell r="B1789" t="str">
            <v>803</v>
          </cell>
          <cell r="C1789">
            <v>0</v>
          </cell>
          <cell r="D1789">
            <v>0</v>
          </cell>
          <cell r="E1789">
            <v>0</v>
          </cell>
        </row>
        <row r="1790">
          <cell r="A1790">
            <v>48862849</v>
          </cell>
          <cell r="B1790" t="str">
            <v>849</v>
          </cell>
          <cell r="C1790">
            <v>0</v>
          </cell>
          <cell r="D1790">
            <v>0</v>
          </cell>
          <cell r="E1790">
            <v>0</v>
          </cell>
        </row>
        <row r="1791">
          <cell r="A1791">
            <v>48911849</v>
          </cell>
          <cell r="B1791" t="str">
            <v>849</v>
          </cell>
          <cell r="C1791">
            <v>77</v>
          </cell>
          <cell r="D1791">
            <v>6</v>
          </cell>
          <cell r="E1791">
            <v>15363.274598130847</v>
          </cell>
        </row>
        <row r="1792">
          <cell r="A1792">
            <v>48911979</v>
          </cell>
          <cell r="B1792" t="str">
            <v>979</v>
          </cell>
          <cell r="C1792">
            <v>0</v>
          </cell>
          <cell r="D1792">
            <v>0</v>
          </cell>
          <cell r="E1792">
            <v>0</v>
          </cell>
        </row>
        <row r="1793">
          <cell r="A1793">
            <v>48914849</v>
          </cell>
          <cell r="B1793" t="str">
            <v>849</v>
          </cell>
          <cell r="C1793">
            <v>0</v>
          </cell>
          <cell r="D1793">
            <v>0</v>
          </cell>
          <cell r="E1793">
            <v>0</v>
          </cell>
        </row>
        <row r="1794">
          <cell r="A1794">
            <v>48915849</v>
          </cell>
          <cell r="B1794" t="str">
            <v>849</v>
          </cell>
          <cell r="C1794">
            <v>0</v>
          </cell>
          <cell r="D1794">
            <v>0</v>
          </cell>
          <cell r="E1794">
            <v>0</v>
          </cell>
        </row>
        <row r="1795">
          <cell r="A1795">
            <v>48916849</v>
          </cell>
          <cell r="B1795" t="str">
            <v>849</v>
          </cell>
          <cell r="C1795">
            <v>0</v>
          </cell>
          <cell r="D1795">
            <v>0</v>
          </cell>
          <cell r="E1795">
            <v>0</v>
          </cell>
        </row>
        <row r="1796">
          <cell r="A1796">
            <v>48961809</v>
          </cell>
          <cell r="B1796" t="str">
            <v>809</v>
          </cell>
          <cell r="C1796">
            <v>0</v>
          </cell>
          <cell r="D1796">
            <v>0</v>
          </cell>
          <cell r="E1796">
            <v>0</v>
          </cell>
        </row>
        <row r="1797">
          <cell r="A1797">
            <v>48961855</v>
          </cell>
          <cell r="B1797" t="str">
            <v>855</v>
          </cell>
          <cell r="C1797">
            <v>0</v>
          </cell>
          <cell r="D1797">
            <v>0</v>
          </cell>
          <cell r="E1797">
            <v>0</v>
          </cell>
        </row>
        <row r="1798">
          <cell r="A1798">
            <v>48961967</v>
          </cell>
          <cell r="B1798" t="str">
            <v>967</v>
          </cell>
          <cell r="C1798">
            <v>0</v>
          </cell>
          <cell r="D1798">
            <v>0</v>
          </cell>
          <cell r="E1798">
            <v>0</v>
          </cell>
        </row>
        <row r="1799">
          <cell r="A1799">
            <v>48966801</v>
          </cell>
          <cell r="B1799" t="str">
            <v>801</v>
          </cell>
          <cell r="C1799">
            <v>3</v>
          </cell>
          <cell r="D1799">
            <v>0</v>
          </cell>
          <cell r="E1799">
            <v>2.9998125</v>
          </cell>
        </row>
        <row r="1800">
          <cell r="A1800">
            <v>48966809</v>
          </cell>
          <cell r="B1800" t="str">
            <v>809</v>
          </cell>
          <cell r="C1800">
            <v>-451</v>
          </cell>
          <cell r="D1800">
            <v>11</v>
          </cell>
          <cell r="E1800">
            <v>-94246.7</v>
          </cell>
        </row>
        <row r="1801">
          <cell r="A1801">
            <v>48966855</v>
          </cell>
          <cell r="B1801" t="str">
            <v>855</v>
          </cell>
          <cell r="C1801">
            <v>1857</v>
          </cell>
          <cell r="D1801">
            <v>0</v>
          </cell>
          <cell r="E1801">
            <v>36909.674418604649</v>
          </cell>
        </row>
        <row r="1802">
          <cell r="A1802">
            <v>48966967</v>
          </cell>
          <cell r="B1802" t="str">
            <v>967</v>
          </cell>
          <cell r="C1802">
            <v>-25</v>
          </cell>
          <cell r="D1802">
            <v>0</v>
          </cell>
          <cell r="E1802">
            <v>-25000</v>
          </cell>
        </row>
        <row r="1803">
          <cell r="A1803">
            <v>48967809</v>
          </cell>
          <cell r="B1803" t="str">
            <v>809</v>
          </cell>
          <cell r="C1803">
            <v>-58</v>
          </cell>
          <cell r="D1803">
            <v>6</v>
          </cell>
          <cell r="E1803">
            <v>-12120.418181818182</v>
          </cell>
        </row>
        <row r="1804">
          <cell r="A1804">
            <v>48967855</v>
          </cell>
          <cell r="B1804" t="str">
            <v>855</v>
          </cell>
          <cell r="C1804">
            <v>27</v>
          </cell>
          <cell r="D1804">
            <v>0</v>
          </cell>
          <cell r="E1804">
            <v>536.65116279069764</v>
          </cell>
        </row>
        <row r="1805">
          <cell r="A1805">
            <v>48969801</v>
          </cell>
          <cell r="B1805" t="str">
            <v>801</v>
          </cell>
          <cell r="C1805">
            <v>0</v>
          </cell>
          <cell r="D1805">
            <v>0</v>
          </cell>
          <cell r="E1805">
            <v>0</v>
          </cell>
        </row>
        <row r="1806">
          <cell r="A1806">
            <v>48969809</v>
          </cell>
          <cell r="B1806" t="str">
            <v>809</v>
          </cell>
          <cell r="C1806">
            <v>181</v>
          </cell>
          <cell r="D1806">
            <v>4</v>
          </cell>
          <cell r="E1806">
            <v>37824.063636363637</v>
          </cell>
        </row>
        <row r="1807">
          <cell r="A1807">
            <v>48969829</v>
          </cell>
          <cell r="B1807" t="str">
            <v>829</v>
          </cell>
          <cell r="C1807">
            <v>0</v>
          </cell>
          <cell r="D1807">
            <v>0</v>
          </cell>
          <cell r="E1807">
            <v>0</v>
          </cell>
        </row>
        <row r="1808">
          <cell r="A1808">
            <v>48969855</v>
          </cell>
          <cell r="B1808" t="str">
            <v>855</v>
          </cell>
          <cell r="C1808">
            <v>1773</v>
          </cell>
          <cell r="D1808">
            <v>19</v>
          </cell>
          <cell r="E1808">
            <v>35240.093023255817</v>
          </cell>
        </row>
        <row r="1809">
          <cell r="A1809">
            <v>48969905</v>
          </cell>
          <cell r="B1809" t="str">
            <v>905</v>
          </cell>
          <cell r="C1809">
            <v>497</v>
          </cell>
          <cell r="D1809">
            <v>0</v>
          </cell>
          <cell r="E1809">
            <v>5981.8295964125564</v>
          </cell>
        </row>
        <row r="1810">
          <cell r="A1810">
            <v>48969967</v>
          </cell>
          <cell r="B1810" t="str">
            <v>967</v>
          </cell>
          <cell r="C1810">
            <v>15</v>
          </cell>
          <cell r="D1810">
            <v>4</v>
          </cell>
          <cell r="E1810">
            <v>15000</v>
          </cell>
        </row>
        <row r="1811">
          <cell r="A1811">
            <v>48970809</v>
          </cell>
          <cell r="B1811" t="str">
            <v>809</v>
          </cell>
          <cell r="C1811">
            <v>411</v>
          </cell>
          <cell r="D1811">
            <v>41</v>
          </cell>
          <cell r="E1811">
            <v>85887.790909090909</v>
          </cell>
        </row>
        <row r="1812">
          <cell r="A1812">
            <v>48970829</v>
          </cell>
          <cell r="B1812" t="str">
            <v>829</v>
          </cell>
          <cell r="C1812">
            <v>0</v>
          </cell>
          <cell r="D1812">
            <v>0</v>
          </cell>
          <cell r="E1812">
            <v>0</v>
          </cell>
        </row>
        <row r="1813">
          <cell r="A1813">
            <v>48970855</v>
          </cell>
          <cell r="B1813" t="str">
            <v>855</v>
          </cell>
          <cell r="C1813">
            <v>3907</v>
          </cell>
          <cell r="D1813">
            <v>16</v>
          </cell>
          <cell r="E1813">
            <v>77655.410852713176</v>
          </cell>
        </row>
        <row r="1814">
          <cell r="A1814">
            <v>48970905</v>
          </cell>
          <cell r="B1814" t="str">
            <v>905</v>
          </cell>
          <cell r="C1814">
            <v>1202</v>
          </cell>
          <cell r="D1814">
            <v>4</v>
          </cell>
          <cell r="E1814">
            <v>14467.121076233185</v>
          </cell>
        </row>
        <row r="1815">
          <cell r="A1815">
            <v>48970967</v>
          </cell>
          <cell r="B1815" t="str">
            <v>967</v>
          </cell>
          <cell r="C1815">
            <v>78</v>
          </cell>
          <cell r="D1815">
            <v>3</v>
          </cell>
          <cell r="E1815">
            <v>78000</v>
          </cell>
        </row>
        <row r="1816">
          <cell r="A1816">
            <v>48971801</v>
          </cell>
          <cell r="B1816" t="str">
            <v>801</v>
          </cell>
          <cell r="C1816">
            <v>0</v>
          </cell>
          <cell r="D1816">
            <v>0</v>
          </cell>
          <cell r="E1816">
            <v>0</v>
          </cell>
        </row>
        <row r="1817">
          <cell r="A1817">
            <v>48972801</v>
          </cell>
          <cell r="B1817" t="str">
            <v>801</v>
          </cell>
          <cell r="C1817">
            <v>0</v>
          </cell>
          <cell r="D1817">
            <v>0</v>
          </cell>
          <cell r="E1817">
            <v>0</v>
          </cell>
        </row>
        <row r="1818">
          <cell r="A1818">
            <v>48973801</v>
          </cell>
          <cell r="B1818" t="str">
            <v>801</v>
          </cell>
          <cell r="C1818">
            <v>0</v>
          </cell>
          <cell r="D1818">
            <v>0</v>
          </cell>
          <cell r="E1818">
            <v>0</v>
          </cell>
        </row>
        <row r="1819">
          <cell r="A1819">
            <v>48973855</v>
          </cell>
          <cell r="B1819" t="str">
            <v>855</v>
          </cell>
          <cell r="C1819">
            <v>0</v>
          </cell>
          <cell r="D1819">
            <v>0</v>
          </cell>
          <cell r="E1819">
            <v>0</v>
          </cell>
        </row>
        <row r="1820">
          <cell r="A1820">
            <v>49067801</v>
          </cell>
          <cell r="B1820" t="str">
            <v>801</v>
          </cell>
          <cell r="C1820">
            <v>8011.81</v>
          </cell>
          <cell r="D1820">
            <v>0</v>
          </cell>
          <cell r="E1820">
            <v>8011.3092618750006</v>
          </cell>
        </row>
        <row r="1821">
          <cell r="A1821">
            <v>49067809</v>
          </cell>
          <cell r="B1821" t="str">
            <v>809</v>
          </cell>
          <cell r="C1821">
            <v>33</v>
          </cell>
          <cell r="D1821">
            <v>1</v>
          </cell>
          <cell r="E1821">
            <v>6896.0999999999995</v>
          </cell>
        </row>
        <row r="1822">
          <cell r="A1822">
            <v>49067849</v>
          </cell>
          <cell r="B1822" t="str">
            <v>849</v>
          </cell>
          <cell r="C1822">
            <v>0</v>
          </cell>
          <cell r="D1822">
            <v>0</v>
          </cell>
          <cell r="E1822">
            <v>0</v>
          </cell>
        </row>
        <row r="1823">
          <cell r="A1823">
            <v>49067855</v>
          </cell>
          <cell r="B1823" t="str">
            <v>855</v>
          </cell>
          <cell r="C1823">
            <v>1608</v>
          </cell>
          <cell r="D1823">
            <v>36</v>
          </cell>
          <cell r="E1823">
            <v>31960.558139534882</v>
          </cell>
        </row>
        <row r="1824">
          <cell r="A1824">
            <v>49067860</v>
          </cell>
          <cell r="B1824" t="str">
            <v>860</v>
          </cell>
          <cell r="C1824">
            <v>0</v>
          </cell>
          <cell r="D1824">
            <v>0</v>
          </cell>
          <cell r="E1824">
            <v>0</v>
          </cell>
        </row>
        <row r="1825">
          <cell r="A1825">
            <v>49067967</v>
          </cell>
          <cell r="B1825" t="str">
            <v>967</v>
          </cell>
          <cell r="C1825">
            <v>9</v>
          </cell>
          <cell r="D1825">
            <v>0</v>
          </cell>
          <cell r="E1825">
            <v>9000</v>
          </cell>
        </row>
        <row r="1826">
          <cell r="A1826">
            <v>49069801</v>
          </cell>
          <cell r="B1826" t="str">
            <v>801</v>
          </cell>
          <cell r="C1826">
            <v>0</v>
          </cell>
          <cell r="D1826">
            <v>0</v>
          </cell>
          <cell r="E1826">
            <v>0</v>
          </cell>
        </row>
        <row r="1827">
          <cell r="A1827">
            <v>49069809</v>
          </cell>
          <cell r="B1827" t="str">
            <v>809</v>
          </cell>
          <cell r="C1827">
            <v>13</v>
          </cell>
          <cell r="D1827">
            <v>0</v>
          </cell>
          <cell r="E1827">
            <v>2716.6454545454544</v>
          </cell>
        </row>
        <row r="1828">
          <cell r="A1828">
            <v>49069815</v>
          </cell>
          <cell r="B1828" t="str">
            <v>815</v>
          </cell>
          <cell r="C1828">
            <v>0</v>
          </cell>
          <cell r="D1828">
            <v>0</v>
          </cell>
          <cell r="E1828">
            <v>0</v>
          </cell>
        </row>
        <row r="1829">
          <cell r="A1829">
            <v>49069855</v>
          </cell>
          <cell r="B1829" t="str">
            <v>855</v>
          </cell>
          <cell r="C1829">
            <v>0</v>
          </cell>
          <cell r="D1829">
            <v>0</v>
          </cell>
          <cell r="E1829">
            <v>0</v>
          </cell>
        </row>
        <row r="1830">
          <cell r="A1830">
            <v>49167801</v>
          </cell>
          <cell r="B1830" t="str">
            <v>801</v>
          </cell>
          <cell r="C1830">
            <v>422</v>
          </cell>
          <cell r="D1830">
            <v>0</v>
          </cell>
          <cell r="E1830">
            <v>421.97362500000003</v>
          </cell>
        </row>
        <row r="1831">
          <cell r="A1831">
            <v>49167809</v>
          </cell>
          <cell r="B1831" t="str">
            <v>809</v>
          </cell>
          <cell r="C1831">
            <v>116</v>
          </cell>
          <cell r="D1831">
            <v>7</v>
          </cell>
          <cell r="E1831">
            <v>24240.836363636365</v>
          </cell>
        </row>
        <row r="1832">
          <cell r="A1832">
            <v>49167967</v>
          </cell>
          <cell r="B1832" t="str">
            <v>967</v>
          </cell>
          <cell r="C1832">
            <v>-2</v>
          </cell>
          <cell r="D1832">
            <v>0</v>
          </cell>
          <cell r="E1832">
            <v>-2000</v>
          </cell>
        </row>
        <row r="1833">
          <cell r="A1833">
            <v>49170801</v>
          </cell>
          <cell r="B1833" t="str">
            <v>801</v>
          </cell>
          <cell r="C1833">
            <v>0</v>
          </cell>
          <cell r="D1833">
            <v>0</v>
          </cell>
          <cell r="E1833">
            <v>0</v>
          </cell>
        </row>
        <row r="1834">
          <cell r="A1834">
            <v>49171801</v>
          </cell>
          <cell r="B1834" t="str">
            <v>801</v>
          </cell>
          <cell r="C1834">
            <v>0</v>
          </cell>
          <cell r="D1834">
            <v>0</v>
          </cell>
          <cell r="E1834">
            <v>0</v>
          </cell>
        </row>
        <row r="1835">
          <cell r="A1835">
            <v>49172801</v>
          </cell>
          <cell r="B1835" t="str">
            <v>801</v>
          </cell>
          <cell r="C1835">
            <v>0</v>
          </cell>
          <cell r="D1835">
            <v>0</v>
          </cell>
          <cell r="E1835">
            <v>0</v>
          </cell>
        </row>
        <row r="1836">
          <cell r="A1836">
            <v>49173801</v>
          </cell>
          <cell r="B1836" t="str">
            <v>801</v>
          </cell>
          <cell r="C1836">
            <v>0</v>
          </cell>
          <cell r="D1836">
            <v>0</v>
          </cell>
          <cell r="E1836">
            <v>0</v>
          </cell>
        </row>
        <row r="1837">
          <cell r="A1837">
            <v>49620801</v>
          </cell>
          <cell r="B1837" t="str">
            <v>801</v>
          </cell>
          <cell r="C1837">
            <v>415</v>
          </cell>
          <cell r="D1837">
            <v>0</v>
          </cell>
          <cell r="E1837">
            <v>414.9740625</v>
          </cell>
        </row>
        <row r="1838">
          <cell r="A1838">
            <v>49620809</v>
          </cell>
          <cell r="B1838" t="str">
            <v>809</v>
          </cell>
          <cell r="C1838">
            <v>-117</v>
          </cell>
          <cell r="D1838">
            <v>4</v>
          </cell>
          <cell r="E1838">
            <v>-24449.80909090909</v>
          </cell>
        </row>
        <row r="1839">
          <cell r="A1839">
            <v>49620849</v>
          </cell>
          <cell r="B1839" t="str">
            <v>849</v>
          </cell>
          <cell r="C1839">
            <v>0</v>
          </cell>
          <cell r="D1839">
            <v>0</v>
          </cell>
          <cell r="E1839">
            <v>0</v>
          </cell>
        </row>
        <row r="1840">
          <cell r="A1840">
            <v>49660802</v>
          </cell>
          <cell r="B1840" t="str">
            <v>802</v>
          </cell>
          <cell r="C1840">
            <v>0</v>
          </cell>
          <cell r="D1840">
            <v>0</v>
          </cell>
          <cell r="E1840">
            <v>0</v>
          </cell>
        </row>
        <row r="1841">
          <cell r="A1841">
            <v>49660849</v>
          </cell>
          <cell r="B1841" t="str">
            <v>849</v>
          </cell>
          <cell r="C1841">
            <v>0</v>
          </cell>
          <cell r="D1841">
            <v>0</v>
          </cell>
          <cell r="E1841">
            <v>0</v>
          </cell>
        </row>
        <row r="1842">
          <cell r="A1842">
            <v>49661849</v>
          </cell>
          <cell r="B1842" t="str">
            <v>849</v>
          </cell>
          <cell r="C1842">
            <v>7</v>
          </cell>
          <cell r="D1842">
            <v>0</v>
          </cell>
          <cell r="E1842">
            <v>1396.6613271028043</v>
          </cell>
        </row>
        <row r="1843">
          <cell r="A1843">
            <v>49662849</v>
          </cell>
          <cell r="B1843" t="str">
            <v>849</v>
          </cell>
          <cell r="C1843">
            <v>-252</v>
          </cell>
          <cell r="D1843">
            <v>1</v>
          </cell>
          <cell r="E1843">
            <v>-50279.80777570096</v>
          </cell>
        </row>
        <row r="1844">
          <cell r="A1844">
            <v>49664801</v>
          </cell>
          <cell r="B1844" t="str">
            <v>801</v>
          </cell>
          <cell r="C1844">
            <v>0</v>
          </cell>
          <cell r="D1844">
            <v>0</v>
          </cell>
          <cell r="E1844">
            <v>0</v>
          </cell>
        </row>
        <row r="1845">
          <cell r="A1845">
            <v>49664809</v>
          </cell>
          <cell r="B1845" t="str">
            <v>809</v>
          </cell>
          <cell r="C1845">
            <v>0</v>
          </cell>
          <cell r="D1845">
            <v>0</v>
          </cell>
          <cell r="E1845">
            <v>0</v>
          </cell>
        </row>
        <row r="1846">
          <cell r="A1846">
            <v>49665801</v>
          </cell>
          <cell r="B1846" t="str">
            <v>801</v>
          </cell>
          <cell r="C1846">
            <v>586</v>
          </cell>
          <cell r="D1846">
            <v>0</v>
          </cell>
          <cell r="E1846">
            <v>585.96337500000004</v>
          </cell>
        </row>
        <row r="1847">
          <cell r="A1847">
            <v>49665809</v>
          </cell>
          <cell r="B1847" t="str">
            <v>809</v>
          </cell>
          <cell r="C1847">
            <v>791</v>
          </cell>
          <cell r="D1847">
            <v>7</v>
          </cell>
          <cell r="E1847">
            <v>165297.42727272728</v>
          </cell>
        </row>
        <row r="1848">
          <cell r="A1848">
            <v>49667801</v>
          </cell>
          <cell r="B1848" t="str">
            <v>801</v>
          </cell>
          <cell r="C1848">
            <v>0</v>
          </cell>
          <cell r="D1848">
            <v>0</v>
          </cell>
          <cell r="E1848">
            <v>0</v>
          </cell>
        </row>
        <row r="1849">
          <cell r="A1849">
            <v>49667809</v>
          </cell>
          <cell r="B1849" t="str">
            <v>809</v>
          </cell>
          <cell r="C1849">
            <v>184</v>
          </cell>
          <cell r="D1849">
            <v>1</v>
          </cell>
          <cell r="E1849">
            <v>38450.981818181819</v>
          </cell>
        </row>
        <row r="1850">
          <cell r="A1850">
            <v>49686849</v>
          </cell>
          <cell r="B1850" t="str">
            <v>849</v>
          </cell>
          <cell r="C1850">
            <v>0</v>
          </cell>
          <cell r="D1850">
            <v>4</v>
          </cell>
          <cell r="E1850">
            <v>0</v>
          </cell>
        </row>
        <row r="1851">
          <cell r="A1851">
            <v>49755801</v>
          </cell>
          <cell r="B1851" t="str">
            <v>801</v>
          </cell>
          <cell r="C1851">
            <v>0</v>
          </cell>
          <cell r="D1851">
            <v>0</v>
          </cell>
          <cell r="E1851">
            <v>0</v>
          </cell>
        </row>
        <row r="1852">
          <cell r="A1852">
            <v>49755809</v>
          </cell>
          <cell r="B1852" t="str">
            <v>809</v>
          </cell>
          <cell r="C1852">
            <v>0</v>
          </cell>
          <cell r="D1852">
            <v>0</v>
          </cell>
          <cell r="E1852">
            <v>0</v>
          </cell>
        </row>
        <row r="1853">
          <cell r="A1853">
            <v>49755855</v>
          </cell>
          <cell r="B1853" t="str">
            <v>855</v>
          </cell>
          <cell r="C1853">
            <v>0</v>
          </cell>
          <cell r="D1853">
            <v>0</v>
          </cell>
          <cell r="E1853">
            <v>0</v>
          </cell>
        </row>
        <row r="1854">
          <cell r="A1854">
            <v>49755907</v>
          </cell>
          <cell r="B1854" t="str">
            <v>907</v>
          </cell>
          <cell r="C1854">
            <v>0</v>
          </cell>
          <cell r="D1854">
            <v>0</v>
          </cell>
          <cell r="E1854">
            <v>0</v>
          </cell>
        </row>
        <row r="1855">
          <cell r="A1855">
            <v>49757801</v>
          </cell>
          <cell r="B1855" t="str">
            <v>801</v>
          </cell>
          <cell r="C1855">
            <v>6023</v>
          </cell>
          <cell r="D1855">
            <v>408</v>
          </cell>
          <cell r="E1855">
            <v>6022.6235624999999</v>
          </cell>
        </row>
        <row r="1856">
          <cell r="A1856">
            <v>49757809</v>
          </cell>
          <cell r="B1856" t="str">
            <v>809</v>
          </cell>
          <cell r="C1856">
            <v>94</v>
          </cell>
          <cell r="D1856">
            <v>8</v>
          </cell>
          <cell r="E1856">
            <v>19643.436363636363</v>
          </cell>
        </row>
        <row r="1857">
          <cell r="A1857">
            <v>49757855</v>
          </cell>
          <cell r="B1857" t="str">
            <v>855</v>
          </cell>
          <cell r="C1857">
            <v>4426</v>
          </cell>
          <cell r="D1857">
            <v>107</v>
          </cell>
          <cell r="E1857">
            <v>87971.038759689924</v>
          </cell>
        </row>
        <row r="1858">
          <cell r="A1858">
            <v>49757907</v>
          </cell>
          <cell r="B1858" t="str">
            <v>907</v>
          </cell>
          <cell r="C1858">
            <v>-700</v>
          </cell>
          <cell r="D1858">
            <v>3</v>
          </cell>
          <cell r="E1858">
            <v>-11148.148148148148</v>
          </cell>
        </row>
        <row r="1859">
          <cell r="A1859">
            <v>49902801</v>
          </cell>
          <cell r="B1859" t="str">
            <v>801</v>
          </cell>
          <cell r="C1859">
            <v>0</v>
          </cell>
          <cell r="D1859">
            <v>0</v>
          </cell>
          <cell r="E1859">
            <v>0</v>
          </cell>
        </row>
        <row r="1860">
          <cell r="A1860">
            <v>49903801</v>
          </cell>
          <cell r="B1860" t="str">
            <v>801</v>
          </cell>
          <cell r="C1860">
            <v>0</v>
          </cell>
          <cell r="D1860">
            <v>0</v>
          </cell>
          <cell r="E1860">
            <v>0</v>
          </cell>
        </row>
        <row r="1861">
          <cell r="A1861">
            <v>49942801</v>
          </cell>
          <cell r="B1861" t="str">
            <v>801</v>
          </cell>
          <cell r="C1861">
            <v>168.39</v>
          </cell>
          <cell r="D1861">
            <v>1414.21</v>
          </cell>
          <cell r="E1861">
            <v>168.379475625</v>
          </cell>
        </row>
        <row r="1862">
          <cell r="A1862">
            <v>49943801</v>
          </cell>
          <cell r="B1862" t="str">
            <v>801</v>
          </cell>
          <cell r="C1862">
            <v>0</v>
          </cell>
          <cell r="D1862">
            <v>0</v>
          </cell>
          <cell r="E1862">
            <v>0</v>
          </cell>
        </row>
        <row r="1863">
          <cell r="A1863">
            <v>49943849</v>
          </cell>
          <cell r="B1863" t="str">
            <v>849</v>
          </cell>
          <cell r="C1863">
            <v>0</v>
          </cell>
          <cell r="D1863">
            <v>0</v>
          </cell>
          <cell r="E1863">
            <v>0</v>
          </cell>
        </row>
        <row r="1864">
          <cell r="A1864">
            <v>49944801</v>
          </cell>
          <cell r="B1864" t="str">
            <v>801</v>
          </cell>
          <cell r="C1864">
            <v>5.3999999999999995</v>
          </cell>
          <cell r="D1864">
            <v>0</v>
          </cell>
          <cell r="E1864">
            <v>5.3996624999999998</v>
          </cell>
        </row>
        <row r="1865">
          <cell r="A1865">
            <v>49945801</v>
          </cell>
          <cell r="B1865" t="str">
            <v>801</v>
          </cell>
          <cell r="C1865">
            <v>1664</v>
          </cell>
          <cell r="D1865">
            <v>3328</v>
          </cell>
          <cell r="E1865">
            <v>1663.896</v>
          </cell>
        </row>
        <row r="1866">
          <cell r="A1866">
            <v>49946909</v>
          </cell>
          <cell r="B1866" t="str">
            <v>909</v>
          </cell>
          <cell r="C1866">
            <v>-339</v>
          </cell>
          <cell r="D1866">
            <v>9</v>
          </cell>
          <cell r="E1866">
            <v>-3973.3951267605621</v>
          </cell>
        </row>
        <row r="1867">
          <cell r="A1867">
            <v>49947801</v>
          </cell>
          <cell r="B1867" t="str">
            <v>801</v>
          </cell>
          <cell r="C1867">
            <v>206.72</v>
          </cell>
          <cell r="D1867">
            <v>1142.26</v>
          </cell>
          <cell r="E1867">
            <v>206.70708000000002</v>
          </cell>
        </row>
        <row r="1868">
          <cell r="A1868">
            <v>49995801</v>
          </cell>
          <cell r="B1868" t="str">
            <v>801</v>
          </cell>
          <cell r="C1868">
            <v>122980.89000000001</v>
          </cell>
          <cell r="D1868">
            <v>0</v>
          </cell>
          <cell r="E1868">
            <v>122973.20369437501</v>
          </cell>
        </row>
        <row r="1869">
          <cell r="A1869">
            <v>49999999</v>
          </cell>
          <cell r="B1869" t="str">
            <v>999</v>
          </cell>
          <cell r="C1869">
            <v>0</v>
          </cell>
          <cell r="D1869">
            <v>0</v>
          </cell>
          <cell r="E1869">
            <v>0</v>
          </cell>
        </row>
        <row r="1870">
          <cell r="A1870">
            <v>50101801</v>
          </cell>
          <cell r="B1870" t="str">
            <v>801</v>
          </cell>
          <cell r="C1870">
            <v>0</v>
          </cell>
          <cell r="D1870">
            <v>0</v>
          </cell>
          <cell r="E1870">
            <v>0</v>
          </cell>
        </row>
        <row r="1871">
          <cell r="A1871">
            <v>50101817</v>
          </cell>
          <cell r="B1871" t="str">
            <v>817</v>
          </cell>
          <cell r="C1871">
            <v>617</v>
          </cell>
          <cell r="D1871">
            <v>12</v>
          </cell>
          <cell r="E1871">
            <v>11145.806451612903</v>
          </cell>
        </row>
        <row r="1872">
          <cell r="A1872">
            <v>50101988</v>
          </cell>
          <cell r="B1872" t="str">
            <v>988</v>
          </cell>
          <cell r="C1872">
            <v>24</v>
          </cell>
          <cell r="D1872">
            <v>4</v>
          </cell>
          <cell r="E1872">
            <v>4320</v>
          </cell>
        </row>
        <row r="1873">
          <cell r="A1873">
            <v>51001807</v>
          </cell>
          <cell r="B1873" t="str">
            <v>807</v>
          </cell>
          <cell r="C1873">
            <v>0</v>
          </cell>
          <cell r="D1873">
            <v>0</v>
          </cell>
          <cell r="E1873">
            <v>0</v>
          </cell>
        </row>
        <row r="1874">
          <cell r="A1874">
            <v>51002807</v>
          </cell>
          <cell r="B1874" t="str">
            <v>807</v>
          </cell>
          <cell r="C1874">
            <v>0</v>
          </cell>
          <cell r="D1874">
            <v>0</v>
          </cell>
          <cell r="E1874">
            <v>0</v>
          </cell>
        </row>
        <row r="1875">
          <cell r="A1875">
            <v>51003816</v>
          </cell>
          <cell r="B1875" t="str">
            <v>816</v>
          </cell>
          <cell r="C1875">
            <v>0</v>
          </cell>
          <cell r="D1875">
            <v>0</v>
          </cell>
          <cell r="E1875">
            <v>0</v>
          </cell>
        </row>
        <row r="1876">
          <cell r="A1876">
            <v>51003896</v>
          </cell>
          <cell r="B1876" t="str">
            <v>896</v>
          </cell>
          <cell r="C1876">
            <v>0</v>
          </cell>
          <cell r="D1876">
            <v>0</v>
          </cell>
          <cell r="E1876">
            <v>0</v>
          </cell>
        </row>
        <row r="1877">
          <cell r="A1877">
            <v>51004807</v>
          </cell>
          <cell r="B1877" t="str">
            <v>807</v>
          </cell>
          <cell r="C1877">
            <v>5</v>
          </cell>
          <cell r="D1877">
            <v>2</v>
          </cell>
          <cell r="E1877">
            <v>880.27934782608691</v>
          </cell>
        </row>
        <row r="1878">
          <cell r="A1878">
            <v>51004896</v>
          </cell>
          <cell r="B1878" t="str">
            <v>896</v>
          </cell>
          <cell r="C1878">
            <v>0</v>
          </cell>
          <cell r="D1878">
            <v>0</v>
          </cell>
          <cell r="E1878">
            <v>0</v>
          </cell>
        </row>
        <row r="1879">
          <cell r="A1879">
            <v>51005807</v>
          </cell>
          <cell r="B1879" t="str">
            <v>807</v>
          </cell>
          <cell r="C1879">
            <v>337</v>
          </cell>
          <cell r="D1879">
            <v>24</v>
          </cell>
          <cell r="E1879">
            <v>59330.828043478265</v>
          </cell>
        </row>
        <row r="1880">
          <cell r="A1880">
            <v>51005896</v>
          </cell>
          <cell r="B1880" t="str">
            <v>896</v>
          </cell>
          <cell r="C1880">
            <v>0</v>
          </cell>
          <cell r="D1880">
            <v>0</v>
          </cell>
          <cell r="E1880">
            <v>0</v>
          </cell>
        </row>
        <row r="1881">
          <cell r="A1881">
            <v>51006807</v>
          </cell>
          <cell r="B1881" t="str">
            <v>807</v>
          </cell>
          <cell r="C1881">
            <v>41</v>
          </cell>
          <cell r="D1881">
            <v>7</v>
          </cell>
          <cell r="E1881">
            <v>7218.2906521739133</v>
          </cell>
        </row>
        <row r="1882">
          <cell r="A1882">
            <v>51006816</v>
          </cell>
          <cell r="B1882" t="str">
            <v>816</v>
          </cell>
          <cell r="C1882">
            <v>91</v>
          </cell>
          <cell r="D1882">
            <v>48</v>
          </cell>
          <cell r="E1882">
            <v>1721.4166666666667</v>
          </cell>
        </row>
        <row r="1883">
          <cell r="A1883">
            <v>51006896</v>
          </cell>
          <cell r="B1883" t="str">
            <v>896</v>
          </cell>
          <cell r="C1883">
            <v>0</v>
          </cell>
          <cell r="D1883">
            <v>0</v>
          </cell>
          <cell r="E1883">
            <v>0</v>
          </cell>
        </row>
        <row r="1884">
          <cell r="A1884">
            <v>51007891</v>
          </cell>
          <cell r="B1884" t="str">
            <v>891</v>
          </cell>
          <cell r="C1884">
            <v>-921</v>
          </cell>
          <cell r="D1884">
            <v>78</v>
          </cell>
          <cell r="E1884">
            <v>-4199.7599999999993</v>
          </cell>
        </row>
        <row r="1885">
          <cell r="A1885">
            <v>51007980</v>
          </cell>
          <cell r="B1885" t="str">
            <v>980</v>
          </cell>
          <cell r="C1885">
            <v>0</v>
          </cell>
          <cell r="D1885">
            <v>0</v>
          </cell>
          <cell r="E1885">
            <v>0</v>
          </cell>
        </row>
        <row r="1886">
          <cell r="A1886">
            <v>51009816</v>
          </cell>
          <cell r="B1886" t="str">
            <v>816</v>
          </cell>
          <cell r="C1886">
            <v>0</v>
          </cell>
          <cell r="D1886">
            <v>0</v>
          </cell>
          <cell r="E1886">
            <v>0</v>
          </cell>
        </row>
        <row r="1887">
          <cell r="A1887">
            <v>51045801</v>
          </cell>
          <cell r="B1887" t="str">
            <v>801</v>
          </cell>
          <cell r="C1887">
            <v>0</v>
          </cell>
          <cell r="D1887">
            <v>0</v>
          </cell>
          <cell r="E1887">
            <v>0</v>
          </cell>
        </row>
        <row r="1888">
          <cell r="A1888">
            <v>51045817</v>
          </cell>
          <cell r="B1888" t="str">
            <v>817</v>
          </cell>
          <cell r="C1888">
            <v>0</v>
          </cell>
          <cell r="D1888">
            <v>0</v>
          </cell>
          <cell r="E1888">
            <v>0</v>
          </cell>
        </row>
        <row r="1889">
          <cell r="A1889">
            <v>51045988</v>
          </cell>
          <cell r="B1889" t="str">
            <v>988</v>
          </cell>
          <cell r="C1889">
            <v>0</v>
          </cell>
          <cell r="D1889">
            <v>0</v>
          </cell>
          <cell r="E1889">
            <v>0</v>
          </cell>
        </row>
        <row r="1890">
          <cell r="A1890">
            <v>51047807</v>
          </cell>
          <cell r="B1890" t="str">
            <v>807</v>
          </cell>
          <cell r="C1890">
            <v>-1</v>
          </cell>
          <cell r="D1890">
            <v>0</v>
          </cell>
          <cell r="E1890">
            <v>-176.05586956521739</v>
          </cell>
        </row>
        <row r="1891">
          <cell r="A1891">
            <v>51047816</v>
          </cell>
          <cell r="B1891" t="str">
            <v>816</v>
          </cell>
          <cell r="C1891">
            <v>90</v>
          </cell>
          <cell r="D1891">
            <v>0</v>
          </cell>
          <cell r="E1891">
            <v>1702.5</v>
          </cell>
        </row>
        <row r="1892">
          <cell r="A1892">
            <v>51265817</v>
          </cell>
          <cell r="B1892" t="str">
            <v>817</v>
          </cell>
          <cell r="C1892">
            <v>0</v>
          </cell>
          <cell r="D1892">
            <v>0</v>
          </cell>
          <cell r="E1892">
            <v>0</v>
          </cell>
        </row>
        <row r="1893">
          <cell r="A1893">
            <v>51450999</v>
          </cell>
          <cell r="B1893" t="str">
            <v>999</v>
          </cell>
          <cell r="C1893">
            <v>0</v>
          </cell>
          <cell r="D1893">
            <v>0</v>
          </cell>
          <cell r="E1893">
            <v>0</v>
          </cell>
        </row>
        <row r="1894">
          <cell r="A1894">
            <v>51451999</v>
          </cell>
          <cell r="B1894" t="str">
            <v>999</v>
          </cell>
          <cell r="C1894">
            <v>153</v>
          </cell>
          <cell r="D1894">
            <v>0</v>
          </cell>
          <cell r="E1894">
            <v>352.66499999999996</v>
          </cell>
        </row>
        <row r="1895">
          <cell r="A1895">
            <v>52010801</v>
          </cell>
          <cell r="B1895" t="str">
            <v>801</v>
          </cell>
          <cell r="C1895">
            <v>0</v>
          </cell>
          <cell r="D1895">
            <v>0</v>
          </cell>
          <cell r="E1895">
            <v>0</v>
          </cell>
        </row>
        <row r="1896">
          <cell r="A1896">
            <v>52010988</v>
          </cell>
          <cell r="B1896" t="str">
            <v>988</v>
          </cell>
          <cell r="C1896">
            <v>39</v>
          </cell>
          <cell r="D1896">
            <v>0</v>
          </cell>
          <cell r="E1896">
            <v>7020</v>
          </cell>
        </row>
        <row r="1897">
          <cell r="A1897">
            <v>52130801</v>
          </cell>
          <cell r="B1897" t="str">
            <v>801</v>
          </cell>
          <cell r="C1897">
            <v>0</v>
          </cell>
          <cell r="D1897">
            <v>0</v>
          </cell>
          <cell r="E1897">
            <v>0</v>
          </cell>
        </row>
        <row r="1898">
          <cell r="A1898">
            <v>52130817</v>
          </cell>
          <cell r="B1898" t="str">
            <v>817</v>
          </cell>
          <cell r="C1898">
            <v>42</v>
          </cell>
          <cell r="D1898">
            <v>0</v>
          </cell>
          <cell r="E1898">
            <v>758.70967741935488</v>
          </cell>
        </row>
        <row r="1899">
          <cell r="A1899">
            <v>52130883</v>
          </cell>
          <cell r="B1899" t="str">
            <v>883</v>
          </cell>
          <cell r="C1899">
            <v>0</v>
          </cell>
          <cell r="D1899">
            <v>0</v>
          </cell>
          <cell r="E1899">
            <v>0</v>
          </cell>
        </row>
        <row r="1900">
          <cell r="A1900">
            <v>52131801</v>
          </cell>
          <cell r="B1900" t="str">
            <v>801</v>
          </cell>
          <cell r="C1900">
            <v>0</v>
          </cell>
          <cell r="D1900">
            <v>0</v>
          </cell>
          <cell r="E1900">
            <v>0</v>
          </cell>
        </row>
        <row r="1901">
          <cell r="A1901">
            <v>52131817</v>
          </cell>
          <cell r="B1901" t="str">
            <v>817</v>
          </cell>
          <cell r="C1901">
            <v>232</v>
          </cell>
          <cell r="D1901">
            <v>3</v>
          </cell>
          <cell r="E1901">
            <v>4190.9677419354839</v>
          </cell>
        </row>
        <row r="1902">
          <cell r="A1902">
            <v>52131883</v>
          </cell>
          <cell r="B1902" t="str">
            <v>883</v>
          </cell>
          <cell r="C1902">
            <v>0</v>
          </cell>
          <cell r="D1902">
            <v>0</v>
          </cell>
          <cell r="E1902">
            <v>0</v>
          </cell>
        </row>
        <row r="1903">
          <cell r="A1903">
            <v>52131988</v>
          </cell>
          <cell r="B1903" t="str">
            <v>988</v>
          </cell>
          <cell r="C1903">
            <v>0</v>
          </cell>
          <cell r="D1903">
            <v>0</v>
          </cell>
          <cell r="E1903">
            <v>0</v>
          </cell>
        </row>
        <row r="1904">
          <cell r="A1904">
            <v>52132816</v>
          </cell>
          <cell r="B1904" t="str">
            <v>816</v>
          </cell>
          <cell r="C1904">
            <v>172</v>
          </cell>
          <cell r="D1904">
            <v>2</v>
          </cell>
          <cell r="E1904">
            <v>3253.666666666667</v>
          </cell>
        </row>
        <row r="1905">
          <cell r="A1905">
            <v>52133816</v>
          </cell>
          <cell r="B1905" t="str">
            <v>816</v>
          </cell>
          <cell r="C1905">
            <v>643</v>
          </cell>
          <cell r="D1905">
            <v>0</v>
          </cell>
          <cell r="E1905">
            <v>12163.416666666668</v>
          </cell>
        </row>
        <row r="1906">
          <cell r="A1906">
            <v>52136816</v>
          </cell>
          <cell r="B1906" t="str">
            <v>816</v>
          </cell>
          <cell r="C1906">
            <v>0</v>
          </cell>
          <cell r="D1906">
            <v>0</v>
          </cell>
          <cell r="E1906">
            <v>0</v>
          </cell>
        </row>
        <row r="1907">
          <cell r="A1907">
            <v>52137816</v>
          </cell>
          <cell r="B1907" t="str">
            <v>816</v>
          </cell>
          <cell r="C1907">
            <v>385</v>
          </cell>
          <cell r="D1907">
            <v>28</v>
          </cell>
          <cell r="E1907">
            <v>7282.916666666667</v>
          </cell>
        </row>
        <row r="1908">
          <cell r="A1908">
            <v>52155801</v>
          </cell>
          <cell r="B1908" t="str">
            <v>801</v>
          </cell>
          <cell r="C1908">
            <v>0</v>
          </cell>
          <cell r="D1908">
            <v>0</v>
          </cell>
          <cell r="E1908">
            <v>0</v>
          </cell>
        </row>
        <row r="1909">
          <cell r="A1909">
            <v>52155883</v>
          </cell>
          <cell r="B1909" t="str">
            <v>883</v>
          </cell>
          <cell r="C1909">
            <v>0</v>
          </cell>
          <cell r="D1909">
            <v>0</v>
          </cell>
          <cell r="E1909">
            <v>0</v>
          </cell>
        </row>
        <row r="1910">
          <cell r="A1910">
            <v>52155919</v>
          </cell>
          <cell r="B1910" t="str">
            <v>919</v>
          </cell>
          <cell r="C1910">
            <v>0</v>
          </cell>
          <cell r="D1910">
            <v>0</v>
          </cell>
          <cell r="E1910">
            <v>0</v>
          </cell>
        </row>
        <row r="1911">
          <cell r="A1911">
            <v>52155922</v>
          </cell>
          <cell r="B1911" t="str">
            <v>922</v>
          </cell>
          <cell r="C1911">
            <v>0</v>
          </cell>
          <cell r="D1911">
            <v>0</v>
          </cell>
          <cell r="E1911">
            <v>0</v>
          </cell>
        </row>
        <row r="1912">
          <cell r="A1912">
            <v>52155988</v>
          </cell>
          <cell r="B1912" t="str">
            <v>988</v>
          </cell>
          <cell r="C1912">
            <v>0</v>
          </cell>
          <cell r="D1912">
            <v>0</v>
          </cell>
          <cell r="E1912">
            <v>0</v>
          </cell>
        </row>
        <row r="1913">
          <cell r="A1913">
            <v>52201801</v>
          </cell>
          <cell r="B1913" t="str">
            <v>801</v>
          </cell>
          <cell r="C1913">
            <v>720</v>
          </cell>
          <cell r="D1913">
            <v>0</v>
          </cell>
          <cell r="E1913">
            <v>719.95500000000004</v>
          </cell>
        </row>
        <row r="1914">
          <cell r="A1914">
            <v>52201988</v>
          </cell>
          <cell r="B1914" t="str">
            <v>988</v>
          </cell>
          <cell r="C1914">
            <v>78</v>
          </cell>
          <cell r="D1914">
            <v>37</v>
          </cell>
          <cell r="E1914">
            <v>14040</v>
          </cell>
        </row>
        <row r="1915">
          <cell r="A1915">
            <v>52234801</v>
          </cell>
          <cell r="B1915" t="str">
            <v>801</v>
          </cell>
          <cell r="C1915">
            <v>0</v>
          </cell>
          <cell r="D1915">
            <v>0</v>
          </cell>
          <cell r="E1915">
            <v>0</v>
          </cell>
        </row>
        <row r="1916">
          <cell r="A1916">
            <v>52234817</v>
          </cell>
          <cell r="B1916" t="str">
            <v>817</v>
          </cell>
          <cell r="C1916">
            <v>0</v>
          </cell>
          <cell r="D1916">
            <v>0</v>
          </cell>
          <cell r="E1916">
            <v>0</v>
          </cell>
        </row>
        <row r="1917">
          <cell r="A1917">
            <v>52350896</v>
          </cell>
          <cell r="B1917" t="str">
            <v>896</v>
          </cell>
          <cell r="C1917">
            <v>0</v>
          </cell>
          <cell r="D1917">
            <v>0</v>
          </cell>
          <cell r="E1917">
            <v>0</v>
          </cell>
        </row>
        <row r="1918">
          <cell r="A1918">
            <v>52354807</v>
          </cell>
          <cell r="B1918" t="str">
            <v>807</v>
          </cell>
          <cell r="C1918">
            <v>45</v>
          </cell>
          <cell r="D1918">
            <v>1</v>
          </cell>
          <cell r="E1918">
            <v>7922.5141304347826</v>
          </cell>
        </row>
        <row r="1919">
          <cell r="A1919">
            <v>52356807</v>
          </cell>
          <cell r="B1919" t="str">
            <v>807</v>
          </cell>
          <cell r="C1919">
            <v>39</v>
          </cell>
          <cell r="D1919">
            <v>0</v>
          </cell>
          <cell r="E1919">
            <v>6866.1789130434781</v>
          </cell>
        </row>
        <row r="1920">
          <cell r="A1920">
            <v>52385801</v>
          </cell>
          <cell r="B1920" t="str">
            <v>801</v>
          </cell>
          <cell r="C1920">
            <v>0</v>
          </cell>
          <cell r="D1920">
            <v>0</v>
          </cell>
          <cell r="E1920">
            <v>0</v>
          </cell>
        </row>
        <row r="1921">
          <cell r="A1921">
            <v>52387817</v>
          </cell>
          <cell r="B1921" t="str">
            <v>817</v>
          </cell>
          <cell r="C1921">
            <v>128</v>
          </cell>
          <cell r="D1921">
            <v>0</v>
          </cell>
          <cell r="E1921">
            <v>2312.2580645161293</v>
          </cell>
        </row>
        <row r="1922">
          <cell r="A1922">
            <v>52424807</v>
          </cell>
          <cell r="B1922" t="str">
            <v>807</v>
          </cell>
          <cell r="C1922">
            <v>2</v>
          </cell>
          <cell r="D1922">
            <v>16</v>
          </cell>
          <cell r="E1922">
            <v>352.11173913043478</v>
          </cell>
        </row>
        <row r="1923">
          <cell r="A1923">
            <v>52601807</v>
          </cell>
          <cell r="B1923" t="str">
            <v>807</v>
          </cell>
          <cell r="C1923">
            <v>81</v>
          </cell>
          <cell r="D1923">
            <v>4</v>
          </cell>
          <cell r="E1923">
            <v>14260.525434782608</v>
          </cell>
        </row>
        <row r="1924">
          <cell r="A1924">
            <v>52601816</v>
          </cell>
          <cell r="B1924" t="str">
            <v>816</v>
          </cell>
          <cell r="C1924">
            <v>94</v>
          </cell>
          <cell r="D1924">
            <v>75</v>
          </cell>
          <cell r="E1924">
            <v>1778.1666666666667</v>
          </cell>
        </row>
        <row r="1925">
          <cell r="A1925">
            <v>52601820</v>
          </cell>
          <cell r="B1925" t="str">
            <v>820</v>
          </cell>
          <cell r="C1925">
            <v>326</v>
          </cell>
          <cell r="D1925">
            <v>164</v>
          </cell>
          <cell r="E1925">
            <v>1630</v>
          </cell>
        </row>
        <row r="1926">
          <cell r="A1926">
            <v>52603891</v>
          </cell>
          <cell r="B1926" t="str">
            <v>891</v>
          </cell>
          <cell r="C1926">
            <v>0</v>
          </cell>
          <cell r="D1926">
            <v>0</v>
          </cell>
          <cell r="E1926">
            <v>0</v>
          </cell>
        </row>
        <row r="1927">
          <cell r="A1927">
            <v>52616807</v>
          </cell>
          <cell r="B1927" t="str">
            <v>807</v>
          </cell>
          <cell r="C1927">
            <v>10</v>
          </cell>
          <cell r="D1927">
            <v>6</v>
          </cell>
          <cell r="E1927">
            <v>1760.5586956521738</v>
          </cell>
        </row>
        <row r="1928">
          <cell r="A1928">
            <v>52659807</v>
          </cell>
          <cell r="B1928" t="str">
            <v>807</v>
          </cell>
          <cell r="C1928">
            <v>0</v>
          </cell>
          <cell r="D1928">
            <v>0</v>
          </cell>
          <cell r="E1928">
            <v>0</v>
          </cell>
        </row>
        <row r="1929">
          <cell r="A1929">
            <v>52837801</v>
          </cell>
          <cell r="B1929" t="str">
            <v>801</v>
          </cell>
          <cell r="C1929">
            <v>0</v>
          </cell>
          <cell r="D1929">
            <v>0</v>
          </cell>
          <cell r="E1929">
            <v>0</v>
          </cell>
        </row>
        <row r="1930">
          <cell r="A1930">
            <v>52837817</v>
          </cell>
          <cell r="B1930" t="str">
            <v>817</v>
          </cell>
          <cell r="C1930">
            <v>0</v>
          </cell>
          <cell r="D1930">
            <v>0</v>
          </cell>
          <cell r="E1930">
            <v>0</v>
          </cell>
        </row>
        <row r="1931">
          <cell r="A1931">
            <v>52872807</v>
          </cell>
          <cell r="B1931" t="str">
            <v>807</v>
          </cell>
          <cell r="C1931">
            <v>0</v>
          </cell>
          <cell r="D1931">
            <v>0</v>
          </cell>
          <cell r="E1931">
            <v>0</v>
          </cell>
        </row>
        <row r="1932">
          <cell r="A1932">
            <v>52873816</v>
          </cell>
          <cell r="B1932" t="str">
            <v>816</v>
          </cell>
          <cell r="C1932">
            <v>2</v>
          </cell>
          <cell r="D1932">
            <v>1</v>
          </cell>
          <cell r="E1932">
            <v>37.833333333333336</v>
          </cell>
        </row>
        <row r="1933">
          <cell r="A1933">
            <v>52874816</v>
          </cell>
          <cell r="B1933" t="str">
            <v>816</v>
          </cell>
          <cell r="C1933">
            <v>19</v>
          </cell>
          <cell r="D1933">
            <v>0</v>
          </cell>
          <cell r="E1933">
            <v>359.41666666666669</v>
          </cell>
        </row>
        <row r="1934">
          <cell r="A1934">
            <v>52875807</v>
          </cell>
          <cell r="B1934" t="str">
            <v>807</v>
          </cell>
          <cell r="C1934">
            <v>0</v>
          </cell>
          <cell r="D1934">
            <v>0</v>
          </cell>
          <cell r="E1934">
            <v>0</v>
          </cell>
        </row>
        <row r="1935">
          <cell r="A1935">
            <v>52876816</v>
          </cell>
          <cell r="B1935" t="str">
            <v>816</v>
          </cell>
          <cell r="C1935">
            <v>124</v>
          </cell>
          <cell r="D1935">
            <v>1</v>
          </cell>
          <cell r="E1935">
            <v>2345.666666666667</v>
          </cell>
        </row>
        <row r="1936">
          <cell r="A1936">
            <v>52877807</v>
          </cell>
          <cell r="B1936" t="str">
            <v>807</v>
          </cell>
          <cell r="C1936">
            <v>16</v>
          </cell>
          <cell r="D1936">
            <v>0</v>
          </cell>
          <cell r="E1936">
            <v>2816.8939130434783</v>
          </cell>
        </row>
        <row r="1937">
          <cell r="A1937">
            <v>52877816</v>
          </cell>
          <cell r="B1937" t="str">
            <v>816</v>
          </cell>
          <cell r="C1937">
            <v>86</v>
          </cell>
          <cell r="D1937">
            <v>24</v>
          </cell>
          <cell r="E1937">
            <v>1626.8333333333335</v>
          </cell>
        </row>
        <row r="1938">
          <cell r="A1938">
            <v>52878801</v>
          </cell>
          <cell r="B1938" t="str">
            <v>801</v>
          </cell>
          <cell r="C1938">
            <v>0</v>
          </cell>
          <cell r="D1938">
            <v>0</v>
          </cell>
          <cell r="E1938">
            <v>0</v>
          </cell>
        </row>
        <row r="1939">
          <cell r="A1939">
            <v>52878807</v>
          </cell>
          <cell r="B1939" t="str">
            <v>807</v>
          </cell>
          <cell r="C1939">
            <v>2</v>
          </cell>
          <cell r="D1939">
            <v>0</v>
          </cell>
          <cell r="E1939">
            <v>352.11173913043478</v>
          </cell>
        </row>
        <row r="1940">
          <cell r="A1940">
            <v>52878979</v>
          </cell>
          <cell r="B1940" t="str">
            <v>979</v>
          </cell>
          <cell r="C1940">
            <v>0</v>
          </cell>
          <cell r="D1940">
            <v>0</v>
          </cell>
          <cell r="E1940">
            <v>0</v>
          </cell>
        </row>
        <row r="1941">
          <cell r="A1941">
            <v>52878989</v>
          </cell>
          <cell r="B1941" t="str">
            <v>989</v>
          </cell>
          <cell r="C1941">
            <v>2160</v>
          </cell>
          <cell r="D1941">
            <v>0</v>
          </cell>
          <cell r="E1941">
            <v>2160</v>
          </cell>
        </row>
        <row r="1942">
          <cell r="A1942">
            <v>52879843</v>
          </cell>
          <cell r="B1942" t="str">
            <v>843</v>
          </cell>
          <cell r="C1942">
            <v>95</v>
          </cell>
          <cell r="D1942">
            <v>63</v>
          </cell>
          <cell r="E1942">
            <v>237.5</v>
          </cell>
        </row>
        <row r="1943">
          <cell r="A1943">
            <v>52880843</v>
          </cell>
          <cell r="B1943" t="str">
            <v>843</v>
          </cell>
          <cell r="C1943">
            <v>62</v>
          </cell>
          <cell r="D1943">
            <v>0</v>
          </cell>
          <cell r="E1943">
            <v>155</v>
          </cell>
        </row>
        <row r="1944">
          <cell r="A1944">
            <v>52881847</v>
          </cell>
          <cell r="B1944" t="str">
            <v>847</v>
          </cell>
          <cell r="C1944">
            <v>75</v>
          </cell>
          <cell r="D1944">
            <v>1</v>
          </cell>
          <cell r="E1944">
            <v>90</v>
          </cell>
        </row>
        <row r="1945">
          <cell r="A1945">
            <v>52882816</v>
          </cell>
          <cell r="B1945" t="str">
            <v>816</v>
          </cell>
          <cell r="C1945">
            <v>0</v>
          </cell>
          <cell r="D1945">
            <v>0</v>
          </cell>
          <cell r="E1945">
            <v>0</v>
          </cell>
        </row>
        <row r="1946">
          <cell r="A1946">
            <v>52883801</v>
          </cell>
          <cell r="B1946" t="str">
            <v>801</v>
          </cell>
          <cell r="C1946">
            <v>180</v>
          </cell>
          <cell r="D1946">
            <v>780</v>
          </cell>
          <cell r="E1946">
            <v>179.98875000000001</v>
          </cell>
        </row>
        <row r="1947">
          <cell r="A1947">
            <v>52883807</v>
          </cell>
          <cell r="B1947" t="str">
            <v>807</v>
          </cell>
          <cell r="C1947">
            <v>0</v>
          </cell>
          <cell r="D1947">
            <v>0</v>
          </cell>
          <cell r="E1947">
            <v>0</v>
          </cell>
        </row>
        <row r="1948">
          <cell r="A1948">
            <v>52883816</v>
          </cell>
          <cell r="B1948" t="str">
            <v>816</v>
          </cell>
          <cell r="C1948">
            <v>0</v>
          </cell>
          <cell r="D1948">
            <v>0</v>
          </cell>
          <cell r="E1948">
            <v>0</v>
          </cell>
        </row>
        <row r="1949">
          <cell r="A1949">
            <v>52883817</v>
          </cell>
          <cell r="B1949" t="str">
            <v>817</v>
          </cell>
          <cell r="C1949">
            <v>-440</v>
          </cell>
          <cell r="D1949">
            <v>0</v>
          </cell>
          <cell r="E1949">
            <v>-7948.3870967741941</v>
          </cell>
        </row>
        <row r="1950">
          <cell r="A1950">
            <v>52883922</v>
          </cell>
          <cell r="B1950" t="str">
            <v>922</v>
          </cell>
          <cell r="C1950">
            <v>-8</v>
          </cell>
          <cell r="D1950">
            <v>0</v>
          </cell>
          <cell r="E1950">
            <v>-96</v>
          </cell>
        </row>
        <row r="1951">
          <cell r="A1951">
            <v>52883988</v>
          </cell>
          <cell r="B1951" t="str">
            <v>988</v>
          </cell>
          <cell r="C1951">
            <v>-83</v>
          </cell>
          <cell r="D1951">
            <v>4</v>
          </cell>
          <cell r="E1951">
            <v>-14940</v>
          </cell>
        </row>
        <row r="1952">
          <cell r="A1952">
            <v>52884801</v>
          </cell>
          <cell r="B1952" t="str">
            <v>801</v>
          </cell>
          <cell r="C1952">
            <v>-2043.4</v>
          </cell>
          <cell r="D1952">
            <v>270</v>
          </cell>
          <cell r="E1952">
            <v>-2043.2722875000002</v>
          </cell>
        </row>
        <row r="1953">
          <cell r="A1953">
            <v>52884817</v>
          </cell>
          <cell r="B1953" t="str">
            <v>817</v>
          </cell>
          <cell r="C1953">
            <v>438</v>
          </cell>
          <cell r="D1953">
            <v>19</v>
          </cell>
          <cell r="E1953">
            <v>7912.2580645161297</v>
          </cell>
        </row>
        <row r="1954">
          <cell r="A1954">
            <v>52884883</v>
          </cell>
          <cell r="B1954" t="str">
            <v>883</v>
          </cell>
          <cell r="C1954">
            <v>37</v>
          </cell>
          <cell r="D1954">
            <v>15</v>
          </cell>
          <cell r="E1954">
            <v>444</v>
          </cell>
        </row>
        <row r="1955">
          <cell r="A1955">
            <v>52884922</v>
          </cell>
          <cell r="B1955" t="str">
            <v>922</v>
          </cell>
          <cell r="C1955">
            <v>362</v>
          </cell>
          <cell r="D1955">
            <v>10</v>
          </cell>
          <cell r="E1955">
            <v>4344</v>
          </cell>
        </row>
        <row r="1956">
          <cell r="A1956">
            <v>52884988</v>
          </cell>
          <cell r="B1956" t="str">
            <v>988</v>
          </cell>
          <cell r="C1956">
            <v>106</v>
          </cell>
          <cell r="D1956">
            <v>11</v>
          </cell>
          <cell r="E1956">
            <v>19080</v>
          </cell>
        </row>
        <row r="1957">
          <cell r="A1957">
            <v>52885801</v>
          </cell>
          <cell r="B1957" t="str">
            <v>801</v>
          </cell>
          <cell r="C1957">
            <v>0</v>
          </cell>
          <cell r="D1957">
            <v>0</v>
          </cell>
          <cell r="E1957">
            <v>0</v>
          </cell>
        </row>
        <row r="1958">
          <cell r="A1958">
            <v>52885817</v>
          </cell>
          <cell r="B1958" t="str">
            <v>817</v>
          </cell>
          <cell r="C1958">
            <v>303</v>
          </cell>
          <cell r="D1958">
            <v>1</v>
          </cell>
          <cell r="E1958">
            <v>5473.5483870967746</v>
          </cell>
        </row>
        <row r="1959">
          <cell r="A1959">
            <v>52885988</v>
          </cell>
          <cell r="B1959" t="str">
            <v>988</v>
          </cell>
          <cell r="C1959">
            <v>55</v>
          </cell>
          <cell r="D1959">
            <v>4</v>
          </cell>
          <cell r="E1959">
            <v>9900</v>
          </cell>
        </row>
        <row r="1960">
          <cell r="A1960">
            <v>52886801</v>
          </cell>
          <cell r="B1960" t="str">
            <v>801</v>
          </cell>
          <cell r="C1960">
            <v>0</v>
          </cell>
          <cell r="D1960">
            <v>0</v>
          </cell>
          <cell r="E1960">
            <v>0</v>
          </cell>
        </row>
        <row r="1961">
          <cell r="A1961">
            <v>52886817</v>
          </cell>
          <cell r="B1961" t="str">
            <v>817</v>
          </cell>
          <cell r="C1961">
            <v>133</v>
          </cell>
          <cell r="D1961">
            <v>0</v>
          </cell>
          <cell r="E1961">
            <v>2402.5806451612907</v>
          </cell>
        </row>
        <row r="1962">
          <cell r="A1962">
            <v>52886988</v>
          </cell>
          <cell r="B1962" t="str">
            <v>988</v>
          </cell>
          <cell r="C1962">
            <v>31</v>
          </cell>
          <cell r="D1962">
            <v>2</v>
          </cell>
          <cell r="E1962">
            <v>5580</v>
          </cell>
        </row>
        <row r="1963">
          <cell r="A1963">
            <v>52887801</v>
          </cell>
          <cell r="B1963" t="str">
            <v>801</v>
          </cell>
          <cell r="C1963">
            <v>0</v>
          </cell>
          <cell r="D1963">
            <v>0</v>
          </cell>
          <cell r="E1963">
            <v>0</v>
          </cell>
        </row>
        <row r="1964">
          <cell r="A1964">
            <v>52887817</v>
          </cell>
          <cell r="B1964" t="str">
            <v>817</v>
          </cell>
          <cell r="C1964">
            <v>71</v>
          </cell>
          <cell r="D1964">
            <v>16</v>
          </cell>
          <cell r="E1964">
            <v>1282.5806451612905</v>
          </cell>
        </row>
        <row r="1965">
          <cell r="A1965">
            <v>52887988</v>
          </cell>
          <cell r="B1965" t="str">
            <v>988</v>
          </cell>
          <cell r="C1965">
            <v>11</v>
          </cell>
          <cell r="D1965">
            <v>5</v>
          </cell>
          <cell r="E1965">
            <v>1980</v>
          </cell>
        </row>
        <row r="1966">
          <cell r="A1966">
            <v>52888801</v>
          </cell>
          <cell r="B1966" t="str">
            <v>801</v>
          </cell>
          <cell r="C1966">
            <v>0</v>
          </cell>
          <cell r="D1966">
            <v>0</v>
          </cell>
          <cell r="E1966">
            <v>0</v>
          </cell>
        </row>
        <row r="1967">
          <cell r="A1967">
            <v>52888817</v>
          </cell>
          <cell r="B1967" t="str">
            <v>817</v>
          </cell>
          <cell r="C1967">
            <v>-777</v>
          </cell>
          <cell r="D1967">
            <v>40</v>
          </cell>
          <cell r="E1967">
            <v>-14036.129032258066</v>
          </cell>
        </row>
        <row r="1968">
          <cell r="A1968">
            <v>52888988</v>
          </cell>
          <cell r="B1968" t="str">
            <v>988</v>
          </cell>
          <cell r="C1968">
            <v>139</v>
          </cell>
          <cell r="D1968">
            <v>92</v>
          </cell>
          <cell r="E1968">
            <v>25020</v>
          </cell>
        </row>
        <row r="1969">
          <cell r="A1969">
            <v>52889801</v>
          </cell>
          <cell r="B1969" t="str">
            <v>801</v>
          </cell>
          <cell r="C1969">
            <v>22462</v>
          </cell>
          <cell r="D1969">
            <v>0</v>
          </cell>
          <cell r="E1969">
            <v>22460.596125</v>
          </cell>
        </row>
        <row r="1970">
          <cell r="A1970">
            <v>52889817</v>
          </cell>
          <cell r="B1970" t="str">
            <v>817</v>
          </cell>
          <cell r="C1970">
            <v>291</v>
          </cell>
          <cell r="D1970">
            <v>6</v>
          </cell>
          <cell r="E1970">
            <v>5256.7741935483873</v>
          </cell>
        </row>
        <row r="1971">
          <cell r="A1971">
            <v>52889861</v>
          </cell>
          <cell r="B1971" t="str">
            <v>861</v>
          </cell>
          <cell r="C1971">
            <v>0</v>
          </cell>
          <cell r="D1971">
            <v>0</v>
          </cell>
          <cell r="E1971">
            <v>0</v>
          </cell>
        </row>
        <row r="1972">
          <cell r="A1972">
            <v>52889911</v>
          </cell>
          <cell r="B1972" t="str">
            <v>911</v>
          </cell>
          <cell r="C1972">
            <v>-18625</v>
          </cell>
          <cell r="D1972">
            <v>0</v>
          </cell>
          <cell r="E1972">
            <v>-41906.25</v>
          </cell>
        </row>
        <row r="1973">
          <cell r="A1973">
            <v>52889988</v>
          </cell>
          <cell r="B1973" t="str">
            <v>988</v>
          </cell>
          <cell r="C1973">
            <v>45</v>
          </cell>
          <cell r="D1973">
            <v>5</v>
          </cell>
          <cell r="E1973">
            <v>8100</v>
          </cell>
        </row>
        <row r="1974">
          <cell r="A1974">
            <v>52890801</v>
          </cell>
          <cell r="B1974" t="str">
            <v>801</v>
          </cell>
          <cell r="C1974">
            <v>-624.04999999999995</v>
          </cell>
          <cell r="D1974">
            <v>0</v>
          </cell>
          <cell r="E1974">
            <v>-624.01099687499993</v>
          </cell>
        </row>
        <row r="1975">
          <cell r="A1975">
            <v>52890816</v>
          </cell>
          <cell r="B1975" t="str">
            <v>816</v>
          </cell>
          <cell r="C1975">
            <v>0</v>
          </cell>
          <cell r="D1975">
            <v>0</v>
          </cell>
          <cell r="E1975">
            <v>0</v>
          </cell>
        </row>
        <row r="1976">
          <cell r="A1976">
            <v>52890817</v>
          </cell>
          <cell r="B1976" t="str">
            <v>817</v>
          </cell>
          <cell r="C1976">
            <v>662</v>
          </cell>
          <cell r="D1976">
            <v>66</v>
          </cell>
          <cell r="E1976">
            <v>11958.709677419356</v>
          </cell>
        </row>
        <row r="1977">
          <cell r="A1977">
            <v>52890861</v>
          </cell>
          <cell r="B1977" t="str">
            <v>861</v>
          </cell>
          <cell r="C1977">
            <v>0</v>
          </cell>
          <cell r="D1977">
            <v>0</v>
          </cell>
          <cell r="E1977">
            <v>0</v>
          </cell>
        </row>
        <row r="1978">
          <cell r="A1978">
            <v>52890883</v>
          </cell>
          <cell r="B1978" t="str">
            <v>883</v>
          </cell>
          <cell r="C1978">
            <v>-11</v>
          </cell>
          <cell r="D1978">
            <v>4</v>
          </cell>
          <cell r="E1978">
            <v>-132</v>
          </cell>
        </row>
        <row r="1979">
          <cell r="A1979">
            <v>52890922</v>
          </cell>
          <cell r="B1979" t="str">
            <v>922</v>
          </cell>
          <cell r="C1979">
            <v>0</v>
          </cell>
          <cell r="D1979">
            <v>0</v>
          </cell>
          <cell r="E1979">
            <v>0</v>
          </cell>
        </row>
        <row r="1980">
          <cell r="A1980">
            <v>52890988</v>
          </cell>
          <cell r="B1980" t="str">
            <v>988</v>
          </cell>
          <cell r="C1980">
            <v>156</v>
          </cell>
          <cell r="D1980">
            <v>13</v>
          </cell>
          <cell r="E1980">
            <v>28080</v>
          </cell>
        </row>
        <row r="1981">
          <cell r="A1981">
            <v>52891801</v>
          </cell>
          <cell r="B1981" t="str">
            <v>801</v>
          </cell>
          <cell r="C1981">
            <v>0</v>
          </cell>
          <cell r="D1981">
            <v>0</v>
          </cell>
          <cell r="E1981">
            <v>0</v>
          </cell>
        </row>
        <row r="1982">
          <cell r="A1982">
            <v>52891817</v>
          </cell>
          <cell r="B1982" t="str">
            <v>817</v>
          </cell>
          <cell r="C1982">
            <v>283</v>
          </cell>
          <cell r="D1982">
            <v>4</v>
          </cell>
          <cell r="E1982">
            <v>5112.2580645161297</v>
          </cell>
        </row>
        <row r="1983">
          <cell r="A1983">
            <v>52891861</v>
          </cell>
          <cell r="B1983" t="str">
            <v>861</v>
          </cell>
          <cell r="C1983">
            <v>0</v>
          </cell>
          <cell r="D1983">
            <v>0</v>
          </cell>
          <cell r="E1983">
            <v>0</v>
          </cell>
        </row>
        <row r="1984">
          <cell r="A1984">
            <v>52891988</v>
          </cell>
          <cell r="B1984" t="str">
            <v>988</v>
          </cell>
          <cell r="C1984">
            <v>150</v>
          </cell>
          <cell r="D1984">
            <v>7</v>
          </cell>
          <cell r="E1984">
            <v>27000</v>
          </cell>
        </row>
        <row r="1985">
          <cell r="A1985">
            <v>52892801</v>
          </cell>
          <cell r="B1985" t="str">
            <v>801</v>
          </cell>
          <cell r="C1985">
            <v>0</v>
          </cell>
          <cell r="D1985">
            <v>0</v>
          </cell>
          <cell r="E1985">
            <v>0</v>
          </cell>
        </row>
        <row r="1986">
          <cell r="A1986">
            <v>52892817</v>
          </cell>
          <cell r="B1986" t="str">
            <v>817</v>
          </cell>
          <cell r="C1986">
            <v>3979</v>
          </cell>
          <cell r="D1986">
            <v>4</v>
          </cell>
          <cell r="E1986">
            <v>71878.709677419363</v>
          </cell>
        </row>
        <row r="1987">
          <cell r="A1987">
            <v>52892861</v>
          </cell>
          <cell r="B1987" t="str">
            <v>861</v>
          </cell>
          <cell r="C1987">
            <v>0</v>
          </cell>
          <cell r="D1987">
            <v>4343</v>
          </cell>
          <cell r="E1987">
            <v>0</v>
          </cell>
        </row>
        <row r="1988">
          <cell r="A1988">
            <v>52892919</v>
          </cell>
          <cell r="B1988" t="str">
            <v>919</v>
          </cell>
          <cell r="C1988">
            <v>14</v>
          </cell>
          <cell r="D1988">
            <v>0</v>
          </cell>
          <cell r="E1988">
            <v>278.92307692307691</v>
          </cell>
        </row>
        <row r="1989">
          <cell r="A1989">
            <v>52892988</v>
          </cell>
          <cell r="B1989" t="str">
            <v>988</v>
          </cell>
          <cell r="C1989">
            <v>92</v>
          </cell>
          <cell r="D1989">
            <v>9</v>
          </cell>
          <cell r="E1989">
            <v>16560</v>
          </cell>
        </row>
        <row r="1990">
          <cell r="A1990">
            <v>52892989</v>
          </cell>
          <cell r="B1990" t="str">
            <v>989</v>
          </cell>
          <cell r="C1990">
            <v>-6013</v>
          </cell>
          <cell r="D1990">
            <v>0</v>
          </cell>
          <cell r="E1990">
            <v>-6013</v>
          </cell>
        </row>
        <row r="1991">
          <cell r="A1991">
            <v>52893801</v>
          </cell>
          <cell r="B1991" t="str">
            <v>801</v>
          </cell>
          <cell r="C1991">
            <v>0</v>
          </cell>
          <cell r="D1991">
            <v>0</v>
          </cell>
          <cell r="E1991">
            <v>0</v>
          </cell>
        </row>
        <row r="1992">
          <cell r="A1992">
            <v>52893988</v>
          </cell>
          <cell r="B1992" t="str">
            <v>988</v>
          </cell>
          <cell r="C1992">
            <v>133</v>
          </cell>
          <cell r="D1992">
            <v>1</v>
          </cell>
          <cell r="E1992">
            <v>23940</v>
          </cell>
        </row>
        <row r="1993">
          <cell r="A1993">
            <v>52894435</v>
          </cell>
          <cell r="B1993" t="str">
            <v>435</v>
          </cell>
          <cell r="C1993">
            <v>0</v>
          </cell>
          <cell r="D1993">
            <v>0</v>
          </cell>
          <cell r="E1993">
            <v>0</v>
          </cell>
        </row>
        <row r="1994">
          <cell r="A1994">
            <v>52894801</v>
          </cell>
          <cell r="B1994" t="str">
            <v>801</v>
          </cell>
          <cell r="C1994">
            <v>-2541.4899999999998</v>
          </cell>
          <cell r="D1994">
            <v>1327</v>
          </cell>
          <cell r="E1994">
            <v>-2541.331156875</v>
          </cell>
        </row>
        <row r="1995">
          <cell r="A1995">
            <v>52894817</v>
          </cell>
          <cell r="B1995" t="str">
            <v>817</v>
          </cell>
          <cell r="C1995">
            <v>-669</v>
          </cell>
          <cell r="D1995">
            <v>23</v>
          </cell>
          <cell r="E1995">
            <v>-12085.161290322581</v>
          </cell>
        </row>
        <row r="1996">
          <cell r="A1996">
            <v>52894883</v>
          </cell>
          <cell r="B1996" t="str">
            <v>883</v>
          </cell>
          <cell r="C1996">
            <v>357</v>
          </cell>
          <cell r="D1996">
            <v>61</v>
          </cell>
          <cell r="E1996">
            <v>4284</v>
          </cell>
        </row>
        <row r="1997">
          <cell r="A1997">
            <v>52894988</v>
          </cell>
          <cell r="B1997" t="str">
            <v>988</v>
          </cell>
          <cell r="C1997">
            <v>176</v>
          </cell>
          <cell r="D1997">
            <v>15</v>
          </cell>
          <cell r="E1997">
            <v>31680</v>
          </cell>
        </row>
        <row r="1998">
          <cell r="A1998">
            <v>52895801</v>
          </cell>
          <cell r="B1998" t="str">
            <v>801</v>
          </cell>
          <cell r="C1998">
            <v>0</v>
          </cell>
          <cell r="D1998">
            <v>0</v>
          </cell>
          <cell r="E1998">
            <v>0</v>
          </cell>
        </row>
        <row r="1999">
          <cell r="A1999">
            <v>52895861</v>
          </cell>
          <cell r="B1999" t="str">
            <v>861</v>
          </cell>
          <cell r="C1999">
            <v>0</v>
          </cell>
          <cell r="D1999">
            <v>0</v>
          </cell>
          <cell r="E1999">
            <v>0</v>
          </cell>
        </row>
        <row r="2000">
          <cell r="A2000">
            <v>52895988</v>
          </cell>
          <cell r="B2000" t="str">
            <v>988</v>
          </cell>
          <cell r="C2000">
            <v>-4</v>
          </cell>
          <cell r="D2000">
            <v>53</v>
          </cell>
          <cell r="E2000">
            <v>-720</v>
          </cell>
        </row>
        <row r="2001">
          <cell r="A2001">
            <v>52896801</v>
          </cell>
          <cell r="B2001" t="str">
            <v>801</v>
          </cell>
          <cell r="C2001">
            <v>732</v>
          </cell>
          <cell r="D2001">
            <v>0</v>
          </cell>
          <cell r="E2001">
            <v>731.95425</v>
          </cell>
        </row>
        <row r="2002">
          <cell r="A2002">
            <v>52896817</v>
          </cell>
          <cell r="B2002" t="str">
            <v>817</v>
          </cell>
          <cell r="C2002">
            <v>146</v>
          </cell>
          <cell r="D2002">
            <v>5</v>
          </cell>
          <cell r="E2002">
            <v>2637.4193548387098</v>
          </cell>
        </row>
        <row r="2003">
          <cell r="A2003">
            <v>52896911</v>
          </cell>
          <cell r="B2003" t="str">
            <v>911</v>
          </cell>
          <cell r="C2003">
            <v>0</v>
          </cell>
          <cell r="D2003">
            <v>0</v>
          </cell>
          <cell r="E2003">
            <v>0</v>
          </cell>
        </row>
        <row r="2004">
          <cell r="A2004">
            <v>52896988</v>
          </cell>
          <cell r="B2004" t="str">
            <v>988</v>
          </cell>
          <cell r="C2004">
            <v>241</v>
          </cell>
          <cell r="D2004">
            <v>20</v>
          </cell>
          <cell r="E2004">
            <v>43380</v>
          </cell>
        </row>
        <row r="2005">
          <cell r="A2005">
            <v>52896989</v>
          </cell>
          <cell r="B2005" t="str">
            <v>989</v>
          </cell>
          <cell r="C2005">
            <v>0</v>
          </cell>
          <cell r="D2005">
            <v>0</v>
          </cell>
          <cell r="E2005">
            <v>0</v>
          </cell>
        </row>
        <row r="2006">
          <cell r="A2006">
            <v>52897807</v>
          </cell>
          <cell r="B2006" t="str">
            <v>807</v>
          </cell>
          <cell r="C2006">
            <v>0</v>
          </cell>
          <cell r="D2006">
            <v>0</v>
          </cell>
          <cell r="E2006">
            <v>0</v>
          </cell>
        </row>
        <row r="2007">
          <cell r="A2007">
            <v>52898801</v>
          </cell>
          <cell r="B2007" t="str">
            <v>801</v>
          </cell>
          <cell r="C2007">
            <v>0</v>
          </cell>
          <cell r="D2007">
            <v>0</v>
          </cell>
          <cell r="E2007">
            <v>0</v>
          </cell>
        </row>
        <row r="2008">
          <cell r="A2008">
            <v>52898817</v>
          </cell>
          <cell r="B2008" t="str">
            <v>817</v>
          </cell>
          <cell r="C2008">
            <v>940</v>
          </cell>
          <cell r="D2008">
            <v>8</v>
          </cell>
          <cell r="E2008">
            <v>16980.645161290326</v>
          </cell>
        </row>
        <row r="2009">
          <cell r="A2009">
            <v>52898988</v>
          </cell>
          <cell r="B2009" t="str">
            <v>988</v>
          </cell>
          <cell r="C2009">
            <v>67</v>
          </cell>
          <cell r="D2009">
            <v>2</v>
          </cell>
          <cell r="E2009">
            <v>12060</v>
          </cell>
        </row>
        <row r="2010">
          <cell r="A2010">
            <v>52899801</v>
          </cell>
          <cell r="B2010" t="str">
            <v>801</v>
          </cell>
          <cell r="C2010">
            <v>0</v>
          </cell>
          <cell r="D2010">
            <v>0</v>
          </cell>
          <cell r="E2010">
            <v>0</v>
          </cell>
        </row>
        <row r="2011">
          <cell r="A2011">
            <v>52899807</v>
          </cell>
          <cell r="B2011" t="str">
            <v>807</v>
          </cell>
          <cell r="C2011">
            <v>0</v>
          </cell>
          <cell r="D2011">
            <v>0</v>
          </cell>
          <cell r="E2011">
            <v>0</v>
          </cell>
        </row>
        <row r="2012">
          <cell r="A2012">
            <v>52899896</v>
          </cell>
          <cell r="B2012" t="str">
            <v>896</v>
          </cell>
          <cell r="C2012">
            <v>1890</v>
          </cell>
          <cell r="D2012">
            <v>3</v>
          </cell>
          <cell r="E2012">
            <v>372548.07692307694</v>
          </cell>
        </row>
        <row r="2013">
          <cell r="A2013">
            <v>52900801</v>
          </cell>
          <cell r="B2013" t="str">
            <v>801</v>
          </cell>
          <cell r="C2013">
            <v>0</v>
          </cell>
          <cell r="D2013">
            <v>0</v>
          </cell>
          <cell r="E2013">
            <v>0</v>
          </cell>
        </row>
        <row r="2014">
          <cell r="A2014">
            <v>52900988</v>
          </cell>
          <cell r="B2014" t="str">
            <v>988</v>
          </cell>
          <cell r="C2014">
            <v>201</v>
          </cell>
          <cell r="D2014">
            <v>1</v>
          </cell>
          <cell r="E2014">
            <v>36180</v>
          </cell>
        </row>
        <row r="2015">
          <cell r="A2015">
            <v>52901801</v>
          </cell>
          <cell r="B2015" t="str">
            <v>801</v>
          </cell>
          <cell r="C2015">
            <v>0</v>
          </cell>
          <cell r="D2015">
            <v>0</v>
          </cell>
          <cell r="E2015">
            <v>0</v>
          </cell>
        </row>
        <row r="2016">
          <cell r="A2016">
            <v>52901807</v>
          </cell>
          <cell r="B2016" t="str">
            <v>807</v>
          </cell>
          <cell r="C2016">
            <v>12</v>
          </cell>
          <cell r="D2016">
            <v>0</v>
          </cell>
          <cell r="E2016">
            <v>2112.6704347826089</v>
          </cell>
        </row>
        <row r="2017">
          <cell r="A2017">
            <v>52901817</v>
          </cell>
          <cell r="B2017" t="str">
            <v>817</v>
          </cell>
          <cell r="C2017">
            <v>0</v>
          </cell>
          <cell r="D2017">
            <v>0</v>
          </cell>
          <cell r="E2017">
            <v>0</v>
          </cell>
        </row>
        <row r="2018">
          <cell r="A2018">
            <v>52902801</v>
          </cell>
          <cell r="B2018" t="str">
            <v>801</v>
          </cell>
          <cell r="C2018">
            <v>0</v>
          </cell>
          <cell r="D2018">
            <v>0</v>
          </cell>
          <cell r="E2018">
            <v>0</v>
          </cell>
        </row>
        <row r="2019">
          <cell r="A2019">
            <v>52902807</v>
          </cell>
          <cell r="B2019" t="str">
            <v>807</v>
          </cell>
          <cell r="C2019">
            <v>44</v>
          </cell>
          <cell r="D2019">
            <v>32</v>
          </cell>
          <cell r="E2019">
            <v>7746.4582608695655</v>
          </cell>
        </row>
        <row r="2020">
          <cell r="A2020">
            <v>52902816</v>
          </cell>
          <cell r="B2020" t="str">
            <v>816</v>
          </cell>
          <cell r="C2020">
            <v>652</v>
          </cell>
          <cell r="D2020">
            <v>0</v>
          </cell>
          <cell r="E2020">
            <v>12333.666666666668</v>
          </cell>
        </row>
        <row r="2021">
          <cell r="A2021">
            <v>52903801</v>
          </cell>
          <cell r="B2021" t="str">
            <v>801</v>
          </cell>
          <cell r="C2021">
            <v>0</v>
          </cell>
          <cell r="D2021">
            <v>0</v>
          </cell>
          <cell r="E2021">
            <v>0</v>
          </cell>
        </row>
        <row r="2022">
          <cell r="A2022">
            <v>52903817</v>
          </cell>
          <cell r="B2022" t="str">
            <v>817</v>
          </cell>
          <cell r="C2022">
            <v>0</v>
          </cell>
          <cell r="D2022">
            <v>0</v>
          </cell>
          <cell r="E2022">
            <v>0</v>
          </cell>
        </row>
        <row r="2023">
          <cell r="A2023">
            <v>52903988</v>
          </cell>
          <cell r="B2023" t="str">
            <v>988</v>
          </cell>
          <cell r="C2023">
            <v>0</v>
          </cell>
          <cell r="D2023">
            <v>0</v>
          </cell>
          <cell r="E2023">
            <v>0</v>
          </cell>
        </row>
        <row r="2024">
          <cell r="A2024">
            <v>52904817</v>
          </cell>
          <cell r="B2024" t="str">
            <v>817</v>
          </cell>
          <cell r="C2024">
            <v>0</v>
          </cell>
          <cell r="D2024">
            <v>0</v>
          </cell>
          <cell r="E2024">
            <v>0</v>
          </cell>
        </row>
        <row r="2025">
          <cell r="A2025">
            <v>52904922</v>
          </cell>
          <cell r="B2025" t="str">
            <v>922</v>
          </cell>
          <cell r="C2025">
            <v>0</v>
          </cell>
          <cell r="D2025">
            <v>0</v>
          </cell>
          <cell r="E2025">
            <v>0</v>
          </cell>
        </row>
        <row r="2026">
          <cell r="A2026">
            <v>52904988</v>
          </cell>
          <cell r="B2026" t="str">
            <v>988</v>
          </cell>
          <cell r="C2026">
            <v>0</v>
          </cell>
          <cell r="D2026">
            <v>0</v>
          </cell>
          <cell r="E2026">
            <v>0</v>
          </cell>
        </row>
        <row r="2027">
          <cell r="A2027">
            <v>52905980</v>
          </cell>
          <cell r="B2027" t="str">
            <v>980</v>
          </cell>
          <cell r="C2027">
            <v>2195</v>
          </cell>
          <cell r="D2027">
            <v>83</v>
          </cell>
          <cell r="E2027">
            <v>11121.333333333332</v>
          </cell>
        </row>
        <row r="2028">
          <cell r="A2028">
            <v>52906980</v>
          </cell>
          <cell r="B2028" t="str">
            <v>980</v>
          </cell>
          <cell r="C2028">
            <v>596</v>
          </cell>
          <cell r="D2028">
            <v>621</v>
          </cell>
          <cell r="E2028">
            <v>3019.7333333333331</v>
          </cell>
        </row>
        <row r="2029">
          <cell r="A2029">
            <v>52907988</v>
          </cell>
          <cell r="B2029" t="str">
            <v>988</v>
          </cell>
          <cell r="C2029">
            <v>0</v>
          </cell>
          <cell r="D2029">
            <v>0</v>
          </cell>
          <cell r="E2029">
            <v>0</v>
          </cell>
        </row>
        <row r="2030">
          <cell r="A2030">
            <v>52908988</v>
          </cell>
          <cell r="B2030" t="str">
            <v>988</v>
          </cell>
          <cell r="C2030">
            <v>0</v>
          </cell>
          <cell r="D2030">
            <v>0</v>
          </cell>
          <cell r="E2030">
            <v>0</v>
          </cell>
        </row>
        <row r="2031">
          <cell r="A2031">
            <v>52909801</v>
          </cell>
          <cell r="B2031" t="str">
            <v>801</v>
          </cell>
          <cell r="C2031">
            <v>0</v>
          </cell>
          <cell r="D2031">
            <v>0</v>
          </cell>
          <cell r="E2031">
            <v>0</v>
          </cell>
        </row>
        <row r="2032">
          <cell r="A2032">
            <v>52909816</v>
          </cell>
          <cell r="B2032" t="str">
            <v>816</v>
          </cell>
          <cell r="C2032">
            <v>0</v>
          </cell>
          <cell r="D2032">
            <v>0</v>
          </cell>
          <cell r="E2032">
            <v>0</v>
          </cell>
        </row>
        <row r="2033">
          <cell r="A2033">
            <v>52909817</v>
          </cell>
          <cell r="B2033" t="str">
            <v>817</v>
          </cell>
          <cell r="C2033">
            <v>0</v>
          </cell>
          <cell r="D2033">
            <v>0</v>
          </cell>
          <cell r="E2033">
            <v>0</v>
          </cell>
        </row>
        <row r="2034">
          <cell r="A2034">
            <v>52910801</v>
          </cell>
          <cell r="B2034" t="str">
            <v>801</v>
          </cell>
          <cell r="C2034">
            <v>0</v>
          </cell>
          <cell r="D2034">
            <v>0</v>
          </cell>
          <cell r="E2034">
            <v>0</v>
          </cell>
        </row>
        <row r="2035">
          <cell r="A2035">
            <v>52910817</v>
          </cell>
          <cell r="B2035" t="str">
            <v>817</v>
          </cell>
          <cell r="C2035">
            <v>0</v>
          </cell>
          <cell r="D2035">
            <v>0</v>
          </cell>
          <cell r="E2035">
            <v>0</v>
          </cell>
        </row>
        <row r="2036">
          <cell r="A2036">
            <v>52911801</v>
          </cell>
          <cell r="B2036" t="str">
            <v>801</v>
          </cell>
          <cell r="C2036">
            <v>0</v>
          </cell>
          <cell r="D2036">
            <v>0</v>
          </cell>
          <cell r="E2036">
            <v>0</v>
          </cell>
        </row>
        <row r="2037">
          <cell r="A2037">
            <v>52911817</v>
          </cell>
          <cell r="B2037" t="str">
            <v>817</v>
          </cell>
          <cell r="C2037">
            <v>0</v>
          </cell>
          <cell r="D2037">
            <v>0</v>
          </cell>
          <cell r="E2037">
            <v>0</v>
          </cell>
        </row>
        <row r="2038">
          <cell r="A2038">
            <v>52911988</v>
          </cell>
          <cell r="B2038" t="str">
            <v>988</v>
          </cell>
          <cell r="C2038">
            <v>0</v>
          </cell>
          <cell r="D2038">
            <v>0</v>
          </cell>
          <cell r="E2038">
            <v>0</v>
          </cell>
        </row>
        <row r="2039">
          <cell r="A2039">
            <v>52912801</v>
          </cell>
          <cell r="B2039" t="str">
            <v>801</v>
          </cell>
          <cell r="C2039">
            <v>0</v>
          </cell>
          <cell r="D2039">
            <v>0</v>
          </cell>
          <cell r="E2039">
            <v>0</v>
          </cell>
        </row>
        <row r="2040">
          <cell r="A2040">
            <v>52912817</v>
          </cell>
          <cell r="B2040" t="str">
            <v>817</v>
          </cell>
          <cell r="C2040">
            <v>0</v>
          </cell>
          <cell r="D2040">
            <v>0</v>
          </cell>
          <cell r="E2040">
            <v>0</v>
          </cell>
        </row>
        <row r="2041">
          <cell r="A2041">
            <v>52913801</v>
          </cell>
          <cell r="B2041" t="str">
            <v>801</v>
          </cell>
          <cell r="C2041">
            <v>0</v>
          </cell>
          <cell r="D2041">
            <v>0</v>
          </cell>
          <cell r="E2041">
            <v>0</v>
          </cell>
        </row>
        <row r="2042">
          <cell r="A2042">
            <v>52913922</v>
          </cell>
          <cell r="B2042" t="str">
            <v>922</v>
          </cell>
          <cell r="C2042">
            <v>0</v>
          </cell>
          <cell r="D2042">
            <v>0</v>
          </cell>
          <cell r="E2042">
            <v>0</v>
          </cell>
        </row>
        <row r="2043">
          <cell r="A2043">
            <v>52914807</v>
          </cell>
          <cell r="B2043" t="str">
            <v>807</v>
          </cell>
          <cell r="C2043">
            <v>8</v>
          </cell>
          <cell r="D2043">
            <v>0</v>
          </cell>
          <cell r="E2043">
            <v>1408.4469565217391</v>
          </cell>
        </row>
        <row r="2044">
          <cell r="A2044">
            <v>52915801</v>
          </cell>
          <cell r="B2044" t="str">
            <v>801</v>
          </cell>
          <cell r="C2044">
            <v>0</v>
          </cell>
          <cell r="D2044">
            <v>0</v>
          </cell>
          <cell r="E2044">
            <v>0</v>
          </cell>
        </row>
        <row r="2045">
          <cell r="A2045">
            <v>52915816</v>
          </cell>
          <cell r="B2045" t="str">
            <v>816</v>
          </cell>
          <cell r="C2045">
            <v>0</v>
          </cell>
          <cell r="D2045">
            <v>0</v>
          </cell>
          <cell r="E2045">
            <v>0</v>
          </cell>
        </row>
        <row r="2046">
          <cell r="A2046">
            <v>52915817</v>
          </cell>
          <cell r="B2046" t="str">
            <v>817</v>
          </cell>
          <cell r="C2046">
            <v>27</v>
          </cell>
          <cell r="D2046">
            <v>0</v>
          </cell>
          <cell r="E2046">
            <v>487.74193548387103</v>
          </cell>
        </row>
        <row r="2047">
          <cell r="A2047">
            <v>52915988</v>
          </cell>
          <cell r="B2047" t="str">
            <v>988</v>
          </cell>
          <cell r="C2047">
            <v>0</v>
          </cell>
          <cell r="D2047">
            <v>0</v>
          </cell>
          <cell r="E2047">
            <v>0</v>
          </cell>
        </row>
        <row r="2048">
          <cell r="A2048">
            <v>52916801</v>
          </cell>
          <cell r="B2048" t="str">
            <v>801</v>
          </cell>
          <cell r="C2048">
            <v>0</v>
          </cell>
          <cell r="D2048">
            <v>0</v>
          </cell>
          <cell r="E2048">
            <v>0</v>
          </cell>
        </row>
        <row r="2049">
          <cell r="A2049">
            <v>52916988</v>
          </cell>
          <cell r="B2049" t="str">
            <v>988</v>
          </cell>
          <cell r="C2049">
            <v>0</v>
          </cell>
          <cell r="D2049">
            <v>0</v>
          </cell>
          <cell r="E2049">
            <v>0</v>
          </cell>
        </row>
        <row r="2050">
          <cell r="A2050">
            <v>52917801</v>
          </cell>
          <cell r="B2050" t="str">
            <v>801</v>
          </cell>
          <cell r="C2050">
            <v>0</v>
          </cell>
          <cell r="D2050">
            <v>0</v>
          </cell>
          <cell r="E2050">
            <v>0</v>
          </cell>
        </row>
        <row r="2051">
          <cell r="A2051">
            <v>52917911</v>
          </cell>
          <cell r="B2051" t="str">
            <v>911</v>
          </cell>
          <cell r="C2051">
            <v>0</v>
          </cell>
          <cell r="D2051">
            <v>0</v>
          </cell>
          <cell r="E2051">
            <v>0</v>
          </cell>
        </row>
        <row r="2052">
          <cell r="A2052">
            <v>52917988</v>
          </cell>
          <cell r="B2052" t="str">
            <v>988</v>
          </cell>
          <cell r="C2052">
            <v>-4</v>
          </cell>
          <cell r="D2052">
            <v>0</v>
          </cell>
          <cell r="E2052">
            <v>-720</v>
          </cell>
        </row>
        <row r="2053">
          <cell r="A2053">
            <v>52918807</v>
          </cell>
          <cell r="B2053" t="str">
            <v>807</v>
          </cell>
          <cell r="C2053">
            <v>5</v>
          </cell>
          <cell r="D2053">
            <v>3</v>
          </cell>
          <cell r="E2053">
            <v>880.27934782608691</v>
          </cell>
        </row>
        <row r="2054">
          <cell r="A2054">
            <v>52918988</v>
          </cell>
          <cell r="B2054" t="str">
            <v>988</v>
          </cell>
          <cell r="C2054">
            <v>0</v>
          </cell>
          <cell r="D2054">
            <v>0</v>
          </cell>
          <cell r="E2054">
            <v>0</v>
          </cell>
        </row>
        <row r="2055">
          <cell r="A2055">
            <v>52919807</v>
          </cell>
          <cell r="B2055" t="str">
            <v>807</v>
          </cell>
          <cell r="C2055">
            <v>0</v>
          </cell>
          <cell r="D2055">
            <v>21</v>
          </cell>
          <cell r="E2055">
            <v>0</v>
          </cell>
        </row>
        <row r="2056">
          <cell r="A2056">
            <v>52920807</v>
          </cell>
          <cell r="B2056" t="str">
            <v>807</v>
          </cell>
          <cell r="C2056">
            <v>0</v>
          </cell>
          <cell r="D2056">
            <v>0</v>
          </cell>
          <cell r="E2056">
            <v>0</v>
          </cell>
        </row>
        <row r="2057">
          <cell r="A2057">
            <v>52921801</v>
          </cell>
          <cell r="B2057" t="str">
            <v>801</v>
          </cell>
          <cell r="C2057">
            <v>0</v>
          </cell>
          <cell r="D2057">
            <v>0</v>
          </cell>
          <cell r="E2057">
            <v>0</v>
          </cell>
        </row>
        <row r="2058">
          <cell r="A2058">
            <v>52921817</v>
          </cell>
          <cell r="B2058" t="str">
            <v>817</v>
          </cell>
          <cell r="C2058">
            <v>-190</v>
          </cell>
          <cell r="D2058">
            <v>5</v>
          </cell>
          <cell r="E2058">
            <v>-3432.2580645161293</v>
          </cell>
        </row>
        <row r="2059">
          <cell r="A2059">
            <v>52921988</v>
          </cell>
          <cell r="B2059" t="str">
            <v>988</v>
          </cell>
          <cell r="C2059">
            <v>44</v>
          </cell>
          <cell r="D2059">
            <v>7</v>
          </cell>
          <cell r="E2059">
            <v>7920</v>
          </cell>
        </row>
        <row r="2060">
          <cell r="A2060">
            <v>52922807</v>
          </cell>
          <cell r="B2060" t="str">
            <v>807</v>
          </cell>
          <cell r="C2060">
            <v>57</v>
          </cell>
          <cell r="D2060">
            <v>0</v>
          </cell>
          <cell r="E2060">
            <v>10035.184565217391</v>
          </cell>
        </row>
        <row r="2061">
          <cell r="A2061">
            <v>52923807</v>
          </cell>
          <cell r="B2061" t="str">
            <v>807</v>
          </cell>
          <cell r="C2061">
            <v>0</v>
          </cell>
          <cell r="D2061">
            <v>0</v>
          </cell>
          <cell r="E2061">
            <v>0</v>
          </cell>
        </row>
        <row r="2062">
          <cell r="A2062">
            <v>52924896</v>
          </cell>
          <cell r="B2062" t="str">
            <v>896</v>
          </cell>
          <cell r="C2062">
            <v>166</v>
          </cell>
          <cell r="D2062">
            <v>3</v>
          </cell>
          <cell r="E2062">
            <v>32721.153846153848</v>
          </cell>
        </row>
        <row r="2063">
          <cell r="A2063">
            <v>52925807</v>
          </cell>
          <cell r="B2063" t="str">
            <v>807</v>
          </cell>
          <cell r="C2063">
            <v>60</v>
          </cell>
          <cell r="D2063">
            <v>0</v>
          </cell>
          <cell r="E2063">
            <v>10563.352173913043</v>
          </cell>
        </row>
        <row r="2064">
          <cell r="A2064">
            <v>52926807</v>
          </cell>
          <cell r="B2064" t="str">
            <v>807</v>
          </cell>
          <cell r="C2064">
            <v>87</v>
          </cell>
          <cell r="D2064">
            <v>0</v>
          </cell>
          <cell r="E2064">
            <v>15316.860652173913</v>
          </cell>
        </row>
        <row r="2065">
          <cell r="A2065">
            <v>52927807</v>
          </cell>
          <cell r="B2065" t="str">
            <v>807</v>
          </cell>
          <cell r="C2065">
            <v>92</v>
          </cell>
          <cell r="D2065">
            <v>0</v>
          </cell>
          <cell r="E2065">
            <v>16197.14</v>
          </cell>
        </row>
        <row r="2066">
          <cell r="A2066">
            <v>57017816</v>
          </cell>
          <cell r="B2066" t="str">
            <v>816</v>
          </cell>
          <cell r="C2066">
            <v>0</v>
          </cell>
          <cell r="D2066">
            <v>0</v>
          </cell>
          <cell r="E2066">
            <v>0</v>
          </cell>
        </row>
        <row r="2067">
          <cell r="A2067">
            <v>90011801</v>
          </cell>
          <cell r="B2067" t="str">
            <v>801</v>
          </cell>
          <cell r="C2067">
            <v>0</v>
          </cell>
          <cell r="D2067">
            <v>0</v>
          </cell>
          <cell r="E2067">
            <v>0</v>
          </cell>
        </row>
        <row r="2068">
          <cell r="A2068">
            <v>90012801</v>
          </cell>
          <cell r="B2068" t="str">
            <v>801</v>
          </cell>
          <cell r="C2068">
            <v>0</v>
          </cell>
          <cell r="D2068">
            <v>0</v>
          </cell>
          <cell r="E2068">
            <v>0</v>
          </cell>
        </row>
        <row r="2069">
          <cell r="A2069">
            <v>90013801</v>
          </cell>
          <cell r="B2069" t="str">
            <v>801</v>
          </cell>
          <cell r="C2069">
            <v>0</v>
          </cell>
          <cell r="D2069">
            <v>0</v>
          </cell>
          <cell r="E2069">
            <v>0</v>
          </cell>
        </row>
        <row r="2070">
          <cell r="A2070">
            <v>90014801</v>
          </cell>
          <cell r="B2070" t="str">
            <v>801</v>
          </cell>
          <cell r="C2070">
            <v>0</v>
          </cell>
          <cell r="D2070">
            <v>0</v>
          </cell>
          <cell r="E2070">
            <v>0</v>
          </cell>
        </row>
        <row r="2071">
          <cell r="A2071">
            <v>90016801</v>
          </cell>
          <cell r="B2071" t="str">
            <v>801</v>
          </cell>
          <cell r="C2071">
            <v>0</v>
          </cell>
          <cell r="D2071">
            <v>0</v>
          </cell>
          <cell r="E2071">
            <v>0</v>
          </cell>
        </row>
        <row r="2072">
          <cell r="A2072">
            <v>90017801</v>
          </cell>
          <cell r="B2072" t="str">
            <v>801</v>
          </cell>
          <cell r="C2072">
            <v>0</v>
          </cell>
          <cell r="D2072">
            <v>0</v>
          </cell>
          <cell r="E2072">
            <v>0</v>
          </cell>
        </row>
        <row r="2073">
          <cell r="A2073">
            <v>90018801</v>
          </cell>
          <cell r="B2073" t="str">
            <v>801</v>
          </cell>
          <cell r="C2073">
            <v>0</v>
          </cell>
          <cell r="D2073">
            <v>0</v>
          </cell>
          <cell r="E2073">
            <v>0</v>
          </cell>
        </row>
        <row r="2074">
          <cell r="A2074">
            <v>90019801</v>
          </cell>
          <cell r="B2074" t="str">
            <v>801</v>
          </cell>
          <cell r="C2074">
            <v>0</v>
          </cell>
          <cell r="D2074">
            <v>0</v>
          </cell>
          <cell r="E2074">
            <v>0</v>
          </cell>
        </row>
        <row r="2075">
          <cell r="A2075">
            <v>90020801</v>
          </cell>
          <cell r="B2075" t="str">
            <v>801</v>
          </cell>
          <cell r="C2075">
            <v>4209</v>
          </cell>
          <cell r="D2075">
            <v>0</v>
          </cell>
          <cell r="E2075">
            <v>4208.7369374999998</v>
          </cell>
        </row>
        <row r="2076">
          <cell r="A2076">
            <v>90021801</v>
          </cell>
          <cell r="B2076" t="str">
            <v>801</v>
          </cell>
          <cell r="C2076">
            <v>0</v>
          </cell>
          <cell r="D2076">
            <v>0</v>
          </cell>
          <cell r="E2076">
            <v>0</v>
          </cell>
        </row>
        <row r="2077">
          <cell r="A2077">
            <v>90022801</v>
          </cell>
          <cell r="B2077" t="str">
            <v>801</v>
          </cell>
          <cell r="C2077">
            <v>1000</v>
          </cell>
          <cell r="D2077">
            <v>0</v>
          </cell>
          <cell r="E2077">
            <v>999.9375</v>
          </cell>
        </row>
        <row r="2078">
          <cell r="A2078">
            <v>90023801</v>
          </cell>
          <cell r="B2078" t="str">
            <v>801</v>
          </cell>
          <cell r="C2078">
            <v>0</v>
          </cell>
          <cell r="D2078">
            <v>0</v>
          </cell>
          <cell r="E2078">
            <v>0</v>
          </cell>
        </row>
        <row r="2079">
          <cell r="A2079">
            <v>90024801</v>
          </cell>
          <cell r="B2079" t="str">
            <v>801</v>
          </cell>
          <cell r="C2079">
            <v>0</v>
          </cell>
          <cell r="D2079">
            <v>0</v>
          </cell>
          <cell r="E2079">
            <v>0</v>
          </cell>
        </row>
        <row r="2080">
          <cell r="A2080">
            <v>90025801</v>
          </cell>
          <cell r="B2080" t="str">
            <v>801</v>
          </cell>
          <cell r="C2080">
            <v>3800</v>
          </cell>
          <cell r="D2080">
            <v>0</v>
          </cell>
          <cell r="E2080">
            <v>3799.7625000000003</v>
          </cell>
        </row>
        <row r="2081">
          <cell r="A2081">
            <v>90026801</v>
          </cell>
          <cell r="B2081" t="str">
            <v>801</v>
          </cell>
          <cell r="C2081">
            <v>4148.71</v>
          </cell>
          <cell r="D2081">
            <v>0</v>
          </cell>
          <cell r="E2081">
            <v>4148.4507056250004</v>
          </cell>
        </row>
        <row r="2082">
          <cell r="A2082">
            <v>90027801</v>
          </cell>
          <cell r="B2082" t="str">
            <v>801</v>
          </cell>
          <cell r="C2082">
            <v>0</v>
          </cell>
          <cell r="D2082">
            <v>0</v>
          </cell>
          <cell r="E2082">
            <v>0</v>
          </cell>
        </row>
        <row r="2083">
          <cell r="A2083">
            <v>90028801</v>
          </cell>
          <cell r="B2083" t="str">
            <v>801</v>
          </cell>
          <cell r="C2083">
            <v>0</v>
          </cell>
          <cell r="D2083">
            <v>0</v>
          </cell>
          <cell r="E2083">
            <v>0</v>
          </cell>
        </row>
        <row r="2084">
          <cell r="A2084">
            <v>90029801</v>
          </cell>
          <cell r="B2084" t="str">
            <v>801</v>
          </cell>
          <cell r="C2084">
            <v>10563.06</v>
          </cell>
          <cell r="D2084">
            <v>0</v>
          </cell>
          <cell r="E2084">
            <v>10562.39980875</v>
          </cell>
        </row>
        <row r="2085">
          <cell r="A2085">
            <v>90030801</v>
          </cell>
          <cell r="B2085" t="str">
            <v>801</v>
          </cell>
          <cell r="C2085">
            <v>885.2</v>
          </cell>
          <cell r="D2085">
            <v>0</v>
          </cell>
          <cell r="E2085">
            <v>885.14467500000012</v>
          </cell>
        </row>
        <row r="2086">
          <cell r="A2086">
            <v>90031801</v>
          </cell>
          <cell r="B2086" t="str">
            <v>801</v>
          </cell>
          <cell r="C2086">
            <v>528</v>
          </cell>
          <cell r="D2086">
            <v>0</v>
          </cell>
          <cell r="E2086">
            <v>527.96699999999998</v>
          </cell>
        </row>
        <row r="2087">
          <cell r="A2087">
            <v>90032801</v>
          </cell>
          <cell r="B2087" t="str">
            <v>801</v>
          </cell>
          <cell r="C2087">
            <v>0</v>
          </cell>
          <cell r="D2087">
            <v>0</v>
          </cell>
          <cell r="E2087">
            <v>0</v>
          </cell>
        </row>
        <row r="2088">
          <cell r="A2088">
            <v>90033801</v>
          </cell>
          <cell r="B2088" t="str">
            <v>801</v>
          </cell>
          <cell r="C2088">
            <v>1000</v>
          </cell>
          <cell r="D2088">
            <v>0</v>
          </cell>
          <cell r="E2088">
            <v>999.9375</v>
          </cell>
        </row>
        <row r="2089">
          <cell r="A2089">
            <v>90034801</v>
          </cell>
          <cell r="B2089" t="str">
            <v>801</v>
          </cell>
          <cell r="C2089">
            <v>0</v>
          </cell>
          <cell r="D2089">
            <v>0</v>
          </cell>
          <cell r="E2089">
            <v>0</v>
          </cell>
        </row>
        <row r="2090">
          <cell r="A2090">
            <v>90035801</v>
          </cell>
          <cell r="B2090" t="str">
            <v>801</v>
          </cell>
          <cell r="C2090">
            <v>531.23</v>
          </cell>
          <cell r="D2090">
            <v>0</v>
          </cell>
          <cell r="E2090">
            <v>531.19679812499999</v>
          </cell>
        </row>
        <row r="2091">
          <cell r="A2091">
            <v>90037801</v>
          </cell>
          <cell r="B2091" t="str">
            <v>801</v>
          </cell>
          <cell r="C2091">
            <v>366785.42</v>
          </cell>
          <cell r="D2091">
            <v>4757</v>
          </cell>
          <cell r="E2091">
            <v>366762.49591125001</v>
          </cell>
        </row>
        <row r="2092">
          <cell r="A2092">
            <v>90040801</v>
          </cell>
          <cell r="B2092" t="str">
            <v>801</v>
          </cell>
          <cell r="C2092">
            <v>0</v>
          </cell>
          <cell r="D2092">
            <v>0</v>
          </cell>
          <cell r="E2092">
            <v>0</v>
          </cell>
        </row>
        <row r="2093">
          <cell r="A2093">
            <v>90041801</v>
          </cell>
          <cell r="B2093" t="str">
            <v>801</v>
          </cell>
          <cell r="C2093">
            <v>0</v>
          </cell>
          <cell r="D2093">
            <v>0</v>
          </cell>
          <cell r="E2093">
            <v>0</v>
          </cell>
        </row>
        <row r="2094">
          <cell r="A2094">
            <v>90042801</v>
          </cell>
          <cell r="B2094" t="str">
            <v>801</v>
          </cell>
          <cell r="C2094">
            <v>0</v>
          </cell>
          <cell r="D2094">
            <v>0</v>
          </cell>
          <cell r="E2094">
            <v>0</v>
          </cell>
        </row>
        <row r="2095">
          <cell r="A2095">
            <v>90045801</v>
          </cell>
          <cell r="B2095" t="str">
            <v>801</v>
          </cell>
          <cell r="C2095">
            <v>14569.1</v>
          </cell>
          <cell r="D2095">
            <v>3000</v>
          </cell>
          <cell r="E2095">
            <v>14568.189431250001</v>
          </cell>
        </row>
        <row r="2096">
          <cell r="A2096">
            <v>90056801</v>
          </cell>
          <cell r="B2096" t="str">
            <v>801</v>
          </cell>
          <cell r="C2096">
            <v>105804.81</v>
          </cell>
          <cell r="D2096">
            <v>5073</v>
          </cell>
          <cell r="E2096">
            <v>105798.197199375</v>
          </cell>
        </row>
        <row r="2097">
          <cell r="A2097">
            <v>90058801</v>
          </cell>
          <cell r="B2097" t="str">
            <v>801</v>
          </cell>
          <cell r="C2097">
            <v>4682.99</v>
          </cell>
          <cell r="D2097">
            <v>0</v>
          </cell>
          <cell r="E2097">
            <v>4682.6973131249997</v>
          </cell>
        </row>
        <row r="2098">
          <cell r="A2098">
            <v>90065801</v>
          </cell>
          <cell r="B2098" t="str">
            <v>801</v>
          </cell>
          <cell r="C2098">
            <v>365704.43</v>
          </cell>
          <cell r="D2098">
            <v>5274</v>
          </cell>
          <cell r="E2098">
            <v>365681.573473125</v>
          </cell>
        </row>
        <row r="2099">
          <cell r="A2099">
            <v>90066801</v>
          </cell>
          <cell r="B2099" t="str">
            <v>801</v>
          </cell>
          <cell r="C2099">
            <v>8349.9</v>
          </cell>
          <cell r="D2099">
            <v>0</v>
          </cell>
          <cell r="E2099">
            <v>8349.3781312499996</v>
          </cell>
        </row>
        <row r="2100">
          <cell r="A2100">
            <v>90067801</v>
          </cell>
          <cell r="B2100" t="str">
            <v>801</v>
          </cell>
          <cell r="C2100">
            <v>351433.53</v>
          </cell>
          <cell r="D2100">
            <v>6052</v>
          </cell>
          <cell r="E2100">
            <v>351411.56540437503</v>
          </cell>
        </row>
        <row r="2101">
          <cell r="A2101">
            <v>90069801</v>
          </cell>
          <cell r="B2101" t="str">
            <v>801</v>
          </cell>
          <cell r="C2101">
            <v>0</v>
          </cell>
          <cell r="D2101">
            <v>0</v>
          </cell>
          <cell r="E2101">
            <v>0</v>
          </cell>
        </row>
        <row r="2102">
          <cell r="A2102">
            <v>90078801</v>
          </cell>
          <cell r="B2102" t="str">
            <v>801</v>
          </cell>
          <cell r="C2102">
            <v>538193.32999999996</v>
          </cell>
          <cell r="D2102">
            <v>5696</v>
          </cell>
          <cell r="E2102">
            <v>538159.69291687501</v>
          </cell>
        </row>
        <row r="2103">
          <cell r="A2103">
            <v>90083801</v>
          </cell>
          <cell r="B2103" t="str">
            <v>801</v>
          </cell>
          <cell r="C2103">
            <v>0</v>
          </cell>
          <cell r="D2103">
            <v>0</v>
          </cell>
          <cell r="E2103">
            <v>0</v>
          </cell>
        </row>
        <row r="2104">
          <cell r="A2104">
            <v>90087801</v>
          </cell>
          <cell r="B2104" t="str">
            <v>801</v>
          </cell>
          <cell r="C2104">
            <v>0</v>
          </cell>
          <cell r="D2104">
            <v>0</v>
          </cell>
          <cell r="E2104">
            <v>0</v>
          </cell>
        </row>
        <row r="2105">
          <cell r="A2105">
            <v>90088801</v>
          </cell>
          <cell r="B2105" t="str">
            <v>801</v>
          </cell>
          <cell r="C2105">
            <v>0</v>
          </cell>
          <cell r="D2105">
            <v>0</v>
          </cell>
          <cell r="E2105">
            <v>0</v>
          </cell>
        </row>
        <row r="2106">
          <cell r="A2106">
            <v>90089801</v>
          </cell>
          <cell r="B2106" t="str">
            <v>801</v>
          </cell>
          <cell r="C2106">
            <v>225237.89</v>
          </cell>
          <cell r="D2106">
            <v>4230</v>
          </cell>
          <cell r="E2106">
            <v>225223.81263187501</v>
          </cell>
        </row>
        <row r="2107">
          <cell r="A2107">
            <v>90094801</v>
          </cell>
          <cell r="B2107" t="str">
            <v>801</v>
          </cell>
          <cell r="C2107">
            <v>0</v>
          </cell>
          <cell r="D2107">
            <v>0</v>
          </cell>
          <cell r="E2107">
            <v>0</v>
          </cell>
        </row>
        <row r="2108">
          <cell r="A2108">
            <v>90100801</v>
          </cell>
          <cell r="B2108" t="str">
            <v>801</v>
          </cell>
          <cell r="C2108">
            <v>0</v>
          </cell>
          <cell r="D2108">
            <v>0</v>
          </cell>
          <cell r="E2108">
            <v>0</v>
          </cell>
        </row>
        <row r="2109">
          <cell r="A2109">
            <v>90105801</v>
          </cell>
          <cell r="B2109" t="str">
            <v>801</v>
          </cell>
          <cell r="C2109">
            <v>0</v>
          </cell>
          <cell r="D2109">
            <v>0</v>
          </cell>
          <cell r="E2109">
            <v>0</v>
          </cell>
        </row>
        <row r="2110">
          <cell r="A2110">
            <v>90122801</v>
          </cell>
          <cell r="B2110" t="str">
            <v>801</v>
          </cell>
          <cell r="C2110">
            <v>0</v>
          </cell>
          <cell r="D2110">
            <v>0</v>
          </cell>
          <cell r="E2110">
            <v>0</v>
          </cell>
        </row>
        <row r="2111">
          <cell r="A2111">
            <v>90127801</v>
          </cell>
          <cell r="B2111" t="str">
            <v>801</v>
          </cell>
          <cell r="C2111">
            <v>0</v>
          </cell>
          <cell r="D2111">
            <v>0</v>
          </cell>
          <cell r="E2111">
            <v>0</v>
          </cell>
        </row>
        <row r="2112">
          <cell r="A2112">
            <v>90128801</v>
          </cell>
          <cell r="B2112" t="str">
            <v>801</v>
          </cell>
          <cell r="C2112">
            <v>4165</v>
          </cell>
          <cell r="D2112">
            <v>0</v>
          </cell>
          <cell r="E2112">
            <v>4164.7396875000004</v>
          </cell>
        </row>
        <row r="2113">
          <cell r="A2113">
            <v>90149801</v>
          </cell>
          <cell r="B2113" t="str">
            <v>801</v>
          </cell>
          <cell r="C2113">
            <v>101.56</v>
          </cell>
          <cell r="D2113">
            <v>0</v>
          </cell>
          <cell r="E2113">
            <v>101.55365250000001</v>
          </cell>
        </row>
        <row r="2114">
          <cell r="A2114">
            <v>90150801</v>
          </cell>
          <cell r="B2114" t="str">
            <v>801</v>
          </cell>
          <cell r="C2114">
            <v>118237.7</v>
          </cell>
          <cell r="D2114">
            <v>0</v>
          </cell>
          <cell r="E2114">
            <v>118230.31014375</v>
          </cell>
        </row>
        <row r="2115">
          <cell r="A2115">
            <v>90153801</v>
          </cell>
          <cell r="B2115" t="str">
            <v>801</v>
          </cell>
          <cell r="C2115">
            <v>0</v>
          </cell>
          <cell r="D2115">
            <v>0</v>
          </cell>
          <cell r="E2115">
            <v>0</v>
          </cell>
        </row>
        <row r="2116">
          <cell r="A2116">
            <v>90155801</v>
          </cell>
          <cell r="B2116" t="str">
            <v>801</v>
          </cell>
          <cell r="C2116">
            <v>0</v>
          </cell>
          <cell r="D2116">
            <v>0</v>
          </cell>
          <cell r="E2116">
            <v>0</v>
          </cell>
        </row>
        <row r="2117">
          <cell r="A2117">
            <v>90161801</v>
          </cell>
          <cell r="B2117" t="str">
            <v>801</v>
          </cell>
          <cell r="C2117">
            <v>0</v>
          </cell>
          <cell r="D2117">
            <v>0</v>
          </cell>
          <cell r="E2117">
            <v>0</v>
          </cell>
        </row>
        <row r="2118">
          <cell r="A2118">
            <v>90169801</v>
          </cell>
          <cell r="B2118" t="str">
            <v>801</v>
          </cell>
          <cell r="C2118">
            <v>13.7</v>
          </cell>
          <cell r="D2118">
            <v>0</v>
          </cell>
          <cell r="E2118">
            <v>13.699143749999999</v>
          </cell>
        </row>
        <row r="2119">
          <cell r="A2119">
            <v>90200801</v>
          </cell>
          <cell r="B2119" t="str">
            <v>801</v>
          </cell>
          <cell r="C2119">
            <v>1627</v>
          </cell>
          <cell r="D2119">
            <v>0</v>
          </cell>
          <cell r="E2119">
            <v>1626.8983125</v>
          </cell>
        </row>
        <row r="2120">
          <cell r="A2120">
            <v>90201801</v>
          </cell>
          <cell r="B2120" t="str">
            <v>801</v>
          </cell>
          <cell r="C2120">
            <v>0</v>
          </cell>
          <cell r="D2120">
            <v>0</v>
          </cell>
          <cell r="E2120">
            <v>0</v>
          </cell>
        </row>
        <row r="2121">
          <cell r="A2121">
            <v>90202801</v>
          </cell>
          <cell r="B2121" t="str">
            <v>801</v>
          </cell>
          <cell r="C2121">
            <v>0</v>
          </cell>
          <cell r="D2121">
            <v>0</v>
          </cell>
          <cell r="E2121">
            <v>0</v>
          </cell>
        </row>
        <row r="2122">
          <cell r="A2122">
            <v>90203801</v>
          </cell>
          <cell r="B2122" t="str">
            <v>801</v>
          </cell>
          <cell r="C2122">
            <v>0</v>
          </cell>
          <cell r="D2122">
            <v>0</v>
          </cell>
          <cell r="E2122">
            <v>0</v>
          </cell>
        </row>
        <row r="2123">
          <cell r="A2123">
            <v>90204801</v>
          </cell>
          <cell r="B2123" t="str">
            <v>801</v>
          </cell>
          <cell r="C2123">
            <v>0</v>
          </cell>
          <cell r="D2123">
            <v>0</v>
          </cell>
          <cell r="E2123">
            <v>0</v>
          </cell>
        </row>
        <row r="2124">
          <cell r="A2124">
            <v>90205801</v>
          </cell>
          <cell r="B2124" t="str">
            <v>801</v>
          </cell>
          <cell r="C2124">
            <v>0</v>
          </cell>
          <cell r="D2124">
            <v>0</v>
          </cell>
          <cell r="E2124">
            <v>0</v>
          </cell>
        </row>
        <row r="2125">
          <cell r="A2125">
            <v>90206801</v>
          </cell>
          <cell r="B2125" t="str">
            <v>801</v>
          </cell>
          <cell r="C2125">
            <v>0</v>
          </cell>
          <cell r="D2125">
            <v>0</v>
          </cell>
          <cell r="E2125">
            <v>0</v>
          </cell>
        </row>
        <row r="2126">
          <cell r="A2126">
            <v>90207801</v>
          </cell>
          <cell r="B2126" t="str">
            <v>801</v>
          </cell>
          <cell r="C2126">
            <v>0</v>
          </cell>
          <cell r="D2126">
            <v>0</v>
          </cell>
          <cell r="E2126">
            <v>0</v>
          </cell>
        </row>
        <row r="2127">
          <cell r="A2127">
            <v>90208801</v>
          </cell>
          <cell r="B2127" t="str">
            <v>801</v>
          </cell>
          <cell r="C2127">
            <v>0</v>
          </cell>
          <cell r="D2127">
            <v>0</v>
          </cell>
          <cell r="E2127">
            <v>0</v>
          </cell>
        </row>
        <row r="2128">
          <cell r="A2128">
            <v>90209801</v>
          </cell>
          <cell r="B2128" t="str">
            <v>801</v>
          </cell>
          <cell r="C2128">
            <v>0</v>
          </cell>
          <cell r="D2128">
            <v>0</v>
          </cell>
          <cell r="E2128">
            <v>0</v>
          </cell>
        </row>
        <row r="2129">
          <cell r="A2129">
            <v>90210801</v>
          </cell>
          <cell r="B2129" t="str">
            <v>801</v>
          </cell>
          <cell r="C2129">
            <v>0</v>
          </cell>
          <cell r="D2129">
            <v>0</v>
          </cell>
          <cell r="E2129">
            <v>0</v>
          </cell>
        </row>
        <row r="2130">
          <cell r="A2130">
            <v>90211801</v>
          </cell>
          <cell r="B2130" t="str">
            <v>801</v>
          </cell>
          <cell r="C2130">
            <v>0</v>
          </cell>
          <cell r="D2130">
            <v>0</v>
          </cell>
          <cell r="E2130">
            <v>0</v>
          </cell>
        </row>
        <row r="2131">
          <cell r="A2131">
            <v>90212801</v>
          </cell>
          <cell r="B2131" t="str">
            <v>801</v>
          </cell>
          <cell r="C2131">
            <v>0</v>
          </cell>
          <cell r="D2131">
            <v>0</v>
          </cell>
          <cell r="E2131">
            <v>0</v>
          </cell>
        </row>
        <row r="2132">
          <cell r="A2132">
            <v>90213801</v>
          </cell>
          <cell r="B2132" t="str">
            <v>801</v>
          </cell>
          <cell r="C2132">
            <v>0</v>
          </cell>
          <cell r="D2132">
            <v>0</v>
          </cell>
          <cell r="E2132">
            <v>0</v>
          </cell>
        </row>
        <row r="2133">
          <cell r="A2133">
            <v>90214801</v>
          </cell>
          <cell r="B2133" t="str">
            <v>801</v>
          </cell>
          <cell r="C2133">
            <v>0</v>
          </cell>
          <cell r="D2133">
            <v>0</v>
          </cell>
          <cell r="E2133">
            <v>0</v>
          </cell>
        </row>
        <row r="2134">
          <cell r="A2134">
            <v>90215801</v>
          </cell>
          <cell r="B2134" t="str">
            <v>801</v>
          </cell>
          <cell r="C2134">
            <v>1556</v>
          </cell>
          <cell r="D2134">
            <v>0</v>
          </cell>
          <cell r="E2134">
            <v>1555.90275</v>
          </cell>
        </row>
        <row r="2135">
          <cell r="A2135">
            <v>90216801</v>
          </cell>
          <cell r="B2135" t="str">
            <v>801</v>
          </cell>
          <cell r="C2135">
            <v>0</v>
          </cell>
          <cell r="D2135">
            <v>0</v>
          </cell>
          <cell r="E2135">
            <v>0</v>
          </cell>
        </row>
        <row r="2136">
          <cell r="A2136">
            <v>90217801</v>
          </cell>
          <cell r="B2136" t="str">
            <v>801</v>
          </cell>
          <cell r="C2136">
            <v>0</v>
          </cell>
          <cell r="D2136">
            <v>0</v>
          </cell>
          <cell r="E2136">
            <v>0</v>
          </cell>
        </row>
        <row r="2137">
          <cell r="A2137">
            <v>90218801</v>
          </cell>
          <cell r="B2137" t="str">
            <v>801</v>
          </cell>
          <cell r="C2137">
            <v>0</v>
          </cell>
          <cell r="D2137">
            <v>0</v>
          </cell>
          <cell r="E2137">
            <v>0</v>
          </cell>
        </row>
        <row r="2138">
          <cell r="A2138">
            <v>90219801</v>
          </cell>
          <cell r="B2138" t="str">
            <v>801</v>
          </cell>
          <cell r="C2138">
            <v>0</v>
          </cell>
          <cell r="D2138">
            <v>0</v>
          </cell>
          <cell r="E2138">
            <v>0</v>
          </cell>
        </row>
        <row r="2139">
          <cell r="A2139">
            <v>90220801</v>
          </cell>
          <cell r="B2139" t="str">
            <v>801</v>
          </cell>
          <cell r="C2139">
            <v>0</v>
          </cell>
          <cell r="D2139">
            <v>0</v>
          </cell>
          <cell r="E2139">
            <v>0</v>
          </cell>
        </row>
        <row r="2140">
          <cell r="A2140">
            <v>90221801</v>
          </cell>
          <cell r="B2140" t="str">
            <v>801</v>
          </cell>
          <cell r="C2140">
            <v>0</v>
          </cell>
          <cell r="D2140">
            <v>0</v>
          </cell>
          <cell r="E2140">
            <v>0</v>
          </cell>
        </row>
        <row r="2141">
          <cell r="A2141">
            <v>90222801</v>
          </cell>
          <cell r="B2141" t="str">
            <v>801</v>
          </cell>
          <cell r="C2141">
            <v>0</v>
          </cell>
          <cell r="D2141">
            <v>0</v>
          </cell>
          <cell r="E2141">
            <v>0</v>
          </cell>
        </row>
        <row r="2142">
          <cell r="A2142">
            <v>90223801</v>
          </cell>
          <cell r="B2142" t="str">
            <v>801</v>
          </cell>
          <cell r="C2142">
            <v>0</v>
          </cell>
          <cell r="D2142">
            <v>0</v>
          </cell>
          <cell r="E2142">
            <v>0</v>
          </cell>
        </row>
        <row r="2143">
          <cell r="A2143">
            <v>90224801</v>
          </cell>
          <cell r="B2143" t="str">
            <v>801</v>
          </cell>
          <cell r="C2143">
            <v>0</v>
          </cell>
          <cell r="D2143">
            <v>0</v>
          </cell>
          <cell r="E2143">
            <v>0</v>
          </cell>
        </row>
        <row r="2144">
          <cell r="A2144">
            <v>90225801</v>
          </cell>
          <cell r="B2144" t="str">
            <v>801</v>
          </cell>
          <cell r="C2144">
            <v>0</v>
          </cell>
          <cell r="D2144">
            <v>0</v>
          </cell>
          <cell r="E2144">
            <v>0</v>
          </cell>
        </row>
        <row r="2145">
          <cell r="A2145">
            <v>90226801</v>
          </cell>
          <cell r="B2145" t="str">
            <v>801</v>
          </cell>
          <cell r="C2145">
            <v>0</v>
          </cell>
          <cell r="D2145">
            <v>0</v>
          </cell>
          <cell r="E2145">
            <v>0</v>
          </cell>
        </row>
        <row r="2146">
          <cell r="A2146">
            <v>90227801</v>
          </cell>
          <cell r="B2146" t="str">
            <v>801</v>
          </cell>
          <cell r="C2146">
            <v>0</v>
          </cell>
          <cell r="D2146">
            <v>0</v>
          </cell>
          <cell r="E2146">
            <v>0</v>
          </cell>
        </row>
        <row r="2147">
          <cell r="A2147">
            <v>90228801</v>
          </cell>
          <cell r="B2147" t="str">
            <v>801</v>
          </cell>
          <cell r="C2147">
            <v>0</v>
          </cell>
          <cell r="D2147">
            <v>0</v>
          </cell>
          <cell r="E2147">
            <v>0</v>
          </cell>
        </row>
        <row r="2148">
          <cell r="A2148">
            <v>90229801</v>
          </cell>
          <cell r="B2148" t="str">
            <v>801</v>
          </cell>
          <cell r="C2148">
            <v>0</v>
          </cell>
          <cell r="D2148">
            <v>0</v>
          </cell>
          <cell r="E2148">
            <v>0</v>
          </cell>
        </row>
        <row r="2149">
          <cell r="A2149">
            <v>90230801</v>
          </cell>
          <cell r="B2149" t="str">
            <v>801</v>
          </cell>
          <cell r="C2149">
            <v>0</v>
          </cell>
          <cell r="D2149">
            <v>0</v>
          </cell>
          <cell r="E2149">
            <v>0</v>
          </cell>
        </row>
        <row r="2150">
          <cell r="A2150">
            <v>90231801</v>
          </cell>
          <cell r="B2150" t="str">
            <v>801</v>
          </cell>
          <cell r="C2150">
            <v>0</v>
          </cell>
          <cell r="D2150">
            <v>0</v>
          </cell>
          <cell r="E2150">
            <v>0</v>
          </cell>
        </row>
        <row r="2151">
          <cell r="A2151">
            <v>90232801</v>
          </cell>
          <cell r="B2151" t="str">
            <v>801</v>
          </cell>
          <cell r="C2151">
            <v>0.61</v>
          </cell>
          <cell r="D2151">
            <v>0</v>
          </cell>
          <cell r="E2151">
            <v>0.60996187499999999</v>
          </cell>
        </row>
        <row r="2152">
          <cell r="A2152">
            <v>90233801</v>
          </cell>
          <cell r="B2152" t="str">
            <v>801</v>
          </cell>
          <cell r="C2152">
            <v>0</v>
          </cell>
          <cell r="D2152">
            <v>0</v>
          </cell>
          <cell r="E2152">
            <v>0</v>
          </cell>
        </row>
        <row r="2153">
          <cell r="A2153">
            <v>90234801</v>
          </cell>
          <cell r="B2153" t="str">
            <v>801</v>
          </cell>
          <cell r="C2153">
            <v>2133.85</v>
          </cell>
          <cell r="D2153">
            <v>1105</v>
          </cell>
          <cell r="E2153">
            <v>2133.716634375</v>
          </cell>
        </row>
        <row r="2154">
          <cell r="A2154">
            <v>90235801</v>
          </cell>
          <cell r="B2154" t="str">
            <v>801</v>
          </cell>
          <cell r="C2154">
            <v>3109.95</v>
          </cell>
          <cell r="D2154">
            <v>0</v>
          </cell>
          <cell r="E2154">
            <v>3109.7556281249999</v>
          </cell>
        </row>
        <row r="2155">
          <cell r="A2155">
            <v>90238801</v>
          </cell>
          <cell r="B2155" t="str">
            <v>801</v>
          </cell>
          <cell r="C2155">
            <v>0</v>
          </cell>
          <cell r="D2155">
            <v>0</v>
          </cell>
          <cell r="E2155">
            <v>0</v>
          </cell>
        </row>
        <row r="2156">
          <cell r="A2156">
            <v>90239801</v>
          </cell>
          <cell r="B2156" t="str">
            <v>801</v>
          </cell>
          <cell r="C2156">
            <v>0</v>
          </cell>
          <cell r="D2156">
            <v>0</v>
          </cell>
          <cell r="E2156">
            <v>0</v>
          </cell>
        </row>
        <row r="2157">
          <cell r="A2157">
            <v>90250801</v>
          </cell>
          <cell r="B2157" t="str">
            <v>801</v>
          </cell>
          <cell r="C2157">
            <v>0</v>
          </cell>
          <cell r="D2157">
            <v>0</v>
          </cell>
          <cell r="E2157">
            <v>0</v>
          </cell>
        </row>
        <row r="2158">
          <cell r="A2158">
            <v>90251801</v>
          </cell>
          <cell r="B2158" t="str">
            <v>801</v>
          </cell>
          <cell r="C2158">
            <v>0</v>
          </cell>
          <cell r="D2158">
            <v>0</v>
          </cell>
          <cell r="E2158">
            <v>0</v>
          </cell>
        </row>
        <row r="2159">
          <cell r="A2159">
            <v>90253801</v>
          </cell>
          <cell r="B2159" t="str">
            <v>801</v>
          </cell>
          <cell r="C2159">
            <v>0</v>
          </cell>
          <cell r="D2159">
            <v>0</v>
          </cell>
          <cell r="E2159">
            <v>0</v>
          </cell>
        </row>
        <row r="2160">
          <cell r="A2160">
            <v>90254801</v>
          </cell>
          <cell r="B2160" t="str">
            <v>801</v>
          </cell>
          <cell r="C2160">
            <v>2584</v>
          </cell>
          <cell r="D2160">
            <v>0</v>
          </cell>
          <cell r="E2160">
            <v>2583.8385000000003</v>
          </cell>
        </row>
        <row r="2161">
          <cell r="A2161">
            <v>90260801</v>
          </cell>
          <cell r="B2161" t="str">
            <v>801</v>
          </cell>
          <cell r="C2161">
            <v>0</v>
          </cell>
          <cell r="D2161">
            <v>0</v>
          </cell>
          <cell r="E2161">
            <v>0</v>
          </cell>
        </row>
        <row r="2162">
          <cell r="A2162">
            <v>90270801</v>
          </cell>
          <cell r="B2162" t="str">
            <v>801</v>
          </cell>
          <cell r="C2162">
            <v>0</v>
          </cell>
          <cell r="D2162">
            <v>0</v>
          </cell>
          <cell r="E2162">
            <v>0</v>
          </cell>
        </row>
        <row r="2163">
          <cell r="A2163">
            <v>90280801</v>
          </cell>
          <cell r="B2163" t="str">
            <v>801</v>
          </cell>
          <cell r="C2163">
            <v>0</v>
          </cell>
          <cell r="D2163">
            <v>0</v>
          </cell>
          <cell r="E2163">
            <v>0</v>
          </cell>
        </row>
        <row r="2164">
          <cell r="A2164">
            <v>90305801</v>
          </cell>
          <cell r="B2164" t="str">
            <v>801</v>
          </cell>
          <cell r="C2164">
            <v>0</v>
          </cell>
          <cell r="D2164">
            <v>0</v>
          </cell>
          <cell r="E2164">
            <v>0</v>
          </cell>
        </row>
        <row r="2165">
          <cell r="A2165">
            <v>90306801</v>
          </cell>
          <cell r="B2165" t="str">
            <v>801</v>
          </cell>
          <cell r="C2165">
            <v>3311816.73</v>
          </cell>
          <cell r="D2165">
            <v>25846</v>
          </cell>
          <cell r="E2165">
            <v>3311609.741454375</v>
          </cell>
        </row>
        <row r="2166">
          <cell r="A2166">
            <v>90307801</v>
          </cell>
          <cell r="B2166" t="str">
            <v>801</v>
          </cell>
          <cell r="C2166">
            <v>0</v>
          </cell>
          <cell r="D2166">
            <v>0</v>
          </cell>
          <cell r="E2166">
            <v>0</v>
          </cell>
        </row>
        <row r="2167">
          <cell r="A2167">
            <v>90308801</v>
          </cell>
          <cell r="B2167" t="str">
            <v>801</v>
          </cell>
          <cell r="C2167">
            <v>0</v>
          </cell>
          <cell r="D2167">
            <v>0</v>
          </cell>
          <cell r="E2167">
            <v>0</v>
          </cell>
        </row>
        <row r="2168">
          <cell r="A2168">
            <v>90312801</v>
          </cell>
          <cell r="B2168" t="str">
            <v>801</v>
          </cell>
          <cell r="C2168">
            <v>1060459.55</v>
          </cell>
          <cell r="D2168">
            <v>4777</v>
          </cell>
          <cell r="E2168">
            <v>1060393.271278125</v>
          </cell>
        </row>
        <row r="2169">
          <cell r="A2169">
            <v>90316801</v>
          </cell>
          <cell r="B2169" t="str">
            <v>801</v>
          </cell>
          <cell r="C2169">
            <v>0</v>
          </cell>
          <cell r="D2169">
            <v>0</v>
          </cell>
          <cell r="E2169">
            <v>0</v>
          </cell>
        </row>
        <row r="2170">
          <cell r="A2170">
            <v>90317801</v>
          </cell>
          <cell r="B2170" t="str">
            <v>801</v>
          </cell>
          <cell r="C2170">
            <v>0</v>
          </cell>
          <cell r="D2170">
            <v>0</v>
          </cell>
          <cell r="E2170">
            <v>0</v>
          </cell>
        </row>
        <row r="2171">
          <cell r="A2171">
            <v>90331801</v>
          </cell>
          <cell r="B2171" t="str">
            <v>801</v>
          </cell>
          <cell r="C2171">
            <v>1452</v>
          </cell>
          <cell r="D2171">
            <v>0</v>
          </cell>
          <cell r="E2171">
            <v>1451.9092500000002</v>
          </cell>
        </row>
        <row r="2172">
          <cell r="A2172">
            <v>90332801</v>
          </cell>
          <cell r="B2172" t="str">
            <v>801</v>
          </cell>
          <cell r="C2172">
            <v>0</v>
          </cell>
          <cell r="D2172">
            <v>0</v>
          </cell>
          <cell r="E2172">
            <v>0</v>
          </cell>
        </row>
        <row r="2173">
          <cell r="A2173">
            <v>90333801</v>
          </cell>
          <cell r="B2173" t="str">
            <v>801</v>
          </cell>
          <cell r="C2173">
            <v>1992</v>
          </cell>
          <cell r="D2173">
            <v>0</v>
          </cell>
          <cell r="E2173">
            <v>1991.8755000000001</v>
          </cell>
        </row>
        <row r="2174">
          <cell r="A2174">
            <v>90334801</v>
          </cell>
          <cell r="B2174" t="str">
            <v>801</v>
          </cell>
          <cell r="C2174">
            <v>0</v>
          </cell>
          <cell r="D2174">
            <v>0</v>
          </cell>
          <cell r="E2174">
            <v>0</v>
          </cell>
        </row>
        <row r="2175">
          <cell r="A2175">
            <v>90335801</v>
          </cell>
          <cell r="B2175" t="str">
            <v>801</v>
          </cell>
          <cell r="C2175">
            <v>0</v>
          </cell>
          <cell r="D2175">
            <v>0</v>
          </cell>
          <cell r="E2175">
            <v>0</v>
          </cell>
        </row>
        <row r="2176">
          <cell r="A2176">
            <v>90336801</v>
          </cell>
          <cell r="B2176" t="str">
            <v>801</v>
          </cell>
          <cell r="C2176">
            <v>0</v>
          </cell>
          <cell r="D2176">
            <v>0</v>
          </cell>
          <cell r="E2176">
            <v>0</v>
          </cell>
        </row>
        <row r="2177">
          <cell r="A2177">
            <v>90337801</v>
          </cell>
          <cell r="B2177" t="str">
            <v>801</v>
          </cell>
          <cell r="C2177">
            <v>1056</v>
          </cell>
          <cell r="D2177">
            <v>0</v>
          </cell>
          <cell r="E2177">
            <v>1055.934</v>
          </cell>
        </row>
        <row r="2178">
          <cell r="A2178">
            <v>90338801</v>
          </cell>
          <cell r="B2178" t="str">
            <v>801</v>
          </cell>
          <cell r="C2178">
            <v>0</v>
          </cell>
          <cell r="D2178">
            <v>0</v>
          </cell>
          <cell r="E2178">
            <v>0</v>
          </cell>
        </row>
        <row r="2179">
          <cell r="A2179">
            <v>90344801</v>
          </cell>
          <cell r="B2179" t="str">
            <v>801</v>
          </cell>
          <cell r="C2179">
            <v>0</v>
          </cell>
          <cell r="D2179">
            <v>0</v>
          </cell>
          <cell r="E2179">
            <v>0</v>
          </cell>
        </row>
        <row r="2180">
          <cell r="A2180">
            <v>90362801</v>
          </cell>
          <cell r="B2180" t="str">
            <v>801</v>
          </cell>
          <cell r="C2180">
            <v>0</v>
          </cell>
          <cell r="D2180">
            <v>0</v>
          </cell>
          <cell r="E2180">
            <v>0</v>
          </cell>
        </row>
        <row r="2181">
          <cell r="A2181">
            <v>90378801</v>
          </cell>
          <cell r="B2181" t="str">
            <v>801</v>
          </cell>
          <cell r="C2181">
            <v>531600</v>
          </cell>
          <cell r="D2181">
            <v>4606</v>
          </cell>
          <cell r="E2181">
            <v>531566.77500000002</v>
          </cell>
        </row>
        <row r="2182">
          <cell r="A2182">
            <v>90379801</v>
          </cell>
          <cell r="B2182" t="str">
            <v>801</v>
          </cell>
          <cell r="C2182">
            <v>0</v>
          </cell>
          <cell r="D2182">
            <v>0</v>
          </cell>
          <cell r="E2182">
            <v>0</v>
          </cell>
        </row>
        <row r="2183">
          <cell r="A2183">
            <v>90380801</v>
          </cell>
          <cell r="B2183" t="str">
            <v>801</v>
          </cell>
          <cell r="C2183">
            <v>0</v>
          </cell>
          <cell r="D2183">
            <v>0</v>
          </cell>
          <cell r="E2183">
            <v>0</v>
          </cell>
        </row>
        <row r="2184">
          <cell r="A2184">
            <v>90388801</v>
          </cell>
          <cell r="B2184" t="str">
            <v>801</v>
          </cell>
          <cell r="C2184">
            <v>0</v>
          </cell>
          <cell r="D2184">
            <v>0</v>
          </cell>
          <cell r="E2184">
            <v>0</v>
          </cell>
        </row>
        <row r="2185">
          <cell r="A2185">
            <v>90389801</v>
          </cell>
          <cell r="B2185" t="str">
            <v>801</v>
          </cell>
          <cell r="C2185">
            <v>164260.09</v>
          </cell>
          <cell r="D2185">
            <v>4850</v>
          </cell>
          <cell r="E2185">
            <v>164249.823744375</v>
          </cell>
        </row>
        <row r="2186">
          <cell r="A2186">
            <v>90400801</v>
          </cell>
          <cell r="B2186" t="str">
            <v>801</v>
          </cell>
          <cell r="C2186">
            <v>0</v>
          </cell>
          <cell r="D2186">
            <v>0</v>
          </cell>
          <cell r="E2186">
            <v>0</v>
          </cell>
        </row>
        <row r="2187">
          <cell r="A2187">
            <v>90401801</v>
          </cell>
          <cell r="B2187" t="str">
            <v>801</v>
          </cell>
          <cell r="C2187">
            <v>0</v>
          </cell>
          <cell r="D2187">
            <v>0</v>
          </cell>
          <cell r="E2187">
            <v>0</v>
          </cell>
        </row>
        <row r="2188">
          <cell r="A2188">
            <v>90402801</v>
          </cell>
          <cell r="B2188" t="str">
            <v>801</v>
          </cell>
          <cell r="C2188">
            <v>0</v>
          </cell>
          <cell r="D2188">
            <v>0</v>
          </cell>
          <cell r="E2188">
            <v>0</v>
          </cell>
        </row>
        <row r="2189">
          <cell r="A2189">
            <v>90403801</v>
          </cell>
          <cell r="B2189" t="str">
            <v>801</v>
          </cell>
          <cell r="C2189">
            <v>1056</v>
          </cell>
          <cell r="D2189">
            <v>0</v>
          </cell>
          <cell r="E2189">
            <v>1055.934</v>
          </cell>
        </row>
        <row r="2190">
          <cell r="A2190">
            <v>90410801</v>
          </cell>
          <cell r="B2190" t="str">
            <v>801</v>
          </cell>
          <cell r="C2190">
            <v>4114.8999999999996</v>
          </cell>
          <cell r="D2190">
            <v>0</v>
          </cell>
          <cell r="E2190">
            <v>4114.6428187499996</v>
          </cell>
        </row>
        <row r="2191">
          <cell r="A2191">
            <v>90421801</v>
          </cell>
          <cell r="B2191" t="str">
            <v>801</v>
          </cell>
          <cell r="C2191">
            <v>57375.63</v>
          </cell>
          <cell r="D2191">
            <v>4493</v>
          </cell>
          <cell r="E2191">
            <v>57372.044023124996</v>
          </cell>
        </row>
        <row r="2192">
          <cell r="A2192">
            <v>90443801</v>
          </cell>
          <cell r="B2192" t="str">
            <v>801</v>
          </cell>
          <cell r="C2192">
            <v>0</v>
          </cell>
          <cell r="D2192">
            <v>0</v>
          </cell>
          <cell r="E2192">
            <v>0</v>
          </cell>
        </row>
        <row r="2193">
          <cell r="A2193">
            <v>90446801</v>
          </cell>
          <cell r="B2193" t="str">
            <v>801</v>
          </cell>
          <cell r="C2193">
            <v>0</v>
          </cell>
          <cell r="D2193">
            <v>0</v>
          </cell>
          <cell r="E2193">
            <v>0</v>
          </cell>
        </row>
        <row r="2194">
          <cell r="A2194">
            <v>90456801</v>
          </cell>
          <cell r="B2194" t="str">
            <v>801</v>
          </cell>
          <cell r="C2194">
            <v>3384.19</v>
          </cell>
          <cell r="D2194">
            <v>0</v>
          </cell>
          <cell r="E2194">
            <v>3383.9784881250002</v>
          </cell>
        </row>
        <row r="2195">
          <cell r="A2195">
            <v>90460801</v>
          </cell>
          <cell r="B2195" t="str">
            <v>801</v>
          </cell>
          <cell r="C2195">
            <v>1000</v>
          </cell>
          <cell r="D2195">
            <v>0</v>
          </cell>
          <cell r="E2195">
            <v>999.9375</v>
          </cell>
        </row>
        <row r="2196">
          <cell r="A2196">
            <v>90461801</v>
          </cell>
          <cell r="B2196" t="str">
            <v>801</v>
          </cell>
          <cell r="C2196">
            <v>3836</v>
          </cell>
          <cell r="D2196">
            <v>0</v>
          </cell>
          <cell r="E2196">
            <v>3835.7602500000003</v>
          </cell>
        </row>
        <row r="2197">
          <cell r="A2197">
            <v>90462801</v>
          </cell>
          <cell r="B2197" t="str">
            <v>801</v>
          </cell>
          <cell r="C2197">
            <v>0</v>
          </cell>
          <cell r="D2197">
            <v>0</v>
          </cell>
          <cell r="E2197">
            <v>0</v>
          </cell>
        </row>
        <row r="2198">
          <cell r="A2198">
            <v>90463801</v>
          </cell>
          <cell r="B2198" t="str">
            <v>801</v>
          </cell>
          <cell r="C2198">
            <v>0</v>
          </cell>
          <cell r="D2198">
            <v>0</v>
          </cell>
          <cell r="E2198">
            <v>0</v>
          </cell>
        </row>
        <row r="2199">
          <cell r="A2199">
            <v>90464801</v>
          </cell>
          <cell r="B2199" t="str">
            <v>801</v>
          </cell>
          <cell r="C2199">
            <v>0</v>
          </cell>
          <cell r="D2199">
            <v>0</v>
          </cell>
          <cell r="E2199">
            <v>0</v>
          </cell>
        </row>
        <row r="2200">
          <cell r="A2200">
            <v>90465801</v>
          </cell>
          <cell r="B2200" t="str">
            <v>801</v>
          </cell>
          <cell r="C2200">
            <v>0</v>
          </cell>
          <cell r="D2200">
            <v>0</v>
          </cell>
          <cell r="E2200">
            <v>0</v>
          </cell>
        </row>
        <row r="2201">
          <cell r="A2201">
            <v>90466801</v>
          </cell>
          <cell r="B2201" t="str">
            <v>801</v>
          </cell>
          <cell r="C2201">
            <v>0</v>
          </cell>
          <cell r="D2201">
            <v>0</v>
          </cell>
          <cell r="E2201">
            <v>0</v>
          </cell>
        </row>
        <row r="2202">
          <cell r="A2202">
            <v>90467801</v>
          </cell>
          <cell r="B2202" t="str">
            <v>801</v>
          </cell>
          <cell r="C2202">
            <v>8000</v>
          </cell>
          <cell r="D2202">
            <v>0</v>
          </cell>
          <cell r="E2202">
            <v>7999.5</v>
          </cell>
        </row>
        <row r="2203">
          <cell r="A2203">
            <v>90468801</v>
          </cell>
          <cell r="B2203" t="str">
            <v>801</v>
          </cell>
          <cell r="C2203">
            <v>0</v>
          </cell>
          <cell r="D2203">
            <v>0</v>
          </cell>
          <cell r="E2203">
            <v>0</v>
          </cell>
        </row>
        <row r="2204">
          <cell r="A2204">
            <v>90469801</v>
          </cell>
          <cell r="B2204" t="str">
            <v>801</v>
          </cell>
          <cell r="C2204">
            <v>0</v>
          </cell>
          <cell r="D2204">
            <v>0</v>
          </cell>
          <cell r="E2204">
            <v>0</v>
          </cell>
        </row>
        <row r="2205">
          <cell r="A2205">
            <v>90470801</v>
          </cell>
          <cell r="B2205" t="str">
            <v>801</v>
          </cell>
          <cell r="C2205">
            <v>0</v>
          </cell>
          <cell r="D2205">
            <v>0</v>
          </cell>
          <cell r="E2205">
            <v>0</v>
          </cell>
        </row>
        <row r="2206">
          <cell r="A2206">
            <v>90471801</v>
          </cell>
          <cell r="B2206" t="str">
            <v>801</v>
          </cell>
          <cell r="C2206">
            <v>1851770.72</v>
          </cell>
          <cell r="D2206">
            <v>5168</v>
          </cell>
          <cell r="E2206">
            <v>1851654.9843300001</v>
          </cell>
        </row>
        <row r="2207">
          <cell r="A2207">
            <v>90472801</v>
          </cell>
          <cell r="B2207" t="str">
            <v>801</v>
          </cell>
          <cell r="C2207">
            <v>519693.19</v>
          </cell>
          <cell r="D2207">
            <v>0</v>
          </cell>
          <cell r="E2207">
            <v>519660.709175625</v>
          </cell>
        </row>
        <row r="2208">
          <cell r="A2208">
            <v>90473801</v>
          </cell>
          <cell r="B2208" t="str">
            <v>801</v>
          </cell>
          <cell r="C2208">
            <v>0</v>
          </cell>
          <cell r="D2208">
            <v>0</v>
          </cell>
          <cell r="E2208">
            <v>0</v>
          </cell>
        </row>
        <row r="2209">
          <cell r="A2209">
            <v>90474801</v>
          </cell>
          <cell r="B2209" t="str">
            <v>801</v>
          </cell>
          <cell r="C2209">
            <v>0</v>
          </cell>
          <cell r="D2209">
            <v>0</v>
          </cell>
          <cell r="E2209">
            <v>0</v>
          </cell>
        </row>
        <row r="2210">
          <cell r="A2210">
            <v>90475801</v>
          </cell>
          <cell r="B2210" t="str">
            <v>801</v>
          </cell>
          <cell r="C2210">
            <v>0</v>
          </cell>
          <cell r="D2210">
            <v>0</v>
          </cell>
          <cell r="E2210">
            <v>0</v>
          </cell>
        </row>
        <row r="2211">
          <cell r="A2211">
            <v>90476801</v>
          </cell>
          <cell r="B2211" t="str">
            <v>801</v>
          </cell>
          <cell r="C2211">
            <v>0.64</v>
          </cell>
          <cell r="D2211">
            <v>0</v>
          </cell>
          <cell r="E2211">
            <v>0.63996000000000008</v>
          </cell>
        </row>
        <row r="2212">
          <cell r="A2212">
            <v>90477801</v>
          </cell>
          <cell r="B2212" t="str">
            <v>801</v>
          </cell>
          <cell r="C2212">
            <v>0</v>
          </cell>
          <cell r="D2212">
            <v>0</v>
          </cell>
          <cell r="E2212">
            <v>0</v>
          </cell>
        </row>
        <row r="2213">
          <cell r="A2213">
            <v>90478801</v>
          </cell>
          <cell r="B2213" t="str">
            <v>801</v>
          </cell>
          <cell r="C2213">
            <v>0</v>
          </cell>
          <cell r="D2213">
            <v>0</v>
          </cell>
          <cell r="E2213">
            <v>0</v>
          </cell>
        </row>
        <row r="2214">
          <cell r="A2214">
            <v>90479801</v>
          </cell>
          <cell r="B2214" t="str">
            <v>801</v>
          </cell>
          <cell r="C2214">
            <v>0</v>
          </cell>
          <cell r="D2214">
            <v>0</v>
          </cell>
          <cell r="E2214">
            <v>0</v>
          </cell>
        </row>
        <row r="2215">
          <cell r="A2215">
            <v>90480801</v>
          </cell>
          <cell r="B2215" t="str">
            <v>801</v>
          </cell>
          <cell r="C2215">
            <v>0</v>
          </cell>
          <cell r="D2215">
            <v>0</v>
          </cell>
          <cell r="E2215">
            <v>0</v>
          </cell>
        </row>
        <row r="2216">
          <cell r="A2216">
            <v>90481801</v>
          </cell>
          <cell r="B2216" t="str">
            <v>801</v>
          </cell>
          <cell r="C2216">
            <v>0</v>
          </cell>
          <cell r="D2216">
            <v>0</v>
          </cell>
          <cell r="E2216">
            <v>0</v>
          </cell>
        </row>
        <row r="2217">
          <cell r="A2217">
            <v>90482801</v>
          </cell>
          <cell r="B2217" t="str">
            <v>801</v>
          </cell>
          <cell r="C2217">
            <v>1006</v>
          </cell>
          <cell r="D2217">
            <v>0</v>
          </cell>
          <cell r="E2217">
            <v>1005.937125</v>
          </cell>
        </row>
        <row r="2218">
          <cell r="A2218">
            <v>90483801</v>
          </cell>
          <cell r="B2218" t="str">
            <v>801</v>
          </cell>
          <cell r="C2218">
            <v>0</v>
          </cell>
          <cell r="D2218">
            <v>0</v>
          </cell>
          <cell r="E2218">
            <v>0</v>
          </cell>
        </row>
        <row r="2219">
          <cell r="A2219">
            <v>90484801</v>
          </cell>
          <cell r="B2219" t="str">
            <v>801</v>
          </cell>
          <cell r="C2219">
            <v>1326</v>
          </cell>
          <cell r="D2219">
            <v>0</v>
          </cell>
          <cell r="E2219">
            <v>1325.9171249999999</v>
          </cell>
        </row>
        <row r="2220">
          <cell r="A2220">
            <v>90485801</v>
          </cell>
          <cell r="B2220" t="str">
            <v>801</v>
          </cell>
          <cell r="C2220">
            <v>0</v>
          </cell>
          <cell r="D2220">
            <v>0</v>
          </cell>
          <cell r="E2220">
            <v>0</v>
          </cell>
        </row>
        <row r="2221">
          <cell r="A2221">
            <v>90486801</v>
          </cell>
          <cell r="B2221" t="str">
            <v>801</v>
          </cell>
          <cell r="C2221">
            <v>0</v>
          </cell>
          <cell r="D2221">
            <v>0</v>
          </cell>
          <cell r="E2221">
            <v>0</v>
          </cell>
        </row>
        <row r="2222">
          <cell r="A2222">
            <v>90487801</v>
          </cell>
          <cell r="B2222" t="str">
            <v>801</v>
          </cell>
          <cell r="C2222">
            <v>2004</v>
          </cell>
          <cell r="D2222">
            <v>0</v>
          </cell>
          <cell r="E2222">
            <v>2003.8747500000002</v>
          </cell>
        </row>
        <row r="2223">
          <cell r="A2223">
            <v>90488801</v>
          </cell>
          <cell r="B2223" t="str">
            <v>801</v>
          </cell>
          <cell r="C2223">
            <v>0</v>
          </cell>
          <cell r="D2223">
            <v>0</v>
          </cell>
          <cell r="E2223">
            <v>0</v>
          </cell>
        </row>
        <row r="2224">
          <cell r="A2224">
            <v>90489801</v>
          </cell>
          <cell r="B2224" t="str">
            <v>801</v>
          </cell>
          <cell r="C2224">
            <v>720</v>
          </cell>
          <cell r="D2224">
            <v>0</v>
          </cell>
          <cell r="E2224">
            <v>719.95500000000004</v>
          </cell>
        </row>
        <row r="2225">
          <cell r="A2225">
            <v>90490801</v>
          </cell>
          <cell r="B2225" t="str">
            <v>801</v>
          </cell>
          <cell r="C2225">
            <v>1364.69</v>
          </cell>
          <cell r="D2225">
            <v>0</v>
          </cell>
          <cell r="E2225">
            <v>1364.6047068750001</v>
          </cell>
        </row>
        <row r="2226">
          <cell r="A2226">
            <v>90491801</v>
          </cell>
          <cell r="B2226" t="str">
            <v>801</v>
          </cell>
          <cell r="C2226">
            <v>1410</v>
          </cell>
          <cell r="D2226">
            <v>0</v>
          </cell>
          <cell r="E2226">
            <v>1409.911875</v>
          </cell>
        </row>
        <row r="2227">
          <cell r="A2227">
            <v>90492801</v>
          </cell>
          <cell r="B2227" t="str">
            <v>801</v>
          </cell>
          <cell r="C2227">
            <v>528</v>
          </cell>
          <cell r="D2227">
            <v>0</v>
          </cell>
          <cell r="E2227">
            <v>527.96699999999998</v>
          </cell>
        </row>
        <row r="2228">
          <cell r="A2228">
            <v>90494801</v>
          </cell>
          <cell r="B2228" t="str">
            <v>801</v>
          </cell>
          <cell r="C2228">
            <v>0</v>
          </cell>
          <cell r="D2228">
            <v>0</v>
          </cell>
          <cell r="E2228">
            <v>0</v>
          </cell>
        </row>
        <row r="2229">
          <cell r="A2229">
            <v>90496801</v>
          </cell>
          <cell r="B2229" t="str">
            <v>801</v>
          </cell>
          <cell r="C2229">
            <v>2720</v>
          </cell>
          <cell r="D2229">
            <v>0</v>
          </cell>
          <cell r="E2229">
            <v>2719.83</v>
          </cell>
        </row>
        <row r="2230">
          <cell r="A2230">
            <v>90497801</v>
          </cell>
          <cell r="B2230" t="str">
            <v>801</v>
          </cell>
          <cell r="C2230">
            <v>556</v>
          </cell>
          <cell r="D2230">
            <v>0</v>
          </cell>
          <cell r="E2230">
            <v>555.96524999999997</v>
          </cell>
        </row>
        <row r="2231">
          <cell r="A2231">
            <v>90498801</v>
          </cell>
          <cell r="B2231" t="str">
            <v>801</v>
          </cell>
          <cell r="C2231">
            <v>418</v>
          </cell>
          <cell r="D2231">
            <v>0</v>
          </cell>
          <cell r="E2231">
            <v>417.97387500000002</v>
          </cell>
        </row>
        <row r="2232">
          <cell r="A2232">
            <v>90499801</v>
          </cell>
          <cell r="B2232" t="str">
            <v>801</v>
          </cell>
          <cell r="C2232">
            <v>2067</v>
          </cell>
          <cell r="D2232">
            <v>0</v>
          </cell>
          <cell r="E2232">
            <v>2066.8708125000003</v>
          </cell>
        </row>
        <row r="2233">
          <cell r="A2233">
            <v>90518801</v>
          </cell>
          <cell r="B2233" t="str">
            <v>801</v>
          </cell>
          <cell r="C2233">
            <v>279.2</v>
          </cell>
          <cell r="D2233">
            <v>0</v>
          </cell>
          <cell r="E2233">
            <v>279.18254999999999</v>
          </cell>
        </row>
        <row r="2234">
          <cell r="A2234">
            <v>90529801</v>
          </cell>
          <cell r="B2234" t="str">
            <v>801</v>
          </cell>
          <cell r="C2234">
            <v>159277.06</v>
          </cell>
          <cell r="D2234">
            <v>0</v>
          </cell>
          <cell r="E2234">
            <v>159267.10518375001</v>
          </cell>
        </row>
        <row r="2235">
          <cell r="A2235">
            <v>90532801</v>
          </cell>
          <cell r="B2235" t="str">
            <v>801</v>
          </cell>
          <cell r="C2235">
            <v>0</v>
          </cell>
          <cell r="D2235">
            <v>0</v>
          </cell>
          <cell r="E2235">
            <v>0</v>
          </cell>
        </row>
        <row r="2236">
          <cell r="A2236">
            <v>90533801</v>
          </cell>
          <cell r="B2236" t="str">
            <v>801</v>
          </cell>
          <cell r="C2236">
            <v>0</v>
          </cell>
          <cell r="D2236">
            <v>0</v>
          </cell>
          <cell r="E2236">
            <v>0</v>
          </cell>
        </row>
        <row r="2237">
          <cell r="A2237">
            <v>90534801</v>
          </cell>
          <cell r="B2237" t="str">
            <v>801</v>
          </cell>
          <cell r="C2237">
            <v>0</v>
          </cell>
          <cell r="D2237">
            <v>0</v>
          </cell>
          <cell r="E2237">
            <v>0</v>
          </cell>
        </row>
        <row r="2238">
          <cell r="A2238">
            <v>90536801</v>
          </cell>
          <cell r="B2238" t="str">
            <v>801</v>
          </cell>
          <cell r="C2238">
            <v>0</v>
          </cell>
          <cell r="D2238">
            <v>0</v>
          </cell>
          <cell r="E2238">
            <v>0</v>
          </cell>
        </row>
        <row r="2239">
          <cell r="A2239">
            <v>90543801</v>
          </cell>
          <cell r="B2239" t="str">
            <v>801</v>
          </cell>
          <cell r="C2239">
            <v>0</v>
          </cell>
          <cell r="D2239">
            <v>0</v>
          </cell>
          <cell r="E2239">
            <v>0</v>
          </cell>
        </row>
        <row r="2240">
          <cell r="A2240">
            <v>90544801</v>
          </cell>
          <cell r="B2240" t="str">
            <v>801</v>
          </cell>
          <cell r="C2240">
            <v>0</v>
          </cell>
          <cell r="D2240">
            <v>0</v>
          </cell>
          <cell r="E2240">
            <v>0</v>
          </cell>
        </row>
        <row r="2241">
          <cell r="A2241">
            <v>90550801</v>
          </cell>
          <cell r="B2241" t="str">
            <v>801</v>
          </cell>
          <cell r="C2241">
            <v>1584</v>
          </cell>
          <cell r="D2241">
            <v>0</v>
          </cell>
          <cell r="E2241">
            <v>1583.9010000000001</v>
          </cell>
        </row>
        <row r="2242">
          <cell r="A2242">
            <v>90551801</v>
          </cell>
          <cell r="B2242" t="str">
            <v>801</v>
          </cell>
          <cell r="C2242">
            <v>2518</v>
          </cell>
          <cell r="D2242">
            <v>0</v>
          </cell>
          <cell r="E2242">
            <v>2517.8426250000002</v>
          </cell>
        </row>
        <row r="2243">
          <cell r="A2243">
            <v>90552801</v>
          </cell>
          <cell r="B2243" t="str">
            <v>801</v>
          </cell>
          <cell r="C2243">
            <v>0</v>
          </cell>
          <cell r="D2243">
            <v>0</v>
          </cell>
          <cell r="E2243">
            <v>0</v>
          </cell>
        </row>
        <row r="2244">
          <cell r="A2244">
            <v>90553801</v>
          </cell>
          <cell r="B2244" t="str">
            <v>801</v>
          </cell>
          <cell r="C2244">
            <v>0</v>
          </cell>
          <cell r="D2244">
            <v>0</v>
          </cell>
          <cell r="E2244">
            <v>0</v>
          </cell>
        </row>
        <row r="2245">
          <cell r="A2245">
            <v>90554801</v>
          </cell>
          <cell r="B2245" t="str">
            <v>801</v>
          </cell>
          <cell r="C2245">
            <v>0</v>
          </cell>
          <cell r="D2245">
            <v>0</v>
          </cell>
          <cell r="E2245">
            <v>0</v>
          </cell>
        </row>
        <row r="2246">
          <cell r="A2246">
            <v>90555801</v>
          </cell>
          <cell r="B2246" t="str">
            <v>801</v>
          </cell>
          <cell r="C2246">
            <v>0</v>
          </cell>
          <cell r="D2246">
            <v>0</v>
          </cell>
          <cell r="E2246">
            <v>0</v>
          </cell>
        </row>
        <row r="2247">
          <cell r="A2247">
            <v>90556801</v>
          </cell>
          <cell r="B2247" t="str">
            <v>801</v>
          </cell>
          <cell r="C2247">
            <v>0</v>
          </cell>
          <cell r="D2247">
            <v>0</v>
          </cell>
          <cell r="E2247">
            <v>0</v>
          </cell>
        </row>
        <row r="2248">
          <cell r="A2248">
            <v>90557801</v>
          </cell>
          <cell r="B2248" t="str">
            <v>801</v>
          </cell>
          <cell r="C2248">
            <v>0</v>
          </cell>
          <cell r="D2248">
            <v>0</v>
          </cell>
          <cell r="E2248">
            <v>0</v>
          </cell>
        </row>
        <row r="2249">
          <cell r="A2249">
            <v>90558801</v>
          </cell>
          <cell r="B2249" t="str">
            <v>801</v>
          </cell>
          <cell r="C2249">
            <v>0</v>
          </cell>
          <cell r="D2249">
            <v>0</v>
          </cell>
          <cell r="E2249">
            <v>0</v>
          </cell>
        </row>
        <row r="2250">
          <cell r="A2250">
            <v>90559801</v>
          </cell>
          <cell r="B2250" t="str">
            <v>801</v>
          </cell>
          <cell r="C2250">
            <v>0</v>
          </cell>
          <cell r="D2250">
            <v>0</v>
          </cell>
          <cell r="E2250">
            <v>0</v>
          </cell>
        </row>
        <row r="2251">
          <cell r="A2251">
            <v>90560801</v>
          </cell>
          <cell r="B2251" t="str">
            <v>801</v>
          </cell>
          <cell r="C2251">
            <v>0</v>
          </cell>
          <cell r="D2251">
            <v>0</v>
          </cell>
          <cell r="E2251">
            <v>0</v>
          </cell>
        </row>
        <row r="2252">
          <cell r="A2252">
            <v>90561801</v>
          </cell>
          <cell r="B2252" t="str">
            <v>801</v>
          </cell>
          <cell r="C2252">
            <v>0</v>
          </cell>
          <cell r="D2252">
            <v>0</v>
          </cell>
          <cell r="E2252">
            <v>0</v>
          </cell>
        </row>
        <row r="2253">
          <cell r="A2253">
            <v>90562801</v>
          </cell>
          <cell r="B2253" t="str">
            <v>801</v>
          </cell>
          <cell r="C2253">
            <v>0</v>
          </cell>
          <cell r="D2253">
            <v>0</v>
          </cell>
          <cell r="E2253">
            <v>0</v>
          </cell>
        </row>
        <row r="2254">
          <cell r="A2254">
            <v>90563801</v>
          </cell>
          <cell r="B2254" t="str">
            <v>801</v>
          </cell>
          <cell r="C2254">
            <v>0</v>
          </cell>
          <cell r="D2254">
            <v>0</v>
          </cell>
          <cell r="E2254">
            <v>0</v>
          </cell>
        </row>
        <row r="2255">
          <cell r="A2255">
            <v>90564801</v>
          </cell>
          <cell r="B2255" t="str">
            <v>801</v>
          </cell>
          <cell r="C2255">
            <v>0</v>
          </cell>
          <cell r="D2255">
            <v>0</v>
          </cell>
          <cell r="E2255">
            <v>0</v>
          </cell>
        </row>
        <row r="2256">
          <cell r="A2256">
            <v>90565801</v>
          </cell>
          <cell r="B2256" t="str">
            <v>801</v>
          </cell>
          <cell r="C2256">
            <v>0</v>
          </cell>
          <cell r="D2256">
            <v>0</v>
          </cell>
          <cell r="E2256">
            <v>0</v>
          </cell>
        </row>
        <row r="2257">
          <cell r="A2257">
            <v>90568801</v>
          </cell>
          <cell r="B2257" t="str">
            <v>801</v>
          </cell>
          <cell r="C2257">
            <v>0</v>
          </cell>
          <cell r="D2257">
            <v>0</v>
          </cell>
          <cell r="E2257">
            <v>0</v>
          </cell>
        </row>
        <row r="2258">
          <cell r="A2258">
            <v>90569801</v>
          </cell>
          <cell r="B2258" t="str">
            <v>801</v>
          </cell>
          <cell r="C2258">
            <v>0</v>
          </cell>
          <cell r="D2258">
            <v>0</v>
          </cell>
          <cell r="E2258">
            <v>0</v>
          </cell>
        </row>
        <row r="2259">
          <cell r="A2259">
            <v>90570801</v>
          </cell>
          <cell r="B2259" t="str">
            <v>801</v>
          </cell>
          <cell r="C2259">
            <v>0</v>
          </cell>
          <cell r="D2259">
            <v>0</v>
          </cell>
          <cell r="E2259">
            <v>0</v>
          </cell>
        </row>
        <row r="2260">
          <cell r="A2260">
            <v>90572801</v>
          </cell>
          <cell r="B2260" t="str">
            <v>801</v>
          </cell>
          <cell r="C2260">
            <v>0</v>
          </cell>
          <cell r="D2260">
            <v>0</v>
          </cell>
          <cell r="E2260">
            <v>0</v>
          </cell>
        </row>
        <row r="2261">
          <cell r="A2261">
            <v>90573801</v>
          </cell>
          <cell r="B2261" t="str">
            <v>801</v>
          </cell>
          <cell r="C2261">
            <v>116908.79</v>
          </cell>
          <cell r="D2261">
            <v>5000</v>
          </cell>
          <cell r="E2261">
            <v>116901.48320062499</v>
          </cell>
        </row>
        <row r="2262">
          <cell r="A2262">
            <v>90574801</v>
          </cell>
          <cell r="B2262" t="str">
            <v>801</v>
          </cell>
          <cell r="C2262">
            <v>0</v>
          </cell>
          <cell r="D2262">
            <v>0</v>
          </cell>
          <cell r="E2262">
            <v>0</v>
          </cell>
        </row>
        <row r="2263">
          <cell r="A2263">
            <v>90575801</v>
          </cell>
          <cell r="B2263" t="str">
            <v>801</v>
          </cell>
          <cell r="C2263">
            <v>0</v>
          </cell>
          <cell r="D2263">
            <v>0</v>
          </cell>
          <cell r="E2263">
            <v>0</v>
          </cell>
        </row>
        <row r="2264">
          <cell r="A2264">
            <v>90576801</v>
          </cell>
          <cell r="B2264" t="str">
            <v>801</v>
          </cell>
          <cell r="C2264">
            <v>0</v>
          </cell>
          <cell r="D2264">
            <v>0</v>
          </cell>
          <cell r="E2264">
            <v>0</v>
          </cell>
        </row>
        <row r="2265">
          <cell r="A2265">
            <v>90577801</v>
          </cell>
          <cell r="B2265" t="str">
            <v>801</v>
          </cell>
          <cell r="C2265">
            <v>0</v>
          </cell>
          <cell r="D2265">
            <v>0</v>
          </cell>
          <cell r="E2265">
            <v>0</v>
          </cell>
        </row>
        <row r="2266">
          <cell r="A2266">
            <v>90578801</v>
          </cell>
          <cell r="B2266" t="str">
            <v>801</v>
          </cell>
          <cell r="C2266">
            <v>0</v>
          </cell>
          <cell r="D2266">
            <v>0</v>
          </cell>
          <cell r="E2266">
            <v>0</v>
          </cell>
        </row>
        <row r="2267">
          <cell r="A2267">
            <v>90579801</v>
          </cell>
          <cell r="B2267" t="str">
            <v>801</v>
          </cell>
          <cell r="C2267">
            <v>0</v>
          </cell>
          <cell r="D2267">
            <v>0</v>
          </cell>
          <cell r="E2267">
            <v>0</v>
          </cell>
        </row>
        <row r="2268">
          <cell r="A2268">
            <v>90580801</v>
          </cell>
          <cell r="B2268" t="str">
            <v>801</v>
          </cell>
          <cell r="C2268">
            <v>0</v>
          </cell>
          <cell r="D2268">
            <v>0</v>
          </cell>
          <cell r="E2268">
            <v>0</v>
          </cell>
        </row>
        <row r="2269">
          <cell r="A2269">
            <v>90581801</v>
          </cell>
          <cell r="B2269" t="str">
            <v>801</v>
          </cell>
          <cell r="C2269">
            <v>0</v>
          </cell>
          <cell r="D2269">
            <v>0</v>
          </cell>
          <cell r="E2269">
            <v>0</v>
          </cell>
        </row>
        <row r="2270">
          <cell r="A2270">
            <v>90582801</v>
          </cell>
          <cell r="B2270" t="str">
            <v>801</v>
          </cell>
          <cell r="C2270">
            <v>720</v>
          </cell>
          <cell r="D2270">
            <v>0</v>
          </cell>
          <cell r="E2270">
            <v>719.95500000000004</v>
          </cell>
        </row>
        <row r="2271">
          <cell r="A2271">
            <v>90583801</v>
          </cell>
          <cell r="B2271" t="str">
            <v>801</v>
          </cell>
          <cell r="C2271">
            <v>0</v>
          </cell>
          <cell r="D2271">
            <v>0</v>
          </cell>
          <cell r="E2271">
            <v>0</v>
          </cell>
        </row>
        <row r="2272">
          <cell r="A2272">
            <v>90585801</v>
          </cell>
          <cell r="B2272" t="str">
            <v>801</v>
          </cell>
          <cell r="C2272">
            <v>0</v>
          </cell>
          <cell r="D2272">
            <v>0</v>
          </cell>
          <cell r="E2272">
            <v>0</v>
          </cell>
        </row>
        <row r="2273">
          <cell r="A2273">
            <v>90586801</v>
          </cell>
          <cell r="B2273" t="str">
            <v>801</v>
          </cell>
          <cell r="C2273">
            <v>720</v>
          </cell>
          <cell r="D2273">
            <v>0</v>
          </cell>
          <cell r="E2273">
            <v>719.95500000000004</v>
          </cell>
        </row>
        <row r="2274">
          <cell r="A2274">
            <v>90587801</v>
          </cell>
          <cell r="B2274" t="str">
            <v>801</v>
          </cell>
          <cell r="C2274">
            <v>0</v>
          </cell>
          <cell r="D2274">
            <v>0</v>
          </cell>
          <cell r="E2274">
            <v>0</v>
          </cell>
        </row>
        <row r="2275">
          <cell r="A2275">
            <v>90588801</v>
          </cell>
          <cell r="B2275" t="str">
            <v>801</v>
          </cell>
          <cell r="C2275">
            <v>0</v>
          </cell>
          <cell r="D2275">
            <v>0</v>
          </cell>
          <cell r="E2275">
            <v>0</v>
          </cell>
        </row>
        <row r="2276">
          <cell r="A2276">
            <v>90589801</v>
          </cell>
          <cell r="B2276" t="str">
            <v>801</v>
          </cell>
          <cell r="C2276">
            <v>7020</v>
          </cell>
          <cell r="D2276">
            <v>0</v>
          </cell>
          <cell r="E2276">
            <v>7019.5612500000007</v>
          </cell>
        </row>
        <row r="2277">
          <cell r="A2277">
            <v>90603801</v>
          </cell>
          <cell r="B2277" t="str">
            <v>801</v>
          </cell>
          <cell r="C2277">
            <v>528</v>
          </cell>
          <cell r="D2277">
            <v>0</v>
          </cell>
          <cell r="E2277">
            <v>527.96699999999998</v>
          </cell>
        </row>
        <row r="2278">
          <cell r="A2278">
            <v>90604801</v>
          </cell>
          <cell r="B2278" t="str">
            <v>801</v>
          </cell>
          <cell r="C2278">
            <v>0</v>
          </cell>
          <cell r="D2278">
            <v>0</v>
          </cell>
          <cell r="E2278">
            <v>0</v>
          </cell>
        </row>
        <row r="2279">
          <cell r="A2279">
            <v>90605801</v>
          </cell>
          <cell r="B2279" t="str">
            <v>801</v>
          </cell>
          <cell r="C2279">
            <v>804472.95</v>
          </cell>
          <cell r="D2279">
            <v>10050</v>
          </cell>
          <cell r="E2279">
            <v>804422.67044062493</v>
          </cell>
        </row>
        <row r="2280">
          <cell r="A2280">
            <v>90606801</v>
          </cell>
          <cell r="B2280" t="str">
            <v>801</v>
          </cell>
          <cell r="C2280">
            <v>522636.41</v>
          </cell>
          <cell r="D2280">
            <v>5000</v>
          </cell>
          <cell r="E2280">
            <v>522603.74522437499</v>
          </cell>
        </row>
        <row r="2281">
          <cell r="A2281">
            <v>90607801</v>
          </cell>
          <cell r="B2281" t="str">
            <v>801</v>
          </cell>
          <cell r="C2281">
            <v>0</v>
          </cell>
          <cell r="D2281">
            <v>0</v>
          </cell>
          <cell r="E2281">
            <v>0</v>
          </cell>
        </row>
        <row r="2282">
          <cell r="A2282">
            <v>90611801</v>
          </cell>
          <cell r="B2282" t="str">
            <v>801</v>
          </cell>
          <cell r="C2282">
            <v>0</v>
          </cell>
          <cell r="D2282">
            <v>0</v>
          </cell>
          <cell r="E2282">
            <v>0</v>
          </cell>
        </row>
        <row r="2283">
          <cell r="A2283">
            <v>90615801</v>
          </cell>
          <cell r="B2283" t="str">
            <v>801</v>
          </cell>
          <cell r="C2283">
            <v>0</v>
          </cell>
          <cell r="D2283">
            <v>0</v>
          </cell>
          <cell r="E2283">
            <v>0</v>
          </cell>
        </row>
        <row r="2284">
          <cell r="A2284">
            <v>90620801</v>
          </cell>
          <cell r="B2284" t="str">
            <v>801</v>
          </cell>
          <cell r="C2284">
            <v>57724.93</v>
          </cell>
          <cell r="D2284">
            <v>4890</v>
          </cell>
          <cell r="E2284">
            <v>57721.322191874999</v>
          </cell>
        </row>
        <row r="2285">
          <cell r="A2285">
            <v>90621801</v>
          </cell>
          <cell r="B2285" t="str">
            <v>801</v>
          </cell>
          <cell r="C2285">
            <v>0</v>
          </cell>
          <cell r="D2285">
            <v>0</v>
          </cell>
          <cell r="E2285">
            <v>0</v>
          </cell>
        </row>
        <row r="2286">
          <cell r="A2286">
            <v>90622801</v>
          </cell>
          <cell r="B2286" t="str">
            <v>801</v>
          </cell>
          <cell r="C2286">
            <v>0</v>
          </cell>
          <cell r="D2286">
            <v>0</v>
          </cell>
          <cell r="E2286">
            <v>0</v>
          </cell>
        </row>
        <row r="2287">
          <cell r="A2287">
            <v>90623801</v>
          </cell>
          <cell r="B2287" t="str">
            <v>801</v>
          </cell>
          <cell r="C2287">
            <v>101.94</v>
          </cell>
          <cell r="D2287">
            <v>0</v>
          </cell>
          <cell r="E2287">
            <v>101.93362875</v>
          </cell>
        </row>
        <row r="2288">
          <cell r="A2288">
            <v>90624801</v>
          </cell>
          <cell r="B2288" t="str">
            <v>801</v>
          </cell>
          <cell r="C2288">
            <v>0</v>
          </cell>
          <cell r="D2288">
            <v>0</v>
          </cell>
          <cell r="E2288">
            <v>0</v>
          </cell>
        </row>
        <row r="2289">
          <cell r="A2289">
            <v>90667801</v>
          </cell>
          <cell r="B2289" t="str">
            <v>801</v>
          </cell>
          <cell r="C2289">
            <v>1310</v>
          </cell>
          <cell r="D2289">
            <v>0</v>
          </cell>
          <cell r="E2289">
            <v>1309.9181250000001</v>
          </cell>
        </row>
        <row r="2290">
          <cell r="A2290">
            <v>90668801</v>
          </cell>
          <cell r="B2290" t="str">
            <v>801</v>
          </cell>
          <cell r="C2290">
            <v>0</v>
          </cell>
          <cell r="D2290">
            <v>0</v>
          </cell>
          <cell r="E2290">
            <v>0</v>
          </cell>
        </row>
        <row r="2291">
          <cell r="A2291">
            <v>90669801</v>
          </cell>
          <cell r="B2291" t="str">
            <v>801</v>
          </cell>
          <cell r="C2291">
            <v>0</v>
          </cell>
          <cell r="D2291">
            <v>0</v>
          </cell>
          <cell r="E2291">
            <v>0</v>
          </cell>
        </row>
        <row r="2292">
          <cell r="A2292">
            <v>90671801</v>
          </cell>
          <cell r="B2292" t="str">
            <v>801</v>
          </cell>
          <cell r="C2292">
            <v>230748</v>
          </cell>
          <cell r="D2292">
            <v>4808</v>
          </cell>
          <cell r="E2292">
            <v>230733.57825000002</v>
          </cell>
        </row>
        <row r="2293">
          <cell r="A2293">
            <v>90675801</v>
          </cell>
          <cell r="B2293" t="str">
            <v>801</v>
          </cell>
          <cell r="C2293">
            <v>0</v>
          </cell>
          <cell r="D2293">
            <v>0</v>
          </cell>
          <cell r="E2293">
            <v>0</v>
          </cell>
        </row>
        <row r="2294">
          <cell r="A2294">
            <v>90680801</v>
          </cell>
          <cell r="B2294" t="str">
            <v>801</v>
          </cell>
          <cell r="C2294">
            <v>0</v>
          </cell>
          <cell r="D2294">
            <v>0</v>
          </cell>
          <cell r="E2294">
            <v>0</v>
          </cell>
        </row>
        <row r="2295">
          <cell r="A2295">
            <v>90681801</v>
          </cell>
          <cell r="B2295" t="str">
            <v>801</v>
          </cell>
          <cell r="C2295">
            <v>0</v>
          </cell>
          <cell r="D2295">
            <v>0</v>
          </cell>
          <cell r="E2295">
            <v>0</v>
          </cell>
        </row>
        <row r="2296">
          <cell r="A2296">
            <v>90703801</v>
          </cell>
          <cell r="B2296" t="str">
            <v>801</v>
          </cell>
          <cell r="C2296">
            <v>0</v>
          </cell>
          <cell r="D2296">
            <v>0</v>
          </cell>
          <cell r="E2296">
            <v>0</v>
          </cell>
        </row>
        <row r="2297">
          <cell r="A2297">
            <v>90713801</v>
          </cell>
          <cell r="B2297" t="str">
            <v>801</v>
          </cell>
          <cell r="C2297">
            <v>0</v>
          </cell>
          <cell r="D2297">
            <v>0</v>
          </cell>
          <cell r="E2297">
            <v>0</v>
          </cell>
        </row>
        <row r="2298">
          <cell r="A2298">
            <v>90747801</v>
          </cell>
          <cell r="B2298" t="str">
            <v>801</v>
          </cell>
          <cell r="C2298">
            <v>0</v>
          </cell>
          <cell r="D2298">
            <v>0</v>
          </cell>
          <cell r="E2298">
            <v>0</v>
          </cell>
        </row>
        <row r="2299">
          <cell r="A2299">
            <v>90755801</v>
          </cell>
          <cell r="B2299" t="str">
            <v>801</v>
          </cell>
          <cell r="C2299">
            <v>0</v>
          </cell>
          <cell r="D2299">
            <v>0</v>
          </cell>
          <cell r="E2299">
            <v>0</v>
          </cell>
        </row>
        <row r="2300">
          <cell r="A2300">
            <v>90756801</v>
          </cell>
          <cell r="B2300" t="str">
            <v>801</v>
          </cell>
          <cell r="C2300">
            <v>2160</v>
          </cell>
          <cell r="D2300">
            <v>0</v>
          </cell>
          <cell r="E2300">
            <v>2159.8650000000002</v>
          </cell>
        </row>
        <row r="2301">
          <cell r="A2301">
            <v>90757801</v>
          </cell>
          <cell r="B2301" t="str">
            <v>801</v>
          </cell>
          <cell r="C2301">
            <v>768</v>
          </cell>
          <cell r="D2301">
            <v>0</v>
          </cell>
          <cell r="E2301">
            <v>767.952</v>
          </cell>
        </row>
        <row r="2302">
          <cell r="A2302">
            <v>90770801</v>
          </cell>
          <cell r="B2302" t="str">
            <v>801</v>
          </cell>
          <cell r="C2302">
            <v>5673.92</v>
          </cell>
          <cell r="D2302">
            <v>0</v>
          </cell>
          <cell r="E2302">
            <v>5673.56538</v>
          </cell>
        </row>
        <row r="2303">
          <cell r="A2303">
            <v>90771801</v>
          </cell>
          <cell r="B2303" t="str">
            <v>801</v>
          </cell>
          <cell r="C2303">
            <v>0</v>
          </cell>
          <cell r="D2303">
            <v>0</v>
          </cell>
          <cell r="E2303">
            <v>0</v>
          </cell>
        </row>
        <row r="2304">
          <cell r="A2304">
            <v>90772801</v>
          </cell>
          <cell r="B2304" t="str">
            <v>801</v>
          </cell>
          <cell r="C2304">
            <v>0</v>
          </cell>
          <cell r="D2304">
            <v>0</v>
          </cell>
          <cell r="E2304">
            <v>0</v>
          </cell>
        </row>
        <row r="2305">
          <cell r="A2305">
            <v>90773801</v>
          </cell>
          <cell r="B2305" t="str">
            <v>801</v>
          </cell>
          <cell r="C2305">
            <v>0</v>
          </cell>
          <cell r="D2305">
            <v>0</v>
          </cell>
          <cell r="E2305">
            <v>0</v>
          </cell>
        </row>
        <row r="2306">
          <cell r="A2306">
            <v>90774801</v>
          </cell>
          <cell r="B2306" t="str">
            <v>801</v>
          </cell>
          <cell r="C2306">
            <v>0</v>
          </cell>
          <cell r="D2306">
            <v>0</v>
          </cell>
          <cell r="E2306">
            <v>0</v>
          </cell>
        </row>
        <row r="2307">
          <cell r="A2307">
            <v>90775801</v>
          </cell>
          <cell r="B2307" t="str">
            <v>801</v>
          </cell>
          <cell r="C2307">
            <v>0</v>
          </cell>
          <cell r="D2307">
            <v>0</v>
          </cell>
          <cell r="E2307">
            <v>0</v>
          </cell>
        </row>
        <row r="2308">
          <cell r="A2308">
            <v>90776801</v>
          </cell>
          <cell r="B2308" t="str">
            <v>801</v>
          </cell>
          <cell r="C2308">
            <v>1000</v>
          </cell>
          <cell r="D2308">
            <v>0</v>
          </cell>
          <cell r="E2308">
            <v>999.9375</v>
          </cell>
        </row>
        <row r="2309">
          <cell r="A2309">
            <v>90777801</v>
          </cell>
          <cell r="B2309" t="str">
            <v>801</v>
          </cell>
          <cell r="C2309">
            <v>0</v>
          </cell>
          <cell r="D2309">
            <v>0</v>
          </cell>
          <cell r="E2309">
            <v>0</v>
          </cell>
        </row>
        <row r="2310">
          <cell r="A2310">
            <v>90778801</v>
          </cell>
          <cell r="B2310" t="str">
            <v>801</v>
          </cell>
          <cell r="C2310">
            <v>0</v>
          </cell>
          <cell r="D2310">
            <v>0</v>
          </cell>
          <cell r="E2310">
            <v>0</v>
          </cell>
        </row>
        <row r="2311">
          <cell r="A2311">
            <v>90779801</v>
          </cell>
          <cell r="B2311" t="str">
            <v>801</v>
          </cell>
          <cell r="C2311">
            <v>840</v>
          </cell>
          <cell r="D2311">
            <v>0</v>
          </cell>
          <cell r="E2311">
            <v>839.94749999999999</v>
          </cell>
        </row>
        <row r="2312">
          <cell r="A2312">
            <v>90781801</v>
          </cell>
          <cell r="B2312" t="str">
            <v>801</v>
          </cell>
          <cell r="C2312">
            <v>0</v>
          </cell>
          <cell r="D2312">
            <v>0</v>
          </cell>
          <cell r="E2312">
            <v>0</v>
          </cell>
        </row>
        <row r="2313">
          <cell r="A2313">
            <v>90783801</v>
          </cell>
          <cell r="B2313" t="str">
            <v>801</v>
          </cell>
          <cell r="C2313">
            <v>0</v>
          </cell>
          <cell r="D2313">
            <v>0</v>
          </cell>
          <cell r="E2313">
            <v>0</v>
          </cell>
        </row>
        <row r="2314">
          <cell r="A2314">
            <v>90792801</v>
          </cell>
          <cell r="B2314" t="str">
            <v>801</v>
          </cell>
          <cell r="C2314">
            <v>0</v>
          </cell>
          <cell r="D2314">
            <v>0</v>
          </cell>
          <cell r="E2314">
            <v>0</v>
          </cell>
        </row>
        <row r="2315">
          <cell r="A2315">
            <v>90811801</v>
          </cell>
          <cell r="B2315" t="str">
            <v>801</v>
          </cell>
          <cell r="C2315">
            <v>0</v>
          </cell>
          <cell r="D2315">
            <v>0</v>
          </cell>
          <cell r="E2315">
            <v>0</v>
          </cell>
        </row>
        <row r="2316">
          <cell r="A2316">
            <v>90812801</v>
          </cell>
          <cell r="B2316" t="str">
            <v>801</v>
          </cell>
          <cell r="C2316">
            <v>0</v>
          </cell>
          <cell r="D2316">
            <v>0</v>
          </cell>
          <cell r="E2316">
            <v>0</v>
          </cell>
        </row>
        <row r="2317">
          <cell r="A2317">
            <v>90813801</v>
          </cell>
          <cell r="B2317" t="str">
            <v>801</v>
          </cell>
          <cell r="C2317">
            <v>0</v>
          </cell>
          <cell r="D2317">
            <v>0</v>
          </cell>
          <cell r="E2317">
            <v>0</v>
          </cell>
        </row>
        <row r="2318">
          <cell r="A2318">
            <v>90814801</v>
          </cell>
          <cell r="B2318" t="str">
            <v>801</v>
          </cell>
          <cell r="C2318">
            <v>0</v>
          </cell>
          <cell r="D2318">
            <v>0</v>
          </cell>
          <cell r="E2318">
            <v>0</v>
          </cell>
        </row>
        <row r="2319">
          <cell r="A2319">
            <v>90815801</v>
          </cell>
          <cell r="B2319" t="str">
            <v>801</v>
          </cell>
          <cell r="C2319">
            <v>23.25</v>
          </cell>
          <cell r="D2319">
            <v>0</v>
          </cell>
          <cell r="E2319">
            <v>23.248546875000002</v>
          </cell>
        </row>
        <row r="2320">
          <cell r="A2320">
            <v>90818801</v>
          </cell>
          <cell r="B2320" t="str">
            <v>801</v>
          </cell>
          <cell r="C2320">
            <v>0</v>
          </cell>
          <cell r="D2320">
            <v>0</v>
          </cell>
          <cell r="E2320">
            <v>0</v>
          </cell>
        </row>
        <row r="2321">
          <cell r="A2321">
            <v>90819801</v>
          </cell>
          <cell r="B2321" t="str">
            <v>801</v>
          </cell>
          <cell r="C2321">
            <v>0</v>
          </cell>
          <cell r="D2321">
            <v>0</v>
          </cell>
          <cell r="E2321">
            <v>0</v>
          </cell>
        </row>
        <row r="2322">
          <cell r="A2322">
            <v>90820801</v>
          </cell>
          <cell r="B2322" t="str">
            <v>801</v>
          </cell>
          <cell r="C2322">
            <v>0</v>
          </cell>
          <cell r="D2322">
            <v>0</v>
          </cell>
          <cell r="E2322">
            <v>0</v>
          </cell>
        </row>
        <row r="2323">
          <cell r="A2323">
            <v>90821801</v>
          </cell>
          <cell r="B2323" t="str">
            <v>801</v>
          </cell>
          <cell r="C2323">
            <v>0</v>
          </cell>
          <cell r="D2323">
            <v>0</v>
          </cell>
          <cell r="E2323">
            <v>0</v>
          </cell>
        </row>
        <row r="2324">
          <cell r="A2324">
            <v>90822801</v>
          </cell>
          <cell r="B2324" t="str">
            <v>801</v>
          </cell>
          <cell r="C2324">
            <v>627</v>
          </cell>
          <cell r="D2324">
            <v>0</v>
          </cell>
          <cell r="E2324">
            <v>626.96081249999997</v>
          </cell>
        </row>
        <row r="2325">
          <cell r="A2325">
            <v>90823801</v>
          </cell>
          <cell r="B2325" t="str">
            <v>801</v>
          </cell>
          <cell r="C2325">
            <v>0</v>
          </cell>
          <cell r="D2325">
            <v>0</v>
          </cell>
          <cell r="E2325">
            <v>0</v>
          </cell>
        </row>
        <row r="2326">
          <cell r="A2326">
            <v>90824801</v>
          </cell>
          <cell r="B2326" t="str">
            <v>801</v>
          </cell>
          <cell r="C2326">
            <v>0</v>
          </cell>
          <cell r="D2326">
            <v>0</v>
          </cell>
          <cell r="E2326">
            <v>0</v>
          </cell>
        </row>
        <row r="2327">
          <cell r="A2327">
            <v>90825801</v>
          </cell>
          <cell r="B2327" t="str">
            <v>801</v>
          </cell>
          <cell r="C2327">
            <v>0</v>
          </cell>
          <cell r="D2327">
            <v>0</v>
          </cell>
          <cell r="E2327">
            <v>0</v>
          </cell>
        </row>
        <row r="2328">
          <cell r="A2328">
            <v>90830801</v>
          </cell>
          <cell r="B2328" t="str">
            <v>801</v>
          </cell>
          <cell r="C2328">
            <v>0</v>
          </cell>
          <cell r="D2328">
            <v>0</v>
          </cell>
          <cell r="E2328">
            <v>0</v>
          </cell>
        </row>
        <row r="2329">
          <cell r="A2329">
            <v>90840801</v>
          </cell>
          <cell r="B2329" t="str">
            <v>801</v>
          </cell>
          <cell r="C2329">
            <v>0</v>
          </cell>
          <cell r="D2329">
            <v>0</v>
          </cell>
          <cell r="E2329">
            <v>0</v>
          </cell>
        </row>
        <row r="2330">
          <cell r="A2330">
            <v>90841801</v>
          </cell>
          <cell r="B2330" t="str">
            <v>801</v>
          </cell>
          <cell r="C2330">
            <v>0</v>
          </cell>
          <cell r="D2330">
            <v>0</v>
          </cell>
          <cell r="E2330">
            <v>0</v>
          </cell>
        </row>
        <row r="2331">
          <cell r="A2331">
            <v>90858801</v>
          </cell>
          <cell r="B2331" t="str">
            <v>801</v>
          </cell>
          <cell r="C2331">
            <v>0</v>
          </cell>
          <cell r="D2331">
            <v>0</v>
          </cell>
          <cell r="E2331">
            <v>0</v>
          </cell>
        </row>
        <row r="2332">
          <cell r="A2332">
            <v>90880801</v>
          </cell>
          <cell r="B2332" t="str">
            <v>801</v>
          </cell>
          <cell r="C2332">
            <v>0</v>
          </cell>
          <cell r="D2332">
            <v>0</v>
          </cell>
          <cell r="E2332">
            <v>0</v>
          </cell>
        </row>
        <row r="2333">
          <cell r="A2333">
            <v>90881801</v>
          </cell>
          <cell r="B2333" t="str">
            <v>801</v>
          </cell>
          <cell r="C2333">
            <v>0</v>
          </cell>
          <cell r="D2333">
            <v>0</v>
          </cell>
          <cell r="E2333">
            <v>0</v>
          </cell>
        </row>
        <row r="2334">
          <cell r="A2334">
            <v>90888801</v>
          </cell>
          <cell r="B2334" t="str">
            <v>801</v>
          </cell>
          <cell r="C2334">
            <v>0</v>
          </cell>
          <cell r="D2334">
            <v>0</v>
          </cell>
          <cell r="E2334">
            <v>0</v>
          </cell>
        </row>
        <row r="2335">
          <cell r="A2335">
            <v>90889801</v>
          </cell>
          <cell r="B2335" t="str">
            <v>801</v>
          </cell>
          <cell r="C2335">
            <v>0</v>
          </cell>
          <cell r="D2335">
            <v>0</v>
          </cell>
          <cell r="E2335">
            <v>0</v>
          </cell>
        </row>
        <row r="2336">
          <cell r="A2336">
            <v>90892801</v>
          </cell>
          <cell r="B2336" t="str">
            <v>801</v>
          </cell>
          <cell r="C2336">
            <v>0</v>
          </cell>
          <cell r="D2336">
            <v>0</v>
          </cell>
          <cell r="E2336">
            <v>0</v>
          </cell>
        </row>
        <row r="2337">
          <cell r="A2337">
            <v>90916801</v>
          </cell>
          <cell r="B2337" t="str">
            <v>801</v>
          </cell>
          <cell r="C2337">
            <v>0</v>
          </cell>
          <cell r="D2337">
            <v>0</v>
          </cell>
          <cell r="E2337">
            <v>0</v>
          </cell>
        </row>
        <row r="2338">
          <cell r="A2338">
            <v>90918801</v>
          </cell>
          <cell r="B2338" t="str">
            <v>801</v>
          </cell>
          <cell r="C2338">
            <v>0</v>
          </cell>
          <cell r="D2338">
            <v>0</v>
          </cell>
          <cell r="E2338">
            <v>0</v>
          </cell>
        </row>
        <row r="2339">
          <cell r="A2339">
            <v>90919801</v>
          </cell>
          <cell r="B2339" t="str">
            <v>801</v>
          </cell>
          <cell r="C2339">
            <v>0</v>
          </cell>
          <cell r="D2339">
            <v>0</v>
          </cell>
          <cell r="E2339">
            <v>0</v>
          </cell>
        </row>
        <row r="2340">
          <cell r="A2340">
            <v>90927801</v>
          </cell>
          <cell r="B2340" t="str">
            <v>801</v>
          </cell>
          <cell r="C2340">
            <v>0</v>
          </cell>
          <cell r="D2340">
            <v>0</v>
          </cell>
          <cell r="E2340">
            <v>0</v>
          </cell>
        </row>
        <row r="2341">
          <cell r="A2341">
            <v>90928801</v>
          </cell>
          <cell r="B2341" t="str">
            <v>801</v>
          </cell>
          <cell r="C2341">
            <v>0</v>
          </cell>
          <cell r="D2341">
            <v>0</v>
          </cell>
          <cell r="E2341">
            <v>0</v>
          </cell>
        </row>
        <row r="2342">
          <cell r="A2342">
            <v>90943801</v>
          </cell>
          <cell r="B2342" t="str">
            <v>801</v>
          </cell>
          <cell r="C2342">
            <v>0</v>
          </cell>
          <cell r="D2342">
            <v>0</v>
          </cell>
          <cell r="E2342">
            <v>0</v>
          </cell>
        </row>
        <row r="2343">
          <cell r="A2343">
            <v>90944801</v>
          </cell>
          <cell r="B2343" t="str">
            <v>801</v>
          </cell>
          <cell r="C2343">
            <v>0</v>
          </cell>
          <cell r="D2343">
            <v>0</v>
          </cell>
          <cell r="E2343">
            <v>0</v>
          </cell>
        </row>
        <row r="2344">
          <cell r="A2344">
            <v>90945801</v>
          </cell>
          <cell r="B2344" t="str">
            <v>801</v>
          </cell>
          <cell r="C2344">
            <v>0</v>
          </cell>
          <cell r="D2344">
            <v>0</v>
          </cell>
          <cell r="E2344">
            <v>0</v>
          </cell>
        </row>
        <row r="2345">
          <cell r="A2345">
            <v>90946801</v>
          </cell>
          <cell r="B2345" t="str">
            <v>801</v>
          </cell>
          <cell r="C2345">
            <v>0</v>
          </cell>
          <cell r="D2345">
            <v>0</v>
          </cell>
          <cell r="E2345">
            <v>0</v>
          </cell>
        </row>
        <row r="2346">
          <cell r="A2346">
            <v>90947801</v>
          </cell>
          <cell r="B2346" t="str">
            <v>801</v>
          </cell>
          <cell r="C2346">
            <v>0</v>
          </cell>
          <cell r="D2346">
            <v>0</v>
          </cell>
          <cell r="E2346">
            <v>0</v>
          </cell>
        </row>
        <row r="2347">
          <cell r="A2347">
            <v>90948801</v>
          </cell>
          <cell r="B2347" t="str">
            <v>801</v>
          </cell>
          <cell r="C2347">
            <v>0</v>
          </cell>
          <cell r="D2347">
            <v>0</v>
          </cell>
          <cell r="E2347">
            <v>0</v>
          </cell>
        </row>
        <row r="2348">
          <cell r="A2348">
            <v>90949801</v>
          </cell>
          <cell r="B2348" t="str">
            <v>801</v>
          </cell>
          <cell r="C2348">
            <v>0</v>
          </cell>
          <cell r="D2348">
            <v>0</v>
          </cell>
          <cell r="E2348">
            <v>0</v>
          </cell>
        </row>
        <row r="2349">
          <cell r="A2349">
            <v>90950801</v>
          </cell>
          <cell r="B2349" t="str">
            <v>801</v>
          </cell>
          <cell r="C2349">
            <v>0</v>
          </cell>
          <cell r="D2349">
            <v>0</v>
          </cell>
          <cell r="E2349">
            <v>0</v>
          </cell>
        </row>
        <row r="2350">
          <cell r="A2350">
            <v>90951801</v>
          </cell>
          <cell r="B2350" t="str">
            <v>801</v>
          </cell>
          <cell r="C2350">
            <v>0</v>
          </cell>
          <cell r="D2350">
            <v>0</v>
          </cell>
          <cell r="E2350">
            <v>0</v>
          </cell>
        </row>
        <row r="2351">
          <cell r="A2351">
            <v>90952801</v>
          </cell>
          <cell r="B2351" t="str">
            <v>801</v>
          </cell>
          <cell r="C2351">
            <v>0</v>
          </cell>
          <cell r="D2351">
            <v>0</v>
          </cell>
          <cell r="E2351">
            <v>0</v>
          </cell>
        </row>
        <row r="2352">
          <cell r="A2352">
            <v>90953801</v>
          </cell>
          <cell r="B2352" t="str">
            <v>801</v>
          </cell>
          <cell r="C2352">
            <v>291220.13</v>
          </cell>
          <cell r="D2352">
            <v>0</v>
          </cell>
          <cell r="E2352">
            <v>291201.92874187499</v>
          </cell>
        </row>
        <row r="2353">
          <cell r="A2353">
            <v>90954801</v>
          </cell>
          <cell r="B2353" t="str">
            <v>801</v>
          </cell>
          <cell r="C2353">
            <v>0</v>
          </cell>
          <cell r="D2353">
            <v>0</v>
          </cell>
          <cell r="E2353">
            <v>0</v>
          </cell>
        </row>
        <row r="2354">
          <cell r="A2354">
            <v>90955801</v>
          </cell>
          <cell r="B2354" t="str">
            <v>801</v>
          </cell>
          <cell r="C2354">
            <v>0</v>
          </cell>
          <cell r="D2354">
            <v>0</v>
          </cell>
          <cell r="E2354">
            <v>0</v>
          </cell>
        </row>
        <row r="2355">
          <cell r="A2355">
            <v>90956801</v>
          </cell>
          <cell r="B2355" t="str">
            <v>801</v>
          </cell>
          <cell r="C2355">
            <v>0</v>
          </cell>
          <cell r="D2355">
            <v>0</v>
          </cell>
          <cell r="E2355">
            <v>0</v>
          </cell>
        </row>
        <row r="2356">
          <cell r="A2356">
            <v>90957801</v>
          </cell>
          <cell r="B2356" t="str">
            <v>801</v>
          </cell>
          <cell r="C2356">
            <v>0</v>
          </cell>
          <cell r="D2356">
            <v>0</v>
          </cell>
          <cell r="E2356">
            <v>0</v>
          </cell>
        </row>
        <row r="2357">
          <cell r="A2357">
            <v>90958801</v>
          </cell>
          <cell r="B2357" t="str">
            <v>801</v>
          </cell>
          <cell r="C2357">
            <v>0</v>
          </cell>
          <cell r="D2357">
            <v>0</v>
          </cell>
          <cell r="E2357">
            <v>0</v>
          </cell>
        </row>
        <row r="2358">
          <cell r="A2358">
            <v>90959801</v>
          </cell>
          <cell r="B2358" t="str">
            <v>801</v>
          </cell>
          <cell r="C2358">
            <v>0</v>
          </cell>
          <cell r="D2358">
            <v>0</v>
          </cell>
          <cell r="E2358">
            <v>0</v>
          </cell>
        </row>
        <row r="2359">
          <cell r="A2359">
            <v>90960801</v>
          </cell>
          <cell r="B2359" t="str">
            <v>801</v>
          </cell>
          <cell r="C2359">
            <v>0</v>
          </cell>
          <cell r="D2359">
            <v>0</v>
          </cell>
          <cell r="E2359">
            <v>0</v>
          </cell>
        </row>
        <row r="2360">
          <cell r="A2360">
            <v>90961801</v>
          </cell>
          <cell r="B2360" t="str">
            <v>801</v>
          </cell>
          <cell r="C2360">
            <v>0</v>
          </cell>
          <cell r="D2360">
            <v>0</v>
          </cell>
          <cell r="E2360">
            <v>0</v>
          </cell>
        </row>
        <row r="2361">
          <cell r="A2361">
            <v>90962801</v>
          </cell>
          <cell r="B2361" t="str">
            <v>801</v>
          </cell>
          <cell r="C2361">
            <v>0</v>
          </cell>
          <cell r="D2361">
            <v>0</v>
          </cell>
          <cell r="E2361">
            <v>0</v>
          </cell>
        </row>
        <row r="2362">
          <cell r="A2362">
            <v>90963801</v>
          </cell>
          <cell r="B2362" t="str">
            <v>801</v>
          </cell>
          <cell r="C2362">
            <v>0</v>
          </cell>
          <cell r="D2362">
            <v>0</v>
          </cell>
          <cell r="E2362">
            <v>0</v>
          </cell>
        </row>
        <row r="2363">
          <cell r="A2363">
            <v>91001801</v>
          </cell>
          <cell r="B2363" t="str">
            <v>801</v>
          </cell>
          <cell r="C2363">
            <v>0</v>
          </cell>
          <cell r="D2363">
            <v>0</v>
          </cell>
          <cell r="E2363">
            <v>0</v>
          </cell>
        </row>
        <row r="2364">
          <cell r="A2364">
            <v>91002801</v>
          </cell>
          <cell r="B2364" t="str">
            <v>801</v>
          </cell>
          <cell r="C2364">
            <v>0</v>
          </cell>
          <cell r="D2364">
            <v>0</v>
          </cell>
          <cell r="E2364">
            <v>0</v>
          </cell>
        </row>
        <row r="2365">
          <cell r="A2365">
            <v>91003801</v>
          </cell>
          <cell r="B2365" t="str">
            <v>801</v>
          </cell>
          <cell r="C2365">
            <v>753457.7</v>
          </cell>
          <cell r="D2365">
            <v>9950</v>
          </cell>
          <cell r="E2365">
            <v>753410.60889375</v>
          </cell>
        </row>
        <row r="2366">
          <cell r="A2366">
            <v>91004801</v>
          </cell>
          <cell r="B2366" t="str">
            <v>801</v>
          </cell>
          <cell r="C2366">
            <v>1685988.92</v>
          </cell>
          <cell r="D2366">
            <v>10818</v>
          </cell>
          <cell r="E2366">
            <v>1685883.5456925</v>
          </cell>
        </row>
        <row r="2367">
          <cell r="A2367">
            <v>91005801</v>
          </cell>
          <cell r="B2367" t="str">
            <v>801</v>
          </cell>
          <cell r="C2367">
            <v>2540</v>
          </cell>
          <cell r="D2367">
            <v>0</v>
          </cell>
          <cell r="E2367">
            <v>2539.8412499999999</v>
          </cell>
        </row>
        <row r="2368">
          <cell r="A2368">
            <v>91006801</v>
          </cell>
          <cell r="B2368" t="str">
            <v>801</v>
          </cell>
          <cell r="C2368">
            <v>4000</v>
          </cell>
          <cell r="D2368">
            <v>0</v>
          </cell>
          <cell r="E2368">
            <v>3999.75</v>
          </cell>
        </row>
        <row r="2369">
          <cell r="A2369">
            <v>91007801</v>
          </cell>
          <cell r="B2369" t="str">
            <v>801</v>
          </cell>
          <cell r="C2369">
            <v>2254</v>
          </cell>
          <cell r="D2369">
            <v>0</v>
          </cell>
          <cell r="E2369">
            <v>2253.8591249999999</v>
          </cell>
        </row>
        <row r="2370">
          <cell r="A2370">
            <v>91008801</v>
          </cell>
          <cell r="B2370" t="str">
            <v>801</v>
          </cell>
          <cell r="C2370">
            <v>0</v>
          </cell>
          <cell r="D2370">
            <v>0</v>
          </cell>
          <cell r="E2370">
            <v>0</v>
          </cell>
        </row>
        <row r="2371">
          <cell r="A2371">
            <v>91009801</v>
          </cell>
          <cell r="B2371" t="str">
            <v>801</v>
          </cell>
          <cell r="C2371">
            <v>737.99</v>
          </cell>
          <cell r="D2371">
            <v>0</v>
          </cell>
          <cell r="E2371">
            <v>737.94387562500003</v>
          </cell>
        </row>
        <row r="2372">
          <cell r="A2372">
            <v>91010801</v>
          </cell>
          <cell r="B2372" t="str">
            <v>801</v>
          </cell>
          <cell r="C2372">
            <v>1220</v>
          </cell>
          <cell r="D2372">
            <v>0</v>
          </cell>
          <cell r="E2372">
            <v>1219.9237500000002</v>
          </cell>
        </row>
        <row r="2373">
          <cell r="A2373">
            <v>91011801</v>
          </cell>
          <cell r="B2373" t="str">
            <v>801</v>
          </cell>
          <cell r="C2373">
            <v>0</v>
          </cell>
          <cell r="D2373">
            <v>0</v>
          </cell>
          <cell r="E2373">
            <v>0</v>
          </cell>
        </row>
        <row r="2374">
          <cell r="A2374">
            <v>91012801</v>
          </cell>
          <cell r="B2374" t="str">
            <v>801</v>
          </cell>
          <cell r="C2374">
            <v>2064</v>
          </cell>
          <cell r="D2374">
            <v>0</v>
          </cell>
          <cell r="E2374">
            <v>2063.8710000000001</v>
          </cell>
        </row>
        <row r="2375">
          <cell r="A2375">
            <v>91013801</v>
          </cell>
          <cell r="B2375" t="str">
            <v>801</v>
          </cell>
          <cell r="C2375">
            <v>1183</v>
          </cell>
          <cell r="D2375">
            <v>0</v>
          </cell>
          <cell r="E2375">
            <v>1182.9260624999999</v>
          </cell>
        </row>
        <row r="2376">
          <cell r="A2376">
            <v>91014801</v>
          </cell>
          <cell r="B2376" t="str">
            <v>801</v>
          </cell>
          <cell r="C2376">
            <v>0</v>
          </cell>
          <cell r="D2376">
            <v>0</v>
          </cell>
          <cell r="E2376">
            <v>0</v>
          </cell>
        </row>
        <row r="2377">
          <cell r="A2377">
            <v>91015801</v>
          </cell>
          <cell r="B2377" t="str">
            <v>801</v>
          </cell>
          <cell r="C2377">
            <v>0</v>
          </cell>
          <cell r="D2377">
            <v>0</v>
          </cell>
          <cell r="E2377">
            <v>0</v>
          </cell>
        </row>
        <row r="2378">
          <cell r="A2378">
            <v>91016801</v>
          </cell>
          <cell r="B2378" t="str">
            <v>801</v>
          </cell>
          <cell r="C2378">
            <v>1056</v>
          </cell>
          <cell r="D2378">
            <v>0</v>
          </cell>
          <cell r="E2378">
            <v>1055.934</v>
          </cell>
        </row>
        <row r="2379">
          <cell r="A2379">
            <v>91017801</v>
          </cell>
          <cell r="B2379" t="str">
            <v>801</v>
          </cell>
          <cell r="C2379">
            <v>720</v>
          </cell>
          <cell r="D2379">
            <v>0</v>
          </cell>
          <cell r="E2379">
            <v>719.95500000000004</v>
          </cell>
        </row>
        <row r="2380">
          <cell r="A2380">
            <v>91018801</v>
          </cell>
          <cell r="B2380" t="str">
            <v>801</v>
          </cell>
          <cell r="C2380">
            <v>0</v>
          </cell>
          <cell r="D2380">
            <v>0</v>
          </cell>
          <cell r="E2380">
            <v>0</v>
          </cell>
        </row>
        <row r="2381">
          <cell r="A2381">
            <v>91021801</v>
          </cell>
          <cell r="B2381" t="str">
            <v>801</v>
          </cell>
          <cell r="C2381">
            <v>1521</v>
          </cell>
          <cell r="D2381">
            <v>0</v>
          </cell>
          <cell r="E2381">
            <v>1520.9049375</v>
          </cell>
        </row>
        <row r="2382">
          <cell r="A2382">
            <v>91022801</v>
          </cell>
          <cell r="B2382" t="str">
            <v>801</v>
          </cell>
          <cell r="C2382">
            <v>0</v>
          </cell>
          <cell r="D2382">
            <v>0</v>
          </cell>
          <cell r="E2382">
            <v>0</v>
          </cell>
        </row>
        <row r="2383">
          <cell r="A2383">
            <v>91023801</v>
          </cell>
          <cell r="B2383" t="str">
            <v>801</v>
          </cell>
          <cell r="C2383">
            <v>0</v>
          </cell>
          <cell r="D2383">
            <v>0</v>
          </cell>
          <cell r="E2383">
            <v>0</v>
          </cell>
        </row>
        <row r="2384">
          <cell r="A2384">
            <v>91024801</v>
          </cell>
          <cell r="B2384" t="str">
            <v>801</v>
          </cell>
          <cell r="C2384">
            <v>209</v>
          </cell>
          <cell r="D2384">
            <v>0</v>
          </cell>
          <cell r="E2384">
            <v>208.98693750000001</v>
          </cell>
        </row>
        <row r="2385">
          <cell r="A2385">
            <v>91025801</v>
          </cell>
          <cell r="B2385" t="str">
            <v>801</v>
          </cell>
          <cell r="C2385">
            <v>627</v>
          </cell>
          <cell r="D2385">
            <v>0</v>
          </cell>
          <cell r="E2385">
            <v>626.96081249999997</v>
          </cell>
        </row>
        <row r="2386">
          <cell r="A2386">
            <v>91026801</v>
          </cell>
          <cell r="B2386" t="str">
            <v>801</v>
          </cell>
          <cell r="C2386">
            <v>2142.69</v>
          </cell>
          <cell r="D2386">
            <v>0</v>
          </cell>
          <cell r="E2386">
            <v>2142.556081875</v>
          </cell>
        </row>
        <row r="2387">
          <cell r="A2387">
            <v>91027801</v>
          </cell>
          <cell r="B2387" t="str">
            <v>801</v>
          </cell>
          <cell r="C2387">
            <v>0</v>
          </cell>
          <cell r="D2387">
            <v>0</v>
          </cell>
          <cell r="E2387">
            <v>0</v>
          </cell>
        </row>
        <row r="2388">
          <cell r="A2388">
            <v>91028801</v>
          </cell>
          <cell r="B2388" t="str">
            <v>801</v>
          </cell>
          <cell r="C2388">
            <v>5192.87</v>
          </cell>
          <cell r="D2388">
            <v>0</v>
          </cell>
          <cell r="E2388">
            <v>5192.545445625</v>
          </cell>
        </row>
        <row r="2389">
          <cell r="A2389">
            <v>91029801</v>
          </cell>
          <cell r="B2389" t="str">
            <v>801</v>
          </cell>
          <cell r="C2389">
            <v>2096.14</v>
          </cell>
          <cell r="D2389">
            <v>0</v>
          </cell>
          <cell r="E2389">
            <v>2096.0089912499998</v>
          </cell>
        </row>
        <row r="2390">
          <cell r="A2390">
            <v>91030801</v>
          </cell>
          <cell r="B2390" t="str">
            <v>801</v>
          </cell>
          <cell r="C2390">
            <v>7933</v>
          </cell>
          <cell r="D2390">
            <v>0</v>
          </cell>
          <cell r="E2390">
            <v>7932.5041875000006</v>
          </cell>
        </row>
        <row r="2391">
          <cell r="A2391">
            <v>91031801</v>
          </cell>
          <cell r="B2391" t="str">
            <v>801</v>
          </cell>
          <cell r="C2391">
            <v>182.68</v>
          </cell>
          <cell r="D2391">
            <v>0</v>
          </cell>
          <cell r="E2391">
            <v>182.66858250000001</v>
          </cell>
        </row>
        <row r="2392">
          <cell r="A2392">
            <v>91032801</v>
          </cell>
          <cell r="B2392" t="str">
            <v>801</v>
          </cell>
          <cell r="C2392">
            <v>4065.09</v>
          </cell>
          <cell r="D2392">
            <v>0</v>
          </cell>
          <cell r="E2392">
            <v>4064.8359318750004</v>
          </cell>
        </row>
        <row r="2393">
          <cell r="A2393">
            <v>91033801</v>
          </cell>
          <cell r="B2393" t="str">
            <v>801</v>
          </cell>
          <cell r="C2393">
            <v>0</v>
          </cell>
          <cell r="D2393">
            <v>0</v>
          </cell>
          <cell r="E2393">
            <v>0</v>
          </cell>
        </row>
        <row r="2394">
          <cell r="A2394">
            <v>91034801</v>
          </cell>
          <cell r="B2394" t="str">
            <v>801</v>
          </cell>
          <cell r="C2394">
            <v>0</v>
          </cell>
          <cell r="D2394">
            <v>0</v>
          </cell>
          <cell r="E2394">
            <v>0</v>
          </cell>
        </row>
        <row r="2395">
          <cell r="A2395">
            <v>91035801</v>
          </cell>
          <cell r="B2395" t="str">
            <v>801</v>
          </cell>
          <cell r="C2395">
            <v>1056</v>
          </cell>
          <cell r="D2395">
            <v>0</v>
          </cell>
          <cell r="E2395">
            <v>1055.934</v>
          </cell>
        </row>
        <row r="2396">
          <cell r="A2396">
            <v>91036801</v>
          </cell>
          <cell r="B2396" t="str">
            <v>801</v>
          </cell>
          <cell r="C2396">
            <v>0</v>
          </cell>
          <cell r="D2396">
            <v>0</v>
          </cell>
          <cell r="E2396">
            <v>0</v>
          </cell>
        </row>
        <row r="2397">
          <cell r="A2397">
            <v>91037801</v>
          </cell>
          <cell r="B2397" t="str">
            <v>801</v>
          </cell>
          <cell r="C2397">
            <v>2197</v>
          </cell>
          <cell r="D2397">
            <v>0</v>
          </cell>
          <cell r="E2397">
            <v>2196.8626875</v>
          </cell>
        </row>
        <row r="2398">
          <cell r="A2398">
            <v>91038801</v>
          </cell>
          <cell r="B2398" t="str">
            <v>801</v>
          </cell>
          <cell r="C2398">
            <v>0</v>
          </cell>
          <cell r="D2398">
            <v>0</v>
          </cell>
          <cell r="E2398">
            <v>0</v>
          </cell>
        </row>
        <row r="2399">
          <cell r="A2399">
            <v>91039801</v>
          </cell>
          <cell r="B2399" t="str">
            <v>801</v>
          </cell>
          <cell r="C2399">
            <v>0</v>
          </cell>
          <cell r="D2399">
            <v>0</v>
          </cell>
          <cell r="E2399">
            <v>0</v>
          </cell>
        </row>
        <row r="2400">
          <cell r="A2400">
            <v>91046801</v>
          </cell>
          <cell r="B2400" t="str">
            <v>801</v>
          </cell>
          <cell r="C2400">
            <v>0</v>
          </cell>
          <cell r="D2400">
            <v>0</v>
          </cell>
          <cell r="E2400">
            <v>0</v>
          </cell>
        </row>
        <row r="2401">
          <cell r="A2401">
            <v>91047801</v>
          </cell>
          <cell r="B2401" t="str">
            <v>801</v>
          </cell>
          <cell r="C2401">
            <v>2720.96</v>
          </cell>
          <cell r="D2401">
            <v>0</v>
          </cell>
          <cell r="E2401">
            <v>2720.7899400000001</v>
          </cell>
        </row>
        <row r="2402">
          <cell r="A2402">
            <v>91050801</v>
          </cell>
          <cell r="B2402" t="str">
            <v>801</v>
          </cell>
          <cell r="C2402">
            <v>0</v>
          </cell>
          <cell r="D2402">
            <v>0</v>
          </cell>
          <cell r="E2402">
            <v>0</v>
          </cell>
        </row>
        <row r="2403">
          <cell r="A2403">
            <v>91051801</v>
          </cell>
          <cell r="B2403" t="str">
            <v>801</v>
          </cell>
          <cell r="C2403">
            <v>0</v>
          </cell>
          <cell r="D2403">
            <v>0</v>
          </cell>
          <cell r="E2403">
            <v>0</v>
          </cell>
        </row>
        <row r="2404">
          <cell r="A2404">
            <v>91052801</v>
          </cell>
          <cell r="B2404" t="str">
            <v>801</v>
          </cell>
          <cell r="C2404">
            <v>2307</v>
          </cell>
          <cell r="D2404">
            <v>0</v>
          </cell>
          <cell r="E2404">
            <v>2306.8558125</v>
          </cell>
        </row>
        <row r="2405">
          <cell r="A2405">
            <v>91054801</v>
          </cell>
          <cell r="B2405" t="str">
            <v>801</v>
          </cell>
          <cell r="C2405">
            <v>1270</v>
          </cell>
          <cell r="D2405">
            <v>0</v>
          </cell>
          <cell r="E2405">
            <v>1269.920625</v>
          </cell>
        </row>
        <row r="2406">
          <cell r="A2406">
            <v>91055801</v>
          </cell>
          <cell r="B2406" t="str">
            <v>801</v>
          </cell>
          <cell r="C2406">
            <v>0</v>
          </cell>
          <cell r="D2406">
            <v>0</v>
          </cell>
          <cell r="E2406">
            <v>0</v>
          </cell>
        </row>
        <row r="2407">
          <cell r="A2407">
            <v>91056801</v>
          </cell>
          <cell r="B2407" t="str">
            <v>801</v>
          </cell>
          <cell r="C2407">
            <v>0</v>
          </cell>
          <cell r="D2407">
            <v>0</v>
          </cell>
          <cell r="E2407">
            <v>0</v>
          </cell>
        </row>
        <row r="2408">
          <cell r="A2408">
            <v>91057801</v>
          </cell>
          <cell r="B2408" t="str">
            <v>801</v>
          </cell>
          <cell r="C2408">
            <v>0</v>
          </cell>
          <cell r="D2408">
            <v>0</v>
          </cell>
          <cell r="E2408">
            <v>0</v>
          </cell>
        </row>
        <row r="2409">
          <cell r="A2409">
            <v>91058801</v>
          </cell>
          <cell r="B2409" t="str">
            <v>801</v>
          </cell>
          <cell r="C2409">
            <v>0</v>
          </cell>
          <cell r="D2409">
            <v>0</v>
          </cell>
          <cell r="E2409">
            <v>0</v>
          </cell>
        </row>
        <row r="2410">
          <cell r="A2410">
            <v>91059801</v>
          </cell>
          <cell r="B2410" t="str">
            <v>801</v>
          </cell>
          <cell r="C2410">
            <v>0</v>
          </cell>
          <cell r="D2410">
            <v>0</v>
          </cell>
          <cell r="E2410">
            <v>0</v>
          </cell>
        </row>
        <row r="2411">
          <cell r="A2411">
            <v>91060801</v>
          </cell>
          <cell r="B2411" t="str">
            <v>801</v>
          </cell>
          <cell r="C2411">
            <v>4000</v>
          </cell>
          <cell r="D2411">
            <v>0</v>
          </cell>
          <cell r="E2411">
            <v>3999.75</v>
          </cell>
        </row>
        <row r="2412">
          <cell r="A2412">
            <v>91061801</v>
          </cell>
          <cell r="B2412" t="str">
            <v>801</v>
          </cell>
          <cell r="C2412">
            <v>0</v>
          </cell>
          <cell r="D2412">
            <v>0</v>
          </cell>
          <cell r="E2412">
            <v>0</v>
          </cell>
        </row>
        <row r="2413">
          <cell r="A2413">
            <v>91062801</v>
          </cell>
          <cell r="B2413" t="str">
            <v>801</v>
          </cell>
          <cell r="C2413">
            <v>0</v>
          </cell>
          <cell r="D2413">
            <v>0</v>
          </cell>
          <cell r="E2413">
            <v>0</v>
          </cell>
        </row>
        <row r="2414">
          <cell r="A2414">
            <v>91063801</v>
          </cell>
          <cell r="B2414" t="str">
            <v>801</v>
          </cell>
          <cell r="C2414">
            <v>0</v>
          </cell>
          <cell r="D2414">
            <v>0</v>
          </cell>
          <cell r="E2414">
            <v>0</v>
          </cell>
        </row>
        <row r="2415">
          <cell r="A2415">
            <v>91064801</v>
          </cell>
          <cell r="B2415" t="str">
            <v>801</v>
          </cell>
          <cell r="C2415">
            <v>855</v>
          </cell>
          <cell r="D2415">
            <v>0</v>
          </cell>
          <cell r="E2415">
            <v>854.94656250000003</v>
          </cell>
        </row>
        <row r="2416">
          <cell r="A2416">
            <v>91065801</v>
          </cell>
          <cell r="B2416" t="str">
            <v>801</v>
          </cell>
          <cell r="C2416">
            <v>0</v>
          </cell>
          <cell r="D2416">
            <v>0</v>
          </cell>
          <cell r="E2416">
            <v>0</v>
          </cell>
        </row>
        <row r="2417">
          <cell r="A2417">
            <v>91066801</v>
          </cell>
          <cell r="B2417" t="str">
            <v>801</v>
          </cell>
          <cell r="C2417">
            <v>0</v>
          </cell>
          <cell r="D2417">
            <v>0</v>
          </cell>
          <cell r="E2417">
            <v>0</v>
          </cell>
        </row>
        <row r="2418">
          <cell r="A2418">
            <v>91067801</v>
          </cell>
          <cell r="B2418" t="str">
            <v>801</v>
          </cell>
          <cell r="C2418">
            <v>0</v>
          </cell>
          <cell r="D2418">
            <v>0</v>
          </cell>
          <cell r="E2418">
            <v>0</v>
          </cell>
        </row>
        <row r="2419">
          <cell r="A2419">
            <v>91068801</v>
          </cell>
          <cell r="B2419" t="str">
            <v>801</v>
          </cell>
          <cell r="C2419">
            <v>0</v>
          </cell>
          <cell r="D2419">
            <v>0</v>
          </cell>
          <cell r="E2419">
            <v>0</v>
          </cell>
        </row>
        <row r="2420">
          <cell r="A2420">
            <v>91069801</v>
          </cell>
          <cell r="B2420" t="str">
            <v>801</v>
          </cell>
          <cell r="C2420">
            <v>9994.48</v>
          </cell>
          <cell r="D2420">
            <v>2570.65</v>
          </cell>
          <cell r="E2420">
            <v>9993.8553449999999</v>
          </cell>
        </row>
        <row r="2421">
          <cell r="A2421">
            <v>91071801</v>
          </cell>
          <cell r="B2421" t="str">
            <v>801</v>
          </cell>
          <cell r="C2421">
            <v>627</v>
          </cell>
          <cell r="D2421">
            <v>0</v>
          </cell>
          <cell r="E2421">
            <v>626.96081249999997</v>
          </cell>
        </row>
        <row r="2422">
          <cell r="A2422">
            <v>91072801</v>
          </cell>
          <cell r="B2422" t="str">
            <v>801</v>
          </cell>
          <cell r="C2422">
            <v>0</v>
          </cell>
          <cell r="D2422">
            <v>0</v>
          </cell>
          <cell r="E2422">
            <v>0</v>
          </cell>
        </row>
        <row r="2423">
          <cell r="A2423">
            <v>91073801</v>
          </cell>
          <cell r="B2423" t="str">
            <v>801</v>
          </cell>
          <cell r="C2423">
            <v>0</v>
          </cell>
          <cell r="D2423">
            <v>0</v>
          </cell>
          <cell r="E2423">
            <v>0</v>
          </cell>
        </row>
        <row r="2424">
          <cell r="A2424">
            <v>91074801</v>
          </cell>
          <cell r="B2424" t="str">
            <v>801</v>
          </cell>
          <cell r="C2424">
            <v>1876</v>
          </cell>
          <cell r="D2424">
            <v>0</v>
          </cell>
          <cell r="E2424">
            <v>1875.88275</v>
          </cell>
        </row>
        <row r="2425">
          <cell r="A2425">
            <v>91075801</v>
          </cell>
          <cell r="B2425" t="str">
            <v>801</v>
          </cell>
          <cell r="C2425">
            <v>1041.2</v>
          </cell>
          <cell r="D2425">
            <v>0</v>
          </cell>
          <cell r="E2425">
            <v>1041.1349250000001</v>
          </cell>
        </row>
        <row r="2426">
          <cell r="A2426">
            <v>91076801</v>
          </cell>
          <cell r="B2426" t="str">
            <v>801</v>
          </cell>
          <cell r="C2426">
            <v>6441.6</v>
          </cell>
          <cell r="D2426">
            <v>600</v>
          </cell>
          <cell r="E2426">
            <v>6441.1974000000009</v>
          </cell>
        </row>
        <row r="2427">
          <cell r="A2427">
            <v>91078801</v>
          </cell>
          <cell r="B2427" t="str">
            <v>801</v>
          </cell>
          <cell r="C2427">
            <v>159.5</v>
          </cell>
          <cell r="D2427">
            <v>0</v>
          </cell>
          <cell r="E2427">
            <v>159.49003125000002</v>
          </cell>
        </row>
        <row r="2428">
          <cell r="A2428">
            <v>91079801</v>
          </cell>
          <cell r="B2428" t="str">
            <v>801</v>
          </cell>
          <cell r="C2428">
            <v>0</v>
          </cell>
          <cell r="D2428">
            <v>0</v>
          </cell>
          <cell r="E2428">
            <v>0</v>
          </cell>
        </row>
        <row r="2429">
          <cell r="A2429">
            <v>91085801</v>
          </cell>
          <cell r="B2429" t="str">
            <v>801</v>
          </cell>
          <cell r="C2429">
            <v>0</v>
          </cell>
          <cell r="D2429">
            <v>0</v>
          </cell>
          <cell r="E2429">
            <v>0</v>
          </cell>
        </row>
        <row r="2430">
          <cell r="A2430">
            <v>91086801</v>
          </cell>
          <cell r="B2430" t="str">
            <v>801</v>
          </cell>
          <cell r="C2430">
            <v>1</v>
          </cell>
          <cell r="D2430">
            <v>0</v>
          </cell>
          <cell r="E2430">
            <v>0.99993750000000003</v>
          </cell>
        </row>
        <row r="2431">
          <cell r="A2431">
            <v>91087801</v>
          </cell>
          <cell r="B2431" t="str">
            <v>801</v>
          </cell>
          <cell r="C2431">
            <v>0</v>
          </cell>
          <cell r="D2431">
            <v>0</v>
          </cell>
          <cell r="E2431">
            <v>0</v>
          </cell>
        </row>
        <row r="2432">
          <cell r="A2432">
            <v>91089801</v>
          </cell>
          <cell r="B2432" t="str">
            <v>801</v>
          </cell>
          <cell r="C2432">
            <v>627</v>
          </cell>
          <cell r="D2432">
            <v>0</v>
          </cell>
          <cell r="E2432">
            <v>626.96081249999997</v>
          </cell>
        </row>
        <row r="2433">
          <cell r="A2433">
            <v>91091801</v>
          </cell>
          <cell r="B2433" t="str">
            <v>801</v>
          </cell>
          <cell r="C2433">
            <v>0</v>
          </cell>
          <cell r="D2433">
            <v>0</v>
          </cell>
          <cell r="E2433">
            <v>0</v>
          </cell>
        </row>
        <row r="2434">
          <cell r="A2434">
            <v>91096801</v>
          </cell>
          <cell r="B2434" t="str">
            <v>801</v>
          </cell>
          <cell r="C2434">
            <v>1245.93</v>
          </cell>
          <cell r="D2434">
            <v>0</v>
          </cell>
          <cell r="E2434">
            <v>1245.852129375</v>
          </cell>
        </row>
        <row r="2435">
          <cell r="A2435">
            <v>91100801</v>
          </cell>
          <cell r="B2435" t="str">
            <v>801</v>
          </cell>
          <cell r="C2435">
            <v>299.92</v>
          </cell>
          <cell r="D2435">
            <v>0</v>
          </cell>
          <cell r="E2435">
            <v>299.90125500000005</v>
          </cell>
        </row>
        <row r="2436">
          <cell r="A2436">
            <v>91111801</v>
          </cell>
          <cell r="B2436" t="str">
            <v>801</v>
          </cell>
          <cell r="C2436">
            <v>7034.78</v>
          </cell>
          <cell r="D2436">
            <v>0</v>
          </cell>
          <cell r="E2436">
            <v>7034.3403262499996</v>
          </cell>
        </row>
        <row r="2437">
          <cell r="A2437">
            <v>91112801</v>
          </cell>
          <cell r="B2437" t="str">
            <v>801</v>
          </cell>
          <cell r="C2437">
            <v>319</v>
          </cell>
          <cell r="D2437">
            <v>0</v>
          </cell>
          <cell r="E2437">
            <v>318.98006250000003</v>
          </cell>
        </row>
        <row r="2438">
          <cell r="A2438">
            <v>91113801</v>
          </cell>
          <cell r="B2438" t="str">
            <v>801</v>
          </cell>
          <cell r="C2438">
            <v>0</v>
          </cell>
          <cell r="D2438">
            <v>0</v>
          </cell>
          <cell r="E2438">
            <v>0</v>
          </cell>
        </row>
        <row r="2439">
          <cell r="A2439">
            <v>91115801</v>
          </cell>
          <cell r="B2439" t="str">
            <v>801</v>
          </cell>
          <cell r="C2439">
            <v>0</v>
          </cell>
          <cell r="D2439">
            <v>0</v>
          </cell>
          <cell r="E2439">
            <v>0</v>
          </cell>
        </row>
        <row r="2440">
          <cell r="A2440">
            <v>91116801</v>
          </cell>
          <cell r="B2440" t="str">
            <v>801</v>
          </cell>
          <cell r="C2440">
            <v>219.2</v>
          </cell>
          <cell r="D2440">
            <v>7</v>
          </cell>
          <cell r="E2440">
            <v>219.18629999999999</v>
          </cell>
        </row>
        <row r="2441">
          <cell r="A2441">
            <v>91126801</v>
          </cell>
          <cell r="B2441" t="str">
            <v>801</v>
          </cell>
          <cell r="C2441">
            <v>192</v>
          </cell>
          <cell r="D2441">
            <v>0</v>
          </cell>
          <cell r="E2441">
            <v>191.988</v>
          </cell>
        </row>
        <row r="2442">
          <cell r="A2442">
            <v>91130801</v>
          </cell>
          <cell r="B2442" t="str">
            <v>801</v>
          </cell>
          <cell r="C2442">
            <v>0</v>
          </cell>
          <cell r="D2442">
            <v>0</v>
          </cell>
          <cell r="E2442">
            <v>0</v>
          </cell>
        </row>
        <row r="2443">
          <cell r="A2443">
            <v>91132801</v>
          </cell>
          <cell r="B2443" t="str">
            <v>801</v>
          </cell>
          <cell r="C2443">
            <v>0</v>
          </cell>
          <cell r="D2443">
            <v>0</v>
          </cell>
          <cell r="E2443">
            <v>0</v>
          </cell>
        </row>
        <row r="2444">
          <cell r="A2444">
            <v>91133801</v>
          </cell>
          <cell r="B2444" t="str">
            <v>801</v>
          </cell>
          <cell r="C2444">
            <v>0</v>
          </cell>
          <cell r="D2444">
            <v>0</v>
          </cell>
          <cell r="E2444">
            <v>0</v>
          </cell>
        </row>
        <row r="2445">
          <cell r="A2445">
            <v>91134801</v>
          </cell>
          <cell r="B2445" t="str">
            <v>801</v>
          </cell>
          <cell r="C2445">
            <v>1076.29</v>
          </cell>
          <cell r="D2445">
            <v>0</v>
          </cell>
          <cell r="E2445">
            <v>1076.2227318749999</v>
          </cell>
        </row>
        <row r="2446">
          <cell r="A2446">
            <v>91136801</v>
          </cell>
          <cell r="B2446" t="str">
            <v>801</v>
          </cell>
          <cell r="C2446">
            <v>4514.95</v>
          </cell>
          <cell r="D2446">
            <v>0</v>
          </cell>
          <cell r="E2446">
            <v>4514.667815625</v>
          </cell>
        </row>
        <row r="2447">
          <cell r="A2447">
            <v>91137801</v>
          </cell>
          <cell r="B2447" t="str">
            <v>801</v>
          </cell>
          <cell r="C2447">
            <v>1128.1300000000001</v>
          </cell>
          <cell r="D2447">
            <v>0</v>
          </cell>
          <cell r="E2447">
            <v>1128.059491875</v>
          </cell>
        </row>
        <row r="2448">
          <cell r="A2448">
            <v>91138801</v>
          </cell>
          <cell r="B2448" t="str">
            <v>801</v>
          </cell>
          <cell r="C2448">
            <v>0</v>
          </cell>
          <cell r="D2448">
            <v>0</v>
          </cell>
          <cell r="E2448">
            <v>0</v>
          </cell>
        </row>
        <row r="2449">
          <cell r="A2449">
            <v>91139801</v>
          </cell>
          <cell r="B2449" t="str">
            <v>801</v>
          </cell>
          <cell r="C2449">
            <v>0</v>
          </cell>
          <cell r="D2449">
            <v>0</v>
          </cell>
          <cell r="E2449">
            <v>0</v>
          </cell>
        </row>
        <row r="2450">
          <cell r="A2450">
            <v>91140801</v>
          </cell>
          <cell r="B2450" t="str">
            <v>801</v>
          </cell>
          <cell r="C2450">
            <v>0</v>
          </cell>
          <cell r="D2450">
            <v>0</v>
          </cell>
          <cell r="E2450">
            <v>0</v>
          </cell>
        </row>
        <row r="2451">
          <cell r="A2451">
            <v>91142801</v>
          </cell>
          <cell r="B2451" t="str">
            <v>801</v>
          </cell>
          <cell r="C2451">
            <v>0</v>
          </cell>
          <cell r="D2451">
            <v>0</v>
          </cell>
          <cell r="E2451">
            <v>0</v>
          </cell>
        </row>
        <row r="2452">
          <cell r="A2452">
            <v>91143801</v>
          </cell>
          <cell r="B2452" t="str">
            <v>801</v>
          </cell>
          <cell r="C2452">
            <v>16637.02</v>
          </cell>
          <cell r="D2452">
            <v>0</v>
          </cell>
          <cell r="E2452">
            <v>16635.980186250003</v>
          </cell>
        </row>
        <row r="2453">
          <cell r="A2453">
            <v>91145801</v>
          </cell>
          <cell r="B2453" t="str">
            <v>801</v>
          </cell>
          <cell r="C2453">
            <v>20563.75</v>
          </cell>
          <cell r="D2453">
            <v>0</v>
          </cell>
          <cell r="E2453">
            <v>20562.464765625002</v>
          </cell>
        </row>
        <row r="2454">
          <cell r="A2454">
            <v>91146801</v>
          </cell>
          <cell r="B2454" t="str">
            <v>801</v>
          </cell>
          <cell r="C2454">
            <v>346.71</v>
          </cell>
          <cell r="D2454">
            <v>0</v>
          </cell>
          <cell r="E2454">
            <v>346.68833062499999</v>
          </cell>
        </row>
        <row r="2455">
          <cell r="A2455">
            <v>91160801</v>
          </cell>
          <cell r="B2455" t="str">
            <v>801</v>
          </cell>
          <cell r="C2455">
            <v>406.14</v>
          </cell>
          <cell r="D2455">
            <v>784.24</v>
          </cell>
          <cell r="E2455">
            <v>406.11461624999998</v>
          </cell>
        </row>
        <row r="2456">
          <cell r="A2456">
            <v>91161801</v>
          </cell>
          <cell r="B2456" t="str">
            <v>801</v>
          </cell>
          <cell r="C2456">
            <v>3099.1</v>
          </cell>
          <cell r="D2456">
            <v>0</v>
          </cell>
          <cell r="E2456">
            <v>3098.9063062499999</v>
          </cell>
        </row>
        <row r="2457">
          <cell r="A2457">
            <v>91162801</v>
          </cell>
          <cell r="B2457" t="str">
            <v>801</v>
          </cell>
          <cell r="C2457">
            <v>14778.58</v>
          </cell>
          <cell r="D2457">
            <v>0</v>
          </cell>
          <cell r="E2457">
            <v>14777.656338750001</v>
          </cell>
        </row>
        <row r="2458">
          <cell r="A2458">
            <v>91178801</v>
          </cell>
          <cell r="B2458" t="str">
            <v>801</v>
          </cell>
          <cell r="C2458">
            <v>0</v>
          </cell>
          <cell r="D2458">
            <v>0</v>
          </cell>
          <cell r="E2458">
            <v>0</v>
          </cell>
        </row>
        <row r="2459">
          <cell r="A2459">
            <v>91191801</v>
          </cell>
          <cell r="B2459" t="str">
            <v>801</v>
          </cell>
          <cell r="C2459">
            <v>0</v>
          </cell>
          <cell r="D2459">
            <v>0</v>
          </cell>
          <cell r="E2459">
            <v>0</v>
          </cell>
        </row>
        <row r="2460">
          <cell r="A2460">
            <v>91192801</v>
          </cell>
          <cell r="B2460" t="str">
            <v>801</v>
          </cell>
          <cell r="C2460">
            <v>67962.240000000005</v>
          </cell>
          <cell r="D2460">
            <v>0</v>
          </cell>
          <cell r="E2460">
            <v>67957.992360000004</v>
          </cell>
        </row>
        <row r="2461">
          <cell r="A2461">
            <v>91193801</v>
          </cell>
          <cell r="B2461" t="str">
            <v>801</v>
          </cell>
          <cell r="C2461">
            <v>0</v>
          </cell>
          <cell r="D2461">
            <v>0</v>
          </cell>
          <cell r="E2461">
            <v>0</v>
          </cell>
        </row>
        <row r="2462">
          <cell r="A2462">
            <v>91199801</v>
          </cell>
          <cell r="B2462" t="str">
            <v>801</v>
          </cell>
          <cell r="C2462">
            <v>38517.620000000003</v>
          </cell>
          <cell r="D2462">
            <v>0</v>
          </cell>
          <cell r="E2462">
            <v>38515.212648750006</v>
          </cell>
        </row>
        <row r="2463">
          <cell r="A2463">
            <v>91201801</v>
          </cell>
          <cell r="B2463" t="str">
            <v>801</v>
          </cell>
          <cell r="C2463">
            <v>13056.01</v>
          </cell>
          <cell r="D2463">
            <v>0</v>
          </cell>
          <cell r="E2463">
            <v>13055.193999375</v>
          </cell>
        </row>
        <row r="2464">
          <cell r="A2464">
            <v>91202801</v>
          </cell>
          <cell r="B2464" t="str">
            <v>801</v>
          </cell>
          <cell r="C2464">
            <v>363.64</v>
          </cell>
          <cell r="D2464">
            <v>0</v>
          </cell>
          <cell r="E2464">
            <v>363.61727250000001</v>
          </cell>
        </row>
        <row r="2465">
          <cell r="A2465">
            <v>91210801</v>
          </cell>
          <cell r="B2465" t="str">
            <v>801</v>
          </cell>
          <cell r="C2465">
            <v>1261.97</v>
          </cell>
          <cell r="D2465">
            <v>0</v>
          </cell>
          <cell r="E2465">
            <v>1261.8911268750001</v>
          </cell>
        </row>
        <row r="2466">
          <cell r="A2466">
            <v>91211801</v>
          </cell>
          <cell r="B2466" t="str">
            <v>801</v>
          </cell>
          <cell r="C2466">
            <v>0</v>
          </cell>
          <cell r="D2466">
            <v>0</v>
          </cell>
          <cell r="E2466">
            <v>0</v>
          </cell>
        </row>
        <row r="2467">
          <cell r="A2467">
            <v>91213801</v>
          </cell>
          <cell r="B2467" t="str">
            <v>801</v>
          </cell>
          <cell r="C2467">
            <v>0</v>
          </cell>
          <cell r="D2467">
            <v>0</v>
          </cell>
          <cell r="E2467">
            <v>0</v>
          </cell>
        </row>
        <row r="2468">
          <cell r="A2468">
            <v>91214801</v>
          </cell>
          <cell r="B2468" t="str">
            <v>801</v>
          </cell>
          <cell r="C2468">
            <v>1385.76</v>
          </cell>
          <cell r="D2468">
            <v>0</v>
          </cell>
          <cell r="E2468">
            <v>1385.6733899999999</v>
          </cell>
        </row>
        <row r="2469">
          <cell r="A2469">
            <v>91216801</v>
          </cell>
          <cell r="B2469" t="str">
            <v>801</v>
          </cell>
          <cell r="C2469">
            <v>0</v>
          </cell>
          <cell r="D2469">
            <v>0</v>
          </cell>
          <cell r="E2469">
            <v>0</v>
          </cell>
        </row>
        <row r="2470">
          <cell r="A2470">
            <v>91217801</v>
          </cell>
          <cell r="B2470" t="str">
            <v>801</v>
          </cell>
          <cell r="C2470">
            <v>0</v>
          </cell>
          <cell r="D2470">
            <v>0</v>
          </cell>
          <cell r="E2470">
            <v>0</v>
          </cell>
        </row>
        <row r="2471">
          <cell r="A2471">
            <v>91280801</v>
          </cell>
          <cell r="B2471" t="str">
            <v>801</v>
          </cell>
          <cell r="C2471">
            <v>0</v>
          </cell>
          <cell r="D2471">
            <v>0</v>
          </cell>
          <cell r="E2471">
            <v>0</v>
          </cell>
        </row>
        <row r="2472">
          <cell r="A2472">
            <v>91281801</v>
          </cell>
          <cell r="B2472" t="str">
            <v>801</v>
          </cell>
          <cell r="C2472">
            <v>80.739999999999995</v>
          </cell>
          <cell r="D2472">
            <v>0</v>
          </cell>
          <cell r="E2472">
            <v>80.734953750000003</v>
          </cell>
        </row>
        <row r="2473">
          <cell r="A2473">
            <v>91282801</v>
          </cell>
          <cell r="B2473" t="str">
            <v>801</v>
          </cell>
          <cell r="C2473">
            <v>143.24</v>
          </cell>
          <cell r="D2473">
            <v>0</v>
          </cell>
          <cell r="E2473">
            <v>143.23104750000002</v>
          </cell>
        </row>
        <row r="2474">
          <cell r="A2474">
            <v>91289801</v>
          </cell>
          <cell r="B2474" t="str">
            <v>801</v>
          </cell>
          <cell r="C2474">
            <v>0</v>
          </cell>
          <cell r="D2474">
            <v>0</v>
          </cell>
          <cell r="E2474">
            <v>0</v>
          </cell>
        </row>
        <row r="2475">
          <cell r="A2475">
            <v>91300801</v>
          </cell>
          <cell r="B2475" t="str">
            <v>801</v>
          </cell>
          <cell r="C2475">
            <v>0</v>
          </cell>
          <cell r="D2475">
            <v>0</v>
          </cell>
          <cell r="E2475">
            <v>0</v>
          </cell>
        </row>
        <row r="2476">
          <cell r="A2476">
            <v>91320801</v>
          </cell>
          <cell r="B2476" t="str">
            <v>801</v>
          </cell>
          <cell r="C2476">
            <v>0</v>
          </cell>
          <cell r="D2476">
            <v>0</v>
          </cell>
          <cell r="E2476">
            <v>0</v>
          </cell>
        </row>
        <row r="2477">
          <cell r="A2477">
            <v>91323801</v>
          </cell>
          <cell r="B2477" t="str">
            <v>801</v>
          </cell>
          <cell r="C2477">
            <v>0</v>
          </cell>
          <cell r="D2477">
            <v>1086</v>
          </cell>
          <cell r="E2477">
            <v>0</v>
          </cell>
        </row>
        <row r="2478">
          <cell r="A2478">
            <v>91324801</v>
          </cell>
          <cell r="B2478" t="str">
            <v>801</v>
          </cell>
          <cell r="C2478">
            <v>0</v>
          </cell>
          <cell r="D2478">
            <v>0</v>
          </cell>
          <cell r="E2478">
            <v>0</v>
          </cell>
        </row>
        <row r="2479">
          <cell r="A2479">
            <v>91325801</v>
          </cell>
          <cell r="B2479" t="str">
            <v>801</v>
          </cell>
          <cell r="C2479">
            <v>294</v>
          </cell>
          <cell r="D2479">
            <v>0</v>
          </cell>
          <cell r="E2479">
            <v>293.98162500000001</v>
          </cell>
        </row>
        <row r="2480">
          <cell r="A2480">
            <v>91326801</v>
          </cell>
          <cell r="B2480" t="str">
            <v>801</v>
          </cell>
          <cell r="C2480">
            <v>320.5</v>
          </cell>
          <cell r="D2480">
            <v>0</v>
          </cell>
          <cell r="E2480">
            <v>320.47996875000001</v>
          </cell>
        </row>
        <row r="2481">
          <cell r="A2481">
            <v>91363801</v>
          </cell>
          <cell r="B2481" t="str">
            <v>801</v>
          </cell>
          <cell r="C2481">
            <v>128.01</v>
          </cell>
          <cell r="D2481">
            <v>0</v>
          </cell>
          <cell r="E2481">
            <v>128.001999375</v>
          </cell>
        </row>
        <row r="2482">
          <cell r="A2482">
            <v>91365801</v>
          </cell>
          <cell r="B2482" t="str">
            <v>801</v>
          </cell>
          <cell r="C2482">
            <v>1373</v>
          </cell>
          <cell r="D2482">
            <v>0</v>
          </cell>
          <cell r="E2482">
            <v>1372.9141875</v>
          </cell>
        </row>
        <row r="2483">
          <cell r="A2483">
            <v>91366801</v>
          </cell>
          <cell r="B2483" t="str">
            <v>801</v>
          </cell>
          <cell r="C2483">
            <v>1309</v>
          </cell>
          <cell r="D2483">
            <v>0</v>
          </cell>
          <cell r="E2483">
            <v>1308.9181875000002</v>
          </cell>
        </row>
        <row r="2484">
          <cell r="A2484">
            <v>91367801</v>
          </cell>
          <cell r="B2484" t="str">
            <v>801</v>
          </cell>
          <cell r="C2484">
            <v>0</v>
          </cell>
          <cell r="D2484">
            <v>0</v>
          </cell>
          <cell r="E2484">
            <v>0</v>
          </cell>
        </row>
        <row r="2485">
          <cell r="A2485">
            <v>91383801</v>
          </cell>
          <cell r="B2485" t="str">
            <v>801</v>
          </cell>
          <cell r="C2485">
            <v>0</v>
          </cell>
          <cell r="D2485">
            <v>0</v>
          </cell>
          <cell r="E2485">
            <v>0</v>
          </cell>
        </row>
        <row r="2486">
          <cell r="A2486">
            <v>91384801</v>
          </cell>
          <cell r="B2486" t="str">
            <v>801</v>
          </cell>
          <cell r="C2486">
            <v>161.6</v>
          </cell>
          <cell r="D2486">
            <v>0</v>
          </cell>
          <cell r="E2486">
            <v>161.5899</v>
          </cell>
        </row>
        <row r="2487">
          <cell r="A2487">
            <v>91397801</v>
          </cell>
          <cell r="B2487" t="str">
            <v>801</v>
          </cell>
          <cell r="C2487">
            <v>0</v>
          </cell>
          <cell r="D2487">
            <v>0</v>
          </cell>
          <cell r="E2487">
            <v>0</v>
          </cell>
        </row>
        <row r="2488">
          <cell r="A2488">
            <v>91400801</v>
          </cell>
          <cell r="B2488" t="str">
            <v>801</v>
          </cell>
          <cell r="C2488">
            <v>1443.29</v>
          </cell>
          <cell r="D2488">
            <v>0</v>
          </cell>
          <cell r="E2488">
            <v>1443.199794375</v>
          </cell>
        </row>
        <row r="2489">
          <cell r="A2489">
            <v>91416801</v>
          </cell>
          <cell r="B2489" t="str">
            <v>801</v>
          </cell>
          <cell r="C2489">
            <v>21278.46</v>
          </cell>
          <cell r="D2489">
            <v>0</v>
          </cell>
          <cell r="E2489">
            <v>21277.130096249999</v>
          </cell>
        </row>
        <row r="2490">
          <cell r="A2490">
            <v>91423801</v>
          </cell>
          <cell r="B2490" t="str">
            <v>801</v>
          </cell>
          <cell r="C2490">
            <v>0</v>
          </cell>
          <cell r="D2490">
            <v>0</v>
          </cell>
          <cell r="E2490">
            <v>0</v>
          </cell>
        </row>
        <row r="2491">
          <cell r="A2491">
            <v>91424801</v>
          </cell>
          <cell r="B2491" t="str">
            <v>801</v>
          </cell>
          <cell r="C2491">
            <v>0</v>
          </cell>
          <cell r="D2491">
            <v>0</v>
          </cell>
          <cell r="E2491">
            <v>0</v>
          </cell>
        </row>
        <row r="2492">
          <cell r="A2492">
            <v>91426801</v>
          </cell>
          <cell r="B2492" t="str">
            <v>801</v>
          </cell>
          <cell r="C2492">
            <v>691.81</v>
          </cell>
          <cell r="D2492">
            <v>0</v>
          </cell>
          <cell r="E2492">
            <v>691.76676187499993</v>
          </cell>
        </row>
        <row r="2493">
          <cell r="A2493">
            <v>91431801</v>
          </cell>
          <cell r="B2493" t="str">
            <v>801</v>
          </cell>
          <cell r="C2493">
            <v>516.70000000000005</v>
          </cell>
          <cell r="D2493">
            <v>0</v>
          </cell>
          <cell r="E2493">
            <v>516.66770625000004</v>
          </cell>
        </row>
        <row r="2494">
          <cell r="A2494">
            <v>91436801</v>
          </cell>
          <cell r="B2494" t="str">
            <v>801</v>
          </cell>
          <cell r="C2494">
            <v>27170.83</v>
          </cell>
          <cell r="D2494">
            <v>0</v>
          </cell>
          <cell r="E2494">
            <v>27169.131823125004</v>
          </cell>
        </row>
        <row r="2495">
          <cell r="A2495">
            <v>91438801</v>
          </cell>
          <cell r="B2495" t="str">
            <v>801</v>
          </cell>
          <cell r="C2495">
            <v>0</v>
          </cell>
          <cell r="D2495">
            <v>0</v>
          </cell>
          <cell r="E2495">
            <v>0</v>
          </cell>
        </row>
        <row r="2496">
          <cell r="A2496">
            <v>91441801</v>
          </cell>
          <cell r="B2496" t="str">
            <v>801</v>
          </cell>
          <cell r="C2496">
            <v>0</v>
          </cell>
          <cell r="D2496">
            <v>0</v>
          </cell>
          <cell r="E2496">
            <v>0</v>
          </cell>
        </row>
        <row r="2497">
          <cell r="A2497">
            <v>91442801</v>
          </cell>
          <cell r="B2497" t="str">
            <v>801</v>
          </cell>
          <cell r="C2497">
            <v>2331.5100000000002</v>
          </cell>
          <cell r="D2497">
            <v>0</v>
          </cell>
          <cell r="E2497">
            <v>2331.3642806250004</v>
          </cell>
        </row>
        <row r="2498">
          <cell r="A2498">
            <v>91447801</v>
          </cell>
          <cell r="B2498" t="str">
            <v>801</v>
          </cell>
          <cell r="C2498">
            <v>0</v>
          </cell>
          <cell r="D2498">
            <v>0</v>
          </cell>
          <cell r="E2498">
            <v>0</v>
          </cell>
        </row>
        <row r="2499">
          <cell r="A2499">
            <v>91454801</v>
          </cell>
          <cell r="B2499" t="str">
            <v>801</v>
          </cell>
          <cell r="C2499">
            <v>0</v>
          </cell>
          <cell r="D2499">
            <v>0</v>
          </cell>
          <cell r="E2499">
            <v>0</v>
          </cell>
        </row>
        <row r="2500">
          <cell r="A2500">
            <v>91461801</v>
          </cell>
          <cell r="B2500" t="str">
            <v>801</v>
          </cell>
          <cell r="C2500">
            <v>190.34</v>
          </cell>
          <cell r="D2500">
            <v>0</v>
          </cell>
          <cell r="E2500">
            <v>190.32810375</v>
          </cell>
        </row>
        <row r="2501">
          <cell r="A2501">
            <v>91462801</v>
          </cell>
          <cell r="B2501" t="str">
            <v>801</v>
          </cell>
          <cell r="C2501">
            <v>0</v>
          </cell>
          <cell r="D2501">
            <v>0</v>
          </cell>
          <cell r="E2501">
            <v>0</v>
          </cell>
        </row>
        <row r="2502">
          <cell r="A2502">
            <v>91464801</v>
          </cell>
          <cell r="B2502" t="str">
            <v>801</v>
          </cell>
          <cell r="C2502">
            <v>0</v>
          </cell>
          <cell r="D2502">
            <v>0</v>
          </cell>
          <cell r="E2502">
            <v>0</v>
          </cell>
        </row>
        <row r="2503">
          <cell r="A2503">
            <v>91477801</v>
          </cell>
          <cell r="B2503" t="str">
            <v>801</v>
          </cell>
          <cell r="C2503">
            <v>0</v>
          </cell>
          <cell r="D2503">
            <v>0</v>
          </cell>
          <cell r="E2503">
            <v>0</v>
          </cell>
        </row>
        <row r="2504">
          <cell r="A2504">
            <v>91488801</v>
          </cell>
          <cell r="B2504" t="str">
            <v>801</v>
          </cell>
          <cell r="C2504">
            <v>845</v>
          </cell>
          <cell r="D2504">
            <v>1129</v>
          </cell>
          <cell r="E2504">
            <v>844.94718750000004</v>
          </cell>
        </row>
        <row r="2505">
          <cell r="A2505">
            <v>91499801</v>
          </cell>
          <cell r="B2505" t="str">
            <v>801</v>
          </cell>
          <cell r="C2505">
            <v>186.2</v>
          </cell>
          <cell r="D2505">
            <v>0</v>
          </cell>
          <cell r="E2505">
            <v>186.18836249999998</v>
          </cell>
        </row>
        <row r="2506">
          <cell r="A2506">
            <v>91501801</v>
          </cell>
          <cell r="B2506" t="str">
            <v>801</v>
          </cell>
          <cell r="C2506">
            <v>1511.03</v>
          </cell>
          <cell r="D2506">
            <v>0</v>
          </cell>
          <cell r="E2506">
            <v>1510.9355606250001</v>
          </cell>
        </row>
        <row r="2507">
          <cell r="A2507">
            <v>91503801</v>
          </cell>
          <cell r="B2507" t="str">
            <v>801</v>
          </cell>
          <cell r="C2507">
            <v>0</v>
          </cell>
          <cell r="D2507">
            <v>0</v>
          </cell>
          <cell r="E2507">
            <v>0</v>
          </cell>
        </row>
        <row r="2508">
          <cell r="A2508">
            <v>91504801</v>
          </cell>
          <cell r="B2508" t="str">
            <v>801</v>
          </cell>
          <cell r="C2508">
            <v>4376.03</v>
          </cell>
          <cell r="D2508">
            <v>0</v>
          </cell>
          <cell r="E2508">
            <v>4375.7564981249998</v>
          </cell>
        </row>
        <row r="2509">
          <cell r="A2509">
            <v>91506801</v>
          </cell>
          <cell r="B2509" t="str">
            <v>801</v>
          </cell>
          <cell r="C2509">
            <v>0</v>
          </cell>
          <cell r="D2509">
            <v>0</v>
          </cell>
          <cell r="E2509">
            <v>0</v>
          </cell>
        </row>
        <row r="2510">
          <cell r="A2510">
            <v>91507801</v>
          </cell>
          <cell r="B2510" t="str">
            <v>801</v>
          </cell>
          <cell r="C2510">
            <v>0</v>
          </cell>
          <cell r="D2510">
            <v>0</v>
          </cell>
          <cell r="E2510">
            <v>0</v>
          </cell>
        </row>
        <row r="2511">
          <cell r="A2511">
            <v>91511801</v>
          </cell>
          <cell r="B2511" t="str">
            <v>801</v>
          </cell>
          <cell r="C2511">
            <v>0</v>
          </cell>
          <cell r="D2511">
            <v>0</v>
          </cell>
          <cell r="E2511">
            <v>0</v>
          </cell>
        </row>
        <row r="2512">
          <cell r="A2512">
            <v>91513801</v>
          </cell>
          <cell r="B2512" t="str">
            <v>801</v>
          </cell>
          <cell r="C2512">
            <v>0</v>
          </cell>
          <cell r="D2512">
            <v>0</v>
          </cell>
          <cell r="E2512">
            <v>0</v>
          </cell>
        </row>
        <row r="2513">
          <cell r="A2513">
            <v>91515801</v>
          </cell>
          <cell r="B2513" t="str">
            <v>801</v>
          </cell>
          <cell r="C2513">
            <v>29211.93</v>
          </cell>
          <cell r="D2513">
            <v>0</v>
          </cell>
          <cell r="E2513">
            <v>29210.104254375001</v>
          </cell>
        </row>
        <row r="2514">
          <cell r="A2514">
            <v>91516801</v>
          </cell>
          <cell r="B2514" t="str">
            <v>801</v>
          </cell>
          <cell r="C2514">
            <v>0</v>
          </cell>
          <cell r="D2514">
            <v>0</v>
          </cell>
          <cell r="E2514">
            <v>0</v>
          </cell>
        </row>
        <row r="2515">
          <cell r="A2515">
            <v>91518801</v>
          </cell>
          <cell r="B2515" t="str">
            <v>801</v>
          </cell>
          <cell r="C2515">
            <v>6595.17</v>
          </cell>
          <cell r="D2515">
            <v>15134</v>
          </cell>
          <cell r="E2515">
            <v>6594.757801875</v>
          </cell>
        </row>
        <row r="2516">
          <cell r="A2516">
            <v>91524801</v>
          </cell>
          <cell r="B2516" t="str">
            <v>801</v>
          </cell>
          <cell r="C2516">
            <v>0</v>
          </cell>
          <cell r="D2516">
            <v>0</v>
          </cell>
          <cell r="E2516">
            <v>0</v>
          </cell>
        </row>
        <row r="2517">
          <cell r="A2517">
            <v>91527801</v>
          </cell>
          <cell r="B2517" t="str">
            <v>801</v>
          </cell>
          <cell r="C2517">
            <v>43.76</v>
          </cell>
          <cell r="D2517">
            <v>0</v>
          </cell>
          <cell r="E2517">
            <v>43.757264999999997</v>
          </cell>
        </row>
        <row r="2518">
          <cell r="A2518">
            <v>91536801</v>
          </cell>
          <cell r="B2518" t="str">
            <v>801</v>
          </cell>
          <cell r="C2518">
            <v>3142.55</v>
          </cell>
          <cell r="D2518">
            <v>0</v>
          </cell>
          <cell r="E2518">
            <v>3142.3535906250004</v>
          </cell>
        </row>
        <row r="2519">
          <cell r="A2519">
            <v>91547801</v>
          </cell>
          <cell r="B2519" t="str">
            <v>801</v>
          </cell>
          <cell r="C2519">
            <v>130.97</v>
          </cell>
          <cell r="D2519">
            <v>0</v>
          </cell>
          <cell r="E2519">
            <v>130.96181437500002</v>
          </cell>
        </row>
        <row r="2520">
          <cell r="A2520">
            <v>91562801</v>
          </cell>
          <cell r="B2520" t="str">
            <v>801</v>
          </cell>
          <cell r="C2520">
            <v>0</v>
          </cell>
          <cell r="D2520">
            <v>0</v>
          </cell>
          <cell r="E2520">
            <v>0</v>
          </cell>
        </row>
        <row r="2521">
          <cell r="A2521">
            <v>91571801</v>
          </cell>
          <cell r="B2521" t="str">
            <v>801</v>
          </cell>
          <cell r="C2521">
            <v>0</v>
          </cell>
          <cell r="D2521">
            <v>0</v>
          </cell>
          <cell r="E2521">
            <v>0</v>
          </cell>
        </row>
        <row r="2522">
          <cell r="A2522">
            <v>91572801</v>
          </cell>
          <cell r="B2522" t="str">
            <v>801</v>
          </cell>
          <cell r="C2522">
            <v>147.01</v>
          </cell>
          <cell r="D2522">
            <v>0</v>
          </cell>
          <cell r="E2522">
            <v>147.00081187499998</v>
          </cell>
        </row>
        <row r="2523">
          <cell r="A2523">
            <v>91573801</v>
          </cell>
          <cell r="B2523" t="str">
            <v>801</v>
          </cell>
          <cell r="C2523">
            <v>0</v>
          </cell>
          <cell r="D2523">
            <v>0</v>
          </cell>
          <cell r="E2523">
            <v>0</v>
          </cell>
        </row>
        <row r="2524">
          <cell r="A2524">
            <v>91574801</v>
          </cell>
          <cell r="B2524" t="str">
            <v>801</v>
          </cell>
          <cell r="C2524">
            <v>10226.42</v>
          </cell>
          <cell r="D2524">
            <v>0</v>
          </cell>
          <cell r="E2524">
            <v>10225.780848750001</v>
          </cell>
        </row>
        <row r="2525">
          <cell r="A2525">
            <v>91575801</v>
          </cell>
          <cell r="B2525" t="str">
            <v>801</v>
          </cell>
          <cell r="C2525">
            <v>1398.78</v>
          </cell>
          <cell r="D2525">
            <v>0</v>
          </cell>
          <cell r="E2525">
            <v>1398.69257625</v>
          </cell>
        </row>
        <row r="2526">
          <cell r="A2526">
            <v>91578801</v>
          </cell>
          <cell r="B2526" t="str">
            <v>801</v>
          </cell>
          <cell r="C2526">
            <v>2233.4899999999998</v>
          </cell>
          <cell r="D2526">
            <v>0</v>
          </cell>
          <cell r="E2526">
            <v>2233.3504068749999</v>
          </cell>
        </row>
        <row r="2527">
          <cell r="A2527">
            <v>91579801</v>
          </cell>
          <cell r="B2527" t="str">
            <v>801</v>
          </cell>
          <cell r="C2527">
            <v>0</v>
          </cell>
          <cell r="D2527">
            <v>0</v>
          </cell>
          <cell r="E2527">
            <v>0</v>
          </cell>
        </row>
        <row r="2528">
          <cell r="A2528">
            <v>91583801</v>
          </cell>
          <cell r="B2528" t="str">
            <v>801</v>
          </cell>
          <cell r="C2528">
            <v>0</v>
          </cell>
          <cell r="D2528">
            <v>0</v>
          </cell>
          <cell r="E2528">
            <v>0</v>
          </cell>
        </row>
        <row r="2529">
          <cell r="A2529">
            <v>91584801</v>
          </cell>
          <cell r="B2529" t="str">
            <v>801</v>
          </cell>
          <cell r="C2529">
            <v>0</v>
          </cell>
          <cell r="D2529">
            <v>0</v>
          </cell>
          <cell r="E2529">
            <v>0</v>
          </cell>
        </row>
        <row r="2530">
          <cell r="A2530">
            <v>91600801</v>
          </cell>
          <cell r="B2530" t="str">
            <v>801</v>
          </cell>
          <cell r="C2530">
            <v>0</v>
          </cell>
          <cell r="D2530">
            <v>0</v>
          </cell>
          <cell r="E2530">
            <v>0</v>
          </cell>
        </row>
        <row r="2531">
          <cell r="A2531">
            <v>91604801</v>
          </cell>
          <cell r="B2531" t="str">
            <v>801</v>
          </cell>
          <cell r="C2531">
            <v>43373.279999999999</v>
          </cell>
          <cell r="D2531">
            <v>0</v>
          </cell>
          <cell r="E2531">
            <v>43370.569170000002</v>
          </cell>
        </row>
        <row r="2532">
          <cell r="A2532">
            <v>91605801</v>
          </cell>
          <cell r="B2532" t="str">
            <v>801</v>
          </cell>
          <cell r="C2532">
            <v>0</v>
          </cell>
          <cell r="D2532">
            <v>0</v>
          </cell>
          <cell r="E2532">
            <v>0</v>
          </cell>
        </row>
        <row r="2533">
          <cell r="A2533">
            <v>91609801</v>
          </cell>
          <cell r="B2533" t="str">
            <v>801</v>
          </cell>
          <cell r="C2533">
            <v>2266.4499999999998</v>
          </cell>
          <cell r="D2533">
            <v>0</v>
          </cell>
          <cell r="E2533">
            <v>2266.3083468750001</v>
          </cell>
        </row>
        <row r="2534">
          <cell r="A2534">
            <v>91611801</v>
          </cell>
          <cell r="B2534" t="str">
            <v>801</v>
          </cell>
          <cell r="C2534">
            <v>2562.71</v>
          </cell>
          <cell r="D2534">
            <v>0</v>
          </cell>
          <cell r="E2534">
            <v>2562.5498306250001</v>
          </cell>
        </row>
        <row r="2535">
          <cell r="A2535">
            <v>91612801</v>
          </cell>
          <cell r="B2535" t="str">
            <v>801</v>
          </cell>
          <cell r="C2535">
            <v>58.75</v>
          </cell>
          <cell r="D2535">
            <v>0</v>
          </cell>
          <cell r="E2535">
            <v>58.746328125000005</v>
          </cell>
        </row>
        <row r="2536">
          <cell r="A2536">
            <v>91613801</v>
          </cell>
          <cell r="B2536" t="str">
            <v>801</v>
          </cell>
          <cell r="C2536">
            <v>0</v>
          </cell>
          <cell r="D2536">
            <v>0</v>
          </cell>
          <cell r="E2536">
            <v>0</v>
          </cell>
        </row>
        <row r="2537">
          <cell r="A2537">
            <v>91614801</v>
          </cell>
          <cell r="B2537" t="str">
            <v>801</v>
          </cell>
          <cell r="C2537">
            <v>13347.69</v>
          </cell>
          <cell r="D2537">
            <v>0</v>
          </cell>
          <cell r="E2537">
            <v>13346.855769375001</v>
          </cell>
        </row>
        <row r="2538">
          <cell r="A2538">
            <v>91615801</v>
          </cell>
          <cell r="B2538" t="str">
            <v>801</v>
          </cell>
          <cell r="C2538">
            <v>0</v>
          </cell>
          <cell r="D2538">
            <v>0</v>
          </cell>
          <cell r="E2538">
            <v>0</v>
          </cell>
        </row>
        <row r="2539">
          <cell r="A2539">
            <v>91616801</v>
          </cell>
          <cell r="B2539" t="str">
            <v>801</v>
          </cell>
          <cell r="C2539">
            <v>0</v>
          </cell>
          <cell r="D2539">
            <v>0</v>
          </cell>
          <cell r="E2539">
            <v>0</v>
          </cell>
        </row>
        <row r="2540">
          <cell r="A2540">
            <v>91617801</v>
          </cell>
          <cell r="B2540" t="str">
            <v>801</v>
          </cell>
          <cell r="C2540">
            <v>0</v>
          </cell>
          <cell r="D2540">
            <v>0</v>
          </cell>
          <cell r="E2540">
            <v>0</v>
          </cell>
        </row>
        <row r="2541">
          <cell r="A2541">
            <v>91618801</v>
          </cell>
          <cell r="B2541" t="str">
            <v>801</v>
          </cell>
          <cell r="C2541">
            <v>0</v>
          </cell>
          <cell r="D2541">
            <v>0</v>
          </cell>
          <cell r="E2541">
            <v>0</v>
          </cell>
        </row>
        <row r="2542">
          <cell r="A2542">
            <v>91619801</v>
          </cell>
          <cell r="B2542" t="str">
            <v>801</v>
          </cell>
          <cell r="C2542">
            <v>348797.03</v>
          </cell>
          <cell r="D2542">
            <v>4638</v>
          </cell>
          <cell r="E2542">
            <v>348775.23018562503</v>
          </cell>
        </row>
        <row r="2543">
          <cell r="A2543">
            <v>91621801</v>
          </cell>
          <cell r="B2543" t="str">
            <v>801</v>
          </cell>
          <cell r="C2543">
            <v>0</v>
          </cell>
          <cell r="D2543">
            <v>0</v>
          </cell>
          <cell r="E2543">
            <v>0</v>
          </cell>
        </row>
        <row r="2544">
          <cell r="A2544">
            <v>91622801</v>
          </cell>
          <cell r="B2544" t="str">
            <v>801</v>
          </cell>
          <cell r="C2544">
            <v>0</v>
          </cell>
          <cell r="D2544">
            <v>0</v>
          </cell>
          <cell r="E2544">
            <v>0</v>
          </cell>
        </row>
        <row r="2545">
          <cell r="A2545">
            <v>91623801</v>
          </cell>
          <cell r="B2545" t="str">
            <v>801</v>
          </cell>
          <cell r="C2545">
            <v>0</v>
          </cell>
          <cell r="D2545">
            <v>0</v>
          </cell>
          <cell r="E2545">
            <v>0</v>
          </cell>
        </row>
        <row r="2546">
          <cell r="A2546">
            <v>91624801</v>
          </cell>
          <cell r="B2546" t="str">
            <v>801</v>
          </cell>
          <cell r="C2546">
            <v>0</v>
          </cell>
          <cell r="D2546">
            <v>0</v>
          </cell>
          <cell r="E2546">
            <v>0</v>
          </cell>
        </row>
        <row r="2547">
          <cell r="A2547">
            <v>91625801</v>
          </cell>
          <cell r="B2547" t="str">
            <v>801</v>
          </cell>
          <cell r="C2547">
            <v>0</v>
          </cell>
          <cell r="D2547">
            <v>0</v>
          </cell>
          <cell r="E2547">
            <v>0</v>
          </cell>
        </row>
        <row r="2548">
          <cell r="A2548">
            <v>91626801</v>
          </cell>
          <cell r="B2548" t="str">
            <v>801</v>
          </cell>
          <cell r="C2548">
            <v>6053.7</v>
          </cell>
          <cell r="D2548">
            <v>0</v>
          </cell>
          <cell r="E2548">
            <v>6053.3216437500005</v>
          </cell>
        </row>
        <row r="2549">
          <cell r="A2549">
            <v>91627801</v>
          </cell>
          <cell r="B2549" t="str">
            <v>801</v>
          </cell>
          <cell r="C2549">
            <v>0</v>
          </cell>
          <cell r="D2549">
            <v>0</v>
          </cell>
          <cell r="E2549">
            <v>0</v>
          </cell>
        </row>
        <row r="2550">
          <cell r="A2550">
            <v>91630801</v>
          </cell>
          <cell r="B2550" t="str">
            <v>801</v>
          </cell>
          <cell r="C2550">
            <v>0</v>
          </cell>
          <cell r="D2550">
            <v>0</v>
          </cell>
          <cell r="E2550">
            <v>0</v>
          </cell>
        </row>
        <row r="2551">
          <cell r="A2551">
            <v>91631801</v>
          </cell>
          <cell r="B2551" t="str">
            <v>801</v>
          </cell>
          <cell r="C2551">
            <v>4144.07</v>
          </cell>
          <cell r="D2551">
            <v>0</v>
          </cell>
          <cell r="E2551">
            <v>4143.810995625</v>
          </cell>
        </row>
        <row r="2552">
          <cell r="A2552">
            <v>91632801</v>
          </cell>
          <cell r="B2552" t="str">
            <v>801</v>
          </cell>
          <cell r="C2552">
            <v>1363.63</v>
          </cell>
          <cell r="D2552">
            <v>0</v>
          </cell>
          <cell r="E2552">
            <v>1363.5447731250001</v>
          </cell>
        </row>
        <row r="2553">
          <cell r="A2553">
            <v>91633801</v>
          </cell>
          <cell r="B2553" t="str">
            <v>801</v>
          </cell>
          <cell r="C2553">
            <v>112634.22</v>
          </cell>
          <cell r="D2553">
            <v>3681</v>
          </cell>
          <cell r="E2553">
            <v>112627.18036125001</v>
          </cell>
        </row>
        <row r="2554">
          <cell r="A2554">
            <v>91634801</v>
          </cell>
          <cell r="B2554" t="str">
            <v>801</v>
          </cell>
          <cell r="C2554">
            <v>15269.96</v>
          </cell>
          <cell r="D2554">
            <v>0</v>
          </cell>
          <cell r="E2554">
            <v>15269.005627499999</v>
          </cell>
        </row>
        <row r="2555">
          <cell r="A2555">
            <v>91635801</v>
          </cell>
          <cell r="B2555" t="str">
            <v>801</v>
          </cell>
          <cell r="C2555">
            <v>0</v>
          </cell>
          <cell r="D2555">
            <v>0</v>
          </cell>
          <cell r="E2555">
            <v>0</v>
          </cell>
        </row>
        <row r="2556">
          <cell r="A2556">
            <v>91636801</v>
          </cell>
          <cell r="B2556" t="str">
            <v>801</v>
          </cell>
          <cell r="C2556">
            <v>0</v>
          </cell>
          <cell r="D2556">
            <v>0</v>
          </cell>
          <cell r="E2556">
            <v>0</v>
          </cell>
        </row>
        <row r="2557">
          <cell r="A2557">
            <v>91637801</v>
          </cell>
          <cell r="B2557" t="str">
            <v>801</v>
          </cell>
          <cell r="C2557">
            <v>0</v>
          </cell>
          <cell r="D2557">
            <v>0</v>
          </cell>
          <cell r="E2557">
            <v>0</v>
          </cell>
        </row>
        <row r="2558">
          <cell r="A2558">
            <v>91639801</v>
          </cell>
          <cell r="B2558" t="str">
            <v>801</v>
          </cell>
          <cell r="C2558">
            <v>-1966</v>
          </cell>
          <cell r="D2558">
            <v>0</v>
          </cell>
          <cell r="E2558">
            <v>-1965.877125</v>
          </cell>
        </row>
        <row r="2559">
          <cell r="A2559">
            <v>91641801</v>
          </cell>
          <cell r="B2559" t="str">
            <v>801</v>
          </cell>
          <cell r="C2559">
            <v>28387.61</v>
          </cell>
          <cell r="D2559">
            <v>0</v>
          </cell>
          <cell r="E2559">
            <v>28385.835774375002</v>
          </cell>
        </row>
        <row r="2560">
          <cell r="A2560">
            <v>91642801</v>
          </cell>
          <cell r="B2560" t="str">
            <v>801</v>
          </cell>
          <cell r="C2560">
            <v>673.92</v>
          </cell>
          <cell r="D2560">
            <v>0</v>
          </cell>
          <cell r="E2560">
            <v>673.87788</v>
          </cell>
        </row>
        <row r="2561">
          <cell r="A2561">
            <v>91643801</v>
          </cell>
          <cell r="B2561" t="str">
            <v>801</v>
          </cell>
          <cell r="C2561">
            <v>0.01</v>
          </cell>
          <cell r="D2561">
            <v>0</v>
          </cell>
          <cell r="E2561">
            <v>9.9993750000000013E-3</v>
          </cell>
        </row>
        <row r="2562">
          <cell r="A2562">
            <v>91644801</v>
          </cell>
          <cell r="B2562" t="str">
            <v>801</v>
          </cell>
          <cell r="C2562">
            <v>688.06</v>
          </cell>
          <cell r="D2562">
            <v>0</v>
          </cell>
          <cell r="E2562">
            <v>688.01699624999992</v>
          </cell>
        </row>
        <row r="2563">
          <cell r="A2563">
            <v>91645801</v>
          </cell>
          <cell r="B2563" t="str">
            <v>801</v>
          </cell>
          <cell r="C2563">
            <v>0</v>
          </cell>
          <cell r="D2563">
            <v>0</v>
          </cell>
          <cell r="E2563">
            <v>0</v>
          </cell>
        </row>
        <row r="2564">
          <cell r="A2564">
            <v>91646801</v>
          </cell>
          <cell r="B2564" t="str">
            <v>801</v>
          </cell>
          <cell r="C2564">
            <v>0</v>
          </cell>
          <cell r="D2564">
            <v>0</v>
          </cell>
          <cell r="E2564">
            <v>0</v>
          </cell>
        </row>
        <row r="2565">
          <cell r="A2565">
            <v>91647801</v>
          </cell>
          <cell r="B2565" t="str">
            <v>801</v>
          </cell>
          <cell r="C2565">
            <v>0</v>
          </cell>
          <cell r="D2565">
            <v>0</v>
          </cell>
          <cell r="E2565">
            <v>0</v>
          </cell>
        </row>
        <row r="2566">
          <cell r="A2566">
            <v>91648801</v>
          </cell>
          <cell r="B2566" t="str">
            <v>801</v>
          </cell>
          <cell r="C2566">
            <v>0</v>
          </cell>
          <cell r="D2566">
            <v>0</v>
          </cell>
          <cell r="E2566">
            <v>0</v>
          </cell>
        </row>
        <row r="2567">
          <cell r="A2567">
            <v>91649801</v>
          </cell>
          <cell r="B2567" t="str">
            <v>801</v>
          </cell>
          <cell r="C2567">
            <v>0</v>
          </cell>
          <cell r="D2567">
            <v>0</v>
          </cell>
          <cell r="E2567">
            <v>0</v>
          </cell>
        </row>
        <row r="2568">
          <cell r="A2568">
            <v>91650801</v>
          </cell>
          <cell r="B2568" t="str">
            <v>801</v>
          </cell>
          <cell r="C2568">
            <v>0</v>
          </cell>
          <cell r="D2568">
            <v>0</v>
          </cell>
          <cell r="E2568">
            <v>0</v>
          </cell>
        </row>
        <row r="2569">
          <cell r="A2569">
            <v>91651801</v>
          </cell>
          <cell r="B2569" t="str">
            <v>801</v>
          </cell>
          <cell r="C2569">
            <v>0</v>
          </cell>
          <cell r="D2569">
            <v>0</v>
          </cell>
          <cell r="E2569">
            <v>0</v>
          </cell>
        </row>
        <row r="2570">
          <cell r="A2570">
            <v>91652801</v>
          </cell>
          <cell r="B2570" t="str">
            <v>801</v>
          </cell>
          <cell r="C2570">
            <v>128.13</v>
          </cell>
          <cell r="D2570">
            <v>0</v>
          </cell>
          <cell r="E2570">
            <v>128.12199187499999</v>
          </cell>
        </row>
        <row r="2571">
          <cell r="A2571">
            <v>91653801</v>
          </cell>
          <cell r="B2571" t="str">
            <v>801</v>
          </cell>
          <cell r="C2571">
            <v>0</v>
          </cell>
          <cell r="D2571">
            <v>0</v>
          </cell>
          <cell r="E2571">
            <v>0</v>
          </cell>
        </row>
        <row r="2572">
          <cell r="A2572">
            <v>91654801</v>
          </cell>
          <cell r="B2572" t="str">
            <v>801</v>
          </cell>
          <cell r="C2572">
            <v>0</v>
          </cell>
          <cell r="D2572">
            <v>0</v>
          </cell>
          <cell r="E2572">
            <v>0</v>
          </cell>
        </row>
        <row r="2573">
          <cell r="A2573">
            <v>91655801</v>
          </cell>
          <cell r="B2573" t="str">
            <v>801</v>
          </cell>
          <cell r="C2573">
            <v>0</v>
          </cell>
          <cell r="D2573">
            <v>0</v>
          </cell>
          <cell r="E2573">
            <v>0</v>
          </cell>
        </row>
        <row r="2574">
          <cell r="A2574">
            <v>91656801</v>
          </cell>
          <cell r="B2574" t="str">
            <v>801</v>
          </cell>
          <cell r="C2574">
            <v>28300.79</v>
          </cell>
          <cell r="D2574">
            <v>0</v>
          </cell>
          <cell r="E2574">
            <v>28299.021200625</v>
          </cell>
        </row>
        <row r="2575">
          <cell r="A2575">
            <v>91658801</v>
          </cell>
          <cell r="B2575" t="str">
            <v>801</v>
          </cell>
          <cell r="C2575">
            <v>4067.49</v>
          </cell>
          <cell r="D2575">
            <v>0</v>
          </cell>
          <cell r="E2575">
            <v>4067.2357818749997</v>
          </cell>
        </row>
        <row r="2576">
          <cell r="A2576">
            <v>91659801</v>
          </cell>
          <cell r="B2576" t="str">
            <v>801</v>
          </cell>
          <cell r="C2576">
            <v>57316.56</v>
          </cell>
          <cell r="D2576">
            <v>360</v>
          </cell>
          <cell r="E2576">
            <v>57312.977715000001</v>
          </cell>
        </row>
        <row r="2577">
          <cell r="A2577">
            <v>91660801</v>
          </cell>
          <cell r="B2577" t="str">
            <v>801</v>
          </cell>
          <cell r="C2577">
            <v>0</v>
          </cell>
          <cell r="D2577">
            <v>0</v>
          </cell>
          <cell r="E2577">
            <v>0</v>
          </cell>
        </row>
        <row r="2578">
          <cell r="A2578">
            <v>91661801</v>
          </cell>
          <cell r="B2578" t="str">
            <v>801</v>
          </cell>
          <cell r="C2578">
            <v>40555.800000000003</v>
          </cell>
          <cell r="D2578">
            <v>0</v>
          </cell>
          <cell r="E2578">
            <v>40553.265262500005</v>
          </cell>
        </row>
        <row r="2579">
          <cell r="A2579">
            <v>91663801</v>
          </cell>
          <cell r="B2579" t="str">
            <v>801</v>
          </cell>
          <cell r="C2579">
            <v>167.21</v>
          </cell>
          <cell r="D2579">
            <v>0</v>
          </cell>
          <cell r="E2579">
            <v>167.199549375</v>
          </cell>
        </row>
        <row r="2580">
          <cell r="A2580">
            <v>91664801</v>
          </cell>
          <cell r="B2580" t="str">
            <v>801</v>
          </cell>
          <cell r="C2580">
            <v>0</v>
          </cell>
          <cell r="D2580">
            <v>0</v>
          </cell>
          <cell r="E2580">
            <v>0</v>
          </cell>
        </row>
        <row r="2581">
          <cell r="A2581">
            <v>91665801</v>
          </cell>
          <cell r="B2581" t="str">
            <v>801</v>
          </cell>
          <cell r="C2581">
            <v>0</v>
          </cell>
          <cell r="D2581">
            <v>0</v>
          </cell>
          <cell r="E2581">
            <v>0</v>
          </cell>
        </row>
        <row r="2582">
          <cell r="A2582">
            <v>91667801</v>
          </cell>
          <cell r="B2582" t="str">
            <v>801</v>
          </cell>
          <cell r="C2582">
            <v>6098.63</v>
          </cell>
          <cell r="D2582">
            <v>0</v>
          </cell>
          <cell r="E2582">
            <v>6098.2488356250005</v>
          </cell>
        </row>
        <row r="2583">
          <cell r="A2583">
            <v>91668801</v>
          </cell>
          <cell r="B2583" t="str">
            <v>801</v>
          </cell>
          <cell r="C2583">
            <v>9530</v>
          </cell>
          <cell r="D2583">
            <v>519</v>
          </cell>
          <cell r="E2583">
            <v>9529.4043750000001</v>
          </cell>
        </row>
        <row r="2584">
          <cell r="A2584">
            <v>91669801</v>
          </cell>
          <cell r="B2584" t="str">
            <v>801</v>
          </cell>
          <cell r="C2584">
            <v>34035.49</v>
          </cell>
          <cell r="D2584">
            <v>0</v>
          </cell>
          <cell r="E2584">
            <v>34033.362781874996</v>
          </cell>
        </row>
        <row r="2585">
          <cell r="A2585">
            <v>91670801</v>
          </cell>
          <cell r="B2585" t="str">
            <v>801</v>
          </cell>
          <cell r="C2585">
            <v>0</v>
          </cell>
          <cell r="D2585">
            <v>0</v>
          </cell>
          <cell r="E2585">
            <v>0</v>
          </cell>
        </row>
        <row r="2586">
          <cell r="A2586">
            <v>91671801</v>
          </cell>
          <cell r="B2586" t="str">
            <v>801</v>
          </cell>
          <cell r="C2586">
            <v>236.68</v>
          </cell>
          <cell r="D2586">
            <v>685.25</v>
          </cell>
          <cell r="E2586">
            <v>236.66520750000001</v>
          </cell>
        </row>
        <row r="2587">
          <cell r="A2587">
            <v>91672801</v>
          </cell>
          <cell r="B2587" t="str">
            <v>801</v>
          </cell>
          <cell r="C2587">
            <v>7049.24</v>
          </cell>
          <cell r="D2587">
            <v>0</v>
          </cell>
          <cell r="E2587">
            <v>7048.7994225000002</v>
          </cell>
        </row>
        <row r="2588">
          <cell r="A2588">
            <v>91674801</v>
          </cell>
          <cell r="B2588" t="str">
            <v>801</v>
          </cell>
          <cell r="C2588">
            <v>7426.05</v>
          </cell>
          <cell r="D2588">
            <v>4386</v>
          </cell>
          <cell r="E2588">
            <v>7425.5858718750005</v>
          </cell>
        </row>
        <row r="2589">
          <cell r="A2589">
            <v>91675801</v>
          </cell>
          <cell r="B2589" t="str">
            <v>801</v>
          </cell>
          <cell r="C2589">
            <v>1021.38</v>
          </cell>
          <cell r="D2589">
            <v>0</v>
          </cell>
          <cell r="E2589">
            <v>1021.31616375</v>
          </cell>
        </row>
        <row r="2590">
          <cell r="A2590">
            <v>91676801</v>
          </cell>
          <cell r="B2590" t="str">
            <v>801</v>
          </cell>
          <cell r="C2590">
            <v>0</v>
          </cell>
          <cell r="D2590">
            <v>0</v>
          </cell>
          <cell r="E2590">
            <v>0</v>
          </cell>
        </row>
        <row r="2591">
          <cell r="A2591">
            <v>91677801</v>
          </cell>
          <cell r="B2591" t="str">
            <v>801</v>
          </cell>
          <cell r="C2591">
            <v>0</v>
          </cell>
          <cell r="D2591">
            <v>0</v>
          </cell>
          <cell r="E2591">
            <v>0</v>
          </cell>
        </row>
        <row r="2592">
          <cell r="A2592">
            <v>91678801</v>
          </cell>
          <cell r="B2592" t="str">
            <v>801</v>
          </cell>
          <cell r="C2592">
            <v>0</v>
          </cell>
          <cell r="D2592">
            <v>0</v>
          </cell>
          <cell r="E2592">
            <v>0</v>
          </cell>
        </row>
        <row r="2593">
          <cell r="A2593">
            <v>91679801</v>
          </cell>
          <cell r="B2593" t="str">
            <v>801</v>
          </cell>
          <cell r="C2593">
            <v>4698.18</v>
          </cell>
          <cell r="D2593">
            <v>0</v>
          </cell>
          <cell r="E2593">
            <v>4697.8863637500008</v>
          </cell>
        </row>
        <row r="2594">
          <cell r="A2594">
            <v>91680801</v>
          </cell>
          <cell r="B2594" t="str">
            <v>801</v>
          </cell>
          <cell r="C2594">
            <v>100</v>
          </cell>
          <cell r="D2594">
            <v>0</v>
          </cell>
          <cell r="E2594">
            <v>99.993750000000006</v>
          </cell>
        </row>
        <row r="2595">
          <cell r="A2595">
            <v>91681801</v>
          </cell>
          <cell r="B2595" t="str">
            <v>801</v>
          </cell>
          <cell r="C2595">
            <v>0</v>
          </cell>
          <cell r="D2595">
            <v>0</v>
          </cell>
          <cell r="E2595">
            <v>0</v>
          </cell>
        </row>
        <row r="2596">
          <cell r="A2596">
            <v>91682801</v>
          </cell>
          <cell r="B2596" t="str">
            <v>801</v>
          </cell>
          <cell r="C2596">
            <v>0</v>
          </cell>
          <cell r="D2596">
            <v>0</v>
          </cell>
          <cell r="E2596">
            <v>0</v>
          </cell>
        </row>
        <row r="2597">
          <cell r="A2597">
            <v>91683801</v>
          </cell>
          <cell r="B2597" t="str">
            <v>801</v>
          </cell>
          <cell r="C2597">
            <v>6050.7</v>
          </cell>
          <cell r="D2597">
            <v>0</v>
          </cell>
          <cell r="E2597">
            <v>6050.3218312500003</v>
          </cell>
        </row>
        <row r="2598">
          <cell r="A2598">
            <v>91685801</v>
          </cell>
          <cell r="B2598" t="str">
            <v>801</v>
          </cell>
          <cell r="C2598">
            <v>3781.34</v>
          </cell>
          <cell r="D2598">
            <v>0</v>
          </cell>
          <cell r="E2598">
            <v>3781.1036662500001</v>
          </cell>
        </row>
        <row r="2599">
          <cell r="A2599">
            <v>91686801</v>
          </cell>
          <cell r="B2599" t="str">
            <v>801</v>
          </cell>
          <cell r="C2599">
            <v>6012.2</v>
          </cell>
          <cell r="D2599">
            <v>0</v>
          </cell>
          <cell r="E2599">
            <v>6011.8242375</v>
          </cell>
        </row>
        <row r="2600">
          <cell r="A2600">
            <v>91687801</v>
          </cell>
          <cell r="B2600" t="str">
            <v>801</v>
          </cell>
          <cell r="C2600">
            <v>0</v>
          </cell>
          <cell r="D2600">
            <v>0</v>
          </cell>
          <cell r="E2600">
            <v>0</v>
          </cell>
        </row>
        <row r="2601">
          <cell r="A2601">
            <v>91688801</v>
          </cell>
          <cell r="B2601" t="str">
            <v>801</v>
          </cell>
          <cell r="C2601">
            <v>5804.63</v>
          </cell>
          <cell r="D2601">
            <v>0</v>
          </cell>
          <cell r="E2601">
            <v>5804.2672106250002</v>
          </cell>
        </row>
        <row r="2602">
          <cell r="A2602">
            <v>91689801</v>
          </cell>
          <cell r="B2602" t="str">
            <v>801</v>
          </cell>
          <cell r="C2602">
            <v>271.13</v>
          </cell>
          <cell r="D2602">
            <v>0</v>
          </cell>
          <cell r="E2602">
            <v>271.11305437499999</v>
          </cell>
        </row>
        <row r="2603">
          <cell r="A2603">
            <v>91690801</v>
          </cell>
          <cell r="B2603" t="str">
            <v>801</v>
          </cell>
          <cell r="C2603">
            <v>0</v>
          </cell>
          <cell r="D2603">
            <v>0</v>
          </cell>
          <cell r="E2603">
            <v>0</v>
          </cell>
        </row>
        <row r="2604">
          <cell r="A2604">
            <v>91691801</v>
          </cell>
          <cell r="B2604" t="str">
            <v>801</v>
          </cell>
          <cell r="C2604">
            <v>11216.51</v>
          </cell>
          <cell r="D2604">
            <v>0</v>
          </cell>
          <cell r="E2604">
            <v>11215.808968125</v>
          </cell>
        </row>
        <row r="2605">
          <cell r="A2605">
            <v>91692801</v>
          </cell>
          <cell r="B2605" t="str">
            <v>801</v>
          </cell>
          <cell r="C2605">
            <v>27295.78</v>
          </cell>
          <cell r="D2605">
            <v>4705</v>
          </cell>
          <cell r="E2605">
            <v>27294.07401375</v>
          </cell>
        </row>
        <row r="2606">
          <cell r="A2606">
            <v>91693801</v>
          </cell>
          <cell r="B2606" t="str">
            <v>801</v>
          </cell>
          <cell r="C2606">
            <v>0</v>
          </cell>
          <cell r="D2606">
            <v>0</v>
          </cell>
          <cell r="E2606">
            <v>0</v>
          </cell>
        </row>
        <row r="2607">
          <cell r="A2607">
            <v>91694801</v>
          </cell>
          <cell r="B2607" t="str">
            <v>801</v>
          </cell>
          <cell r="C2607">
            <v>9662.26</v>
          </cell>
          <cell r="D2607">
            <v>0</v>
          </cell>
          <cell r="E2607">
            <v>9661.6561087500013</v>
          </cell>
        </row>
        <row r="2608">
          <cell r="A2608">
            <v>91695801</v>
          </cell>
          <cell r="B2608" t="str">
            <v>801</v>
          </cell>
          <cell r="C2608">
            <v>194.87</v>
          </cell>
          <cell r="D2608">
            <v>440.22</v>
          </cell>
          <cell r="E2608">
            <v>194.85782062500002</v>
          </cell>
        </row>
        <row r="2609">
          <cell r="A2609">
            <v>91696801</v>
          </cell>
          <cell r="B2609" t="str">
            <v>801</v>
          </cell>
          <cell r="C2609">
            <v>186.12</v>
          </cell>
          <cell r="D2609">
            <v>0</v>
          </cell>
          <cell r="E2609">
            <v>186.10836750000001</v>
          </cell>
        </row>
        <row r="2610">
          <cell r="A2610">
            <v>91697801</v>
          </cell>
          <cell r="B2610" t="str">
            <v>801</v>
          </cell>
          <cell r="C2610">
            <v>-2871.8900000000003</v>
          </cell>
          <cell r="D2610">
            <v>0</v>
          </cell>
          <cell r="E2610">
            <v>-2871.7105068750006</v>
          </cell>
        </row>
        <row r="2611">
          <cell r="A2611">
            <v>91698801</v>
          </cell>
          <cell r="B2611" t="str">
            <v>801</v>
          </cell>
          <cell r="C2611">
            <v>177.79</v>
          </cell>
          <cell r="D2611">
            <v>0</v>
          </cell>
          <cell r="E2611">
            <v>177.77888812500001</v>
          </cell>
        </row>
        <row r="2612">
          <cell r="A2612">
            <v>91700801</v>
          </cell>
          <cell r="B2612" t="str">
            <v>801</v>
          </cell>
          <cell r="C2612">
            <v>0</v>
          </cell>
          <cell r="D2612">
            <v>0</v>
          </cell>
          <cell r="E2612">
            <v>0</v>
          </cell>
        </row>
        <row r="2613">
          <cell r="A2613">
            <v>91701801</v>
          </cell>
          <cell r="B2613" t="str">
            <v>801</v>
          </cell>
          <cell r="C2613">
            <v>0</v>
          </cell>
          <cell r="D2613">
            <v>0</v>
          </cell>
          <cell r="E2613">
            <v>0</v>
          </cell>
        </row>
        <row r="2614">
          <cell r="A2614">
            <v>91702801</v>
          </cell>
          <cell r="B2614" t="str">
            <v>801</v>
          </cell>
          <cell r="C2614">
            <v>0</v>
          </cell>
          <cell r="D2614">
            <v>0</v>
          </cell>
          <cell r="E2614">
            <v>0</v>
          </cell>
        </row>
        <row r="2615">
          <cell r="A2615">
            <v>91709801</v>
          </cell>
          <cell r="B2615" t="str">
            <v>801</v>
          </cell>
          <cell r="C2615">
            <v>2734.64</v>
          </cell>
          <cell r="D2615">
            <v>0</v>
          </cell>
          <cell r="E2615">
            <v>2734.4690850000002</v>
          </cell>
        </row>
        <row r="2616">
          <cell r="A2616">
            <v>91710801</v>
          </cell>
          <cell r="B2616" t="str">
            <v>801</v>
          </cell>
          <cell r="C2616">
            <v>697.8</v>
          </cell>
          <cell r="D2616">
            <v>0</v>
          </cell>
          <cell r="E2616">
            <v>697.75638749999996</v>
          </cell>
        </row>
        <row r="2617">
          <cell r="A2617">
            <v>91741801</v>
          </cell>
          <cell r="B2617" t="str">
            <v>801</v>
          </cell>
          <cell r="C2617">
            <v>131.30000000000001</v>
          </cell>
          <cell r="D2617">
            <v>0</v>
          </cell>
          <cell r="E2617">
            <v>131.29179375000001</v>
          </cell>
        </row>
        <row r="2618">
          <cell r="A2618">
            <v>91742801</v>
          </cell>
          <cell r="B2618" t="str">
            <v>801</v>
          </cell>
          <cell r="C2618">
            <v>0</v>
          </cell>
          <cell r="D2618">
            <v>0</v>
          </cell>
          <cell r="E2618">
            <v>0</v>
          </cell>
        </row>
        <row r="2619">
          <cell r="A2619">
            <v>91744801</v>
          </cell>
          <cell r="B2619" t="str">
            <v>801</v>
          </cell>
          <cell r="C2619">
            <v>0</v>
          </cell>
          <cell r="D2619">
            <v>0</v>
          </cell>
          <cell r="E2619">
            <v>0</v>
          </cell>
        </row>
        <row r="2620">
          <cell r="A2620">
            <v>91745801</v>
          </cell>
          <cell r="B2620" t="str">
            <v>801</v>
          </cell>
          <cell r="C2620">
            <v>0</v>
          </cell>
          <cell r="D2620">
            <v>0</v>
          </cell>
          <cell r="E2620">
            <v>0</v>
          </cell>
        </row>
        <row r="2621">
          <cell r="A2621">
            <v>91746801</v>
          </cell>
          <cell r="B2621" t="str">
            <v>801</v>
          </cell>
          <cell r="C2621">
            <v>8131.03</v>
          </cell>
          <cell r="D2621">
            <v>0</v>
          </cell>
          <cell r="E2621">
            <v>8130.5218106250004</v>
          </cell>
        </row>
        <row r="2622">
          <cell r="A2622">
            <v>91747801</v>
          </cell>
          <cell r="B2622" t="str">
            <v>801</v>
          </cell>
          <cell r="C2622">
            <v>11643.42</v>
          </cell>
          <cell r="D2622">
            <v>0</v>
          </cell>
          <cell r="E2622">
            <v>11642.69228625</v>
          </cell>
        </row>
        <row r="2623">
          <cell r="A2623">
            <v>91748801</v>
          </cell>
          <cell r="B2623" t="str">
            <v>801</v>
          </cell>
          <cell r="C2623">
            <v>6363.87</v>
          </cell>
          <cell r="D2623">
            <v>0</v>
          </cell>
          <cell r="E2623">
            <v>6363.4722581249998</v>
          </cell>
        </row>
        <row r="2624">
          <cell r="A2624">
            <v>91749801</v>
          </cell>
          <cell r="B2624" t="str">
            <v>801</v>
          </cell>
          <cell r="C2624">
            <v>4051.25</v>
          </cell>
          <cell r="D2624">
            <v>0</v>
          </cell>
          <cell r="E2624">
            <v>4050.9967968750002</v>
          </cell>
        </row>
        <row r="2625">
          <cell r="A2625">
            <v>91750801</v>
          </cell>
          <cell r="B2625" t="str">
            <v>801</v>
          </cell>
          <cell r="C2625">
            <v>10443.379999999999</v>
          </cell>
          <cell r="D2625">
            <v>0</v>
          </cell>
          <cell r="E2625">
            <v>10442.72728875</v>
          </cell>
        </row>
        <row r="2626">
          <cell r="A2626">
            <v>91751801</v>
          </cell>
          <cell r="B2626" t="str">
            <v>801</v>
          </cell>
          <cell r="C2626">
            <v>0</v>
          </cell>
          <cell r="D2626">
            <v>0</v>
          </cell>
          <cell r="E2626">
            <v>0</v>
          </cell>
        </row>
        <row r="2627">
          <cell r="A2627">
            <v>91753801</v>
          </cell>
          <cell r="B2627" t="str">
            <v>801</v>
          </cell>
          <cell r="C2627">
            <v>52879.29</v>
          </cell>
          <cell r="D2627">
            <v>1588</v>
          </cell>
          <cell r="E2627">
            <v>52875.985044375004</v>
          </cell>
        </row>
        <row r="2628">
          <cell r="A2628">
            <v>91755801</v>
          </cell>
          <cell r="B2628" t="str">
            <v>801</v>
          </cell>
          <cell r="C2628">
            <v>0</v>
          </cell>
          <cell r="D2628">
            <v>0</v>
          </cell>
          <cell r="E2628">
            <v>0</v>
          </cell>
        </row>
        <row r="2629">
          <cell r="A2629">
            <v>91763801</v>
          </cell>
          <cell r="B2629" t="str">
            <v>801</v>
          </cell>
          <cell r="C2629">
            <v>0</v>
          </cell>
          <cell r="D2629">
            <v>0</v>
          </cell>
          <cell r="E2629">
            <v>0</v>
          </cell>
        </row>
        <row r="2630">
          <cell r="A2630">
            <v>91764801</v>
          </cell>
          <cell r="B2630" t="str">
            <v>801</v>
          </cell>
          <cell r="C2630">
            <v>7828.66</v>
          </cell>
          <cell r="D2630">
            <v>0</v>
          </cell>
          <cell r="E2630">
            <v>7828.1707087499999</v>
          </cell>
        </row>
        <row r="2631">
          <cell r="A2631">
            <v>91791801</v>
          </cell>
          <cell r="B2631" t="str">
            <v>801</v>
          </cell>
          <cell r="C2631">
            <v>170.5</v>
          </cell>
          <cell r="D2631">
            <v>0</v>
          </cell>
          <cell r="E2631">
            <v>170.48934375000002</v>
          </cell>
        </row>
        <row r="2632">
          <cell r="A2632">
            <v>91835801</v>
          </cell>
          <cell r="B2632" t="str">
            <v>801</v>
          </cell>
          <cell r="C2632">
            <v>0</v>
          </cell>
          <cell r="D2632">
            <v>0</v>
          </cell>
          <cell r="E2632">
            <v>0</v>
          </cell>
        </row>
        <row r="2633">
          <cell r="A2633">
            <v>91891801</v>
          </cell>
          <cell r="B2633" t="str">
            <v>801</v>
          </cell>
          <cell r="C2633">
            <v>0</v>
          </cell>
          <cell r="D2633">
            <v>0</v>
          </cell>
          <cell r="E2633">
            <v>0</v>
          </cell>
        </row>
        <row r="2634">
          <cell r="A2634">
            <v>91893801</v>
          </cell>
          <cell r="B2634" t="str">
            <v>801</v>
          </cell>
          <cell r="C2634">
            <v>0</v>
          </cell>
          <cell r="D2634">
            <v>0</v>
          </cell>
          <cell r="E2634">
            <v>0</v>
          </cell>
        </row>
        <row r="2635">
          <cell r="A2635">
            <v>91938801</v>
          </cell>
          <cell r="B2635" t="str">
            <v>801</v>
          </cell>
          <cell r="C2635">
            <v>277.95999999999998</v>
          </cell>
          <cell r="D2635">
            <v>0</v>
          </cell>
          <cell r="E2635">
            <v>277.94262750000001</v>
          </cell>
        </row>
        <row r="2636">
          <cell r="A2636">
            <v>91963801</v>
          </cell>
          <cell r="B2636" t="str">
            <v>801</v>
          </cell>
          <cell r="C2636">
            <v>152</v>
          </cell>
          <cell r="D2636">
            <v>0</v>
          </cell>
          <cell r="E2636">
            <v>151.9905</v>
          </cell>
        </row>
        <row r="2637">
          <cell r="A2637">
            <v>91964801</v>
          </cell>
          <cell r="B2637" t="str">
            <v>801</v>
          </cell>
          <cell r="C2637">
            <v>0</v>
          </cell>
          <cell r="D2637">
            <v>0</v>
          </cell>
          <cell r="E2637">
            <v>0</v>
          </cell>
        </row>
        <row r="2638">
          <cell r="A2638">
            <v>91984801</v>
          </cell>
          <cell r="B2638" t="str">
            <v>801</v>
          </cell>
          <cell r="C2638">
            <v>0</v>
          </cell>
          <cell r="D2638">
            <v>0</v>
          </cell>
          <cell r="E2638">
            <v>0</v>
          </cell>
        </row>
        <row r="2639">
          <cell r="A2639">
            <v>91985801</v>
          </cell>
          <cell r="B2639" t="str">
            <v>801</v>
          </cell>
          <cell r="C2639">
            <v>4959</v>
          </cell>
          <cell r="D2639">
            <v>0</v>
          </cell>
          <cell r="E2639">
            <v>4958.6900624999998</v>
          </cell>
        </row>
        <row r="2640">
          <cell r="A2640">
            <v>91986801</v>
          </cell>
          <cell r="B2640" t="str">
            <v>801</v>
          </cell>
          <cell r="C2640">
            <v>0</v>
          </cell>
          <cell r="D2640">
            <v>0</v>
          </cell>
          <cell r="E2640">
            <v>0</v>
          </cell>
        </row>
        <row r="2641">
          <cell r="A2641">
            <v>91987801</v>
          </cell>
          <cell r="B2641" t="str">
            <v>801</v>
          </cell>
          <cell r="C2641">
            <v>0</v>
          </cell>
          <cell r="D2641">
            <v>0</v>
          </cell>
          <cell r="E2641">
            <v>0</v>
          </cell>
        </row>
        <row r="2642">
          <cell r="A2642">
            <v>91988801</v>
          </cell>
          <cell r="B2642" t="str">
            <v>801</v>
          </cell>
          <cell r="C2642">
            <v>0</v>
          </cell>
          <cell r="D2642">
            <v>0</v>
          </cell>
          <cell r="E2642">
            <v>0</v>
          </cell>
        </row>
        <row r="2643">
          <cell r="A2643">
            <v>91989801</v>
          </cell>
          <cell r="B2643" t="str">
            <v>801</v>
          </cell>
          <cell r="C2643">
            <v>0</v>
          </cell>
          <cell r="D2643">
            <v>0</v>
          </cell>
          <cell r="E2643">
            <v>0</v>
          </cell>
        </row>
        <row r="2644">
          <cell r="A2644">
            <v>91990801</v>
          </cell>
          <cell r="B2644" t="str">
            <v>801</v>
          </cell>
          <cell r="C2644">
            <v>2725.13</v>
          </cell>
          <cell r="D2644">
            <v>0</v>
          </cell>
          <cell r="E2644">
            <v>2724.9596793750002</v>
          </cell>
        </row>
        <row r="2645">
          <cell r="A2645">
            <v>91991801</v>
          </cell>
          <cell r="B2645" t="str">
            <v>801</v>
          </cell>
          <cell r="C2645">
            <v>0</v>
          </cell>
          <cell r="D2645">
            <v>1849</v>
          </cell>
          <cell r="E2645">
            <v>0</v>
          </cell>
        </row>
        <row r="2646">
          <cell r="A2646">
            <v>91992801</v>
          </cell>
          <cell r="B2646" t="str">
            <v>801</v>
          </cell>
          <cell r="C2646">
            <v>2474.71</v>
          </cell>
          <cell r="D2646">
            <v>0</v>
          </cell>
          <cell r="E2646">
            <v>2474.5553306249999</v>
          </cell>
        </row>
        <row r="2647">
          <cell r="A2647">
            <v>91993801</v>
          </cell>
          <cell r="B2647" t="str">
            <v>801</v>
          </cell>
          <cell r="C2647">
            <v>1542.99</v>
          </cell>
          <cell r="D2647">
            <v>0</v>
          </cell>
          <cell r="E2647">
            <v>1542.8935631250001</v>
          </cell>
        </row>
        <row r="2648">
          <cell r="A2648">
            <v>91994801</v>
          </cell>
          <cell r="B2648" t="str">
            <v>801</v>
          </cell>
          <cell r="C2648">
            <v>2792.32</v>
          </cell>
          <cell r="D2648">
            <v>0</v>
          </cell>
          <cell r="E2648">
            <v>2792.1454800000001</v>
          </cell>
        </row>
        <row r="2649">
          <cell r="A2649">
            <v>91995801</v>
          </cell>
          <cell r="B2649" t="str">
            <v>801</v>
          </cell>
          <cell r="C2649">
            <v>340.99</v>
          </cell>
          <cell r="D2649">
            <v>0</v>
          </cell>
          <cell r="E2649">
            <v>340.96868812500003</v>
          </cell>
        </row>
        <row r="2650">
          <cell r="A2650">
            <v>91996801</v>
          </cell>
          <cell r="B2650" t="str">
            <v>801</v>
          </cell>
          <cell r="C2650">
            <v>0</v>
          </cell>
          <cell r="D2650">
            <v>0</v>
          </cell>
          <cell r="E2650">
            <v>0</v>
          </cell>
        </row>
        <row r="2651">
          <cell r="A2651">
            <v>92000801</v>
          </cell>
          <cell r="B2651" t="str">
            <v>801</v>
          </cell>
          <cell r="C2651">
            <v>0</v>
          </cell>
          <cell r="D2651">
            <v>0</v>
          </cell>
          <cell r="E2651">
            <v>0</v>
          </cell>
        </row>
        <row r="2652">
          <cell r="A2652">
            <v>92002801</v>
          </cell>
          <cell r="B2652" t="str">
            <v>801</v>
          </cell>
          <cell r="C2652">
            <v>1664</v>
          </cell>
          <cell r="D2652">
            <v>0</v>
          </cell>
          <cell r="E2652">
            <v>1663.896</v>
          </cell>
        </row>
        <row r="2653">
          <cell r="A2653">
            <v>92003801</v>
          </cell>
          <cell r="B2653" t="str">
            <v>801</v>
          </cell>
          <cell r="C2653">
            <v>1596</v>
          </cell>
          <cell r="D2653">
            <v>0</v>
          </cell>
          <cell r="E2653">
            <v>1595.9002500000001</v>
          </cell>
        </row>
        <row r="2654">
          <cell r="A2654">
            <v>92004801</v>
          </cell>
          <cell r="B2654" t="str">
            <v>801</v>
          </cell>
          <cell r="C2654">
            <v>0</v>
          </cell>
          <cell r="D2654">
            <v>0</v>
          </cell>
          <cell r="E2654">
            <v>0</v>
          </cell>
        </row>
        <row r="2655">
          <cell r="A2655">
            <v>92006801</v>
          </cell>
          <cell r="B2655" t="str">
            <v>801</v>
          </cell>
          <cell r="C2655">
            <v>0</v>
          </cell>
          <cell r="D2655">
            <v>0</v>
          </cell>
          <cell r="E2655">
            <v>0</v>
          </cell>
        </row>
        <row r="2656">
          <cell r="A2656">
            <v>92050801</v>
          </cell>
          <cell r="B2656" t="str">
            <v>801</v>
          </cell>
          <cell r="C2656">
            <v>195.66</v>
          </cell>
          <cell r="D2656">
            <v>0</v>
          </cell>
          <cell r="E2656">
            <v>195.64777125000001</v>
          </cell>
        </row>
        <row r="2657">
          <cell r="A2657">
            <v>92062801</v>
          </cell>
          <cell r="B2657" t="str">
            <v>801</v>
          </cell>
          <cell r="C2657">
            <v>271.44</v>
          </cell>
          <cell r="D2657">
            <v>0</v>
          </cell>
          <cell r="E2657">
            <v>271.42303500000003</v>
          </cell>
        </row>
        <row r="2658">
          <cell r="A2658">
            <v>92072801</v>
          </cell>
          <cell r="B2658" t="str">
            <v>801</v>
          </cell>
          <cell r="C2658">
            <v>0</v>
          </cell>
          <cell r="D2658">
            <v>0</v>
          </cell>
          <cell r="E2658">
            <v>0</v>
          </cell>
        </row>
        <row r="2659">
          <cell r="A2659">
            <v>92180801</v>
          </cell>
          <cell r="B2659" t="str">
            <v>801</v>
          </cell>
          <cell r="C2659">
            <v>0</v>
          </cell>
          <cell r="D2659">
            <v>0</v>
          </cell>
          <cell r="E2659">
            <v>0</v>
          </cell>
        </row>
        <row r="2660">
          <cell r="A2660">
            <v>92182801</v>
          </cell>
          <cell r="B2660" t="str">
            <v>801</v>
          </cell>
          <cell r="C2660">
            <v>140.97999999999999</v>
          </cell>
          <cell r="D2660">
            <v>0</v>
          </cell>
          <cell r="E2660">
            <v>140.97118874999998</v>
          </cell>
        </row>
        <row r="2661">
          <cell r="A2661">
            <v>92184801</v>
          </cell>
          <cell r="B2661" t="str">
            <v>801</v>
          </cell>
          <cell r="C2661">
            <v>14.1</v>
          </cell>
          <cell r="D2661">
            <v>0</v>
          </cell>
          <cell r="E2661">
            <v>14.099118750000001</v>
          </cell>
        </row>
        <row r="2662">
          <cell r="A2662">
            <v>92197801</v>
          </cell>
          <cell r="B2662" t="str">
            <v>801</v>
          </cell>
          <cell r="C2662">
            <v>3817</v>
          </cell>
          <cell r="D2662">
            <v>0</v>
          </cell>
          <cell r="E2662">
            <v>3816.7614375000003</v>
          </cell>
        </row>
        <row r="2663">
          <cell r="A2663">
            <v>92246801</v>
          </cell>
          <cell r="B2663" t="str">
            <v>801</v>
          </cell>
          <cell r="C2663">
            <v>0</v>
          </cell>
          <cell r="D2663">
            <v>0</v>
          </cell>
          <cell r="E2663">
            <v>0</v>
          </cell>
        </row>
        <row r="2664">
          <cell r="A2664">
            <v>92247801</v>
          </cell>
          <cell r="B2664" t="str">
            <v>801</v>
          </cell>
          <cell r="C2664">
            <v>0</v>
          </cell>
          <cell r="D2664">
            <v>0</v>
          </cell>
          <cell r="E2664">
            <v>0</v>
          </cell>
        </row>
        <row r="2665">
          <cell r="A2665">
            <v>92248801</v>
          </cell>
          <cell r="B2665" t="str">
            <v>801</v>
          </cell>
          <cell r="C2665">
            <v>0</v>
          </cell>
          <cell r="D2665">
            <v>0</v>
          </cell>
          <cell r="E2665">
            <v>0</v>
          </cell>
        </row>
        <row r="2666">
          <cell r="A2666">
            <v>92249801</v>
          </cell>
          <cell r="B2666" t="str">
            <v>801</v>
          </cell>
          <cell r="C2666">
            <v>5337.58</v>
          </cell>
          <cell r="D2666">
            <v>0</v>
          </cell>
          <cell r="E2666">
            <v>5337.2464012500004</v>
          </cell>
        </row>
        <row r="2667">
          <cell r="A2667">
            <v>92251801</v>
          </cell>
          <cell r="B2667" t="str">
            <v>801</v>
          </cell>
          <cell r="C2667">
            <v>0</v>
          </cell>
          <cell r="D2667">
            <v>0</v>
          </cell>
          <cell r="E2667">
            <v>0</v>
          </cell>
        </row>
        <row r="2668">
          <cell r="A2668">
            <v>92252801</v>
          </cell>
          <cell r="B2668" t="str">
            <v>801</v>
          </cell>
          <cell r="C2668">
            <v>0</v>
          </cell>
          <cell r="D2668">
            <v>0</v>
          </cell>
          <cell r="E2668">
            <v>0</v>
          </cell>
        </row>
        <row r="2669">
          <cell r="A2669">
            <v>92253801</v>
          </cell>
          <cell r="B2669" t="str">
            <v>801</v>
          </cell>
          <cell r="C2669">
            <v>1079.3399999999999</v>
          </cell>
          <cell r="D2669">
            <v>0</v>
          </cell>
          <cell r="E2669">
            <v>1079.2725412499999</v>
          </cell>
        </row>
        <row r="2670">
          <cell r="A2670">
            <v>92254801</v>
          </cell>
          <cell r="B2670" t="str">
            <v>801</v>
          </cell>
          <cell r="C2670">
            <v>28572.38</v>
          </cell>
          <cell r="D2670">
            <v>0</v>
          </cell>
          <cell r="E2670">
            <v>28570.594226250003</v>
          </cell>
        </row>
        <row r="2671">
          <cell r="A2671">
            <v>92255801</v>
          </cell>
          <cell r="B2671" t="str">
            <v>801</v>
          </cell>
          <cell r="C2671">
            <v>0</v>
          </cell>
          <cell r="D2671">
            <v>0</v>
          </cell>
          <cell r="E2671">
            <v>0</v>
          </cell>
        </row>
        <row r="2672">
          <cell r="A2672">
            <v>92257801</v>
          </cell>
          <cell r="B2672" t="str">
            <v>801</v>
          </cell>
          <cell r="C2672">
            <v>0</v>
          </cell>
          <cell r="D2672">
            <v>0</v>
          </cell>
          <cell r="E2672">
            <v>0</v>
          </cell>
        </row>
        <row r="2673">
          <cell r="A2673">
            <v>92272801</v>
          </cell>
          <cell r="B2673" t="str">
            <v>801</v>
          </cell>
          <cell r="C2673">
            <v>368.02</v>
          </cell>
          <cell r="D2673">
            <v>0</v>
          </cell>
          <cell r="E2673">
            <v>367.99699874999999</v>
          </cell>
        </row>
        <row r="2674">
          <cell r="A2674">
            <v>92273801</v>
          </cell>
          <cell r="B2674" t="str">
            <v>801</v>
          </cell>
          <cell r="C2674">
            <v>12144.17</v>
          </cell>
          <cell r="D2674">
            <v>0</v>
          </cell>
          <cell r="E2674">
            <v>12143.410989375001</v>
          </cell>
        </row>
        <row r="2675">
          <cell r="A2675">
            <v>92301801</v>
          </cell>
          <cell r="B2675" t="str">
            <v>801</v>
          </cell>
          <cell r="C2675">
            <v>0</v>
          </cell>
          <cell r="D2675">
            <v>0</v>
          </cell>
          <cell r="E2675">
            <v>0</v>
          </cell>
        </row>
        <row r="2676">
          <cell r="A2676">
            <v>92302801</v>
          </cell>
          <cell r="B2676" t="str">
            <v>801</v>
          </cell>
          <cell r="C2676">
            <v>1958.71</v>
          </cell>
          <cell r="D2676">
            <v>0</v>
          </cell>
          <cell r="E2676">
            <v>1958.5875806250001</v>
          </cell>
        </row>
        <row r="2677">
          <cell r="A2677">
            <v>92382801</v>
          </cell>
          <cell r="B2677" t="str">
            <v>801</v>
          </cell>
          <cell r="C2677">
            <v>1017.74</v>
          </cell>
          <cell r="D2677">
            <v>0</v>
          </cell>
          <cell r="E2677">
            <v>1017.6763912500001</v>
          </cell>
        </row>
        <row r="2678">
          <cell r="A2678">
            <v>92389801</v>
          </cell>
          <cell r="B2678" t="str">
            <v>801</v>
          </cell>
          <cell r="C2678">
            <v>94.8</v>
          </cell>
          <cell r="D2678">
            <v>0</v>
          </cell>
          <cell r="E2678">
            <v>94.794075000000007</v>
          </cell>
        </row>
        <row r="2679">
          <cell r="A2679">
            <v>92391801</v>
          </cell>
          <cell r="B2679" t="str">
            <v>801</v>
          </cell>
          <cell r="C2679">
            <v>0</v>
          </cell>
          <cell r="D2679">
            <v>0</v>
          </cell>
          <cell r="E2679">
            <v>0</v>
          </cell>
        </row>
        <row r="2680">
          <cell r="A2680">
            <v>92400801</v>
          </cell>
          <cell r="B2680" t="str">
            <v>801</v>
          </cell>
          <cell r="C2680">
            <v>1134.08</v>
          </cell>
          <cell r="D2680">
            <v>0</v>
          </cell>
          <cell r="E2680">
            <v>1134.0091199999999</v>
          </cell>
        </row>
        <row r="2681">
          <cell r="A2681">
            <v>92418801</v>
          </cell>
          <cell r="B2681" t="str">
            <v>801</v>
          </cell>
          <cell r="C2681">
            <v>5426.77</v>
          </cell>
          <cell r="D2681">
            <v>0</v>
          </cell>
          <cell r="E2681">
            <v>5426.430826875001</v>
          </cell>
        </row>
        <row r="2682">
          <cell r="A2682">
            <v>92614801</v>
          </cell>
          <cell r="B2682" t="str">
            <v>801</v>
          </cell>
          <cell r="C2682">
            <v>0</v>
          </cell>
          <cell r="D2682">
            <v>0</v>
          </cell>
          <cell r="E2682">
            <v>0</v>
          </cell>
        </row>
        <row r="2683">
          <cell r="A2683">
            <v>92625801</v>
          </cell>
          <cell r="B2683" t="str">
            <v>801</v>
          </cell>
          <cell r="C2683">
            <v>12506</v>
          </cell>
          <cell r="D2683">
            <v>0</v>
          </cell>
          <cell r="E2683">
            <v>12505.218375</v>
          </cell>
        </row>
        <row r="2684">
          <cell r="A2684">
            <v>92647801</v>
          </cell>
          <cell r="B2684" t="str">
            <v>801</v>
          </cell>
          <cell r="C2684">
            <v>3444.1</v>
          </cell>
          <cell r="D2684">
            <v>0</v>
          </cell>
          <cell r="E2684">
            <v>3443.8847437499999</v>
          </cell>
        </row>
        <row r="2685">
          <cell r="A2685">
            <v>92648801</v>
          </cell>
          <cell r="B2685" t="str">
            <v>801</v>
          </cell>
          <cell r="C2685">
            <v>0</v>
          </cell>
          <cell r="D2685">
            <v>0</v>
          </cell>
          <cell r="E2685">
            <v>0</v>
          </cell>
        </row>
        <row r="2686">
          <cell r="A2686">
            <v>92666801</v>
          </cell>
          <cell r="B2686" t="str">
            <v>801</v>
          </cell>
          <cell r="C2686">
            <v>0</v>
          </cell>
          <cell r="D2686">
            <v>0</v>
          </cell>
          <cell r="E2686">
            <v>0</v>
          </cell>
        </row>
        <row r="2687">
          <cell r="A2687">
            <v>92668801</v>
          </cell>
          <cell r="B2687" t="str">
            <v>801</v>
          </cell>
          <cell r="C2687">
            <v>134.18</v>
          </cell>
          <cell r="D2687">
            <v>0</v>
          </cell>
          <cell r="E2687">
            <v>134.17161375000001</v>
          </cell>
        </row>
        <row r="2688">
          <cell r="A2688">
            <v>92669801</v>
          </cell>
          <cell r="B2688" t="str">
            <v>801</v>
          </cell>
          <cell r="C2688">
            <v>0</v>
          </cell>
          <cell r="D2688">
            <v>0</v>
          </cell>
          <cell r="E2688">
            <v>0</v>
          </cell>
        </row>
        <row r="2689">
          <cell r="A2689">
            <v>92714801</v>
          </cell>
          <cell r="B2689" t="str">
            <v>801</v>
          </cell>
          <cell r="C2689">
            <v>940.12</v>
          </cell>
          <cell r="D2689">
            <v>0</v>
          </cell>
          <cell r="E2689">
            <v>940.06124250000005</v>
          </cell>
        </row>
        <row r="2690">
          <cell r="A2690">
            <v>92715801</v>
          </cell>
          <cell r="B2690" t="str">
            <v>801</v>
          </cell>
          <cell r="C2690">
            <v>1164.18</v>
          </cell>
          <cell r="D2690">
            <v>0</v>
          </cell>
          <cell r="E2690">
            <v>1164.1072387500001</v>
          </cell>
        </row>
        <row r="2691">
          <cell r="A2691">
            <v>92716801</v>
          </cell>
          <cell r="B2691" t="str">
            <v>801</v>
          </cell>
          <cell r="C2691">
            <v>0</v>
          </cell>
          <cell r="D2691">
            <v>0</v>
          </cell>
          <cell r="E2691">
            <v>0</v>
          </cell>
        </row>
        <row r="2692">
          <cell r="A2692">
            <v>92718801</v>
          </cell>
          <cell r="B2692" t="str">
            <v>801</v>
          </cell>
          <cell r="C2692">
            <v>500.22</v>
          </cell>
          <cell r="D2692">
            <v>0</v>
          </cell>
          <cell r="E2692">
            <v>500.18873625000003</v>
          </cell>
        </row>
        <row r="2693">
          <cell r="A2693">
            <v>92753801</v>
          </cell>
          <cell r="B2693" t="str">
            <v>801</v>
          </cell>
          <cell r="C2693">
            <v>0</v>
          </cell>
          <cell r="D2693">
            <v>0</v>
          </cell>
          <cell r="E2693">
            <v>0</v>
          </cell>
        </row>
        <row r="2694">
          <cell r="A2694">
            <v>92755801</v>
          </cell>
          <cell r="B2694" t="str">
            <v>801</v>
          </cell>
          <cell r="C2694">
            <v>0</v>
          </cell>
          <cell r="D2694">
            <v>0</v>
          </cell>
          <cell r="E2694">
            <v>0</v>
          </cell>
        </row>
        <row r="2695">
          <cell r="A2695">
            <v>92773801</v>
          </cell>
          <cell r="B2695" t="str">
            <v>801</v>
          </cell>
          <cell r="C2695">
            <v>84.05</v>
          </cell>
          <cell r="D2695">
            <v>0</v>
          </cell>
          <cell r="E2695">
            <v>84.044746875000001</v>
          </cell>
        </row>
        <row r="2696">
          <cell r="A2696">
            <v>92788801</v>
          </cell>
          <cell r="B2696" t="str">
            <v>801</v>
          </cell>
          <cell r="C2696">
            <v>364.75</v>
          </cell>
          <cell r="D2696">
            <v>0</v>
          </cell>
          <cell r="E2696">
            <v>364.72720312500002</v>
          </cell>
        </row>
        <row r="2697">
          <cell r="A2697">
            <v>92821801</v>
          </cell>
          <cell r="B2697" t="str">
            <v>801</v>
          </cell>
          <cell r="C2697">
            <v>0</v>
          </cell>
          <cell r="D2697">
            <v>0</v>
          </cell>
          <cell r="E2697">
            <v>0</v>
          </cell>
        </row>
        <row r="2698">
          <cell r="A2698">
            <v>92842801</v>
          </cell>
          <cell r="B2698" t="str">
            <v>801</v>
          </cell>
          <cell r="C2698">
            <v>0</v>
          </cell>
          <cell r="D2698">
            <v>0</v>
          </cell>
          <cell r="E2698">
            <v>0</v>
          </cell>
        </row>
        <row r="2699">
          <cell r="A2699">
            <v>92854801</v>
          </cell>
          <cell r="B2699" t="str">
            <v>801</v>
          </cell>
          <cell r="C2699">
            <v>881.45</v>
          </cell>
          <cell r="D2699">
            <v>0</v>
          </cell>
          <cell r="E2699">
            <v>881.39490937500011</v>
          </cell>
        </row>
        <row r="2700">
          <cell r="A2700">
            <v>92913801</v>
          </cell>
          <cell r="B2700" t="str">
            <v>801</v>
          </cell>
          <cell r="C2700">
            <v>316.04000000000002</v>
          </cell>
          <cell r="D2700">
            <v>0</v>
          </cell>
          <cell r="E2700">
            <v>316.02024750000004</v>
          </cell>
        </row>
        <row r="2701">
          <cell r="A2701">
            <v>92946801</v>
          </cell>
          <cell r="B2701" t="str">
            <v>801</v>
          </cell>
          <cell r="C2701">
            <v>3711.23</v>
          </cell>
          <cell r="D2701">
            <v>0</v>
          </cell>
          <cell r="E2701">
            <v>3710.998048125</v>
          </cell>
        </row>
        <row r="2702">
          <cell r="A2702">
            <v>92947801</v>
          </cell>
          <cell r="B2702" t="str">
            <v>801</v>
          </cell>
          <cell r="C2702">
            <v>0</v>
          </cell>
          <cell r="D2702">
            <v>0</v>
          </cell>
          <cell r="E2702">
            <v>0</v>
          </cell>
        </row>
        <row r="2703">
          <cell r="A2703">
            <v>92982801</v>
          </cell>
          <cell r="B2703" t="str">
            <v>801</v>
          </cell>
          <cell r="C2703">
            <v>0</v>
          </cell>
          <cell r="D2703">
            <v>0</v>
          </cell>
          <cell r="E2703">
            <v>0</v>
          </cell>
        </row>
        <row r="2704">
          <cell r="A2704">
            <v>92987801</v>
          </cell>
          <cell r="B2704" t="str">
            <v>801</v>
          </cell>
          <cell r="C2704">
            <v>25138.52</v>
          </cell>
          <cell r="D2704">
            <v>0</v>
          </cell>
          <cell r="E2704">
            <v>25136.948842500002</v>
          </cell>
        </row>
        <row r="2705">
          <cell r="A2705">
            <v>93910801</v>
          </cell>
          <cell r="B2705" t="str">
            <v>801</v>
          </cell>
          <cell r="C2705">
            <v>10040.129999999999</v>
          </cell>
          <cell r="D2705">
            <v>0</v>
          </cell>
          <cell r="E2705">
            <v>10039.502491874999</v>
          </cell>
        </row>
        <row r="2706">
          <cell r="A2706">
            <v>93987801</v>
          </cell>
          <cell r="B2706" t="str">
            <v>801</v>
          </cell>
          <cell r="C2706">
            <v>0</v>
          </cell>
          <cell r="D2706">
            <v>0</v>
          </cell>
          <cell r="E2706">
            <v>0</v>
          </cell>
        </row>
        <row r="2707">
          <cell r="A2707">
            <v>93988801</v>
          </cell>
          <cell r="B2707" t="str">
            <v>801</v>
          </cell>
          <cell r="C2707">
            <v>0</v>
          </cell>
          <cell r="D2707">
            <v>0</v>
          </cell>
          <cell r="E2707">
            <v>0</v>
          </cell>
        </row>
        <row r="2708">
          <cell r="A2708">
            <v>93989801</v>
          </cell>
          <cell r="B2708" t="str">
            <v>801</v>
          </cell>
          <cell r="C2708">
            <v>19685.97</v>
          </cell>
          <cell r="D2708">
            <v>0</v>
          </cell>
          <cell r="E2708">
            <v>19684.739626875002</v>
          </cell>
        </row>
        <row r="2709">
          <cell r="A2709">
            <v>93998801</v>
          </cell>
          <cell r="B2709" t="str">
            <v>801</v>
          </cell>
          <cell r="C2709">
            <v>151.13</v>
          </cell>
          <cell r="D2709">
            <v>0</v>
          </cell>
          <cell r="E2709">
            <v>151.12055437500001</v>
          </cell>
        </row>
        <row r="2710">
          <cell r="A2710">
            <v>94087801</v>
          </cell>
          <cell r="B2710" t="str">
            <v>801</v>
          </cell>
          <cell r="C2710">
            <v>0</v>
          </cell>
          <cell r="D2710">
            <v>0</v>
          </cell>
          <cell r="E2710">
            <v>0</v>
          </cell>
        </row>
        <row r="2711">
          <cell r="A2711">
            <v>94168801</v>
          </cell>
          <cell r="B2711" t="str">
            <v>801</v>
          </cell>
          <cell r="C2711">
            <v>191.13</v>
          </cell>
          <cell r="D2711">
            <v>0</v>
          </cell>
          <cell r="E2711">
            <v>191.11805437500001</v>
          </cell>
        </row>
        <row r="2712">
          <cell r="A2712">
            <v>94169801</v>
          </cell>
          <cell r="B2712" t="str">
            <v>801</v>
          </cell>
          <cell r="C2712">
            <v>21812.34</v>
          </cell>
          <cell r="D2712">
            <v>12127</v>
          </cell>
          <cell r="E2712">
            <v>21810.97672875</v>
          </cell>
        </row>
        <row r="2713">
          <cell r="A2713">
            <v>94360801</v>
          </cell>
          <cell r="B2713" t="str">
            <v>801</v>
          </cell>
          <cell r="C2713">
            <v>0</v>
          </cell>
          <cell r="D2713">
            <v>0</v>
          </cell>
          <cell r="E2713">
            <v>0</v>
          </cell>
        </row>
        <row r="2714">
          <cell r="A2714">
            <v>94413801</v>
          </cell>
          <cell r="B2714" t="str">
            <v>801</v>
          </cell>
          <cell r="C2714">
            <v>0</v>
          </cell>
          <cell r="D2714">
            <v>0</v>
          </cell>
          <cell r="E2714">
            <v>0</v>
          </cell>
        </row>
        <row r="2715">
          <cell r="A2715">
            <v>94421801</v>
          </cell>
          <cell r="B2715" t="str">
            <v>801</v>
          </cell>
          <cell r="C2715">
            <v>3668.93</v>
          </cell>
          <cell r="D2715">
            <v>892</v>
          </cell>
          <cell r="E2715">
            <v>3668.7006918749998</v>
          </cell>
        </row>
        <row r="2716">
          <cell r="A2716">
            <v>94526801</v>
          </cell>
          <cell r="B2716" t="str">
            <v>801</v>
          </cell>
          <cell r="C2716">
            <v>203.5</v>
          </cell>
          <cell r="D2716">
            <v>0</v>
          </cell>
          <cell r="E2716">
            <v>203.48728125</v>
          </cell>
        </row>
        <row r="2717">
          <cell r="A2717">
            <v>94527801</v>
          </cell>
          <cell r="B2717" t="str">
            <v>801</v>
          </cell>
          <cell r="C2717">
            <v>0</v>
          </cell>
          <cell r="D2717">
            <v>0</v>
          </cell>
          <cell r="E2717">
            <v>0</v>
          </cell>
        </row>
        <row r="2718">
          <cell r="A2718">
            <v>94528801</v>
          </cell>
          <cell r="B2718" t="str">
            <v>801</v>
          </cell>
          <cell r="C2718">
            <v>0</v>
          </cell>
          <cell r="D2718">
            <v>0</v>
          </cell>
          <cell r="E2718">
            <v>0</v>
          </cell>
        </row>
        <row r="2719">
          <cell r="A2719">
            <v>94557801</v>
          </cell>
          <cell r="B2719" t="str">
            <v>801</v>
          </cell>
          <cell r="C2719">
            <v>-9453.8099999999977</v>
          </cell>
          <cell r="D2719">
            <v>5585</v>
          </cell>
          <cell r="E2719">
            <v>-9453.2191368749973</v>
          </cell>
        </row>
        <row r="2720">
          <cell r="A2720">
            <v>94594801</v>
          </cell>
          <cell r="B2720" t="str">
            <v>801</v>
          </cell>
          <cell r="C2720">
            <v>35.979999999999997</v>
          </cell>
          <cell r="D2720">
            <v>6.1</v>
          </cell>
          <cell r="E2720">
            <v>35.977751249999997</v>
          </cell>
        </row>
        <row r="2721">
          <cell r="A2721">
            <v>94847801</v>
          </cell>
          <cell r="B2721" t="str">
            <v>801</v>
          </cell>
          <cell r="C2721">
            <v>748.5</v>
          </cell>
          <cell r="D2721">
            <v>0</v>
          </cell>
          <cell r="E2721">
            <v>748.45321875000002</v>
          </cell>
        </row>
        <row r="2722">
          <cell r="A2722">
            <v>94950801</v>
          </cell>
          <cell r="B2722" t="str">
            <v>801</v>
          </cell>
          <cell r="C2722">
            <v>117.13</v>
          </cell>
          <cell r="D2722">
            <v>0</v>
          </cell>
          <cell r="E2722">
            <v>117.122679375</v>
          </cell>
        </row>
        <row r="2723">
          <cell r="A2723">
            <v>94955801</v>
          </cell>
          <cell r="B2723" t="str">
            <v>801</v>
          </cell>
          <cell r="C2723">
            <v>164.5</v>
          </cell>
          <cell r="D2723">
            <v>0</v>
          </cell>
          <cell r="E2723">
            <v>164.48971875000001</v>
          </cell>
        </row>
        <row r="2724">
          <cell r="A2724">
            <v>94984801</v>
          </cell>
          <cell r="B2724" t="str">
            <v>801</v>
          </cell>
          <cell r="C2724">
            <v>0</v>
          </cell>
          <cell r="D2724">
            <v>0</v>
          </cell>
          <cell r="E2724">
            <v>0</v>
          </cell>
        </row>
        <row r="2725">
          <cell r="A2725">
            <v>96174801</v>
          </cell>
          <cell r="B2725" t="str">
            <v>801</v>
          </cell>
          <cell r="C2725">
            <v>0</v>
          </cell>
          <cell r="D2725">
            <v>0</v>
          </cell>
          <cell r="E2725">
            <v>0</v>
          </cell>
        </row>
        <row r="2726">
          <cell r="A2726">
            <v>96175801</v>
          </cell>
          <cell r="B2726" t="str">
            <v>801</v>
          </cell>
          <cell r="C2726">
            <v>0</v>
          </cell>
          <cell r="D2726">
            <v>0</v>
          </cell>
          <cell r="E2726">
            <v>0</v>
          </cell>
        </row>
        <row r="2727">
          <cell r="A2727">
            <v>96176801</v>
          </cell>
          <cell r="B2727" t="str">
            <v>801</v>
          </cell>
          <cell r="C2727">
            <v>0</v>
          </cell>
          <cell r="D2727">
            <v>0</v>
          </cell>
          <cell r="E2727">
            <v>0</v>
          </cell>
        </row>
        <row r="2728">
          <cell r="A2728">
            <v>96177801</v>
          </cell>
          <cell r="B2728" t="str">
            <v>801</v>
          </cell>
          <cell r="C2728">
            <v>294.32</v>
          </cell>
          <cell r="D2728">
            <v>0</v>
          </cell>
          <cell r="E2728">
            <v>294.301605</v>
          </cell>
        </row>
        <row r="2729">
          <cell r="A2729">
            <v>96184801</v>
          </cell>
          <cell r="B2729" t="str">
            <v>801</v>
          </cell>
          <cell r="C2729">
            <v>5787.23</v>
          </cell>
          <cell r="D2729">
            <v>0</v>
          </cell>
          <cell r="E2729">
            <v>5786.8682981249995</v>
          </cell>
        </row>
        <row r="2730">
          <cell r="A2730">
            <v>96185801</v>
          </cell>
          <cell r="B2730" t="str">
            <v>801</v>
          </cell>
          <cell r="C2730">
            <v>0</v>
          </cell>
          <cell r="D2730">
            <v>0</v>
          </cell>
          <cell r="E2730">
            <v>0</v>
          </cell>
        </row>
        <row r="2731">
          <cell r="A2731">
            <v>96263801</v>
          </cell>
          <cell r="B2731" t="str">
            <v>801</v>
          </cell>
          <cell r="C2731">
            <v>5911</v>
          </cell>
          <cell r="D2731">
            <v>0</v>
          </cell>
          <cell r="E2731">
            <v>5910.6305625000005</v>
          </cell>
        </row>
        <row r="2732">
          <cell r="A2732">
            <v>96264801</v>
          </cell>
          <cell r="B2732" t="str">
            <v>801</v>
          </cell>
          <cell r="C2732">
            <v>0</v>
          </cell>
          <cell r="D2732">
            <v>0</v>
          </cell>
          <cell r="E2732">
            <v>0</v>
          </cell>
        </row>
        <row r="2733">
          <cell r="A2733">
            <v>96267801</v>
          </cell>
          <cell r="B2733" t="str">
            <v>801</v>
          </cell>
          <cell r="C2733">
            <v>15773.5</v>
          </cell>
          <cell r="D2733">
            <v>197</v>
          </cell>
          <cell r="E2733">
            <v>15772.514156250001</v>
          </cell>
        </row>
        <row r="2734">
          <cell r="A2734">
            <v>96268801</v>
          </cell>
          <cell r="B2734" t="str">
            <v>801</v>
          </cell>
          <cell r="C2734">
            <v>0</v>
          </cell>
          <cell r="D2734">
            <v>0</v>
          </cell>
          <cell r="E2734">
            <v>0</v>
          </cell>
        </row>
        <row r="2735">
          <cell r="A2735">
            <v>96269801</v>
          </cell>
          <cell r="B2735" t="str">
            <v>801</v>
          </cell>
          <cell r="C2735">
            <v>0</v>
          </cell>
          <cell r="D2735">
            <v>0</v>
          </cell>
          <cell r="E2735">
            <v>0</v>
          </cell>
        </row>
        <row r="2736">
          <cell r="A2736">
            <v>96302801</v>
          </cell>
          <cell r="B2736" t="str">
            <v>801</v>
          </cell>
          <cell r="C2736">
            <v>0</v>
          </cell>
          <cell r="D2736">
            <v>0</v>
          </cell>
          <cell r="E2736">
            <v>0</v>
          </cell>
        </row>
        <row r="2737">
          <cell r="A2737">
            <v>96303801</v>
          </cell>
          <cell r="B2737" t="str">
            <v>801</v>
          </cell>
          <cell r="C2737">
            <v>840.69</v>
          </cell>
          <cell r="D2737">
            <v>0</v>
          </cell>
          <cell r="E2737">
            <v>840.63745687500011</v>
          </cell>
        </row>
        <row r="2738">
          <cell r="A2738">
            <v>96352801</v>
          </cell>
          <cell r="B2738" t="str">
            <v>801</v>
          </cell>
          <cell r="C2738">
            <v>0</v>
          </cell>
          <cell r="D2738">
            <v>0</v>
          </cell>
          <cell r="E2738">
            <v>0</v>
          </cell>
        </row>
        <row r="2739">
          <cell r="A2739">
            <v>96381801</v>
          </cell>
          <cell r="B2739" t="str">
            <v>801</v>
          </cell>
          <cell r="C2739">
            <v>-28827.119999999999</v>
          </cell>
          <cell r="D2739">
            <v>5000</v>
          </cell>
          <cell r="E2739">
            <v>-28825.318305000001</v>
          </cell>
        </row>
        <row r="2740">
          <cell r="A2740">
            <v>96382801</v>
          </cell>
          <cell r="B2740" t="str">
            <v>801</v>
          </cell>
          <cell r="C2740">
            <v>0</v>
          </cell>
          <cell r="D2740">
            <v>0</v>
          </cell>
          <cell r="E2740">
            <v>0</v>
          </cell>
        </row>
        <row r="2741">
          <cell r="A2741">
            <v>96383801</v>
          </cell>
          <cell r="B2741" t="str">
            <v>801</v>
          </cell>
          <cell r="C2741">
            <v>0</v>
          </cell>
          <cell r="D2741">
            <v>0</v>
          </cell>
          <cell r="E2741">
            <v>0</v>
          </cell>
        </row>
        <row r="2742">
          <cell r="A2742">
            <v>96408801</v>
          </cell>
          <cell r="B2742" t="str">
            <v>801</v>
          </cell>
          <cell r="C2742">
            <v>0</v>
          </cell>
          <cell r="D2742">
            <v>0</v>
          </cell>
          <cell r="E2742">
            <v>0</v>
          </cell>
        </row>
        <row r="2743">
          <cell r="A2743">
            <v>96416801</v>
          </cell>
          <cell r="B2743" t="str">
            <v>801</v>
          </cell>
          <cell r="C2743">
            <v>0</v>
          </cell>
          <cell r="D2743">
            <v>0</v>
          </cell>
          <cell r="E2743">
            <v>0</v>
          </cell>
        </row>
        <row r="2744">
          <cell r="A2744">
            <v>96470801</v>
          </cell>
          <cell r="B2744" t="str">
            <v>801</v>
          </cell>
          <cell r="C2744">
            <v>12906.15</v>
          </cell>
          <cell r="D2744">
            <v>0</v>
          </cell>
          <cell r="E2744">
            <v>12905.343365625</v>
          </cell>
        </row>
        <row r="2745">
          <cell r="A2745">
            <v>96471801</v>
          </cell>
          <cell r="B2745" t="str">
            <v>801</v>
          </cell>
          <cell r="C2745">
            <v>0</v>
          </cell>
          <cell r="D2745">
            <v>0</v>
          </cell>
          <cell r="E2745">
            <v>0</v>
          </cell>
        </row>
        <row r="2746">
          <cell r="A2746">
            <v>96472801</v>
          </cell>
          <cell r="B2746" t="str">
            <v>801</v>
          </cell>
          <cell r="C2746">
            <v>851.22</v>
          </cell>
          <cell r="D2746">
            <v>0</v>
          </cell>
          <cell r="E2746">
            <v>851.16679875000011</v>
          </cell>
        </row>
        <row r="2747">
          <cell r="A2747">
            <v>96521801</v>
          </cell>
          <cell r="B2747" t="str">
            <v>801</v>
          </cell>
          <cell r="C2747">
            <v>130</v>
          </cell>
          <cell r="D2747">
            <v>0</v>
          </cell>
          <cell r="E2747">
            <v>129.99187499999999</v>
          </cell>
        </row>
        <row r="2748">
          <cell r="A2748">
            <v>99150801</v>
          </cell>
          <cell r="B2748" t="str">
            <v>801</v>
          </cell>
          <cell r="C2748">
            <v>0</v>
          </cell>
          <cell r="D2748">
            <v>0</v>
          </cell>
          <cell r="E2748">
            <v>0</v>
          </cell>
        </row>
        <row r="2749">
          <cell r="A2749">
            <v>99820801</v>
          </cell>
          <cell r="B2749" t="str">
            <v>801</v>
          </cell>
          <cell r="C2749">
            <v>0</v>
          </cell>
          <cell r="D2749">
            <v>0</v>
          </cell>
          <cell r="E2749">
            <v>0</v>
          </cell>
        </row>
        <row r="2750">
          <cell r="A2750" t="str">
            <v>(vazio)</v>
          </cell>
          <cell r="B2750" t="str">
            <v>io)</v>
          </cell>
          <cell r="E2750" t="e">
            <v>#N/A</v>
          </cell>
        </row>
        <row r="2751">
          <cell r="A2751" t="str">
            <v>Total Geral</v>
          </cell>
          <cell r="B2751" t="str">
            <v>ral</v>
          </cell>
          <cell r="C2751">
            <v>17954706.449999992</v>
          </cell>
          <cell r="D2751">
            <v>386106.47</v>
          </cell>
          <cell r="E2751" t="e">
            <v>#N/A</v>
          </cell>
        </row>
      </sheetData>
      <sheetData sheetId="2"/>
      <sheetData sheetId="3"/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e"/>
      <sheetName val="Base Ativa"/>
      <sheetName val="Dados"/>
      <sheetName val="Atualizações"/>
      <sheetName val="Base Inativos"/>
      <sheetName val=""/>
      <sheetName val="Planilha1"/>
    </sheetNames>
    <sheetDataSet>
      <sheetData sheetId="0" refreshError="1"/>
      <sheetData sheetId="1">
        <row r="7">
          <cell r="B7" t="str">
            <v>SKU</v>
          </cell>
          <cell r="C7" t="str">
            <v>Final</v>
          </cell>
          <cell r="D7" t="str">
            <v>SKU Descrição do Produto Acabado</v>
          </cell>
          <cell r="E7" t="str">
            <v>Granel de Produção</v>
          </cell>
          <cell r="F7" t="str">
            <v>SKU Granel Descrição</v>
          </cell>
          <cell r="G7" t="str">
            <v>Estoque</v>
          </cell>
          <cell r="H7" t="str">
            <v>Tipo</v>
          </cell>
          <cell r="I7" t="str">
            <v>Pack e UMG</v>
          </cell>
          <cell r="J7" t="str">
            <v>Tipo de Embalagem</v>
          </cell>
          <cell r="K7" t="str">
            <v>Segmento</v>
          </cell>
          <cell r="L7" t="str">
            <v>GPO</v>
          </cell>
          <cell r="M7" t="str">
            <v>Origem</v>
          </cell>
          <cell r="N7" t="str">
            <v>GKA (Y/N)</v>
          </cell>
          <cell r="O7" t="str">
            <v>Data de Implementação</v>
          </cell>
          <cell r="P7" t="str">
            <v>Linha</v>
          </cell>
          <cell r="Q7" t="str">
            <v>Exit Date</v>
          </cell>
          <cell r="R7" t="str">
            <v>Status</v>
          </cell>
        </row>
        <row r="8">
          <cell r="B8">
            <v>45297905</v>
          </cell>
          <cell r="C8" t="str">
            <v>905</v>
          </cell>
          <cell r="D8" t="str">
            <v>ADVANCE 4T AX5 20W-50 SL/ MA CX. 12X1L</v>
          </cell>
          <cell r="E8">
            <v>45297801</v>
          </cell>
          <cell r="F8" t="str">
            <v>ADVANCE 4T AX5 20W-50 SL/ MA GRANEL</v>
          </cell>
          <cell r="H8" t="str">
            <v>Óleo</v>
          </cell>
          <cell r="I8" t="str">
            <v>12X1L</v>
          </cell>
          <cell r="J8" t="str">
            <v>1 L</v>
          </cell>
          <cell r="K8" t="str">
            <v>MOTOS</v>
          </cell>
          <cell r="L8" t="str">
            <v>SHELL BRAND</v>
          </cell>
          <cell r="M8" t="str">
            <v>Local</v>
          </cell>
          <cell r="N8" t="str">
            <v>N</v>
          </cell>
          <cell r="O8">
            <v>40840</v>
          </cell>
          <cell r="P8" t="str">
            <v>Mainstream</v>
          </cell>
          <cell r="R8" t="str">
            <v>A</v>
          </cell>
        </row>
        <row r="9">
          <cell r="B9">
            <v>45297809</v>
          </cell>
          <cell r="C9" t="str">
            <v>809</v>
          </cell>
          <cell r="D9" t="str">
            <v>ADVANCE 4T AX5 20W-50 SL/ MA TB 209L</v>
          </cell>
          <cell r="E9">
            <v>45297801</v>
          </cell>
          <cell r="F9" t="str">
            <v>ADVANCE 4T AX5 20W-50 SL/ MA GRANEL</v>
          </cell>
          <cell r="H9" t="str">
            <v>Óleo</v>
          </cell>
          <cell r="I9" t="str">
            <v>209L</v>
          </cell>
          <cell r="J9" t="str">
            <v>TAMBOR</v>
          </cell>
          <cell r="K9" t="str">
            <v>MOTOS</v>
          </cell>
          <cell r="L9" t="str">
            <v>SHELL BRAND</v>
          </cell>
          <cell r="M9" t="str">
            <v>Local</v>
          </cell>
          <cell r="N9" t="str">
            <v>N</v>
          </cell>
          <cell r="O9">
            <v>40835</v>
          </cell>
          <cell r="P9" t="str">
            <v>Mainstream</v>
          </cell>
          <cell r="R9" t="str">
            <v>A</v>
          </cell>
        </row>
        <row r="10">
          <cell r="B10">
            <v>45311905</v>
          </cell>
          <cell r="C10" t="str">
            <v>905</v>
          </cell>
          <cell r="D10" t="str">
            <v>ADVANCE 4T AX5 20W50 SL/MA2 CX12X1L EX/L</v>
          </cell>
          <cell r="E10">
            <v>45311801</v>
          </cell>
          <cell r="F10" t="str">
            <v>ADVANCE 4T AX5 20W-50 (SL/MA2) GRANEL</v>
          </cell>
          <cell r="H10" t="str">
            <v>Óleo</v>
          </cell>
          <cell r="I10" t="str">
            <v>12X1L</v>
          </cell>
          <cell r="J10" t="str">
            <v>1 L</v>
          </cell>
          <cell r="K10" t="str">
            <v>EXPORTAÇÃO</v>
          </cell>
          <cell r="L10" t="str">
            <v>SHELL BRAND</v>
          </cell>
          <cell r="M10" t="str">
            <v>Local</v>
          </cell>
          <cell r="N10" t="str">
            <v>N</v>
          </cell>
          <cell r="O10">
            <v>44531</v>
          </cell>
          <cell r="P10" t="str">
            <v>Mainstream</v>
          </cell>
          <cell r="R10" t="str">
            <v>A</v>
          </cell>
        </row>
        <row r="11">
          <cell r="B11">
            <v>45311801</v>
          </cell>
          <cell r="C11" t="str">
            <v>801</v>
          </cell>
          <cell r="D11" t="str">
            <v>ADVANCE 4T AX5 20W50 SL/MA2 GRANEL</v>
          </cell>
          <cell r="E11">
            <v>45311801</v>
          </cell>
          <cell r="F11" t="str">
            <v>ADVANCE 4T AX5 20W-50 (SL/MA2) GRANEL</v>
          </cell>
          <cell r="H11" t="str">
            <v>Óleo</v>
          </cell>
          <cell r="I11" t="str">
            <v>GRANEL</v>
          </cell>
          <cell r="J11" t="str">
            <v>GRANEL</v>
          </cell>
          <cell r="K11" t="str">
            <v>MOTOS</v>
          </cell>
          <cell r="L11" t="str">
            <v>SHELL BRAND</v>
          </cell>
          <cell r="M11" t="str">
            <v>Local</v>
          </cell>
          <cell r="N11" t="str">
            <v>N</v>
          </cell>
          <cell r="O11">
            <v>44531</v>
          </cell>
          <cell r="P11" t="str">
            <v>Mainstream</v>
          </cell>
          <cell r="R11" t="str">
            <v>A</v>
          </cell>
        </row>
        <row r="12">
          <cell r="B12">
            <v>45311809</v>
          </cell>
          <cell r="C12" t="str">
            <v>809</v>
          </cell>
          <cell r="D12" t="str">
            <v>ADVANCE 4T AX5 20W50 SL/MA2 TB 209L</v>
          </cell>
          <cell r="E12">
            <v>45311801</v>
          </cell>
          <cell r="F12" t="str">
            <v>ADVANCE 4T AX5 20W-50 (SL/MA2) GRANEL</v>
          </cell>
          <cell r="H12" t="str">
            <v>Óleo</v>
          </cell>
          <cell r="I12" t="str">
            <v>209L</v>
          </cell>
          <cell r="J12" t="str">
            <v>TAMBOR</v>
          </cell>
          <cell r="K12" t="str">
            <v>MOTOS</v>
          </cell>
          <cell r="L12" t="str">
            <v>SHELL BRAND</v>
          </cell>
          <cell r="M12" t="str">
            <v>Local</v>
          </cell>
          <cell r="N12" t="str">
            <v>N</v>
          </cell>
          <cell r="O12" t="str">
            <v>-</v>
          </cell>
          <cell r="P12" t="str">
            <v>Mainstream</v>
          </cell>
          <cell r="R12" t="str">
            <v>A</v>
          </cell>
        </row>
        <row r="13">
          <cell r="B13">
            <v>44773905</v>
          </cell>
          <cell r="C13" t="str">
            <v>905</v>
          </cell>
          <cell r="D13" t="str">
            <v>ADVANCE 4T AX7 10W30 SM CX 12X1L</v>
          </cell>
          <cell r="E13">
            <v>44773801</v>
          </cell>
          <cell r="F13" t="str">
            <v>ADVANCE 4T AX7 10W30 SM GRANEL</v>
          </cell>
          <cell r="H13" t="str">
            <v>Óleo</v>
          </cell>
          <cell r="I13" t="str">
            <v>12X1L</v>
          </cell>
          <cell r="J13" t="str">
            <v>1 L</v>
          </cell>
          <cell r="K13" t="str">
            <v>MOTOS</v>
          </cell>
          <cell r="L13" t="str">
            <v>SHELL BRAND</v>
          </cell>
          <cell r="M13" t="str">
            <v>Local</v>
          </cell>
          <cell r="N13" t="str">
            <v>N</v>
          </cell>
          <cell r="O13">
            <v>42653</v>
          </cell>
          <cell r="P13" t="str">
            <v>Premium</v>
          </cell>
          <cell r="R13" t="str">
            <v>A</v>
          </cell>
        </row>
        <row r="14">
          <cell r="B14">
            <v>44773809</v>
          </cell>
          <cell r="C14" t="str">
            <v>809</v>
          </cell>
          <cell r="D14" t="str">
            <v>ADVANCE 4T AX7 10W30 SM TB 209 L</v>
          </cell>
          <cell r="E14">
            <v>44773801</v>
          </cell>
          <cell r="F14" t="str">
            <v>ADVANCE 4T AX7 10W30 SM GRANEL</v>
          </cell>
          <cell r="H14" t="str">
            <v>Óleo</v>
          </cell>
          <cell r="I14" t="str">
            <v>209L</v>
          </cell>
          <cell r="J14" t="str">
            <v>TAMBOR</v>
          </cell>
          <cell r="K14" t="str">
            <v>MOTOS</v>
          </cell>
          <cell r="L14" t="str">
            <v>SHELL BRAND</v>
          </cell>
          <cell r="M14" t="str">
            <v>Local</v>
          </cell>
          <cell r="N14" t="str">
            <v>N</v>
          </cell>
          <cell r="O14">
            <v>42653</v>
          </cell>
          <cell r="P14" t="str">
            <v>Premium</v>
          </cell>
          <cell r="R14" t="str">
            <v>A</v>
          </cell>
        </row>
        <row r="15">
          <cell r="B15">
            <v>40001905</v>
          </cell>
          <cell r="C15" t="str">
            <v>905</v>
          </cell>
          <cell r="D15" t="str">
            <v>ADVANCE 4T AX7 10W-40 SM/MA2 CX 12X1L</v>
          </cell>
          <cell r="E15">
            <v>40001801</v>
          </cell>
          <cell r="F15" t="str">
            <v>ADVANCE 4T AX7 10W-40 SM/MA2 GRANEL</v>
          </cell>
          <cell r="H15" t="str">
            <v>Óleo</v>
          </cell>
          <cell r="I15" t="str">
            <v>12X1L</v>
          </cell>
          <cell r="J15" t="str">
            <v>1 L</v>
          </cell>
          <cell r="K15" t="str">
            <v>MOTOS</v>
          </cell>
          <cell r="L15" t="str">
            <v>SHELL BRAND</v>
          </cell>
          <cell r="M15" t="str">
            <v>Local</v>
          </cell>
          <cell r="N15" t="str">
            <v>N</v>
          </cell>
          <cell r="O15">
            <v>43280</v>
          </cell>
          <cell r="P15" t="str">
            <v>Premium</v>
          </cell>
          <cell r="R15" t="str">
            <v>A</v>
          </cell>
        </row>
        <row r="16">
          <cell r="B16">
            <v>44774905</v>
          </cell>
          <cell r="C16" t="str">
            <v>905</v>
          </cell>
          <cell r="D16" t="str">
            <v>ADVANCE 4T AX7 10W40 SM/MA2 CX12X1L EXPO</v>
          </cell>
          <cell r="E16">
            <v>40001801</v>
          </cell>
          <cell r="F16" t="str">
            <v>ADVANCE 4T AX7 10W-40 SM/MA2 GRANEL</v>
          </cell>
          <cell r="H16" t="str">
            <v>Óleo</v>
          </cell>
          <cell r="I16" t="str">
            <v>12X1L</v>
          </cell>
          <cell r="J16" t="str">
            <v>1 L</v>
          </cell>
          <cell r="K16" t="str">
            <v>EXPORTAÇÃO</v>
          </cell>
          <cell r="L16" t="str">
            <v>SHELL BRAND</v>
          </cell>
          <cell r="M16" t="str">
            <v>Local</v>
          </cell>
          <cell r="N16" t="str">
            <v>N</v>
          </cell>
          <cell r="O16">
            <v>43709</v>
          </cell>
          <cell r="P16" t="str">
            <v>Premium</v>
          </cell>
          <cell r="R16" t="str">
            <v>F</v>
          </cell>
        </row>
        <row r="17">
          <cell r="B17">
            <v>44477905</v>
          </cell>
          <cell r="C17" t="str">
            <v>905</v>
          </cell>
          <cell r="D17" t="str">
            <v>ADVANCE 4T SCT AX7 10W30 SM CX 12X1L</v>
          </cell>
          <cell r="E17">
            <v>44773801</v>
          </cell>
          <cell r="F17" t="str">
            <v>ADVANCE 4T AX7 10W30 SM GRANEL</v>
          </cell>
          <cell r="H17" t="str">
            <v>Óleo</v>
          </cell>
          <cell r="I17" t="str">
            <v>12X1L</v>
          </cell>
          <cell r="J17" t="str">
            <v>1 L</v>
          </cell>
          <cell r="K17" t="str">
            <v>MOTOS</v>
          </cell>
          <cell r="L17" t="str">
            <v>SHELL BRAND</v>
          </cell>
          <cell r="M17" t="str">
            <v>Local</v>
          </cell>
          <cell r="N17" t="str">
            <v>N</v>
          </cell>
          <cell r="O17">
            <v>43160</v>
          </cell>
          <cell r="P17" t="str">
            <v>Premium</v>
          </cell>
          <cell r="R17" t="str">
            <v>A</v>
          </cell>
        </row>
        <row r="18">
          <cell r="B18">
            <v>45240909</v>
          </cell>
          <cell r="C18" t="str">
            <v>909</v>
          </cell>
          <cell r="D18" t="str">
            <v>ADVANCE 4T ULTRA 15W50 SN CX12X1L</v>
          </cell>
          <cell r="E18" t="str">
            <v>N/A</v>
          </cell>
          <cell r="F18" t="str">
            <v>IMPORTADO</v>
          </cell>
          <cell r="H18" t="str">
            <v>Óleo</v>
          </cell>
          <cell r="I18" t="str">
            <v>12X1L</v>
          </cell>
          <cell r="J18" t="str">
            <v>1 L</v>
          </cell>
          <cell r="K18" t="str">
            <v>MOTOS</v>
          </cell>
          <cell r="L18" t="str">
            <v>SHELL BRAND</v>
          </cell>
          <cell r="M18" t="str">
            <v>Importado</v>
          </cell>
          <cell r="N18" t="str">
            <v>N</v>
          </cell>
          <cell r="O18">
            <v>42653</v>
          </cell>
          <cell r="P18" t="str">
            <v>Premium</v>
          </cell>
          <cell r="R18" t="str">
            <v>A</v>
          </cell>
        </row>
        <row r="19">
          <cell r="B19">
            <v>45240849</v>
          </cell>
          <cell r="C19" t="str">
            <v>849</v>
          </cell>
          <cell r="D19" t="str">
            <v>ADVANCE 4T ULTRA 15W50 SN TAMBOR</v>
          </cell>
          <cell r="E19" t="str">
            <v>N/A</v>
          </cell>
          <cell r="F19" t="str">
            <v>IMPORTADO</v>
          </cell>
          <cell r="H19" t="str">
            <v>Óleo</v>
          </cell>
          <cell r="I19" t="str">
            <v>209L</v>
          </cell>
          <cell r="J19" t="str">
            <v>TAMBOR</v>
          </cell>
          <cell r="K19" t="str">
            <v>MOTOS</v>
          </cell>
          <cell r="L19" t="str">
            <v>SHELL BRAND</v>
          </cell>
          <cell r="M19" t="str">
            <v>Importado</v>
          </cell>
          <cell r="N19" t="str">
            <v>N</v>
          </cell>
          <cell r="O19">
            <v>42955</v>
          </cell>
          <cell r="P19" t="str">
            <v>Premium</v>
          </cell>
          <cell r="R19" t="str">
            <v>A</v>
          </cell>
        </row>
        <row r="20">
          <cell r="B20">
            <v>45291853</v>
          </cell>
          <cell r="C20" t="str">
            <v>853</v>
          </cell>
          <cell r="D20" t="str">
            <v>ADVANCE SX 2 (FB/EGB) CX. 24X500ML</v>
          </cell>
          <cell r="E20">
            <v>45291801</v>
          </cell>
          <cell r="F20" t="str">
            <v>ADVANCE SX 2 (FB/EGB) GRANEL</v>
          </cell>
          <cell r="H20" t="str">
            <v>Óleo</v>
          </cell>
          <cell r="I20" t="str">
            <v>24X0,5L</v>
          </cell>
          <cell r="J20" t="str">
            <v>0,5 KG</v>
          </cell>
          <cell r="K20" t="str">
            <v>MOTOS</v>
          </cell>
          <cell r="L20" t="str">
            <v>SHELL BRAND</v>
          </cell>
          <cell r="M20" t="str">
            <v>Local</v>
          </cell>
          <cell r="N20" t="str">
            <v>N</v>
          </cell>
          <cell r="O20">
            <v>40836</v>
          </cell>
          <cell r="P20" t="str">
            <v>Mainstream</v>
          </cell>
          <cell r="R20" t="str">
            <v>A</v>
          </cell>
        </row>
        <row r="21">
          <cell r="B21">
            <v>31064849</v>
          </cell>
          <cell r="C21" t="str">
            <v>849</v>
          </cell>
          <cell r="D21" t="str">
            <v>AEROSHELL TURBINE OIL 500 TAMBOR</v>
          </cell>
          <cell r="E21" t="str">
            <v>N/A</v>
          </cell>
          <cell r="F21" t="str">
            <v>IMPORTADO</v>
          </cell>
          <cell r="H21" t="str">
            <v>Óleo</v>
          </cell>
          <cell r="I21" t="str">
            <v>55UGL</v>
          </cell>
          <cell r="J21" t="str">
            <v>TAMBOR</v>
          </cell>
          <cell r="K21" t="str">
            <v>INDUSTRIAL</v>
          </cell>
          <cell r="L21" t="str">
            <v>SHELL BRAND</v>
          </cell>
          <cell r="M21" t="str">
            <v>Importado</v>
          </cell>
          <cell r="N21" t="str">
            <v>N</v>
          </cell>
          <cell r="O21">
            <v>42312</v>
          </cell>
          <cell r="P21" t="str">
            <v>Premium</v>
          </cell>
          <cell r="R21" t="str">
            <v>A</v>
          </cell>
        </row>
        <row r="22">
          <cell r="B22">
            <v>47064801</v>
          </cell>
          <cell r="C22" t="str">
            <v>801</v>
          </cell>
          <cell r="D22" t="str">
            <v>ALEXIA 40 GRANEL</v>
          </cell>
          <cell r="E22">
            <v>47064801</v>
          </cell>
          <cell r="F22" t="str">
            <v>ALEXIA 40 GRANEL</v>
          </cell>
          <cell r="H22" t="str">
            <v>Óleo</v>
          </cell>
          <cell r="I22" t="str">
            <v>GRANEL</v>
          </cell>
          <cell r="J22" t="str">
            <v>GRANEL</v>
          </cell>
          <cell r="K22" t="str">
            <v>INDUSTRIAL</v>
          </cell>
          <cell r="L22" t="str">
            <v>SHELL BRAND</v>
          </cell>
          <cell r="M22" t="str">
            <v>Local</v>
          </cell>
          <cell r="N22" t="str">
            <v>N</v>
          </cell>
          <cell r="O22">
            <v>43739</v>
          </cell>
          <cell r="P22" t="str">
            <v>Mainstream</v>
          </cell>
          <cell r="R22" t="str">
            <v>A</v>
          </cell>
        </row>
        <row r="23">
          <cell r="B23">
            <v>47064967</v>
          </cell>
          <cell r="C23" t="str">
            <v>967</v>
          </cell>
          <cell r="D23" t="str">
            <v>ALEXIA 40 TB 1000L</v>
          </cell>
          <cell r="E23">
            <v>47064801</v>
          </cell>
          <cell r="F23" t="str">
            <v>ALEXIA 40 GRANEL</v>
          </cell>
          <cell r="H23" t="str">
            <v>Óleo</v>
          </cell>
          <cell r="I23" t="str">
            <v>1000L</v>
          </cell>
          <cell r="J23" t="str">
            <v>IBC</v>
          </cell>
          <cell r="K23" t="str">
            <v>INDUSTRIAL</v>
          </cell>
          <cell r="L23" t="str">
            <v>SHELL BRAND</v>
          </cell>
          <cell r="M23" t="str">
            <v>Local</v>
          </cell>
          <cell r="N23" t="str">
            <v>N</v>
          </cell>
          <cell r="O23">
            <v>43739</v>
          </cell>
          <cell r="P23" t="str">
            <v>Mainstream</v>
          </cell>
          <cell r="R23" t="str">
            <v>A</v>
          </cell>
        </row>
        <row r="24">
          <cell r="B24">
            <v>47064809</v>
          </cell>
          <cell r="C24" t="str">
            <v>809</v>
          </cell>
          <cell r="D24" t="str">
            <v>ALEXIA 40 TB 209L</v>
          </cell>
          <cell r="E24">
            <v>47064801</v>
          </cell>
          <cell r="F24" t="str">
            <v>ALEXIA 40 GRANEL</v>
          </cell>
          <cell r="H24" t="str">
            <v>Óleo</v>
          </cell>
          <cell r="I24" t="str">
            <v>209L</v>
          </cell>
          <cell r="J24" t="str">
            <v>TAMBOR</v>
          </cell>
          <cell r="K24" t="str">
            <v>INDUSTRIAL</v>
          </cell>
          <cell r="L24" t="str">
            <v>SHELL BRAND</v>
          </cell>
          <cell r="M24" t="str">
            <v>Local</v>
          </cell>
          <cell r="N24" t="str">
            <v>N</v>
          </cell>
          <cell r="O24">
            <v>43739</v>
          </cell>
          <cell r="P24" t="str">
            <v>Mainstream</v>
          </cell>
          <cell r="R24" t="str">
            <v>A</v>
          </cell>
        </row>
        <row r="25">
          <cell r="B25">
            <v>47061801</v>
          </cell>
          <cell r="C25" t="str">
            <v>801</v>
          </cell>
          <cell r="D25" t="str">
            <v>ALEXIA 50 GRANEL</v>
          </cell>
          <cell r="E25">
            <v>47061801</v>
          </cell>
          <cell r="F25" t="str">
            <v>ALEXIA 50 GRANEL</v>
          </cell>
          <cell r="H25" t="str">
            <v>Óleo</v>
          </cell>
          <cell r="I25" t="str">
            <v>GRANEL</v>
          </cell>
          <cell r="J25" t="str">
            <v>GRANEL</v>
          </cell>
          <cell r="K25" t="str">
            <v>INDUSTRIAL</v>
          </cell>
          <cell r="L25" t="str">
            <v>SHELL BRAND</v>
          </cell>
          <cell r="M25" t="str">
            <v>Local</v>
          </cell>
          <cell r="N25" t="str">
            <v>N</v>
          </cell>
          <cell r="O25">
            <v>42278</v>
          </cell>
          <cell r="P25" t="str">
            <v>Mainstream</v>
          </cell>
          <cell r="R25" t="str">
            <v>A</v>
          </cell>
        </row>
        <row r="26">
          <cell r="B26">
            <v>47061809</v>
          </cell>
          <cell r="C26" t="str">
            <v>809</v>
          </cell>
          <cell r="D26" t="str">
            <v>ALEXIA 50 TB 209L</v>
          </cell>
          <cell r="E26">
            <v>47061801</v>
          </cell>
          <cell r="F26" t="str">
            <v>ALEXIA 50 GRANEL</v>
          </cell>
          <cell r="H26" t="str">
            <v>Óleo</v>
          </cell>
          <cell r="I26" t="str">
            <v>209L</v>
          </cell>
          <cell r="J26" t="str">
            <v>TAMBOR</v>
          </cell>
          <cell r="K26" t="str">
            <v>INDUSTRIAL</v>
          </cell>
          <cell r="L26" t="str">
            <v>SHELL BRAND</v>
          </cell>
          <cell r="M26" t="str">
            <v>Local</v>
          </cell>
          <cell r="N26" t="str">
            <v>N</v>
          </cell>
          <cell r="O26">
            <v>40829</v>
          </cell>
          <cell r="P26" t="str">
            <v>Mainstream</v>
          </cell>
          <cell r="R26" t="str">
            <v>A</v>
          </cell>
        </row>
        <row r="27">
          <cell r="B27">
            <v>47061967</v>
          </cell>
          <cell r="C27" t="str">
            <v>967</v>
          </cell>
          <cell r="D27" t="str">
            <v>ALEXIA 50 TB1000 OW</v>
          </cell>
          <cell r="E27">
            <v>47061801</v>
          </cell>
          <cell r="F27" t="str">
            <v>ALEXIA 50 GRANEL</v>
          </cell>
          <cell r="H27" t="str">
            <v>Óleo</v>
          </cell>
          <cell r="I27" t="str">
            <v>1000L</v>
          </cell>
          <cell r="J27" t="str">
            <v>IBC</v>
          </cell>
          <cell r="K27" t="str">
            <v>INDUSTRIAL</v>
          </cell>
          <cell r="L27" t="str">
            <v>SHELL BRAND</v>
          </cell>
          <cell r="M27" t="str">
            <v>Local</v>
          </cell>
          <cell r="N27" t="str">
            <v>N</v>
          </cell>
          <cell r="O27">
            <v>40954</v>
          </cell>
          <cell r="P27" t="str">
            <v>Mainstream</v>
          </cell>
          <cell r="R27" t="str">
            <v>A</v>
          </cell>
        </row>
        <row r="28">
          <cell r="B28">
            <v>48969905</v>
          </cell>
          <cell r="C28" t="str">
            <v>905</v>
          </cell>
          <cell r="D28" t="str">
            <v>ALMAX ORIGINAL 15W40 CX12X1-G-052-822-Q0</v>
          </cell>
          <cell r="E28">
            <v>44414801</v>
          </cell>
          <cell r="F28" t="str">
            <v>RIMULA RT4 X 15W40 SHELL GRANEL</v>
          </cell>
          <cell r="H28" t="str">
            <v>Óleo</v>
          </cell>
          <cell r="I28" t="str">
            <v>12X1L</v>
          </cell>
          <cell r="J28" t="str">
            <v>1 L</v>
          </cell>
          <cell r="K28" t="str">
            <v>OEM</v>
          </cell>
          <cell r="L28" t="str">
            <v>MAN</v>
          </cell>
          <cell r="M28" t="str">
            <v>Local</v>
          </cell>
          <cell r="N28" t="str">
            <v>Y</v>
          </cell>
          <cell r="O28">
            <v>41890</v>
          </cell>
          <cell r="P28" t="str">
            <v>Mainstream</v>
          </cell>
          <cell r="R28" t="str">
            <v>A</v>
          </cell>
        </row>
        <row r="29">
          <cell r="B29">
            <v>48969855</v>
          </cell>
          <cell r="C29" t="str">
            <v>855</v>
          </cell>
          <cell r="D29" t="str">
            <v>ALMAX ORIGINAL 15W40 FR20L-G-052-822-Q2</v>
          </cell>
          <cell r="E29">
            <v>44414801</v>
          </cell>
          <cell r="F29" t="str">
            <v>RIMULA RT4 X 15W40 SHELL GRANEL</v>
          </cell>
          <cell r="H29" t="str">
            <v>Óleo</v>
          </cell>
          <cell r="I29" t="str">
            <v>20L</v>
          </cell>
          <cell r="J29" t="str">
            <v>BOMBONA</v>
          </cell>
          <cell r="K29" t="str">
            <v>OEM</v>
          </cell>
          <cell r="L29" t="str">
            <v>MAN</v>
          </cell>
          <cell r="M29" t="str">
            <v>Local</v>
          </cell>
          <cell r="N29" t="str">
            <v>Y</v>
          </cell>
          <cell r="O29">
            <v>41649</v>
          </cell>
          <cell r="P29" t="str">
            <v>Mainstream</v>
          </cell>
          <cell r="R29" t="str">
            <v>A</v>
          </cell>
        </row>
        <row r="30">
          <cell r="B30">
            <v>48969801</v>
          </cell>
          <cell r="C30" t="str">
            <v>801</v>
          </cell>
          <cell r="D30" t="str">
            <v>ALMAX ORIGINAL 15W40 GRANEL-G-052-822-Q7</v>
          </cell>
          <cell r="E30">
            <v>44414801</v>
          </cell>
          <cell r="F30" t="str">
            <v>RIMULA RT4 X 15W40 SHELL GRANEL</v>
          </cell>
          <cell r="H30" t="str">
            <v>Óleo</v>
          </cell>
          <cell r="I30" t="str">
            <v>GRANEL</v>
          </cell>
          <cell r="J30" t="str">
            <v>GRANEL</v>
          </cell>
          <cell r="K30" t="str">
            <v>OEM</v>
          </cell>
          <cell r="L30" t="str">
            <v>MAN</v>
          </cell>
          <cell r="M30" t="str">
            <v>Local</v>
          </cell>
          <cell r="N30" t="str">
            <v>Y</v>
          </cell>
          <cell r="O30">
            <v>41611</v>
          </cell>
          <cell r="P30" t="str">
            <v>Mainstream</v>
          </cell>
          <cell r="R30" t="str">
            <v>A</v>
          </cell>
        </row>
        <row r="31">
          <cell r="B31">
            <v>48969967</v>
          </cell>
          <cell r="C31" t="str">
            <v>967</v>
          </cell>
          <cell r="D31" t="str">
            <v>ALMAX ORIGINAL 15W40 TB 1000L</v>
          </cell>
          <cell r="E31">
            <v>44414801</v>
          </cell>
          <cell r="F31" t="str">
            <v>RIMULA RT4 X 15W40 SHELL GRANEL</v>
          </cell>
          <cell r="H31" t="str">
            <v>Óleo</v>
          </cell>
          <cell r="I31" t="str">
            <v>1000L</v>
          </cell>
          <cell r="J31" t="str">
            <v>IBC</v>
          </cell>
          <cell r="K31" t="str">
            <v>OEM</v>
          </cell>
          <cell r="L31" t="str">
            <v>MAN</v>
          </cell>
          <cell r="M31" t="str">
            <v>Local</v>
          </cell>
          <cell r="N31" t="str">
            <v>Y</v>
          </cell>
          <cell r="O31">
            <v>43035</v>
          </cell>
          <cell r="P31" t="str">
            <v>Mainstream</v>
          </cell>
          <cell r="R31" t="str">
            <v>A</v>
          </cell>
        </row>
        <row r="32">
          <cell r="B32">
            <v>48969809</v>
          </cell>
          <cell r="C32" t="str">
            <v>809</v>
          </cell>
          <cell r="D32" t="str">
            <v>ALMAX ORIGINAL 15W40 TB209L-G-052-822-Q4</v>
          </cell>
          <cell r="E32">
            <v>44414801</v>
          </cell>
          <cell r="F32" t="str">
            <v>RIMULA RT4 X 15W40 SHELL GRANEL</v>
          </cell>
          <cell r="H32" t="str">
            <v>Óleo</v>
          </cell>
          <cell r="I32" t="str">
            <v>209L</v>
          </cell>
          <cell r="J32" t="str">
            <v>TAMBOR</v>
          </cell>
          <cell r="K32" t="str">
            <v>OEM</v>
          </cell>
          <cell r="L32" t="str">
            <v>MAN</v>
          </cell>
          <cell r="M32" t="str">
            <v>Local</v>
          </cell>
          <cell r="N32" t="str">
            <v>Y</v>
          </cell>
          <cell r="O32">
            <v>41649</v>
          </cell>
          <cell r="P32" t="str">
            <v>Mainstream</v>
          </cell>
          <cell r="R32" t="str">
            <v>A</v>
          </cell>
        </row>
        <row r="33">
          <cell r="B33">
            <v>48967855</v>
          </cell>
          <cell r="C33" t="str">
            <v>855</v>
          </cell>
          <cell r="D33" t="str">
            <v>ALMAX PLUS FR 20L</v>
          </cell>
          <cell r="E33">
            <v>44424801</v>
          </cell>
          <cell r="F33" t="str">
            <v>RIMULA RT4 L 15W-40 (CK-4) GRANEL</v>
          </cell>
          <cell r="H33" t="str">
            <v>Óleo</v>
          </cell>
          <cell r="I33" t="str">
            <v>20L</v>
          </cell>
          <cell r="J33" t="str">
            <v>BOMBONA</v>
          </cell>
          <cell r="K33" t="str">
            <v>OEM</v>
          </cell>
          <cell r="L33" t="str">
            <v>MAN</v>
          </cell>
          <cell r="M33" t="str">
            <v>Local</v>
          </cell>
          <cell r="N33" t="str">
            <v>Y</v>
          </cell>
          <cell r="O33">
            <v>44510</v>
          </cell>
          <cell r="P33" t="str">
            <v>Mainstream</v>
          </cell>
          <cell r="R33" t="str">
            <v>A</v>
          </cell>
        </row>
        <row r="34">
          <cell r="B34">
            <v>48967809</v>
          </cell>
          <cell r="C34" t="str">
            <v>809</v>
          </cell>
          <cell r="D34" t="str">
            <v>ALMAX PLUS TB 209L</v>
          </cell>
          <cell r="E34">
            <v>44424801</v>
          </cell>
          <cell r="F34" t="str">
            <v>RIMULA RT4 L 15W-40 (CK-4) GRANEL</v>
          </cell>
          <cell r="H34" t="str">
            <v>Óleo</v>
          </cell>
          <cell r="I34" t="str">
            <v>209L</v>
          </cell>
          <cell r="J34" t="str">
            <v>TAMBOR</v>
          </cell>
          <cell r="K34" t="str">
            <v>OEM</v>
          </cell>
          <cell r="L34" t="str">
            <v>MAN</v>
          </cell>
          <cell r="M34" t="str">
            <v>Local</v>
          </cell>
          <cell r="N34" t="str">
            <v>Y</v>
          </cell>
          <cell r="O34">
            <v>44510</v>
          </cell>
          <cell r="P34" t="str">
            <v>Mainstream</v>
          </cell>
          <cell r="R34" t="str">
            <v>A</v>
          </cell>
        </row>
        <row r="35">
          <cell r="B35">
            <v>48970905</v>
          </cell>
          <cell r="C35" t="str">
            <v>905</v>
          </cell>
          <cell r="D35" t="str">
            <v>ALMAX PREMIUM 10W40 CX12X1- G-052-823-Q0</v>
          </cell>
          <cell r="E35">
            <v>44423801</v>
          </cell>
          <cell r="F35" t="str">
            <v>RIMULA R6 MS 10W40 GRANEL</v>
          </cell>
          <cell r="H35" t="str">
            <v>Óleo</v>
          </cell>
          <cell r="I35" t="str">
            <v>12X1L</v>
          </cell>
          <cell r="J35" t="str">
            <v>1 L</v>
          </cell>
          <cell r="K35" t="str">
            <v>OEM</v>
          </cell>
          <cell r="L35" t="str">
            <v>MAN</v>
          </cell>
          <cell r="M35" t="str">
            <v>Local</v>
          </cell>
          <cell r="N35" t="str">
            <v>Y</v>
          </cell>
          <cell r="O35">
            <v>41890</v>
          </cell>
          <cell r="P35" t="str">
            <v>Mainstream</v>
          </cell>
          <cell r="R35" t="str">
            <v>A</v>
          </cell>
        </row>
        <row r="36">
          <cell r="B36">
            <v>48970855</v>
          </cell>
          <cell r="C36" t="str">
            <v>855</v>
          </cell>
          <cell r="D36" t="str">
            <v>ALMAX PREMIUM 10W40 FR20L-G-052-823-Q2</v>
          </cell>
          <cell r="E36">
            <v>44423801</v>
          </cell>
          <cell r="F36" t="str">
            <v>RIMULA R6 MS 10W40 GRANEL</v>
          </cell>
          <cell r="H36" t="str">
            <v>Óleo</v>
          </cell>
          <cell r="I36" t="str">
            <v>20L</v>
          </cell>
          <cell r="J36" t="str">
            <v>BOMBONA</v>
          </cell>
          <cell r="K36" t="str">
            <v>OEM</v>
          </cell>
          <cell r="L36" t="str">
            <v>MAN</v>
          </cell>
          <cell r="M36" t="str">
            <v>Local</v>
          </cell>
          <cell r="N36" t="str">
            <v>Y</v>
          </cell>
          <cell r="O36">
            <v>41649</v>
          </cell>
          <cell r="P36" t="str">
            <v>Mainstream</v>
          </cell>
          <cell r="R36" t="str">
            <v>A</v>
          </cell>
        </row>
        <row r="37">
          <cell r="B37">
            <v>48970967</v>
          </cell>
          <cell r="C37" t="str">
            <v>967</v>
          </cell>
          <cell r="D37" t="str">
            <v>ALMAX PREMIUM 10W40 TB 1000L</v>
          </cell>
          <cell r="E37">
            <v>44423801</v>
          </cell>
          <cell r="F37" t="str">
            <v>RIMULA R6 MS 10W40 GRANEL</v>
          </cell>
          <cell r="H37" t="str">
            <v>Óleo</v>
          </cell>
          <cell r="I37" t="str">
            <v>1000L</v>
          </cell>
          <cell r="J37" t="str">
            <v>IBC</v>
          </cell>
          <cell r="K37" t="str">
            <v>OEM</v>
          </cell>
          <cell r="L37" t="str">
            <v>MAN</v>
          </cell>
          <cell r="M37" t="str">
            <v>Local</v>
          </cell>
          <cell r="N37" t="str">
            <v>Y</v>
          </cell>
          <cell r="O37">
            <v>43035</v>
          </cell>
          <cell r="P37" t="str">
            <v>Mainstream</v>
          </cell>
          <cell r="R37" t="str">
            <v>A</v>
          </cell>
        </row>
        <row r="38">
          <cell r="B38">
            <v>48970809</v>
          </cell>
          <cell r="C38" t="str">
            <v>809</v>
          </cell>
          <cell r="D38" t="str">
            <v>ALMAX PREMIUM 10W40 TB209L-G-052-823-Q4</v>
          </cell>
          <cell r="E38">
            <v>44423801</v>
          </cell>
          <cell r="F38" t="str">
            <v>RIMULA R6 MS 10W40 GRANEL</v>
          </cell>
          <cell r="H38" t="str">
            <v>Óleo</v>
          </cell>
          <cell r="I38" t="str">
            <v>209L</v>
          </cell>
          <cell r="J38" t="str">
            <v>TAMBOR</v>
          </cell>
          <cell r="K38" t="str">
            <v>OEM</v>
          </cell>
          <cell r="L38" t="str">
            <v>MAN</v>
          </cell>
          <cell r="M38" t="str">
            <v>Local</v>
          </cell>
          <cell r="N38" t="str">
            <v>Y</v>
          </cell>
          <cell r="O38">
            <v>41649</v>
          </cell>
          <cell r="P38" t="str">
            <v>Mainstream</v>
          </cell>
          <cell r="R38" t="str">
            <v>A</v>
          </cell>
        </row>
        <row r="39">
          <cell r="B39">
            <v>48971801</v>
          </cell>
          <cell r="C39" t="str">
            <v>801</v>
          </cell>
          <cell r="D39" t="str">
            <v>ALMAX PREMIUM LUB ORIG 10W40 GRANEL</v>
          </cell>
          <cell r="E39">
            <v>44423801</v>
          </cell>
          <cell r="F39" t="str">
            <v>RIMULA R6 MS 10W40 GRANEL</v>
          </cell>
          <cell r="H39" t="str">
            <v>Óleo</v>
          </cell>
          <cell r="I39" t="str">
            <v>GRANEL</v>
          </cell>
          <cell r="J39" t="str">
            <v>GRANEL</v>
          </cell>
          <cell r="K39" t="str">
            <v>OEM</v>
          </cell>
          <cell r="L39" t="str">
            <v>MAN</v>
          </cell>
          <cell r="M39" t="str">
            <v>Local</v>
          </cell>
          <cell r="N39" t="str">
            <v>Y</v>
          </cell>
          <cell r="O39">
            <v>42339</v>
          </cell>
          <cell r="P39" t="str">
            <v>Mainstream</v>
          </cell>
          <cell r="R39" t="str">
            <v>A</v>
          </cell>
        </row>
        <row r="40">
          <cell r="B40">
            <v>43542967</v>
          </cell>
          <cell r="C40" t="str">
            <v>967</v>
          </cell>
          <cell r="D40" t="str">
            <v>ALEXIA S6 NOVO TB 1000 OW</v>
          </cell>
          <cell r="E40">
            <v>43542801</v>
          </cell>
          <cell r="F40" t="str">
            <v>ALEXIA S6 NOVO GRANEL</v>
          </cell>
          <cell r="H40" t="str">
            <v>Óleo</v>
          </cell>
          <cell r="I40" t="str">
            <v>1000L</v>
          </cell>
          <cell r="J40" t="str">
            <v>IBC</v>
          </cell>
          <cell r="K40" t="str">
            <v>INDUSTRIAL</v>
          </cell>
          <cell r="L40" t="str">
            <v>SHELL BRAND</v>
          </cell>
          <cell r="M40" t="str">
            <v>Local</v>
          </cell>
          <cell r="N40" t="str">
            <v>N</v>
          </cell>
          <cell r="O40">
            <v>43803</v>
          </cell>
          <cell r="P40" t="str">
            <v>Premium</v>
          </cell>
          <cell r="R40" t="str">
            <v>F</v>
          </cell>
        </row>
        <row r="41">
          <cell r="B41">
            <v>52201988</v>
          </cell>
          <cell r="C41" t="str">
            <v>988</v>
          </cell>
          <cell r="D41" t="str">
            <v>ALVANIA 0854 TB 180KG</v>
          </cell>
          <cell r="E41" t="str">
            <v>52201801</v>
          </cell>
          <cell r="F41" t="str">
            <v>ALVANIA 0854</v>
          </cell>
          <cell r="H41" t="str">
            <v>Graxa</v>
          </cell>
          <cell r="I41" t="str">
            <v>180KG</v>
          </cell>
          <cell r="J41" t="str">
            <v>TAMBOR</v>
          </cell>
          <cell r="K41" t="str">
            <v>INDUSTRIAL</v>
          </cell>
          <cell r="L41" t="str">
            <v>SHELL BRAND</v>
          </cell>
          <cell r="M41" t="str">
            <v>Local</v>
          </cell>
          <cell r="N41" t="str">
            <v>N</v>
          </cell>
          <cell r="O41">
            <v>41404</v>
          </cell>
          <cell r="P41" t="str">
            <v>Mainstream</v>
          </cell>
          <cell r="R41" t="str">
            <v>A</v>
          </cell>
        </row>
        <row r="42">
          <cell r="B42">
            <v>52922807</v>
          </cell>
          <cell r="C42" t="str">
            <v>807</v>
          </cell>
          <cell r="D42" t="str">
            <v>ALVANIA GREASE EPD TAMBOR 180KG</v>
          </cell>
          <cell r="E42" t="str">
            <v>N/A</v>
          </cell>
          <cell r="F42" t="str">
            <v>IMPORTADO</v>
          </cell>
          <cell r="H42" t="str">
            <v>Graxa</v>
          </cell>
          <cell r="I42" t="str">
            <v>180KG</v>
          </cell>
          <cell r="J42" t="str">
            <v>TAMBOR</v>
          </cell>
          <cell r="K42" t="str">
            <v>INDUSTRIAL</v>
          </cell>
          <cell r="L42" t="str">
            <v>SHELL BRAND</v>
          </cell>
          <cell r="M42" t="str">
            <v>Importado</v>
          </cell>
          <cell r="N42" t="str">
            <v>N</v>
          </cell>
          <cell r="O42">
            <v>44750</v>
          </cell>
          <cell r="P42" t="str">
            <v>Premium</v>
          </cell>
          <cell r="R42" t="str">
            <v>A</v>
          </cell>
        </row>
        <row r="43">
          <cell r="B43">
            <v>44982801</v>
          </cell>
          <cell r="C43" t="str">
            <v>801</v>
          </cell>
          <cell r="D43" t="str">
            <v>ARGINA S2 30 GRANEL</v>
          </cell>
          <cell r="E43">
            <v>44982801</v>
          </cell>
          <cell r="F43" t="str">
            <v>ARGINA S2 30 GRANEL</v>
          </cell>
          <cell r="H43" t="str">
            <v>Óleo</v>
          </cell>
          <cell r="I43" t="str">
            <v>GRANEL</v>
          </cell>
          <cell r="J43" t="str">
            <v>GRANEL</v>
          </cell>
          <cell r="K43" t="str">
            <v>INDUSTRIAL</v>
          </cell>
          <cell r="L43" t="str">
            <v>SHELL BRAND</v>
          </cell>
          <cell r="M43" t="str">
            <v>Local</v>
          </cell>
          <cell r="N43" t="str">
            <v>N</v>
          </cell>
          <cell r="O43">
            <v>44061</v>
          </cell>
          <cell r="P43" t="str">
            <v>Mainstream</v>
          </cell>
          <cell r="R43" t="str">
            <v>A</v>
          </cell>
        </row>
        <row r="44">
          <cell r="B44">
            <v>44982809</v>
          </cell>
          <cell r="C44" t="str">
            <v>809</v>
          </cell>
          <cell r="D44" t="str">
            <v>ARGINA S2 30 TB 209L</v>
          </cell>
          <cell r="E44">
            <v>44982801</v>
          </cell>
          <cell r="F44" t="str">
            <v>ARGINA S2 30 GRANEL</v>
          </cell>
          <cell r="H44" t="str">
            <v>Óleo</v>
          </cell>
          <cell r="I44" t="str">
            <v>209L</v>
          </cell>
          <cell r="J44" t="str">
            <v>TAMBOR</v>
          </cell>
          <cell r="K44" t="str">
            <v>INDUSTRIAL</v>
          </cell>
          <cell r="L44" t="str">
            <v>SHELL BRAND</v>
          </cell>
          <cell r="M44" t="str">
            <v>Local</v>
          </cell>
          <cell r="N44" t="str">
            <v>N</v>
          </cell>
          <cell r="O44">
            <v>44061</v>
          </cell>
          <cell r="P44" t="str">
            <v>Mainstream</v>
          </cell>
          <cell r="R44" t="str">
            <v>A</v>
          </cell>
        </row>
        <row r="45">
          <cell r="B45">
            <v>44983801</v>
          </cell>
          <cell r="C45" t="str">
            <v>801</v>
          </cell>
          <cell r="D45" t="str">
            <v>ARGINA S2 40 GRANEL</v>
          </cell>
          <cell r="E45">
            <v>44983801</v>
          </cell>
          <cell r="F45" t="str">
            <v>ARGINA S2 40 GRANEL</v>
          </cell>
          <cell r="H45" t="str">
            <v>Óleo</v>
          </cell>
          <cell r="I45" t="str">
            <v>GRANEL</v>
          </cell>
          <cell r="J45" t="str">
            <v>GRANEL</v>
          </cell>
          <cell r="K45" t="str">
            <v>INDUSTRIAL</v>
          </cell>
          <cell r="L45" t="str">
            <v>SHELL BRAND</v>
          </cell>
          <cell r="M45" t="str">
            <v>Local</v>
          </cell>
          <cell r="N45" t="str">
            <v>N</v>
          </cell>
          <cell r="O45">
            <v>44061</v>
          </cell>
          <cell r="P45" t="str">
            <v>Mainstream</v>
          </cell>
          <cell r="R45" t="str">
            <v>A</v>
          </cell>
        </row>
        <row r="46">
          <cell r="B46">
            <v>44452801</v>
          </cell>
          <cell r="C46" t="str">
            <v>801</v>
          </cell>
          <cell r="D46" t="str">
            <v>ATLAS COPCO ROTO INJECT FLUID GRANEL</v>
          </cell>
          <cell r="E46">
            <v>44452801</v>
          </cell>
          <cell r="F46" t="str">
            <v>ATLAS COPCO ROTO INJECT FLUID GRANEL</v>
          </cell>
          <cell r="H46" t="str">
            <v>Óleo</v>
          </cell>
          <cell r="I46" t="str">
            <v>GRANEL</v>
          </cell>
          <cell r="J46" t="str">
            <v>GRANEL</v>
          </cell>
          <cell r="K46" t="str">
            <v>OEM</v>
          </cell>
          <cell r="L46" t="str">
            <v>ATLAS</v>
          </cell>
          <cell r="M46" t="str">
            <v>Local</v>
          </cell>
          <cell r="N46" t="str">
            <v>Y</v>
          </cell>
          <cell r="O46">
            <v>40267</v>
          </cell>
          <cell r="P46" t="str">
            <v>Mainstream</v>
          </cell>
          <cell r="R46" t="str">
            <v>A</v>
          </cell>
        </row>
        <row r="47">
          <cell r="B47">
            <v>41578809</v>
          </cell>
          <cell r="C47" t="str">
            <v>809</v>
          </cell>
          <cell r="D47" t="str">
            <v>BMW GROUP LL01FE 0W30 TB 209L</v>
          </cell>
          <cell r="E47">
            <v>41578801</v>
          </cell>
          <cell r="F47" t="str">
            <v>BMW GROUP LL01FE 0W-30 GRANEL</v>
          </cell>
          <cell r="H47" t="str">
            <v>Óleo</v>
          </cell>
          <cell r="I47" t="str">
            <v>209L</v>
          </cell>
          <cell r="J47" t="str">
            <v>TAMBOR</v>
          </cell>
          <cell r="K47" t="str">
            <v>OEM</v>
          </cell>
          <cell r="L47" t="str">
            <v>BMW</v>
          </cell>
          <cell r="M47" t="str">
            <v>Local</v>
          </cell>
          <cell r="N47" t="str">
            <v>Y</v>
          </cell>
          <cell r="O47">
            <v>43739</v>
          </cell>
          <cell r="P47" t="str">
            <v>Mainstream</v>
          </cell>
          <cell r="R47" t="str">
            <v>F</v>
          </cell>
        </row>
        <row r="48">
          <cell r="B48">
            <v>44513845</v>
          </cell>
          <cell r="C48" t="str">
            <v>845</v>
          </cell>
          <cell r="D48" t="str">
            <v>BMW M TWINPOWER TURBO 10W60 CX 6X1L</v>
          </cell>
          <cell r="E48" t="str">
            <v>N/A</v>
          </cell>
          <cell r="F48" t="str">
            <v>IMPORTADO</v>
          </cell>
          <cell r="H48" t="str">
            <v>Óleo</v>
          </cell>
          <cell r="I48" t="str">
            <v>6X1L</v>
          </cell>
          <cell r="J48" t="str">
            <v>1 L</v>
          </cell>
          <cell r="K48" t="str">
            <v>OEM</v>
          </cell>
          <cell r="L48" t="str">
            <v>BMW</v>
          </cell>
          <cell r="M48" t="str">
            <v>Importado</v>
          </cell>
          <cell r="N48" t="str">
            <v>Y</v>
          </cell>
          <cell r="O48">
            <v>44284</v>
          </cell>
          <cell r="P48" t="str">
            <v>Mainstream</v>
          </cell>
          <cell r="R48" t="str">
            <v>A</v>
          </cell>
        </row>
        <row r="49">
          <cell r="B49">
            <v>44516909</v>
          </cell>
          <cell r="C49" t="str">
            <v>909</v>
          </cell>
          <cell r="D49" t="str">
            <v>BMW MOTORRAD ADVANTEC PRO CX 12X1L</v>
          </cell>
          <cell r="E49" t="str">
            <v>N/A</v>
          </cell>
          <cell r="F49" t="str">
            <v>IMPORTADO</v>
          </cell>
          <cell r="H49" t="str">
            <v>Óleo</v>
          </cell>
          <cell r="I49" t="str">
            <v>12X1L</v>
          </cell>
          <cell r="J49" t="str">
            <v>1 L</v>
          </cell>
          <cell r="K49" t="str">
            <v>OEM</v>
          </cell>
          <cell r="L49" t="str">
            <v>BMW</v>
          </cell>
          <cell r="M49" t="str">
            <v>Importado</v>
          </cell>
          <cell r="N49" t="str">
            <v>Y</v>
          </cell>
          <cell r="O49">
            <v>42255</v>
          </cell>
          <cell r="P49" t="str">
            <v>Mainstream</v>
          </cell>
          <cell r="R49" t="str">
            <v>A</v>
          </cell>
        </row>
        <row r="50">
          <cell r="B50">
            <v>44516849</v>
          </cell>
          <cell r="C50" t="str">
            <v>849</v>
          </cell>
          <cell r="D50" t="str">
            <v>BMW MOTORRAD ADVANTEC PRO TB 209L</v>
          </cell>
          <cell r="E50" t="str">
            <v>N/A</v>
          </cell>
          <cell r="F50" t="str">
            <v>IMPORTADO</v>
          </cell>
          <cell r="H50" t="str">
            <v>Óleo</v>
          </cell>
          <cell r="I50" t="str">
            <v>209L</v>
          </cell>
          <cell r="J50" t="str">
            <v>TAMBOR</v>
          </cell>
          <cell r="K50" t="str">
            <v>OEM</v>
          </cell>
          <cell r="L50" t="str">
            <v>BMW</v>
          </cell>
          <cell r="M50" t="str">
            <v>Importado</v>
          </cell>
          <cell r="N50" t="str">
            <v>Y</v>
          </cell>
          <cell r="O50">
            <v>42255</v>
          </cell>
          <cell r="P50" t="str">
            <v>Mainstream</v>
          </cell>
          <cell r="R50" t="str">
            <v>A</v>
          </cell>
        </row>
        <row r="51">
          <cell r="B51">
            <v>44510909</v>
          </cell>
          <cell r="C51" t="str">
            <v>909</v>
          </cell>
          <cell r="D51" t="str">
            <v>BMW MOTORRAD ADVANTEC ULTIMATE CX 12X1L</v>
          </cell>
          <cell r="E51" t="str">
            <v>N/A</v>
          </cell>
          <cell r="F51" t="str">
            <v>IMPORTADO</v>
          </cell>
          <cell r="H51" t="str">
            <v>Óleo</v>
          </cell>
          <cell r="I51" t="str">
            <v>12X1L</v>
          </cell>
          <cell r="J51" t="str">
            <v>1 L</v>
          </cell>
          <cell r="K51" t="str">
            <v>OEM</v>
          </cell>
          <cell r="L51" t="str">
            <v>BMW</v>
          </cell>
          <cell r="M51" t="str">
            <v>Importado</v>
          </cell>
          <cell r="N51" t="str">
            <v>Y</v>
          </cell>
          <cell r="O51">
            <v>42255</v>
          </cell>
          <cell r="P51" t="str">
            <v>Mainstream</v>
          </cell>
          <cell r="R51" t="str">
            <v>A</v>
          </cell>
        </row>
        <row r="52">
          <cell r="B52">
            <v>44510849</v>
          </cell>
          <cell r="C52" t="str">
            <v>849</v>
          </cell>
          <cell r="D52" t="str">
            <v>BMW MOTORRAD ADVANTEC ULTIMATE TB 209L</v>
          </cell>
          <cell r="E52" t="str">
            <v>N/A</v>
          </cell>
          <cell r="F52" t="str">
            <v>IMPORTADO</v>
          </cell>
          <cell r="H52" t="str">
            <v>Óleo</v>
          </cell>
          <cell r="I52" t="str">
            <v>209L</v>
          </cell>
          <cell r="J52" t="str">
            <v>TAMBOR</v>
          </cell>
          <cell r="K52" t="str">
            <v>OEM</v>
          </cell>
          <cell r="L52" t="str">
            <v>BMW</v>
          </cell>
          <cell r="M52" t="str">
            <v>Importado</v>
          </cell>
          <cell r="N52" t="str">
            <v>Y</v>
          </cell>
          <cell r="O52">
            <v>42131</v>
          </cell>
          <cell r="P52" t="str">
            <v>Mainstream</v>
          </cell>
          <cell r="R52" t="str">
            <v>A</v>
          </cell>
        </row>
        <row r="53">
          <cell r="B53">
            <v>41581909</v>
          </cell>
          <cell r="C53" t="str">
            <v>909</v>
          </cell>
          <cell r="D53" t="str">
            <v>BMW TWINPOWER TURBO LL04 5W30 N CX 12X1L</v>
          </cell>
          <cell r="E53" t="str">
            <v>N/A</v>
          </cell>
          <cell r="F53" t="str">
            <v>IMPORTADO</v>
          </cell>
          <cell r="H53" t="str">
            <v>Óleo</v>
          </cell>
          <cell r="I53" t="str">
            <v>12X1L</v>
          </cell>
          <cell r="J53" t="str">
            <v>1 L</v>
          </cell>
          <cell r="K53" t="str">
            <v>OEM</v>
          </cell>
          <cell r="L53" t="str">
            <v>BMW</v>
          </cell>
          <cell r="M53" t="str">
            <v>Importado</v>
          </cell>
          <cell r="N53" t="str">
            <v>Y</v>
          </cell>
          <cell r="O53">
            <v>43739</v>
          </cell>
          <cell r="P53" t="str">
            <v>Mainstream</v>
          </cell>
          <cell r="R53" t="str">
            <v>A</v>
          </cell>
        </row>
        <row r="54">
          <cell r="B54">
            <v>40134905</v>
          </cell>
          <cell r="C54" t="str">
            <v>905</v>
          </cell>
          <cell r="D54" t="str">
            <v>CAOA SUPREMUS 5W-30 12X1L</v>
          </cell>
          <cell r="E54">
            <v>41096801</v>
          </cell>
          <cell r="F54" t="str">
            <v>HELIX HX8  5W30 SN GF5 GRANEL</v>
          </cell>
          <cell r="H54" t="str">
            <v>Óleo</v>
          </cell>
          <cell r="I54" t="str">
            <v>12X1L</v>
          </cell>
          <cell r="J54" t="str">
            <v>1 L</v>
          </cell>
          <cell r="K54" t="str">
            <v>OEM</v>
          </cell>
          <cell r="L54" t="str">
            <v>HYUNDAI</v>
          </cell>
          <cell r="M54" t="str">
            <v>Local</v>
          </cell>
          <cell r="N54" t="str">
            <v>Y</v>
          </cell>
          <cell r="O54">
            <v>44327</v>
          </cell>
          <cell r="P54" t="str">
            <v>Mainstream</v>
          </cell>
          <cell r="R54" t="str">
            <v>A</v>
          </cell>
        </row>
        <row r="55">
          <cell r="B55">
            <v>44983809</v>
          </cell>
          <cell r="C55" t="str">
            <v>809</v>
          </cell>
          <cell r="D55" t="str">
            <v>ARGINA S2 40 TB 209L</v>
          </cell>
          <cell r="E55">
            <v>44983801</v>
          </cell>
          <cell r="F55" t="str">
            <v>ARGINA S2 40 GRANEL</v>
          </cell>
          <cell r="H55" t="str">
            <v>Óleo</v>
          </cell>
          <cell r="I55" t="str">
            <v>209L</v>
          </cell>
          <cell r="J55" t="str">
            <v>TAMBOR</v>
          </cell>
          <cell r="K55" t="str">
            <v>INDUSTRIAL</v>
          </cell>
          <cell r="L55" t="str">
            <v>SHELL BRAND</v>
          </cell>
          <cell r="M55" t="str">
            <v>Local</v>
          </cell>
          <cell r="N55" t="str">
            <v>N</v>
          </cell>
          <cell r="O55">
            <v>44061</v>
          </cell>
          <cell r="P55" t="str">
            <v>Mainstream</v>
          </cell>
          <cell r="R55" t="str">
            <v>A</v>
          </cell>
        </row>
        <row r="56">
          <cell r="B56">
            <v>43445801</v>
          </cell>
          <cell r="C56" t="str">
            <v>801</v>
          </cell>
          <cell r="D56" t="str">
            <v>CAPRINUS XR 40 GRANEL</v>
          </cell>
          <cell r="E56">
            <v>43445801</v>
          </cell>
          <cell r="F56" t="str">
            <v>CAPRINUS XR 40 GRANEL</v>
          </cell>
          <cell r="H56" t="str">
            <v>Óleo</v>
          </cell>
          <cell r="I56" t="str">
            <v>GRANEL</v>
          </cell>
          <cell r="J56" t="str">
            <v>GRANEL</v>
          </cell>
          <cell r="K56" t="str">
            <v>INDUSTRIAL</v>
          </cell>
          <cell r="L56" t="str">
            <v>SHELL BRAND</v>
          </cell>
          <cell r="M56" t="str">
            <v>Local</v>
          </cell>
          <cell r="N56" t="str">
            <v>N</v>
          </cell>
          <cell r="O56">
            <v>43709</v>
          </cell>
          <cell r="P56" t="str">
            <v>Mainstream</v>
          </cell>
          <cell r="R56" t="str">
            <v>A</v>
          </cell>
        </row>
        <row r="57">
          <cell r="B57">
            <v>43445809</v>
          </cell>
          <cell r="C57" t="str">
            <v>809</v>
          </cell>
          <cell r="D57" t="str">
            <v>CAPRINUS XR 40 TB 209 L</v>
          </cell>
          <cell r="E57">
            <v>43445801</v>
          </cell>
          <cell r="F57" t="str">
            <v>CAPRINUS XR 40 GRANEL</v>
          </cell>
          <cell r="H57" t="str">
            <v>Óleo</v>
          </cell>
          <cell r="I57" t="str">
            <v>209L</v>
          </cell>
          <cell r="J57" t="str">
            <v>TAMBOR</v>
          </cell>
          <cell r="K57" t="str">
            <v>INDUSTRIAL</v>
          </cell>
          <cell r="L57" t="str">
            <v>SHELL BRAND</v>
          </cell>
          <cell r="M57" t="str">
            <v>Local</v>
          </cell>
          <cell r="N57" t="str">
            <v>N</v>
          </cell>
          <cell r="O57">
            <v>43255</v>
          </cell>
          <cell r="P57" t="str">
            <v>Mainstream</v>
          </cell>
          <cell r="R57" t="str">
            <v>A</v>
          </cell>
        </row>
        <row r="58">
          <cell r="B58">
            <v>42728801</v>
          </cell>
          <cell r="C58" t="str">
            <v>801</v>
          </cell>
          <cell r="D58" t="str">
            <v>CATENEX S 825  - RED - GRANEL</v>
          </cell>
          <cell r="E58">
            <v>42728801</v>
          </cell>
          <cell r="F58" t="str">
            <v>CATENEX S 825  - RED - GRANEL</v>
          </cell>
          <cell r="H58" t="str">
            <v>Óleo</v>
          </cell>
          <cell r="I58" t="str">
            <v>GRANEL</v>
          </cell>
          <cell r="J58" t="str">
            <v>GRANEL</v>
          </cell>
          <cell r="K58" t="str">
            <v>INDUSTRIAL</v>
          </cell>
          <cell r="L58" t="str">
            <v>SHELL BRAND</v>
          </cell>
          <cell r="M58" t="str">
            <v>Local</v>
          </cell>
          <cell r="N58" t="str">
            <v>N</v>
          </cell>
          <cell r="O58">
            <v>41974</v>
          </cell>
          <cell r="P58" t="str">
            <v>Mainstream</v>
          </cell>
          <cell r="R58" t="str">
            <v>A</v>
          </cell>
        </row>
        <row r="59">
          <cell r="B59">
            <v>45389801</v>
          </cell>
          <cell r="C59" t="str">
            <v>801</v>
          </cell>
          <cell r="D59" t="str">
            <v>CATENEX T 121 GRANEL</v>
          </cell>
          <cell r="E59">
            <v>45389801</v>
          </cell>
          <cell r="F59" t="str">
            <v>CATENEX T 121 GRANEL</v>
          </cell>
          <cell r="H59" t="str">
            <v>Óleo</v>
          </cell>
          <cell r="I59" t="str">
            <v>GRANEL</v>
          </cell>
          <cell r="J59" t="str">
            <v>GRANEL</v>
          </cell>
          <cell r="K59" t="str">
            <v>INDUSTRIAL</v>
          </cell>
          <cell r="L59" t="str">
            <v>SHELL BRAND</v>
          </cell>
          <cell r="M59" t="str">
            <v>Local</v>
          </cell>
          <cell r="N59" t="str">
            <v>N</v>
          </cell>
          <cell r="O59">
            <v>42856</v>
          </cell>
          <cell r="P59" t="str">
            <v>Mainstream</v>
          </cell>
          <cell r="R59" t="str">
            <v>A</v>
          </cell>
        </row>
        <row r="60">
          <cell r="B60">
            <v>45391801</v>
          </cell>
          <cell r="C60" t="str">
            <v>801</v>
          </cell>
          <cell r="D60" t="str">
            <v>CATENEX T 129 GRANEL</v>
          </cell>
          <cell r="E60">
            <v>45391801</v>
          </cell>
          <cell r="F60" t="str">
            <v>CATENEX T 129 GRANEL</v>
          </cell>
          <cell r="H60" t="str">
            <v>Óleo</v>
          </cell>
          <cell r="I60" t="str">
            <v>GRANEL</v>
          </cell>
          <cell r="J60" t="str">
            <v>GRANEL</v>
          </cell>
          <cell r="K60" t="str">
            <v>INDUSTRIAL</v>
          </cell>
          <cell r="L60" t="str">
            <v>SHELL BRAND</v>
          </cell>
          <cell r="M60" t="str">
            <v>Local</v>
          </cell>
          <cell r="N60" t="str">
            <v>N</v>
          </cell>
          <cell r="O60">
            <v>42856</v>
          </cell>
          <cell r="P60" t="str">
            <v>Mainstream</v>
          </cell>
          <cell r="R60" t="str">
            <v>A</v>
          </cell>
        </row>
        <row r="61">
          <cell r="B61">
            <v>40142905</v>
          </cell>
          <cell r="C61" t="str">
            <v>905</v>
          </cell>
          <cell r="D61" t="str">
            <v>CLASSIC LINE 5W30 100% SINTÉTICO CX 12X1</v>
          </cell>
          <cell r="E61">
            <v>41096801</v>
          </cell>
          <cell r="F61" t="str">
            <v>HELIX HX8  5W30 SN GF5 GRANEL</v>
          </cell>
          <cell r="H61" t="str">
            <v>Óleo</v>
          </cell>
          <cell r="I61" t="str">
            <v>12X1L</v>
          </cell>
          <cell r="J61" t="str">
            <v>1 L</v>
          </cell>
          <cell r="K61" t="str">
            <v>OEM</v>
          </cell>
          <cell r="L61" t="str">
            <v>STELLANTIS</v>
          </cell>
          <cell r="M61" t="str">
            <v>Local</v>
          </cell>
          <cell r="N61" t="str">
            <v>Y</v>
          </cell>
          <cell r="O61">
            <v>44210</v>
          </cell>
          <cell r="P61" t="str">
            <v>Mainstream</v>
          </cell>
          <cell r="R61" t="str">
            <v>A</v>
          </cell>
        </row>
        <row r="62">
          <cell r="B62">
            <v>40144905</v>
          </cell>
          <cell r="C62" t="str">
            <v>905</v>
          </cell>
          <cell r="D62" t="str">
            <v>CLASSIC LINE 5W30 SEMISSINTÉTICO CX 12X1</v>
          </cell>
          <cell r="E62">
            <v>43515801</v>
          </cell>
          <cell r="F62" t="str">
            <v>HELIX HX7 5W-30 NEW GRANEL</v>
          </cell>
          <cell r="H62" t="str">
            <v>Óleo</v>
          </cell>
          <cell r="I62" t="str">
            <v>12X1L</v>
          </cell>
          <cell r="J62" t="str">
            <v>1 L</v>
          </cell>
          <cell r="K62" t="str">
            <v>OEM</v>
          </cell>
          <cell r="L62" t="str">
            <v>STELLANTIS</v>
          </cell>
          <cell r="M62" t="str">
            <v>Local</v>
          </cell>
          <cell r="N62" t="str">
            <v>Y</v>
          </cell>
          <cell r="O62">
            <v>44210</v>
          </cell>
          <cell r="P62" t="str">
            <v>Mainstream</v>
          </cell>
          <cell r="R62" t="str">
            <v>A</v>
          </cell>
        </row>
        <row r="63">
          <cell r="B63">
            <v>40146905</v>
          </cell>
          <cell r="C63" t="str">
            <v>905</v>
          </cell>
          <cell r="D63" t="str">
            <v>CLASSIC LINE BY MOPAR 0W20 CX 12X1L</v>
          </cell>
          <cell r="E63">
            <v>45920801</v>
          </cell>
          <cell r="F63" t="str">
            <v>SHELL PC2044 0W-20 SN/GF-5 DEXOS1 GRANEL</v>
          </cell>
          <cell r="H63" t="str">
            <v>Óleo</v>
          </cell>
          <cell r="I63" t="str">
            <v>12X1L</v>
          </cell>
          <cell r="J63" t="str">
            <v>1 L</v>
          </cell>
          <cell r="K63" t="str">
            <v>OEM</v>
          </cell>
          <cell r="L63" t="str">
            <v>STELLANTIS</v>
          </cell>
          <cell r="M63" t="str">
            <v>Local</v>
          </cell>
          <cell r="N63" t="str">
            <v>Y</v>
          </cell>
          <cell r="O63">
            <v>44682</v>
          </cell>
          <cell r="P63" t="str">
            <v>Mainstream</v>
          </cell>
          <cell r="R63" t="str">
            <v>A</v>
          </cell>
        </row>
        <row r="64">
          <cell r="B64">
            <v>40145905</v>
          </cell>
          <cell r="C64" t="str">
            <v>905</v>
          </cell>
          <cell r="D64" t="str">
            <v>CLASSIC LINE BY MOPAR 10W40 CX 12X1L</v>
          </cell>
          <cell r="E64">
            <v>41054801</v>
          </cell>
          <cell r="F64" t="str">
            <v>HELIX HX7 10W40 SN NEW GRANEL</v>
          </cell>
          <cell r="H64" t="str">
            <v>Óleo</v>
          </cell>
          <cell r="I64" t="str">
            <v>12X1L</v>
          </cell>
          <cell r="J64" t="str">
            <v>1 L</v>
          </cell>
          <cell r="K64" t="str">
            <v>OEM</v>
          </cell>
          <cell r="L64" t="str">
            <v>STELLANTIS</v>
          </cell>
          <cell r="M64" t="str">
            <v>Local</v>
          </cell>
          <cell r="N64" t="str">
            <v>Y</v>
          </cell>
          <cell r="O64">
            <v>44682</v>
          </cell>
          <cell r="P64" t="str">
            <v>Mainstream</v>
          </cell>
          <cell r="R64" t="str">
            <v>A</v>
          </cell>
        </row>
        <row r="65">
          <cell r="B65">
            <v>40141905</v>
          </cell>
          <cell r="C65" t="str">
            <v>905</v>
          </cell>
          <cell r="D65" t="str">
            <v>CLASSIC LINE BY MOPAR 15W40 CX 12X1L</v>
          </cell>
          <cell r="E65">
            <v>41063801</v>
          </cell>
          <cell r="F65" t="str">
            <v>HELIX HX6 FLEX 15W40 SN GRANEL</v>
          </cell>
          <cell r="H65" t="str">
            <v>Óleo</v>
          </cell>
          <cell r="I65" t="str">
            <v>12X1L</v>
          </cell>
          <cell r="J65" t="str">
            <v>1 L</v>
          </cell>
          <cell r="K65" t="str">
            <v>OEM</v>
          </cell>
          <cell r="L65" t="str">
            <v>STELLANTIS</v>
          </cell>
          <cell r="M65" t="str">
            <v>Local</v>
          </cell>
          <cell r="N65" t="str">
            <v>Y</v>
          </cell>
          <cell r="O65">
            <v>44216</v>
          </cell>
          <cell r="P65" t="str">
            <v>Mainstream</v>
          </cell>
          <cell r="R65" t="str">
            <v>A</v>
          </cell>
        </row>
        <row r="66">
          <cell r="B66">
            <v>40140905</v>
          </cell>
          <cell r="C66" t="str">
            <v>905</v>
          </cell>
          <cell r="D66" t="str">
            <v>CLASSIC LINE BY MOPAR 20W50 CX 12X1L</v>
          </cell>
          <cell r="E66">
            <v>41064801</v>
          </cell>
          <cell r="F66" t="str">
            <v>HELIX HX3 20W50 SL GRANEL</v>
          </cell>
          <cell r="H66" t="str">
            <v>Óleo</v>
          </cell>
          <cell r="I66" t="str">
            <v>12X1L</v>
          </cell>
          <cell r="J66" t="str">
            <v>1 L</v>
          </cell>
          <cell r="K66" t="str">
            <v>OEM</v>
          </cell>
          <cell r="L66" t="str">
            <v>STELLANTIS</v>
          </cell>
          <cell r="M66" t="str">
            <v>Local</v>
          </cell>
          <cell r="N66" t="str">
            <v>Y</v>
          </cell>
          <cell r="O66">
            <v>44211</v>
          </cell>
          <cell r="P66" t="str">
            <v>Mainstream</v>
          </cell>
          <cell r="R66" t="str">
            <v>A</v>
          </cell>
        </row>
        <row r="67">
          <cell r="B67">
            <v>40143905</v>
          </cell>
          <cell r="C67" t="str">
            <v>905</v>
          </cell>
          <cell r="D67" t="str">
            <v>CLASSIC LINE BY MOPAR 5W40 CX 12X1L</v>
          </cell>
          <cell r="E67">
            <v>41053801</v>
          </cell>
          <cell r="F67" t="str">
            <v>HELIX ULTRA PROF AV 5W40 GRANEL</v>
          </cell>
          <cell r="H67" t="str">
            <v>Óleo</v>
          </cell>
          <cell r="I67" t="str">
            <v>12X1L</v>
          </cell>
          <cell r="J67" t="str">
            <v>1 L</v>
          </cell>
          <cell r="K67" t="str">
            <v>OEM</v>
          </cell>
          <cell r="L67" t="str">
            <v>STELLANTIS</v>
          </cell>
          <cell r="M67" t="str">
            <v>Local</v>
          </cell>
          <cell r="N67" t="str">
            <v>Y</v>
          </cell>
          <cell r="O67">
            <v>44211</v>
          </cell>
          <cell r="P67" t="str">
            <v>Mainstream</v>
          </cell>
          <cell r="R67" t="str">
            <v>A</v>
          </cell>
        </row>
        <row r="68">
          <cell r="B68">
            <v>45392801</v>
          </cell>
          <cell r="C68" t="str">
            <v>801</v>
          </cell>
          <cell r="D68" t="str">
            <v>CATENEX T 145 GRANEL</v>
          </cell>
          <cell r="E68">
            <v>45392801</v>
          </cell>
          <cell r="F68" t="str">
            <v>CATENEX T 145 GRANEL</v>
          </cell>
          <cell r="H68" t="str">
            <v>Óleo</v>
          </cell>
          <cell r="I68" t="str">
            <v>GRANEL</v>
          </cell>
          <cell r="J68" t="str">
            <v>GRANEL</v>
          </cell>
          <cell r="K68" t="str">
            <v>INDUSTRIAL</v>
          </cell>
          <cell r="L68" t="str">
            <v>SHELL BRAND</v>
          </cell>
          <cell r="M68" t="str">
            <v>Local</v>
          </cell>
          <cell r="N68" t="str">
            <v>N</v>
          </cell>
          <cell r="O68">
            <v>42856</v>
          </cell>
          <cell r="P68" t="str">
            <v>Mainstream</v>
          </cell>
          <cell r="R68" t="str">
            <v>A</v>
          </cell>
        </row>
        <row r="69">
          <cell r="B69">
            <v>45247860</v>
          </cell>
          <cell r="C69" t="str">
            <v>860</v>
          </cell>
          <cell r="D69" t="str">
            <v>CORENA S2 P 100 BALDE</v>
          </cell>
          <cell r="E69" t="str">
            <v>N/A</v>
          </cell>
          <cell r="F69" t="str">
            <v>IMPORTADO</v>
          </cell>
          <cell r="H69" t="str">
            <v>Óleo</v>
          </cell>
          <cell r="I69" t="str">
            <v>20L</v>
          </cell>
          <cell r="J69" t="str">
            <v>BOMBONA</v>
          </cell>
          <cell r="K69" t="str">
            <v>INDUSTRIAL</v>
          </cell>
          <cell r="L69" t="str">
            <v>SHELL BRAND</v>
          </cell>
          <cell r="M69" t="str">
            <v>Importado</v>
          </cell>
          <cell r="N69" t="str">
            <v>N</v>
          </cell>
          <cell r="O69">
            <v>40807</v>
          </cell>
          <cell r="P69" t="str">
            <v>Mainstream</v>
          </cell>
          <cell r="R69" t="str">
            <v>A</v>
          </cell>
        </row>
        <row r="70">
          <cell r="B70">
            <v>45248860</v>
          </cell>
          <cell r="C70" t="str">
            <v>860</v>
          </cell>
          <cell r="D70" t="str">
            <v>CORENA S4 P 100 BALDE</v>
          </cell>
          <cell r="E70" t="str">
            <v>N/A</v>
          </cell>
          <cell r="F70" t="str">
            <v>IMPORTADO</v>
          </cell>
          <cell r="H70" t="str">
            <v>Óleo</v>
          </cell>
          <cell r="I70" t="str">
            <v>20L</v>
          </cell>
          <cell r="J70" t="str">
            <v>BOMBONA</v>
          </cell>
          <cell r="K70" t="str">
            <v>INDUSTRIAL</v>
          </cell>
          <cell r="L70" t="str">
            <v>SHELL BRAND</v>
          </cell>
          <cell r="M70" t="str">
            <v>Importado</v>
          </cell>
          <cell r="N70" t="str">
            <v>N</v>
          </cell>
          <cell r="O70">
            <v>40812</v>
          </cell>
          <cell r="P70" t="str">
            <v>Premium</v>
          </cell>
          <cell r="R70" t="str">
            <v>A</v>
          </cell>
        </row>
        <row r="71">
          <cell r="B71">
            <v>40135860</v>
          </cell>
          <cell r="C71" t="str">
            <v>860</v>
          </cell>
          <cell r="D71" t="str">
            <v>CORENA S4 R 46 BD 20L (IMP)</v>
          </cell>
          <cell r="E71" t="str">
            <v>N/A</v>
          </cell>
          <cell r="F71" t="str">
            <v>IMPORTADO</v>
          </cell>
          <cell r="H71" t="str">
            <v>Óleo</v>
          </cell>
          <cell r="I71" t="str">
            <v>20L</v>
          </cell>
          <cell r="J71" t="str">
            <v>BOMBONA</v>
          </cell>
          <cell r="K71" t="str">
            <v>INDUSTRIAL</v>
          </cell>
          <cell r="L71" t="str">
            <v>SHELL BRAND</v>
          </cell>
          <cell r="M71" t="str">
            <v>Importado</v>
          </cell>
          <cell r="N71" t="str">
            <v>N</v>
          </cell>
          <cell r="O71">
            <v>44062</v>
          </cell>
          <cell r="P71" t="str">
            <v>Premium</v>
          </cell>
          <cell r="R71" t="str">
            <v>A</v>
          </cell>
        </row>
        <row r="72">
          <cell r="B72">
            <v>40135849</v>
          </cell>
          <cell r="C72" t="str">
            <v>849</v>
          </cell>
          <cell r="D72" t="str">
            <v>CORENA S4 R 46 TB 209L (IMP)</v>
          </cell>
          <cell r="E72" t="str">
            <v>N/A</v>
          </cell>
          <cell r="F72" t="str">
            <v>IMPORTADO</v>
          </cell>
          <cell r="H72" t="str">
            <v>Óleo</v>
          </cell>
          <cell r="I72" t="str">
            <v>209L</v>
          </cell>
          <cell r="J72" t="str">
            <v>TAMBOR</v>
          </cell>
          <cell r="K72" t="str">
            <v>INDUSTRIAL</v>
          </cell>
          <cell r="L72" t="str">
            <v>SHELL BRAND</v>
          </cell>
          <cell r="M72" t="str">
            <v>Importado</v>
          </cell>
          <cell r="N72" t="str">
            <v>N</v>
          </cell>
          <cell r="O72">
            <v>44062</v>
          </cell>
          <cell r="P72" t="str">
            <v>Premium</v>
          </cell>
          <cell r="R72" t="str">
            <v>A</v>
          </cell>
        </row>
        <row r="73">
          <cell r="B73">
            <v>45250860</v>
          </cell>
          <cell r="C73" t="str">
            <v>860</v>
          </cell>
          <cell r="D73" t="str">
            <v>CORENA S4 R 68 BALDE</v>
          </cell>
          <cell r="E73" t="str">
            <v>N/A</v>
          </cell>
          <cell r="F73" t="str">
            <v>IMPORTADO</v>
          </cell>
          <cell r="H73" t="str">
            <v>Óleo</v>
          </cell>
          <cell r="I73" t="str">
            <v>20L</v>
          </cell>
          <cell r="J73" t="str">
            <v>BOMBONA</v>
          </cell>
          <cell r="K73" t="str">
            <v>INDUSTRIAL</v>
          </cell>
          <cell r="L73" t="str">
            <v>SHELL BRAND</v>
          </cell>
          <cell r="M73" t="str">
            <v>Importado</v>
          </cell>
          <cell r="N73" t="str">
            <v>N</v>
          </cell>
          <cell r="O73">
            <v>40974</v>
          </cell>
          <cell r="P73" t="str">
            <v>Premium</v>
          </cell>
          <cell r="R73" t="str">
            <v>A</v>
          </cell>
        </row>
        <row r="74">
          <cell r="B74">
            <v>44162935</v>
          </cell>
          <cell r="C74" t="str">
            <v>935</v>
          </cell>
          <cell r="D74" t="str">
            <v>CVT FLUID NS-2 CAIXA 6X4L</v>
          </cell>
          <cell r="E74" t="str">
            <v>N/A</v>
          </cell>
          <cell r="F74" t="str">
            <v>IMPORTADO</v>
          </cell>
          <cell r="H74" t="str">
            <v>Óleo</v>
          </cell>
          <cell r="I74" t="str">
            <v>6X4L</v>
          </cell>
          <cell r="J74" t="str">
            <v>4 L</v>
          </cell>
          <cell r="K74" t="str">
            <v>OEM</v>
          </cell>
          <cell r="L74" t="str">
            <v>NISSAN</v>
          </cell>
          <cell r="M74" t="str">
            <v>Importado</v>
          </cell>
          <cell r="N74" t="str">
            <v>Y</v>
          </cell>
          <cell r="O74">
            <v>40899</v>
          </cell>
          <cell r="P74" t="str">
            <v>Mainstream</v>
          </cell>
          <cell r="R74" t="str">
            <v>A</v>
          </cell>
        </row>
        <row r="75">
          <cell r="B75">
            <v>44164935</v>
          </cell>
          <cell r="C75" t="str">
            <v>935</v>
          </cell>
          <cell r="D75" t="str">
            <v>CVT FLUID NS-3 CAIXA 6X4L</v>
          </cell>
          <cell r="E75" t="str">
            <v>N/A</v>
          </cell>
          <cell r="F75" t="str">
            <v>IMPORTADO</v>
          </cell>
          <cell r="H75" t="str">
            <v>Óleo</v>
          </cell>
          <cell r="I75" t="str">
            <v>6X4L</v>
          </cell>
          <cell r="J75" t="str">
            <v>4 L</v>
          </cell>
          <cell r="K75" t="str">
            <v>OEM</v>
          </cell>
          <cell r="L75" t="str">
            <v>NISSAN</v>
          </cell>
          <cell r="M75" t="str">
            <v>Importado</v>
          </cell>
          <cell r="N75" t="str">
            <v>Y</v>
          </cell>
          <cell r="O75">
            <v>41765</v>
          </cell>
          <cell r="P75" t="str">
            <v>Mainstream</v>
          </cell>
          <cell r="R75" t="str">
            <v>A</v>
          </cell>
        </row>
        <row r="76">
          <cell r="B76">
            <v>40133849</v>
          </cell>
          <cell r="C76" t="str">
            <v>849</v>
          </cell>
          <cell r="D76" t="str">
            <v>CORENA S4 R 68 TB 209L NEW</v>
          </cell>
          <cell r="E76" t="str">
            <v>N/A</v>
          </cell>
          <cell r="F76" t="str">
            <v>IMPORTADO</v>
          </cell>
          <cell r="H76" t="str">
            <v>Óleo</v>
          </cell>
          <cell r="I76" t="str">
            <v>209L</v>
          </cell>
          <cell r="J76" t="str">
            <v>TAMBOR</v>
          </cell>
          <cell r="K76" t="str">
            <v>INDUSTRIAL</v>
          </cell>
          <cell r="L76" t="str">
            <v>SHELL BRAND</v>
          </cell>
          <cell r="M76" t="str">
            <v>Importado</v>
          </cell>
          <cell r="N76" t="str">
            <v>N</v>
          </cell>
          <cell r="O76">
            <v>44044</v>
          </cell>
          <cell r="P76" t="str">
            <v>Premium</v>
          </cell>
          <cell r="R76" t="str">
            <v>A</v>
          </cell>
        </row>
        <row r="77">
          <cell r="B77">
            <v>43337849</v>
          </cell>
          <cell r="C77" t="str">
            <v>849</v>
          </cell>
          <cell r="D77" t="str">
            <v>DIALA S2 ZX-A TAMBOR</v>
          </cell>
          <cell r="E77" t="str">
            <v>N/A</v>
          </cell>
          <cell r="F77" t="str">
            <v>IMPORTADO</v>
          </cell>
          <cell r="H77" t="str">
            <v>Óleo</v>
          </cell>
          <cell r="I77" t="str">
            <v>55UGL</v>
          </cell>
          <cell r="J77" t="str">
            <v>TAMBOR</v>
          </cell>
          <cell r="K77" t="str">
            <v>INDUSTRIAL</v>
          </cell>
          <cell r="L77" t="str">
            <v>SHELL BRAND</v>
          </cell>
          <cell r="M77" t="str">
            <v>Importado</v>
          </cell>
          <cell r="N77" t="str">
            <v>N</v>
          </cell>
          <cell r="O77">
            <v>41263</v>
          </cell>
          <cell r="P77" t="str">
            <v>Mainstream</v>
          </cell>
          <cell r="R77" t="str">
            <v>A</v>
          </cell>
        </row>
        <row r="78">
          <cell r="B78">
            <v>44778855</v>
          </cell>
          <cell r="C78" t="str">
            <v>855</v>
          </cell>
          <cell r="D78" t="str">
            <v>FENDT EXTRA TRANS 15W-40 FR 20L</v>
          </cell>
          <cell r="E78">
            <v>44523801</v>
          </cell>
          <cell r="F78" t="str">
            <v>SPIRAX S3 T GRANEL</v>
          </cell>
          <cell r="H78" t="str">
            <v>Óleo</v>
          </cell>
          <cell r="I78" t="str">
            <v>20L</v>
          </cell>
          <cell r="J78" t="str">
            <v>BOMBONA</v>
          </cell>
          <cell r="K78" t="str">
            <v>OEM</v>
          </cell>
          <cell r="L78" t="str">
            <v>AGCO</v>
          </cell>
          <cell r="M78" t="str">
            <v>Local</v>
          </cell>
          <cell r="N78" t="str">
            <v>Y</v>
          </cell>
          <cell r="O78">
            <v>44525</v>
          </cell>
          <cell r="P78" t="str">
            <v>Mainstream</v>
          </cell>
          <cell r="R78" t="str">
            <v>A</v>
          </cell>
        </row>
        <row r="79">
          <cell r="B79">
            <v>44777855</v>
          </cell>
          <cell r="C79" t="str">
            <v>855</v>
          </cell>
          <cell r="D79" t="str">
            <v>FENDT PREMIUM GRADE 15W-40 FR 20L</v>
          </cell>
          <cell r="E79">
            <v>44424801</v>
          </cell>
          <cell r="F79" t="str">
            <v>RIMULA RT4 L 15W-40 (CK-4) GRANEL</v>
          </cell>
          <cell r="H79" t="str">
            <v>Óleo</v>
          </cell>
          <cell r="I79" t="str">
            <v>20L</v>
          </cell>
          <cell r="J79" t="str">
            <v>BOMBONA</v>
          </cell>
          <cell r="K79" t="str">
            <v>OEM</v>
          </cell>
          <cell r="L79" t="str">
            <v>AGCO</v>
          </cell>
          <cell r="M79" t="str">
            <v>Local</v>
          </cell>
          <cell r="N79" t="str">
            <v>Y</v>
          </cell>
          <cell r="O79">
            <v>44518</v>
          </cell>
          <cell r="P79" t="str">
            <v>Mainstream</v>
          </cell>
          <cell r="R79" t="str">
            <v>A</v>
          </cell>
        </row>
        <row r="80">
          <cell r="B80">
            <v>44776855</v>
          </cell>
          <cell r="C80" t="str">
            <v>855</v>
          </cell>
          <cell r="D80" t="str">
            <v>FENDT PREMIUM TRANS 10W-30 FR 20L</v>
          </cell>
          <cell r="E80">
            <v>45283801</v>
          </cell>
          <cell r="F80" t="str">
            <v>SPIRAX S4 TXM GRANEL</v>
          </cell>
          <cell r="H80" t="str">
            <v>Óleo</v>
          </cell>
          <cell r="I80" t="str">
            <v>20L</v>
          </cell>
          <cell r="J80" t="str">
            <v>BOMBONA</v>
          </cell>
          <cell r="K80" t="str">
            <v>OEM</v>
          </cell>
          <cell r="L80" t="str">
            <v>AGCO</v>
          </cell>
          <cell r="M80" t="str">
            <v>Local</v>
          </cell>
          <cell r="N80" t="str">
            <v>Y</v>
          </cell>
          <cell r="O80">
            <v>44522</v>
          </cell>
          <cell r="P80" t="str">
            <v>Mainstream</v>
          </cell>
          <cell r="R80" t="str">
            <v>A</v>
          </cell>
        </row>
        <row r="81">
          <cell r="B81">
            <v>44775855</v>
          </cell>
          <cell r="C81" t="str">
            <v>855</v>
          </cell>
          <cell r="D81" t="str">
            <v>FENDT SUPER HYD 68 FR 20L</v>
          </cell>
          <cell r="E81">
            <v>43706801</v>
          </cell>
          <cell r="F81" t="str">
            <v>TELLUS S2 V 68 GRANEL</v>
          </cell>
          <cell r="H81" t="str">
            <v>Óleo</v>
          </cell>
          <cell r="I81" t="str">
            <v>20L</v>
          </cell>
          <cell r="J81" t="str">
            <v>BOMBONA</v>
          </cell>
          <cell r="K81" t="str">
            <v>OEM</v>
          </cell>
          <cell r="L81" t="str">
            <v>AGCO</v>
          </cell>
          <cell r="M81" t="str">
            <v>Local</v>
          </cell>
          <cell r="N81" t="str">
            <v>Y</v>
          </cell>
          <cell r="O81">
            <v>44517</v>
          </cell>
          <cell r="P81" t="str">
            <v>Mainstream</v>
          </cell>
          <cell r="R81" t="str">
            <v>A</v>
          </cell>
        </row>
        <row r="82">
          <cell r="B82">
            <v>44779855</v>
          </cell>
          <cell r="C82" t="str">
            <v>855</v>
          </cell>
          <cell r="D82" t="str">
            <v>FENDT SUPER TRANS LS 80W-90 FR 20L</v>
          </cell>
          <cell r="E82">
            <v>43060801</v>
          </cell>
          <cell r="F82" t="str">
            <v>SPIRAX S3 AX 80W90 GRANEL</v>
          </cell>
          <cell r="H82" t="str">
            <v>Óleo</v>
          </cell>
          <cell r="I82" t="str">
            <v>20L</v>
          </cell>
          <cell r="J82" t="str">
            <v>BOMBONA</v>
          </cell>
          <cell r="K82" t="str">
            <v>OEM</v>
          </cell>
          <cell r="L82" t="str">
            <v>AGCO</v>
          </cell>
          <cell r="M82" t="str">
            <v>Local</v>
          </cell>
          <cell r="N82" t="str">
            <v>Y</v>
          </cell>
          <cell r="O82">
            <v>44518</v>
          </cell>
          <cell r="P82" t="str">
            <v>Mainstream</v>
          </cell>
          <cell r="R82" t="str">
            <v>A</v>
          </cell>
        </row>
        <row r="83">
          <cell r="B83">
            <v>43338801</v>
          </cell>
          <cell r="C83" t="str">
            <v>801</v>
          </cell>
          <cell r="D83" t="str">
            <v>DIALA S4 ZX-I OEM GRANEL</v>
          </cell>
          <cell r="E83" t="str">
            <v>N/A</v>
          </cell>
          <cell r="F83" t="str">
            <v>IMPORTADO</v>
          </cell>
          <cell r="H83" t="str">
            <v>Óleo</v>
          </cell>
          <cell r="I83" t="str">
            <v>GRANEL</v>
          </cell>
          <cell r="J83" t="str">
            <v>GRANEL</v>
          </cell>
          <cell r="K83" t="str">
            <v>INDUSTRIAL</v>
          </cell>
          <cell r="L83" t="str">
            <v>SHELL BRAND</v>
          </cell>
          <cell r="M83" t="str">
            <v>Importado</v>
          </cell>
          <cell r="N83" t="str">
            <v>N</v>
          </cell>
          <cell r="O83">
            <v>45170</v>
          </cell>
          <cell r="P83" t="str">
            <v>Mainstream</v>
          </cell>
          <cell r="R83" t="str">
            <v>A</v>
          </cell>
        </row>
        <row r="84">
          <cell r="B84">
            <v>43336849</v>
          </cell>
          <cell r="C84" t="str">
            <v>849</v>
          </cell>
          <cell r="D84" t="str">
            <v>DIALA S4 ZX-I TB 209L</v>
          </cell>
          <cell r="E84" t="str">
            <v>N/A</v>
          </cell>
          <cell r="F84" t="str">
            <v>IMPORTADO</v>
          </cell>
          <cell r="H84" t="str">
            <v>Óleo</v>
          </cell>
          <cell r="I84" t="str">
            <v>209L</v>
          </cell>
          <cell r="J84" t="str">
            <v>TAMBOR</v>
          </cell>
          <cell r="K84" t="str">
            <v>INDUSTRIAL</v>
          </cell>
          <cell r="L84" t="str">
            <v>SHELL BRAND</v>
          </cell>
          <cell r="M84" t="str">
            <v>Importado</v>
          </cell>
          <cell r="N84" t="str">
            <v>N</v>
          </cell>
          <cell r="O84">
            <v>43815</v>
          </cell>
          <cell r="P84" t="str">
            <v>Mainstream</v>
          </cell>
          <cell r="R84" t="str">
            <v>A</v>
          </cell>
        </row>
        <row r="85">
          <cell r="B85">
            <v>44975809</v>
          </cell>
          <cell r="C85" t="str">
            <v>809</v>
          </cell>
          <cell r="D85" t="str">
            <v>GADINIA S3 30 TB 209L EXPO</v>
          </cell>
          <cell r="E85">
            <v>44973801</v>
          </cell>
          <cell r="F85" t="str">
            <v>SHELL GADINIA S3 30 GRANEL</v>
          </cell>
          <cell r="H85" t="str">
            <v>Óleo</v>
          </cell>
          <cell r="I85" t="str">
            <v>209L</v>
          </cell>
          <cell r="J85" t="str">
            <v>TAMBOR</v>
          </cell>
          <cell r="K85" t="str">
            <v>EXPORTAÇÃO</v>
          </cell>
          <cell r="L85" t="str">
            <v>SHELL BRAND</v>
          </cell>
          <cell r="M85" t="str">
            <v>Local</v>
          </cell>
          <cell r="N85" t="str">
            <v>N</v>
          </cell>
          <cell r="O85">
            <v>43709</v>
          </cell>
          <cell r="P85" t="str">
            <v>Mainstream</v>
          </cell>
          <cell r="R85" t="str">
            <v>F</v>
          </cell>
        </row>
        <row r="86">
          <cell r="B86">
            <v>47088801</v>
          </cell>
          <cell r="C86" t="str">
            <v>801</v>
          </cell>
          <cell r="D86" t="str">
            <v>GADINIA AL 40 GRANEL</v>
          </cell>
          <cell r="E86">
            <v>47088801</v>
          </cell>
          <cell r="F86" t="str">
            <v>GADINIA AL 40 GRANEL</v>
          </cell>
          <cell r="H86" t="str">
            <v>Óleo</v>
          </cell>
          <cell r="I86" t="str">
            <v>GRANEL</v>
          </cell>
          <cell r="J86" t="str">
            <v>GRANEL</v>
          </cell>
          <cell r="K86" t="str">
            <v>INDUSTRIAL</v>
          </cell>
          <cell r="L86" t="str">
            <v>SHELL BRAND</v>
          </cell>
          <cell r="M86" t="str">
            <v>Local</v>
          </cell>
          <cell r="N86" t="str">
            <v>N</v>
          </cell>
          <cell r="O86">
            <v>41942</v>
          </cell>
          <cell r="P86" t="str">
            <v>Mainstream</v>
          </cell>
          <cell r="R86" t="str">
            <v>A</v>
          </cell>
        </row>
        <row r="87">
          <cell r="B87">
            <v>47088809</v>
          </cell>
          <cell r="C87" t="str">
            <v>809</v>
          </cell>
          <cell r="D87" t="str">
            <v>GADINIA AL 40 TB 209L</v>
          </cell>
          <cell r="E87">
            <v>47088801</v>
          </cell>
          <cell r="F87" t="str">
            <v>GADINIA AL 40 GRANEL</v>
          </cell>
          <cell r="H87" t="str">
            <v>Óleo</v>
          </cell>
          <cell r="I87" t="str">
            <v>209L</v>
          </cell>
          <cell r="J87" t="str">
            <v>TAMBOR</v>
          </cell>
          <cell r="K87" t="str">
            <v>INDUSTRIAL</v>
          </cell>
          <cell r="L87" t="str">
            <v>SHELL BRAND</v>
          </cell>
          <cell r="M87" t="str">
            <v>Local</v>
          </cell>
          <cell r="N87" t="str">
            <v>N</v>
          </cell>
          <cell r="O87">
            <v>40858</v>
          </cell>
          <cell r="P87" t="str">
            <v>Mainstream</v>
          </cell>
          <cell r="R87" t="str">
            <v>A</v>
          </cell>
        </row>
        <row r="88">
          <cell r="B88">
            <v>52356807</v>
          </cell>
          <cell r="C88" t="str">
            <v>807</v>
          </cell>
          <cell r="D88" t="str">
            <v>GADUS 1582 170KG</v>
          </cell>
          <cell r="E88" t="str">
            <v>N/A</v>
          </cell>
          <cell r="F88" t="str">
            <v>IMPORTADO</v>
          </cell>
          <cell r="H88" t="str">
            <v>Graxa</v>
          </cell>
          <cell r="I88" t="str">
            <v>170KG</v>
          </cell>
          <cell r="J88" t="str">
            <v>TAMBOR</v>
          </cell>
          <cell r="K88" t="str">
            <v>INDUSTRIAL</v>
          </cell>
          <cell r="L88" t="str">
            <v>SHELL BRAND</v>
          </cell>
          <cell r="M88" t="str">
            <v>Importado</v>
          </cell>
          <cell r="N88" t="str">
            <v>N</v>
          </cell>
          <cell r="O88">
            <v>44326</v>
          </cell>
          <cell r="P88" t="str">
            <v>Mainstream</v>
          </cell>
          <cell r="R88" t="str">
            <v>A</v>
          </cell>
        </row>
        <row r="89">
          <cell r="B89">
            <v>52883817</v>
          </cell>
          <cell r="C89" t="str">
            <v>817</v>
          </cell>
          <cell r="D89" t="str">
            <v>GADUS S1 A150 2 BD. 18 KG</v>
          </cell>
          <cell r="E89">
            <v>52883801</v>
          </cell>
          <cell r="F89" t="str">
            <v>GADUS S1 A150 2</v>
          </cell>
          <cell r="H89" t="str">
            <v>Graxa</v>
          </cell>
          <cell r="I89" t="str">
            <v>18KG</v>
          </cell>
          <cell r="J89" t="str">
            <v>BALDE</v>
          </cell>
          <cell r="K89" t="str">
            <v>INDUSTRIAL</v>
          </cell>
          <cell r="L89" t="str">
            <v>SHELL BRAND</v>
          </cell>
          <cell r="M89" t="str">
            <v>Local</v>
          </cell>
          <cell r="N89" t="str">
            <v>N</v>
          </cell>
          <cell r="O89">
            <v>41003</v>
          </cell>
          <cell r="P89" t="str">
            <v>Mainstream</v>
          </cell>
          <cell r="R89" t="str">
            <v>A</v>
          </cell>
        </row>
        <row r="90">
          <cell r="B90">
            <v>52883922</v>
          </cell>
          <cell r="C90" t="str">
            <v>922</v>
          </cell>
          <cell r="D90" t="str">
            <v>GADUS S1 A150 2 CX. 12X1 KG</v>
          </cell>
          <cell r="E90">
            <v>52883801</v>
          </cell>
          <cell r="F90" t="str">
            <v>GADUS S1 A150 2</v>
          </cell>
          <cell r="H90" t="str">
            <v>Graxa</v>
          </cell>
          <cell r="I90" t="str">
            <v>12X1KG</v>
          </cell>
          <cell r="J90" t="str">
            <v>1 KG</v>
          </cell>
          <cell r="K90" t="str">
            <v>INDUSTRIAL</v>
          </cell>
          <cell r="L90" t="str">
            <v>SHELL BRAND</v>
          </cell>
          <cell r="M90" t="str">
            <v>Local</v>
          </cell>
          <cell r="N90" t="str">
            <v>N</v>
          </cell>
          <cell r="O90">
            <v>41033</v>
          </cell>
          <cell r="P90" t="str">
            <v>Mainstream</v>
          </cell>
          <cell r="R90" t="str">
            <v>A</v>
          </cell>
        </row>
        <row r="91">
          <cell r="B91">
            <v>52883988</v>
          </cell>
          <cell r="C91" t="str">
            <v>988</v>
          </cell>
          <cell r="D91" t="str">
            <v>GADUS S1 A150 2 TB. 180 KG</v>
          </cell>
          <cell r="E91">
            <v>52883801</v>
          </cell>
          <cell r="F91" t="str">
            <v>GADUS S1 A150 2</v>
          </cell>
          <cell r="H91" t="str">
            <v>Graxa</v>
          </cell>
          <cell r="I91" t="str">
            <v>180KG</v>
          </cell>
          <cell r="J91" t="str">
            <v>TAMBOR</v>
          </cell>
          <cell r="K91" t="str">
            <v>INDUSTRIAL</v>
          </cell>
          <cell r="L91" t="str">
            <v>SHELL BRAND</v>
          </cell>
          <cell r="M91" t="str">
            <v>Local</v>
          </cell>
          <cell r="N91" t="str">
            <v>N</v>
          </cell>
          <cell r="O91">
            <v>40981</v>
          </cell>
          <cell r="P91" t="str">
            <v>Mainstream</v>
          </cell>
          <cell r="R91" t="str">
            <v>A</v>
          </cell>
        </row>
        <row r="92">
          <cell r="B92">
            <v>52884817</v>
          </cell>
          <cell r="C92" t="str">
            <v>817</v>
          </cell>
          <cell r="D92" t="str">
            <v>GADUS S1 V160 2 BD. 18 KG</v>
          </cell>
          <cell r="E92">
            <v>52884801</v>
          </cell>
          <cell r="F92" t="str">
            <v>GADUS S1 V160 2</v>
          </cell>
          <cell r="H92" t="str">
            <v>Graxa</v>
          </cell>
          <cell r="I92" t="str">
            <v>18KG</v>
          </cell>
          <cell r="J92" t="str">
            <v>BALDE</v>
          </cell>
          <cell r="K92" t="str">
            <v>INDUSTRIAL</v>
          </cell>
          <cell r="L92" t="str">
            <v>SHELL BRAND</v>
          </cell>
          <cell r="M92" t="str">
            <v>Local</v>
          </cell>
          <cell r="N92" t="str">
            <v>N</v>
          </cell>
          <cell r="O92">
            <v>40970</v>
          </cell>
          <cell r="P92" t="str">
            <v>Mainstream</v>
          </cell>
          <cell r="R92" t="str">
            <v>A</v>
          </cell>
        </row>
        <row r="93">
          <cell r="B93">
            <v>52884883</v>
          </cell>
          <cell r="C93" t="str">
            <v>883</v>
          </cell>
          <cell r="D93" t="str">
            <v>GADUS S1 V160 2 CX 24X500</v>
          </cell>
          <cell r="E93">
            <v>52884801</v>
          </cell>
          <cell r="F93" t="str">
            <v>GADUS S1 V160 2</v>
          </cell>
          <cell r="H93" t="str">
            <v>Graxa</v>
          </cell>
          <cell r="I93" t="str">
            <v>24X0,5KG</v>
          </cell>
          <cell r="J93" t="str">
            <v>0,5 KG</v>
          </cell>
          <cell r="K93" t="str">
            <v>INDUSTRIAL</v>
          </cell>
          <cell r="L93" t="str">
            <v>SHELL BRAND</v>
          </cell>
          <cell r="M93" t="str">
            <v>Local</v>
          </cell>
          <cell r="N93" t="str">
            <v>N</v>
          </cell>
          <cell r="O93">
            <v>40985</v>
          </cell>
          <cell r="P93" t="str">
            <v>Mainstream</v>
          </cell>
          <cell r="R93" t="str">
            <v>A</v>
          </cell>
        </row>
        <row r="94">
          <cell r="B94">
            <v>52884922</v>
          </cell>
          <cell r="C94" t="str">
            <v>922</v>
          </cell>
          <cell r="D94" t="str">
            <v>GADUS S1 V160 2 CX. 12X1 KG</v>
          </cell>
          <cell r="E94">
            <v>52884801</v>
          </cell>
          <cell r="F94" t="str">
            <v>GADUS S1 V160 2</v>
          </cell>
          <cell r="H94" t="str">
            <v>Graxa</v>
          </cell>
          <cell r="I94" t="str">
            <v>12X1KG</v>
          </cell>
          <cell r="J94" t="str">
            <v>1 KG</v>
          </cell>
          <cell r="K94" t="str">
            <v>INDUSTRIAL</v>
          </cell>
          <cell r="L94" t="str">
            <v>SHELL BRAND</v>
          </cell>
          <cell r="M94" t="str">
            <v>Local</v>
          </cell>
          <cell r="N94" t="str">
            <v>N</v>
          </cell>
          <cell r="O94">
            <v>40992</v>
          </cell>
          <cell r="P94" t="str">
            <v>Mainstream</v>
          </cell>
          <cell r="R94" t="str">
            <v>A</v>
          </cell>
        </row>
        <row r="95">
          <cell r="B95">
            <v>52884988</v>
          </cell>
          <cell r="C95" t="str">
            <v>988</v>
          </cell>
          <cell r="D95" t="str">
            <v>GADUS S1 V160 2 TB. 180 KG</v>
          </cell>
          <cell r="E95">
            <v>52884801</v>
          </cell>
          <cell r="F95" t="str">
            <v>GADUS S1 V160 2</v>
          </cell>
          <cell r="H95" t="str">
            <v>Graxa</v>
          </cell>
          <cell r="I95" t="str">
            <v>180KG</v>
          </cell>
          <cell r="J95" t="str">
            <v>TAMBOR</v>
          </cell>
          <cell r="K95" t="str">
            <v>INDUSTRIAL</v>
          </cell>
          <cell r="L95" t="str">
            <v>SHELL BRAND</v>
          </cell>
          <cell r="M95" t="str">
            <v>Local</v>
          </cell>
          <cell r="N95" t="str">
            <v>N</v>
          </cell>
          <cell r="O95">
            <v>40964</v>
          </cell>
          <cell r="P95" t="str">
            <v>Mainstream</v>
          </cell>
          <cell r="R95" t="str">
            <v>A</v>
          </cell>
        </row>
        <row r="96">
          <cell r="B96">
            <v>52885817</v>
          </cell>
          <cell r="C96" t="str">
            <v>817</v>
          </cell>
          <cell r="D96" t="str">
            <v>GADUS S1 V220 2 BD. 18 KG</v>
          </cell>
          <cell r="E96">
            <v>52885801</v>
          </cell>
          <cell r="F96" t="str">
            <v>GADUS S1 V220 2</v>
          </cell>
          <cell r="H96" t="str">
            <v>Graxa</v>
          </cell>
          <cell r="I96" t="str">
            <v>18KG</v>
          </cell>
          <cell r="J96" t="str">
            <v>BALDE</v>
          </cell>
          <cell r="K96" t="str">
            <v>INDUSTRIAL</v>
          </cell>
          <cell r="L96" t="str">
            <v>SHELL BRAND</v>
          </cell>
          <cell r="M96" t="str">
            <v>Local</v>
          </cell>
          <cell r="N96" t="str">
            <v>N</v>
          </cell>
          <cell r="O96">
            <v>40996</v>
          </cell>
          <cell r="P96" t="str">
            <v>Mainstream</v>
          </cell>
          <cell r="R96" t="str">
            <v>A</v>
          </cell>
        </row>
        <row r="97">
          <cell r="B97">
            <v>52885988</v>
          </cell>
          <cell r="C97" t="str">
            <v>988</v>
          </cell>
          <cell r="D97" t="str">
            <v>GADUS S1 V220 2 TB. 180 KG</v>
          </cell>
          <cell r="E97">
            <v>52885801</v>
          </cell>
          <cell r="F97" t="str">
            <v>GADUS S1 V220 2</v>
          </cell>
          <cell r="H97" t="str">
            <v>Graxa</v>
          </cell>
          <cell r="I97" t="str">
            <v>180KG</v>
          </cell>
          <cell r="J97" t="str">
            <v>TAMBOR</v>
          </cell>
          <cell r="K97" t="str">
            <v>INDUSTRIAL</v>
          </cell>
          <cell r="L97" t="str">
            <v>SHELL BRAND</v>
          </cell>
          <cell r="M97" t="str">
            <v>Local</v>
          </cell>
          <cell r="N97" t="str">
            <v>N</v>
          </cell>
          <cell r="O97">
            <v>40996</v>
          </cell>
          <cell r="P97" t="str">
            <v>Mainstream</v>
          </cell>
          <cell r="R97" t="str">
            <v>A</v>
          </cell>
        </row>
        <row r="98">
          <cell r="B98">
            <v>52873816</v>
          </cell>
          <cell r="C98" t="str">
            <v>816</v>
          </cell>
          <cell r="D98" t="str">
            <v>GADUS S2 A 320 2 BALDE</v>
          </cell>
          <cell r="E98" t="str">
            <v>N/A</v>
          </cell>
          <cell r="F98" t="str">
            <v>IMPORTADO</v>
          </cell>
          <cell r="H98" t="str">
            <v>Graxa</v>
          </cell>
          <cell r="I98" t="str">
            <v>18KG</v>
          </cell>
          <cell r="J98" t="str">
            <v>BALDE</v>
          </cell>
          <cell r="K98" t="str">
            <v>INDUSTRIAL</v>
          </cell>
          <cell r="L98" t="str">
            <v>SHELL BRAND</v>
          </cell>
          <cell r="M98" t="str">
            <v>Importado</v>
          </cell>
          <cell r="N98" t="str">
            <v>N</v>
          </cell>
          <cell r="O98">
            <v>41038</v>
          </cell>
          <cell r="P98" t="str">
            <v>Premium</v>
          </cell>
          <cell r="R98" t="str">
            <v>A</v>
          </cell>
        </row>
        <row r="99">
          <cell r="B99">
            <v>51004807</v>
          </cell>
          <cell r="C99" t="str">
            <v>807</v>
          </cell>
          <cell r="D99" t="str">
            <v>GADUS S2 OG 50 TB 190KG</v>
          </cell>
          <cell r="E99" t="str">
            <v>N/A</v>
          </cell>
          <cell r="F99" t="str">
            <v>IMPORTADO</v>
          </cell>
          <cell r="H99" t="str">
            <v>Graxa</v>
          </cell>
          <cell r="I99" t="str">
            <v>190KG</v>
          </cell>
          <cell r="J99" t="str">
            <v>TAMBOR</v>
          </cell>
          <cell r="K99" t="str">
            <v>INDUSTRIAL</v>
          </cell>
          <cell r="L99" t="str">
            <v>SHELL BRAND</v>
          </cell>
          <cell r="M99" t="str">
            <v>Importado</v>
          </cell>
          <cell r="N99" t="str">
            <v>N</v>
          </cell>
          <cell r="O99">
            <v>44072</v>
          </cell>
          <cell r="P99" t="str">
            <v>Premium</v>
          </cell>
          <cell r="R99" t="str">
            <v>A</v>
          </cell>
        </row>
        <row r="100">
          <cell r="B100">
            <v>51005807</v>
          </cell>
          <cell r="C100" t="str">
            <v>807</v>
          </cell>
          <cell r="D100" t="str">
            <v>GADUS S2 OG 80 TB 190KG</v>
          </cell>
          <cell r="E100" t="str">
            <v>N/A</v>
          </cell>
          <cell r="F100" t="str">
            <v>IMPORTADO</v>
          </cell>
          <cell r="H100" t="str">
            <v>Graxa</v>
          </cell>
          <cell r="I100" t="str">
            <v>190KG</v>
          </cell>
          <cell r="J100" t="str">
            <v>TAMBOR</v>
          </cell>
          <cell r="K100" t="str">
            <v>INDUSTRIAL</v>
          </cell>
          <cell r="L100" t="str">
            <v>SHELL BRAND</v>
          </cell>
          <cell r="M100" t="str">
            <v>Importado</v>
          </cell>
          <cell r="N100" t="str">
            <v>N</v>
          </cell>
          <cell r="O100">
            <v>43773</v>
          </cell>
          <cell r="P100" t="str">
            <v>Premium</v>
          </cell>
          <cell r="R100" t="str">
            <v>A</v>
          </cell>
        </row>
        <row r="101">
          <cell r="B101">
            <v>51006816</v>
          </cell>
          <cell r="C101" t="str">
            <v>816</v>
          </cell>
          <cell r="D101" t="str">
            <v>GADUS S2 OG 85 BD 18KG</v>
          </cell>
          <cell r="E101" t="str">
            <v>N/A</v>
          </cell>
          <cell r="F101" t="str">
            <v>IMPORTADO</v>
          </cell>
          <cell r="H101" t="str">
            <v>Graxa</v>
          </cell>
          <cell r="I101" t="str">
            <v>18KG</v>
          </cell>
          <cell r="J101" t="str">
            <v>BALDE</v>
          </cell>
          <cell r="K101" t="str">
            <v>INDUSTRIAL</v>
          </cell>
          <cell r="L101" t="str">
            <v>SHELL BRAND</v>
          </cell>
          <cell r="M101" t="str">
            <v>Importado</v>
          </cell>
          <cell r="N101" t="str">
            <v>N</v>
          </cell>
          <cell r="O101">
            <v>41578</v>
          </cell>
          <cell r="P101" t="str">
            <v>Premium</v>
          </cell>
          <cell r="R101" t="str">
            <v>A</v>
          </cell>
        </row>
        <row r="102">
          <cell r="B102">
            <v>51006807</v>
          </cell>
          <cell r="C102" t="str">
            <v>807</v>
          </cell>
          <cell r="D102" t="str">
            <v>GADUS S2 OG 85 TB 190KG</v>
          </cell>
          <cell r="E102" t="str">
            <v>N/A</v>
          </cell>
          <cell r="F102" t="str">
            <v>IMPORTADO</v>
          </cell>
          <cell r="H102" t="str">
            <v>Graxa</v>
          </cell>
          <cell r="I102" t="str">
            <v>190KG</v>
          </cell>
          <cell r="J102" t="str">
            <v>TAMBOR</v>
          </cell>
          <cell r="K102" t="str">
            <v>INDUSTRIAL</v>
          </cell>
          <cell r="L102" t="str">
            <v>SHELL BRAND</v>
          </cell>
          <cell r="M102" t="str">
            <v>Importado</v>
          </cell>
          <cell r="N102" t="str">
            <v>N</v>
          </cell>
          <cell r="O102">
            <v>43783</v>
          </cell>
          <cell r="P102" t="str">
            <v>Premium</v>
          </cell>
          <cell r="R102" t="str">
            <v>A</v>
          </cell>
        </row>
        <row r="103">
          <cell r="B103">
            <v>52886817</v>
          </cell>
          <cell r="C103" t="str">
            <v>817</v>
          </cell>
          <cell r="D103" t="str">
            <v>GADUS S2 U460L 2 BD. 18 KG</v>
          </cell>
          <cell r="E103" t="str">
            <v>52886801</v>
          </cell>
          <cell r="F103" t="str">
            <v xml:space="preserve">GADUS S2 U460L 2 </v>
          </cell>
          <cell r="H103" t="str">
            <v>Graxa</v>
          </cell>
          <cell r="I103" t="str">
            <v>18KG</v>
          </cell>
          <cell r="J103" t="str">
            <v>BALDE</v>
          </cell>
          <cell r="K103" t="str">
            <v>INDUSTRIAL</v>
          </cell>
          <cell r="L103" t="str">
            <v>SHELL BRAND</v>
          </cell>
          <cell r="M103" t="str">
            <v>Local</v>
          </cell>
          <cell r="N103" t="str">
            <v>N</v>
          </cell>
          <cell r="O103">
            <v>40980</v>
          </cell>
          <cell r="P103" t="str">
            <v>Premium</v>
          </cell>
          <cell r="R103" t="str">
            <v>A</v>
          </cell>
        </row>
        <row r="104">
          <cell r="B104">
            <v>52886988</v>
          </cell>
          <cell r="C104" t="str">
            <v>988</v>
          </cell>
          <cell r="D104" t="str">
            <v>GADUS S2 U460L 2 TB. 180 KG</v>
          </cell>
          <cell r="E104" t="str">
            <v>52886801</v>
          </cell>
          <cell r="F104" t="str">
            <v xml:space="preserve">GADUS S2 U460L 2 </v>
          </cell>
          <cell r="H104" t="str">
            <v>Graxa</v>
          </cell>
          <cell r="I104" t="str">
            <v>180KG</v>
          </cell>
          <cell r="J104" t="str">
            <v>TAMBOR</v>
          </cell>
          <cell r="K104" t="str">
            <v>INDUSTRIAL</v>
          </cell>
          <cell r="L104" t="str">
            <v>SHELL BRAND</v>
          </cell>
          <cell r="M104" t="str">
            <v>Local</v>
          </cell>
          <cell r="N104" t="str">
            <v>N</v>
          </cell>
          <cell r="O104">
            <v>40980</v>
          </cell>
          <cell r="P104" t="str">
            <v>Premium</v>
          </cell>
          <cell r="R104" t="str">
            <v>A</v>
          </cell>
        </row>
        <row r="105">
          <cell r="B105">
            <v>52887817</v>
          </cell>
          <cell r="C105" t="str">
            <v>817</v>
          </cell>
          <cell r="D105" t="str">
            <v>GADUS S2 V100 3 BD. 18 KG</v>
          </cell>
          <cell r="E105" t="str">
            <v>52887801</v>
          </cell>
          <cell r="F105" t="str">
            <v>GADUS S2 V100 3</v>
          </cell>
          <cell r="H105" t="str">
            <v>Graxa</v>
          </cell>
          <cell r="I105" t="str">
            <v>18KG</v>
          </cell>
          <cell r="J105" t="str">
            <v>BALDE</v>
          </cell>
          <cell r="K105" t="str">
            <v>INDUSTRIAL</v>
          </cell>
          <cell r="L105" t="str">
            <v>SHELL BRAND</v>
          </cell>
          <cell r="M105" t="str">
            <v>Local</v>
          </cell>
          <cell r="N105" t="str">
            <v>N</v>
          </cell>
          <cell r="O105">
            <v>40956</v>
          </cell>
          <cell r="P105" t="str">
            <v>Premium</v>
          </cell>
          <cell r="R105" t="str">
            <v>A</v>
          </cell>
        </row>
        <row r="106">
          <cell r="B106">
            <v>52887988</v>
          </cell>
          <cell r="C106" t="str">
            <v>988</v>
          </cell>
          <cell r="D106" t="str">
            <v>GADUS S2 V100 3 TB. 180 KG</v>
          </cell>
          <cell r="E106" t="str">
            <v>52887801</v>
          </cell>
          <cell r="F106" t="str">
            <v>GADUS S2 V100 3</v>
          </cell>
          <cell r="H106" t="str">
            <v>Graxa</v>
          </cell>
          <cell r="I106" t="str">
            <v>180KG</v>
          </cell>
          <cell r="J106" t="str">
            <v>TAMBOR</v>
          </cell>
          <cell r="K106" t="str">
            <v>INDUSTRIAL</v>
          </cell>
          <cell r="L106" t="str">
            <v>SHELL BRAND</v>
          </cell>
          <cell r="M106" t="str">
            <v>Local</v>
          </cell>
          <cell r="N106" t="str">
            <v>N</v>
          </cell>
          <cell r="O106">
            <v>40956</v>
          </cell>
          <cell r="P106" t="str">
            <v>Premium</v>
          </cell>
          <cell r="R106" t="str">
            <v>A</v>
          </cell>
        </row>
        <row r="107">
          <cell r="B107">
            <v>52898817</v>
          </cell>
          <cell r="C107" t="str">
            <v>817</v>
          </cell>
          <cell r="D107" t="str">
            <v>GADUS S2 V220 0 BD 18KG</v>
          </cell>
          <cell r="E107">
            <v>52898801</v>
          </cell>
          <cell r="F107" t="str">
            <v>GADUS S2 V220 0 GRANEL</v>
          </cell>
          <cell r="H107" t="str">
            <v>Graxa</v>
          </cell>
          <cell r="I107" t="str">
            <v>18KG</v>
          </cell>
          <cell r="J107" t="str">
            <v>BALDE</v>
          </cell>
          <cell r="K107" t="str">
            <v>INDUSTRIAL</v>
          </cell>
          <cell r="L107" t="str">
            <v>SHELL BRAND</v>
          </cell>
          <cell r="M107" t="str">
            <v>Local</v>
          </cell>
          <cell r="N107" t="str">
            <v>N</v>
          </cell>
          <cell r="O107">
            <v>41556</v>
          </cell>
          <cell r="P107" t="str">
            <v>Premium</v>
          </cell>
          <cell r="R107" t="str">
            <v>A</v>
          </cell>
        </row>
        <row r="108">
          <cell r="B108">
            <v>52898988</v>
          </cell>
          <cell r="C108" t="str">
            <v>988</v>
          </cell>
          <cell r="D108" t="str">
            <v>GADUS S2 V220 0 TB 180KG</v>
          </cell>
          <cell r="E108">
            <v>52898801</v>
          </cell>
          <cell r="F108" t="str">
            <v>GADUS S2 V220 0 GRANEL</v>
          </cell>
          <cell r="H108" t="str">
            <v>Graxa</v>
          </cell>
          <cell r="I108" t="str">
            <v>180KG</v>
          </cell>
          <cell r="J108" t="str">
            <v>TAMBOR</v>
          </cell>
          <cell r="K108" t="str">
            <v>INDUSTRIAL</v>
          </cell>
          <cell r="L108" t="str">
            <v>SHELL BRAND</v>
          </cell>
          <cell r="M108" t="str">
            <v>Local</v>
          </cell>
          <cell r="N108" t="str">
            <v>N</v>
          </cell>
          <cell r="O108">
            <v>43328</v>
          </cell>
          <cell r="P108" t="str">
            <v>Premium</v>
          </cell>
          <cell r="R108" t="str">
            <v>A</v>
          </cell>
        </row>
        <row r="109">
          <cell r="B109">
            <v>52888817</v>
          </cell>
          <cell r="C109" t="str">
            <v>817</v>
          </cell>
          <cell r="D109" t="str">
            <v>GADUS S2 V220 00 BD. 18 KG</v>
          </cell>
          <cell r="E109" t="str">
            <v>52888801</v>
          </cell>
          <cell r="F109" t="str">
            <v>GADUS S2 V220 00 GRANEL</v>
          </cell>
          <cell r="H109" t="str">
            <v>Graxa</v>
          </cell>
          <cell r="I109" t="str">
            <v>18KG</v>
          </cell>
          <cell r="J109" t="str">
            <v>BALDE</v>
          </cell>
          <cell r="K109" t="str">
            <v>INDUSTRIAL</v>
          </cell>
          <cell r="L109" t="str">
            <v>SHELL BRAND</v>
          </cell>
          <cell r="M109" t="str">
            <v>Local</v>
          </cell>
          <cell r="N109" t="str">
            <v>N</v>
          </cell>
          <cell r="O109">
            <v>40981</v>
          </cell>
          <cell r="P109" t="str">
            <v>Premium</v>
          </cell>
          <cell r="R109" t="str">
            <v>A</v>
          </cell>
        </row>
        <row r="110">
          <cell r="B110">
            <v>52888988</v>
          </cell>
          <cell r="C110" t="str">
            <v>988</v>
          </cell>
          <cell r="D110" t="str">
            <v>GADUS S2 V220 00 TB. 180 KG</v>
          </cell>
          <cell r="E110">
            <v>52888801</v>
          </cell>
          <cell r="F110" t="str">
            <v>GADUS S2 V220 00 GRANEL</v>
          </cell>
          <cell r="H110" t="str">
            <v>Graxa</v>
          </cell>
          <cell r="I110" t="str">
            <v>180 KG</v>
          </cell>
          <cell r="J110" t="str">
            <v>TAMBOR</v>
          </cell>
          <cell r="K110" t="str">
            <v>INDUSTRIAL</v>
          </cell>
          <cell r="L110" t="str">
            <v>SHELL BRAND</v>
          </cell>
          <cell r="M110" t="str">
            <v>Local</v>
          </cell>
          <cell r="N110" t="str">
            <v>Y</v>
          </cell>
          <cell r="O110">
            <v>45017</v>
          </cell>
          <cell r="P110" t="str">
            <v>Premium</v>
          </cell>
          <cell r="R110" t="str">
            <v>A</v>
          </cell>
        </row>
        <row r="111">
          <cell r="B111">
            <v>52889817</v>
          </cell>
          <cell r="C111" t="str">
            <v>817</v>
          </cell>
          <cell r="D111" t="str">
            <v>GADUS S2 V220 1 BD. 18 KG</v>
          </cell>
          <cell r="E111" t="str">
            <v>52889801</v>
          </cell>
          <cell r="F111" t="str">
            <v>GADUS S2 V220 1</v>
          </cell>
          <cell r="H111" t="str">
            <v>Graxa</v>
          </cell>
          <cell r="I111" t="str">
            <v>18KG</v>
          </cell>
          <cell r="J111" t="str">
            <v>BALDE</v>
          </cell>
          <cell r="K111" t="str">
            <v>INDUSTRIAL</v>
          </cell>
          <cell r="L111" t="str">
            <v>SHELL BRAND</v>
          </cell>
          <cell r="M111" t="str">
            <v>Local</v>
          </cell>
          <cell r="N111" t="str">
            <v>N</v>
          </cell>
          <cell r="O111">
            <v>40954</v>
          </cell>
          <cell r="P111" t="str">
            <v>Premium</v>
          </cell>
          <cell r="R111" t="str">
            <v>A</v>
          </cell>
        </row>
        <row r="112">
          <cell r="B112">
            <v>52889988</v>
          </cell>
          <cell r="C112" t="str">
            <v>988</v>
          </cell>
          <cell r="D112" t="str">
            <v>GADUS S2 V220 1 TB. 180 KG</v>
          </cell>
          <cell r="E112" t="str">
            <v>52889801</v>
          </cell>
          <cell r="F112" t="str">
            <v>GADUS S2 V220 1</v>
          </cell>
          <cell r="H112" t="str">
            <v>Graxa</v>
          </cell>
          <cell r="I112" t="str">
            <v>180KG</v>
          </cell>
          <cell r="J112" t="str">
            <v>TAMBOR</v>
          </cell>
          <cell r="K112" t="str">
            <v>INDUSTRIAL</v>
          </cell>
          <cell r="L112" t="str">
            <v>SHELL BRAND</v>
          </cell>
          <cell r="M112" t="str">
            <v>Local</v>
          </cell>
          <cell r="N112" t="str">
            <v>N</v>
          </cell>
          <cell r="O112">
            <v>40952</v>
          </cell>
          <cell r="P112" t="str">
            <v>Premium</v>
          </cell>
          <cell r="R112" t="str">
            <v>A</v>
          </cell>
        </row>
        <row r="113">
          <cell r="B113">
            <v>52890817</v>
          </cell>
          <cell r="C113" t="str">
            <v>817</v>
          </cell>
          <cell r="D113" t="str">
            <v>GADUS S2 V220 2 BD. 18 KG</v>
          </cell>
          <cell r="E113">
            <v>52890801</v>
          </cell>
          <cell r="F113" t="str">
            <v>GADUS S2 V220 2</v>
          </cell>
          <cell r="H113" t="str">
            <v>Graxa</v>
          </cell>
          <cell r="I113" t="str">
            <v>18KG</v>
          </cell>
          <cell r="J113" t="str">
            <v>BALDE</v>
          </cell>
          <cell r="K113" t="str">
            <v>INDUSTRIAL</v>
          </cell>
          <cell r="L113" t="str">
            <v>SHELL BRAND</v>
          </cell>
          <cell r="M113" t="str">
            <v>Local</v>
          </cell>
          <cell r="N113" t="str">
            <v>N</v>
          </cell>
          <cell r="O113">
            <v>40975</v>
          </cell>
          <cell r="P113" t="str">
            <v>Premium</v>
          </cell>
          <cell r="R113" t="str">
            <v>A</v>
          </cell>
        </row>
        <row r="114">
          <cell r="B114">
            <v>52906980</v>
          </cell>
          <cell r="C114" t="str">
            <v>980</v>
          </cell>
          <cell r="D114" t="str">
            <v>GADUS S2 V220 2 CARTUCHO 12X0.4KG</v>
          </cell>
          <cell r="E114" t="str">
            <v>N/A</v>
          </cell>
          <cell r="F114" t="str">
            <v>IMPORTADO</v>
          </cell>
          <cell r="H114" t="str">
            <v>Graxa</v>
          </cell>
          <cell r="I114" t="str">
            <v>12X0,4KG</v>
          </cell>
          <cell r="J114" t="str">
            <v>OUTROS</v>
          </cell>
          <cell r="K114" t="str">
            <v>INDUSTRIAL</v>
          </cell>
          <cell r="L114" t="str">
            <v>SHELL BRAND</v>
          </cell>
          <cell r="M114" t="str">
            <v>Importado</v>
          </cell>
          <cell r="N114" t="str">
            <v>N</v>
          </cell>
          <cell r="O114">
            <v>41761</v>
          </cell>
          <cell r="P114" t="str">
            <v>Premium</v>
          </cell>
          <cell r="R114" t="str">
            <v>A</v>
          </cell>
        </row>
        <row r="115">
          <cell r="B115">
            <v>52890883</v>
          </cell>
          <cell r="C115" t="str">
            <v>883</v>
          </cell>
          <cell r="D115" t="str">
            <v>GADUS S2 V220 2 CX 24X500</v>
          </cell>
          <cell r="E115">
            <v>52890801</v>
          </cell>
          <cell r="F115" t="str">
            <v>GADUS S2 V220 2</v>
          </cell>
          <cell r="H115" t="str">
            <v>Graxa</v>
          </cell>
          <cell r="I115" t="str">
            <v>24X0,5KG</v>
          </cell>
          <cell r="J115" t="str">
            <v>0,5 KG</v>
          </cell>
          <cell r="K115" t="str">
            <v>INDUSTRIAL</v>
          </cell>
          <cell r="L115" t="str">
            <v>SHELL BRAND</v>
          </cell>
          <cell r="M115" t="str">
            <v>Local</v>
          </cell>
          <cell r="N115" t="str">
            <v>N</v>
          </cell>
          <cell r="O115">
            <v>43709</v>
          </cell>
          <cell r="P115" t="str">
            <v>Premium</v>
          </cell>
          <cell r="R115" t="str">
            <v>A</v>
          </cell>
        </row>
        <row r="116">
          <cell r="B116">
            <v>52890988</v>
          </cell>
          <cell r="C116" t="str">
            <v>988</v>
          </cell>
          <cell r="D116" t="str">
            <v>GADUS S2 V220 2 TB. 180 KG</v>
          </cell>
          <cell r="E116">
            <v>52890801</v>
          </cell>
          <cell r="F116" t="str">
            <v>GADUS S2 V220 2</v>
          </cell>
          <cell r="H116" t="str">
            <v>Graxa</v>
          </cell>
          <cell r="I116" t="str">
            <v>180KG</v>
          </cell>
          <cell r="J116" t="str">
            <v>TAMBOR</v>
          </cell>
          <cell r="K116" t="str">
            <v>INDUSTRIAL</v>
          </cell>
          <cell r="L116" t="str">
            <v>SHELL BRAND</v>
          </cell>
          <cell r="M116" t="str">
            <v>Local</v>
          </cell>
          <cell r="N116" t="str">
            <v>N</v>
          </cell>
          <cell r="O116">
            <v>40975</v>
          </cell>
          <cell r="P116" t="str">
            <v>Premium</v>
          </cell>
          <cell r="R116" t="str">
            <v>A</v>
          </cell>
        </row>
        <row r="117">
          <cell r="B117">
            <v>52902816</v>
          </cell>
          <cell r="C117" t="str">
            <v>816</v>
          </cell>
          <cell r="D117" t="str">
            <v>GADUS S2 V220 AD1 BD 18KG</v>
          </cell>
          <cell r="E117" t="str">
            <v>52902801</v>
          </cell>
          <cell r="F117" t="str">
            <v>GADUS S2 V220 AD 1</v>
          </cell>
          <cell r="H117" t="str">
            <v>Graxa</v>
          </cell>
          <cell r="I117" t="str">
            <v>18KG</v>
          </cell>
          <cell r="J117" t="str">
            <v>BALDE</v>
          </cell>
          <cell r="K117" t="str">
            <v>INDUSTRIAL</v>
          </cell>
          <cell r="L117" t="str">
            <v>SHELL BRAND</v>
          </cell>
          <cell r="M117" t="str">
            <v>Local</v>
          </cell>
          <cell r="N117" t="str">
            <v>N</v>
          </cell>
          <cell r="O117">
            <v>41431</v>
          </cell>
          <cell r="P117" t="str">
            <v>Premium</v>
          </cell>
          <cell r="R117" t="str">
            <v>A</v>
          </cell>
        </row>
        <row r="118">
          <cell r="B118">
            <v>52891817</v>
          </cell>
          <cell r="C118" t="str">
            <v>817</v>
          </cell>
          <cell r="D118" t="str">
            <v>GADUS S2 V220AC 2 BD. 18 KG</v>
          </cell>
          <cell r="E118" t="str">
            <v>52891801</v>
          </cell>
          <cell r="F118" t="str">
            <v>GADUS S2 V220 AC 2</v>
          </cell>
          <cell r="H118" t="str">
            <v>Graxa</v>
          </cell>
          <cell r="I118" t="str">
            <v>18KG</v>
          </cell>
          <cell r="J118" t="str">
            <v>BALDE</v>
          </cell>
          <cell r="K118" t="str">
            <v>INDUSTRIAL</v>
          </cell>
          <cell r="L118" t="str">
            <v>SHELL BRAND</v>
          </cell>
          <cell r="M118" t="str">
            <v>Local</v>
          </cell>
          <cell r="N118" t="str">
            <v>N</v>
          </cell>
          <cell r="O118">
            <v>40947</v>
          </cell>
          <cell r="P118" t="str">
            <v>Premium</v>
          </cell>
          <cell r="R118" t="str">
            <v>A</v>
          </cell>
        </row>
        <row r="119">
          <cell r="B119">
            <v>52891988</v>
          </cell>
          <cell r="C119" t="str">
            <v>988</v>
          </cell>
          <cell r="D119" t="str">
            <v>GADUS S2 V220AC 2 TB. 180 KG</v>
          </cell>
          <cell r="E119" t="str">
            <v>52891801</v>
          </cell>
          <cell r="F119" t="str">
            <v>GADUS S2 V220 AC 2</v>
          </cell>
          <cell r="H119" t="str">
            <v>Graxa</v>
          </cell>
          <cell r="I119" t="str">
            <v>180KG</v>
          </cell>
          <cell r="J119" t="str">
            <v>TAMBOR</v>
          </cell>
          <cell r="K119" t="str">
            <v>INDUSTRIAL</v>
          </cell>
          <cell r="L119" t="str">
            <v>SHELL BRAND</v>
          </cell>
          <cell r="M119" t="str">
            <v>Local</v>
          </cell>
          <cell r="N119" t="str">
            <v>N</v>
          </cell>
          <cell r="O119">
            <v>40947</v>
          </cell>
          <cell r="P119" t="str">
            <v>Premium</v>
          </cell>
          <cell r="R119" t="str">
            <v>A</v>
          </cell>
        </row>
        <row r="120">
          <cell r="B120">
            <v>52891861</v>
          </cell>
          <cell r="C120" t="str">
            <v>861</v>
          </cell>
          <cell r="D120" t="str">
            <v>GADUS S2 V220AC 2 TG 1000KG</v>
          </cell>
          <cell r="E120" t="str">
            <v>52891801</v>
          </cell>
          <cell r="F120" t="str">
            <v>GADUS S2 V220 AC 2</v>
          </cell>
          <cell r="H120" t="str">
            <v>Graxa</v>
          </cell>
          <cell r="I120" t="str">
            <v>1000KG</v>
          </cell>
          <cell r="J120" t="str">
            <v>IBC</v>
          </cell>
          <cell r="K120" t="str">
            <v>INDUSTRIAL</v>
          </cell>
          <cell r="L120" t="str">
            <v>SHELL BRAND</v>
          </cell>
          <cell r="M120" t="str">
            <v>Local</v>
          </cell>
          <cell r="N120" t="str">
            <v>N</v>
          </cell>
          <cell r="O120">
            <v>40970</v>
          </cell>
          <cell r="P120" t="str">
            <v>Premium</v>
          </cell>
          <cell r="R120" t="str">
            <v>A</v>
          </cell>
        </row>
        <row r="121">
          <cell r="B121">
            <v>52892919</v>
          </cell>
          <cell r="C121" t="str">
            <v>919</v>
          </cell>
          <cell r="D121" t="str">
            <v>GADUS S2 V220AD 2 BD 18 KG W/ LINER</v>
          </cell>
          <cell r="E121" t="str">
            <v>52892801</v>
          </cell>
          <cell r="F121" t="str">
            <v>GADUS S2 V220 AD 2</v>
          </cell>
          <cell r="H121" t="str">
            <v>Graxa</v>
          </cell>
          <cell r="I121" t="str">
            <v>18KG</v>
          </cell>
          <cell r="J121" t="str">
            <v>BALDE</v>
          </cell>
          <cell r="K121" t="str">
            <v>INDUSTRIAL</v>
          </cell>
          <cell r="L121" t="str">
            <v>SHELL BRAND</v>
          </cell>
          <cell r="M121" t="str">
            <v>Local</v>
          </cell>
          <cell r="N121" t="str">
            <v>N</v>
          </cell>
          <cell r="O121">
            <v>44044</v>
          </cell>
          <cell r="P121" t="str">
            <v>Premium</v>
          </cell>
          <cell r="R121" t="str">
            <v>A</v>
          </cell>
        </row>
        <row r="122">
          <cell r="B122">
            <v>52892817</v>
          </cell>
          <cell r="C122" t="str">
            <v>817</v>
          </cell>
          <cell r="D122" t="str">
            <v>GADUS S2 V220AD 2 BD. 18 KG</v>
          </cell>
          <cell r="E122" t="str">
            <v>52892801</v>
          </cell>
          <cell r="F122" t="str">
            <v>GADUS S2 V220 AD 2</v>
          </cell>
          <cell r="H122" t="str">
            <v>Graxa</v>
          </cell>
          <cell r="I122" t="str">
            <v>18KG</v>
          </cell>
          <cell r="J122" t="str">
            <v>BALDE</v>
          </cell>
          <cell r="K122" t="str">
            <v>INDUSTRIAL</v>
          </cell>
          <cell r="L122" t="str">
            <v>SHELL BRAND</v>
          </cell>
          <cell r="M122" t="str">
            <v>Local</v>
          </cell>
          <cell r="N122" t="str">
            <v>N</v>
          </cell>
          <cell r="O122">
            <v>40975</v>
          </cell>
          <cell r="P122" t="str">
            <v>Premium</v>
          </cell>
          <cell r="R122" t="str">
            <v>A</v>
          </cell>
        </row>
        <row r="123">
          <cell r="B123">
            <v>52892988</v>
          </cell>
          <cell r="C123" t="str">
            <v>988</v>
          </cell>
          <cell r="D123" t="str">
            <v>GADUS S2 V220AD 2 TB. 180 KG</v>
          </cell>
          <cell r="E123" t="str">
            <v>52892801</v>
          </cell>
          <cell r="F123" t="str">
            <v>GADUS S2 V220 AD 2</v>
          </cell>
          <cell r="H123" t="str">
            <v>Graxa</v>
          </cell>
          <cell r="I123" t="str">
            <v>180KG</v>
          </cell>
          <cell r="J123" t="str">
            <v>TAMBOR</v>
          </cell>
          <cell r="K123" t="str">
            <v>INDUSTRIAL</v>
          </cell>
          <cell r="L123" t="str">
            <v>SHELL BRAND</v>
          </cell>
          <cell r="M123" t="str">
            <v>Local</v>
          </cell>
          <cell r="N123" t="str">
            <v>N</v>
          </cell>
          <cell r="O123">
            <v>40975</v>
          </cell>
          <cell r="P123" t="str">
            <v>Premium</v>
          </cell>
          <cell r="R123" t="str">
            <v>A</v>
          </cell>
        </row>
        <row r="124">
          <cell r="B124">
            <v>52892989</v>
          </cell>
          <cell r="C124" t="str">
            <v>989</v>
          </cell>
          <cell r="D124" t="str">
            <v>GADUS S2 V220AD 2 TG 1000 METALICO</v>
          </cell>
          <cell r="E124" t="str">
            <v>52892801</v>
          </cell>
          <cell r="F124" t="str">
            <v>GADUS S2 V220 AD 2</v>
          </cell>
          <cell r="H124" t="str">
            <v>Graxa</v>
          </cell>
          <cell r="I124" t="str">
            <v>1000KG</v>
          </cell>
          <cell r="J124" t="str">
            <v>IBC</v>
          </cell>
          <cell r="K124" t="str">
            <v>INDUSTRIAL</v>
          </cell>
          <cell r="L124" t="str">
            <v>SHELL BRAND</v>
          </cell>
          <cell r="M124" t="str">
            <v>Local</v>
          </cell>
          <cell r="N124" t="str">
            <v>N</v>
          </cell>
          <cell r="O124">
            <v>40975</v>
          </cell>
          <cell r="P124" t="str">
            <v>Premium</v>
          </cell>
          <cell r="R124" t="str">
            <v>A</v>
          </cell>
        </row>
        <row r="125">
          <cell r="B125">
            <v>52892861</v>
          </cell>
          <cell r="C125" t="str">
            <v>861</v>
          </cell>
          <cell r="D125" t="str">
            <v>GADUS S2 V220AD 2 TG 1000KG</v>
          </cell>
          <cell r="E125" t="str">
            <v>52892801</v>
          </cell>
          <cell r="F125" t="str">
            <v>GADUS S2 V220 AD 2</v>
          </cell>
          <cell r="H125" t="str">
            <v>Graxa</v>
          </cell>
          <cell r="I125" t="str">
            <v>1000KG</v>
          </cell>
          <cell r="J125" t="str">
            <v>IBC</v>
          </cell>
          <cell r="K125" t="str">
            <v>INDUSTRIAL</v>
          </cell>
          <cell r="L125" t="str">
            <v>SHELL BRAND</v>
          </cell>
          <cell r="M125" t="str">
            <v>Local</v>
          </cell>
          <cell r="N125" t="str">
            <v>N</v>
          </cell>
          <cell r="O125">
            <v>40975</v>
          </cell>
          <cell r="P125" t="str">
            <v>Premium</v>
          </cell>
          <cell r="R125" t="str">
            <v>A</v>
          </cell>
        </row>
        <row r="126">
          <cell r="B126">
            <v>43349849</v>
          </cell>
          <cell r="C126" t="str">
            <v>849</v>
          </cell>
          <cell r="D126" t="str">
            <v>MB ATF DCT 236.21 TB 209L</v>
          </cell>
          <cell r="E126" t="str">
            <v>N/A</v>
          </cell>
          <cell r="F126" t="str">
            <v>IMPORTADO</v>
          </cell>
          <cell r="H126" t="str">
            <v>Óleo</v>
          </cell>
          <cell r="I126" t="str">
            <v>209L</v>
          </cell>
          <cell r="J126" t="str">
            <v>TAMBOR</v>
          </cell>
          <cell r="K126" t="str">
            <v>OEM</v>
          </cell>
          <cell r="L126" t="str">
            <v>MB</v>
          </cell>
          <cell r="M126" t="str">
            <v>Importado</v>
          </cell>
          <cell r="N126" t="str">
            <v>Y</v>
          </cell>
          <cell r="O126" t="str">
            <v>-</v>
          </cell>
          <cell r="P126" t="str">
            <v>Mainstream</v>
          </cell>
          <cell r="R126" t="str">
            <v>WIP</v>
          </cell>
        </row>
        <row r="127">
          <cell r="B127">
            <v>52133816</v>
          </cell>
          <cell r="C127" t="str">
            <v>816</v>
          </cell>
          <cell r="D127" t="str">
            <v>GADUS S3 HIGH SPEED GREASE BD 18KG</v>
          </cell>
          <cell r="E127" t="str">
            <v>N/A</v>
          </cell>
          <cell r="F127" t="str">
            <v>IMPORTADO</v>
          </cell>
          <cell r="H127" t="str">
            <v>Graxa</v>
          </cell>
          <cell r="I127" t="str">
            <v>18KG</v>
          </cell>
          <cell r="J127" t="str">
            <v>BALDE</v>
          </cell>
          <cell r="K127" t="str">
            <v>INDUSTRIAL</v>
          </cell>
          <cell r="L127" t="str">
            <v>SHELL BRAND</v>
          </cell>
          <cell r="M127" t="str">
            <v>Importado</v>
          </cell>
          <cell r="N127" t="str">
            <v>N</v>
          </cell>
          <cell r="O127">
            <v>41523</v>
          </cell>
          <cell r="P127" t="str">
            <v>Premium</v>
          </cell>
          <cell r="R127" t="str">
            <v>A</v>
          </cell>
        </row>
        <row r="128">
          <cell r="B128">
            <v>43341855</v>
          </cell>
          <cell r="C128" t="str">
            <v>855</v>
          </cell>
          <cell r="D128" t="str">
            <v>MB GEN SAE 10W40 228.51 FR 20L</v>
          </cell>
          <cell r="E128">
            <v>43341801</v>
          </cell>
          <cell r="F128" t="str">
            <v>MB GEN SAE 10W40 228.51 GRANEL</v>
          </cell>
          <cell r="H128" t="str">
            <v>Óleo</v>
          </cell>
          <cell r="I128" t="str">
            <v>20L</v>
          </cell>
          <cell r="J128" t="str">
            <v>BOMBONA</v>
          </cell>
          <cell r="K128" t="str">
            <v>OEM</v>
          </cell>
          <cell r="L128" t="str">
            <v>MB</v>
          </cell>
          <cell r="M128" t="str">
            <v>Local</v>
          </cell>
          <cell r="N128" t="str">
            <v>Y</v>
          </cell>
          <cell r="O128" t="str">
            <v>-</v>
          </cell>
          <cell r="P128" t="str">
            <v>Mainstream</v>
          </cell>
          <cell r="R128" t="str">
            <v>WIP</v>
          </cell>
        </row>
        <row r="129">
          <cell r="B129">
            <v>47988855</v>
          </cell>
          <cell r="C129" t="str">
            <v>855</v>
          </cell>
          <cell r="D129" t="str">
            <v>MB GEN SAE 15W40 228.31 FR 20L</v>
          </cell>
          <cell r="E129">
            <v>44424801</v>
          </cell>
          <cell r="F129" t="str">
            <v>RIMULA RT4 L 15W-40 (CK-4) GRANEL</v>
          </cell>
          <cell r="H129" t="str">
            <v>Óleo</v>
          </cell>
          <cell r="I129" t="str">
            <v>20L</v>
          </cell>
          <cell r="J129" t="str">
            <v>BOMBONA</v>
          </cell>
          <cell r="K129" t="str">
            <v>OEM</v>
          </cell>
          <cell r="L129" t="str">
            <v>MB</v>
          </cell>
          <cell r="M129" t="str">
            <v>Local</v>
          </cell>
          <cell r="N129" t="str">
            <v>Y</v>
          </cell>
          <cell r="O129" t="str">
            <v>-</v>
          </cell>
          <cell r="P129" t="str">
            <v>Mainstream</v>
          </cell>
          <cell r="R129" t="str">
            <v>A</v>
          </cell>
        </row>
        <row r="130">
          <cell r="B130">
            <v>52876816</v>
          </cell>
          <cell r="C130" t="str">
            <v>816</v>
          </cell>
          <cell r="D130" t="str">
            <v>GADUS S3 T100 2 BALDE</v>
          </cell>
          <cell r="E130" t="str">
            <v>N/A</v>
          </cell>
          <cell r="F130" t="str">
            <v>IMPORTADO</v>
          </cell>
          <cell r="H130" t="str">
            <v>Graxa</v>
          </cell>
          <cell r="I130" t="str">
            <v>18KG</v>
          </cell>
          <cell r="J130" t="str">
            <v>BALDE</v>
          </cell>
          <cell r="K130" t="str">
            <v>INDUSTRIAL</v>
          </cell>
          <cell r="L130" t="str">
            <v>SHELL BRAND</v>
          </cell>
          <cell r="M130" t="str">
            <v>Importado</v>
          </cell>
          <cell r="N130" t="str">
            <v>N</v>
          </cell>
          <cell r="O130">
            <v>41038</v>
          </cell>
          <cell r="P130" t="str">
            <v>Premium</v>
          </cell>
          <cell r="R130" t="str">
            <v>A</v>
          </cell>
        </row>
        <row r="131">
          <cell r="B131">
            <v>52877816</v>
          </cell>
          <cell r="C131" t="str">
            <v>816</v>
          </cell>
          <cell r="D131" t="str">
            <v>GADUS S3 T220 2 BALDE</v>
          </cell>
          <cell r="E131" t="str">
            <v>N/A</v>
          </cell>
          <cell r="F131" t="str">
            <v>IMPORTADO</v>
          </cell>
          <cell r="H131" t="str">
            <v>Graxa</v>
          </cell>
          <cell r="I131" t="str">
            <v>18KG</v>
          </cell>
          <cell r="J131" t="str">
            <v>BALDE</v>
          </cell>
          <cell r="K131" t="str">
            <v>INDUSTRIAL</v>
          </cell>
          <cell r="L131" t="str">
            <v>SHELL BRAND</v>
          </cell>
          <cell r="M131" t="str">
            <v>Importado</v>
          </cell>
          <cell r="N131" t="str">
            <v>N</v>
          </cell>
          <cell r="O131">
            <v>41043</v>
          </cell>
          <cell r="P131" t="str">
            <v>Premium</v>
          </cell>
          <cell r="R131" t="str">
            <v>A</v>
          </cell>
        </row>
        <row r="132">
          <cell r="B132">
            <v>52877807</v>
          </cell>
          <cell r="C132" t="str">
            <v>807</v>
          </cell>
          <cell r="D132" t="str">
            <v>GADUS S3 T220 2 TAMBOR</v>
          </cell>
          <cell r="E132" t="str">
            <v>N/A</v>
          </cell>
          <cell r="F132" t="str">
            <v>IMPORTADO</v>
          </cell>
          <cell r="H132" t="str">
            <v>Graxa</v>
          </cell>
          <cell r="I132" t="str">
            <v>180KG</v>
          </cell>
          <cell r="J132" t="str">
            <v>TAMBOR</v>
          </cell>
          <cell r="K132" t="str">
            <v>INDUSTRIAL</v>
          </cell>
          <cell r="L132" t="str">
            <v>SHELL BRAND</v>
          </cell>
          <cell r="M132" t="str">
            <v>Importado</v>
          </cell>
          <cell r="N132" t="str">
            <v>N</v>
          </cell>
          <cell r="O132">
            <v>42715</v>
          </cell>
          <cell r="P132" t="str">
            <v>Premium</v>
          </cell>
          <cell r="R132" t="str">
            <v>A</v>
          </cell>
        </row>
        <row r="133">
          <cell r="B133">
            <v>52878807</v>
          </cell>
          <cell r="C133" t="str">
            <v>807</v>
          </cell>
          <cell r="D133" t="str">
            <v>GADUS S3 T460 1.5 TAMBOR</v>
          </cell>
          <cell r="E133" t="str">
            <v>N/A</v>
          </cell>
          <cell r="F133" t="str">
            <v>IMPORTADO</v>
          </cell>
          <cell r="H133" t="str">
            <v>Graxa</v>
          </cell>
          <cell r="I133" t="str">
            <v>180KG</v>
          </cell>
          <cell r="J133" t="str">
            <v>TAMBOR</v>
          </cell>
          <cell r="K133" t="str">
            <v>INDUSTRIAL</v>
          </cell>
          <cell r="L133" t="str">
            <v>SHELL BRAND</v>
          </cell>
          <cell r="M133" t="str">
            <v>Importado</v>
          </cell>
          <cell r="N133" t="str">
            <v>N</v>
          </cell>
          <cell r="O133">
            <v>44104</v>
          </cell>
          <cell r="P133" t="str">
            <v>Premium</v>
          </cell>
          <cell r="R133" t="str">
            <v>A</v>
          </cell>
        </row>
        <row r="134">
          <cell r="B134">
            <v>46144809</v>
          </cell>
          <cell r="C134" t="str">
            <v>809</v>
          </cell>
          <cell r="D134" t="str">
            <v>YAMALUBE 4T 10W40 API SL JASO MA2 TB209L</v>
          </cell>
          <cell r="E134">
            <v>46144801</v>
          </cell>
          <cell r="F134" t="str">
            <v>YAMALUBE 4T 10W40 API SL JASO MA2 GRANEL</v>
          </cell>
          <cell r="H134" t="str">
            <v>Óleo</v>
          </cell>
          <cell r="I134" t="str">
            <v>209L</v>
          </cell>
          <cell r="J134" t="str">
            <v>TAMBOR</v>
          </cell>
          <cell r="K134" t="str">
            <v>OEM</v>
          </cell>
          <cell r="L134" t="str">
            <v>YAMAHA</v>
          </cell>
          <cell r="M134" t="str">
            <v>Local</v>
          </cell>
          <cell r="N134" t="str">
            <v>Y</v>
          </cell>
          <cell r="O134">
            <v>44834</v>
          </cell>
          <cell r="P134" t="str">
            <v>Mainstream</v>
          </cell>
          <cell r="R134" t="str">
            <v>A</v>
          </cell>
        </row>
        <row r="135">
          <cell r="B135">
            <v>52921817</v>
          </cell>
          <cell r="C135" t="str">
            <v>817</v>
          </cell>
          <cell r="D135" t="str">
            <v>GADUS S3 V160CP 2 18KG</v>
          </cell>
          <cell r="E135" t="str">
            <v>52916801</v>
          </cell>
          <cell r="F135" t="str">
            <v>GADUS S3 V160CP 2</v>
          </cell>
          <cell r="H135" t="str">
            <v>Graxa</v>
          </cell>
          <cell r="I135" t="str">
            <v>18KG</v>
          </cell>
          <cell r="J135" t="str">
            <v>BALDE</v>
          </cell>
          <cell r="K135" t="str">
            <v>INDUSTRIAL</v>
          </cell>
          <cell r="L135" t="str">
            <v>SHELL BRAND</v>
          </cell>
          <cell r="M135" t="str">
            <v>Local</v>
          </cell>
          <cell r="N135" t="str">
            <v>N</v>
          </cell>
          <cell r="O135" t="str">
            <v>-</v>
          </cell>
          <cell r="P135" t="str">
            <v>Premium</v>
          </cell>
          <cell r="R135" t="str">
            <v>A</v>
          </cell>
        </row>
        <row r="136">
          <cell r="B136">
            <v>52921988</v>
          </cell>
          <cell r="C136" t="str">
            <v>988</v>
          </cell>
          <cell r="D136" t="str">
            <v>GADUS S3 V160CP 2 TB 180 KG</v>
          </cell>
          <cell r="E136" t="str">
            <v>52916801</v>
          </cell>
          <cell r="F136" t="str">
            <v>GADUS S3 V160CP 2</v>
          </cell>
          <cell r="H136" t="str">
            <v>Graxa</v>
          </cell>
          <cell r="I136" t="str">
            <v>180KG</v>
          </cell>
          <cell r="J136" t="str">
            <v>TAMBOR</v>
          </cell>
          <cell r="K136" t="str">
            <v>INDUSTRIAL</v>
          </cell>
          <cell r="L136" t="str">
            <v>SHELL BRAND</v>
          </cell>
          <cell r="M136" t="str">
            <v>Local</v>
          </cell>
          <cell r="N136" t="str">
            <v>N</v>
          </cell>
          <cell r="O136">
            <v>44783</v>
          </cell>
          <cell r="P136" t="str">
            <v>Premium</v>
          </cell>
          <cell r="R136" t="str">
            <v>A</v>
          </cell>
        </row>
        <row r="137">
          <cell r="B137">
            <v>46139905</v>
          </cell>
          <cell r="C137" t="str">
            <v>905</v>
          </cell>
          <cell r="D137" t="str">
            <v>YAMALUBE NAUTICO 4T 20W50 API SL 12X1L</v>
          </cell>
          <cell r="E137">
            <v>45311801</v>
          </cell>
          <cell r="F137" t="str">
            <v>ADVANCE 4T AX5 20W-50 (SL/MA2) GRANEL</v>
          </cell>
          <cell r="H137" t="str">
            <v>Óleo</v>
          </cell>
          <cell r="I137" t="str">
            <v>12X1L</v>
          </cell>
          <cell r="J137" t="str">
            <v>1 L</v>
          </cell>
          <cell r="K137" t="str">
            <v>OEM</v>
          </cell>
          <cell r="L137" t="str">
            <v>YAMAHA</v>
          </cell>
          <cell r="M137" t="str">
            <v>Local</v>
          </cell>
          <cell r="N137" t="str">
            <v>Y</v>
          </cell>
          <cell r="O137" t="str">
            <v>-</v>
          </cell>
          <cell r="P137" t="str">
            <v>Mainstream</v>
          </cell>
          <cell r="R137" t="str">
            <v>WIP</v>
          </cell>
        </row>
        <row r="138">
          <cell r="B138">
            <v>46138905</v>
          </cell>
          <cell r="C138" t="str">
            <v>905</v>
          </cell>
          <cell r="D138" t="str">
            <v>YAMALUBE SUPER NAUT 4T 20W50 TC-W3 12X1L</v>
          </cell>
          <cell r="E138">
            <v>44440801</v>
          </cell>
          <cell r="F138" t="str">
            <v>NAUTILUS PREMIUM OUTBOARD GRANEL</v>
          </cell>
          <cell r="H138" t="str">
            <v>Óleo</v>
          </cell>
          <cell r="I138" t="str">
            <v>12X1L</v>
          </cell>
          <cell r="J138" t="str">
            <v>1 L</v>
          </cell>
          <cell r="K138" t="str">
            <v>OEM</v>
          </cell>
          <cell r="L138" t="str">
            <v>YAMAHA</v>
          </cell>
          <cell r="M138" t="str">
            <v>Local</v>
          </cell>
          <cell r="N138" t="str">
            <v>Y</v>
          </cell>
          <cell r="O138" t="str">
            <v>-</v>
          </cell>
          <cell r="P138" t="str">
            <v>Mainstream</v>
          </cell>
          <cell r="R138" t="str">
            <v>WIP</v>
          </cell>
        </row>
        <row r="139">
          <cell r="B139">
            <v>52893988</v>
          </cell>
          <cell r="C139" t="str">
            <v>988</v>
          </cell>
          <cell r="D139" t="str">
            <v>GADUS S3 V220C 1 TB. 180 KG</v>
          </cell>
          <cell r="E139" t="str">
            <v>52893801</v>
          </cell>
          <cell r="F139" t="str">
            <v xml:space="preserve">GADUS S3 V220C 1 </v>
          </cell>
          <cell r="H139" t="str">
            <v>Graxa</v>
          </cell>
          <cell r="I139" t="str">
            <v>180KG</v>
          </cell>
          <cell r="J139" t="str">
            <v>TAMBOR</v>
          </cell>
          <cell r="K139" t="str">
            <v>INDUSTRIAL</v>
          </cell>
          <cell r="L139" t="str">
            <v>SHELL BRAND</v>
          </cell>
          <cell r="M139" t="str">
            <v>Local</v>
          </cell>
          <cell r="N139" t="str">
            <v>N</v>
          </cell>
          <cell r="O139">
            <v>40956</v>
          </cell>
          <cell r="P139" t="str">
            <v>Premium</v>
          </cell>
          <cell r="R139" t="str">
            <v>A</v>
          </cell>
        </row>
        <row r="140">
          <cell r="B140">
            <v>52894817</v>
          </cell>
          <cell r="C140" t="str">
            <v>817</v>
          </cell>
          <cell r="D140" t="str">
            <v>GADUS S3 V220C 2 BD. 18 KG</v>
          </cell>
          <cell r="E140" t="str">
            <v>52894801</v>
          </cell>
          <cell r="F140" t="str">
            <v>GADUS S3 V220C 2</v>
          </cell>
          <cell r="H140" t="str">
            <v>Graxa</v>
          </cell>
          <cell r="I140" t="str">
            <v>18KG</v>
          </cell>
          <cell r="J140" t="str">
            <v>BALDE</v>
          </cell>
          <cell r="K140" t="str">
            <v>INDUSTRIAL</v>
          </cell>
          <cell r="L140" t="str">
            <v>SHELL BRAND</v>
          </cell>
          <cell r="M140" t="str">
            <v>Local</v>
          </cell>
          <cell r="N140" t="str">
            <v>N</v>
          </cell>
          <cell r="O140">
            <v>40945</v>
          </cell>
          <cell r="P140" t="str">
            <v>Premium</v>
          </cell>
          <cell r="R140" t="str">
            <v>A</v>
          </cell>
        </row>
        <row r="141">
          <cell r="B141">
            <v>52905980</v>
          </cell>
          <cell r="C141" t="str">
            <v>980</v>
          </cell>
          <cell r="D141" t="str">
            <v>GADUS S3 V220C 2 CARTUCHO 12X0.4KG</v>
          </cell>
          <cell r="E141" t="str">
            <v>N/A</v>
          </cell>
          <cell r="F141" t="str">
            <v>IMPORTADO</v>
          </cell>
          <cell r="H141" t="str">
            <v>Graxa</v>
          </cell>
          <cell r="I141" t="str">
            <v>12X0,4KG</v>
          </cell>
          <cell r="J141" t="str">
            <v>OUTROS</v>
          </cell>
          <cell r="K141" t="str">
            <v>INDUSTRIAL</v>
          </cell>
          <cell r="L141" t="str">
            <v>SHELL BRAND</v>
          </cell>
          <cell r="M141" t="str">
            <v>Importado</v>
          </cell>
          <cell r="N141" t="str">
            <v>N</v>
          </cell>
          <cell r="O141">
            <v>41761</v>
          </cell>
          <cell r="P141" t="str">
            <v>Premium</v>
          </cell>
          <cell r="R141" t="str">
            <v>A</v>
          </cell>
        </row>
        <row r="142">
          <cell r="B142">
            <v>52894883</v>
          </cell>
          <cell r="C142" t="str">
            <v>883</v>
          </cell>
          <cell r="D142" t="str">
            <v>GADUS S3 V220C 2 CX 24X500</v>
          </cell>
          <cell r="E142" t="str">
            <v>52894801</v>
          </cell>
          <cell r="F142" t="str">
            <v>GADUS S3 V220C 2</v>
          </cell>
          <cell r="H142" t="str">
            <v>Graxa</v>
          </cell>
          <cell r="I142" t="str">
            <v>24X0,5KG</v>
          </cell>
          <cell r="J142" t="str">
            <v>0,5 KG</v>
          </cell>
          <cell r="K142" t="str">
            <v>INDUSTRIAL</v>
          </cell>
          <cell r="L142" t="str">
            <v>SHELL BRAND</v>
          </cell>
          <cell r="M142" t="str">
            <v>Local</v>
          </cell>
          <cell r="N142" t="str">
            <v>N</v>
          </cell>
          <cell r="O142">
            <v>42715</v>
          </cell>
          <cell r="P142" t="str">
            <v>Premium</v>
          </cell>
          <cell r="R142" t="str">
            <v>A</v>
          </cell>
        </row>
        <row r="143">
          <cell r="B143">
            <v>52894988</v>
          </cell>
          <cell r="C143" t="str">
            <v>988</v>
          </cell>
          <cell r="D143" t="str">
            <v>GADUS S3 V220C 2 TB. 180 KG</v>
          </cell>
          <cell r="E143" t="str">
            <v>52894801</v>
          </cell>
          <cell r="F143" t="str">
            <v>GADUS S3 V220C 2</v>
          </cell>
          <cell r="H143" t="str">
            <v>Graxa</v>
          </cell>
          <cell r="I143" t="str">
            <v>180KG</v>
          </cell>
          <cell r="J143" t="str">
            <v>TAMBOR</v>
          </cell>
          <cell r="K143" t="str">
            <v>INDUSTRIAL</v>
          </cell>
          <cell r="L143" t="str">
            <v>SHELL BRAND</v>
          </cell>
          <cell r="M143" t="str">
            <v>Local</v>
          </cell>
          <cell r="N143" t="str">
            <v>N</v>
          </cell>
          <cell r="O143">
            <v>40945</v>
          </cell>
          <cell r="P143" t="str">
            <v>Premium</v>
          </cell>
          <cell r="R143" t="str">
            <v>A</v>
          </cell>
        </row>
        <row r="144">
          <cell r="B144">
            <v>52895988</v>
          </cell>
          <cell r="C144" t="str">
            <v>988</v>
          </cell>
          <cell r="D144" t="str">
            <v>GADUS S3 V460 1.5 TB. 180 KG</v>
          </cell>
          <cell r="E144" t="str">
            <v>52895801</v>
          </cell>
          <cell r="F144" t="str">
            <v>GADUS S3 V460 1.5</v>
          </cell>
          <cell r="H144" t="str">
            <v>Graxa</v>
          </cell>
          <cell r="I144" t="str">
            <v>180KG</v>
          </cell>
          <cell r="J144" t="str">
            <v>TAMBOR</v>
          </cell>
          <cell r="K144" t="str">
            <v>INDUSTRIAL</v>
          </cell>
          <cell r="L144" t="str">
            <v>SHELL BRAND</v>
          </cell>
          <cell r="M144" t="str">
            <v>Local</v>
          </cell>
          <cell r="N144" t="str">
            <v>N</v>
          </cell>
          <cell r="O144">
            <v>40977</v>
          </cell>
          <cell r="P144" t="str">
            <v>Premium</v>
          </cell>
          <cell r="R144" t="str">
            <v>A</v>
          </cell>
        </row>
        <row r="145">
          <cell r="B145">
            <v>52917988</v>
          </cell>
          <cell r="C145" t="str">
            <v>988</v>
          </cell>
          <cell r="D145" t="str">
            <v>GADUS S3 V460 DM 2 180KG</v>
          </cell>
          <cell r="E145">
            <v>52917801</v>
          </cell>
          <cell r="F145" t="str">
            <v>GADUS S3 V460 DM 2 GRANEL</v>
          </cell>
          <cell r="H145" t="str">
            <v>Graxa</v>
          </cell>
          <cell r="I145" t="str">
            <v>180KG</v>
          </cell>
          <cell r="J145" t="str">
            <v>TAMBOR</v>
          </cell>
          <cell r="K145" t="str">
            <v>INDUSTRIAL</v>
          </cell>
          <cell r="L145" t="str">
            <v>SHELL BRAND</v>
          </cell>
          <cell r="M145" t="str">
            <v>Local</v>
          </cell>
          <cell r="N145" t="str">
            <v>N</v>
          </cell>
          <cell r="O145" t="str">
            <v>-</v>
          </cell>
          <cell r="P145" t="str">
            <v>tbc</v>
          </cell>
          <cell r="R145" t="str">
            <v>A</v>
          </cell>
        </row>
        <row r="146">
          <cell r="B146">
            <v>52917911</v>
          </cell>
          <cell r="C146" t="str">
            <v>911</v>
          </cell>
          <cell r="D146" t="str">
            <v>GADUS S3 V460 DM 2 TG5000</v>
          </cell>
          <cell r="E146">
            <v>52917801</v>
          </cell>
          <cell r="F146" t="str">
            <v>GADUS S3 V460 DM 2 GRANEL</v>
          </cell>
          <cell r="H146" t="str">
            <v>Graxa</v>
          </cell>
          <cell r="I146" t="str">
            <v>TG5000</v>
          </cell>
          <cell r="J146" t="str">
            <v>OUTROS</v>
          </cell>
          <cell r="K146" t="str">
            <v>INDUSTRIAL</v>
          </cell>
          <cell r="L146" t="str">
            <v>SHELL BRAND</v>
          </cell>
          <cell r="M146" t="str">
            <v>Local</v>
          </cell>
          <cell r="N146" t="str">
            <v>N</v>
          </cell>
          <cell r="O146" t="str">
            <v>-</v>
          </cell>
          <cell r="P146" t="str">
            <v>tbc</v>
          </cell>
          <cell r="R146" t="str">
            <v>WIP</v>
          </cell>
        </row>
        <row r="147">
          <cell r="B147">
            <v>52010988</v>
          </cell>
          <cell r="C147" t="str">
            <v>988</v>
          </cell>
          <cell r="D147" t="str">
            <v>GADUS S3 V460 XD1 TAMBOR</v>
          </cell>
          <cell r="E147" t="str">
            <v>52010801</v>
          </cell>
          <cell r="F147" t="str">
            <v>GADUS S3 V460 XD1</v>
          </cell>
          <cell r="H147" t="str">
            <v>Graxa</v>
          </cell>
          <cell r="I147" t="str">
            <v>180KG</v>
          </cell>
          <cell r="J147" t="str">
            <v>TAMBOR</v>
          </cell>
          <cell r="K147" t="str">
            <v>INDUSTRIAL</v>
          </cell>
          <cell r="L147" t="str">
            <v>SHELL BRAND</v>
          </cell>
          <cell r="M147" t="str">
            <v>Local</v>
          </cell>
          <cell r="N147" t="str">
            <v>N</v>
          </cell>
          <cell r="O147">
            <v>42115</v>
          </cell>
          <cell r="P147" t="str">
            <v>Premium</v>
          </cell>
          <cell r="R147" t="str">
            <v>A</v>
          </cell>
        </row>
        <row r="148">
          <cell r="B148">
            <v>52900988</v>
          </cell>
          <cell r="C148" t="str">
            <v>988</v>
          </cell>
          <cell r="D148" t="str">
            <v>GADUS S3 V460 XD2 TAMBOR</v>
          </cell>
          <cell r="E148" t="str">
            <v>52900801</v>
          </cell>
          <cell r="F148" t="str">
            <v>GADUS S3 V460 XD2</v>
          </cell>
          <cell r="H148" t="str">
            <v>Graxa</v>
          </cell>
          <cell r="I148" t="str">
            <v>180KG</v>
          </cell>
          <cell r="J148" t="str">
            <v>TAMBOR</v>
          </cell>
          <cell r="K148" t="str">
            <v>INDUSTRIAL</v>
          </cell>
          <cell r="L148" t="str">
            <v>SHELL BRAND</v>
          </cell>
          <cell r="M148" t="str">
            <v>Local</v>
          </cell>
          <cell r="N148" t="str">
            <v>N</v>
          </cell>
          <cell r="O148">
            <v>41051</v>
          </cell>
          <cell r="P148" t="str">
            <v>Premium</v>
          </cell>
          <cell r="R148" t="str">
            <v>A</v>
          </cell>
        </row>
        <row r="149">
          <cell r="B149">
            <v>52130817</v>
          </cell>
          <cell r="C149" t="str">
            <v>817</v>
          </cell>
          <cell r="D149" t="str">
            <v>GRAXA EXTREMA PRESSÃO SCANIA BD 18KG</v>
          </cell>
          <cell r="E149">
            <v>52890801</v>
          </cell>
          <cell r="F149" t="str">
            <v>GADUS S2 V220 2</v>
          </cell>
          <cell r="H149" t="str">
            <v>Graxa</v>
          </cell>
          <cell r="I149" t="str">
            <v>18KG</v>
          </cell>
          <cell r="J149" t="str">
            <v>BALDE</v>
          </cell>
          <cell r="K149" t="str">
            <v>OEM</v>
          </cell>
          <cell r="L149" t="str">
            <v>SCANIA</v>
          </cell>
          <cell r="M149" t="str">
            <v>Local</v>
          </cell>
          <cell r="N149" t="str">
            <v>Y</v>
          </cell>
          <cell r="O149">
            <v>44277</v>
          </cell>
          <cell r="P149" t="str">
            <v>Mainstream</v>
          </cell>
          <cell r="R149" t="str">
            <v>A</v>
          </cell>
        </row>
        <row r="150">
          <cell r="B150">
            <v>52131817</v>
          </cell>
          <cell r="C150" t="str">
            <v>817</v>
          </cell>
          <cell r="D150" t="str">
            <v>GRAXA USO GERAL SCANIA BD 18KG</v>
          </cell>
          <cell r="E150" t="str">
            <v>52884801</v>
          </cell>
          <cell r="F150" t="str">
            <v>GADUS S1 V160 2</v>
          </cell>
          <cell r="H150" t="str">
            <v>Graxa</v>
          </cell>
          <cell r="I150" t="str">
            <v>18KG</v>
          </cell>
          <cell r="J150" t="str">
            <v>BALDE</v>
          </cell>
          <cell r="K150" t="str">
            <v>OEM</v>
          </cell>
          <cell r="L150" t="str">
            <v>SCANIA</v>
          </cell>
          <cell r="M150" t="str">
            <v>Local</v>
          </cell>
          <cell r="N150" t="str">
            <v>Y</v>
          </cell>
          <cell r="O150">
            <v>44263</v>
          </cell>
          <cell r="P150" t="str">
            <v>Mainstream</v>
          </cell>
          <cell r="R150" t="str">
            <v>A</v>
          </cell>
        </row>
        <row r="151">
          <cell r="B151">
            <v>40940801</v>
          </cell>
          <cell r="C151" t="str">
            <v>801</v>
          </cell>
          <cell r="D151" t="str">
            <v>HD 1297 GRANEL</v>
          </cell>
          <cell r="E151">
            <v>40940801</v>
          </cell>
          <cell r="F151" t="str">
            <v>HD 1297 GRANEL</v>
          </cell>
          <cell r="H151" t="str">
            <v>Óleo</v>
          </cell>
          <cell r="I151" t="str">
            <v>GRANEL</v>
          </cell>
          <cell r="J151" t="str">
            <v>GRANEL</v>
          </cell>
          <cell r="K151" t="str">
            <v>OEM</v>
          </cell>
          <cell r="L151" t="str">
            <v>MB</v>
          </cell>
          <cell r="M151" t="str">
            <v>Local</v>
          </cell>
          <cell r="N151" t="str">
            <v>Y</v>
          </cell>
          <cell r="O151">
            <v>43976</v>
          </cell>
          <cell r="P151" t="str">
            <v>Mainstream</v>
          </cell>
          <cell r="R151" t="str">
            <v>A</v>
          </cell>
        </row>
        <row r="152">
          <cell r="B152">
            <v>40940967</v>
          </cell>
          <cell r="C152" t="str">
            <v>967</v>
          </cell>
          <cell r="D152" t="str">
            <v>HD 1297 TB 1000L</v>
          </cell>
          <cell r="E152">
            <v>40940801</v>
          </cell>
          <cell r="F152" t="str">
            <v>HD 1297 GRANEL</v>
          </cell>
          <cell r="H152" t="str">
            <v>Óleo</v>
          </cell>
          <cell r="I152" t="str">
            <v>1000L</v>
          </cell>
          <cell r="J152" t="str">
            <v>IBC</v>
          </cell>
          <cell r="K152" t="str">
            <v>OEM</v>
          </cell>
          <cell r="L152" t="str">
            <v>MB</v>
          </cell>
          <cell r="M152" t="str">
            <v>Local</v>
          </cell>
          <cell r="N152" t="str">
            <v>Y</v>
          </cell>
          <cell r="O152">
            <v>43976</v>
          </cell>
          <cell r="P152" t="str">
            <v>Mainstream</v>
          </cell>
          <cell r="R152" t="str">
            <v>A</v>
          </cell>
        </row>
        <row r="153">
          <cell r="B153">
            <v>40940809</v>
          </cell>
          <cell r="C153" t="str">
            <v>809</v>
          </cell>
          <cell r="D153" t="str">
            <v>HD 1297 TB 209L</v>
          </cell>
          <cell r="E153">
            <v>40940801</v>
          </cell>
          <cell r="F153" t="str">
            <v>HD 1297 GRANEL</v>
          </cell>
          <cell r="H153" t="str">
            <v>Óleo</v>
          </cell>
          <cell r="I153" t="str">
            <v>209L</v>
          </cell>
          <cell r="J153" t="str">
            <v>TAMBOR</v>
          </cell>
          <cell r="K153" t="str">
            <v>OEM</v>
          </cell>
          <cell r="L153" t="str">
            <v>MB</v>
          </cell>
          <cell r="M153" t="str">
            <v>Local</v>
          </cell>
          <cell r="N153" t="str">
            <v>Y</v>
          </cell>
          <cell r="O153">
            <v>43976</v>
          </cell>
          <cell r="P153" t="str">
            <v>Mainstream</v>
          </cell>
          <cell r="R153" t="str">
            <v>A</v>
          </cell>
        </row>
        <row r="154">
          <cell r="B154">
            <v>40941801</v>
          </cell>
          <cell r="C154" t="str">
            <v>801</v>
          </cell>
          <cell r="D154" t="str">
            <v>HD 900 GRANEL</v>
          </cell>
          <cell r="E154">
            <v>44423801</v>
          </cell>
          <cell r="F154" t="str">
            <v>RIMULA R6 MS 10W40 GRANEL</v>
          </cell>
          <cell r="H154" t="str">
            <v>Óleo</v>
          </cell>
          <cell r="I154" t="str">
            <v>GRANEL</v>
          </cell>
          <cell r="J154" t="str">
            <v>GRANEL</v>
          </cell>
          <cell r="K154" t="str">
            <v>OEM</v>
          </cell>
          <cell r="L154" t="str">
            <v>MB</v>
          </cell>
          <cell r="M154" t="str">
            <v>Local</v>
          </cell>
          <cell r="N154" t="str">
            <v>Y</v>
          </cell>
          <cell r="O154">
            <v>43952</v>
          </cell>
          <cell r="P154" t="str">
            <v>Mainstream</v>
          </cell>
          <cell r="R154" t="str">
            <v>A</v>
          </cell>
        </row>
        <row r="155">
          <cell r="B155">
            <v>52896817</v>
          </cell>
          <cell r="C155" t="str">
            <v>817</v>
          </cell>
          <cell r="D155" t="str">
            <v>GADUS S3 V460D 2 BD. 18 KG</v>
          </cell>
          <cell r="E155" t="str">
            <v>52896801</v>
          </cell>
          <cell r="F155" t="str">
            <v>GADUS S3 V460 D 2</v>
          </cell>
          <cell r="H155" t="str">
            <v>Graxa</v>
          </cell>
          <cell r="I155" t="str">
            <v>18KG</v>
          </cell>
          <cell r="J155" t="str">
            <v>BALDE</v>
          </cell>
          <cell r="K155" t="str">
            <v>INDUSTRIAL</v>
          </cell>
          <cell r="L155" t="str">
            <v>SHELL BRAND</v>
          </cell>
          <cell r="M155" t="str">
            <v>Local</v>
          </cell>
          <cell r="N155" t="str">
            <v>N</v>
          </cell>
          <cell r="O155">
            <v>40976</v>
          </cell>
          <cell r="P155" t="str">
            <v>Premium</v>
          </cell>
          <cell r="R155" t="str">
            <v>A</v>
          </cell>
        </row>
        <row r="156">
          <cell r="B156">
            <v>52896988</v>
          </cell>
          <cell r="C156" t="str">
            <v>988</v>
          </cell>
          <cell r="D156" t="str">
            <v>GADUS S3 V460D 2 TB. 180 KG</v>
          </cell>
          <cell r="E156" t="str">
            <v>52896801</v>
          </cell>
          <cell r="F156" t="str">
            <v>GADUS S3 V460 D 2</v>
          </cell>
          <cell r="H156" t="str">
            <v>Graxa</v>
          </cell>
          <cell r="I156" t="str">
            <v>180KG</v>
          </cell>
          <cell r="J156" t="str">
            <v>TAMBOR</v>
          </cell>
          <cell r="K156" t="str">
            <v>INDUSTRIAL</v>
          </cell>
          <cell r="L156" t="str">
            <v>SHELL BRAND</v>
          </cell>
          <cell r="M156" t="str">
            <v>Local</v>
          </cell>
          <cell r="N156" t="str">
            <v>N</v>
          </cell>
          <cell r="O156">
            <v>40976</v>
          </cell>
          <cell r="P156" t="str">
            <v>Premium</v>
          </cell>
          <cell r="R156" t="str">
            <v>A</v>
          </cell>
        </row>
        <row r="157">
          <cell r="B157">
            <v>41078809</v>
          </cell>
          <cell r="C157" t="str">
            <v>809</v>
          </cell>
          <cell r="D157" t="str">
            <v>HEAT TRANSFER OIL S2 TB 209L EXPO</v>
          </cell>
          <cell r="E157">
            <v>49167801</v>
          </cell>
          <cell r="F157" t="str">
            <v>HEAT TRANSFER OIL S2 GRANEL</v>
          </cell>
          <cell r="H157" t="str">
            <v>Óleo</v>
          </cell>
          <cell r="I157" t="str">
            <v>209L</v>
          </cell>
          <cell r="J157" t="str">
            <v>TAMBOR</v>
          </cell>
          <cell r="K157" t="str">
            <v>EXPORTAÇÃO</v>
          </cell>
          <cell r="L157" t="str">
            <v>SHELL BRAND</v>
          </cell>
          <cell r="M157" t="str">
            <v>Local</v>
          </cell>
          <cell r="N157" t="str">
            <v>N</v>
          </cell>
          <cell r="O157">
            <v>42826</v>
          </cell>
          <cell r="P157" t="str">
            <v>Mainstream</v>
          </cell>
          <cell r="R157" t="str">
            <v>A</v>
          </cell>
        </row>
        <row r="158">
          <cell r="B158">
            <v>41064905</v>
          </cell>
          <cell r="C158" t="str">
            <v>905</v>
          </cell>
          <cell r="D158" t="str">
            <v>HELIX HX3 20W50 SL CX 12X1L</v>
          </cell>
          <cell r="E158">
            <v>41064801</v>
          </cell>
          <cell r="F158" t="str">
            <v>HELIX HX3 20W50 SL GRANEL</v>
          </cell>
          <cell r="H158" t="str">
            <v>Óleo</v>
          </cell>
          <cell r="I158" t="str">
            <v>12X1L</v>
          </cell>
          <cell r="J158" t="str">
            <v>1 L</v>
          </cell>
          <cell r="K158" t="str">
            <v>CARROS</v>
          </cell>
          <cell r="L158" t="str">
            <v>SHELL BRAND</v>
          </cell>
          <cell r="M158" t="str">
            <v>Local</v>
          </cell>
          <cell r="N158" t="str">
            <v>N</v>
          </cell>
          <cell r="O158">
            <v>41796</v>
          </cell>
          <cell r="P158" t="str">
            <v>Mainstream</v>
          </cell>
          <cell r="R158" t="str">
            <v>A</v>
          </cell>
        </row>
        <row r="159">
          <cell r="B159">
            <v>41064809</v>
          </cell>
          <cell r="C159" t="str">
            <v>809</v>
          </cell>
          <cell r="D159" t="str">
            <v>HELIX HX3 20W50 SL TB 209L</v>
          </cell>
          <cell r="E159">
            <v>41064801</v>
          </cell>
          <cell r="F159" t="str">
            <v>HELIX HX3 20W50 SL GRANEL</v>
          </cell>
          <cell r="H159" t="str">
            <v>Óleo</v>
          </cell>
          <cell r="I159" t="str">
            <v>209L</v>
          </cell>
          <cell r="J159" t="str">
            <v>TAMBOR</v>
          </cell>
          <cell r="K159" t="str">
            <v>CARROS</v>
          </cell>
          <cell r="L159" t="str">
            <v>SHELL BRAND</v>
          </cell>
          <cell r="M159" t="str">
            <v>Local</v>
          </cell>
          <cell r="N159" t="str">
            <v>N</v>
          </cell>
          <cell r="O159">
            <v>41837</v>
          </cell>
          <cell r="P159" t="str">
            <v>Mainstream</v>
          </cell>
          <cell r="R159" t="str">
            <v>A</v>
          </cell>
        </row>
        <row r="160">
          <cell r="B160">
            <v>41079809</v>
          </cell>
          <cell r="C160" t="str">
            <v>809</v>
          </cell>
          <cell r="D160" t="str">
            <v>HELIX HX3 20W50 SL TB 209L EXPO</v>
          </cell>
          <cell r="E160">
            <v>41064801</v>
          </cell>
          <cell r="F160" t="str">
            <v>HELIX HX3 20W50 SL GRANEL</v>
          </cell>
          <cell r="H160" t="str">
            <v>Óleo</v>
          </cell>
          <cell r="I160" t="str">
            <v>209L</v>
          </cell>
          <cell r="J160" t="str">
            <v>TAMBOR</v>
          </cell>
          <cell r="K160" t="str">
            <v>EXPORTAÇÃO</v>
          </cell>
          <cell r="L160" t="str">
            <v>SHELL BRAND</v>
          </cell>
          <cell r="M160" t="str">
            <v>Local</v>
          </cell>
          <cell r="N160" t="str">
            <v>N</v>
          </cell>
          <cell r="O160">
            <v>42826</v>
          </cell>
          <cell r="P160" t="str">
            <v>Mainstream</v>
          </cell>
          <cell r="R160" t="str">
            <v>A</v>
          </cell>
        </row>
        <row r="161">
          <cell r="B161">
            <v>41065905</v>
          </cell>
          <cell r="C161" t="str">
            <v>905</v>
          </cell>
          <cell r="D161" t="str">
            <v>HELIX HX3 ALTA KM 25W60 SL CX 12X1L</v>
          </cell>
          <cell r="E161">
            <v>41065801</v>
          </cell>
          <cell r="F161" t="str">
            <v>HELIX HX3 ALTA KM 25W60 SL GRANEL</v>
          </cell>
          <cell r="H161" t="str">
            <v>Óleo</v>
          </cell>
          <cell r="I161" t="str">
            <v>12X1L</v>
          </cell>
          <cell r="J161" t="str">
            <v>1 L</v>
          </cell>
          <cell r="K161" t="str">
            <v>CARROS</v>
          </cell>
          <cell r="L161" t="str">
            <v>SHELL BRAND</v>
          </cell>
          <cell r="M161" t="str">
            <v>Local</v>
          </cell>
          <cell r="N161" t="str">
            <v>N</v>
          </cell>
          <cell r="O161">
            <v>41718</v>
          </cell>
          <cell r="P161" t="str">
            <v>Mainstream</v>
          </cell>
          <cell r="R161" t="str">
            <v>A</v>
          </cell>
        </row>
        <row r="162">
          <cell r="B162">
            <v>43560801</v>
          </cell>
          <cell r="C162" t="str">
            <v>801</v>
          </cell>
          <cell r="D162" t="str">
            <v>HELIX HX5 15W40 (2450) SL GRANEL</v>
          </cell>
          <cell r="E162">
            <v>43560801</v>
          </cell>
          <cell r="F162" t="str">
            <v>HELIX HX5 15W40 (2450) SL GRANEL</v>
          </cell>
          <cell r="H162" t="str">
            <v>Óleo</v>
          </cell>
          <cell r="I162" t="str">
            <v>GRANEL</v>
          </cell>
          <cell r="J162" t="str">
            <v>GRANEL</v>
          </cell>
          <cell r="K162" t="str">
            <v>CARROS</v>
          </cell>
          <cell r="L162" t="str">
            <v>SHELL BRAND</v>
          </cell>
          <cell r="M162" t="str">
            <v>Local</v>
          </cell>
          <cell r="N162" t="str">
            <v>N</v>
          </cell>
          <cell r="O162">
            <v>43411</v>
          </cell>
          <cell r="P162" t="str">
            <v>Mainstream</v>
          </cell>
          <cell r="R162" t="str">
            <v>A</v>
          </cell>
        </row>
        <row r="163">
          <cell r="B163">
            <v>43509905</v>
          </cell>
          <cell r="C163" t="str">
            <v>905</v>
          </cell>
          <cell r="D163" t="str">
            <v>HELIX HX5 15W40 SL CX 12X1L</v>
          </cell>
          <cell r="E163">
            <v>43509801</v>
          </cell>
          <cell r="F163" t="str">
            <v>HELIX HX5 15W40 SL GRANEL</v>
          </cell>
          <cell r="H163" t="str">
            <v>Óleo</v>
          </cell>
          <cell r="I163" t="str">
            <v>12X1L</v>
          </cell>
          <cell r="J163" t="str">
            <v>1 L</v>
          </cell>
          <cell r="K163" t="str">
            <v>CARROS</v>
          </cell>
          <cell r="L163" t="str">
            <v>SHELL BRAND</v>
          </cell>
          <cell r="M163" t="str">
            <v>Local</v>
          </cell>
          <cell r="N163" t="str">
            <v>N</v>
          </cell>
          <cell r="O163">
            <v>41710</v>
          </cell>
          <cell r="P163" t="str">
            <v>Mainstream</v>
          </cell>
          <cell r="R163" t="str">
            <v>A</v>
          </cell>
        </row>
        <row r="164">
          <cell r="B164">
            <v>43512905</v>
          </cell>
          <cell r="C164" t="str">
            <v>905</v>
          </cell>
          <cell r="D164" t="str">
            <v>HELIX HX5 15W40 SL CX 12X1L EXPO</v>
          </cell>
          <cell r="E164">
            <v>43509801</v>
          </cell>
          <cell r="F164" t="str">
            <v>HELIX HX5 15W40 SL GRANEL</v>
          </cell>
          <cell r="H164" t="str">
            <v>Óleo</v>
          </cell>
          <cell r="I164" t="str">
            <v>12X1L</v>
          </cell>
          <cell r="J164" t="str">
            <v>1 L</v>
          </cell>
          <cell r="K164" t="str">
            <v>EXPORTAÇÃO</v>
          </cell>
          <cell r="L164" t="str">
            <v>SHELL BRAND</v>
          </cell>
          <cell r="M164" t="str">
            <v>Local</v>
          </cell>
          <cell r="N164" t="str">
            <v>N</v>
          </cell>
          <cell r="O164">
            <v>43735</v>
          </cell>
          <cell r="P164" t="str">
            <v>Mainstream</v>
          </cell>
          <cell r="R164" t="str">
            <v>A</v>
          </cell>
        </row>
        <row r="165">
          <cell r="B165">
            <v>43509809</v>
          </cell>
          <cell r="C165" t="str">
            <v>809</v>
          </cell>
          <cell r="D165" t="str">
            <v>HELIX HX5 15W40 SL TB 209L</v>
          </cell>
          <cell r="E165">
            <v>43509801</v>
          </cell>
          <cell r="F165" t="str">
            <v>HELIX HX5 15W40 SL GRANEL</v>
          </cell>
          <cell r="H165" t="str">
            <v>Óleo</v>
          </cell>
          <cell r="I165" t="str">
            <v>209L</v>
          </cell>
          <cell r="J165" t="str">
            <v>TAMBOR</v>
          </cell>
          <cell r="K165" t="str">
            <v>CARROS</v>
          </cell>
          <cell r="L165" t="str">
            <v>SHELL BRAND</v>
          </cell>
          <cell r="M165" t="str">
            <v>Local</v>
          </cell>
          <cell r="N165" t="str">
            <v>N</v>
          </cell>
          <cell r="O165">
            <v>41761</v>
          </cell>
          <cell r="P165" t="str">
            <v>Mainstream</v>
          </cell>
          <cell r="R165" t="str">
            <v>A</v>
          </cell>
        </row>
        <row r="166">
          <cell r="B166">
            <v>41063905</v>
          </cell>
          <cell r="C166" t="str">
            <v>905</v>
          </cell>
          <cell r="D166" t="str">
            <v>HELIX HX6 FLEX 15W40 SN CX 12X1L</v>
          </cell>
          <cell r="E166">
            <v>41063801</v>
          </cell>
          <cell r="F166" t="str">
            <v>HELIX HX6 FLEX 15W40 SN GRANEL</v>
          </cell>
          <cell r="H166" t="str">
            <v>Óleo</v>
          </cell>
          <cell r="I166" t="str">
            <v>12X1L</v>
          </cell>
          <cell r="J166" t="str">
            <v>1 L</v>
          </cell>
          <cell r="K166" t="str">
            <v>CARROS</v>
          </cell>
          <cell r="L166" t="str">
            <v>SHELL BRAND</v>
          </cell>
          <cell r="M166" t="str">
            <v>Local</v>
          </cell>
          <cell r="N166" t="str">
            <v>N</v>
          </cell>
          <cell r="O166">
            <v>43656</v>
          </cell>
          <cell r="P166" t="str">
            <v>Premium</v>
          </cell>
          <cell r="R166" t="str">
            <v>A</v>
          </cell>
        </row>
        <row r="167">
          <cell r="B167">
            <v>41063801</v>
          </cell>
          <cell r="C167" t="str">
            <v>801</v>
          </cell>
          <cell r="D167" t="str">
            <v>HELIX HX6 FLEX 15W40 SN GRANEL</v>
          </cell>
          <cell r="E167">
            <v>41063801</v>
          </cell>
          <cell r="F167" t="str">
            <v>HELIX HX6 FLEX 15W40 SN GRANEL</v>
          </cell>
          <cell r="H167" t="str">
            <v>Óleo</v>
          </cell>
          <cell r="I167" t="str">
            <v>GRANEL</v>
          </cell>
          <cell r="J167" t="str">
            <v>GRANEL</v>
          </cell>
          <cell r="K167" t="str">
            <v>CARROS</v>
          </cell>
          <cell r="L167" t="str">
            <v>SHELL BRAND</v>
          </cell>
          <cell r="M167" t="str">
            <v>Local</v>
          </cell>
          <cell r="N167" t="str">
            <v>N</v>
          </cell>
          <cell r="O167">
            <v>43656</v>
          </cell>
          <cell r="P167" t="str">
            <v>Premium</v>
          </cell>
          <cell r="R167" t="str">
            <v>A</v>
          </cell>
        </row>
        <row r="168">
          <cell r="B168">
            <v>41063809</v>
          </cell>
          <cell r="C168" t="str">
            <v>809</v>
          </cell>
          <cell r="D168" t="str">
            <v>HELIX HX6 FLEX 15W40 SN TB 209L</v>
          </cell>
          <cell r="E168">
            <v>41063801</v>
          </cell>
          <cell r="F168" t="str">
            <v>HELIX HX6 FLEX 15W40 SN GRANEL</v>
          </cell>
          <cell r="H168" t="str">
            <v>Óleo</v>
          </cell>
          <cell r="I168" t="str">
            <v>209L</v>
          </cell>
          <cell r="J168" t="str">
            <v>TAMBOR</v>
          </cell>
          <cell r="K168" t="str">
            <v>CARROS</v>
          </cell>
          <cell r="L168" t="str">
            <v>SHELL BRAND</v>
          </cell>
          <cell r="M168" t="str">
            <v>Local</v>
          </cell>
          <cell r="N168" t="str">
            <v>N</v>
          </cell>
          <cell r="O168">
            <v>43656</v>
          </cell>
          <cell r="P168" t="str">
            <v>Premium</v>
          </cell>
          <cell r="R168" t="str">
            <v>A</v>
          </cell>
        </row>
        <row r="169">
          <cell r="B169">
            <v>41063967</v>
          </cell>
          <cell r="C169" t="str">
            <v>967</v>
          </cell>
          <cell r="D169" t="str">
            <v>HELIX HX6 FLEX 15W40 SN TB1000L OW</v>
          </cell>
          <cell r="E169">
            <v>41063801</v>
          </cell>
          <cell r="F169" t="str">
            <v>HELIX HX6 FLEX 15W40 SN GRANEL</v>
          </cell>
          <cell r="H169" t="str">
            <v>Óleo</v>
          </cell>
          <cell r="I169" t="str">
            <v>1000L</v>
          </cell>
          <cell r="J169" t="str">
            <v>IBC</v>
          </cell>
          <cell r="K169" t="str">
            <v>CARROS</v>
          </cell>
          <cell r="L169" t="str">
            <v>SHELL BRAND</v>
          </cell>
          <cell r="M169" t="str">
            <v>Local</v>
          </cell>
          <cell r="N169" t="str">
            <v>N</v>
          </cell>
          <cell r="O169">
            <v>43656</v>
          </cell>
          <cell r="P169" t="str">
            <v>Premium</v>
          </cell>
          <cell r="R169" t="str">
            <v>A</v>
          </cell>
        </row>
        <row r="170">
          <cell r="B170">
            <v>41110905</v>
          </cell>
          <cell r="C170" t="str">
            <v>905</v>
          </cell>
          <cell r="D170" t="str">
            <v>HELIX HX7 10W40 SP 12X1L</v>
          </cell>
          <cell r="E170">
            <v>41054801</v>
          </cell>
          <cell r="F170" t="str">
            <v>HELIX HX7 10W40 SN NEW GRANEL</v>
          </cell>
          <cell r="H170" t="str">
            <v>Óleo</v>
          </cell>
          <cell r="I170" t="str">
            <v>12X1L</v>
          </cell>
          <cell r="J170" t="str">
            <v>1 L</v>
          </cell>
          <cell r="K170" t="str">
            <v>CARROS</v>
          </cell>
          <cell r="L170" t="str">
            <v>SHELL BRAND</v>
          </cell>
          <cell r="M170" t="str">
            <v>Local</v>
          </cell>
          <cell r="N170" t="str">
            <v>N</v>
          </cell>
          <cell r="O170">
            <v>44470</v>
          </cell>
          <cell r="P170" t="str">
            <v>Premium</v>
          </cell>
          <cell r="R170" t="str">
            <v>A</v>
          </cell>
        </row>
        <row r="171">
          <cell r="B171">
            <v>41110809</v>
          </cell>
          <cell r="C171" t="str">
            <v>809</v>
          </cell>
          <cell r="D171" t="str">
            <v>HELIX HX7 10W40 SP 209L</v>
          </cell>
          <cell r="E171">
            <v>41054801</v>
          </cell>
          <cell r="F171" t="str">
            <v>HELIX HX7 10W40 SN NEW GRANEL</v>
          </cell>
          <cell r="H171" t="str">
            <v>Óleo</v>
          </cell>
          <cell r="I171" t="str">
            <v>209L</v>
          </cell>
          <cell r="J171" t="str">
            <v>TAMBOR</v>
          </cell>
          <cell r="K171" t="str">
            <v>CARROS</v>
          </cell>
          <cell r="L171" t="str">
            <v>SHELL BRAND</v>
          </cell>
          <cell r="M171" t="str">
            <v>Local</v>
          </cell>
          <cell r="N171" t="str">
            <v>N</v>
          </cell>
          <cell r="O171">
            <v>44459</v>
          </cell>
          <cell r="P171" t="str">
            <v>Premium</v>
          </cell>
          <cell r="R171" t="str">
            <v>A</v>
          </cell>
        </row>
        <row r="172">
          <cell r="B172">
            <v>43515905</v>
          </cell>
          <cell r="C172" t="str">
            <v>905</v>
          </cell>
          <cell r="D172" t="str">
            <v>HELIX HX7 5W-30 NEW 12X1L</v>
          </cell>
          <cell r="E172">
            <v>43515801</v>
          </cell>
          <cell r="F172" t="str">
            <v>HELIX HX7 5W-30 NEW GRANEL</v>
          </cell>
          <cell r="H172" t="str">
            <v>Óleo</v>
          </cell>
          <cell r="I172" t="str">
            <v>12X1L</v>
          </cell>
          <cell r="J172" t="str">
            <v>1 L</v>
          </cell>
          <cell r="K172" t="str">
            <v>CARROS</v>
          </cell>
          <cell r="L172" t="str">
            <v>SHELL BRAND</v>
          </cell>
          <cell r="M172" t="str">
            <v>Local</v>
          </cell>
          <cell r="N172" t="str">
            <v>N</v>
          </cell>
          <cell r="O172">
            <v>43573</v>
          </cell>
          <cell r="P172" t="str">
            <v>Premium</v>
          </cell>
          <cell r="R172" t="str">
            <v>A</v>
          </cell>
        </row>
        <row r="173">
          <cell r="B173">
            <v>43515809</v>
          </cell>
          <cell r="C173" t="str">
            <v>809</v>
          </cell>
          <cell r="D173" t="str">
            <v>HELIX HX7 5W-30 NEW TB 209L</v>
          </cell>
          <cell r="E173">
            <v>43515801</v>
          </cell>
          <cell r="F173" t="str">
            <v>HELIX HX7 5W-30 NEW GRANEL</v>
          </cell>
          <cell r="H173" t="str">
            <v>Óleo</v>
          </cell>
          <cell r="I173" t="str">
            <v>209L</v>
          </cell>
          <cell r="J173" t="str">
            <v>TAMBOR</v>
          </cell>
          <cell r="K173" t="str">
            <v>CARROS</v>
          </cell>
          <cell r="L173" t="str">
            <v>SHELL BRAND</v>
          </cell>
          <cell r="M173" t="str">
            <v>Local</v>
          </cell>
          <cell r="N173" t="str">
            <v>N</v>
          </cell>
          <cell r="O173">
            <v>43573</v>
          </cell>
          <cell r="P173" t="str">
            <v>Premium</v>
          </cell>
          <cell r="R173" t="str">
            <v>A</v>
          </cell>
        </row>
        <row r="174">
          <cell r="B174">
            <v>45502905</v>
          </cell>
          <cell r="C174" t="str">
            <v>905</v>
          </cell>
          <cell r="D174" t="str">
            <v>HELIX HX8 AH 5W-30 SN/GF-5 12X1L</v>
          </cell>
          <cell r="E174">
            <v>41096801</v>
          </cell>
          <cell r="F174" t="str">
            <v>HELIX HX8  5W30 SN GF5 GRANEL</v>
          </cell>
          <cell r="H174" t="str">
            <v>Óleo</v>
          </cell>
          <cell r="I174" t="str">
            <v>12X1L</v>
          </cell>
          <cell r="J174" t="str">
            <v>1 L</v>
          </cell>
          <cell r="K174" t="str">
            <v>OEM</v>
          </cell>
          <cell r="L174" t="str">
            <v>HYUNDAI</v>
          </cell>
          <cell r="M174" t="str">
            <v>Local</v>
          </cell>
          <cell r="N174" t="str">
            <v>Y</v>
          </cell>
          <cell r="O174">
            <v>44459</v>
          </cell>
          <cell r="P174" t="str">
            <v>Premium</v>
          </cell>
          <cell r="R174" t="str">
            <v>A</v>
          </cell>
        </row>
        <row r="175">
          <cell r="B175">
            <v>45502809</v>
          </cell>
          <cell r="C175" t="str">
            <v>809</v>
          </cell>
          <cell r="D175" t="str">
            <v>HELIX HX8 AH 5W-30 SN/GF-5 TB 209L</v>
          </cell>
          <cell r="E175">
            <v>41096801</v>
          </cell>
          <cell r="F175" t="str">
            <v>HELIX HX8  5W30 SN GF5 GRANEL</v>
          </cell>
          <cell r="H175" t="str">
            <v>Óleo</v>
          </cell>
          <cell r="I175" t="str">
            <v>209L</v>
          </cell>
          <cell r="J175" t="str">
            <v>TAMBOR</v>
          </cell>
          <cell r="K175" t="str">
            <v>OEM</v>
          </cell>
          <cell r="L175" t="str">
            <v>HYUNDAI</v>
          </cell>
          <cell r="M175" t="str">
            <v>Local</v>
          </cell>
          <cell r="N175" t="str">
            <v>Y</v>
          </cell>
          <cell r="O175">
            <v>44341</v>
          </cell>
          <cell r="P175" t="str">
            <v>Premium</v>
          </cell>
          <cell r="R175" t="str">
            <v>A</v>
          </cell>
        </row>
        <row r="176">
          <cell r="B176">
            <v>40926905</v>
          </cell>
          <cell r="C176" t="str">
            <v>905</v>
          </cell>
          <cell r="D176" t="str">
            <v>HELIX HX8 PROF AG 0W20 CX 12X1L EXPO</v>
          </cell>
          <cell r="E176">
            <v>45920801</v>
          </cell>
          <cell r="F176" t="str">
            <v>SHELL PC2044 0W-20 SN/GF-5 DEXOS1 GRANEL</v>
          </cell>
          <cell r="H176" t="str">
            <v>Óleo</v>
          </cell>
          <cell r="I176" t="str">
            <v>12X1L</v>
          </cell>
          <cell r="J176" t="str">
            <v>1 L</v>
          </cell>
          <cell r="K176" t="str">
            <v>EXPORTAÇÃO</v>
          </cell>
          <cell r="L176" t="str">
            <v>SHELL BRAND</v>
          </cell>
          <cell r="M176" t="str">
            <v>Local</v>
          </cell>
          <cell r="N176" t="str">
            <v>N</v>
          </cell>
          <cell r="O176">
            <v>44309</v>
          </cell>
          <cell r="P176" t="str">
            <v>Premium</v>
          </cell>
          <cell r="R176" t="str">
            <v>F</v>
          </cell>
        </row>
        <row r="177">
          <cell r="B177">
            <v>41077905</v>
          </cell>
          <cell r="C177" t="str">
            <v>905</v>
          </cell>
          <cell r="D177" t="str">
            <v>HELIX HX8 PROFESSIONAL AF 5W30 CX 12X1L</v>
          </cell>
          <cell r="E177">
            <v>41077801</v>
          </cell>
          <cell r="F177" t="str">
            <v>HELIX HX8 PROFESSIONAL AF 5W30 GRANEL</v>
          </cell>
          <cell r="H177" t="str">
            <v>Óleo</v>
          </cell>
          <cell r="I177" t="str">
            <v>12X1L</v>
          </cell>
          <cell r="J177" t="str">
            <v>1 L</v>
          </cell>
          <cell r="K177" t="str">
            <v>CARROS</v>
          </cell>
          <cell r="L177" t="str">
            <v>SHELL BRAND</v>
          </cell>
          <cell r="M177" t="str">
            <v>Local</v>
          </cell>
          <cell r="N177" t="str">
            <v>N</v>
          </cell>
          <cell r="O177">
            <v>42927</v>
          </cell>
          <cell r="P177" t="str">
            <v>Premium</v>
          </cell>
          <cell r="R177" t="str">
            <v>A</v>
          </cell>
        </row>
        <row r="178">
          <cell r="B178">
            <v>41077809</v>
          </cell>
          <cell r="C178" t="str">
            <v>809</v>
          </cell>
          <cell r="D178" t="str">
            <v>HELIX HX8 PROFESSIONAL AF 5W30 TB 209L</v>
          </cell>
          <cell r="E178">
            <v>41077801</v>
          </cell>
          <cell r="F178" t="str">
            <v>HELIX HX8 PROFESSIONAL AF 5W30 GRANEL</v>
          </cell>
          <cell r="H178" t="str">
            <v>Óleo</v>
          </cell>
          <cell r="I178" t="str">
            <v>209L</v>
          </cell>
          <cell r="J178" t="str">
            <v>TAMBOR</v>
          </cell>
          <cell r="K178" t="str">
            <v>CARROS</v>
          </cell>
          <cell r="L178" t="str">
            <v>SHELL BRAND</v>
          </cell>
          <cell r="M178" t="str">
            <v>Local</v>
          </cell>
          <cell r="N178" t="str">
            <v>N</v>
          </cell>
          <cell r="O178">
            <v>42927</v>
          </cell>
          <cell r="P178" t="str">
            <v>Premium</v>
          </cell>
          <cell r="R178" t="str">
            <v>A</v>
          </cell>
        </row>
        <row r="179">
          <cell r="B179">
            <v>41076905</v>
          </cell>
          <cell r="C179" t="str">
            <v>905</v>
          </cell>
          <cell r="D179" t="str">
            <v>HELIX HX8 PROFESSIONAL AV 5W40 CX 12X1L</v>
          </cell>
          <cell r="E179">
            <v>41076801</v>
          </cell>
          <cell r="F179" t="str">
            <v>HELIX HX8 PROFESSIONAL AV 5W40 GRANEL</v>
          </cell>
          <cell r="H179" t="str">
            <v>Óleo</v>
          </cell>
          <cell r="I179" t="str">
            <v>12X1L</v>
          </cell>
          <cell r="J179" t="str">
            <v>1 L</v>
          </cell>
          <cell r="K179" t="str">
            <v>CARROS</v>
          </cell>
          <cell r="L179" t="str">
            <v>SHELL BRAND</v>
          </cell>
          <cell r="M179" t="str">
            <v>Local</v>
          </cell>
          <cell r="N179" t="str">
            <v>N</v>
          </cell>
          <cell r="O179">
            <v>42653</v>
          </cell>
          <cell r="P179" t="str">
            <v>Premium</v>
          </cell>
          <cell r="R179" t="str">
            <v>A</v>
          </cell>
        </row>
        <row r="180">
          <cell r="B180">
            <v>41076809</v>
          </cell>
          <cell r="C180" t="str">
            <v>809</v>
          </cell>
          <cell r="D180" t="str">
            <v>HELIX HX8 PROFESSIONAL AV 5W40 TB 209L</v>
          </cell>
          <cell r="E180">
            <v>41076801</v>
          </cell>
          <cell r="F180" t="str">
            <v>HELIX HX8 PROFESSIONAL AV 5W40 GRANEL</v>
          </cell>
          <cell r="H180" t="str">
            <v>Óleo</v>
          </cell>
          <cell r="I180" t="str">
            <v>209L</v>
          </cell>
          <cell r="J180" t="str">
            <v>TAMBOR</v>
          </cell>
          <cell r="K180" t="str">
            <v>CARROS</v>
          </cell>
          <cell r="L180" t="str">
            <v>SHELL BRAND</v>
          </cell>
          <cell r="M180" t="str">
            <v>Local</v>
          </cell>
          <cell r="N180" t="str">
            <v>N</v>
          </cell>
          <cell r="O180">
            <v>42555</v>
          </cell>
          <cell r="P180" t="str">
            <v>Premium</v>
          </cell>
          <cell r="R180" t="str">
            <v>A</v>
          </cell>
        </row>
        <row r="181">
          <cell r="B181">
            <v>47988905</v>
          </cell>
          <cell r="C181" t="str">
            <v>905</v>
          </cell>
          <cell r="D181" t="str">
            <v>HELIX HX8 SP GF6 5W-30 CX 12X1L</v>
          </cell>
          <cell r="E181">
            <v>43136801</v>
          </cell>
          <cell r="F181" t="str">
            <v>HELIX HX8 SP GF6 5W-30 GRANEL</v>
          </cell>
          <cell r="H181" t="str">
            <v>Óleo</v>
          </cell>
          <cell r="I181" t="str">
            <v>12X1L</v>
          </cell>
          <cell r="J181" t="str">
            <v>1 L</v>
          </cell>
          <cell r="K181" t="str">
            <v>CARROS</v>
          </cell>
          <cell r="L181" t="str">
            <v>SHELL BRAND</v>
          </cell>
          <cell r="M181" t="str">
            <v>Local</v>
          </cell>
          <cell r="N181" t="str">
            <v>N</v>
          </cell>
          <cell r="O181">
            <v>44497</v>
          </cell>
          <cell r="P181" t="str">
            <v>Premium</v>
          </cell>
          <cell r="R181" t="str">
            <v>A</v>
          </cell>
        </row>
        <row r="182">
          <cell r="B182">
            <v>43136801</v>
          </cell>
          <cell r="C182" t="str">
            <v>801</v>
          </cell>
          <cell r="D182" t="str">
            <v>HELIX HX8 SP GF6 5W-30 GRANEL</v>
          </cell>
          <cell r="E182">
            <v>43136801</v>
          </cell>
          <cell r="F182" t="str">
            <v>HELIX HX8 SP GF6 5W-30 GRANEL</v>
          </cell>
          <cell r="H182" t="str">
            <v>Óleo</v>
          </cell>
          <cell r="I182" t="str">
            <v>GRANEL</v>
          </cell>
          <cell r="J182" t="str">
            <v>GRANEL</v>
          </cell>
          <cell r="K182" t="str">
            <v>CARROS</v>
          </cell>
          <cell r="L182" t="str">
            <v>SHELL BRAND</v>
          </cell>
          <cell r="M182" t="str">
            <v>Local</v>
          </cell>
          <cell r="N182" t="str">
            <v>N</v>
          </cell>
          <cell r="O182">
            <v>44485</v>
          </cell>
          <cell r="P182" t="str">
            <v>Premium</v>
          </cell>
          <cell r="R182" t="str">
            <v>A</v>
          </cell>
        </row>
        <row r="183">
          <cell r="B183">
            <v>43136967</v>
          </cell>
          <cell r="C183" t="str">
            <v>967</v>
          </cell>
          <cell r="D183" t="str">
            <v>HELIX HX8 SP GF6 5W-30 TB 1000L</v>
          </cell>
          <cell r="E183">
            <v>43136801</v>
          </cell>
          <cell r="F183" t="str">
            <v>HELIX HX8 SP GF6 5W-30 GRANEL</v>
          </cell>
          <cell r="H183" t="str">
            <v>Óleo</v>
          </cell>
          <cell r="I183" t="str">
            <v>1000L</v>
          </cell>
          <cell r="J183" t="str">
            <v>IBC</v>
          </cell>
          <cell r="K183" t="str">
            <v>CARROS</v>
          </cell>
          <cell r="L183" t="str">
            <v>SHELL BRAND</v>
          </cell>
          <cell r="M183" t="str">
            <v>Local</v>
          </cell>
          <cell r="N183" t="str">
            <v>N</v>
          </cell>
          <cell r="O183">
            <v>44485</v>
          </cell>
          <cell r="P183" t="str">
            <v>Premium</v>
          </cell>
          <cell r="R183" t="str">
            <v>A</v>
          </cell>
        </row>
        <row r="184">
          <cell r="B184">
            <v>43136809</v>
          </cell>
          <cell r="C184" t="str">
            <v>809</v>
          </cell>
          <cell r="D184" t="str">
            <v>HELIX HX8 SP GF6 5W-30 TB 209L</v>
          </cell>
          <cell r="E184">
            <v>43136801</v>
          </cell>
          <cell r="F184" t="str">
            <v>HELIX HX8 SP GF6 5W-30 GRANEL</v>
          </cell>
          <cell r="H184" t="str">
            <v>Óleo</v>
          </cell>
          <cell r="I184" t="str">
            <v>209L</v>
          </cell>
          <cell r="J184" t="str">
            <v>TAMBOR</v>
          </cell>
          <cell r="K184" t="str">
            <v>CARROS</v>
          </cell>
          <cell r="L184" t="str">
            <v>SHELL BRAND</v>
          </cell>
          <cell r="M184" t="str">
            <v>Local</v>
          </cell>
          <cell r="N184" t="str">
            <v>N</v>
          </cell>
          <cell r="O184">
            <v>44485</v>
          </cell>
          <cell r="P184" t="str">
            <v>Premium</v>
          </cell>
          <cell r="R184" t="str">
            <v>A</v>
          </cell>
        </row>
        <row r="185">
          <cell r="B185">
            <v>40138905</v>
          </cell>
          <cell r="C185" t="str">
            <v>905</v>
          </cell>
          <cell r="D185" t="str">
            <v>HELIX POWER V 0W20 SP/GF6 CX 12X1L</v>
          </cell>
          <cell r="E185">
            <v>45920801</v>
          </cell>
          <cell r="F185" t="str">
            <v>SHELL PC2044 0W-20 SN/GF-5 DEXOS1 GRANEL</v>
          </cell>
          <cell r="H185" t="str">
            <v>Óleo</v>
          </cell>
          <cell r="I185" t="str">
            <v>12X1L</v>
          </cell>
          <cell r="J185" t="str">
            <v>1 L</v>
          </cell>
          <cell r="K185" t="str">
            <v>CARROS</v>
          </cell>
          <cell r="L185" t="str">
            <v>SHELL BRAND</v>
          </cell>
          <cell r="M185" t="str">
            <v>Local</v>
          </cell>
          <cell r="N185" t="str">
            <v>N</v>
          </cell>
          <cell r="O185">
            <v>44117</v>
          </cell>
          <cell r="P185" t="str">
            <v>Premium</v>
          </cell>
          <cell r="R185" t="str">
            <v>A</v>
          </cell>
        </row>
        <row r="186">
          <cell r="B186">
            <v>40137905</v>
          </cell>
          <cell r="C186" t="str">
            <v>905</v>
          </cell>
          <cell r="D186" t="str">
            <v>HELIX PROTECT V 5W30 SP/GF6 CX 12X1L</v>
          </cell>
          <cell r="E186">
            <v>45922801</v>
          </cell>
          <cell r="F186" t="str">
            <v>SHELL PC2046 5W-30 SN/GF-5 DEXOS1 GRANEL</v>
          </cell>
          <cell r="H186" t="str">
            <v>Óleo</v>
          </cell>
          <cell r="I186" t="str">
            <v>12X1L</v>
          </cell>
          <cell r="J186" t="str">
            <v>1 L</v>
          </cell>
          <cell r="K186" t="str">
            <v>CARROS</v>
          </cell>
          <cell r="L186" t="str">
            <v>SHELL BRAND</v>
          </cell>
          <cell r="M186" t="str">
            <v>Local</v>
          </cell>
          <cell r="N186" t="str">
            <v>N</v>
          </cell>
          <cell r="O186">
            <v>44117</v>
          </cell>
          <cell r="P186" t="str">
            <v>Premium</v>
          </cell>
          <cell r="R186" t="str">
            <v>A</v>
          </cell>
        </row>
        <row r="187">
          <cell r="B187">
            <v>45500905</v>
          </cell>
          <cell r="C187" t="str">
            <v>905</v>
          </cell>
          <cell r="D187" t="str">
            <v>HELIX ULTRA AH 0W30 SP/GF-6A CX 12X1L</v>
          </cell>
          <cell r="E187">
            <v>45500801</v>
          </cell>
          <cell r="F187" t="str">
            <v>HELIX ULTRA AH 0W30 SP/GF-6A GRANEL</v>
          </cell>
          <cell r="H187" t="str">
            <v>Óleo</v>
          </cell>
          <cell r="I187" t="str">
            <v>12X1L</v>
          </cell>
          <cell r="J187" t="str">
            <v>1 L</v>
          </cell>
          <cell r="K187" t="str">
            <v>OEM</v>
          </cell>
          <cell r="L187" t="str">
            <v>HYUNDAI</v>
          </cell>
          <cell r="M187" t="str">
            <v>Local</v>
          </cell>
          <cell r="N187" t="str">
            <v>Y</v>
          </cell>
          <cell r="O187">
            <v>44378</v>
          </cell>
          <cell r="P187" t="str">
            <v>Premium</v>
          </cell>
          <cell r="R187" t="str">
            <v>A</v>
          </cell>
        </row>
        <row r="188">
          <cell r="B188">
            <v>45500801</v>
          </cell>
          <cell r="C188" t="str">
            <v>801</v>
          </cell>
          <cell r="D188" t="str">
            <v>HELIX ULTRA AH 0W30 SP/GF-6A GRANEL</v>
          </cell>
          <cell r="E188">
            <v>45500801</v>
          </cell>
          <cell r="F188" t="str">
            <v>HELIX ULTRA AH 0W30 SP/GF-6A GRANEL</v>
          </cell>
          <cell r="H188" t="str">
            <v>Óleo</v>
          </cell>
          <cell r="I188" t="str">
            <v>GRANEL</v>
          </cell>
          <cell r="J188" t="str">
            <v>GRANEL</v>
          </cell>
          <cell r="K188" t="str">
            <v>OEM</v>
          </cell>
          <cell r="L188" t="str">
            <v>HYUNDAI</v>
          </cell>
          <cell r="M188" t="str">
            <v>Local</v>
          </cell>
          <cell r="N188" t="str">
            <v>Y</v>
          </cell>
          <cell r="O188">
            <v>44376</v>
          </cell>
          <cell r="P188" t="str">
            <v>Premium</v>
          </cell>
          <cell r="R188" t="str">
            <v>A</v>
          </cell>
        </row>
        <row r="189">
          <cell r="B189">
            <v>41092905</v>
          </cell>
          <cell r="C189" t="str">
            <v>905</v>
          </cell>
          <cell r="D189" t="str">
            <v>HELIX ULTRA AH 5W30 A5/B5 CX 12X1L</v>
          </cell>
          <cell r="E189">
            <v>41077801</v>
          </cell>
          <cell r="F189" t="str">
            <v>HELIX HX8 PROFESSIONAL AF 5W30 GRANEL</v>
          </cell>
          <cell r="H189" t="str">
            <v>Óleo</v>
          </cell>
          <cell r="I189" t="str">
            <v>12X1L</v>
          </cell>
          <cell r="J189" t="str">
            <v>1 L</v>
          </cell>
          <cell r="K189" t="str">
            <v>OEM</v>
          </cell>
          <cell r="L189" t="str">
            <v>HYUNDAI</v>
          </cell>
          <cell r="M189" t="str">
            <v>Local</v>
          </cell>
          <cell r="N189" t="str">
            <v>Y</v>
          </cell>
          <cell r="O189">
            <v>42926</v>
          </cell>
          <cell r="P189" t="str">
            <v>Premium</v>
          </cell>
          <cell r="R189" t="str">
            <v>F</v>
          </cell>
        </row>
        <row r="190">
          <cell r="B190">
            <v>41098905</v>
          </cell>
          <cell r="C190" t="str">
            <v>905</v>
          </cell>
          <cell r="D190" t="str">
            <v>HELIX ULTRA ECT C2 5W30 CX 12X1L</v>
          </cell>
          <cell r="E190">
            <v>41098801</v>
          </cell>
          <cell r="F190" t="str">
            <v>HELIX ULTRA ECT C2 5W30 GRANEL</v>
          </cell>
          <cell r="H190" t="str">
            <v>Óleo</v>
          </cell>
          <cell r="I190" t="str">
            <v>12X1L</v>
          </cell>
          <cell r="J190" t="str">
            <v>1 L</v>
          </cell>
          <cell r="K190" t="str">
            <v>CARROS</v>
          </cell>
          <cell r="L190" t="str">
            <v>SHELL BRAND</v>
          </cell>
          <cell r="M190" t="str">
            <v>Local</v>
          </cell>
          <cell r="N190" t="str">
            <v>N</v>
          </cell>
          <cell r="O190">
            <v>43215</v>
          </cell>
          <cell r="P190" t="str">
            <v>Premium</v>
          </cell>
          <cell r="R190" t="str">
            <v>A</v>
          </cell>
        </row>
        <row r="191">
          <cell r="B191">
            <v>41098809</v>
          </cell>
          <cell r="C191" t="str">
            <v>809</v>
          </cell>
          <cell r="D191" t="str">
            <v>HELIX ULTRA ECT C2 5W30 TB209L</v>
          </cell>
          <cell r="E191">
            <v>41098801</v>
          </cell>
          <cell r="F191" t="str">
            <v>HELIX ULTRA ECT C2 5W30 GRANEL</v>
          </cell>
          <cell r="H191" t="str">
            <v>Óleo</v>
          </cell>
          <cell r="I191" t="str">
            <v>209L</v>
          </cell>
          <cell r="J191" t="str">
            <v>TAMBOR</v>
          </cell>
          <cell r="K191" t="str">
            <v>CARROS</v>
          </cell>
          <cell r="L191" t="str">
            <v>SHELL BRAND</v>
          </cell>
          <cell r="M191" t="str">
            <v>Local</v>
          </cell>
          <cell r="N191" t="str">
            <v>N</v>
          </cell>
          <cell r="O191">
            <v>43215</v>
          </cell>
          <cell r="P191" t="str">
            <v>Premium</v>
          </cell>
          <cell r="R191" t="str">
            <v>A</v>
          </cell>
        </row>
        <row r="192">
          <cell r="B192">
            <v>41071909</v>
          </cell>
          <cell r="C192" t="str">
            <v>909</v>
          </cell>
          <cell r="D192" t="str">
            <v>HELIX ULTRA ECT C2/C3 0W30 CX 12X1L</v>
          </cell>
          <cell r="E192" t="str">
            <v>N/A</v>
          </cell>
          <cell r="F192" t="str">
            <v>IMPORTADO</v>
          </cell>
          <cell r="H192" t="str">
            <v>Óleo</v>
          </cell>
          <cell r="I192" t="str">
            <v>12X1L</v>
          </cell>
          <cell r="J192" t="str">
            <v>1 L</v>
          </cell>
          <cell r="K192" t="str">
            <v>CARROS</v>
          </cell>
          <cell r="L192" t="str">
            <v>SHELL BRAND</v>
          </cell>
          <cell r="M192" t="str">
            <v>Importado</v>
          </cell>
          <cell r="N192" t="str">
            <v>N</v>
          </cell>
          <cell r="O192">
            <v>42318</v>
          </cell>
          <cell r="P192" t="str">
            <v>Premium</v>
          </cell>
          <cell r="R192" t="str">
            <v>A</v>
          </cell>
        </row>
        <row r="193">
          <cell r="B193">
            <v>41053905</v>
          </cell>
          <cell r="C193" t="str">
            <v>905</v>
          </cell>
          <cell r="D193" t="str">
            <v>HELIX ULTRA PROF AV 5W40 CX 12X1L</v>
          </cell>
          <cell r="E193">
            <v>41053801</v>
          </cell>
          <cell r="F193" t="str">
            <v>HELIX ULTRA PROF AV 5W40 GRANEL</v>
          </cell>
          <cell r="H193" t="str">
            <v>Óleo</v>
          </cell>
          <cell r="I193" t="str">
            <v>12X1L</v>
          </cell>
          <cell r="J193" t="str">
            <v>1 L</v>
          </cell>
          <cell r="K193" t="str">
            <v>CARROS</v>
          </cell>
          <cell r="L193" t="str">
            <v>SHELL BRAND</v>
          </cell>
          <cell r="M193" t="str">
            <v>Local</v>
          </cell>
          <cell r="N193" t="str">
            <v>N</v>
          </cell>
          <cell r="O193">
            <v>43739</v>
          </cell>
          <cell r="P193" t="str">
            <v>Premium</v>
          </cell>
          <cell r="R193" t="str">
            <v>A</v>
          </cell>
        </row>
        <row r="194">
          <cell r="B194">
            <v>41053809</v>
          </cell>
          <cell r="C194" t="str">
            <v>809</v>
          </cell>
          <cell r="D194" t="str">
            <v>HELIX ULTRA PROF AV 5W40 TB 209L</v>
          </cell>
          <cell r="E194">
            <v>41053801</v>
          </cell>
          <cell r="F194" t="str">
            <v>HELIX ULTRA PROF AV 5W40 GRANEL</v>
          </cell>
          <cell r="H194" t="str">
            <v>Óleo</v>
          </cell>
          <cell r="I194" t="str">
            <v>209L</v>
          </cell>
          <cell r="J194" t="str">
            <v>TAMBOR</v>
          </cell>
          <cell r="K194" t="str">
            <v>CARROS</v>
          </cell>
          <cell r="L194" t="str">
            <v>SHELL BRAND</v>
          </cell>
          <cell r="M194" t="str">
            <v>Local</v>
          </cell>
          <cell r="N194" t="str">
            <v>N</v>
          </cell>
          <cell r="O194">
            <v>43739</v>
          </cell>
          <cell r="P194" t="str">
            <v>Premium</v>
          </cell>
          <cell r="R194" t="str">
            <v>A</v>
          </cell>
        </row>
        <row r="195">
          <cell r="B195">
            <v>43609905</v>
          </cell>
          <cell r="C195" t="str">
            <v>905</v>
          </cell>
          <cell r="D195" t="str">
            <v>HELIX ULTRA SN 5W20 SN GF5  CX 12X1L</v>
          </cell>
          <cell r="E195">
            <v>43609801</v>
          </cell>
          <cell r="F195" t="str">
            <v>HELIX ULTRA SN 5W20 SN GF5 GRANEL</v>
          </cell>
          <cell r="H195" t="str">
            <v>Óleo</v>
          </cell>
          <cell r="I195" t="str">
            <v>12X1L</v>
          </cell>
          <cell r="J195" t="str">
            <v>1 L</v>
          </cell>
          <cell r="K195" t="str">
            <v>CARROS</v>
          </cell>
          <cell r="L195" t="str">
            <v>SHELL BRAND</v>
          </cell>
          <cell r="M195" t="str">
            <v>Local</v>
          </cell>
          <cell r="N195" t="str">
            <v>N</v>
          </cell>
          <cell r="O195">
            <v>42314</v>
          </cell>
          <cell r="P195" t="str">
            <v>Premium</v>
          </cell>
          <cell r="R195" t="str">
            <v>A</v>
          </cell>
        </row>
        <row r="196">
          <cell r="B196">
            <v>43610809</v>
          </cell>
          <cell r="C196" t="str">
            <v>809</v>
          </cell>
          <cell r="D196" t="str">
            <v>HELIX ULTRA SP 5W30 GF6 D1G2 TB 209L</v>
          </cell>
          <cell r="E196">
            <v>43610801</v>
          </cell>
          <cell r="F196" t="str">
            <v>HELIX ULTRA SN PLUS 5W30 GF5 D1G2 GRANEL</v>
          </cell>
          <cell r="H196" t="str">
            <v>Óleo</v>
          </cell>
          <cell r="I196" t="str">
            <v>209L</v>
          </cell>
          <cell r="J196" t="str">
            <v>TAMBOR</v>
          </cell>
          <cell r="K196" t="str">
            <v>CARROS</v>
          </cell>
          <cell r="L196" t="str">
            <v>SHELL BRAND</v>
          </cell>
          <cell r="M196" t="str">
            <v>Local</v>
          </cell>
          <cell r="N196" t="str">
            <v>N</v>
          </cell>
          <cell r="O196">
            <v>44049</v>
          </cell>
          <cell r="P196" t="str">
            <v>Premium</v>
          </cell>
          <cell r="R196" t="str">
            <v>F</v>
          </cell>
        </row>
        <row r="197">
          <cell r="B197">
            <v>40147905</v>
          </cell>
          <cell r="C197" t="str">
            <v>905</v>
          </cell>
          <cell r="D197" t="str">
            <v>HONDA GPO 4T SEMISYN 10W30  CX12X1L EXPO</v>
          </cell>
          <cell r="E197">
            <v>40147801</v>
          </cell>
          <cell r="F197" t="str">
            <v>HONDA GPO 4T SEMISYN 10W30 GRANEL</v>
          </cell>
          <cell r="H197" t="str">
            <v>Óleo</v>
          </cell>
          <cell r="I197" t="str">
            <v>12X1L</v>
          </cell>
          <cell r="J197" t="str">
            <v>1 L</v>
          </cell>
          <cell r="K197" t="str">
            <v>EXPORTAÇÃO</v>
          </cell>
          <cell r="L197" t="str">
            <v>HONDA</v>
          </cell>
          <cell r="M197" t="str">
            <v>Local</v>
          </cell>
          <cell r="N197" t="str">
            <v>Y</v>
          </cell>
          <cell r="O197">
            <v>44250</v>
          </cell>
          <cell r="P197" t="str">
            <v>Mainstream</v>
          </cell>
          <cell r="R197" t="str">
            <v>A</v>
          </cell>
        </row>
        <row r="198">
          <cell r="B198">
            <v>52896911</v>
          </cell>
          <cell r="C198" t="str">
            <v>911</v>
          </cell>
          <cell r="D198" t="str">
            <v>GADUS S3 V460D 2 TG 5000KG</v>
          </cell>
          <cell r="E198" t="str">
            <v>52896801</v>
          </cell>
          <cell r="F198" t="str">
            <v>GADUS S3 V460 D 2</v>
          </cell>
          <cell r="H198" t="str">
            <v>Graxa</v>
          </cell>
          <cell r="I198" t="str">
            <v>5000K</v>
          </cell>
          <cell r="J198" t="str">
            <v>IBC</v>
          </cell>
          <cell r="K198" t="str">
            <v>INDUSTRIAL</v>
          </cell>
          <cell r="L198" t="str">
            <v>SHELL BRAND</v>
          </cell>
          <cell r="M198" t="str">
            <v>Local</v>
          </cell>
          <cell r="N198" t="str">
            <v>N</v>
          </cell>
          <cell r="O198">
            <v>42388</v>
          </cell>
          <cell r="P198" t="str">
            <v>Premium</v>
          </cell>
          <cell r="R198" t="str">
            <v>A</v>
          </cell>
        </row>
        <row r="199">
          <cell r="B199">
            <v>52137816</v>
          </cell>
          <cell r="C199" t="str">
            <v>816</v>
          </cell>
          <cell r="D199" t="str">
            <v>GADUS S3 WIREROPE A BD 18KG</v>
          </cell>
          <cell r="E199" t="str">
            <v>N/A</v>
          </cell>
          <cell r="F199" t="str">
            <v>IMPORTADO</v>
          </cell>
          <cell r="H199" t="str">
            <v>Graxa</v>
          </cell>
          <cell r="I199" t="str">
            <v>18KG</v>
          </cell>
          <cell r="J199" t="str">
            <v>BALDE</v>
          </cell>
          <cell r="K199" t="str">
            <v>INDUSTRIAL</v>
          </cell>
          <cell r="L199" t="str">
            <v>SHELL BRAND</v>
          </cell>
          <cell r="M199" t="str">
            <v>Importado</v>
          </cell>
          <cell r="N199" t="str">
            <v>N</v>
          </cell>
          <cell r="O199">
            <v>42185</v>
          </cell>
          <cell r="P199" t="str">
            <v>Premium</v>
          </cell>
          <cell r="R199" t="str">
            <v>A</v>
          </cell>
        </row>
        <row r="200">
          <cell r="B200">
            <v>52899896</v>
          </cell>
          <cell r="C200" t="str">
            <v>896</v>
          </cell>
          <cell r="D200" t="str">
            <v>GADUS S4 OG CL 20000 TB 180L</v>
          </cell>
          <cell r="E200" t="str">
            <v>N/A</v>
          </cell>
          <cell r="F200" t="str">
            <v>IMPORTADO</v>
          </cell>
          <cell r="H200" t="str">
            <v>Graxa</v>
          </cell>
          <cell r="I200" t="str">
            <v>180KG</v>
          </cell>
          <cell r="J200" t="str">
            <v>TAMBOR</v>
          </cell>
          <cell r="K200" t="str">
            <v>INDUSTRIAL</v>
          </cell>
          <cell r="L200" t="str">
            <v>SHELL BRAND</v>
          </cell>
          <cell r="M200" t="str">
            <v>Importado</v>
          </cell>
          <cell r="N200" t="str">
            <v>N</v>
          </cell>
          <cell r="O200">
            <v>43819</v>
          </cell>
          <cell r="P200" t="str">
            <v>Premium</v>
          </cell>
          <cell r="R200" t="str">
            <v>A</v>
          </cell>
        </row>
        <row r="201">
          <cell r="B201">
            <v>49069809</v>
          </cell>
          <cell r="C201" t="str">
            <v>809</v>
          </cell>
          <cell r="D201" t="str">
            <v>HYDRAULIC S1 M 68 TB 209L EXPO</v>
          </cell>
          <cell r="E201">
            <v>49067801</v>
          </cell>
          <cell r="F201" t="str">
            <v>HYDRAULIC S1 M 68 GRANEL</v>
          </cell>
          <cell r="H201" t="str">
            <v>Óleo</v>
          </cell>
          <cell r="I201" t="str">
            <v>209L</v>
          </cell>
          <cell r="J201" t="str">
            <v>TAMBOR</v>
          </cell>
          <cell r="K201" t="str">
            <v>EXPORTAÇÃO</v>
          </cell>
          <cell r="L201" t="str">
            <v>SHELL BRAND</v>
          </cell>
          <cell r="M201" t="str">
            <v>Local</v>
          </cell>
          <cell r="N201" t="str">
            <v>N</v>
          </cell>
          <cell r="O201">
            <v>43709</v>
          </cell>
          <cell r="P201" t="str">
            <v>Mainstream</v>
          </cell>
          <cell r="R201" t="str">
            <v>A</v>
          </cell>
        </row>
        <row r="202">
          <cell r="B202">
            <v>52902807</v>
          </cell>
          <cell r="C202" t="str">
            <v>807</v>
          </cell>
          <cell r="D202" t="str">
            <v>GADUS S4 OGH 160 TAMBOR</v>
          </cell>
          <cell r="E202" t="str">
            <v>N/A</v>
          </cell>
          <cell r="F202" t="str">
            <v>IMPORTADO</v>
          </cell>
          <cell r="H202" t="str">
            <v>Graxa</v>
          </cell>
          <cell r="I202" t="str">
            <v>190KG</v>
          </cell>
          <cell r="J202" t="str">
            <v>TAMBOR</v>
          </cell>
          <cell r="K202" t="str">
            <v>INDUSTRIAL</v>
          </cell>
          <cell r="L202" t="str">
            <v>SHELL BRAND</v>
          </cell>
          <cell r="M202" t="str">
            <v>Importado</v>
          </cell>
          <cell r="N202" t="str">
            <v>N</v>
          </cell>
          <cell r="O202">
            <v>43273</v>
          </cell>
          <cell r="P202" t="str">
            <v>Premium</v>
          </cell>
          <cell r="R202" t="str">
            <v>A</v>
          </cell>
        </row>
        <row r="203">
          <cell r="B203">
            <v>51007891</v>
          </cell>
          <cell r="C203" t="str">
            <v>891</v>
          </cell>
          <cell r="D203" t="str">
            <v>GADUS S5 T460 1.5 CARTUCHO 12X0.38KG</v>
          </cell>
          <cell r="E203" t="str">
            <v>N/A</v>
          </cell>
          <cell r="F203" t="str">
            <v>IMPORTADO</v>
          </cell>
          <cell r="H203" t="str">
            <v>Graxa</v>
          </cell>
          <cell r="I203" t="str">
            <v>12x0.38KG</v>
          </cell>
          <cell r="J203" t="str">
            <v>OUTROS</v>
          </cell>
          <cell r="K203" t="str">
            <v>INDUSTRIAL</v>
          </cell>
          <cell r="L203" t="str">
            <v>SHELL BRAND</v>
          </cell>
          <cell r="M203" t="str">
            <v>Importado</v>
          </cell>
          <cell r="N203" t="str">
            <v>N</v>
          </cell>
          <cell r="O203">
            <v>44881</v>
          </cell>
          <cell r="P203" t="str">
            <v>Premium</v>
          </cell>
          <cell r="R203" t="str">
            <v>A</v>
          </cell>
        </row>
        <row r="204">
          <cell r="B204">
            <v>44950801</v>
          </cell>
          <cell r="C204" t="str">
            <v>801</v>
          </cell>
          <cell r="D204" t="str">
            <v>HYUNDAI FULL SYNT MOTOR OIL 0W-20 GRANEL</v>
          </cell>
          <cell r="E204">
            <v>44950801</v>
          </cell>
          <cell r="F204" t="str">
            <v>HYUNDAI FULL SYNT MOTOR OIL 0W-20 GRANEL</v>
          </cell>
          <cell r="H204" t="str">
            <v>Óleo</v>
          </cell>
          <cell r="I204" t="str">
            <v>GRANEL</v>
          </cell>
          <cell r="J204" t="str">
            <v>GRANEL</v>
          </cell>
          <cell r="K204" t="str">
            <v>OEM</v>
          </cell>
          <cell r="L204" t="str">
            <v>HYUNDAI</v>
          </cell>
          <cell r="M204" t="str">
            <v>Local</v>
          </cell>
          <cell r="N204" t="str">
            <v>Y</v>
          </cell>
          <cell r="O204">
            <v>44624</v>
          </cell>
          <cell r="P204" t="str">
            <v>Premium</v>
          </cell>
          <cell r="R204" t="str">
            <v>A</v>
          </cell>
        </row>
        <row r="205">
          <cell r="B205">
            <v>44442905</v>
          </cell>
          <cell r="C205" t="str">
            <v>905</v>
          </cell>
          <cell r="D205" t="str">
            <v>JD BREAK IN PLUS 12X1L</v>
          </cell>
          <cell r="E205">
            <v>44442801</v>
          </cell>
          <cell r="F205" t="str">
            <v>JD BREAK IN PLUS GRANEL</v>
          </cell>
          <cell r="H205" t="str">
            <v>Óleo</v>
          </cell>
          <cell r="I205" t="str">
            <v>12X1L</v>
          </cell>
          <cell r="J205" t="str">
            <v>1 L</v>
          </cell>
          <cell r="K205" t="str">
            <v>OEM</v>
          </cell>
          <cell r="L205" t="str">
            <v>JD</v>
          </cell>
          <cell r="M205" t="str">
            <v>Local</v>
          </cell>
          <cell r="N205" t="str">
            <v>Y</v>
          </cell>
          <cell r="O205">
            <v>44743</v>
          </cell>
          <cell r="P205" t="str">
            <v>Mainstream</v>
          </cell>
          <cell r="R205" t="str">
            <v>A</v>
          </cell>
        </row>
        <row r="206">
          <cell r="B206">
            <v>44442809</v>
          </cell>
          <cell r="C206" t="str">
            <v>809</v>
          </cell>
          <cell r="D206" t="str">
            <v>JD BREAK IN PLUS TB 209L</v>
          </cell>
          <cell r="E206">
            <v>44442801</v>
          </cell>
          <cell r="F206" t="str">
            <v>JD BREAK IN PLUS GRANEL</v>
          </cell>
          <cell r="H206" t="str">
            <v>Óleo</v>
          </cell>
          <cell r="I206" t="str">
            <v>209L</v>
          </cell>
          <cell r="J206" t="str">
            <v>TAMBOR</v>
          </cell>
          <cell r="K206" t="str">
            <v>OEM</v>
          </cell>
          <cell r="L206" t="str">
            <v>JD</v>
          </cell>
          <cell r="M206" t="str">
            <v>Local</v>
          </cell>
          <cell r="N206" t="str">
            <v>Y</v>
          </cell>
          <cell r="O206">
            <v>44743</v>
          </cell>
          <cell r="P206" t="str">
            <v>Mainstream</v>
          </cell>
          <cell r="R206" t="str">
            <v>A</v>
          </cell>
        </row>
        <row r="207">
          <cell r="B207">
            <v>52424807</v>
          </cell>
          <cell r="C207" t="str">
            <v>807</v>
          </cell>
          <cell r="D207" t="str">
            <v>JD COTTON PICKER SPINDLE TB 170KG</v>
          </cell>
          <cell r="E207" t="str">
            <v>N/A</v>
          </cell>
          <cell r="F207" t="str">
            <v>IMPORTADO</v>
          </cell>
          <cell r="H207" t="str">
            <v>Graxa</v>
          </cell>
          <cell r="I207" t="str">
            <v>170KG</v>
          </cell>
          <cell r="J207" t="str">
            <v>TAMBOR</v>
          </cell>
          <cell r="K207" t="str">
            <v>OEM</v>
          </cell>
          <cell r="L207" t="str">
            <v>JD</v>
          </cell>
          <cell r="M207" t="str">
            <v>Importado</v>
          </cell>
          <cell r="N207" t="str">
            <v>Y</v>
          </cell>
          <cell r="O207">
            <v>44044</v>
          </cell>
          <cell r="P207" t="str">
            <v>Mainstream</v>
          </cell>
          <cell r="R207" t="str">
            <v>A</v>
          </cell>
        </row>
        <row r="208">
          <cell r="B208">
            <v>49946909</v>
          </cell>
          <cell r="C208" t="str">
            <v>909</v>
          </cell>
          <cell r="D208" t="str">
            <v>JD GL-5 80W140 SYNT GEAR CX 12X0,946L</v>
          </cell>
          <cell r="E208" t="str">
            <v>N/A</v>
          </cell>
          <cell r="F208" t="str">
            <v>IMPORTADO</v>
          </cell>
          <cell r="H208" t="str">
            <v>Óleo</v>
          </cell>
          <cell r="I208" t="str">
            <v>12X1L</v>
          </cell>
          <cell r="J208" t="str">
            <v>1 L</v>
          </cell>
          <cell r="K208" t="str">
            <v>OEM</v>
          </cell>
          <cell r="L208" t="str">
            <v>JD</v>
          </cell>
          <cell r="M208" t="str">
            <v>Importado</v>
          </cell>
          <cell r="N208" t="str">
            <v>Y</v>
          </cell>
          <cell r="O208">
            <v>44589</v>
          </cell>
          <cell r="P208" t="str">
            <v>Mainstream</v>
          </cell>
          <cell r="R208" t="str">
            <v>A</v>
          </cell>
        </row>
        <row r="209">
          <cell r="B209">
            <v>43208855</v>
          </cell>
          <cell r="C209" t="str">
            <v>855</v>
          </cell>
          <cell r="D209" t="str">
            <v>JD GL-5 85W140 FR 20L</v>
          </cell>
          <cell r="E209">
            <v>45390801</v>
          </cell>
          <cell r="F209" t="str">
            <v>SPIRAX S4 AX 85W140 GRANEL</v>
          </cell>
          <cell r="H209" t="str">
            <v>Óleo</v>
          </cell>
          <cell r="I209" t="str">
            <v>20L</v>
          </cell>
          <cell r="J209" t="str">
            <v>BOMBONA</v>
          </cell>
          <cell r="K209" t="str">
            <v>OEM</v>
          </cell>
          <cell r="L209" t="str">
            <v>JD</v>
          </cell>
          <cell r="M209" t="str">
            <v>Local</v>
          </cell>
          <cell r="N209" t="str">
            <v>Y</v>
          </cell>
          <cell r="O209">
            <v>41452</v>
          </cell>
          <cell r="P209" t="str">
            <v>Mainstream</v>
          </cell>
          <cell r="R209" t="str">
            <v>A</v>
          </cell>
        </row>
        <row r="210">
          <cell r="B210">
            <v>43208809</v>
          </cell>
          <cell r="C210" t="str">
            <v>809</v>
          </cell>
          <cell r="D210" t="str">
            <v>JD GL-5 85W140 TB 209L</v>
          </cell>
          <cell r="E210">
            <v>45390801</v>
          </cell>
          <cell r="F210" t="str">
            <v>SPIRAX S4 AX 85W140 GRANEL</v>
          </cell>
          <cell r="H210" t="str">
            <v>Óleo</v>
          </cell>
          <cell r="I210" t="str">
            <v>209L</v>
          </cell>
          <cell r="J210" t="str">
            <v>TAMBOR</v>
          </cell>
          <cell r="K210" t="str">
            <v>OEM</v>
          </cell>
          <cell r="L210" t="str">
            <v>JD</v>
          </cell>
          <cell r="M210" t="str">
            <v>Local</v>
          </cell>
          <cell r="N210" t="str">
            <v>Y</v>
          </cell>
          <cell r="O210">
            <v>41468</v>
          </cell>
          <cell r="P210" t="str">
            <v>Mainstream</v>
          </cell>
          <cell r="R210" t="str">
            <v>A</v>
          </cell>
        </row>
        <row r="211">
          <cell r="B211">
            <v>40131909</v>
          </cell>
          <cell r="C211" t="str">
            <v>909</v>
          </cell>
          <cell r="D211" t="str">
            <v>JD HD460 SYNTHETIC GEAR LUBE 12X1 QT</v>
          </cell>
          <cell r="E211" t="str">
            <v>N/A</v>
          </cell>
          <cell r="F211" t="str">
            <v>IMPORTADO</v>
          </cell>
          <cell r="H211" t="str">
            <v>Óleo</v>
          </cell>
          <cell r="I211" t="str">
            <v>1X1QT</v>
          </cell>
          <cell r="J211" t="str">
            <v>1 L</v>
          </cell>
          <cell r="K211" t="str">
            <v>OEM</v>
          </cell>
          <cell r="L211" t="str">
            <v>JD</v>
          </cell>
          <cell r="M211" t="str">
            <v>Importado</v>
          </cell>
          <cell r="N211" t="str">
            <v>Y</v>
          </cell>
          <cell r="O211">
            <v>44044</v>
          </cell>
          <cell r="P211" t="str">
            <v>Mainstream</v>
          </cell>
          <cell r="R211" t="str">
            <v>A</v>
          </cell>
        </row>
        <row r="212">
          <cell r="B212">
            <v>44531849</v>
          </cell>
          <cell r="C212" t="str">
            <v>849</v>
          </cell>
          <cell r="D212" t="str">
            <v>JD HYDRAU XR TAMBOR</v>
          </cell>
          <cell r="E212" t="str">
            <v>N/A</v>
          </cell>
          <cell r="F212" t="str">
            <v>IMPORTADO</v>
          </cell>
          <cell r="H212" t="str">
            <v>Óleo</v>
          </cell>
          <cell r="I212" t="str">
            <v>55UGL</v>
          </cell>
          <cell r="J212" t="str">
            <v>TAMBOR</v>
          </cell>
          <cell r="K212" t="str">
            <v>OEM</v>
          </cell>
          <cell r="L212" t="str">
            <v>JD</v>
          </cell>
          <cell r="M212" t="str">
            <v>Importado</v>
          </cell>
          <cell r="N212" t="str">
            <v>Y</v>
          </cell>
          <cell r="O212">
            <v>43984</v>
          </cell>
          <cell r="P212" t="str">
            <v>Mainstream</v>
          </cell>
          <cell r="R212" t="str">
            <v>A</v>
          </cell>
        </row>
        <row r="213">
          <cell r="B213">
            <v>44550849</v>
          </cell>
          <cell r="C213" t="str">
            <v>849</v>
          </cell>
          <cell r="D213" t="str">
            <v>JD HYDRAU-GARD 46 PLUS 209L</v>
          </cell>
          <cell r="E213" t="str">
            <v>N/A</v>
          </cell>
          <cell r="F213" t="str">
            <v>IMPORTADO</v>
          </cell>
          <cell r="H213" t="str">
            <v>Óleo</v>
          </cell>
          <cell r="I213" t="str">
            <v>209L</v>
          </cell>
          <cell r="J213" t="str">
            <v>TAMBOR</v>
          </cell>
          <cell r="K213" t="str">
            <v>OEM</v>
          </cell>
          <cell r="L213" t="str">
            <v>JD</v>
          </cell>
          <cell r="M213" t="str">
            <v>Importado</v>
          </cell>
          <cell r="N213" t="str">
            <v>Y</v>
          </cell>
          <cell r="O213">
            <v>43047</v>
          </cell>
          <cell r="P213" t="str">
            <v>Mainstream</v>
          </cell>
          <cell r="R213" t="str">
            <v>A</v>
          </cell>
        </row>
        <row r="214">
          <cell r="B214">
            <v>44535809</v>
          </cell>
          <cell r="C214" t="str">
            <v>809</v>
          </cell>
          <cell r="D214" t="str">
            <v>JD HYDRAU-GARD 68 209L</v>
          </cell>
          <cell r="E214">
            <v>43706801</v>
          </cell>
          <cell r="F214" t="str">
            <v>TELLUS S2 V 68 GRANEL</v>
          </cell>
          <cell r="H214" t="str">
            <v>Óleo</v>
          </cell>
          <cell r="I214" t="str">
            <v>209L</v>
          </cell>
          <cell r="J214" t="str">
            <v>TAMBOR</v>
          </cell>
          <cell r="K214" t="str">
            <v>OEM</v>
          </cell>
          <cell r="L214" t="str">
            <v>JD</v>
          </cell>
          <cell r="M214" t="str">
            <v>Local</v>
          </cell>
          <cell r="N214" t="str">
            <v>Y</v>
          </cell>
          <cell r="O214">
            <v>42009</v>
          </cell>
          <cell r="P214" t="str">
            <v>Mainstream</v>
          </cell>
          <cell r="R214" t="str">
            <v>A</v>
          </cell>
        </row>
        <row r="215">
          <cell r="B215">
            <v>44535855</v>
          </cell>
          <cell r="C215" t="str">
            <v>855</v>
          </cell>
          <cell r="D215" t="str">
            <v>JD HYDRAU-GARD 68 20L</v>
          </cell>
          <cell r="E215">
            <v>43706801</v>
          </cell>
          <cell r="F215" t="str">
            <v>TELLUS S2 V 68 GRANEL</v>
          </cell>
          <cell r="H215" t="str">
            <v>Óleo</v>
          </cell>
          <cell r="I215" t="str">
            <v>20L</v>
          </cell>
          <cell r="J215" t="str">
            <v>BOMBONA</v>
          </cell>
          <cell r="K215" t="str">
            <v>OEM</v>
          </cell>
          <cell r="L215" t="str">
            <v>JD</v>
          </cell>
          <cell r="M215" t="str">
            <v>Local</v>
          </cell>
          <cell r="N215" t="str">
            <v>Y</v>
          </cell>
          <cell r="O215">
            <v>42009</v>
          </cell>
          <cell r="P215" t="str">
            <v>Mainstream</v>
          </cell>
          <cell r="R215" t="str">
            <v>A</v>
          </cell>
        </row>
        <row r="216">
          <cell r="B216">
            <v>44535967</v>
          </cell>
          <cell r="C216" t="str">
            <v>967</v>
          </cell>
          <cell r="D216" t="str">
            <v>JD HYDRAU-GARD 68 TB1000</v>
          </cell>
          <cell r="E216">
            <v>43706801</v>
          </cell>
          <cell r="F216" t="str">
            <v>TELLUS S2 V 68 GRANEL</v>
          </cell>
          <cell r="H216" t="str">
            <v>Óleo</v>
          </cell>
          <cell r="I216" t="str">
            <v>1000L</v>
          </cell>
          <cell r="J216" t="str">
            <v>IBC</v>
          </cell>
          <cell r="K216" t="str">
            <v>OEM</v>
          </cell>
          <cell r="L216" t="str">
            <v>JD</v>
          </cell>
          <cell r="M216" t="str">
            <v>Local</v>
          </cell>
          <cell r="N216" t="str">
            <v>Y</v>
          </cell>
          <cell r="O216">
            <v>42368</v>
          </cell>
          <cell r="P216" t="str">
            <v>Mainstream</v>
          </cell>
          <cell r="R216" t="str">
            <v>A</v>
          </cell>
        </row>
        <row r="217">
          <cell r="B217">
            <v>43204905</v>
          </cell>
          <cell r="C217" t="str">
            <v>905</v>
          </cell>
          <cell r="D217" t="str">
            <v>JD HY-GARD CX 12X1L</v>
          </cell>
          <cell r="E217">
            <v>43204801</v>
          </cell>
          <cell r="F217" t="str">
            <v>JD HY-GARD GRANEL</v>
          </cell>
          <cell r="H217" t="str">
            <v>Óleo</v>
          </cell>
          <cell r="I217" t="str">
            <v>12X1L</v>
          </cell>
          <cell r="J217" t="str">
            <v>1 L</v>
          </cell>
          <cell r="K217" t="str">
            <v>OEM</v>
          </cell>
          <cell r="L217" t="str">
            <v>JD</v>
          </cell>
          <cell r="M217" t="str">
            <v>Local</v>
          </cell>
          <cell r="N217" t="str">
            <v>Y</v>
          </cell>
          <cell r="O217">
            <v>42156</v>
          </cell>
          <cell r="P217" t="str">
            <v>Mainstream</v>
          </cell>
          <cell r="R217" t="str">
            <v>A</v>
          </cell>
        </row>
        <row r="218">
          <cell r="B218">
            <v>43204855</v>
          </cell>
          <cell r="C218" t="str">
            <v>855</v>
          </cell>
          <cell r="D218" t="str">
            <v>JD HY-GARD FR 20L</v>
          </cell>
          <cell r="E218">
            <v>43204801</v>
          </cell>
          <cell r="F218" t="str">
            <v>JD HY-GARD GRANEL</v>
          </cell>
          <cell r="H218" t="str">
            <v>Óleo</v>
          </cell>
          <cell r="I218" t="str">
            <v>20L</v>
          </cell>
          <cell r="J218" t="str">
            <v>BOMBONA</v>
          </cell>
          <cell r="K218" t="str">
            <v>OEM</v>
          </cell>
          <cell r="L218" t="str">
            <v>JD</v>
          </cell>
          <cell r="M218" t="str">
            <v>Local</v>
          </cell>
          <cell r="N218" t="str">
            <v>Y</v>
          </cell>
          <cell r="O218">
            <v>41450</v>
          </cell>
          <cell r="P218" t="str">
            <v>Mainstream</v>
          </cell>
          <cell r="R218" t="str">
            <v>A</v>
          </cell>
        </row>
        <row r="219">
          <cell r="B219">
            <v>43204801</v>
          </cell>
          <cell r="C219" t="str">
            <v>801</v>
          </cell>
          <cell r="D219" t="str">
            <v>JD HY-GARD GRANEL</v>
          </cell>
          <cell r="E219">
            <v>43204801</v>
          </cell>
          <cell r="F219" t="str">
            <v>JD HY-GARD GRANEL</v>
          </cell>
          <cell r="H219" t="str">
            <v>Óleo</v>
          </cell>
          <cell r="I219" t="str">
            <v>GRANEL</v>
          </cell>
          <cell r="J219" t="str">
            <v>GRANEL</v>
          </cell>
          <cell r="K219" t="str">
            <v>OEM</v>
          </cell>
          <cell r="L219" t="str">
            <v>JD</v>
          </cell>
          <cell r="M219" t="str">
            <v>Local</v>
          </cell>
          <cell r="N219" t="str">
            <v>Y</v>
          </cell>
          <cell r="O219">
            <v>41444</v>
          </cell>
          <cell r="P219" t="str">
            <v>Mainstream</v>
          </cell>
          <cell r="R219" t="str">
            <v>A</v>
          </cell>
        </row>
        <row r="220">
          <cell r="B220">
            <v>46135849</v>
          </cell>
          <cell r="C220" t="str">
            <v>849</v>
          </cell>
          <cell r="D220" t="str">
            <v>JD HY-GARD LOW VISCOSITY 55UGL</v>
          </cell>
          <cell r="E220" t="str">
            <v>N/A</v>
          </cell>
          <cell r="F220" t="str">
            <v>IMPORTADO</v>
          </cell>
          <cell r="H220" t="str">
            <v>Óleo</v>
          </cell>
          <cell r="I220" t="str">
            <v>55UGL</v>
          </cell>
          <cell r="J220" t="str">
            <v>TAMBOR</v>
          </cell>
          <cell r="K220" t="str">
            <v>OEM</v>
          </cell>
          <cell r="L220" t="str">
            <v>JD</v>
          </cell>
          <cell r="M220" t="str">
            <v>Importado</v>
          </cell>
          <cell r="N220" t="str">
            <v>Y</v>
          </cell>
          <cell r="O220">
            <v>44743</v>
          </cell>
          <cell r="P220" t="str">
            <v>Mainstream</v>
          </cell>
          <cell r="R220" t="str">
            <v>A</v>
          </cell>
        </row>
        <row r="221">
          <cell r="B221">
            <v>43204809</v>
          </cell>
          <cell r="C221" t="str">
            <v>809</v>
          </cell>
          <cell r="D221" t="str">
            <v>JD HY-GARD TB 209L</v>
          </cell>
          <cell r="E221">
            <v>43204801</v>
          </cell>
          <cell r="F221" t="str">
            <v>JD HY-GARD GRANEL</v>
          </cell>
          <cell r="H221" t="str">
            <v>Óleo</v>
          </cell>
          <cell r="I221" t="str">
            <v>209L</v>
          </cell>
          <cell r="J221" t="str">
            <v>TAMBOR</v>
          </cell>
          <cell r="K221" t="str">
            <v>OEM</v>
          </cell>
          <cell r="L221" t="str">
            <v>JD</v>
          </cell>
          <cell r="M221" t="str">
            <v>Local</v>
          </cell>
          <cell r="N221" t="str">
            <v>Y</v>
          </cell>
          <cell r="O221">
            <v>41464</v>
          </cell>
          <cell r="P221" t="str">
            <v>Mainstream</v>
          </cell>
          <cell r="R221" t="str">
            <v>A</v>
          </cell>
        </row>
        <row r="222">
          <cell r="B222">
            <v>43204967</v>
          </cell>
          <cell r="C222" t="str">
            <v>967</v>
          </cell>
          <cell r="D222" t="str">
            <v>JD HY-GARD TB1000 OW</v>
          </cell>
          <cell r="E222">
            <v>43204801</v>
          </cell>
          <cell r="F222" t="str">
            <v>JD HY-GARD GRANEL</v>
          </cell>
          <cell r="H222" t="str">
            <v>Óleo</v>
          </cell>
          <cell r="I222" t="str">
            <v>1000L</v>
          </cell>
          <cell r="J222" t="str">
            <v>IBC</v>
          </cell>
          <cell r="K222" t="str">
            <v>OEM</v>
          </cell>
          <cell r="L222" t="str">
            <v>JD</v>
          </cell>
          <cell r="M222" t="str">
            <v>Local</v>
          </cell>
          <cell r="N222" t="str">
            <v>Y</v>
          </cell>
          <cell r="O222">
            <v>41775</v>
          </cell>
          <cell r="P222" t="str">
            <v>Mainstream</v>
          </cell>
          <cell r="R222" t="str">
            <v>A</v>
          </cell>
        </row>
        <row r="223">
          <cell r="B223">
            <v>43207905</v>
          </cell>
          <cell r="C223" t="str">
            <v>905</v>
          </cell>
          <cell r="D223" t="str">
            <v>JD PLUS 4 10W30 CX 12X1L</v>
          </cell>
          <cell r="E223">
            <v>43207801</v>
          </cell>
          <cell r="F223" t="str">
            <v>JD PLUS 4 10W30 GRANEL</v>
          </cell>
          <cell r="H223" t="str">
            <v>Óleo</v>
          </cell>
          <cell r="I223" t="str">
            <v>12X1L</v>
          </cell>
          <cell r="J223" t="str">
            <v>1 L</v>
          </cell>
          <cell r="K223" t="str">
            <v>OEM</v>
          </cell>
          <cell r="L223" t="str">
            <v>JD</v>
          </cell>
          <cell r="M223" t="str">
            <v>Local</v>
          </cell>
          <cell r="N223" t="str">
            <v>Y</v>
          </cell>
          <cell r="O223">
            <v>41466</v>
          </cell>
          <cell r="P223" t="str">
            <v>Mainstream</v>
          </cell>
          <cell r="R223" t="str">
            <v>A</v>
          </cell>
        </row>
        <row r="224">
          <cell r="B224">
            <v>43207855</v>
          </cell>
          <cell r="C224" t="str">
            <v>855</v>
          </cell>
          <cell r="D224" t="str">
            <v>JD PLUS 4 10W30 FR 20L</v>
          </cell>
          <cell r="E224">
            <v>43207801</v>
          </cell>
          <cell r="F224" t="str">
            <v>JD PLUS 4 10W30 GRANEL</v>
          </cell>
          <cell r="H224" t="str">
            <v>Óleo</v>
          </cell>
          <cell r="I224" t="str">
            <v>20L</v>
          </cell>
          <cell r="J224" t="str">
            <v>BOMBONA</v>
          </cell>
          <cell r="K224" t="str">
            <v>OEM</v>
          </cell>
          <cell r="L224" t="str">
            <v>JD</v>
          </cell>
          <cell r="M224" t="str">
            <v>Local</v>
          </cell>
          <cell r="N224" t="str">
            <v>Y</v>
          </cell>
          <cell r="O224">
            <v>41467</v>
          </cell>
          <cell r="P224" t="str">
            <v>Mainstream</v>
          </cell>
          <cell r="R224" t="str">
            <v>A</v>
          </cell>
        </row>
        <row r="225">
          <cell r="B225">
            <v>43207801</v>
          </cell>
          <cell r="C225" t="str">
            <v>801</v>
          </cell>
          <cell r="D225" t="str">
            <v>JD PLUS 4 10W30 GRANEL</v>
          </cell>
          <cell r="E225">
            <v>43207801</v>
          </cell>
          <cell r="F225" t="str">
            <v>JD PLUS 4 10W30 GRANEL</v>
          </cell>
          <cell r="H225" t="str">
            <v>Óleo</v>
          </cell>
          <cell r="I225" t="str">
            <v>GRANEL</v>
          </cell>
          <cell r="J225" t="str">
            <v>GRANEL</v>
          </cell>
          <cell r="K225" t="str">
            <v>OEM</v>
          </cell>
          <cell r="L225" t="str">
            <v>JD</v>
          </cell>
          <cell r="M225" t="str">
            <v>Local</v>
          </cell>
          <cell r="N225" t="str">
            <v>Y</v>
          </cell>
          <cell r="O225">
            <v>41466</v>
          </cell>
          <cell r="P225" t="str">
            <v>Mainstream</v>
          </cell>
          <cell r="R225" t="str">
            <v>A</v>
          </cell>
        </row>
        <row r="226">
          <cell r="B226">
            <v>43207809</v>
          </cell>
          <cell r="C226" t="str">
            <v>809</v>
          </cell>
          <cell r="D226" t="str">
            <v>JD PLUS 4 10W30 TB 209L</v>
          </cell>
          <cell r="E226">
            <v>43207801</v>
          </cell>
          <cell r="F226" t="str">
            <v>JD PLUS 4 10W30 GRANEL</v>
          </cell>
          <cell r="H226" t="str">
            <v>Óleo</v>
          </cell>
          <cell r="I226" t="str">
            <v>209L</v>
          </cell>
          <cell r="J226" t="str">
            <v>TAMBOR</v>
          </cell>
          <cell r="K226" t="str">
            <v>OEM</v>
          </cell>
          <cell r="L226" t="str">
            <v>JD</v>
          </cell>
          <cell r="M226" t="str">
            <v>Local</v>
          </cell>
          <cell r="N226" t="str">
            <v>Y</v>
          </cell>
          <cell r="O226">
            <v>41466</v>
          </cell>
          <cell r="P226" t="str">
            <v>Mainstream</v>
          </cell>
          <cell r="R226" t="str">
            <v>A</v>
          </cell>
        </row>
        <row r="227">
          <cell r="B227">
            <v>43207967</v>
          </cell>
          <cell r="C227" t="str">
            <v>967</v>
          </cell>
          <cell r="D227" t="str">
            <v>JD PLUS 4 10W30 TB1000 OW</v>
          </cell>
          <cell r="E227">
            <v>43207801</v>
          </cell>
          <cell r="F227" t="str">
            <v>JD PLUS 4 10W30 GRANEL</v>
          </cell>
          <cell r="H227" t="str">
            <v>Óleo</v>
          </cell>
          <cell r="I227" t="str">
            <v>1000L</v>
          </cell>
          <cell r="J227" t="str">
            <v>IBC</v>
          </cell>
          <cell r="K227" t="str">
            <v>OEM</v>
          </cell>
          <cell r="L227" t="str">
            <v>JD</v>
          </cell>
          <cell r="M227" t="str">
            <v>Local</v>
          </cell>
          <cell r="N227" t="str">
            <v>Y</v>
          </cell>
          <cell r="O227">
            <v>41456</v>
          </cell>
          <cell r="P227" t="str">
            <v>Mainstream</v>
          </cell>
          <cell r="R227" t="str">
            <v>A</v>
          </cell>
        </row>
        <row r="228">
          <cell r="B228">
            <v>43213855</v>
          </cell>
          <cell r="C228" t="str">
            <v>855</v>
          </cell>
          <cell r="D228" t="str">
            <v>JD PLUS 50 II 15W-40 CK-4 20L</v>
          </cell>
          <cell r="E228">
            <v>43213801</v>
          </cell>
          <cell r="F228" t="str">
            <v>JD PLUS 50 II 15W-40 CK-4 GRANEL</v>
          </cell>
          <cell r="H228" t="str">
            <v>Óleo</v>
          </cell>
          <cell r="I228" t="str">
            <v>20L</v>
          </cell>
          <cell r="J228" t="str">
            <v>BOMBONA</v>
          </cell>
          <cell r="K228" t="str">
            <v>OEM</v>
          </cell>
          <cell r="L228" t="str">
            <v>JD</v>
          </cell>
          <cell r="M228" t="str">
            <v>Local</v>
          </cell>
          <cell r="N228" t="str">
            <v>Y</v>
          </cell>
          <cell r="O228">
            <v>43221</v>
          </cell>
          <cell r="P228" t="str">
            <v>Mainstream</v>
          </cell>
          <cell r="R228" t="str">
            <v>A</v>
          </cell>
        </row>
        <row r="229">
          <cell r="B229">
            <v>43213905</v>
          </cell>
          <cell r="C229" t="str">
            <v>905</v>
          </cell>
          <cell r="D229" t="str">
            <v>JD PLUS 50 II 15W-40 CK-4 CX 12X1L</v>
          </cell>
          <cell r="E229">
            <v>43213801</v>
          </cell>
          <cell r="F229" t="str">
            <v>JD PLUS 50 II 15W-40 CK-4 GRANEL</v>
          </cell>
          <cell r="H229" t="str">
            <v>Óleo</v>
          </cell>
          <cell r="I229" t="str">
            <v>12X1L</v>
          </cell>
          <cell r="J229" t="str">
            <v>1 L</v>
          </cell>
          <cell r="K229" t="str">
            <v>OEM</v>
          </cell>
          <cell r="L229" t="str">
            <v>JD</v>
          </cell>
          <cell r="M229" t="str">
            <v>Local</v>
          </cell>
          <cell r="N229" t="str">
            <v>Y</v>
          </cell>
          <cell r="O229">
            <v>43221</v>
          </cell>
          <cell r="P229" t="str">
            <v>Mainstream</v>
          </cell>
          <cell r="R229" t="str">
            <v>A</v>
          </cell>
        </row>
        <row r="230">
          <cell r="B230">
            <v>43213967</v>
          </cell>
          <cell r="C230" t="str">
            <v>967</v>
          </cell>
          <cell r="D230" t="str">
            <v>JD PLUS 50 II 15W-40 CK-4 TB 1000L</v>
          </cell>
          <cell r="E230">
            <v>43213801</v>
          </cell>
          <cell r="F230" t="str">
            <v>JD PLUS 50 II 15W-40 CK-4 GRANEL</v>
          </cell>
          <cell r="H230" t="str">
            <v>Óleo</v>
          </cell>
          <cell r="I230" t="str">
            <v>1000L</v>
          </cell>
          <cell r="J230" t="str">
            <v>IBC</v>
          </cell>
          <cell r="K230" t="str">
            <v>OEM</v>
          </cell>
          <cell r="L230" t="str">
            <v>JD</v>
          </cell>
          <cell r="M230" t="str">
            <v>Local</v>
          </cell>
          <cell r="N230" t="str">
            <v>Y</v>
          </cell>
          <cell r="O230">
            <v>43221</v>
          </cell>
          <cell r="P230" t="str">
            <v>Mainstream</v>
          </cell>
          <cell r="R230" t="str">
            <v>A</v>
          </cell>
        </row>
        <row r="231">
          <cell r="B231">
            <v>43213809</v>
          </cell>
          <cell r="C231" t="str">
            <v>809</v>
          </cell>
          <cell r="D231" t="str">
            <v>JD PLUS 50 II 15W-40 CK-4 TB 209L</v>
          </cell>
          <cell r="E231">
            <v>43213801</v>
          </cell>
          <cell r="F231" t="str">
            <v>JD PLUS 50 II 15W-40 CK-4 GRANEL</v>
          </cell>
          <cell r="H231" t="str">
            <v>Óleo</v>
          </cell>
          <cell r="I231" t="str">
            <v>209L</v>
          </cell>
          <cell r="J231" t="str">
            <v>TAMBOR</v>
          </cell>
          <cell r="K231" t="str">
            <v>OEM</v>
          </cell>
          <cell r="L231" t="str">
            <v>JD</v>
          </cell>
          <cell r="M231" t="str">
            <v>Local</v>
          </cell>
          <cell r="N231" t="str">
            <v>Y</v>
          </cell>
          <cell r="O231">
            <v>43221</v>
          </cell>
          <cell r="P231" t="str">
            <v>Mainstream</v>
          </cell>
          <cell r="R231" t="str">
            <v>A</v>
          </cell>
        </row>
        <row r="232">
          <cell r="B232">
            <v>40132909</v>
          </cell>
          <cell r="C232" t="str">
            <v>909</v>
          </cell>
          <cell r="D232" t="str">
            <v>JD SYNTHETIC AIR COMP OIL100 20 OZ</v>
          </cell>
          <cell r="E232" t="str">
            <v>N/A</v>
          </cell>
          <cell r="F232" t="str">
            <v>IMPORTADO</v>
          </cell>
          <cell r="H232" t="str">
            <v>Óleo</v>
          </cell>
          <cell r="I232" t="str">
            <v>20OZ</v>
          </cell>
          <cell r="J232" t="str">
            <v>BOMBONA</v>
          </cell>
          <cell r="K232" t="str">
            <v>OEM</v>
          </cell>
          <cell r="L232" t="str">
            <v>JD</v>
          </cell>
          <cell r="M232" t="str">
            <v>Importado</v>
          </cell>
          <cell r="N232" t="str">
            <v>Y</v>
          </cell>
          <cell r="O232">
            <v>44044</v>
          </cell>
          <cell r="P232" t="str">
            <v>Mainstream</v>
          </cell>
          <cell r="R232" t="str">
            <v>A</v>
          </cell>
        </row>
        <row r="233">
          <cell r="B233">
            <v>40000905</v>
          </cell>
          <cell r="C233" t="str">
            <v>905</v>
          </cell>
          <cell r="D233" t="str">
            <v>JD TORQ-GARD II CI-4 15W40 CX 12X1L</v>
          </cell>
          <cell r="E233">
            <v>44422801</v>
          </cell>
          <cell r="F233" t="str">
            <v>RIMULA R3 EXTRA 15W40 CI-4 GRANEL</v>
          </cell>
          <cell r="H233" t="str">
            <v>Óleo</v>
          </cell>
          <cell r="I233" t="str">
            <v>12X1L</v>
          </cell>
          <cell r="J233" t="str">
            <v>1 L</v>
          </cell>
          <cell r="K233" t="str">
            <v>OEM</v>
          </cell>
          <cell r="L233" t="str">
            <v>JD</v>
          </cell>
          <cell r="M233" t="str">
            <v>Local</v>
          </cell>
          <cell r="N233" t="str">
            <v>Y</v>
          </cell>
          <cell r="O233">
            <v>43257</v>
          </cell>
          <cell r="P233" t="str">
            <v>Mainstream</v>
          </cell>
          <cell r="R233" t="str">
            <v>A</v>
          </cell>
        </row>
        <row r="234">
          <cell r="B234">
            <v>40000855</v>
          </cell>
          <cell r="C234" t="str">
            <v>855</v>
          </cell>
          <cell r="D234" t="str">
            <v>JD TORQ-GARD II CI-4 15W40 FR 20L</v>
          </cell>
          <cell r="E234">
            <v>44422801</v>
          </cell>
          <cell r="F234" t="str">
            <v>RIMULA R3 EXTRA 15W40 CI-4 GRANEL</v>
          </cell>
          <cell r="H234" t="str">
            <v>Óleo</v>
          </cell>
          <cell r="I234" t="str">
            <v>20L</v>
          </cell>
          <cell r="J234" t="str">
            <v>BOMBONA</v>
          </cell>
          <cell r="K234" t="str">
            <v>OEM</v>
          </cell>
          <cell r="L234" t="str">
            <v>JD</v>
          </cell>
          <cell r="M234" t="str">
            <v>Local</v>
          </cell>
          <cell r="N234" t="str">
            <v>Y</v>
          </cell>
          <cell r="O234">
            <v>43257</v>
          </cell>
          <cell r="P234" t="str">
            <v>Mainstream</v>
          </cell>
          <cell r="R234" t="str">
            <v>A</v>
          </cell>
        </row>
        <row r="235">
          <cell r="B235">
            <v>40000801</v>
          </cell>
          <cell r="C235" t="str">
            <v>801</v>
          </cell>
          <cell r="D235" t="str">
            <v>JD TORQ-GARD II CI-4 15W40 GRANEL</v>
          </cell>
          <cell r="E235">
            <v>44422801</v>
          </cell>
          <cell r="F235" t="str">
            <v>RIMULA R3 EXTRA 15W40 CI-4 GRANEL</v>
          </cell>
          <cell r="H235" t="str">
            <v>Óleo</v>
          </cell>
          <cell r="I235" t="str">
            <v>GRANEL</v>
          </cell>
          <cell r="J235" t="str">
            <v>GRANEL</v>
          </cell>
          <cell r="K235" t="str">
            <v>OEM</v>
          </cell>
          <cell r="L235" t="str">
            <v>JD</v>
          </cell>
          <cell r="M235" t="str">
            <v>Local</v>
          </cell>
          <cell r="N235" t="str">
            <v>Y</v>
          </cell>
          <cell r="O235">
            <v>43257</v>
          </cell>
          <cell r="P235" t="str">
            <v>Mainstream</v>
          </cell>
          <cell r="R235" t="str">
            <v>A</v>
          </cell>
        </row>
        <row r="236">
          <cell r="B236">
            <v>40000809</v>
          </cell>
          <cell r="C236" t="str">
            <v>809</v>
          </cell>
          <cell r="D236" t="str">
            <v>JD TORQ-GARD II CI-4 15W40 TB 209L</v>
          </cell>
          <cell r="E236">
            <v>44422801</v>
          </cell>
          <cell r="F236" t="str">
            <v>RIMULA R3 EXTRA 15W40 CI-4 GRANEL</v>
          </cell>
          <cell r="H236" t="str">
            <v>Óleo</v>
          </cell>
          <cell r="I236" t="str">
            <v>209L</v>
          </cell>
          <cell r="J236" t="str">
            <v>TAMBOR</v>
          </cell>
          <cell r="K236" t="str">
            <v>OEM</v>
          </cell>
          <cell r="L236" t="str">
            <v>JD</v>
          </cell>
          <cell r="M236" t="str">
            <v>Local</v>
          </cell>
          <cell r="N236" t="str">
            <v>Y</v>
          </cell>
          <cell r="O236">
            <v>43257</v>
          </cell>
          <cell r="P236" t="str">
            <v>Mainstream</v>
          </cell>
          <cell r="R236" t="str">
            <v>A</v>
          </cell>
        </row>
        <row r="237">
          <cell r="B237">
            <v>40000967</v>
          </cell>
          <cell r="C237" t="str">
            <v>967</v>
          </cell>
          <cell r="D237" t="str">
            <v>JD TORQ-GARD II CI-4 15W40 TB1000L</v>
          </cell>
          <cell r="E237">
            <v>44422801</v>
          </cell>
          <cell r="F237" t="str">
            <v>RIMULA R3 EXTRA 15W40 CI-4 GRANEL</v>
          </cell>
          <cell r="H237" t="str">
            <v>Óleo</v>
          </cell>
          <cell r="I237" t="str">
            <v>1000L</v>
          </cell>
          <cell r="J237" t="str">
            <v>IBC</v>
          </cell>
          <cell r="K237" t="str">
            <v>OEM</v>
          </cell>
          <cell r="L237" t="str">
            <v>JD</v>
          </cell>
          <cell r="M237" t="str">
            <v>Local</v>
          </cell>
          <cell r="N237" t="str">
            <v>Y</v>
          </cell>
          <cell r="O237">
            <v>43894</v>
          </cell>
          <cell r="P237" t="str">
            <v>Mainstream</v>
          </cell>
          <cell r="R237" t="str">
            <v>A</v>
          </cell>
        </row>
        <row r="238">
          <cell r="B238">
            <v>41093855</v>
          </cell>
          <cell r="C238" t="str">
            <v>855</v>
          </cell>
          <cell r="D238" t="str">
            <v>KOMATSU ENGINE OIL 10W30 FR 20L</v>
          </cell>
          <cell r="E238">
            <v>41093801</v>
          </cell>
          <cell r="F238" t="str">
            <v>KOMATSU ENGINE OIL 10W30 GRANEL</v>
          </cell>
          <cell r="H238" t="str">
            <v>Óleo</v>
          </cell>
          <cell r="I238" t="str">
            <v>20L</v>
          </cell>
          <cell r="J238" t="str">
            <v>BOMBONA</v>
          </cell>
          <cell r="K238" t="str">
            <v>OEM</v>
          </cell>
          <cell r="L238" t="str">
            <v>KOMATSU</v>
          </cell>
          <cell r="M238" t="str">
            <v>Local</v>
          </cell>
          <cell r="N238" t="str">
            <v>Y</v>
          </cell>
          <cell r="O238">
            <v>42968</v>
          </cell>
          <cell r="P238" t="str">
            <v>Mainstream</v>
          </cell>
          <cell r="R238" t="str">
            <v>A</v>
          </cell>
        </row>
        <row r="239">
          <cell r="B239">
            <v>41093801</v>
          </cell>
          <cell r="C239" t="str">
            <v>801</v>
          </cell>
          <cell r="D239" t="str">
            <v>KOMATSU ENGINE OIL 10W30 GRANEL</v>
          </cell>
          <cell r="E239">
            <v>41093801</v>
          </cell>
          <cell r="F239" t="str">
            <v>KOMATSU ENGINE OIL 10W30 GRANEL</v>
          </cell>
          <cell r="H239" t="str">
            <v>Óleo</v>
          </cell>
          <cell r="I239" t="str">
            <v>GRANEL</v>
          </cell>
          <cell r="J239" t="str">
            <v>GRANEL</v>
          </cell>
          <cell r="K239" t="str">
            <v>OEM</v>
          </cell>
          <cell r="L239" t="str">
            <v>KOMATSU</v>
          </cell>
          <cell r="M239" t="str">
            <v>Local</v>
          </cell>
          <cell r="N239" t="str">
            <v>Y</v>
          </cell>
          <cell r="O239">
            <v>42964</v>
          </cell>
          <cell r="P239" t="str">
            <v>Mainstream</v>
          </cell>
          <cell r="R239" t="str">
            <v>A</v>
          </cell>
        </row>
        <row r="240">
          <cell r="B240">
            <v>41094855</v>
          </cell>
          <cell r="C240" t="str">
            <v>855</v>
          </cell>
          <cell r="D240" t="str">
            <v>KOMATSU ENGINE OIL 15W40 FR 20L</v>
          </cell>
          <cell r="E240">
            <v>44414801</v>
          </cell>
          <cell r="F240" t="str">
            <v>RIMULA RT4 X 15W40 SHELL GRANEL</v>
          </cell>
          <cell r="H240" t="str">
            <v>Óleo</v>
          </cell>
          <cell r="I240" t="str">
            <v>20L</v>
          </cell>
          <cell r="J240" t="str">
            <v>BOMBONA</v>
          </cell>
          <cell r="K240" t="str">
            <v>OEM</v>
          </cell>
          <cell r="L240" t="str">
            <v>KOMATSU</v>
          </cell>
          <cell r="M240" t="str">
            <v>Local</v>
          </cell>
          <cell r="N240" t="str">
            <v>Y</v>
          </cell>
          <cell r="O240">
            <v>42968</v>
          </cell>
          <cell r="P240" t="str">
            <v>Mainstream</v>
          </cell>
          <cell r="R240" t="str">
            <v>A</v>
          </cell>
        </row>
        <row r="241">
          <cell r="B241">
            <v>41094967</v>
          </cell>
          <cell r="C241" t="str">
            <v>967</v>
          </cell>
          <cell r="D241" t="str">
            <v>KOMATSU ENGINE OIL 15W40 TB 1000L</v>
          </cell>
          <cell r="E241">
            <v>44414801</v>
          </cell>
          <cell r="F241" t="str">
            <v>RIMULA RT4 X 15W40 SHELL GRANEL</v>
          </cell>
          <cell r="H241" t="str">
            <v>Óleo</v>
          </cell>
          <cell r="I241" t="str">
            <v>1000L</v>
          </cell>
          <cell r="J241" t="str">
            <v>IBC</v>
          </cell>
          <cell r="K241" t="str">
            <v>OEM</v>
          </cell>
          <cell r="L241" t="str">
            <v>KOMATSU</v>
          </cell>
          <cell r="M241" t="str">
            <v>Local</v>
          </cell>
          <cell r="N241" t="str">
            <v>Y</v>
          </cell>
          <cell r="O241">
            <v>44028</v>
          </cell>
          <cell r="P241" t="str">
            <v>Mainstream</v>
          </cell>
          <cell r="R241" t="str">
            <v>A</v>
          </cell>
        </row>
        <row r="242">
          <cell r="B242">
            <v>43548979</v>
          </cell>
          <cell r="C242" t="str">
            <v>979</v>
          </cell>
          <cell r="D242" t="str">
            <v>KOMATSU EO 15W40 LA CK4 TB 1000L</v>
          </cell>
          <cell r="E242" t="str">
            <v>N/A</v>
          </cell>
          <cell r="F242" t="str">
            <v>IMPORTADO</v>
          </cell>
          <cell r="H242" t="str">
            <v>Óleo</v>
          </cell>
          <cell r="I242" t="str">
            <v>1000L</v>
          </cell>
          <cell r="J242" t="str">
            <v>IBC</v>
          </cell>
          <cell r="K242" t="str">
            <v>OEM</v>
          </cell>
          <cell r="L242" t="str">
            <v>KOMATSU</v>
          </cell>
          <cell r="M242" t="str">
            <v>Importado</v>
          </cell>
          <cell r="N242" t="str">
            <v>Y</v>
          </cell>
          <cell r="O242">
            <v>44034</v>
          </cell>
          <cell r="P242" t="str">
            <v>Mainstream</v>
          </cell>
          <cell r="R242" t="str">
            <v>A</v>
          </cell>
        </row>
        <row r="243">
          <cell r="B243">
            <v>52387817</v>
          </cell>
          <cell r="C243" t="str">
            <v>817</v>
          </cell>
          <cell r="D243" t="str">
            <v>KOMATSU GENUINE GREASE G2-LI BD 18 KG</v>
          </cell>
          <cell r="E243">
            <v>52890801</v>
          </cell>
          <cell r="F243" t="str">
            <v>GADUS S2 V220 2</v>
          </cell>
          <cell r="H243" t="str">
            <v>Graxa</v>
          </cell>
          <cell r="I243" t="str">
            <v>18KG</v>
          </cell>
          <cell r="J243" t="str">
            <v>BALDE</v>
          </cell>
          <cell r="K243" t="str">
            <v>OEM</v>
          </cell>
          <cell r="L243" t="str">
            <v>KOMATSU</v>
          </cell>
          <cell r="M243" t="str">
            <v>Local</v>
          </cell>
          <cell r="N243" t="str">
            <v>Y</v>
          </cell>
          <cell r="O243">
            <v>42782</v>
          </cell>
          <cell r="P243" t="str">
            <v>Mainstream</v>
          </cell>
          <cell r="R243" t="str">
            <v>A</v>
          </cell>
        </row>
        <row r="244">
          <cell r="B244">
            <v>43346855</v>
          </cell>
          <cell r="C244" t="str">
            <v>855</v>
          </cell>
          <cell r="D244" t="str">
            <v>KOMATSU HO 46 FR 20L</v>
          </cell>
          <cell r="E244">
            <v>43346801</v>
          </cell>
          <cell r="F244" t="str">
            <v>KOMATSU HO 46 GRANEL</v>
          </cell>
          <cell r="H244" t="str">
            <v>Óleo</v>
          </cell>
          <cell r="I244" t="str">
            <v>20L</v>
          </cell>
          <cell r="J244" t="str">
            <v>BOMBONA</v>
          </cell>
          <cell r="K244" t="str">
            <v>OEM</v>
          </cell>
          <cell r="L244" t="str">
            <v>KOMATSU</v>
          </cell>
          <cell r="M244" t="str">
            <v>Local</v>
          </cell>
          <cell r="N244" t="str">
            <v>Y</v>
          </cell>
          <cell r="O244">
            <v>39090</v>
          </cell>
          <cell r="P244" t="str">
            <v>Mainstream</v>
          </cell>
          <cell r="R244" t="str">
            <v>A</v>
          </cell>
        </row>
        <row r="245">
          <cell r="B245">
            <v>52132816</v>
          </cell>
          <cell r="C245" t="str">
            <v>816</v>
          </cell>
          <cell r="D245" t="str">
            <v>GADUS S5 V100 2 BD 18KG</v>
          </cell>
          <cell r="E245" t="str">
            <v>N/A</v>
          </cell>
          <cell r="F245" t="str">
            <v>IMPORTADO</v>
          </cell>
          <cell r="H245" t="str">
            <v>Graxa</v>
          </cell>
          <cell r="I245" t="str">
            <v>18KG</v>
          </cell>
          <cell r="J245" t="str">
            <v>BALDE</v>
          </cell>
          <cell r="K245" t="str">
            <v>INDUSTRIAL</v>
          </cell>
          <cell r="L245" t="str">
            <v>SHELL BRAND</v>
          </cell>
          <cell r="M245" t="str">
            <v>Importado</v>
          </cell>
          <cell r="N245" t="str">
            <v>N</v>
          </cell>
          <cell r="O245">
            <v>41428</v>
          </cell>
          <cell r="P245" t="str">
            <v>Premium</v>
          </cell>
          <cell r="R245" t="str">
            <v>A</v>
          </cell>
        </row>
        <row r="246">
          <cell r="B246">
            <v>49167801</v>
          </cell>
          <cell r="C246" t="str">
            <v>801</v>
          </cell>
          <cell r="D246" t="str">
            <v>HEAT TRANSFER OIL S2 GRANEL</v>
          </cell>
          <cell r="E246">
            <v>49167801</v>
          </cell>
          <cell r="F246" t="str">
            <v>HEAT TRANSFER OIL S2 GRANEL</v>
          </cell>
          <cell r="H246" t="str">
            <v>Óleo</v>
          </cell>
          <cell r="I246" t="str">
            <v>GRANEL</v>
          </cell>
          <cell r="J246" t="str">
            <v>GRANEL</v>
          </cell>
          <cell r="K246" t="str">
            <v>INDUSTRIAL</v>
          </cell>
          <cell r="L246" t="str">
            <v>SHELL BRAND</v>
          </cell>
          <cell r="M246" t="str">
            <v>Local</v>
          </cell>
          <cell r="N246" t="str">
            <v>N</v>
          </cell>
          <cell r="O246">
            <v>40836</v>
          </cell>
          <cell r="P246" t="str">
            <v>Mainstream</v>
          </cell>
          <cell r="R246" t="str">
            <v>A</v>
          </cell>
        </row>
        <row r="247">
          <cell r="B247">
            <v>43330855</v>
          </cell>
          <cell r="C247" t="str">
            <v>855</v>
          </cell>
          <cell r="D247" t="str">
            <v>KOMATSU TO 30 FR 20L</v>
          </cell>
          <cell r="E247">
            <v>43330801</v>
          </cell>
          <cell r="F247" t="str">
            <v>KOMATSU TO 30 GRANEL</v>
          </cell>
          <cell r="H247" t="str">
            <v>Óleo</v>
          </cell>
          <cell r="I247" t="str">
            <v>20L</v>
          </cell>
          <cell r="J247" t="str">
            <v>BOMBONA</v>
          </cell>
          <cell r="K247" t="str">
            <v>OEM</v>
          </cell>
          <cell r="L247" t="str">
            <v>KOMATSU</v>
          </cell>
          <cell r="M247" t="str">
            <v>Local</v>
          </cell>
          <cell r="N247" t="str">
            <v>Y</v>
          </cell>
          <cell r="O247">
            <v>39085</v>
          </cell>
          <cell r="P247" t="str">
            <v>Mainstream</v>
          </cell>
          <cell r="R247" t="str">
            <v>A</v>
          </cell>
        </row>
        <row r="248">
          <cell r="B248">
            <v>40087809</v>
          </cell>
          <cell r="C248" t="str">
            <v>809</v>
          </cell>
          <cell r="D248" t="str">
            <v>MAXI PERFORM 5W40 508.88 509.99 C TB209L</v>
          </cell>
          <cell r="E248">
            <v>41076801</v>
          </cell>
          <cell r="F248" t="str">
            <v>HELIX HX8 PROFESSIONAL AV 5W40 GRANEL</v>
          </cell>
          <cell r="H248" t="str">
            <v>Óleo</v>
          </cell>
          <cell r="I248" t="str">
            <v>209L</v>
          </cell>
          <cell r="J248" t="str">
            <v>TAMBOR</v>
          </cell>
          <cell r="K248" t="str">
            <v>OEM</v>
          </cell>
          <cell r="L248" t="str">
            <v>VW</v>
          </cell>
          <cell r="M248" t="str">
            <v>Local</v>
          </cell>
          <cell r="N248" t="str">
            <v>Y</v>
          </cell>
          <cell r="O248">
            <v>44169</v>
          </cell>
          <cell r="P248" t="str">
            <v>Mainstream</v>
          </cell>
          <cell r="R248" t="str">
            <v>A</v>
          </cell>
        </row>
        <row r="249">
          <cell r="B249">
            <v>40080905</v>
          </cell>
          <cell r="C249" t="str">
            <v>905</v>
          </cell>
          <cell r="D249" t="str">
            <v>MAXI PERFORM 5W40 508.88 509.99 CX 12X1L</v>
          </cell>
          <cell r="E249">
            <v>41076801</v>
          </cell>
          <cell r="F249" t="str">
            <v>HELIX HX8 PROFESSIONAL AV 5W40 GRANEL</v>
          </cell>
          <cell r="H249" t="str">
            <v>Óleo</v>
          </cell>
          <cell r="I249" t="str">
            <v>12X1L</v>
          </cell>
          <cell r="J249" t="str">
            <v>1 L</v>
          </cell>
          <cell r="K249" t="str">
            <v>OEM</v>
          </cell>
          <cell r="L249" t="str">
            <v>VW</v>
          </cell>
          <cell r="M249" t="str">
            <v>Local</v>
          </cell>
          <cell r="N249" t="str">
            <v>Y</v>
          </cell>
          <cell r="O249">
            <v>43800</v>
          </cell>
          <cell r="P249" t="str">
            <v>Mainstream</v>
          </cell>
          <cell r="R249" t="str">
            <v>A</v>
          </cell>
        </row>
        <row r="250">
          <cell r="B250">
            <v>40080809</v>
          </cell>
          <cell r="C250" t="str">
            <v>809</v>
          </cell>
          <cell r="D250" t="str">
            <v>MAXI PERFORM 5W40 508.88 509.99 TB 209L</v>
          </cell>
          <cell r="E250">
            <v>41076801</v>
          </cell>
          <cell r="F250" t="str">
            <v>HELIX HX8 PROFESSIONAL AV 5W40 GRANEL</v>
          </cell>
          <cell r="H250" t="str">
            <v>Óleo</v>
          </cell>
          <cell r="I250" t="str">
            <v>209L</v>
          </cell>
          <cell r="J250" t="str">
            <v>TAMBOR</v>
          </cell>
          <cell r="K250" t="str">
            <v>OEM</v>
          </cell>
          <cell r="L250" t="str">
            <v>VW</v>
          </cell>
          <cell r="M250" t="str">
            <v>Local</v>
          </cell>
          <cell r="N250" t="str">
            <v>Y</v>
          </cell>
          <cell r="O250">
            <v>43800</v>
          </cell>
          <cell r="P250" t="str">
            <v>Mainstream</v>
          </cell>
          <cell r="R250" t="str">
            <v>A</v>
          </cell>
        </row>
        <row r="251">
          <cell r="B251">
            <v>40088905</v>
          </cell>
          <cell r="C251" t="str">
            <v>905</v>
          </cell>
          <cell r="D251" t="str">
            <v>MAXI PERFORMANCE 0W20 ECONOMY CX 12X1L</v>
          </cell>
          <cell r="E251">
            <v>45920801</v>
          </cell>
          <cell r="F251" t="str">
            <v>SHELL PC2044 0W-20 SN/GF-5 DEXOS1 GRANEL</v>
          </cell>
          <cell r="H251" t="str">
            <v>Óleo</v>
          </cell>
          <cell r="I251" t="str">
            <v>12X1L</v>
          </cell>
          <cell r="J251" t="str">
            <v>1 L</v>
          </cell>
          <cell r="K251" t="str">
            <v>OEM</v>
          </cell>
          <cell r="L251" t="str">
            <v>VW</v>
          </cell>
          <cell r="M251" t="str">
            <v>Local</v>
          </cell>
          <cell r="N251" t="str">
            <v>Y</v>
          </cell>
          <cell r="O251">
            <v>44459</v>
          </cell>
          <cell r="P251" t="str">
            <v>Mainstream</v>
          </cell>
          <cell r="R251" t="str">
            <v>A</v>
          </cell>
        </row>
        <row r="252">
          <cell r="B252">
            <v>40088809</v>
          </cell>
          <cell r="C252" t="str">
            <v>809</v>
          </cell>
          <cell r="D252" t="str">
            <v>MAXI PERFORMANCE 0W20 ECONOMY TB 209L</v>
          </cell>
          <cell r="E252">
            <v>45920801</v>
          </cell>
          <cell r="F252" t="str">
            <v>SHELL PC2044 0W-20 SN/GF-5 DEXOS1 GRANEL</v>
          </cell>
          <cell r="H252" t="str">
            <v>Óleo</v>
          </cell>
          <cell r="I252" t="str">
            <v>209L</v>
          </cell>
          <cell r="J252" t="str">
            <v>TAMBOR</v>
          </cell>
          <cell r="K252" t="str">
            <v>OEM</v>
          </cell>
          <cell r="L252" t="str">
            <v>VW</v>
          </cell>
          <cell r="M252" t="str">
            <v>Local</v>
          </cell>
          <cell r="N252" t="str">
            <v>Y</v>
          </cell>
          <cell r="O252">
            <v>44459</v>
          </cell>
          <cell r="P252" t="str">
            <v>Mainstream</v>
          </cell>
          <cell r="R252" t="str">
            <v>A</v>
          </cell>
        </row>
        <row r="253">
          <cell r="B253">
            <v>40086905</v>
          </cell>
          <cell r="C253" t="str">
            <v>905</v>
          </cell>
          <cell r="D253" t="str">
            <v>MAXI PERFORMANCE 0W30 502 505 CX 12X1L</v>
          </cell>
          <cell r="E253">
            <v>40086801</v>
          </cell>
          <cell r="F253" t="str">
            <v>MAXI PERFORMANCE 0W30 502 505 GRANEL</v>
          </cell>
          <cell r="H253" t="str">
            <v>Óleo</v>
          </cell>
          <cell r="I253" t="str">
            <v>12X1L</v>
          </cell>
          <cell r="J253" t="str">
            <v>1 L</v>
          </cell>
          <cell r="K253" t="str">
            <v>OEM</v>
          </cell>
          <cell r="L253" t="str">
            <v>VW</v>
          </cell>
          <cell r="M253" t="str">
            <v>Local</v>
          </cell>
          <cell r="N253" t="str">
            <v>Y</v>
          </cell>
          <cell r="O253">
            <v>43800</v>
          </cell>
          <cell r="P253" t="str">
            <v>Mainstream</v>
          </cell>
          <cell r="R253" t="str">
            <v>A</v>
          </cell>
        </row>
        <row r="254">
          <cell r="B254">
            <v>40084905</v>
          </cell>
          <cell r="C254" t="str">
            <v>905</v>
          </cell>
          <cell r="D254" t="str">
            <v>MAXI PERFORMANCE 0W30 507 CX 12X1L</v>
          </cell>
          <cell r="E254">
            <v>40084801</v>
          </cell>
          <cell r="F254" t="str">
            <v>MAXI PERFORMANCE 0W30 507 GRANEL</v>
          </cell>
          <cell r="H254" t="str">
            <v>Óleo</v>
          </cell>
          <cell r="I254" t="str">
            <v>12X1L</v>
          </cell>
          <cell r="J254" t="str">
            <v>1 L</v>
          </cell>
          <cell r="K254" t="str">
            <v>OEM</v>
          </cell>
          <cell r="L254" t="str">
            <v>VW</v>
          </cell>
          <cell r="M254" t="str">
            <v>Local</v>
          </cell>
          <cell r="N254" t="str">
            <v>Y</v>
          </cell>
          <cell r="O254">
            <v>43800</v>
          </cell>
          <cell r="P254" t="str">
            <v>Mainstream</v>
          </cell>
          <cell r="R254" t="str">
            <v>A</v>
          </cell>
        </row>
        <row r="255">
          <cell r="B255">
            <v>40084809</v>
          </cell>
          <cell r="C255" t="str">
            <v>809</v>
          </cell>
          <cell r="D255" t="str">
            <v>MAXI PERFORMANCE 0W30 507 TB 209L</v>
          </cell>
          <cell r="E255">
            <v>40084801</v>
          </cell>
          <cell r="F255" t="str">
            <v>MAXI PERFORMANCE 0W30 507 GRANEL</v>
          </cell>
          <cell r="H255" t="str">
            <v>Óleo</v>
          </cell>
          <cell r="I255" t="str">
            <v>209L</v>
          </cell>
          <cell r="J255" t="str">
            <v>TAMBOR</v>
          </cell>
          <cell r="K255" t="str">
            <v>OEM</v>
          </cell>
          <cell r="L255" t="str">
            <v>VW</v>
          </cell>
          <cell r="M255" t="str">
            <v>Local</v>
          </cell>
          <cell r="N255" t="str">
            <v>Y</v>
          </cell>
          <cell r="O255">
            <v>43837</v>
          </cell>
          <cell r="P255" t="str">
            <v>Mainstream</v>
          </cell>
          <cell r="R255" t="str">
            <v>A</v>
          </cell>
        </row>
        <row r="256">
          <cell r="B256">
            <v>40083905</v>
          </cell>
          <cell r="C256" t="str">
            <v>905</v>
          </cell>
          <cell r="D256" t="str">
            <v>MAXI PERFORMANCE 10W40 501 505 CX 12X1L</v>
          </cell>
          <cell r="E256">
            <v>41054801</v>
          </cell>
          <cell r="F256" t="str">
            <v>HELIX HX7 10W40 SN NEW GRANEL</v>
          </cell>
          <cell r="H256" t="str">
            <v>Óleo</v>
          </cell>
          <cell r="I256" t="str">
            <v>12X1L</v>
          </cell>
          <cell r="J256" t="str">
            <v>1 L</v>
          </cell>
          <cell r="K256" t="str">
            <v>OEM</v>
          </cell>
          <cell r="L256" t="str">
            <v>VW</v>
          </cell>
          <cell r="M256" t="str">
            <v>Local</v>
          </cell>
          <cell r="N256" t="str">
            <v>Y</v>
          </cell>
          <cell r="O256">
            <v>43800</v>
          </cell>
          <cell r="P256" t="str">
            <v>Mainstream</v>
          </cell>
          <cell r="R256" t="str">
            <v>A</v>
          </cell>
        </row>
        <row r="257">
          <cell r="B257">
            <v>40082905</v>
          </cell>
          <cell r="C257" t="str">
            <v>905</v>
          </cell>
          <cell r="D257" t="str">
            <v>MAXI PERFORMANCE 20W50 SL CX 12X1L</v>
          </cell>
          <cell r="E257">
            <v>41064801</v>
          </cell>
          <cell r="F257" t="str">
            <v>HELIX HX3 20W50 SL GRANEL</v>
          </cell>
          <cell r="H257" t="str">
            <v>Óleo</v>
          </cell>
          <cell r="I257" t="str">
            <v>12X1L</v>
          </cell>
          <cell r="J257" t="str">
            <v>1 L</v>
          </cell>
          <cell r="K257" t="str">
            <v>OEM</v>
          </cell>
          <cell r="L257" t="str">
            <v>VW</v>
          </cell>
          <cell r="M257" t="str">
            <v>Local</v>
          </cell>
          <cell r="N257" t="str">
            <v>Y</v>
          </cell>
          <cell r="O257">
            <v>43800</v>
          </cell>
          <cell r="P257" t="str">
            <v>Mainstream</v>
          </cell>
          <cell r="R257" t="str">
            <v>A</v>
          </cell>
        </row>
        <row r="258">
          <cell r="B258">
            <v>40085905</v>
          </cell>
          <cell r="C258" t="str">
            <v>905</v>
          </cell>
          <cell r="D258" t="str">
            <v>MAXI PERFORMANCE 5W-30 SN GF-5 CX 12X1L</v>
          </cell>
          <cell r="E258">
            <v>43515801</v>
          </cell>
          <cell r="F258" t="str">
            <v>HELIX HX7 5W-30 NEW GRANEL</v>
          </cell>
          <cell r="H258" t="str">
            <v>Óleo</v>
          </cell>
          <cell r="I258" t="str">
            <v>12X1L</v>
          </cell>
          <cell r="J258" t="str">
            <v>1 L</v>
          </cell>
          <cell r="K258" t="str">
            <v>OEM</v>
          </cell>
          <cell r="L258" t="str">
            <v>VW</v>
          </cell>
          <cell r="M258" t="str">
            <v>Local</v>
          </cell>
          <cell r="N258" t="str">
            <v>Y</v>
          </cell>
          <cell r="O258">
            <v>43800</v>
          </cell>
          <cell r="P258" t="str">
            <v>Mainstream</v>
          </cell>
          <cell r="R258" t="str">
            <v>A</v>
          </cell>
        </row>
        <row r="259">
          <cell r="B259">
            <v>40085809</v>
          </cell>
          <cell r="C259" t="str">
            <v>809</v>
          </cell>
          <cell r="D259" t="str">
            <v>MAXI PERFORMANCE 5W-30 SN GF-5 TB 209L</v>
          </cell>
          <cell r="E259">
            <v>43515801</v>
          </cell>
          <cell r="F259" t="str">
            <v>HELIX HX7 5W-30 NEW GRANEL</v>
          </cell>
          <cell r="H259" t="str">
            <v>Óleo</v>
          </cell>
          <cell r="I259" t="str">
            <v>209L</v>
          </cell>
          <cell r="J259" t="str">
            <v>TAMBOR</v>
          </cell>
          <cell r="K259" t="str">
            <v>OEM</v>
          </cell>
          <cell r="L259" t="str">
            <v>VW</v>
          </cell>
          <cell r="M259" t="str">
            <v>Local</v>
          </cell>
          <cell r="N259" t="str">
            <v>Y</v>
          </cell>
          <cell r="O259">
            <v>43837</v>
          </cell>
          <cell r="P259" t="str">
            <v>Mainstream</v>
          </cell>
          <cell r="R259" t="str">
            <v>A</v>
          </cell>
        </row>
        <row r="260">
          <cell r="B260">
            <v>40081905</v>
          </cell>
          <cell r="C260" t="str">
            <v>905</v>
          </cell>
          <cell r="D260" t="str">
            <v>MAXI PERFORMANCE 5W40 502 505 CX 12X1L</v>
          </cell>
          <cell r="E260">
            <v>41053801</v>
          </cell>
          <cell r="F260" t="str">
            <v>HELIX ULTRA PROF AV 5W40 GRANEL</v>
          </cell>
          <cell r="H260" t="str">
            <v>Óleo</v>
          </cell>
          <cell r="I260" t="str">
            <v>12X1L</v>
          </cell>
          <cell r="J260" t="str">
            <v>1 L</v>
          </cell>
          <cell r="K260" t="str">
            <v>OEM</v>
          </cell>
          <cell r="L260" t="str">
            <v>VW</v>
          </cell>
          <cell r="M260" t="str">
            <v>Local</v>
          </cell>
          <cell r="N260" t="str">
            <v>Y</v>
          </cell>
          <cell r="O260">
            <v>43800</v>
          </cell>
          <cell r="P260" t="str">
            <v>Mainstream</v>
          </cell>
          <cell r="R260" t="str">
            <v>A</v>
          </cell>
        </row>
        <row r="261">
          <cell r="B261">
            <v>40081809</v>
          </cell>
          <cell r="C261" t="str">
            <v>809</v>
          </cell>
          <cell r="D261" t="str">
            <v>MAXI PERFORMANCE 5W40 502 505 TB 209L</v>
          </cell>
          <cell r="E261">
            <v>41053801</v>
          </cell>
          <cell r="F261" t="str">
            <v>HELIX ULTRA PROF AV 5W40 GRANEL</v>
          </cell>
          <cell r="H261" t="str">
            <v>Óleo</v>
          </cell>
          <cell r="I261" t="str">
            <v>209L</v>
          </cell>
          <cell r="J261" t="str">
            <v>TAMBOR</v>
          </cell>
          <cell r="K261" t="str">
            <v>OEM</v>
          </cell>
          <cell r="L261" t="str">
            <v>VW</v>
          </cell>
          <cell r="M261" t="str">
            <v>Local</v>
          </cell>
          <cell r="N261" t="str">
            <v>Y</v>
          </cell>
          <cell r="O261">
            <v>43800</v>
          </cell>
          <cell r="P261" t="str">
            <v>Mainstream</v>
          </cell>
          <cell r="R261" t="str">
            <v>A</v>
          </cell>
        </row>
        <row r="262">
          <cell r="B262">
            <v>47984909</v>
          </cell>
          <cell r="C262" t="str">
            <v>909</v>
          </cell>
          <cell r="D262" t="str">
            <v>MB AMG HIGH PERF SAE 0W40 229.5 CX 12X1L</v>
          </cell>
          <cell r="E262" t="str">
            <v>N/A</v>
          </cell>
          <cell r="F262" t="str">
            <v>IMPORTADO</v>
          </cell>
          <cell r="H262" t="str">
            <v>Óleo</v>
          </cell>
          <cell r="I262" t="str">
            <v>12X1L</v>
          </cell>
          <cell r="J262" t="str">
            <v>1 L</v>
          </cell>
          <cell r="K262" t="str">
            <v>OEM</v>
          </cell>
          <cell r="L262" t="str">
            <v>MB</v>
          </cell>
          <cell r="M262" t="str">
            <v>Importado</v>
          </cell>
          <cell r="N262" t="str">
            <v>Y</v>
          </cell>
          <cell r="O262">
            <v>44531</v>
          </cell>
          <cell r="P262" t="str">
            <v>Mainstream</v>
          </cell>
          <cell r="R262" t="str">
            <v>A</v>
          </cell>
        </row>
        <row r="263">
          <cell r="B263">
            <v>47984849</v>
          </cell>
          <cell r="C263" t="str">
            <v>849</v>
          </cell>
          <cell r="D263" t="str">
            <v>MB AMG HIGH PERF SAE 0W40 229.5 TB 209L</v>
          </cell>
          <cell r="E263" t="str">
            <v>N/A</v>
          </cell>
          <cell r="F263" t="str">
            <v>IMPORTADO</v>
          </cell>
          <cell r="H263" t="str">
            <v>Óleo</v>
          </cell>
          <cell r="I263" t="str">
            <v>209L</v>
          </cell>
          <cell r="J263" t="str">
            <v>TAMBOR</v>
          </cell>
          <cell r="K263" t="str">
            <v>OEM</v>
          </cell>
          <cell r="L263" t="str">
            <v>MB</v>
          </cell>
          <cell r="M263" t="str">
            <v>Importado</v>
          </cell>
          <cell r="N263" t="str">
            <v>Y</v>
          </cell>
          <cell r="O263">
            <v>44531</v>
          </cell>
          <cell r="P263" t="str">
            <v>Mainstream</v>
          </cell>
          <cell r="R263" t="str">
            <v>A</v>
          </cell>
        </row>
        <row r="264">
          <cell r="B264">
            <v>43349909</v>
          </cell>
          <cell r="C264" t="str">
            <v>909</v>
          </cell>
          <cell r="D264" t="str">
            <v>MB ATF DCT 236.21 CX 12X1L</v>
          </cell>
          <cell r="E264" t="str">
            <v>N/A</v>
          </cell>
          <cell r="F264" t="str">
            <v>IMPORTADO</v>
          </cell>
          <cell r="H264" t="str">
            <v>Óleo</v>
          </cell>
          <cell r="I264" t="str">
            <v>12X1L</v>
          </cell>
          <cell r="J264" t="str">
            <v>1 L</v>
          </cell>
          <cell r="K264" t="str">
            <v>OEM</v>
          </cell>
          <cell r="L264" t="str">
            <v>MB</v>
          </cell>
          <cell r="M264" t="str">
            <v>Importado</v>
          </cell>
          <cell r="N264" t="str">
            <v>Y</v>
          </cell>
          <cell r="O264">
            <v>44546</v>
          </cell>
          <cell r="P264" t="str">
            <v>Mainstream</v>
          </cell>
          <cell r="R264" t="str">
            <v>A</v>
          </cell>
        </row>
        <row r="265">
          <cell r="B265">
            <v>43357860</v>
          </cell>
          <cell r="C265" t="str">
            <v>860</v>
          </cell>
          <cell r="D265" t="str">
            <v>MB AXLE OIL 75W90 235.8 FR 20L</v>
          </cell>
          <cell r="E265" t="str">
            <v>N/A</v>
          </cell>
          <cell r="F265" t="str">
            <v>IMPORTADO</v>
          </cell>
          <cell r="H265" t="str">
            <v>Óleo</v>
          </cell>
          <cell r="I265" t="str">
            <v>20L</v>
          </cell>
          <cell r="J265" t="str">
            <v>BOMBONA</v>
          </cell>
          <cell r="K265" t="str">
            <v>OEM</v>
          </cell>
          <cell r="L265" t="str">
            <v>MB</v>
          </cell>
          <cell r="M265" t="str">
            <v>Importado</v>
          </cell>
          <cell r="N265" t="str">
            <v>Y</v>
          </cell>
          <cell r="O265">
            <v>44775</v>
          </cell>
          <cell r="P265" t="str">
            <v>Mainstream</v>
          </cell>
          <cell r="R265" t="str">
            <v>A</v>
          </cell>
        </row>
        <row r="266">
          <cell r="B266">
            <v>47986860</v>
          </cell>
          <cell r="C266" t="str">
            <v>860</v>
          </cell>
          <cell r="D266" t="str">
            <v>MB GEAR OIL 75W90 235.11 FR 20L</v>
          </cell>
          <cell r="E266" t="str">
            <v>N/A</v>
          </cell>
          <cell r="F266" t="str">
            <v>IMPORTADO</v>
          </cell>
          <cell r="H266" t="str">
            <v>Óleo</v>
          </cell>
          <cell r="I266" t="str">
            <v>20L</v>
          </cell>
          <cell r="J266" t="str">
            <v>BOMBONA</v>
          </cell>
          <cell r="K266" t="str">
            <v>OEM</v>
          </cell>
          <cell r="L266" t="str">
            <v>MB</v>
          </cell>
          <cell r="M266" t="str">
            <v>Importado</v>
          </cell>
          <cell r="N266" t="str">
            <v>Y</v>
          </cell>
          <cell r="O266">
            <v>44750</v>
          </cell>
          <cell r="P266" t="str">
            <v>Mainstream</v>
          </cell>
          <cell r="R266" t="str">
            <v>A</v>
          </cell>
        </row>
        <row r="267">
          <cell r="B267">
            <v>47991860</v>
          </cell>
          <cell r="C267" t="str">
            <v>860</v>
          </cell>
          <cell r="D267" t="str">
            <v>MB GEAR OIL 80W 235.1 FR 20L</v>
          </cell>
          <cell r="E267" t="str">
            <v>N/A</v>
          </cell>
          <cell r="F267" t="str">
            <v>IMPORTADO</v>
          </cell>
          <cell r="H267" t="str">
            <v>Óleo</v>
          </cell>
          <cell r="I267" t="str">
            <v>20L</v>
          </cell>
          <cell r="J267" t="str">
            <v>BOMBONA</v>
          </cell>
          <cell r="K267" t="str">
            <v>OEM</v>
          </cell>
          <cell r="L267" t="str">
            <v>MB</v>
          </cell>
          <cell r="M267" t="str">
            <v>Importado</v>
          </cell>
          <cell r="N267" t="str">
            <v>Y</v>
          </cell>
          <cell r="O267">
            <v>44553</v>
          </cell>
          <cell r="P267" t="str">
            <v>Mainstream</v>
          </cell>
          <cell r="R267" t="str">
            <v>A</v>
          </cell>
        </row>
        <row r="268">
          <cell r="B268">
            <v>47991849</v>
          </cell>
          <cell r="C268" t="str">
            <v>849</v>
          </cell>
          <cell r="D268" t="str">
            <v>MB GEAR OIL 80W 235.1 TB 209L</v>
          </cell>
          <cell r="E268" t="str">
            <v>N/A</v>
          </cell>
          <cell r="F268" t="str">
            <v>IMPORTADO</v>
          </cell>
          <cell r="H268" t="str">
            <v>Óleo</v>
          </cell>
          <cell r="I268" t="str">
            <v>209L</v>
          </cell>
          <cell r="J268" t="str">
            <v>TAMBOR</v>
          </cell>
          <cell r="K268" t="str">
            <v>OEM</v>
          </cell>
          <cell r="L268" t="str">
            <v>MB</v>
          </cell>
          <cell r="M268" t="str">
            <v>Importado</v>
          </cell>
          <cell r="N268" t="str">
            <v>Y</v>
          </cell>
          <cell r="O268">
            <v>44531</v>
          </cell>
          <cell r="P268" t="str">
            <v>Mainstream</v>
          </cell>
          <cell r="R268" t="str">
            <v>A</v>
          </cell>
        </row>
        <row r="269">
          <cell r="B269">
            <v>47987855</v>
          </cell>
          <cell r="C269" t="str">
            <v>855</v>
          </cell>
          <cell r="D269" t="str">
            <v>MB GEAR OIL SAE 90 235.12 FR 20L</v>
          </cell>
          <cell r="E269">
            <v>45678801</v>
          </cell>
          <cell r="F269" t="str">
            <v>SPIRAX S2 GD GRANEL</v>
          </cell>
          <cell r="H269" t="str">
            <v>Óleo</v>
          </cell>
          <cell r="I269" t="str">
            <v>20L</v>
          </cell>
          <cell r="J269" t="str">
            <v>BOMBONA</v>
          </cell>
          <cell r="K269" t="str">
            <v>OEM</v>
          </cell>
          <cell r="L269" t="str">
            <v>MB</v>
          </cell>
          <cell r="M269" t="str">
            <v>Local</v>
          </cell>
          <cell r="N269" t="str">
            <v>Y</v>
          </cell>
          <cell r="O269">
            <v>44557</v>
          </cell>
          <cell r="P269" t="str">
            <v>Mainstream</v>
          </cell>
          <cell r="R269" t="str">
            <v>A</v>
          </cell>
        </row>
        <row r="270">
          <cell r="B270">
            <v>47987809</v>
          </cell>
          <cell r="C270" t="str">
            <v>809</v>
          </cell>
          <cell r="D270" t="str">
            <v>MB GEAR OIL SAE 90 235.12 TB 209L</v>
          </cell>
          <cell r="E270">
            <v>45678801</v>
          </cell>
          <cell r="F270" t="str">
            <v>SPIRAX S2 GD GRANEL</v>
          </cell>
          <cell r="H270" t="str">
            <v>Óleo</v>
          </cell>
          <cell r="I270" t="str">
            <v>209L</v>
          </cell>
          <cell r="J270" t="str">
            <v>TAMBOR</v>
          </cell>
          <cell r="K270" t="str">
            <v>OEM</v>
          </cell>
          <cell r="L270" t="str">
            <v>MB</v>
          </cell>
          <cell r="M270" t="str">
            <v>Local</v>
          </cell>
          <cell r="N270" t="str">
            <v>Y</v>
          </cell>
          <cell r="O270">
            <v>44531</v>
          </cell>
          <cell r="P270" t="str">
            <v>Mainstream</v>
          </cell>
          <cell r="R270" t="str">
            <v>A</v>
          </cell>
        </row>
        <row r="271">
          <cell r="B271">
            <v>43343909</v>
          </cell>
          <cell r="C271" t="str">
            <v>909</v>
          </cell>
          <cell r="D271" t="str">
            <v>MB GEN ATF 236.14 CX 12X1L</v>
          </cell>
          <cell r="E271" t="str">
            <v>N/A</v>
          </cell>
          <cell r="F271" t="str">
            <v>IMPORTADO</v>
          </cell>
          <cell r="H271" t="str">
            <v>Óleo</v>
          </cell>
          <cell r="I271" t="str">
            <v>12X1L</v>
          </cell>
          <cell r="J271" t="str">
            <v>1 L</v>
          </cell>
          <cell r="K271" t="str">
            <v>OEM</v>
          </cell>
          <cell r="L271" t="str">
            <v>MB</v>
          </cell>
          <cell r="M271" t="str">
            <v>Importado</v>
          </cell>
          <cell r="N271" t="str">
            <v>Y</v>
          </cell>
          <cell r="O271">
            <v>44531</v>
          </cell>
          <cell r="P271" t="str">
            <v>Mainstream</v>
          </cell>
          <cell r="R271" t="str">
            <v>A</v>
          </cell>
        </row>
        <row r="272">
          <cell r="B272">
            <v>43348909</v>
          </cell>
          <cell r="C272" t="str">
            <v>909</v>
          </cell>
          <cell r="D272" t="str">
            <v>MB GEN FE ATF 236.15 CX 12X1L</v>
          </cell>
          <cell r="E272" t="str">
            <v>N/A</v>
          </cell>
          <cell r="F272" t="str">
            <v>IMPORTADO</v>
          </cell>
          <cell r="H272" t="str">
            <v>Óleo</v>
          </cell>
          <cell r="I272" t="str">
            <v>12X1L</v>
          </cell>
          <cell r="J272" t="str">
            <v>1 L</v>
          </cell>
          <cell r="K272" t="str">
            <v>OEM</v>
          </cell>
          <cell r="L272" t="str">
            <v>MB</v>
          </cell>
          <cell r="M272" t="str">
            <v>Importado</v>
          </cell>
          <cell r="N272" t="str">
            <v>Y</v>
          </cell>
          <cell r="O272">
            <v>44531</v>
          </cell>
          <cell r="P272" t="str">
            <v>Mainstream</v>
          </cell>
          <cell r="R272" t="str">
            <v>A</v>
          </cell>
        </row>
        <row r="273">
          <cell r="B273">
            <v>47983909</v>
          </cell>
          <cell r="C273" t="str">
            <v>909</v>
          </cell>
          <cell r="D273" t="str">
            <v>MB GEN FE ATF 236.17 CX 12X1L</v>
          </cell>
          <cell r="E273" t="str">
            <v>N/A</v>
          </cell>
          <cell r="F273" t="str">
            <v>IMPORTADO</v>
          </cell>
          <cell r="H273" t="str">
            <v>Óleo</v>
          </cell>
          <cell r="I273" t="str">
            <v>12X1L</v>
          </cell>
          <cell r="J273" t="str">
            <v>1 L</v>
          </cell>
          <cell r="K273" t="str">
            <v>OEM</v>
          </cell>
          <cell r="L273" t="str">
            <v>MB</v>
          </cell>
          <cell r="M273" t="str">
            <v>Importado</v>
          </cell>
          <cell r="N273" t="str">
            <v>Y</v>
          </cell>
          <cell r="O273">
            <v>44531</v>
          </cell>
          <cell r="P273" t="str">
            <v>Mainstream</v>
          </cell>
          <cell r="R273" t="str">
            <v>A</v>
          </cell>
        </row>
        <row r="274">
          <cell r="B274">
            <v>49167809</v>
          </cell>
          <cell r="C274" t="str">
            <v>809</v>
          </cell>
          <cell r="D274" t="str">
            <v>HEAT TRANSFER OIL S2 TB 209L</v>
          </cell>
          <cell r="E274">
            <v>49167801</v>
          </cell>
          <cell r="F274" t="str">
            <v>HEAT TRANSFER OIL S2 GRANEL</v>
          </cell>
          <cell r="H274" t="str">
            <v>Óleo</v>
          </cell>
          <cell r="I274" t="str">
            <v>209L</v>
          </cell>
          <cell r="J274" t="str">
            <v>TAMBOR</v>
          </cell>
          <cell r="K274" t="str">
            <v>INDUSTRIAL</v>
          </cell>
          <cell r="L274" t="str">
            <v>SHELL BRAND</v>
          </cell>
          <cell r="M274" t="str">
            <v>Local</v>
          </cell>
          <cell r="N274" t="str">
            <v>N</v>
          </cell>
          <cell r="O274">
            <v>40837</v>
          </cell>
          <cell r="P274" t="str">
            <v>Mainstream</v>
          </cell>
          <cell r="R274" t="str">
            <v>A</v>
          </cell>
        </row>
        <row r="275">
          <cell r="B275">
            <v>47990860</v>
          </cell>
          <cell r="C275" t="str">
            <v>860</v>
          </cell>
          <cell r="D275" t="str">
            <v>MB GEN RETARDER SAE 5W30 235.28 FR 20L</v>
          </cell>
          <cell r="E275" t="str">
            <v>N/A</v>
          </cell>
          <cell r="F275" t="str">
            <v>IMPORTADO</v>
          </cell>
          <cell r="H275" t="str">
            <v>Óleo</v>
          </cell>
          <cell r="I275" t="str">
            <v>20L</v>
          </cell>
          <cell r="J275" t="str">
            <v>BOMBONA</v>
          </cell>
          <cell r="K275" t="str">
            <v>OEM</v>
          </cell>
          <cell r="L275" t="str">
            <v>MB</v>
          </cell>
          <cell r="M275" t="str">
            <v>Importado</v>
          </cell>
          <cell r="N275" t="str">
            <v>Y</v>
          </cell>
          <cell r="O275">
            <v>44531</v>
          </cell>
          <cell r="P275" t="str">
            <v>Mainstream</v>
          </cell>
          <cell r="R275" t="str">
            <v>A</v>
          </cell>
        </row>
        <row r="276">
          <cell r="B276">
            <v>47985909</v>
          </cell>
          <cell r="C276" t="str">
            <v>909</v>
          </cell>
          <cell r="D276" t="str">
            <v>MB GEN SAE 0W20 229.71 CX 12X1L</v>
          </cell>
          <cell r="E276" t="str">
            <v>N/A</v>
          </cell>
          <cell r="F276" t="str">
            <v>IMPORTADO</v>
          </cell>
          <cell r="H276" t="str">
            <v>Óleo</v>
          </cell>
          <cell r="I276" t="str">
            <v>12X1L</v>
          </cell>
          <cell r="J276" t="str">
            <v>1 L</v>
          </cell>
          <cell r="K276" t="str">
            <v>OEM</v>
          </cell>
          <cell r="L276" t="str">
            <v>MB</v>
          </cell>
          <cell r="M276" t="str">
            <v>Importado</v>
          </cell>
          <cell r="N276" t="str">
            <v>Y</v>
          </cell>
          <cell r="O276" t="str">
            <v>-</v>
          </cell>
          <cell r="P276" t="str">
            <v>Mainstream</v>
          </cell>
          <cell r="R276" t="str">
            <v>A</v>
          </cell>
        </row>
        <row r="277">
          <cell r="B277">
            <v>47985849</v>
          </cell>
          <cell r="C277" t="str">
            <v>849</v>
          </cell>
          <cell r="D277" t="str">
            <v>MB GEN SAE 0W20 229.71 TB 209L</v>
          </cell>
          <cell r="E277" t="str">
            <v>N/A</v>
          </cell>
          <cell r="F277" t="str">
            <v>IMPORTADO</v>
          </cell>
          <cell r="H277" t="str">
            <v>Óleo</v>
          </cell>
          <cell r="I277" t="str">
            <v>209L</v>
          </cell>
          <cell r="J277" t="str">
            <v>TAMBOR</v>
          </cell>
          <cell r="K277" t="str">
            <v>OEM</v>
          </cell>
          <cell r="L277" t="str">
            <v>MB</v>
          </cell>
          <cell r="M277" t="str">
            <v>Importado</v>
          </cell>
          <cell r="N277" t="str">
            <v>Y</v>
          </cell>
          <cell r="O277">
            <v>44546</v>
          </cell>
          <cell r="P277" t="str">
            <v>Mainstream</v>
          </cell>
          <cell r="R277" t="str">
            <v>A</v>
          </cell>
        </row>
        <row r="278">
          <cell r="B278">
            <v>47981909</v>
          </cell>
          <cell r="C278" t="str">
            <v>909</v>
          </cell>
          <cell r="D278" t="str">
            <v>MB GEN SAE 15W40 228.3 CX 12X1L</v>
          </cell>
          <cell r="E278" t="str">
            <v>N/A</v>
          </cell>
          <cell r="F278" t="str">
            <v>IMPORTADO</v>
          </cell>
          <cell r="H278" t="str">
            <v>Óleo</v>
          </cell>
          <cell r="I278" t="str">
            <v>12X1L</v>
          </cell>
          <cell r="J278" t="str">
            <v>1 L</v>
          </cell>
          <cell r="K278" t="str">
            <v>OEM</v>
          </cell>
          <cell r="L278" t="str">
            <v>MB</v>
          </cell>
          <cell r="M278" t="str">
            <v>Importado</v>
          </cell>
          <cell r="N278" t="str">
            <v>Y</v>
          </cell>
          <cell r="O278">
            <v>44531</v>
          </cell>
          <cell r="P278" t="str">
            <v>Mainstream</v>
          </cell>
          <cell r="R278" t="str">
            <v>A</v>
          </cell>
        </row>
        <row r="279">
          <cell r="B279">
            <v>47981855</v>
          </cell>
          <cell r="C279" t="str">
            <v>855</v>
          </cell>
          <cell r="D279" t="str">
            <v>MB GEN SAE 15W40 228.3 FR 20L</v>
          </cell>
          <cell r="E279">
            <v>44414801</v>
          </cell>
          <cell r="F279" t="str">
            <v>RIMULA RT4 X 15W40 SHELL GRANEL</v>
          </cell>
          <cell r="H279" t="str">
            <v>Óleo</v>
          </cell>
          <cell r="I279" t="str">
            <v>20L</v>
          </cell>
          <cell r="J279" t="str">
            <v>BOMBONA</v>
          </cell>
          <cell r="K279" t="str">
            <v>OEM</v>
          </cell>
          <cell r="L279" t="str">
            <v>MB</v>
          </cell>
          <cell r="M279" t="str">
            <v>Local</v>
          </cell>
          <cell r="N279" t="str">
            <v>Y</v>
          </cell>
          <cell r="O279">
            <v>44538</v>
          </cell>
          <cell r="P279" t="str">
            <v>Mainstream</v>
          </cell>
          <cell r="R279" t="str">
            <v>A</v>
          </cell>
        </row>
        <row r="280">
          <cell r="B280">
            <v>47981801</v>
          </cell>
          <cell r="C280" t="str">
            <v>801</v>
          </cell>
          <cell r="D280" t="str">
            <v>MB GEN SAE 15W40 228.3 GRANEL</v>
          </cell>
          <cell r="E280">
            <v>44414801</v>
          </cell>
          <cell r="F280" t="str">
            <v>RIMULA RT4 X 15W40 SHELL GRANEL</v>
          </cell>
          <cell r="H280" t="str">
            <v>Óleo</v>
          </cell>
          <cell r="I280" t="str">
            <v>GRANEL</v>
          </cell>
          <cell r="J280" t="str">
            <v>GRANEL</v>
          </cell>
          <cell r="K280" t="str">
            <v>OEM</v>
          </cell>
          <cell r="L280" t="str">
            <v>MB</v>
          </cell>
          <cell r="M280" t="str">
            <v>Local</v>
          </cell>
          <cell r="N280" t="str">
            <v>Y</v>
          </cell>
          <cell r="O280">
            <v>44682</v>
          </cell>
          <cell r="P280" t="str">
            <v>Mainstream</v>
          </cell>
          <cell r="R280" t="str">
            <v>A</v>
          </cell>
        </row>
        <row r="281">
          <cell r="B281">
            <v>47981967</v>
          </cell>
          <cell r="C281" t="str">
            <v>967</v>
          </cell>
          <cell r="D281" t="str">
            <v>MB GEN SAE 15W40 228.3 TB 1000L</v>
          </cell>
          <cell r="E281">
            <v>44414801</v>
          </cell>
          <cell r="F281" t="str">
            <v>RIMULA RT4 X 15W40 SHELL GRANEL</v>
          </cell>
          <cell r="H281" t="str">
            <v>Óleo</v>
          </cell>
          <cell r="I281" t="str">
            <v>1000L</v>
          </cell>
          <cell r="J281" t="str">
            <v>IBC</v>
          </cell>
          <cell r="K281" t="str">
            <v>OEM</v>
          </cell>
          <cell r="L281" t="str">
            <v>MB</v>
          </cell>
          <cell r="M281" t="str">
            <v>Local</v>
          </cell>
          <cell r="N281" t="str">
            <v>Y</v>
          </cell>
          <cell r="O281" t="str">
            <v>-</v>
          </cell>
          <cell r="P281" t="str">
            <v>Mainstream</v>
          </cell>
          <cell r="R281" t="str">
            <v>A</v>
          </cell>
        </row>
        <row r="282">
          <cell r="B282">
            <v>47981809</v>
          </cell>
          <cell r="C282" t="str">
            <v>809</v>
          </cell>
          <cell r="D282" t="str">
            <v>MB GEN SAE 15W40 228.3 TB 209L</v>
          </cell>
          <cell r="E282">
            <v>44414801</v>
          </cell>
          <cell r="F282" t="str">
            <v>RIMULA RT4 X 15W40 SHELL GRANEL</v>
          </cell>
          <cell r="H282" t="str">
            <v>Óleo</v>
          </cell>
          <cell r="I282" t="str">
            <v>209L</v>
          </cell>
          <cell r="J282" t="str">
            <v>TAMBOR</v>
          </cell>
          <cell r="K282" t="str">
            <v>OEM</v>
          </cell>
          <cell r="L282" t="str">
            <v>MB</v>
          </cell>
          <cell r="M282" t="str">
            <v>Local</v>
          </cell>
          <cell r="N282" t="str">
            <v>Y</v>
          </cell>
          <cell r="O282">
            <v>44538</v>
          </cell>
          <cell r="P282" t="str">
            <v>Mainstream</v>
          </cell>
          <cell r="R282" t="str">
            <v>A</v>
          </cell>
        </row>
        <row r="283">
          <cell r="B283">
            <v>47988809</v>
          </cell>
          <cell r="C283" t="str">
            <v>809</v>
          </cell>
          <cell r="D283" t="str">
            <v>MB GEN SAE 15W40 228.31 TB 209L</v>
          </cell>
          <cell r="E283">
            <v>44424801</v>
          </cell>
          <cell r="F283" t="str">
            <v>RIMULA RT4 L 15W-40 (CK-4) GRANEL</v>
          </cell>
          <cell r="H283" t="str">
            <v>Óleo</v>
          </cell>
          <cell r="I283" t="str">
            <v>209L</v>
          </cell>
          <cell r="J283" t="str">
            <v>TAMBOR</v>
          </cell>
          <cell r="K283" t="str">
            <v>OEM</v>
          </cell>
          <cell r="L283" t="str">
            <v>MB</v>
          </cell>
          <cell r="M283" t="str">
            <v>Local</v>
          </cell>
          <cell r="N283" t="str">
            <v>Y</v>
          </cell>
          <cell r="O283" t="str">
            <v>-</v>
          </cell>
          <cell r="P283" t="str">
            <v>Premium</v>
          </cell>
          <cell r="R283" t="str">
            <v>A</v>
          </cell>
        </row>
        <row r="284">
          <cell r="B284">
            <v>43342909</v>
          </cell>
          <cell r="C284" t="str">
            <v>909</v>
          </cell>
          <cell r="D284" t="str">
            <v>MB GEN SAE 5W30 228.51 LT CX 12X1L</v>
          </cell>
          <cell r="E284" t="str">
            <v>N/A</v>
          </cell>
          <cell r="F284" t="str">
            <v>IMPORTADO</v>
          </cell>
          <cell r="H284" t="str">
            <v>Óleo</v>
          </cell>
          <cell r="I284" t="str">
            <v>12X1L</v>
          </cell>
          <cell r="J284" t="str">
            <v>1 L</v>
          </cell>
          <cell r="K284" t="str">
            <v>OEM</v>
          </cell>
          <cell r="L284" t="str">
            <v>MB</v>
          </cell>
          <cell r="M284" t="str">
            <v>Importado</v>
          </cell>
          <cell r="N284" t="str">
            <v>Y</v>
          </cell>
          <cell r="O284">
            <v>44546</v>
          </cell>
          <cell r="P284" t="str">
            <v>Mainstream</v>
          </cell>
          <cell r="R284" t="str">
            <v>A</v>
          </cell>
        </row>
        <row r="285">
          <cell r="B285">
            <v>43342855</v>
          </cell>
          <cell r="C285" t="str">
            <v>855</v>
          </cell>
          <cell r="D285" t="str">
            <v>MB GEN SAE 5W30 228.51 LT FR 20L</v>
          </cell>
          <cell r="E285">
            <v>40940801</v>
          </cell>
          <cell r="F285" t="str">
            <v>HD 1297 GRANEL</v>
          </cell>
          <cell r="H285" t="str">
            <v>Óleo</v>
          </cell>
          <cell r="I285" t="str">
            <v>20L</v>
          </cell>
          <cell r="J285" t="str">
            <v>BOMBONA</v>
          </cell>
          <cell r="K285" t="str">
            <v>OEM</v>
          </cell>
          <cell r="L285" t="str">
            <v>MB</v>
          </cell>
          <cell r="M285" t="str">
            <v>Local</v>
          </cell>
          <cell r="N285" t="str">
            <v>Y</v>
          </cell>
          <cell r="O285">
            <v>44537</v>
          </cell>
          <cell r="P285" t="str">
            <v>Mainstream</v>
          </cell>
          <cell r="R285" t="str">
            <v>A</v>
          </cell>
        </row>
        <row r="286">
          <cell r="B286">
            <v>43342809</v>
          </cell>
          <cell r="C286" t="str">
            <v>809</v>
          </cell>
          <cell r="D286" t="str">
            <v>MB GEN SAE 5W30 228.51 LT TB 209L</v>
          </cell>
          <cell r="E286">
            <v>40940801</v>
          </cell>
          <cell r="F286" t="str">
            <v>HD 1297 GRANEL</v>
          </cell>
          <cell r="H286" t="str">
            <v>Óleo</v>
          </cell>
          <cell r="I286" t="str">
            <v>209L</v>
          </cell>
          <cell r="J286" t="str">
            <v>TAMBOR</v>
          </cell>
          <cell r="K286" t="str">
            <v>OEM</v>
          </cell>
          <cell r="L286" t="str">
            <v>MB</v>
          </cell>
          <cell r="M286" t="str">
            <v>Local</v>
          </cell>
          <cell r="N286" t="str">
            <v>Y</v>
          </cell>
          <cell r="O286">
            <v>44538</v>
          </cell>
          <cell r="P286" t="str">
            <v>Mainstream</v>
          </cell>
          <cell r="R286" t="str">
            <v>A</v>
          </cell>
        </row>
        <row r="287">
          <cell r="B287">
            <v>43345909</v>
          </cell>
          <cell r="C287" t="str">
            <v>909</v>
          </cell>
          <cell r="D287" t="str">
            <v>MB GEN SAE 5W30 229.51 CX 12X1L</v>
          </cell>
          <cell r="E287" t="str">
            <v>N/A</v>
          </cell>
          <cell r="F287" t="str">
            <v>IMPORTADO</v>
          </cell>
          <cell r="H287" t="str">
            <v>Óleo</v>
          </cell>
          <cell r="I287" t="str">
            <v>12X1L</v>
          </cell>
          <cell r="J287" t="str">
            <v>1 L</v>
          </cell>
          <cell r="K287" t="str">
            <v>OEM</v>
          </cell>
          <cell r="L287" t="str">
            <v>MB</v>
          </cell>
          <cell r="M287" t="str">
            <v>Importado</v>
          </cell>
          <cell r="N287" t="str">
            <v>Y</v>
          </cell>
          <cell r="O287">
            <v>44531</v>
          </cell>
          <cell r="P287" t="str">
            <v>Mainstream</v>
          </cell>
          <cell r="R287" t="str">
            <v>A</v>
          </cell>
        </row>
        <row r="288">
          <cell r="B288">
            <v>43345849</v>
          </cell>
          <cell r="C288" t="str">
            <v>849</v>
          </cell>
          <cell r="D288" t="str">
            <v>MB GEN SAE 5W30 229.51 TB 209L</v>
          </cell>
          <cell r="E288" t="str">
            <v>N/A</v>
          </cell>
          <cell r="F288" t="str">
            <v>IMPORTADO</v>
          </cell>
          <cell r="H288" t="str">
            <v>Óleo</v>
          </cell>
          <cell r="I288" t="str">
            <v>209L</v>
          </cell>
          <cell r="J288" t="str">
            <v>TAMBOR</v>
          </cell>
          <cell r="K288" t="str">
            <v>OEM</v>
          </cell>
          <cell r="L288" t="str">
            <v>MB</v>
          </cell>
          <cell r="M288" t="str">
            <v>Importado</v>
          </cell>
          <cell r="N288" t="str">
            <v>Y</v>
          </cell>
          <cell r="O288">
            <v>44531</v>
          </cell>
          <cell r="P288" t="str">
            <v>Mainstream</v>
          </cell>
          <cell r="R288" t="str">
            <v>A</v>
          </cell>
        </row>
        <row r="289">
          <cell r="B289">
            <v>43350909</v>
          </cell>
          <cell r="C289" t="str">
            <v>909</v>
          </cell>
          <cell r="D289" t="str">
            <v>MB GEN SAE 5W40 229.5 CX 12X1L</v>
          </cell>
          <cell r="E289" t="str">
            <v>N/A</v>
          </cell>
          <cell r="F289" t="str">
            <v>IMPORTADO</v>
          </cell>
          <cell r="H289" t="str">
            <v>Óleo</v>
          </cell>
          <cell r="I289" t="str">
            <v>12X1L</v>
          </cell>
          <cell r="J289" t="str">
            <v>1 L</v>
          </cell>
          <cell r="K289" t="str">
            <v>OEM</v>
          </cell>
          <cell r="L289" t="str">
            <v>MB</v>
          </cell>
          <cell r="M289" t="str">
            <v>Importado</v>
          </cell>
          <cell r="N289" t="str">
            <v>Y</v>
          </cell>
          <cell r="O289" t="str">
            <v>-</v>
          </cell>
          <cell r="P289" t="str">
            <v>Mainstream</v>
          </cell>
          <cell r="R289" t="str">
            <v>A</v>
          </cell>
        </row>
        <row r="290">
          <cell r="B290">
            <v>43350801</v>
          </cell>
          <cell r="C290" t="str">
            <v>801</v>
          </cell>
          <cell r="D290" t="str">
            <v>MB GEN SAE 5W40 229.5 GRANEL</v>
          </cell>
          <cell r="E290" t="str">
            <v>N/A</v>
          </cell>
          <cell r="F290" t="str">
            <v>IMPORTADO</v>
          </cell>
          <cell r="H290" t="str">
            <v>Óleo</v>
          </cell>
          <cell r="I290" t="str">
            <v>GRANEL</v>
          </cell>
          <cell r="J290" t="str">
            <v>GRANEL</v>
          </cell>
          <cell r="K290" t="str">
            <v>OEM</v>
          </cell>
          <cell r="L290" t="str">
            <v>MB</v>
          </cell>
          <cell r="M290" t="str">
            <v>Importado</v>
          </cell>
          <cell r="N290" t="str">
            <v>Y</v>
          </cell>
          <cell r="O290">
            <v>44560</v>
          </cell>
          <cell r="P290" t="str">
            <v>Mainstream</v>
          </cell>
          <cell r="R290" t="str">
            <v>A</v>
          </cell>
        </row>
        <row r="291">
          <cell r="B291">
            <v>43350809</v>
          </cell>
          <cell r="C291" t="str">
            <v>809</v>
          </cell>
          <cell r="D291" t="str">
            <v>MB GEN SAE 5W40 229.5 TB 209L</v>
          </cell>
          <cell r="E291">
            <v>43350801</v>
          </cell>
          <cell r="F291" t="str">
            <v>MB GEN SAE 5W40 229.5 GRANEL</v>
          </cell>
          <cell r="H291" t="str">
            <v>Óleo</v>
          </cell>
          <cell r="I291" t="str">
            <v>209L</v>
          </cell>
          <cell r="J291" t="str">
            <v>TAMBOR</v>
          </cell>
          <cell r="K291" t="str">
            <v>OEM</v>
          </cell>
          <cell r="L291" t="str">
            <v>MB</v>
          </cell>
          <cell r="M291" t="str">
            <v>Local</v>
          </cell>
          <cell r="N291" t="str">
            <v>Y</v>
          </cell>
          <cell r="O291">
            <v>44531</v>
          </cell>
          <cell r="P291" t="str">
            <v>Mainstream</v>
          </cell>
          <cell r="R291" t="str">
            <v>A</v>
          </cell>
        </row>
        <row r="292">
          <cell r="B292">
            <v>47982855</v>
          </cell>
          <cell r="C292" t="str">
            <v>855</v>
          </cell>
          <cell r="D292" t="str">
            <v>MB OIL SAE 80W90 235.20 FR 20L</v>
          </cell>
          <cell r="E292">
            <v>43061801</v>
          </cell>
          <cell r="F292" t="str">
            <v>SPIRAX S3 AD 80W90 GRANEL</v>
          </cell>
          <cell r="H292" t="str">
            <v>Óleo</v>
          </cell>
          <cell r="I292" t="str">
            <v>20L</v>
          </cell>
          <cell r="J292" t="str">
            <v>BOMBONA</v>
          </cell>
          <cell r="K292" t="str">
            <v>OEM</v>
          </cell>
          <cell r="L292" t="str">
            <v>MB</v>
          </cell>
          <cell r="M292" t="str">
            <v>Local</v>
          </cell>
          <cell r="N292" t="str">
            <v>Y</v>
          </cell>
          <cell r="O292">
            <v>44537</v>
          </cell>
          <cell r="P292" t="str">
            <v>Mainstream</v>
          </cell>
          <cell r="R292" t="str">
            <v>A</v>
          </cell>
        </row>
        <row r="293">
          <cell r="B293">
            <v>47982809</v>
          </cell>
          <cell r="C293" t="str">
            <v>809</v>
          </cell>
          <cell r="D293" t="str">
            <v>MB OIL SAE 80W90 235.20 TB 209L</v>
          </cell>
          <cell r="E293">
            <v>43061801</v>
          </cell>
          <cell r="F293" t="str">
            <v>SPIRAX S3 AD 80W90 GRANEL</v>
          </cell>
          <cell r="H293" t="str">
            <v>Óleo</v>
          </cell>
          <cell r="I293" t="str">
            <v>209L</v>
          </cell>
          <cell r="J293" t="str">
            <v>TAMBOR</v>
          </cell>
          <cell r="K293" t="str">
            <v>OEM</v>
          </cell>
          <cell r="L293" t="str">
            <v>MB</v>
          </cell>
          <cell r="M293" t="str">
            <v>Local</v>
          </cell>
          <cell r="N293" t="str">
            <v>Y</v>
          </cell>
          <cell r="O293">
            <v>44538</v>
          </cell>
          <cell r="P293" t="str">
            <v>Mainstream</v>
          </cell>
          <cell r="R293" t="str">
            <v>A</v>
          </cell>
        </row>
        <row r="294">
          <cell r="B294">
            <v>49067855</v>
          </cell>
          <cell r="C294" t="str">
            <v>855</v>
          </cell>
          <cell r="D294" t="str">
            <v>HYDRAULIC S1 M 68 FR 20L</v>
          </cell>
          <cell r="E294">
            <v>49067801</v>
          </cell>
          <cell r="F294" t="str">
            <v>HYDRAULIC S1 M 68 GRANEL</v>
          </cell>
          <cell r="H294" t="str">
            <v>Óleo</v>
          </cell>
          <cell r="I294" t="str">
            <v>20L</v>
          </cell>
          <cell r="J294" t="str">
            <v>BOMBONA</v>
          </cell>
          <cell r="K294" t="str">
            <v>INDUSTRIAL</v>
          </cell>
          <cell r="L294" t="str">
            <v>SHELL BRAND</v>
          </cell>
          <cell r="M294" t="str">
            <v>Local</v>
          </cell>
          <cell r="N294" t="str">
            <v>N</v>
          </cell>
          <cell r="O294">
            <v>42619</v>
          </cell>
          <cell r="P294" t="str">
            <v>Mainstream</v>
          </cell>
          <cell r="R294" t="str">
            <v>A</v>
          </cell>
        </row>
        <row r="295">
          <cell r="B295">
            <v>49067801</v>
          </cell>
          <cell r="C295" t="str">
            <v>801</v>
          </cell>
          <cell r="D295" t="str">
            <v>HYDRAULIC S1 M 68 GRANEL</v>
          </cell>
          <cell r="E295">
            <v>49067801</v>
          </cell>
          <cell r="F295" t="str">
            <v>HYDRAULIC S1 M 68 GRANEL</v>
          </cell>
          <cell r="H295" t="str">
            <v>Óleo</v>
          </cell>
          <cell r="I295" t="str">
            <v>GRANEL</v>
          </cell>
          <cell r="J295" t="str">
            <v>GRANEL</v>
          </cell>
          <cell r="K295" t="str">
            <v>INDUSTRIAL</v>
          </cell>
          <cell r="L295" t="str">
            <v>SHELL BRAND</v>
          </cell>
          <cell r="M295" t="str">
            <v>Local</v>
          </cell>
          <cell r="N295" t="str">
            <v>N</v>
          </cell>
          <cell r="O295">
            <v>42590</v>
          </cell>
          <cell r="P295" t="str">
            <v>Mainstream</v>
          </cell>
          <cell r="R295" t="str">
            <v>A</v>
          </cell>
        </row>
        <row r="296">
          <cell r="B296">
            <v>49067809</v>
          </cell>
          <cell r="C296" t="str">
            <v>809</v>
          </cell>
          <cell r="D296" t="str">
            <v>HYDRAULIC S1 M 68 TB 209L</v>
          </cell>
          <cell r="E296">
            <v>49067801</v>
          </cell>
          <cell r="F296" t="str">
            <v>HYDRAULIC S1 M 68 GRANEL</v>
          </cell>
          <cell r="H296" t="str">
            <v>Óleo</v>
          </cell>
          <cell r="I296" t="str">
            <v>209L</v>
          </cell>
          <cell r="J296" t="str">
            <v>TAMBOR</v>
          </cell>
          <cell r="K296" t="str">
            <v>INDUSTRIAL</v>
          </cell>
          <cell r="L296" t="str">
            <v>SHELL BRAND</v>
          </cell>
          <cell r="M296" t="str">
            <v>Local</v>
          </cell>
          <cell r="N296" t="str">
            <v>N</v>
          </cell>
          <cell r="O296">
            <v>42590</v>
          </cell>
          <cell r="P296" t="str">
            <v>Mainstream</v>
          </cell>
          <cell r="R296" t="str">
            <v>A</v>
          </cell>
        </row>
        <row r="297">
          <cell r="B297">
            <v>41080907</v>
          </cell>
          <cell r="C297" t="str">
            <v>907</v>
          </cell>
          <cell r="D297" t="str">
            <v>MF ENGINE GENUINE 15W40 CX 4X4L</v>
          </cell>
          <cell r="E297">
            <v>44422801</v>
          </cell>
          <cell r="F297" t="str">
            <v>RIMULA R3 EXTRA 15W40 CI-4 GRANEL</v>
          </cell>
          <cell r="H297" t="str">
            <v>Óleo</v>
          </cell>
          <cell r="I297" t="str">
            <v>4X4L</v>
          </cell>
          <cell r="J297" t="str">
            <v>4 L</v>
          </cell>
          <cell r="K297" t="str">
            <v>OEM</v>
          </cell>
          <cell r="L297" t="str">
            <v>AGCO</v>
          </cell>
          <cell r="M297" t="str">
            <v>Local</v>
          </cell>
          <cell r="N297" t="str">
            <v>Y</v>
          </cell>
          <cell r="O297">
            <v>43018</v>
          </cell>
          <cell r="P297" t="str">
            <v>Mainstream</v>
          </cell>
          <cell r="R297" t="str">
            <v>F</v>
          </cell>
        </row>
        <row r="298">
          <cell r="B298">
            <v>41080855</v>
          </cell>
          <cell r="C298" t="str">
            <v>855</v>
          </cell>
          <cell r="D298" t="str">
            <v>MF ENGINE GENUINE 15W40 FR 20L</v>
          </cell>
          <cell r="E298">
            <v>44422801</v>
          </cell>
          <cell r="F298" t="str">
            <v>RIMULA R3 EXTRA 15W40 CI-4 GRANEL</v>
          </cell>
          <cell r="H298" t="str">
            <v>Óleo</v>
          </cell>
          <cell r="I298" t="str">
            <v>20L</v>
          </cell>
          <cell r="J298" t="str">
            <v>BOMBONA</v>
          </cell>
          <cell r="K298" t="str">
            <v>OEM</v>
          </cell>
          <cell r="L298" t="str">
            <v>AGCO</v>
          </cell>
          <cell r="M298" t="str">
            <v>Local</v>
          </cell>
          <cell r="N298" t="str">
            <v>Y</v>
          </cell>
          <cell r="O298">
            <v>43018</v>
          </cell>
          <cell r="P298" t="str">
            <v>Mainstream</v>
          </cell>
          <cell r="R298" t="str">
            <v>A</v>
          </cell>
        </row>
        <row r="299">
          <cell r="B299">
            <v>41080809</v>
          </cell>
          <cell r="C299" t="str">
            <v>809</v>
          </cell>
          <cell r="D299" t="str">
            <v>MF ENGINE GENUINE 15W40 TB 209L</v>
          </cell>
          <cell r="E299">
            <v>44422801</v>
          </cell>
          <cell r="F299" t="str">
            <v>RIMULA R3 EXTRA 15W40 CI-4 GRANEL</v>
          </cell>
          <cell r="H299" t="str">
            <v>Óleo</v>
          </cell>
          <cell r="I299" t="str">
            <v>209L</v>
          </cell>
          <cell r="J299" t="str">
            <v>TAMBOR</v>
          </cell>
          <cell r="K299" t="str">
            <v>OEM</v>
          </cell>
          <cell r="L299" t="str">
            <v>AGCO</v>
          </cell>
          <cell r="M299" t="str">
            <v>Local</v>
          </cell>
          <cell r="N299" t="str">
            <v>Y</v>
          </cell>
          <cell r="O299">
            <v>43018</v>
          </cell>
          <cell r="P299" t="str">
            <v>Mainstream</v>
          </cell>
          <cell r="R299" t="str">
            <v>A</v>
          </cell>
        </row>
        <row r="300">
          <cell r="B300">
            <v>41080967</v>
          </cell>
          <cell r="C300" t="str">
            <v>967</v>
          </cell>
          <cell r="D300" t="str">
            <v>MF ENGINE GENUINE 15W40 TB1000L</v>
          </cell>
          <cell r="E300">
            <v>44422801</v>
          </cell>
          <cell r="F300" t="str">
            <v>RIMULA R3 EXTRA 15W40 CI-4 GRANEL</v>
          </cell>
          <cell r="H300" t="str">
            <v>Óleo</v>
          </cell>
          <cell r="I300" t="str">
            <v>1000L</v>
          </cell>
          <cell r="J300" t="str">
            <v>IBC</v>
          </cell>
          <cell r="K300" t="str">
            <v>OEM</v>
          </cell>
          <cell r="L300" t="str">
            <v>AGCO</v>
          </cell>
          <cell r="M300" t="str">
            <v>Local</v>
          </cell>
          <cell r="N300" t="str">
            <v>Y</v>
          </cell>
          <cell r="O300">
            <v>43018</v>
          </cell>
          <cell r="P300" t="str">
            <v>Mainstream</v>
          </cell>
          <cell r="R300" t="str">
            <v>A</v>
          </cell>
        </row>
        <row r="301">
          <cell r="B301">
            <v>41081855</v>
          </cell>
          <cell r="C301" t="str">
            <v>855</v>
          </cell>
          <cell r="D301" t="str">
            <v>MF ENGINE PREMIUM 10W40 FR 20L</v>
          </cell>
          <cell r="E301">
            <v>44423801</v>
          </cell>
          <cell r="F301" t="str">
            <v>RIMULA R6 MS 10W40 GRANEL</v>
          </cell>
          <cell r="H301" t="str">
            <v>Óleo</v>
          </cell>
          <cell r="I301" t="str">
            <v>20L</v>
          </cell>
          <cell r="J301" t="str">
            <v>BOMBONA</v>
          </cell>
          <cell r="K301" t="str">
            <v>OEM</v>
          </cell>
          <cell r="L301" t="str">
            <v>AGCO</v>
          </cell>
          <cell r="M301" t="str">
            <v>Local</v>
          </cell>
          <cell r="N301" t="str">
            <v>Y</v>
          </cell>
          <cell r="O301">
            <v>43018</v>
          </cell>
          <cell r="P301" t="str">
            <v>Mainstream</v>
          </cell>
          <cell r="R301" t="str">
            <v>A</v>
          </cell>
        </row>
        <row r="302">
          <cell r="B302">
            <v>41081967</v>
          </cell>
          <cell r="C302" t="str">
            <v>967</v>
          </cell>
          <cell r="D302" t="str">
            <v>MF ENGINE PREMIUM 10W40 TB 1000L</v>
          </cell>
          <cell r="E302">
            <v>44423801</v>
          </cell>
          <cell r="F302" t="str">
            <v>RIMULA R6 MS 10W40 GRANEL</v>
          </cell>
          <cell r="H302" t="str">
            <v>Óleo</v>
          </cell>
          <cell r="I302" t="str">
            <v>1000L</v>
          </cell>
          <cell r="J302" t="str">
            <v>IBC</v>
          </cell>
          <cell r="K302" t="str">
            <v>OEM</v>
          </cell>
          <cell r="L302" t="str">
            <v>AGCO</v>
          </cell>
          <cell r="M302" t="str">
            <v>Local</v>
          </cell>
          <cell r="N302" t="str">
            <v>Y</v>
          </cell>
          <cell r="O302">
            <v>43018</v>
          </cell>
          <cell r="P302" t="str">
            <v>Mainstream</v>
          </cell>
          <cell r="R302" t="str">
            <v>A</v>
          </cell>
        </row>
        <row r="303">
          <cell r="B303">
            <v>41081809</v>
          </cell>
          <cell r="C303" t="str">
            <v>809</v>
          </cell>
          <cell r="D303" t="str">
            <v>MF ENGINE PREMIUM 10W40 TB 209L</v>
          </cell>
          <cell r="E303">
            <v>44423801</v>
          </cell>
          <cell r="F303" t="str">
            <v>RIMULA R6 MS 10W40 GRANEL</v>
          </cell>
          <cell r="H303" t="str">
            <v>Óleo</v>
          </cell>
          <cell r="I303" t="str">
            <v>209L</v>
          </cell>
          <cell r="J303" t="str">
            <v>TAMBOR</v>
          </cell>
          <cell r="K303" t="str">
            <v>OEM</v>
          </cell>
          <cell r="L303" t="str">
            <v>AGCO</v>
          </cell>
          <cell r="M303" t="str">
            <v>Local</v>
          </cell>
          <cell r="N303" t="str">
            <v>Y</v>
          </cell>
          <cell r="O303">
            <v>43018</v>
          </cell>
          <cell r="P303" t="str">
            <v>Mainstream</v>
          </cell>
          <cell r="R303" t="str">
            <v>A</v>
          </cell>
        </row>
        <row r="304">
          <cell r="B304">
            <v>41082907</v>
          </cell>
          <cell r="C304" t="str">
            <v>907</v>
          </cell>
          <cell r="D304" t="str">
            <v>MF ENGINE ULTRA 15W40 CX 4X4L</v>
          </cell>
          <cell r="E304">
            <v>44414801</v>
          </cell>
          <cell r="F304" t="str">
            <v>RIMULA RT4 X 15W40 SHELL GRANEL</v>
          </cell>
          <cell r="H304" t="str">
            <v>Óleo</v>
          </cell>
          <cell r="I304" t="str">
            <v>4X4L</v>
          </cell>
          <cell r="J304" t="str">
            <v>4 L</v>
          </cell>
          <cell r="K304" t="str">
            <v>OEM</v>
          </cell>
          <cell r="L304" t="str">
            <v>AGCO</v>
          </cell>
          <cell r="M304" t="str">
            <v>Local</v>
          </cell>
          <cell r="N304" t="str">
            <v>Y</v>
          </cell>
          <cell r="O304">
            <v>43018</v>
          </cell>
          <cell r="P304" t="str">
            <v>Mainstream</v>
          </cell>
          <cell r="R304" t="str">
            <v>F</v>
          </cell>
        </row>
        <row r="305">
          <cell r="B305">
            <v>41082855</v>
          </cell>
          <cell r="C305" t="str">
            <v>855</v>
          </cell>
          <cell r="D305" t="str">
            <v>MF ENGINE ULTRA 15W40 FR 20L</v>
          </cell>
          <cell r="E305">
            <v>44414801</v>
          </cell>
          <cell r="F305" t="str">
            <v>RIMULA RT4 X 15W40 SHELL GRANEL</v>
          </cell>
          <cell r="H305" t="str">
            <v>Óleo</v>
          </cell>
          <cell r="I305" t="str">
            <v>20L</v>
          </cell>
          <cell r="J305" t="str">
            <v>BOMBONA</v>
          </cell>
          <cell r="K305" t="str">
            <v>OEM</v>
          </cell>
          <cell r="L305" t="str">
            <v>AGCO</v>
          </cell>
          <cell r="M305" t="str">
            <v>Local</v>
          </cell>
          <cell r="N305" t="str">
            <v>Y</v>
          </cell>
          <cell r="O305">
            <v>43018</v>
          </cell>
          <cell r="P305" t="str">
            <v>Mainstream</v>
          </cell>
          <cell r="R305" t="str">
            <v>A</v>
          </cell>
        </row>
        <row r="306">
          <cell r="B306">
            <v>41082967</v>
          </cell>
          <cell r="C306" t="str">
            <v>967</v>
          </cell>
          <cell r="D306" t="str">
            <v>MF ENGINE ULTRA 15W40 TB 1000L</v>
          </cell>
          <cell r="E306">
            <v>44414801</v>
          </cell>
          <cell r="F306" t="str">
            <v>RIMULA RT4 X 15W40 SHELL GRANEL</v>
          </cell>
          <cell r="H306" t="str">
            <v>Óleo</v>
          </cell>
          <cell r="I306" t="str">
            <v>1000L</v>
          </cell>
          <cell r="J306" t="str">
            <v>IBC</v>
          </cell>
          <cell r="K306" t="str">
            <v>OEM</v>
          </cell>
          <cell r="L306" t="str">
            <v>AGCO</v>
          </cell>
          <cell r="M306" t="str">
            <v>Local</v>
          </cell>
          <cell r="N306" t="str">
            <v>Y</v>
          </cell>
          <cell r="O306">
            <v>44054</v>
          </cell>
          <cell r="P306" t="str">
            <v>Mainstream</v>
          </cell>
          <cell r="R306" t="str">
            <v>A</v>
          </cell>
        </row>
        <row r="307">
          <cell r="B307">
            <v>41082809</v>
          </cell>
          <cell r="C307" t="str">
            <v>809</v>
          </cell>
          <cell r="D307" t="str">
            <v>MF ENGINE ULTRA 15W40 TB 209L</v>
          </cell>
          <cell r="E307">
            <v>44414801</v>
          </cell>
          <cell r="F307" t="str">
            <v>RIMULA RT4 X 15W40 SHELL GRANEL</v>
          </cell>
          <cell r="H307" t="str">
            <v>Óleo</v>
          </cell>
          <cell r="I307" t="str">
            <v>209L</v>
          </cell>
          <cell r="J307" t="str">
            <v>TAMBOR</v>
          </cell>
          <cell r="K307" t="str">
            <v>OEM</v>
          </cell>
          <cell r="L307" t="str">
            <v>AGCO</v>
          </cell>
          <cell r="M307" t="str">
            <v>Local</v>
          </cell>
          <cell r="N307" t="str">
            <v>Y</v>
          </cell>
          <cell r="O307">
            <v>43018</v>
          </cell>
          <cell r="P307" t="str">
            <v>Mainstream</v>
          </cell>
          <cell r="R307" t="str">
            <v>A</v>
          </cell>
        </row>
        <row r="308">
          <cell r="B308">
            <v>43090855</v>
          </cell>
          <cell r="C308" t="str">
            <v>855</v>
          </cell>
          <cell r="D308" t="str">
            <v>MF HYDRAULIC POWER FR 20L</v>
          </cell>
          <cell r="E308">
            <v>45288801</v>
          </cell>
          <cell r="F308" t="str">
            <v>TELLUS S2 M 68 GRANEL</v>
          </cell>
          <cell r="H308" t="str">
            <v>Óleo</v>
          </cell>
          <cell r="I308" t="str">
            <v>20L</v>
          </cell>
          <cell r="J308" t="str">
            <v>BOMBONA</v>
          </cell>
          <cell r="K308" t="str">
            <v>OEM</v>
          </cell>
          <cell r="L308" t="str">
            <v>AGCO</v>
          </cell>
          <cell r="M308" t="str">
            <v>Local</v>
          </cell>
          <cell r="N308" t="str">
            <v>Y</v>
          </cell>
          <cell r="O308">
            <v>43697</v>
          </cell>
          <cell r="P308" t="str">
            <v>Mainstream</v>
          </cell>
          <cell r="R308" t="str">
            <v>A</v>
          </cell>
        </row>
        <row r="309">
          <cell r="B309">
            <v>43089855</v>
          </cell>
          <cell r="C309" t="str">
            <v>855</v>
          </cell>
          <cell r="D309" t="str">
            <v>MF HYDRAULIC POWER PLUS 68 FR 20L</v>
          </cell>
          <cell r="E309">
            <v>43706801</v>
          </cell>
          <cell r="F309" t="str">
            <v>TELLUS S2 V 68 GRANEL</v>
          </cell>
          <cell r="H309" t="str">
            <v>Óleo</v>
          </cell>
          <cell r="I309" t="str">
            <v>20L</v>
          </cell>
          <cell r="J309" t="str">
            <v>BOMBONA</v>
          </cell>
          <cell r="K309" t="str">
            <v>OEM</v>
          </cell>
          <cell r="L309" t="str">
            <v>AGCO</v>
          </cell>
          <cell r="M309" t="str">
            <v>Local</v>
          </cell>
          <cell r="N309" t="str">
            <v>Y</v>
          </cell>
          <cell r="O309">
            <v>43782</v>
          </cell>
          <cell r="P309" t="str">
            <v>Mainstream</v>
          </cell>
          <cell r="R309" t="str">
            <v>A</v>
          </cell>
        </row>
        <row r="310">
          <cell r="B310">
            <v>43090967</v>
          </cell>
          <cell r="C310" t="str">
            <v>967</v>
          </cell>
          <cell r="D310" t="str">
            <v>MF HYDRAULIC POWER TB 1000L</v>
          </cell>
          <cell r="E310">
            <v>45288801</v>
          </cell>
          <cell r="F310" t="str">
            <v>TELLUS S2 M 68 GRANEL</v>
          </cell>
          <cell r="H310" t="str">
            <v>Óleo</v>
          </cell>
          <cell r="I310" t="str">
            <v>1000L</v>
          </cell>
          <cell r="J310" t="str">
            <v>IBC</v>
          </cell>
          <cell r="K310" t="str">
            <v>OEM</v>
          </cell>
          <cell r="L310" t="str">
            <v>AGCO</v>
          </cell>
          <cell r="M310" t="str">
            <v>Local</v>
          </cell>
          <cell r="N310" t="str">
            <v>Y</v>
          </cell>
          <cell r="O310">
            <v>43697</v>
          </cell>
          <cell r="P310" t="str">
            <v>Mainstream</v>
          </cell>
          <cell r="R310" t="str">
            <v>A</v>
          </cell>
        </row>
        <row r="311">
          <cell r="B311">
            <v>43090809</v>
          </cell>
          <cell r="C311" t="str">
            <v>809</v>
          </cell>
          <cell r="D311" t="str">
            <v>MF HYDRAULIC POWER TB 209L</v>
          </cell>
          <cell r="E311">
            <v>45288801</v>
          </cell>
          <cell r="F311" t="str">
            <v>TELLUS S2 M 68 GRANEL</v>
          </cell>
          <cell r="H311" t="str">
            <v>Óleo</v>
          </cell>
          <cell r="I311" t="str">
            <v>209L</v>
          </cell>
          <cell r="J311" t="str">
            <v>TAMBOR</v>
          </cell>
          <cell r="K311" t="str">
            <v>OEM</v>
          </cell>
          <cell r="L311" t="str">
            <v>AGCO</v>
          </cell>
          <cell r="M311" t="str">
            <v>Local</v>
          </cell>
          <cell r="N311" t="str">
            <v>Y</v>
          </cell>
          <cell r="O311">
            <v>43697</v>
          </cell>
          <cell r="P311" t="str">
            <v>Mainstream</v>
          </cell>
          <cell r="R311" t="str">
            <v>A</v>
          </cell>
        </row>
        <row r="312">
          <cell r="B312">
            <v>41084855</v>
          </cell>
          <cell r="C312" t="str">
            <v>855</v>
          </cell>
          <cell r="D312" t="str">
            <v>MF TRANSMISSION PREMIUM 10W30 FR 20L</v>
          </cell>
          <cell r="E312">
            <v>45283801</v>
          </cell>
          <cell r="F312" t="str">
            <v>SPIRAX S4 TXM GRANEL</v>
          </cell>
          <cell r="H312" t="str">
            <v>Óleo</v>
          </cell>
          <cell r="I312" t="str">
            <v>20L</v>
          </cell>
          <cell r="J312" t="str">
            <v>BOMBONA</v>
          </cell>
          <cell r="K312" t="str">
            <v>OEM</v>
          </cell>
          <cell r="L312" t="str">
            <v>AGCO</v>
          </cell>
          <cell r="M312" t="str">
            <v>Local</v>
          </cell>
          <cell r="N312" t="str">
            <v>Y</v>
          </cell>
          <cell r="O312">
            <v>43018</v>
          </cell>
          <cell r="P312" t="str">
            <v>Mainstream</v>
          </cell>
          <cell r="R312" t="str">
            <v>A</v>
          </cell>
        </row>
        <row r="313">
          <cell r="B313">
            <v>41084967</v>
          </cell>
          <cell r="C313" t="str">
            <v>967</v>
          </cell>
          <cell r="D313" t="str">
            <v>MF TRANSMISSION PREMIUM 10W30 TB 1000L</v>
          </cell>
          <cell r="E313">
            <v>45283801</v>
          </cell>
          <cell r="F313" t="str">
            <v>SPIRAX S4 TXM GRANEL</v>
          </cell>
          <cell r="H313" t="str">
            <v>Óleo</v>
          </cell>
          <cell r="I313" t="str">
            <v>1000L</v>
          </cell>
          <cell r="J313" t="str">
            <v>IBC</v>
          </cell>
          <cell r="K313" t="str">
            <v>OEM</v>
          </cell>
          <cell r="L313" t="str">
            <v>AGCO</v>
          </cell>
          <cell r="M313" t="str">
            <v>Local</v>
          </cell>
          <cell r="N313" t="str">
            <v>Y</v>
          </cell>
          <cell r="O313">
            <v>43018</v>
          </cell>
          <cell r="P313" t="str">
            <v>Mainstream</v>
          </cell>
          <cell r="R313" t="str">
            <v>A</v>
          </cell>
        </row>
        <row r="314">
          <cell r="B314">
            <v>41084809</v>
          </cell>
          <cell r="C314" t="str">
            <v>809</v>
          </cell>
          <cell r="D314" t="str">
            <v>MF TRANSMISSION PREMIUM 10W30 TB 209L</v>
          </cell>
          <cell r="E314">
            <v>45283801</v>
          </cell>
          <cell r="F314" t="str">
            <v>SPIRAX S4 TXM GRANEL</v>
          </cell>
          <cell r="H314" t="str">
            <v>Óleo</v>
          </cell>
          <cell r="I314" t="str">
            <v>209L</v>
          </cell>
          <cell r="J314" t="str">
            <v>TAMBOR</v>
          </cell>
          <cell r="K314" t="str">
            <v>OEM</v>
          </cell>
          <cell r="L314" t="str">
            <v>AGCO</v>
          </cell>
          <cell r="M314" t="str">
            <v>Local</v>
          </cell>
          <cell r="N314" t="str">
            <v>Y</v>
          </cell>
          <cell r="O314">
            <v>43018</v>
          </cell>
          <cell r="P314" t="str">
            <v>Mainstream</v>
          </cell>
          <cell r="R314" t="str">
            <v>A</v>
          </cell>
        </row>
        <row r="315">
          <cell r="B315">
            <v>41085809</v>
          </cell>
          <cell r="C315" t="str">
            <v>809</v>
          </cell>
          <cell r="D315" t="str">
            <v>MF TRANSMISSION PREMIUM PLUS 15W40 209L</v>
          </cell>
          <cell r="E315">
            <v>44523801</v>
          </cell>
          <cell r="F315" t="str">
            <v>SPIRAX S3 T GRANEL</v>
          </cell>
          <cell r="H315" t="str">
            <v>Óleo</v>
          </cell>
          <cell r="I315" t="str">
            <v>209L</v>
          </cell>
          <cell r="J315" t="str">
            <v>TAMBOR</v>
          </cell>
          <cell r="K315" t="str">
            <v>OEM</v>
          </cell>
          <cell r="L315" t="str">
            <v>AGCO</v>
          </cell>
          <cell r="M315" t="str">
            <v>Local</v>
          </cell>
          <cell r="N315" t="str">
            <v>Y</v>
          </cell>
          <cell r="O315">
            <v>43018</v>
          </cell>
          <cell r="P315" t="str">
            <v>Mainstream</v>
          </cell>
          <cell r="R315" t="str">
            <v>A</v>
          </cell>
        </row>
        <row r="316">
          <cell r="B316">
            <v>41085855</v>
          </cell>
          <cell r="C316" t="str">
            <v>855</v>
          </cell>
          <cell r="D316" t="str">
            <v>MF TRANSMISSION PREMIUM PLUS 15W40 FR20L</v>
          </cell>
          <cell r="E316">
            <v>44523801</v>
          </cell>
          <cell r="F316" t="str">
            <v>SPIRAX S3 T GRANEL</v>
          </cell>
          <cell r="H316" t="str">
            <v>Óleo</v>
          </cell>
          <cell r="I316" t="str">
            <v>20L</v>
          </cell>
          <cell r="J316" t="str">
            <v>BOMBONA</v>
          </cell>
          <cell r="K316" t="str">
            <v>OEM</v>
          </cell>
          <cell r="L316" t="str">
            <v>AGCO</v>
          </cell>
          <cell r="M316" t="str">
            <v>Local</v>
          </cell>
          <cell r="N316" t="str">
            <v>Y</v>
          </cell>
          <cell r="O316">
            <v>43018</v>
          </cell>
          <cell r="P316" t="str">
            <v>Mainstream</v>
          </cell>
          <cell r="R316" t="str">
            <v>A</v>
          </cell>
        </row>
        <row r="317">
          <cell r="B317">
            <v>43087809</v>
          </cell>
          <cell r="C317" t="str">
            <v>809</v>
          </cell>
          <cell r="D317" t="str">
            <v>MF TRANSMISSION PRO 209L</v>
          </cell>
          <cell r="E317">
            <v>43582801</v>
          </cell>
          <cell r="F317" t="str">
            <v>SPIRAX S2 A 90 GRANEL</v>
          </cell>
          <cell r="H317" t="str">
            <v>Óleo</v>
          </cell>
          <cell r="I317" t="str">
            <v>209L</v>
          </cell>
          <cell r="J317" t="str">
            <v>TAMBOR</v>
          </cell>
          <cell r="K317" t="str">
            <v>OEM</v>
          </cell>
          <cell r="L317" t="str">
            <v>AGCO</v>
          </cell>
          <cell r="M317" t="str">
            <v>Local</v>
          </cell>
          <cell r="N317" t="str">
            <v>Y</v>
          </cell>
          <cell r="O317">
            <v>43651</v>
          </cell>
          <cell r="P317" t="str">
            <v>Mainstream</v>
          </cell>
          <cell r="R317" t="str">
            <v>A</v>
          </cell>
        </row>
        <row r="318">
          <cell r="B318">
            <v>43087855</v>
          </cell>
          <cell r="C318" t="str">
            <v>855</v>
          </cell>
          <cell r="D318" t="str">
            <v>MF TRANSMISSION PRO 20L</v>
          </cell>
          <cell r="E318">
            <v>43582801</v>
          </cell>
          <cell r="F318" t="str">
            <v>SPIRAX S2 A 90 GRANEL</v>
          </cell>
          <cell r="H318" t="str">
            <v>Óleo</v>
          </cell>
          <cell r="I318" t="str">
            <v>20L</v>
          </cell>
          <cell r="J318" t="str">
            <v>BOMBONA</v>
          </cell>
          <cell r="K318" t="str">
            <v>OEM</v>
          </cell>
          <cell r="L318" t="str">
            <v>AGCO</v>
          </cell>
          <cell r="M318" t="str">
            <v>Local</v>
          </cell>
          <cell r="N318" t="str">
            <v>Y</v>
          </cell>
          <cell r="O318">
            <v>43651</v>
          </cell>
          <cell r="P318" t="str">
            <v>Mainstream</v>
          </cell>
          <cell r="R318" t="str">
            <v>A</v>
          </cell>
        </row>
        <row r="319">
          <cell r="B319">
            <v>43088809</v>
          </cell>
          <cell r="C319" t="str">
            <v>809</v>
          </cell>
          <cell r="D319" t="str">
            <v>MF TRANSMISSION PRO PLUS 209L</v>
          </cell>
          <cell r="E319">
            <v>43060801</v>
          </cell>
          <cell r="F319" t="str">
            <v>SPIRAX S3 AX 80W90 GRANEL</v>
          </cell>
          <cell r="H319" t="str">
            <v>Óleo</v>
          </cell>
          <cell r="I319" t="str">
            <v>209L</v>
          </cell>
          <cell r="J319" t="str">
            <v>TAMBOR</v>
          </cell>
          <cell r="K319" t="str">
            <v>OEM</v>
          </cell>
          <cell r="L319" t="str">
            <v>AGCO</v>
          </cell>
          <cell r="M319" t="str">
            <v>Local</v>
          </cell>
          <cell r="N319" t="str">
            <v>Y</v>
          </cell>
          <cell r="O319">
            <v>43417</v>
          </cell>
          <cell r="P319" t="str">
            <v>Mainstream</v>
          </cell>
          <cell r="R319" t="str">
            <v>A</v>
          </cell>
        </row>
        <row r="320">
          <cell r="B320">
            <v>43088855</v>
          </cell>
          <cell r="C320" t="str">
            <v>855</v>
          </cell>
          <cell r="D320" t="str">
            <v>MF TRANSMISSION PRO PLUS 20L</v>
          </cell>
          <cell r="E320">
            <v>43060801</v>
          </cell>
          <cell r="F320" t="str">
            <v>SPIRAX S3 AX 80W90 GRANEL</v>
          </cell>
          <cell r="H320" t="str">
            <v>Óleo</v>
          </cell>
          <cell r="I320" t="str">
            <v>20L</v>
          </cell>
          <cell r="J320" t="str">
            <v>BOMBONA</v>
          </cell>
          <cell r="K320" t="str">
            <v>OEM</v>
          </cell>
          <cell r="L320" t="str">
            <v>AGCO</v>
          </cell>
          <cell r="M320" t="str">
            <v>Local</v>
          </cell>
          <cell r="N320" t="str">
            <v>Y</v>
          </cell>
          <cell r="O320">
            <v>43651</v>
          </cell>
          <cell r="P320" t="str">
            <v>Mainstream</v>
          </cell>
          <cell r="R320" t="str">
            <v>A</v>
          </cell>
        </row>
        <row r="321">
          <cell r="B321">
            <v>41099907</v>
          </cell>
          <cell r="C321" t="str">
            <v>907</v>
          </cell>
          <cell r="D321" t="str">
            <v>MF TRANSMISSION SUPER CX 4X4L (NOVO)</v>
          </cell>
          <cell r="E321">
            <v>49757801</v>
          </cell>
          <cell r="F321" t="str">
            <v>WBF 100 NOVO GRANEL</v>
          </cell>
          <cell r="H321" t="str">
            <v>Óleo</v>
          </cell>
          <cell r="I321" t="str">
            <v>4X4L</v>
          </cell>
          <cell r="J321" t="str">
            <v>4 L</v>
          </cell>
          <cell r="K321" t="str">
            <v>OEM</v>
          </cell>
          <cell r="L321" t="str">
            <v>AGCO</v>
          </cell>
          <cell r="M321" t="str">
            <v>Local</v>
          </cell>
          <cell r="N321" t="str">
            <v>Y</v>
          </cell>
          <cell r="O321">
            <v>43669</v>
          </cell>
          <cell r="P321" t="str">
            <v>Mainstream</v>
          </cell>
          <cell r="R321" t="str">
            <v>F</v>
          </cell>
        </row>
        <row r="322">
          <cell r="B322">
            <v>41099855</v>
          </cell>
          <cell r="C322" t="str">
            <v>855</v>
          </cell>
          <cell r="D322" t="str">
            <v>MF TRANSMISSION SUPER FR 20L (NOVO)</v>
          </cell>
          <cell r="E322">
            <v>49757801</v>
          </cell>
          <cell r="F322" t="str">
            <v>WBF 100 NOVO GRANEL</v>
          </cell>
          <cell r="H322" t="str">
            <v>Óleo</v>
          </cell>
          <cell r="I322" t="str">
            <v>20L</v>
          </cell>
          <cell r="J322" t="str">
            <v>BOMBONA</v>
          </cell>
          <cell r="K322" t="str">
            <v>OEM</v>
          </cell>
          <cell r="L322" t="str">
            <v>AGCO</v>
          </cell>
          <cell r="M322" t="str">
            <v>Local</v>
          </cell>
          <cell r="N322" t="str">
            <v>Y</v>
          </cell>
          <cell r="O322">
            <v>43669</v>
          </cell>
          <cell r="P322" t="str">
            <v>Mainstream</v>
          </cell>
          <cell r="R322" t="str">
            <v>A</v>
          </cell>
        </row>
        <row r="323">
          <cell r="B323">
            <v>41099967</v>
          </cell>
          <cell r="C323" t="str">
            <v>967</v>
          </cell>
          <cell r="D323" t="str">
            <v>MF TRANSMISSION SUPER TB 1000L (NOVO)</v>
          </cell>
          <cell r="E323">
            <v>49757801</v>
          </cell>
          <cell r="F323" t="str">
            <v>WBF 100 NOVO GRANEL</v>
          </cell>
          <cell r="H323" t="str">
            <v>Óleo</v>
          </cell>
          <cell r="I323" t="str">
            <v>1000L</v>
          </cell>
          <cell r="J323" t="str">
            <v>IBC</v>
          </cell>
          <cell r="K323" t="str">
            <v>OEM</v>
          </cell>
          <cell r="L323" t="str">
            <v>AGCO</v>
          </cell>
          <cell r="M323" t="str">
            <v>Local</v>
          </cell>
          <cell r="N323" t="str">
            <v>Y</v>
          </cell>
          <cell r="O323">
            <v>43669</v>
          </cell>
          <cell r="P323" t="str">
            <v>Mainstream</v>
          </cell>
          <cell r="R323" t="str">
            <v>A</v>
          </cell>
        </row>
        <row r="324">
          <cell r="B324">
            <v>41099809</v>
          </cell>
          <cell r="C324" t="str">
            <v>809</v>
          </cell>
          <cell r="D324" t="str">
            <v>MF TRANSMISSION SUPER TB 209L (NOVO)</v>
          </cell>
          <cell r="E324">
            <v>49757801</v>
          </cell>
          <cell r="F324" t="str">
            <v>WBF 100 NOVO GRANEL</v>
          </cell>
          <cell r="H324" t="str">
            <v>Óleo</v>
          </cell>
          <cell r="I324" t="str">
            <v>209L</v>
          </cell>
          <cell r="J324" t="str">
            <v>TAMBOR</v>
          </cell>
          <cell r="K324" t="str">
            <v>OEM</v>
          </cell>
          <cell r="L324" t="str">
            <v>AGCO</v>
          </cell>
          <cell r="M324" t="str">
            <v>Local</v>
          </cell>
          <cell r="N324" t="str">
            <v>Y</v>
          </cell>
          <cell r="O324">
            <v>43669</v>
          </cell>
          <cell r="P324" t="str">
            <v>Mainstream</v>
          </cell>
          <cell r="R324" t="str">
            <v>A</v>
          </cell>
        </row>
        <row r="325">
          <cell r="B325">
            <v>44517845</v>
          </cell>
          <cell r="C325" t="str">
            <v>845</v>
          </cell>
          <cell r="D325" t="str">
            <v>MINI ORIG ENG OIL LL01FE 0W30 CX 6X1L</v>
          </cell>
          <cell r="E325" t="str">
            <v>N/A</v>
          </cell>
          <cell r="F325" t="str">
            <v>IMPORTADO</v>
          </cell>
          <cell r="H325" t="str">
            <v>Óleo</v>
          </cell>
          <cell r="I325" t="str">
            <v>6X1L</v>
          </cell>
          <cell r="J325" t="str">
            <v xml:space="preserve">1 L </v>
          </cell>
          <cell r="K325" t="str">
            <v>OEM</v>
          </cell>
          <cell r="L325" t="str">
            <v>BMW</v>
          </cell>
          <cell r="M325" t="str">
            <v>Importado</v>
          </cell>
          <cell r="N325" t="str">
            <v>Y</v>
          </cell>
          <cell r="O325">
            <v>43733</v>
          </cell>
          <cell r="P325" t="str">
            <v>Mainstream</v>
          </cell>
          <cell r="R325" t="str">
            <v>A</v>
          </cell>
        </row>
        <row r="326">
          <cell r="B326">
            <v>46118909</v>
          </cell>
          <cell r="C326" t="str">
            <v>909</v>
          </cell>
          <cell r="D326" t="str">
            <v>MOPAR 8 &amp; 9 SPEED ATF CX12X0,946L</v>
          </cell>
          <cell r="E326" t="str">
            <v>N/A</v>
          </cell>
          <cell r="F326" t="str">
            <v>IMPORTADO</v>
          </cell>
          <cell r="H326" t="str">
            <v>Óleo</v>
          </cell>
          <cell r="I326" t="str">
            <v>12X0,946L</v>
          </cell>
          <cell r="J326" t="str">
            <v>OUTROS</v>
          </cell>
          <cell r="K326" t="str">
            <v>OEM</v>
          </cell>
          <cell r="L326" t="str">
            <v>STELLANTIS</v>
          </cell>
          <cell r="M326" t="str">
            <v>Importado</v>
          </cell>
          <cell r="N326" t="str">
            <v>Y</v>
          </cell>
          <cell r="O326">
            <v>42401</v>
          </cell>
          <cell r="P326" t="str">
            <v>Mainstream</v>
          </cell>
          <cell r="R326" t="str">
            <v>A</v>
          </cell>
        </row>
        <row r="327">
          <cell r="B327">
            <v>46118845</v>
          </cell>
          <cell r="C327" t="str">
            <v>845</v>
          </cell>
          <cell r="D327" t="str">
            <v>MOPAR 8 &amp; 9 SPEED ATF CX6X0.946L</v>
          </cell>
          <cell r="E327" t="str">
            <v>N/A</v>
          </cell>
          <cell r="F327" t="str">
            <v>IMPORTADO</v>
          </cell>
          <cell r="H327" t="str">
            <v>Óleo</v>
          </cell>
          <cell r="I327" t="str">
            <v>6X0,946L</v>
          </cell>
          <cell r="J327" t="str">
            <v>OUTROS</v>
          </cell>
          <cell r="K327" t="str">
            <v>OEM</v>
          </cell>
          <cell r="L327" t="str">
            <v>STELLANTIS</v>
          </cell>
          <cell r="M327" t="str">
            <v>Importado</v>
          </cell>
          <cell r="N327" t="str">
            <v>Y</v>
          </cell>
          <cell r="O327">
            <v>44044</v>
          </cell>
          <cell r="P327" t="str">
            <v>Mainstream</v>
          </cell>
          <cell r="R327" t="str">
            <v>A</v>
          </cell>
        </row>
        <row r="328">
          <cell r="B328">
            <v>46126845</v>
          </cell>
          <cell r="C328" t="str">
            <v>845</v>
          </cell>
          <cell r="D328" t="str">
            <v>MOPAR ATF+4/PSF+4 6X0,946L</v>
          </cell>
          <cell r="E328" t="str">
            <v>N/A</v>
          </cell>
          <cell r="F328" t="str">
            <v>IMPORTADO</v>
          </cell>
          <cell r="H328" t="str">
            <v>Óleo</v>
          </cell>
          <cell r="I328" t="str">
            <v>6X0,946L</v>
          </cell>
          <cell r="J328" t="str">
            <v>OUTROS</v>
          </cell>
          <cell r="K328" t="str">
            <v>OEM</v>
          </cell>
          <cell r="L328" t="str">
            <v>STELLANTIS</v>
          </cell>
          <cell r="M328" t="str">
            <v>Importado</v>
          </cell>
          <cell r="N328" t="str">
            <v>Y</v>
          </cell>
          <cell r="O328">
            <v>44183</v>
          </cell>
          <cell r="P328" t="str">
            <v>Mainstream</v>
          </cell>
          <cell r="R328" t="str">
            <v>A</v>
          </cell>
        </row>
        <row r="329">
          <cell r="B329">
            <v>46119845</v>
          </cell>
          <cell r="C329" t="str">
            <v>845</v>
          </cell>
          <cell r="D329" t="str">
            <v>MOPAR CVTF+4 6*0.946L</v>
          </cell>
          <cell r="E329" t="str">
            <v>N/A</v>
          </cell>
          <cell r="F329" t="str">
            <v>IMPORTADO</v>
          </cell>
          <cell r="H329" t="str">
            <v>Óleo</v>
          </cell>
          <cell r="I329" t="str">
            <v>6X0,946L</v>
          </cell>
          <cell r="J329" t="str">
            <v>OUTROS</v>
          </cell>
          <cell r="K329" t="str">
            <v>OEM</v>
          </cell>
          <cell r="L329" t="str">
            <v>STELLANTIS</v>
          </cell>
          <cell r="M329" t="str">
            <v>Importado</v>
          </cell>
          <cell r="N329" t="str">
            <v>Y</v>
          </cell>
          <cell r="O329">
            <v>44284</v>
          </cell>
          <cell r="P329" t="str">
            <v>Mainstream</v>
          </cell>
          <cell r="R329" t="str">
            <v>A</v>
          </cell>
        </row>
        <row r="330">
          <cell r="B330">
            <v>46117909</v>
          </cell>
          <cell r="C330" t="str">
            <v>909</v>
          </cell>
          <cell r="D330" t="str">
            <v>MOPAR GEAR &amp; AXLE 80W90 CX12X0,946L</v>
          </cell>
          <cell r="E330" t="str">
            <v>N/A</v>
          </cell>
          <cell r="F330" t="str">
            <v>IMPORTADO</v>
          </cell>
          <cell r="H330" t="str">
            <v>Óleo</v>
          </cell>
          <cell r="I330" t="str">
            <v>12X0,946L</v>
          </cell>
          <cell r="J330" t="str">
            <v>OUTROS</v>
          </cell>
          <cell r="K330" t="str">
            <v>OEM</v>
          </cell>
          <cell r="L330" t="str">
            <v>STELLANTIS</v>
          </cell>
          <cell r="M330" t="str">
            <v>Importado</v>
          </cell>
          <cell r="N330" t="str">
            <v>Y</v>
          </cell>
          <cell r="O330">
            <v>42401</v>
          </cell>
          <cell r="P330" t="str">
            <v>Mainstream</v>
          </cell>
          <cell r="R330" t="str">
            <v>A</v>
          </cell>
        </row>
        <row r="331">
          <cell r="B331">
            <v>46125905</v>
          </cell>
          <cell r="C331" t="str">
            <v>905</v>
          </cell>
          <cell r="D331" t="str">
            <v>MOPAR MAXPRO 15W40 CK4 CX 12X1L</v>
          </cell>
          <cell r="E331">
            <v>44424801</v>
          </cell>
          <cell r="F331" t="str">
            <v>RIMULA RT4 L 15W-40 (CK-4) GRANEL</v>
          </cell>
          <cell r="H331" t="str">
            <v>Óleo</v>
          </cell>
          <cell r="I331" t="str">
            <v>12X1L</v>
          </cell>
          <cell r="J331" t="str">
            <v>1 L</v>
          </cell>
          <cell r="K331" t="str">
            <v>OEM</v>
          </cell>
          <cell r="L331" t="str">
            <v>STELLANTIS</v>
          </cell>
          <cell r="M331" t="str">
            <v>Local</v>
          </cell>
          <cell r="N331" t="str">
            <v>Y</v>
          </cell>
          <cell r="O331">
            <v>44188</v>
          </cell>
          <cell r="P331" t="str">
            <v>Mainstream</v>
          </cell>
          <cell r="R331" t="str">
            <v>A</v>
          </cell>
        </row>
        <row r="332">
          <cell r="B332">
            <v>46128905</v>
          </cell>
          <cell r="C332" t="str">
            <v>905</v>
          </cell>
          <cell r="D332" t="str">
            <v>MOPAR MAXPRO 5W-30 CX 12X1L</v>
          </cell>
          <cell r="E332">
            <v>41096801</v>
          </cell>
          <cell r="F332" t="str">
            <v>HELIX HX8  5W30 SN GF5 GRANEL</v>
          </cell>
          <cell r="H332" t="str">
            <v>Óleo</v>
          </cell>
          <cell r="I332" t="str">
            <v>12X1L</v>
          </cell>
          <cell r="J332" t="str">
            <v>1 L</v>
          </cell>
          <cell r="K332" t="str">
            <v>OEM</v>
          </cell>
          <cell r="L332" t="str">
            <v>STELLANTIS</v>
          </cell>
          <cell r="M332" t="str">
            <v>Local</v>
          </cell>
          <cell r="N332" t="str">
            <v>Y</v>
          </cell>
          <cell r="O332">
            <v>44169</v>
          </cell>
          <cell r="P332" t="str">
            <v>Mainstream</v>
          </cell>
          <cell r="R332" t="str">
            <v>A</v>
          </cell>
        </row>
        <row r="333">
          <cell r="B333">
            <v>46128809</v>
          </cell>
          <cell r="C333" t="str">
            <v>809</v>
          </cell>
          <cell r="D333" t="str">
            <v>MOPAR MAXPRO 5W-30 TB 209L</v>
          </cell>
          <cell r="E333">
            <v>41096801</v>
          </cell>
          <cell r="F333" t="str">
            <v>HELIX HX8  5W30 SN GF5 GRANEL</v>
          </cell>
          <cell r="H333" t="str">
            <v>Óleo</v>
          </cell>
          <cell r="I333" t="str">
            <v>209L</v>
          </cell>
          <cell r="J333" t="str">
            <v>TAMBOR</v>
          </cell>
          <cell r="K333" t="str">
            <v>OEM</v>
          </cell>
          <cell r="L333" t="str">
            <v>STELLANTIS</v>
          </cell>
          <cell r="M333" t="str">
            <v>Local</v>
          </cell>
          <cell r="N333" t="str">
            <v>Y</v>
          </cell>
          <cell r="O333">
            <v>44169</v>
          </cell>
          <cell r="P333" t="str">
            <v>Mainstream</v>
          </cell>
          <cell r="R333" t="str">
            <v>A</v>
          </cell>
        </row>
        <row r="334">
          <cell r="B334">
            <v>46113857</v>
          </cell>
          <cell r="C334" t="str">
            <v>857</v>
          </cell>
          <cell r="D334" t="str">
            <v>MOPAR MAXPRO DIESEL DPF 15W40 CJ4 CX3X5L</v>
          </cell>
          <cell r="E334" t="str">
            <v>N/A</v>
          </cell>
          <cell r="F334" t="str">
            <v>IMPORTADO</v>
          </cell>
          <cell r="H334" t="str">
            <v>Óleo</v>
          </cell>
          <cell r="I334" t="str">
            <v>3X5L</v>
          </cell>
          <cell r="J334" t="str">
            <v>OUTROS</v>
          </cell>
          <cell r="K334" t="str">
            <v>OEM</v>
          </cell>
          <cell r="L334" t="str">
            <v>STELLANTIS</v>
          </cell>
          <cell r="M334" t="str">
            <v>Importado</v>
          </cell>
          <cell r="N334" t="str">
            <v>Y</v>
          </cell>
          <cell r="O334">
            <v>42471</v>
          </cell>
          <cell r="P334" t="str">
            <v>Mainstream</v>
          </cell>
          <cell r="R334" t="str">
            <v>A</v>
          </cell>
        </row>
        <row r="335">
          <cell r="B335">
            <v>46127905</v>
          </cell>
          <cell r="C335" t="str">
            <v>905</v>
          </cell>
          <cell r="D335" t="str">
            <v>MOPAR MAXPRO DIESEL DPF 5W-30 CX 12X1L</v>
          </cell>
          <cell r="E335">
            <v>41098801</v>
          </cell>
          <cell r="F335" t="str">
            <v>HELIX ULTRA ECT C2 5W30 GRANEL</v>
          </cell>
          <cell r="H335" t="str">
            <v>Óleo</v>
          </cell>
          <cell r="I335" t="str">
            <v>12X1L</v>
          </cell>
          <cell r="J335" t="str">
            <v>1 L</v>
          </cell>
          <cell r="K335" t="str">
            <v>OEM</v>
          </cell>
          <cell r="L335" t="str">
            <v>STELLANTIS</v>
          </cell>
          <cell r="M335" t="str">
            <v>Local</v>
          </cell>
          <cell r="N335" t="str">
            <v>Y</v>
          </cell>
          <cell r="O335">
            <v>44181</v>
          </cell>
          <cell r="P335" t="str">
            <v>Mainstream</v>
          </cell>
          <cell r="R335" t="str">
            <v>A</v>
          </cell>
        </row>
        <row r="336">
          <cell r="B336">
            <v>46127809</v>
          </cell>
          <cell r="C336" t="str">
            <v>809</v>
          </cell>
          <cell r="D336" t="str">
            <v>MOPAR MAXPRO DIESEL DPF 5W-30 TB 209L</v>
          </cell>
          <cell r="E336">
            <v>41098801</v>
          </cell>
          <cell r="F336" t="str">
            <v>HELIX ULTRA ECT C2 5W30 GRANEL</v>
          </cell>
          <cell r="H336" t="str">
            <v>Óleo</v>
          </cell>
          <cell r="I336" t="str">
            <v>209L</v>
          </cell>
          <cell r="J336" t="str">
            <v>TAMBOR</v>
          </cell>
          <cell r="K336" t="str">
            <v>OEM</v>
          </cell>
          <cell r="L336" t="str">
            <v>STELLANTIS</v>
          </cell>
          <cell r="M336" t="str">
            <v>Local</v>
          </cell>
          <cell r="N336" t="str">
            <v>Y</v>
          </cell>
          <cell r="O336">
            <v>44180</v>
          </cell>
          <cell r="P336" t="str">
            <v>Mainstream</v>
          </cell>
          <cell r="R336" t="str">
            <v>A</v>
          </cell>
        </row>
        <row r="337">
          <cell r="B337">
            <v>46130905</v>
          </cell>
          <cell r="C337" t="str">
            <v>905</v>
          </cell>
          <cell r="D337" t="str">
            <v>MOPAR MAXPRO SYNT 0W20 SP/GF-6A CX12X1L</v>
          </cell>
          <cell r="E337">
            <v>45920801</v>
          </cell>
          <cell r="F337" t="str">
            <v>SHELL PC2044 0W-20 SN/GF-5 DEXOS1 GRANEL</v>
          </cell>
          <cell r="H337" t="str">
            <v>Óleo</v>
          </cell>
          <cell r="I337" t="str">
            <v>12X1L</v>
          </cell>
          <cell r="J337" t="str">
            <v>1 L</v>
          </cell>
          <cell r="K337" t="str">
            <v>OEM</v>
          </cell>
          <cell r="L337" t="str">
            <v>STELLANTIS</v>
          </cell>
          <cell r="M337" t="str">
            <v>Local</v>
          </cell>
          <cell r="N337" t="str">
            <v>Y</v>
          </cell>
          <cell r="O337">
            <v>44167</v>
          </cell>
          <cell r="P337" t="str">
            <v>Mainstream</v>
          </cell>
          <cell r="R337" t="str">
            <v>A</v>
          </cell>
        </row>
        <row r="338">
          <cell r="B338">
            <v>46130809</v>
          </cell>
          <cell r="C338" t="str">
            <v>809</v>
          </cell>
          <cell r="D338" t="str">
            <v>MOPAR MAXPRO SYNT 0W20 SP/GF-6A TB209L</v>
          </cell>
          <cell r="E338">
            <v>45920801</v>
          </cell>
          <cell r="F338" t="str">
            <v>SHELL PC2044 0W-20 SN/GF-5 DEXOS1 GRANEL</v>
          </cell>
          <cell r="H338" t="str">
            <v>Óleo</v>
          </cell>
          <cell r="I338" t="str">
            <v>209L</v>
          </cell>
          <cell r="J338" t="str">
            <v>TAMBOR</v>
          </cell>
          <cell r="K338" t="str">
            <v>OEM</v>
          </cell>
          <cell r="L338" t="str">
            <v>STELLANTIS</v>
          </cell>
          <cell r="M338" t="str">
            <v>Local</v>
          </cell>
          <cell r="N338" t="str">
            <v>Y</v>
          </cell>
          <cell r="O338">
            <v>44169</v>
          </cell>
          <cell r="P338" t="str">
            <v>Mainstream</v>
          </cell>
          <cell r="R338" t="str">
            <v>A</v>
          </cell>
        </row>
        <row r="339">
          <cell r="B339">
            <v>46132905</v>
          </cell>
          <cell r="C339" t="str">
            <v>905</v>
          </cell>
          <cell r="D339" t="str">
            <v>MOPAR MAXPRO SYNT 5W20 SP/GF-6A CX12X1L</v>
          </cell>
          <cell r="E339">
            <v>46132801</v>
          </cell>
          <cell r="F339" t="str">
            <v>MOPAR MAXPRO SYNT 5W20 (SP/GF6A) GRANEL</v>
          </cell>
          <cell r="H339" t="str">
            <v>Óleo</v>
          </cell>
          <cell r="I339" t="str">
            <v>12X1L</v>
          </cell>
          <cell r="J339" t="str">
            <v>1 L</v>
          </cell>
          <cell r="K339" t="str">
            <v>OEM</v>
          </cell>
          <cell r="L339" t="str">
            <v>STELLANTIS</v>
          </cell>
          <cell r="M339" t="str">
            <v>Local</v>
          </cell>
          <cell r="N339" t="str">
            <v>Y</v>
          </cell>
          <cell r="O339">
            <v>44185</v>
          </cell>
          <cell r="P339" t="str">
            <v>Mainstream</v>
          </cell>
          <cell r="R339" t="str">
            <v>A</v>
          </cell>
        </row>
        <row r="340">
          <cell r="B340">
            <v>46131905</v>
          </cell>
          <cell r="C340" t="str">
            <v>905</v>
          </cell>
          <cell r="D340" t="str">
            <v>MOPAR MAXPRO SYNT 5W30 SP/GF-6A CX12X1L</v>
          </cell>
          <cell r="E340">
            <v>45922801</v>
          </cell>
          <cell r="F340" t="str">
            <v>SHELL PC2046 5W-30 SN/GF-5 DEXOS1 GRANEL</v>
          </cell>
          <cell r="H340" t="str">
            <v>Óleo</v>
          </cell>
          <cell r="I340" t="str">
            <v>12X1L</v>
          </cell>
          <cell r="J340" t="str">
            <v>1 L</v>
          </cell>
          <cell r="K340" t="str">
            <v>OEM</v>
          </cell>
          <cell r="L340" t="str">
            <v>STELLANTIS</v>
          </cell>
          <cell r="M340" t="str">
            <v>Local</v>
          </cell>
          <cell r="N340" t="str">
            <v>Y</v>
          </cell>
          <cell r="O340">
            <v>44188</v>
          </cell>
          <cell r="P340" t="str">
            <v>Mainstream</v>
          </cell>
          <cell r="R340" t="str">
            <v>A</v>
          </cell>
        </row>
        <row r="341">
          <cell r="B341">
            <v>46129905</v>
          </cell>
          <cell r="C341" t="str">
            <v>905</v>
          </cell>
          <cell r="D341" t="str">
            <v>MOPAR MAXPRO SYNTHETIC 0W-30 CX 12X1L</v>
          </cell>
          <cell r="E341">
            <v>46129801</v>
          </cell>
          <cell r="F341" t="str">
            <v>MOPAR MAXPRO SYNTHETIC 0W-30  GRANEL</v>
          </cell>
          <cell r="H341" t="str">
            <v>Óleo</v>
          </cell>
          <cell r="I341" t="str">
            <v>12X1L</v>
          </cell>
          <cell r="J341" t="str">
            <v>1 L</v>
          </cell>
          <cell r="K341" t="str">
            <v>OEM</v>
          </cell>
          <cell r="L341" t="str">
            <v>STELLANTIS</v>
          </cell>
          <cell r="M341" t="str">
            <v>Local</v>
          </cell>
          <cell r="N341" t="str">
            <v>Y</v>
          </cell>
          <cell r="O341">
            <v>44185</v>
          </cell>
          <cell r="P341" t="str">
            <v>Mainstream</v>
          </cell>
          <cell r="R341" t="str">
            <v>A</v>
          </cell>
        </row>
        <row r="342">
          <cell r="B342">
            <v>46129809</v>
          </cell>
          <cell r="C342" t="str">
            <v>809</v>
          </cell>
          <cell r="D342" t="str">
            <v>MOPAR MAXPRO SYNTHETIC 0W-30 TB 209L</v>
          </cell>
          <cell r="E342">
            <v>46129801</v>
          </cell>
          <cell r="F342" t="str">
            <v>MOPAR MAXPRO SYNTHETIC 0W-30  GRANEL</v>
          </cell>
          <cell r="H342" t="str">
            <v>Óleo</v>
          </cell>
          <cell r="I342" t="str">
            <v>209L</v>
          </cell>
          <cell r="J342" t="str">
            <v>TAMBOR</v>
          </cell>
          <cell r="K342" t="str">
            <v>OEM</v>
          </cell>
          <cell r="L342" t="str">
            <v>STELLANTIS</v>
          </cell>
          <cell r="M342" t="str">
            <v>Local</v>
          </cell>
          <cell r="N342" t="str">
            <v>Y</v>
          </cell>
          <cell r="O342">
            <v>44682</v>
          </cell>
          <cell r="P342" t="str">
            <v>Premium</v>
          </cell>
          <cell r="R342" t="str">
            <v>A</v>
          </cell>
        </row>
        <row r="343">
          <cell r="B343">
            <v>46120909</v>
          </cell>
          <cell r="C343" t="str">
            <v>909</v>
          </cell>
          <cell r="D343" t="str">
            <v>MOPAR SYN GEAR &amp; AXLE 75W140 CX12X0,946L</v>
          </cell>
          <cell r="E343" t="str">
            <v>N/A</v>
          </cell>
          <cell r="F343" t="str">
            <v>IMPORTADO</v>
          </cell>
          <cell r="H343" t="str">
            <v>Óleo</v>
          </cell>
          <cell r="I343" t="str">
            <v>12X0,946L</v>
          </cell>
          <cell r="J343" t="str">
            <v>OUTROS</v>
          </cell>
          <cell r="K343" t="str">
            <v>OEM</v>
          </cell>
          <cell r="L343" t="str">
            <v>STELLANTIS</v>
          </cell>
          <cell r="M343" t="str">
            <v>Importado</v>
          </cell>
          <cell r="N343" t="str">
            <v>Y</v>
          </cell>
          <cell r="O343">
            <v>42401</v>
          </cell>
          <cell r="P343" t="str">
            <v>Mainstream</v>
          </cell>
          <cell r="R343" t="str">
            <v>A</v>
          </cell>
        </row>
        <row r="344">
          <cell r="B344">
            <v>46123909</v>
          </cell>
          <cell r="C344" t="str">
            <v>909</v>
          </cell>
          <cell r="D344" t="str">
            <v>MOPAR SYN GEAR &amp; AXLE 75W90 CX12X0,946L</v>
          </cell>
          <cell r="E344" t="str">
            <v>N/A</v>
          </cell>
          <cell r="F344" t="str">
            <v>IMPORTADO</v>
          </cell>
          <cell r="H344" t="str">
            <v>Óleo</v>
          </cell>
          <cell r="I344" t="str">
            <v>12X0,946L</v>
          </cell>
          <cell r="J344" t="str">
            <v>OUTROS</v>
          </cell>
          <cell r="K344" t="str">
            <v>OEM</v>
          </cell>
          <cell r="L344" t="str">
            <v>STELLANTIS</v>
          </cell>
          <cell r="M344" t="str">
            <v>Importado</v>
          </cell>
          <cell r="N344" t="str">
            <v>Y</v>
          </cell>
          <cell r="O344">
            <v>42850</v>
          </cell>
          <cell r="P344" t="str">
            <v>Mainstream</v>
          </cell>
          <cell r="R344" t="str">
            <v>A</v>
          </cell>
        </row>
        <row r="345">
          <cell r="B345">
            <v>49067967</v>
          </cell>
          <cell r="C345" t="str">
            <v>967</v>
          </cell>
          <cell r="D345" t="str">
            <v>HYDRAULIC S1 M 68 TB1000L OW</v>
          </cell>
          <cell r="E345">
            <v>49067801</v>
          </cell>
          <cell r="F345" t="str">
            <v>HYDRAULIC S1 M 68 GRANEL</v>
          </cell>
          <cell r="H345" t="str">
            <v>Óleo</v>
          </cell>
          <cell r="I345" t="str">
            <v>1000L</v>
          </cell>
          <cell r="J345" t="str">
            <v>IBC</v>
          </cell>
          <cell r="K345" t="str">
            <v>INDUSTRIAL</v>
          </cell>
          <cell r="L345" t="str">
            <v>SHELL BRAND</v>
          </cell>
          <cell r="M345" t="str">
            <v>Local</v>
          </cell>
          <cell r="N345" t="str">
            <v>N</v>
          </cell>
          <cell r="O345">
            <v>42590</v>
          </cell>
          <cell r="P345" t="str">
            <v>Mainstream</v>
          </cell>
          <cell r="R345" t="str">
            <v>A</v>
          </cell>
        </row>
        <row r="346">
          <cell r="B346">
            <v>46916801</v>
          </cell>
          <cell r="C346" t="str">
            <v>801</v>
          </cell>
          <cell r="D346" t="str">
            <v>MELINA S 30 GRANEL</v>
          </cell>
          <cell r="E346">
            <v>46916801</v>
          </cell>
          <cell r="F346" t="str">
            <v>MELINA S 30 GRANEL</v>
          </cell>
          <cell r="H346" t="str">
            <v>Óleo</v>
          </cell>
          <cell r="I346" t="str">
            <v>GRANEL</v>
          </cell>
          <cell r="J346" t="str">
            <v>GRANEL</v>
          </cell>
          <cell r="K346" t="str">
            <v>INDUSTRIAL</v>
          </cell>
          <cell r="L346" t="str">
            <v>SHELL BRAND</v>
          </cell>
          <cell r="M346" t="str">
            <v>Local</v>
          </cell>
          <cell r="N346" t="str">
            <v>N</v>
          </cell>
          <cell r="O346">
            <v>36791</v>
          </cell>
          <cell r="P346" t="str">
            <v>Mainstream</v>
          </cell>
          <cell r="R346" t="str">
            <v>A</v>
          </cell>
        </row>
        <row r="347">
          <cell r="B347">
            <v>46916809</v>
          </cell>
          <cell r="C347" t="str">
            <v>809</v>
          </cell>
          <cell r="D347" t="str">
            <v>MELINA S 30 TB 209L</v>
          </cell>
          <cell r="E347">
            <v>46916801</v>
          </cell>
          <cell r="F347" t="str">
            <v>MELINA S 30 GRANEL</v>
          </cell>
          <cell r="H347" t="str">
            <v>Óleo</v>
          </cell>
          <cell r="I347" t="str">
            <v>209L</v>
          </cell>
          <cell r="J347" t="str">
            <v>TAMBOR</v>
          </cell>
          <cell r="K347" t="str">
            <v>INDUSTRIAL</v>
          </cell>
          <cell r="L347" t="str">
            <v>SHELL BRAND</v>
          </cell>
          <cell r="M347" t="str">
            <v>Local</v>
          </cell>
          <cell r="N347" t="str">
            <v>N</v>
          </cell>
          <cell r="O347">
            <v>40840</v>
          </cell>
          <cell r="P347" t="str">
            <v>Mainstream</v>
          </cell>
          <cell r="R347" t="str">
            <v>A</v>
          </cell>
        </row>
        <row r="348">
          <cell r="B348">
            <v>45637809</v>
          </cell>
          <cell r="C348" t="str">
            <v>809</v>
          </cell>
          <cell r="D348" t="str">
            <v>MORLINA S2 B 150 TB 209L EXPO</v>
          </cell>
          <cell r="E348">
            <v>45662801</v>
          </cell>
          <cell r="F348" t="str">
            <v>MORLINA S2 B 150 GRANEL</v>
          </cell>
          <cell r="H348" t="str">
            <v>Óleo</v>
          </cell>
          <cell r="I348" t="str">
            <v>209L</v>
          </cell>
          <cell r="J348" t="str">
            <v>TAMBOR</v>
          </cell>
          <cell r="K348" t="str">
            <v>EXPORTAÇÃO</v>
          </cell>
          <cell r="L348" t="str">
            <v>SHELL BRAND</v>
          </cell>
          <cell r="M348" t="str">
            <v>Local</v>
          </cell>
          <cell r="N348" t="str">
            <v>N</v>
          </cell>
          <cell r="O348">
            <v>42980</v>
          </cell>
          <cell r="P348" t="str">
            <v>Mainstream</v>
          </cell>
          <cell r="R348" t="str">
            <v>A</v>
          </cell>
        </row>
        <row r="349">
          <cell r="B349">
            <v>46916967</v>
          </cell>
          <cell r="C349" t="str">
            <v>967</v>
          </cell>
          <cell r="D349" t="str">
            <v>MELINA S 30 TB1000 OW</v>
          </cell>
          <cell r="E349">
            <v>46916801</v>
          </cell>
          <cell r="F349" t="str">
            <v>MELINA S 30 GRANEL</v>
          </cell>
          <cell r="H349" t="str">
            <v>Óleo</v>
          </cell>
          <cell r="I349" t="str">
            <v>1000L</v>
          </cell>
          <cell r="J349" t="str">
            <v>IBC</v>
          </cell>
          <cell r="K349" t="str">
            <v>INDUSTRIAL</v>
          </cell>
          <cell r="L349" t="str">
            <v>SHELL BRAND</v>
          </cell>
          <cell r="M349" t="str">
            <v>Local</v>
          </cell>
          <cell r="N349" t="str">
            <v>N</v>
          </cell>
          <cell r="O349">
            <v>40949</v>
          </cell>
          <cell r="P349" t="str">
            <v>Mainstream</v>
          </cell>
          <cell r="R349" t="str">
            <v>A</v>
          </cell>
        </row>
        <row r="350">
          <cell r="B350">
            <v>45265809</v>
          </cell>
          <cell r="C350" t="str">
            <v>809</v>
          </cell>
          <cell r="D350" t="str">
            <v>MORLINA S1 B 100 TB 209L</v>
          </cell>
          <cell r="E350">
            <v>45265801</v>
          </cell>
          <cell r="F350" t="str">
            <v>MORLINA S1 B 100 GRANEL</v>
          </cell>
          <cell r="H350" t="str">
            <v>Óleo</v>
          </cell>
          <cell r="I350" t="str">
            <v>209L</v>
          </cell>
          <cell r="J350" t="str">
            <v>TAMBOR</v>
          </cell>
          <cell r="K350" t="str">
            <v>INDUSTRIAL</v>
          </cell>
          <cell r="L350" t="str">
            <v>SHELL BRAND</v>
          </cell>
          <cell r="M350" t="str">
            <v>Local</v>
          </cell>
          <cell r="N350" t="str">
            <v>N</v>
          </cell>
          <cell r="O350">
            <v>40840</v>
          </cell>
          <cell r="P350" t="str">
            <v>Mainstream</v>
          </cell>
          <cell r="R350" t="str">
            <v>A</v>
          </cell>
        </row>
        <row r="351">
          <cell r="B351">
            <v>45266801</v>
          </cell>
          <cell r="C351" t="str">
            <v>801</v>
          </cell>
          <cell r="D351" t="str">
            <v>MORLINA S1 B 220 GRANEL</v>
          </cell>
          <cell r="E351">
            <v>45266801</v>
          </cell>
          <cell r="F351" t="str">
            <v>MORLINA S1 B 220 GRANEL</v>
          </cell>
          <cell r="H351" t="str">
            <v>Óleo</v>
          </cell>
          <cell r="I351" t="str">
            <v>GRANEL</v>
          </cell>
          <cell r="J351" t="str">
            <v>GRANEL</v>
          </cell>
          <cell r="K351" t="str">
            <v>INDUSTRIAL</v>
          </cell>
          <cell r="L351" t="str">
            <v>SHELL BRAND</v>
          </cell>
          <cell r="M351" t="str">
            <v>Local</v>
          </cell>
          <cell r="N351" t="str">
            <v>Y</v>
          </cell>
          <cell r="O351">
            <v>44958</v>
          </cell>
          <cell r="P351" t="str">
            <v>Mainstream</v>
          </cell>
          <cell r="R351" t="str">
            <v>A</v>
          </cell>
        </row>
        <row r="352">
          <cell r="B352">
            <v>45266809</v>
          </cell>
          <cell r="C352" t="str">
            <v>809</v>
          </cell>
          <cell r="D352" t="str">
            <v>MORLINA S1 B 220 TB 209L</v>
          </cell>
          <cell r="E352">
            <v>45266801</v>
          </cell>
          <cell r="F352" t="str">
            <v>MORLINA S1 B 220 GRANEL</v>
          </cell>
          <cell r="H352" t="str">
            <v>Óleo</v>
          </cell>
          <cell r="I352" t="str">
            <v>209L</v>
          </cell>
          <cell r="J352" t="str">
            <v>TAMBOR</v>
          </cell>
          <cell r="K352" t="str">
            <v>INDUSTRIAL</v>
          </cell>
          <cell r="L352" t="str">
            <v>SHELL BRAND</v>
          </cell>
          <cell r="M352" t="str">
            <v>Local</v>
          </cell>
          <cell r="N352" t="str">
            <v>N</v>
          </cell>
          <cell r="O352">
            <v>40843</v>
          </cell>
          <cell r="P352" t="str">
            <v>Mainstream</v>
          </cell>
          <cell r="R352" t="str">
            <v>A</v>
          </cell>
        </row>
        <row r="353">
          <cell r="B353">
            <v>45662809</v>
          </cell>
          <cell r="C353" t="str">
            <v>809</v>
          </cell>
          <cell r="D353" t="str">
            <v>MORLINA S2 B 150 TB 209L</v>
          </cell>
          <cell r="E353">
            <v>45662801</v>
          </cell>
          <cell r="F353" t="str">
            <v>MORLINA S2 B 150 GRANEL</v>
          </cell>
          <cell r="H353" t="str">
            <v>Óleo</v>
          </cell>
          <cell r="I353" t="str">
            <v>209L</v>
          </cell>
          <cell r="J353" t="str">
            <v>TAMBOR</v>
          </cell>
          <cell r="K353" t="str">
            <v>INDUSTRIAL</v>
          </cell>
          <cell r="L353" t="str">
            <v>SHELL BRAND</v>
          </cell>
          <cell r="M353" t="str">
            <v>Local</v>
          </cell>
          <cell r="N353" t="str">
            <v>N</v>
          </cell>
          <cell r="O353">
            <v>40869</v>
          </cell>
          <cell r="P353" t="str">
            <v>Mainstream</v>
          </cell>
          <cell r="R353" t="str">
            <v>A</v>
          </cell>
        </row>
        <row r="354">
          <cell r="B354">
            <v>45383809</v>
          </cell>
          <cell r="C354" t="str">
            <v>809</v>
          </cell>
          <cell r="D354" t="str">
            <v>MORLINA S3 BA 150 209L EXPO</v>
          </cell>
          <cell r="E354">
            <v>45383801</v>
          </cell>
          <cell r="F354" t="str">
            <v>MORLINA S3 BA 150 GRANEL EXPO</v>
          </cell>
          <cell r="H354" t="str">
            <v>Óleo</v>
          </cell>
          <cell r="I354" t="str">
            <v>209L</v>
          </cell>
          <cell r="J354" t="str">
            <v>TAMBOR</v>
          </cell>
          <cell r="K354" t="str">
            <v>EXPORTAÇÃO</v>
          </cell>
          <cell r="L354" t="str">
            <v>SHELL BRAND</v>
          </cell>
          <cell r="M354" t="str">
            <v>Local</v>
          </cell>
          <cell r="N354" t="str">
            <v>N</v>
          </cell>
          <cell r="O354">
            <v>43062</v>
          </cell>
          <cell r="P354" t="str">
            <v>Premium</v>
          </cell>
          <cell r="R354" t="str">
            <v>A</v>
          </cell>
        </row>
        <row r="355">
          <cell r="B355">
            <v>44940909</v>
          </cell>
          <cell r="C355" t="str">
            <v>909</v>
          </cell>
          <cell r="D355" t="str">
            <v>MTF VW 75W CX 12X1L</v>
          </cell>
          <cell r="E355" t="str">
            <v>N/A</v>
          </cell>
          <cell r="F355" t="str">
            <v>IMPORTADO</v>
          </cell>
          <cell r="H355" t="str">
            <v>Óleo</v>
          </cell>
          <cell r="I355" t="str">
            <v>12X1L</v>
          </cell>
          <cell r="J355" t="str">
            <v>1 L</v>
          </cell>
          <cell r="K355" t="str">
            <v>OEM</v>
          </cell>
          <cell r="L355" t="str">
            <v>VW</v>
          </cell>
          <cell r="M355" t="str">
            <v>Importado</v>
          </cell>
          <cell r="N355" t="str">
            <v>Y</v>
          </cell>
          <cell r="O355">
            <v>42117</v>
          </cell>
          <cell r="P355" t="str">
            <v>Mainstream</v>
          </cell>
          <cell r="R355" t="str">
            <v>A</v>
          </cell>
        </row>
        <row r="356">
          <cell r="B356">
            <v>44940801</v>
          </cell>
          <cell r="C356" t="str">
            <v>801</v>
          </cell>
          <cell r="D356" t="str">
            <v>MTF VW 75W GRANEL</v>
          </cell>
          <cell r="E356" t="str">
            <v>N/A</v>
          </cell>
          <cell r="F356" t="str">
            <v>IMPORTADO</v>
          </cell>
          <cell r="H356" t="str">
            <v>Óleo</v>
          </cell>
          <cell r="I356" t="str">
            <v>GRANEL</v>
          </cell>
          <cell r="J356" t="str">
            <v>GRANEL</v>
          </cell>
          <cell r="K356" t="str">
            <v>OEM</v>
          </cell>
          <cell r="L356" t="str">
            <v>VW</v>
          </cell>
          <cell r="M356" t="str">
            <v>Importado</v>
          </cell>
          <cell r="N356" t="str">
            <v>Y</v>
          </cell>
          <cell r="O356">
            <v>41582</v>
          </cell>
          <cell r="P356" t="str">
            <v>Mainstream</v>
          </cell>
          <cell r="R356" t="str">
            <v>A</v>
          </cell>
        </row>
        <row r="357">
          <cell r="B357">
            <v>44940849</v>
          </cell>
          <cell r="C357" t="str">
            <v>849</v>
          </cell>
          <cell r="D357" t="str">
            <v>MTF VW 75W TB 209L</v>
          </cell>
          <cell r="E357" t="str">
            <v>N/A</v>
          </cell>
          <cell r="F357" t="str">
            <v>IMPORTADO</v>
          </cell>
          <cell r="H357" t="str">
            <v>Óleo</v>
          </cell>
          <cell r="I357" t="str">
            <v>209L</v>
          </cell>
          <cell r="J357" t="str">
            <v>TAMBOR</v>
          </cell>
          <cell r="K357" t="str">
            <v>OEM</v>
          </cell>
          <cell r="L357" t="str">
            <v>VW</v>
          </cell>
          <cell r="M357" t="str">
            <v>Importado</v>
          </cell>
          <cell r="N357" t="str">
            <v>Y</v>
          </cell>
          <cell r="O357">
            <v>41491</v>
          </cell>
          <cell r="P357" t="str">
            <v>Mainstream</v>
          </cell>
          <cell r="R357" t="str">
            <v>A</v>
          </cell>
        </row>
        <row r="358">
          <cell r="B358">
            <v>45667967</v>
          </cell>
          <cell r="C358" t="str">
            <v>967</v>
          </cell>
          <cell r="D358" t="str">
            <v>MORLINA S2 BA 460 LOCAL TB1000L OW</v>
          </cell>
          <cell r="E358">
            <v>45667801</v>
          </cell>
          <cell r="F358" t="str">
            <v>MORLINA S2 BA 460 LOCAL GRANEL</v>
          </cell>
          <cell r="H358" t="str">
            <v>Óleo</v>
          </cell>
          <cell r="I358" t="str">
            <v>1000L</v>
          </cell>
          <cell r="J358" t="str">
            <v>IBC</v>
          </cell>
          <cell r="K358" t="str">
            <v>INDUSTRIAL</v>
          </cell>
          <cell r="L358" t="str">
            <v>SHELL BRAND</v>
          </cell>
          <cell r="M358" t="str">
            <v>Local</v>
          </cell>
          <cell r="N358" t="str">
            <v>N</v>
          </cell>
          <cell r="O358">
            <v>42376</v>
          </cell>
          <cell r="P358" t="str">
            <v>Mainstream</v>
          </cell>
          <cell r="R358" t="str">
            <v>A</v>
          </cell>
        </row>
        <row r="359">
          <cell r="B359">
            <v>45269855</v>
          </cell>
          <cell r="C359" t="str">
            <v>855</v>
          </cell>
          <cell r="D359" t="str">
            <v>MORLINA S2 BL 10 FR. 20LT.</v>
          </cell>
          <cell r="E359">
            <v>45269801</v>
          </cell>
          <cell r="F359" t="str">
            <v>MORLINA S2 BL 10 GRANEL</v>
          </cell>
          <cell r="H359" t="str">
            <v>Óleo</v>
          </cell>
          <cell r="I359" t="str">
            <v>20L</v>
          </cell>
          <cell r="J359" t="str">
            <v>BOMBONA</v>
          </cell>
          <cell r="K359" t="str">
            <v>INDUSTRIAL</v>
          </cell>
          <cell r="L359" t="str">
            <v>SHELL BRAND</v>
          </cell>
          <cell r="M359" t="str">
            <v>Local</v>
          </cell>
          <cell r="N359" t="str">
            <v>N</v>
          </cell>
          <cell r="O359">
            <v>40906</v>
          </cell>
          <cell r="P359" t="str">
            <v>Mainstream</v>
          </cell>
          <cell r="R359" t="str">
            <v>A</v>
          </cell>
        </row>
        <row r="360">
          <cell r="B360">
            <v>45269801</v>
          </cell>
          <cell r="C360" t="str">
            <v>801</v>
          </cell>
          <cell r="D360" t="str">
            <v>MORLINA S2 BL 10 GRANEL</v>
          </cell>
          <cell r="E360">
            <v>45269801</v>
          </cell>
          <cell r="F360" t="str">
            <v>MORLINA S2 BL 10 GRANEL</v>
          </cell>
          <cell r="H360" t="str">
            <v>Óleo</v>
          </cell>
          <cell r="I360" t="str">
            <v>GRANEL</v>
          </cell>
          <cell r="J360" t="str">
            <v>GRANEL</v>
          </cell>
          <cell r="K360" t="str">
            <v>INDUSTRIAL</v>
          </cell>
          <cell r="L360" t="str">
            <v>SHELL BRAND</v>
          </cell>
          <cell r="M360" t="str">
            <v>Local</v>
          </cell>
          <cell r="N360" t="str">
            <v>N</v>
          </cell>
          <cell r="O360">
            <v>41991</v>
          </cell>
          <cell r="P360" t="str">
            <v>Mainstream</v>
          </cell>
          <cell r="R360" t="str">
            <v>A</v>
          </cell>
        </row>
        <row r="361">
          <cell r="B361">
            <v>45270809</v>
          </cell>
          <cell r="C361" t="str">
            <v>809</v>
          </cell>
          <cell r="D361" t="str">
            <v>MORLINA S2 BL 22 TB 209L</v>
          </cell>
          <cell r="E361">
            <v>45270801</v>
          </cell>
          <cell r="F361" t="str">
            <v>MORLINA S2 BL 22 GRANEL</v>
          </cell>
          <cell r="H361" t="str">
            <v>Óleo</v>
          </cell>
          <cell r="I361" t="str">
            <v>209L</v>
          </cell>
          <cell r="J361" t="str">
            <v>TAMBOR</v>
          </cell>
          <cell r="K361" t="str">
            <v>INDUSTRIAL</v>
          </cell>
          <cell r="L361" t="str">
            <v>SHELL BRAND</v>
          </cell>
          <cell r="M361" t="str">
            <v>Local</v>
          </cell>
          <cell r="N361" t="str">
            <v>N</v>
          </cell>
          <cell r="O361">
            <v>40946</v>
          </cell>
          <cell r="P361" t="str">
            <v>Mainstream</v>
          </cell>
          <cell r="R361" t="str">
            <v>A</v>
          </cell>
        </row>
        <row r="362">
          <cell r="B362">
            <v>45270967</v>
          </cell>
          <cell r="C362" t="str">
            <v>967</v>
          </cell>
          <cell r="D362" t="str">
            <v>MORLINA S2 BL 22 TB1000 OW</v>
          </cell>
          <cell r="E362">
            <v>45270801</v>
          </cell>
          <cell r="F362" t="str">
            <v>MORLINA S2 BL 22 GRANEL</v>
          </cell>
          <cell r="H362" t="str">
            <v>Óleo</v>
          </cell>
          <cell r="I362" t="str">
            <v>1000L</v>
          </cell>
          <cell r="J362" t="str">
            <v>IBC</v>
          </cell>
          <cell r="K362" t="str">
            <v>INDUSTRIAL</v>
          </cell>
          <cell r="L362" t="str">
            <v>SHELL BRAND</v>
          </cell>
          <cell r="M362" t="str">
            <v>Local</v>
          </cell>
          <cell r="N362" t="str">
            <v>N</v>
          </cell>
          <cell r="O362">
            <v>41341</v>
          </cell>
          <cell r="P362" t="str">
            <v>Mainstream</v>
          </cell>
          <cell r="R362" t="str">
            <v>A</v>
          </cell>
        </row>
        <row r="363">
          <cell r="B363">
            <v>43352801</v>
          </cell>
          <cell r="C363" t="str">
            <v>801</v>
          </cell>
          <cell r="D363" t="str">
            <v>MYSELLA S3 N40 GRANEL</v>
          </cell>
          <cell r="E363">
            <v>43352801</v>
          </cell>
          <cell r="F363" t="str">
            <v>MYSELLA S3 N40 GRANEL</v>
          </cell>
          <cell r="H363" t="str">
            <v>Óleo</v>
          </cell>
          <cell r="I363" t="str">
            <v>GRANEL</v>
          </cell>
          <cell r="J363" t="str">
            <v>GRANEL</v>
          </cell>
          <cell r="K363" t="str">
            <v>INDUSTRIAL</v>
          </cell>
          <cell r="L363" t="str">
            <v>SHELL BRAND</v>
          </cell>
          <cell r="M363" t="str">
            <v>Local</v>
          </cell>
          <cell r="N363" t="str">
            <v>N</v>
          </cell>
          <cell r="O363">
            <v>41360</v>
          </cell>
          <cell r="P363" t="str">
            <v>Mainstream</v>
          </cell>
          <cell r="R363" t="str">
            <v>A</v>
          </cell>
        </row>
        <row r="364">
          <cell r="B364">
            <v>43352809</v>
          </cell>
          <cell r="C364" t="str">
            <v>809</v>
          </cell>
          <cell r="D364" t="str">
            <v>MYSELLA S3 N40 TB 209L</v>
          </cell>
          <cell r="E364">
            <v>43352801</v>
          </cell>
          <cell r="F364" t="str">
            <v>MYSELLA S3 N40 GRANEL</v>
          </cell>
          <cell r="H364" t="str">
            <v>Óleo</v>
          </cell>
          <cell r="I364" t="str">
            <v>209L</v>
          </cell>
          <cell r="J364" t="str">
            <v>TAMBOR</v>
          </cell>
          <cell r="K364" t="str">
            <v>INDUSTRIAL</v>
          </cell>
          <cell r="L364" t="str">
            <v>SHELL BRAND</v>
          </cell>
          <cell r="M364" t="str">
            <v>Local</v>
          </cell>
          <cell r="N364" t="str">
            <v>N</v>
          </cell>
          <cell r="O364">
            <v>41578</v>
          </cell>
          <cell r="P364" t="str">
            <v>Mainstream</v>
          </cell>
          <cell r="R364" t="str">
            <v>A</v>
          </cell>
        </row>
        <row r="365">
          <cell r="B365">
            <v>43354801</v>
          </cell>
          <cell r="C365" t="str">
            <v>801</v>
          </cell>
          <cell r="D365" t="str">
            <v>MYSELLA S5 N40 GRANEL</v>
          </cell>
          <cell r="E365">
            <v>43354801</v>
          </cell>
          <cell r="F365" t="str">
            <v>MYSELLA S5 N40 GRANEL</v>
          </cell>
          <cell r="H365" t="str">
            <v>Óleo</v>
          </cell>
          <cell r="I365" t="str">
            <v>GRANEL</v>
          </cell>
          <cell r="J365" t="str">
            <v>GRANEL</v>
          </cell>
          <cell r="K365" t="str">
            <v>INDUSTRIAL</v>
          </cell>
          <cell r="L365" t="str">
            <v>SHELL BRAND</v>
          </cell>
          <cell r="M365" t="str">
            <v>Local</v>
          </cell>
          <cell r="N365" t="str">
            <v>N</v>
          </cell>
          <cell r="O365">
            <v>43843</v>
          </cell>
          <cell r="P365" t="str">
            <v>Premium</v>
          </cell>
          <cell r="R365" t="str">
            <v>A</v>
          </cell>
        </row>
        <row r="366">
          <cell r="B366">
            <v>45937905</v>
          </cell>
          <cell r="C366" t="str">
            <v>905</v>
          </cell>
          <cell r="D366" t="str">
            <v>NISSAN MOTOR OIL DPF 5W30 CX 12X1L</v>
          </cell>
          <cell r="E366" t="str">
            <v>N/A</v>
          </cell>
          <cell r="F366" t="str">
            <v>IMPORTADO</v>
          </cell>
          <cell r="H366" t="str">
            <v>Óleo</v>
          </cell>
          <cell r="I366" t="str">
            <v>12X1L</v>
          </cell>
          <cell r="J366" t="str">
            <v>1 L</v>
          </cell>
          <cell r="K366" t="str">
            <v>OEM</v>
          </cell>
          <cell r="L366" t="str">
            <v>NISSAN</v>
          </cell>
          <cell r="M366" t="str">
            <v>Importado/reenvase local</v>
          </cell>
          <cell r="N366" t="str">
            <v>Y</v>
          </cell>
          <cell r="O366">
            <v>41501</v>
          </cell>
          <cell r="P366" t="str">
            <v>Mainstream</v>
          </cell>
          <cell r="R366" t="str">
            <v>A</v>
          </cell>
        </row>
        <row r="367">
          <cell r="B367">
            <v>45937809</v>
          </cell>
          <cell r="C367" t="str">
            <v>809</v>
          </cell>
          <cell r="D367" t="str">
            <v>NISSAN MOTOR OIL DPF 5W30 TB 209L</v>
          </cell>
          <cell r="E367" t="str">
            <v>N/A</v>
          </cell>
          <cell r="F367" t="str">
            <v>IMPORTADO</v>
          </cell>
          <cell r="H367" t="str">
            <v>Óleo</v>
          </cell>
          <cell r="I367" t="str">
            <v>209L</v>
          </cell>
          <cell r="J367" t="str">
            <v>TAMBOR</v>
          </cell>
          <cell r="K367" t="str">
            <v>OEM</v>
          </cell>
          <cell r="L367" t="str">
            <v>NISSAN</v>
          </cell>
          <cell r="M367" t="str">
            <v>Importado/reenvase local</v>
          </cell>
          <cell r="N367" t="str">
            <v>Y</v>
          </cell>
          <cell r="O367">
            <v>41501</v>
          </cell>
          <cell r="P367" t="str">
            <v>Mainstream</v>
          </cell>
          <cell r="R367" t="str">
            <v>A</v>
          </cell>
        </row>
        <row r="368">
          <cell r="B368">
            <v>45940905</v>
          </cell>
          <cell r="C368" t="str">
            <v>905</v>
          </cell>
          <cell r="D368" t="str">
            <v>NISSAN SINTETICO 5W30 GF5 LOCAL CX 12X1L</v>
          </cell>
          <cell r="E368">
            <v>45936801</v>
          </cell>
          <cell r="F368" t="str">
            <v>SHELL PC 1436 LOCAL GRANEL</v>
          </cell>
          <cell r="H368" t="str">
            <v>Óleo</v>
          </cell>
          <cell r="I368" t="str">
            <v>12X1L</v>
          </cell>
          <cell r="J368" t="str">
            <v>1 L</v>
          </cell>
          <cell r="K368" t="str">
            <v>OEM</v>
          </cell>
          <cell r="L368" t="str">
            <v>NISSAN</v>
          </cell>
          <cell r="M368" t="str">
            <v>Local</v>
          </cell>
          <cell r="N368" t="str">
            <v>Y</v>
          </cell>
          <cell r="O368">
            <v>42241</v>
          </cell>
          <cell r="P368" t="str">
            <v>Mainstream</v>
          </cell>
          <cell r="R368" t="str">
            <v>A</v>
          </cell>
        </row>
        <row r="369">
          <cell r="B369">
            <v>45939809</v>
          </cell>
          <cell r="C369" t="str">
            <v>809</v>
          </cell>
          <cell r="D369" t="str">
            <v>NISSAN SINTETICO 5W30 GF5 LOCAL TB 209L</v>
          </cell>
          <cell r="E369">
            <v>45936801</v>
          </cell>
          <cell r="F369" t="str">
            <v>SHELL PC 1436 LOCAL GRANEL</v>
          </cell>
          <cell r="H369" t="str">
            <v>Óleo</v>
          </cell>
          <cell r="I369" t="str">
            <v>209L</v>
          </cell>
          <cell r="J369" t="str">
            <v>TAMBOR</v>
          </cell>
          <cell r="K369" t="str">
            <v>OEM</v>
          </cell>
          <cell r="L369" t="str">
            <v>NISSAN</v>
          </cell>
          <cell r="M369" t="str">
            <v>Local</v>
          </cell>
          <cell r="N369" t="str">
            <v>Y</v>
          </cell>
          <cell r="O369">
            <v>42241</v>
          </cell>
          <cell r="P369" t="str">
            <v>Mainstream</v>
          </cell>
          <cell r="R369" t="str">
            <v>A</v>
          </cell>
        </row>
        <row r="370">
          <cell r="B370">
            <v>43209855</v>
          </cell>
          <cell r="C370" t="str">
            <v>855</v>
          </cell>
          <cell r="D370" t="str">
            <v>OLEO PARA TRANSMISSÃO 85W90 FR 20L</v>
          </cell>
          <cell r="E370">
            <v>43060801</v>
          </cell>
          <cell r="F370" t="str">
            <v>SPIRAX S3 AX 80W90 GRANEL</v>
          </cell>
          <cell r="H370" t="str">
            <v>Óleo</v>
          </cell>
          <cell r="I370" t="str">
            <v>20L</v>
          </cell>
          <cell r="J370" t="str">
            <v>BOMBONA</v>
          </cell>
          <cell r="K370" t="str">
            <v>OEM</v>
          </cell>
          <cell r="L370" t="str">
            <v>JD</v>
          </cell>
          <cell r="M370" t="str">
            <v>Local</v>
          </cell>
          <cell r="N370" t="str">
            <v>Y</v>
          </cell>
          <cell r="O370">
            <v>41444</v>
          </cell>
          <cell r="P370" t="str">
            <v>Mainstream</v>
          </cell>
          <cell r="R370" t="str">
            <v>A</v>
          </cell>
        </row>
        <row r="371">
          <cell r="B371">
            <v>43209801</v>
          </cell>
          <cell r="C371" t="str">
            <v>801</v>
          </cell>
          <cell r="D371" t="str">
            <v>ÓLEO PARA TRANSMISSÃO 85W90 GRANEL</v>
          </cell>
          <cell r="E371">
            <v>43060801</v>
          </cell>
          <cell r="F371" t="str">
            <v>SPIRAX S3 AX 80W90 GRANEL</v>
          </cell>
          <cell r="H371" t="str">
            <v>Óleo</v>
          </cell>
          <cell r="I371" t="str">
            <v>GRANEL</v>
          </cell>
          <cell r="J371" t="str">
            <v>GRANEL</v>
          </cell>
          <cell r="K371" t="str">
            <v>OEM</v>
          </cell>
          <cell r="L371" t="str">
            <v>JD</v>
          </cell>
          <cell r="M371" t="str">
            <v>Local</v>
          </cell>
          <cell r="N371" t="str">
            <v>Y</v>
          </cell>
          <cell r="O371">
            <v>41444</v>
          </cell>
          <cell r="P371" t="str">
            <v>Mainstream</v>
          </cell>
          <cell r="R371" t="str">
            <v>A</v>
          </cell>
        </row>
        <row r="372">
          <cell r="B372">
            <v>43354809</v>
          </cell>
          <cell r="C372" t="str">
            <v>809</v>
          </cell>
          <cell r="D372" t="str">
            <v>MYSELLA S5 N40 TB 209L</v>
          </cell>
          <cell r="E372">
            <v>43354801</v>
          </cell>
          <cell r="F372" t="str">
            <v>MYSELLA S5 N40 GRANEL</v>
          </cell>
          <cell r="H372" t="str">
            <v>Óleo</v>
          </cell>
          <cell r="I372" t="str">
            <v>209L</v>
          </cell>
          <cell r="J372" t="str">
            <v>TAMBOR</v>
          </cell>
          <cell r="K372" t="str">
            <v>INDUSTRIAL</v>
          </cell>
          <cell r="L372" t="str">
            <v>SHELL BRAND</v>
          </cell>
          <cell r="M372" t="str">
            <v>Local</v>
          </cell>
          <cell r="N372" t="str">
            <v>N</v>
          </cell>
          <cell r="O372">
            <v>41436</v>
          </cell>
          <cell r="P372" t="str">
            <v>Premium</v>
          </cell>
          <cell r="R372" t="str">
            <v>A</v>
          </cell>
        </row>
        <row r="373">
          <cell r="B373">
            <v>43354967</v>
          </cell>
          <cell r="C373" t="str">
            <v>967</v>
          </cell>
          <cell r="D373" t="str">
            <v>MYSELLA S5 N40 TB1000L</v>
          </cell>
          <cell r="E373">
            <v>43354801</v>
          </cell>
          <cell r="F373" t="str">
            <v>MYSELLA S5 N40 GRANEL</v>
          </cell>
          <cell r="H373" t="str">
            <v>Óleo</v>
          </cell>
          <cell r="I373" t="str">
            <v>1000L</v>
          </cell>
          <cell r="J373" t="str">
            <v>IBC</v>
          </cell>
          <cell r="K373" t="str">
            <v>INDUSTRIAL</v>
          </cell>
          <cell r="L373" t="str">
            <v>SHELL BRAND</v>
          </cell>
          <cell r="M373" t="str">
            <v>Local</v>
          </cell>
          <cell r="N373" t="str">
            <v>N</v>
          </cell>
          <cell r="O373">
            <v>44891</v>
          </cell>
          <cell r="P373" t="str">
            <v>Premium</v>
          </cell>
          <cell r="R373" t="str">
            <v>A</v>
          </cell>
        </row>
        <row r="374">
          <cell r="B374">
            <v>45681809</v>
          </cell>
          <cell r="C374" t="str">
            <v>809</v>
          </cell>
          <cell r="D374" t="str">
            <v>OMALA S2 G 100 TB 209L EXPO</v>
          </cell>
          <cell r="E374">
            <v>45657801</v>
          </cell>
          <cell r="F374" t="str">
            <v>OMALA S2 G 100 GRANEL</v>
          </cell>
          <cell r="H374" t="str">
            <v>Óleo</v>
          </cell>
          <cell r="I374" t="str">
            <v>209L</v>
          </cell>
          <cell r="J374" t="str">
            <v>TAMBOR</v>
          </cell>
          <cell r="K374" t="str">
            <v>EXPORTAÇÃO</v>
          </cell>
          <cell r="L374" t="str">
            <v>SHELL BRAND</v>
          </cell>
          <cell r="M374" t="str">
            <v>Local</v>
          </cell>
          <cell r="N374" t="str">
            <v>N</v>
          </cell>
          <cell r="O374">
            <v>43074</v>
          </cell>
          <cell r="P374" t="str">
            <v>Mainstream</v>
          </cell>
          <cell r="R374" t="str">
            <v>A</v>
          </cell>
        </row>
        <row r="375">
          <cell r="B375">
            <v>43355801</v>
          </cell>
          <cell r="C375" t="str">
            <v>801</v>
          </cell>
          <cell r="D375" t="str">
            <v>MYSELLA S5 S40 GRANEL</v>
          </cell>
          <cell r="E375">
            <v>43355801</v>
          </cell>
          <cell r="F375" t="str">
            <v>MYSELLA S5 S40 GRANEL</v>
          </cell>
          <cell r="H375" t="str">
            <v>Óleo</v>
          </cell>
          <cell r="I375" t="str">
            <v>GRANEL</v>
          </cell>
          <cell r="J375" t="str">
            <v>GRANEL</v>
          </cell>
          <cell r="K375" t="str">
            <v>INDUSTRIAL</v>
          </cell>
          <cell r="L375" t="str">
            <v>SHELL BRAND</v>
          </cell>
          <cell r="M375" t="str">
            <v>Local</v>
          </cell>
          <cell r="N375" t="str">
            <v>N</v>
          </cell>
          <cell r="O375">
            <v>42611</v>
          </cell>
          <cell r="P375" t="str">
            <v>Premium</v>
          </cell>
          <cell r="R375" t="str">
            <v>A</v>
          </cell>
        </row>
        <row r="376">
          <cell r="B376">
            <v>43355967</v>
          </cell>
          <cell r="C376" t="str">
            <v>967</v>
          </cell>
          <cell r="D376" t="str">
            <v>MYSELLA S5 S40 TB 1000OW</v>
          </cell>
          <cell r="E376">
            <v>43355801</v>
          </cell>
          <cell r="F376" t="str">
            <v>MYSELLA S5 S40 GRANEL</v>
          </cell>
          <cell r="H376" t="str">
            <v>Óleo</v>
          </cell>
          <cell r="I376" t="str">
            <v>1000L</v>
          </cell>
          <cell r="J376" t="str">
            <v>IBC</v>
          </cell>
          <cell r="K376" t="str">
            <v>INDUSTRIAL</v>
          </cell>
          <cell r="L376" t="str">
            <v>SHELL BRAND</v>
          </cell>
          <cell r="M376" t="str">
            <v>Local</v>
          </cell>
          <cell r="N376" t="str">
            <v>N</v>
          </cell>
          <cell r="O376">
            <v>42317</v>
          </cell>
          <cell r="P376" t="str">
            <v>Premium</v>
          </cell>
          <cell r="R376" t="str">
            <v>A</v>
          </cell>
        </row>
        <row r="377">
          <cell r="B377">
            <v>43355809</v>
          </cell>
          <cell r="C377" t="str">
            <v>809</v>
          </cell>
          <cell r="D377" t="str">
            <v>MYSELLA S5 S40 TB 209L</v>
          </cell>
          <cell r="E377">
            <v>43355801</v>
          </cell>
          <cell r="F377" t="str">
            <v>MYSELLA S5 S40 GRANEL</v>
          </cell>
          <cell r="H377" t="str">
            <v>Óleo</v>
          </cell>
          <cell r="I377" t="str">
            <v>209L</v>
          </cell>
          <cell r="J377" t="str">
            <v>TAMBOR</v>
          </cell>
          <cell r="K377" t="str">
            <v>INDUSTRIAL</v>
          </cell>
          <cell r="L377" t="str">
            <v>SHELL BRAND</v>
          </cell>
          <cell r="M377" t="str">
            <v>Local</v>
          </cell>
          <cell r="N377" t="str">
            <v>N</v>
          </cell>
          <cell r="O377">
            <v>43287</v>
          </cell>
          <cell r="P377" t="str">
            <v>Premium</v>
          </cell>
          <cell r="R377" t="str">
            <v>A</v>
          </cell>
        </row>
        <row r="378">
          <cell r="B378">
            <v>45682809</v>
          </cell>
          <cell r="C378" t="str">
            <v>809</v>
          </cell>
          <cell r="D378" t="str">
            <v>OMALA S2 G 150 TB 209L EXPO</v>
          </cell>
          <cell r="E378">
            <v>45658801</v>
          </cell>
          <cell r="F378" t="str">
            <v>OMALA S2 G 150 GRANEL</v>
          </cell>
          <cell r="H378" t="str">
            <v>Óleo</v>
          </cell>
          <cell r="I378" t="str">
            <v>209L</v>
          </cell>
          <cell r="J378" t="str">
            <v>TAMBOR</v>
          </cell>
          <cell r="K378" t="str">
            <v>EXPORTAÇÃO</v>
          </cell>
          <cell r="L378" t="str">
            <v>SHELL BRAND</v>
          </cell>
          <cell r="M378" t="str">
            <v>Local</v>
          </cell>
          <cell r="N378" t="str">
            <v>N</v>
          </cell>
          <cell r="O378">
            <v>43027</v>
          </cell>
          <cell r="P378" t="str">
            <v>Mainstream</v>
          </cell>
          <cell r="R378" t="str">
            <v>A</v>
          </cell>
        </row>
        <row r="379">
          <cell r="B379">
            <v>48003849</v>
          </cell>
          <cell r="C379" t="str">
            <v>849</v>
          </cell>
          <cell r="D379" t="str">
            <v>MYSELLA S6 N 40 TB 209L</v>
          </cell>
          <cell r="E379" t="str">
            <v>N/A</v>
          </cell>
          <cell r="F379" t="str">
            <v>IMPORTADO</v>
          </cell>
          <cell r="H379" t="str">
            <v>Óleo</v>
          </cell>
          <cell r="I379" t="str">
            <v>209L</v>
          </cell>
          <cell r="J379" t="str">
            <v>TAMBOR</v>
          </cell>
          <cell r="K379" t="str">
            <v>INDUSTRIAL</v>
          </cell>
          <cell r="L379" t="str">
            <v>SHELL BRAND</v>
          </cell>
          <cell r="M379" t="str">
            <v>Importado</v>
          </cell>
          <cell r="N379" t="str">
            <v>N</v>
          </cell>
          <cell r="O379">
            <v>44781</v>
          </cell>
          <cell r="P379" t="str">
            <v>Premium</v>
          </cell>
          <cell r="R379" t="str">
            <v>A</v>
          </cell>
        </row>
        <row r="380">
          <cell r="B380">
            <v>44440845</v>
          </cell>
          <cell r="C380" t="str">
            <v>845</v>
          </cell>
          <cell r="D380" t="str">
            <v>NAUTILUS PREMIUM OUTBOARD CX 6X0,946 L</v>
          </cell>
          <cell r="E380" t="str">
            <v>N/A</v>
          </cell>
          <cell r="F380" t="str">
            <v>IMPORTADO</v>
          </cell>
          <cell r="H380" t="str">
            <v>Óleo</v>
          </cell>
          <cell r="I380" t="str">
            <v>6X0,946L</v>
          </cell>
          <cell r="J380" t="str">
            <v>OUTROS</v>
          </cell>
          <cell r="K380" t="str">
            <v>INDUSTRIAL</v>
          </cell>
          <cell r="L380" t="str">
            <v>SHELL BRAND</v>
          </cell>
          <cell r="M380" t="str">
            <v>Importado</v>
          </cell>
          <cell r="N380" t="str">
            <v>N</v>
          </cell>
          <cell r="O380">
            <v>43516</v>
          </cell>
          <cell r="P380" t="str">
            <v>Premium</v>
          </cell>
          <cell r="R380" t="str">
            <v>A</v>
          </cell>
        </row>
        <row r="381">
          <cell r="B381">
            <v>45657855</v>
          </cell>
          <cell r="C381" t="str">
            <v>855</v>
          </cell>
          <cell r="D381" t="str">
            <v>OMALA S2 G 100 FR 20L</v>
          </cell>
          <cell r="E381">
            <v>45657801</v>
          </cell>
          <cell r="F381" t="str">
            <v>OMALA S2 G 100 GRANEL</v>
          </cell>
          <cell r="H381" t="str">
            <v>Óleo</v>
          </cell>
          <cell r="I381" t="str">
            <v>20L</v>
          </cell>
          <cell r="J381" t="str">
            <v>BOMBONA</v>
          </cell>
          <cell r="K381" t="str">
            <v>INDUSTRIAL</v>
          </cell>
          <cell r="L381" t="str">
            <v>SHELL BRAND</v>
          </cell>
          <cell r="M381" t="str">
            <v>Local</v>
          </cell>
          <cell r="N381" t="str">
            <v>N</v>
          </cell>
          <cell r="O381">
            <v>44032</v>
          </cell>
          <cell r="P381" t="str">
            <v>Mainstream</v>
          </cell>
          <cell r="R381" t="str">
            <v>A</v>
          </cell>
        </row>
        <row r="382">
          <cell r="B382">
            <v>45657809</v>
          </cell>
          <cell r="C382" t="str">
            <v>809</v>
          </cell>
          <cell r="D382" t="str">
            <v>OMALA S2 G 100 TB 209L</v>
          </cell>
          <cell r="E382">
            <v>45657801</v>
          </cell>
          <cell r="F382" t="str">
            <v>OMALA S2 G 100 GRANEL</v>
          </cell>
          <cell r="H382" t="str">
            <v>Óleo</v>
          </cell>
          <cell r="I382" t="str">
            <v>209L</v>
          </cell>
          <cell r="J382" t="str">
            <v>TAMBOR</v>
          </cell>
          <cell r="K382" t="str">
            <v>INDUSTRIAL</v>
          </cell>
          <cell r="L382" t="str">
            <v>SHELL BRAND</v>
          </cell>
          <cell r="M382" t="str">
            <v>Local</v>
          </cell>
          <cell r="N382" t="str">
            <v>N</v>
          </cell>
          <cell r="O382">
            <v>40919</v>
          </cell>
          <cell r="P382" t="str">
            <v>Mainstream</v>
          </cell>
          <cell r="R382" t="str">
            <v>A</v>
          </cell>
        </row>
        <row r="383">
          <cell r="B383">
            <v>45658855</v>
          </cell>
          <cell r="C383" t="str">
            <v>855</v>
          </cell>
          <cell r="D383" t="str">
            <v>OMALA S2 G 150 FR. 20LT.</v>
          </cell>
          <cell r="E383">
            <v>45658801</v>
          </cell>
          <cell r="F383" t="str">
            <v>OMALA S2 G 150 GRANEL</v>
          </cell>
          <cell r="H383" t="str">
            <v>Óleo</v>
          </cell>
          <cell r="I383" t="str">
            <v>20L</v>
          </cell>
          <cell r="J383" t="str">
            <v>BOMBONA</v>
          </cell>
          <cell r="K383" t="str">
            <v>INDUSTRIAL</v>
          </cell>
          <cell r="L383" t="str">
            <v>SHELL BRAND</v>
          </cell>
          <cell r="M383" t="str">
            <v>Local</v>
          </cell>
          <cell r="N383" t="str">
            <v>N</v>
          </cell>
          <cell r="O383">
            <v>40878</v>
          </cell>
          <cell r="P383" t="str">
            <v>Mainstream</v>
          </cell>
          <cell r="R383" t="str">
            <v>A</v>
          </cell>
        </row>
        <row r="384">
          <cell r="B384">
            <v>45658801</v>
          </cell>
          <cell r="C384" t="str">
            <v>801</v>
          </cell>
          <cell r="D384" t="str">
            <v>OMALA S2 G 150 GRANEL</v>
          </cell>
          <cell r="E384">
            <v>45658801</v>
          </cell>
          <cell r="F384" t="str">
            <v>OMALA S2 G 150 GRANEL</v>
          </cell>
          <cell r="H384" t="str">
            <v>Óleo</v>
          </cell>
          <cell r="I384" t="str">
            <v>GRANEL</v>
          </cell>
          <cell r="J384" t="str">
            <v>GRANEL</v>
          </cell>
          <cell r="K384" t="str">
            <v>INDUSTRIAL</v>
          </cell>
          <cell r="L384" t="str">
            <v>SHELL BRAND</v>
          </cell>
          <cell r="M384" t="str">
            <v>Local</v>
          </cell>
          <cell r="N384" t="str">
            <v>N</v>
          </cell>
          <cell r="O384">
            <v>40842</v>
          </cell>
          <cell r="P384" t="str">
            <v>Mainstream</v>
          </cell>
          <cell r="R384" t="str">
            <v>A</v>
          </cell>
        </row>
        <row r="385">
          <cell r="B385">
            <v>45686809</v>
          </cell>
          <cell r="C385" t="str">
            <v>809</v>
          </cell>
          <cell r="D385" t="str">
            <v>OMALA S2 G 68 TB 209L EXPO</v>
          </cell>
          <cell r="E385">
            <v>45661801</v>
          </cell>
          <cell r="F385" t="str">
            <v>OMALA S2 G 68 GRANEL</v>
          </cell>
          <cell r="H385" t="str">
            <v>Óleo</v>
          </cell>
          <cell r="I385" t="str">
            <v>209L</v>
          </cell>
          <cell r="J385" t="str">
            <v>TAMBOR</v>
          </cell>
          <cell r="K385" t="str">
            <v>EXPORTAÇÃO</v>
          </cell>
          <cell r="L385" t="str">
            <v>SHELL BRAND</v>
          </cell>
          <cell r="M385" t="str">
            <v>Local</v>
          </cell>
          <cell r="N385" t="str">
            <v>N</v>
          </cell>
          <cell r="O385">
            <v>42856</v>
          </cell>
          <cell r="P385" t="str">
            <v>Mainstream</v>
          </cell>
          <cell r="R385" t="str">
            <v>A</v>
          </cell>
        </row>
        <row r="386">
          <cell r="B386">
            <v>45658809</v>
          </cell>
          <cell r="C386" t="str">
            <v>809</v>
          </cell>
          <cell r="D386" t="str">
            <v>OMALA S2 G 150 TB 209L</v>
          </cell>
          <cell r="E386">
            <v>45658801</v>
          </cell>
          <cell r="F386" t="str">
            <v>OMALA S2 G 150 GRANEL</v>
          </cell>
          <cell r="H386" t="str">
            <v>Óleo</v>
          </cell>
          <cell r="I386" t="str">
            <v>209L</v>
          </cell>
          <cell r="J386" t="str">
            <v>TAMBOR</v>
          </cell>
          <cell r="K386" t="str">
            <v>INDUSTRIAL</v>
          </cell>
          <cell r="L386" t="str">
            <v>SHELL BRAND</v>
          </cell>
          <cell r="M386" t="str">
            <v>Local</v>
          </cell>
          <cell r="N386" t="str">
            <v>N</v>
          </cell>
          <cell r="O386">
            <v>40844</v>
          </cell>
          <cell r="P386" t="str">
            <v>Mainstream</v>
          </cell>
          <cell r="R386" t="str">
            <v>A</v>
          </cell>
        </row>
        <row r="387">
          <cell r="B387">
            <v>45658967</v>
          </cell>
          <cell r="C387" t="str">
            <v>967</v>
          </cell>
          <cell r="D387" t="str">
            <v>OMALA S2 G 150 TB1000 OW</v>
          </cell>
          <cell r="E387">
            <v>45658801</v>
          </cell>
          <cell r="F387" t="str">
            <v>OMALA S2 G 150 GRANEL</v>
          </cell>
          <cell r="H387" t="str">
            <v>Óleo</v>
          </cell>
          <cell r="I387" t="str">
            <v>1000L</v>
          </cell>
          <cell r="J387" t="str">
            <v>IBC</v>
          </cell>
          <cell r="K387" t="str">
            <v>INDUSTRIAL</v>
          </cell>
          <cell r="L387" t="str">
            <v>SHELL BRAND</v>
          </cell>
          <cell r="M387" t="str">
            <v>Local</v>
          </cell>
          <cell r="N387" t="str">
            <v>N</v>
          </cell>
          <cell r="O387">
            <v>42932</v>
          </cell>
          <cell r="P387" t="str">
            <v>Mainstream</v>
          </cell>
          <cell r="R387" t="str">
            <v>A</v>
          </cell>
        </row>
        <row r="388">
          <cell r="B388">
            <v>45659855</v>
          </cell>
          <cell r="C388" t="str">
            <v>855</v>
          </cell>
          <cell r="D388" t="str">
            <v>OMALA S2 G 220 FR. 20LT.</v>
          </cell>
          <cell r="E388">
            <v>45659801</v>
          </cell>
          <cell r="F388" t="str">
            <v>OMALA S2 G 220 GRANEL</v>
          </cell>
          <cell r="H388" t="str">
            <v>Óleo</v>
          </cell>
          <cell r="I388" t="str">
            <v>20L</v>
          </cell>
          <cell r="J388" t="str">
            <v>BOMBONA</v>
          </cell>
          <cell r="K388" t="str">
            <v>INDUSTRIAL</v>
          </cell>
          <cell r="L388" t="str">
            <v>SHELL BRAND</v>
          </cell>
          <cell r="M388" t="str">
            <v>Local</v>
          </cell>
          <cell r="N388" t="str">
            <v>N</v>
          </cell>
          <cell r="O388">
            <v>40834</v>
          </cell>
          <cell r="P388" t="str">
            <v>Mainstream</v>
          </cell>
          <cell r="R388" t="str">
            <v>A</v>
          </cell>
        </row>
        <row r="389">
          <cell r="B389">
            <v>45659809</v>
          </cell>
          <cell r="C389" t="str">
            <v>809</v>
          </cell>
          <cell r="D389" t="str">
            <v>OMALA S2 G 220 TB 209L</v>
          </cell>
          <cell r="E389">
            <v>45659801</v>
          </cell>
          <cell r="F389" t="str">
            <v>OMALA S2 G 220 GRANEL</v>
          </cell>
          <cell r="H389" t="str">
            <v>Óleo</v>
          </cell>
          <cell r="I389" t="str">
            <v>209L</v>
          </cell>
          <cell r="J389" t="str">
            <v>TAMBOR</v>
          </cell>
          <cell r="K389" t="str">
            <v>INDUSTRIAL</v>
          </cell>
          <cell r="L389" t="str">
            <v>SHELL BRAND</v>
          </cell>
          <cell r="M389" t="str">
            <v>Local</v>
          </cell>
          <cell r="N389" t="str">
            <v>N</v>
          </cell>
          <cell r="O389">
            <v>40830</v>
          </cell>
          <cell r="P389" t="str">
            <v>Mainstream</v>
          </cell>
          <cell r="R389" t="str">
            <v>A</v>
          </cell>
        </row>
        <row r="390">
          <cell r="B390">
            <v>45660855</v>
          </cell>
          <cell r="C390" t="str">
            <v>855</v>
          </cell>
          <cell r="D390" t="str">
            <v>OMALA S2 G 320 FR. 20LT.</v>
          </cell>
          <cell r="E390">
            <v>45660801</v>
          </cell>
          <cell r="F390" t="str">
            <v>OMALA S2 G 320 GRANEL</v>
          </cell>
          <cell r="H390" t="str">
            <v>Óleo</v>
          </cell>
          <cell r="I390" t="str">
            <v>20L</v>
          </cell>
          <cell r="J390" t="str">
            <v>BOMBONA</v>
          </cell>
          <cell r="K390" t="str">
            <v>INDUSTRIAL</v>
          </cell>
          <cell r="L390" t="str">
            <v>SHELL BRAND</v>
          </cell>
          <cell r="M390" t="str">
            <v>Local</v>
          </cell>
          <cell r="N390" t="str">
            <v>N</v>
          </cell>
          <cell r="O390">
            <v>40841</v>
          </cell>
          <cell r="P390" t="str">
            <v>Mainstream</v>
          </cell>
          <cell r="R390" t="str">
            <v>A</v>
          </cell>
        </row>
        <row r="391">
          <cell r="B391">
            <v>45660809</v>
          </cell>
          <cell r="C391" t="str">
            <v>809</v>
          </cell>
          <cell r="D391" t="str">
            <v>OMALA S2 G 320 TB 209L</v>
          </cell>
          <cell r="E391">
            <v>45660801</v>
          </cell>
          <cell r="F391" t="str">
            <v>OMALA S2 G 320 GRANEL</v>
          </cell>
          <cell r="H391" t="str">
            <v>Óleo</v>
          </cell>
          <cell r="I391" t="str">
            <v>209L</v>
          </cell>
          <cell r="J391" t="str">
            <v>TAMBOR</v>
          </cell>
          <cell r="K391" t="str">
            <v>INDUSTRIAL</v>
          </cell>
          <cell r="L391" t="str">
            <v>SHELL BRAND</v>
          </cell>
          <cell r="M391" t="str">
            <v>Local</v>
          </cell>
          <cell r="N391" t="str">
            <v>N</v>
          </cell>
          <cell r="O391">
            <v>40830</v>
          </cell>
          <cell r="P391" t="str">
            <v>Mainstream</v>
          </cell>
          <cell r="R391" t="str">
            <v>A</v>
          </cell>
        </row>
        <row r="392">
          <cell r="B392">
            <v>45660967</v>
          </cell>
          <cell r="C392" t="str">
            <v>967</v>
          </cell>
          <cell r="D392" t="str">
            <v>OMALA S2 G 320 TB1000 OW</v>
          </cell>
          <cell r="E392">
            <v>45660801</v>
          </cell>
          <cell r="F392" t="str">
            <v>OMALA S2 G 320 GRANEL</v>
          </cell>
          <cell r="H392" t="str">
            <v>Óleo</v>
          </cell>
          <cell r="I392" t="str">
            <v>1000L</v>
          </cell>
          <cell r="J392" t="str">
            <v>IBC</v>
          </cell>
          <cell r="K392" t="str">
            <v>INDUSTRIAL</v>
          </cell>
          <cell r="L392" t="str">
            <v>SHELL BRAND</v>
          </cell>
          <cell r="M392" t="str">
            <v>Local</v>
          </cell>
          <cell r="N392" t="str">
            <v>Y</v>
          </cell>
          <cell r="O392">
            <v>42933</v>
          </cell>
          <cell r="P392" t="str">
            <v>Mainstream</v>
          </cell>
          <cell r="R392" t="str">
            <v>A</v>
          </cell>
        </row>
        <row r="393">
          <cell r="B393">
            <v>45272809</v>
          </cell>
          <cell r="C393" t="str">
            <v>809</v>
          </cell>
          <cell r="D393" t="str">
            <v>OMALA S2 G 460 TB 209L</v>
          </cell>
          <cell r="E393">
            <v>45272801</v>
          </cell>
          <cell r="F393" t="str">
            <v>OMALA S2 G 460 GRANEL</v>
          </cell>
          <cell r="H393" t="str">
            <v>Óleo</v>
          </cell>
          <cell r="I393" t="str">
            <v>209L</v>
          </cell>
          <cell r="J393" t="str">
            <v>TAMBOR</v>
          </cell>
          <cell r="K393" t="str">
            <v>INDUSTRIAL</v>
          </cell>
          <cell r="L393" t="str">
            <v>SHELL BRAND</v>
          </cell>
          <cell r="M393" t="str">
            <v>Local</v>
          </cell>
          <cell r="N393" t="str">
            <v>N</v>
          </cell>
          <cell r="O393">
            <v>40873</v>
          </cell>
          <cell r="P393" t="str">
            <v>Mainstream</v>
          </cell>
          <cell r="R393" t="str">
            <v>A</v>
          </cell>
        </row>
        <row r="394">
          <cell r="B394">
            <v>45661809</v>
          </cell>
          <cell r="C394" t="str">
            <v>809</v>
          </cell>
          <cell r="D394" t="str">
            <v>OMALA S2 G 68 TB 209L</v>
          </cell>
          <cell r="E394">
            <v>45661801</v>
          </cell>
          <cell r="F394" t="str">
            <v>OMALA S2 G 68 GRANEL</v>
          </cell>
          <cell r="H394" t="str">
            <v>Óleo</v>
          </cell>
          <cell r="I394" t="str">
            <v>209L</v>
          </cell>
          <cell r="J394" t="str">
            <v>TAMBOR</v>
          </cell>
          <cell r="K394" t="str">
            <v>INDUSTRIAL</v>
          </cell>
          <cell r="L394" t="str">
            <v>SHELL BRAND</v>
          </cell>
          <cell r="M394" t="str">
            <v>Local</v>
          </cell>
          <cell r="N394" t="str">
            <v>N</v>
          </cell>
          <cell r="O394">
            <v>40844</v>
          </cell>
          <cell r="P394" t="str">
            <v>Mainstream</v>
          </cell>
          <cell r="R394" t="str">
            <v>A</v>
          </cell>
        </row>
        <row r="395">
          <cell r="B395">
            <v>45273905</v>
          </cell>
          <cell r="C395" t="str">
            <v>905</v>
          </cell>
          <cell r="D395" t="str">
            <v>OMALA S2 G 680 CX 12X1L</v>
          </cell>
          <cell r="E395">
            <v>45273801</v>
          </cell>
          <cell r="F395" t="str">
            <v>OMALA S2 G 680 GRANEL</v>
          </cell>
          <cell r="H395" t="str">
            <v>Óleo</v>
          </cell>
          <cell r="I395" t="str">
            <v>12X1L</v>
          </cell>
          <cell r="J395" t="str">
            <v>1 L</v>
          </cell>
          <cell r="K395" t="str">
            <v>INDUSTRIAL</v>
          </cell>
          <cell r="L395" t="str">
            <v>SHELL BRAND</v>
          </cell>
          <cell r="M395" t="str">
            <v>Local</v>
          </cell>
          <cell r="N395" t="str">
            <v>N</v>
          </cell>
          <cell r="O395">
            <v>43054</v>
          </cell>
          <cell r="P395" t="str">
            <v>Mainstream</v>
          </cell>
          <cell r="R395" t="str">
            <v>A</v>
          </cell>
        </row>
        <row r="396">
          <cell r="B396">
            <v>45273855</v>
          </cell>
          <cell r="C396" t="str">
            <v>855</v>
          </cell>
          <cell r="D396" t="str">
            <v>OMALA S2 G 680 FR. 20LT.</v>
          </cell>
          <cell r="E396">
            <v>45273801</v>
          </cell>
          <cell r="F396" t="str">
            <v>OMALA S2 G 680 GRANEL</v>
          </cell>
          <cell r="H396" t="str">
            <v>Óleo</v>
          </cell>
          <cell r="I396" t="str">
            <v>20L</v>
          </cell>
          <cell r="J396" t="str">
            <v>BOMBONA</v>
          </cell>
          <cell r="K396" t="str">
            <v>INDUSTRIAL</v>
          </cell>
          <cell r="L396" t="str">
            <v>SHELL BRAND</v>
          </cell>
          <cell r="M396" t="str">
            <v>Local</v>
          </cell>
          <cell r="N396" t="str">
            <v>N</v>
          </cell>
          <cell r="O396">
            <v>42232</v>
          </cell>
          <cell r="P396" t="str">
            <v>Mainstream</v>
          </cell>
          <cell r="R396" t="str">
            <v>A</v>
          </cell>
        </row>
        <row r="397">
          <cell r="B397">
            <v>45273809</v>
          </cell>
          <cell r="C397" t="str">
            <v>809</v>
          </cell>
          <cell r="D397" t="str">
            <v>OMALA S2 G 680 TB 209L</v>
          </cell>
          <cell r="E397">
            <v>45273801</v>
          </cell>
          <cell r="F397" t="str">
            <v>OMALA S2 G 680 GRANEL</v>
          </cell>
          <cell r="H397" t="str">
            <v>Óleo</v>
          </cell>
          <cell r="I397" t="str">
            <v>209L</v>
          </cell>
          <cell r="J397" t="str">
            <v>TAMBOR</v>
          </cell>
          <cell r="K397" t="str">
            <v>INDUSTRIAL</v>
          </cell>
          <cell r="L397" t="str">
            <v>SHELL BRAND</v>
          </cell>
          <cell r="M397" t="str">
            <v>Local</v>
          </cell>
          <cell r="N397" t="str">
            <v>N</v>
          </cell>
          <cell r="O397">
            <v>42232</v>
          </cell>
          <cell r="P397" t="str">
            <v>Mainstream</v>
          </cell>
          <cell r="R397" t="str">
            <v>A</v>
          </cell>
        </row>
        <row r="398">
          <cell r="B398">
            <v>47996860</v>
          </cell>
          <cell r="C398" t="str">
            <v>860</v>
          </cell>
          <cell r="D398" t="str">
            <v>OMALA S3 WIND FR 20L</v>
          </cell>
          <cell r="E398" t="str">
            <v>N/A</v>
          </cell>
          <cell r="F398" t="str">
            <v>IMPORTADO</v>
          </cell>
          <cell r="H398" t="str">
            <v>Óleo</v>
          </cell>
          <cell r="I398" t="str">
            <v>20L</v>
          </cell>
          <cell r="J398" t="str">
            <v>BOMBONA</v>
          </cell>
          <cell r="K398" t="str">
            <v>INDUSTRIAL</v>
          </cell>
          <cell r="L398" t="str">
            <v>SHELL BRAND</v>
          </cell>
          <cell r="M398" t="str">
            <v>Importado</v>
          </cell>
          <cell r="N398" t="str">
            <v>N</v>
          </cell>
          <cell r="O398">
            <v>44573</v>
          </cell>
          <cell r="P398" t="str">
            <v>Premium</v>
          </cell>
          <cell r="R398" t="str">
            <v>A</v>
          </cell>
        </row>
        <row r="399">
          <cell r="B399">
            <v>47996979</v>
          </cell>
          <cell r="C399" t="str">
            <v>979</v>
          </cell>
          <cell r="D399" t="str">
            <v>OMALA S3 WIND TB 1000L</v>
          </cell>
          <cell r="E399" t="str">
            <v>N/A</v>
          </cell>
          <cell r="F399" t="str">
            <v>IMPORTADO</v>
          </cell>
          <cell r="H399" t="str">
            <v>Óleo</v>
          </cell>
          <cell r="I399" t="str">
            <v>1000L</v>
          </cell>
          <cell r="J399" t="str">
            <v>IBC</v>
          </cell>
          <cell r="K399" t="str">
            <v>INDUSTRIAL</v>
          </cell>
          <cell r="L399" t="str">
            <v>SHELL BRAND</v>
          </cell>
          <cell r="M399" t="str">
            <v>Importado</v>
          </cell>
          <cell r="N399" t="str">
            <v>N</v>
          </cell>
          <cell r="O399">
            <v>44644</v>
          </cell>
          <cell r="P399" t="str">
            <v>Premium</v>
          </cell>
          <cell r="R399" t="str">
            <v>A</v>
          </cell>
        </row>
        <row r="400">
          <cell r="B400">
            <v>45307849</v>
          </cell>
          <cell r="C400" t="str">
            <v>849</v>
          </cell>
          <cell r="D400" t="str">
            <v>OMALA S4 GXV 150  TB 209L</v>
          </cell>
          <cell r="E400" t="str">
            <v>N/A</v>
          </cell>
          <cell r="F400" t="str">
            <v>IMPORTADO</v>
          </cell>
          <cell r="H400" t="str">
            <v>Óleo</v>
          </cell>
          <cell r="I400" t="str">
            <v>209L</v>
          </cell>
          <cell r="J400" t="str">
            <v>TAMBOR</v>
          </cell>
          <cell r="K400" t="str">
            <v>INDUSTRIAL</v>
          </cell>
          <cell r="L400" t="str">
            <v>SHELL BRAND</v>
          </cell>
          <cell r="M400" t="str">
            <v>Importado</v>
          </cell>
          <cell r="N400" t="str">
            <v>N</v>
          </cell>
          <cell r="O400">
            <v>44453</v>
          </cell>
          <cell r="P400" t="str">
            <v>Premium</v>
          </cell>
          <cell r="R400" t="str">
            <v>A</v>
          </cell>
        </row>
        <row r="401">
          <cell r="B401">
            <v>45307860</v>
          </cell>
          <cell r="C401" t="str">
            <v>860</v>
          </cell>
          <cell r="D401" t="str">
            <v>OMALA S4 GXV 150 BALDE</v>
          </cell>
          <cell r="E401" t="str">
            <v>N/A</v>
          </cell>
          <cell r="F401" t="str">
            <v>IMPORTADO</v>
          </cell>
          <cell r="H401" t="str">
            <v>Óleo</v>
          </cell>
          <cell r="I401" t="str">
            <v>18,92L</v>
          </cell>
          <cell r="J401" t="str">
            <v>BOMBONA</v>
          </cell>
          <cell r="K401" t="str">
            <v>INDUSTRIAL</v>
          </cell>
          <cell r="L401" t="str">
            <v>SHELL BRAND</v>
          </cell>
          <cell r="M401" t="str">
            <v>Importado</v>
          </cell>
          <cell r="N401" t="str">
            <v>N</v>
          </cell>
          <cell r="O401">
            <v>43236</v>
          </cell>
          <cell r="P401" t="str">
            <v>Premium</v>
          </cell>
          <cell r="R401" t="str">
            <v>A</v>
          </cell>
        </row>
        <row r="402">
          <cell r="B402">
            <v>45313860</v>
          </cell>
          <cell r="C402" t="str">
            <v>860</v>
          </cell>
          <cell r="D402" t="str">
            <v>OMALA S4 GXV 220 BALDE</v>
          </cell>
          <cell r="E402" t="str">
            <v>N/A</v>
          </cell>
          <cell r="F402" t="str">
            <v>IMPORTADO</v>
          </cell>
          <cell r="H402" t="str">
            <v>Óleo</v>
          </cell>
          <cell r="I402" t="str">
            <v>18,92L</v>
          </cell>
          <cell r="J402" t="str">
            <v>BOMBONA</v>
          </cell>
          <cell r="K402" t="str">
            <v>INDUSTRIAL</v>
          </cell>
          <cell r="L402" t="str">
            <v>SHELL BRAND</v>
          </cell>
          <cell r="M402" t="str">
            <v>Importado</v>
          </cell>
          <cell r="N402" t="str">
            <v>N</v>
          </cell>
          <cell r="O402">
            <v>43236</v>
          </cell>
          <cell r="P402" t="str">
            <v>Premium</v>
          </cell>
          <cell r="R402" t="str">
            <v>A</v>
          </cell>
        </row>
        <row r="403">
          <cell r="B403">
            <v>45313849</v>
          </cell>
          <cell r="C403" t="str">
            <v>849</v>
          </cell>
          <cell r="D403" t="str">
            <v>OMALA S4 GXV 220 TB 55UGL</v>
          </cell>
          <cell r="E403" t="str">
            <v>N/A</v>
          </cell>
          <cell r="F403" t="str">
            <v>IMPORTADO</v>
          </cell>
          <cell r="H403" t="str">
            <v>Óleo</v>
          </cell>
          <cell r="I403" t="str">
            <v>55UGL</v>
          </cell>
          <cell r="J403" t="str">
            <v>TAMBOR</v>
          </cell>
          <cell r="K403" t="str">
            <v>INDUSTRIAL</v>
          </cell>
          <cell r="L403" t="str">
            <v>SHELL BRAND</v>
          </cell>
          <cell r="M403" t="str">
            <v>Importado</v>
          </cell>
          <cell r="N403" t="str">
            <v>N</v>
          </cell>
          <cell r="O403">
            <v>43581</v>
          </cell>
          <cell r="P403" t="str">
            <v>Premium</v>
          </cell>
          <cell r="R403" t="str">
            <v>A</v>
          </cell>
        </row>
        <row r="404">
          <cell r="B404">
            <v>45314860</v>
          </cell>
          <cell r="C404" t="str">
            <v>860</v>
          </cell>
          <cell r="D404" t="str">
            <v>OMALA S4 GXV 320 BALDE</v>
          </cell>
          <cell r="E404" t="str">
            <v>N/A</v>
          </cell>
          <cell r="F404" t="str">
            <v>IMPORTADO</v>
          </cell>
          <cell r="H404" t="str">
            <v>Óleo</v>
          </cell>
          <cell r="I404" t="str">
            <v>18,92L</v>
          </cell>
          <cell r="J404" t="str">
            <v>BOMBONA</v>
          </cell>
          <cell r="K404" t="str">
            <v>INDUSTRIAL</v>
          </cell>
          <cell r="L404" t="str">
            <v>SHELL BRAND</v>
          </cell>
          <cell r="M404" t="str">
            <v>Importado</v>
          </cell>
          <cell r="N404" t="str">
            <v>N</v>
          </cell>
          <cell r="O404">
            <v>43236</v>
          </cell>
          <cell r="P404" t="str">
            <v>Premium</v>
          </cell>
          <cell r="R404" t="str">
            <v>A</v>
          </cell>
        </row>
        <row r="405">
          <cell r="B405">
            <v>45314849</v>
          </cell>
          <cell r="C405" t="str">
            <v>849</v>
          </cell>
          <cell r="D405" t="str">
            <v>OMALA S4 GXV 320 TB 209L</v>
          </cell>
          <cell r="E405" t="str">
            <v>N/A</v>
          </cell>
          <cell r="F405" t="str">
            <v>IMPORTADO</v>
          </cell>
          <cell r="H405" t="str">
            <v>Óleo</v>
          </cell>
          <cell r="I405" t="str">
            <v>209L</v>
          </cell>
          <cell r="J405" t="str">
            <v>TAMBOR</v>
          </cell>
          <cell r="K405" t="str">
            <v>INDUSTRIAL</v>
          </cell>
          <cell r="L405" t="str">
            <v>SHELL BRAND</v>
          </cell>
          <cell r="M405" t="str">
            <v>Importado</v>
          </cell>
          <cell r="N405" t="str">
            <v>N</v>
          </cell>
          <cell r="O405">
            <v>43516</v>
          </cell>
          <cell r="P405" t="str">
            <v>Premium</v>
          </cell>
          <cell r="R405" t="str">
            <v>A</v>
          </cell>
        </row>
        <row r="406">
          <cell r="B406">
            <v>45315860</v>
          </cell>
          <cell r="C406" t="str">
            <v>860</v>
          </cell>
          <cell r="D406" t="str">
            <v>OMALA S4 GXV 460 BALDE</v>
          </cell>
          <cell r="E406" t="str">
            <v>N/A</v>
          </cell>
          <cell r="F406" t="str">
            <v>IMPORTADO</v>
          </cell>
          <cell r="H406" t="str">
            <v>Óleo</v>
          </cell>
          <cell r="I406" t="str">
            <v>18,92L</v>
          </cell>
          <cell r="J406" t="str">
            <v>BOMBONA</v>
          </cell>
          <cell r="K406" t="str">
            <v>INDUSTRIAL</v>
          </cell>
          <cell r="L406" t="str">
            <v>SHELL BRAND</v>
          </cell>
          <cell r="M406" t="str">
            <v>Importado</v>
          </cell>
          <cell r="N406" t="str">
            <v>N</v>
          </cell>
          <cell r="O406">
            <v>43236</v>
          </cell>
          <cell r="P406" t="str">
            <v>Premium</v>
          </cell>
          <cell r="R406" t="str">
            <v>A</v>
          </cell>
        </row>
        <row r="407">
          <cell r="B407">
            <v>45315849</v>
          </cell>
          <cell r="C407" t="str">
            <v>849</v>
          </cell>
          <cell r="D407" t="str">
            <v>OMALA S4 GXV 460 TB 209L</v>
          </cell>
          <cell r="E407" t="str">
            <v>N/A</v>
          </cell>
          <cell r="F407" t="str">
            <v>IMPORTADO</v>
          </cell>
          <cell r="H407" t="str">
            <v>Óleo</v>
          </cell>
          <cell r="I407" t="str">
            <v>209L</v>
          </cell>
          <cell r="J407" t="str">
            <v>TAMBOR</v>
          </cell>
          <cell r="K407" t="str">
            <v>INDUSTRIAL</v>
          </cell>
          <cell r="L407" t="str">
            <v>SHELL BRAND</v>
          </cell>
          <cell r="M407" t="str">
            <v>Importado</v>
          </cell>
          <cell r="N407" t="str">
            <v>N</v>
          </cell>
          <cell r="O407">
            <v>44896</v>
          </cell>
          <cell r="P407" t="str">
            <v>Premium</v>
          </cell>
          <cell r="R407" t="str">
            <v>A</v>
          </cell>
        </row>
        <row r="408">
          <cell r="B408">
            <v>45317849</v>
          </cell>
          <cell r="C408" t="str">
            <v>849</v>
          </cell>
          <cell r="D408" t="str">
            <v>OMALA S4 GXV 680 TB 209L</v>
          </cell>
          <cell r="E408" t="str">
            <v>N/A</v>
          </cell>
          <cell r="F408" t="str">
            <v>IMPORTADO</v>
          </cell>
          <cell r="H408" t="str">
            <v>Óleo</v>
          </cell>
          <cell r="I408" t="str">
            <v>209L</v>
          </cell>
          <cell r="J408" t="str">
            <v>TAMBOR</v>
          </cell>
          <cell r="K408" t="str">
            <v>INDUSTRIAL</v>
          </cell>
          <cell r="L408" t="str">
            <v>SHELL BRAND</v>
          </cell>
          <cell r="M408" t="str">
            <v>Importado</v>
          </cell>
          <cell r="N408" t="str">
            <v>N</v>
          </cell>
          <cell r="O408">
            <v>44186</v>
          </cell>
          <cell r="P408" t="str">
            <v>Premium</v>
          </cell>
          <cell r="R408" t="str">
            <v>A</v>
          </cell>
        </row>
        <row r="409">
          <cell r="B409">
            <v>45298860</v>
          </cell>
          <cell r="C409" t="str">
            <v>860</v>
          </cell>
          <cell r="D409" t="str">
            <v>OMALA S4 WE 150 BALDE</v>
          </cell>
          <cell r="E409" t="str">
            <v>N/A</v>
          </cell>
          <cell r="F409" t="str">
            <v>IMPORTADO</v>
          </cell>
          <cell r="H409" t="str">
            <v>Óleo</v>
          </cell>
          <cell r="I409" t="str">
            <v>20L</v>
          </cell>
          <cell r="J409" t="str">
            <v>BOMBONA</v>
          </cell>
          <cell r="K409" t="str">
            <v>INDUSTRIAL</v>
          </cell>
          <cell r="L409" t="str">
            <v>SHELL BRAND</v>
          </cell>
          <cell r="M409" t="str">
            <v>Importado</v>
          </cell>
          <cell r="N409" t="str">
            <v>N</v>
          </cell>
          <cell r="O409">
            <v>40848</v>
          </cell>
          <cell r="P409" t="str">
            <v>Premium</v>
          </cell>
          <cell r="R409" t="str">
            <v>A</v>
          </cell>
        </row>
        <row r="410">
          <cell r="B410">
            <v>45877860</v>
          </cell>
          <cell r="C410" t="str">
            <v>860</v>
          </cell>
          <cell r="D410" t="str">
            <v>OMALA S4 WE 220 BALDE</v>
          </cell>
          <cell r="E410" t="str">
            <v>N/A</v>
          </cell>
          <cell r="F410" t="str">
            <v>IMPORTADO</v>
          </cell>
          <cell r="H410" t="str">
            <v>Óleo</v>
          </cell>
          <cell r="I410" t="str">
            <v>18,92L</v>
          </cell>
          <cell r="J410" t="str">
            <v>BOMBONA</v>
          </cell>
          <cell r="K410" t="str">
            <v>INDUSTRIAL</v>
          </cell>
          <cell r="L410" t="str">
            <v>SHELL BRAND</v>
          </cell>
          <cell r="M410" t="str">
            <v>Importado</v>
          </cell>
          <cell r="N410" t="str">
            <v>N</v>
          </cell>
          <cell r="O410">
            <v>41565</v>
          </cell>
          <cell r="P410" t="str">
            <v>Premium</v>
          </cell>
          <cell r="R410" t="str">
            <v>A</v>
          </cell>
        </row>
        <row r="411">
          <cell r="B411">
            <v>45877849</v>
          </cell>
          <cell r="C411" t="str">
            <v>849</v>
          </cell>
          <cell r="D411" t="str">
            <v>OMALA S4 WE 220 TB 209L</v>
          </cell>
          <cell r="E411" t="str">
            <v>N/A</v>
          </cell>
          <cell r="F411" t="str">
            <v>IMPORTADO</v>
          </cell>
          <cell r="H411" t="str">
            <v>Óleo</v>
          </cell>
          <cell r="I411" t="str">
            <v>209L</v>
          </cell>
          <cell r="J411" t="str">
            <v>TAMBOR</v>
          </cell>
          <cell r="K411" t="str">
            <v>INDUSTRIAL</v>
          </cell>
          <cell r="L411" t="str">
            <v>SHELL BRAND</v>
          </cell>
          <cell r="M411" t="str">
            <v>Importado</v>
          </cell>
          <cell r="N411" t="str">
            <v>N</v>
          </cell>
          <cell r="O411">
            <v>42619</v>
          </cell>
          <cell r="P411" t="str">
            <v>Premium</v>
          </cell>
          <cell r="R411" t="str">
            <v>A</v>
          </cell>
        </row>
        <row r="412">
          <cell r="B412">
            <v>45301849</v>
          </cell>
          <cell r="C412" t="str">
            <v>849</v>
          </cell>
          <cell r="D412" t="str">
            <v>OMALA S4 WE 320 TB 209L</v>
          </cell>
          <cell r="E412" t="str">
            <v>N/A</v>
          </cell>
          <cell r="F412" t="str">
            <v>IMPORTADO</v>
          </cell>
          <cell r="H412" t="str">
            <v>Óleo</v>
          </cell>
          <cell r="I412" t="str">
            <v>209L</v>
          </cell>
          <cell r="J412" t="str">
            <v>TAMBOR</v>
          </cell>
          <cell r="K412" t="str">
            <v>INDUSTRIAL</v>
          </cell>
          <cell r="L412" t="str">
            <v>SHELL BRAND</v>
          </cell>
          <cell r="M412" t="str">
            <v>Importado</v>
          </cell>
          <cell r="N412" t="str">
            <v>N</v>
          </cell>
          <cell r="O412">
            <v>40848</v>
          </cell>
          <cell r="P412" t="str">
            <v>Premium</v>
          </cell>
          <cell r="R412" t="str">
            <v>A</v>
          </cell>
        </row>
        <row r="413">
          <cell r="B413">
            <v>45302849</v>
          </cell>
          <cell r="C413" t="str">
            <v>849</v>
          </cell>
          <cell r="D413" t="str">
            <v>OMALA S4 WE 460 TB 209L</v>
          </cell>
          <cell r="E413" t="str">
            <v>N/A</v>
          </cell>
          <cell r="F413" t="str">
            <v>IMPORTADO</v>
          </cell>
          <cell r="H413" t="str">
            <v>Óleo</v>
          </cell>
          <cell r="I413" t="str">
            <v>209L</v>
          </cell>
          <cell r="J413" t="str">
            <v>TAMBOR</v>
          </cell>
          <cell r="K413" t="str">
            <v>INDUSTRIAL</v>
          </cell>
          <cell r="L413" t="str">
            <v>SHELL BRAND</v>
          </cell>
          <cell r="M413" t="str">
            <v>Importado</v>
          </cell>
          <cell r="N413" t="str">
            <v>N</v>
          </cell>
          <cell r="O413">
            <v>40899</v>
          </cell>
          <cell r="P413" t="str">
            <v>Premium</v>
          </cell>
          <cell r="R413" t="str">
            <v>A</v>
          </cell>
        </row>
        <row r="414">
          <cell r="B414">
            <v>45316845</v>
          </cell>
          <cell r="C414" t="str">
            <v>845</v>
          </cell>
          <cell r="D414" t="str">
            <v>OMALA S5 WIND 320 975L</v>
          </cell>
          <cell r="E414" t="str">
            <v>N/A</v>
          </cell>
          <cell r="F414" t="str">
            <v>IMPORTADO</v>
          </cell>
          <cell r="H414" t="str">
            <v>Óleo</v>
          </cell>
          <cell r="I414" t="str">
            <v>975L</v>
          </cell>
          <cell r="J414" t="str">
            <v>OUTROS</v>
          </cell>
          <cell r="K414" t="str">
            <v>INDUSTRIAL</v>
          </cell>
          <cell r="L414" t="str">
            <v>SHELL BRAND</v>
          </cell>
          <cell r="M414" t="str">
            <v>Importado</v>
          </cell>
          <cell r="N414" t="str">
            <v>N</v>
          </cell>
          <cell r="O414">
            <v>44784</v>
          </cell>
          <cell r="P414" t="str">
            <v>Premium</v>
          </cell>
          <cell r="R414" t="str">
            <v>A</v>
          </cell>
        </row>
        <row r="415">
          <cell r="B415">
            <v>45316860</v>
          </cell>
          <cell r="C415" t="str">
            <v>860</v>
          </cell>
          <cell r="D415" t="str">
            <v>OMALA S5 WIND 320 FR 20L</v>
          </cell>
          <cell r="E415" t="str">
            <v>N/A</v>
          </cell>
          <cell r="F415" t="str">
            <v>IMPORTADO</v>
          </cell>
          <cell r="H415" t="str">
            <v>Óleo</v>
          </cell>
          <cell r="I415" t="str">
            <v>20L</v>
          </cell>
          <cell r="J415" t="str">
            <v>BOMBONA</v>
          </cell>
          <cell r="K415" t="str">
            <v>INDUSTRIAL</v>
          </cell>
          <cell r="L415" t="str">
            <v>SHELL BRAND</v>
          </cell>
          <cell r="M415" t="str">
            <v>Importado</v>
          </cell>
          <cell r="N415" t="str">
            <v>N</v>
          </cell>
          <cell r="O415">
            <v>44498</v>
          </cell>
          <cell r="P415" t="str">
            <v>Premium</v>
          </cell>
          <cell r="R415" t="str">
            <v>A</v>
          </cell>
        </row>
        <row r="416">
          <cell r="B416">
            <v>44242815</v>
          </cell>
          <cell r="C416" t="str">
            <v>815</v>
          </cell>
          <cell r="D416" t="str">
            <v>RIMULA R2 40 BD 5 UGL EXPO</v>
          </cell>
          <cell r="E416">
            <v>44242801</v>
          </cell>
          <cell r="F416" t="str">
            <v>RIMULA R2 40 GRANEL EXPO</v>
          </cell>
          <cell r="H416" t="str">
            <v>Óleo</v>
          </cell>
          <cell r="I416" t="str">
            <v>5UGL</v>
          </cell>
          <cell r="J416" t="str">
            <v>BALDE</v>
          </cell>
          <cell r="K416" t="str">
            <v>EXPORTAÇÃO</v>
          </cell>
          <cell r="L416" t="str">
            <v>SHELL BRAND</v>
          </cell>
          <cell r="M416" t="str">
            <v>Local</v>
          </cell>
          <cell r="N416" t="str">
            <v>N</v>
          </cell>
          <cell r="O416">
            <v>43983</v>
          </cell>
          <cell r="P416" t="str">
            <v>Mainstream</v>
          </cell>
          <cell r="R416" t="str">
            <v>A</v>
          </cell>
        </row>
        <row r="417">
          <cell r="B417">
            <v>44242905</v>
          </cell>
          <cell r="C417" t="str">
            <v>905</v>
          </cell>
          <cell r="D417" t="str">
            <v>RIMULA R2 40 CX.12X1L EXPO</v>
          </cell>
          <cell r="E417">
            <v>44242801</v>
          </cell>
          <cell r="F417" t="str">
            <v>RIMULA R2 40 GRANEL EXPO</v>
          </cell>
          <cell r="H417" t="str">
            <v>Óleo</v>
          </cell>
          <cell r="I417" t="str">
            <v>12X1L</v>
          </cell>
          <cell r="J417" t="str">
            <v>1 L</v>
          </cell>
          <cell r="K417" t="str">
            <v>EXPORTAÇÃO</v>
          </cell>
          <cell r="L417" t="str">
            <v>SHELL BRAND</v>
          </cell>
          <cell r="M417" t="str">
            <v>Local</v>
          </cell>
          <cell r="N417" t="str">
            <v>N</v>
          </cell>
          <cell r="O417">
            <v>42856</v>
          </cell>
          <cell r="P417" t="str">
            <v>Mainstream</v>
          </cell>
          <cell r="R417" t="str">
            <v>A</v>
          </cell>
        </row>
        <row r="418">
          <cell r="B418">
            <v>44242809</v>
          </cell>
          <cell r="C418" t="str">
            <v>809</v>
          </cell>
          <cell r="D418" t="str">
            <v>RIMULA R2 40 TB 209L EXPO</v>
          </cell>
          <cell r="E418">
            <v>44242801</v>
          </cell>
          <cell r="F418" t="str">
            <v>RIMULA R2 40 GRANEL EXPO</v>
          </cell>
          <cell r="H418" t="str">
            <v>Óleo</v>
          </cell>
          <cell r="I418" t="str">
            <v>209L</v>
          </cell>
          <cell r="J418" t="str">
            <v>TAMBOR</v>
          </cell>
          <cell r="K418" t="str">
            <v>EXPORTAÇÃO</v>
          </cell>
          <cell r="L418" t="str">
            <v>SHELL BRAND</v>
          </cell>
          <cell r="M418" t="str">
            <v>Local</v>
          </cell>
          <cell r="N418" t="str">
            <v>N</v>
          </cell>
          <cell r="O418">
            <v>42856</v>
          </cell>
          <cell r="P418" t="str">
            <v>Mainstream</v>
          </cell>
          <cell r="R418" t="str">
            <v>A</v>
          </cell>
        </row>
        <row r="419">
          <cell r="B419">
            <v>44245855</v>
          </cell>
          <cell r="C419" t="str">
            <v>855</v>
          </cell>
          <cell r="D419" t="str">
            <v>RIMULA R2 50 FR 20L EXPO</v>
          </cell>
          <cell r="E419">
            <v>40121801</v>
          </cell>
          <cell r="F419" t="str">
            <v>VOLVO CX MANUAL VEIC SAE 50 GRANEL</v>
          </cell>
          <cell r="H419" t="str">
            <v>Óleo</v>
          </cell>
          <cell r="I419" t="str">
            <v>20L</v>
          </cell>
          <cell r="J419" t="str">
            <v>BOMBONA</v>
          </cell>
          <cell r="K419" t="str">
            <v>EXPORTAÇÃO</v>
          </cell>
          <cell r="L419" t="str">
            <v>SHELL BRAND</v>
          </cell>
          <cell r="M419" t="str">
            <v>Local</v>
          </cell>
          <cell r="N419" t="str">
            <v>N</v>
          </cell>
          <cell r="O419">
            <v>43709</v>
          </cell>
          <cell r="P419" t="str">
            <v>Mainstream</v>
          </cell>
          <cell r="R419" t="str">
            <v>A</v>
          </cell>
        </row>
        <row r="420">
          <cell r="B420">
            <v>44245809</v>
          </cell>
          <cell r="C420" t="str">
            <v>809</v>
          </cell>
          <cell r="D420" t="str">
            <v>RIMULA R2 50 TB 209L EXPO</v>
          </cell>
          <cell r="E420">
            <v>40121801</v>
          </cell>
          <cell r="F420" t="str">
            <v>VOLVO CX MANUAL VEIC SAE 50 GRANEL</v>
          </cell>
          <cell r="H420" t="str">
            <v>Óleo</v>
          </cell>
          <cell r="I420" t="str">
            <v>209L</v>
          </cell>
          <cell r="J420" t="str">
            <v>TAMBOR</v>
          </cell>
          <cell r="K420" t="str">
            <v>EXPORTAÇÃO</v>
          </cell>
          <cell r="L420" t="str">
            <v>SHELL BRAND</v>
          </cell>
          <cell r="M420" t="str">
            <v>Local</v>
          </cell>
          <cell r="N420" t="str">
            <v>N</v>
          </cell>
          <cell r="O420">
            <v>43709</v>
          </cell>
          <cell r="P420" t="str">
            <v>Mainstream</v>
          </cell>
          <cell r="R420" t="str">
            <v>A</v>
          </cell>
        </row>
        <row r="421">
          <cell r="B421">
            <v>44422905</v>
          </cell>
          <cell r="C421" t="str">
            <v>905</v>
          </cell>
          <cell r="D421" t="str">
            <v>RIMULA R3 EXTRA 15W40 CI-4 CX 12X1L</v>
          </cell>
          <cell r="E421">
            <v>44427801</v>
          </cell>
          <cell r="F421" t="str">
            <v>RIMULA R3 EXTRA 15W40 CI-4 SB GRANEL</v>
          </cell>
          <cell r="H421" t="str">
            <v>Óleo</v>
          </cell>
          <cell r="I421" t="str">
            <v>12X1L</v>
          </cell>
          <cell r="J421" t="str">
            <v>1 L</v>
          </cell>
          <cell r="K421" t="str">
            <v>CAMINHÕES</v>
          </cell>
          <cell r="L421" t="str">
            <v>SHELL BRAND</v>
          </cell>
          <cell r="M421" t="str">
            <v>Local</v>
          </cell>
          <cell r="N421" t="str">
            <v>N</v>
          </cell>
          <cell r="O421">
            <v>42929</v>
          </cell>
          <cell r="P421" t="str">
            <v>Mainstream</v>
          </cell>
          <cell r="R421" t="str">
            <v>A</v>
          </cell>
        </row>
        <row r="422">
          <cell r="B422">
            <v>44422855</v>
          </cell>
          <cell r="C422" t="str">
            <v>855</v>
          </cell>
          <cell r="D422" t="str">
            <v>RIMULA R3 EXTRA 15W40 CI-4 FR 20L</v>
          </cell>
          <cell r="E422">
            <v>44427801</v>
          </cell>
          <cell r="F422" t="str">
            <v>RIMULA R3 EXTRA 15W40 CI-4 SB GRANEL</v>
          </cell>
          <cell r="H422" t="str">
            <v>Óleo</v>
          </cell>
          <cell r="I422" t="str">
            <v>20L</v>
          </cell>
          <cell r="J422" t="str">
            <v>BOMBONA</v>
          </cell>
          <cell r="K422" t="str">
            <v>CAMINHÕES</v>
          </cell>
          <cell r="L422" t="str">
            <v>SHELL BRAND</v>
          </cell>
          <cell r="M422" t="str">
            <v>Local</v>
          </cell>
          <cell r="N422" t="str">
            <v>N</v>
          </cell>
          <cell r="O422">
            <v>42929</v>
          </cell>
          <cell r="P422" t="str">
            <v>Mainstream</v>
          </cell>
          <cell r="R422" t="str">
            <v>A</v>
          </cell>
        </row>
        <row r="423">
          <cell r="B423">
            <v>44422801</v>
          </cell>
          <cell r="C423" t="str">
            <v>801</v>
          </cell>
          <cell r="D423" t="str">
            <v>RIMULA R3 EXTRA 15W40 CI-4 GRANEL</v>
          </cell>
          <cell r="E423">
            <v>44427801</v>
          </cell>
          <cell r="F423" t="str">
            <v>RIMULA R3 EXTRA 15W40 CI-4 SB GRANEL</v>
          </cell>
          <cell r="H423" t="str">
            <v>Óleo</v>
          </cell>
          <cell r="I423" t="str">
            <v>GRANEL</v>
          </cell>
          <cell r="J423" t="str">
            <v>GRANEL</v>
          </cell>
          <cell r="K423" t="str">
            <v>CAMINHÕES</v>
          </cell>
          <cell r="L423" t="str">
            <v>SHELL BRAND</v>
          </cell>
          <cell r="M423" t="str">
            <v>Local</v>
          </cell>
          <cell r="N423" t="str">
            <v>N</v>
          </cell>
          <cell r="O423">
            <v>42928</v>
          </cell>
          <cell r="P423" t="str">
            <v>Mainstream</v>
          </cell>
          <cell r="R423" t="str">
            <v>A</v>
          </cell>
        </row>
        <row r="424">
          <cell r="B424">
            <v>44422809</v>
          </cell>
          <cell r="C424" t="str">
            <v>809</v>
          </cell>
          <cell r="D424" t="str">
            <v>RIMULA R3 EXTRA 15W40 CI-4 TB 209L</v>
          </cell>
          <cell r="E424">
            <v>44427801</v>
          </cell>
          <cell r="F424" t="str">
            <v>RIMULA R3 EXTRA 15W40 CI-4 SB GRANEL</v>
          </cell>
          <cell r="H424" t="str">
            <v>Óleo</v>
          </cell>
          <cell r="I424" t="str">
            <v>209L</v>
          </cell>
          <cell r="J424" t="str">
            <v>TAMBOR</v>
          </cell>
          <cell r="K424" t="str">
            <v>CAMINHÕES</v>
          </cell>
          <cell r="L424" t="str">
            <v>SHELL BRAND</v>
          </cell>
          <cell r="M424" t="str">
            <v>Local</v>
          </cell>
          <cell r="N424" t="str">
            <v>N</v>
          </cell>
          <cell r="O424">
            <v>42944</v>
          </cell>
          <cell r="P424" t="str">
            <v>Mainstream</v>
          </cell>
          <cell r="R424" t="str">
            <v>A</v>
          </cell>
        </row>
        <row r="425">
          <cell r="B425">
            <v>44422967</v>
          </cell>
          <cell r="C425" t="str">
            <v>967</v>
          </cell>
          <cell r="D425" t="str">
            <v>RIMULA R3 EXTRA 15W40 CI-4 TB1000L</v>
          </cell>
          <cell r="E425">
            <v>44427801</v>
          </cell>
          <cell r="F425" t="str">
            <v>RIMULA R3 EXTRA 15W40 CI-4 SB GRANEL</v>
          </cell>
          <cell r="H425" t="str">
            <v>Óleo</v>
          </cell>
          <cell r="I425" t="str">
            <v>1000L</v>
          </cell>
          <cell r="J425" t="str">
            <v>IBC</v>
          </cell>
          <cell r="K425" t="str">
            <v>CAMINHÕES</v>
          </cell>
          <cell r="L425" t="str">
            <v>SHELL BRAND</v>
          </cell>
          <cell r="M425" t="str">
            <v>Local</v>
          </cell>
          <cell r="N425" t="str">
            <v>N</v>
          </cell>
          <cell r="O425">
            <v>43158</v>
          </cell>
          <cell r="P425" t="str">
            <v>Mainstream</v>
          </cell>
          <cell r="R425" t="str">
            <v>A</v>
          </cell>
        </row>
        <row r="426">
          <cell r="B426">
            <v>44426815</v>
          </cell>
          <cell r="C426" t="str">
            <v>815</v>
          </cell>
          <cell r="D426" t="str">
            <v>RIMULA R3 MULTI CH4 15W40 BD 5 UGL EXPO</v>
          </cell>
          <cell r="E426">
            <v>44421801</v>
          </cell>
          <cell r="F426" t="str">
            <v>RIMULA R3 MULTI CH4 15W40 GRANEL</v>
          </cell>
          <cell r="H426" t="str">
            <v>Óleo</v>
          </cell>
          <cell r="I426" t="str">
            <v>5UGL</v>
          </cell>
          <cell r="J426" t="str">
            <v>BALDE</v>
          </cell>
          <cell r="K426" t="str">
            <v>EXPORTAÇÃO</v>
          </cell>
          <cell r="L426" t="str">
            <v>SHELL BRAND</v>
          </cell>
          <cell r="M426" t="str">
            <v>Local</v>
          </cell>
          <cell r="N426" t="str">
            <v>N</v>
          </cell>
          <cell r="O426">
            <v>43709</v>
          </cell>
          <cell r="P426" t="str">
            <v>Mainstream</v>
          </cell>
          <cell r="R426" t="str">
            <v>A</v>
          </cell>
        </row>
        <row r="427">
          <cell r="B427">
            <v>44421905</v>
          </cell>
          <cell r="C427" t="str">
            <v>905</v>
          </cell>
          <cell r="D427" t="str">
            <v>RIMULA R3 MULTI CH4 15W40 CX 12X1L</v>
          </cell>
          <cell r="E427">
            <v>44421801</v>
          </cell>
          <cell r="F427" t="str">
            <v>RIMULA R3 MULTI CH4 15W40 GRANEL</v>
          </cell>
          <cell r="H427" t="str">
            <v>Óleo</v>
          </cell>
          <cell r="I427" t="str">
            <v>12X1L</v>
          </cell>
          <cell r="J427" t="str">
            <v>1 L</v>
          </cell>
          <cell r="K427" t="str">
            <v>CAMINHÕES</v>
          </cell>
          <cell r="L427" t="str">
            <v>SHELL BRAND</v>
          </cell>
          <cell r="M427" t="str">
            <v>Local</v>
          </cell>
          <cell r="N427" t="str">
            <v>N</v>
          </cell>
          <cell r="O427">
            <v>42782</v>
          </cell>
          <cell r="P427" t="str">
            <v>Mainstream</v>
          </cell>
          <cell r="R427" t="str">
            <v>A</v>
          </cell>
        </row>
        <row r="428">
          <cell r="B428">
            <v>44421855</v>
          </cell>
          <cell r="C428" t="str">
            <v>855</v>
          </cell>
          <cell r="D428" t="str">
            <v>RIMULA R3 MULTI CH4 15W40 FR 20L</v>
          </cell>
          <cell r="E428">
            <v>44421801</v>
          </cell>
          <cell r="F428" t="str">
            <v>RIMULA R3 MULTI CH4 15W40 GRANEL</v>
          </cell>
          <cell r="H428" t="str">
            <v>Óleo</v>
          </cell>
          <cell r="I428" t="str">
            <v>20L</v>
          </cell>
          <cell r="J428" t="str">
            <v>BOMBONA</v>
          </cell>
          <cell r="K428" t="str">
            <v>CAMINHÕES</v>
          </cell>
          <cell r="L428" t="str">
            <v>SHELL BRAND</v>
          </cell>
          <cell r="M428" t="str">
            <v>Local</v>
          </cell>
          <cell r="N428" t="str">
            <v>N</v>
          </cell>
          <cell r="O428">
            <v>42782</v>
          </cell>
          <cell r="P428" t="str">
            <v>Mainstream</v>
          </cell>
          <cell r="R428" t="str">
            <v>A</v>
          </cell>
        </row>
        <row r="429">
          <cell r="B429">
            <v>44421809</v>
          </cell>
          <cell r="C429" t="str">
            <v>809</v>
          </cell>
          <cell r="D429" t="str">
            <v>RIMULA R3 MULTI CH4 15W40 TB 209L</v>
          </cell>
          <cell r="E429">
            <v>44421801</v>
          </cell>
          <cell r="F429" t="str">
            <v>RIMULA R3 MULTI CH4 15W40 GRANEL</v>
          </cell>
          <cell r="H429" t="str">
            <v>Óleo</v>
          </cell>
          <cell r="I429" t="str">
            <v>209L</v>
          </cell>
          <cell r="J429" t="str">
            <v>TAMBOR</v>
          </cell>
          <cell r="K429" t="str">
            <v>CAMINHÕES</v>
          </cell>
          <cell r="L429" t="str">
            <v>SHELL BRAND</v>
          </cell>
          <cell r="M429" t="str">
            <v>Local</v>
          </cell>
          <cell r="N429" t="str">
            <v>N</v>
          </cell>
          <cell r="O429">
            <v>42782</v>
          </cell>
          <cell r="P429" t="str">
            <v>Mainstream</v>
          </cell>
          <cell r="R429" t="str">
            <v>A</v>
          </cell>
        </row>
        <row r="430">
          <cell r="B430">
            <v>44426809</v>
          </cell>
          <cell r="C430" t="str">
            <v>809</v>
          </cell>
          <cell r="D430" t="str">
            <v>RIMULA R3 MULTI CH4 15W40 TB 209L EXPO</v>
          </cell>
          <cell r="E430">
            <v>44421801</v>
          </cell>
          <cell r="F430" t="str">
            <v>RIMULA R3 MULTI CH4 15W40 GRANEL</v>
          </cell>
          <cell r="H430" t="str">
            <v>Óleo</v>
          </cell>
          <cell r="I430" t="str">
            <v>209L</v>
          </cell>
          <cell r="J430" t="str">
            <v>TAMBOR</v>
          </cell>
          <cell r="K430" t="str">
            <v>EXPORTAÇÃO</v>
          </cell>
          <cell r="L430" t="str">
            <v>SHELL BRAND</v>
          </cell>
          <cell r="M430" t="str">
            <v>Local</v>
          </cell>
          <cell r="N430" t="str">
            <v>N</v>
          </cell>
          <cell r="O430">
            <v>43709</v>
          </cell>
          <cell r="P430" t="str">
            <v>Mainstream</v>
          </cell>
          <cell r="R430" t="str">
            <v>A</v>
          </cell>
        </row>
        <row r="431">
          <cell r="B431">
            <v>44421967</v>
          </cell>
          <cell r="C431" t="str">
            <v>967</v>
          </cell>
          <cell r="D431" t="str">
            <v>RIMULA R3 MULTI CH4 15W40 TB1000L OW</v>
          </cell>
          <cell r="E431">
            <v>44421801</v>
          </cell>
          <cell r="F431" t="str">
            <v>RIMULA R3 MULTI CH4 15W40 GRANEL</v>
          </cell>
          <cell r="H431" t="str">
            <v>Óleo</v>
          </cell>
          <cell r="I431" t="str">
            <v>1000L</v>
          </cell>
          <cell r="J431" t="str">
            <v>IBC</v>
          </cell>
          <cell r="K431" t="str">
            <v>CAMINHÕES</v>
          </cell>
          <cell r="L431" t="str">
            <v>SHELL BRAND</v>
          </cell>
          <cell r="M431" t="str">
            <v>Local</v>
          </cell>
          <cell r="N431" t="str">
            <v>N</v>
          </cell>
          <cell r="O431">
            <v>42782</v>
          </cell>
          <cell r="P431" t="str">
            <v>Mainstream</v>
          </cell>
          <cell r="R431" t="str">
            <v>A</v>
          </cell>
        </row>
        <row r="432">
          <cell r="B432">
            <v>44243809</v>
          </cell>
          <cell r="C432" t="str">
            <v>809</v>
          </cell>
          <cell r="D432" t="str">
            <v>RIMULA R4X  15W40 TB 209L EXPO</v>
          </cell>
          <cell r="E432">
            <v>44414801</v>
          </cell>
          <cell r="F432" t="str">
            <v>RIMULA RT4 X 15W40 SHELL GRANEL</v>
          </cell>
          <cell r="H432" t="str">
            <v>Óleo</v>
          </cell>
          <cell r="I432" t="str">
            <v>209L</v>
          </cell>
          <cell r="J432" t="str">
            <v>TAMBOR</v>
          </cell>
          <cell r="K432" t="str">
            <v>EXPORTAÇÃO</v>
          </cell>
          <cell r="L432" t="str">
            <v>SHELL BRAND</v>
          </cell>
          <cell r="M432" t="str">
            <v>Local</v>
          </cell>
          <cell r="N432" t="str">
            <v>N</v>
          </cell>
          <cell r="O432">
            <v>42826</v>
          </cell>
          <cell r="P432" t="str">
            <v>Mainstream</v>
          </cell>
          <cell r="R432" t="str">
            <v>A</v>
          </cell>
        </row>
        <row r="433">
          <cell r="B433">
            <v>44243815</v>
          </cell>
          <cell r="C433" t="str">
            <v>815</v>
          </cell>
          <cell r="D433" t="str">
            <v>RIMULA R4X 15W40 BD 5 UGL EXPO</v>
          </cell>
          <cell r="E433">
            <v>44414801</v>
          </cell>
          <cell r="F433" t="str">
            <v>RIMULA RT4 X 15W40 SHELL GRANEL</v>
          </cell>
          <cell r="H433" t="str">
            <v>Óleo</v>
          </cell>
          <cell r="I433" t="str">
            <v>5UGL</v>
          </cell>
          <cell r="J433" t="str">
            <v>BALDE</v>
          </cell>
          <cell r="K433" t="str">
            <v>EXPORTAÇÃO</v>
          </cell>
          <cell r="L433" t="str">
            <v>SHELL BRAND</v>
          </cell>
          <cell r="M433" t="str">
            <v>Local</v>
          </cell>
          <cell r="N433" t="str">
            <v>N</v>
          </cell>
          <cell r="O433">
            <v>43709</v>
          </cell>
          <cell r="P433" t="str">
            <v>Mainstream</v>
          </cell>
          <cell r="R433" t="str">
            <v>A</v>
          </cell>
        </row>
        <row r="434">
          <cell r="B434">
            <v>44243855</v>
          </cell>
          <cell r="C434" t="str">
            <v>855</v>
          </cell>
          <cell r="D434" t="str">
            <v>RIMULA R4X 15W40 FR 20L EXPO</v>
          </cell>
          <cell r="E434">
            <v>44414801</v>
          </cell>
          <cell r="F434" t="str">
            <v>RIMULA RT4 X 15W40 SHELL GRANEL</v>
          </cell>
          <cell r="H434" t="str">
            <v>Óleo</v>
          </cell>
          <cell r="I434" t="str">
            <v>20L</v>
          </cell>
          <cell r="J434" t="str">
            <v>BOMBONA</v>
          </cell>
          <cell r="K434" t="str">
            <v>EXPORTAÇÃO</v>
          </cell>
          <cell r="L434" t="str">
            <v>SHELL BRAND</v>
          </cell>
          <cell r="M434" t="str">
            <v>Local</v>
          </cell>
          <cell r="N434" t="str">
            <v>N</v>
          </cell>
          <cell r="O434">
            <v>43709</v>
          </cell>
          <cell r="P434" t="str">
            <v>Mainstream</v>
          </cell>
          <cell r="R434" t="str">
            <v>A</v>
          </cell>
        </row>
        <row r="435">
          <cell r="B435">
            <v>44227860</v>
          </cell>
          <cell r="C435" t="str">
            <v>860</v>
          </cell>
          <cell r="D435" t="str">
            <v>RIMULA R5 LE 10W40 AP CK-4 FR 20L</v>
          </cell>
          <cell r="E435" t="str">
            <v>N/A</v>
          </cell>
          <cell r="F435" t="str">
            <v>IMPORTADO</v>
          </cell>
          <cell r="H435" t="str">
            <v>Óleo</v>
          </cell>
          <cell r="I435" t="str">
            <v>20L</v>
          </cell>
          <cell r="J435" t="str">
            <v>BOMBONA</v>
          </cell>
          <cell r="K435" t="str">
            <v>CAMINHÕES</v>
          </cell>
          <cell r="L435" t="str">
            <v>SHELL BRAND</v>
          </cell>
          <cell r="M435" t="str">
            <v>Importado</v>
          </cell>
          <cell r="N435" t="str">
            <v>N</v>
          </cell>
          <cell r="O435">
            <v>43709</v>
          </cell>
          <cell r="P435" t="str">
            <v>Premium</v>
          </cell>
          <cell r="R435" t="str">
            <v>A</v>
          </cell>
        </row>
        <row r="436">
          <cell r="B436">
            <v>44227979</v>
          </cell>
          <cell r="C436" t="str">
            <v>979</v>
          </cell>
          <cell r="D436" t="str">
            <v>RIMULA R5 LE 10W40 AP CK-4 TB 1000L</v>
          </cell>
          <cell r="E436" t="str">
            <v>N/A</v>
          </cell>
          <cell r="F436" t="str">
            <v>IMPORTADO</v>
          </cell>
          <cell r="H436" t="str">
            <v>Óleo</v>
          </cell>
          <cell r="I436" t="str">
            <v>1000L</v>
          </cell>
          <cell r="J436" t="str">
            <v>IBC</v>
          </cell>
          <cell r="K436" t="str">
            <v>CAMINHÕES</v>
          </cell>
          <cell r="L436" t="str">
            <v>SHELL BRAND</v>
          </cell>
          <cell r="M436" t="str">
            <v>Importado</v>
          </cell>
          <cell r="N436" t="str">
            <v>N</v>
          </cell>
          <cell r="O436">
            <v>43709</v>
          </cell>
          <cell r="P436" t="str">
            <v>Premium</v>
          </cell>
          <cell r="R436" t="str">
            <v>A</v>
          </cell>
        </row>
        <row r="437">
          <cell r="B437">
            <v>47029809</v>
          </cell>
          <cell r="C437" t="str">
            <v>809</v>
          </cell>
          <cell r="D437" t="str">
            <v>RIMULA R6 M 10W-40 BR TB 209L</v>
          </cell>
          <cell r="E437">
            <v>47029801</v>
          </cell>
          <cell r="F437" t="str">
            <v>RIMULA R6 M 10W40 BR GRANEL</v>
          </cell>
          <cell r="H437" t="str">
            <v>Óleo</v>
          </cell>
          <cell r="I437" t="str">
            <v>209L</v>
          </cell>
          <cell r="J437" t="str">
            <v>TAMBOR</v>
          </cell>
          <cell r="K437" t="str">
            <v>CAMINHÕES</v>
          </cell>
          <cell r="L437" t="str">
            <v>SHELL BRAND</v>
          </cell>
          <cell r="M437" t="str">
            <v>Local</v>
          </cell>
          <cell r="N437" t="str">
            <v>N</v>
          </cell>
          <cell r="O437">
            <v>43500</v>
          </cell>
          <cell r="P437" t="str">
            <v>Premium</v>
          </cell>
          <cell r="R437" t="str">
            <v>A</v>
          </cell>
        </row>
        <row r="438">
          <cell r="B438">
            <v>44968849</v>
          </cell>
          <cell r="C438" t="str">
            <v>849</v>
          </cell>
          <cell r="D438" t="str">
            <v>RIMULA R6 ME 5W-30 TAMBOR</v>
          </cell>
          <cell r="E438" t="str">
            <v>N/A</v>
          </cell>
          <cell r="F438" t="str">
            <v>IMPORTADO</v>
          </cell>
          <cell r="H438" t="str">
            <v>Óleo</v>
          </cell>
          <cell r="I438" t="str">
            <v>209L</v>
          </cell>
          <cell r="J438" t="str">
            <v>TAMBOR</v>
          </cell>
          <cell r="K438" t="str">
            <v>CAMINHÕES</v>
          </cell>
          <cell r="L438" t="str">
            <v>SHELL BRAND</v>
          </cell>
          <cell r="M438" t="str">
            <v>Importado</v>
          </cell>
          <cell r="N438" t="str">
            <v>N</v>
          </cell>
          <cell r="O438">
            <v>42971</v>
          </cell>
          <cell r="P438" t="str">
            <v>Premium</v>
          </cell>
          <cell r="R438" t="str">
            <v>A</v>
          </cell>
        </row>
        <row r="439">
          <cell r="B439">
            <v>44423855</v>
          </cell>
          <cell r="C439" t="str">
            <v>855</v>
          </cell>
          <cell r="D439" t="str">
            <v>RIMULA R6 MS 10W40 20L</v>
          </cell>
          <cell r="E439">
            <v>44423801</v>
          </cell>
          <cell r="F439" t="str">
            <v>RIMULA R6 MS 10W40 GRANEL</v>
          </cell>
          <cell r="H439" t="str">
            <v>Óleo</v>
          </cell>
          <cell r="I439" t="str">
            <v>20L</v>
          </cell>
          <cell r="J439" t="str">
            <v>BOMBONA</v>
          </cell>
          <cell r="K439" t="str">
            <v>CAMINHÕES</v>
          </cell>
          <cell r="L439" t="str">
            <v>SHELL BRAND</v>
          </cell>
          <cell r="M439" t="str">
            <v>Local</v>
          </cell>
          <cell r="N439" t="str">
            <v>N</v>
          </cell>
          <cell r="O439">
            <v>43054</v>
          </cell>
          <cell r="P439" t="str">
            <v>Premium</v>
          </cell>
          <cell r="R439" t="str">
            <v>A</v>
          </cell>
        </row>
        <row r="440">
          <cell r="B440">
            <v>44423801</v>
          </cell>
          <cell r="C440" t="str">
            <v>801</v>
          </cell>
          <cell r="D440" t="str">
            <v>RIMULA R6 MS 10W40 GRANEL</v>
          </cell>
          <cell r="E440">
            <v>44423801</v>
          </cell>
          <cell r="F440" t="str">
            <v>RIMULA R6 MS 10W40 GRANEL</v>
          </cell>
          <cell r="H440" t="str">
            <v>Óleo</v>
          </cell>
          <cell r="I440" t="str">
            <v>GRANEL</v>
          </cell>
          <cell r="J440" t="str">
            <v>GRANEL</v>
          </cell>
          <cell r="K440" t="str">
            <v>CAMINHÕES</v>
          </cell>
          <cell r="L440" t="str">
            <v>SHELL BRAND</v>
          </cell>
          <cell r="M440" t="str">
            <v>Local</v>
          </cell>
          <cell r="N440" t="str">
            <v>N</v>
          </cell>
          <cell r="O440">
            <v>43054</v>
          </cell>
          <cell r="P440" t="str">
            <v>Premium</v>
          </cell>
          <cell r="R440" t="str">
            <v>A</v>
          </cell>
        </row>
        <row r="441">
          <cell r="B441">
            <v>44423967</v>
          </cell>
          <cell r="C441" t="str">
            <v>967</v>
          </cell>
          <cell r="D441" t="str">
            <v>RIMULA R6 MS 10W40 TB 1000L</v>
          </cell>
          <cell r="E441">
            <v>44423801</v>
          </cell>
          <cell r="F441" t="str">
            <v>RIMULA R6 MS 10W40 GRANEL</v>
          </cell>
          <cell r="H441" t="str">
            <v>Óleo</v>
          </cell>
          <cell r="I441" t="str">
            <v>1000L</v>
          </cell>
          <cell r="J441" t="str">
            <v>IBC</v>
          </cell>
          <cell r="K441" t="str">
            <v>CAMINHÕES</v>
          </cell>
          <cell r="L441" t="str">
            <v>SHELL BRAND</v>
          </cell>
          <cell r="M441" t="str">
            <v>Local</v>
          </cell>
          <cell r="N441" t="str">
            <v>N</v>
          </cell>
          <cell r="O441">
            <v>43054</v>
          </cell>
          <cell r="P441" t="str">
            <v>Premium</v>
          </cell>
          <cell r="R441" t="str">
            <v>A</v>
          </cell>
        </row>
        <row r="442">
          <cell r="B442">
            <v>44423809</v>
          </cell>
          <cell r="C442" t="str">
            <v>809</v>
          </cell>
          <cell r="D442" t="str">
            <v>RIMULA R6 MS 10W40 TB 209L</v>
          </cell>
          <cell r="E442">
            <v>44423801</v>
          </cell>
          <cell r="F442" t="str">
            <v>RIMULA R6 MS 10W40 GRANEL</v>
          </cell>
          <cell r="H442" t="str">
            <v>Óleo</v>
          </cell>
          <cell r="I442" t="str">
            <v>209L</v>
          </cell>
          <cell r="J442" t="str">
            <v>TAMBOR</v>
          </cell>
          <cell r="K442" t="str">
            <v>CAMINHÕES</v>
          </cell>
          <cell r="L442" t="str">
            <v>SHELL BRAND</v>
          </cell>
          <cell r="M442" t="str">
            <v>Local</v>
          </cell>
          <cell r="N442" t="str">
            <v>N</v>
          </cell>
          <cell r="O442">
            <v>43054</v>
          </cell>
          <cell r="P442" t="str">
            <v>Premium</v>
          </cell>
          <cell r="R442" t="str">
            <v>A</v>
          </cell>
        </row>
        <row r="443">
          <cell r="B443">
            <v>44424855</v>
          </cell>
          <cell r="C443" t="str">
            <v>855</v>
          </cell>
          <cell r="D443" t="str">
            <v>RIMULA RT4 L 15W-40 (CK-4) 20L</v>
          </cell>
          <cell r="E443">
            <v>44424801</v>
          </cell>
          <cell r="F443" t="str">
            <v>RIMULA RT4 L 15W-40 (CK-4) GRANEL</v>
          </cell>
          <cell r="H443" t="str">
            <v>Óleo</v>
          </cell>
          <cell r="I443" t="str">
            <v>20L</v>
          </cell>
          <cell r="J443" t="str">
            <v>BOMBONA</v>
          </cell>
          <cell r="K443" t="str">
            <v>CAMINHÕES</v>
          </cell>
          <cell r="L443" t="str">
            <v>SHELL BRAND</v>
          </cell>
          <cell r="M443" t="str">
            <v>Local</v>
          </cell>
          <cell r="N443" t="str">
            <v>N</v>
          </cell>
          <cell r="O443">
            <v>43130</v>
          </cell>
          <cell r="P443" t="str">
            <v>Mainstream</v>
          </cell>
          <cell r="R443" t="str">
            <v>A</v>
          </cell>
        </row>
        <row r="444">
          <cell r="B444">
            <v>44424801</v>
          </cell>
          <cell r="C444" t="str">
            <v>801</v>
          </cell>
          <cell r="D444" t="str">
            <v>RIMULA RT4 L 15W-40 (CK-4) GRANEL</v>
          </cell>
          <cell r="E444">
            <v>44424801</v>
          </cell>
          <cell r="F444" t="str">
            <v>RIMULA RT4 L 15W-40 (CK-4) GRANEL</v>
          </cell>
          <cell r="H444" t="str">
            <v>Óleo</v>
          </cell>
          <cell r="I444" t="str">
            <v>GRANEL</v>
          </cell>
          <cell r="J444" t="str">
            <v>GRANEL</v>
          </cell>
          <cell r="K444" t="str">
            <v>CAMINHÕES</v>
          </cell>
          <cell r="L444" t="str">
            <v>SHELL BRAND</v>
          </cell>
          <cell r="M444" t="str">
            <v>Local</v>
          </cell>
          <cell r="N444" t="str">
            <v>N</v>
          </cell>
          <cell r="O444">
            <v>43203</v>
          </cell>
          <cell r="P444" t="str">
            <v>Mainstream</v>
          </cell>
          <cell r="R444" t="str">
            <v>A</v>
          </cell>
        </row>
        <row r="445">
          <cell r="B445">
            <v>44424967</v>
          </cell>
          <cell r="C445" t="str">
            <v>967</v>
          </cell>
          <cell r="D445" t="str">
            <v>RIMULA RT4 L 15W-40 (CK-4) TB 1000L</v>
          </cell>
          <cell r="E445">
            <v>44424801</v>
          </cell>
          <cell r="F445" t="str">
            <v>RIMULA RT4 L 15W-40 (CK-4) GRANEL</v>
          </cell>
          <cell r="H445" t="str">
            <v>Óleo</v>
          </cell>
          <cell r="I445" t="str">
            <v>1000L</v>
          </cell>
          <cell r="J445" t="str">
            <v>IBC</v>
          </cell>
          <cell r="K445" t="str">
            <v>CAMINHÕES</v>
          </cell>
          <cell r="L445" t="str">
            <v>SHELL BRAND</v>
          </cell>
          <cell r="M445" t="str">
            <v>Local</v>
          </cell>
          <cell r="N445" t="str">
            <v>N</v>
          </cell>
          <cell r="O445">
            <v>44492</v>
          </cell>
          <cell r="P445" t="str">
            <v>Mainstream</v>
          </cell>
          <cell r="R445" t="str">
            <v>A</v>
          </cell>
        </row>
        <row r="446">
          <cell r="B446">
            <v>44424809</v>
          </cell>
          <cell r="C446" t="str">
            <v>809</v>
          </cell>
          <cell r="D446" t="str">
            <v>RIMULA RT4 L 15W-40 (CK-4) TB 209L</v>
          </cell>
          <cell r="E446">
            <v>44424801</v>
          </cell>
          <cell r="F446" t="str">
            <v>RIMULA RT4 L 15W-40 (CK-4) GRANEL</v>
          </cell>
          <cell r="H446" t="str">
            <v>Óleo</v>
          </cell>
          <cell r="I446" t="str">
            <v>209L</v>
          </cell>
          <cell r="J446" t="str">
            <v>TAMBOR</v>
          </cell>
          <cell r="K446" t="str">
            <v>CAMINHÕES</v>
          </cell>
          <cell r="L446" t="str">
            <v>SHELL BRAND</v>
          </cell>
          <cell r="M446" t="str">
            <v>Local</v>
          </cell>
          <cell r="N446" t="str">
            <v>N</v>
          </cell>
          <cell r="O446">
            <v>43130</v>
          </cell>
          <cell r="P446" t="str">
            <v>Mainstream</v>
          </cell>
          <cell r="R446" t="str">
            <v>A</v>
          </cell>
        </row>
        <row r="447">
          <cell r="B447">
            <v>44414905</v>
          </cell>
          <cell r="C447" t="str">
            <v>905</v>
          </cell>
          <cell r="D447" t="str">
            <v>RIMULA RT4 X 15W40 SHELL CX 12X1L</v>
          </cell>
          <cell r="E447">
            <v>44414801</v>
          </cell>
          <cell r="F447" t="str">
            <v>RIMULA RT4 X 15W40 SHELL GRANEL</v>
          </cell>
          <cell r="H447" t="str">
            <v>Óleo</v>
          </cell>
          <cell r="I447" t="str">
            <v>12X1L</v>
          </cell>
          <cell r="J447" t="str">
            <v>1 L</v>
          </cell>
          <cell r="K447" t="str">
            <v>CAMINHÕES</v>
          </cell>
          <cell r="L447" t="str">
            <v>SHELL BRAND</v>
          </cell>
          <cell r="M447" t="str">
            <v>Local</v>
          </cell>
          <cell r="N447" t="str">
            <v>N</v>
          </cell>
          <cell r="O447">
            <v>41500</v>
          </cell>
          <cell r="P447" t="str">
            <v>Mainstream</v>
          </cell>
          <cell r="R447" t="str">
            <v>A</v>
          </cell>
        </row>
        <row r="448">
          <cell r="B448">
            <v>44414907</v>
          </cell>
          <cell r="C448" t="str">
            <v>907</v>
          </cell>
          <cell r="D448" t="str">
            <v>RIMULA RT4 X 15W40 SHELL CX 4X4L</v>
          </cell>
          <cell r="E448">
            <v>44414801</v>
          </cell>
          <cell r="F448" t="str">
            <v>RIMULA RT4 X 15W40 SHELL GRANEL</v>
          </cell>
          <cell r="H448" t="str">
            <v>Óleo</v>
          </cell>
          <cell r="I448" t="str">
            <v>4X4L</v>
          </cell>
          <cell r="J448" t="str">
            <v>4 L</v>
          </cell>
          <cell r="K448" t="str">
            <v>CAMINHÕES</v>
          </cell>
          <cell r="L448" t="str">
            <v>SHELL BRAND</v>
          </cell>
          <cell r="M448" t="str">
            <v>Local</v>
          </cell>
          <cell r="N448" t="str">
            <v>N</v>
          </cell>
          <cell r="O448">
            <v>41506</v>
          </cell>
          <cell r="P448" t="str">
            <v>Mainstream</v>
          </cell>
          <cell r="R448" t="str">
            <v>A</v>
          </cell>
        </row>
        <row r="449">
          <cell r="B449">
            <v>44414855</v>
          </cell>
          <cell r="C449" t="str">
            <v>855</v>
          </cell>
          <cell r="D449" t="str">
            <v>RIMULA RT4 X 15W40 SHELL FR 20L</v>
          </cell>
          <cell r="E449">
            <v>44414801</v>
          </cell>
          <cell r="F449" t="str">
            <v>RIMULA RT4 X 15W40 SHELL GRANEL</v>
          </cell>
          <cell r="H449" t="str">
            <v>Óleo</v>
          </cell>
          <cell r="I449" t="str">
            <v>20L</v>
          </cell>
          <cell r="J449" t="str">
            <v>BOMBONA</v>
          </cell>
          <cell r="K449" t="str">
            <v>CAMINHÕES</v>
          </cell>
          <cell r="L449" t="str">
            <v>SHELL BRAND</v>
          </cell>
          <cell r="M449" t="str">
            <v>Local</v>
          </cell>
          <cell r="N449" t="str">
            <v>N</v>
          </cell>
          <cell r="O449">
            <v>41487</v>
          </cell>
          <cell r="P449" t="str">
            <v>Mainstream</v>
          </cell>
          <cell r="R449" t="str">
            <v>A</v>
          </cell>
        </row>
        <row r="450">
          <cell r="B450">
            <v>44414801</v>
          </cell>
          <cell r="C450" t="str">
            <v>801</v>
          </cell>
          <cell r="D450" t="str">
            <v>RIMULA RT4 X 15W40 SHELL GRANEL</v>
          </cell>
          <cell r="E450">
            <v>44414801</v>
          </cell>
          <cell r="F450" t="str">
            <v>RIMULA RT4 X 15W40 SHELL GRANEL</v>
          </cell>
          <cell r="H450" t="str">
            <v>Óleo</v>
          </cell>
          <cell r="I450" t="str">
            <v>GRANEL</v>
          </cell>
          <cell r="J450" t="str">
            <v>GRANEL</v>
          </cell>
          <cell r="K450" t="str">
            <v>CAMINHÕES</v>
          </cell>
          <cell r="L450" t="str">
            <v>SHELL BRAND</v>
          </cell>
          <cell r="M450" t="str">
            <v>Local</v>
          </cell>
          <cell r="N450" t="str">
            <v>N</v>
          </cell>
          <cell r="O450">
            <v>41486</v>
          </cell>
          <cell r="P450" t="str">
            <v>Mainstream</v>
          </cell>
          <cell r="R450" t="str">
            <v>A</v>
          </cell>
        </row>
        <row r="451">
          <cell r="B451">
            <v>44414809</v>
          </cell>
          <cell r="C451" t="str">
            <v>809</v>
          </cell>
          <cell r="D451" t="str">
            <v>RIMULA RT4 X 15W40 SHELL TB 209L</v>
          </cell>
          <cell r="E451">
            <v>44414801</v>
          </cell>
          <cell r="F451" t="str">
            <v>RIMULA RT4 X 15W40 SHELL GRANEL</v>
          </cell>
          <cell r="H451" t="str">
            <v>Óleo</v>
          </cell>
          <cell r="I451" t="str">
            <v>209L</v>
          </cell>
          <cell r="J451" t="str">
            <v>TAMBOR</v>
          </cell>
          <cell r="K451" t="str">
            <v>CAMINHÕES</v>
          </cell>
          <cell r="L451" t="str">
            <v>SHELL BRAND</v>
          </cell>
          <cell r="M451" t="str">
            <v>Local</v>
          </cell>
          <cell r="N451" t="str">
            <v>N</v>
          </cell>
          <cell r="O451">
            <v>41487</v>
          </cell>
          <cell r="P451" t="str">
            <v>Mainstream</v>
          </cell>
          <cell r="R451" t="str">
            <v>A</v>
          </cell>
        </row>
        <row r="452">
          <cell r="B452">
            <v>44414967</v>
          </cell>
          <cell r="C452" t="str">
            <v>967</v>
          </cell>
          <cell r="D452" t="str">
            <v>RIMULA RT4 X 15W40 TB1000 OW</v>
          </cell>
          <cell r="E452">
            <v>44414801</v>
          </cell>
          <cell r="F452" t="str">
            <v>RIMULA RT4 X 15W40 SHELL GRANEL</v>
          </cell>
          <cell r="H452" t="str">
            <v>Óleo</v>
          </cell>
          <cell r="I452" t="str">
            <v>1000L</v>
          </cell>
          <cell r="J452" t="str">
            <v>IBC</v>
          </cell>
          <cell r="K452" t="str">
            <v>CAMINHÕES</v>
          </cell>
          <cell r="L452" t="str">
            <v>SHELL BRAND</v>
          </cell>
          <cell r="M452" t="str">
            <v>Local</v>
          </cell>
          <cell r="N452" t="str">
            <v>N</v>
          </cell>
          <cell r="O452">
            <v>42551</v>
          </cell>
          <cell r="P452" t="str">
            <v>Mainstream</v>
          </cell>
          <cell r="R452" t="str">
            <v>A</v>
          </cell>
        </row>
        <row r="453">
          <cell r="B453">
            <v>48911849</v>
          </cell>
          <cell r="C453" t="str">
            <v>849</v>
          </cell>
          <cell r="D453" t="str">
            <v>ONDINA X 432 TB 209L</v>
          </cell>
          <cell r="E453" t="str">
            <v>N/A</v>
          </cell>
          <cell r="F453" t="str">
            <v>IMPORTADO</v>
          </cell>
          <cell r="H453" t="str">
            <v>Óleo</v>
          </cell>
          <cell r="I453" t="str">
            <v>209L</v>
          </cell>
          <cell r="J453" t="str">
            <v>TAMBOR</v>
          </cell>
          <cell r="K453" t="str">
            <v>INDUSTRIAL</v>
          </cell>
          <cell r="L453" t="str">
            <v>SHELL BRAND</v>
          </cell>
          <cell r="M453" t="str">
            <v>Importado</v>
          </cell>
          <cell r="N453" t="str">
            <v>N</v>
          </cell>
          <cell r="O453">
            <v>41781</v>
          </cell>
          <cell r="P453" t="str">
            <v>Mainstream</v>
          </cell>
          <cell r="R453" t="str">
            <v>A</v>
          </cell>
        </row>
        <row r="454">
          <cell r="B454">
            <v>45880860</v>
          </cell>
          <cell r="C454" t="str">
            <v>860</v>
          </cell>
          <cell r="D454" t="str">
            <v>REFRIGERATION OIL S4 FR-F 100 BALDE</v>
          </cell>
          <cell r="E454" t="str">
            <v>N/A</v>
          </cell>
          <cell r="F454" t="str">
            <v>IMPORTADO</v>
          </cell>
          <cell r="H454" t="str">
            <v>Óleo</v>
          </cell>
          <cell r="I454" t="str">
            <v>18,92L</v>
          </cell>
          <cell r="J454" t="str">
            <v>BOMBONA</v>
          </cell>
          <cell r="K454" t="str">
            <v>INDUSTRIAL</v>
          </cell>
          <cell r="L454" t="str">
            <v>SHELL BRAND</v>
          </cell>
          <cell r="M454" t="str">
            <v>Importado</v>
          </cell>
          <cell r="N454" t="str">
            <v>N</v>
          </cell>
          <cell r="O454">
            <v>41428</v>
          </cell>
          <cell r="P454" t="str">
            <v>Premium</v>
          </cell>
          <cell r="R454" t="str">
            <v>A</v>
          </cell>
        </row>
        <row r="455">
          <cell r="B455">
            <v>40920905</v>
          </cell>
          <cell r="C455" t="str">
            <v>905</v>
          </cell>
          <cell r="D455" t="str">
            <v>SCANIA HYDRAULIC OIL CX 12X1L</v>
          </cell>
          <cell r="E455">
            <v>40126801</v>
          </cell>
          <cell r="F455" t="str">
            <v>VOLVO FLUID TRANS AUTO GRANEL</v>
          </cell>
          <cell r="H455" t="str">
            <v>Óleo</v>
          </cell>
          <cell r="I455" t="str">
            <v>12X1L</v>
          </cell>
          <cell r="J455" t="str">
            <v>1 L</v>
          </cell>
          <cell r="K455" t="str">
            <v>OEM</v>
          </cell>
          <cell r="L455" t="str">
            <v>SCANIA</v>
          </cell>
          <cell r="M455" t="str">
            <v>Local</v>
          </cell>
          <cell r="N455" t="str">
            <v>Y</v>
          </cell>
          <cell r="O455">
            <v>44613</v>
          </cell>
          <cell r="P455" t="str">
            <v>Mainstream</v>
          </cell>
          <cell r="R455" t="str">
            <v>A</v>
          </cell>
        </row>
        <row r="456">
          <cell r="B456">
            <v>44935855</v>
          </cell>
          <cell r="C456" t="str">
            <v>855</v>
          </cell>
          <cell r="D456" t="str">
            <v>SCANIA OIL E7 ENGINE 15W-40 FR 20L</v>
          </cell>
          <cell r="E456">
            <v>44414801</v>
          </cell>
          <cell r="F456" t="str">
            <v>RIMULA RT4 X 15W40 SHELL GRANEL</v>
          </cell>
          <cell r="H456" t="str">
            <v>Óleo</v>
          </cell>
          <cell r="I456" t="str">
            <v>20L</v>
          </cell>
          <cell r="J456" t="str">
            <v>BOMBONA</v>
          </cell>
          <cell r="K456" t="str">
            <v>OEM</v>
          </cell>
          <cell r="L456" t="str">
            <v>SCANIA</v>
          </cell>
          <cell r="M456" t="str">
            <v>Local</v>
          </cell>
          <cell r="N456" t="str">
            <v>Y</v>
          </cell>
          <cell r="O456">
            <v>43692</v>
          </cell>
          <cell r="P456" t="str">
            <v>Mainstream</v>
          </cell>
          <cell r="R456" t="str">
            <v>A</v>
          </cell>
        </row>
        <row r="457">
          <cell r="B457">
            <v>44935801</v>
          </cell>
          <cell r="C457" t="str">
            <v>801</v>
          </cell>
          <cell r="D457" t="str">
            <v>SCANIA OIL E7 ENGINE 15W-40 GRANEL</v>
          </cell>
          <cell r="E457">
            <v>44414801</v>
          </cell>
          <cell r="F457" t="str">
            <v>RIMULA RT4 X 15W40 SHELL GRANEL</v>
          </cell>
          <cell r="H457" t="str">
            <v>Óleo</v>
          </cell>
          <cell r="I457" t="str">
            <v>GRANEL</v>
          </cell>
          <cell r="J457" t="str">
            <v>GRANEL</v>
          </cell>
          <cell r="K457" t="str">
            <v>OEM</v>
          </cell>
          <cell r="L457" t="str">
            <v>SCANIA</v>
          </cell>
          <cell r="M457" t="str">
            <v>Local</v>
          </cell>
          <cell r="N457" t="str">
            <v>Y</v>
          </cell>
          <cell r="O457">
            <v>43692</v>
          </cell>
          <cell r="P457" t="str">
            <v>Mainstream</v>
          </cell>
          <cell r="R457" t="str">
            <v>A</v>
          </cell>
        </row>
        <row r="458">
          <cell r="B458">
            <v>44935967</v>
          </cell>
          <cell r="C458" t="str">
            <v>967</v>
          </cell>
          <cell r="D458" t="str">
            <v>SCANIA OIL E7 ENGINE 15W-40 TB 1000OW</v>
          </cell>
          <cell r="E458">
            <v>44414801</v>
          </cell>
          <cell r="F458" t="str">
            <v>RIMULA RT4 X 15W40 SHELL GRANEL</v>
          </cell>
          <cell r="H458" t="str">
            <v>Óleo</v>
          </cell>
          <cell r="I458" t="str">
            <v>1000L</v>
          </cell>
          <cell r="J458" t="str">
            <v>IBC</v>
          </cell>
          <cell r="K458" t="str">
            <v>OEM</v>
          </cell>
          <cell r="L458" t="str">
            <v>SCANIA</v>
          </cell>
          <cell r="M458" t="str">
            <v>Local</v>
          </cell>
          <cell r="N458" t="str">
            <v>Y</v>
          </cell>
          <cell r="O458">
            <v>43692</v>
          </cell>
          <cell r="P458" t="str">
            <v>Mainstream</v>
          </cell>
          <cell r="R458" t="str">
            <v>A</v>
          </cell>
        </row>
        <row r="459">
          <cell r="B459">
            <v>44935809</v>
          </cell>
          <cell r="C459" t="str">
            <v>809</v>
          </cell>
          <cell r="D459" t="str">
            <v>SCANIA OIL E7 ENGINE 15W-40 TB 209L</v>
          </cell>
          <cell r="E459">
            <v>44414801</v>
          </cell>
          <cell r="F459" t="str">
            <v>RIMULA RT4 X 15W40 SHELL GRANEL</v>
          </cell>
          <cell r="H459" t="str">
            <v>Óleo</v>
          </cell>
          <cell r="I459" t="str">
            <v>209L</v>
          </cell>
          <cell r="J459" t="str">
            <v>TAMBOR</v>
          </cell>
          <cell r="K459" t="str">
            <v>OEM</v>
          </cell>
          <cell r="L459" t="str">
            <v>SCANIA</v>
          </cell>
          <cell r="M459" t="str">
            <v>Local</v>
          </cell>
          <cell r="N459" t="str">
            <v>Y</v>
          </cell>
          <cell r="O459">
            <v>43692</v>
          </cell>
          <cell r="P459" t="str">
            <v>Mainstream</v>
          </cell>
          <cell r="R459" t="str">
            <v>A</v>
          </cell>
        </row>
        <row r="460">
          <cell r="B460">
            <v>44945855</v>
          </cell>
          <cell r="C460" t="str">
            <v>855</v>
          </cell>
          <cell r="D460" t="str">
            <v>SCANIA OIL LDF 3 10W40 NOVO FR 20L</v>
          </cell>
          <cell r="E460">
            <v>44423801</v>
          </cell>
          <cell r="F460" t="str">
            <v>RIMULA R6 MS 10W40 GRANEL</v>
          </cell>
          <cell r="H460" t="str">
            <v>Óleo</v>
          </cell>
          <cell r="I460" t="str">
            <v>20L</v>
          </cell>
          <cell r="J460" t="str">
            <v>BOMBONA</v>
          </cell>
          <cell r="K460" t="str">
            <v>OEM</v>
          </cell>
          <cell r="L460" t="str">
            <v>SCANIA</v>
          </cell>
          <cell r="M460" t="str">
            <v>Local</v>
          </cell>
          <cell r="N460" t="str">
            <v>Y</v>
          </cell>
          <cell r="O460">
            <v>43692</v>
          </cell>
          <cell r="P460" t="str">
            <v>Mainstream</v>
          </cell>
          <cell r="R460" t="str">
            <v>A</v>
          </cell>
        </row>
        <row r="461">
          <cell r="B461">
            <v>44945801</v>
          </cell>
          <cell r="C461" t="str">
            <v>801</v>
          </cell>
          <cell r="D461" t="str">
            <v>SCANIA OIL LDF 3 10W40 NOVO GRANEL</v>
          </cell>
          <cell r="E461">
            <v>44423801</v>
          </cell>
          <cell r="F461" t="str">
            <v>RIMULA R6 MS 10W40 GRANEL</v>
          </cell>
          <cell r="H461" t="str">
            <v>Óleo</v>
          </cell>
          <cell r="I461" t="str">
            <v>GRANEL</v>
          </cell>
          <cell r="J461" t="str">
            <v>GRANEL</v>
          </cell>
          <cell r="K461" t="str">
            <v>OEM</v>
          </cell>
          <cell r="L461" t="str">
            <v>SCANIA</v>
          </cell>
          <cell r="M461" t="str">
            <v>Local</v>
          </cell>
          <cell r="N461" t="str">
            <v>Y</v>
          </cell>
          <cell r="O461">
            <v>43692</v>
          </cell>
          <cell r="P461" t="str">
            <v>Mainstream</v>
          </cell>
          <cell r="R461" t="str">
            <v>A</v>
          </cell>
        </row>
        <row r="462">
          <cell r="B462">
            <v>44945967</v>
          </cell>
          <cell r="C462" t="str">
            <v>967</v>
          </cell>
          <cell r="D462" t="str">
            <v>SCANIA OIL LDF 3 10W40 NOVO TB 1000OW</v>
          </cell>
          <cell r="E462">
            <v>44423801</v>
          </cell>
          <cell r="F462" t="str">
            <v>RIMULA R6 MS 10W40 GRANEL</v>
          </cell>
          <cell r="H462" t="str">
            <v>Óleo</v>
          </cell>
          <cell r="I462" t="str">
            <v>1000L</v>
          </cell>
          <cell r="J462" t="str">
            <v>IBC</v>
          </cell>
          <cell r="K462" t="str">
            <v>OEM</v>
          </cell>
          <cell r="L462" t="str">
            <v>SCANIA</v>
          </cell>
          <cell r="M462" t="str">
            <v>Local</v>
          </cell>
          <cell r="N462" t="str">
            <v>Y</v>
          </cell>
          <cell r="O462">
            <v>43692</v>
          </cell>
          <cell r="P462" t="str">
            <v>Mainstream</v>
          </cell>
          <cell r="R462" t="str">
            <v>A</v>
          </cell>
        </row>
        <row r="463">
          <cell r="B463">
            <v>44945809</v>
          </cell>
          <cell r="C463" t="str">
            <v>809</v>
          </cell>
          <cell r="D463" t="str">
            <v>SCANIA OIL LDF 3 10W40 NOVO TB 209L</v>
          </cell>
          <cell r="E463">
            <v>44423801</v>
          </cell>
          <cell r="F463" t="str">
            <v>RIMULA R6 MS 10W40 GRANEL</v>
          </cell>
          <cell r="H463" t="str">
            <v>Óleo</v>
          </cell>
          <cell r="I463" t="str">
            <v>209L</v>
          </cell>
          <cell r="J463" t="str">
            <v>TAMBOR</v>
          </cell>
          <cell r="K463" t="str">
            <v>OEM</v>
          </cell>
          <cell r="L463" t="str">
            <v>SCANIA</v>
          </cell>
          <cell r="M463" t="str">
            <v>Local</v>
          </cell>
          <cell r="N463" t="str">
            <v>Y</v>
          </cell>
          <cell r="O463">
            <v>43692</v>
          </cell>
          <cell r="P463" t="str">
            <v>Mainstream</v>
          </cell>
          <cell r="R463" t="str">
            <v>A</v>
          </cell>
        </row>
        <row r="464">
          <cell r="B464">
            <v>43356979</v>
          </cell>
          <cell r="C464" t="str">
            <v>979</v>
          </cell>
          <cell r="D464" t="str">
            <v>SCANIA OIL MTF 75W-80 TB 1000L</v>
          </cell>
          <cell r="E464" t="str">
            <v>N/A</v>
          </cell>
          <cell r="F464" t="str">
            <v>IMPORTADO</v>
          </cell>
          <cell r="H464" t="str">
            <v>Óleo</v>
          </cell>
          <cell r="I464" t="str">
            <v>1000L</v>
          </cell>
          <cell r="J464" t="str">
            <v>IBC</v>
          </cell>
          <cell r="K464" t="str">
            <v>OEM</v>
          </cell>
          <cell r="L464" t="str">
            <v>SCANIA</v>
          </cell>
          <cell r="M464" t="str">
            <v>Importado</v>
          </cell>
          <cell r="N464" t="str">
            <v>Y</v>
          </cell>
          <cell r="O464">
            <v>44330</v>
          </cell>
          <cell r="P464" t="str">
            <v>Mainstream</v>
          </cell>
          <cell r="R464" t="str">
            <v>F</v>
          </cell>
        </row>
        <row r="465">
          <cell r="B465">
            <v>43356849</v>
          </cell>
          <cell r="C465" t="str">
            <v>849</v>
          </cell>
          <cell r="D465" t="str">
            <v>SCANIA OIL MTF 75W-80 TB 209L</v>
          </cell>
          <cell r="E465" t="str">
            <v>N/A</v>
          </cell>
          <cell r="F465" t="str">
            <v>IMPORTADO</v>
          </cell>
          <cell r="H465" t="str">
            <v>Óleo</v>
          </cell>
          <cell r="I465" t="str">
            <v>209L</v>
          </cell>
          <cell r="J465" t="str">
            <v>TAMBOR</v>
          </cell>
          <cell r="K465" t="str">
            <v>OEM</v>
          </cell>
          <cell r="L465" t="str">
            <v>SCANIA</v>
          </cell>
          <cell r="M465" t="str">
            <v>Importado</v>
          </cell>
          <cell r="N465" t="str">
            <v>Y</v>
          </cell>
          <cell r="O465">
            <v>44628</v>
          </cell>
          <cell r="P465" t="str">
            <v>Mainstream</v>
          </cell>
          <cell r="R465" t="str">
            <v>F</v>
          </cell>
        </row>
        <row r="466">
          <cell r="B466">
            <v>44933860</v>
          </cell>
          <cell r="C466" t="str">
            <v>860</v>
          </cell>
          <cell r="D466" t="str">
            <v>SCANIA OIL STO 1 0 GEARBOX 80W90 FR 20L</v>
          </cell>
          <cell r="E466" t="str">
            <v>N/A</v>
          </cell>
          <cell r="F466" t="str">
            <v>IMPORTADO</v>
          </cell>
          <cell r="H466" t="str">
            <v>Óleo</v>
          </cell>
          <cell r="I466" t="str">
            <v>20L</v>
          </cell>
          <cell r="J466" t="str">
            <v>BOMBONA</v>
          </cell>
          <cell r="K466" t="str">
            <v>OEM</v>
          </cell>
          <cell r="L466" t="str">
            <v>SCANIA</v>
          </cell>
          <cell r="M466" t="str">
            <v>Importado</v>
          </cell>
          <cell r="N466" t="str">
            <v>Y</v>
          </cell>
          <cell r="O466">
            <v>44382</v>
          </cell>
          <cell r="P466" t="str">
            <v>Mainstream</v>
          </cell>
          <cell r="R466" t="str">
            <v>F</v>
          </cell>
        </row>
        <row r="467">
          <cell r="B467">
            <v>44932855</v>
          </cell>
          <cell r="C467" t="str">
            <v>855</v>
          </cell>
          <cell r="D467" t="str">
            <v>SCANIA OIL STO 2 0 A 75W140 FR 20L</v>
          </cell>
          <cell r="E467">
            <v>44545801</v>
          </cell>
          <cell r="F467" t="str">
            <v>SPIRAX S6 AXME 75W-140 GRANEL</v>
          </cell>
          <cell r="H467" t="str">
            <v>Óleo</v>
          </cell>
          <cell r="I467" t="str">
            <v>20L</v>
          </cell>
          <cell r="J467" t="str">
            <v>BOMBONA</v>
          </cell>
          <cell r="K467" t="str">
            <v>OEM</v>
          </cell>
          <cell r="L467" t="str">
            <v>SCANIA</v>
          </cell>
          <cell r="M467" t="str">
            <v>Importado/reenvase local</v>
          </cell>
          <cell r="N467" t="str">
            <v>Y</v>
          </cell>
          <cell r="O467">
            <v>43692</v>
          </cell>
          <cell r="P467" t="str">
            <v>Mainstream</v>
          </cell>
          <cell r="R467" t="str">
            <v>A</v>
          </cell>
        </row>
        <row r="468">
          <cell r="B468">
            <v>44932849</v>
          </cell>
          <cell r="C468" t="str">
            <v>849</v>
          </cell>
          <cell r="D468" t="str">
            <v>SCANIA OIL STO 2 0 A 75W140 TB 209L</v>
          </cell>
          <cell r="E468" t="str">
            <v>N/A</v>
          </cell>
          <cell r="F468" t="str">
            <v>IMPORTADO</v>
          </cell>
          <cell r="H468" t="str">
            <v>Óleo</v>
          </cell>
          <cell r="I468" t="str">
            <v>209L</v>
          </cell>
          <cell r="J468" t="str">
            <v>TAMBOR</v>
          </cell>
          <cell r="K468" t="str">
            <v>OEM</v>
          </cell>
          <cell r="L468" t="str">
            <v>SCANIA</v>
          </cell>
          <cell r="M468" t="str">
            <v>Importado</v>
          </cell>
          <cell r="N468" t="str">
            <v>Y</v>
          </cell>
          <cell r="O468">
            <v>43692</v>
          </cell>
          <cell r="P468" t="str">
            <v>Mainstream</v>
          </cell>
          <cell r="R468" t="str">
            <v>A</v>
          </cell>
        </row>
        <row r="469">
          <cell r="B469">
            <v>44920855</v>
          </cell>
          <cell r="C469" t="str">
            <v>855</v>
          </cell>
          <cell r="D469" t="str">
            <v>SCANIA OIL STO 2 0 G 75W90 FR 20L</v>
          </cell>
          <cell r="E469">
            <v>45260801</v>
          </cell>
          <cell r="F469" t="str">
            <v>SPIRAX S6 AXME 75W-90 GRANEL</v>
          </cell>
          <cell r="H469" t="str">
            <v>Óleo</v>
          </cell>
          <cell r="I469" t="str">
            <v>20L</v>
          </cell>
          <cell r="J469" t="str">
            <v>BOMBONA</v>
          </cell>
          <cell r="K469" t="str">
            <v>OEM</v>
          </cell>
          <cell r="L469" t="str">
            <v>SCANIA</v>
          </cell>
          <cell r="M469" t="str">
            <v>Importado/reenvase local</v>
          </cell>
          <cell r="N469" t="str">
            <v>Y</v>
          </cell>
          <cell r="O469">
            <v>43692</v>
          </cell>
          <cell r="P469" t="str">
            <v>Mainstream</v>
          </cell>
          <cell r="R469" t="str">
            <v>A</v>
          </cell>
        </row>
        <row r="470">
          <cell r="B470">
            <v>44920860</v>
          </cell>
          <cell r="C470" t="str">
            <v>860</v>
          </cell>
          <cell r="D470" t="str">
            <v>SCANIA OIL STO 2 0 G 75W90 FR 20L</v>
          </cell>
          <cell r="E470" t="str">
            <v>N/A</v>
          </cell>
          <cell r="F470" t="str">
            <v>IMPORTADO</v>
          </cell>
          <cell r="H470" t="str">
            <v>Óleo</v>
          </cell>
          <cell r="I470" t="str">
            <v>20L</v>
          </cell>
          <cell r="J470" t="str">
            <v>BOMBONA</v>
          </cell>
          <cell r="K470" t="str">
            <v>OEM</v>
          </cell>
          <cell r="L470" t="str">
            <v>SCANIA</v>
          </cell>
          <cell r="M470" t="str">
            <v>Importado</v>
          </cell>
          <cell r="N470" t="str">
            <v>Y</v>
          </cell>
          <cell r="O470">
            <v>44382</v>
          </cell>
          <cell r="P470" t="str">
            <v>Mainstream</v>
          </cell>
          <cell r="R470" t="str">
            <v>A</v>
          </cell>
        </row>
        <row r="471">
          <cell r="B471">
            <v>44920849</v>
          </cell>
          <cell r="C471" t="str">
            <v>849</v>
          </cell>
          <cell r="D471" t="str">
            <v>SCANIA OIL STO 2 0 G 75W90 TB 209L</v>
          </cell>
          <cell r="E471" t="str">
            <v>N/A</v>
          </cell>
          <cell r="F471" t="str">
            <v>IMPORTADO</v>
          </cell>
          <cell r="H471" t="str">
            <v>Óleo</v>
          </cell>
          <cell r="I471" t="str">
            <v>209L</v>
          </cell>
          <cell r="J471" t="str">
            <v>TAMBOR</v>
          </cell>
          <cell r="K471" t="str">
            <v>OEM</v>
          </cell>
          <cell r="L471" t="str">
            <v>SCANIA</v>
          </cell>
          <cell r="M471" t="str">
            <v>Importado</v>
          </cell>
          <cell r="N471" t="str">
            <v>Y</v>
          </cell>
          <cell r="O471">
            <v>43692</v>
          </cell>
          <cell r="P471" t="str">
            <v>Mainstream</v>
          </cell>
          <cell r="R471" t="str">
            <v>A</v>
          </cell>
        </row>
        <row r="472">
          <cell r="B472">
            <v>44947855</v>
          </cell>
          <cell r="C472" t="str">
            <v>855</v>
          </cell>
          <cell r="D472" t="str">
            <v>SCANIA STO 1 0 GEARBOX 80W90 FR 20L</v>
          </cell>
          <cell r="E472">
            <v>43061801</v>
          </cell>
          <cell r="F472" t="str">
            <v>SPIRAX S3 AD 80W90 GRANEL</v>
          </cell>
          <cell r="H472" t="str">
            <v>Óleo</v>
          </cell>
          <cell r="I472" t="str">
            <v>20L</v>
          </cell>
          <cell r="J472" t="str">
            <v>BOMBONA</v>
          </cell>
          <cell r="K472" t="str">
            <v>OEM</v>
          </cell>
          <cell r="L472" t="str">
            <v>SCANIA</v>
          </cell>
          <cell r="M472" t="str">
            <v>Local</v>
          </cell>
          <cell r="N472" t="str">
            <v>Y</v>
          </cell>
          <cell r="O472">
            <v>44762</v>
          </cell>
          <cell r="P472" t="str">
            <v>Mainstream</v>
          </cell>
          <cell r="R472" t="str">
            <v>A</v>
          </cell>
        </row>
        <row r="473">
          <cell r="B473">
            <v>44947809</v>
          </cell>
          <cell r="C473" t="str">
            <v>809</v>
          </cell>
          <cell r="D473" t="str">
            <v>SCANIA STO 1 0 GEARBOX 80W90 TB 209L LOC</v>
          </cell>
          <cell r="E473">
            <v>43061801</v>
          </cell>
          <cell r="F473" t="str">
            <v>SPIRAX S3 AD 80W90 GRANEL</v>
          </cell>
          <cell r="H473" t="str">
            <v>Óleo</v>
          </cell>
          <cell r="I473" t="str">
            <v>209L</v>
          </cell>
          <cell r="J473" t="str">
            <v>TAMBOR</v>
          </cell>
          <cell r="K473" t="str">
            <v>OEM</v>
          </cell>
          <cell r="L473" t="str">
            <v>SCANIA</v>
          </cell>
          <cell r="M473" t="str">
            <v>Local</v>
          </cell>
          <cell r="N473" t="str">
            <v>Y</v>
          </cell>
          <cell r="O473">
            <v>44694</v>
          </cell>
          <cell r="P473" t="str">
            <v>Mainstream</v>
          </cell>
          <cell r="R473" t="str">
            <v>A</v>
          </cell>
        </row>
        <row r="474">
          <cell r="B474">
            <v>44947967</v>
          </cell>
          <cell r="C474" t="str">
            <v>967</v>
          </cell>
          <cell r="D474" t="str">
            <v>SCANIA STO 1 0 GEARBOX 80W90 TB1000L LOC</v>
          </cell>
          <cell r="E474">
            <v>43061801</v>
          </cell>
          <cell r="F474" t="str">
            <v>SPIRAX S3 AD 80W90 GRANEL</v>
          </cell>
          <cell r="H474" t="str">
            <v>Óleo</v>
          </cell>
          <cell r="I474" t="str">
            <v>1000L</v>
          </cell>
          <cell r="J474" t="str">
            <v>IBC</v>
          </cell>
          <cell r="K474" t="str">
            <v>OEM</v>
          </cell>
          <cell r="L474" t="str">
            <v>SCANIA</v>
          </cell>
          <cell r="M474" t="str">
            <v>Local</v>
          </cell>
          <cell r="N474" t="str">
            <v>Y</v>
          </cell>
          <cell r="O474">
            <v>44803</v>
          </cell>
          <cell r="P474" t="str">
            <v>Mainstream</v>
          </cell>
          <cell r="R474" t="str">
            <v>A</v>
          </cell>
        </row>
        <row r="475">
          <cell r="B475">
            <v>44936855</v>
          </cell>
          <cell r="C475" t="str">
            <v>855</v>
          </cell>
          <cell r="D475" t="str">
            <v>SCANIA STO 1:0 AXLE 85W-140 FR 20L</v>
          </cell>
          <cell r="E475">
            <v>44936801</v>
          </cell>
          <cell r="F475" t="str">
            <v>SCANIA STO 1:0 AXLE 85W-140 GRANEL</v>
          </cell>
          <cell r="H475" t="str">
            <v>Óleo</v>
          </cell>
          <cell r="I475" t="str">
            <v>20L</v>
          </cell>
          <cell r="J475" t="str">
            <v>BOMBONA</v>
          </cell>
          <cell r="K475" t="str">
            <v>OEM</v>
          </cell>
          <cell r="L475" t="str">
            <v>SCANIA</v>
          </cell>
          <cell r="M475" t="str">
            <v>Local</v>
          </cell>
          <cell r="N475" t="str">
            <v>Y</v>
          </cell>
          <cell r="O475">
            <v>43692</v>
          </cell>
          <cell r="P475" t="str">
            <v>Mainstream</v>
          </cell>
          <cell r="R475" t="str">
            <v>A</v>
          </cell>
        </row>
        <row r="476">
          <cell r="B476">
            <v>44936801</v>
          </cell>
          <cell r="C476" t="str">
            <v>801</v>
          </cell>
          <cell r="D476" t="str">
            <v>SCANIA STO 1:0 AXLE 85W-140 GRANEL</v>
          </cell>
          <cell r="E476">
            <v>44936801</v>
          </cell>
          <cell r="F476" t="str">
            <v>SCANIA STO 1:0 AXLE 85W-140 GRANEL</v>
          </cell>
          <cell r="H476" t="str">
            <v>Óleo</v>
          </cell>
          <cell r="I476" t="str">
            <v>GRANEL</v>
          </cell>
          <cell r="J476" t="str">
            <v>GRANEL</v>
          </cell>
          <cell r="K476" t="str">
            <v>OEM</v>
          </cell>
          <cell r="L476" t="str">
            <v>SCANIA</v>
          </cell>
          <cell r="M476" t="str">
            <v>Local</v>
          </cell>
          <cell r="N476" t="str">
            <v>Y</v>
          </cell>
          <cell r="O476">
            <v>43692</v>
          </cell>
          <cell r="P476" t="str">
            <v>Mainstream</v>
          </cell>
          <cell r="R476" t="str">
            <v>A</v>
          </cell>
        </row>
        <row r="477">
          <cell r="B477">
            <v>44936967</v>
          </cell>
          <cell r="C477" t="str">
            <v>967</v>
          </cell>
          <cell r="D477" t="str">
            <v>SCANIA STO 1:0 AXLE 85W-140 TB 1000OW</v>
          </cell>
          <cell r="E477">
            <v>44936801</v>
          </cell>
          <cell r="F477" t="str">
            <v>SCANIA STO 1:0 AXLE 85W-140 GRANEL</v>
          </cell>
          <cell r="H477" t="str">
            <v>Óleo</v>
          </cell>
          <cell r="I477" t="str">
            <v>1000L</v>
          </cell>
          <cell r="J477" t="str">
            <v>IBC</v>
          </cell>
          <cell r="K477" t="str">
            <v>OEM</v>
          </cell>
          <cell r="L477" t="str">
            <v>SCANIA</v>
          </cell>
          <cell r="M477" t="str">
            <v>Local</v>
          </cell>
          <cell r="N477" t="str">
            <v>Y</v>
          </cell>
          <cell r="O477">
            <v>43692</v>
          </cell>
          <cell r="P477" t="str">
            <v>Mainstream</v>
          </cell>
          <cell r="R477" t="str">
            <v>A</v>
          </cell>
        </row>
        <row r="478">
          <cell r="B478">
            <v>44936809</v>
          </cell>
          <cell r="C478" t="str">
            <v>809</v>
          </cell>
          <cell r="D478" t="str">
            <v>SCANIA STO 1:0 AXLE 85W-140 TB 209L</v>
          </cell>
          <cell r="E478">
            <v>44936801</v>
          </cell>
          <cell r="F478" t="str">
            <v>SCANIA STO 1:0 AXLE 85W-140 GRANEL</v>
          </cell>
          <cell r="H478" t="str">
            <v>Óleo</v>
          </cell>
          <cell r="I478" t="str">
            <v>209L</v>
          </cell>
          <cell r="J478" t="str">
            <v>TAMBOR</v>
          </cell>
          <cell r="K478" t="str">
            <v>OEM</v>
          </cell>
          <cell r="L478" t="str">
            <v>SCANIA</v>
          </cell>
          <cell r="M478" t="str">
            <v>Local</v>
          </cell>
          <cell r="N478" t="str">
            <v>Y</v>
          </cell>
          <cell r="O478">
            <v>43692</v>
          </cell>
          <cell r="P478" t="str">
            <v>Mainstream</v>
          </cell>
          <cell r="R478" t="str">
            <v>A</v>
          </cell>
        </row>
        <row r="479">
          <cell r="B479">
            <v>45299860</v>
          </cell>
          <cell r="C479" t="str">
            <v>860</v>
          </cell>
          <cell r="D479" t="str">
            <v>REFRIGERATION OIL S4 FR-F 32 BALDE</v>
          </cell>
          <cell r="E479" t="str">
            <v>N/A</v>
          </cell>
          <cell r="F479" t="str">
            <v>IMPORTADO</v>
          </cell>
          <cell r="H479" t="str">
            <v>Óleo</v>
          </cell>
          <cell r="I479" t="str">
            <v>20L</v>
          </cell>
          <cell r="J479" t="str">
            <v>BOMBONA</v>
          </cell>
          <cell r="K479" t="str">
            <v>INDUSTRIAL</v>
          </cell>
          <cell r="L479" t="str">
            <v>SHELL BRAND</v>
          </cell>
          <cell r="M479" t="str">
            <v>Importado</v>
          </cell>
          <cell r="N479" t="str">
            <v>N</v>
          </cell>
          <cell r="O479">
            <v>41264</v>
          </cell>
          <cell r="P479" t="str">
            <v>Premium</v>
          </cell>
          <cell r="R479" t="str">
            <v>A</v>
          </cell>
        </row>
        <row r="480">
          <cell r="B480">
            <v>44964860</v>
          </cell>
          <cell r="C480" t="str">
            <v>860</v>
          </cell>
          <cell r="D480" t="str">
            <v>REFRIGERATION OIL S4 FR-F 68 BALDE  20L</v>
          </cell>
          <cell r="E480" t="str">
            <v>N/A</v>
          </cell>
          <cell r="F480" t="str">
            <v>IMPORTADO</v>
          </cell>
          <cell r="H480" t="str">
            <v>Óleo</v>
          </cell>
          <cell r="I480" t="str">
            <v>20L</v>
          </cell>
          <cell r="J480" t="str">
            <v>BOMBONA</v>
          </cell>
          <cell r="K480" t="str">
            <v>INDUSTRIAL</v>
          </cell>
          <cell r="L480" t="str">
            <v>SHELL BRAND</v>
          </cell>
          <cell r="M480" t="str">
            <v>Importado</v>
          </cell>
          <cell r="N480" t="str">
            <v>N</v>
          </cell>
          <cell r="O480">
            <v>41043</v>
          </cell>
          <cell r="P480" t="str">
            <v>Premium</v>
          </cell>
          <cell r="R480" t="str">
            <v>A</v>
          </cell>
        </row>
        <row r="481">
          <cell r="B481">
            <v>44965860</v>
          </cell>
          <cell r="C481" t="str">
            <v>860</v>
          </cell>
          <cell r="D481" t="str">
            <v>REFRIGERATION OIL S4 FR-V 68 BALDE 20L</v>
          </cell>
          <cell r="E481" t="str">
            <v>N/A</v>
          </cell>
          <cell r="F481" t="str">
            <v>IMPORTADO</v>
          </cell>
          <cell r="H481" t="str">
            <v>Óleo</v>
          </cell>
          <cell r="I481" t="str">
            <v>20L</v>
          </cell>
          <cell r="J481" t="str">
            <v>BOMBONA</v>
          </cell>
          <cell r="K481" t="str">
            <v>INDUSTRIAL</v>
          </cell>
          <cell r="L481" t="str">
            <v>SHELL BRAND</v>
          </cell>
          <cell r="M481" t="str">
            <v>Importado</v>
          </cell>
          <cell r="N481" t="str">
            <v>N</v>
          </cell>
          <cell r="O481">
            <v>40807</v>
          </cell>
          <cell r="P481" t="str">
            <v>Premium</v>
          </cell>
          <cell r="R481" t="str">
            <v>A</v>
          </cell>
        </row>
        <row r="482">
          <cell r="B482">
            <v>51047816</v>
          </cell>
          <cell r="C482" t="str">
            <v>816</v>
          </cell>
          <cell r="D482" t="str">
            <v>RETINAX LX 2 INA IMPORTADO BALDE</v>
          </cell>
          <cell r="E482" t="str">
            <v>N/A</v>
          </cell>
          <cell r="F482" t="str">
            <v>IMPORTADO</v>
          </cell>
          <cell r="H482" t="str">
            <v>Graxa</v>
          </cell>
          <cell r="I482" t="str">
            <v>20KG</v>
          </cell>
          <cell r="J482" t="str">
            <v>BALDE</v>
          </cell>
          <cell r="K482" t="str">
            <v>INDUSTRIAL</v>
          </cell>
          <cell r="L482" t="str">
            <v>SHELL BRAND</v>
          </cell>
          <cell r="M482" t="str">
            <v>Importado</v>
          </cell>
          <cell r="N482" t="str">
            <v>N</v>
          </cell>
          <cell r="O482">
            <v>40975</v>
          </cell>
          <cell r="P482" t="str">
            <v>Mainstream</v>
          </cell>
          <cell r="R482" t="str">
            <v>A</v>
          </cell>
        </row>
        <row r="483">
          <cell r="B483">
            <v>51047807</v>
          </cell>
          <cell r="C483" t="str">
            <v>807</v>
          </cell>
          <cell r="D483" t="str">
            <v>RETINAX LX 2 INA IMPORTADO TAMBOR</v>
          </cell>
          <cell r="E483" t="str">
            <v>N/A</v>
          </cell>
          <cell r="F483" t="str">
            <v>IMPORTADO</v>
          </cell>
          <cell r="H483" t="str">
            <v>Graxa</v>
          </cell>
          <cell r="I483" t="str">
            <v>180KG</v>
          </cell>
          <cell r="J483" t="str">
            <v>TAMBOR</v>
          </cell>
          <cell r="K483" t="str">
            <v>INDUSTRIAL</v>
          </cell>
          <cell r="L483" t="str">
            <v>SHELL BRAND</v>
          </cell>
          <cell r="M483" t="str">
            <v>Importado</v>
          </cell>
          <cell r="N483" t="str">
            <v>N</v>
          </cell>
          <cell r="O483">
            <v>40987</v>
          </cell>
          <cell r="P483" t="str">
            <v>Mainstream</v>
          </cell>
          <cell r="R483" t="str">
            <v>A</v>
          </cell>
        </row>
        <row r="484">
          <cell r="B484">
            <v>52616807</v>
          </cell>
          <cell r="C484" t="str">
            <v>807</v>
          </cell>
          <cell r="D484" t="str">
            <v>RHODINA 0616 TAMBOR</v>
          </cell>
          <cell r="E484" t="str">
            <v>N/A</v>
          </cell>
          <cell r="F484" t="str">
            <v>IMPORTADO</v>
          </cell>
          <cell r="H484" t="str">
            <v>Graxa</v>
          </cell>
          <cell r="I484" t="str">
            <v>180KG</v>
          </cell>
          <cell r="J484" t="str">
            <v>TAMBOR</v>
          </cell>
          <cell r="K484" t="str">
            <v>INDUSTRIAL</v>
          </cell>
          <cell r="L484" t="str">
            <v>SHELL BRAND</v>
          </cell>
          <cell r="M484" t="str">
            <v>Importado</v>
          </cell>
          <cell r="N484" t="str">
            <v>N</v>
          </cell>
          <cell r="O484">
            <v>40687</v>
          </cell>
          <cell r="P484" t="str">
            <v>Mainstream</v>
          </cell>
          <cell r="R484" t="str">
            <v>A</v>
          </cell>
        </row>
        <row r="485">
          <cell r="B485">
            <v>52601816</v>
          </cell>
          <cell r="C485" t="str">
            <v>816</v>
          </cell>
          <cell r="D485" t="str">
            <v>RHODINA BBZ BD 18KG</v>
          </cell>
          <cell r="E485" t="str">
            <v>N/A</v>
          </cell>
          <cell r="F485" t="str">
            <v>IMPORTADO</v>
          </cell>
          <cell r="H485" t="str">
            <v>Graxa</v>
          </cell>
          <cell r="I485" t="str">
            <v>18KG</v>
          </cell>
          <cell r="J485" t="str">
            <v>BALDE</v>
          </cell>
          <cell r="K485" t="str">
            <v>INDUSTRIAL</v>
          </cell>
          <cell r="L485" t="str">
            <v>SHELL BRAND</v>
          </cell>
          <cell r="M485" t="str">
            <v>Importado</v>
          </cell>
          <cell r="N485" t="str">
            <v>N</v>
          </cell>
          <cell r="O485">
            <v>41599</v>
          </cell>
          <cell r="P485" t="str">
            <v>Premium</v>
          </cell>
          <cell r="R485" t="str">
            <v>A</v>
          </cell>
        </row>
        <row r="486">
          <cell r="B486">
            <v>52601807</v>
          </cell>
          <cell r="C486" t="str">
            <v>807</v>
          </cell>
          <cell r="D486" t="str">
            <v>RHODINA BBZ TB. 170KG</v>
          </cell>
          <cell r="E486" t="str">
            <v>N/A</v>
          </cell>
          <cell r="F486" t="str">
            <v>IMPORTADO</v>
          </cell>
          <cell r="H486" t="str">
            <v>Graxa</v>
          </cell>
          <cell r="I486" t="str">
            <v>170KG</v>
          </cell>
          <cell r="J486" t="str">
            <v>TAMBOR</v>
          </cell>
          <cell r="K486" t="str">
            <v>INDUSTRIAL</v>
          </cell>
          <cell r="L486" t="str">
            <v>SHELL BRAND</v>
          </cell>
          <cell r="M486" t="str">
            <v>Importado</v>
          </cell>
          <cell r="N486" t="str">
            <v>N</v>
          </cell>
          <cell r="O486">
            <v>41096</v>
          </cell>
          <cell r="P486" t="str">
            <v>Premium</v>
          </cell>
          <cell r="R486" t="str">
            <v>A</v>
          </cell>
        </row>
        <row r="487">
          <cell r="B487">
            <v>44427801</v>
          </cell>
          <cell r="C487" t="str">
            <v>801</v>
          </cell>
          <cell r="D487" t="str">
            <v>RIMULA R3 EXTRA 15W40 CI-4 SB GRANEL</v>
          </cell>
          <cell r="E487">
            <v>44427801</v>
          </cell>
          <cell r="F487" t="str">
            <v>RIMULA R3 EXTRA 15W40 CI-4 SB GRANEL</v>
          </cell>
          <cell r="H487" t="str">
            <v>Óleo</v>
          </cell>
          <cell r="I487" t="str">
            <v>GRANEL</v>
          </cell>
          <cell r="J487" t="str">
            <v>GRANEL</v>
          </cell>
          <cell r="K487" t="str">
            <v>INDUSTRIAL</v>
          </cell>
          <cell r="L487" t="str">
            <v>SHELL BRAND</v>
          </cell>
          <cell r="M487" t="str">
            <v>Local</v>
          </cell>
          <cell r="N487" t="str">
            <v>Y</v>
          </cell>
          <cell r="O487" t="str">
            <v>-</v>
          </cell>
          <cell r="P487" t="str">
            <v>TBC</v>
          </cell>
          <cell r="R487" t="str">
            <v>A</v>
          </cell>
        </row>
        <row r="488">
          <cell r="B488">
            <v>42214801</v>
          </cell>
          <cell r="C488" t="str">
            <v>801</v>
          </cell>
          <cell r="D488" t="str">
            <v>RISELLA B X415 GRANEL</v>
          </cell>
          <cell r="E488">
            <v>42214801</v>
          </cell>
          <cell r="F488" t="str">
            <v>RISELLA B X415 GRANEL</v>
          </cell>
          <cell r="H488" t="str">
            <v>Óleo</v>
          </cell>
          <cell r="I488" t="str">
            <v>GRANEL</v>
          </cell>
          <cell r="J488" t="str">
            <v>GRANEL</v>
          </cell>
          <cell r="K488" t="str">
            <v>INDUSTRIAL</v>
          </cell>
          <cell r="L488" t="str">
            <v>SHELL BRAND</v>
          </cell>
          <cell r="M488" t="str">
            <v>Local</v>
          </cell>
          <cell r="N488" t="str">
            <v>N</v>
          </cell>
          <cell r="O488" t="str">
            <v>-</v>
          </cell>
          <cell r="P488" t="str">
            <v>Mainstream</v>
          </cell>
          <cell r="R488" t="str">
            <v>WIP</v>
          </cell>
        </row>
        <row r="489">
          <cell r="B489">
            <v>42214967</v>
          </cell>
          <cell r="C489" t="str">
            <v>967</v>
          </cell>
          <cell r="D489" t="str">
            <v>RISELLA B X415 TB1000</v>
          </cell>
          <cell r="E489">
            <v>42214801</v>
          </cell>
          <cell r="F489" t="str">
            <v>RISELLA B X415 GRANEL</v>
          </cell>
          <cell r="H489" t="str">
            <v>Óleo</v>
          </cell>
          <cell r="I489" t="str">
            <v>1000L</v>
          </cell>
          <cell r="J489" t="str">
            <v>IBC</v>
          </cell>
          <cell r="K489" t="str">
            <v>INDUSTRIAL</v>
          </cell>
          <cell r="L489" t="str">
            <v>SHELL BRAND</v>
          </cell>
          <cell r="M489" t="str">
            <v>Local</v>
          </cell>
          <cell r="N489" t="str">
            <v>N</v>
          </cell>
          <cell r="O489" t="str">
            <v>-</v>
          </cell>
          <cell r="P489" t="str">
            <v>Mainstream</v>
          </cell>
          <cell r="R489" t="str">
            <v>WIP</v>
          </cell>
        </row>
        <row r="490">
          <cell r="B490">
            <v>42210849</v>
          </cell>
          <cell r="C490" t="str">
            <v>849</v>
          </cell>
          <cell r="D490" t="str">
            <v>RISELLA X 415 TB 209 L</v>
          </cell>
          <cell r="E490" t="str">
            <v>N/A</v>
          </cell>
          <cell r="F490" t="str">
            <v>IMPORTADO</v>
          </cell>
          <cell r="H490" t="str">
            <v>Óleo</v>
          </cell>
          <cell r="I490" t="str">
            <v>209L</v>
          </cell>
          <cell r="J490" t="str">
            <v>TAMBOR</v>
          </cell>
          <cell r="K490" t="str">
            <v>INDUSTRIAL</v>
          </cell>
          <cell r="L490" t="str">
            <v>SHELL BRAND</v>
          </cell>
          <cell r="M490" t="str">
            <v>Importado</v>
          </cell>
          <cell r="N490" t="str">
            <v>N</v>
          </cell>
          <cell r="O490">
            <v>42312</v>
          </cell>
          <cell r="P490" t="str">
            <v>Mainstream</v>
          </cell>
          <cell r="R490" t="str">
            <v>A</v>
          </cell>
        </row>
        <row r="491">
          <cell r="B491">
            <v>46133849</v>
          </cell>
          <cell r="C491" t="str">
            <v>849</v>
          </cell>
          <cell r="D491" t="str">
            <v>RISELLA X 430 TB209L</v>
          </cell>
          <cell r="E491" t="str">
            <v>N/A</v>
          </cell>
          <cell r="F491" t="str">
            <v>IMPORTADO</v>
          </cell>
          <cell r="H491" t="str">
            <v>Óleo</v>
          </cell>
          <cell r="I491" t="str">
            <v>209L</v>
          </cell>
          <cell r="J491" t="str">
            <v>TAMBOR</v>
          </cell>
          <cell r="K491" t="str">
            <v>INDUSTRIAL</v>
          </cell>
          <cell r="L491" t="str">
            <v>SHELL BRAND</v>
          </cell>
          <cell r="M491" t="str">
            <v>Importado</v>
          </cell>
          <cell r="N491" t="str">
            <v>N</v>
          </cell>
          <cell r="O491">
            <v>44775</v>
          </cell>
          <cell r="P491" t="str">
            <v>Mainstream</v>
          </cell>
          <cell r="R491" t="str">
            <v>A</v>
          </cell>
        </row>
        <row r="492">
          <cell r="B492">
            <v>44969801</v>
          </cell>
          <cell r="C492" t="str">
            <v>801</v>
          </cell>
          <cell r="D492" t="str">
            <v>SHELL ARGINA S3 30 GRANEL</v>
          </cell>
          <cell r="E492">
            <v>44969801</v>
          </cell>
          <cell r="F492" t="str">
            <v>SHELL ARGINA S3 30 GRANEL</v>
          </cell>
          <cell r="H492" t="str">
            <v>Óleo</v>
          </cell>
          <cell r="I492" t="str">
            <v>GRANEL</v>
          </cell>
          <cell r="J492" t="str">
            <v>GRANEL</v>
          </cell>
          <cell r="K492" t="str">
            <v>INDUSTRIAL</v>
          </cell>
          <cell r="L492" t="str">
            <v>SHELL BRAND</v>
          </cell>
          <cell r="M492" t="str">
            <v>Local</v>
          </cell>
          <cell r="N492" t="str">
            <v>N</v>
          </cell>
          <cell r="O492">
            <v>42968</v>
          </cell>
          <cell r="P492" t="str">
            <v>Mainstream</v>
          </cell>
          <cell r="R492" t="str">
            <v>A</v>
          </cell>
        </row>
        <row r="493">
          <cell r="B493">
            <v>44969809</v>
          </cell>
          <cell r="C493" t="str">
            <v>809</v>
          </cell>
          <cell r="D493" t="str">
            <v>SHELL ARGINA S3 30 TB 209L</v>
          </cell>
          <cell r="E493">
            <v>44969801</v>
          </cell>
          <cell r="F493" t="str">
            <v>SHELL ARGINA S3 30 GRANEL</v>
          </cell>
          <cell r="H493" t="str">
            <v>Óleo</v>
          </cell>
          <cell r="I493" t="str">
            <v>209L</v>
          </cell>
          <cell r="J493" t="str">
            <v>TAMBOR</v>
          </cell>
          <cell r="K493" t="str">
            <v>INDUSTRIAL</v>
          </cell>
          <cell r="L493" t="str">
            <v>SHELL BRAND</v>
          </cell>
          <cell r="M493" t="str">
            <v>Local</v>
          </cell>
          <cell r="N493" t="str">
            <v>N</v>
          </cell>
          <cell r="O493">
            <v>42968</v>
          </cell>
          <cell r="P493" t="str">
            <v>Mainstream</v>
          </cell>
          <cell r="R493" t="str">
            <v>A</v>
          </cell>
        </row>
        <row r="494">
          <cell r="B494">
            <v>44969967</v>
          </cell>
          <cell r="C494" t="str">
            <v>967</v>
          </cell>
          <cell r="D494" t="str">
            <v>SHELL ARGINA S3 30 TB1000L</v>
          </cell>
          <cell r="E494">
            <v>44969801</v>
          </cell>
          <cell r="F494" t="str">
            <v>SHELL ARGINA S3 30 GRANEL</v>
          </cell>
          <cell r="H494" t="str">
            <v>Óleo</v>
          </cell>
          <cell r="I494" t="str">
            <v>1000L</v>
          </cell>
          <cell r="J494" t="str">
            <v>IBC</v>
          </cell>
          <cell r="K494" t="str">
            <v>INDUSTRIAL</v>
          </cell>
          <cell r="L494" t="str">
            <v>SHELL BRAND</v>
          </cell>
          <cell r="M494" t="str">
            <v>Local</v>
          </cell>
          <cell r="N494" t="str">
            <v>N</v>
          </cell>
          <cell r="O494">
            <v>42968</v>
          </cell>
          <cell r="P494" t="str">
            <v>Mainstream</v>
          </cell>
          <cell r="R494" t="str">
            <v>A</v>
          </cell>
        </row>
        <row r="495">
          <cell r="B495">
            <v>44984801</v>
          </cell>
          <cell r="C495" t="str">
            <v>801</v>
          </cell>
          <cell r="D495" t="str">
            <v>SHELL ARGINA S3 40 EPASA GRANEL</v>
          </cell>
          <cell r="E495">
            <v>44984801</v>
          </cell>
          <cell r="F495" t="str">
            <v>SHELL ARGINA S3 40 EPASA GRANEL</v>
          </cell>
          <cell r="H495" t="str">
            <v>Óleo</v>
          </cell>
          <cell r="I495" t="str">
            <v>GRANEL</v>
          </cell>
          <cell r="J495" t="str">
            <v>GRANEL</v>
          </cell>
          <cell r="K495" t="str">
            <v>INDUSTRIAL</v>
          </cell>
          <cell r="L495" t="str">
            <v>SHELL BRAND</v>
          </cell>
          <cell r="M495" t="str">
            <v>Local</v>
          </cell>
          <cell r="N495" t="str">
            <v>N</v>
          </cell>
          <cell r="O495">
            <v>43922</v>
          </cell>
          <cell r="P495" t="str">
            <v>Mainstream</v>
          </cell>
          <cell r="R495" t="str">
            <v>A</v>
          </cell>
        </row>
        <row r="496">
          <cell r="B496">
            <v>40130801</v>
          </cell>
          <cell r="C496" t="str">
            <v>801</v>
          </cell>
          <cell r="D496" t="str">
            <v>SHELL HD 2167 GRANEL</v>
          </cell>
          <cell r="E496">
            <v>44424801</v>
          </cell>
          <cell r="F496" t="str">
            <v>RIMULA RT4 L 15W-40 (CK-4) GRANEL</v>
          </cell>
          <cell r="H496" t="str">
            <v>Óleo</v>
          </cell>
          <cell r="I496" t="str">
            <v>GRANEL</v>
          </cell>
          <cell r="J496" t="str">
            <v>GRANEL</v>
          </cell>
          <cell r="K496" t="str">
            <v>OEM</v>
          </cell>
          <cell r="L496" t="str">
            <v>MB</v>
          </cell>
          <cell r="M496" t="str">
            <v>Local</v>
          </cell>
          <cell r="N496" t="str">
            <v>Y</v>
          </cell>
          <cell r="O496">
            <v>43952</v>
          </cell>
          <cell r="P496" t="str">
            <v>Mainstream</v>
          </cell>
          <cell r="R496" t="str">
            <v>A</v>
          </cell>
        </row>
        <row r="497">
          <cell r="B497">
            <v>45933801</v>
          </cell>
          <cell r="C497" t="str">
            <v>801</v>
          </cell>
          <cell r="D497" t="str">
            <v>SHELL PC 1448 0W30 LOCAL GRANEL</v>
          </cell>
          <cell r="E497">
            <v>45933801</v>
          </cell>
          <cell r="F497" t="str">
            <v>SHELL PC 1448 0W30 GRANEL</v>
          </cell>
          <cell r="H497" t="str">
            <v>Óleo</v>
          </cell>
          <cell r="I497" t="str">
            <v>GRANEL</v>
          </cell>
          <cell r="J497" t="str">
            <v>GRANEL</v>
          </cell>
          <cell r="K497" t="str">
            <v>CARROS</v>
          </cell>
          <cell r="L497" t="str">
            <v>SHELL BRAND</v>
          </cell>
          <cell r="M497" t="str">
            <v>Local</v>
          </cell>
          <cell r="N497" t="str">
            <v>N</v>
          </cell>
          <cell r="O497">
            <v>42545</v>
          </cell>
          <cell r="P497" t="str">
            <v>Mainstream</v>
          </cell>
          <cell r="R497" t="str">
            <v>A</v>
          </cell>
        </row>
        <row r="498">
          <cell r="B498">
            <v>43347860</v>
          </cell>
          <cell r="C498" t="str">
            <v>860</v>
          </cell>
          <cell r="D498" t="str">
            <v>SHELL SPIRAX S5 ATE 236.26 FR 20L</v>
          </cell>
          <cell r="E498" t="str">
            <v>N/A</v>
          </cell>
          <cell r="F498" t="str">
            <v>IMPORTADO</v>
          </cell>
          <cell r="H498" t="str">
            <v>Óleo</v>
          </cell>
          <cell r="I498" t="str">
            <v>20L</v>
          </cell>
          <cell r="J498" t="str">
            <v>BOMBONA</v>
          </cell>
          <cell r="K498" t="str">
            <v>INDUSTRIAL</v>
          </cell>
          <cell r="L498" t="str">
            <v>MB</v>
          </cell>
          <cell r="M498" t="str">
            <v>Importado</v>
          </cell>
          <cell r="N498" t="str">
            <v>Y</v>
          </cell>
          <cell r="O498">
            <v>44531</v>
          </cell>
          <cell r="P498" t="str">
            <v>Premium</v>
          </cell>
          <cell r="R498" t="str">
            <v>A</v>
          </cell>
        </row>
        <row r="499">
          <cell r="B499">
            <v>44970801</v>
          </cell>
          <cell r="C499" t="str">
            <v>801</v>
          </cell>
          <cell r="D499" t="str">
            <v>SHELL ARGINA S3 40 GRANEL</v>
          </cell>
          <cell r="E499">
            <v>44970801</v>
          </cell>
          <cell r="F499" t="str">
            <v>SHELL ARGINA S3 40 GRANEL</v>
          </cell>
          <cell r="H499" t="str">
            <v>Óleo</v>
          </cell>
          <cell r="I499" t="str">
            <v>GRANEL</v>
          </cell>
          <cell r="J499" t="str">
            <v>GRANEL</v>
          </cell>
          <cell r="K499" t="str">
            <v>INDUSTRIAL</v>
          </cell>
          <cell r="L499" t="str">
            <v>SHELL BRAND</v>
          </cell>
          <cell r="M499" t="str">
            <v>Local</v>
          </cell>
          <cell r="N499" t="str">
            <v>N</v>
          </cell>
          <cell r="O499">
            <v>42968</v>
          </cell>
          <cell r="P499" t="str">
            <v>Mainstream</v>
          </cell>
          <cell r="R499" t="str">
            <v>A</v>
          </cell>
        </row>
        <row r="500">
          <cell r="B500">
            <v>44970809</v>
          </cell>
          <cell r="C500" t="str">
            <v>809</v>
          </cell>
          <cell r="D500" t="str">
            <v>SHELL ARGINA S3 40 TB 209L</v>
          </cell>
          <cell r="E500">
            <v>44970801</v>
          </cell>
          <cell r="F500" t="str">
            <v>SHELL ARGINA S3 40 GRANEL</v>
          </cell>
          <cell r="H500" t="str">
            <v>Óleo</v>
          </cell>
          <cell r="I500" t="str">
            <v>209L</v>
          </cell>
          <cell r="J500" t="str">
            <v>TAMBOR</v>
          </cell>
          <cell r="K500" t="str">
            <v>INDUSTRIAL</v>
          </cell>
          <cell r="L500" t="str">
            <v>SHELL BRAND</v>
          </cell>
          <cell r="M500" t="str">
            <v>Local</v>
          </cell>
          <cell r="N500" t="str">
            <v>N</v>
          </cell>
          <cell r="O500">
            <v>42968</v>
          </cell>
          <cell r="P500" t="str">
            <v>Mainstream</v>
          </cell>
          <cell r="R500" t="str">
            <v>A</v>
          </cell>
        </row>
        <row r="501">
          <cell r="B501">
            <v>44970967</v>
          </cell>
          <cell r="C501" t="str">
            <v>967</v>
          </cell>
          <cell r="D501" t="str">
            <v>SHELL ARGINA S3 40 TB1000L</v>
          </cell>
          <cell r="E501">
            <v>44970801</v>
          </cell>
          <cell r="F501" t="str">
            <v>SHELL ARGINA S3 40 GRANEL</v>
          </cell>
          <cell r="H501" t="str">
            <v>Óleo</v>
          </cell>
          <cell r="I501" t="str">
            <v>1000L</v>
          </cell>
          <cell r="J501" t="str">
            <v>IBC</v>
          </cell>
          <cell r="K501" t="str">
            <v>INDUSTRIAL</v>
          </cell>
          <cell r="L501" t="str">
            <v>SHELL BRAND</v>
          </cell>
          <cell r="M501" t="str">
            <v>Local</v>
          </cell>
          <cell r="N501" t="str">
            <v>N</v>
          </cell>
          <cell r="O501">
            <v>42968</v>
          </cell>
          <cell r="P501" t="str">
            <v>Mainstream</v>
          </cell>
          <cell r="R501" t="str">
            <v>A</v>
          </cell>
        </row>
        <row r="502">
          <cell r="B502">
            <v>44971801</v>
          </cell>
          <cell r="C502" t="str">
            <v>801</v>
          </cell>
          <cell r="D502" t="str">
            <v>SHELL ARGINA S4 40 GRANEL</v>
          </cell>
          <cell r="E502">
            <v>44971801</v>
          </cell>
          <cell r="F502" t="str">
            <v>SHELL ARGINA S4 40 GRANEL</v>
          </cell>
          <cell r="H502" t="str">
            <v>Óleo</v>
          </cell>
          <cell r="I502" t="str">
            <v>GRANEL</v>
          </cell>
          <cell r="J502" t="str">
            <v>GRANEL</v>
          </cell>
          <cell r="K502" t="str">
            <v>INDUSTRIAL</v>
          </cell>
          <cell r="L502" t="str">
            <v>SHELL BRAND</v>
          </cell>
          <cell r="M502" t="str">
            <v>Local</v>
          </cell>
          <cell r="N502" t="str">
            <v>N</v>
          </cell>
          <cell r="O502">
            <v>42968</v>
          </cell>
          <cell r="P502" t="str">
            <v>Mainstream</v>
          </cell>
          <cell r="R502" t="str">
            <v>A</v>
          </cell>
        </row>
        <row r="503">
          <cell r="B503">
            <v>44971809</v>
          </cell>
          <cell r="C503" t="str">
            <v>809</v>
          </cell>
          <cell r="D503" t="str">
            <v>SHELL ARGINA S4 40 TB 209L</v>
          </cell>
          <cell r="E503">
            <v>44971801</v>
          </cell>
          <cell r="F503" t="str">
            <v>SHELL ARGINA S4 40 GRANEL</v>
          </cell>
          <cell r="H503" t="str">
            <v>Óleo</v>
          </cell>
          <cell r="I503" t="str">
            <v>209L</v>
          </cell>
          <cell r="J503" t="str">
            <v>TAMBOR</v>
          </cell>
          <cell r="K503" t="str">
            <v>INDUSTRIAL</v>
          </cell>
          <cell r="L503" t="str">
            <v>SHELL BRAND</v>
          </cell>
          <cell r="M503" t="str">
            <v>Local</v>
          </cell>
          <cell r="N503" t="str">
            <v>N</v>
          </cell>
          <cell r="O503">
            <v>42968</v>
          </cell>
          <cell r="P503" t="str">
            <v>Mainstream</v>
          </cell>
          <cell r="R503" t="str">
            <v>A</v>
          </cell>
        </row>
        <row r="504">
          <cell r="B504">
            <v>44971967</v>
          </cell>
          <cell r="C504" t="str">
            <v>967</v>
          </cell>
          <cell r="D504" t="str">
            <v>SHELL ARGINA S4 40 TB1000L</v>
          </cell>
          <cell r="E504">
            <v>44971801</v>
          </cell>
          <cell r="F504" t="str">
            <v>SHELL ARGINA S4 40 GRANEL</v>
          </cell>
          <cell r="H504" t="str">
            <v>Óleo</v>
          </cell>
          <cell r="I504" t="str">
            <v>1000L</v>
          </cell>
          <cell r="J504" t="str">
            <v>IBC</v>
          </cell>
          <cell r="K504" t="str">
            <v>INDUSTRIAL</v>
          </cell>
          <cell r="L504" t="str">
            <v>SHELL BRAND</v>
          </cell>
          <cell r="M504" t="str">
            <v>Local</v>
          </cell>
          <cell r="N504" t="str">
            <v>N</v>
          </cell>
          <cell r="O504">
            <v>42968</v>
          </cell>
          <cell r="P504" t="str">
            <v>Mainstream</v>
          </cell>
          <cell r="R504" t="str">
            <v>A</v>
          </cell>
        </row>
        <row r="505">
          <cell r="B505">
            <v>44973855</v>
          </cell>
          <cell r="C505" t="str">
            <v>855</v>
          </cell>
          <cell r="D505" t="str">
            <v>SHELL GADINIA S3 30 FR 20L</v>
          </cell>
          <cell r="E505">
            <v>44973801</v>
          </cell>
          <cell r="F505" t="str">
            <v>SHELL GADINIA S3 30 GRANEL</v>
          </cell>
          <cell r="H505" t="str">
            <v>Óleo</v>
          </cell>
          <cell r="I505" t="str">
            <v>20L</v>
          </cell>
          <cell r="J505" t="str">
            <v>BOMBONA</v>
          </cell>
          <cell r="K505" t="str">
            <v>INDUSTRIAL</v>
          </cell>
          <cell r="L505" t="str">
            <v>SHELL BRAND</v>
          </cell>
          <cell r="M505" t="str">
            <v>Local</v>
          </cell>
          <cell r="N505" t="str">
            <v>N</v>
          </cell>
          <cell r="O505">
            <v>42968</v>
          </cell>
          <cell r="P505" t="str">
            <v>Mainstream</v>
          </cell>
          <cell r="R505" t="str">
            <v>A</v>
          </cell>
        </row>
        <row r="506">
          <cell r="B506">
            <v>45387905</v>
          </cell>
          <cell r="C506" t="str">
            <v>905</v>
          </cell>
          <cell r="D506" t="str">
            <v>SPIRAX S2 A 80W90 12X1L EXPO</v>
          </cell>
          <cell r="E506">
            <v>45387801</v>
          </cell>
          <cell r="F506" t="str">
            <v>SPIRAX S2 A 80W90 GRANEL EXPO</v>
          </cell>
          <cell r="H506" t="str">
            <v>Óleo</v>
          </cell>
          <cell r="I506" t="str">
            <v>12X1L</v>
          </cell>
          <cell r="J506" t="str">
            <v>1 L</v>
          </cell>
          <cell r="K506" t="str">
            <v>EXPORTAÇÃO</v>
          </cell>
          <cell r="L506" t="str">
            <v>SHELL BRAND</v>
          </cell>
          <cell r="M506" t="str">
            <v>Local</v>
          </cell>
          <cell r="N506" t="str">
            <v>N</v>
          </cell>
          <cell r="O506">
            <v>42826</v>
          </cell>
          <cell r="P506" t="str">
            <v>Mainstream</v>
          </cell>
          <cell r="R506" t="str">
            <v>A</v>
          </cell>
        </row>
        <row r="507">
          <cell r="B507">
            <v>45387907</v>
          </cell>
          <cell r="C507" t="str">
            <v>907</v>
          </cell>
          <cell r="D507" t="str">
            <v>SPIRAX S2 A 80W90 4X4 EXPO</v>
          </cell>
          <cell r="E507">
            <v>45387801</v>
          </cell>
          <cell r="F507" t="str">
            <v>SPIRAX S2 A 80W90 GRANEL EXPO</v>
          </cell>
          <cell r="H507" t="str">
            <v>Óleo</v>
          </cell>
          <cell r="I507" t="str">
            <v>4X4L</v>
          </cell>
          <cell r="J507" t="str">
            <v>4 L</v>
          </cell>
          <cell r="K507" t="str">
            <v>EXPORTAÇÃO</v>
          </cell>
          <cell r="L507" t="str">
            <v>SHELL BRAND</v>
          </cell>
          <cell r="M507" t="str">
            <v>Local</v>
          </cell>
          <cell r="N507" t="str">
            <v>N</v>
          </cell>
          <cell r="O507">
            <v>42905</v>
          </cell>
          <cell r="P507" t="str">
            <v>Mainstream</v>
          </cell>
          <cell r="R507" t="str">
            <v>A</v>
          </cell>
        </row>
        <row r="508">
          <cell r="B508">
            <v>45387815</v>
          </cell>
          <cell r="C508" t="str">
            <v>815</v>
          </cell>
          <cell r="D508" t="str">
            <v>SPIRAX S2 A 80W90 5 UGL EXPO</v>
          </cell>
          <cell r="E508">
            <v>45387801</v>
          </cell>
          <cell r="F508" t="str">
            <v>SPIRAX S2 A 80W90 GRANEL EXPO</v>
          </cell>
          <cell r="H508" t="str">
            <v>Óleo</v>
          </cell>
          <cell r="I508" t="str">
            <v>5UGL</v>
          </cell>
          <cell r="J508" t="str">
            <v>BALDE</v>
          </cell>
          <cell r="K508" t="str">
            <v>EXPORTAÇÃO</v>
          </cell>
          <cell r="L508" t="str">
            <v>SHELL BRAND</v>
          </cell>
          <cell r="M508" t="str">
            <v>Local</v>
          </cell>
          <cell r="N508" t="str">
            <v>N</v>
          </cell>
          <cell r="O508">
            <v>43952</v>
          </cell>
          <cell r="P508" t="str">
            <v>Mainstream</v>
          </cell>
          <cell r="R508" t="str">
            <v>A</v>
          </cell>
        </row>
        <row r="509">
          <cell r="B509">
            <v>45387855</v>
          </cell>
          <cell r="C509" t="str">
            <v>855</v>
          </cell>
          <cell r="D509" t="str">
            <v>SPIRAX S2 A 80W90 FR 20L EXPO</v>
          </cell>
          <cell r="E509">
            <v>45387801</v>
          </cell>
          <cell r="F509" t="str">
            <v>SPIRAX S2 A 80W90 GRANEL EXPO</v>
          </cell>
          <cell r="H509" t="str">
            <v>Óleo</v>
          </cell>
          <cell r="I509" t="str">
            <v>20L</v>
          </cell>
          <cell r="J509" t="str">
            <v>BOMBONA</v>
          </cell>
          <cell r="K509" t="str">
            <v>EXPORTAÇÃO</v>
          </cell>
          <cell r="L509" t="str">
            <v>SHELL BRAND</v>
          </cell>
          <cell r="M509" t="str">
            <v>Local</v>
          </cell>
          <cell r="N509" t="str">
            <v>N</v>
          </cell>
          <cell r="O509">
            <v>43709</v>
          </cell>
          <cell r="P509" t="str">
            <v>Mainstream</v>
          </cell>
          <cell r="R509" t="str">
            <v>A</v>
          </cell>
        </row>
        <row r="510">
          <cell r="B510">
            <v>45372905</v>
          </cell>
          <cell r="C510" t="str">
            <v>905</v>
          </cell>
          <cell r="D510" t="str">
            <v>SPIRAX S2 A 85W-140 12X1L EXPO</v>
          </cell>
          <cell r="E510">
            <v>45276801</v>
          </cell>
          <cell r="F510" t="str">
            <v>SPIRAX S2 A 85W-140 GRANEL</v>
          </cell>
          <cell r="H510" t="str">
            <v>Óleo</v>
          </cell>
          <cell r="I510" t="str">
            <v>12X1L</v>
          </cell>
          <cell r="J510" t="str">
            <v>1 L</v>
          </cell>
          <cell r="K510" t="str">
            <v>EXPORTAÇÃO</v>
          </cell>
          <cell r="L510" t="str">
            <v>SHELL BRAND</v>
          </cell>
          <cell r="M510" t="str">
            <v>Local</v>
          </cell>
          <cell r="N510" t="str">
            <v>N</v>
          </cell>
          <cell r="O510">
            <v>42826</v>
          </cell>
          <cell r="P510" t="str">
            <v>Mainstream</v>
          </cell>
          <cell r="R510" t="str">
            <v>A</v>
          </cell>
        </row>
        <row r="511">
          <cell r="B511">
            <v>44973801</v>
          </cell>
          <cell r="C511" t="str">
            <v>801</v>
          </cell>
          <cell r="D511" t="str">
            <v>SHELL GADINIA S3 30 GRANEL</v>
          </cell>
          <cell r="E511">
            <v>44973801</v>
          </cell>
          <cell r="F511" t="str">
            <v>SHELL GADINIA S3 30 GRANEL</v>
          </cell>
          <cell r="H511" t="str">
            <v>Óleo</v>
          </cell>
          <cell r="I511" t="str">
            <v>GRANEL</v>
          </cell>
          <cell r="J511" t="str">
            <v>GRANEL</v>
          </cell>
          <cell r="K511" t="str">
            <v>INDUSTRIAL</v>
          </cell>
          <cell r="L511" t="str">
            <v>SHELL BRAND</v>
          </cell>
          <cell r="M511" t="str">
            <v>Local</v>
          </cell>
          <cell r="N511" t="str">
            <v>N</v>
          </cell>
          <cell r="O511">
            <v>42968</v>
          </cell>
          <cell r="P511" t="str">
            <v>Mainstream</v>
          </cell>
          <cell r="R511" t="str">
            <v>A</v>
          </cell>
        </row>
        <row r="512">
          <cell r="B512">
            <v>45372907</v>
          </cell>
          <cell r="C512" t="str">
            <v>907</v>
          </cell>
          <cell r="D512" t="str">
            <v>SPIRAX S2 A 85W-140 CX 4X4L EXPO</v>
          </cell>
          <cell r="E512">
            <v>45276801</v>
          </cell>
          <cell r="F512" t="str">
            <v>SPIRAX S2 A 85W-140 GRANEL</v>
          </cell>
          <cell r="H512" t="str">
            <v>Óleo</v>
          </cell>
          <cell r="I512" t="str">
            <v>4X4L</v>
          </cell>
          <cell r="J512" t="str">
            <v>4 L</v>
          </cell>
          <cell r="K512" t="str">
            <v>EXPORTAÇÃO</v>
          </cell>
          <cell r="L512" t="str">
            <v>SHELL BRAND</v>
          </cell>
          <cell r="M512" t="str">
            <v>Local</v>
          </cell>
          <cell r="N512" t="str">
            <v>N</v>
          </cell>
          <cell r="O512">
            <v>42856</v>
          </cell>
          <cell r="P512" t="str">
            <v>Mainstream</v>
          </cell>
          <cell r="R512" t="str">
            <v>A</v>
          </cell>
        </row>
        <row r="513">
          <cell r="B513">
            <v>45372855</v>
          </cell>
          <cell r="C513" t="str">
            <v>855</v>
          </cell>
          <cell r="D513" t="str">
            <v>SPIRAX S2 A 85W140 FR 20L EXPO</v>
          </cell>
          <cell r="E513">
            <v>45276801</v>
          </cell>
          <cell r="F513" t="str">
            <v>SPIRAX S2 A 85W-140 GRANEL</v>
          </cell>
          <cell r="H513" t="str">
            <v>Óleo</v>
          </cell>
          <cell r="I513" t="str">
            <v>20L</v>
          </cell>
          <cell r="J513" t="str">
            <v>BOMBONA</v>
          </cell>
          <cell r="K513" t="str">
            <v>EXPORTAÇÃO</v>
          </cell>
          <cell r="L513" t="str">
            <v>SHELL BRAND</v>
          </cell>
          <cell r="M513" t="str">
            <v>Local</v>
          </cell>
          <cell r="N513" t="str">
            <v>N</v>
          </cell>
          <cell r="O513">
            <v>43709</v>
          </cell>
          <cell r="P513" t="str">
            <v>Mainstream</v>
          </cell>
          <cell r="R513" t="str">
            <v>A</v>
          </cell>
        </row>
        <row r="514">
          <cell r="B514">
            <v>44973809</v>
          </cell>
          <cell r="C514" t="str">
            <v>809</v>
          </cell>
          <cell r="D514" t="str">
            <v>SHELL GADINIA S3 30 TB 209L</v>
          </cell>
          <cell r="E514">
            <v>44973801</v>
          </cell>
          <cell r="F514" t="str">
            <v>SHELL GADINIA S3 30 GRANEL</v>
          </cell>
          <cell r="H514" t="str">
            <v>Óleo</v>
          </cell>
          <cell r="I514" t="str">
            <v>209L</v>
          </cell>
          <cell r="J514" t="str">
            <v>TAMBOR</v>
          </cell>
          <cell r="K514" t="str">
            <v>INDUSTRIAL</v>
          </cell>
          <cell r="L514" t="str">
            <v>SHELL BRAND</v>
          </cell>
          <cell r="M514" t="str">
            <v>Local</v>
          </cell>
          <cell r="N514" t="str">
            <v>N</v>
          </cell>
          <cell r="O514">
            <v>42968</v>
          </cell>
          <cell r="P514" t="str">
            <v>Mainstream</v>
          </cell>
          <cell r="R514" t="str">
            <v>A</v>
          </cell>
        </row>
        <row r="515">
          <cell r="B515">
            <v>44974855</v>
          </cell>
          <cell r="C515" t="str">
            <v>855</v>
          </cell>
          <cell r="D515" t="str">
            <v>SHELL GADINIA S3 40 FR 20L</v>
          </cell>
          <cell r="E515">
            <v>44974801</v>
          </cell>
          <cell r="F515" t="str">
            <v>SHELL GADINIA S3 40 GRANEL</v>
          </cell>
          <cell r="H515" t="str">
            <v>Óleo</v>
          </cell>
          <cell r="I515" t="str">
            <v>20L</v>
          </cell>
          <cell r="J515" t="str">
            <v>BOMBONA</v>
          </cell>
          <cell r="K515" t="str">
            <v>INDUSTRIAL</v>
          </cell>
          <cell r="L515" t="str">
            <v>SHELL BRAND</v>
          </cell>
          <cell r="M515" t="str">
            <v>Local</v>
          </cell>
          <cell r="N515" t="str">
            <v>N</v>
          </cell>
          <cell r="O515">
            <v>42968</v>
          </cell>
          <cell r="P515" t="str">
            <v>Mainstream</v>
          </cell>
          <cell r="R515" t="str">
            <v>A</v>
          </cell>
        </row>
        <row r="516">
          <cell r="B516">
            <v>45372809</v>
          </cell>
          <cell r="C516" t="str">
            <v>809</v>
          </cell>
          <cell r="D516" t="str">
            <v>SPIRAX S2 A 85W-140 TB 209L EXPO</v>
          </cell>
          <cell r="E516">
            <v>45276801</v>
          </cell>
          <cell r="F516" t="str">
            <v>SPIRAX S2 A 85W-140 GRANEL</v>
          </cell>
          <cell r="H516" t="str">
            <v>Óleo</v>
          </cell>
          <cell r="I516" t="str">
            <v>209L</v>
          </cell>
          <cell r="J516" t="str">
            <v>TAMBOR</v>
          </cell>
          <cell r="K516" t="str">
            <v>EXPORTAÇÃO</v>
          </cell>
          <cell r="L516" t="str">
            <v>SHELL BRAND</v>
          </cell>
          <cell r="M516" t="str">
            <v>Local</v>
          </cell>
          <cell r="N516" t="str">
            <v>N</v>
          </cell>
          <cell r="O516">
            <v>42826</v>
          </cell>
          <cell r="P516" t="str">
            <v>Mainstream</v>
          </cell>
          <cell r="R516" t="str">
            <v>A</v>
          </cell>
        </row>
        <row r="517">
          <cell r="B517">
            <v>44974801</v>
          </cell>
          <cell r="C517" t="str">
            <v>801</v>
          </cell>
          <cell r="D517" t="str">
            <v>SHELL GADINIA S3 40 GRANEL</v>
          </cell>
          <cell r="E517">
            <v>44974801</v>
          </cell>
          <cell r="F517" t="str">
            <v>SHELL GADINIA S3 40 GRANEL</v>
          </cell>
          <cell r="H517" t="str">
            <v>Óleo</v>
          </cell>
          <cell r="I517" t="str">
            <v>GRANEL</v>
          </cell>
          <cell r="J517" t="str">
            <v>GRANEL</v>
          </cell>
          <cell r="K517" t="str">
            <v>INDUSTRIAL</v>
          </cell>
          <cell r="L517" t="str">
            <v>SHELL BRAND</v>
          </cell>
          <cell r="M517" t="str">
            <v>Local</v>
          </cell>
          <cell r="N517" t="str">
            <v>N</v>
          </cell>
          <cell r="O517">
            <v>42968</v>
          </cell>
          <cell r="P517" t="str">
            <v>Mainstream</v>
          </cell>
          <cell r="R517" t="str">
            <v>A</v>
          </cell>
        </row>
        <row r="518">
          <cell r="B518">
            <v>43592855</v>
          </cell>
          <cell r="C518" t="str">
            <v>855</v>
          </cell>
          <cell r="D518" t="str">
            <v>SPIRAX S2 A 90 FR 20L EXPO</v>
          </cell>
          <cell r="E518">
            <v>43582801</v>
          </cell>
          <cell r="F518" t="str">
            <v>SPIRAX S2 A 90 GRANEL</v>
          </cell>
          <cell r="H518" t="str">
            <v>Óleo</v>
          </cell>
          <cell r="I518" t="str">
            <v>20L</v>
          </cell>
          <cell r="J518" t="str">
            <v>BOMBONA</v>
          </cell>
          <cell r="K518" t="str">
            <v>EXPORTAÇÃO</v>
          </cell>
          <cell r="L518" t="str">
            <v>SHELL BRAND</v>
          </cell>
          <cell r="M518" t="str">
            <v>Local</v>
          </cell>
          <cell r="N518" t="str">
            <v>N</v>
          </cell>
          <cell r="O518">
            <v>43952</v>
          </cell>
          <cell r="P518" t="str">
            <v>Mainstream</v>
          </cell>
          <cell r="R518" t="str">
            <v>A</v>
          </cell>
        </row>
        <row r="519">
          <cell r="B519">
            <v>44974809</v>
          </cell>
          <cell r="C519" t="str">
            <v>809</v>
          </cell>
          <cell r="D519" t="str">
            <v>SHELL GADINIA S3 40 TB 209L</v>
          </cell>
          <cell r="E519">
            <v>44974801</v>
          </cell>
          <cell r="F519" t="str">
            <v>SHELL GADINIA S3 40 GRANEL</v>
          </cell>
          <cell r="H519" t="str">
            <v>Óleo</v>
          </cell>
          <cell r="I519" t="str">
            <v>209L</v>
          </cell>
          <cell r="J519" t="str">
            <v>TAMBOR</v>
          </cell>
          <cell r="K519" t="str">
            <v>INDUSTRIAL</v>
          </cell>
          <cell r="L519" t="str">
            <v>SHELL BRAND</v>
          </cell>
          <cell r="M519" t="str">
            <v>Local</v>
          </cell>
          <cell r="N519" t="str">
            <v>N</v>
          </cell>
          <cell r="O519">
            <v>42968</v>
          </cell>
          <cell r="P519" t="str">
            <v>Mainstream</v>
          </cell>
          <cell r="R519" t="str">
            <v>A</v>
          </cell>
        </row>
        <row r="520">
          <cell r="B520">
            <v>44974967</v>
          </cell>
          <cell r="C520" t="str">
            <v>967</v>
          </cell>
          <cell r="D520" t="str">
            <v>SHELL GADINIA S3 40 TB1000L</v>
          </cell>
          <cell r="E520">
            <v>44974801</v>
          </cell>
          <cell r="F520" t="str">
            <v>SHELL GADINIA S3 40 GRANEL</v>
          </cell>
          <cell r="H520" t="str">
            <v>Óleo</v>
          </cell>
          <cell r="I520" t="str">
            <v>1000L</v>
          </cell>
          <cell r="J520" t="str">
            <v>IBC</v>
          </cell>
          <cell r="K520" t="str">
            <v>INDUSTRIAL</v>
          </cell>
          <cell r="L520" t="str">
            <v>SHELL BRAND</v>
          </cell>
          <cell r="M520" t="str">
            <v>Local</v>
          </cell>
          <cell r="N520" t="str">
            <v>N</v>
          </cell>
          <cell r="O520">
            <v>42968</v>
          </cell>
          <cell r="P520" t="str">
            <v>Mainstream</v>
          </cell>
          <cell r="R520" t="str">
            <v>A</v>
          </cell>
        </row>
        <row r="521">
          <cell r="B521">
            <v>52354807</v>
          </cell>
          <cell r="C521" t="str">
            <v>807</v>
          </cell>
          <cell r="D521" t="str">
            <v>SKF GHG 180KG</v>
          </cell>
          <cell r="E521" t="str">
            <v>N/A</v>
          </cell>
          <cell r="F521" t="str">
            <v>IMPORTADO</v>
          </cell>
          <cell r="H521" t="str">
            <v>Graxa</v>
          </cell>
          <cell r="I521" t="str">
            <v>180KG</v>
          </cell>
          <cell r="J521" t="str">
            <v>TAMBOR</v>
          </cell>
          <cell r="K521" t="str">
            <v>INDUSTRIAL</v>
          </cell>
          <cell r="L521" t="str">
            <v>SHELL BRAND</v>
          </cell>
          <cell r="M521" t="str">
            <v>Importado</v>
          </cell>
          <cell r="N521" t="str">
            <v>N</v>
          </cell>
          <cell r="O521">
            <v>44326</v>
          </cell>
          <cell r="P521" t="str">
            <v>Mainstream</v>
          </cell>
          <cell r="R521" t="str">
            <v>A</v>
          </cell>
        </row>
        <row r="522">
          <cell r="B522">
            <v>45274905</v>
          </cell>
          <cell r="C522" t="str">
            <v>905</v>
          </cell>
          <cell r="D522" t="str">
            <v>SPIRAX S1 ATF TASA CX. 12X1L</v>
          </cell>
          <cell r="E522">
            <v>45274801</v>
          </cell>
          <cell r="F522" t="str">
            <v>SPIRAX S1 ATF TASA GRANEL</v>
          </cell>
          <cell r="H522" t="str">
            <v>Óleo</v>
          </cell>
          <cell r="I522" t="str">
            <v>12X1L</v>
          </cell>
          <cell r="J522" t="str">
            <v>1 L</v>
          </cell>
          <cell r="K522" t="str">
            <v>INDUSTRIAL</v>
          </cell>
          <cell r="L522" t="str">
            <v>SHELL BRAND</v>
          </cell>
          <cell r="M522" t="str">
            <v>Local</v>
          </cell>
          <cell r="N522" t="str">
            <v>N</v>
          </cell>
          <cell r="O522">
            <v>40840</v>
          </cell>
          <cell r="P522" t="str">
            <v>Mainstream</v>
          </cell>
          <cell r="R522" t="str">
            <v>A</v>
          </cell>
        </row>
        <row r="523">
          <cell r="B523">
            <v>45274855</v>
          </cell>
          <cell r="C523" t="str">
            <v>855</v>
          </cell>
          <cell r="D523" t="str">
            <v>SPIRAX S1 ATF TASA FR. 20LT.</v>
          </cell>
          <cell r="E523">
            <v>45274801</v>
          </cell>
          <cell r="F523" t="str">
            <v>SPIRAX S1 ATF TASA GRANEL</v>
          </cell>
          <cell r="H523" t="str">
            <v>Óleo</v>
          </cell>
          <cell r="I523" t="str">
            <v>20L</v>
          </cell>
          <cell r="J523" t="str">
            <v>BOMBONA</v>
          </cell>
          <cell r="K523" t="str">
            <v>INDUSTRIAL</v>
          </cell>
          <cell r="L523" t="str">
            <v>SHELL BRAND</v>
          </cell>
          <cell r="M523" t="str">
            <v>Local</v>
          </cell>
          <cell r="N523" t="str">
            <v>N</v>
          </cell>
          <cell r="O523">
            <v>40858</v>
          </cell>
          <cell r="P523" t="str">
            <v>Mainstream</v>
          </cell>
          <cell r="R523" t="str">
            <v>A</v>
          </cell>
        </row>
        <row r="524">
          <cell r="B524">
            <v>45274809</v>
          </cell>
          <cell r="C524" t="str">
            <v>809</v>
          </cell>
          <cell r="D524" t="str">
            <v>SPIRAX S1 ATF TASA TB 209L</v>
          </cell>
          <cell r="E524">
            <v>45274801</v>
          </cell>
          <cell r="F524" t="str">
            <v>SPIRAX S1 ATF TASA GRANEL</v>
          </cell>
          <cell r="H524" t="str">
            <v>Óleo</v>
          </cell>
          <cell r="I524" t="str">
            <v>209L</v>
          </cell>
          <cell r="J524" t="str">
            <v>TAMBOR</v>
          </cell>
          <cell r="K524" t="str">
            <v>INDUSTRIAL</v>
          </cell>
          <cell r="L524" t="str">
            <v>SHELL BRAND</v>
          </cell>
          <cell r="M524" t="str">
            <v>Local</v>
          </cell>
          <cell r="N524" t="str">
            <v>N</v>
          </cell>
          <cell r="O524">
            <v>40840</v>
          </cell>
          <cell r="P524" t="str">
            <v>Mainstream</v>
          </cell>
          <cell r="R524" t="str">
            <v>A</v>
          </cell>
        </row>
        <row r="525">
          <cell r="B525">
            <v>45275905</v>
          </cell>
          <cell r="C525" t="str">
            <v>905</v>
          </cell>
          <cell r="D525" t="str">
            <v>SPIRAX S2 A 140 CX. 12X1L</v>
          </cell>
          <cell r="E525">
            <v>45275801</v>
          </cell>
          <cell r="F525" t="str">
            <v>SPIRAX S2 A 140 GRANEL</v>
          </cell>
          <cell r="H525" t="str">
            <v>Óleo</v>
          </cell>
          <cell r="I525" t="str">
            <v>12X1L</v>
          </cell>
          <cell r="J525" t="str">
            <v>1 L</v>
          </cell>
          <cell r="K525" t="str">
            <v>INDUSTRIAL</v>
          </cell>
          <cell r="L525" t="str">
            <v>SHELL BRAND</v>
          </cell>
          <cell r="M525" t="str">
            <v>Local</v>
          </cell>
          <cell r="N525" t="str">
            <v>N</v>
          </cell>
          <cell r="O525">
            <v>40830</v>
          </cell>
          <cell r="P525" t="str">
            <v>Mainstream</v>
          </cell>
          <cell r="R525" t="str">
            <v>A</v>
          </cell>
        </row>
        <row r="526">
          <cell r="B526">
            <v>45275855</v>
          </cell>
          <cell r="C526" t="str">
            <v>855</v>
          </cell>
          <cell r="D526" t="str">
            <v>SPIRAX S2 A 140 FR. 20LT.</v>
          </cell>
          <cell r="E526">
            <v>45275801</v>
          </cell>
          <cell r="F526" t="str">
            <v>SPIRAX S2 A 140 GRANEL</v>
          </cell>
          <cell r="H526" t="str">
            <v>Óleo</v>
          </cell>
          <cell r="I526" t="str">
            <v>20L</v>
          </cell>
          <cell r="J526" t="str">
            <v>BOMBONA</v>
          </cell>
          <cell r="K526" t="str">
            <v>INDUSTRIAL</v>
          </cell>
          <cell r="L526" t="str">
            <v>SHELL BRAND</v>
          </cell>
          <cell r="M526" t="str">
            <v>Local</v>
          </cell>
          <cell r="N526" t="str">
            <v>N</v>
          </cell>
          <cell r="O526">
            <v>40834</v>
          </cell>
          <cell r="P526" t="str">
            <v>Mainstream</v>
          </cell>
          <cell r="R526" t="str">
            <v>A</v>
          </cell>
        </row>
        <row r="527">
          <cell r="B527">
            <v>45275809</v>
          </cell>
          <cell r="C527" t="str">
            <v>809</v>
          </cell>
          <cell r="D527" t="str">
            <v>SPIRAX S2 A 140 TB 209L</v>
          </cell>
          <cell r="E527">
            <v>45275801</v>
          </cell>
          <cell r="F527" t="str">
            <v>SPIRAX S2 A 140 GRANEL</v>
          </cell>
          <cell r="H527" t="str">
            <v>Óleo</v>
          </cell>
          <cell r="I527" t="str">
            <v>209L</v>
          </cell>
          <cell r="J527" t="str">
            <v>TAMBOR</v>
          </cell>
          <cell r="K527" t="str">
            <v>INDUSTRIAL</v>
          </cell>
          <cell r="L527" t="str">
            <v>SHELL BRAND</v>
          </cell>
          <cell r="M527" t="str">
            <v>Local</v>
          </cell>
          <cell r="N527" t="str">
            <v>N</v>
          </cell>
          <cell r="O527">
            <v>40868</v>
          </cell>
          <cell r="P527" t="str">
            <v>Mainstream</v>
          </cell>
          <cell r="R527" t="str">
            <v>A</v>
          </cell>
        </row>
        <row r="528">
          <cell r="B528">
            <v>45276905</v>
          </cell>
          <cell r="C528" t="str">
            <v>905</v>
          </cell>
          <cell r="D528" t="str">
            <v>SPIRAX S2 A 85W-140 CX 12X1L</v>
          </cell>
          <cell r="E528">
            <v>45276801</v>
          </cell>
          <cell r="F528" t="str">
            <v>SPIRAX S2 A 85W-140 GRANEL</v>
          </cell>
          <cell r="H528" t="str">
            <v>Óleo</v>
          </cell>
          <cell r="I528" t="str">
            <v>12X1L</v>
          </cell>
          <cell r="J528" t="str">
            <v>1 L</v>
          </cell>
          <cell r="K528" t="str">
            <v>INDUSTRIAL</v>
          </cell>
          <cell r="L528" t="str">
            <v>SHELL BRAND</v>
          </cell>
          <cell r="M528" t="str">
            <v>Local</v>
          </cell>
          <cell r="N528" t="str">
            <v>N</v>
          </cell>
          <cell r="O528">
            <v>42742</v>
          </cell>
          <cell r="P528" t="str">
            <v>Mainstream</v>
          </cell>
          <cell r="R528" t="str">
            <v>A</v>
          </cell>
        </row>
        <row r="529">
          <cell r="B529">
            <v>45276855</v>
          </cell>
          <cell r="C529" t="str">
            <v>855</v>
          </cell>
          <cell r="D529" t="str">
            <v>SPIRAX S2 A 85W-140 FR. 20LT.</v>
          </cell>
          <cell r="E529">
            <v>45276801</v>
          </cell>
          <cell r="F529" t="str">
            <v>SPIRAX S2 A 85W-140 GRANEL</v>
          </cell>
          <cell r="H529" t="str">
            <v>Óleo</v>
          </cell>
          <cell r="I529" t="str">
            <v>20L</v>
          </cell>
          <cell r="J529" t="str">
            <v>BOMBONA</v>
          </cell>
          <cell r="K529" t="str">
            <v>INDUSTRIAL</v>
          </cell>
          <cell r="L529" t="str">
            <v>SHELL BRAND</v>
          </cell>
          <cell r="M529" t="str">
            <v>Local</v>
          </cell>
          <cell r="N529" t="str">
            <v>N</v>
          </cell>
          <cell r="O529">
            <v>40854</v>
          </cell>
          <cell r="P529" t="str">
            <v>Mainstream</v>
          </cell>
          <cell r="R529" t="str">
            <v>A</v>
          </cell>
        </row>
        <row r="530">
          <cell r="B530">
            <v>45276809</v>
          </cell>
          <cell r="C530" t="str">
            <v>809</v>
          </cell>
          <cell r="D530" t="str">
            <v>SPIRAX S2 A 85W-140 TB 209L</v>
          </cell>
          <cell r="E530">
            <v>45276801</v>
          </cell>
          <cell r="F530" t="str">
            <v>SPIRAX S2 A 85W-140 GRANEL</v>
          </cell>
          <cell r="H530" t="str">
            <v>Óleo</v>
          </cell>
          <cell r="I530" t="str">
            <v>209L</v>
          </cell>
          <cell r="J530" t="str">
            <v>TAMBOR</v>
          </cell>
          <cell r="K530" t="str">
            <v>INDUSTRIAL</v>
          </cell>
          <cell r="L530" t="str">
            <v>SHELL BRAND</v>
          </cell>
          <cell r="M530" t="str">
            <v>Local</v>
          </cell>
          <cell r="N530" t="str">
            <v>N</v>
          </cell>
          <cell r="O530">
            <v>40830</v>
          </cell>
          <cell r="P530" t="str">
            <v>Mainstream</v>
          </cell>
          <cell r="R530" t="str">
            <v>A</v>
          </cell>
        </row>
        <row r="531">
          <cell r="B531">
            <v>43582905</v>
          </cell>
          <cell r="C531" t="str">
            <v>905</v>
          </cell>
          <cell r="D531" t="str">
            <v>SPIRAX S2 A 90 CX. 12X1L</v>
          </cell>
          <cell r="E531">
            <v>43582801</v>
          </cell>
          <cell r="F531" t="str">
            <v>SPIRAX S2 A 90 GRANEL</v>
          </cell>
          <cell r="H531" t="str">
            <v>Óleo</v>
          </cell>
          <cell r="I531" t="str">
            <v>12X1L</v>
          </cell>
          <cell r="J531" t="str">
            <v>1 L</v>
          </cell>
          <cell r="K531" t="str">
            <v>INDUSTRIAL</v>
          </cell>
          <cell r="L531" t="str">
            <v>SHELL BRAND</v>
          </cell>
          <cell r="M531" t="str">
            <v>Local</v>
          </cell>
          <cell r="N531" t="str">
            <v>N</v>
          </cell>
          <cell r="O531">
            <v>40837</v>
          </cell>
          <cell r="P531" t="str">
            <v>Mainstream</v>
          </cell>
          <cell r="R531" t="str">
            <v>A</v>
          </cell>
        </row>
        <row r="532">
          <cell r="B532">
            <v>43582855</v>
          </cell>
          <cell r="C532" t="str">
            <v>855</v>
          </cell>
          <cell r="D532" t="str">
            <v>SPIRAX S2 A 90 FR. 20LT.</v>
          </cell>
          <cell r="E532">
            <v>43582801</v>
          </cell>
          <cell r="F532" t="str">
            <v>SPIRAX S2 A 90 GRANEL</v>
          </cell>
          <cell r="H532" t="str">
            <v>Óleo</v>
          </cell>
          <cell r="I532" t="str">
            <v>20L</v>
          </cell>
          <cell r="J532" t="str">
            <v>BOMBONA</v>
          </cell>
          <cell r="K532" t="str">
            <v>INDUSTRIAL</v>
          </cell>
          <cell r="L532" t="str">
            <v>SHELL BRAND</v>
          </cell>
          <cell r="M532" t="str">
            <v>Local</v>
          </cell>
          <cell r="N532" t="str">
            <v>N</v>
          </cell>
          <cell r="O532">
            <v>40835</v>
          </cell>
          <cell r="P532" t="str">
            <v>Mainstream</v>
          </cell>
          <cell r="R532" t="str">
            <v>A</v>
          </cell>
        </row>
        <row r="533">
          <cell r="B533">
            <v>43582801</v>
          </cell>
          <cell r="C533" t="str">
            <v>801</v>
          </cell>
          <cell r="D533" t="str">
            <v>SPIRAX S2 A 90 GRANEL</v>
          </cell>
          <cell r="E533">
            <v>43582801</v>
          </cell>
          <cell r="F533" t="str">
            <v>SPIRAX S2 A 90 GRANEL</v>
          </cell>
          <cell r="H533" t="str">
            <v>Óleo</v>
          </cell>
          <cell r="I533" t="str">
            <v>GRANEL</v>
          </cell>
          <cell r="J533" t="str">
            <v>GRANEL</v>
          </cell>
          <cell r="K533" t="str">
            <v>INDUSTRIAL</v>
          </cell>
          <cell r="L533" t="str">
            <v>SHELL BRAND</v>
          </cell>
          <cell r="M533" t="str">
            <v>Local</v>
          </cell>
          <cell r="N533" t="str">
            <v>N</v>
          </cell>
          <cell r="O533">
            <v>40823</v>
          </cell>
          <cell r="P533" t="str">
            <v>Mainstream</v>
          </cell>
          <cell r="R533" t="str">
            <v>A</v>
          </cell>
        </row>
        <row r="534">
          <cell r="B534">
            <v>43582967</v>
          </cell>
          <cell r="C534" t="str">
            <v>967</v>
          </cell>
          <cell r="D534" t="str">
            <v>SPIRAX S2 A 90 TB 1000L</v>
          </cell>
          <cell r="E534">
            <v>43582801</v>
          </cell>
          <cell r="F534" t="str">
            <v>SPIRAX S2 A 90 GRANEL</v>
          </cell>
          <cell r="H534" t="str">
            <v>Óleo</v>
          </cell>
          <cell r="I534" t="str">
            <v>1000L</v>
          </cell>
          <cell r="J534" t="str">
            <v>IBC</v>
          </cell>
          <cell r="K534" t="str">
            <v>INDUSTRIAL</v>
          </cell>
          <cell r="L534" t="str">
            <v>SHELL BRAND</v>
          </cell>
          <cell r="M534" t="str">
            <v>Local</v>
          </cell>
          <cell r="N534" t="str">
            <v>N</v>
          </cell>
          <cell r="O534">
            <v>44005</v>
          </cell>
          <cell r="P534" t="str">
            <v>Mainstream</v>
          </cell>
          <cell r="R534" t="str">
            <v>A</v>
          </cell>
        </row>
        <row r="535">
          <cell r="B535">
            <v>43582809</v>
          </cell>
          <cell r="C535" t="str">
            <v>809</v>
          </cell>
          <cell r="D535" t="str">
            <v>SPIRAX S2 A 90 TB 209L</v>
          </cell>
          <cell r="E535">
            <v>43582801</v>
          </cell>
          <cell r="F535" t="str">
            <v>SPIRAX S2 A 90 GRANEL</v>
          </cell>
          <cell r="H535" t="str">
            <v>Óleo</v>
          </cell>
          <cell r="I535" t="str">
            <v>209L</v>
          </cell>
          <cell r="J535" t="str">
            <v>TAMBOR</v>
          </cell>
          <cell r="K535" t="str">
            <v>INDUSTRIAL</v>
          </cell>
          <cell r="L535" t="str">
            <v>SHELL BRAND</v>
          </cell>
          <cell r="M535" t="str">
            <v>Local</v>
          </cell>
          <cell r="N535" t="str">
            <v>N</v>
          </cell>
          <cell r="O535">
            <v>40827</v>
          </cell>
          <cell r="P535" t="str">
            <v>Mainstream</v>
          </cell>
          <cell r="R535" t="str">
            <v>A</v>
          </cell>
        </row>
        <row r="536">
          <cell r="B536">
            <v>45292855</v>
          </cell>
          <cell r="C536" t="str">
            <v>855</v>
          </cell>
          <cell r="D536" t="str">
            <v>SPIRAX S2 ALS 80W-90 FR 20L</v>
          </cell>
          <cell r="E536">
            <v>45292801</v>
          </cell>
          <cell r="F536" t="str">
            <v>SPIRAX S2 ALS 80W-90 GRANEL</v>
          </cell>
          <cell r="H536" t="str">
            <v>Óleo</v>
          </cell>
          <cell r="I536" t="str">
            <v>20L</v>
          </cell>
          <cell r="J536" t="str">
            <v>BOMBONA</v>
          </cell>
          <cell r="K536" t="str">
            <v>INDUSTRIAL</v>
          </cell>
          <cell r="L536" t="str">
            <v>SHELL BRAND</v>
          </cell>
          <cell r="M536" t="str">
            <v>Local</v>
          </cell>
          <cell r="N536" t="str">
            <v>N</v>
          </cell>
          <cell r="O536">
            <v>41974</v>
          </cell>
          <cell r="P536" t="str">
            <v>Mainstream</v>
          </cell>
          <cell r="R536" t="str">
            <v>A</v>
          </cell>
        </row>
        <row r="537">
          <cell r="B537">
            <v>45292801</v>
          </cell>
          <cell r="C537" t="str">
            <v>801</v>
          </cell>
          <cell r="D537" t="str">
            <v>SPIRAX S2 ALS 80W-90 GRANEL</v>
          </cell>
          <cell r="E537">
            <v>45292801</v>
          </cell>
          <cell r="F537" t="str">
            <v>SPIRAX S2 ALS 80W-90 GRANEL</v>
          </cell>
          <cell r="H537" t="str">
            <v>Óleo</v>
          </cell>
          <cell r="I537" t="str">
            <v>GRANEL</v>
          </cell>
          <cell r="J537" t="str">
            <v>GRANEL</v>
          </cell>
          <cell r="K537" t="str">
            <v>INDUSTRIAL</v>
          </cell>
          <cell r="L537" t="str">
            <v>SHELL BRAND</v>
          </cell>
          <cell r="M537" t="str">
            <v>Local</v>
          </cell>
          <cell r="N537" t="str">
            <v>N</v>
          </cell>
          <cell r="O537">
            <v>41320</v>
          </cell>
          <cell r="P537" t="str">
            <v>Mainstream</v>
          </cell>
          <cell r="R537" t="str">
            <v>A</v>
          </cell>
        </row>
        <row r="538">
          <cell r="B538">
            <v>45257909</v>
          </cell>
          <cell r="C538" t="str">
            <v>909</v>
          </cell>
          <cell r="D538" t="str">
            <v>SPIRAX S2 ALS 85W-140 12X1L</v>
          </cell>
          <cell r="E538" t="str">
            <v>N/A</v>
          </cell>
          <cell r="F538" t="str">
            <v>IMPORTADO</v>
          </cell>
          <cell r="H538" t="str">
            <v>Óleo</v>
          </cell>
          <cell r="I538" t="str">
            <v>12X1L</v>
          </cell>
          <cell r="J538" t="str">
            <v>1 L</v>
          </cell>
          <cell r="K538" t="str">
            <v>INDUSTRIAL</v>
          </cell>
          <cell r="L538" t="str">
            <v>SHELL BRAND</v>
          </cell>
          <cell r="M538" t="str">
            <v>Importado</v>
          </cell>
          <cell r="N538" t="str">
            <v>N</v>
          </cell>
          <cell r="O538">
            <v>40630</v>
          </cell>
          <cell r="P538" t="str">
            <v>Mainstream</v>
          </cell>
          <cell r="R538" t="str">
            <v>A</v>
          </cell>
        </row>
        <row r="539">
          <cell r="B539">
            <v>45293905</v>
          </cell>
          <cell r="C539" t="str">
            <v>905</v>
          </cell>
          <cell r="D539" t="str">
            <v>SPIRAX S2 G 140 CX. 12X1L</v>
          </cell>
          <cell r="E539">
            <v>45293801</v>
          </cell>
          <cell r="F539" t="str">
            <v>SPIRAX S2 G 140 GRANEL</v>
          </cell>
          <cell r="H539" t="str">
            <v>Óleo</v>
          </cell>
          <cell r="I539" t="str">
            <v>12X1L</v>
          </cell>
          <cell r="J539" t="str">
            <v>1 L</v>
          </cell>
          <cell r="K539" t="str">
            <v>INDUSTRIAL</v>
          </cell>
          <cell r="L539" t="str">
            <v>SHELL BRAND</v>
          </cell>
          <cell r="M539" t="str">
            <v>Local</v>
          </cell>
          <cell r="N539" t="str">
            <v>N</v>
          </cell>
          <cell r="O539">
            <v>40917</v>
          </cell>
          <cell r="P539" t="str">
            <v>Mainstream</v>
          </cell>
          <cell r="R539" t="str">
            <v>A</v>
          </cell>
        </row>
        <row r="540">
          <cell r="B540">
            <v>45293855</v>
          </cell>
          <cell r="C540" t="str">
            <v>855</v>
          </cell>
          <cell r="D540" t="str">
            <v>SPIRAX S2 G 140 FR. 20LT.</v>
          </cell>
          <cell r="E540">
            <v>45293801</v>
          </cell>
          <cell r="F540" t="str">
            <v>SPIRAX S2 G 140 GRANEL</v>
          </cell>
          <cell r="H540" t="str">
            <v>Óleo</v>
          </cell>
          <cell r="I540" t="str">
            <v>20L</v>
          </cell>
          <cell r="J540" t="str">
            <v>BOMBONA</v>
          </cell>
          <cell r="K540" t="str">
            <v>INDUSTRIAL</v>
          </cell>
          <cell r="L540" t="str">
            <v>SHELL BRAND</v>
          </cell>
          <cell r="M540" t="str">
            <v>Local</v>
          </cell>
          <cell r="N540" t="str">
            <v>N</v>
          </cell>
          <cell r="O540">
            <v>40844</v>
          </cell>
          <cell r="P540" t="str">
            <v>Mainstream</v>
          </cell>
          <cell r="R540" t="str">
            <v>A</v>
          </cell>
        </row>
        <row r="541">
          <cell r="B541">
            <v>43581905</v>
          </cell>
          <cell r="C541" t="str">
            <v>905</v>
          </cell>
          <cell r="D541" t="str">
            <v>SPIRAX S2 G 80W CX. 12X1L</v>
          </cell>
          <cell r="E541">
            <v>43581801</v>
          </cell>
          <cell r="F541" t="str">
            <v>SPIRAX S2 G 80W GRANEL</v>
          </cell>
          <cell r="H541" t="str">
            <v>Óleo</v>
          </cell>
          <cell r="I541" t="str">
            <v>12X1L</v>
          </cell>
          <cell r="J541" t="str">
            <v>1 L</v>
          </cell>
          <cell r="K541" t="str">
            <v>INDUSTRIAL</v>
          </cell>
          <cell r="L541" t="str">
            <v>SHELL BRAND</v>
          </cell>
          <cell r="M541" t="str">
            <v>Local</v>
          </cell>
          <cell r="N541" t="str">
            <v>N</v>
          </cell>
          <cell r="O541">
            <v>40883</v>
          </cell>
          <cell r="P541" t="str">
            <v>Mainstream</v>
          </cell>
          <cell r="R541" t="str">
            <v>A</v>
          </cell>
        </row>
        <row r="542">
          <cell r="B542">
            <v>43581855</v>
          </cell>
          <cell r="C542" t="str">
            <v>855</v>
          </cell>
          <cell r="D542" t="str">
            <v>SPIRAX S2 G 80W FR. 20LT.</v>
          </cell>
          <cell r="E542">
            <v>43581801</v>
          </cell>
          <cell r="F542" t="str">
            <v>SPIRAX S2 G 80W GRANEL</v>
          </cell>
          <cell r="H542" t="str">
            <v>Óleo</v>
          </cell>
          <cell r="I542" t="str">
            <v>20L</v>
          </cell>
          <cell r="J542" t="str">
            <v>BOMBONA</v>
          </cell>
          <cell r="K542" t="str">
            <v>INDUSTRIAL</v>
          </cell>
          <cell r="L542" t="str">
            <v>SHELL BRAND</v>
          </cell>
          <cell r="M542" t="str">
            <v>Local</v>
          </cell>
          <cell r="N542" t="str">
            <v>N</v>
          </cell>
          <cell r="O542">
            <v>40858</v>
          </cell>
          <cell r="P542" t="str">
            <v>Mainstream</v>
          </cell>
          <cell r="R542" t="str">
            <v>A</v>
          </cell>
        </row>
        <row r="543">
          <cell r="B543">
            <v>43581809</v>
          </cell>
          <cell r="C543" t="str">
            <v>809</v>
          </cell>
          <cell r="D543" t="str">
            <v>SPIRAX S2 G 80W TB 209L</v>
          </cell>
          <cell r="E543">
            <v>43581801</v>
          </cell>
          <cell r="F543" t="str">
            <v>SPIRAX S2 G 80W GRANEL</v>
          </cell>
          <cell r="H543" t="str">
            <v>Óleo</v>
          </cell>
          <cell r="I543" t="str">
            <v>209L</v>
          </cell>
          <cell r="J543" t="str">
            <v>TAMBOR</v>
          </cell>
          <cell r="K543" t="str">
            <v>INDUSTRIAL</v>
          </cell>
          <cell r="L543" t="str">
            <v>SHELL BRAND</v>
          </cell>
          <cell r="M543" t="str">
            <v>Local</v>
          </cell>
          <cell r="N543" t="str">
            <v>N</v>
          </cell>
          <cell r="O543">
            <v>40858</v>
          </cell>
          <cell r="P543" t="str">
            <v>Mainstream</v>
          </cell>
          <cell r="R543" t="str">
            <v>A</v>
          </cell>
        </row>
        <row r="544">
          <cell r="B544">
            <v>45277905</v>
          </cell>
          <cell r="C544" t="str">
            <v>905</v>
          </cell>
          <cell r="D544" t="str">
            <v>SPIRAX S2 G 90 CX. 12X1L</v>
          </cell>
          <cell r="E544">
            <v>45277801</v>
          </cell>
          <cell r="F544" t="str">
            <v>SPIRAX S2 G 90 GRANEL</v>
          </cell>
          <cell r="H544" t="str">
            <v>Óleo</v>
          </cell>
          <cell r="I544" t="str">
            <v>12X1L</v>
          </cell>
          <cell r="J544" t="str">
            <v>1 L</v>
          </cell>
          <cell r="K544" t="str">
            <v>INDUSTRIAL</v>
          </cell>
          <cell r="L544" t="str">
            <v>SHELL BRAND</v>
          </cell>
          <cell r="M544" t="str">
            <v>Local</v>
          </cell>
          <cell r="N544" t="str">
            <v>N</v>
          </cell>
          <cell r="O544">
            <v>40830</v>
          </cell>
          <cell r="P544" t="str">
            <v>Mainstream</v>
          </cell>
          <cell r="R544" t="str">
            <v>A</v>
          </cell>
        </row>
        <row r="545">
          <cell r="B545">
            <v>45277855</v>
          </cell>
          <cell r="C545" t="str">
            <v>855</v>
          </cell>
          <cell r="D545" t="str">
            <v>SPIRAX S2 G 90 FR. 20LT.</v>
          </cell>
          <cell r="E545">
            <v>45277801</v>
          </cell>
          <cell r="F545" t="str">
            <v>SPIRAX S2 G 90 GRANEL</v>
          </cell>
          <cell r="H545" t="str">
            <v>Óleo</v>
          </cell>
          <cell r="I545" t="str">
            <v>20L</v>
          </cell>
          <cell r="J545" t="str">
            <v>BOMBONA</v>
          </cell>
          <cell r="K545" t="str">
            <v>INDUSTRIAL</v>
          </cell>
          <cell r="L545" t="str">
            <v>SHELL BRAND</v>
          </cell>
          <cell r="M545" t="str">
            <v>Local</v>
          </cell>
          <cell r="N545" t="str">
            <v>N</v>
          </cell>
          <cell r="O545">
            <v>40827</v>
          </cell>
          <cell r="P545" t="str">
            <v>Mainstream</v>
          </cell>
          <cell r="R545" t="str">
            <v>A</v>
          </cell>
        </row>
        <row r="546">
          <cell r="B546">
            <v>45277809</v>
          </cell>
          <cell r="C546" t="str">
            <v>809</v>
          </cell>
          <cell r="D546" t="str">
            <v>SPIRAX S2 G 90 TB 209L</v>
          </cell>
          <cell r="E546">
            <v>45277801</v>
          </cell>
          <cell r="F546" t="str">
            <v>SPIRAX S2 G 90 GRANEL</v>
          </cell>
          <cell r="H546" t="str">
            <v>Óleo</v>
          </cell>
          <cell r="I546" t="str">
            <v>209L</v>
          </cell>
          <cell r="J546" t="str">
            <v>TAMBOR</v>
          </cell>
          <cell r="K546" t="str">
            <v>INDUSTRIAL</v>
          </cell>
          <cell r="L546" t="str">
            <v>SHELL BRAND</v>
          </cell>
          <cell r="M546" t="str">
            <v>Local</v>
          </cell>
          <cell r="N546" t="str">
            <v>N</v>
          </cell>
          <cell r="O546">
            <v>40848</v>
          </cell>
          <cell r="P546" t="str">
            <v>Mainstream</v>
          </cell>
          <cell r="R546" t="str">
            <v>A</v>
          </cell>
        </row>
        <row r="547">
          <cell r="B547">
            <v>44952967</v>
          </cell>
          <cell r="C547" t="str">
            <v>967</v>
          </cell>
          <cell r="D547" t="str">
            <v>SPIRAX S2 GD (BR) TB 1000 OW</v>
          </cell>
          <cell r="E547">
            <v>45678801</v>
          </cell>
          <cell r="F547" t="str">
            <v>SPIRAX S2 GD GRANEL</v>
          </cell>
          <cell r="H547" t="str">
            <v>Óleo</v>
          </cell>
          <cell r="I547" t="str">
            <v>1000L</v>
          </cell>
          <cell r="J547" t="str">
            <v>IBC</v>
          </cell>
          <cell r="K547" t="str">
            <v>INDUSTRIAL</v>
          </cell>
          <cell r="L547" t="str">
            <v>SHELL BRAND</v>
          </cell>
          <cell r="M547" t="str">
            <v>Local</v>
          </cell>
          <cell r="N547" t="str">
            <v>N</v>
          </cell>
          <cell r="O547">
            <v>44588</v>
          </cell>
          <cell r="P547" t="str">
            <v>Mainstream</v>
          </cell>
          <cell r="R547" t="str">
            <v>A</v>
          </cell>
        </row>
        <row r="548">
          <cell r="B548">
            <v>45678855</v>
          </cell>
          <cell r="C548" t="str">
            <v>855</v>
          </cell>
          <cell r="D548" t="str">
            <v>SPIRAX S2 GD FR 20L</v>
          </cell>
          <cell r="E548">
            <v>45678801</v>
          </cell>
          <cell r="F548" t="str">
            <v>SPIRAX S2 GD GRANEL</v>
          </cell>
          <cell r="H548" t="str">
            <v>Óleo</v>
          </cell>
          <cell r="I548" t="str">
            <v>20L</v>
          </cell>
          <cell r="J548" t="str">
            <v>BOMBONA</v>
          </cell>
          <cell r="K548" t="str">
            <v>INDUSTRIAL</v>
          </cell>
          <cell r="L548" t="str">
            <v>SHELL BRAND</v>
          </cell>
          <cell r="M548" t="str">
            <v>Local</v>
          </cell>
          <cell r="N548" t="str">
            <v>N</v>
          </cell>
          <cell r="O548">
            <v>42075</v>
          </cell>
          <cell r="P548" t="str">
            <v>Mainstream</v>
          </cell>
          <cell r="R548" t="str">
            <v>A</v>
          </cell>
        </row>
        <row r="549">
          <cell r="B549">
            <v>45678809</v>
          </cell>
          <cell r="C549" t="str">
            <v>809</v>
          </cell>
          <cell r="D549" t="str">
            <v>SPIRAX S2 GD TB 209L</v>
          </cell>
          <cell r="E549">
            <v>45678801</v>
          </cell>
          <cell r="F549" t="str">
            <v>SPIRAX S2 GD GRANEL</v>
          </cell>
          <cell r="H549" t="str">
            <v>Óleo</v>
          </cell>
          <cell r="I549" t="str">
            <v>209L</v>
          </cell>
          <cell r="J549" t="str">
            <v>TAMBOR</v>
          </cell>
          <cell r="K549" t="str">
            <v>INDUSTRIAL</v>
          </cell>
          <cell r="L549" t="str">
            <v>SHELL BRAND</v>
          </cell>
          <cell r="M549" t="str">
            <v>Local</v>
          </cell>
          <cell r="N549" t="str">
            <v>N</v>
          </cell>
          <cell r="O549">
            <v>42075</v>
          </cell>
          <cell r="P549" t="str">
            <v>Mainstream</v>
          </cell>
          <cell r="R549" t="str">
            <v>A</v>
          </cell>
        </row>
        <row r="550">
          <cell r="B550">
            <v>43061855</v>
          </cell>
          <cell r="C550" t="str">
            <v>855</v>
          </cell>
          <cell r="D550" t="str">
            <v>SPIRAX S3 AD 80W90 FR 20L</v>
          </cell>
          <cell r="E550">
            <v>43061801</v>
          </cell>
          <cell r="F550" t="str">
            <v>SPIRAX S3 AD 80W90 GRANEL</v>
          </cell>
          <cell r="H550" t="str">
            <v>Óleo</v>
          </cell>
          <cell r="I550" t="str">
            <v>20L</v>
          </cell>
          <cell r="J550" t="str">
            <v>BOMBONA</v>
          </cell>
          <cell r="K550" t="str">
            <v>INDUSTRIAL</v>
          </cell>
          <cell r="L550" t="str">
            <v>SHELL BRAND</v>
          </cell>
          <cell r="M550" t="str">
            <v>Local</v>
          </cell>
          <cell r="N550" t="str">
            <v>N</v>
          </cell>
          <cell r="O550">
            <v>43894</v>
          </cell>
          <cell r="P550" t="str">
            <v>Mainstream</v>
          </cell>
          <cell r="R550" t="str">
            <v>A</v>
          </cell>
        </row>
        <row r="551">
          <cell r="B551">
            <v>43061809</v>
          </cell>
          <cell r="C551" t="str">
            <v>809</v>
          </cell>
          <cell r="D551" t="str">
            <v>SPIRAX S3 AD 80W90 TB 209L</v>
          </cell>
          <cell r="E551">
            <v>43061801</v>
          </cell>
          <cell r="F551" t="str">
            <v>SPIRAX S3 AD 80W90 GRANEL</v>
          </cell>
          <cell r="H551" t="str">
            <v>Óleo</v>
          </cell>
          <cell r="I551" t="str">
            <v>209L</v>
          </cell>
          <cell r="J551" t="str">
            <v>TAMBOR</v>
          </cell>
          <cell r="K551" t="str">
            <v>INDUSTRIAL</v>
          </cell>
          <cell r="L551" t="str">
            <v>SHELL BRAND</v>
          </cell>
          <cell r="M551" t="str">
            <v>Local</v>
          </cell>
          <cell r="N551" t="str">
            <v>N</v>
          </cell>
          <cell r="O551">
            <v>43997</v>
          </cell>
          <cell r="P551" t="str">
            <v>Mainstream</v>
          </cell>
          <cell r="R551" t="str">
            <v>A</v>
          </cell>
        </row>
        <row r="552">
          <cell r="B552">
            <v>45258860</v>
          </cell>
          <cell r="C552" t="str">
            <v>860</v>
          </cell>
          <cell r="D552" t="str">
            <v>SPIRAX S3 ATF MD3 BALDE 5UGL</v>
          </cell>
          <cell r="E552" t="str">
            <v>N/A</v>
          </cell>
          <cell r="F552" t="str">
            <v>IMPORTADO</v>
          </cell>
          <cell r="H552" t="str">
            <v>Óleo</v>
          </cell>
          <cell r="I552" t="str">
            <v>20L</v>
          </cell>
          <cell r="J552" t="str">
            <v>BOMBONA</v>
          </cell>
          <cell r="K552" t="str">
            <v>INDUSTRIAL</v>
          </cell>
          <cell r="L552" t="str">
            <v>SHELL BRAND</v>
          </cell>
          <cell r="M552" t="str">
            <v>Importado</v>
          </cell>
          <cell r="N552" t="str">
            <v>N</v>
          </cell>
          <cell r="O552">
            <v>40841</v>
          </cell>
          <cell r="P552" t="str">
            <v>Mainstream</v>
          </cell>
          <cell r="R552" t="str">
            <v>A</v>
          </cell>
        </row>
        <row r="553">
          <cell r="B553">
            <v>45258845</v>
          </cell>
          <cell r="C553" t="str">
            <v>845</v>
          </cell>
          <cell r="D553" t="str">
            <v>SPIRAX S3 ATF MD3 CX 6 X 1L</v>
          </cell>
          <cell r="E553" t="str">
            <v>N/A</v>
          </cell>
          <cell r="F553" t="str">
            <v>IMPORTADO</v>
          </cell>
          <cell r="H553" t="str">
            <v>Óleo</v>
          </cell>
          <cell r="I553" t="str">
            <v>6X0,946L</v>
          </cell>
          <cell r="J553" t="str">
            <v>1 L</v>
          </cell>
          <cell r="K553" t="str">
            <v>INDUSTRIAL</v>
          </cell>
          <cell r="L553" t="str">
            <v>SHELL BRAND</v>
          </cell>
          <cell r="M553" t="str">
            <v>Importado</v>
          </cell>
          <cell r="N553" t="str">
            <v>N</v>
          </cell>
          <cell r="O553">
            <v>43709</v>
          </cell>
          <cell r="P553" t="str">
            <v>Mainstream</v>
          </cell>
          <cell r="R553" t="str">
            <v>A</v>
          </cell>
        </row>
        <row r="554">
          <cell r="B554">
            <v>45258849</v>
          </cell>
          <cell r="C554" t="str">
            <v>849</v>
          </cell>
          <cell r="D554" t="str">
            <v>SPIRAX S3 ATF MD3 TAMBOR</v>
          </cell>
          <cell r="E554" t="str">
            <v>N/A</v>
          </cell>
          <cell r="F554" t="str">
            <v>IMPORTADO</v>
          </cell>
          <cell r="H554" t="str">
            <v>Óleo</v>
          </cell>
          <cell r="I554" t="str">
            <v>55UGL</v>
          </cell>
          <cell r="J554" t="str">
            <v>TAMBOR</v>
          </cell>
          <cell r="K554" t="str">
            <v>INDUSTRIAL</v>
          </cell>
          <cell r="L554" t="str">
            <v>SHELL BRAND</v>
          </cell>
          <cell r="M554" t="str">
            <v>Importado</v>
          </cell>
          <cell r="N554" t="str">
            <v>N</v>
          </cell>
          <cell r="O554">
            <v>40840</v>
          </cell>
          <cell r="P554" t="str">
            <v>Mainstream</v>
          </cell>
          <cell r="R554" t="str">
            <v>A</v>
          </cell>
        </row>
        <row r="555">
          <cell r="B555">
            <v>43060855</v>
          </cell>
          <cell r="C555" t="str">
            <v>855</v>
          </cell>
          <cell r="D555" t="str">
            <v>SPIRAX S3 AX 80W90 FR. 20LT.</v>
          </cell>
          <cell r="E555">
            <v>43060801</v>
          </cell>
          <cell r="F555" t="str">
            <v>SPIRAX S3 AX 80W90 GRANEL</v>
          </cell>
          <cell r="H555" t="str">
            <v>Óleo</v>
          </cell>
          <cell r="I555" t="str">
            <v>20L</v>
          </cell>
          <cell r="J555" t="str">
            <v>BOMBONA</v>
          </cell>
          <cell r="K555" t="str">
            <v>INDUSTRIAL</v>
          </cell>
          <cell r="L555" t="str">
            <v>SHELL BRAND</v>
          </cell>
          <cell r="M555" t="str">
            <v>Local</v>
          </cell>
          <cell r="N555" t="str">
            <v>N</v>
          </cell>
          <cell r="O555">
            <v>41009</v>
          </cell>
          <cell r="P555" t="str">
            <v>Mainstream</v>
          </cell>
          <cell r="R555" t="str">
            <v>A</v>
          </cell>
        </row>
        <row r="556">
          <cell r="B556">
            <v>43060801</v>
          </cell>
          <cell r="C556" t="str">
            <v>801</v>
          </cell>
          <cell r="D556" t="str">
            <v>SPIRAX S3 AX 80W90 GRANEL</v>
          </cell>
          <cell r="E556">
            <v>43060801</v>
          </cell>
          <cell r="F556" t="str">
            <v>SPIRAX S3 AX 80W90 GRANEL</v>
          </cell>
          <cell r="H556" t="str">
            <v>Óleo</v>
          </cell>
          <cell r="I556" t="str">
            <v>GRANEL</v>
          </cell>
          <cell r="J556" t="str">
            <v>GRANEL</v>
          </cell>
          <cell r="K556" t="str">
            <v>INDUSTRIAL</v>
          </cell>
          <cell r="L556" t="str">
            <v>SHELL BRAND</v>
          </cell>
          <cell r="M556" t="str">
            <v>Local</v>
          </cell>
          <cell r="N556" t="str">
            <v>N</v>
          </cell>
          <cell r="O556">
            <v>40940</v>
          </cell>
          <cell r="P556" t="str">
            <v>Mainstream</v>
          </cell>
          <cell r="R556" t="str">
            <v>A</v>
          </cell>
        </row>
        <row r="557">
          <cell r="B557">
            <v>43060809</v>
          </cell>
          <cell r="C557" t="str">
            <v>809</v>
          </cell>
          <cell r="D557" t="str">
            <v>SPIRAX S3 AX 80W90 TB 209L</v>
          </cell>
          <cell r="E557">
            <v>43060801</v>
          </cell>
          <cell r="F557" t="str">
            <v>SPIRAX S3 AX 80W90 GRANEL</v>
          </cell>
          <cell r="H557" t="str">
            <v>Óleo</v>
          </cell>
          <cell r="I557" t="str">
            <v>209L</v>
          </cell>
          <cell r="J557" t="str">
            <v>TAMBOR</v>
          </cell>
          <cell r="K557" t="str">
            <v>INDUSTRIAL</v>
          </cell>
          <cell r="L557" t="str">
            <v>SHELL BRAND</v>
          </cell>
          <cell r="M557" t="str">
            <v>Local</v>
          </cell>
          <cell r="N557" t="str">
            <v>N</v>
          </cell>
          <cell r="O557">
            <v>40982</v>
          </cell>
          <cell r="P557" t="str">
            <v>Mainstream</v>
          </cell>
          <cell r="R557" t="str">
            <v>A</v>
          </cell>
        </row>
        <row r="558">
          <cell r="B558">
            <v>45278801</v>
          </cell>
          <cell r="C558" t="str">
            <v>801</v>
          </cell>
          <cell r="D558" t="str">
            <v>SPIRAX S3 AX 85W-140 GRANEL</v>
          </cell>
          <cell r="E558">
            <v>45278801</v>
          </cell>
          <cell r="F558" t="str">
            <v>SPIRAX S3 AX 85W-140 GRANEL</v>
          </cell>
          <cell r="H558" t="str">
            <v>Óleo</v>
          </cell>
          <cell r="I558" t="str">
            <v>GRANEL</v>
          </cell>
          <cell r="J558" t="str">
            <v>GRANEL</v>
          </cell>
          <cell r="K558" t="str">
            <v>INDUSTRIAL</v>
          </cell>
          <cell r="L558" t="str">
            <v>SHELL BRAND</v>
          </cell>
          <cell r="M558" t="str">
            <v>Local</v>
          </cell>
          <cell r="N558" t="str">
            <v>N</v>
          </cell>
          <cell r="O558">
            <v>41985</v>
          </cell>
          <cell r="P558" t="str">
            <v>Mainstream</v>
          </cell>
          <cell r="R558" t="str">
            <v>A</v>
          </cell>
        </row>
        <row r="559">
          <cell r="B559">
            <v>45278809</v>
          </cell>
          <cell r="C559" t="str">
            <v>809</v>
          </cell>
          <cell r="D559" t="str">
            <v>SPIRAX S3 AX 85W-140 TB 209L</v>
          </cell>
          <cell r="E559">
            <v>45278801</v>
          </cell>
          <cell r="F559" t="str">
            <v>SPIRAX S3 AX 85W-140 GRANEL</v>
          </cell>
          <cell r="H559" t="str">
            <v>Óleo</v>
          </cell>
          <cell r="I559" t="str">
            <v>209L</v>
          </cell>
          <cell r="J559" t="str">
            <v>TAMBOR</v>
          </cell>
          <cell r="K559" t="str">
            <v>INDUSTRIAL</v>
          </cell>
          <cell r="L559" t="str">
            <v>SHELL BRAND</v>
          </cell>
          <cell r="M559" t="str">
            <v>Local</v>
          </cell>
          <cell r="N559" t="str">
            <v>N</v>
          </cell>
          <cell r="O559">
            <v>40917</v>
          </cell>
          <cell r="P559" t="str">
            <v>Mainstream</v>
          </cell>
          <cell r="R559" t="str">
            <v>A</v>
          </cell>
        </row>
        <row r="560">
          <cell r="B560">
            <v>45374809</v>
          </cell>
          <cell r="C560" t="str">
            <v>809</v>
          </cell>
          <cell r="D560" t="str">
            <v>SPIRAX S4 CX 10W TB 209L EXPO</v>
          </cell>
          <cell r="E560">
            <v>45281801</v>
          </cell>
          <cell r="F560" t="str">
            <v>SPIRAX S4 CX 10W GRANEL</v>
          </cell>
          <cell r="H560" t="str">
            <v>Óleo</v>
          </cell>
          <cell r="I560" t="str">
            <v>209L</v>
          </cell>
          <cell r="J560" t="str">
            <v>TAMBOR</v>
          </cell>
          <cell r="K560" t="str">
            <v>EXPORTAÇÃO</v>
          </cell>
          <cell r="L560" t="str">
            <v>SHELL BRAND</v>
          </cell>
          <cell r="M560" t="str">
            <v>Local</v>
          </cell>
          <cell r="N560" t="str">
            <v>N</v>
          </cell>
          <cell r="O560">
            <v>42856</v>
          </cell>
          <cell r="P560" t="str">
            <v>Mainstream</v>
          </cell>
          <cell r="R560" t="str">
            <v>A</v>
          </cell>
        </row>
        <row r="561">
          <cell r="B561">
            <v>45279855</v>
          </cell>
          <cell r="C561" t="str">
            <v>855</v>
          </cell>
          <cell r="D561" t="str">
            <v>SPIRAX S3 G 80W FR. 20LT</v>
          </cell>
          <cell r="E561">
            <v>45279801</v>
          </cell>
          <cell r="F561" t="str">
            <v>SPIRAX S3 G 80W GRANEL</v>
          </cell>
          <cell r="H561" t="str">
            <v>Óleo</v>
          </cell>
          <cell r="I561" t="str">
            <v>20L</v>
          </cell>
          <cell r="J561" t="str">
            <v>BOMBONA</v>
          </cell>
          <cell r="K561" t="str">
            <v>INDUSTRIAL</v>
          </cell>
          <cell r="L561" t="str">
            <v>SHELL BRAND</v>
          </cell>
          <cell r="M561" t="str">
            <v>Local</v>
          </cell>
          <cell r="N561" t="str">
            <v>N</v>
          </cell>
          <cell r="O561">
            <v>40875</v>
          </cell>
          <cell r="P561" t="str">
            <v>Mainstream</v>
          </cell>
          <cell r="R561" t="str">
            <v>A</v>
          </cell>
        </row>
        <row r="562">
          <cell r="B562">
            <v>45279809</v>
          </cell>
          <cell r="C562" t="str">
            <v>809</v>
          </cell>
          <cell r="D562" t="str">
            <v>SPIRAX S3 G 80W TB 209L</v>
          </cell>
          <cell r="E562">
            <v>45279801</v>
          </cell>
          <cell r="F562" t="str">
            <v>SPIRAX S3 G 80W GRANEL</v>
          </cell>
          <cell r="H562" t="str">
            <v>Óleo</v>
          </cell>
          <cell r="I562" t="str">
            <v>209L</v>
          </cell>
          <cell r="J562" t="str">
            <v>TAMBOR</v>
          </cell>
          <cell r="K562" t="str">
            <v>INDUSTRIAL</v>
          </cell>
          <cell r="L562" t="str">
            <v>SHELL BRAND</v>
          </cell>
          <cell r="M562" t="str">
            <v>Local</v>
          </cell>
          <cell r="N562" t="str">
            <v>N</v>
          </cell>
          <cell r="O562">
            <v>40875</v>
          </cell>
          <cell r="P562" t="str">
            <v>Mainstream</v>
          </cell>
          <cell r="R562" t="str">
            <v>A</v>
          </cell>
        </row>
        <row r="563">
          <cell r="B563">
            <v>45280809</v>
          </cell>
          <cell r="C563" t="str">
            <v>809</v>
          </cell>
          <cell r="D563" t="str">
            <v>SPIRAX S3 G 80W-90 TB 209L</v>
          </cell>
          <cell r="E563">
            <v>45280801</v>
          </cell>
          <cell r="F563" t="str">
            <v>SPIRAX S3 G 80W-90 GRANEL</v>
          </cell>
          <cell r="H563" t="str">
            <v>Óleo</v>
          </cell>
          <cell r="I563" t="str">
            <v>209L</v>
          </cell>
          <cell r="J563" t="str">
            <v>TAMBOR</v>
          </cell>
          <cell r="K563" t="str">
            <v>INDUSTRIAL</v>
          </cell>
          <cell r="L563" t="str">
            <v>SHELL BRAND</v>
          </cell>
          <cell r="M563" t="str">
            <v>Local</v>
          </cell>
          <cell r="N563" t="str">
            <v>N</v>
          </cell>
          <cell r="O563">
            <v>40878</v>
          </cell>
          <cell r="P563" t="str">
            <v>Mainstream</v>
          </cell>
          <cell r="R563" t="str">
            <v>A</v>
          </cell>
        </row>
        <row r="564">
          <cell r="B564">
            <v>44523855</v>
          </cell>
          <cell r="C564" t="str">
            <v>855</v>
          </cell>
          <cell r="D564" t="str">
            <v>SPIRAX S3 T FR. 20LT.</v>
          </cell>
          <cell r="E564">
            <v>44523801</v>
          </cell>
          <cell r="F564" t="str">
            <v>SPIRAX S3 T GRANEL</v>
          </cell>
          <cell r="H564" t="str">
            <v>Óleo</v>
          </cell>
          <cell r="I564" t="str">
            <v>20L</v>
          </cell>
          <cell r="J564" t="str">
            <v>BOMBONA</v>
          </cell>
          <cell r="K564" t="str">
            <v>INDUSTRIAL</v>
          </cell>
          <cell r="L564" t="str">
            <v>SHELL BRAND</v>
          </cell>
          <cell r="M564" t="str">
            <v>Local</v>
          </cell>
          <cell r="N564" t="str">
            <v>N</v>
          </cell>
          <cell r="O564">
            <v>40830</v>
          </cell>
          <cell r="P564" t="str">
            <v>Mainstream</v>
          </cell>
          <cell r="R564" t="str">
            <v>A</v>
          </cell>
        </row>
        <row r="565">
          <cell r="B565">
            <v>44523801</v>
          </cell>
          <cell r="C565" t="str">
            <v>801</v>
          </cell>
          <cell r="D565" t="str">
            <v>SPIRAX S3 T GRANEL</v>
          </cell>
          <cell r="E565">
            <v>44523801</v>
          </cell>
          <cell r="F565" t="str">
            <v>SPIRAX S3 T GRANEL</v>
          </cell>
          <cell r="H565" t="str">
            <v>Óleo</v>
          </cell>
          <cell r="I565" t="str">
            <v>GRANEL</v>
          </cell>
          <cell r="J565" t="str">
            <v>GRANEL</v>
          </cell>
          <cell r="K565" t="str">
            <v>INDUSTRIAL</v>
          </cell>
          <cell r="L565" t="str">
            <v>SHELL BRAND</v>
          </cell>
          <cell r="M565" t="str">
            <v>Local</v>
          </cell>
          <cell r="N565" t="str">
            <v>N</v>
          </cell>
          <cell r="O565">
            <v>42530</v>
          </cell>
          <cell r="P565" t="str">
            <v>Mainstream</v>
          </cell>
          <cell r="R565" t="str">
            <v>A</v>
          </cell>
        </row>
        <row r="566">
          <cell r="B566">
            <v>45376809</v>
          </cell>
          <cell r="C566" t="str">
            <v>809</v>
          </cell>
          <cell r="D566" t="str">
            <v>SPIRAX S4 CX 50 TB 209L EXPO</v>
          </cell>
          <cell r="E566">
            <v>45294801</v>
          </cell>
          <cell r="F566" t="str">
            <v>SPIRAX S4 CX 50 GRANEL</v>
          </cell>
          <cell r="H566" t="str">
            <v>Óleo</v>
          </cell>
          <cell r="I566" t="str">
            <v>209L</v>
          </cell>
          <cell r="J566" t="str">
            <v>TAMBOR</v>
          </cell>
          <cell r="K566" t="str">
            <v>EXPORTAÇÃO</v>
          </cell>
          <cell r="L566" t="str">
            <v>SHELL BRAND</v>
          </cell>
          <cell r="M566" t="str">
            <v>Local</v>
          </cell>
          <cell r="N566" t="str">
            <v>N</v>
          </cell>
          <cell r="O566">
            <v>42856</v>
          </cell>
          <cell r="P566" t="str">
            <v>Mainstream</v>
          </cell>
          <cell r="R566" t="str">
            <v>A</v>
          </cell>
        </row>
        <row r="567">
          <cell r="B567">
            <v>44523809</v>
          </cell>
          <cell r="C567" t="str">
            <v>809</v>
          </cell>
          <cell r="D567" t="str">
            <v>SPIRAX S3 T TB 209L</v>
          </cell>
          <cell r="E567">
            <v>44523801</v>
          </cell>
          <cell r="F567" t="str">
            <v>SPIRAX S3 T GRANEL</v>
          </cell>
          <cell r="H567" t="str">
            <v>Óleo</v>
          </cell>
          <cell r="I567" t="str">
            <v>209L</v>
          </cell>
          <cell r="J567" t="str">
            <v>TAMBOR</v>
          </cell>
          <cell r="K567" t="str">
            <v>INDUSTRIAL</v>
          </cell>
          <cell r="L567" t="str">
            <v>SHELL BRAND</v>
          </cell>
          <cell r="M567" t="str">
            <v>Local</v>
          </cell>
          <cell r="N567" t="str">
            <v>N</v>
          </cell>
          <cell r="O567">
            <v>40848</v>
          </cell>
          <cell r="P567" t="str">
            <v>Mainstream</v>
          </cell>
          <cell r="R567" t="str">
            <v>A</v>
          </cell>
        </row>
        <row r="568">
          <cell r="B568">
            <v>43584909</v>
          </cell>
          <cell r="C568" t="str">
            <v>909</v>
          </cell>
          <cell r="D568" t="str">
            <v>SPIRAX S4 ATF HDX CX 12X1L</v>
          </cell>
          <cell r="E568" t="str">
            <v>N/A</v>
          </cell>
          <cell r="F568" t="str">
            <v>IMPORTADO</v>
          </cell>
          <cell r="H568" t="str">
            <v>Óleo</v>
          </cell>
          <cell r="I568" t="str">
            <v>12X1L</v>
          </cell>
          <cell r="J568" t="str">
            <v>1 L</v>
          </cell>
          <cell r="K568" t="str">
            <v>INDUSTRIAL</v>
          </cell>
          <cell r="L568" t="str">
            <v>SHELL BRAND</v>
          </cell>
          <cell r="M568" t="str">
            <v>Importado</v>
          </cell>
          <cell r="N568" t="str">
            <v>N</v>
          </cell>
          <cell r="O568">
            <v>41150</v>
          </cell>
          <cell r="P568" t="str">
            <v>Mainstream</v>
          </cell>
          <cell r="R568" t="str">
            <v>A</v>
          </cell>
        </row>
        <row r="569">
          <cell r="B569">
            <v>43584849</v>
          </cell>
          <cell r="C569" t="str">
            <v>849</v>
          </cell>
          <cell r="D569" t="str">
            <v>SPIRAX S4 ATF HDX TAMBOR</v>
          </cell>
          <cell r="E569" t="str">
            <v>N/A</v>
          </cell>
          <cell r="F569" t="str">
            <v>IMPORTADO</v>
          </cell>
          <cell r="H569" t="str">
            <v>Óleo</v>
          </cell>
          <cell r="I569" t="str">
            <v>209L</v>
          </cell>
          <cell r="J569" t="str">
            <v>TAMBOR</v>
          </cell>
          <cell r="K569" t="str">
            <v>INDUSTRIAL</v>
          </cell>
          <cell r="L569" t="str">
            <v>SHELL BRAND</v>
          </cell>
          <cell r="M569" t="str">
            <v>Importado</v>
          </cell>
          <cell r="N569" t="str">
            <v>N</v>
          </cell>
          <cell r="O569">
            <v>40983</v>
          </cell>
          <cell r="P569" t="str">
            <v>Mainstream</v>
          </cell>
          <cell r="R569" t="str">
            <v>A</v>
          </cell>
        </row>
        <row r="570">
          <cell r="B570">
            <v>45390801</v>
          </cell>
          <cell r="C570" t="str">
            <v>801</v>
          </cell>
          <cell r="D570" t="str">
            <v>SPIRAX S4 AX 85W140 GRANEL</v>
          </cell>
          <cell r="E570">
            <v>45390801</v>
          </cell>
          <cell r="F570" t="str">
            <v>SPIRAX S4 AX 85W140 GRANEL</v>
          </cell>
          <cell r="H570" t="str">
            <v>Óleo</v>
          </cell>
          <cell r="I570" t="str">
            <v>GRANEL</v>
          </cell>
          <cell r="J570" t="str">
            <v>GRANEL</v>
          </cell>
          <cell r="K570" t="str">
            <v>INDUSTRIAL</v>
          </cell>
          <cell r="L570" t="str">
            <v>SHELL BRAND</v>
          </cell>
          <cell r="M570" t="str">
            <v>Local</v>
          </cell>
          <cell r="N570" t="str">
            <v>N</v>
          </cell>
          <cell r="O570">
            <v>42782</v>
          </cell>
          <cell r="P570" t="str">
            <v>Mainstream</v>
          </cell>
          <cell r="R570" t="str">
            <v>A</v>
          </cell>
        </row>
        <row r="571">
          <cell r="B571">
            <v>45390967</v>
          </cell>
          <cell r="C571" t="str">
            <v>967</v>
          </cell>
          <cell r="D571" t="str">
            <v>SPIRAX S4 AX 85W140 TB 1000</v>
          </cell>
          <cell r="E571">
            <v>45390801</v>
          </cell>
          <cell r="F571" t="str">
            <v>SPIRAX S4 AX 85W140 GRANEL</v>
          </cell>
          <cell r="H571" t="str">
            <v>Óleo</v>
          </cell>
          <cell r="I571" t="str">
            <v>1000L</v>
          </cell>
          <cell r="J571" t="str">
            <v>IBC</v>
          </cell>
          <cell r="K571" t="str">
            <v>INDUSTRIAL</v>
          </cell>
          <cell r="L571" t="str">
            <v>SHELL BRAND</v>
          </cell>
          <cell r="M571" t="str">
            <v>Local</v>
          </cell>
          <cell r="N571" t="str">
            <v>N</v>
          </cell>
          <cell r="O571">
            <v>44986</v>
          </cell>
          <cell r="P571" t="str">
            <v>Mainstream</v>
          </cell>
          <cell r="R571" t="str">
            <v>A</v>
          </cell>
        </row>
        <row r="572">
          <cell r="B572">
            <v>45281855</v>
          </cell>
          <cell r="C572" t="str">
            <v>855</v>
          </cell>
          <cell r="D572" t="str">
            <v>SPIRAX S4 CX 10W FR 20L</v>
          </cell>
          <cell r="E572">
            <v>45281801</v>
          </cell>
          <cell r="F572" t="str">
            <v>SPIRAX S4 CX 10W GRANEL</v>
          </cell>
          <cell r="H572" t="str">
            <v>Óleo</v>
          </cell>
          <cell r="I572" t="str">
            <v>20L</v>
          </cell>
          <cell r="J572" t="str">
            <v>BOMBONA</v>
          </cell>
          <cell r="K572" t="str">
            <v>INDUSTRIAL</v>
          </cell>
          <cell r="L572" t="str">
            <v>SHELL BRAND</v>
          </cell>
          <cell r="M572" t="str">
            <v>Local</v>
          </cell>
          <cell r="N572" t="str">
            <v>N</v>
          </cell>
          <cell r="O572">
            <v>41964</v>
          </cell>
          <cell r="P572" t="str">
            <v>Mainstream</v>
          </cell>
          <cell r="R572" t="str">
            <v>A</v>
          </cell>
        </row>
        <row r="573">
          <cell r="B573">
            <v>45281801</v>
          </cell>
          <cell r="C573" t="str">
            <v>801</v>
          </cell>
          <cell r="D573" t="str">
            <v>SPIRAX S4 CX 10W GRANEL</v>
          </cell>
          <cell r="E573">
            <v>45281801</v>
          </cell>
          <cell r="F573" t="str">
            <v>SPIRAX S4 CX 10W GRANEL</v>
          </cell>
          <cell r="H573" t="str">
            <v>Óleo</v>
          </cell>
          <cell r="I573" t="str">
            <v>GRANEL</v>
          </cell>
          <cell r="J573" t="str">
            <v>GRANEL</v>
          </cell>
          <cell r="K573" t="str">
            <v>INDUSTRIAL</v>
          </cell>
          <cell r="L573" t="str">
            <v>SHELL BRAND</v>
          </cell>
          <cell r="M573" t="str">
            <v>Local</v>
          </cell>
          <cell r="N573" t="str">
            <v>N</v>
          </cell>
          <cell r="O573">
            <v>40826</v>
          </cell>
          <cell r="P573" t="str">
            <v>Mainstream</v>
          </cell>
          <cell r="R573" t="str">
            <v>A</v>
          </cell>
        </row>
        <row r="574">
          <cell r="B574">
            <v>45281967</v>
          </cell>
          <cell r="C574" t="str">
            <v>967</v>
          </cell>
          <cell r="D574" t="str">
            <v>SPIRAX S4 CX 10W TB 1000L OW</v>
          </cell>
          <cell r="E574">
            <v>45281801</v>
          </cell>
          <cell r="F574" t="str">
            <v>SPIRAX S4 CX 10W GRANEL</v>
          </cell>
          <cell r="H574" t="str">
            <v>Óleo</v>
          </cell>
          <cell r="I574" t="str">
            <v>1000L</v>
          </cell>
          <cell r="J574" t="str">
            <v>IBC</v>
          </cell>
          <cell r="K574" t="str">
            <v>INDUSTRIAL</v>
          </cell>
          <cell r="L574" t="str">
            <v>SHELL BRAND</v>
          </cell>
          <cell r="M574" t="str">
            <v>Local</v>
          </cell>
          <cell r="N574" t="str">
            <v>N</v>
          </cell>
          <cell r="O574">
            <v>41208</v>
          </cell>
          <cell r="P574" t="str">
            <v>Mainstream</v>
          </cell>
          <cell r="R574" t="str">
            <v>A</v>
          </cell>
        </row>
        <row r="575">
          <cell r="B575">
            <v>45281809</v>
          </cell>
          <cell r="C575" t="str">
            <v>809</v>
          </cell>
          <cell r="D575" t="str">
            <v>SPIRAX S4 CX 10W TB 209L</v>
          </cell>
          <cell r="E575">
            <v>45281801</v>
          </cell>
          <cell r="F575" t="str">
            <v>SPIRAX S4 CX 10W GRANEL</v>
          </cell>
          <cell r="H575" t="str">
            <v>Óleo</v>
          </cell>
          <cell r="I575" t="str">
            <v>209L</v>
          </cell>
          <cell r="J575" t="str">
            <v>TAMBOR</v>
          </cell>
          <cell r="K575" t="str">
            <v>INDUSTRIAL</v>
          </cell>
          <cell r="L575" t="str">
            <v>SHELL BRAND</v>
          </cell>
          <cell r="M575" t="str">
            <v>Local</v>
          </cell>
          <cell r="N575" t="str">
            <v>N</v>
          </cell>
          <cell r="O575">
            <v>40834</v>
          </cell>
          <cell r="P575" t="str">
            <v>Mainstream</v>
          </cell>
          <cell r="R575" t="str">
            <v>A</v>
          </cell>
        </row>
        <row r="576">
          <cell r="B576">
            <v>45282801</v>
          </cell>
          <cell r="C576" t="str">
            <v>801</v>
          </cell>
          <cell r="D576" t="str">
            <v>SPIRAX S4 CX 30 GRANEL</v>
          </cell>
          <cell r="E576">
            <v>45282801</v>
          </cell>
          <cell r="F576" t="str">
            <v>SPIRAX S4 CX 30 GRANEL</v>
          </cell>
          <cell r="H576" t="str">
            <v>Óleo</v>
          </cell>
          <cell r="I576" t="str">
            <v>GRANEL</v>
          </cell>
          <cell r="J576" t="str">
            <v>GRANEL</v>
          </cell>
          <cell r="K576" t="str">
            <v>INDUSTRIAL</v>
          </cell>
          <cell r="L576" t="str">
            <v>SHELL BRAND</v>
          </cell>
          <cell r="M576" t="str">
            <v>Local</v>
          </cell>
          <cell r="N576" t="str">
            <v>N</v>
          </cell>
          <cell r="O576">
            <v>40827</v>
          </cell>
          <cell r="P576" t="str">
            <v>Mainstream</v>
          </cell>
          <cell r="R576" t="str">
            <v>A</v>
          </cell>
        </row>
        <row r="577">
          <cell r="B577">
            <v>45282809</v>
          </cell>
          <cell r="C577" t="str">
            <v>809</v>
          </cell>
          <cell r="D577" t="str">
            <v>SPIRAX S4 CX 30 TB 209L</v>
          </cell>
          <cell r="E577">
            <v>45282801</v>
          </cell>
          <cell r="F577" t="str">
            <v>SPIRAX S4 CX 30 GRANEL</v>
          </cell>
          <cell r="H577" t="str">
            <v>Óleo</v>
          </cell>
          <cell r="I577" t="str">
            <v>209L</v>
          </cell>
          <cell r="J577" t="str">
            <v>TAMBOR</v>
          </cell>
          <cell r="K577" t="str">
            <v>INDUSTRIAL</v>
          </cell>
          <cell r="L577" t="str">
            <v>SHELL BRAND</v>
          </cell>
          <cell r="M577" t="str">
            <v>Local</v>
          </cell>
          <cell r="N577" t="str">
            <v>N</v>
          </cell>
          <cell r="O577">
            <v>40875</v>
          </cell>
          <cell r="P577" t="str">
            <v>Mainstream</v>
          </cell>
          <cell r="R577" t="str">
            <v>A</v>
          </cell>
        </row>
        <row r="578">
          <cell r="B578">
            <v>45282967</v>
          </cell>
          <cell r="C578" t="str">
            <v>967</v>
          </cell>
          <cell r="D578" t="str">
            <v>SPIRAX S4 CX 30 TB1000 OW</v>
          </cell>
          <cell r="E578">
            <v>45282801</v>
          </cell>
          <cell r="F578" t="str">
            <v>SPIRAX S4 CX 30 GRANEL</v>
          </cell>
          <cell r="H578" t="str">
            <v>Óleo</v>
          </cell>
          <cell r="I578" t="str">
            <v>1000L</v>
          </cell>
          <cell r="J578" t="str">
            <v>IBC</v>
          </cell>
          <cell r="K578" t="str">
            <v>INDUSTRIAL</v>
          </cell>
          <cell r="L578" t="str">
            <v>SHELL BRAND</v>
          </cell>
          <cell r="M578" t="str">
            <v>Local</v>
          </cell>
          <cell r="N578" t="str">
            <v>N</v>
          </cell>
          <cell r="O578">
            <v>41193</v>
          </cell>
          <cell r="P578" t="str">
            <v>Mainstream</v>
          </cell>
          <cell r="R578" t="str">
            <v>A</v>
          </cell>
        </row>
        <row r="579">
          <cell r="B579">
            <v>45294801</v>
          </cell>
          <cell r="C579" t="str">
            <v>801</v>
          </cell>
          <cell r="D579" t="str">
            <v>SPIRAX S4 CX 50 GRANEL</v>
          </cell>
          <cell r="E579">
            <v>45294801</v>
          </cell>
          <cell r="F579" t="str">
            <v>SPIRAX S4 CX 50 GRANEL</v>
          </cell>
          <cell r="H579" t="str">
            <v>Óleo</v>
          </cell>
          <cell r="I579" t="str">
            <v>GRANEL</v>
          </cell>
          <cell r="J579" t="str">
            <v>GRANEL</v>
          </cell>
          <cell r="K579" t="str">
            <v>INDUSTRIAL</v>
          </cell>
          <cell r="L579" t="str">
            <v>SHELL BRAND</v>
          </cell>
          <cell r="M579" t="str">
            <v>Local</v>
          </cell>
          <cell r="N579" t="str">
            <v>N</v>
          </cell>
          <cell r="O579">
            <v>40827</v>
          </cell>
          <cell r="P579" t="str">
            <v>Mainstream</v>
          </cell>
          <cell r="R579" t="str">
            <v>A</v>
          </cell>
        </row>
        <row r="580">
          <cell r="B580">
            <v>45294809</v>
          </cell>
          <cell r="C580" t="str">
            <v>809</v>
          </cell>
          <cell r="D580" t="str">
            <v>SPIRAX S4 CX 50 TB 209L</v>
          </cell>
          <cell r="E580">
            <v>45294801</v>
          </cell>
          <cell r="F580" t="str">
            <v>SPIRAX S4 CX 50 GRANEL</v>
          </cell>
          <cell r="H580" t="str">
            <v>Óleo</v>
          </cell>
          <cell r="I580" t="str">
            <v>209L</v>
          </cell>
          <cell r="J580" t="str">
            <v>TAMBOR</v>
          </cell>
          <cell r="K580" t="str">
            <v>INDUSTRIAL</v>
          </cell>
          <cell r="L580" t="str">
            <v>SHELL BRAND</v>
          </cell>
          <cell r="M580" t="str">
            <v>Local</v>
          </cell>
          <cell r="N580" t="str">
            <v>N</v>
          </cell>
          <cell r="O580">
            <v>40855</v>
          </cell>
          <cell r="P580" t="str">
            <v>Mainstream</v>
          </cell>
          <cell r="R580" t="str">
            <v>A</v>
          </cell>
        </row>
        <row r="581">
          <cell r="B581">
            <v>45294967</v>
          </cell>
          <cell r="C581" t="str">
            <v>967</v>
          </cell>
          <cell r="D581" t="str">
            <v>SPIRAX S4 CX 50 TB1000 OW</v>
          </cell>
          <cell r="E581">
            <v>45294801</v>
          </cell>
          <cell r="F581" t="str">
            <v>SPIRAX S4 CX 50 GRANEL</v>
          </cell>
          <cell r="H581" t="str">
            <v>Óleo</v>
          </cell>
          <cell r="I581" t="str">
            <v>1000L</v>
          </cell>
          <cell r="J581" t="str">
            <v>IBC</v>
          </cell>
          <cell r="K581" t="str">
            <v>INDUSTRIAL</v>
          </cell>
          <cell r="L581" t="str">
            <v>SHELL BRAND</v>
          </cell>
          <cell r="M581" t="str">
            <v>Local</v>
          </cell>
          <cell r="N581" t="str">
            <v>N</v>
          </cell>
          <cell r="O581">
            <v>41129</v>
          </cell>
          <cell r="P581" t="str">
            <v>Mainstream</v>
          </cell>
          <cell r="R581" t="str">
            <v>A</v>
          </cell>
        </row>
        <row r="582">
          <cell r="B582">
            <v>45295801</v>
          </cell>
          <cell r="C582" t="str">
            <v>801</v>
          </cell>
          <cell r="D582" t="str">
            <v>SPIRAX S4 CX 60 GRANEL</v>
          </cell>
          <cell r="E582">
            <v>45295801</v>
          </cell>
          <cell r="F582" t="str">
            <v>SPIRAX S4 CX 60 GRANEL</v>
          </cell>
          <cell r="H582" t="str">
            <v>Óleo</v>
          </cell>
          <cell r="I582" t="str">
            <v>GRANEL</v>
          </cell>
          <cell r="J582" t="str">
            <v>GRANEL</v>
          </cell>
          <cell r="K582" t="str">
            <v>INDUSTRIAL</v>
          </cell>
          <cell r="L582" t="str">
            <v>SHELL BRAND</v>
          </cell>
          <cell r="M582" t="str">
            <v>Local</v>
          </cell>
          <cell r="N582" t="str">
            <v>N</v>
          </cell>
          <cell r="O582">
            <v>40830</v>
          </cell>
          <cell r="P582" t="str">
            <v>Mainstream</v>
          </cell>
          <cell r="R582" t="str">
            <v>A</v>
          </cell>
        </row>
        <row r="583">
          <cell r="B583">
            <v>45295967</v>
          </cell>
          <cell r="C583" t="str">
            <v>967</v>
          </cell>
          <cell r="D583" t="str">
            <v>SPIRAX S4 CX 60 TB1000 OW</v>
          </cell>
          <cell r="E583">
            <v>45295801</v>
          </cell>
          <cell r="F583" t="str">
            <v>SPIRAX S4 CX 60 GRANEL</v>
          </cell>
          <cell r="H583" t="str">
            <v>Óleo</v>
          </cell>
          <cell r="I583" t="str">
            <v>1000L</v>
          </cell>
          <cell r="J583" t="str">
            <v>IBC</v>
          </cell>
          <cell r="K583" t="str">
            <v>INDUSTRIAL</v>
          </cell>
          <cell r="L583" t="str">
            <v>SHELL BRAND</v>
          </cell>
          <cell r="M583" t="str">
            <v>Local</v>
          </cell>
          <cell r="N583" t="str">
            <v>Y</v>
          </cell>
          <cell r="O583">
            <v>41213</v>
          </cell>
          <cell r="P583" t="str">
            <v>Mainstream</v>
          </cell>
          <cell r="R583" t="str">
            <v>A</v>
          </cell>
        </row>
        <row r="584">
          <cell r="B584">
            <v>45283855</v>
          </cell>
          <cell r="C584" t="str">
            <v>855</v>
          </cell>
          <cell r="D584" t="str">
            <v>SPIRAX S4 TXM FR. 20LT.</v>
          </cell>
          <cell r="E584">
            <v>45283801</v>
          </cell>
          <cell r="F584" t="str">
            <v>SPIRAX S4 TXM GRANEL</v>
          </cell>
          <cell r="H584" t="str">
            <v>Óleo</v>
          </cell>
          <cell r="I584" t="str">
            <v>20L</v>
          </cell>
          <cell r="J584" t="str">
            <v>BOMBONA</v>
          </cell>
          <cell r="K584" t="str">
            <v>INDUSTRIAL</v>
          </cell>
          <cell r="L584" t="str">
            <v>SHELL BRAND</v>
          </cell>
          <cell r="M584" t="str">
            <v>Local</v>
          </cell>
          <cell r="N584" t="str">
            <v>N</v>
          </cell>
          <cell r="O584">
            <v>40878</v>
          </cell>
          <cell r="P584" t="str">
            <v>Mainstream</v>
          </cell>
          <cell r="R584" t="str">
            <v>A</v>
          </cell>
        </row>
        <row r="585">
          <cell r="B585">
            <v>45283801</v>
          </cell>
          <cell r="C585" t="str">
            <v>801</v>
          </cell>
          <cell r="D585" t="str">
            <v>SPIRAX S4 TXM GRANEL</v>
          </cell>
          <cell r="E585">
            <v>45283801</v>
          </cell>
          <cell r="F585" t="str">
            <v>SPIRAX S4 TXM GRANEL</v>
          </cell>
          <cell r="H585" t="str">
            <v>Óleo</v>
          </cell>
          <cell r="I585" t="str">
            <v>GRANEL</v>
          </cell>
          <cell r="J585" t="str">
            <v>GRANEL</v>
          </cell>
          <cell r="K585" t="str">
            <v>INDUSTRIAL</v>
          </cell>
          <cell r="L585" t="str">
            <v>SHELL BRAND</v>
          </cell>
          <cell r="M585" t="str">
            <v>Local</v>
          </cell>
          <cell r="N585" t="str">
            <v>N</v>
          </cell>
          <cell r="O585">
            <v>40844</v>
          </cell>
          <cell r="P585" t="str">
            <v>Mainstream</v>
          </cell>
          <cell r="R585" t="str">
            <v>A</v>
          </cell>
        </row>
        <row r="586">
          <cell r="B586">
            <v>45283809</v>
          </cell>
          <cell r="C586" t="str">
            <v>809</v>
          </cell>
          <cell r="D586" t="str">
            <v>SPIRAX S4 TXM TB 209L</v>
          </cell>
          <cell r="E586">
            <v>45283801</v>
          </cell>
          <cell r="F586" t="str">
            <v>SPIRAX S4 TXM GRANEL</v>
          </cell>
          <cell r="H586" t="str">
            <v>Óleo</v>
          </cell>
          <cell r="I586" t="str">
            <v>209L</v>
          </cell>
          <cell r="J586" t="str">
            <v>TAMBOR</v>
          </cell>
          <cell r="K586" t="str">
            <v>INDUSTRIAL</v>
          </cell>
          <cell r="L586" t="str">
            <v>SHELL BRAND</v>
          </cell>
          <cell r="M586" t="str">
            <v>Local</v>
          </cell>
          <cell r="N586" t="str">
            <v>N</v>
          </cell>
          <cell r="O586">
            <v>40869</v>
          </cell>
          <cell r="P586" t="str">
            <v>Mainstream</v>
          </cell>
          <cell r="R586" t="str">
            <v>A</v>
          </cell>
        </row>
        <row r="587">
          <cell r="B587">
            <v>45283967</v>
          </cell>
          <cell r="C587" t="str">
            <v>967</v>
          </cell>
          <cell r="D587" t="str">
            <v>SPIRAX S4 TXM TB1000 OW</v>
          </cell>
          <cell r="E587">
            <v>45283801</v>
          </cell>
          <cell r="F587" t="str">
            <v>SPIRAX S4 TXM GRANEL</v>
          </cell>
          <cell r="H587" t="str">
            <v>Óleo</v>
          </cell>
          <cell r="I587" t="str">
            <v>1000L</v>
          </cell>
          <cell r="J587" t="str">
            <v>IBC</v>
          </cell>
          <cell r="K587" t="str">
            <v>INDUSTRIAL</v>
          </cell>
          <cell r="L587" t="str">
            <v>SHELL BRAND</v>
          </cell>
          <cell r="M587" t="str">
            <v>Local</v>
          </cell>
          <cell r="N587" t="str">
            <v>N</v>
          </cell>
          <cell r="O587">
            <v>41114</v>
          </cell>
          <cell r="P587" t="str">
            <v>Mainstream</v>
          </cell>
          <cell r="R587" t="str">
            <v>A</v>
          </cell>
        </row>
        <row r="588">
          <cell r="B588">
            <v>43591909</v>
          </cell>
          <cell r="C588" t="str">
            <v>909</v>
          </cell>
          <cell r="D588" t="str">
            <v>SPIRAX S5 CVT X CX 12X1L</v>
          </cell>
          <cell r="E588" t="str">
            <v>N/A</v>
          </cell>
          <cell r="F588" t="str">
            <v>IMPORTADO</v>
          </cell>
          <cell r="H588" t="str">
            <v>Óleo</v>
          </cell>
          <cell r="I588" t="str">
            <v>12X1L</v>
          </cell>
          <cell r="J588" t="str">
            <v>1 L</v>
          </cell>
          <cell r="K588" t="str">
            <v>INDUSTRIAL</v>
          </cell>
          <cell r="L588" t="str">
            <v>SHELL BRAND</v>
          </cell>
          <cell r="M588" t="str">
            <v>Importado</v>
          </cell>
          <cell r="N588" t="str">
            <v>N</v>
          </cell>
          <cell r="O588">
            <v>43911</v>
          </cell>
          <cell r="P588" t="str">
            <v>Premium</v>
          </cell>
          <cell r="R588" t="str">
            <v>A</v>
          </cell>
        </row>
        <row r="589">
          <cell r="B589">
            <v>43591849</v>
          </cell>
          <cell r="C589" t="str">
            <v>849</v>
          </cell>
          <cell r="D589" t="str">
            <v>SPIRAX S5 CVT X TB 209L</v>
          </cell>
          <cell r="E589" t="str">
            <v>N/A</v>
          </cell>
          <cell r="F589" t="str">
            <v>IMPORTADO</v>
          </cell>
          <cell r="H589" t="str">
            <v>Óleo</v>
          </cell>
          <cell r="I589" t="str">
            <v>209L</v>
          </cell>
          <cell r="J589" t="str">
            <v>TAMBOR</v>
          </cell>
          <cell r="K589" t="str">
            <v>INDUSTRIAL</v>
          </cell>
          <cell r="L589" t="str">
            <v>SHELL BRAND</v>
          </cell>
          <cell r="M589" t="str">
            <v>Importado</v>
          </cell>
          <cell r="N589" t="str">
            <v>N</v>
          </cell>
          <cell r="O589">
            <v>43911</v>
          </cell>
          <cell r="P589" t="str">
            <v>Premium</v>
          </cell>
          <cell r="R589" t="str">
            <v>A</v>
          </cell>
        </row>
        <row r="590">
          <cell r="B590">
            <v>45256849</v>
          </cell>
          <cell r="C590" t="str">
            <v>849</v>
          </cell>
          <cell r="D590" t="str">
            <v>SPIRAX S6 ATF A668 55UGL</v>
          </cell>
          <cell r="E590" t="str">
            <v>N/A</v>
          </cell>
          <cell r="F590" t="str">
            <v>IMPORTADO</v>
          </cell>
          <cell r="H590" t="str">
            <v>Óleo</v>
          </cell>
          <cell r="I590" t="str">
            <v>55UGL</v>
          </cell>
          <cell r="J590" t="str">
            <v>TAMBOR</v>
          </cell>
          <cell r="K590" t="str">
            <v>INDUSTRIAL</v>
          </cell>
          <cell r="L590" t="str">
            <v>SHELL BRAND</v>
          </cell>
          <cell r="M590" t="str">
            <v>Importado</v>
          </cell>
          <cell r="N590" t="str">
            <v>N</v>
          </cell>
          <cell r="O590" t="str">
            <v>-</v>
          </cell>
          <cell r="P590" t="str">
            <v>Premium</v>
          </cell>
          <cell r="R590" t="str">
            <v>WIP</v>
          </cell>
        </row>
        <row r="591">
          <cell r="B591">
            <v>44459801</v>
          </cell>
          <cell r="C591" t="str">
            <v>801</v>
          </cell>
          <cell r="D591" t="str">
            <v>SPIRAX S6 ATF D6 GRANEL</v>
          </cell>
          <cell r="E591" t="str">
            <v>N/A</v>
          </cell>
          <cell r="F591" t="str">
            <v>IMPORTADO</v>
          </cell>
          <cell r="H591" t="str">
            <v>Óleo</v>
          </cell>
          <cell r="I591" t="str">
            <v>GRANEL</v>
          </cell>
          <cell r="J591" t="str">
            <v>GRANEL</v>
          </cell>
          <cell r="K591" t="str">
            <v>INDUSTRIAL</v>
          </cell>
          <cell r="L591" t="str">
            <v>SHELL BRAND</v>
          </cell>
          <cell r="M591" t="str">
            <v>Importado</v>
          </cell>
          <cell r="N591" t="str">
            <v>N</v>
          </cell>
          <cell r="O591">
            <v>42965</v>
          </cell>
          <cell r="P591" t="str">
            <v>Premium</v>
          </cell>
          <cell r="R591" t="str">
            <v>A</v>
          </cell>
        </row>
        <row r="592">
          <cell r="B592">
            <v>44455849</v>
          </cell>
          <cell r="C592" t="str">
            <v>849</v>
          </cell>
          <cell r="D592" t="str">
            <v>SPIRAX S6 ATF VM PLUS TB 209L</v>
          </cell>
          <cell r="E592" t="str">
            <v>N/A</v>
          </cell>
          <cell r="F592" t="str">
            <v>IMPORTADO</v>
          </cell>
          <cell r="H592" t="str">
            <v>Óleo</v>
          </cell>
          <cell r="I592" t="str">
            <v>209L</v>
          </cell>
          <cell r="J592" t="str">
            <v>TAMBOR</v>
          </cell>
          <cell r="K592" t="str">
            <v>INDUSTRIAL</v>
          </cell>
          <cell r="L592" t="str">
            <v>SHELL BRAND</v>
          </cell>
          <cell r="M592" t="str">
            <v>Importado</v>
          </cell>
          <cell r="N592" t="str">
            <v>N</v>
          </cell>
          <cell r="O592">
            <v>42368</v>
          </cell>
          <cell r="P592" t="str">
            <v>Premium</v>
          </cell>
          <cell r="R592" t="str">
            <v>A</v>
          </cell>
        </row>
        <row r="593">
          <cell r="B593">
            <v>44545860</v>
          </cell>
          <cell r="C593" t="str">
            <v>860</v>
          </cell>
          <cell r="D593" t="str">
            <v>SPIRAX S6 AXME 75W-140 BALDE</v>
          </cell>
          <cell r="E593" t="str">
            <v>N/A</v>
          </cell>
          <cell r="F593" t="str">
            <v>IMPORTADO</v>
          </cell>
          <cell r="H593" t="str">
            <v>Óleo</v>
          </cell>
          <cell r="I593" t="str">
            <v>20L</v>
          </cell>
          <cell r="J593" t="str">
            <v>BOMBONA</v>
          </cell>
          <cell r="K593" t="str">
            <v>INDUSTRIAL</v>
          </cell>
          <cell r="L593" t="str">
            <v>SHELL BRAND</v>
          </cell>
          <cell r="M593" t="str">
            <v>Importado</v>
          </cell>
          <cell r="N593" t="str">
            <v>N</v>
          </cell>
          <cell r="O593">
            <v>43697</v>
          </cell>
          <cell r="P593" t="str">
            <v>Premium</v>
          </cell>
          <cell r="R593" t="str">
            <v>A</v>
          </cell>
        </row>
        <row r="594">
          <cell r="B594">
            <v>44545801</v>
          </cell>
          <cell r="C594" t="str">
            <v>801</v>
          </cell>
          <cell r="D594" t="str">
            <v>SPIRAX S6 AXME 75W-140 GRANEL</v>
          </cell>
          <cell r="E594" t="str">
            <v>N/A</v>
          </cell>
          <cell r="F594" t="str">
            <v>IMPORTADO</v>
          </cell>
          <cell r="H594" t="str">
            <v>Óleo</v>
          </cell>
          <cell r="I594" t="str">
            <v>GRANEL</v>
          </cell>
          <cell r="J594" t="str">
            <v>GRANEL</v>
          </cell>
          <cell r="K594" t="str">
            <v>INDUSTRIAL</v>
          </cell>
          <cell r="L594" t="str">
            <v>SHELL BRAND</v>
          </cell>
          <cell r="M594" t="str">
            <v>Importado</v>
          </cell>
          <cell r="N594" t="str">
            <v>N</v>
          </cell>
          <cell r="O594">
            <v>40724</v>
          </cell>
          <cell r="P594" t="str">
            <v>Premium</v>
          </cell>
          <cell r="R594" t="str">
            <v>A</v>
          </cell>
        </row>
        <row r="595">
          <cell r="B595">
            <v>44545849</v>
          </cell>
          <cell r="C595" t="str">
            <v>849</v>
          </cell>
          <cell r="D595" t="str">
            <v>SPIRAX S6 AXME 75W-140 TB 209L</v>
          </cell>
          <cell r="E595" t="str">
            <v>N/A</v>
          </cell>
          <cell r="F595" t="str">
            <v>IMPORTADO</v>
          </cell>
          <cell r="H595" t="str">
            <v>Óleo</v>
          </cell>
          <cell r="I595" t="str">
            <v>209L</v>
          </cell>
          <cell r="J595" t="str">
            <v>TAMBOR</v>
          </cell>
          <cell r="K595" t="str">
            <v>INDUSTRIAL</v>
          </cell>
          <cell r="L595" t="str">
            <v>SHELL BRAND</v>
          </cell>
          <cell r="M595" t="str">
            <v>Importado</v>
          </cell>
          <cell r="N595" t="str">
            <v>N</v>
          </cell>
          <cell r="O595">
            <v>41568</v>
          </cell>
          <cell r="P595" t="str">
            <v>Premium</v>
          </cell>
          <cell r="R595" t="str">
            <v>A</v>
          </cell>
        </row>
        <row r="596">
          <cell r="B596">
            <v>45260860</v>
          </cell>
          <cell r="C596" t="str">
            <v>860</v>
          </cell>
          <cell r="D596" t="str">
            <v>SPIRAX S6 AXME 75W-90 BALDE</v>
          </cell>
          <cell r="E596" t="str">
            <v>N/A</v>
          </cell>
          <cell r="F596" t="str">
            <v>IMPORTADO</v>
          </cell>
          <cell r="H596" t="str">
            <v>Óleo</v>
          </cell>
          <cell r="I596" t="str">
            <v>20L</v>
          </cell>
          <cell r="J596" t="str">
            <v>BOMBONA</v>
          </cell>
          <cell r="K596" t="str">
            <v>INDUSTRIAL</v>
          </cell>
          <cell r="L596" t="str">
            <v>SHELL BRAND</v>
          </cell>
          <cell r="M596" t="str">
            <v>Importado</v>
          </cell>
          <cell r="N596" t="str">
            <v>N</v>
          </cell>
          <cell r="O596">
            <v>40968</v>
          </cell>
          <cell r="P596" t="str">
            <v>Premium</v>
          </cell>
          <cell r="R596" t="str">
            <v>A</v>
          </cell>
        </row>
        <row r="597">
          <cell r="B597">
            <v>45260801</v>
          </cell>
          <cell r="C597" t="str">
            <v>801</v>
          </cell>
          <cell r="D597" t="str">
            <v>SPIRAX S6 AXME 75W-90 GRANEL</v>
          </cell>
          <cell r="E597" t="str">
            <v>N/A</v>
          </cell>
          <cell r="F597" t="str">
            <v>IMPORTADO</v>
          </cell>
          <cell r="H597" t="str">
            <v>Óleo</v>
          </cell>
          <cell r="I597" t="str">
            <v>GRANEL</v>
          </cell>
          <cell r="J597" t="str">
            <v>GRANEL</v>
          </cell>
          <cell r="K597" t="str">
            <v>INDUSTRIAL</v>
          </cell>
          <cell r="L597" t="str">
            <v>SHELL BRAND</v>
          </cell>
          <cell r="M597" t="str">
            <v>Importado</v>
          </cell>
          <cell r="N597" t="str">
            <v>N</v>
          </cell>
          <cell r="O597">
            <v>40829</v>
          </cell>
          <cell r="P597" t="str">
            <v>Premium</v>
          </cell>
          <cell r="R597" t="str">
            <v>A</v>
          </cell>
        </row>
        <row r="598">
          <cell r="B598">
            <v>47992967</v>
          </cell>
          <cell r="C598" t="str">
            <v>967</v>
          </cell>
          <cell r="D598" t="str">
            <v>SPIRAX S6 AXME 75W90 TB 1000L LOCAL</v>
          </cell>
          <cell r="E598">
            <v>45260801</v>
          </cell>
          <cell r="F598" t="str">
            <v>SPIRAX S6 AXME 75W-90 GRANEL</v>
          </cell>
          <cell r="H598" t="str">
            <v>Óleo</v>
          </cell>
          <cell r="I598" t="str">
            <v>1000L</v>
          </cell>
          <cell r="J598" t="str">
            <v>IBC</v>
          </cell>
          <cell r="K598" t="str">
            <v>INDUSTRIAL</v>
          </cell>
          <cell r="L598" t="str">
            <v>SHELL BRAND</v>
          </cell>
          <cell r="M598" t="str">
            <v>Importado/reenvase local</v>
          </cell>
          <cell r="N598" t="str">
            <v>N</v>
          </cell>
          <cell r="O598">
            <v>44774</v>
          </cell>
          <cell r="P598" t="str">
            <v>Premium</v>
          </cell>
          <cell r="R598" t="str">
            <v>A</v>
          </cell>
        </row>
        <row r="599">
          <cell r="B599">
            <v>45260849</v>
          </cell>
          <cell r="C599" t="str">
            <v>849</v>
          </cell>
          <cell r="D599" t="str">
            <v>SPIRAX S6 AXME 75W-90 TB 209L</v>
          </cell>
          <cell r="E599" t="str">
            <v>N/A</v>
          </cell>
          <cell r="F599" t="str">
            <v>IMPORTADO</v>
          </cell>
          <cell r="H599" t="str">
            <v>Óleo</v>
          </cell>
          <cell r="I599" t="str">
            <v>209L</v>
          </cell>
          <cell r="J599" t="str">
            <v>TAMBOR</v>
          </cell>
          <cell r="K599" t="str">
            <v>INDUSTRIAL</v>
          </cell>
          <cell r="L599" t="str">
            <v>SHELL BRAND</v>
          </cell>
          <cell r="M599" t="str">
            <v>Importado</v>
          </cell>
          <cell r="N599" t="str">
            <v>N</v>
          </cell>
          <cell r="O599">
            <v>40843</v>
          </cell>
          <cell r="P599" t="str">
            <v>Premium</v>
          </cell>
          <cell r="R599" t="str">
            <v>A</v>
          </cell>
        </row>
        <row r="600">
          <cell r="B600">
            <v>44456860</v>
          </cell>
          <cell r="C600" t="str">
            <v>860</v>
          </cell>
          <cell r="D600" t="str">
            <v>SPIRAX S6 GXME 75W80 20L</v>
          </cell>
          <cell r="E600" t="str">
            <v>N/A</v>
          </cell>
          <cell r="F600" t="str">
            <v>IMPORTADO</v>
          </cell>
          <cell r="H600" t="str">
            <v>Óleo</v>
          </cell>
          <cell r="I600" t="str">
            <v>20L</v>
          </cell>
          <cell r="J600" t="str">
            <v>BOMBONA</v>
          </cell>
          <cell r="K600" t="str">
            <v>INDUSTRIAL</v>
          </cell>
          <cell r="L600" t="str">
            <v>SHELL BRAND</v>
          </cell>
          <cell r="M600" t="str">
            <v>Importado</v>
          </cell>
          <cell r="N600" t="str">
            <v>N</v>
          </cell>
          <cell r="O600">
            <v>42982</v>
          </cell>
          <cell r="P600" t="str">
            <v>Premium</v>
          </cell>
          <cell r="R600" t="str">
            <v>A</v>
          </cell>
        </row>
        <row r="601">
          <cell r="B601">
            <v>52879843</v>
          </cell>
          <cell r="C601" t="str">
            <v>843</v>
          </cell>
          <cell r="D601" t="str">
            <v>TACTIC EMV GADUS S3 T220 2 CX 10X250CC</v>
          </cell>
          <cell r="E601" t="str">
            <v>N/A</v>
          </cell>
          <cell r="F601" t="str">
            <v>IMPORTADO</v>
          </cell>
          <cell r="H601" t="str">
            <v>Graxa</v>
          </cell>
          <cell r="I601" t="str">
            <v>10X1UN</v>
          </cell>
          <cell r="J601" t="str">
            <v>OUTROS</v>
          </cell>
          <cell r="K601" t="str">
            <v>INDUSTRIAL</v>
          </cell>
          <cell r="L601" t="str">
            <v>SHELL BRAND</v>
          </cell>
          <cell r="M601" t="str">
            <v>Importado</v>
          </cell>
          <cell r="N601" t="str">
            <v>N</v>
          </cell>
          <cell r="O601">
            <v>41002</v>
          </cell>
          <cell r="P601" t="str">
            <v>Premium</v>
          </cell>
          <cell r="R601" t="str">
            <v>A</v>
          </cell>
        </row>
        <row r="602">
          <cell r="B602">
            <v>52880843</v>
          </cell>
          <cell r="C602" t="str">
            <v>843</v>
          </cell>
          <cell r="D602" t="str">
            <v>TACTIC EMV GADUS S3 V460D 2 CX 10X250CC</v>
          </cell>
          <cell r="E602" t="str">
            <v>N/A</v>
          </cell>
          <cell r="F602" t="str">
            <v>IMPORTADO</v>
          </cell>
          <cell r="H602" t="str">
            <v>Graxa</v>
          </cell>
          <cell r="I602" t="str">
            <v>10X1UN</v>
          </cell>
          <cell r="J602" t="str">
            <v>OUTROS</v>
          </cell>
          <cell r="K602" t="str">
            <v>INDUSTRIAL</v>
          </cell>
          <cell r="L602" t="str">
            <v>SHELL BRAND</v>
          </cell>
          <cell r="M602" t="str">
            <v>Importado</v>
          </cell>
          <cell r="N602" t="str">
            <v>N</v>
          </cell>
          <cell r="O602">
            <v>41450</v>
          </cell>
          <cell r="P602" t="str">
            <v>Premium</v>
          </cell>
          <cell r="R602" t="str">
            <v>A</v>
          </cell>
        </row>
        <row r="603">
          <cell r="B603">
            <v>52881847</v>
          </cell>
          <cell r="C603" t="str">
            <v>847</v>
          </cell>
          <cell r="D603" t="str">
            <v>TACTIC EMV GADUS S5 T100 2 CX 10X120CC</v>
          </cell>
          <cell r="E603" t="str">
            <v>N/A</v>
          </cell>
          <cell r="F603" t="str">
            <v>IMPORTADO</v>
          </cell>
          <cell r="H603" t="str">
            <v>Graxa</v>
          </cell>
          <cell r="I603" t="str">
            <v>10X1UN</v>
          </cell>
          <cell r="J603" t="str">
            <v>OUTROS</v>
          </cell>
          <cell r="K603" t="str">
            <v>INDUSTRIAL</v>
          </cell>
          <cell r="L603" t="str">
            <v>SHELL BRAND</v>
          </cell>
          <cell r="M603" t="str">
            <v>Importado</v>
          </cell>
          <cell r="N603" t="str">
            <v>N</v>
          </cell>
          <cell r="O603">
            <v>40987</v>
          </cell>
          <cell r="P603" t="str">
            <v>Premium</v>
          </cell>
          <cell r="R603" t="str">
            <v>A</v>
          </cell>
        </row>
        <row r="604">
          <cell r="B604">
            <v>45284855</v>
          </cell>
          <cell r="C604" t="str">
            <v>855</v>
          </cell>
          <cell r="D604" t="str">
            <v>TELLUS S2 M 100 FR. 20LT.</v>
          </cell>
          <cell r="E604">
            <v>45284801</v>
          </cell>
          <cell r="F604" t="str">
            <v>TELLUS S2 M 100 GRANEL</v>
          </cell>
          <cell r="H604" t="str">
            <v>Óleo</v>
          </cell>
          <cell r="I604" t="str">
            <v>20L</v>
          </cell>
          <cell r="J604" t="str">
            <v>BOMBONA</v>
          </cell>
          <cell r="K604" t="str">
            <v>INDUSTRIAL</v>
          </cell>
          <cell r="L604" t="str">
            <v>SHELL BRAND</v>
          </cell>
          <cell r="M604" t="str">
            <v>Local</v>
          </cell>
          <cell r="N604" t="str">
            <v>N</v>
          </cell>
          <cell r="O604">
            <v>40836</v>
          </cell>
          <cell r="P604" t="str">
            <v>Mainstream</v>
          </cell>
          <cell r="R604" t="str">
            <v>A</v>
          </cell>
        </row>
        <row r="605">
          <cell r="B605">
            <v>45284801</v>
          </cell>
          <cell r="C605" t="str">
            <v>801</v>
          </cell>
          <cell r="D605" t="str">
            <v>TELLUS S2 M 100 GRANEL</v>
          </cell>
          <cell r="E605">
            <v>45284801</v>
          </cell>
          <cell r="F605" t="str">
            <v>TELLUS S2 M 100 GRANEL</v>
          </cell>
          <cell r="H605" t="str">
            <v>Óleo</v>
          </cell>
          <cell r="I605" t="str">
            <v>GRANEL</v>
          </cell>
          <cell r="J605" t="str">
            <v>GRANEL</v>
          </cell>
          <cell r="K605" t="str">
            <v>INDUSTRIAL</v>
          </cell>
          <cell r="L605" t="str">
            <v>SHELL BRAND</v>
          </cell>
          <cell r="M605" t="str">
            <v>Local</v>
          </cell>
          <cell r="N605" t="str">
            <v>N</v>
          </cell>
          <cell r="O605">
            <v>40826</v>
          </cell>
          <cell r="P605" t="str">
            <v>Mainstream</v>
          </cell>
          <cell r="R605" t="str">
            <v>A</v>
          </cell>
        </row>
        <row r="606">
          <cell r="B606">
            <v>45284809</v>
          </cell>
          <cell r="C606" t="str">
            <v>809</v>
          </cell>
          <cell r="D606" t="str">
            <v>TELLUS S2 M 100 TB 209L</v>
          </cell>
          <cell r="E606">
            <v>45284801</v>
          </cell>
          <cell r="F606" t="str">
            <v>TELLUS S2 M 100 GRANEL</v>
          </cell>
          <cell r="H606" t="str">
            <v>Óleo</v>
          </cell>
          <cell r="I606" t="str">
            <v>209L</v>
          </cell>
          <cell r="J606" t="str">
            <v>TAMBOR</v>
          </cell>
          <cell r="K606" t="str">
            <v>INDUSTRIAL</v>
          </cell>
          <cell r="L606" t="str">
            <v>SHELL BRAND</v>
          </cell>
          <cell r="M606" t="str">
            <v>Local</v>
          </cell>
          <cell r="N606" t="str">
            <v>N</v>
          </cell>
          <cell r="O606">
            <v>40829</v>
          </cell>
          <cell r="P606" t="str">
            <v>Mainstream</v>
          </cell>
          <cell r="R606" t="str">
            <v>A</v>
          </cell>
        </row>
        <row r="607">
          <cell r="B607">
            <v>45284967</v>
          </cell>
          <cell r="C607" t="str">
            <v>967</v>
          </cell>
          <cell r="D607" t="str">
            <v>TELLUS S2 M 100 TB1000 OW</v>
          </cell>
          <cell r="E607">
            <v>45284801</v>
          </cell>
          <cell r="F607" t="str">
            <v>TELLUS S2 M 100 GRANEL</v>
          </cell>
          <cell r="H607" t="str">
            <v>Óleo</v>
          </cell>
          <cell r="I607" t="str">
            <v>1000L</v>
          </cell>
          <cell r="J607" t="str">
            <v>IBC</v>
          </cell>
          <cell r="K607" t="str">
            <v>INDUSTRIAL</v>
          </cell>
          <cell r="L607" t="str">
            <v>SHELL BRAND</v>
          </cell>
          <cell r="M607" t="str">
            <v>Local</v>
          </cell>
          <cell r="N607" t="str">
            <v>N</v>
          </cell>
          <cell r="O607">
            <v>42388</v>
          </cell>
          <cell r="P607" t="str">
            <v>Mainstream</v>
          </cell>
          <cell r="R607" t="str">
            <v>A</v>
          </cell>
        </row>
        <row r="608">
          <cell r="B608">
            <v>45286855</v>
          </cell>
          <cell r="C608" t="str">
            <v>855</v>
          </cell>
          <cell r="D608" t="str">
            <v>TELLUS S2 M 32 FR. 20LT.</v>
          </cell>
          <cell r="E608">
            <v>45286801</v>
          </cell>
          <cell r="F608" t="str">
            <v>TELLUS S2 M 32 GRANEL</v>
          </cell>
          <cell r="H608" t="str">
            <v>Óleo</v>
          </cell>
          <cell r="I608" t="str">
            <v>20L</v>
          </cell>
          <cell r="J608" t="str">
            <v>BOMBONA</v>
          </cell>
          <cell r="K608" t="str">
            <v>INDUSTRIAL</v>
          </cell>
          <cell r="L608" t="str">
            <v>SHELL BRAND</v>
          </cell>
          <cell r="M608" t="str">
            <v>Local</v>
          </cell>
          <cell r="N608" t="str">
            <v>N</v>
          </cell>
          <cell r="O608">
            <v>40848</v>
          </cell>
          <cell r="P608" t="str">
            <v>Mainstream</v>
          </cell>
          <cell r="R608" t="str">
            <v>A</v>
          </cell>
        </row>
        <row r="609">
          <cell r="B609">
            <v>45286809</v>
          </cell>
          <cell r="C609" t="str">
            <v>809</v>
          </cell>
          <cell r="D609" t="str">
            <v>TELLUS S2 M 32 TB 209L</v>
          </cell>
          <cell r="E609">
            <v>45286801</v>
          </cell>
          <cell r="F609" t="str">
            <v>TELLUS S2 M 32 GRANEL</v>
          </cell>
          <cell r="H609" t="str">
            <v>Óleo</v>
          </cell>
          <cell r="I609" t="str">
            <v>209L</v>
          </cell>
          <cell r="J609" t="str">
            <v>TAMBOR</v>
          </cell>
          <cell r="K609" t="str">
            <v>INDUSTRIAL</v>
          </cell>
          <cell r="L609" t="str">
            <v>SHELL BRAND</v>
          </cell>
          <cell r="M609" t="str">
            <v>Local</v>
          </cell>
          <cell r="N609" t="str">
            <v>N</v>
          </cell>
          <cell r="O609">
            <v>40834</v>
          </cell>
          <cell r="P609" t="str">
            <v>Mainstream</v>
          </cell>
          <cell r="R609" t="str">
            <v>A</v>
          </cell>
        </row>
        <row r="610">
          <cell r="B610">
            <v>45287855</v>
          </cell>
          <cell r="C610" t="str">
            <v>855</v>
          </cell>
          <cell r="D610" t="str">
            <v>TELLUS S2 M 46 FR. 20LT.</v>
          </cell>
          <cell r="E610">
            <v>45287801</v>
          </cell>
          <cell r="F610" t="str">
            <v>TELLUS S2 M 46 GRANEL</v>
          </cell>
          <cell r="H610" t="str">
            <v>Óleo</v>
          </cell>
          <cell r="I610" t="str">
            <v>20L</v>
          </cell>
          <cell r="J610" t="str">
            <v>BOMBONA</v>
          </cell>
          <cell r="K610" t="str">
            <v>INDUSTRIAL</v>
          </cell>
          <cell r="L610" t="str">
            <v>SHELL BRAND</v>
          </cell>
          <cell r="M610" t="str">
            <v>Local</v>
          </cell>
          <cell r="N610" t="str">
            <v>N</v>
          </cell>
          <cell r="O610">
            <v>40829</v>
          </cell>
          <cell r="P610" t="str">
            <v>Mainstream</v>
          </cell>
          <cell r="R610" t="str">
            <v>A</v>
          </cell>
        </row>
        <row r="611">
          <cell r="B611">
            <v>45287801</v>
          </cell>
          <cell r="C611" t="str">
            <v>801</v>
          </cell>
          <cell r="D611" t="str">
            <v>TELLUS S2 M 46 GRANEL</v>
          </cell>
          <cell r="E611">
            <v>45287801</v>
          </cell>
          <cell r="F611" t="str">
            <v>TELLUS S2 M 46 GRANEL</v>
          </cell>
          <cell r="H611" t="str">
            <v>Óleo</v>
          </cell>
          <cell r="I611" t="str">
            <v>GRANEL</v>
          </cell>
          <cell r="J611" t="str">
            <v>GRANEL</v>
          </cell>
          <cell r="K611" t="str">
            <v>INDUSTRIAL</v>
          </cell>
          <cell r="L611" t="str">
            <v>SHELL BRAND</v>
          </cell>
          <cell r="M611" t="str">
            <v>Local</v>
          </cell>
          <cell r="N611" t="str">
            <v>N</v>
          </cell>
          <cell r="O611">
            <v>40827</v>
          </cell>
          <cell r="P611" t="str">
            <v>Mainstream</v>
          </cell>
          <cell r="R611" t="str">
            <v>A</v>
          </cell>
        </row>
        <row r="612">
          <cell r="B612">
            <v>45287809</v>
          </cell>
          <cell r="C612" t="str">
            <v>809</v>
          </cell>
          <cell r="D612" t="str">
            <v>TELLUS S2 M 46 TB 209L</v>
          </cell>
          <cell r="E612">
            <v>45287801</v>
          </cell>
          <cell r="F612" t="str">
            <v>TELLUS S2 M 46 GRANEL</v>
          </cell>
          <cell r="H612" t="str">
            <v>Óleo</v>
          </cell>
          <cell r="I612" t="str">
            <v>209L</v>
          </cell>
          <cell r="J612" t="str">
            <v>TAMBOR</v>
          </cell>
          <cell r="K612" t="str">
            <v>INDUSTRIAL</v>
          </cell>
          <cell r="L612" t="str">
            <v>SHELL BRAND</v>
          </cell>
          <cell r="M612" t="str">
            <v>Local</v>
          </cell>
          <cell r="N612" t="str">
            <v>N</v>
          </cell>
          <cell r="O612">
            <v>40829</v>
          </cell>
          <cell r="P612" t="str">
            <v>Mainstream</v>
          </cell>
          <cell r="R612" t="str">
            <v>A</v>
          </cell>
        </row>
        <row r="613">
          <cell r="B613">
            <v>45287967</v>
          </cell>
          <cell r="C613" t="str">
            <v>967</v>
          </cell>
          <cell r="D613" t="str">
            <v>TELLUS S2 M 46 TB1000 OW</v>
          </cell>
          <cell r="E613">
            <v>45287801</v>
          </cell>
          <cell r="F613" t="str">
            <v>TELLUS S2 M 46 GRANEL</v>
          </cell>
          <cell r="H613" t="str">
            <v>Óleo</v>
          </cell>
          <cell r="I613" t="str">
            <v>1000L</v>
          </cell>
          <cell r="J613" t="str">
            <v>IBC</v>
          </cell>
          <cell r="K613" t="str">
            <v>INDUSTRIAL</v>
          </cell>
          <cell r="L613" t="str">
            <v>SHELL BRAND</v>
          </cell>
          <cell r="M613" t="str">
            <v>Local</v>
          </cell>
          <cell r="N613" t="str">
            <v>N</v>
          </cell>
          <cell r="O613">
            <v>41276</v>
          </cell>
          <cell r="P613" t="str">
            <v>Mainstream</v>
          </cell>
          <cell r="R613" t="str">
            <v>A</v>
          </cell>
        </row>
        <row r="614">
          <cell r="B614">
            <v>45288905</v>
          </cell>
          <cell r="C614" t="str">
            <v>905</v>
          </cell>
          <cell r="D614" t="str">
            <v>TELLUS S2 M 68 CX 12X1L</v>
          </cell>
          <cell r="E614">
            <v>45288801</v>
          </cell>
          <cell r="F614" t="str">
            <v>TELLUS S2 M 68 GRANEL</v>
          </cell>
          <cell r="H614" t="str">
            <v>Óleo</v>
          </cell>
          <cell r="I614" t="str">
            <v>12X1L</v>
          </cell>
          <cell r="J614" t="str">
            <v>1 L</v>
          </cell>
          <cell r="K614" t="str">
            <v>INDUSTRIAL</v>
          </cell>
          <cell r="L614" t="str">
            <v>SHELL BRAND</v>
          </cell>
          <cell r="M614" t="str">
            <v>Local</v>
          </cell>
          <cell r="N614" t="str">
            <v>N</v>
          </cell>
          <cell r="O614">
            <v>42333</v>
          </cell>
          <cell r="P614" t="str">
            <v>Mainstream</v>
          </cell>
          <cell r="R614" t="str">
            <v>A</v>
          </cell>
        </row>
        <row r="615">
          <cell r="B615">
            <v>45288855</v>
          </cell>
          <cell r="C615" t="str">
            <v>855</v>
          </cell>
          <cell r="D615" t="str">
            <v>TELLUS S2 M 68 FR. 20LT.</v>
          </cell>
          <cell r="E615">
            <v>45288801</v>
          </cell>
          <cell r="F615" t="str">
            <v>TELLUS S2 M 68 GRANEL</v>
          </cell>
          <cell r="H615" t="str">
            <v>Óleo</v>
          </cell>
          <cell r="I615" t="str">
            <v>20L</v>
          </cell>
          <cell r="J615" t="str">
            <v>BOMBONA</v>
          </cell>
          <cell r="K615" t="str">
            <v>INDUSTRIAL</v>
          </cell>
          <cell r="L615" t="str">
            <v>SHELL BRAND</v>
          </cell>
          <cell r="M615" t="str">
            <v>Local</v>
          </cell>
          <cell r="N615" t="str">
            <v>N</v>
          </cell>
          <cell r="O615">
            <v>40836</v>
          </cell>
          <cell r="P615" t="str">
            <v>Mainstream</v>
          </cell>
          <cell r="R615" t="str">
            <v>A</v>
          </cell>
        </row>
        <row r="616">
          <cell r="B616">
            <v>45288801</v>
          </cell>
          <cell r="C616" t="str">
            <v>801</v>
          </cell>
          <cell r="D616" t="str">
            <v>TELLUS S2 M 68 GRANEL</v>
          </cell>
          <cell r="E616">
            <v>45288801</v>
          </cell>
          <cell r="F616" t="str">
            <v>TELLUS S2 M 68 GRANEL</v>
          </cell>
          <cell r="H616" t="str">
            <v>Óleo</v>
          </cell>
          <cell r="I616" t="str">
            <v>GRANEL</v>
          </cell>
          <cell r="J616" t="str">
            <v>GRANEL</v>
          </cell>
          <cell r="K616" t="str">
            <v>INDUSTRIAL</v>
          </cell>
          <cell r="L616" t="str">
            <v>SHELL BRAND</v>
          </cell>
          <cell r="M616" t="str">
            <v>Local</v>
          </cell>
          <cell r="N616" t="str">
            <v>N</v>
          </cell>
          <cell r="O616">
            <v>40827</v>
          </cell>
          <cell r="P616" t="str">
            <v>Mainstream</v>
          </cell>
          <cell r="R616" t="str">
            <v>A</v>
          </cell>
        </row>
        <row r="617">
          <cell r="B617">
            <v>45288809</v>
          </cell>
          <cell r="C617" t="str">
            <v>809</v>
          </cell>
          <cell r="D617" t="str">
            <v>TELLUS S2 M 68 TB 209L</v>
          </cell>
          <cell r="E617">
            <v>45288801</v>
          </cell>
          <cell r="F617" t="str">
            <v>TELLUS S2 M 68 GRANEL</v>
          </cell>
          <cell r="H617" t="str">
            <v>Óleo</v>
          </cell>
          <cell r="I617" t="str">
            <v>209L</v>
          </cell>
          <cell r="J617" t="str">
            <v>TAMBOR</v>
          </cell>
          <cell r="K617" t="str">
            <v>INDUSTRIAL</v>
          </cell>
          <cell r="L617" t="str">
            <v>SHELL BRAND</v>
          </cell>
          <cell r="M617" t="str">
            <v>Local</v>
          </cell>
          <cell r="N617" t="str">
            <v>N</v>
          </cell>
          <cell r="O617">
            <v>40830</v>
          </cell>
          <cell r="P617" t="str">
            <v>Mainstream</v>
          </cell>
          <cell r="R617" t="str">
            <v>A</v>
          </cell>
        </row>
        <row r="618">
          <cell r="B618">
            <v>45288967</v>
          </cell>
          <cell r="C618" t="str">
            <v>967</v>
          </cell>
          <cell r="D618" t="str">
            <v>TELLUS S2 M 68 TB1000 OW</v>
          </cell>
          <cell r="E618">
            <v>45288801</v>
          </cell>
          <cell r="F618" t="str">
            <v>TELLUS S2 M 68 GRANEL</v>
          </cell>
          <cell r="H618" t="str">
            <v>Óleo</v>
          </cell>
          <cell r="I618" t="str">
            <v>1000L</v>
          </cell>
          <cell r="J618" t="str">
            <v>IBC</v>
          </cell>
          <cell r="K618" t="str">
            <v>INDUSTRIAL</v>
          </cell>
          <cell r="L618" t="str">
            <v>SHELL BRAND</v>
          </cell>
          <cell r="M618" t="str">
            <v>Local</v>
          </cell>
          <cell r="N618" t="str">
            <v>N</v>
          </cell>
          <cell r="O618">
            <v>41264</v>
          </cell>
          <cell r="P618" t="str">
            <v>Mainstream</v>
          </cell>
          <cell r="R618" t="str">
            <v>A</v>
          </cell>
        </row>
        <row r="619">
          <cell r="B619">
            <v>45656801</v>
          </cell>
          <cell r="C619" t="str">
            <v>801</v>
          </cell>
          <cell r="D619" t="str">
            <v>TELLUS S2 V 100 GRANEL</v>
          </cell>
          <cell r="E619">
            <v>45656801</v>
          </cell>
          <cell r="F619" t="str">
            <v>TELLUS S2 V 100 GRANEL</v>
          </cell>
          <cell r="H619" t="str">
            <v>Óleo</v>
          </cell>
          <cell r="I619" t="str">
            <v>GRANEL</v>
          </cell>
          <cell r="J619" t="str">
            <v>GRANEL</v>
          </cell>
          <cell r="K619" t="str">
            <v>INDUSTRIAL</v>
          </cell>
          <cell r="L619" t="str">
            <v>SHELL BRAND</v>
          </cell>
          <cell r="M619" t="str">
            <v>Local</v>
          </cell>
          <cell r="N619" t="str">
            <v>Y</v>
          </cell>
          <cell r="O619">
            <v>44986</v>
          </cell>
          <cell r="P619" t="str">
            <v>Mainstream</v>
          </cell>
          <cell r="R619" t="str">
            <v>A</v>
          </cell>
        </row>
        <row r="620">
          <cell r="B620">
            <v>43344860</v>
          </cell>
          <cell r="C620" t="str">
            <v>860</v>
          </cell>
          <cell r="D620" t="str">
            <v>TF DCT-F3 236.25 FR 20L</v>
          </cell>
          <cell r="E620" t="str">
            <v>N/A</v>
          </cell>
          <cell r="F620" t="str">
            <v>IMPORTADO</v>
          </cell>
          <cell r="H620" t="str">
            <v>Óleo</v>
          </cell>
          <cell r="I620" t="str">
            <v>20L</v>
          </cell>
          <cell r="J620" t="str">
            <v>BOMBONA</v>
          </cell>
          <cell r="K620" t="str">
            <v>OEM</v>
          </cell>
          <cell r="L620" t="str">
            <v>MB</v>
          </cell>
          <cell r="M620" t="str">
            <v>Importado</v>
          </cell>
          <cell r="N620" t="str">
            <v>Y</v>
          </cell>
          <cell r="O620">
            <v>44531</v>
          </cell>
          <cell r="P620" t="str">
            <v>Mainstream</v>
          </cell>
          <cell r="R620" t="str">
            <v>A</v>
          </cell>
        </row>
        <row r="621">
          <cell r="B621">
            <v>45656809</v>
          </cell>
          <cell r="C621" t="str">
            <v>809</v>
          </cell>
          <cell r="D621" t="str">
            <v>TELLUS S2 V 100 TB 209L</v>
          </cell>
          <cell r="E621">
            <v>45656801</v>
          </cell>
          <cell r="F621" t="str">
            <v>TELLUS S2 V 100 GRANEL</v>
          </cell>
          <cell r="H621" t="str">
            <v>Óleo</v>
          </cell>
          <cell r="I621" t="str">
            <v>209L</v>
          </cell>
          <cell r="J621" t="str">
            <v>TAMBOR</v>
          </cell>
          <cell r="K621" t="str">
            <v>INDUSTRIAL</v>
          </cell>
          <cell r="L621" t="str">
            <v>SHELL BRAND</v>
          </cell>
          <cell r="M621" t="str">
            <v>Local</v>
          </cell>
          <cell r="N621" t="str">
            <v>N</v>
          </cell>
          <cell r="O621">
            <v>40850</v>
          </cell>
          <cell r="P621" t="str">
            <v>Mainstream</v>
          </cell>
          <cell r="R621" t="str">
            <v>A</v>
          </cell>
        </row>
        <row r="622">
          <cell r="B622">
            <v>43705855</v>
          </cell>
          <cell r="C622" t="str">
            <v>855</v>
          </cell>
          <cell r="D622" t="str">
            <v>TELLUS S2 V 32 FR 20L</v>
          </cell>
          <cell r="E622">
            <v>43705801</v>
          </cell>
          <cell r="F622" t="str">
            <v>TELLUS S2 V 32 GRANEL</v>
          </cell>
          <cell r="H622" t="str">
            <v>Óleo</v>
          </cell>
          <cell r="I622" t="str">
            <v>20L</v>
          </cell>
          <cell r="J622" t="str">
            <v>BOMBONA</v>
          </cell>
          <cell r="K622" t="str">
            <v>INDUSTRIAL</v>
          </cell>
          <cell r="L622" t="str">
            <v>SHELL BRAND</v>
          </cell>
          <cell r="M622" t="str">
            <v>Local</v>
          </cell>
          <cell r="N622" t="str">
            <v>N</v>
          </cell>
          <cell r="O622">
            <v>44027</v>
          </cell>
          <cell r="P622" t="str">
            <v>Mainstream</v>
          </cell>
          <cell r="R622" t="str">
            <v>A</v>
          </cell>
        </row>
        <row r="623">
          <cell r="B623">
            <v>43705809</v>
          </cell>
          <cell r="C623" t="str">
            <v>809</v>
          </cell>
          <cell r="D623" t="str">
            <v>TELLUS S2 V 32 TB 209L</v>
          </cell>
          <cell r="E623">
            <v>43705801</v>
          </cell>
          <cell r="F623" t="str">
            <v>TELLUS S2 V 32 GRANEL</v>
          </cell>
          <cell r="H623" t="str">
            <v>Óleo</v>
          </cell>
          <cell r="I623" t="str">
            <v>209L</v>
          </cell>
          <cell r="J623" t="str">
            <v>TAMBOR</v>
          </cell>
          <cell r="K623" t="str">
            <v>INDUSTRIAL</v>
          </cell>
          <cell r="L623" t="str">
            <v>SHELL BRAND</v>
          </cell>
          <cell r="M623" t="str">
            <v>Local</v>
          </cell>
          <cell r="N623" t="str">
            <v>N</v>
          </cell>
          <cell r="O623">
            <v>42415</v>
          </cell>
          <cell r="P623" t="str">
            <v>Mainstream</v>
          </cell>
          <cell r="R623" t="str">
            <v>A</v>
          </cell>
        </row>
        <row r="624">
          <cell r="B624">
            <v>45145855</v>
          </cell>
          <cell r="C624" t="str">
            <v>855</v>
          </cell>
          <cell r="D624" t="str">
            <v>TELLUS S2 V 46 FR 20L</v>
          </cell>
          <cell r="E624">
            <v>45145801</v>
          </cell>
          <cell r="F624" t="str">
            <v>TELLUS S2 V 46 GRANEL</v>
          </cell>
          <cell r="H624" t="str">
            <v>Óleo</v>
          </cell>
          <cell r="I624" t="str">
            <v>20L</v>
          </cell>
          <cell r="J624" t="str">
            <v>BOMBONA</v>
          </cell>
          <cell r="K624" t="str">
            <v>INDUSTRIAL</v>
          </cell>
          <cell r="L624" t="str">
            <v>SHELL BRAND</v>
          </cell>
          <cell r="M624" t="str">
            <v>Local</v>
          </cell>
          <cell r="N624" t="str">
            <v>N</v>
          </cell>
          <cell r="O624">
            <v>41785</v>
          </cell>
          <cell r="P624" t="str">
            <v>Mainstream</v>
          </cell>
          <cell r="R624" t="str">
            <v>A</v>
          </cell>
        </row>
        <row r="625">
          <cell r="B625">
            <v>45145801</v>
          </cell>
          <cell r="C625" t="str">
            <v>801</v>
          </cell>
          <cell r="D625" t="str">
            <v>TELLUS S2 V 46 GRANEL</v>
          </cell>
          <cell r="E625">
            <v>45145801</v>
          </cell>
          <cell r="F625" t="str">
            <v>TELLUS S2 V 46 GRANEL</v>
          </cell>
          <cell r="H625" t="str">
            <v>Óleo</v>
          </cell>
          <cell r="I625" t="str">
            <v>GRANEL</v>
          </cell>
          <cell r="J625" t="str">
            <v>GRANEL</v>
          </cell>
          <cell r="K625" t="str">
            <v>INDUSTRIAL</v>
          </cell>
          <cell r="L625" t="str">
            <v>SHELL BRAND</v>
          </cell>
          <cell r="M625" t="str">
            <v>Local</v>
          </cell>
          <cell r="N625" t="str">
            <v>N</v>
          </cell>
          <cell r="O625">
            <v>41281</v>
          </cell>
          <cell r="P625" t="str">
            <v>Mainstream</v>
          </cell>
          <cell r="R625" t="str">
            <v>A</v>
          </cell>
        </row>
        <row r="626">
          <cell r="B626">
            <v>45145967</v>
          </cell>
          <cell r="C626" t="str">
            <v>967</v>
          </cell>
          <cell r="D626" t="str">
            <v>TELLUS S2 V 46 TB 1000L</v>
          </cell>
          <cell r="E626">
            <v>45145801</v>
          </cell>
          <cell r="F626" t="str">
            <v>TELLUS S2 V 46 GRANEL</v>
          </cell>
          <cell r="H626" t="str">
            <v>Óleo</v>
          </cell>
          <cell r="I626" t="str">
            <v>1000L</v>
          </cell>
          <cell r="J626" t="str">
            <v>IBC</v>
          </cell>
          <cell r="K626" t="str">
            <v>INDUSTRIAL</v>
          </cell>
          <cell r="L626" t="str">
            <v>SHELL BRAND</v>
          </cell>
          <cell r="M626" t="str">
            <v>Local</v>
          </cell>
          <cell r="N626" t="str">
            <v>N</v>
          </cell>
          <cell r="O626">
            <v>43983</v>
          </cell>
          <cell r="P626" t="str">
            <v>Mainstream</v>
          </cell>
          <cell r="R626" t="str">
            <v>A</v>
          </cell>
        </row>
        <row r="627">
          <cell r="B627">
            <v>45145809</v>
          </cell>
          <cell r="C627" t="str">
            <v>809</v>
          </cell>
          <cell r="D627" t="str">
            <v>TELLUS S2 V 46 TB 209L</v>
          </cell>
          <cell r="E627">
            <v>45145801</v>
          </cell>
          <cell r="F627" t="str">
            <v>TELLUS S2 V 46 GRANEL</v>
          </cell>
          <cell r="H627" t="str">
            <v>Óleo</v>
          </cell>
          <cell r="I627" t="str">
            <v>209L</v>
          </cell>
          <cell r="J627" t="str">
            <v>TAMBOR</v>
          </cell>
          <cell r="K627" t="str">
            <v>INDUSTRIAL</v>
          </cell>
          <cell r="L627" t="str">
            <v>SHELL BRAND</v>
          </cell>
          <cell r="M627" t="str">
            <v>Local</v>
          </cell>
          <cell r="N627" t="str">
            <v>N</v>
          </cell>
          <cell r="O627">
            <v>40850</v>
          </cell>
          <cell r="P627" t="str">
            <v>Mainstream</v>
          </cell>
          <cell r="R627" t="str">
            <v>A</v>
          </cell>
        </row>
        <row r="628">
          <cell r="B628">
            <v>43706801</v>
          </cell>
          <cell r="C628" t="str">
            <v>801</v>
          </cell>
          <cell r="D628" t="str">
            <v>TELLUS S2 V 68 GRANEL</v>
          </cell>
          <cell r="E628">
            <v>43706801</v>
          </cell>
          <cell r="F628" t="str">
            <v>TELLUS S2 V 68 GRANEL</v>
          </cell>
          <cell r="H628" t="str">
            <v>Óleo</v>
          </cell>
          <cell r="I628" t="str">
            <v>GRANEL</v>
          </cell>
          <cell r="J628" t="str">
            <v>GRANEL</v>
          </cell>
          <cell r="K628" t="str">
            <v>INDUSTRIAL</v>
          </cell>
          <cell r="L628" t="str">
            <v>SHELL BRAND</v>
          </cell>
          <cell r="M628" t="str">
            <v>Local</v>
          </cell>
          <cell r="N628" t="str">
            <v>N</v>
          </cell>
          <cell r="O628">
            <v>40856</v>
          </cell>
          <cell r="P628" t="str">
            <v>Mainstream</v>
          </cell>
          <cell r="R628" t="str">
            <v>A</v>
          </cell>
        </row>
        <row r="629">
          <cell r="B629">
            <v>43706809</v>
          </cell>
          <cell r="C629" t="str">
            <v>809</v>
          </cell>
          <cell r="D629" t="str">
            <v>TELLUS S2 V 68 TB 209L</v>
          </cell>
          <cell r="E629">
            <v>43706801</v>
          </cell>
          <cell r="F629" t="str">
            <v>TELLUS S2 V 68 GRANEL</v>
          </cell>
          <cell r="H629" t="str">
            <v>Óleo</v>
          </cell>
          <cell r="I629" t="str">
            <v>209L</v>
          </cell>
          <cell r="J629" t="str">
            <v>TAMBOR</v>
          </cell>
          <cell r="K629" t="str">
            <v>INDUSTRIAL</v>
          </cell>
          <cell r="L629" t="str">
            <v>SHELL BRAND</v>
          </cell>
          <cell r="M629" t="str">
            <v>Local</v>
          </cell>
          <cell r="N629" t="str">
            <v>N</v>
          </cell>
          <cell r="O629">
            <v>40856</v>
          </cell>
          <cell r="P629" t="str">
            <v>Mainstream</v>
          </cell>
          <cell r="R629" t="str">
            <v>A</v>
          </cell>
        </row>
        <row r="630">
          <cell r="B630">
            <v>43706967</v>
          </cell>
          <cell r="C630" t="str">
            <v>967</v>
          </cell>
          <cell r="D630" t="str">
            <v>TELLUS S2 V 68 TB1000</v>
          </cell>
          <cell r="E630">
            <v>43706801</v>
          </cell>
          <cell r="F630" t="str">
            <v>TELLUS S2 V 68 GRANEL</v>
          </cell>
          <cell r="H630" t="str">
            <v>Óleo</v>
          </cell>
          <cell r="I630" t="str">
            <v>1000L</v>
          </cell>
          <cell r="J630" t="str">
            <v>IBC</v>
          </cell>
          <cell r="K630" t="str">
            <v>INDUSTRIAL</v>
          </cell>
          <cell r="L630" t="str">
            <v>SHELL BRAND</v>
          </cell>
          <cell r="M630" t="str">
            <v>Local</v>
          </cell>
          <cell r="N630" t="str">
            <v>N</v>
          </cell>
          <cell r="O630">
            <v>44748</v>
          </cell>
          <cell r="P630" t="str">
            <v>Mainstream</v>
          </cell>
          <cell r="R630" t="str">
            <v>A</v>
          </cell>
        </row>
        <row r="631">
          <cell r="B631">
            <v>45381809</v>
          </cell>
          <cell r="C631" t="str">
            <v>809</v>
          </cell>
          <cell r="D631" t="str">
            <v>TURBO T 46 TB 209L EXPO</v>
          </cell>
          <cell r="E631">
            <v>49667801</v>
          </cell>
          <cell r="F631" t="str">
            <v>TURBO T 46 GRANEL</v>
          </cell>
          <cell r="H631" t="str">
            <v>Óleo</v>
          </cell>
          <cell r="I631" t="str">
            <v>209L</v>
          </cell>
          <cell r="J631" t="str">
            <v>TAMBOR</v>
          </cell>
          <cell r="K631" t="str">
            <v>EXPORTAÇÃO</v>
          </cell>
          <cell r="L631" t="str">
            <v>SHELL BRAND</v>
          </cell>
          <cell r="M631" t="str">
            <v>Local</v>
          </cell>
          <cell r="N631" t="str">
            <v>N</v>
          </cell>
          <cell r="O631">
            <v>42856</v>
          </cell>
          <cell r="P631" t="str">
            <v>Mainstream</v>
          </cell>
          <cell r="R631" t="str">
            <v>A</v>
          </cell>
        </row>
        <row r="632">
          <cell r="B632">
            <v>43707849</v>
          </cell>
          <cell r="C632" t="str">
            <v>849</v>
          </cell>
          <cell r="D632" t="str">
            <v>TELLUS S2 VX 15 TB 55UGL</v>
          </cell>
          <cell r="E632" t="str">
            <v>N/A</v>
          </cell>
          <cell r="F632" t="str">
            <v>IMPORTADO</v>
          </cell>
          <cell r="H632" t="str">
            <v>Óleo</v>
          </cell>
          <cell r="I632" t="str">
            <v>209L</v>
          </cell>
          <cell r="J632" t="str">
            <v>TAMBOR</v>
          </cell>
          <cell r="K632" t="str">
            <v>INDUSTRIAL</v>
          </cell>
          <cell r="L632" t="str">
            <v>SHELL BRAND</v>
          </cell>
          <cell r="M632" t="str">
            <v>Importado</v>
          </cell>
          <cell r="N632" t="str">
            <v>N</v>
          </cell>
          <cell r="O632">
            <v>43473</v>
          </cell>
          <cell r="P632" t="str">
            <v>Mainstream</v>
          </cell>
          <cell r="R632" t="str">
            <v>A</v>
          </cell>
        </row>
        <row r="633">
          <cell r="B633">
            <v>41087907</v>
          </cell>
          <cell r="C633" t="str">
            <v>907</v>
          </cell>
          <cell r="D633" t="str">
            <v>VALTRA ENGINE GENUINE 15W40 CX 4X4L</v>
          </cell>
          <cell r="E633">
            <v>44422801</v>
          </cell>
          <cell r="F633" t="str">
            <v>RIMULA R3 EXTRA 15W40 CI-4 GRANEL</v>
          </cell>
          <cell r="H633" t="str">
            <v>Óleo</v>
          </cell>
          <cell r="I633" t="str">
            <v>4X4L</v>
          </cell>
          <cell r="J633" t="str">
            <v>4 L</v>
          </cell>
          <cell r="K633" t="str">
            <v>OEM</v>
          </cell>
          <cell r="L633" t="str">
            <v>AGCO</v>
          </cell>
          <cell r="M633" t="str">
            <v>Local</v>
          </cell>
          <cell r="N633" t="str">
            <v>Y</v>
          </cell>
          <cell r="O633">
            <v>43018</v>
          </cell>
          <cell r="P633" t="str">
            <v>Mainstream</v>
          </cell>
          <cell r="R633" t="str">
            <v>F</v>
          </cell>
        </row>
        <row r="634">
          <cell r="B634">
            <v>41087855</v>
          </cell>
          <cell r="C634" t="str">
            <v>855</v>
          </cell>
          <cell r="D634" t="str">
            <v>VALTRA ENGINE GENUINE 15W40 FR 20L</v>
          </cell>
          <cell r="E634">
            <v>44422801</v>
          </cell>
          <cell r="F634" t="str">
            <v>RIMULA R3 EXTRA 15W40 CI-4 GRANEL</v>
          </cell>
          <cell r="H634" t="str">
            <v>Óleo</v>
          </cell>
          <cell r="I634" t="str">
            <v>20L</v>
          </cell>
          <cell r="J634" t="str">
            <v>BOMBONA</v>
          </cell>
          <cell r="K634" t="str">
            <v>OEM</v>
          </cell>
          <cell r="L634" t="str">
            <v>AGCO</v>
          </cell>
          <cell r="M634" t="str">
            <v>Local</v>
          </cell>
          <cell r="N634" t="str">
            <v>Y</v>
          </cell>
          <cell r="O634">
            <v>43018</v>
          </cell>
          <cell r="P634" t="str">
            <v>Mainstream</v>
          </cell>
          <cell r="R634" t="str">
            <v>A</v>
          </cell>
        </row>
        <row r="635">
          <cell r="B635">
            <v>41087809</v>
          </cell>
          <cell r="C635" t="str">
            <v>809</v>
          </cell>
          <cell r="D635" t="str">
            <v>VALTRA ENGINE GENUINE 15W40 TB 209L</v>
          </cell>
          <cell r="E635">
            <v>44422801</v>
          </cell>
          <cell r="F635" t="str">
            <v>RIMULA R3 EXTRA 15W40 CI-4 GRANEL</v>
          </cell>
          <cell r="H635" t="str">
            <v>Óleo</v>
          </cell>
          <cell r="I635" t="str">
            <v>209L</v>
          </cell>
          <cell r="J635" t="str">
            <v>TAMBOR</v>
          </cell>
          <cell r="K635" t="str">
            <v>OEM</v>
          </cell>
          <cell r="L635" t="str">
            <v>AGCO</v>
          </cell>
          <cell r="M635" t="str">
            <v>Local</v>
          </cell>
          <cell r="N635" t="str">
            <v>Y</v>
          </cell>
          <cell r="O635">
            <v>43018</v>
          </cell>
          <cell r="P635" t="str">
            <v>Mainstream</v>
          </cell>
          <cell r="R635" t="str">
            <v>A</v>
          </cell>
        </row>
        <row r="636">
          <cell r="B636">
            <v>41087967</v>
          </cell>
          <cell r="C636" t="str">
            <v>967</v>
          </cell>
          <cell r="D636" t="str">
            <v>VALTRA ENGINE GENUINE 15W40 TB1000L</v>
          </cell>
          <cell r="E636">
            <v>44422801</v>
          </cell>
          <cell r="F636" t="str">
            <v>RIMULA R3 EXTRA 15W40 CI-4 GRANEL</v>
          </cell>
          <cell r="H636" t="str">
            <v>Óleo</v>
          </cell>
          <cell r="I636" t="str">
            <v>1000L</v>
          </cell>
          <cell r="J636" t="str">
            <v>IBC</v>
          </cell>
          <cell r="K636" t="str">
            <v>OEM</v>
          </cell>
          <cell r="L636" t="str">
            <v>AGCO</v>
          </cell>
          <cell r="M636" t="str">
            <v>Local</v>
          </cell>
          <cell r="N636" t="str">
            <v>Y</v>
          </cell>
          <cell r="O636">
            <v>43018</v>
          </cell>
          <cell r="P636" t="str">
            <v>Mainstream</v>
          </cell>
          <cell r="R636" t="str">
            <v>A</v>
          </cell>
        </row>
        <row r="637">
          <cell r="B637">
            <v>41088855</v>
          </cell>
          <cell r="C637" t="str">
            <v>855</v>
          </cell>
          <cell r="D637" t="str">
            <v>VALTRA ENGINE PREMIUM 10W40 FR 20L</v>
          </cell>
          <cell r="E637">
            <v>44423801</v>
          </cell>
          <cell r="F637" t="str">
            <v>RIMULA R6 MS 10W40 GRANEL</v>
          </cell>
          <cell r="H637" t="str">
            <v>Óleo</v>
          </cell>
          <cell r="I637" t="str">
            <v>20L</v>
          </cell>
          <cell r="J637" t="str">
            <v>BOMBONA</v>
          </cell>
          <cell r="K637" t="str">
            <v>OEM</v>
          </cell>
          <cell r="L637" t="str">
            <v>AGCO</v>
          </cell>
          <cell r="M637" t="str">
            <v>Local</v>
          </cell>
          <cell r="N637" t="str">
            <v>Y</v>
          </cell>
          <cell r="O637">
            <v>43018</v>
          </cell>
          <cell r="P637" t="str">
            <v>Mainstream</v>
          </cell>
          <cell r="R637" t="str">
            <v>A</v>
          </cell>
        </row>
        <row r="638">
          <cell r="B638">
            <v>41088967</v>
          </cell>
          <cell r="C638" t="str">
            <v>967</v>
          </cell>
          <cell r="D638" t="str">
            <v>VALTRA ENGINE PREMIUM 10W40 TB 1000L</v>
          </cell>
          <cell r="E638">
            <v>44423801</v>
          </cell>
          <cell r="F638" t="str">
            <v>RIMULA R6 MS 10W40 GRANEL</v>
          </cell>
          <cell r="H638" t="str">
            <v>Óleo</v>
          </cell>
          <cell r="I638" t="str">
            <v>1000L</v>
          </cell>
          <cell r="J638" t="str">
            <v>IBC</v>
          </cell>
          <cell r="K638" t="str">
            <v>OEM</v>
          </cell>
          <cell r="L638" t="str">
            <v>AGCO</v>
          </cell>
          <cell r="M638" t="str">
            <v>Local</v>
          </cell>
          <cell r="N638" t="str">
            <v>Y</v>
          </cell>
          <cell r="O638">
            <v>43018</v>
          </cell>
          <cell r="P638" t="str">
            <v>Mainstream</v>
          </cell>
          <cell r="R638" t="str">
            <v>A</v>
          </cell>
        </row>
        <row r="639">
          <cell r="B639">
            <v>41088809</v>
          </cell>
          <cell r="C639" t="str">
            <v>809</v>
          </cell>
          <cell r="D639" t="str">
            <v>VALTRA ENGINE PREMIUM 10W40 TB 209L</v>
          </cell>
          <cell r="E639">
            <v>44423801</v>
          </cell>
          <cell r="F639" t="str">
            <v>RIMULA R6 MS 10W40 GRANEL</v>
          </cell>
          <cell r="H639" t="str">
            <v>Óleo</v>
          </cell>
          <cell r="I639" t="str">
            <v>209L</v>
          </cell>
          <cell r="J639" t="str">
            <v>TAMBOR</v>
          </cell>
          <cell r="K639" t="str">
            <v>OEM</v>
          </cell>
          <cell r="L639" t="str">
            <v>AGCO</v>
          </cell>
          <cell r="M639" t="str">
            <v>Local</v>
          </cell>
          <cell r="N639" t="str">
            <v>Y</v>
          </cell>
          <cell r="O639">
            <v>43018</v>
          </cell>
          <cell r="P639" t="str">
            <v>Mainstream</v>
          </cell>
          <cell r="R639" t="str">
            <v>A</v>
          </cell>
        </row>
        <row r="640">
          <cell r="B640">
            <v>41089855</v>
          </cell>
          <cell r="C640" t="str">
            <v>855</v>
          </cell>
          <cell r="D640" t="str">
            <v>VALTRA ENGINE ULTRA 15W40 FR 20L</v>
          </cell>
          <cell r="E640">
            <v>44414801</v>
          </cell>
          <cell r="F640" t="str">
            <v>RIMULA RT4 X 15W40 SHELL GRANEL</v>
          </cell>
          <cell r="H640" t="str">
            <v>Óleo</v>
          </cell>
          <cell r="I640" t="str">
            <v>20L</v>
          </cell>
          <cell r="J640" t="str">
            <v>BOMBONA</v>
          </cell>
          <cell r="K640" t="str">
            <v>OEM</v>
          </cell>
          <cell r="L640" t="str">
            <v>AGCO</v>
          </cell>
          <cell r="M640" t="str">
            <v>Local</v>
          </cell>
          <cell r="N640" t="str">
            <v>Y</v>
          </cell>
          <cell r="O640">
            <v>43018</v>
          </cell>
          <cell r="P640" t="str">
            <v>Mainstream</v>
          </cell>
          <cell r="R640" t="str">
            <v>A</v>
          </cell>
        </row>
        <row r="641">
          <cell r="B641">
            <v>41089967</v>
          </cell>
          <cell r="C641" t="str">
            <v>967</v>
          </cell>
          <cell r="D641" t="str">
            <v>VALTRA ENGINE ULTRA 15W40 TB 1000L</v>
          </cell>
          <cell r="E641">
            <v>44414801</v>
          </cell>
          <cell r="F641" t="str">
            <v>RIMULA RT4 X 15W40 SHELL GRANEL</v>
          </cell>
          <cell r="H641" t="str">
            <v>Óleo</v>
          </cell>
          <cell r="I641" t="str">
            <v>1000L</v>
          </cell>
          <cell r="J641" t="str">
            <v>IBC</v>
          </cell>
          <cell r="K641" t="str">
            <v>OEM</v>
          </cell>
          <cell r="L641" t="str">
            <v>AGCO</v>
          </cell>
          <cell r="M641" t="str">
            <v>Local</v>
          </cell>
          <cell r="N641" t="str">
            <v>Y</v>
          </cell>
          <cell r="O641">
            <v>43018</v>
          </cell>
          <cell r="P641" t="str">
            <v>Mainstream</v>
          </cell>
          <cell r="R641" t="str">
            <v>A</v>
          </cell>
        </row>
        <row r="642">
          <cell r="B642">
            <v>41089809</v>
          </cell>
          <cell r="C642" t="str">
            <v>809</v>
          </cell>
          <cell r="D642" t="str">
            <v>VALTRA ENGINE ULTRA 15W40 TB 209L</v>
          </cell>
          <cell r="E642">
            <v>44414801</v>
          </cell>
          <cell r="F642" t="str">
            <v>RIMULA RT4 X 15W40 SHELL GRANEL</v>
          </cell>
          <cell r="H642" t="str">
            <v>Óleo</v>
          </cell>
          <cell r="I642" t="str">
            <v>209L</v>
          </cell>
          <cell r="J642" t="str">
            <v>TAMBOR</v>
          </cell>
          <cell r="K642" t="str">
            <v>OEM</v>
          </cell>
          <cell r="L642" t="str">
            <v>AGCO</v>
          </cell>
          <cell r="M642" t="str">
            <v>Local</v>
          </cell>
          <cell r="N642" t="str">
            <v>Y</v>
          </cell>
          <cell r="O642">
            <v>43018</v>
          </cell>
          <cell r="P642" t="str">
            <v>Mainstream</v>
          </cell>
          <cell r="R642" t="str">
            <v>A</v>
          </cell>
        </row>
        <row r="643">
          <cell r="B643">
            <v>43091855</v>
          </cell>
          <cell r="C643" t="str">
            <v>855</v>
          </cell>
          <cell r="D643" t="str">
            <v>VALTRA HYDRAULIC MAX FR 20L</v>
          </cell>
          <cell r="E643">
            <v>45288801</v>
          </cell>
          <cell r="F643" t="str">
            <v>TELLUS S2 M 68 GRANEL</v>
          </cell>
          <cell r="H643" t="str">
            <v>Óleo</v>
          </cell>
          <cell r="I643" t="str">
            <v>20L</v>
          </cell>
          <cell r="J643" t="str">
            <v>BOMBONA</v>
          </cell>
          <cell r="K643" t="str">
            <v>OEM</v>
          </cell>
          <cell r="L643" t="str">
            <v>AGCO</v>
          </cell>
          <cell r="M643" t="str">
            <v>Local</v>
          </cell>
          <cell r="N643" t="str">
            <v>Y</v>
          </cell>
          <cell r="O643">
            <v>43697</v>
          </cell>
          <cell r="P643" t="str">
            <v>Mainstream</v>
          </cell>
          <cell r="R643" t="str">
            <v>A</v>
          </cell>
        </row>
        <row r="644">
          <cell r="B644">
            <v>43091801</v>
          </cell>
          <cell r="C644" t="str">
            <v>801</v>
          </cell>
          <cell r="D644" t="str">
            <v>VALTRA HYDRAULIC MAX GRANEL</v>
          </cell>
          <cell r="E644">
            <v>45288801</v>
          </cell>
          <cell r="F644" t="str">
            <v>TELLUS S2 M 68 GRANEL</v>
          </cell>
          <cell r="H644" t="str">
            <v>Óleo</v>
          </cell>
          <cell r="I644" t="str">
            <v>GRANEL</v>
          </cell>
          <cell r="J644" t="str">
            <v>GRANEL</v>
          </cell>
          <cell r="K644" t="str">
            <v>OEM</v>
          </cell>
          <cell r="L644" t="str">
            <v>AGCO</v>
          </cell>
          <cell r="M644" t="str">
            <v>Local</v>
          </cell>
          <cell r="N644" t="str">
            <v>Y</v>
          </cell>
          <cell r="O644">
            <v>43697</v>
          </cell>
          <cell r="P644" t="str">
            <v>Mainstream</v>
          </cell>
          <cell r="R644" t="str">
            <v>A</v>
          </cell>
        </row>
        <row r="645">
          <cell r="B645">
            <v>41090855</v>
          </cell>
          <cell r="C645" t="str">
            <v>855</v>
          </cell>
          <cell r="D645" t="str">
            <v>VALTRA HYDRAULIC MAX PLUS FR 20L</v>
          </cell>
          <cell r="E645">
            <v>43706801</v>
          </cell>
          <cell r="F645" t="str">
            <v>TELLUS S2 V 68 GRANEL</v>
          </cell>
          <cell r="H645" t="str">
            <v>Óleo</v>
          </cell>
          <cell r="I645" t="str">
            <v>20L</v>
          </cell>
          <cell r="J645" t="str">
            <v>BOMBONA</v>
          </cell>
          <cell r="K645" t="str">
            <v>OEM</v>
          </cell>
          <cell r="L645" t="str">
            <v>AGCO</v>
          </cell>
          <cell r="M645" t="str">
            <v>Local</v>
          </cell>
          <cell r="N645" t="str">
            <v>Y</v>
          </cell>
          <cell r="O645">
            <v>43018</v>
          </cell>
          <cell r="P645" t="str">
            <v>Mainstream</v>
          </cell>
          <cell r="R645" t="str">
            <v>A</v>
          </cell>
        </row>
        <row r="646">
          <cell r="B646">
            <v>41090967</v>
          </cell>
          <cell r="C646" t="str">
            <v>967</v>
          </cell>
          <cell r="D646" t="str">
            <v>VALTRA HYDRAULIC MAX PLUS TB 1000L</v>
          </cell>
          <cell r="E646">
            <v>43706801</v>
          </cell>
          <cell r="F646" t="str">
            <v>TELLUS S2 V 68 GRANEL</v>
          </cell>
          <cell r="H646" t="str">
            <v>Óleo</v>
          </cell>
          <cell r="I646" t="str">
            <v>1000L</v>
          </cell>
          <cell r="J646" t="str">
            <v>IBC</v>
          </cell>
          <cell r="K646" t="str">
            <v>OEM</v>
          </cell>
          <cell r="L646" t="str">
            <v>AGCO</v>
          </cell>
          <cell r="M646" t="str">
            <v>Local</v>
          </cell>
          <cell r="N646" t="str">
            <v>Y</v>
          </cell>
          <cell r="O646">
            <v>43018</v>
          </cell>
          <cell r="P646" t="str">
            <v>Mainstream</v>
          </cell>
          <cell r="R646" t="str">
            <v>A</v>
          </cell>
        </row>
        <row r="647">
          <cell r="B647">
            <v>41090809</v>
          </cell>
          <cell r="C647" t="str">
            <v>809</v>
          </cell>
          <cell r="D647" t="str">
            <v>VALTRA HYDRAULIC MAX PLUS TB 209L</v>
          </cell>
          <cell r="E647">
            <v>43706801</v>
          </cell>
          <cell r="F647" t="str">
            <v>TELLUS S2 V 68 GRANEL</v>
          </cell>
          <cell r="H647" t="str">
            <v>Óleo</v>
          </cell>
          <cell r="I647" t="str">
            <v>209L</v>
          </cell>
          <cell r="J647" t="str">
            <v>TAMBOR</v>
          </cell>
          <cell r="K647" t="str">
            <v>OEM</v>
          </cell>
          <cell r="L647" t="str">
            <v>AGCO</v>
          </cell>
          <cell r="M647" t="str">
            <v>Local</v>
          </cell>
          <cell r="N647" t="str">
            <v>Y</v>
          </cell>
          <cell r="O647">
            <v>43018</v>
          </cell>
          <cell r="P647" t="str">
            <v>Mainstream</v>
          </cell>
          <cell r="R647" t="str">
            <v>A</v>
          </cell>
        </row>
        <row r="648">
          <cell r="B648">
            <v>43091967</v>
          </cell>
          <cell r="C648" t="str">
            <v>967</v>
          </cell>
          <cell r="D648" t="str">
            <v>VALTRA HYDRAULIC MAX TB 1000L</v>
          </cell>
          <cell r="E648">
            <v>45288801</v>
          </cell>
          <cell r="F648" t="str">
            <v>TELLUS S2 M 68 GRANEL</v>
          </cell>
          <cell r="H648" t="str">
            <v>Óleo</v>
          </cell>
          <cell r="I648" t="str">
            <v>1000L</v>
          </cell>
          <cell r="J648" t="str">
            <v>IBC</v>
          </cell>
          <cell r="K648" t="str">
            <v>OEM</v>
          </cell>
          <cell r="L648" t="str">
            <v>AGCO</v>
          </cell>
          <cell r="M648" t="str">
            <v>Local</v>
          </cell>
          <cell r="N648" t="str">
            <v>Y</v>
          </cell>
          <cell r="O648">
            <v>43697</v>
          </cell>
          <cell r="P648" t="str">
            <v>Mainstream</v>
          </cell>
          <cell r="R648" t="str">
            <v>A</v>
          </cell>
        </row>
        <row r="649">
          <cell r="B649">
            <v>43091809</v>
          </cell>
          <cell r="C649" t="str">
            <v>809</v>
          </cell>
          <cell r="D649" t="str">
            <v>VALTRA HYDRAULIC MAX TB 209L</v>
          </cell>
          <cell r="E649">
            <v>45288801</v>
          </cell>
          <cell r="F649" t="str">
            <v>TELLUS S2 M 68 GRANEL</v>
          </cell>
          <cell r="H649" t="str">
            <v>Óleo</v>
          </cell>
          <cell r="I649" t="str">
            <v>209L</v>
          </cell>
          <cell r="J649" t="str">
            <v>TAMBOR</v>
          </cell>
          <cell r="K649" t="str">
            <v>OEM</v>
          </cell>
          <cell r="L649" t="str">
            <v>AGCO</v>
          </cell>
          <cell r="M649" t="str">
            <v>Local</v>
          </cell>
          <cell r="N649" t="str">
            <v>Y</v>
          </cell>
          <cell r="O649">
            <v>43697</v>
          </cell>
          <cell r="P649" t="str">
            <v>Mainstream</v>
          </cell>
          <cell r="R649" t="str">
            <v>A</v>
          </cell>
        </row>
        <row r="650">
          <cell r="B650">
            <v>44536855</v>
          </cell>
          <cell r="C650" t="str">
            <v>855</v>
          </cell>
          <cell r="D650" t="str">
            <v>VALTRA TRANSMISSION POWER 80W90 FR 20L</v>
          </cell>
          <cell r="E650">
            <v>43060801</v>
          </cell>
          <cell r="F650" t="str">
            <v>SPIRAX S3 AX 80W90 GRANEL</v>
          </cell>
          <cell r="H650" t="str">
            <v>Óleo</v>
          </cell>
          <cell r="I650" t="str">
            <v>20L</v>
          </cell>
          <cell r="J650" t="str">
            <v>BOMBONA</v>
          </cell>
          <cell r="K650" t="str">
            <v>OEM</v>
          </cell>
          <cell r="L650" t="str">
            <v>AGCO</v>
          </cell>
          <cell r="M650" t="str">
            <v>Local</v>
          </cell>
          <cell r="N650" t="str">
            <v>Y</v>
          </cell>
          <cell r="O650">
            <v>43018</v>
          </cell>
          <cell r="P650" t="str">
            <v>Mainstream</v>
          </cell>
          <cell r="R650" t="str">
            <v>A</v>
          </cell>
        </row>
        <row r="651">
          <cell r="B651">
            <v>44536809</v>
          </cell>
          <cell r="C651" t="str">
            <v>809</v>
          </cell>
          <cell r="D651" t="str">
            <v>VALTRA TRANSMISSION POWER 80W90 TB 209L</v>
          </cell>
          <cell r="E651">
            <v>43060801</v>
          </cell>
          <cell r="F651" t="str">
            <v>SPIRAX S3 AX 80W90 GRANEL</v>
          </cell>
          <cell r="H651" t="str">
            <v>Óleo</v>
          </cell>
          <cell r="I651" t="str">
            <v>209L</v>
          </cell>
          <cell r="J651" t="str">
            <v>TAMBOR</v>
          </cell>
          <cell r="K651" t="str">
            <v>OEM</v>
          </cell>
          <cell r="L651" t="str">
            <v>AGCO</v>
          </cell>
          <cell r="M651" t="str">
            <v>Local</v>
          </cell>
          <cell r="N651" t="str">
            <v>Y</v>
          </cell>
          <cell r="O651">
            <v>43018</v>
          </cell>
          <cell r="P651" t="str">
            <v>Mainstream</v>
          </cell>
          <cell r="R651" t="str">
            <v>A</v>
          </cell>
        </row>
        <row r="652">
          <cell r="B652">
            <v>44537967</v>
          </cell>
          <cell r="C652" t="str">
            <v>967</v>
          </cell>
          <cell r="D652" t="str">
            <v>VALTRA TRANSMISSION PREMIUM 10W30 1000L</v>
          </cell>
          <cell r="E652">
            <v>45283801</v>
          </cell>
          <cell r="F652" t="str">
            <v>SPIRAX S4 TXM GRANEL</v>
          </cell>
          <cell r="H652" t="str">
            <v>Óleo</v>
          </cell>
          <cell r="I652" t="str">
            <v>1000L</v>
          </cell>
          <cell r="J652" t="str">
            <v>IBC</v>
          </cell>
          <cell r="K652" t="str">
            <v>OEM</v>
          </cell>
          <cell r="L652" t="str">
            <v>AGCO</v>
          </cell>
          <cell r="M652" t="str">
            <v>Local</v>
          </cell>
          <cell r="N652" t="str">
            <v>Y</v>
          </cell>
          <cell r="O652">
            <v>43018</v>
          </cell>
          <cell r="P652" t="str">
            <v>Mainstream</v>
          </cell>
          <cell r="R652" t="str">
            <v>A</v>
          </cell>
        </row>
        <row r="653">
          <cell r="B653">
            <v>44537855</v>
          </cell>
          <cell r="C653" t="str">
            <v>855</v>
          </cell>
          <cell r="D653" t="str">
            <v>VALTRA TRANSMISSION PREMIUM 10W30 FR 20L</v>
          </cell>
          <cell r="E653">
            <v>45283801</v>
          </cell>
          <cell r="F653" t="str">
            <v>SPIRAX S4 TXM GRANEL</v>
          </cell>
          <cell r="H653" t="str">
            <v>Óleo</v>
          </cell>
          <cell r="I653" t="str">
            <v>20L</v>
          </cell>
          <cell r="J653" t="str">
            <v>BOMBONA</v>
          </cell>
          <cell r="K653" t="str">
            <v>OEM</v>
          </cell>
          <cell r="L653" t="str">
            <v>AGCO</v>
          </cell>
          <cell r="M653" t="str">
            <v>Local</v>
          </cell>
          <cell r="N653" t="str">
            <v>Y</v>
          </cell>
          <cell r="O653">
            <v>43018</v>
          </cell>
          <cell r="P653" t="str">
            <v>Mainstream</v>
          </cell>
          <cell r="R653" t="str">
            <v>A</v>
          </cell>
        </row>
        <row r="654">
          <cell r="B654">
            <v>44537801</v>
          </cell>
          <cell r="C654" t="str">
            <v>801</v>
          </cell>
          <cell r="D654" t="str">
            <v>VALTRA TRANSMISSION PREMIUM 10W30 GRANEL</v>
          </cell>
          <cell r="E654">
            <v>45283801</v>
          </cell>
          <cell r="F654" t="str">
            <v>SPIRAX S4 TXM GRANEL</v>
          </cell>
          <cell r="H654" t="str">
            <v>Óleo</v>
          </cell>
          <cell r="I654" t="str">
            <v>GRANEL</v>
          </cell>
          <cell r="J654" t="str">
            <v>GRANEL</v>
          </cell>
          <cell r="K654" t="str">
            <v>OEM</v>
          </cell>
          <cell r="L654" t="str">
            <v>AGCO</v>
          </cell>
          <cell r="M654" t="str">
            <v>Local</v>
          </cell>
          <cell r="N654" t="str">
            <v>Y</v>
          </cell>
          <cell r="O654">
            <v>43952</v>
          </cell>
          <cell r="P654" t="str">
            <v>Mainstream</v>
          </cell>
          <cell r="R654" t="str">
            <v>A</v>
          </cell>
        </row>
        <row r="655">
          <cell r="B655">
            <v>44537809</v>
          </cell>
          <cell r="C655" t="str">
            <v>809</v>
          </cell>
          <cell r="D655" t="str">
            <v>VALTRA TRANSMISSION PREMIUM 10W30 TB209L</v>
          </cell>
          <cell r="E655">
            <v>45283801</v>
          </cell>
          <cell r="F655" t="str">
            <v>SPIRAX S4 TXM GRANEL</v>
          </cell>
          <cell r="H655" t="str">
            <v>Óleo</v>
          </cell>
          <cell r="I655" t="str">
            <v>209L</v>
          </cell>
          <cell r="J655" t="str">
            <v>TAMBOR</v>
          </cell>
          <cell r="K655" t="str">
            <v>OEM</v>
          </cell>
          <cell r="L655" t="str">
            <v>AGCO</v>
          </cell>
          <cell r="M655" t="str">
            <v>Local</v>
          </cell>
          <cell r="N655" t="str">
            <v>Y</v>
          </cell>
          <cell r="O655">
            <v>43018</v>
          </cell>
          <cell r="P655" t="str">
            <v>Mainstream</v>
          </cell>
          <cell r="R655" t="str">
            <v>A</v>
          </cell>
        </row>
        <row r="656">
          <cell r="B656">
            <v>43086855</v>
          </cell>
          <cell r="C656" t="str">
            <v>855</v>
          </cell>
          <cell r="D656" t="str">
            <v>VALTRA TRANSMISSION PRO FR 20L</v>
          </cell>
          <cell r="E656">
            <v>43582801</v>
          </cell>
          <cell r="F656" t="str">
            <v>SPIRAX S2 A 90 GRANEL</v>
          </cell>
          <cell r="H656" t="str">
            <v>Óleo</v>
          </cell>
          <cell r="I656" t="str">
            <v>20L</v>
          </cell>
          <cell r="J656" t="str">
            <v>BOMBONA</v>
          </cell>
          <cell r="K656" t="str">
            <v>OEM</v>
          </cell>
          <cell r="L656" t="str">
            <v>AGCO</v>
          </cell>
          <cell r="M656" t="str">
            <v>Local</v>
          </cell>
          <cell r="N656" t="str">
            <v>Y</v>
          </cell>
          <cell r="O656">
            <v>43651</v>
          </cell>
          <cell r="P656" t="str">
            <v>Mainstream</v>
          </cell>
          <cell r="R656" t="str">
            <v>A</v>
          </cell>
        </row>
        <row r="657">
          <cell r="B657">
            <v>43086967</v>
          </cell>
          <cell r="C657" t="str">
            <v>967</v>
          </cell>
          <cell r="D657" t="str">
            <v>VALTRA TRANSMISSION PRO TB 1000L</v>
          </cell>
          <cell r="E657">
            <v>43582801</v>
          </cell>
          <cell r="F657" t="str">
            <v>SPIRAX S2 A 90 GRANEL</v>
          </cell>
          <cell r="H657" t="str">
            <v>Óleo</v>
          </cell>
          <cell r="I657" t="str">
            <v>1000L</v>
          </cell>
          <cell r="J657" t="str">
            <v>IBC</v>
          </cell>
          <cell r="K657" t="str">
            <v>OEM</v>
          </cell>
          <cell r="L657" t="str">
            <v>AGCO</v>
          </cell>
          <cell r="M657" t="str">
            <v>Local</v>
          </cell>
          <cell r="N657" t="str">
            <v>Y</v>
          </cell>
          <cell r="O657">
            <v>43417</v>
          </cell>
          <cell r="P657" t="str">
            <v>Mainstream</v>
          </cell>
          <cell r="R657" t="str">
            <v>A</v>
          </cell>
        </row>
        <row r="658">
          <cell r="B658">
            <v>43086809</v>
          </cell>
          <cell r="C658" t="str">
            <v>809</v>
          </cell>
          <cell r="D658" t="str">
            <v>VALTRA TRANSMISSION PRO TB 209L</v>
          </cell>
          <cell r="E658">
            <v>43582801</v>
          </cell>
          <cell r="F658" t="str">
            <v>SPIRAX S2 A 90 GRANEL</v>
          </cell>
          <cell r="H658" t="str">
            <v>Óleo</v>
          </cell>
          <cell r="I658" t="str">
            <v>209L</v>
          </cell>
          <cell r="J658" t="str">
            <v>TAMBOR</v>
          </cell>
          <cell r="K658" t="str">
            <v>OEM</v>
          </cell>
          <cell r="L658" t="str">
            <v>AGCO</v>
          </cell>
          <cell r="M658" t="str">
            <v>Local</v>
          </cell>
          <cell r="N658" t="str">
            <v>Y</v>
          </cell>
          <cell r="O658">
            <v>43651</v>
          </cell>
          <cell r="P658" t="str">
            <v>Mainstream</v>
          </cell>
          <cell r="R658" t="str">
            <v>A</v>
          </cell>
        </row>
        <row r="659">
          <cell r="B659">
            <v>44539907</v>
          </cell>
          <cell r="C659" t="str">
            <v>907</v>
          </cell>
          <cell r="D659" t="str">
            <v>VALTRA TRANSMISSION SUPER CX 4X4L (NOVO)</v>
          </cell>
          <cell r="E659">
            <v>49757801</v>
          </cell>
          <cell r="F659" t="str">
            <v>WBF 100 NOVO GRANEL</v>
          </cell>
          <cell r="H659" t="str">
            <v>Óleo</v>
          </cell>
          <cell r="I659" t="str">
            <v>4X4L</v>
          </cell>
          <cell r="J659" t="str">
            <v>4 L</v>
          </cell>
          <cell r="K659" t="str">
            <v>OEM</v>
          </cell>
          <cell r="L659" t="str">
            <v>AGCO</v>
          </cell>
          <cell r="M659" t="str">
            <v>Local</v>
          </cell>
          <cell r="N659" t="str">
            <v>Y</v>
          </cell>
          <cell r="O659">
            <v>43669</v>
          </cell>
          <cell r="P659" t="str">
            <v>Mainstream</v>
          </cell>
          <cell r="R659" t="str">
            <v>F</v>
          </cell>
        </row>
        <row r="660">
          <cell r="B660">
            <v>44539855</v>
          </cell>
          <cell r="C660" t="str">
            <v>855</v>
          </cell>
          <cell r="D660" t="str">
            <v>VALTRA TRANSMISSION SUPER FR 20L (NOVO)</v>
          </cell>
          <cell r="E660">
            <v>49757801</v>
          </cell>
          <cell r="F660" t="str">
            <v>WBF 100 NOVO GRANEL</v>
          </cell>
          <cell r="H660" t="str">
            <v>Óleo</v>
          </cell>
          <cell r="I660" t="str">
            <v>20L</v>
          </cell>
          <cell r="J660" t="str">
            <v>BOMBONA</v>
          </cell>
          <cell r="K660" t="str">
            <v>OEM</v>
          </cell>
          <cell r="L660" t="str">
            <v>AGCO</v>
          </cell>
          <cell r="M660" t="str">
            <v>Local</v>
          </cell>
          <cell r="N660" t="str">
            <v>Y</v>
          </cell>
          <cell r="O660">
            <v>43669</v>
          </cell>
          <cell r="P660" t="str">
            <v>Mainstream</v>
          </cell>
          <cell r="R660" t="str">
            <v>A</v>
          </cell>
        </row>
        <row r="661">
          <cell r="B661">
            <v>44539967</v>
          </cell>
          <cell r="C661" t="str">
            <v>967</v>
          </cell>
          <cell r="D661" t="str">
            <v>VALTRA TRANSMISSION SUPER TB 1000L (NOVO</v>
          </cell>
          <cell r="E661">
            <v>49757801</v>
          </cell>
          <cell r="F661" t="str">
            <v>WBF 100 NOVO GRANEL</v>
          </cell>
          <cell r="H661" t="str">
            <v>Óleo</v>
          </cell>
          <cell r="I661" t="str">
            <v>1000L</v>
          </cell>
          <cell r="J661" t="str">
            <v>IBC</v>
          </cell>
          <cell r="K661" t="str">
            <v>OEM</v>
          </cell>
          <cell r="L661" t="str">
            <v>AGCO</v>
          </cell>
          <cell r="M661" t="str">
            <v>Local</v>
          </cell>
          <cell r="N661" t="str">
            <v>Y</v>
          </cell>
          <cell r="O661">
            <v>43669</v>
          </cell>
          <cell r="P661" t="str">
            <v>Mainstream</v>
          </cell>
          <cell r="R661" t="str">
            <v>A</v>
          </cell>
        </row>
        <row r="662">
          <cell r="B662">
            <v>44539809</v>
          </cell>
          <cell r="C662" t="str">
            <v>809</v>
          </cell>
          <cell r="D662" t="str">
            <v>VALTRA TRANSMISSION SUPER TB 209L (NOVO)</v>
          </cell>
          <cell r="E662">
            <v>49757801</v>
          </cell>
          <cell r="F662" t="str">
            <v>WBF 100 NOVO GRANEL</v>
          </cell>
          <cell r="H662" t="str">
            <v>Óleo</v>
          </cell>
          <cell r="I662" t="str">
            <v>209L</v>
          </cell>
          <cell r="J662" t="str">
            <v>TAMBOR</v>
          </cell>
          <cell r="K662" t="str">
            <v>OEM</v>
          </cell>
          <cell r="L662" t="str">
            <v>AGCO</v>
          </cell>
          <cell r="M662" t="str">
            <v>Local</v>
          </cell>
          <cell r="N662" t="str">
            <v>Y</v>
          </cell>
          <cell r="O662">
            <v>43669</v>
          </cell>
          <cell r="P662" t="str">
            <v>Mainstream</v>
          </cell>
          <cell r="R662" t="str">
            <v>A</v>
          </cell>
        </row>
        <row r="663">
          <cell r="B663">
            <v>41091855</v>
          </cell>
          <cell r="C663" t="str">
            <v>855</v>
          </cell>
          <cell r="D663" t="str">
            <v>VALTRA TRANSMISSION UNIQUE 15W40 FR 20L</v>
          </cell>
          <cell r="E663">
            <v>44523801</v>
          </cell>
          <cell r="F663" t="str">
            <v>SPIRAX S3 T GRANEL</v>
          </cell>
          <cell r="H663" t="str">
            <v>Óleo</v>
          </cell>
          <cell r="I663" t="str">
            <v>20L</v>
          </cell>
          <cell r="J663" t="str">
            <v>BOMBONA</v>
          </cell>
          <cell r="K663" t="str">
            <v>OEM</v>
          </cell>
          <cell r="L663" t="str">
            <v>AGCO</v>
          </cell>
          <cell r="M663" t="str">
            <v>Local</v>
          </cell>
          <cell r="N663" t="str">
            <v>Y</v>
          </cell>
          <cell r="O663">
            <v>43018</v>
          </cell>
          <cell r="P663" t="str">
            <v>Mainstream</v>
          </cell>
          <cell r="R663" t="str">
            <v>A</v>
          </cell>
        </row>
        <row r="664">
          <cell r="B664">
            <v>41091809</v>
          </cell>
          <cell r="C664" t="str">
            <v>809</v>
          </cell>
          <cell r="D664" t="str">
            <v>VALTRA TRANSMISSION UNIQUE 15W40 TB 209L</v>
          </cell>
          <cell r="E664">
            <v>44523801</v>
          </cell>
          <cell r="F664" t="str">
            <v>SPIRAX S3 T GRANEL</v>
          </cell>
          <cell r="H664" t="str">
            <v>Óleo</v>
          </cell>
          <cell r="I664" t="str">
            <v>209L</v>
          </cell>
          <cell r="J664" t="str">
            <v>TAMBOR</v>
          </cell>
          <cell r="K664" t="str">
            <v>OEM</v>
          </cell>
          <cell r="L664" t="str">
            <v>AGCO</v>
          </cell>
          <cell r="M664" t="str">
            <v>Local</v>
          </cell>
          <cell r="N664" t="str">
            <v>Y</v>
          </cell>
          <cell r="O664">
            <v>43018</v>
          </cell>
          <cell r="P664" t="str">
            <v>Mainstream</v>
          </cell>
          <cell r="R664" t="str">
            <v>A</v>
          </cell>
        </row>
        <row r="665">
          <cell r="B665">
            <v>41091967</v>
          </cell>
          <cell r="C665" t="str">
            <v>967</v>
          </cell>
          <cell r="D665" t="str">
            <v>VALTRA TRANSMISSION UNIQUE 15W40 TB1000L</v>
          </cell>
          <cell r="E665">
            <v>44523801</v>
          </cell>
          <cell r="F665" t="str">
            <v>SPIRAX S3 T GRANEL</v>
          </cell>
          <cell r="H665" t="str">
            <v>Óleo</v>
          </cell>
          <cell r="I665" t="str">
            <v>1000L</v>
          </cell>
          <cell r="J665" t="str">
            <v>IBC</v>
          </cell>
          <cell r="K665" t="str">
            <v>OEM</v>
          </cell>
          <cell r="L665" t="str">
            <v>AGCO</v>
          </cell>
          <cell r="M665" t="str">
            <v>Local</v>
          </cell>
          <cell r="N665" t="str">
            <v>Y</v>
          </cell>
          <cell r="O665">
            <v>43018</v>
          </cell>
          <cell r="P665" t="str">
            <v>Mainstream</v>
          </cell>
          <cell r="R665" t="str">
            <v>A</v>
          </cell>
        </row>
        <row r="666">
          <cell r="B666">
            <v>43709849</v>
          </cell>
          <cell r="C666" t="str">
            <v>849</v>
          </cell>
          <cell r="D666" t="str">
            <v>TELLUS S2 VX 22 TB 209L</v>
          </cell>
          <cell r="E666" t="str">
            <v>N/A</v>
          </cell>
          <cell r="F666" t="str">
            <v>IMPORTADO</v>
          </cell>
          <cell r="H666" t="str">
            <v>Óleo</v>
          </cell>
          <cell r="I666" t="str">
            <v>209L</v>
          </cell>
          <cell r="J666" t="str">
            <v>TAMBOR</v>
          </cell>
          <cell r="K666" t="str">
            <v>INDUSTRIAL</v>
          </cell>
          <cell r="L666" t="str">
            <v>SHELL BRAND</v>
          </cell>
          <cell r="M666" t="str">
            <v>Importado</v>
          </cell>
          <cell r="N666" t="str">
            <v>N</v>
          </cell>
          <cell r="O666">
            <v>43536</v>
          </cell>
          <cell r="P666" t="str">
            <v>Mainstream</v>
          </cell>
          <cell r="R666" t="str">
            <v>A</v>
          </cell>
        </row>
        <row r="667">
          <cell r="B667">
            <v>40120855</v>
          </cell>
          <cell r="C667" t="str">
            <v>855</v>
          </cell>
          <cell r="D667" t="str">
            <v>VOLVO CX CAMBIO MANUAL SAE 40 FR 20L</v>
          </cell>
          <cell r="E667">
            <v>44242801</v>
          </cell>
          <cell r="F667" t="str">
            <v>RIMULA R2 40 GRANEL EXPO</v>
          </cell>
          <cell r="H667" t="str">
            <v>Óleo</v>
          </cell>
          <cell r="I667" t="str">
            <v>20L</v>
          </cell>
          <cell r="J667" t="str">
            <v>BOMBONA</v>
          </cell>
          <cell r="K667" t="str">
            <v>OEM</v>
          </cell>
          <cell r="L667" t="str">
            <v>VOLVO</v>
          </cell>
          <cell r="M667" t="str">
            <v>Local</v>
          </cell>
          <cell r="N667" t="str">
            <v>Y</v>
          </cell>
          <cell r="O667">
            <v>44075</v>
          </cell>
          <cell r="P667" t="str">
            <v>Mainstream</v>
          </cell>
          <cell r="R667" t="str">
            <v>A</v>
          </cell>
        </row>
        <row r="668">
          <cell r="B668">
            <v>40120801</v>
          </cell>
          <cell r="C668" t="str">
            <v>801</v>
          </cell>
          <cell r="D668" t="str">
            <v>VOLVO CX CAMBIO MANUAL SAE 40 GRANEL</v>
          </cell>
          <cell r="E668">
            <v>44242801</v>
          </cell>
          <cell r="F668" t="str">
            <v>RIMULA R2 40 GRANEL EXPO</v>
          </cell>
          <cell r="H668" t="str">
            <v>Óleo</v>
          </cell>
          <cell r="I668" t="str">
            <v>GRANEL</v>
          </cell>
          <cell r="J668" t="str">
            <v>GRANEL</v>
          </cell>
          <cell r="K668" t="str">
            <v>OEM</v>
          </cell>
          <cell r="L668" t="str">
            <v>VOLVO</v>
          </cell>
          <cell r="M668" t="str">
            <v>Local</v>
          </cell>
          <cell r="N668" t="str">
            <v>Y</v>
          </cell>
          <cell r="O668">
            <v>44075</v>
          </cell>
          <cell r="P668" t="str">
            <v>Mainstream</v>
          </cell>
          <cell r="R668" t="str">
            <v>A</v>
          </cell>
        </row>
        <row r="669">
          <cell r="B669">
            <v>40120809</v>
          </cell>
          <cell r="C669" t="str">
            <v>809</v>
          </cell>
          <cell r="D669" t="str">
            <v>VOLVO CX CAMBIO MANUAL SAE 40 TB 209L</v>
          </cell>
          <cell r="E669">
            <v>44242801</v>
          </cell>
          <cell r="F669" t="str">
            <v>RIMULA R2 40 GRANEL EXPO</v>
          </cell>
          <cell r="H669" t="str">
            <v>Óleo</v>
          </cell>
          <cell r="I669" t="str">
            <v>209L</v>
          </cell>
          <cell r="J669" t="str">
            <v>TAMBOR</v>
          </cell>
          <cell r="K669" t="str">
            <v>OEM</v>
          </cell>
          <cell r="L669" t="str">
            <v>VOLVO</v>
          </cell>
          <cell r="M669" t="str">
            <v>Local</v>
          </cell>
          <cell r="N669" t="str">
            <v>Y</v>
          </cell>
          <cell r="O669">
            <v>44075</v>
          </cell>
          <cell r="P669" t="str">
            <v>Mainstream</v>
          </cell>
          <cell r="R669" t="str">
            <v>A</v>
          </cell>
        </row>
        <row r="670">
          <cell r="B670">
            <v>40121855</v>
          </cell>
          <cell r="C670" t="str">
            <v>855</v>
          </cell>
          <cell r="D670" t="str">
            <v>VOLVO CX MANUAL VEIC SAE 50 FR 20L</v>
          </cell>
          <cell r="E670">
            <v>40121801</v>
          </cell>
          <cell r="F670" t="str">
            <v>VOLVO CX MANUAL VEIC SAE 50 GRANEL</v>
          </cell>
          <cell r="H670" t="str">
            <v>Óleo</v>
          </cell>
          <cell r="I670" t="str">
            <v>20L</v>
          </cell>
          <cell r="J670" t="str">
            <v>BOMBONA</v>
          </cell>
          <cell r="K670" t="str">
            <v>OEM</v>
          </cell>
          <cell r="L670" t="str">
            <v>VOLVO</v>
          </cell>
          <cell r="M670" t="str">
            <v>Local</v>
          </cell>
          <cell r="N670" t="str">
            <v>Y</v>
          </cell>
          <cell r="O670">
            <v>44150</v>
          </cell>
          <cell r="P670" t="str">
            <v>Mainstream</v>
          </cell>
          <cell r="R670" t="str">
            <v>A</v>
          </cell>
        </row>
        <row r="671">
          <cell r="B671">
            <v>40121801</v>
          </cell>
          <cell r="C671" t="str">
            <v>801</v>
          </cell>
          <cell r="D671" t="str">
            <v>VOLVO CX MANUAL VEIC SAE 50 GRANEL</v>
          </cell>
          <cell r="E671">
            <v>40121801</v>
          </cell>
          <cell r="F671" t="str">
            <v>VOLVO CX MANUAL VEIC SAE 50 GRANEL</v>
          </cell>
          <cell r="H671" t="str">
            <v>Óleo</v>
          </cell>
          <cell r="I671" t="str">
            <v>GRANEL</v>
          </cell>
          <cell r="J671" t="str">
            <v>GRANEL</v>
          </cell>
          <cell r="K671" t="str">
            <v>OEM</v>
          </cell>
          <cell r="L671" t="str">
            <v>VOLVO</v>
          </cell>
          <cell r="M671" t="str">
            <v>Local</v>
          </cell>
          <cell r="N671" t="str">
            <v>Y</v>
          </cell>
          <cell r="O671" t="str">
            <v>-</v>
          </cell>
          <cell r="P671" t="str">
            <v>Mainstream</v>
          </cell>
          <cell r="R671" t="str">
            <v>A</v>
          </cell>
        </row>
        <row r="672">
          <cell r="B672">
            <v>40121967</v>
          </cell>
          <cell r="C672" t="str">
            <v>967</v>
          </cell>
          <cell r="D672" t="str">
            <v>VOLVO CX MANUAL VEIC SAE 50 TB 1000L</v>
          </cell>
          <cell r="E672">
            <v>40121801</v>
          </cell>
          <cell r="F672" t="str">
            <v>VOLVO CX MANUAL VEIC SAE 50 GRANEL</v>
          </cell>
          <cell r="H672" t="str">
            <v>Óleo</v>
          </cell>
          <cell r="I672" t="str">
            <v>1000L</v>
          </cell>
          <cell r="J672" t="str">
            <v>IBC</v>
          </cell>
          <cell r="K672" t="str">
            <v>OEM</v>
          </cell>
          <cell r="L672" t="str">
            <v>VOLVO</v>
          </cell>
          <cell r="M672" t="str">
            <v>Local</v>
          </cell>
          <cell r="N672" t="str">
            <v>Y</v>
          </cell>
          <cell r="O672">
            <v>44075</v>
          </cell>
          <cell r="P672" t="str">
            <v>Mainstream</v>
          </cell>
          <cell r="R672" t="str">
            <v>A</v>
          </cell>
        </row>
        <row r="673">
          <cell r="B673">
            <v>40121809</v>
          </cell>
          <cell r="C673" t="str">
            <v>809</v>
          </cell>
          <cell r="D673" t="str">
            <v>VOLVO CX MANUAL VEIC SAE 50 TB 209L</v>
          </cell>
          <cell r="E673">
            <v>40121801</v>
          </cell>
          <cell r="F673" t="str">
            <v>VOLVO CX MANUAL VEIC SAE 50 GRANEL</v>
          </cell>
          <cell r="H673" t="str">
            <v>Óleo</v>
          </cell>
          <cell r="I673" t="str">
            <v>209L</v>
          </cell>
          <cell r="J673" t="str">
            <v>TAMBOR</v>
          </cell>
          <cell r="K673" t="str">
            <v>OEM</v>
          </cell>
          <cell r="L673" t="str">
            <v>VOLVO</v>
          </cell>
          <cell r="M673" t="str">
            <v>Local</v>
          </cell>
          <cell r="N673" t="str">
            <v>Y</v>
          </cell>
          <cell r="O673">
            <v>44075</v>
          </cell>
          <cell r="P673" t="str">
            <v>Mainstream</v>
          </cell>
          <cell r="R673" t="str">
            <v>A</v>
          </cell>
        </row>
        <row r="674">
          <cell r="B674">
            <v>40126905</v>
          </cell>
          <cell r="C674" t="str">
            <v>905</v>
          </cell>
          <cell r="D674" t="str">
            <v>VOLVO FLUID TRANS AUTO CX 12X1L</v>
          </cell>
          <cell r="E674">
            <v>40126801</v>
          </cell>
          <cell r="F674" t="str">
            <v>VOLVO FLUID TRANS AUTO GRANEL</v>
          </cell>
          <cell r="H674" t="str">
            <v>Óleo</v>
          </cell>
          <cell r="I674" t="str">
            <v>12X1L</v>
          </cell>
          <cell r="J674" t="str">
            <v>1 L</v>
          </cell>
          <cell r="K674" t="str">
            <v>OEM</v>
          </cell>
          <cell r="L674" t="str">
            <v>VOLVO</v>
          </cell>
          <cell r="M674" t="str">
            <v>Local</v>
          </cell>
          <cell r="N674" t="str">
            <v>Y</v>
          </cell>
          <cell r="O674">
            <v>44075</v>
          </cell>
          <cell r="P674" t="str">
            <v>Mainstream</v>
          </cell>
          <cell r="R674" t="str">
            <v>A</v>
          </cell>
        </row>
        <row r="675">
          <cell r="B675">
            <v>40126801</v>
          </cell>
          <cell r="C675" t="str">
            <v>801</v>
          </cell>
          <cell r="D675" t="str">
            <v>VOLVO FLUID TRANS AUTO GRANEL</v>
          </cell>
          <cell r="E675">
            <v>40126801</v>
          </cell>
          <cell r="F675" t="str">
            <v>VOLVO FLUID TRANS AUTO GRANEL</v>
          </cell>
          <cell r="H675" t="str">
            <v>Óleo</v>
          </cell>
          <cell r="I675" t="str">
            <v>GRANEL</v>
          </cell>
          <cell r="J675" t="str">
            <v>GRANEL</v>
          </cell>
          <cell r="K675" t="str">
            <v>OEM</v>
          </cell>
          <cell r="L675" t="str">
            <v>VOLVO</v>
          </cell>
          <cell r="M675" t="str">
            <v>Local</v>
          </cell>
          <cell r="N675" t="str">
            <v>Y</v>
          </cell>
          <cell r="O675">
            <v>44034</v>
          </cell>
          <cell r="P675" t="str">
            <v>Mainstream</v>
          </cell>
          <cell r="R675" t="str">
            <v>A</v>
          </cell>
        </row>
        <row r="676">
          <cell r="B676">
            <v>50101817</v>
          </cell>
          <cell r="C676" t="str">
            <v>817</v>
          </cell>
          <cell r="D676" t="str">
            <v>VOLVO GRAXA LUBRIFICANTE BD 18KG</v>
          </cell>
          <cell r="E676" t="str">
            <v>50101801</v>
          </cell>
          <cell r="F676" t="str">
            <v>VOLVO GRAXA LUBRIFICANTE</v>
          </cell>
          <cell r="H676" t="str">
            <v>Graxa</v>
          </cell>
          <cell r="I676" t="str">
            <v>18KG</v>
          </cell>
          <cell r="J676" t="str">
            <v>BALDE</v>
          </cell>
          <cell r="K676" t="str">
            <v>OEM</v>
          </cell>
          <cell r="L676" t="str">
            <v>VOLVO</v>
          </cell>
          <cell r="M676" t="str">
            <v>Local</v>
          </cell>
          <cell r="N676" t="str">
            <v>Y</v>
          </cell>
          <cell r="O676">
            <v>44075</v>
          </cell>
          <cell r="P676" t="str">
            <v>Mainstream</v>
          </cell>
          <cell r="R676" t="str">
            <v>A</v>
          </cell>
        </row>
        <row r="677">
          <cell r="B677">
            <v>50101988</v>
          </cell>
          <cell r="C677" t="str">
            <v>988</v>
          </cell>
          <cell r="D677" t="str">
            <v>VOLVO GRAXA LUBRIFICANTE TB 180KG</v>
          </cell>
          <cell r="E677" t="str">
            <v>50101801</v>
          </cell>
          <cell r="F677" t="str">
            <v>VOLVO GRAXA LUBRIFICANTE</v>
          </cell>
          <cell r="H677" t="str">
            <v>Graxa</v>
          </cell>
          <cell r="I677" t="str">
            <v>180KG</v>
          </cell>
          <cell r="J677" t="str">
            <v>TAMBOR</v>
          </cell>
          <cell r="K677" t="str">
            <v>OEM</v>
          </cell>
          <cell r="L677" t="str">
            <v>VOLVO</v>
          </cell>
          <cell r="M677" t="str">
            <v>Local</v>
          </cell>
          <cell r="N677" t="str">
            <v>Y</v>
          </cell>
          <cell r="O677">
            <v>44075</v>
          </cell>
          <cell r="P677" t="str">
            <v>Mainstream</v>
          </cell>
          <cell r="R677" t="str">
            <v>A</v>
          </cell>
        </row>
        <row r="678">
          <cell r="B678">
            <v>40122905</v>
          </cell>
          <cell r="C678" t="str">
            <v>905</v>
          </cell>
          <cell r="D678" t="str">
            <v>VOLVO MOTOR VDS-3 15W-40 CX 12X1L</v>
          </cell>
          <cell r="E678">
            <v>44414801</v>
          </cell>
          <cell r="F678" t="str">
            <v>RIMULA RT4 X 15W40 SHELL GRANEL</v>
          </cell>
          <cell r="H678" t="str">
            <v>Óleo</v>
          </cell>
          <cell r="I678" t="str">
            <v>12X1L</v>
          </cell>
          <cell r="J678" t="str">
            <v>1 L</v>
          </cell>
          <cell r="K678" t="str">
            <v>OEM</v>
          </cell>
          <cell r="L678" t="str">
            <v>VOLVO</v>
          </cell>
          <cell r="M678" t="str">
            <v>Local</v>
          </cell>
          <cell r="N678" t="str">
            <v>Y</v>
          </cell>
          <cell r="O678">
            <v>44075</v>
          </cell>
          <cell r="P678" t="str">
            <v>Mainstream</v>
          </cell>
          <cell r="R678" t="str">
            <v>A</v>
          </cell>
        </row>
        <row r="679">
          <cell r="B679">
            <v>40122855</v>
          </cell>
          <cell r="C679" t="str">
            <v>855</v>
          </cell>
          <cell r="D679" t="str">
            <v>VOLVO MOTOR VDS-3 15W-40 FR 20L</v>
          </cell>
          <cell r="E679">
            <v>44414801</v>
          </cell>
          <cell r="F679" t="str">
            <v>RIMULA RT4 X 15W40 SHELL GRANEL</v>
          </cell>
          <cell r="H679" t="str">
            <v>Óleo</v>
          </cell>
          <cell r="I679" t="str">
            <v>20L</v>
          </cell>
          <cell r="J679" t="str">
            <v>BOMBONA</v>
          </cell>
          <cell r="K679" t="str">
            <v>OEM</v>
          </cell>
          <cell r="L679" t="str">
            <v>VOLVO</v>
          </cell>
          <cell r="M679" t="str">
            <v>Local</v>
          </cell>
          <cell r="N679" t="str">
            <v>Y</v>
          </cell>
          <cell r="O679">
            <v>44075</v>
          </cell>
          <cell r="P679" t="str">
            <v>Mainstream</v>
          </cell>
          <cell r="R679" t="str">
            <v>A</v>
          </cell>
        </row>
        <row r="680">
          <cell r="B680">
            <v>40122801</v>
          </cell>
          <cell r="C680" t="str">
            <v>801</v>
          </cell>
          <cell r="D680" t="str">
            <v>VOLVO MOTOR VDS-3 15W-40 GRANEL</v>
          </cell>
          <cell r="E680">
            <v>44414801</v>
          </cell>
          <cell r="F680" t="str">
            <v>RIMULA RT4 X 15W40 SHELL GRANEL</v>
          </cell>
          <cell r="H680" t="str">
            <v>Óleo</v>
          </cell>
          <cell r="I680" t="str">
            <v>GRANEL</v>
          </cell>
          <cell r="J680" t="str">
            <v>GRANEL</v>
          </cell>
          <cell r="K680" t="str">
            <v>OEM</v>
          </cell>
          <cell r="L680" t="str">
            <v>VOLVO</v>
          </cell>
          <cell r="M680" t="str">
            <v>Local</v>
          </cell>
          <cell r="N680" t="str">
            <v>Y</v>
          </cell>
          <cell r="O680">
            <v>44075</v>
          </cell>
          <cell r="P680" t="str">
            <v>Mainstream</v>
          </cell>
          <cell r="R680" t="str">
            <v>A</v>
          </cell>
        </row>
        <row r="681">
          <cell r="B681">
            <v>40122967</v>
          </cell>
          <cell r="C681" t="str">
            <v>967</v>
          </cell>
          <cell r="D681" t="str">
            <v>VOLVO MOTOR VDS-3 15W-40 TB 1000L</v>
          </cell>
          <cell r="E681">
            <v>44414801</v>
          </cell>
          <cell r="F681" t="str">
            <v>RIMULA RT4 X 15W40 SHELL GRANEL</v>
          </cell>
          <cell r="H681" t="str">
            <v>Óleo</v>
          </cell>
          <cell r="I681" t="str">
            <v>1000L</v>
          </cell>
          <cell r="J681" t="str">
            <v>IBC</v>
          </cell>
          <cell r="K681" t="str">
            <v>OEM</v>
          </cell>
          <cell r="L681" t="str">
            <v>VOLVO</v>
          </cell>
          <cell r="M681" t="str">
            <v>Local</v>
          </cell>
          <cell r="N681" t="str">
            <v>Y</v>
          </cell>
          <cell r="O681">
            <v>44075</v>
          </cell>
          <cell r="P681" t="str">
            <v>Mainstream</v>
          </cell>
          <cell r="R681" t="str">
            <v>A</v>
          </cell>
        </row>
        <row r="682">
          <cell r="B682">
            <v>40122809</v>
          </cell>
          <cell r="C682" t="str">
            <v>809</v>
          </cell>
          <cell r="D682" t="str">
            <v>VOLVO MOTOR VDS-3 15W-40 TB 209L</v>
          </cell>
          <cell r="E682">
            <v>44414801</v>
          </cell>
          <cell r="F682" t="str">
            <v>RIMULA RT4 X 15W40 SHELL GRANEL</v>
          </cell>
          <cell r="H682" t="str">
            <v>Óleo</v>
          </cell>
          <cell r="I682" t="str">
            <v>209L</v>
          </cell>
          <cell r="J682" t="str">
            <v>TAMBOR</v>
          </cell>
          <cell r="K682" t="str">
            <v>OEM</v>
          </cell>
          <cell r="L682" t="str">
            <v>VOLVO</v>
          </cell>
          <cell r="M682" t="str">
            <v>Local</v>
          </cell>
          <cell r="N682" t="str">
            <v>Y</v>
          </cell>
          <cell r="O682">
            <v>44075</v>
          </cell>
          <cell r="P682" t="str">
            <v>Mainstream</v>
          </cell>
          <cell r="R682" t="str">
            <v>A</v>
          </cell>
        </row>
        <row r="683">
          <cell r="B683">
            <v>40123855</v>
          </cell>
          <cell r="C683" t="str">
            <v>855</v>
          </cell>
          <cell r="D683" t="str">
            <v>VOLVO MOTOR VDS-4.5 10W-30 FR 20L</v>
          </cell>
          <cell r="E683">
            <v>40123801</v>
          </cell>
          <cell r="F683" t="str">
            <v>VOLVO MOTOR VDS-4.5 10W-30 GRANEL</v>
          </cell>
          <cell r="H683" t="str">
            <v>Óleo</v>
          </cell>
          <cell r="I683" t="str">
            <v>20L</v>
          </cell>
          <cell r="J683" t="str">
            <v>BOMBONA</v>
          </cell>
          <cell r="K683" t="str">
            <v>OEM</v>
          </cell>
          <cell r="L683" t="str">
            <v>VOLVO</v>
          </cell>
          <cell r="M683" t="str">
            <v>Local</v>
          </cell>
          <cell r="N683" t="str">
            <v>Y</v>
          </cell>
          <cell r="O683">
            <v>44075</v>
          </cell>
          <cell r="P683" t="str">
            <v>Mainstream</v>
          </cell>
          <cell r="R683" t="str">
            <v>A</v>
          </cell>
        </row>
        <row r="684">
          <cell r="B684">
            <v>40123801</v>
          </cell>
          <cell r="C684" t="str">
            <v>801</v>
          </cell>
          <cell r="D684" t="str">
            <v>VOLVO MOTOR VDS-4.5 10W-30 GRANEL</v>
          </cell>
          <cell r="E684">
            <v>40123801</v>
          </cell>
          <cell r="F684" t="str">
            <v>VOLVO MOTOR VDS-4.5 10W-30 GRANEL</v>
          </cell>
          <cell r="H684" t="str">
            <v>Óleo</v>
          </cell>
          <cell r="I684" t="str">
            <v>GRANEL</v>
          </cell>
          <cell r="J684" t="str">
            <v>GRANEL</v>
          </cell>
          <cell r="K684" t="str">
            <v>OEM</v>
          </cell>
          <cell r="L684" t="str">
            <v>VOLVO</v>
          </cell>
          <cell r="M684" t="str">
            <v>Local</v>
          </cell>
          <cell r="N684" t="str">
            <v>Y</v>
          </cell>
          <cell r="O684">
            <v>44075</v>
          </cell>
          <cell r="P684" t="str">
            <v>Mainstream</v>
          </cell>
          <cell r="R684" t="str">
            <v>A</v>
          </cell>
        </row>
        <row r="685">
          <cell r="B685">
            <v>40123967</v>
          </cell>
          <cell r="C685" t="str">
            <v>967</v>
          </cell>
          <cell r="D685" t="str">
            <v>VOLVO MOTOR VDS-4.5 10W-30 TB 1000L</v>
          </cell>
          <cell r="E685">
            <v>40123801</v>
          </cell>
          <cell r="F685" t="str">
            <v>VOLVO MOTOR VDS-4.5 10W-30 GRANEL</v>
          </cell>
          <cell r="H685" t="str">
            <v>Óleo</v>
          </cell>
          <cell r="I685" t="str">
            <v>1000L</v>
          </cell>
          <cell r="J685" t="str">
            <v>IBC</v>
          </cell>
          <cell r="K685" t="str">
            <v>OEM</v>
          </cell>
          <cell r="L685" t="str">
            <v>VOLVO</v>
          </cell>
          <cell r="M685" t="str">
            <v>Local</v>
          </cell>
          <cell r="N685" t="str">
            <v>Y</v>
          </cell>
          <cell r="O685">
            <v>44075</v>
          </cell>
          <cell r="P685" t="str">
            <v>Mainstream</v>
          </cell>
          <cell r="R685" t="str">
            <v>A</v>
          </cell>
        </row>
        <row r="686">
          <cell r="B686">
            <v>40123809</v>
          </cell>
          <cell r="C686" t="str">
            <v>809</v>
          </cell>
          <cell r="D686" t="str">
            <v>VOLVO MOTOR VDS-4.5 10W-30 TB 209L</v>
          </cell>
          <cell r="E686">
            <v>40123801</v>
          </cell>
          <cell r="F686" t="str">
            <v>VOLVO MOTOR VDS-4.5 10W-30 GRANEL</v>
          </cell>
          <cell r="H686" t="str">
            <v>Óleo</v>
          </cell>
          <cell r="I686" t="str">
            <v>209L</v>
          </cell>
          <cell r="J686" t="str">
            <v>TAMBOR</v>
          </cell>
          <cell r="K686" t="str">
            <v>OEM</v>
          </cell>
          <cell r="L686" t="str">
            <v>VOLVO</v>
          </cell>
          <cell r="M686" t="str">
            <v>Local</v>
          </cell>
          <cell r="N686" t="str">
            <v>Y</v>
          </cell>
          <cell r="O686">
            <v>44075</v>
          </cell>
          <cell r="P686" t="str">
            <v>Mainstream</v>
          </cell>
          <cell r="R686" t="str">
            <v>A</v>
          </cell>
        </row>
        <row r="687">
          <cell r="B687">
            <v>40124905</v>
          </cell>
          <cell r="C687" t="str">
            <v>905</v>
          </cell>
          <cell r="D687" t="str">
            <v>VOLVO PENTA MOTOR VDS-3 15W-40 CX 12X1L</v>
          </cell>
          <cell r="E687">
            <v>44414801</v>
          </cell>
          <cell r="F687" t="str">
            <v>RIMULA RT4 X 15W40 SHELL GRANEL</v>
          </cell>
          <cell r="H687" t="str">
            <v>Óleo</v>
          </cell>
          <cell r="I687" t="str">
            <v>12X1L</v>
          </cell>
          <cell r="J687" t="str">
            <v>1 L</v>
          </cell>
          <cell r="K687" t="str">
            <v>OEM</v>
          </cell>
          <cell r="L687" t="str">
            <v>VOLVO</v>
          </cell>
          <cell r="M687" t="str">
            <v>Local</v>
          </cell>
          <cell r="N687" t="str">
            <v>Y</v>
          </cell>
          <cell r="O687">
            <v>44075</v>
          </cell>
          <cell r="P687" t="str">
            <v>Mainstream</v>
          </cell>
          <cell r="R687" t="str">
            <v>A</v>
          </cell>
        </row>
        <row r="688">
          <cell r="B688">
            <v>40124855</v>
          </cell>
          <cell r="C688" t="str">
            <v>855</v>
          </cell>
          <cell r="D688" t="str">
            <v>VOLVO PENTA MOTOR VDS-3 15W-40 FR 20L</v>
          </cell>
          <cell r="E688">
            <v>44414801</v>
          </cell>
          <cell r="F688" t="str">
            <v>RIMULA RT4 X 15W40 SHELL GRANEL</v>
          </cell>
          <cell r="H688" t="str">
            <v>Óleo</v>
          </cell>
          <cell r="I688" t="str">
            <v>20L</v>
          </cell>
          <cell r="J688" t="str">
            <v>BOMBONA</v>
          </cell>
          <cell r="K688" t="str">
            <v>OEM</v>
          </cell>
          <cell r="L688" t="str">
            <v>VOLVO</v>
          </cell>
          <cell r="M688" t="str">
            <v>Local</v>
          </cell>
          <cell r="N688" t="str">
            <v>Y</v>
          </cell>
          <cell r="O688">
            <v>44075</v>
          </cell>
          <cell r="P688" t="str">
            <v>Mainstream</v>
          </cell>
          <cell r="R688" t="str">
            <v>A</v>
          </cell>
        </row>
        <row r="689">
          <cell r="B689">
            <v>40129905</v>
          </cell>
          <cell r="C689" t="str">
            <v>905</v>
          </cell>
          <cell r="D689" t="str">
            <v>VOLVO PENTA SINTETICO 5W-40 CX 12X1L</v>
          </cell>
          <cell r="E689">
            <v>40129801</v>
          </cell>
          <cell r="F689" t="str">
            <v>VOLVO PENTA SINTETICO 5W-40 GRANEL</v>
          </cell>
          <cell r="H689" t="str">
            <v>Óleo</v>
          </cell>
          <cell r="I689" t="str">
            <v>12X1L</v>
          </cell>
          <cell r="J689" t="str">
            <v>1 L</v>
          </cell>
          <cell r="K689" t="str">
            <v>OEM</v>
          </cell>
          <cell r="L689" t="str">
            <v>VOLVO</v>
          </cell>
          <cell r="M689" t="str">
            <v>Local</v>
          </cell>
          <cell r="N689" t="str">
            <v>Y</v>
          </cell>
          <cell r="O689">
            <v>44186</v>
          </cell>
          <cell r="P689" t="str">
            <v>Mainstream</v>
          </cell>
          <cell r="R689" t="str">
            <v>A</v>
          </cell>
        </row>
        <row r="690">
          <cell r="B690">
            <v>40129979</v>
          </cell>
          <cell r="C690" t="str">
            <v>979</v>
          </cell>
          <cell r="D690" t="str">
            <v>VOLVO PENTA SINTETICO 5W-40 TB 1000L</v>
          </cell>
          <cell r="E690" t="str">
            <v>N/A</v>
          </cell>
          <cell r="F690" t="str">
            <v>IMPORTADO</v>
          </cell>
          <cell r="H690" t="str">
            <v>Óleo</v>
          </cell>
          <cell r="I690" t="str">
            <v>GRANEL</v>
          </cell>
          <cell r="J690" t="str">
            <v>GRANEL</v>
          </cell>
          <cell r="K690" t="str">
            <v>OEM</v>
          </cell>
          <cell r="L690" t="str">
            <v>VOLVO</v>
          </cell>
          <cell r="M690" t="str">
            <v>Importado</v>
          </cell>
          <cell r="N690" t="str">
            <v>Y</v>
          </cell>
          <cell r="O690">
            <v>44207</v>
          </cell>
          <cell r="P690" t="str">
            <v>Mainstream</v>
          </cell>
          <cell r="R690" t="str">
            <v>A</v>
          </cell>
        </row>
        <row r="691">
          <cell r="B691">
            <v>40125855</v>
          </cell>
          <cell r="C691" t="str">
            <v>855</v>
          </cell>
          <cell r="D691" t="str">
            <v>VOLVO PREMIUM DIFER 85W-140 FR 20L</v>
          </cell>
          <cell r="E691">
            <v>45390801</v>
          </cell>
          <cell r="F691" t="str">
            <v>SPIRAX S4 AX 85W140 GRANEL</v>
          </cell>
          <cell r="H691" t="str">
            <v>Óleo</v>
          </cell>
          <cell r="I691" t="str">
            <v>20L</v>
          </cell>
          <cell r="J691" t="str">
            <v>BOMBONA</v>
          </cell>
          <cell r="K691" t="str">
            <v>OEM</v>
          </cell>
          <cell r="L691" t="str">
            <v>VOLVO</v>
          </cell>
          <cell r="M691" t="str">
            <v>Local</v>
          </cell>
          <cell r="N691" t="str">
            <v>Y</v>
          </cell>
          <cell r="O691">
            <v>44075</v>
          </cell>
          <cell r="P691" t="str">
            <v>Mainstream</v>
          </cell>
          <cell r="R691" t="str">
            <v>A</v>
          </cell>
        </row>
        <row r="692">
          <cell r="B692">
            <v>40125801</v>
          </cell>
          <cell r="C692" t="str">
            <v>801</v>
          </cell>
          <cell r="D692" t="str">
            <v>VOLVO PREMIUM DIFER 85W-140 GRANEL</v>
          </cell>
          <cell r="E692">
            <v>45390801</v>
          </cell>
          <cell r="F692" t="str">
            <v>SPIRAX S4 AX 85W140 GRANEL</v>
          </cell>
          <cell r="H692" t="str">
            <v>Óleo</v>
          </cell>
          <cell r="I692" t="str">
            <v>GRANEL</v>
          </cell>
          <cell r="J692" t="str">
            <v>GRANEL</v>
          </cell>
          <cell r="K692" t="str">
            <v>OEM</v>
          </cell>
          <cell r="L692" t="str">
            <v>VOLVO</v>
          </cell>
          <cell r="M692" t="str">
            <v>Local</v>
          </cell>
          <cell r="N692" t="str">
            <v>Y</v>
          </cell>
          <cell r="O692">
            <v>44075</v>
          </cell>
          <cell r="P692" t="str">
            <v>Mainstream</v>
          </cell>
          <cell r="R692" t="str">
            <v>A</v>
          </cell>
        </row>
        <row r="693">
          <cell r="B693">
            <v>40125967</v>
          </cell>
          <cell r="C693" t="str">
            <v>967</v>
          </cell>
          <cell r="D693" t="str">
            <v>VOLVO PREMIUM DIFER 85W-140 TB 1000L</v>
          </cell>
          <cell r="E693">
            <v>45390801</v>
          </cell>
          <cell r="F693" t="str">
            <v>SPIRAX S4 AX 85W140 GRANEL</v>
          </cell>
          <cell r="H693" t="str">
            <v>Óleo</v>
          </cell>
          <cell r="I693" t="str">
            <v>1000L</v>
          </cell>
          <cell r="J693" t="str">
            <v>IBC</v>
          </cell>
          <cell r="K693" t="str">
            <v>OEM</v>
          </cell>
          <cell r="L693" t="str">
            <v>VOLVO</v>
          </cell>
          <cell r="M693" t="str">
            <v>Local</v>
          </cell>
          <cell r="N693" t="str">
            <v>Y</v>
          </cell>
          <cell r="O693">
            <v>44075</v>
          </cell>
          <cell r="P693" t="str">
            <v>Mainstream</v>
          </cell>
          <cell r="R693" t="str">
            <v>A</v>
          </cell>
        </row>
        <row r="694">
          <cell r="B694">
            <v>40125809</v>
          </cell>
          <cell r="C694" t="str">
            <v>809</v>
          </cell>
          <cell r="D694" t="str">
            <v>VOLVO PREMIUM DIFER 85W-140 TB 209L</v>
          </cell>
          <cell r="E694">
            <v>45390801</v>
          </cell>
          <cell r="F694" t="str">
            <v>SPIRAX S4 AX 85W140 GRANEL</v>
          </cell>
          <cell r="H694" t="str">
            <v>Óleo</v>
          </cell>
          <cell r="I694" t="str">
            <v>209L</v>
          </cell>
          <cell r="J694" t="str">
            <v>TAMBOR</v>
          </cell>
          <cell r="K694" t="str">
            <v>OEM</v>
          </cell>
          <cell r="L694" t="str">
            <v>VOLVO</v>
          </cell>
          <cell r="M694" t="str">
            <v>Local</v>
          </cell>
          <cell r="N694" t="str">
            <v>Y</v>
          </cell>
          <cell r="O694">
            <v>44075</v>
          </cell>
          <cell r="P694" t="str">
            <v>Mainstream</v>
          </cell>
          <cell r="R694" t="str">
            <v>A</v>
          </cell>
        </row>
        <row r="695">
          <cell r="B695">
            <v>40127855</v>
          </cell>
          <cell r="C695" t="str">
            <v>855</v>
          </cell>
          <cell r="D695" t="str">
            <v>VOLVO SINTET CX CAMBIO 75W-90 FR 20L</v>
          </cell>
          <cell r="E695">
            <v>45260801</v>
          </cell>
          <cell r="F695" t="str">
            <v>SPIRAX S6 AXME 75W-90 GRANEL</v>
          </cell>
          <cell r="H695" t="str">
            <v>Óleo</v>
          </cell>
          <cell r="I695" t="str">
            <v>20L</v>
          </cell>
          <cell r="J695" t="str">
            <v>BOMBONA</v>
          </cell>
          <cell r="K695" t="str">
            <v>OEM</v>
          </cell>
          <cell r="L695" t="str">
            <v>VOLVO</v>
          </cell>
          <cell r="M695" t="str">
            <v>Importado/reenvase local</v>
          </cell>
          <cell r="N695" t="str">
            <v>Y</v>
          </cell>
          <cell r="O695">
            <v>44562</v>
          </cell>
          <cell r="P695" t="str">
            <v>Mainstream</v>
          </cell>
          <cell r="R695" t="str">
            <v>A</v>
          </cell>
        </row>
        <row r="696">
          <cell r="B696">
            <v>40127809</v>
          </cell>
          <cell r="C696" t="str">
            <v>809</v>
          </cell>
          <cell r="D696" t="str">
            <v>VOLVO SINTET CX CAMBIO 75W-90 TB 209L</v>
          </cell>
          <cell r="E696">
            <v>45260801</v>
          </cell>
          <cell r="F696" t="str">
            <v>SPIRAX S6 AXME 75W-90 GRANEL</v>
          </cell>
          <cell r="H696" t="str">
            <v>Óleo</v>
          </cell>
          <cell r="I696" t="str">
            <v>209L</v>
          </cell>
          <cell r="J696" t="str">
            <v>TAMBOR</v>
          </cell>
          <cell r="K696" t="str">
            <v>OEM</v>
          </cell>
          <cell r="L696" t="str">
            <v>VOLVO</v>
          </cell>
          <cell r="M696" t="str">
            <v>Local</v>
          </cell>
          <cell r="N696" t="str">
            <v>Y</v>
          </cell>
          <cell r="O696">
            <v>44562</v>
          </cell>
          <cell r="P696" t="str">
            <v>Mainstream</v>
          </cell>
          <cell r="R696" t="str">
            <v>A</v>
          </cell>
        </row>
        <row r="697">
          <cell r="B697">
            <v>40128905</v>
          </cell>
          <cell r="C697" t="str">
            <v>905</v>
          </cell>
          <cell r="D697" t="str">
            <v>VOLVO SINTETICO 75W-90 CX 12X1L</v>
          </cell>
          <cell r="E697">
            <v>45260801</v>
          </cell>
          <cell r="F697" t="str">
            <v>SPIRAX S6 AXME 75W-90 GRANEL</v>
          </cell>
          <cell r="H697" t="str">
            <v>Óleo</v>
          </cell>
          <cell r="I697" t="str">
            <v>12X1L</v>
          </cell>
          <cell r="J697" t="str">
            <v>1 L</v>
          </cell>
          <cell r="K697" t="str">
            <v>OEM</v>
          </cell>
          <cell r="L697" t="str">
            <v>VOLVO</v>
          </cell>
          <cell r="M697" t="str">
            <v>Importado/reenvase local</v>
          </cell>
          <cell r="N697" t="str">
            <v>Y</v>
          </cell>
          <cell r="O697">
            <v>44211</v>
          </cell>
          <cell r="P697" t="str">
            <v>Mainstream</v>
          </cell>
          <cell r="R697" t="str">
            <v>A</v>
          </cell>
        </row>
        <row r="698">
          <cell r="B698">
            <v>46134849</v>
          </cell>
          <cell r="C698" t="str">
            <v>849</v>
          </cell>
          <cell r="D698" t="str">
            <v>TELLUS S2 VX 32 FINE 55UGL</v>
          </cell>
          <cell r="E698" t="str">
            <v>N/A</v>
          </cell>
          <cell r="F698" t="str">
            <v>IMPORTADO</v>
          </cell>
          <cell r="H698" t="str">
            <v>Óleo</v>
          </cell>
          <cell r="I698" t="str">
            <v>55UGL</v>
          </cell>
          <cell r="J698" t="str">
            <v>TAMBOR</v>
          </cell>
          <cell r="K698" t="str">
            <v>INDUSTRIAL</v>
          </cell>
          <cell r="L698" t="str">
            <v>SHELL BRAND</v>
          </cell>
          <cell r="M698" t="str">
            <v>Importado</v>
          </cell>
          <cell r="N698" t="str">
            <v>N</v>
          </cell>
          <cell r="O698">
            <v>44682</v>
          </cell>
          <cell r="P698" t="str">
            <v>Mainstream</v>
          </cell>
          <cell r="R698" t="str">
            <v>A</v>
          </cell>
        </row>
        <row r="699">
          <cell r="B699">
            <v>45883849</v>
          </cell>
          <cell r="C699" t="str">
            <v>849</v>
          </cell>
          <cell r="D699" t="str">
            <v>TELLUS S3 M46 TAMBOR</v>
          </cell>
          <cell r="E699" t="str">
            <v>N/A</v>
          </cell>
          <cell r="F699" t="str">
            <v>IMPORTADO</v>
          </cell>
          <cell r="H699" t="str">
            <v>Óleo</v>
          </cell>
          <cell r="I699" t="str">
            <v>55UGL</v>
          </cell>
          <cell r="J699" t="str">
            <v>TAMBOR</v>
          </cell>
          <cell r="K699" t="str">
            <v>INDUSTRIAL</v>
          </cell>
          <cell r="L699" t="str">
            <v>SHELL BRAND</v>
          </cell>
          <cell r="M699" t="str">
            <v>Importado</v>
          </cell>
          <cell r="N699" t="str">
            <v>N</v>
          </cell>
          <cell r="O699">
            <v>41599</v>
          </cell>
          <cell r="P699" t="str">
            <v>Premium</v>
          </cell>
          <cell r="R699" t="str">
            <v>A</v>
          </cell>
        </row>
        <row r="700">
          <cell r="B700">
            <v>45886849</v>
          </cell>
          <cell r="C700" t="str">
            <v>849</v>
          </cell>
          <cell r="D700" t="str">
            <v>TELLUS S3 V 46 TB 209L</v>
          </cell>
          <cell r="E700" t="str">
            <v>N/A</v>
          </cell>
          <cell r="F700" t="str">
            <v>IMPORTADO</v>
          </cell>
          <cell r="H700" t="str">
            <v>Óleo</v>
          </cell>
          <cell r="I700" t="str">
            <v>209L</v>
          </cell>
          <cell r="J700" t="str">
            <v>TAMBOR</v>
          </cell>
          <cell r="K700" t="str">
            <v>INDUSTRIAL</v>
          </cell>
          <cell r="L700" t="str">
            <v>SHELL BRAND</v>
          </cell>
          <cell r="M700" t="str">
            <v>Importado</v>
          </cell>
          <cell r="N700" t="str">
            <v>N</v>
          </cell>
          <cell r="O700">
            <v>44011</v>
          </cell>
          <cell r="P700" t="str">
            <v>Premium</v>
          </cell>
          <cell r="R700" t="str">
            <v>A</v>
          </cell>
        </row>
        <row r="701">
          <cell r="B701">
            <v>45884849</v>
          </cell>
          <cell r="C701" t="str">
            <v>849</v>
          </cell>
          <cell r="D701" t="str">
            <v>TELLUS S4 ME 46 TAMBOR</v>
          </cell>
          <cell r="E701" t="str">
            <v>N/A</v>
          </cell>
          <cell r="F701" t="str">
            <v>IMPORTADO</v>
          </cell>
          <cell r="H701" t="str">
            <v>Óleo</v>
          </cell>
          <cell r="I701" t="str">
            <v>209L</v>
          </cell>
          <cell r="J701" t="str">
            <v>TAMBOR</v>
          </cell>
          <cell r="K701" t="str">
            <v>INDUSTRIAL</v>
          </cell>
          <cell r="L701" t="str">
            <v>SHELL BRAND</v>
          </cell>
          <cell r="M701" t="str">
            <v>Importado</v>
          </cell>
          <cell r="N701" t="str">
            <v>N</v>
          </cell>
          <cell r="O701">
            <v>41799</v>
          </cell>
          <cell r="P701" t="str">
            <v>Premium</v>
          </cell>
          <cell r="R701" t="str">
            <v>A</v>
          </cell>
        </row>
        <row r="702">
          <cell r="B702">
            <v>46144905</v>
          </cell>
          <cell r="C702" t="str">
            <v>905</v>
          </cell>
          <cell r="D702" t="str">
            <v>YAMALUBE 4T 10W40 API SL JASO MA2 12X1L</v>
          </cell>
          <cell r="E702">
            <v>46144801</v>
          </cell>
          <cell r="F702" t="str">
            <v>YAMALUBE 4T 10W40 API SL JASO MA2 GRANEL</v>
          </cell>
          <cell r="H702" t="str">
            <v>Óleo</v>
          </cell>
          <cell r="I702" t="str">
            <v>12X1L</v>
          </cell>
          <cell r="J702" t="str">
            <v>1 L</v>
          </cell>
          <cell r="K702" t="str">
            <v>OEM</v>
          </cell>
          <cell r="L702" t="str">
            <v>YAMAHA</v>
          </cell>
          <cell r="M702" t="str">
            <v>Local</v>
          </cell>
          <cell r="N702" t="str">
            <v>Y</v>
          </cell>
          <cell r="O702">
            <v>44743</v>
          </cell>
          <cell r="P702" t="str">
            <v>Mainstream</v>
          </cell>
          <cell r="R702" t="str">
            <v>A</v>
          </cell>
        </row>
        <row r="703">
          <cell r="B703">
            <v>46137905</v>
          </cell>
          <cell r="C703" t="str">
            <v>905</v>
          </cell>
          <cell r="D703" t="str">
            <v>YAMALUBE 4T 10W40 API SL JASO MB 12X1L</v>
          </cell>
          <cell r="E703">
            <v>46137801</v>
          </cell>
          <cell r="F703" t="str">
            <v>YAMALUBE 4T 10W40 API SL JASO MB GRANEL</v>
          </cell>
          <cell r="H703" t="str">
            <v>Óleo</v>
          </cell>
          <cell r="I703" t="str">
            <v>12X1L</v>
          </cell>
          <cell r="J703" t="str">
            <v>1 L</v>
          </cell>
          <cell r="K703" t="str">
            <v>OEM</v>
          </cell>
          <cell r="L703" t="str">
            <v>YAMAHA</v>
          </cell>
          <cell r="M703" t="str">
            <v>Local</v>
          </cell>
          <cell r="N703" t="str">
            <v>Y</v>
          </cell>
          <cell r="O703">
            <v>44743</v>
          </cell>
          <cell r="P703" t="str">
            <v>Mainstream</v>
          </cell>
          <cell r="R703" t="str">
            <v>A</v>
          </cell>
        </row>
        <row r="704">
          <cell r="B704">
            <v>46136905</v>
          </cell>
          <cell r="C704" t="str">
            <v>905</v>
          </cell>
          <cell r="D704" t="str">
            <v>YAMALUBE 4T 20W50 API SL JASO MA2 12X1L</v>
          </cell>
          <cell r="E704">
            <v>45311801</v>
          </cell>
          <cell r="F704" t="str">
            <v>ADVANCE 4T AX5 20W-50 (SL/MA2) GRANEL</v>
          </cell>
          <cell r="H704" t="str">
            <v>Óleo</v>
          </cell>
          <cell r="I704" t="str">
            <v>12X1L</v>
          </cell>
          <cell r="J704" t="str">
            <v>1 L</v>
          </cell>
          <cell r="K704" t="str">
            <v>OEM</v>
          </cell>
          <cell r="L704" t="str">
            <v>YAMAHA</v>
          </cell>
          <cell r="M704" t="str">
            <v>Local</v>
          </cell>
          <cell r="N704" t="str">
            <v>Y</v>
          </cell>
          <cell r="O704">
            <v>44743</v>
          </cell>
          <cell r="P704" t="str">
            <v>Mainstream</v>
          </cell>
          <cell r="R704" t="str">
            <v>A</v>
          </cell>
        </row>
        <row r="705">
          <cell r="B705">
            <v>46136809</v>
          </cell>
          <cell r="C705" t="str">
            <v>809</v>
          </cell>
          <cell r="D705" t="str">
            <v>YAMALUBE 4T 20W50 API SL JASO MA2 TB209L</v>
          </cell>
          <cell r="E705">
            <v>45311801</v>
          </cell>
          <cell r="F705" t="str">
            <v>ADVANCE 4T AX5 20W-50 (SL/MA2) GRANEL</v>
          </cell>
          <cell r="H705" t="str">
            <v>Óleo</v>
          </cell>
          <cell r="I705" t="str">
            <v>209L</v>
          </cell>
          <cell r="J705" t="str">
            <v>TAMBOR</v>
          </cell>
          <cell r="K705" t="str">
            <v>OEM</v>
          </cell>
          <cell r="L705" t="str">
            <v>YAMAHA</v>
          </cell>
          <cell r="M705" t="str">
            <v>Local</v>
          </cell>
          <cell r="N705" t="str">
            <v>Y</v>
          </cell>
          <cell r="O705">
            <v>44783</v>
          </cell>
          <cell r="P705" t="str">
            <v>Mainstream</v>
          </cell>
          <cell r="R705" t="str">
            <v>A</v>
          </cell>
        </row>
        <row r="706">
          <cell r="B706">
            <v>40089809</v>
          </cell>
          <cell r="C706" t="str">
            <v>809</v>
          </cell>
          <cell r="D706" t="str">
            <v>MAXI PERFORMANCE 10W40 SP 501 505 TB209L</v>
          </cell>
          <cell r="E706">
            <v>41054801</v>
          </cell>
          <cell r="F706" t="str">
            <v>HELIX HX7 10W40 SN NEW GRANEL</v>
          </cell>
          <cell r="H706" t="str">
            <v>Óleo</v>
          </cell>
          <cell r="I706" t="str">
            <v>209L</v>
          </cell>
          <cell r="J706" t="str">
            <v>TAMBOR</v>
          </cell>
          <cell r="K706" t="str">
            <v>OEM</v>
          </cell>
          <cell r="L706" t="str">
            <v>VW</v>
          </cell>
          <cell r="M706" t="str">
            <v>Local</v>
          </cell>
          <cell r="N706" t="str">
            <v>Y</v>
          </cell>
          <cell r="O706" t="str">
            <v>-</v>
          </cell>
          <cell r="P706" t="str">
            <v>Mainstream</v>
          </cell>
          <cell r="R706" t="str">
            <v>WIP</v>
          </cell>
        </row>
        <row r="707">
          <cell r="B707">
            <v>40089905</v>
          </cell>
          <cell r="C707" t="str">
            <v>905</v>
          </cell>
          <cell r="D707" t="str">
            <v>MAXI PERFORMANCE 10W40 SP 501 505 12X1L</v>
          </cell>
          <cell r="E707">
            <v>41054801</v>
          </cell>
          <cell r="F707" t="str">
            <v>HELIX HX7 10W40 SN NEW GRANEL</v>
          </cell>
          <cell r="H707" t="str">
            <v>Óleo</v>
          </cell>
          <cell r="I707" t="str">
            <v>12X1L</v>
          </cell>
          <cell r="J707" t="str">
            <v>1 L</v>
          </cell>
          <cell r="K707" t="str">
            <v>OEM</v>
          </cell>
          <cell r="L707" t="str">
            <v>VW</v>
          </cell>
          <cell r="M707" t="str">
            <v>Local</v>
          </cell>
          <cell r="N707" t="str">
            <v>Y</v>
          </cell>
          <cell r="O707" t="str">
            <v>-</v>
          </cell>
          <cell r="P707" t="str">
            <v>Mainstream</v>
          </cell>
          <cell r="R707" t="str">
            <v>WIP</v>
          </cell>
        </row>
        <row r="708">
          <cell r="B708">
            <v>44164801</v>
          </cell>
          <cell r="C708" t="str">
            <v>801</v>
          </cell>
          <cell r="D708" t="str">
            <v>CVT FLUID NS-3 GRANEL</v>
          </cell>
          <cell r="E708" t="str">
            <v>N/A</v>
          </cell>
          <cell r="F708" t="str">
            <v>IMPORTADO</v>
          </cell>
          <cell r="H708" t="str">
            <v>Óleo</v>
          </cell>
          <cell r="I708" t="str">
            <v>GRANEL</v>
          </cell>
          <cell r="J708" t="str">
            <v>GRANEL</v>
          </cell>
          <cell r="K708" t="str">
            <v>OEM</v>
          </cell>
          <cell r="L708" t="str">
            <v>NISSAN</v>
          </cell>
          <cell r="M708" t="str">
            <v>Importado</v>
          </cell>
          <cell r="N708" t="str">
            <v>Y</v>
          </cell>
          <cell r="O708">
            <v>45047</v>
          </cell>
          <cell r="P708" t="str">
            <v>Mainstream</v>
          </cell>
          <cell r="R708" t="str">
            <v>A</v>
          </cell>
        </row>
        <row r="709">
          <cell r="B709">
            <v>44164849</v>
          </cell>
          <cell r="C709" t="str">
            <v>849</v>
          </cell>
          <cell r="D709" t="str">
            <v>CVT FLUID NS-3 55UGL</v>
          </cell>
          <cell r="E709" t="str">
            <v>N/A</v>
          </cell>
          <cell r="F709" t="str">
            <v>IMPORTADO</v>
          </cell>
          <cell r="H709" t="str">
            <v>Óleo</v>
          </cell>
          <cell r="I709" t="str">
            <v>55UGL</v>
          </cell>
          <cell r="J709" t="str">
            <v>TAMBOR</v>
          </cell>
          <cell r="K709" t="str">
            <v>OEM</v>
          </cell>
          <cell r="L709" t="str">
            <v>NISSAN</v>
          </cell>
          <cell r="M709" t="str">
            <v>Importado</v>
          </cell>
          <cell r="N709" t="str">
            <v>Y</v>
          </cell>
          <cell r="O709">
            <v>45017</v>
          </cell>
          <cell r="P709" t="str">
            <v>Mainstream</v>
          </cell>
          <cell r="R709" t="str">
            <v>A</v>
          </cell>
        </row>
        <row r="710">
          <cell r="B710">
            <v>45885849</v>
          </cell>
          <cell r="C710" t="str">
            <v>849</v>
          </cell>
          <cell r="D710" t="str">
            <v>TELLUS S4 VX 32 TB 55UGL</v>
          </cell>
          <cell r="E710" t="str">
            <v>N/A</v>
          </cell>
          <cell r="F710" t="str">
            <v>IMPORTADO</v>
          </cell>
          <cell r="H710" t="str">
            <v>Óleo</v>
          </cell>
          <cell r="I710" t="str">
            <v>55UGL</v>
          </cell>
          <cell r="J710" t="str">
            <v>TAMBOR</v>
          </cell>
          <cell r="K710" t="str">
            <v>INDUSTRIAL</v>
          </cell>
          <cell r="L710" t="str">
            <v>SHELL BRAND</v>
          </cell>
          <cell r="M710" t="str">
            <v>Importado</v>
          </cell>
          <cell r="N710" t="str">
            <v>N</v>
          </cell>
          <cell r="O710">
            <v>44760</v>
          </cell>
          <cell r="P710" t="str">
            <v>Premium</v>
          </cell>
          <cell r="R710" t="str">
            <v>A</v>
          </cell>
        </row>
        <row r="711">
          <cell r="B711">
            <v>46145905</v>
          </cell>
          <cell r="C711" t="str">
            <v>905</v>
          </cell>
          <cell r="D711" t="str">
            <v>MAXI PERFORMANCE 0W20 508 509 12X1L</v>
          </cell>
          <cell r="E711">
            <v>41271849</v>
          </cell>
          <cell r="F711" t="str">
            <v>HELIX ULTRA PROFESSIONAL AV-L 0W20 TB209L</v>
          </cell>
          <cell r="H711" t="str">
            <v>Óleo</v>
          </cell>
          <cell r="I711" t="str">
            <v>12X1L</v>
          </cell>
          <cell r="J711" t="str">
            <v>1 L</v>
          </cell>
          <cell r="K711" t="str">
            <v>OEM</v>
          </cell>
          <cell r="L711" t="str">
            <v>VW</v>
          </cell>
          <cell r="M711" t="str">
            <v>Importado/reenvase local</v>
          </cell>
          <cell r="N711" t="str">
            <v>N</v>
          </cell>
          <cell r="O711">
            <v>44927</v>
          </cell>
          <cell r="P711" t="str">
            <v>Mainstream</v>
          </cell>
          <cell r="R711" t="str">
            <v>A</v>
          </cell>
        </row>
        <row r="712">
          <cell r="B712">
            <v>41272849</v>
          </cell>
          <cell r="C712" t="str">
            <v>849</v>
          </cell>
          <cell r="D712" t="str">
            <v>SHELL D971 TB209L</v>
          </cell>
          <cell r="E712" t="str">
            <v>N/A</v>
          </cell>
          <cell r="F712" t="str">
            <v>IMPORTADO</v>
          </cell>
          <cell r="H712" t="str">
            <v>Óleo</v>
          </cell>
          <cell r="I712" t="str">
            <v>209L</v>
          </cell>
          <cell r="J712" t="str">
            <v>TAMBOR</v>
          </cell>
          <cell r="K712" t="str">
            <v>CARROS</v>
          </cell>
          <cell r="L712" t="str">
            <v>SHELL BRAND</v>
          </cell>
          <cell r="M712" t="str">
            <v>Importado</v>
          </cell>
          <cell r="N712" t="str">
            <v>N</v>
          </cell>
          <cell r="O712" t="str">
            <v>-</v>
          </cell>
          <cell r="P712" t="str">
            <v>Mainstream</v>
          </cell>
          <cell r="R712" t="str">
            <v>WIP</v>
          </cell>
        </row>
        <row r="713">
          <cell r="B713">
            <v>40000907</v>
          </cell>
          <cell r="C713" t="str">
            <v>907</v>
          </cell>
          <cell r="D713" t="str">
            <v>JD TORQ-GARD II 15W-40 (CI-4) 4L</v>
          </cell>
          <cell r="E713">
            <v>44422801</v>
          </cell>
          <cell r="F713" t="str">
            <v>RIMULA R3 EXTRA 15W40 CI-4 GRANEL</v>
          </cell>
          <cell r="H713" t="str">
            <v>Óleo</v>
          </cell>
          <cell r="I713" t="str">
            <v>4X4L</v>
          </cell>
          <cell r="J713" t="str">
            <v>4 L</v>
          </cell>
          <cell r="K713" t="str">
            <v>OEM</v>
          </cell>
          <cell r="L713" t="str">
            <v>JD</v>
          </cell>
          <cell r="M713" t="str">
            <v>Local</v>
          </cell>
          <cell r="N713" t="str">
            <v>Y</v>
          </cell>
          <cell r="O713">
            <v>44927</v>
          </cell>
          <cell r="P713" t="str">
            <v>Mainstream</v>
          </cell>
          <cell r="R713" t="str">
            <v>A</v>
          </cell>
        </row>
        <row r="714">
          <cell r="B714">
            <v>45289855</v>
          </cell>
          <cell r="C714" t="str">
            <v>855</v>
          </cell>
          <cell r="D714" t="str">
            <v>TONNA S3 M 220 FR. 20LT.</v>
          </cell>
          <cell r="E714">
            <v>45289801</v>
          </cell>
          <cell r="F714" t="str">
            <v>TONNA S3 M 220 GRANEL</v>
          </cell>
          <cell r="H714" t="str">
            <v>Óleo</v>
          </cell>
          <cell r="I714" t="str">
            <v>20L</v>
          </cell>
          <cell r="J714" t="str">
            <v>BOMBONA</v>
          </cell>
          <cell r="K714" t="str">
            <v>INDUSTRIAL</v>
          </cell>
          <cell r="L714" t="str">
            <v>SHELL BRAND</v>
          </cell>
          <cell r="M714" t="str">
            <v>Local</v>
          </cell>
          <cell r="N714" t="str">
            <v>N</v>
          </cell>
          <cell r="O714">
            <v>40841</v>
          </cell>
          <cell r="P714" t="str">
            <v>Premium</v>
          </cell>
          <cell r="R714" t="str">
            <v>A</v>
          </cell>
        </row>
        <row r="715">
          <cell r="B715">
            <v>45289809</v>
          </cell>
          <cell r="C715" t="str">
            <v>809</v>
          </cell>
          <cell r="D715" t="str">
            <v>TONNA S3 M 220 TB 209L</v>
          </cell>
          <cell r="E715">
            <v>45289801</v>
          </cell>
          <cell r="F715" t="str">
            <v>TONNA S3 M 220 GRANEL</v>
          </cell>
          <cell r="H715" t="str">
            <v>Óleo</v>
          </cell>
          <cell r="I715" t="str">
            <v>209L</v>
          </cell>
          <cell r="J715" t="str">
            <v>TAMBOR</v>
          </cell>
          <cell r="K715" t="str">
            <v>INDUSTRIAL</v>
          </cell>
          <cell r="L715" t="str">
            <v>SHELL BRAND</v>
          </cell>
          <cell r="M715" t="str">
            <v>Local</v>
          </cell>
          <cell r="N715" t="str">
            <v>N</v>
          </cell>
          <cell r="O715">
            <v>40837</v>
          </cell>
          <cell r="P715" t="str">
            <v>Premium</v>
          </cell>
          <cell r="R715" t="str">
            <v>A</v>
          </cell>
        </row>
        <row r="716">
          <cell r="B716">
            <v>45290855</v>
          </cell>
          <cell r="C716" t="str">
            <v>855</v>
          </cell>
          <cell r="D716" t="str">
            <v>TONNA S3 M 68 FR. 20LT.</v>
          </cell>
          <cell r="E716">
            <v>45290801</v>
          </cell>
          <cell r="F716" t="str">
            <v>TONNA S3 M 68 GRANEL</v>
          </cell>
          <cell r="H716" t="str">
            <v>Óleo</v>
          </cell>
          <cell r="I716" t="str">
            <v>20L</v>
          </cell>
          <cell r="J716" t="str">
            <v>BOMBONA</v>
          </cell>
          <cell r="K716" t="str">
            <v>INDUSTRIAL</v>
          </cell>
          <cell r="L716" t="str">
            <v>SHELL BRAND</v>
          </cell>
          <cell r="M716" t="str">
            <v>Local</v>
          </cell>
          <cell r="N716" t="str">
            <v>N</v>
          </cell>
          <cell r="O716">
            <v>40827</v>
          </cell>
          <cell r="P716" t="str">
            <v>Premium</v>
          </cell>
          <cell r="R716" t="str">
            <v>A</v>
          </cell>
        </row>
        <row r="717">
          <cell r="B717">
            <v>47967860</v>
          </cell>
          <cell r="C717" t="str">
            <v>860</v>
          </cell>
          <cell r="D717" t="str">
            <v>MB GEN GEAR OIL SAE 75W85  235.16 20L</v>
          </cell>
          <cell r="E717" t="str">
            <v>N/A</v>
          </cell>
          <cell r="F717" t="str">
            <v>IMPORTADO</v>
          </cell>
          <cell r="H717" t="str">
            <v>Óleo</v>
          </cell>
          <cell r="I717" t="str">
            <v>20L</v>
          </cell>
          <cell r="J717" t="str">
            <v>BOMBONA</v>
          </cell>
          <cell r="K717" t="str">
            <v>OEM</v>
          </cell>
          <cell r="L717" t="str">
            <v>MB</v>
          </cell>
          <cell r="M717" t="str">
            <v>Importado</v>
          </cell>
          <cell r="N717" t="str">
            <v>Y</v>
          </cell>
          <cell r="O717">
            <v>45017</v>
          </cell>
          <cell r="P717" t="str">
            <v>tbc</v>
          </cell>
          <cell r="R717" t="str">
            <v>A</v>
          </cell>
        </row>
        <row r="718">
          <cell r="B718">
            <v>47000855</v>
          </cell>
          <cell r="C718" t="str">
            <v>855</v>
          </cell>
          <cell r="D718" t="str">
            <v>RIMULA R6 LME PLUS 5W30 20L</v>
          </cell>
          <cell r="E718">
            <v>47000801</v>
          </cell>
          <cell r="F718" t="str">
            <v>RIMULA R6 LME PLUS 5W30 GRANEL</v>
          </cell>
          <cell r="H718" t="str">
            <v>Óleo</v>
          </cell>
          <cell r="I718" t="str">
            <v>20L</v>
          </cell>
          <cell r="J718" t="str">
            <v>BOMBONA</v>
          </cell>
          <cell r="K718" t="str">
            <v>CAMINHÕES</v>
          </cell>
          <cell r="L718" t="str">
            <v>SHELL BRAND</v>
          </cell>
          <cell r="M718" t="str">
            <v>Local</v>
          </cell>
          <cell r="N718" t="str">
            <v>N</v>
          </cell>
          <cell r="O718">
            <v>45047</v>
          </cell>
          <cell r="P718" t="str">
            <v>tbc</v>
          </cell>
          <cell r="R718" t="str">
            <v>A</v>
          </cell>
        </row>
        <row r="719">
          <cell r="B719">
            <v>47000809</v>
          </cell>
          <cell r="C719" t="str">
            <v>809</v>
          </cell>
          <cell r="D719" t="str">
            <v>RIMULA R6 LME PLUS 5W30 TB209L</v>
          </cell>
          <cell r="E719">
            <v>47000801</v>
          </cell>
          <cell r="F719" t="str">
            <v>RIMULA R6 LME PLUS 5W30 GRANEL</v>
          </cell>
          <cell r="H719" t="str">
            <v>Óleo</v>
          </cell>
          <cell r="I719" t="str">
            <v>209L</v>
          </cell>
          <cell r="J719" t="str">
            <v>TAMBOR</v>
          </cell>
          <cell r="K719" t="str">
            <v>CAMINHÕES</v>
          </cell>
          <cell r="L719" t="str">
            <v>SHELL BRAND</v>
          </cell>
          <cell r="M719" t="str">
            <v>Local</v>
          </cell>
          <cell r="N719" t="str">
            <v>N</v>
          </cell>
          <cell r="O719" t="str">
            <v>-</v>
          </cell>
          <cell r="P719" t="str">
            <v>tbc</v>
          </cell>
          <cell r="R719" t="str">
            <v>A</v>
          </cell>
        </row>
        <row r="720">
          <cell r="B720">
            <v>47000967</v>
          </cell>
          <cell r="C720" t="str">
            <v>967</v>
          </cell>
          <cell r="D720" t="str">
            <v>RIMULA R6 LME PLUS 5W30 TB1000L</v>
          </cell>
          <cell r="E720">
            <v>47000801</v>
          </cell>
          <cell r="F720" t="str">
            <v>RIMULA R6 LME PLUS 5W30 GRANEL</v>
          </cell>
          <cell r="H720" t="str">
            <v>Óleo</v>
          </cell>
          <cell r="I720" t="str">
            <v>1000L</v>
          </cell>
          <cell r="J720" t="str">
            <v>IBC</v>
          </cell>
          <cell r="K720" t="str">
            <v>CAMINHÕES</v>
          </cell>
          <cell r="L720" t="str">
            <v>SHELL BRAND</v>
          </cell>
          <cell r="M720" t="str">
            <v>Local</v>
          </cell>
          <cell r="N720" t="str">
            <v>N</v>
          </cell>
          <cell r="O720" t="str">
            <v>-</v>
          </cell>
          <cell r="P720" t="str">
            <v>tbc</v>
          </cell>
          <cell r="R720" t="str">
            <v>A</v>
          </cell>
        </row>
        <row r="721">
          <cell r="B721">
            <v>47000801</v>
          </cell>
          <cell r="C721" t="str">
            <v>801</v>
          </cell>
          <cell r="D721" t="str">
            <v>RIMULA R6 LME PLUS 5W30 GRANEL</v>
          </cell>
          <cell r="E721">
            <v>47000801</v>
          </cell>
          <cell r="F721" t="str">
            <v>RIMULA R6 LME PLUS 5W30 GRANEL</v>
          </cell>
          <cell r="H721" t="str">
            <v>Óleo</v>
          </cell>
          <cell r="I721" t="str">
            <v>GRANEL</v>
          </cell>
          <cell r="J721" t="str">
            <v>GRANEL</v>
          </cell>
          <cell r="K721" t="str">
            <v>CAMINHÕES</v>
          </cell>
          <cell r="L721" t="str">
            <v>SHELL BRAND</v>
          </cell>
          <cell r="M721" t="str">
            <v>Local</v>
          </cell>
          <cell r="N721" t="str">
            <v>N</v>
          </cell>
          <cell r="O721">
            <v>44927</v>
          </cell>
          <cell r="P721" t="str">
            <v>tbc</v>
          </cell>
          <cell r="R721" t="str">
            <v>A</v>
          </cell>
        </row>
        <row r="722">
          <cell r="B722">
            <v>45290809</v>
          </cell>
          <cell r="C722" t="str">
            <v>809</v>
          </cell>
          <cell r="D722" t="str">
            <v>TONNA S3 M 68 TB 209L</v>
          </cell>
          <cell r="E722">
            <v>45290801</v>
          </cell>
          <cell r="F722" t="str">
            <v>TONNA S3 M 68 GRANEL</v>
          </cell>
          <cell r="H722" t="str">
            <v>Óleo</v>
          </cell>
          <cell r="I722" t="str">
            <v>209L</v>
          </cell>
          <cell r="J722" t="str">
            <v>TAMBOR</v>
          </cell>
          <cell r="K722" t="str">
            <v>INDUSTRIAL</v>
          </cell>
          <cell r="L722" t="str">
            <v>SHELL BRAND</v>
          </cell>
          <cell r="M722" t="str">
            <v>Local</v>
          </cell>
          <cell r="N722" t="str">
            <v>N</v>
          </cell>
          <cell r="O722">
            <v>40850</v>
          </cell>
          <cell r="P722" t="str">
            <v>Premium</v>
          </cell>
          <cell r="R722" t="str">
            <v>A</v>
          </cell>
        </row>
        <row r="723">
          <cell r="B723">
            <v>49662849</v>
          </cell>
          <cell r="C723" t="str">
            <v>849</v>
          </cell>
          <cell r="D723" t="str">
            <v>TURBO S4 GX 32 TB 209L</v>
          </cell>
          <cell r="E723" t="str">
            <v>N/A</v>
          </cell>
          <cell r="F723" t="str">
            <v>IMPORTADO</v>
          </cell>
          <cell r="H723" t="str">
            <v>Óleo</v>
          </cell>
          <cell r="I723" t="str">
            <v>209L</v>
          </cell>
          <cell r="J723" t="str">
            <v>TAMBOR</v>
          </cell>
          <cell r="K723" t="str">
            <v>INDUSTRIAL</v>
          </cell>
          <cell r="L723" t="str">
            <v>SHELL BRAND</v>
          </cell>
          <cell r="M723" t="str">
            <v>Importado</v>
          </cell>
          <cell r="N723" t="str">
            <v>N</v>
          </cell>
          <cell r="O723">
            <v>44179</v>
          </cell>
          <cell r="P723" t="str">
            <v>Premium</v>
          </cell>
          <cell r="R723" t="str">
            <v>A</v>
          </cell>
        </row>
        <row r="724">
          <cell r="B724">
            <v>44960855</v>
          </cell>
          <cell r="C724" t="str">
            <v>855</v>
          </cell>
          <cell r="D724" t="str">
            <v>SCANIA LDF 5 20L</v>
          </cell>
          <cell r="E724">
            <v>44960801</v>
          </cell>
          <cell r="F724" t="str">
            <v>SCANIA LDF 5 GRANEL</v>
          </cell>
          <cell r="H724" t="str">
            <v>Óleo</v>
          </cell>
          <cell r="I724" t="str">
            <v>20L</v>
          </cell>
          <cell r="J724" t="str">
            <v>BOMBONA</v>
          </cell>
          <cell r="K724" t="str">
            <v>OEM</v>
          </cell>
          <cell r="L724" t="str">
            <v>SCANIA</v>
          </cell>
          <cell r="M724" t="str">
            <v>Local</v>
          </cell>
          <cell r="N724" t="str">
            <v>Y</v>
          </cell>
          <cell r="O724">
            <v>44958</v>
          </cell>
          <cell r="P724" t="str">
            <v>tbc</v>
          </cell>
          <cell r="R724" t="str">
            <v>A</v>
          </cell>
        </row>
        <row r="725">
          <cell r="B725">
            <v>44960809</v>
          </cell>
          <cell r="C725" t="str">
            <v>809</v>
          </cell>
          <cell r="D725" t="str">
            <v xml:space="preserve">SCANIA LDF 5 TB209L </v>
          </cell>
          <cell r="E725">
            <v>44960801</v>
          </cell>
          <cell r="F725" t="str">
            <v>SCANIA LDF 5 GRANEL</v>
          </cell>
          <cell r="H725" t="str">
            <v>Óleo</v>
          </cell>
          <cell r="I725" t="str">
            <v>209L</v>
          </cell>
          <cell r="J725" t="str">
            <v>TAMBOR</v>
          </cell>
          <cell r="K725" t="str">
            <v>OEM</v>
          </cell>
          <cell r="L725" t="str">
            <v>SCANIA</v>
          </cell>
          <cell r="M725" t="str">
            <v>Local</v>
          </cell>
          <cell r="N725" t="str">
            <v>Y</v>
          </cell>
          <cell r="O725">
            <v>44958</v>
          </cell>
          <cell r="P725" t="str">
            <v>tbc</v>
          </cell>
          <cell r="R725" t="str">
            <v>A</v>
          </cell>
        </row>
        <row r="726">
          <cell r="B726">
            <v>44960967</v>
          </cell>
          <cell r="C726" t="str">
            <v>967</v>
          </cell>
          <cell r="D726" t="str">
            <v>SCANIA LDF 5 TB1000L</v>
          </cell>
          <cell r="E726">
            <v>44960801</v>
          </cell>
          <cell r="F726" t="str">
            <v>SCANIA LDF 5 GRANEL</v>
          </cell>
          <cell r="H726" t="str">
            <v>Óleo</v>
          </cell>
          <cell r="I726" t="str">
            <v>1000L</v>
          </cell>
          <cell r="J726" t="str">
            <v>IBC</v>
          </cell>
          <cell r="K726" t="str">
            <v>OEM</v>
          </cell>
          <cell r="L726" t="str">
            <v>SCANIA</v>
          </cell>
          <cell r="M726" t="str">
            <v>Local</v>
          </cell>
          <cell r="N726" t="str">
            <v>Y</v>
          </cell>
          <cell r="O726">
            <v>44958</v>
          </cell>
          <cell r="P726" t="str">
            <v>tbc</v>
          </cell>
          <cell r="R726" t="str">
            <v>A</v>
          </cell>
        </row>
        <row r="727">
          <cell r="B727">
            <v>44960801</v>
          </cell>
          <cell r="C727" t="str">
            <v>801</v>
          </cell>
          <cell r="D727" t="str">
            <v>SCANIA LDF 5 GRANEL</v>
          </cell>
          <cell r="E727">
            <v>44960801</v>
          </cell>
          <cell r="F727" t="str">
            <v>SCANIA LDF 5 GRANEL</v>
          </cell>
          <cell r="H727" t="str">
            <v>Óleo</v>
          </cell>
          <cell r="I727" t="str">
            <v>GRANEL</v>
          </cell>
          <cell r="J727" t="str">
            <v>GRANEL</v>
          </cell>
          <cell r="K727" t="str">
            <v>OEM</v>
          </cell>
          <cell r="L727" t="str">
            <v>SCANIA</v>
          </cell>
          <cell r="M727" t="str">
            <v>Local</v>
          </cell>
          <cell r="N727" t="str">
            <v>Y</v>
          </cell>
          <cell r="O727">
            <v>44958</v>
          </cell>
          <cell r="P727" t="str">
            <v>tbc</v>
          </cell>
          <cell r="R727" t="str">
            <v>A</v>
          </cell>
        </row>
        <row r="728">
          <cell r="B728">
            <v>48001849</v>
          </cell>
          <cell r="C728" t="str">
            <v>849</v>
          </cell>
          <cell r="D728" t="str">
            <v>TURBO S4 X 32 TB209L</v>
          </cell>
          <cell r="E728" t="str">
            <v>N/A</v>
          </cell>
          <cell r="F728" t="str">
            <v>IMPORTADO</v>
          </cell>
          <cell r="H728" t="str">
            <v>Óleo</v>
          </cell>
          <cell r="I728" t="str">
            <v>209L</v>
          </cell>
          <cell r="J728" t="str">
            <v>TAMBOR</v>
          </cell>
          <cell r="K728" t="str">
            <v>INDUSTRIAL</v>
          </cell>
          <cell r="L728" t="str">
            <v>SHELL BRAND</v>
          </cell>
          <cell r="M728" t="str">
            <v>Importado</v>
          </cell>
          <cell r="N728" t="str">
            <v>N</v>
          </cell>
          <cell r="O728">
            <v>44750</v>
          </cell>
          <cell r="P728" t="str">
            <v>Premium</v>
          </cell>
          <cell r="R728" t="str">
            <v>A</v>
          </cell>
        </row>
        <row r="729">
          <cell r="B729">
            <v>44164979</v>
          </cell>
          <cell r="C729" t="str">
            <v>979</v>
          </cell>
          <cell r="D729" t="str">
            <v>CVT FLUID NS-3 975L</v>
          </cell>
          <cell r="E729" t="str">
            <v>N/A</v>
          </cell>
          <cell r="F729" t="str">
            <v>IMPORTADO</v>
          </cell>
          <cell r="H729" t="str">
            <v>Óleo</v>
          </cell>
          <cell r="I729" t="str">
            <v>975L</v>
          </cell>
          <cell r="J729" t="str">
            <v>IBC</v>
          </cell>
          <cell r="K729" t="str">
            <v>OEM</v>
          </cell>
          <cell r="L729" t="str">
            <v>NISSAN</v>
          </cell>
          <cell r="M729" t="str">
            <v>Importado</v>
          </cell>
          <cell r="N729" t="str">
            <v>Y</v>
          </cell>
          <cell r="O729">
            <v>44986</v>
          </cell>
          <cell r="P729" t="str">
            <v>Mainstream</v>
          </cell>
          <cell r="R729" t="str">
            <v>A</v>
          </cell>
        </row>
        <row r="730">
          <cell r="B730">
            <v>44770905</v>
          </cell>
          <cell r="C730" t="str">
            <v>905</v>
          </cell>
          <cell r="D730" t="str">
            <v>ADVANCE 4T AX6 10W-30 (SL/MA2) CX 12X1L</v>
          </cell>
          <cell r="E730">
            <v>44770801</v>
          </cell>
          <cell r="F730" t="str">
            <v>ADVANCE 4T AX6 10W-30 (SL/MA2) GRANEL</v>
          </cell>
          <cell r="H730" t="str">
            <v>Óleo</v>
          </cell>
          <cell r="I730" t="str">
            <v>12X1L</v>
          </cell>
          <cell r="J730" t="str">
            <v>1 L</v>
          </cell>
          <cell r="K730" t="str">
            <v>MOTOS</v>
          </cell>
          <cell r="L730" t="str">
            <v>SHELL BRAND</v>
          </cell>
          <cell r="M730" t="str">
            <v>Local</v>
          </cell>
          <cell r="N730" t="str">
            <v>N</v>
          </cell>
          <cell r="O730">
            <v>44986</v>
          </cell>
          <cell r="P730" t="str">
            <v>Premium</v>
          </cell>
          <cell r="R730" t="str">
            <v>A</v>
          </cell>
        </row>
        <row r="731">
          <cell r="B731">
            <v>44762905</v>
          </cell>
          <cell r="C731" t="str">
            <v>905</v>
          </cell>
          <cell r="D731" t="str">
            <v>ADVANCE 4T AX6 10W-40 (SL/MA2) CX 12X1L</v>
          </cell>
          <cell r="E731">
            <v>44762801</v>
          </cell>
          <cell r="F731" t="str">
            <v>ADVANCE 4T AX6 10W-40 (SL/MA2) GRANEL</v>
          </cell>
          <cell r="H731" t="str">
            <v>Óleo</v>
          </cell>
          <cell r="I731" t="str">
            <v>12X1L</v>
          </cell>
          <cell r="J731" t="str">
            <v>1 L</v>
          </cell>
          <cell r="K731" t="str">
            <v>MOTOS</v>
          </cell>
          <cell r="L731" t="str">
            <v>SHELL BRAND</v>
          </cell>
          <cell r="M731" t="str">
            <v>Local</v>
          </cell>
          <cell r="N731" t="str">
            <v>N</v>
          </cell>
          <cell r="O731">
            <v>44986</v>
          </cell>
          <cell r="P731" t="str">
            <v>Premium</v>
          </cell>
          <cell r="R731" t="str">
            <v>A</v>
          </cell>
        </row>
        <row r="732">
          <cell r="B732">
            <v>44763905</v>
          </cell>
          <cell r="C732" t="str">
            <v>905</v>
          </cell>
          <cell r="D732" t="str">
            <v>ADVANCE 4T AX6 SCOOTER 10W30 SL/MB 12X1L</v>
          </cell>
          <cell r="E732">
            <v>44763801</v>
          </cell>
          <cell r="F732" t="str">
            <v>ADVANCE 4T AX6 SCOOTER 10W30 SL/MB GRANEL</v>
          </cell>
          <cell r="H732" t="str">
            <v>Óleo</v>
          </cell>
          <cell r="I732" t="str">
            <v>12X1L</v>
          </cell>
          <cell r="J732" t="str">
            <v>1 L</v>
          </cell>
          <cell r="K732" t="str">
            <v>MOTOS</v>
          </cell>
          <cell r="L732" t="str">
            <v>SHELL BRAND</v>
          </cell>
          <cell r="M732" t="str">
            <v>Local</v>
          </cell>
          <cell r="N732" t="str">
            <v>N</v>
          </cell>
          <cell r="O732">
            <v>44986</v>
          </cell>
          <cell r="P732" t="str">
            <v>Premium</v>
          </cell>
          <cell r="R732" t="str">
            <v>A</v>
          </cell>
        </row>
        <row r="733">
          <cell r="B733">
            <v>48966855</v>
          </cell>
          <cell r="C733" t="str">
            <v>855</v>
          </cell>
          <cell r="D733" t="str">
            <v>ALMAX EVO 20L</v>
          </cell>
          <cell r="E733">
            <v>47000801</v>
          </cell>
          <cell r="F733" t="str">
            <v>RIMULA R6 LME PLUS 5W30 GRANEL</v>
          </cell>
          <cell r="H733" t="str">
            <v>Óleo</v>
          </cell>
          <cell r="I733" t="str">
            <v>20L</v>
          </cell>
          <cell r="J733" t="str">
            <v>BOMBONA</v>
          </cell>
          <cell r="K733" t="str">
            <v>OEM</v>
          </cell>
          <cell r="L733" t="str">
            <v>MAN</v>
          </cell>
          <cell r="M733" t="str">
            <v>Local</v>
          </cell>
          <cell r="N733" t="str">
            <v>Y</v>
          </cell>
          <cell r="O733" t="str">
            <v>-</v>
          </cell>
          <cell r="P733" t="str">
            <v>Mainstream</v>
          </cell>
          <cell r="R733" t="str">
            <v>WIP</v>
          </cell>
        </row>
        <row r="734">
          <cell r="B734">
            <v>48966809</v>
          </cell>
          <cell r="C734" t="str">
            <v>809</v>
          </cell>
          <cell r="D734" t="str">
            <v>ALMAX EVO 209L</v>
          </cell>
          <cell r="E734">
            <v>47000801</v>
          </cell>
          <cell r="F734" t="str">
            <v>RIMULA R6 LME PLUS 5W30 GRANEL</v>
          </cell>
          <cell r="H734" t="str">
            <v>Óleo</v>
          </cell>
          <cell r="I734" t="str">
            <v>209L</v>
          </cell>
          <cell r="J734" t="str">
            <v>TAMBOR</v>
          </cell>
          <cell r="K734" t="str">
            <v>OEM</v>
          </cell>
          <cell r="L734" t="str">
            <v>MAN</v>
          </cell>
          <cell r="M734" t="str">
            <v>Local</v>
          </cell>
          <cell r="N734" t="str">
            <v>Y</v>
          </cell>
          <cell r="O734" t="str">
            <v>-</v>
          </cell>
          <cell r="P734" t="str">
            <v>Mainstream</v>
          </cell>
          <cell r="R734" t="str">
            <v>WIP</v>
          </cell>
        </row>
        <row r="735">
          <cell r="B735">
            <v>48966967</v>
          </cell>
          <cell r="C735" t="str">
            <v>967</v>
          </cell>
          <cell r="D735" t="str">
            <v>ALMAX EVO TB1000L</v>
          </cell>
          <cell r="E735">
            <v>47000801</v>
          </cell>
          <cell r="F735" t="str">
            <v>RIMULA R6 LME PLUS 5W30 GRANEL</v>
          </cell>
          <cell r="H735" t="str">
            <v>Óleo</v>
          </cell>
          <cell r="I735" t="str">
            <v>1000L</v>
          </cell>
          <cell r="J735" t="str">
            <v>IBC</v>
          </cell>
          <cell r="K735" t="str">
            <v>OEM</v>
          </cell>
          <cell r="L735" t="str">
            <v>MAN</v>
          </cell>
          <cell r="M735" t="str">
            <v>Local</v>
          </cell>
          <cell r="N735" t="str">
            <v>Y</v>
          </cell>
          <cell r="O735" t="str">
            <v>-</v>
          </cell>
          <cell r="P735" t="str">
            <v>Mainstream</v>
          </cell>
          <cell r="R735" t="str">
            <v>WIP</v>
          </cell>
        </row>
        <row r="736">
          <cell r="B736">
            <v>48966801</v>
          </cell>
          <cell r="C736" t="str">
            <v>801</v>
          </cell>
          <cell r="D736" t="str">
            <v>ALMAX EVO GRANEL</v>
          </cell>
          <cell r="E736">
            <v>47000801</v>
          </cell>
          <cell r="F736" t="str">
            <v>RIMULA R6 LME PLUS 5W30 GRANEL</v>
          </cell>
          <cell r="H736" t="str">
            <v>Óleo</v>
          </cell>
          <cell r="I736" t="str">
            <v>GRANEL</v>
          </cell>
          <cell r="J736" t="str">
            <v>GRANEL</v>
          </cell>
          <cell r="K736" t="str">
            <v>OEM</v>
          </cell>
          <cell r="L736" t="str">
            <v>MAN</v>
          </cell>
          <cell r="M736" t="str">
            <v>Local</v>
          </cell>
          <cell r="N736" t="str">
            <v>Y</v>
          </cell>
          <cell r="O736" t="str">
            <v>-</v>
          </cell>
          <cell r="P736" t="str">
            <v>Mainstream</v>
          </cell>
          <cell r="R736" t="str">
            <v>WIP</v>
          </cell>
        </row>
        <row r="737">
          <cell r="B737">
            <v>44961855</v>
          </cell>
          <cell r="C737" t="str">
            <v>855</v>
          </cell>
          <cell r="D737" t="str">
            <v>SCANIA LDF 4 20L</v>
          </cell>
          <cell r="E737">
            <v>44961801</v>
          </cell>
          <cell r="F737" t="str">
            <v>SCANIA LDF 4 GRANEL</v>
          </cell>
          <cell r="H737" t="str">
            <v>Óleo</v>
          </cell>
          <cell r="I737" t="str">
            <v>20L</v>
          </cell>
          <cell r="J737" t="str">
            <v>BOMBONA</v>
          </cell>
          <cell r="K737" t="str">
            <v>OEM</v>
          </cell>
          <cell r="L737" t="str">
            <v>SCANIA</v>
          </cell>
          <cell r="M737" t="str">
            <v>Local</v>
          </cell>
          <cell r="N737" t="str">
            <v>Y</v>
          </cell>
          <cell r="O737" t="str">
            <v>-</v>
          </cell>
          <cell r="P737" t="str">
            <v>Mainstream</v>
          </cell>
          <cell r="R737" t="str">
            <v>A</v>
          </cell>
        </row>
        <row r="738">
          <cell r="B738">
            <v>44961809</v>
          </cell>
          <cell r="C738" t="str">
            <v>809</v>
          </cell>
          <cell r="D738" t="str">
            <v>SCANIA LDF 4 209L</v>
          </cell>
          <cell r="E738">
            <v>44961801</v>
          </cell>
          <cell r="F738" t="str">
            <v>SCANIA LDF 4 GRANEL</v>
          </cell>
          <cell r="H738" t="str">
            <v>Óleo</v>
          </cell>
          <cell r="I738" t="str">
            <v>209L</v>
          </cell>
          <cell r="J738" t="str">
            <v>TAMBOR</v>
          </cell>
          <cell r="K738" t="str">
            <v>OEM</v>
          </cell>
          <cell r="L738" t="str">
            <v>SCANIA</v>
          </cell>
          <cell r="M738" t="str">
            <v>Local</v>
          </cell>
          <cell r="N738" t="str">
            <v>Y</v>
          </cell>
          <cell r="O738" t="str">
            <v>-</v>
          </cell>
          <cell r="P738" t="str">
            <v>Mainstream</v>
          </cell>
          <cell r="R738" t="str">
            <v>A</v>
          </cell>
        </row>
        <row r="739">
          <cell r="B739">
            <v>43358809</v>
          </cell>
          <cell r="C739" t="str">
            <v>809</v>
          </cell>
          <cell r="D739" t="str">
            <v>SCANIA MTF OIL 209L</v>
          </cell>
          <cell r="E739">
            <v>43358801</v>
          </cell>
          <cell r="F739" t="str">
            <v>SCANIA MTF OIL GRANEL</v>
          </cell>
          <cell r="H739" t="str">
            <v>Óleo</v>
          </cell>
          <cell r="I739" t="str">
            <v>209L</v>
          </cell>
          <cell r="J739" t="str">
            <v>TAMBOR</v>
          </cell>
          <cell r="K739" t="str">
            <v>OEM</v>
          </cell>
          <cell r="L739" t="str">
            <v>SCANIA</v>
          </cell>
          <cell r="M739" t="str">
            <v>Local</v>
          </cell>
          <cell r="N739" t="str">
            <v>Y</v>
          </cell>
          <cell r="O739" t="str">
            <v>-</v>
          </cell>
          <cell r="P739" t="str">
            <v>Mainstream</v>
          </cell>
          <cell r="R739" t="str">
            <v>WIP</v>
          </cell>
        </row>
        <row r="740">
          <cell r="B740">
            <v>43358967</v>
          </cell>
          <cell r="C740" t="str">
            <v>967</v>
          </cell>
          <cell r="D740" t="str">
            <v>SCANIA MTF OIL 1000L</v>
          </cell>
          <cell r="E740">
            <v>43358801</v>
          </cell>
          <cell r="F740" t="str">
            <v>SCANIA MTF OIL GRANEL</v>
          </cell>
          <cell r="H740" t="str">
            <v>Óleo</v>
          </cell>
          <cell r="I740" t="str">
            <v>1000L</v>
          </cell>
          <cell r="J740" t="str">
            <v>IBC</v>
          </cell>
          <cell r="K740" t="str">
            <v>OEM</v>
          </cell>
          <cell r="L740" t="str">
            <v>SCANIA</v>
          </cell>
          <cell r="M740" t="str">
            <v>Local</v>
          </cell>
          <cell r="N740" t="str">
            <v>Y</v>
          </cell>
          <cell r="O740" t="str">
            <v>-</v>
          </cell>
          <cell r="P740" t="str">
            <v>Mainstream</v>
          </cell>
          <cell r="R740" t="str">
            <v>WIP</v>
          </cell>
        </row>
        <row r="741">
          <cell r="B741">
            <v>43358801</v>
          </cell>
          <cell r="C741" t="str">
            <v>801</v>
          </cell>
          <cell r="D741" t="str">
            <v>SCANIA MTF OIL GRANEL</v>
          </cell>
          <cell r="E741">
            <v>43358801</v>
          </cell>
          <cell r="F741" t="str">
            <v>SCANIA MTF OIL GRANEL</v>
          </cell>
          <cell r="H741" t="str">
            <v>Óleo</v>
          </cell>
          <cell r="I741" t="str">
            <v>GRANEL</v>
          </cell>
          <cell r="J741" t="str">
            <v>GRANEL</v>
          </cell>
          <cell r="K741" t="str">
            <v>OEM</v>
          </cell>
          <cell r="L741" t="str">
            <v>SCANIA</v>
          </cell>
          <cell r="M741" t="str">
            <v>Local</v>
          </cell>
          <cell r="N741" t="str">
            <v>Y</v>
          </cell>
          <cell r="O741" t="str">
            <v>-</v>
          </cell>
          <cell r="P741" t="str">
            <v>Mainstream</v>
          </cell>
          <cell r="R741" t="str">
            <v>WIP</v>
          </cell>
        </row>
        <row r="742">
          <cell r="B742" t="str">
            <v>SPIRAXS5DCT11_909</v>
          </cell>
          <cell r="C742" t="str">
            <v>909</v>
          </cell>
          <cell r="D742" t="str">
            <v>SPIRAX S5 DCT 11 12X1L</v>
          </cell>
          <cell r="E742" t="str">
            <v>N/A</v>
          </cell>
          <cell r="F742" t="str">
            <v>IMPORTADO</v>
          </cell>
          <cell r="H742" t="str">
            <v>Óleo</v>
          </cell>
          <cell r="I742" t="str">
            <v>12X1L</v>
          </cell>
          <cell r="J742" t="str">
            <v>1 L</v>
          </cell>
          <cell r="K742" t="str">
            <v>INDUSTRIAL</v>
          </cell>
          <cell r="L742" t="str">
            <v>GREATWALL</v>
          </cell>
          <cell r="M742" t="str">
            <v>Importado</v>
          </cell>
          <cell r="N742" t="str">
            <v>N</v>
          </cell>
          <cell r="O742" t="str">
            <v>-</v>
          </cell>
          <cell r="P742" t="str">
            <v>Mainstream</v>
          </cell>
          <cell r="R742" t="str">
            <v>WIP</v>
          </cell>
        </row>
        <row r="743">
          <cell r="B743">
            <v>40112809</v>
          </cell>
          <cell r="C743" t="str">
            <v>809</v>
          </cell>
          <cell r="D743" t="str">
            <v>VOLVO PARA CAIXA MANUAL 80W90 TB209L</v>
          </cell>
          <cell r="E743">
            <v>45280801</v>
          </cell>
          <cell r="F743" t="str">
            <v>SPIRAX S3 G 80W-90 GRANEL</v>
          </cell>
          <cell r="H743" t="str">
            <v>Óleo</v>
          </cell>
          <cell r="I743" t="str">
            <v>209L</v>
          </cell>
          <cell r="J743" t="str">
            <v>TAMBOR</v>
          </cell>
          <cell r="K743" t="str">
            <v>OEM</v>
          </cell>
          <cell r="L743" t="str">
            <v>VOLVO</v>
          </cell>
          <cell r="M743" t="str">
            <v>Local</v>
          </cell>
          <cell r="N743" t="str">
            <v>Y</v>
          </cell>
          <cell r="O743">
            <v>45108</v>
          </cell>
          <cell r="P743" t="str">
            <v>Mainstream</v>
          </cell>
          <cell r="R743" t="str">
            <v>A</v>
          </cell>
        </row>
        <row r="744">
          <cell r="B744">
            <v>49661849</v>
          </cell>
          <cell r="C744" t="str">
            <v>849</v>
          </cell>
          <cell r="D744" t="str">
            <v>TURBO S5 DR 46 55UGL</v>
          </cell>
          <cell r="E744" t="str">
            <v>N/A</v>
          </cell>
          <cell r="F744" t="str">
            <v>IMPORTADO</v>
          </cell>
          <cell r="H744" t="str">
            <v>Óleo</v>
          </cell>
          <cell r="I744" t="str">
            <v>230KG</v>
          </cell>
          <cell r="J744" t="str">
            <v>TAMBOR</v>
          </cell>
          <cell r="K744" t="str">
            <v>INDUSTRIAL</v>
          </cell>
          <cell r="L744" t="str">
            <v>SHELL BRAND</v>
          </cell>
          <cell r="M744" t="str">
            <v>Importado</v>
          </cell>
          <cell r="N744" t="str">
            <v>N</v>
          </cell>
          <cell r="O744">
            <v>44652</v>
          </cell>
          <cell r="P744" t="str">
            <v>Premium</v>
          </cell>
          <cell r="R744" t="str">
            <v>A</v>
          </cell>
        </row>
        <row r="745">
          <cell r="B745">
            <v>40139905</v>
          </cell>
          <cell r="C745" t="str">
            <v>905</v>
          </cell>
          <cell r="D745" t="str">
            <v>VOLVO PENTA VDS 4.5 15W40 CX12X1L</v>
          </cell>
          <cell r="E745">
            <v>44424801</v>
          </cell>
          <cell r="F745" t="str">
            <v>RIMULA RT4 L 15W-40 (CK-4) GRANEL</v>
          </cell>
          <cell r="H745" t="str">
            <v>Óleo</v>
          </cell>
          <cell r="I745" t="str">
            <v>12X1L</v>
          </cell>
          <cell r="J745" t="str">
            <v>1 L</v>
          </cell>
          <cell r="K745" t="str">
            <v>OEM</v>
          </cell>
          <cell r="L745" t="str">
            <v>VOLVO</v>
          </cell>
          <cell r="M745" t="str">
            <v>Local</v>
          </cell>
          <cell r="N745" t="str">
            <v>Y</v>
          </cell>
          <cell r="O745" t="str">
            <v>-</v>
          </cell>
          <cell r="P745" t="str">
            <v>Mainstream</v>
          </cell>
          <cell r="R745" t="str">
            <v>WIP</v>
          </cell>
        </row>
        <row r="746">
          <cell r="B746">
            <v>40139855</v>
          </cell>
          <cell r="C746" t="str">
            <v>855</v>
          </cell>
          <cell r="D746" t="str">
            <v>VOLVO PENTA VDS 4.5 15W40 20L</v>
          </cell>
          <cell r="E746">
            <v>44424801</v>
          </cell>
          <cell r="F746" t="str">
            <v>RIMULA RT4 L 15W-40 (CK-4) GRANEL</v>
          </cell>
          <cell r="H746" t="str">
            <v>Óleo</v>
          </cell>
          <cell r="I746" t="str">
            <v>20L</v>
          </cell>
          <cell r="J746" t="str">
            <v>BOMBONA</v>
          </cell>
          <cell r="K746" t="str">
            <v>OEM</v>
          </cell>
          <cell r="L746" t="str">
            <v>VOLVO</v>
          </cell>
          <cell r="M746" t="str">
            <v>Local</v>
          </cell>
          <cell r="N746" t="str">
            <v>Y</v>
          </cell>
          <cell r="O746" t="str">
            <v>-</v>
          </cell>
          <cell r="P746" t="str">
            <v>Mainstream</v>
          </cell>
          <cell r="R746" t="str">
            <v>WIP</v>
          </cell>
        </row>
        <row r="747">
          <cell r="B747">
            <v>49620801</v>
          </cell>
          <cell r="C747" t="str">
            <v>801</v>
          </cell>
          <cell r="D747" t="str">
            <v>TURBO T 32 GRANEL</v>
          </cell>
          <cell r="E747">
            <v>49620801</v>
          </cell>
          <cell r="F747" t="str">
            <v>TURBO T 32 GRANEL</v>
          </cell>
          <cell r="H747" t="str">
            <v>Óleo</v>
          </cell>
          <cell r="I747" t="str">
            <v>GRANEL</v>
          </cell>
          <cell r="J747" t="str">
            <v>GRANEL</v>
          </cell>
          <cell r="K747" t="str">
            <v>INDUSTRIAL</v>
          </cell>
          <cell r="L747" t="str">
            <v>SHELL BRAND</v>
          </cell>
          <cell r="M747" t="str">
            <v>Local</v>
          </cell>
          <cell r="N747" t="str">
            <v>N</v>
          </cell>
          <cell r="O747">
            <v>43788</v>
          </cell>
          <cell r="P747" t="str">
            <v>Mainstream</v>
          </cell>
          <cell r="R747" t="str">
            <v>A</v>
          </cell>
        </row>
        <row r="748">
          <cell r="B748">
            <v>49620809</v>
          </cell>
          <cell r="C748" t="str">
            <v>809</v>
          </cell>
          <cell r="D748" t="str">
            <v>TURBO T 32 TB 209L</v>
          </cell>
          <cell r="E748">
            <v>49620801</v>
          </cell>
          <cell r="F748" t="str">
            <v>TURBO T 32 GRANEL</v>
          </cell>
          <cell r="H748" t="str">
            <v>Óleo</v>
          </cell>
          <cell r="I748" t="str">
            <v>209L</v>
          </cell>
          <cell r="J748" t="str">
            <v>TAMBOR</v>
          </cell>
          <cell r="K748" t="str">
            <v>INDUSTRIAL</v>
          </cell>
          <cell r="L748" t="str">
            <v>SHELL BRAND</v>
          </cell>
          <cell r="M748" t="str">
            <v>Local</v>
          </cell>
          <cell r="N748" t="str">
            <v>N</v>
          </cell>
          <cell r="O748">
            <v>43795</v>
          </cell>
          <cell r="P748" t="str">
            <v>Mainstream</v>
          </cell>
          <cell r="R748" t="str">
            <v>A</v>
          </cell>
        </row>
        <row r="749">
          <cell r="B749">
            <v>43615905</v>
          </cell>
          <cell r="C749" t="str">
            <v>905</v>
          </cell>
          <cell r="D749" t="str">
            <v>HELIX ULTRA PROF AG 0W20 GF6A D1G3 12X1L</v>
          </cell>
          <cell r="E749">
            <v>43615801</v>
          </cell>
          <cell r="F749" t="str">
            <v>HELIX ULTRA PRO AG 0W20 GF6A D1G3 GRANEL</v>
          </cell>
          <cell r="H749" t="str">
            <v>Óleo</v>
          </cell>
          <cell r="I749" t="str">
            <v>12X1L</v>
          </cell>
          <cell r="J749" t="str">
            <v>1 L</v>
          </cell>
          <cell r="K749" t="str">
            <v>CARROS</v>
          </cell>
          <cell r="L749" t="str">
            <v>SHELL BRAND</v>
          </cell>
          <cell r="M749" t="str">
            <v>Local</v>
          </cell>
          <cell r="N749" t="str">
            <v>N</v>
          </cell>
          <cell r="O749" t="str">
            <v>-</v>
          </cell>
          <cell r="P749" t="str">
            <v>Mainstream</v>
          </cell>
          <cell r="R749" t="str">
            <v>WIP</v>
          </cell>
        </row>
        <row r="750">
          <cell r="B750">
            <v>49667809</v>
          </cell>
          <cell r="C750" t="str">
            <v>809</v>
          </cell>
          <cell r="D750" t="str">
            <v>TURBO T 46 TB 209L</v>
          </cell>
          <cell r="E750">
            <v>49667801</v>
          </cell>
          <cell r="F750" t="str">
            <v>TURBO T 46 GRANEL</v>
          </cell>
          <cell r="H750" t="str">
            <v>Óleo</v>
          </cell>
          <cell r="I750" t="str">
            <v>209L</v>
          </cell>
          <cell r="J750" t="str">
            <v>TAMBOR</v>
          </cell>
          <cell r="K750" t="str">
            <v>INDUSTRIAL</v>
          </cell>
          <cell r="L750" t="str">
            <v>SHELL BRAND</v>
          </cell>
          <cell r="M750" t="str">
            <v>Local</v>
          </cell>
          <cell r="N750" t="str">
            <v>N</v>
          </cell>
          <cell r="O750">
            <v>40913</v>
          </cell>
          <cell r="P750" t="str">
            <v>Mainstream</v>
          </cell>
          <cell r="R750" t="str">
            <v>A</v>
          </cell>
        </row>
        <row r="751">
          <cell r="B751">
            <v>49665809</v>
          </cell>
          <cell r="C751" t="str">
            <v>809</v>
          </cell>
          <cell r="D751" t="str">
            <v>TURBO T 68 TB 209L</v>
          </cell>
          <cell r="E751">
            <v>49665801</v>
          </cell>
          <cell r="F751" t="str">
            <v>TURBO T 68 GRANEL</v>
          </cell>
          <cell r="H751" t="str">
            <v>Óleo</v>
          </cell>
          <cell r="I751" t="str">
            <v>209L</v>
          </cell>
          <cell r="J751" t="str">
            <v>TAMBOR</v>
          </cell>
          <cell r="K751" t="str">
            <v>INDUSTRIAL</v>
          </cell>
          <cell r="L751" t="str">
            <v>SHELL BRAND</v>
          </cell>
          <cell r="M751" t="str">
            <v>Local</v>
          </cell>
          <cell r="N751" t="str">
            <v>N</v>
          </cell>
          <cell r="O751">
            <v>40878</v>
          </cell>
          <cell r="P751" t="str">
            <v>Mainstream</v>
          </cell>
          <cell r="R751" t="str">
            <v>A</v>
          </cell>
        </row>
        <row r="752">
          <cell r="B752">
            <v>51451999</v>
          </cell>
          <cell r="C752" t="str">
            <v>999</v>
          </cell>
          <cell r="D752" t="str">
            <v>VALVULA TACTIC EMV DRIVE UNIT N CX 10X1</v>
          </cell>
          <cell r="E752" t="str">
            <v>N/A</v>
          </cell>
          <cell r="F752" t="str">
            <v>IMPORTADO</v>
          </cell>
          <cell r="H752" t="str">
            <v>Graxa</v>
          </cell>
          <cell r="I752" t="str">
            <v>10X1UN</v>
          </cell>
          <cell r="J752" t="str">
            <v>OUTROS</v>
          </cell>
          <cell r="K752" t="str">
            <v>INDUSTRIAL</v>
          </cell>
          <cell r="L752" t="str">
            <v>SHELL BRAND</v>
          </cell>
          <cell r="M752" t="str">
            <v>Importado</v>
          </cell>
          <cell r="N752" t="str">
            <v>N</v>
          </cell>
          <cell r="O752">
            <v>44267</v>
          </cell>
          <cell r="P752" t="str">
            <v>Premium</v>
          </cell>
          <cell r="R752" t="str">
            <v>A</v>
          </cell>
        </row>
        <row r="753">
          <cell r="B753">
            <v>49757907</v>
          </cell>
          <cell r="C753" t="str">
            <v>907</v>
          </cell>
          <cell r="D753" t="str">
            <v>WBF 100 NOVO CX 4X4L</v>
          </cell>
          <cell r="E753">
            <v>49757801</v>
          </cell>
          <cell r="F753" t="str">
            <v>WBF 100 NOVO GRANEL</v>
          </cell>
          <cell r="H753" t="str">
            <v>Óleo</v>
          </cell>
          <cell r="I753" t="str">
            <v>4X4L</v>
          </cell>
          <cell r="J753" t="str">
            <v>4 L</v>
          </cell>
          <cell r="K753" t="str">
            <v>INDUSTRIAL</v>
          </cell>
          <cell r="L753" t="str">
            <v>SHELL BRAND</v>
          </cell>
          <cell r="M753" t="str">
            <v>Local</v>
          </cell>
          <cell r="N753" t="str">
            <v>N</v>
          </cell>
          <cell r="O753">
            <v>43377</v>
          </cell>
          <cell r="P753" t="str">
            <v>Mainstream</v>
          </cell>
          <cell r="R753" t="str">
            <v>A</v>
          </cell>
        </row>
        <row r="754">
          <cell r="B754">
            <v>41567909</v>
          </cell>
          <cell r="C754" t="str">
            <v>909</v>
          </cell>
          <cell r="D754" t="str">
            <v>BMW TWINPOWER TURBO LL01FE 0W30 SP 12X1L</v>
          </cell>
          <cell r="E754" t="str">
            <v>N/A</v>
          </cell>
          <cell r="F754" t="str">
            <v>IMPORTADO</v>
          </cell>
          <cell r="H754" t="str">
            <v>Óleo</v>
          </cell>
          <cell r="I754" t="str">
            <v>12X1L</v>
          </cell>
          <cell r="J754" t="str">
            <v>1 L</v>
          </cell>
          <cell r="K754" t="str">
            <v>OEM</v>
          </cell>
          <cell r="L754" t="str">
            <v>BMW</v>
          </cell>
          <cell r="M754" t="str">
            <v>Importado</v>
          </cell>
          <cell r="N754" t="str">
            <v>Y</v>
          </cell>
          <cell r="O754" t="str">
            <v>-</v>
          </cell>
          <cell r="P754" t="str">
            <v>Mainstream</v>
          </cell>
          <cell r="R754" t="str">
            <v>WIP</v>
          </cell>
        </row>
        <row r="755">
          <cell r="B755">
            <v>49757855</v>
          </cell>
          <cell r="C755" t="str">
            <v>855</v>
          </cell>
          <cell r="D755" t="str">
            <v>WBF 100 NOVO FR. 20LT</v>
          </cell>
          <cell r="E755">
            <v>49757801</v>
          </cell>
          <cell r="F755" t="str">
            <v>WBF 100 NOVO GRANEL</v>
          </cell>
          <cell r="H755" t="str">
            <v>Óleo</v>
          </cell>
          <cell r="I755" t="str">
            <v>20L</v>
          </cell>
          <cell r="J755" t="str">
            <v>BOMBONA</v>
          </cell>
          <cell r="K755" t="str">
            <v>INDUSTRIAL</v>
          </cell>
          <cell r="L755" t="str">
            <v>SHELL BRAND</v>
          </cell>
          <cell r="M755" t="str">
            <v>Local</v>
          </cell>
          <cell r="N755" t="str">
            <v>N</v>
          </cell>
          <cell r="O755">
            <v>43377</v>
          </cell>
          <cell r="P755" t="str">
            <v>Mainstream</v>
          </cell>
          <cell r="R755" t="str">
            <v>A</v>
          </cell>
        </row>
        <row r="756">
          <cell r="B756">
            <v>49757801</v>
          </cell>
          <cell r="C756" t="str">
            <v>801</v>
          </cell>
          <cell r="D756" t="str">
            <v>WBF 100 NOVO GRANEL</v>
          </cell>
          <cell r="E756">
            <v>49757801</v>
          </cell>
          <cell r="F756" t="str">
            <v>WBF 100 NOVO GRANEL</v>
          </cell>
          <cell r="H756" t="str">
            <v>Óleo</v>
          </cell>
          <cell r="I756" t="str">
            <v>GRANEL</v>
          </cell>
          <cell r="J756" t="str">
            <v>GRANEL</v>
          </cell>
          <cell r="K756" t="str">
            <v>INDUSTRIAL</v>
          </cell>
          <cell r="L756" t="str">
            <v>SHELL BRAND</v>
          </cell>
          <cell r="M756" t="str">
            <v>Local</v>
          </cell>
          <cell r="N756" t="str">
            <v>N</v>
          </cell>
          <cell r="O756">
            <v>43377</v>
          </cell>
          <cell r="P756" t="str">
            <v>Mainstream</v>
          </cell>
          <cell r="R756" t="str">
            <v>A</v>
          </cell>
        </row>
        <row r="757">
          <cell r="B757">
            <v>46146905</v>
          </cell>
          <cell r="C757" t="str">
            <v>905</v>
          </cell>
          <cell r="D757" t="str">
            <v>BPROAUTO 0W30 F2 PREMIUM 12X1L</v>
          </cell>
          <cell r="E757">
            <v>46129801</v>
          </cell>
          <cell r="F757" t="str">
            <v>MOPAR MAXPRO SYNTHETIC 0W-30  GRANEL</v>
          </cell>
          <cell r="H757" t="str">
            <v>Óleo</v>
          </cell>
          <cell r="I757" t="str">
            <v>12X1L</v>
          </cell>
          <cell r="J757" t="str">
            <v>1 L</v>
          </cell>
          <cell r="K757" t="str">
            <v>OEM</v>
          </cell>
          <cell r="L757" t="str">
            <v>STELLANTIS</v>
          </cell>
          <cell r="M757" t="str">
            <v>Local</v>
          </cell>
          <cell r="N757" t="str">
            <v>Y</v>
          </cell>
          <cell r="O757" t="str">
            <v>-</v>
          </cell>
          <cell r="P757" t="str">
            <v>Mainstream</v>
          </cell>
          <cell r="R757" t="str">
            <v>WIP</v>
          </cell>
        </row>
        <row r="758">
          <cell r="B758">
            <v>46151905</v>
          </cell>
          <cell r="C758" t="str">
            <v>905</v>
          </cell>
          <cell r="D758" t="str">
            <v>BPROAUTO 5W30 PREMIUM GF-6 12X1L</v>
          </cell>
          <cell r="E758">
            <v>43136801</v>
          </cell>
          <cell r="F758" t="str">
            <v>HELIX HX8 SP GF6 5W-30 GRANEL</v>
          </cell>
          <cell r="H758" t="str">
            <v>Óleo</v>
          </cell>
          <cell r="I758" t="str">
            <v>12X1L</v>
          </cell>
          <cell r="J758" t="str">
            <v>1 L</v>
          </cell>
          <cell r="K758" t="str">
            <v>OEM</v>
          </cell>
          <cell r="L758" t="str">
            <v>STELLANTIS</v>
          </cell>
          <cell r="M758" t="str">
            <v>Local</v>
          </cell>
          <cell r="N758" t="str">
            <v>Y</v>
          </cell>
          <cell r="O758" t="str">
            <v>-</v>
          </cell>
          <cell r="P758" t="str">
            <v>Mainstream</v>
          </cell>
          <cell r="R758" t="str">
            <v>WIP</v>
          </cell>
        </row>
        <row r="759">
          <cell r="B759">
            <v>46153905</v>
          </cell>
          <cell r="C759" t="str">
            <v>905</v>
          </cell>
          <cell r="D759" t="str">
            <v>BPROAUTO 5W30 MAX 12X1L</v>
          </cell>
          <cell r="E759">
            <v>43515801</v>
          </cell>
          <cell r="F759" t="str">
            <v>HELIX HX7 5W-30 NEW GRANEL</v>
          </cell>
          <cell r="H759" t="str">
            <v>Óleo</v>
          </cell>
          <cell r="I759" t="str">
            <v>12X1L</v>
          </cell>
          <cell r="J759" t="str">
            <v>1 L</v>
          </cell>
          <cell r="K759" t="str">
            <v>OEM</v>
          </cell>
          <cell r="L759" t="str">
            <v>STELLANTIS</v>
          </cell>
          <cell r="M759" t="str">
            <v>Local</v>
          </cell>
          <cell r="N759" t="str">
            <v>Y</v>
          </cell>
          <cell r="O759" t="str">
            <v>-</v>
          </cell>
          <cell r="P759" t="str">
            <v>Mainstream</v>
          </cell>
          <cell r="R759" t="str">
            <v>WIP</v>
          </cell>
        </row>
        <row r="760">
          <cell r="B760">
            <v>46154905</v>
          </cell>
          <cell r="C760" t="str">
            <v>905</v>
          </cell>
          <cell r="D760" t="str">
            <v>BPROAUTO 5W30 DIESEL PREMIUM DPF C2 12X1</v>
          </cell>
          <cell r="E760">
            <v>41098801</v>
          </cell>
          <cell r="F760" t="str">
            <v>HELIX ULTRA ECT C2 5W30 GRANEL</v>
          </cell>
          <cell r="H760" t="str">
            <v>Óleo</v>
          </cell>
          <cell r="I760" t="str">
            <v>12X1L</v>
          </cell>
          <cell r="J760" t="str">
            <v>1 L</v>
          </cell>
          <cell r="K760" t="str">
            <v>OEM</v>
          </cell>
          <cell r="L760" t="str">
            <v>STELLANTIS</v>
          </cell>
          <cell r="M760" t="str">
            <v>Local</v>
          </cell>
          <cell r="N760" t="str">
            <v>Y</v>
          </cell>
          <cell r="O760" t="str">
            <v>-</v>
          </cell>
          <cell r="P760" t="str">
            <v>Mainstream</v>
          </cell>
          <cell r="R760" t="str">
            <v>WIP</v>
          </cell>
        </row>
        <row r="761">
          <cell r="B761">
            <v>46155905</v>
          </cell>
          <cell r="C761" t="str">
            <v>905</v>
          </cell>
          <cell r="D761" t="str">
            <v>BPROAUTO 0W20 PREMIUM 12X1L</v>
          </cell>
          <cell r="E761">
            <v>45920801</v>
          </cell>
          <cell r="F761" t="str">
            <v>SHELL PC2044 0W-20 SN/GF-5 DEXOS1 GRANEL</v>
          </cell>
          <cell r="H761" t="str">
            <v>Óleo</v>
          </cell>
          <cell r="I761" t="str">
            <v>12X1L</v>
          </cell>
          <cell r="J761" t="str">
            <v>1 L</v>
          </cell>
          <cell r="K761" t="str">
            <v>OEM</v>
          </cell>
          <cell r="L761" t="str">
            <v>STELLANTIS</v>
          </cell>
          <cell r="M761" t="str">
            <v>Local</v>
          </cell>
          <cell r="N761" t="str">
            <v>Y</v>
          </cell>
          <cell r="O761">
            <v>45170</v>
          </cell>
          <cell r="P761" t="str">
            <v>Mainstream</v>
          </cell>
          <cell r="R761" t="str">
            <v>A</v>
          </cell>
        </row>
        <row r="762">
          <cell r="B762">
            <v>46152905</v>
          </cell>
          <cell r="C762" t="str">
            <v>905</v>
          </cell>
          <cell r="D762" t="str">
            <v>BPROAUTO 5W30 PREMIUM GF-5 12X1L</v>
          </cell>
          <cell r="E762">
            <v>41096801</v>
          </cell>
          <cell r="F762" t="str">
            <v>HELIX HX8  5W30 SN GF5 GRANEL</v>
          </cell>
          <cell r="H762" t="str">
            <v>Óleo</v>
          </cell>
          <cell r="I762" t="str">
            <v>12X1L</v>
          </cell>
          <cell r="J762" t="str">
            <v>1 L</v>
          </cell>
          <cell r="K762" t="str">
            <v>OEM</v>
          </cell>
          <cell r="L762" t="str">
            <v>STELLANTIS</v>
          </cell>
          <cell r="M762" t="str">
            <v>Local</v>
          </cell>
          <cell r="N762" t="str">
            <v>Y</v>
          </cell>
          <cell r="O762">
            <v>45170</v>
          </cell>
          <cell r="P762" t="str">
            <v>Mainstream</v>
          </cell>
          <cell r="R762" t="str">
            <v>A</v>
          </cell>
        </row>
        <row r="763">
          <cell r="B763">
            <v>46147905</v>
          </cell>
          <cell r="C763" t="str">
            <v>905</v>
          </cell>
          <cell r="D763" t="str">
            <v>BPROAUTO 5W40 PREMIUM 12X 1L</v>
          </cell>
          <cell r="E763">
            <v>41053801</v>
          </cell>
          <cell r="F763" t="str">
            <v>HELIX ULTRA PROF AV 5W40 GRANEL</v>
          </cell>
          <cell r="H763" t="str">
            <v>Óleo</v>
          </cell>
          <cell r="I763" t="str">
            <v>12X1L</v>
          </cell>
          <cell r="J763" t="str">
            <v>1 L</v>
          </cell>
          <cell r="K763" t="str">
            <v>OEM</v>
          </cell>
          <cell r="L763" t="str">
            <v>STELLANTIS</v>
          </cell>
          <cell r="M763" t="str">
            <v>Local</v>
          </cell>
          <cell r="N763" t="str">
            <v>Y</v>
          </cell>
          <cell r="O763">
            <v>45170</v>
          </cell>
          <cell r="P763" t="str">
            <v>Mainstream</v>
          </cell>
          <cell r="R763" t="str">
            <v>A</v>
          </cell>
        </row>
        <row r="764">
          <cell r="B764">
            <v>46148905</v>
          </cell>
          <cell r="C764" t="str">
            <v>905</v>
          </cell>
          <cell r="D764" t="str">
            <v>BPROAUTO 20W50 MAX 12X1L</v>
          </cell>
          <cell r="E764">
            <v>41064801</v>
          </cell>
          <cell r="F764" t="str">
            <v>HELIX HX3 20W50 SL GRANEL</v>
          </cell>
          <cell r="H764" t="str">
            <v>Óleo</v>
          </cell>
          <cell r="I764" t="str">
            <v>12X1L</v>
          </cell>
          <cell r="J764" t="str">
            <v>1 L</v>
          </cell>
          <cell r="K764" t="str">
            <v>OEM</v>
          </cell>
          <cell r="L764" t="str">
            <v>STELLANTIS</v>
          </cell>
          <cell r="M764" t="str">
            <v>Local</v>
          </cell>
          <cell r="N764" t="str">
            <v>Y</v>
          </cell>
          <cell r="O764">
            <v>45170</v>
          </cell>
          <cell r="P764" t="str">
            <v>Mainstream</v>
          </cell>
          <cell r="R764" t="str">
            <v>A</v>
          </cell>
        </row>
        <row r="765">
          <cell r="B765">
            <v>46149905</v>
          </cell>
          <cell r="C765" t="str">
            <v>905</v>
          </cell>
          <cell r="D765" t="str">
            <v>BPROAUTO 10W40 MAX 12X1L</v>
          </cell>
          <cell r="E765">
            <v>41054801</v>
          </cell>
          <cell r="F765" t="str">
            <v>HELIX HX7 10W40 SN NEW GRANEL</v>
          </cell>
          <cell r="H765" t="str">
            <v>Óleo</v>
          </cell>
          <cell r="I765" t="str">
            <v>12X1L</v>
          </cell>
          <cell r="J765" t="str">
            <v>1 L</v>
          </cell>
          <cell r="K765" t="str">
            <v>OEM</v>
          </cell>
          <cell r="L765" t="str">
            <v>STELLANTIS</v>
          </cell>
          <cell r="M765" t="str">
            <v>Local</v>
          </cell>
          <cell r="N765" t="str">
            <v>Y</v>
          </cell>
          <cell r="O765">
            <v>45170</v>
          </cell>
          <cell r="P765" t="str">
            <v>Mainstream</v>
          </cell>
          <cell r="R765" t="str">
            <v>A</v>
          </cell>
        </row>
        <row r="766">
          <cell r="B766">
            <v>46150905</v>
          </cell>
          <cell r="C766" t="str">
            <v>905</v>
          </cell>
          <cell r="D766" t="str">
            <v>BPROAUTO 15W40 MAX 12X1L</v>
          </cell>
          <cell r="E766">
            <v>41063801</v>
          </cell>
          <cell r="F766" t="str">
            <v>HELIX HX6 FLEX 15W40 SN GRANEL</v>
          </cell>
          <cell r="H766" t="str">
            <v>Óleo</v>
          </cell>
          <cell r="I766" t="str">
            <v>12X1L</v>
          </cell>
          <cell r="J766" t="str">
            <v>1 L</v>
          </cell>
          <cell r="K766" t="str">
            <v>OEM</v>
          </cell>
          <cell r="L766" t="str">
            <v>STELLANTIS</v>
          </cell>
          <cell r="M766" t="str">
            <v>Local</v>
          </cell>
          <cell r="N766" t="str">
            <v>Y</v>
          </cell>
          <cell r="O766">
            <v>45170</v>
          </cell>
          <cell r="P766" t="str">
            <v>Mainstream</v>
          </cell>
          <cell r="R766" t="str">
            <v>A</v>
          </cell>
        </row>
        <row r="767">
          <cell r="B767">
            <v>30002809</v>
          </cell>
          <cell r="C767" t="str">
            <v>809</v>
          </cell>
          <cell r="D767" t="str">
            <v>SHELL COOLANT HD ULTRA PRONTO P USO 209L</v>
          </cell>
          <cell r="E767" t="str">
            <v>N/A</v>
          </cell>
          <cell r="F767" t="str">
            <v>THIRD PARTY</v>
          </cell>
          <cell r="H767" t="str">
            <v>Fluido</v>
          </cell>
          <cell r="I767" t="str">
            <v>209L</v>
          </cell>
          <cell r="J767" t="str">
            <v>TAMBOR</v>
          </cell>
          <cell r="K767" t="str">
            <v>FLUIDOS</v>
          </cell>
          <cell r="L767" t="str">
            <v>SHELL BRAND</v>
          </cell>
          <cell r="M767" t="str">
            <v>Local</v>
          </cell>
          <cell r="N767" t="str">
            <v>Y</v>
          </cell>
          <cell r="O767">
            <v>45108</v>
          </cell>
          <cell r="P767" t="str">
            <v>TBC</v>
          </cell>
          <cell r="R767" t="str">
            <v>A</v>
          </cell>
        </row>
        <row r="768">
          <cell r="B768">
            <v>30002855</v>
          </cell>
          <cell r="C768" t="str">
            <v>855</v>
          </cell>
          <cell r="D768" t="str">
            <v>SHELL COOLANT HD ULTRA PRONTO P USO 20L</v>
          </cell>
          <cell r="E768" t="str">
            <v>N/A</v>
          </cell>
          <cell r="F768" t="str">
            <v>THIRD PARTY</v>
          </cell>
          <cell r="H768" t="str">
            <v>Fluido</v>
          </cell>
          <cell r="I768" t="str">
            <v>20L</v>
          </cell>
          <cell r="J768" t="str">
            <v>BOMBONA</v>
          </cell>
          <cell r="K768" t="str">
            <v>FLUIDOS</v>
          </cell>
          <cell r="L768" t="str">
            <v>SHELL BRAND</v>
          </cell>
          <cell r="M768" t="str">
            <v>Local</v>
          </cell>
          <cell r="N768" t="str">
            <v>Y</v>
          </cell>
          <cell r="O768">
            <v>45108</v>
          </cell>
          <cell r="P768" t="str">
            <v>TBC</v>
          </cell>
          <cell r="R768" t="str">
            <v>A</v>
          </cell>
        </row>
        <row r="769">
          <cell r="B769">
            <v>30002967</v>
          </cell>
          <cell r="C769" t="str">
            <v>967</v>
          </cell>
          <cell r="D769" t="str">
            <v>SHELL COOLANT HD ULTRA PRONTO USO 1000L</v>
          </cell>
          <cell r="E769" t="str">
            <v>N/A</v>
          </cell>
          <cell r="F769" t="str">
            <v>THIRD PARTY</v>
          </cell>
          <cell r="H769" t="str">
            <v>Fluido</v>
          </cell>
          <cell r="I769" t="str">
            <v>1000L</v>
          </cell>
          <cell r="J769" t="str">
            <v>IBC</v>
          </cell>
          <cell r="K769" t="str">
            <v>FLUIDOS</v>
          </cell>
          <cell r="L769" t="str">
            <v>SHELL BRAND</v>
          </cell>
          <cell r="M769" t="str">
            <v>Local</v>
          </cell>
          <cell r="N769" t="str">
            <v>Y</v>
          </cell>
          <cell r="O769">
            <v>45108</v>
          </cell>
          <cell r="P769" t="str">
            <v>TBC</v>
          </cell>
          <cell r="R769" t="str">
            <v>A</v>
          </cell>
        </row>
        <row r="770">
          <cell r="B770">
            <v>30003967</v>
          </cell>
          <cell r="C770" t="str">
            <v>967</v>
          </cell>
          <cell r="D770" t="str">
            <v>SHELL COOLANT HD ULTRA CONCENTRADO 1000L</v>
          </cell>
          <cell r="E770" t="str">
            <v>N/A</v>
          </cell>
          <cell r="F770" t="str">
            <v>THIRD PARTY</v>
          </cell>
          <cell r="H770" t="str">
            <v>Fluido</v>
          </cell>
          <cell r="I770" t="str">
            <v>1000L</v>
          </cell>
          <cell r="J770" t="str">
            <v>IBC</v>
          </cell>
          <cell r="K770" t="str">
            <v>FLUIDOS</v>
          </cell>
          <cell r="L770" t="str">
            <v>SHELL BRAND</v>
          </cell>
          <cell r="M770" t="str">
            <v>Local</v>
          </cell>
          <cell r="N770" t="str">
            <v>Y</v>
          </cell>
          <cell r="O770">
            <v>45108</v>
          </cell>
          <cell r="P770" t="str">
            <v>TBC</v>
          </cell>
          <cell r="R770" t="str">
            <v>A</v>
          </cell>
        </row>
        <row r="771">
          <cell r="B771">
            <v>30003809</v>
          </cell>
          <cell r="C771" t="str">
            <v>809</v>
          </cell>
          <cell r="D771" t="str">
            <v>SHELL COOLANT HD ULTRA CONCENTRADO 209L</v>
          </cell>
          <cell r="E771" t="str">
            <v>N/A</v>
          </cell>
          <cell r="F771" t="str">
            <v>THIRD PARTY</v>
          </cell>
          <cell r="H771" t="str">
            <v>Fluido</v>
          </cell>
          <cell r="I771" t="str">
            <v>209L</v>
          </cell>
          <cell r="J771" t="str">
            <v>TAMBOR</v>
          </cell>
          <cell r="K771" t="str">
            <v>FLUIDOS</v>
          </cell>
          <cell r="L771" t="str">
            <v>SHELL BRAND</v>
          </cell>
          <cell r="M771" t="str">
            <v>Local</v>
          </cell>
          <cell r="N771" t="str">
            <v>Y</v>
          </cell>
          <cell r="O771">
            <v>45108</v>
          </cell>
          <cell r="P771" t="str">
            <v>TBC</v>
          </cell>
          <cell r="R771" t="str">
            <v>A</v>
          </cell>
        </row>
        <row r="772">
          <cell r="B772">
            <v>30003855</v>
          </cell>
          <cell r="C772" t="str">
            <v>855</v>
          </cell>
          <cell r="D772" t="str">
            <v>SHELL COOLANT HD ULTRA CONCENTRADO 20L</v>
          </cell>
          <cell r="E772" t="str">
            <v>N/A</v>
          </cell>
          <cell r="F772" t="str">
            <v>THIRD PARTY</v>
          </cell>
          <cell r="H772" t="str">
            <v>Fluido</v>
          </cell>
          <cell r="I772" t="str">
            <v>20L</v>
          </cell>
          <cell r="J772" t="str">
            <v>BOMBONA</v>
          </cell>
          <cell r="K772" t="str">
            <v>FLUIDOS</v>
          </cell>
          <cell r="L772" t="str">
            <v>SHELL BRAND</v>
          </cell>
          <cell r="M772" t="str">
            <v>Local</v>
          </cell>
          <cell r="N772" t="str">
            <v>Y</v>
          </cell>
          <cell r="O772">
            <v>45108</v>
          </cell>
          <cell r="P772" t="str">
            <v>TBC</v>
          </cell>
          <cell r="R772" t="str">
            <v>A</v>
          </cell>
        </row>
        <row r="773">
          <cell r="B773">
            <v>43346967</v>
          </cell>
          <cell r="C773" t="str">
            <v>967</v>
          </cell>
          <cell r="D773" t="str">
            <v>KOMATSU HO 46 FR TB 1000L</v>
          </cell>
          <cell r="E773">
            <v>43346801</v>
          </cell>
          <cell r="F773" t="str">
            <v>KOMATSU HO 46 GRANEL</v>
          </cell>
          <cell r="H773" t="str">
            <v>Óleo</v>
          </cell>
          <cell r="I773" t="str">
            <v>1000L</v>
          </cell>
          <cell r="J773" t="str">
            <v>IBC</v>
          </cell>
          <cell r="K773" t="str">
            <v>OEM</v>
          </cell>
          <cell r="L773" t="str">
            <v>KOMATSU</v>
          </cell>
          <cell r="M773" t="str">
            <v>Local</v>
          </cell>
          <cell r="N773" t="str">
            <v>Y</v>
          </cell>
          <cell r="O773" t="str">
            <v>-</v>
          </cell>
          <cell r="P773" t="str">
            <v>Mainstream</v>
          </cell>
          <cell r="R773" t="str">
            <v>WIP</v>
          </cell>
        </row>
        <row r="774">
          <cell r="B774">
            <v>41051809</v>
          </cell>
          <cell r="C774" t="str">
            <v>809</v>
          </cell>
          <cell r="D774" t="str">
            <v>HELIX HX8 PROFESSIONAL AG 0W-20 TB 209L</v>
          </cell>
          <cell r="E774">
            <v>45920801</v>
          </cell>
          <cell r="F774" t="str">
            <v>SHELL PC2044 0W-20 SN/GF-5 DEXOS1 GRANEL</v>
          </cell>
          <cell r="H774" t="str">
            <v>Óleo</v>
          </cell>
          <cell r="I774" t="str">
            <v>209L</v>
          </cell>
          <cell r="J774" t="str">
            <v>TAMBOR</v>
          </cell>
          <cell r="K774" t="str">
            <v>CARROS</v>
          </cell>
          <cell r="L774" t="str">
            <v>SHELL BRAND</v>
          </cell>
          <cell r="M774" t="str">
            <v>Local</v>
          </cell>
          <cell r="N774" t="str">
            <v>N</v>
          </cell>
          <cell r="O774">
            <v>43192</v>
          </cell>
          <cell r="P774" t="str">
            <v>Premium</v>
          </cell>
          <cell r="R774" t="str">
            <v>F</v>
          </cell>
        </row>
        <row r="775">
          <cell r="B775">
            <v>49757809</v>
          </cell>
          <cell r="C775" t="str">
            <v>809</v>
          </cell>
          <cell r="D775" t="str">
            <v>WBF 100 NOVO TB 209L</v>
          </cell>
          <cell r="E775">
            <v>49757801</v>
          </cell>
          <cell r="F775" t="str">
            <v>WBF 100 NOVO GRANEL</v>
          </cell>
          <cell r="H775" t="str">
            <v>Óleo</v>
          </cell>
          <cell r="I775" t="str">
            <v>209L</v>
          </cell>
          <cell r="J775" t="str">
            <v>TAMBOR</v>
          </cell>
          <cell r="K775" t="str">
            <v>INDUSTRIAL</v>
          </cell>
          <cell r="L775" t="str">
            <v>SHELL BRAND</v>
          </cell>
          <cell r="M775" t="str">
            <v>Local</v>
          </cell>
          <cell r="N775" t="str">
            <v>N</v>
          </cell>
          <cell r="O775">
            <v>43377</v>
          </cell>
          <cell r="P775" t="str">
            <v>Mainstream</v>
          </cell>
          <cell r="R775" t="str">
            <v>A</v>
          </cell>
        </row>
        <row r="776">
          <cell r="B776">
            <v>44998849</v>
          </cell>
          <cell r="C776" t="str">
            <v>849</v>
          </cell>
          <cell r="D776" t="str">
            <v>ZF ECOFLUID A LIFE TAMBOR</v>
          </cell>
          <cell r="E776" t="str">
            <v>N/A</v>
          </cell>
          <cell r="F776" t="str">
            <v>IMPORTADO</v>
          </cell>
          <cell r="H776" t="str">
            <v>Óleo</v>
          </cell>
          <cell r="I776" t="str">
            <v>209L</v>
          </cell>
          <cell r="J776" t="str">
            <v>TAMBOR</v>
          </cell>
          <cell r="K776" t="str">
            <v>INDUSTRIAL</v>
          </cell>
          <cell r="L776" t="str">
            <v>SHELL BRAND</v>
          </cell>
          <cell r="M776" t="str">
            <v>Importado</v>
          </cell>
          <cell r="N776" t="str">
            <v>N</v>
          </cell>
          <cell r="O776">
            <v>42202</v>
          </cell>
          <cell r="P776" t="str">
            <v>Mainstream</v>
          </cell>
          <cell r="R776" t="str">
            <v>A</v>
          </cell>
        </row>
        <row r="777">
          <cell r="B777">
            <v>41054905</v>
          </cell>
          <cell r="C777" t="str">
            <v>905</v>
          </cell>
          <cell r="D777" t="str">
            <v>HELIX HX7 10W40 SN NEW CX 12X1L</v>
          </cell>
          <cell r="E777">
            <v>41054801</v>
          </cell>
          <cell r="F777" t="str">
            <v>HELIX HX7 10W40 SN NEW GRANEL</v>
          </cell>
          <cell r="H777" t="str">
            <v>Óleo</v>
          </cell>
          <cell r="I777" t="str">
            <v>12X1L</v>
          </cell>
          <cell r="J777" t="str">
            <v>1 L</v>
          </cell>
          <cell r="K777" t="str">
            <v>CARROS</v>
          </cell>
          <cell r="L777" t="str">
            <v>SHELL BRAND</v>
          </cell>
          <cell r="M777" t="str">
            <v>Local</v>
          </cell>
          <cell r="N777" t="str">
            <v>N</v>
          </cell>
          <cell r="O777">
            <v>43545</v>
          </cell>
          <cell r="P777" t="str">
            <v>Premium</v>
          </cell>
          <cell r="R777" t="str">
            <v>F</v>
          </cell>
        </row>
        <row r="778">
          <cell r="B778">
            <v>41092809</v>
          </cell>
          <cell r="C778" t="str">
            <v>809</v>
          </cell>
          <cell r="D778" t="str">
            <v>HELIX ULTRA AH 5W30 A5/B5 TB 209L</v>
          </cell>
          <cell r="E778">
            <v>41077801</v>
          </cell>
          <cell r="F778" t="str">
            <v>HELIX HX8 PROFESSIONAL AF 5W30 GRANEL</v>
          </cell>
          <cell r="H778" t="str">
            <v>Óleo</v>
          </cell>
          <cell r="I778" t="str">
            <v>209L</v>
          </cell>
          <cell r="J778" t="str">
            <v>TAMBOR</v>
          </cell>
          <cell r="K778" t="str">
            <v>OEM</v>
          </cell>
          <cell r="L778" t="str">
            <v>HYUNDAI</v>
          </cell>
          <cell r="M778" t="str">
            <v>Local</v>
          </cell>
          <cell r="N778" t="str">
            <v>Y</v>
          </cell>
          <cell r="O778">
            <v>42926</v>
          </cell>
          <cell r="P778" t="str">
            <v>Premium</v>
          </cell>
          <cell r="R778" t="str">
            <v>F</v>
          </cell>
        </row>
        <row r="779">
          <cell r="B779">
            <v>43609809</v>
          </cell>
          <cell r="C779" t="str">
            <v>809</v>
          </cell>
          <cell r="D779" t="str">
            <v>HELIX ULTRA SN 5W20 SN GF5 TB 209L</v>
          </cell>
          <cell r="E779">
            <v>43609801</v>
          </cell>
          <cell r="F779" t="str">
            <v>HELIX ULTRA SN 5W20 SN GF5 GRANEL</v>
          </cell>
          <cell r="H779" t="str">
            <v>Óleo</v>
          </cell>
          <cell r="I779" t="str">
            <v>209L</v>
          </cell>
          <cell r="J779" t="str">
            <v>TAMBOR</v>
          </cell>
          <cell r="K779" t="str">
            <v>CARROS</v>
          </cell>
          <cell r="L779" t="str">
            <v>SHELL BRAND</v>
          </cell>
          <cell r="M779" t="str">
            <v>Local</v>
          </cell>
          <cell r="N779" t="str">
            <v>N</v>
          </cell>
          <cell r="O779">
            <v>42314</v>
          </cell>
          <cell r="P779" t="str">
            <v>Premium</v>
          </cell>
          <cell r="R779" t="str">
            <v>A</v>
          </cell>
        </row>
        <row r="780">
          <cell r="B780">
            <v>44933849</v>
          </cell>
          <cell r="C780" t="str">
            <v>849</v>
          </cell>
          <cell r="D780" t="str">
            <v>SCANIA OIL STO 1 0 GEARBOX 80W90 TB 209L</v>
          </cell>
          <cell r="E780" t="str">
            <v>N/A</v>
          </cell>
          <cell r="F780" t="str">
            <v>IMPORTADO</v>
          </cell>
          <cell r="H780" t="str">
            <v>Óleo</v>
          </cell>
          <cell r="I780" t="str">
            <v>209L</v>
          </cell>
          <cell r="J780" t="str">
            <v>TAMBOR</v>
          </cell>
          <cell r="K780" t="str">
            <v>OEM</v>
          </cell>
          <cell r="L780" t="str">
            <v>SCANIA</v>
          </cell>
          <cell r="M780" t="str">
            <v>Importado</v>
          </cell>
          <cell r="N780" t="str">
            <v>Y</v>
          </cell>
          <cell r="O780">
            <v>44044</v>
          </cell>
          <cell r="P780" t="str">
            <v>Mainstream</v>
          </cell>
          <cell r="R780" t="str">
            <v>F</v>
          </cell>
        </row>
        <row r="781">
          <cell r="B781">
            <v>30001905</v>
          </cell>
          <cell r="C781" t="str">
            <v>905</v>
          </cell>
          <cell r="D781" t="str">
            <v xml:space="preserve">SHELL COOLANT LONGLIFE PRONTO USO 12X1L </v>
          </cell>
          <cell r="E781" t="str">
            <v>N/A</v>
          </cell>
          <cell r="F781" t="str">
            <v>THIRD PARTY</v>
          </cell>
          <cell r="H781" t="str">
            <v>Fluido</v>
          </cell>
          <cell r="I781" t="str">
            <v>12X1L</v>
          </cell>
          <cell r="J781" t="str">
            <v>1 L</v>
          </cell>
          <cell r="K781" t="str">
            <v>FLUIDOS</v>
          </cell>
          <cell r="L781" t="str">
            <v>SHELL BRAND</v>
          </cell>
          <cell r="M781" t="str">
            <v>Local</v>
          </cell>
          <cell r="N781" t="str">
            <v>Y</v>
          </cell>
          <cell r="O781">
            <v>45108</v>
          </cell>
          <cell r="P781" t="str">
            <v>TBC</v>
          </cell>
          <cell r="R781" t="str">
            <v>A</v>
          </cell>
        </row>
        <row r="782">
          <cell r="B782">
            <v>30000905</v>
          </cell>
          <cell r="C782" t="str">
            <v>905</v>
          </cell>
          <cell r="D782" t="str">
            <v xml:space="preserve">SHELL COOLANT LONGLIFE CONCENTRADO 12X1L </v>
          </cell>
          <cell r="E782" t="str">
            <v>N/A</v>
          </cell>
          <cell r="F782" t="str">
            <v>THIRD PARTY</v>
          </cell>
          <cell r="H782" t="str">
            <v>Fluido</v>
          </cell>
          <cell r="I782" t="str">
            <v>12X1L</v>
          </cell>
          <cell r="J782" t="str">
            <v>1 L</v>
          </cell>
          <cell r="K782" t="str">
            <v>FLUIDOS</v>
          </cell>
          <cell r="L782" t="str">
            <v>SHELL BRAND</v>
          </cell>
          <cell r="M782" t="str">
            <v>Local</v>
          </cell>
          <cell r="N782" t="str">
            <v>Y</v>
          </cell>
          <cell r="O782">
            <v>45108</v>
          </cell>
          <cell r="P782" t="str">
            <v>TBC</v>
          </cell>
          <cell r="R782" t="str">
            <v>A</v>
          </cell>
        </row>
        <row r="783">
          <cell r="B783">
            <v>30001853</v>
          </cell>
          <cell r="C783" t="str">
            <v>853</v>
          </cell>
          <cell r="D783" t="str">
            <v xml:space="preserve">SHELL COOLANT LONGLIFE PRONTO 24X0,5L </v>
          </cell>
          <cell r="E783" t="str">
            <v>N/A</v>
          </cell>
          <cell r="F783" t="str">
            <v>THIRD PARTY</v>
          </cell>
          <cell r="H783" t="str">
            <v>Fluido</v>
          </cell>
          <cell r="I783" t="str">
            <v>24X0,5L</v>
          </cell>
          <cell r="J783" t="str">
            <v>0,5 KG</v>
          </cell>
          <cell r="K783" t="str">
            <v>FLUIDOS</v>
          </cell>
          <cell r="L783" t="str">
            <v>SHELL BRAND</v>
          </cell>
          <cell r="M783" t="str">
            <v>Local</v>
          </cell>
          <cell r="N783" t="str">
            <v>Y</v>
          </cell>
          <cell r="O783">
            <v>45108</v>
          </cell>
          <cell r="P783" t="str">
            <v>TBC</v>
          </cell>
          <cell r="R783" t="str">
            <v>A</v>
          </cell>
        </row>
        <row r="784">
          <cell r="B784">
            <v>45276801</v>
          </cell>
          <cell r="C784" t="str">
            <v>801</v>
          </cell>
          <cell r="D784" t="str">
            <v>SPIRAX S2 A 85W-140 GRANEL</v>
          </cell>
          <cell r="E784">
            <v>45276801</v>
          </cell>
          <cell r="F784" t="str">
            <v>SPIRAX S2 A 85W-140 GRANEL</v>
          </cell>
          <cell r="H784" t="str">
            <v>Óleo</v>
          </cell>
          <cell r="I784" t="str">
            <v>GRANEL</v>
          </cell>
          <cell r="J784" t="str">
            <v>GRANEL</v>
          </cell>
          <cell r="K784" t="str">
            <v>INDUSTRIAL</v>
          </cell>
          <cell r="L784" t="str">
            <v>SHELL BRAND</v>
          </cell>
          <cell r="M784" t="str">
            <v>Local</v>
          </cell>
          <cell r="N784" t="str">
            <v>N</v>
          </cell>
          <cell r="O784">
            <v>45108</v>
          </cell>
          <cell r="P784" t="str">
            <v>TBC</v>
          </cell>
          <cell r="R784" t="str">
            <v>A</v>
          </cell>
        </row>
        <row r="785">
          <cell r="B785">
            <v>41089801</v>
          </cell>
          <cell r="C785" t="str">
            <v>801</v>
          </cell>
          <cell r="D785" t="str">
            <v>VALTRA ENGINE ULTRA 15W40 GRANEL</v>
          </cell>
          <cell r="E785">
            <v>41089801</v>
          </cell>
          <cell r="F785" t="str">
            <v>VALTRA ENGINE ULTRA 15W40 GRANEL</v>
          </cell>
          <cell r="H785" t="str">
            <v>Óleo</v>
          </cell>
          <cell r="I785" t="str">
            <v>GRANEL</v>
          </cell>
          <cell r="J785" t="str">
            <v>GRANEL</v>
          </cell>
          <cell r="K785" t="str">
            <v>OEM</v>
          </cell>
          <cell r="L785" t="str">
            <v>AGCO</v>
          </cell>
          <cell r="M785" t="str">
            <v>Local</v>
          </cell>
          <cell r="N785" t="str">
            <v>Y</v>
          </cell>
          <cell r="O785">
            <v>45108</v>
          </cell>
          <cell r="P785" t="str">
            <v>TBC</v>
          </cell>
          <cell r="R785" t="str">
            <v>A</v>
          </cell>
        </row>
        <row r="786">
          <cell r="B786">
            <v>49170801</v>
          </cell>
          <cell r="C786" t="str">
            <v>801</v>
          </cell>
          <cell r="D786" t="str">
            <v>CATENEX S 825  - RED - GRANEL</v>
          </cell>
          <cell r="E786">
            <v>49170801</v>
          </cell>
          <cell r="F786" t="str">
            <v>CATENEX S 825  - RED - GRANEL</v>
          </cell>
          <cell r="H786" t="str">
            <v>Óleo</v>
          </cell>
          <cell r="I786" t="str">
            <v>GRANEL</v>
          </cell>
          <cell r="J786" t="str">
            <v>GRANEL</v>
          </cell>
          <cell r="K786" t="str">
            <v>INDUSTRIAL</v>
          </cell>
          <cell r="L786" t="str">
            <v>SHELL BRAND</v>
          </cell>
          <cell r="M786" t="str">
            <v>Local</v>
          </cell>
          <cell r="N786" t="str">
            <v>N</v>
          </cell>
          <cell r="O786">
            <v>45108</v>
          </cell>
          <cell r="P786" t="str">
            <v>TBC</v>
          </cell>
          <cell r="R786" t="str">
            <v>A</v>
          </cell>
        </row>
        <row r="787">
          <cell r="B787">
            <v>45396801</v>
          </cell>
          <cell r="C787" t="str">
            <v>801</v>
          </cell>
          <cell r="D787" t="str">
            <v>CATENEX S 879 GRANEL</v>
          </cell>
          <cell r="E787">
            <v>45396801</v>
          </cell>
          <cell r="F787" t="str">
            <v>CATENEX S 879 GRANEL</v>
          </cell>
          <cell r="H787" t="str">
            <v>Óleo</v>
          </cell>
          <cell r="I787" t="str">
            <v>GRANEL</v>
          </cell>
          <cell r="J787" t="str">
            <v>GRANEL</v>
          </cell>
          <cell r="K787" t="str">
            <v>INDUSTRIAL</v>
          </cell>
          <cell r="L787" t="str">
            <v>SHELL BRAND</v>
          </cell>
          <cell r="M787" t="str">
            <v>Local</v>
          </cell>
          <cell r="N787" t="str">
            <v>N</v>
          </cell>
          <cell r="O787">
            <v>45108</v>
          </cell>
          <cell r="P787" t="str">
            <v>TBC</v>
          </cell>
          <cell r="R787" t="str">
            <v>A</v>
          </cell>
        </row>
        <row r="788">
          <cell r="B788">
            <v>52915817</v>
          </cell>
          <cell r="C788" t="str">
            <v>817</v>
          </cell>
          <cell r="D788" t="str">
            <v>GADUS S2 V220AC 2 BD. 18 KG EXPO</v>
          </cell>
          <cell r="E788">
            <v>52915801</v>
          </cell>
          <cell r="F788" t="str">
            <v>GADUS S2 V220AC 2 GRANEL EXPO</v>
          </cell>
          <cell r="H788" t="str">
            <v>Graxa</v>
          </cell>
          <cell r="I788" t="str">
            <v>18KG</v>
          </cell>
          <cell r="J788" t="str">
            <v>BALDE</v>
          </cell>
          <cell r="K788" t="str">
            <v>EXPORTAÇÃO</v>
          </cell>
          <cell r="L788" t="str">
            <v>SHELL BRAND</v>
          </cell>
          <cell r="M788" t="str">
            <v>Local</v>
          </cell>
          <cell r="N788" t="str">
            <v>N</v>
          </cell>
          <cell r="O788">
            <v>43709</v>
          </cell>
          <cell r="P788" t="str">
            <v>Premium</v>
          </cell>
          <cell r="R788" t="str">
            <v>A</v>
          </cell>
        </row>
        <row r="789">
          <cell r="B789">
            <v>52911817</v>
          </cell>
          <cell r="C789" t="str">
            <v>817</v>
          </cell>
          <cell r="D789" t="str">
            <v>GADUS S2 V220AD 2 BD. 18 KG EXPO</v>
          </cell>
          <cell r="E789">
            <v>52911801</v>
          </cell>
          <cell r="F789" t="str">
            <v>GADUS S2 V220AD 2 GRANEL EXPO</v>
          </cell>
          <cell r="H789" t="str">
            <v>Graxa</v>
          </cell>
          <cell r="I789" t="str">
            <v>18KG</v>
          </cell>
          <cell r="J789" t="str">
            <v>BALDE</v>
          </cell>
          <cell r="K789" t="str">
            <v>EXPORTAÇÃO</v>
          </cell>
          <cell r="L789" t="str">
            <v>SHELL BRAND</v>
          </cell>
          <cell r="M789" t="str">
            <v>Local</v>
          </cell>
          <cell r="N789" t="str">
            <v>N</v>
          </cell>
          <cell r="O789">
            <v>43709</v>
          </cell>
          <cell r="P789" t="str">
            <v>Premium</v>
          </cell>
          <cell r="R789" t="str">
            <v>A</v>
          </cell>
        </row>
        <row r="790">
          <cell r="B790">
            <v>45683809</v>
          </cell>
          <cell r="C790">
            <v>809</v>
          </cell>
          <cell r="D790" t="str">
            <v>OMALA S2 G 220 TB 209L EXPO</v>
          </cell>
          <cell r="E790">
            <v>45683801</v>
          </cell>
          <cell r="F790" t="str">
            <v>OMALA S2 G 220 GRANEL EXPO</v>
          </cell>
          <cell r="H790" t="str">
            <v>Óleo</v>
          </cell>
          <cell r="I790" t="str">
            <v>209L</v>
          </cell>
          <cell r="J790" t="str">
            <v>TAMBOR</v>
          </cell>
          <cell r="K790" t="str">
            <v>EXPORTAÇÃO</v>
          </cell>
          <cell r="L790" t="str">
            <v>SHELL BRAND</v>
          </cell>
          <cell r="M790" t="str">
            <v>Local</v>
          </cell>
          <cell r="N790" t="str">
            <v>N</v>
          </cell>
          <cell r="O790">
            <v>42826</v>
          </cell>
          <cell r="P790" t="str">
            <v>Mainstream</v>
          </cell>
          <cell r="R790" t="str">
            <v>A</v>
          </cell>
        </row>
        <row r="791">
          <cell r="B791">
            <v>45683855</v>
          </cell>
          <cell r="C791">
            <v>855</v>
          </cell>
          <cell r="D791" t="str">
            <v>OMALA S2 G 220 FR 20L EXPO</v>
          </cell>
          <cell r="E791">
            <v>45683801</v>
          </cell>
          <cell r="F791" t="str">
            <v>OMALA S2 G 220 GRANEL EXPO</v>
          </cell>
          <cell r="H791" t="str">
            <v>Óleo</v>
          </cell>
          <cell r="I791" t="str">
            <v>20L</v>
          </cell>
          <cell r="J791" t="str">
            <v>TAMBOR</v>
          </cell>
          <cell r="K791" t="str">
            <v>EXPORTAÇÃO</v>
          </cell>
          <cell r="L791" t="str">
            <v>SHELL BRAND</v>
          </cell>
          <cell r="M791" t="str">
            <v>Local</v>
          </cell>
          <cell r="N791" t="str">
            <v>N</v>
          </cell>
          <cell r="O791">
            <v>43709</v>
          </cell>
          <cell r="P791" t="str">
            <v>Mainstream</v>
          </cell>
          <cell r="R791" t="str">
            <v>A</v>
          </cell>
        </row>
        <row r="792">
          <cell r="B792">
            <v>45684809</v>
          </cell>
          <cell r="C792">
            <v>809</v>
          </cell>
          <cell r="D792" t="str">
            <v>OMALA S2 G 320 TB 209L EXPO</v>
          </cell>
          <cell r="E792">
            <v>45684801</v>
          </cell>
          <cell r="F792" t="str">
            <v>OMALA S2 G 320 GRANEL EXPO</v>
          </cell>
          <cell r="H792" t="str">
            <v>Óleo</v>
          </cell>
          <cell r="I792" t="str">
            <v>209L</v>
          </cell>
          <cell r="J792" t="str">
            <v>TAMBOR</v>
          </cell>
          <cell r="K792" t="str">
            <v>EXPORTAÇÃO</v>
          </cell>
          <cell r="L792" t="str">
            <v>SHELL BRAND</v>
          </cell>
          <cell r="M792" t="str">
            <v>Local</v>
          </cell>
          <cell r="N792" t="str">
            <v>N</v>
          </cell>
          <cell r="O792">
            <v>42826</v>
          </cell>
          <cell r="P792" t="str">
            <v>Mainstream</v>
          </cell>
          <cell r="R792" t="str">
            <v>A</v>
          </cell>
        </row>
        <row r="793">
          <cell r="B793">
            <v>45684855</v>
          </cell>
          <cell r="C793">
            <v>855</v>
          </cell>
          <cell r="D793" t="str">
            <v>OMALA S2 G 320 FR 20L EXPO</v>
          </cell>
          <cell r="E793">
            <v>45684801</v>
          </cell>
          <cell r="F793" t="str">
            <v>OMALA S2 G 320 GRANEL EXPO</v>
          </cell>
          <cell r="H793" t="str">
            <v>Óleo</v>
          </cell>
          <cell r="I793" t="str">
            <v>20L</v>
          </cell>
          <cell r="J793" t="str">
            <v>BOMBONA</v>
          </cell>
          <cell r="K793" t="str">
            <v>EXPORTAÇÃO</v>
          </cell>
          <cell r="L793" t="str">
            <v>SHELL BRAND</v>
          </cell>
          <cell r="M793" t="str">
            <v>Local</v>
          </cell>
          <cell r="N793" t="str">
            <v>N</v>
          </cell>
          <cell r="O793">
            <v>43709</v>
          </cell>
          <cell r="P793" t="str">
            <v>Mainstream</v>
          </cell>
          <cell r="R793" t="str">
            <v>A</v>
          </cell>
        </row>
        <row r="794">
          <cell r="B794">
            <v>43512809</v>
          </cell>
          <cell r="C794" t="str">
            <v>809</v>
          </cell>
          <cell r="D794" t="str">
            <v>HELIX HX5 15W40 TB 209L EXPO</v>
          </cell>
          <cell r="E794">
            <v>43512801</v>
          </cell>
          <cell r="F794" t="str">
            <v>HELIX HX5 15W40 SL GRANEL EXPO</v>
          </cell>
          <cell r="H794" t="str">
            <v>Óleo</v>
          </cell>
          <cell r="I794" t="str">
            <v>209L</v>
          </cell>
          <cell r="J794" t="str">
            <v>TAMBOR</v>
          </cell>
          <cell r="K794" t="str">
            <v>EXPORTAÇÃO</v>
          </cell>
          <cell r="L794" t="str">
            <v>SHELL BRAND</v>
          </cell>
          <cell r="M794" t="str">
            <v>Local</v>
          </cell>
          <cell r="N794" t="str">
            <v>Y</v>
          </cell>
          <cell r="O794">
            <v>41761</v>
          </cell>
          <cell r="P794" t="str">
            <v>Mainstream</v>
          </cell>
          <cell r="R794" t="str">
            <v>A</v>
          </cell>
        </row>
        <row r="795">
          <cell r="B795">
            <v>45682855</v>
          </cell>
          <cell r="C795">
            <v>855</v>
          </cell>
          <cell r="D795" t="str">
            <v>OMALA S2 G 150 FR 20L EXPO</v>
          </cell>
          <cell r="E795">
            <v>45658801</v>
          </cell>
          <cell r="F795" t="str">
            <v>OMALA S2 G 150 GRANEL</v>
          </cell>
          <cell r="H795" t="str">
            <v>Óleo</v>
          </cell>
          <cell r="I795" t="str">
            <v>20L</v>
          </cell>
          <cell r="J795" t="str">
            <v>BOMBONA</v>
          </cell>
          <cell r="K795" t="str">
            <v>EXPORTAÇÃO</v>
          </cell>
          <cell r="L795" t="str">
            <v>SHELL BRAND</v>
          </cell>
          <cell r="M795" t="str">
            <v>Local</v>
          </cell>
          <cell r="N795" t="str">
            <v>N</v>
          </cell>
          <cell r="O795">
            <v>43709</v>
          </cell>
          <cell r="P795" t="str">
            <v>Mainstream</v>
          </cell>
          <cell r="R795" t="str">
            <v>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s358154/Downloads/Portf&#243;lio_Julho_22%20(1)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s358154/Downloads/Portf&#243;lio_Julho_22%20(1)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s358154/Downloads/Portf&#243;lio_Julho_22%20(1).xlsx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ia Cabral de Oliveira" refreshedDate="44713.487714120369" createdVersion="7" refreshedVersion="7" minRefreshableVersion="3" recordCount="852" xr:uid="{B24F2898-EE9D-4055-BDE7-AFAE14538C0E}">
  <cacheSource type="worksheet">
    <worksheetSource ref="A5:AF9983" sheet="BRA PORTFOLIO ATIVOS" r:id="rId2"/>
  </cacheSource>
  <cacheFields count="33">
    <cacheField name="Available for Sales?" numFmtId="0">
      <sharedItems containsBlank="1"/>
    </cacheField>
    <cacheField name="SKU" numFmtId="0">
      <sharedItems containsBlank="1" containsMixedTypes="1" containsNumber="1" containsInteger="1" minValue="31064849" maxValue="52922807"/>
    </cacheField>
    <cacheField name="SKU Product Description" numFmtId="0">
      <sharedItems containsBlank="1"/>
    </cacheField>
    <cacheField name="Unit of Measure" numFmtId="0">
      <sharedItems containsBlank="1" containsMixedTypes="1" containsNumber="1" minValue="5.6760000000000002" maxValue="5.6760000000000002"/>
    </cacheField>
    <cacheField name="Status" numFmtId="0">
      <sharedItems containsBlank="1" count="4">
        <s v="A"/>
        <s v="F"/>
        <s v="WIP"/>
        <m/>
      </sharedItems>
    </cacheField>
    <cacheField name="Type" numFmtId="0">
      <sharedItems containsBlank="1"/>
    </cacheField>
    <cacheField name="Market" numFmtId="0">
      <sharedItems containsBlank="1" count="7">
        <s v="S&amp;M"/>
        <s v="EXPO"/>
        <s v="MARINE"/>
        <s v="AVIAÇÃO"/>
        <s v="MARINE E S&amp;M"/>
        <s v="EXPO/MARINE"/>
        <m/>
      </sharedItems>
    </cacheField>
    <cacheField name="GPO" numFmtId="0">
      <sharedItems containsBlank="1"/>
    </cacheField>
    <cacheField name="FAMILY" numFmtId="0">
      <sharedItems containsBlank="1"/>
    </cacheField>
    <cacheField name="GRANEL" numFmtId="0">
      <sharedItems containsBlank="1"/>
    </cacheField>
    <cacheField name="Source" numFmtId="0">
      <sharedItems containsBlank="1"/>
    </cacheField>
    <cacheField name="GKA (Y/N)" numFmtId="0">
      <sharedItems containsBlank="1"/>
    </cacheField>
    <cacheField name="Implementation_x000a_Date " numFmtId="164">
      <sharedItems containsDate="1" containsBlank="1" containsMixedTypes="1" minDate="2000-09-22T00:00:00" maxDate="2022-05-02T00:00:00"/>
    </cacheField>
    <cacheField name="Premium" numFmtId="0">
      <sharedItems containsBlank="1"/>
    </cacheField>
    <cacheField name="Exit Date" numFmtId="164">
      <sharedItems containsNonDate="0" containsString="0" containsBlank="1"/>
    </cacheField>
    <cacheField name="Migration" numFmtId="0">
      <sharedItems containsBlank="1"/>
    </cacheField>
    <cacheField name="SKU TO BE" numFmtId="0">
      <sharedItems containsBlank="1" containsMixedTypes="1" containsNumber="1" containsInteger="1" minValue="40133849" maxValue="51451999"/>
    </cacheField>
    <cacheField name="SKU Product Description TO BE" numFmtId="0">
      <sharedItems containsBlank="1"/>
    </cacheField>
    <cacheField name="Pack TO BE" numFmtId="0">
      <sharedItems containsBlank="1"/>
    </cacheField>
    <cacheField name="Supply Source" numFmtId="0">
      <sharedItems containsBlank="1"/>
    </cacheField>
    <cacheField name="GPC Code" numFmtId="0">
      <sharedItems containsBlank="1" containsMixedTypes="1" containsNumber="1" containsInteger="1" minValue="0" maxValue="0"/>
    </cacheField>
    <cacheField name="SPC (Saleable Product Code)" numFmtId="0">
      <sharedItems containsBlank="1"/>
    </cacheField>
    <cacheField name="Pack Code" numFmtId="0">
      <sharedItems containsBlank="1"/>
    </cacheField>
    <cacheField name="SKU Variant" numFmtId="0">
      <sharedItems containsBlank="1"/>
    </cacheField>
    <cacheField name="NCM" numFmtId="0">
      <sharedItems containsBlank="1" containsMixedTypes="1" containsNumber="1" containsInteger="1" minValue="27101932" maxValue="8479891200"/>
    </cacheField>
    <cacheField name="Pack" numFmtId="0">
      <sharedItems containsBlank="1"/>
    </cacheField>
    <cacheField name="Label" numFmtId="0">
      <sharedItems containsBlank="1"/>
    </cacheField>
    <cacheField name="Label FrontSurface" numFmtId="0">
      <sharedItems containsNonDate="0" containsString="0" containsBlank="1"/>
    </cacheField>
    <cacheField name="Label BackSurface" numFmtId="0">
      <sharedItems containsNonDate="0" containsString="0" containsBlank="1"/>
    </cacheField>
    <cacheField name="SKU GSAP" numFmtId="0">
      <sharedItems containsBlank="1" containsMixedTypes="1" containsNumber="1" containsInteger="1" minValue="0" maxValue="800002780"/>
    </cacheField>
    <cacheField name="EAN / rótulo" numFmtId="0">
      <sharedItems containsBlank="1" containsMixedTypes="1" containsNumber="1" containsInteger="1" minValue="5011987079472" maxValue="5011987079472"/>
    </cacheField>
    <cacheField name="DUN/caixa" numFmtId="0">
      <sharedItems containsBlank="1" containsMixedTypes="1" containsNumber="1" containsInteger="1" minValue="5011987079496" maxValue="5011987079496"/>
    </cacheField>
    <cacheField name="Co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ia Cabral de Oliveira" refreshedDate="44713.487372800926" createdVersion="7" refreshedVersion="7" minRefreshableVersion="3" recordCount="852" xr:uid="{F5502AB8-38A1-4FE3-92E1-135C7D939893}">
  <cacheSource type="worksheet">
    <worksheetSource ref="A5:AF983" sheet="BRA PORTFOLIO ATIVOS" r:id="rId2"/>
  </cacheSource>
  <cacheFields count="33">
    <cacheField name="Available for Sales?" numFmtId="0">
      <sharedItems containsBlank="1"/>
    </cacheField>
    <cacheField name="SKU" numFmtId="0">
      <sharedItems containsBlank="1" containsMixedTypes="1" containsNumber="1" containsInteger="1" minValue="31064849" maxValue="52922807"/>
    </cacheField>
    <cacheField name="SKU Product Description" numFmtId="0">
      <sharedItems containsBlank="1"/>
    </cacheField>
    <cacheField name="Unit of Measure" numFmtId="0">
      <sharedItems containsBlank="1" containsMixedTypes="1" containsNumber="1" minValue="5.6760000000000002" maxValue="5.6760000000000002"/>
    </cacheField>
    <cacheField name="Status" numFmtId="0">
      <sharedItems containsBlank="1" count="4">
        <s v="A"/>
        <s v="F"/>
        <s v="WIP"/>
        <m/>
      </sharedItems>
    </cacheField>
    <cacheField name="Type" numFmtId="0">
      <sharedItems containsBlank="1" count="3">
        <s v="GPO"/>
        <s v="SB"/>
        <m/>
      </sharedItems>
    </cacheField>
    <cacheField name="Market" numFmtId="0">
      <sharedItems containsBlank="1" count="7">
        <s v="S&amp;M"/>
        <s v="EXPO"/>
        <s v="MARINE"/>
        <s v="AVIAÇÃO"/>
        <s v="MARINE E S&amp;M"/>
        <s v="EXPO/MARINE"/>
        <m/>
      </sharedItems>
    </cacheField>
    <cacheField name="GPO" numFmtId="0">
      <sharedItems containsBlank="1"/>
    </cacheField>
    <cacheField name="FAMILY" numFmtId="0">
      <sharedItems containsBlank="1"/>
    </cacheField>
    <cacheField name="GRANEL" numFmtId="0">
      <sharedItems containsBlank="1"/>
    </cacheField>
    <cacheField name="Source" numFmtId="0">
      <sharedItems containsBlank="1"/>
    </cacheField>
    <cacheField name="GKA (Y/N)" numFmtId="0">
      <sharedItems containsBlank="1"/>
    </cacheField>
    <cacheField name="Implementation_x000a_Date " numFmtId="164">
      <sharedItems containsDate="1" containsBlank="1" containsMixedTypes="1" minDate="2000-09-22T00:00:00" maxDate="2022-05-02T00:00:00"/>
    </cacheField>
    <cacheField name="Premium" numFmtId="0">
      <sharedItems containsBlank="1"/>
    </cacheField>
    <cacheField name="Exit Date" numFmtId="164">
      <sharedItems containsNonDate="0" containsString="0" containsBlank="1"/>
    </cacheField>
    <cacheField name="Migration" numFmtId="0">
      <sharedItems containsBlank="1"/>
    </cacheField>
    <cacheField name="SKU TO BE" numFmtId="0">
      <sharedItems containsBlank="1" containsMixedTypes="1" containsNumber="1" containsInteger="1" minValue="40133849" maxValue="51451999"/>
    </cacheField>
    <cacheField name="SKU Product Description TO BE" numFmtId="0">
      <sharedItems containsBlank="1"/>
    </cacheField>
    <cacheField name="Pack TO BE" numFmtId="0">
      <sharedItems containsBlank="1"/>
    </cacheField>
    <cacheField name="Supply Source" numFmtId="0">
      <sharedItems containsBlank="1"/>
    </cacheField>
    <cacheField name="GPC Code" numFmtId="0">
      <sharedItems containsBlank="1" containsMixedTypes="1" containsNumber="1" containsInteger="1" minValue="0" maxValue="0"/>
    </cacheField>
    <cacheField name="SPC (Saleable Product Code)" numFmtId="0">
      <sharedItems containsBlank="1"/>
    </cacheField>
    <cacheField name="Pack Code" numFmtId="0">
      <sharedItems containsBlank="1"/>
    </cacheField>
    <cacheField name="SKU Variant" numFmtId="0">
      <sharedItems containsBlank="1"/>
    </cacheField>
    <cacheField name="NCM" numFmtId="0">
      <sharedItems containsBlank="1" containsMixedTypes="1" containsNumber="1" containsInteger="1" minValue="27101932" maxValue="8479891200"/>
    </cacheField>
    <cacheField name="Pack" numFmtId="0">
      <sharedItems containsBlank="1"/>
    </cacheField>
    <cacheField name="Label" numFmtId="0">
      <sharedItems containsBlank="1"/>
    </cacheField>
    <cacheField name="Label FrontSurface" numFmtId="0">
      <sharedItems containsNonDate="0" containsString="0" containsBlank="1"/>
    </cacheField>
    <cacheField name="Label BackSurface" numFmtId="0">
      <sharedItems containsNonDate="0" containsString="0" containsBlank="1"/>
    </cacheField>
    <cacheField name="SKU GSAP" numFmtId="0">
      <sharedItems containsBlank="1" containsMixedTypes="1" containsNumber="1" containsInteger="1" minValue="0" maxValue="800002780"/>
    </cacheField>
    <cacheField name="EAN / rótulo" numFmtId="0">
      <sharedItems containsBlank="1" containsMixedTypes="1" containsNumber="1" containsInteger="1" minValue="5011987079472" maxValue="5011987079472"/>
    </cacheField>
    <cacheField name="DUN/caixa" numFmtId="0">
      <sharedItems containsBlank="1" containsMixedTypes="1" containsNumber="1" containsInteger="1" minValue="5011987079496" maxValue="5011987079496"/>
    </cacheField>
    <cacheField name="Co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ia Cabral de Oliveira" refreshedDate="44713.487842361108" createdVersion="7" refreshedVersion="7" minRefreshableVersion="3" recordCount="852" xr:uid="{042BEE17-618B-4130-8119-539D7A3371EB}">
  <cacheSource type="worksheet">
    <worksheetSource ref="B5:J9983" sheet="BRA PORTFOLIO ATIVOS" r:id="rId2"/>
  </cacheSource>
  <cacheFields count="10">
    <cacheField name="SKU" numFmtId="0">
      <sharedItems containsBlank="1" containsMixedTypes="1" containsNumber="1" containsInteger="1" minValue="31064849" maxValue="52922807"/>
    </cacheField>
    <cacheField name="SKU Product Description" numFmtId="0">
      <sharedItems containsBlank="1"/>
    </cacheField>
    <cacheField name="Unit of Measure" numFmtId="0">
      <sharedItems containsBlank="1" containsMixedTypes="1" containsNumber="1" minValue="5.6760000000000002" maxValue="5.6760000000000002"/>
    </cacheField>
    <cacheField name="Status" numFmtId="0">
      <sharedItems containsBlank="1" count="4">
        <s v="A"/>
        <s v="F"/>
        <s v="WIP"/>
        <m/>
      </sharedItems>
    </cacheField>
    <cacheField name="Type" numFmtId="0">
      <sharedItems containsBlank="1"/>
    </cacheField>
    <cacheField name="Market" numFmtId="0">
      <sharedItems containsBlank="1"/>
    </cacheField>
    <cacheField name="GPO" numFmtId="0">
      <sharedItems containsBlank="1"/>
    </cacheField>
    <cacheField name="FAMILY" numFmtId="0">
      <sharedItems containsBlank="1"/>
    </cacheField>
    <cacheField name="GRANEL" numFmtId="0">
      <sharedItems containsBlank="1"/>
    </cacheField>
    <cacheField name="Source" numFmtId="0">
      <sharedItems containsBlank="1" count="3">
        <s v="Local"/>
        <s v="Importad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2">
  <r>
    <s v="YES"/>
    <n v="45500801"/>
    <s v="Helix Ultra AH 0W-30 SP/GF-6A GRANEL"/>
    <s v="GRANEL"/>
    <x v="0"/>
    <s v="GPO"/>
    <x v="0"/>
    <s v="HYUNDAI"/>
    <m/>
    <s v="Helix Ultra AH 0W-30 SP/GF-6A GRANEL"/>
    <s v="Local"/>
    <s v="N"/>
    <d v="2021-06-29T00:00:00"/>
    <s v="Premium"/>
    <m/>
    <s v="NO"/>
    <s v="NA"/>
    <s v="NA"/>
    <s v="NA"/>
    <s v="Shell Ilha"/>
    <s v="001I9544001176A03Q"/>
    <s v="001I9544"/>
    <s v="001176"/>
    <s v="A03Q"/>
    <s v="27101932"/>
    <s v="GRANEL"/>
    <s v="NO Label"/>
    <m/>
    <m/>
    <m/>
    <m/>
    <m/>
    <m/>
  </r>
  <r>
    <s v="YES"/>
    <n v="40000801"/>
    <s v="JD TORQ-GARD II CI4 15W40 GRANEL"/>
    <s v="GRANEL"/>
    <x v="0"/>
    <s v="GPO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1176A03Q"/>
    <s v="001E9621"/>
    <s v="001176"/>
    <s v="A03Q"/>
    <n v="2710193200"/>
    <s v="GRANEL"/>
    <s v="NO Label"/>
    <m/>
    <m/>
    <m/>
    <m/>
    <m/>
    <m/>
  </r>
  <r>
    <s v="YES"/>
    <n v="40000809"/>
    <s v="JD TORQ-GARD II CI4 15W40 TB 209L "/>
    <s v="209L"/>
    <x v="0"/>
    <s v="GPO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2VIDA435"/>
    <s v="001E9621"/>
    <s v="002VID"/>
    <s v="A435"/>
    <n v="2710193200"/>
    <s v="TAMBOR"/>
    <s v="Pre Printed"/>
    <m/>
    <m/>
    <m/>
    <m/>
    <m/>
    <m/>
  </r>
  <r>
    <s v="YES"/>
    <n v="40000855"/>
    <s v="JD TORQ-GARD II CI4 15W40 FR 20L"/>
    <s v="20L"/>
    <x v="0"/>
    <s v="GPO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2VWLA435"/>
    <s v="001E9621"/>
    <s v="002VWL"/>
    <s v="A435"/>
    <n v="2710193200"/>
    <s v="BOMBONA"/>
    <s v="Pre Printed"/>
    <m/>
    <m/>
    <m/>
    <m/>
    <m/>
    <m/>
  </r>
  <r>
    <s v="YES"/>
    <n v="45500905"/>
    <s v="Helix Ultra AH 0W-30 (SP/GF-6A) CX 12X1L"/>
    <s v="12x1L"/>
    <x v="0"/>
    <s v="GPO"/>
    <x v="0"/>
    <s v="HYUNDAI"/>
    <m/>
    <s v="HELIX ULTRA AH 0W30 SP/GF-6A GRANEL"/>
    <s v="Local"/>
    <s v="Y"/>
    <d v="2021-07-01T00:00:00"/>
    <s v="Premium"/>
    <m/>
    <s v="NO"/>
    <s v="NA"/>
    <s v="NA"/>
    <s v="NA"/>
    <s v="Shell Ilha"/>
    <s v="001I9544002W21A401"/>
    <s v="001I9544"/>
    <s v="002W21"/>
    <s v="A401"/>
    <n v="2710193200"/>
    <s v="1 L"/>
    <s v="Pre Printed"/>
    <m/>
    <m/>
    <m/>
    <m/>
    <m/>
    <m/>
  </r>
  <r>
    <s v="YES"/>
    <n v="40000905"/>
    <s v="JD TORQ-GARD II CI4 15W40 CX 12X1L"/>
    <s v="12x1L"/>
    <x v="0"/>
    <s v="GPO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2W20A435"/>
    <s v="001E9621"/>
    <s v="002W20"/>
    <s v="A435"/>
    <n v="2710193200"/>
    <s v="1 L"/>
    <s v="Pre Printed"/>
    <m/>
    <m/>
    <m/>
    <m/>
    <m/>
    <m/>
  </r>
  <r>
    <s v="YES"/>
    <n v="40000967"/>
    <s v="JD TORQ-GARD II CI-4 15W40 TB1000L"/>
    <s v="1000L"/>
    <x v="0"/>
    <s v="GPO"/>
    <x v="0"/>
    <s v="JD"/>
    <s v="JD TORQ-GARD II CI4 15W40"/>
    <s v="RIMULA R3 EXTRA 15W40 CI-4 GRANEL"/>
    <s v="Local"/>
    <s v="Y"/>
    <d v="2020-03-04T00:00:00"/>
    <s v="Mainstream"/>
    <m/>
    <s v="NO"/>
    <s v="NA"/>
    <s v="NA"/>
    <s v="NA"/>
    <s v="Shell Ilha"/>
    <s v="001E9621002VJWA435"/>
    <s v="001E9621"/>
    <s v="002VJW"/>
    <s v="A435"/>
    <n v="2710193200"/>
    <s v="TB 1000"/>
    <s v="Pre Printed"/>
    <m/>
    <m/>
    <m/>
    <m/>
    <m/>
    <m/>
  </r>
  <r>
    <s v="YES"/>
    <n v="52900988"/>
    <s v="GADUS S3 V460 XD2 TAMBOR"/>
    <s v="180 KG"/>
    <x v="0"/>
    <s v="SB"/>
    <x v="0"/>
    <s v="Shell Brand"/>
    <m/>
    <s v="GADUS S3 V460 XD2 GRANEL"/>
    <s v="Local"/>
    <s v="Y"/>
    <d v="2012-05-22T00:00:00"/>
    <s v="Premium"/>
    <m/>
    <s v="NO"/>
    <s v="NA"/>
    <s v="NA"/>
    <s v="NA"/>
    <s v="Shell Ilha"/>
    <s v="001D8435002VH7A309"/>
    <s v="001D8435"/>
    <s v="002VH7"/>
    <s v="A309"/>
    <n v="2710199900"/>
    <s v="TAMBOR"/>
    <s v="Post Printed"/>
    <m/>
    <m/>
    <m/>
    <s v="5011987199941"/>
    <m/>
    <m/>
  </r>
  <r>
    <s v="YES"/>
    <n v="50101801"/>
    <s v="VOLVO GRAXA LUBRIFICANTE GRANEL"/>
    <s v="GRANEL"/>
    <x v="0"/>
    <s v="GPO"/>
    <x v="0"/>
    <s v="VOLVO"/>
    <m/>
    <s v="VOLVO GRAXA LUBRIFICANTE GRANEL"/>
    <s v="Local"/>
    <s v="Y"/>
    <d v="2020-07-16T00:00:00"/>
    <s v="Mainstream"/>
    <m/>
    <s v="NO"/>
    <s v="NA"/>
    <s v="NA"/>
    <s v="NA"/>
    <s v="Shell Ilha"/>
    <s v="001I5183"/>
    <s v="001I5183"/>
    <s v="001I51"/>
    <s v="5183"/>
    <n v="2710199900"/>
    <s v="GRANEL"/>
    <s v="NO Label"/>
    <m/>
    <m/>
    <m/>
    <m/>
    <m/>
    <m/>
  </r>
  <r>
    <s v="YES"/>
    <n v="52601807"/>
    <s v="RHODINA BBZ TB. 170KG"/>
    <s v="170KG"/>
    <x v="0"/>
    <s v="SB"/>
    <x v="0"/>
    <s v="Shell Brand"/>
    <m/>
    <s v="Importado"/>
    <s v="Importado"/>
    <s v="Y"/>
    <d v="2012-07-06T00:00:00"/>
    <s v="Premium"/>
    <m/>
    <s v="NO"/>
    <s v="NA"/>
    <s v="NA"/>
    <s v="NA"/>
    <s v="GLC (Alemanha)"/>
    <s v="001B0909002VT9A0H5"/>
    <s v="001B0909"/>
    <s v="002VT9"/>
    <s v="A0H5"/>
    <n v="3403190000"/>
    <s v="TAMBOR"/>
    <s v="etiqueta nacionalização"/>
    <m/>
    <m/>
    <n v="550012763"/>
    <m/>
    <m/>
    <m/>
  </r>
  <r>
    <s v="YES"/>
    <n v="43201809"/>
    <s v="JD BREAK-IN OIL TB 209L"/>
    <s v="209L"/>
    <x v="0"/>
    <s v="GPO"/>
    <x v="0"/>
    <s v="JD"/>
    <s v="JD BREAK-IN"/>
    <s v="JD BREAK-IN OIL GRANEL"/>
    <s v="Local"/>
    <s v="Y"/>
    <d v="2015-03-02T00:00:00"/>
    <s v="Mainstream"/>
    <m/>
    <s v="NO"/>
    <s v="NA"/>
    <s v="NA"/>
    <s v="NA"/>
    <s v="Shell Ilha"/>
    <s v="901L3559002VIDA435"/>
    <s v="901L3559"/>
    <s v="002VID"/>
    <s v="A435"/>
    <n v="2710193200"/>
    <s v="TAMBOR"/>
    <s v="Pre Printed"/>
    <m/>
    <m/>
    <m/>
    <m/>
    <m/>
    <m/>
  </r>
  <r>
    <s v="YES"/>
    <n v="52601816"/>
    <s v="RHODINA BBZ BD 20KG"/>
    <s v="18KG"/>
    <x v="0"/>
    <s v="SB"/>
    <x v="0"/>
    <s v="Shell Brand"/>
    <m/>
    <s v="Importado"/>
    <s v="Importado"/>
    <s v="Y"/>
    <d v="2013-11-21T00:00:00"/>
    <s v="Premium"/>
    <m/>
    <s v="NO"/>
    <s v="NA"/>
    <s v="NA"/>
    <s v="NA"/>
    <s v="GLC (Alemanha)"/>
    <s v="001B0909002XECA1P5 "/>
    <s v="001B0909"/>
    <s v="02XECA"/>
    <s v="1P5 "/>
    <n v="3403190000"/>
    <s v="TAMBOR"/>
    <s v="etiqueta nacionalização"/>
    <m/>
    <m/>
    <n v="550034440"/>
    <m/>
    <m/>
    <m/>
  </r>
  <r>
    <s v="YES"/>
    <n v="50101817"/>
    <s v="VOLVO GRAXA LUBRIFICANTE PARA ROLAMENTO "/>
    <s v="18KG"/>
    <x v="0"/>
    <s v="GPO"/>
    <x v="0"/>
    <s v="VOLVO"/>
    <m/>
    <s v="VOLVO GRAXA LUBRIFICANTE GRANEL"/>
    <s v="Local"/>
    <s v="Y"/>
    <d v="2020-09-01T00:00:00"/>
    <s v="Mainstream"/>
    <m/>
    <s v="NO"/>
    <s v="NA"/>
    <s v="NA"/>
    <s v="NA"/>
    <s v="Shell Ilha"/>
    <s v="001I5181002XYQA1SH"/>
    <s v="001I5181"/>
    <s v="002XYQ"/>
    <s v="A1SH"/>
    <n v="2710199900"/>
    <s v="BALDE"/>
    <s v="Post Printed"/>
    <m/>
    <m/>
    <m/>
    <m/>
    <m/>
    <m/>
  </r>
  <r>
    <s v="YES"/>
    <n v="45301849"/>
    <s v="OMALA S4 WE 320 TB 209L"/>
    <s v="209L"/>
    <x v="0"/>
    <s v="SB"/>
    <x v="0"/>
    <s v="Shell Brand"/>
    <m/>
    <s v="Importado"/>
    <s v="Importado"/>
    <s v="Y"/>
    <d v="2011-11-01T00:00:00"/>
    <s v="Premium"/>
    <m/>
    <s v="NO"/>
    <s v="NA"/>
    <s v="NA"/>
    <s v="NA"/>
    <s v="GLC (Alemanha)"/>
    <s v="001D7858002VSHA246"/>
    <s v="001D7858"/>
    <s v="002VSH"/>
    <s v="A246"/>
    <n v="3403990000"/>
    <s v="TAMBOR"/>
    <s v="etiqueta nacionalização"/>
    <m/>
    <m/>
    <n v="550027170"/>
    <m/>
    <m/>
    <m/>
  </r>
  <r>
    <s v="YES"/>
    <n v="47101849"/>
    <s v="SHELL DCT-M1 TB 209L "/>
    <s v="209L"/>
    <x v="0"/>
    <s v="SB"/>
    <x v="0"/>
    <s v="Shell Brand"/>
    <m/>
    <s v="Importado"/>
    <s v="Importado"/>
    <s v="N"/>
    <d v="2016-06-09T00:00:00"/>
    <s v="Mainstream"/>
    <m/>
    <s v="NO"/>
    <s v="NA"/>
    <s v="NA"/>
    <s v="NA"/>
    <s v="GLC (Alemanha)"/>
    <s v="001D9606002VSHA18H"/>
    <s v="001D9606"/>
    <s v="002VSH"/>
    <s v="A18H"/>
    <n v="3819000000"/>
    <s v="TAMBOR"/>
    <s v="etiqueta nacionalização"/>
    <m/>
    <m/>
    <n v="550025517"/>
    <m/>
    <m/>
    <m/>
  </r>
  <r>
    <s v="YES"/>
    <n v="40001905"/>
    <s v="ADVANCE 4T AX7 10W-40 SM/MA2 CX 12X1L"/>
    <s v="12x1L"/>
    <x v="0"/>
    <s v="SB"/>
    <x v="0"/>
    <s v="Shell Brand"/>
    <m/>
    <s v="ADVANCE 4T AX7 10W-40 SM/MA2 GRANEL"/>
    <s v="Local"/>
    <s v="N"/>
    <d v="2018-06-29T00:00:00"/>
    <s v="Premium"/>
    <m/>
    <s v="NO"/>
    <s v="NA"/>
    <s v="NA"/>
    <s v="NA"/>
    <s v="Shell Ilha"/>
    <s v="001F4017002W22A1SN"/>
    <s v="001F4017"/>
    <s v="002W22"/>
    <s v="A1SN"/>
    <n v="2710193200"/>
    <s v="1 L"/>
    <s v="Pre Printed"/>
    <m/>
    <m/>
    <m/>
    <s v="'05011987046986"/>
    <s v="'05011987046993"/>
    <m/>
  </r>
  <r>
    <s v="YES"/>
    <n v="43201905"/>
    <s v="JD BREAK-IN OIL CX 12X1L"/>
    <s v="12x1L"/>
    <x v="0"/>
    <s v="GPO"/>
    <x v="0"/>
    <s v="JD"/>
    <s v="JD BREAK-IN"/>
    <s v="JD BREAK-IN OIL GRANEL"/>
    <s v="Local"/>
    <s v="Y"/>
    <d v="2016-10-10T00:00:00"/>
    <s v="Mainstream"/>
    <m/>
    <s v="NO"/>
    <s v="NA"/>
    <s v="NA"/>
    <s v="NA"/>
    <s v="Shell Ilha"/>
    <s v="901L3559002W20A435"/>
    <s v="901L3559"/>
    <s v="002W20"/>
    <s v="A435"/>
    <n v="2710193200"/>
    <s v="1 L"/>
    <s v="Pre Printed"/>
    <m/>
    <m/>
    <m/>
    <m/>
    <m/>
    <m/>
  </r>
  <r>
    <s v="YES"/>
    <n v="52201988"/>
    <s v="ALVANIA 0854 TB 180KG"/>
    <s v="180 KG"/>
    <x v="0"/>
    <s v="SB"/>
    <x v="0"/>
    <s v="Shell Brand"/>
    <m/>
    <s v="ALVANIA 0854 GRANEL"/>
    <s v="Local"/>
    <s v="Y"/>
    <d v="2013-05-10T00:00:00"/>
    <s v="Mainstream"/>
    <m/>
    <s v="NO"/>
    <s v="NA"/>
    <s v="NA"/>
    <s v="NA"/>
    <s v="Shell Ilha"/>
    <s v="001B2486002VH7A309"/>
    <s v="001B2486"/>
    <s v="002VH7"/>
    <s v="A309"/>
    <n v="2710199900"/>
    <s v="TAMBOR"/>
    <s v="Post Printed"/>
    <m/>
    <m/>
    <m/>
    <s v="5011987008281"/>
    <m/>
    <m/>
  </r>
  <r>
    <s v="YES"/>
    <n v="50101988"/>
    <s v="VOLVO GRAXA LUBRIFICANTE PARA CHASSI "/>
    <s v="180 KG"/>
    <x v="0"/>
    <s v="GPO"/>
    <x v="0"/>
    <s v="VOLVO"/>
    <m/>
    <s v="VOLVO GRAXA LUBRIFICANTE GRANEL"/>
    <s v="Local"/>
    <s v="Y"/>
    <d v="2020-09-01T00:00:00"/>
    <s v="Mainstream"/>
    <m/>
    <s v="NO"/>
    <s v="NA"/>
    <s v="NA"/>
    <s v="NA"/>
    <s v="Shell Ilha"/>
    <s v="001I5183002XYPA1SH"/>
    <s v="001I5183"/>
    <s v="002XYP"/>
    <s v="A1SH"/>
    <n v="2710199900"/>
    <s v="TAMBOR"/>
    <s v="Pre Printed"/>
    <m/>
    <m/>
    <m/>
    <m/>
    <m/>
    <m/>
  </r>
  <r>
    <s v="YES"/>
    <n v="52902807"/>
    <s v="GADUS S4 OGH 160 TAMBOR"/>
    <s v="190KG"/>
    <x v="0"/>
    <s v="SB"/>
    <x v="0"/>
    <s v="Shell Brand"/>
    <m/>
    <s v="Importado"/>
    <s v="Importado"/>
    <s v="N"/>
    <d v="2018-06-22T00:00:00"/>
    <s v="Premium"/>
    <m/>
    <s v="NO"/>
    <s v="NA"/>
    <s v="NA"/>
    <s v="NA"/>
    <s v="SOPUS (EUA)"/>
    <s v="001D8495002WBQA0II"/>
    <s v="001D8495"/>
    <s v="002WBQ"/>
    <s v="A0II"/>
    <n v="3403190000"/>
    <s v="TAMBOR"/>
    <s v="etiqueta nacionalização"/>
    <m/>
    <m/>
    <n v="550048272"/>
    <m/>
    <m/>
    <m/>
  </r>
  <r>
    <s v="YES"/>
    <n v="45502809"/>
    <s v="Helix HX8 AH 5W-30 (SN/GF-5) TB 209L"/>
    <s v="209L"/>
    <x v="0"/>
    <s v="GPO"/>
    <x v="0"/>
    <s v="HYUNDAI"/>
    <m/>
    <s v="HELIX HX8  5W30 SN GF5 GRANEL"/>
    <s v="Local"/>
    <s v="Y"/>
    <d v="2021-05-25T00:00:00"/>
    <s v="Premium"/>
    <m/>
    <s v="NO"/>
    <s v="NA"/>
    <s v="NA"/>
    <s v="NA"/>
    <s v="Shell Ilha"/>
    <s v="001G9503002VSHA401"/>
    <s v="001G9503"/>
    <s v="002VSH"/>
    <s v="A401"/>
    <n v="2710193200"/>
    <s v="TAMBOR"/>
    <s v="Post Printed"/>
    <m/>
    <m/>
    <m/>
    <m/>
    <m/>
    <m/>
  </r>
  <r>
    <s v="YES"/>
    <n v="52902816"/>
    <s v="GADUS S2 V220 AD1 BD 18KG"/>
    <s v="18KG"/>
    <x v="0"/>
    <s v="SB"/>
    <x v="0"/>
    <s v="Shell Brand"/>
    <m/>
    <s v="GADUS S2 V220 AD1 GRANEL"/>
    <s v="Local"/>
    <s v="Y"/>
    <d v="2013-06-06T00:00:00"/>
    <s v="Premium"/>
    <m/>
    <s v="NO"/>
    <s v="NA"/>
    <s v="NA"/>
    <s v="NA"/>
    <s v="Shell Ilha"/>
    <s v="001D8457002XD7A309"/>
    <s v="001D8457"/>
    <s v="002XD7"/>
    <s v="A309"/>
    <n v="2710199900"/>
    <s v="BALDE"/>
    <s v="Post Printed"/>
    <m/>
    <m/>
    <m/>
    <s v="5011987230170"/>
    <m/>
    <m/>
  </r>
  <r>
    <s v="YES"/>
    <n v="45302849"/>
    <s v="OMALA S4 WE 460 TB 209L"/>
    <s v="209L"/>
    <x v="0"/>
    <s v="SB"/>
    <x v="0"/>
    <s v="Shell Brand"/>
    <m/>
    <s v="Importado"/>
    <s v="Importado"/>
    <s v="Y"/>
    <d v="2011-12-22T00:00:00"/>
    <s v="Premium"/>
    <m/>
    <s v="NO"/>
    <s v="NA"/>
    <s v="NA"/>
    <s v="NA"/>
    <s v="GLC (Alemanha)"/>
    <s v="001D7859002VSHA246"/>
    <s v="001D7859"/>
    <s v="002VSH"/>
    <s v="A246"/>
    <n v="3403990000"/>
    <s v="TAMBOR"/>
    <s v="etiqueta nacionalização"/>
    <m/>
    <m/>
    <n v="550027189"/>
    <m/>
    <m/>
    <m/>
  </r>
  <r>
    <s v="YES"/>
    <n v="45502905"/>
    <s v="Helix HX8 AH 5W-30 (SN/GF-5) CX 12X1L"/>
    <s v="12x1L"/>
    <x v="0"/>
    <s v="GPO"/>
    <x v="0"/>
    <s v="HYUNDAI"/>
    <m/>
    <s v="HELIX HX8  5W30 SN GF5 GRANEL"/>
    <s v="Local"/>
    <s v="Y"/>
    <d v="2021-09-20T00:00:00"/>
    <s v="Premium"/>
    <m/>
    <s v="NO"/>
    <s v="NA"/>
    <s v="NA"/>
    <s v="NA"/>
    <s v="Shell Ilha"/>
    <s v="001G9503002W21A401"/>
    <s v="001G9503"/>
    <s v="002W21"/>
    <s v="A401"/>
    <n v="2710193200"/>
    <s v="1 L"/>
    <s v="Pre Printed"/>
    <m/>
    <m/>
    <m/>
    <s v="5011987101333"/>
    <s v="5011987101319"/>
    <m/>
  </r>
  <r>
    <s v="YES"/>
    <n v="52603891"/>
    <s v="RHODINA BBZ CARTUCHO 12X0.38KG"/>
    <s v="12x0.38K"/>
    <x v="0"/>
    <s v="SB"/>
    <x v="0"/>
    <s v="Shell Brand"/>
    <m/>
    <s v="Importado"/>
    <s v="Importado"/>
    <s v="Y"/>
    <d v="2013-05-23T00:00:00"/>
    <s v="Premium"/>
    <m/>
    <s v="NO"/>
    <s v="NA"/>
    <s v="NA"/>
    <s v="NA"/>
    <s v="GLC (Alemanha)"/>
    <s v="001B0909002VT7A309"/>
    <s v="001B0909"/>
    <s v="002VT7"/>
    <s v="A309"/>
    <n v="3403190000"/>
    <s v="PEQUENO EMBALADO"/>
    <s v="etiqueta nacionalização"/>
    <m/>
    <m/>
    <n v="550023938"/>
    <m/>
    <m/>
    <m/>
  </r>
  <r>
    <s v="YES"/>
    <n v="43204801"/>
    <s v="JD HY-GARD GRANEL"/>
    <s v="GRANEL"/>
    <x v="0"/>
    <s v="GPO"/>
    <x v="0"/>
    <s v="JD"/>
    <s v="JD HY-GARD"/>
    <s v="JD HY-GARD GRANEL"/>
    <s v="Local"/>
    <s v="Y"/>
    <d v="2013-06-19T00:00:00"/>
    <s v="Mainstream"/>
    <m/>
    <s v="NO"/>
    <s v="NA"/>
    <s v="NA"/>
    <s v="NA"/>
    <s v="Shell Ilha"/>
    <s v="001B0498001176A03Q"/>
    <s v="001B0498"/>
    <s v="001176"/>
    <s v="A03Q"/>
    <n v="2710193200"/>
    <s v="GRANEL"/>
    <s v="NO Label"/>
    <m/>
    <m/>
    <m/>
    <m/>
    <m/>
    <m/>
  </r>
  <r>
    <s v="YES"/>
    <n v="51004807"/>
    <s v="GADUS S2 OG 50 TB 190KG (IMP)"/>
    <s v="190KG"/>
    <x v="0"/>
    <s v="SB"/>
    <x v="0"/>
    <s v="Shell Brand"/>
    <m/>
    <s v="Importado"/>
    <s v="Importado"/>
    <s v="N"/>
    <d v="2020-08-29T00:00:00"/>
    <s v="Premium"/>
    <m/>
    <s v="NO"/>
    <s v="NA"/>
    <s v="NA"/>
    <s v="NA"/>
    <s v="GLC"/>
    <s v="001D8493002VH9A1WJ"/>
    <s v="001D8493"/>
    <s v="002VH9"/>
    <s v="A1WJ"/>
    <n v="34031900"/>
    <s v="TAMBOR"/>
    <s v="etiqueta nacionalização"/>
    <m/>
    <m/>
    <n v="550052217"/>
    <m/>
    <m/>
    <m/>
  </r>
  <r>
    <s v="YES"/>
    <n v="43204809"/>
    <s v="JD HY-GARD TB 209L"/>
    <s v="209L"/>
    <x v="0"/>
    <s v="GPO"/>
    <x v="0"/>
    <s v="JD"/>
    <s v="JD HY-GARD"/>
    <s v="JD HY-GARD GRANEL"/>
    <s v="Local"/>
    <s v="Y"/>
    <d v="2013-07-09T00:00:00"/>
    <s v="Mainstream"/>
    <m/>
    <s v="NO"/>
    <s v="NA"/>
    <s v="NA"/>
    <s v="NA"/>
    <s v="Shell Ilha"/>
    <s v="001B0498002VIDA435"/>
    <s v="001B0498"/>
    <s v="002VID"/>
    <s v="A435"/>
    <n v="2710193200"/>
    <s v="TAMBOR"/>
    <s v="Pre Printed"/>
    <m/>
    <m/>
    <m/>
    <m/>
    <m/>
    <m/>
  </r>
  <r>
    <s v="YES"/>
    <n v="43204855"/>
    <s v="JD HY-GARD FR 20L"/>
    <s v="20L"/>
    <x v="0"/>
    <s v="GPO"/>
    <x v="0"/>
    <s v="JD"/>
    <s v="JD HY-GARD"/>
    <s v="JD HY-GARD GRANEL"/>
    <s v="Local"/>
    <s v="Y"/>
    <d v="2013-06-25T00:00:00"/>
    <s v="Mainstream"/>
    <m/>
    <s v="NO"/>
    <s v="NA"/>
    <s v="NA"/>
    <s v="NA"/>
    <s v="Shell Ilha"/>
    <s v="001B0498002VPMA435"/>
    <s v="001B0498"/>
    <s v="002VPM"/>
    <s v="A435"/>
    <n v="2710193200"/>
    <s v="BOMBONA"/>
    <s v="Pre Printed"/>
    <m/>
    <m/>
    <m/>
    <m/>
    <m/>
    <m/>
  </r>
  <r>
    <s v="YES"/>
    <n v="43204905"/>
    <s v="JD HY-GARD CX 12X1L"/>
    <s v="12x1L"/>
    <x v="0"/>
    <s v="GPO"/>
    <x v="0"/>
    <s v="JD"/>
    <s v="JD HY-GARD"/>
    <s v="JD HY-GARD GRANEL"/>
    <s v="Local"/>
    <s v="Y"/>
    <d v="2015-06-01T00:00:00"/>
    <s v="Mainstream"/>
    <m/>
    <s v="NO"/>
    <s v="NA"/>
    <s v="NA"/>
    <s v="NA"/>
    <s v="Shell Ilha"/>
    <s v="001B0498002W20A435"/>
    <s v="001B0498"/>
    <s v="002W20"/>
    <s v="A435"/>
    <n v="2710193200"/>
    <s v="1 L"/>
    <s v="Pre Printed"/>
    <m/>
    <m/>
    <m/>
    <m/>
    <m/>
    <m/>
  </r>
  <r>
    <s v="YES"/>
    <n v="43204967"/>
    <s v="JD HY-GARD TB1000 OW"/>
    <s v="1000L"/>
    <x v="0"/>
    <s v="GPO"/>
    <x v="0"/>
    <s v="JD"/>
    <s v="JD HY-GARD"/>
    <s v="JD HY-GARD GRANEL"/>
    <s v="Local"/>
    <s v="Y"/>
    <d v="2014-05-16T00:00:00"/>
    <s v="Mainstream"/>
    <m/>
    <s v="NO"/>
    <s v="NA"/>
    <s v="NA"/>
    <s v="NA"/>
    <s v="Shell Ilha"/>
    <s v="001B0498002VJWA435"/>
    <s v="001B0498"/>
    <s v="002VJW"/>
    <s v="A435"/>
    <n v="2710193200"/>
    <s v="TB 1000"/>
    <s v="Pre Printed"/>
    <m/>
    <m/>
    <m/>
    <m/>
    <m/>
    <m/>
  </r>
  <r>
    <s v="YES"/>
    <n v="51005807"/>
    <s v="GADUS S2 OG 80 TB 190KG"/>
    <s v="190KG"/>
    <x v="0"/>
    <s v="SB"/>
    <x v="0"/>
    <s v="Shell Brand"/>
    <m/>
    <s v="Importado"/>
    <s v="Importado"/>
    <s v="Y"/>
    <d v="2019-11-04T00:00:00"/>
    <s v="Premium"/>
    <m/>
    <s v="NO"/>
    <s v="NA"/>
    <s v="NA"/>
    <s v="NA"/>
    <s v="SCHAEFFER"/>
    <s v="001D8496002VH9A1WJ"/>
    <s v="001D8496"/>
    <s v="002VH9"/>
    <s v="A1WJ"/>
    <n v="3403190000"/>
    <s v="TAMBOR"/>
    <s v="etiqueta nacionalização"/>
    <m/>
    <m/>
    <n v="550052258"/>
    <m/>
    <m/>
    <m/>
  </r>
  <r>
    <s v="YES"/>
    <n v="43705809"/>
    <s v="TELLUS S2 V 32 TB 209L"/>
    <s v="209L"/>
    <x v="0"/>
    <s v="SB"/>
    <x v="0"/>
    <s v="Shell Brand"/>
    <m/>
    <s v="TELLUS S2 V 32 GRANEL"/>
    <s v="Local"/>
    <s v="Y"/>
    <d v="2016-02-15T00:00:00"/>
    <s v="Mainstream"/>
    <m/>
    <s v="NO"/>
    <s v="NA"/>
    <s v="NA"/>
    <s v="NA"/>
    <s v="Shell Ilha"/>
    <s v="001D7749002VSHA309"/>
    <s v="001D7749"/>
    <s v="002VSH"/>
    <s v="A309"/>
    <n v="2710193200"/>
    <s v="TAMBOR"/>
    <s v="Post Printed"/>
    <m/>
    <m/>
    <m/>
    <s v="5011987197008"/>
    <m/>
    <m/>
  </r>
  <r>
    <s v="YES"/>
    <n v="43705855"/>
    <s v="TELLUS S2 V 32 FR 20L"/>
    <s v="20L"/>
    <x v="0"/>
    <s v="SB"/>
    <x v="0"/>
    <s v="Shell Brand"/>
    <m/>
    <s v="TELLUS S2 V 32 GRANEL"/>
    <s v="Local"/>
    <s v="N"/>
    <d v="2020-07-15T00:00:00"/>
    <s v="Mainstream"/>
    <m/>
    <s v="NO"/>
    <s v="NA"/>
    <s v="NA"/>
    <s v="NA"/>
    <s v="Shell Ilha"/>
    <s v="001D7749002VWLA309"/>
    <s v="001D7749"/>
    <s v="002VWL"/>
    <s v="A309"/>
    <n v="2710193200"/>
    <s v="BOMBONA"/>
    <s v="Pre Printed"/>
    <m/>
    <m/>
    <m/>
    <s v="'05011987261150"/>
    <m/>
    <m/>
  </r>
  <r>
    <s v="YES"/>
    <n v="51005896"/>
    <s v="GADUS S2 OG 80 TB 204KG"/>
    <s v="204KG"/>
    <x v="1"/>
    <s v="SB"/>
    <x v="0"/>
    <s v="Shell Brand"/>
    <m/>
    <s v="Importado"/>
    <s v="Importado"/>
    <s v="Y"/>
    <d v="2013-10-31T00:00:00"/>
    <s v="Premium"/>
    <m/>
    <s v="YES"/>
    <n v="51005807"/>
    <s v="GADUS S2 OG 80 TB 190KG"/>
    <s v="190 KG"/>
    <s v="SCHAEFFER"/>
    <s v="001D8496002VH9A1WJ"/>
    <s v="001D8496"/>
    <s v="002VH9"/>
    <s v="A1WJ"/>
    <n v="3403190000"/>
    <s v="TAMBOR"/>
    <s v="etiqueta nacionalização"/>
    <m/>
    <m/>
    <s v="-"/>
    <m/>
    <m/>
    <m/>
  </r>
  <r>
    <s v="YES"/>
    <n v="52905980"/>
    <s v="GADUS S3 V220C 2 CARTUCHO 12X0.4KG"/>
    <s v="12x0.4K"/>
    <x v="0"/>
    <s v="SB"/>
    <x v="0"/>
    <s v="Shell Brand"/>
    <m/>
    <s v="Importado"/>
    <s v="Importado"/>
    <s v="Y"/>
    <d v="2014-05-02T00:00:00"/>
    <s v="Premium"/>
    <m/>
    <s v="NO"/>
    <s v="NA"/>
    <s v="NA"/>
    <s v="NA"/>
    <s v="GLC (Alemanha)"/>
    <s v="001D8425002VGFA10E"/>
    <s v="001D8425"/>
    <s v="002VGF"/>
    <s v="A10E"/>
    <n v="3403190000"/>
    <s v="PEQUENO EMBALADO"/>
    <s v="etiqueta nacionalização"/>
    <m/>
    <m/>
    <n v="550028002"/>
    <m/>
    <m/>
    <m/>
  </r>
  <r>
    <s v="YES"/>
    <n v="43705981"/>
    <s v="TELLUS S2 V 32 TB1000 METALICO"/>
    <s v="1000L"/>
    <x v="0"/>
    <s v="SB"/>
    <x v="0"/>
    <s v="Shell Brand"/>
    <m/>
    <s v="TELLUS S2 V 32 GRANEL"/>
    <s v="Local"/>
    <s v="Y"/>
    <s v="-"/>
    <s v="Mainstream"/>
    <m/>
    <s v="NO"/>
    <s v="NA"/>
    <s v="NA"/>
    <s v="NA"/>
    <s v="Shell Ilha"/>
    <s v="001D7749002VJWA309"/>
    <s v="001D7749"/>
    <s v="002VJW"/>
    <s v="A309"/>
    <n v="2710193200"/>
    <s v="TB 1000"/>
    <s v="Post Printed"/>
    <m/>
    <m/>
    <m/>
    <s v="5011987027589"/>
    <m/>
    <m/>
  </r>
  <r>
    <s v="YES"/>
    <n v="43706801"/>
    <s v="TELLUS S2 V 68 GRANEL"/>
    <s v="GRANEL"/>
    <x v="0"/>
    <s v="SB"/>
    <x v="0"/>
    <s v="Shell Brand"/>
    <m/>
    <s v="TELLUS S2 V 68 GRANEL"/>
    <s v="Local"/>
    <s v="Y"/>
    <d v="2011-11-09T00:00:00"/>
    <s v="Mainstream"/>
    <m/>
    <s v="NO"/>
    <s v="NA"/>
    <s v="NA"/>
    <s v="NA"/>
    <s v="Shell Ilha"/>
    <s v="001D7751001176A03Q"/>
    <s v="001D7751"/>
    <s v="001176"/>
    <s v="A03Q"/>
    <n v="2710193200"/>
    <s v="GRANEL"/>
    <s v="NO Label"/>
    <m/>
    <m/>
    <m/>
    <m/>
    <m/>
    <m/>
  </r>
  <r>
    <s v="YES"/>
    <n v="51006807"/>
    <s v="GADUS S2 OG 85 TB 190KG"/>
    <s v="190KG"/>
    <x v="0"/>
    <s v="SB"/>
    <x v="0"/>
    <s v="Shell Brand"/>
    <m/>
    <s v="Importado"/>
    <s v="Importado"/>
    <s v="N"/>
    <d v="2019-11-14T00:00:00"/>
    <s v="Premium"/>
    <m/>
    <s v="NO"/>
    <s v="NA"/>
    <s v="NA"/>
    <s v="NA"/>
    <s v="SCHAEFFER"/>
    <s v="001D8497002VUUNAMD"/>
    <s v="001D8497"/>
    <s v="002VUU"/>
    <s v="NAMD"/>
    <n v="3403190000"/>
    <s v="TAMBOR"/>
    <s v="etiqueta nacionalização"/>
    <m/>
    <m/>
    <s v="-"/>
    <m/>
    <m/>
    <m/>
  </r>
  <r>
    <s v="YES"/>
    <n v="43706809"/>
    <s v="TELLUS S2 V 68 TB 209L"/>
    <s v="209L"/>
    <x v="0"/>
    <s v="SB"/>
    <x v="0"/>
    <s v="Shell Brand"/>
    <m/>
    <s v="TELLUS S2 V 68 GRANEL"/>
    <s v="Local"/>
    <s v="Y"/>
    <d v="2011-11-09T00:00:00"/>
    <s v="Mainstream"/>
    <m/>
    <s v="NO"/>
    <s v="NA"/>
    <s v="NA"/>
    <s v="NA"/>
    <s v="Shell Ilha"/>
    <s v="001D7751002VSHA309"/>
    <s v="001D7751"/>
    <s v="002VSH"/>
    <s v="A309"/>
    <n v="2710193200"/>
    <s v="TAMBOR"/>
    <s v="Post Printed"/>
    <m/>
    <m/>
    <m/>
    <s v="5011987196872"/>
    <m/>
    <m/>
  </r>
  <r>
    <s v="YES"/>
    <n v="51006816"/>
    <s v="GADUS S2 OG 85 BD 18KG"/>
    <s v="18KG"/>
    <x v="0"/>
    <s v="SB"/>
    <x v="0"/>
    <s v="Shell Brand"/>
    <m/>
    <s v="Importado"/>
    <s v="Importado"/>
    <s v="Y"/>
    <d v="2013-10-31T00:00:00"/>
    <s v="Premium"/>
    <m/>
    <s v="NO"/>
    <s v="NA"/>
    <s v="NA"/>
    <s v="NA"/>
    <s v="SCHAEFFER"/>
    <s v="001D8497002XD7A1WJ"/>
    <s v="001D8497"/>
    <s v="002XD7"/>
    <s v="A1WJ"/>
    <n v="3403190000"/>
    <s v="TAMBOR"/>
    <s v="etiqueta nacionalização"/>
    <m/>
    <m/>
    <s v="-"/>
    <m/>
    <m/>
    <m/>
  </r>
  <r>
    <s v="YES"/>
    <n v="51006896"/>
    <s v="GADUS S2 OG 85 TB 204KG"/>
    <s v="204KG"/>
    <x v="1"/>
    <s v="SB"/>
    <x v="0"/>
    <s v="Shell Brand"/>
    <m/>
    <s v="Importado"/>
    <s v="Importado"/>
    <s v="Y"/>
    <d v="2013-10-31T00:00:00"/>
    <s v="Premium"/>
    <m/>
    <s v="YES"/>
    <n v="51006807"/>
    <s v="GADUS S2 OG 85 TB 190KG"/>
    <s v="190 KG"/>
    <s v="SCHAEFFER"/>
    <s v="001D8497002VH9A1WJ"/>
    <s v="001D8497"/>
    <s v="002VH9"/>
    <s v="A1WJ"/>
    <n v="3403190000"/>
    <s v="TAMBOR"/>
    <s v="etiqueta nacionalização"/>
    <m/>
    <m/>
    <s v="-"/>
    <m/>
    <m/>
    <m/>
  </r>
  <r>
    <s v="YES"/>
    <n v="52906980"/>
    <s v="GADUS S2 V220 2 CARTUCHO 12X0.4KG"/>
    <s v="12x0.4K"/>
    <x v="0"/>
    <s v="SB"/>
    <x v="0"/>
    <s v="Shell Brand"/>
    <m/>
    <s v="Importado"/>
    <s v="Importado"/>
    <s v="Y"/>
    <d v="2014-05-02T00:00:00"/>
    <s v="Premium"/>
    <m/>
    <s v="NO"/>
    <s v="NA"/>
    <s v="NA"/>
    <s v="NA"/>
    <s v="GLC (Alemanha)"/>
    <s v="001D8451002VGFA10E"/>
    <s v="001D8451"/>
    <s v="002VGF"/>
    <s v="A10E"/>
    <n v="2710199900"/>
    <s v="PEQUENO EMBALADO"/>
    <s v="etiqueta nacionalização"/>
    <m/>
    <m/>
    <n v="550028024"/>
    <m/>
    <m/>
    <m/>
  </r>
  <r>
    <s v="YES"/>
    <n v="43207801"/>
    <s v="JD PLUS 4 10W30 GRANEL"/>
    <s v="GRANEL"/>
    <x v="0"/>
    <s v="GPO"/>
    <x v="0"/>
    <s v="JD"/>
    <s v="JD PLUS 4 10W30"/>
    <s v="JD PLUS 4 10W30 GRANEL"/>
    <s v="Local"/>
    <s v="Y"/>
    <d v="2013-07-11T00:00:00"/>
    <s v="Mainstream"/>
    <m/>
    <s v="NO"/>
    <s v="NA"/>
    <s v="NA"/>
    <s v="NA"/>
    <s v="Shell Ilha"/>
    <s v="001E9523001176A03Q"/>
    <s v="001E9523"/>
    <s v="001176"/>
    <s v="A03Q"/>
    <n v="2710193200"/>
    <s v="GRANEL"/>
    <s v="NO Label"/>
    <m/>
    <m/>
    <m/>
    <m/>
    <m/>
    <m/>
  </r>
  <r>
    <s v="YES"/>
    <n v="43207809"/>
    <s v="JD PLUS 4 10W30 TB 209L"/>
    <s v="209L"/>
    <x v="0"/>
    <s v="GPO"/>
    <x v="0"/>
    <s v="JD"/>
    <s v="JD PLUS 4 10W30"/>
    <s v="JD PLUS 4 10W30 GRANEL"/>
    <s v="Local"/>
    <s v="Y"/>
    <d v="2013-07-11T00:00:00"/>
    <s v="Mainstream"/>
    <m/>
    <s v="NO"/>
    <s v="NA"/>
    <s v="NA"/>
    <s v="NA"/>
    <s v="Shell Ilha"/>
    <s v="001E9523002VIDA435"/>
    <s v="001E9523"/>
    <s v="002VID"/>
    <s v="A435"/>
    <n v="2710193200"/>
    <s v="TAMBOR"/>
    <s v="Pre Printed"/>
    <m/>
    <m/>
    <m/>
    <m/>
    <m/>
    <m/>
  </r>
  <r>
    <s v="YES"/>
    <n v="45307849"/>
    <s v="OMALA S4 GXV 150 - TAMBOR"/>
    <s v="209L"/>
    <x v="0"/>
    <s v="SB"/>
    <x v="0"/>
    <s v="Shell Brand"/>
    <m/>
    <s v="Importado"/>
    <s v="Importado"/>
    <s v="N"/>
    <d v="2021-09-14T00:00:00"/>
    <s v="Premium"/>
    <m/>
    <s v="NO"/>
    <s v="NA"/>
    <s v="NA"/>
    <s v="NA"/>
    <s v="Germany"/>
    <s v="001F8461002VSHA1P5"/>
    <s v="001F8461"/>
    <s v="002VSH"/>
    <s v="A1P5"/>
    <n v="34031900"/>
    <s v="TAMBOR"/>
    <s v="etiqueta nacionalização"/>
    <m/>
    <m/>
    <n v="550047049"/>
    <m/>
    <m/>
    <m/>
  </r>
  <r>
    <s v="YES"/>
    <n v="43707849"/>
    <s v="Tellus S2 VX 15"/>
    <s v="209L"/>
    <x v="0"/>
    <s v="SB"/>
    <x v="0"/>
    <s v="Shell Brand"/>
    <m/>
    <s v="Importado"/>
    <s v="Importado"/>
    <s v="N"/>
    <d v="2019-01-08T00:00:00"/>
    <s v="Mainstream"/>
    <m/>
    <s v="NO"/>
    <s v="NA"/>
    <s v="NA"/>
    <s v="NA"/>
    <s v="GLC"/>
    <s v="001F8430002VSHA246"/>
    <s v="001F8430"/>
    <s v="002VSH"/>
    <s v="A246"/>
    <n v="2710193200"/>
    <s v="TAMBOR"/>
    <s v="etiqueta nacionalização"/>
    <m/>
    <m/>
    <n v="550045510"/>
    <m/>
    <m/>
    <m/>
  </r>
  <r>
    <s v="YES"/>
    <n v="43207855"/>
    <s v="JD PLUS 4 10W30 FR 20L"/>
    <s v="20L"/>
    <x v="0"/>
    <s v="GPO"/>
    <x v="0"/>
    <s v="JD"/>
    <s v="JD PLUS 4 10W30"/>
    <s v="JD PLUS 4 10W30 GRANEL"/>
    <s v="Local"/>
    <s v="Y"/>
    <d v="2013-07-12T00:00:00"/>
    <s v="Mainstream"/>
    <m/>
    <s v="NO"/>
    <s v="NA"/>
    <s v="NA"/>
    <s v="NA"/>
    <s v="Shell Ilha"/>
    <s v="001E9523002VWLA435"/>
    <s v="001E9523"/>
    <s v="002VWL"/>
    <s v="A435"/>
    <n v="2710193200"/>
    <s v="BOMBONA"/>
    <s v="Pre Printed"/>
    <m/>
    <m/>
    <m/>
    <m/>
    <m/>
    <m/>
  </r>
  <r>
    <s v="YES"/>
    <n v="45307860"/>
    <s v="OMALA S4 GXV 150 BALDE"/>
    <s v="18,92L"/>
    <x v="0"/>
    <s v="SB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61002VNFA246"/>
    <s v="001F8461"/>
    <s v="002VNF"/>
    <s v="A246"/>
    <n v="3403190000"/>
    <s v="BOMBONA"/>
    <s v="etiqueta nacionalização"/>
    <m/>
    <m/>
    <n v="550047048"/>
    <m/>
    <m/>
    <m/>
  </r>
  <r>
    <s v="YES"/>
    <n v="43207905"/>
    <s v="JD PLUS 4 10W30 CX 12X1L"/>
    <s v="12x1L"/>
    <x v="0"/>
    <s v="GPO"/>
    <x v="0"/>
    <s v="JD"/>
    <s v="JD PLUS 4 10W30"/>
    <s v="JD PLUS 4 10W30 GRANEL"/>
    <s v="Local"/>
    <s v="Y"/>
    <d v="2013-07-11T00:00:00"/>
    <s v="Mainstream"/>
    <m/>
    <s v="NO"/>
    <s v="NA"/>
    <s v="NA"/>
    <s v="NA"/>
    <s v="Shell Ilha"/>
    <s v="001E9523002W20A435"/>
    <s v="001E9523"/>
    <s v="002W20"/>
    <s v="A435"/>
    <n v="2710193200"/>
    <s v="1 L"/>
    <s v="Pre Printed"/>
    <m/>
    <m/>
    <m/>
    <m/>
    <m/>
    <m/>
  </r>
  <r>
    <s v="YES"/>
    <n v="43207967"/>
    <s v="JD PLUS 4 10W30 TB1000 OW"/>
    <s v="1000L"/>
    <x v="0"/>
    <s v="GPO"/>
    <x v="0"/>
    <s v="JD"/>
    <s v="JD PLUS 4 10W30"/>
    <s v="JD PLUS 4 10W30 GRANEL"/>
    <s v="Local"/>
    <s v="Y"/>
    <d v="2013-07-01T00:00:00"/>
    <s v="Mainstream"/>
    <m/>
    <s v="NO"/>
    <s v="NA"/>
    <s v="NA"/>
    <s v="NA"/>
    <s v="Shell Ilha"/>
    <s v="001E9523002VJWA435"/>
    <s v="001E9523"/>
    <s v="002VJW"/>
    <s v="A435"/>
    <n v="2710193200"/>
    <s v="TB 1000"/>
    <s v="Pre Printed"/>
    <m/>
    <m/>
    <m/>
    <m/>
    <m/>
    <m/>
  </r>
  <r>
    <s v="YES"/>
    <n v="51007980"/>
    <s v="GADUS S5 T460 1.5 CARTUCHO 12X0.4KG"/>
    <s v="12x0.4K"/>
    <x v="0"/>
    <s v="SB"/>
    <x v="0"/>
    <s v="Shell Brand"/>
    <m/>
    <s v="Importado"/>
    <s v="Importado"/>
    <s v="Y"/>
    <d v="2013-12-12T00:00:00"/>
    <s v="Premium"/>
    <m/>
    <s v="NO"/>
    <s v="NA"/>
    <s v="NA"/>
    <s v="NA"/>
    <s v="GRETZ (França)"/>
    <s v="001D8547002VGFA311"/>
    <s v="001D8547"/>
    <s v="002VGF"/>
    <s v="A311"/>
    <n v="3403190000"/>
    <s v="PEQUENO EMBALADO"/>
    <s v="etiqueta nacionalização"/>
    <m/>
    <m/>
    <n v="550028088"/>
    <m/>
    <m/>
    <m/>
  </r>
  <r>
    <s v="YES"/>
    <n v="52907988"/>
    <s v="GADUS S3 V460D 2 EXP TB. 180 KG "/>
    <s v="180 KG"/>
    <x v="0"/>
    <s v="SB"/>
    <x v="0"/>
    <s v="Shell Brand"/>
    <m/>
    <s v="GADUS S3 V460D 2 GRANEL"/>
    <s v="Local"/>
    <s v="N"/>
    <d v="2016-11-09T00:00:00"/>
    <s v="Premium"/>
    <m/>
    <s v="NO"/>
    <s v="NA"/>
    <s v="NA"/>
    <s v="NA"/>
    <s v="Shell Ilha"/>
    <s v="001D8429002VH7A309"/>
    <s v="001D8429"/>
    <s v="002VH7"/>
    <s v="A309"/>
    <n v="2710193200"/>
    <s v="TAMBOR"/>
    <s v="Post Printed"/>
    <m/>
    <m/>
    <m/>
    <s v="5011987199910"/>
    <m/>
    <m/>
  </r>
  <r>
    <s v="YES"/>
    <n v="43208809"/>
    <s v="JD GL-5 85W140 TB 209L"/>
    <s v="209L"/>
    <x v="0"/>
    <s v="GPO"/>
    <x v="0"/>
    <s v="JD"/>
    <s v="JD GL-5 85W140"/>
    <s v="SPIRAX S4 AX 85W140 GRANEL"/>
    <s v="Local"/>
    <s v="Y"/>
    <d v="2013-07-13T00:00:00"/>
    <s v="Mainstream"/>
    <m/>
    <s v="NO"/>
    <s v="NA"/>
    <s v="NA"/>
    <s v="NA"/>
    <s v="Shell Ilha"/>
    <s v="001B2185002VIDA435"/>
    <s v="001B2185"/>
    <s v="002VID"/>
    <s v="A435"/>
    <n v="2710193200"/>
    <s v="TAMBOR"/>
    <s v="Pre Printed"/>
    <m/>
    <m/>
    <m/>
    <m/>
    <m/>
    <m/>
  </r>
  <r>
    <s v="YES"/>
    <n v="43208855"/>
    <s v="JD GL-5 85W140 FR 20L"/>
    <s v="20L"/>
    <x v="0"/>
    <s v="GPO"/>
    <x v="0"/>
    <s v="JD"/>
    <s v="JD GL-5 85W140"/>
    <s v="SPIRAX S4 AX 85W140 GRANEL"/>
    <s v="Local"/>
    <s v="Y"/>
    <d v="2013-06-27T00:00:00"/>
    <s v="Mainstream"/>
    <m/>
    <s v="NO"/>
    <s v="NA"/>
    <s v="NA"/>
    <s v="NA"/>
    <s v="Shell Ilha"/>
    <s v="001B2185002VPMA435"/>
    <s v="001B2185"/>
    <s v="002VPM"/>
    <s v="A435"/>
    <n v="2710193200"/>
    <s v="BOMBONA"/>
    <s v="Pre Printed"/>
    <m/>
    <m/>
    <m/>
    <m/>
    <m/>
    <m/>
  </r>
  <r>
    <s v="YES"/>
    <n v="43209801"/>
    <s v="ÓLEO PARA TRANSMISSÃO 85W90 GRANEL"/>
    <s v="GRANEL"/>
    <x v="0"/>
    <s v="GPO"/>
    <x v="0"/>
    <s v="JD"/>
    <m/>
    <s v="SPIRAX S3 AX 80W90 GRANEL"/>
    <s v="Local"/>
    <s v="Y"/>
    <d v="2013-06-19T00:00:00"/>
    <s v="Mainstream"/>
    <m/>
    <s v="NO"/>
    <s v="NA"/>
    <s v="NA"/>
    <s v="NA"/>
    <s v="Shell Ilha"/>
    <s v="001E9622001176A03Q"/>
    <s v="001E9622"/>
    <s v="001176"/>
    <s v="A03Q"/>
    <n v="2710193200"/>
    <s v="GRANEL"/>
    <s v="NO Label"/>
    <m/>
    <m/>
    <m/>
    <m/>
    <m/>
    <m/>
  </r>
  <r>
    <s v="YES"/>
    <n v="43509809"/>
    <s v="HELIX HX5 15W40 SL TB 209L"/>
    <s v="209L"/>
    <x v="0"/>
    <s v="SB"/>
    <x v="0"/>
    <s v="Shell Brand"/>
    <m/>
    <s v="HELIX HX5 15W40 SL GRANEL"/>
    <s v="Local"/>
    <s v="Y"/>
    <d v="2014-05-02T00:00:00"/>
    <s v="Mainstream"/>
    <m/>
    <s v="NO"/>
    <s v="NA"/>
    <s v="NA"/>
    <s v="NA"/>
    <s v="Shell Ilha"/>
    <s v="001E9270002VSHA309"/>
    <s v="001E9270"/>
    <s v="002VSH"/>
    <s v="A309"/>
    <n v="2710193200"/>
    <s v="TAMBOR"/>
    <s v="Post Printed"/>
    <m/>
    <m/>
    <m/>
    <s v="5011987232723"/>
    <m/>
    <m/>
  </r>
  <r>
    <s v="YES"/>
    <n v="43609809"/>
    <s v="HELIX ULTRA SN 5W20 SN GF5 TB 209L"/>
    <s v="209L"/>
    <x v="1"/>
    <s v="SB"/>
    <x v="0"/>
    <s v="Shell Brand"/>
    <m/>
    <s v="HELIX ULTRA SN 5W20 SN GF5 GRANEL"/>
    <s v="Local"/>
    <s v="N"/>
    <d v="2015-11-06T00:00:00"/>
    <s v="Premium"/>
    <m/>
    <s v="NO"/>
    <s v="NA"/>
    <s v="NA"/>
    <s v="NA"/>
    <s v="Shell Ilha"/>
    <s v="001E8034002VSHA309"/>
    <s v="001E8034"/>
    <s v="002VSH"/>
    <s v="A309"/>
    <n v="2710193200"/>
    <s v="TAMBOR"/>
    <s v="Post Printed"/>
    <m/>
    <m/>
    <m/>
    <s v="5011987018518"/>
    <m/>
    <m/>
  </r>
  <r>
    <s v="YES"/>
    <n v="43709849"/>
    <s v="Tellus S2 VX 22"/>
    <s v="209L"/>
    <x v="0"/>
    <s v="SB"/>
    <x v="0"/>
    <s v="Shell Brand"/>
    <m/>
    <s v="Importado"/>
    <s v="Importado"/>
    <s v="N"/>
    <d v="2019-03-12T00:00:00"/>
    <s v="Mainstream"/>
    <m/>
    <s v="NO"/>
    <s v="NA"/>
    <s v="NA"/>
    <s v="NA"/>
    <s v="GLC"/>
    <s v="001F8431002VSHA246"/>
    <s v="001F8431"/>
    <s v="002VSH"/>
    <s v="A246"/>
    <n v="2710193200"/>
    <s v="TAMBOR"/>
    <s v="etiqueta nacionalização"/>
    <m/>
    <m/>
    <n v="550045745"/>
    <m/>
    <m/>
    <m/>
  </r>
  <r>
    <s v="YES"/>
    <n v="43209855"/>
    <s v="ÓLEO PARA TRANSMISSÃO 85W90 FR 20L"/>
    <s v="20L"/>
    <x v="0"/>
    <s v="GPO"/>
    <x v="0"/>
    <s v="JD"/>
    <m/>
    <s v="SPIRAX S3 AX 80W90 GRANEL"/>
    <s v="Local"/>
    <s v="Y"/>
    <d v="2013-06-19T00:00:00"/>
    <s v="Mainstream"/>
    <m/>
    <s v="NO"/>
    <s v="NA"/>
    <s v="NA"/>
    <s v="NA"/>
    <s v="Shell Ilha"/>
    <s v="001E9622002VPMA435"/>
    <s v="001E9622"/>
    <s v="002VPM"/>
    <s v="A435"/>
    <n v="2710193200"/>
    <s v="BOMBONA"/>
    <s v="Pre Printed"/>
    <m/>
    <m/>
    <m/>
    <s v="'05011987230385"/>
    <m/>
    <m/>
  </r>
  <r>
    <s v="YES"/>
    <n v="43509905"/>
    <s v="HELIX HX5 15W40 SL CX 12X1L"/>
    <s v="12x1L"/>
    <x v="0"/>
    <s v="SB"/>
    <x v="0"/>
    <s v="Shell Brand"/>
    <m/>
    <s v="HELIX HX5 15W40 SL GRANEL"/>
    <s v="Local"/>
    <s v="Y"/>
    <d v="2014-03-12T00:00:00"/>
    <s v="Mainstream"/>
    <m/>
    <s v="NO"/>
    <s v="NA"/>
    <s v="NA"/>
    <s v="NA"/>
    <s v="Shell Ilha"/>
    <s v="001E9270002W1XA1SN"/>
    <s v="001E9270"/>
    <s v="002W1X"/>
    <s v="A1SN"/>
    <n v="2710193200"/>
    <s v="1 L"/>
    <s v="Pre Printed"/>
    <m/>
    <m/>
    <m/>
    <s v="'05011987233348"/>
    <s v="'05011987863644"/>
    <m/>
  </r>
  <r>
    <s v="YES"/>
    <n v="43609905"/>
    <s v="HELIX ULTRA SN 5W20 SN GF5  CX 12X1L"/>
    <s v="12x1L"/>
    <x v="1"/>
    <s v="SB"/>
    <x v="0"/>
    <s v="Shell Brand"/>
    <m/>
    <s v="HELIX ULTRA SN 5W20 SN GF5 GRANEL"/>
    <s v="Local"/>
    <s v="N"/>
    <d v="2015-11-06T00:00:00"/>
    <s v="Premium"/>
    <m/>
    <s v="NO"/>
    <s v="NA"/>
    <s v="NA"/>
    <s v="NA"/>
    <s v="Shell Ilha"/>
    <s v="001E8034002W21A1SN"/>
    <s v="001E8034"/>
    <s v="002W21"/>
    <s v="A1SN"/>
    <n v="2710193200"/>
    <s v="1 L"/>
    <s v="Pre Printed"/>
    <m/>
    <m/>
    <m/>
    <s v="'05011987018167"/>
    <s v="'05011987018136"/>
    <m/>
  </r>
  <r>
    <s v="YES"/>
    <n v="43610801"/>
    <s v="HELIX ULTRA SP 5W30 GF6 D1G2 GRANEL"/>
    <s v="GRANEL"/>
    <x v="0"/>
    <s v="SB"/>
    <x v="0"/>
    <s v="Shell Brand"/>
    <m/>
    <s v="HELIX ULTRA SP 5W30 GF6 D1G2 GRANEL"/>
    <s v="Local"/>
    <s v="N"/>
    <d v="2020-08-05T00:00:00"/>
    <s v="Premium"/>
    <m/>
    <s v="NO"/>
    <s v="NA"/>
    <s v="NA"/>
    <s v="NA"/>
    <s v="Shell Ilha"/>
    <s v="001I1542002XOTA03Q"/>
    <s v="001I1542"/>
    <s v="002XOT"/>
    <s v="A03Q"/>
    <n v="2710193200"/>
    <s v="GRANEL"/>
    <s v="NO Label"/>
    <m/>
    <m/>
    <m/>
    <m/>
    <m/>
    <m/>
  </r>
  <r>
    <s v="YES"/>
    <n v="41110809"/>
    <s v="HELIX HX7 10W40 SP 209L"/>
    <s v="209L"/>
    <x v="0"/>
    <s v="SB"/>
    <x v="0"/>
    <s v="Shell Brand"/>
    <m/>
    <s v="HELIX HX7 10W40 SN NEW GRANEL"/>
    <s v="Local"/>
    <s v="N"/>
    <d v="2021-09-20T00:00:00"/>
    <s v="Premium"/>
    <m/>
    <s v="NO"/>
    <s v="NA"/>
    <s v="NA"/>
    <s v="NA"/>
    <s v="Shell Ilha"/>
    <s v="001I1551002VSHA309"/>
    <s v="001I1551"/>
    <s v="002VSH"/>
    <s v="A309"/>
    <n v="2710193200"/>
    <s v="TAMBOR"/>
    <s v="Post Printed"/>
    <m/>
    <m/>
    <m/>
    <s v="5011987107052"/>
    <m/>
    <m/>
  </r>
  <r>
    <s v="YES"/>
    <n v="43610809"/>
    <s v="HELIX ULTRA SP 5W30 GF6 D1G2 TB 209L"/>
    <s v="209L"/>
    <x v="0"/>
    <s v="SB"/>
    <x v="0"/>
    <s v="Shell Brand"/>
    <m/>
    <s v="HELIX ULTRA SN PLUS 5W30 GF5 D1G2 GRANEL"/>
    <s v="Local"/>
    <s v="N"/>
    <d v="2020-08-06T00:00:00"/>
    <s v="Premium"/>
    <m/>
    <s v="NO"/>
    <s v="NA"/>
    <s v="NA"/>
    <s v="NA"/>
    <s v="Shell Ilha"/>
    <s v="001I1542002VSHA309"/>
    <s v="001I1542"/>
    <s v="002VSH"/>
    <s v="A309"/>
    <n v="2710193200"/>
    <s v="TAMBOR"/>
    <s v="Post Printed"/>
    <m/>
    <m/>
    <m/>
    <s v="5011987079519"/>
    <m/>
    <m/>
  </r>
  <r>
    <s v="YES"/>
    <n v="44510849"/>
    <s v="BMW MOTORRAD ADVANTEC ULTIMATE TB 209L"/>
    <s v="209L"/>
    <x v="0"/>
    <s v="GPO"/>
    <x v="0"/>
    <s v="BMW"/>
    <m/>
    <s v="Importado"/>
    <s v="Importado"/>
    <s v="Y"/>
    <d v="2015-05-07T00:00:00"/>
    <s v="Mainstream"/>
    <m/>
    <s v="NO"/>
    <s v="NA"/>
    <s v="NA"/>
    <s v="NA"/>
    <s v="GLC (Alemanha)"/>
    <s v="001F4220002VSHA593"/>
    <s v="001F4220"/>
    <s v="002VSH"/>
    <s v="A593"/>
    <n v="2710193200"/>
    <s v="TAMBOR"/>
    <s v="etiqueta nacionalização"/>
    <m/>
    <m/>
    <n v="550042955"/>
    <m/>
    <m/>
    <m/>
  </r>
  <r>
    <s v="YES"/>
    <n v="42210849"/>
    <s v="RISELLA X 415 TB 209L"/>
    <s v="209L"/>
    <x v="0"/>
    <s v="SB"/>
    <x v="0"/>
    <s v="Shell Brand"/>
    <m/>
    <s v="Importado"/>
    <s v="Importado"/>
    <s v="N"/>
    <d v="2015-11-04T00:00:00"/>
    <s v="Mainstream"/>
    <m/>
    <s v="NO"/>
    <s v="NA"/>
    <s v="NA"/>
    <s v="NA"/>
    <s v="Shell Deutschland"/>
    <s v="001E2773002VSHxxxx"/>
    <s v="001E2773"/>
    <s v="002VSH"/>
    <s v="xxxx"/>
    <n v="2710199100"/>
    <s v="TAMBOR"/>
    <s v="etiqueta nacionalização"/>
    <m/>
    <m/>
    <n v="550031511"/>
    <m/>
    <m/>
    <m/>
  </r>
  <r>
    <s v="YES"/>
    <n v="41110905"/>
    <s v="HELIX HX7 10W40 SP 12x1L"/>
    <s v="12x1L"/>
    <x v="0"/>
    <s v="SB"/>
    <x v="0"/>
    <s v="Shell Brand"/>
    <m/>
    <s v="HELIX HX7 10W40 SN NEW GRANEL"/>
    <s v="Local"/>
    <s v="N"/>
    <d v="2021-10-01T00:00:00"/>
    <s v="Premium"/>
    <m/>
    <s v="NO"/>
    <s v="NA"/>
    <s v="NA"/>
    <s v="NA"/>
    <s v="Shell Ilha"/>
    <s v="001I1551002W22A1SN"/>
    <s v="001I1551"/>
    <s v="002W22"/>
    <s v="A1SN"/>
    <n v="2710193200"/>
    <s v="1 L"/>
    <s v="Pre Printed"/>
    <m/>
    <m/>
    <m/>
    <s v="'05011987093690"/>
    <s v="'05011987093706"/>
    <m/>
  </r>
  <r>
    <s v="YES"/>
    <n v="43610905"/>
    <s v="HELIX ULTRA SP 5W30 GF6 D1G2 CX 12X1L"/>
    <s v="12x1L"/>
    <x v="0"/>
    <s v="SB"/>
    <x v="0"/>
    <s v="Shell Brand"/>
    <m/>
    <s v="HELIX ULTRA SN PLUS 5W30 GF5 D1G2 GRANEL"/>
    <s v="Local"/>
    <s v="N"/>
    <d v="2020-08-06T00:00:00"/>
    <s v="Premium"/>
    <m/>
    <s v="NO"/>
    <s v="NA"/>
    <s v="NA"/>
    <s v="NA"/>
    <s v="Shell Ilha"/>
    <s v="001I1542002XOTA1SN"/>
    <s v="001I1542"/>
    <s v="002XOT"/>
    <s v="A1SN"/>
    <n v="2710193200"/>
    <s v="1 L"/>
    <s v="Pre Printed"/>
    <m/>
    <m/>
    <m/>
    <n v="5011987079472"/>
    <n v="5011987079496"/>
    <m/>
  </r>
  <r>
    <s v="YES"/>
    <n v="44510909"/>
    <s v="BMW MOTORRAD ADVANTEC ULTIMATE CX 12X1L"/>
    <s v="12x1L"/>
    <x v="0"/>
    <s v="GPO"/>
    <x v="0"/>
    <s v="BMW"/>
    <m/>
    <s v="Importado"/>
    <s v="Importado"/>
    <s v="Y"/>
    <d v="2015-09-08T00:00:00"/>
    <s v="Mainstream"/>
    <m/>
    <s v="NO"/>
    <s v="NA"/>
    <s v="NA"/>
    <s v="NA"/>
    <s v="GLC (Alemanha)"/>
    <s v="001F4220002XJXA601"/>
    <s v="001F4220"/>
    <s v="002XJX"/>
    <s v="A601"/>
    <n v="2710193200"/>
    <s v="1 L"/>
    <s v="etiqueta nacionalização"/>
    <m/>
    <m/>
    <n v="550042957"/>
    <m/>
    <m/>
    <m/>
  </r>
  <r>
    <s v="YES"/>
    <n v="52010988"/>
    <s v="GADUS S3 V460 XD1 TAMBOR"/>
    <s v="180 KG"/>
    <x v="0"/>
    <s v="SB"/>
    <x v="0"/>
    <s v="Shell Brand"/>
    <m/>
    <s v="GADUS S3 V460 XD1 GRANEL"/>
    <s v="Local"/>
    <s v="N"/>
    <d v="2015-04-21T00:00:00"/>
    <s v="Premium"/>
    <m/>
    <s v="NO"/>
    <s v="NA"/>
    <s v="NA"/>
    <s v="NA"/>
    <s v="Shell Ilha"/>
    <s v="001D8434002VH7A309"/>
    <s v="001D8434"/>
    <s v="002VH7"/>
    <s v="A309"/>
    <n v="2710193200"/>
    <s v="TAMBOR"/>
    <s v="Post Printed"/>
    <m/>
    <m/>
    <m/>
    <s v="5011987199934"/>
    <m/>
    <m/>
  </r>
  <r>
    <s v="YES"/>
    <n v="45311801"/>
    <s v="Advance 4T AX5 20W-50 (SL/MA2) GRANEL"/>
    <s v="GRANEL"/>
    <x v="0"/>
    <s v="SB"/>
    <x v="0"/>
    <s v="Shell Brand"/>
    <m/>
    <s v="ADVANCE 4T AX5 20W-50 (SL/MA2) GRANEL"/>
    <s v="Local"/>
    <s v="N"/>
    <d v="2021-12-01T00:00:00"/>
    <s v="Mainstream"/>
    <m/>
    <s v="NO"/>
    <s v="NA"/>
    <s v="NA"/>
    <s v="NA"/>
    <s v="Shell Ilha"/>
    <s v="001I3579001176A03Q"/>
    <s v="001I3579"/>
    <s v="001176"/>
    <s v="A03Q"/>
    <n v="2710199900"/>
    <s v="GRANEL"/>
    <s v="NO Label"/>
    <m/>
    <m/>
    <m/>
    <m/>
    <m/>
    <m/>
  </r>
  <r>
    <s v="YES"/>
    <n v="45311809"/>
    <s v="Advance 4T AX5 20W-50 (SL/MA2) TB 209L"/>
    <s v="209L"/>
    <x v="0"/>
    <s v="SB"/>
    <x v="0"/>
    <s v="Shell Brand"/>
    <m/>
    <s v="ADVANCE 4T AX5 20W-50 (SL/MA2) GRANEL"/>
    <s v="Local"/>
    <s v="N"/>
    <s v="-"/>
    <s v="Mainstream"/>
    <m/>
    <s v="NO"/>
    <s v="NA"/>
    <s v="NA"/>
    <s v="NA"/>
    <s v="Shell Ilha"/>
    <s v="001I3579002VSHA309"/>
    <s v="001I3579"/>
    <s v="002VSH"/>
    <s v="A309"/>
    <n v="2710199900"/>
    <s v="TAMBOR"/>
    <s v="Post Printed"/>
    <m/>
    <m/>
    <n v="550061321"/>
    <s v="5011987113640"/>
    <m/>
    <m/>
  </r>
  <r>
    <s v="YES"/>
    <n v="48911849"/>
    <s v="ONDINA X 432 TB 209L"/>
    <s v="209L"/>
    <x v="0"/>
    <s v="SB"/>
    <x v="0"/>
    <s v="Shell Brand"/>
    <m/>
    <s v="Importado"/>
    <s v="Importado"/>
    <s v="N"/>
    <d v="2014-05-22T00:00:00"/>
    <s v="Mainstream"/>
    <m/>
    <s v="NO"/>
    <s v="NA"/>
    <s v="NA"/>
    <s v="NA"/>
    <s v="GLC"/>
    <s v="001F3415002VSHA315"/>
    <s v="001F3415"/>
    <s v="002VSH"/>
    <s v="A315"/>
    <n v="2710199100"/>
    <s v="TAMBOR"/>
    <s v="etiqueta nacionalização"/>
    <m/>
    <m/>
    <n v="550041891"/>
    <m/>
    <m/>
    <m/>
  </r>
  <r>
    <s v="YES"/>
    <n v="43811855"/>
    <s v="DOOSAN GENERAL HYDRAULIC OIL 46 FR 20L"/>
    <s v="20L"/>
    <x v="0"/>
    <s v="GPO"/>
    <x v="0"/>
    <s v="DOOSAN"/>
    <m/>
    <s v="TELLUS S2 M 46 GRANEL"/>
    <s v="Local"/>
    <s v="Y"/>
    <d v="2013-09-26T00:00:00"/>
    <s v="Mainstream"/>
    <m/>
    <s v="NO"/>
    <s v="NA"/>
    <s v="NA"/>
    <s v="NA"/>
    <s v="Shell Ilha"/>
    <s v="001E9629002VPMA444"/>
    <s v="001E9629"/>
    <s v="002VPM"/>
    <s v="A444"/>
    <n v="2710193200"/>
    <s v="BOMBONA"/>
    <s v="Pre Printed"/>
    <m/>
    <m/>
    <m/>
    <m/>
    <m/>
    <m/>
  </r>
  <r>
    <s v="YES"/>
    <n v="46111905"/>
    <s v="MOPAR MAXPRO SYNTHETIC 5W30 CX 12X1L"/>
    <s v="12x1L"/>
    <x v="1"/>
    <s v="GPO"/>
    <x v="0"/>
    <s v="FIAT"/>
    <m/>
    <s v="HELIX ULTRA SN 5W30 SN GF5 GRANEL"/>
    <s v="Local"/>
    <s v="Y"/>
    <d v="2016-01-27T00:00:00"/>
    <s v="Mainstream"/>
    <m/>
    <s v="YES"/>
    <n v="46128905"/>
    <s v="MOPAR MAXPRO 5W-30 CX 12X1L"/>
    <s v="12x1L"/>
    <s v="Shell Ilha"/>
    <s v="001F8324002W20A690"/>
    <s v="001F8324"/>
    <s v="002W20"/>
    <s v="A690"/>
    <n v="2710193200"/>
    <s v="1 L"/>
    <s v="Pre Printed"/>
    <m/>
    <m/>
    <m/>
    <m/>
    <m/>
    <m/>
  </r>
  <r>
    <s v="YES"/>
    <n v="45311905"/>
    <s v="Advance 4T AX5 20W-50 (SL/MA2) CX 12X1L EXP/L"/>
    <s v="12*1L"/>
    <x v="0"/>
    <s v="SB"/>
    <x v="1"/>
    <s v="Shell Brand"/>
    <m/>
    <s v="ADVANCE 4T AX5 20W-50 (SL/MA2) GRANEL"/>
    <s v="Local"/>
    <s v="N"/>
    <d v="2021-12-01T00:00:00"/>
    <s v="Mainstream"/>
    <m/>
    <s v="NO"/>
    <s v="NA"/>
    <s v="NA"/>
    <s v="NA"/>
    <s v="Shell Ilha"/>
    <s v="001I3579002W1XBZML"/>
    <s v="001I3579"/>
    <s v="002W1X"/>
    <s v="BZML"/>
    <n v="2710199900"/>
    <s v="1 L"/>
    <s v="Pre Printed"/>
    <m/>
    <m/>
    <n v="0"/>
    <s v="'05011987095793"/>
    <s v="'05011987095809"/>
    <m/>
  </r>
  <r>
    <s v="YES"/>
    <n v="44212801"/>
    <s v="RIMULA R2 10W GRANEL EXPO"/>
    <s v="GRANEL"/>
    <x v="0"/>
    <s v="SB"/>
    <x v="1"/>
    <s v="Shell Brand"/>
    <m/>
    <s v="RIMULA R2 10W GRANEL EXPO"/>
    <s v="Local"/>
    <s v="N"/>
    <d v="2021-02-26T00:00:00"/>
    <s v="Mainstream"/>
    <m/>
    <s v="NO"/>
    <s v="NA"/>
    <s v="NA"/>
    <s v="NA"/>
    <s v="Shell Ilha"/>
    <s v="001F7724001176A03Q"/>
    <s v="001F7724"/>
    <s v="001176"/>
    <s v="A03Q"/>
    <n v="2710199900"/>
    <s v="GRANEL"/>
    <s v="NO Label"/>
    <m/>
    <m/>
    <n v="500009951"/>
    <m/>
    <m/>
    <m/>
  </r>
  <r>
    <s v="YES"/>
    <n v="43812855"/>
    <s v="DOOSAN TRANSMISSION OIL 80W90 FR 20L"/>
    <s v="20L"/>
    <x v="0"/>
    <s v="GPO"/>
    <x v="0"/>
    <s v="DOOSAN"/>
    <m/>
    <s v="SPIRAX S3 AX 80W90 GRANEL"/>
    <s v="Local"/>
    <s v="Y"/>
    <d v="2013-10-21T00:00:00"/>
    <s v="Mainstream"/>
    <m/>
    <s v="NO"/>
    <s v="NA"/>
    <s v="NA"/>
    <s v="NA"/>
    <s v="Shell Ilha"/>
    <s v="001E9631002VPMA444"/>
    <s v="001E9631"/>
    <s v="002VPM"/>
    <s v="A444"/>
    <n v="2710193200"/>
    <s v="BOMBONA"/>
    <s v="Pre Printed"/>
    <m/>
    <m/>
    <m/>
    <m/>
    <m/>
    <m/>
  </r>
  <r>
    <s v="YES"/>
    <n v="43512905"/>
    <s v="HELIX HX5 15W40 SL CX 12X1L EXPO"/>
    <s v="12x1L"/>
    <x v="0"/>
    <s v="SB"/>
    <x v="1"/>
    <s v="Shell Brand"/>
    <m/>
    <s v="HELIX HX5 15W40 SL GRANEL"/>
    <s v="Local"/>
    <s v="N"/>
    <d v="2019-09-27T00:00:00"/>
    <s v="Mainstream"/>
    <m/>
    <s v="NO"/>
    <s v="NA"/>
    <s v="NA"/>
    <s v="NA"/>
    <s v="Shell Ilha"/>
    <s v="001E9270002W1XA1PU"/>
    <s v="001E9270"/>
    <s v="002W1X"/>
    <s v="A1PU"/>
    <n v="2710193200"/>
    <s v="1 L"/>
    <s v="Pre Printed"/>
    <m/>
    <m/>
    <n v="550052989"/>
    <s v="'05011987040014"/>
    <s v="'05011987040076"/>
    <m/>
  </r>
  <r>
    <s v="YES"/>
    <n v="43213809"/>
    <s v="JD PLUS 50 II 15W-40 CK-4 TB 209L"/>
    <s v="209L"/>
    <x v="0"/>
    <s v="GPO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VXCA435"/>
    <s v="001D5417"/>
    <s v="002VXC"/>
    <s v="A435"/>
    <n v="2710193200"/>
    <s v="TAMBOR"/>
    <s v="Pre Printed"/>
    <m/>
    <m/>
    <m/>
    <m/>
    <m/>
    <m/>
  </r>
  <r>
    <s v="YES"/>
    <n v="44513845"/>
    <s v="BMW M TWINPOWER TURBO 10W60 CX 6X1L"/>
    <s v="6X1L"/>
    <x v="0"/>
    <s v="GPO"/>
    <x v="0"/>
    <s v="BMW"/>
    <m/>
    <s v="Importado"/>
    <s v="Importado"/>
    <s v="N"/>
    <d v="2021-03-29T00:00:00"/>
    <s v="Mainstream"/>
    <m/>
    <s v="NO"/>
    <s v="NA"/>
    <s v="NA"/>
    <s v="NA"/>
    <s v="SOPUS"/>
    <s v="001F4056002XJWA558"/>
    <s v="001F4056"/>
    <s v="002XJW"/>
    <s v="A558"/>
    <n v="2710193200"/>
    <s v="PEQUENO EMBALADO"/>
    <s v="etiqueta nacionalização"/>
    <m/>
    <m/>
    <n v="550049322"/>
    <m/>
    <m/>
    <m/>
  </r>
  <r>
    <s v="YES"/>
    <n v="45313849"/>
    <s v="OMALA S4 GXV 220 TB 55UGL"/>
    <s v="55 UGL"/>
    <x v="0"/>
    <s v="SB"/>
    <x v="0"/>
    <s v="Shell Brand"/>
    <m/>
    <s v="Importado"/>
    <s v="Importado"/>
    <s v="N"/>
    <d v="2019-04-26T00:00:00"/>
    <s v="Premium"/>
    <m/>
    <s v="NO"/>
    <s v="NA"/>
    <s v="NA"/>
    <s v="NA"/>
    <s v="GLC"/>
    <s v="001F8458002VSHA1P5"/>
    <s v="001F8458"/>
    <s v="002VSH"/>
    <s v="A1P5"/>
    <n v="3403190000"/>
    <s v="TAMBOR"/>
    <s v="etiqueta nacionalização"/>
    <m/>
    <m/>
    <n v="550047734"/>
    <m/>
    <m/>
    <m/>
  </r>
  <r>
    <s v="YES"/>
    <n v="43813855"/>
    <s v="DOOSAN PREMIUM DIESEL OIL 15W40 FR 20L"/>
    <s v="20L"/>
    <x v="0"/>
    <s v="GPO"/>
    <x v="0"/>
    <s v="DOOSAN"/>
    <m/>
    <s v="RIMULA RT4 X 15W40 SHELL GRANEL"/>
    <s v="Local"/>
    <s v="Y"/>
    <d v="2013-09-26T00:00:00"/>
    <s v="Mainstream"/>
    <m/>
    <s v="NO"/>
    <s v="NA"/>
    <s v="NA"/>
    <s v="NA"/>
    <s v="Shell Ilha"/>
    <s v="001E9691002VPMA444"/>
    <s v="001E9691"/>
    <s v="002VPM"/>
    <s v="A444"/>
    <n v="2710193200"/>
    <s v="BOMBONA"/>
    <s v="Pre Printed"/>
    <m/>
    <m/>
    <m/>
    <m/>
    <m/>
    <m/>
  </r>
  <r>
    <s v="YES"/>
    <n v="43213855"/>
    <s v="JD PLUS 50 II 15W-40 CK-4 20L"/>
    <s v="20L"/>
    <x v="0"/>
    <s v="GPO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VWLA435"/>
    <s v="001D5417"/>
    <s v="002VWL"/>
    <s v="A435"/>
    <n v="2710193200"/>
    <s v="BOMBONA"/>
    <s v="Pre Printed"/>
    <m/>
    <m/>
    <m/>
    <m/>
    <m/>
    <m/>
  </r>
  <r>
    <s v="YES"/>
    <n v="46113857"/>
    <s v="MOPAR MAXPRO DIESEL DPF 15W40 CJ4 CX3X5L"/>
    <s v="3x5L"/>
    <x v="0"/>
    <s v="GPO"/>
    <x v="0"/>
    <s v="FIAT"/>
    <m/>
    <s v="Importado"/>
    <s v="Importado"/>
    <s v="Y"/>
    <d v="2016-04-11T00:00:00"/>
    <s v="Mainstream"/>
    <m/>
    <s v="NO"/>
    <s v="NA"/>
    <s v="NA"/>
    <s v="NA"/>
    <s v="SOPUS (EUA)"/>
    <s v="001C7947002WP9A428"/>
    <s v="001C7947"/>
    <s v="002WP9"/>
    <s v="A428"/>
    <n v="2710193200"/>
    <s v="PEQUENO EMBALADO"/>
    <s v="etiqueta nacionalização"/>
    <m/>
    <m/>
    <n v="550030598"/>
    <m/>
    <m/>
    <m/>
  </r>
  <r>
    <s v="YES"/>
    <n v="45313860"/>
    <s v="OMALA S4 GXV 220 BALDE"/>
    <s v="18,92L"/>
    <x v="0"/>
    <s v="SB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58002VNFA246"/>
    <s v="001F8458"/>
    <s v="002VNF"/>
    <s v="A246"/>
    <n v="3403190000"/>
    <s v="BOMBONA"/>
    <s v="etiqueta nacionalização"/>
    <m/>
    <m/>
    <s v="550047735"/>
    <m/>
    <m/>
    <m/>
  </r>
  <r>
    <s v="YES"/>
    <n v="43813905"/>
    <s v="DOOSAN PREMIUM DIESEL OIL 15W40 CX 12X1L"/>
    <s v="12x1L"/>
    <x v="0"/>
    <s v="GPO"/>
    <x v="0"/>
    <s v="DOOSAN"/>
    <m/>
    <s v="RIMULA RT4 X 15W40 SHELL GRANEL"/>
    <s v="Local"/>
    <s v="Y"/>
    <d v="2017-03-15T00:00:00"/>
    <s v="Mainstream"/>
    <m/>
    <s v="NO"/>
    <s v="NA"/>
    <s v="NA"/>
    <s v="NA"/>
    <s v="Shell Ilha"/>
    <s v="001E9691002W20A444"/>
    <s v="001E9691"/>
    <s v="002W20"/>
    <s v="A444"/>
    <n v="2710193200"/>
    <s v="1 L"/>
    <s v="Pre Printed"/>
    <m/>
    <m/>
    <m/>
    <m/>
    <m/>
    <m/>
  </r>
  <r>
    <s v="YES"/>
    <n v="43213905"/>
    <s v="JD PLUS 50 II 15W-40 CK-4 CX 12X1L"/>
    <s v="12x1L"/>
    <x v="0"/>
    <s v="GPO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W20A435"/>
    <s v="001D5417"/>
    <s v="002W20"/>
    <s v="A435"/>
    <n v="2710193200"/>
    <s v="1 L"/>
    <s v="Pre Printed"/>
    <m/>
    <m/>
    <m/>
    <m/>
    <m/>
    <m/>
  </r>
  <r>
    <s v="YES"/>
    <n v="44513909"/>
    <s v="BMW M TWINPOWER TURBO 10W60 CX 12X1L"/>
    <s v="12x1L"/>
    <x v="1"/>
    <s v="GPO"/>
    <x v="0"/>
    <s v="BMW"/>
    <m/>
    <s v="Importado"/>
    <s v="Importado"/>
    <s v="Y"/>
    <d v="2015-09-17T00:00:00"/>
    <s v="Mainstream"/>
    <m/>
    <s v="YES"/>
    <n v="44513845"/>
    <s v="BMW M TWINPOWER TURBO 10W60 CX 6X1L"/>
    <s v="6X1L"/>
    <s v="SOPUS (EUA)"/>
    <s v="001F4056002XJWA558"/>
    <s v="001F4056"/>
    <s v="002XJW"/>
    <s v="A558"/>
    <n v="2710193200"/>
    <s v="1 L"/>
    <s v="etiqueta nacionalização"/>
    <m/>
    <m/>
    <n v="550042384"/>
    <m/>
    <m/>
    <m/>
  </r>
  <r>
    <s v="YES"/>
    <n v="43213967"/>
    <s v="JD PLUS 50 II 15W-40 CK-4 TB 1000L"/>
    <s v="1000L"/>
    <x v="0"/>
    <s v="GPO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VJWA435"/>
    <s v="001D5417"/>
    <s v="002VJW"/>
    <s v="A435"/>
    <n v="2710193200"/>
    <s v="TB 1000"/>
    <s v="Pre Printed"/>
    <m/>
    <m/>
    <m/>
    <m/>
    <m/>
    <m/>
  </r>
  <r>
    <s v="YES"/>
    <n v="44414801"/>
    <s v="RIMULA RT4 X 15W40 SHELL GRANEL"/>
    <s v="GRANEL"/>
    <x v="0"/>
    <s v="SB"/>
    <x v="0"/>
    <s v="Shell Brand"/>
    <m/>
    <s v="RIMULA RT4 X 15W40 SHELL GRANEL"/>
    <s v="Local"/>
    <s v="Y"/>
    <d v="2013-07-31T00:00:00"/>
    <s v="Mainstream"/>
    <m/>
    <s v="NO"/>
    <s v="NA"/>
    <s v="NA"/>
    <s v="NA"/>
    <s v="Shell Ilha"/>
    <s v="001E8235001176A03Q"/>
    <s v="001E8235"/>
    <s v="001176"/>
    <s v="A03Q"/>
    <n v="2710193200"/>
    <s v="GRANEL"/>
    <s v="NO Label"/>
    <m/>
    <m/>
    <m/>
    <m/>
    <m/>
    <m/>
  </r>
  <r>
    <s v="YES"/>
    <n v="44414809"/>
    <s v="RIMULA RT4 X 15W40 SHELL TB 209L"/>
    <s v="209L"/>
    <x v="0"/>
    <s v="SB"/>
    <x v="0"/>
    <s v="Shell Brand"/>
    <m/>
    <s v="RIMULA RT4 X 15W40 SHELL GRANEL"/>
    <s v="Local"/>
    <s v="Y"/>
    <d v="2013-08-01T00:00:00"/>
    <s v="Mainstream"/>
    <m/>
    <s v="NO"/>
    <s v="NA"/>
    <s v="NA"/>
    <s v="NA"/>
    <s v="Shell Ilha"/>
    <s v="001E8235002VSHA309"/>
    <s v="001E8235"/>
    <s v="002VSH"/>
    <s v="A309"/>
    <n v="2710193200"/>
    <s v="TAMBOR"/>
    <s v="Post Printed"/>
    <m/>
    <m/>
    <m/>
    <s v="5011987231085"/>
    <m/>
    <m/>
  </r>
  <r>
    <s v="YES"/>
    <n v="45314849"/>
    <s v="Omala S4 GXV 320 tambor"/>
    <s v="209L"/>
    <x v="0"/>
    <s v="SB"/>
    <x v="0"/>
    <s v="Shell Brand"/>
    <m/>
    <s v="Importado"/>
    <s v="Importado"/>
    <s v="N"/>
    <d v="2019-02-20T00:00:00"/>
    <s v="Premium"/>
    <m/>
    <s v="NO"/>
    <s v="NA"/>
    <s v="NA"/>
    <s v="NA"/>
    <s v="GLC"/>
    <s v="001F8459002VSHA1P5"/>
    <s v="001F8459"/>
    <s v="002VSH"/>
    <s v="A1P5"/>
    <n v="3403190000"/>
    <s v="TAMBOR"/>
    <s v="etiqueta nacionalização"/>
    <m/>
    <m/>
    <n v="550047087"/>
    <m/>
    <m/>
    <m/>
  </r>
  <r>
    <s v="YES"/>
    <n v="44414855"/>
    <s v="RIMULA RT4 X 15W40 SHELL FR 20L"/>
    <s v="20L"/>
    <x v="0"/>
    <s v="SB"/>
    <x v="0"/>
    <s v="Shell Brand"/>
    <m/>
    <s v="RIMULA RT4 X 15W40 SHELL GRANEL"/>
    <s v="Local"/>
    <s v="Y"/>
    <d v="2013-08-01T00:00:00"/>
    <s v="Mainstream"/>
    <m/>
    <s v="NO"/>
    <s v="NA"/>
    <s v="NA"/>
    <s v="NA"/>
    <s v="Shell Ilha"/>
    <s v="001E8235002VWLA309"/>
    <s v="001E8235"/>
    <s v="002VWL"/>
    <s v="A309"/>
    <n v="2710193200"/>
    <s v="BOMBONA"/>
    <s v="Pre Printed"/>
    <m/>
    <m/>
    <m/>
    <s v="'05011987233300"/>
    <m/>
    <m/>
  </r>
  <r>
    <s v="YES"/>
    <n v="45314860"/>
    <s v="OMALA S4 GXV 320 BALDE"/>
    <s v="18,92L"/>
    <x v="0"/>
    <s v="SB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59002VNFA1P5"/>
    <s v="001F8459"/>
    <s v="002VNF"/>
    <s v="A1P5"/>
    <n v="3403190000"/>
    <s v="BOMBONA"/>
    <s v="etiqueta nacionalização"/>
    <m/>
    <m/>
    <s v="550047738"/>
    <m/>
    <m/>
    <m/>
  </r>
  <r>
    <s v="YES"/>
    <n v="44414905"/>
    <s v="RIMULA RT4 X 15W40 SHELL CX 12X1L"/>
    <s v="12x1L"/>
    <x v="0"/>
    <s v="SB"/>
    <x v="0"/>
    <s v="Shell Brand"/>
    <m/>
    <s v="RIMULA RT4 X 15W40 SHELL GRANEL"/>
    <s v="Local"/>
    <s v="Y"/>
    <d v="2013-08-14T00:00:00"/>
    <s v="Mainstream"/>
    <m/>
    <s v="NO"/>
    <s v="NA"/>
    <s v="NA"/>
    <s v="NA"/>
    <s v="Shell Ilha"/>
    <s v="001E8235002W20A1SN"/>
    <s v="001E8235"/>
    <s v="002W20"/>
    <s v="A1SN"/>
    <n v="2710193200"/>
    <s v="1 L"/>
    <s v="Pre Printed"/>
    <m/>
    <m/>
    <m/>
    <s v="'05011987233317"/>
    <s v="'05011987863699"/>
    <m/>
  </r>
  <r>
    <s v="YES"/>
    <n v="44414907"/>
    <s v="RIMULA RT4 X 15W40 SHELL CX 4X4L"/>
    <s v="4x4L"/>
    <x v="0"/>
    <s v="SB"/>
    <x v="0"/>
    <s v="Shell Brand"/>
    <m/>
    <s v="RIMULA RT4 X 15W40 SHELL GRANEL"/>
    <s v="Local"/>
    <s v="Y"/>
    <d v="2013-08-20T00:00:00"/>
    <s v="Mainstream"/>
    <m/>
    <s v="NO"/>
    <s v="NA"/>
    <s v="NA"/>
    <s v="NA"/>
    <s v="Shell Ilha"/>
    <s v="001E8235002W2KA1SN"/>
    <s v="001E8235"/>
    <s v="002W2K"/>
    <s v="A1SN"/>
    <n v="2710193200"/>
    <s v="4 L"/>
    <s v="Pre Printed"/>
    <m/>
    <m/>
    <m/>
    <s v="'05011987233324"/>
    <s v="'05011987041615"/>
    <m/>
  </r>
  <r>
    <s v="YES"/>
    <n v="44414967"/>
    <s v="RIMULA RT4 X 15W40 TB1000 OW"/>
    <s v="1000L"/>
    <x v="0"/>
    <s v="SB"/>
    <x v="0"/>
    <s v="Shell Brand"/>
    <m/>
    <s v="RIMULA RT4 X 15W40 SHELL GRANEL"/>
    <s v="Local"/>
    <s v="Y"/>
    <d v="2016-06-30T00:00:00"/>
    <s v="Mainstream"/>
    <m/>
    <s v="NO"/>
    <s v="NA"/>
    <s v="NA"/>
    <s v="NA"/>
    <s v="Shell Ilha"/>
    <s v="001E8235002VJWA309"/>
    <s v="001E8235"/>
    <s v="002VJW"/>
    <s v="A309"/>
    <n v="2710193200"/>
    <s v="TB 1000"/>
    <s v="Post Printed"/>
    <m/>
    <m/>
    <m/>
    <s v="5011987231092"/>
    <m/>
    <m/>
  </r>
  <r>
    <s v="YES"/>
    <n v="43515809"/>
    <s v="HELIX HX7 5W-30 NEW TB 209L"/>
    <s v="209L"/>
    <x v="0"/>
    <s v="SB"/>
    <x v="0"/>
    <s v="Shell Brand"/>
    <m/>
    <s v="HELIX HX7 5W-30 NEW GRANEL"/>
    <s v="Local"/>
    <s v="N"/>
    <d v="2019-04-18T00:00:00"/>
    <s v="Premium"/>
    <m/>
    <s v="NO"/>
    <s v="NA"/>
    <s v="NA"/>
    <s v="NA"/>
    <s v="Shell Ilha"/>
    <s v="001E8035002VSHA309"/>
    <s v="001E8035"/>
    <s v="002VSH"/>
    <s v="A309"/>
    <n v="2710193200"/>
    <s v="TAMBOR"/>
    <s v="Post Printed"/>
    <m/>
    <m/>
    <m/>
    <s v="5011987059641"/>
    <m/>
    <m/>
  </r>
  <r>
    <s v="YES"/>
    <n v="45315860"/>
    <s v="OMALA S4 GXV 460 BALDE"/>
    <s v="18,92L"/>
    <x v="0"/>
    <s v="SB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60002VNFA1WJ"/>
    <s v="001F8460"/>
    <s v="002VNF"/>
    <s v="A1WJ"/>
    <n v="3403190000"/>
    <s v="BOMBONA"/>
    <s v="etiqueta nacionalização"/>
    <m/>
    <m/>
    <s v="550047770"/>
    <m/>
    <m/>
    <m/>
  </r>
  <r>
    <s v="YES"/>
    <n v="43515905"/>
    <s v="HELIX HX7 5W-30 NEW 12X1L"/>
    <s v="12x1L"/>
    <x v="0"/>
    <s v="SB"/>
    <x v="0"/>
    <s v="Shell Brand"/>
    <m/>
    <s v="HELIX HX7 5W-30 NEW GRANEL"/>
    <s v="Local"/>
    <s v="N"/>
    <d v="2019-04-18T00:00:00"/>
    <s v="Premium"/>
    <m/>
    <s v="NO"/>
    <s v="NA"/>
    <s v="NA"/>
    <s v="NA"/>
    <s v="Shell Ilha"/>
    <s v="001E8035002W22A1SN"/>
    <s v="001E8035"/>
    <s v="002W22"/>
    <s v="A1SN"/>
    <n v="2710193200"/>
    <s v="1 L"/>
    <s v="Pre Printed"/>
    <m/>
    <m/>
    <m/>
    <s v="'05011987059498"/>
    <s v="'05011987059573"/>
    <m/>
  </r>
  <r>
    <s v="YES"/>
    <n v="46916801"/>
    <s v="MELINA S 30 GRANEL"/>
    <s v="GRANEL"/>
    <x v="0"/>
    <s v="SB"/>
    <x v="0"/>
    <s v="Shell Brand"/>
    <m/>
    <s v="MELINA S 30 GRANEL"/>
    <s v="Local"/>
    <s v="Y"/>
    <d v="2000-09-22T00:00:00"/>
    <s v="Mainstream"/>
    <m/>
    <s v="NO"/>
    <s v="NA"/>
    <s v="NA"/>
    <s v="NA"/>
    <s v="Shell Ilha"/>
    <s v="001A0327001176A03Q"/>
    <s v="001A0327"/>
    <s v="001176"/>
    <s v="A03Q"/>
    <n v="2710193200"/>
    <s v="GRANEL"/>
    <s v="NO Label"/>
    <m/>
    <m/>
    <m/>
    <m/>
    <m/>
    <m/>
  </r>
  <r>
    <s v="YES"/>
    <n v="52616807"/>
    <s v="RHODINA 0616 TAMBOR"/>
    <s v="180 KG"/>
    <x v="0"/>
    <s v="SB"/>
    <x v="0"/>
    <s v="Shell Brand"/>
    <m/>
    <s v="Importado"/>
    <s v="Importado"/>
    <s v="Y"/>
    <d v="2011-05-24T00:00:00"/>
    <s v="Mainstream"/>
    <m/>
    <s v="NO"/>
    <s v="NA"/>
    <s v="NA"/>
    <s v="NA"/>
    <s v="GRETZ (França)"/>
    <s v="901L3556002VTAA0H5"/>
    <s v="901L3556"/>
    <s v="002VTA"/>
    <s v="A0H5"/>
    <n v="2710199900"/>
    <s v="TAMBOR"/>
    <s v="etiqueta nacionalização"/>
    <m/>
    <m/>
    <n v="550013833"/>
    <m/>
    <m/>
    <m/>
  </r>
  <r>
    <s v="YES"/>
    <n v="46916809"/>
    <s v="MELINA S 30 TB 209L"/>
    <s v="209L"/>
    <x v="0"/>
    <s v="SB"/>
    <x v="2"/>
    <s v="Shell Brand"/>
    <m/>
    <s v="MELINA S 30 GRANEL"/>
    <s v="Local"/>
    <s v="Y"/>
    <d v="2011-10-24T00:00:00"/>
    <s v="Mainstream"/>
    <m/>
    <s v="NO"/>
    <s v="NA"/>
    <s v="NA"/>
    <s v="NA"/>
    <s v="Shell Ilha"/>
    <s v="001A0327002VSHA309"/>
    <s v="001A0327"/>
    <s v="002VSH"/>
    <s v="A309"/>
    <n v="2710193200"/>
    <s v="TAMBOR"/>
    <s v="Post Printed"/>
    <m/>
    <m/>
    <m/>
    <s v="5011987199187"/>
    <m/>
    <m/>
  </r>
  <r>
    <s v="YES"/>
    <n v="44216809"/>
    <s v="RIMULA R2 EXTRA 20W50 TB 209L EXPO"/>
    <s v="209L"/>
    <x v="0"/>
    <s v="SB"/>
    <x v="1"/>
    <s v="Shell Brand"/>
    <m/>
    <s v="RIMULA R2 EXTRA 20W50 GRANEL EXPO"/>
    <s v="Local"/>
    <s v="N"/>
    <d v="2019-09-01T00:00:00"/>
    <s v="Mainstream"/>
    <m/>
    <s v="NO"/>
    <s v="NA"/>
    <s v="NA"/>
    <s v="NA"/>
    <s v="Shell Ilha"/>
    <s v="001F7729002VSHA1PU"/>
    <s v="001F7729"/>
    <s v="002VSH"/>
    <s v="A1PU"/>
    <n v="2710193200"/>
    <s v="TAMBOR"/>
    <s v="Post Printed"/>
    <m/>
    <m/>
    <n v="0"/>
    <s v="5011987053502"/>
    <m/>
    <m/>
  </r>
  <r>
    <s v="YES"/>
    <n v="44516849"/>
    <s v="BMW MOTORRAD ADVANTEC PRO TB 209L"/>
    <s v="209L"/>
    <x v="0"/>
    <s v="GPO"/>
    <x v="0"/>
    <s v="BMW"/>
    <m/>
    <s v="Importado"/>
    <s v="Importado"/>
    <s v="Y"/>
    <d v="2015-09-08T00:00:00"/>
    <s v="Mainstream"/>
    <m/>
    <s v="NO"/>
    <s v="NA"/>
    <s v="NA"/>
    <s v="NA"/>
    <s v="GLC (Alemanha)"/>
    <s v="001F4219002VSHA593"/>
    <s v="001F4219"/>
    <s v="002VSH"/>
    <s v="A593"/>
    <n v="2710193200"/>
    <s v="TAMBOR"/>
    <s v="etiqueta nacionalização"/>
    <m/>
    <m/>
    <n v="550042872"/>
    <m/>
    <m/>
    <m/>
  </r>
  <r>
    <s v="YES"/>
    <n v="45316860"/>
    <s v="Omala S5 Wind 320"/>
    <s v="20L"/>
    <x v="0"/>
    <s v="SB"/>
    <x v="0"/>
    <s v="Shell Brand"/>
    <m/>
    <s v="Importado"/>
    <s v="Importado"/>
    <s v="N"/>
    <d v="2021-10-29T00:00:00"/>
    <s v="Premium"/>
    <m/>
    <s v="NO"/>
    <s v="NA"/>
    <s v="NA"/>
    <s v="NA"/>
    <s v="-"/>
    <s v="001F6357002XSNA1P5"/>
    <s v="001F6357"/>
    <s v="002XSN"/>
    <s v="A1P5"/>
    <n v="34031900"/>
    <s v="BOMBONA"/>
    <s v="etiqueta nacionalização"/>
    <m/>
    <m/>
    <n v="550050826"/>
    <m/>
    <m/>
    <m/>
  </r>
  <r>
    <s v="YES"/>
    <n v="44516909"/>
    <s v="BMW MOTORRAD ADVANTEC PRO CX 12X1L"/>
    <s v="12x1L"/>
    <x v="0"/>
    <s v="GPO"/>
    <x v="0"/>
    <s v="BMW"/>
    <m/>
    <s v="Importado"/>
    <s v="Importado"/>
    <s v="Y"/>
    <d v="2015-09-08T00:00:00"/>
    <s v="Mainstream"/>
    <m/>
    <s v="NO"/>
    <s v="NA"/>
    <s v="NA"/>
    <s v="NA"/>
    <s v="GLC (Alemanha)"/>
    <s v="001F4219002XJXA601"/>
    <s v="001F4219"/>
    <s v="002XJX"/>
    <s v="A601"/>
    <n v="2710193200"/>
    <s v="1 L"/>
    <s v="etiqueta nacionalização"/>
    <m/>
    <m/>
    <n v="550042959"/>
    <m/>
    <m/>
    <m/>
  </r>
  <r>
    <s v="YES"/>
    <n v="46916967"/>
    <s v="MELINA S 30 TB1000 OW"/>
    <s v="1000L"/>
    <x v="0"/>
    <s v="SB"/>
    <x v="2"/>
    <s v="Shell Brand"/>
    <m/>
    <s v="MELINA S 30 GRANEL"/>
    <s v="Local"/>
    <s v="Y"/>
    <d v="2012-02-10T00:00:00"/>
    <s v="Mainstream"/>
    <m/>
    <s v="NO"/>
    <s v="NA"/>
    <s v="NA"/>
    <s v="NA"/>
    <s v="Shell Ilha"/>
    <s v="001A0327002VJWA309"/>
    <s v="001A0327"/>
    <s v="002VJW"/>
    <s v="A309"/>
    <n v="2710193200"/>
    <s v="TB 1000"/>
    <s v="Post Printed"/>
    <m/>
    <m/>
    <m/>
    <s v="5011987208513"/>
    <m/>
    <m/>
  </r>
  <r>
    <s v="YES"/>
    <n v="45316979"/>
    <s v="OMALA S5 WIND 320 TB 1000L"/>
    <s v="1000L"/>
    <x v="1"/>
    <s v="SB"/>
    <x v="0"/>
    <s v="Shell Brand"/>
    <m/>
    <s v="Importado"/>
    <s v="Importado"/>
    <s v="Y"/>
    <d v="2020-05-18T00:00:00"/>
    <s v="Premium"/>
    <m/>
    <s v="YES"/>
    <n v="45316845"/>
    <s v="OMALA S5 WIND 320 TB 975L"/>
    <s v="975L"/>
    <s v="USA"/>
    <s v="001F6357002VJWA246"/>
    <s v="001F6357"/>
    <s v="002VJW"/>
    <s v="A246"/>
    <n v="3403190000"/>
    <s v="TB 1000"/>
    <s v="etiqueta nacionalização"/>
    <m/>
    <m/>
    <n v="550048074"/>
    <m/>
    <m/>
    <s v="Migrou a fonte"/>
  </r>
  <r>
    <s v="YES"/>
    <n v="44517845"/>
    <s v="MINI ORIG ENG OIL LL01FE 0W30 CX 6X1L"/>
    <s v="6X1L"/>
    <x v="0"/>
    <s v="GPO"/>
    <x v="0"/>
    <s v="BMW"/>
    <m/>
    <s v="Importado"/>
    <s v="Importado"/>
    <s v="Y"/>
    <d v="2019-09-25T00:00:00"/>
    <s v="Mainstream"/>
    <m/>
    <s v="NO"/>
    <s v="NA"/>
    <s v="NA"/>
    <s v="NA"/>
    <s v="SOPUS"/>
    <s v="001F4372002XJZA559"/>
    <s v="001F4372"/>
    <s v="002XJZ"/>
    <s v="A559"/>
    <n v="2710193200"/>
    <s v="PEQUENO EMBALADO"/>
    <s v="etiqueta nacionalização"/>
    <m/>
    <m/>
    <n v="550049324"/>
    <m/>
    <m/>
    <m/>
  </r>
  <r>
    <s v="YES"/>
    <n v="45317849"/>
    <s v="OMALA S4 GXV 680 TB 209L"/>
    <s v="209L"/>
    <x v="0"/>
    <s v="SB"/>
    <x v="0"/>
    <s v="Shell Brand"/>
    <m/>
    <s v="Importado"/>
    <s v="Importado"/>
    <s v="N"/>
    <d v="2020-12-21T00:00:00"/>
    <s v="Premium"/>
    <m/>
    <s v="NO"/>
    <s v="NA"/>
    <s v="NA"/>
    <s v="NA"/>
    <s v="GLC"/>
    <s v="001F8462002VSHA1P5"/>
    <s v="001F8462"/>
    <s v="002VSH"/>
    <s v="A1P5"/>
    <n v="3403190000"/>
    <s v="TAMBOR"/>
    <s v="etiqueta nacionalização"/>
    <m/>
    <m/>
    <n v="550047070"/>
    <m/>
    <m/>
    <m/>
  </r>
  <r>
    <s v="YES"/>
    <n v="46117909"/>
    <s v="MOPAR GEAR AND AXLE 80W90 CX12X0,946L"/>
    <s v="12X0,946L"/>
    <x v="0"/>
    <s v="GPO"/>
    <x v="0"/>
    <s v="FIAT"/>
    <m/>
    <s v="Importado"/>
    <s v="Importado"/>
    <s v="Y"/>
    <d v="2016-02-01T00:00:00"/>
    <s v="Mainstream"/>
    <m/>
    <s v="NO"/>
    <s v="NA"/>
    <s v="NA"/>
    <s v="NA"/>
    <s v="SOPUS (EUA)"/>
    <s v="001C1184002X50A428"/>
    <s v="001C1184"/>
    <s v="002X50"/>
    <s v="A428"/>
    <n v="2710193200"/>
    <s v="PEQUENO EMBALADO"/>
    <s v="etiqueta nacionalização"/>
    <m/>
    <m/>
    <n v="550038541"/>
    <m/>
    <m/>
    <m/>
  </r>
  <r>
    <s v="YES"/>
    <n v="46118845"/>
    <s v="MOPAR 8 &amp; 9 SPEED ATF CX6X1L"/>
    <s v="6X0,946L"/>
    <x v="0"/>
    <s v="GPO"/>
    <x v="0"/>
    <s v="FIAT"/>
    <m/>
    <s v="Importado"/>
    <s v="Importado"/>
    <s v="Y"/>
    <d v="2020-08-01T00:00:00"/>
    <s v="Mainstream"/>
    <m/>
    <s v="NO"/>
    <s v="NA"/>
    <s v="NA"/>
    <s v="NA"/>
    <s v="USA"/>
    <s v="001E9618002XOKNAMD"/>
    <s v="001E9618"/>
    <s v="002XOK"/>
    <s v="NAMD"/>
    <n v="2710199900"/>
    <s v="PEQUENO EMBALADO"/>
    <s v="etiqueta nacionalização"/>
    <m/>
    <m/>
    <n v="550046050"/>
    <m/>
    <m/>
    <m/>
  </r>
  <r>
    <s v="YES"/>
    <n v="46118909"/>
    <s v="MOPAR 8 &amp; 9 SPEED ATF CX12X0,946L"/>
    <s v="12X0,946L"/>
    <x v="0"/>
    <s v="GPO"/>
    <x v="0"/>
    <s v="FIAT"/>
    <m/>
    <s v="Importado"/>
    <s v="Importado"/>
    <s v="Y"/>
    <d v="2016-02-01T00:00:00"/>
    <s v="Mainstream"/>
    <m/>
    <s v="NO"/>
    <s v="NA"/>
    <s v="NA"/>
    <s v="NA"/>
    <s v="SOPUS (EUA)"/>
    <s v="001E9618002X50A428"/>
    <s v="001E9618"/>
    <s v="002X50"/>
    <s v="A428"/>
    <n v="2710199900"/>
    <s v="PEQUENO EMBALADO"/>
    <s v="etiqueta nacionalização"/>
    <m/>
    <m/>
    <n v="550038692"/>
    <m/>
    <m/>
    <m/>
  </r>
  <r>
    <s v="YES"/>
    <n v="45319809"/>
    <s v="Advance 4T AX5 20W-50 (SL/MA2) TB 209L EXPO"/>
    <s v="209L"/>
    <x v="0"/>
    <s v="SB"/>
    <x v="1"/>
    <s v="Shell Brand"/>
    <m/>
    <s v="ADVANCE 4T AX5 20W-50 (SL/MA2) GRANEL"/>
    <s v="Local"/>
    <s v="N"/>
    <s v="-"/>
    <s v="Mainstream"/>
    <m/>
    <s v="NO"/>
    <s v="NA"/>
    <s v="NA"/>
    <s v="NA"/>
    <s v="Shell Ilha"/>
    <s v="001I3579002VSHA1PU"/>
    <s v="001I3579"/>
    <s v="002VSH"/>
    <s v="A1PU"/>
    <n v="27101932"/>
    <s v="TAMBOR"/>
    <s v="Post Printed"/>
    <m/>
    <m/>
    <n v="550061107"/>
    <s v="5011987095816"/>
    <m/>
    <m/>
  </r>
  <r>
    <s v="YES"/>
    <n v="46119845"/>
    <s v="MOPAR CVTF+4 6*0.946L"/>
    <s v="6X0.946L"/>
    <x v="0"/>
    <s v="GPO"/>
    <x v="0"/>
    <s v="FIAT"/>
    <m/>
    <s v="Importado"/>
    <s v="Importado"/>
    <s v="Y"/>
    <d v="2021-03-29T00:00:00"/>
    <s v="Mainstream"/>
    <m/>
    <s v="NO"/>
    <s v="NA"/>
    <s v="NA"/>
    <s v="NA"/>
    <s v="SOPUS (EUA)"/>
    <s v="228C8716002XNWA428"/>
    <s v="228C8716"/>
    <s v="002XNW"/>
    <s v="A428"/>
    <n v="3819000000"/>
    <s v="PEQUENO EMBALADO"/>
    <s v="etiqueta nacionalização"/>
    <m/>
    <m/>
    <n v="550046028"/>
    <m/>
    <m/>
    <m/>
  </r>
  <r>
    <s v="YES"/>
    <n v="45920801"/>
    <s v="SHELL PC2044 0W-20 SN/GF-5 DEXOS1 GRANEL"/>
    <s v="GRANEL"/>
    <x v="0"/>
    <s v="SB"/>
    <x v="0"/>
    <s v="Shell Brand"/>
    <m/>
    <s v="SHELL PC2044 0W-20 SN/GF-5 DEXOS1 GRANEL"/>
    <s v="Local"/>
    <s v="Y"/>
    <d v="2017-09-13T00:00:00"/>
    <s v="Mainstream"/>
    <m/>
    <s v="NO"/>
    <s v="NA"/>
    <s v="NA"/>
    <s v="NA"/>
    <s v="Shell Ilha"/>
    <s v="001G5161001176A03Q"/>
    <s v="001G5161"/>
    <s v="001176"/>
    <s v="A03Q"/>
    <n v="2710193200"/>
    <s v="GRANEL"/>
    <s v="NO Label"/>
    <m/>
    <m/>
    <m/>
    <m/>
    <m/>
    <m/>
  </r>
  <r>
    <s v="YES"/>
    <n v="49620801"/>
    <s v="TURBO T 32 GRANEL"/>
    <s v="GRANEL"/>
    <x v="0"/>
    <s v="SB"/>
    <x v="0"/>
    <s v="Shell Brand"/>
    <m/>
    <s v="TURBO T 32 GRANEL"/>
    <s v="Local"/>
    <s v="N"/>
    <d v="2019-11-19T00:00:00"/>
    <s v="Mainstream"/>
    <m/>
    <s v="NO"/>
    <s v="NA"/>
    <s v="NA"/>
    <s v="NA"/>
    <s v="Shell Ilha"/>
    <s v="001A9782001176A03Q"/>
    <s v="001A9782"/>
    <s v="001176"/>
    <s v="A03Q"/>
    <n v="2710193200"/>
    <s v="GRANEL"/>
    <s v="NO Label"/>
    <m/>
    <m/>
    <m/>
    <m/>
    <m/>
    <m/>
  </r>
  <r>
    <s v="YES"/>
    <n v="40120801"/>
    <s v="VOLVO LUBRIFICANTE PARA CAIXA CÂMBIO MANUAL SAE 40 "/>
    <s v="GRANEL"/>
    <x v="0"/>
    <s v="GPO"/>
    <x v="0"/>
    <s v="VOLVO"/>
    <m/>
    <s v="RIMULA R2 40 GRANEL"/>
    <s v="Local"/>
    <s v="Y"/>
    <d v="2020-09-01T00:00:00"/>
    <s v="Mainstream"/>
    <m/>
    <s v="NO"/>
    <s v="NA"/>
    <s v="NA"/>
    <s v="NA"/>
    <s v="Shell Ilha"/>
    <s v="001I4974001176A03Q"/>
    <s v="001I4974"/>
    <s v="001176"/>
    <s v="A03Q"/>
    <n v="2710193200"/>
    <s v="GRANEL"/>
    <s v="NO Label"/>
    <m/>
    <m/>
    <m/>
    <m/>
    <m/>
    <m/>
  </r>
  <r>
    <s v="YES"/>
    <n v="43520809"/>
    <s v="HELIX HX5 HIGH MILEAGE 25W60 TB 209L EXP"/>
    <s v="209L"/>
    <x v="0"/>
    <s v="SB"/>
    <x v="1"/>
    <s v="Shell Brand"/>
    <m/>
    <s v="HELIX HX5 HIGH MILEAGE 25W60 GRANEL EXPO"/>
    <s v="Local"/>
    <s v="N"/>
    <d v="2019-09-01T00:00:00"/>
    <s v="Mainstream"/>
    <m/>
    <s v="NO"/>
    <s v="NA"/>
    <s v="NA"/>
    <s v="NA"/>
    <s v="Shell Ilha"/>
    <s v="001E9557002VSHA1PU"/>
    <s v="001E9557"/>
    <s v="002VSH"/>
    <s v="A1PU"/>
    <n v="2710193200"/>
    <s v="TAMBOR"/>
    <s v="Post Printed"/>
    <m/>
    <m/>
    <m/>
    <s v="5011987053496"/>
    <m/>
    <m/>
  </r>
  <r>
    <s v="YES"/>
    <n v="49620809"/>
    <s v="TURBO T 32 TB 209L"/>
    <s v="209L"/>
    <x v="0"/>
    <s v="SB"/>
    <x v="0"/>
    <s v="Shell Brand"/>
    <m/>
    <s v="TURBO T 32 GRANEL"/>
    <s v="Local"/>
    <s v="N"/>
    <d v="2019-11-26T00:00:00"/>
    <s v="Mainstream"/>
    <m/>
    <s v="NO"/>
    <s v="NA"/>
    <s v="NA"/>
    <s v="NA"/>
    <s v="Shell Ilha"/>
    <s v="001A9782002VSHA309"/>
    <s v="001A9782"/>
    <s v="002VSH"/>
    <s v="A309"/>
    <n v="2710193200"/>
    <s v="TAMBOR"/>
    <s v="Post Printed"/>
    <m/>
    <m/>
    <m/>
    <s v="5011987065482"/>
    <m/>
    <m/>
  </r>
  <r>
    <s v="YES"/>
    <n v="40120809"/>
    <s v="VOLVO LUBRIFICANTE PARA CAIXA CÂMBIO MANUAL SAE 40 "/>
    <s v="209L"/>
    <x v="0"/>
    <s v="GPO"/>
    <x v="0"/>
    <s v="VOLVO"/>
    <m/>
    <s v="RIMULA R2 40 GRANEL"/>
    <s v="Local"/>
    <s v="Y"/>
    <d v="2020-09-01T00:00:00"/>
    <s v="Mainstream"/>
    <m/>
    <s v="NO"/>
    <s v="NA"/>
    <s v="NA"/>
    <s v="NA"/>
    <s v="Shell Ilha"/>
    <s v="001I4974002VTLA1SN"/>
    <s v="001I4974"/>
    <s v="002VTL"/>
    <s v="A1SN"/>
    <n v="2710193200"/>
    <s v="TAMBOR"/>
    <s v="Pre Printed"/>
    <m/>
    <m/>
    <m/>
    <m/>
    <m/>
    <m/>
  </r>
  <r>
    <s v="YES"/>
    <n v="44920849"/>
    <s v="SCANIA OIL STO 2 0 G 75W90 TB 209L"/>
    <s v="209L"/>
    <x v="0"/>
    <s v="GPO"/>
    <x v="0"/>
    <s v="SCANIA"/>
    <s v="SCANIA OIL STO 2 0 G 75W90"/>
    <s v="Importado"/>
    <s v="Importado"/>
    <s v="Y"/>
    <d v="2019-08-15T00:00:00"/>
    <s v="Mainstream"/>
    <m/>
    <s v="NO"/>
    <s v="NA"/>
    <s v="NA"/>
    <s v="NA"/>
    <s v="France"/>
    <s v="001E7845002WXHA1SO"/>
    <s v="001E7845"/>
    <s v="002WXH"/>
    <s v="A1SO"/>
    <n v="3403190000"/>
    <s v="TAMBOR"/>
    <s v="etiqueta nacionalização"/>
    <m/>
    <m/>
    <n v="550038850"/>
    <m/>
    <m/>
    <m/>
  </r>
  <r>
    <s v="YES"/>
    <n v="44920855"/>
    <s v="SCANIA OIL STO 2 0 G 75W90 FR 20L"/>
    <s v="20L"/>
    <x v="0"/>
    <s v="GPO"/>
    <x v="0"/>
    <s v="SCANIA"/>
    <s v="SCANIA OIL STO 2 0 G 75W90"/>
    <s v="SPIRAX S6 AXME 75W-90 GRANEL"/>
    <s v="Local"/>
    <s v="Y"/>
    <d v="2019-08-15T00:00:00"/>
    <s v="Mainstream"/>
    <m/>
    <s v="NO"/>
    <s v="NA"/>
    <s v="NA"/>
    <s v="NA"/>
    <s v="Energis8"/>
    <s v="001E7845002XBRA1SO"/>
    <s v="001E7845"/>
    <s v="002XBR"/>
    <s v="A1SO"/>
    <n v="3403190000"/>
    <s v="BOMBONA"/>
    <s v="Pre Printed"/>
    <m/>
    <m/>
    <m/>
    <m/>
    <m/>
    <m/>
  </r>
  <r>
    <s v="YES"/>
    <n v="40120855"/>
    <s v="VOLVO  LUBRIFICANTE PARA CAIXA CÂMBIO MANUAL SAE 40 "/>
    <s v="20L"/>
    <x v="0"/>
    <s v="GPO"/>
    <x v="0"/>
    <s v="VOLVO"/>
    <m/>
    <s v="RIMULA R2 40 GRANEL"/>
    <s v="Local"/>
    <s v="Y"/>
    <d v="2020-09-01T00:00:00"/>
    <s v="Mainstream"/>
    <m/>
    <s v="NO"/>
    <s v="NA"/>
    <s v="NA"/>
    <s v="NA"/>
    <s v="Shell Ilha"/>
    <s v="001I4974002XY7A1SN"/>
    <s v="001I4974"/>
    <s v="002XY7"/>
    <s v="A1SN"/>
    <n v="2710193200"/>
    <s v="BOMBONA"/>
    <s v="Pre Printed"/>
    <m/>
    <m/>
    <m/>
    <m/>
    <m/>
    <m/>
  </r>
  <r>
    <s v="YES"/>
    <n v="44920860"/>
    <s v="SCANIA OIL STO 2 0 G 75W90 FR 20L"/>
    <s v="20L"/>
    <x v="0"/>
    <s v="GPO"/>
    <x v="0"/>
    <s v="SCANIA"/>
    <s v="SCANIA OIL STO 2 0 G 75W90"/>
    <s v="Importado"/>
    <s v="Importado"/>
    <s v="Y"/>
    <d v="2021-07-05T00:00:00"/>
    <s v="Mainstream"/>
    <m/>
    <s v="NO"/>
    <s v="NA"/>
    <s v="NA"/>
    <s v="NA"/>
    <s v="France"/>
    <s v="001E7845002WXHA1SO"/>
    <s v="001E7845"/>
    <s v="002WXH"/>
    <s v="A1SO"/>
    <n v="3403190000"/>
    <s v="BOMBONA"/>
    <s v="etiqueta nacionalização"/>
    <m/>
    <m/>
    <n v="550053044"/>
    <m/>
    <m/>
    <m/>
  </r>
  <r>
    <s v="YES"/>
    <n v="46120909"/>
    <s v="MOPAR SYN GEAR &amp; AXLE 75W140 CX12X0,946L"/>
    <s v="12X0,946L"/>
    <x v="0"/>
    <s v="GPO"/>
    <x v="0"/>
    <s v="FIAT"/>
    <m/>
    <s v="Importado"/>
    <s v="Importado"/>
    <s v="Y"/>
    <d v="2016-02-01T00:00:00"/>
    <s v="Mainstream"/>
    <m/>
    <s v="NO"/>
    <s v="NA"/>
    <s v="NA"/>
    <s v="NA"/>
    <s v="SOPUS (EUA)"/>
    <s v="228C8318002X50A428"/>
    <s v="228C8318"/>
    <s v="002X50"/>
    <s v="A428"/>
    <n v="3403190000"/>
    <s v="PEQUENO EMBALADO"/>
    <s v="etiqueta nacionalização"/>
    <m/>
    <m/>
    <n v="550038790"/>
    <m/>
    <m/>
    <m/>
  </r>
  <r>
    <s v="YES"/>
    <n v="45921801"/>
    <s v="SHELL PC 1476 5W-30 GRANEL"/>
    <s v="GRANEL"/>
    <x v="0"/>
    <s v="SB"/>
    <x v="0"/>
    <s v="Shell Brand"/>
    <m/>
    <s v="SHELL PC 1476 5W-30 GRANEL"/>
    <s v="Local"/>
    <s v="Y"/>
    <d v="2017-10-25T00:00:00"/>
    <s v="Mainstream"/>
    <m/>
    <s v="NO"/>
    <s v="NA"/>
    <s v="NA"/>
    <s v="NA"/>
    <s v="Shell Ilha"/>
    <s v="001G5164001176A03Q"/>
    <s v="001G5164"/>
    <s v="001176"/>
    <s v="A03Q"/>
    <n v="2710193200"/>
    <s v="GRANEL"/>
    <s v="NO Label"/>
    <m/>
    <m/>
    <m/>
    <m/>
    <m/>
    <m/>
  </r>
  <r>
    <s v="YES"/>
    <n v="40121801"/>
    <s v="VOLVO CX MANUAL VEIC SAE 50 TB GRANEL"/>
    <s v="GRANEL"/>
    <x v="0"/>
    <s v="GPO"/>
    <x v="0"/>
    <s v="VOLVO"/>
    <m/>
    <s v="VOLVO CX MANUAL VEIC SAE 50 GRANEL"/>
    <s v="Local"/>
    <s v="Y"/>
    <s v="-"/>
    <s v="Mainstream"/>
    <m/>
    <s v="NO"/>
    <s v="NA"/>
    <s v="NA"/>
    <s v="NA"/>
    <s v="Shell Ilha"/>
    <s v="001I4975"/>
    <s v="001I4975"/>
    <s v="001I49"/>
    <s v="4975"/>
    <n v="2710193200"/>
    <s v="GRANEL"/>
    <s v="NO Label"/>
    <m/>
    <m/>
    <m/>
    <m/>
    <m/>
    <m/>
  </r>
  <r>
    <s v="YES"/>
    <n v="44421809"/>
    <s v="RIMULA R3 MULTI CH4 15W40 TB 209 L"/>
    <s v="209L"/>
    <x v="0"/>
    <s v="SB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VSHA309"/>
    <s v="001G2438"/>
    <s v="002VSH"/>
    <s v="A309"/>
    <n v="2710193200"/>
    <s v="TAMBOR"/>
    <s v="Post Printed"/>
    <m/>
    <m/>
    <m/>
    <s v="5011987863538"/>
    <m/>
    <m/>
  </r>
  <r>
    <s v="YES"/>
    <n v="40121809"/>
    <s v="VOLVO LUBRIFICANTE PARA CAIXA MANUAL VEÍCULO FORA DE ESTRADA SAE 50 "/>
    <s v="209L"/>
    <x v="0"/>
    <s v="GPO"/>
    <x v="0"/>
    <s v="VOLVO"/>
    <m/>
    <s v="VOLVO CX MANUAL VEIC SAE 50 GRANEL"/>
    <s v="Local"/>
    <s v="Y"/>
    <d v="2020-09-01T00:00:00"/>
    <s v="Mainstream"/>
    <m/>
    <s v="NO"/>
    <s v="NA"/>
    <s v="NA"/>
    <s v="NA"/>
    <s v="Shell Ilha"/>
    <s v="001I4975002VTLA1SN"/>
    <s v="001I4975"/>
    <s v="002VTL"/>
    <s v="A1SN"/>
    <n v="2710193200"/>
    <s v="TAMBOR"/>
    <s v="Pre Printed"/>
    <m/>
    <m/>
    <m/>
    <m/>
    <m/>
    <m/>
  </r>
  <r>
    <s v="YES"/>
    <n v="44421855"/>
    <s v="RIMULA R3 MULTI CH4 15W40 FR 20L"/>
    <s v="20L"/>
    <x v="0"/>
    <s v="SB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VWLA309"/>
    <s v="001G2438"/>
    <s v="002VWL"/>
    <s v="A309"/>
    <n v="2710193200"/>
    <s v="BOMBONA"/>
    <s v="Pre Printed"/>
    <m/>
    <m/>
    <m/>
    <s v="'05011987863507"/>
    <m/>
    <m/>
  </r>
  <r>
    <s v="YES"/>
    <n v="40121855"/>
    <s v="VOLVO CX MANUAL VEIC SAE 50 FR 20L"/>
    <s v="20L"/>
    <x v="0"/>
    <s v="GPO"/>
    <x v="0"/>
    <s v="VOLVO"/>
    <m/>
    <s v="VOLVO CX MANUAL VEIC SAE 50 GRANEL"/>
    <s v="Local"/>
    <s v="Y"/>
    <d v="2020-11-15T00:00:00"/>
    <s v="Mainstream"/>
    <m/>
    <s v="NO"/>
    <s v="NA"/>
    <s v="NA"/>
    <s v="NA"/>
    <s v="Shell Ilha"/>
    <s v="001I4975002XY7A1SN"/>
    <s v="001I4975"/>
    <s v="002XY7"/>
    <s v="A1SN"/>
    <n v="2710193200"/>
    <s v="BOMBONA"/>
    <s v="Pre Printed"/>
    <m/>
    <m/>
    <m/>
    <m/>
    <m/>
    <m/>
  </r>
  <r>
    <s v="YES"/>
    <n v="44421905"/>
    <s v="RIMULA R3 MULTI CH4 15W40 CX 12X1L "/>
    <s v="12x1L"/>
    <x v="0"/>
    <s v="SB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W20A1SN"/>
    <s v="001G2438"/>
    <s v="002W20"/>
    <s v="A1SN"/>
    <n v="2710193200"/>
    <s v="1 L"/>
    <s v="Pre Printed"/>
    <m/>
    <m/>
    <m/>
    <s v="'05011987863514"/>
    <s v="'05011987863521"/>
    <m/>
  </r>
  <r>
    <s v="YES"/>
    <n v="44421967"/>
    <s v="RIMULA R3 MULTI CH4 15W40 TB1000L OW "/>
    <s v="1000L"/>
    <x v="0"/>
    <s v="SB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VJWA309"/>
    <s v="001G2438"/>
    <s v="002VJW"/>
    <s v="A309"/>
    <n v="2710193200"/>
    <s v="TB 1000"/>
    <s v="Post Printed"/>
    <m/>
    <m/>
    <m/>
    <s v="5011987863545"/>
    <m/>
    <m/>
  </r>
  <r>
    <s v="YES"/>
    <n v="40121967"/>
    <s v="VOLVO LUBRIFICANTE PARA CAIXA MANUAL VEÍCULO FORA DE ESTRADA SAE 50 "/>
    <s v="1000L"/>
    <x v="0"/>
    <s v="GPO"/>
    <x v="0"/>
    <s v="VOLVO"/>
    <m/>
    <s v="VOLVO CX MANUAL VEIC SAE 50 GRANEL"/>
    <s v="Local"/>
    <s v="Y"/>
    <d v="2020-09-01T00:00:00"/>
    <s v="Mainstream"/>
    <m/>
    <s v="NO"/>
    <s v="NA"/>
    <s v="NA"/>
    <s v="NA"/>
    <s v="Shell Ilha"/>
    <s v="001I4975002VJWA1SN"/>
    <s v="001I4975"/>
    <s v="002VJW"/>
    <s v="A1SN"/>
    <n v="2710193200"/>
    <s v="TB 1000"/>
    <s v="Pre Printed"/>
    <m/>
    <m/>
    <m/>
    <m/>
    <m/>
    <m/>
  </r>
  <r>
    <s v="YES"/>
    <n v="44422801"/>
    <s v="RIMULA R3 EXTRA 15W40 CI-4 GRANEL"/>
    <s v="GRANEL"/>
    <x v="0"/>
    <s v="SB"/>
    <x v="0"/>
    <s v="Shell Brand"/>
    <m/>
    <s v="RIMULA R3 EXTRA 15W40 CI-4 GRANEL"/>
    <s v="Local"/>
    <s v="N"/>
    <d v="2017-07-12T00:00:00"/>
    <s v="Mainstream"/>
    <m/>
    <s v="NO"/>
    <s v="NA"/>
    <s v="NA"/>
    <s v="NA"/>
    <s v="Shell Ilha"/>
    <s v="001G4600001176A03Q"/>
    <s v="001G4600"/>
    <s v="001176"/>
    <s v="A03Q"/>
    <n v="2710193200"/>
    <s v="GRANEL"/>
    <s v="NO Label"/>
    <m/>
    <m/>
    <m/>
    <m/>
    <m/>
    <m/>
  </r>
  <r>
    <s v="YES"/>
    <n v="45922801"/>
    <s v="SHELL PC2046 5W-30 SN/GF-5 DEXOS1 GRANEL"/>
    <s v="GRANEL"/>
    <x v="0"/>
    <s v="SB"/>
    <x v="0"/>
    <s v="Shell Brand"/>
    <m/>
    <s v="SHELL PC2046 5W-30 SN/GF-5 DEXOS1 GRANEL"/>
    <s v="Local"/>
    <s v="Y"/>
    <d v="2017-09-06T00:00:00"/>
    <s v="Mainstream"/>
    <m/>
    <s v="NO"/>
    <s v="NA"/>
    <s v="NA"/>
    <s v="NA"/>
    <s v="Shell Ilha"/>
    <s v="001G5160001176A03Q"/>
    <s v="001G5160"/>
    <s v="001176"/>
    <s v="A03Q"/>
    <n v="2710193200"/>
    <s v="GRANEL"/>
    <s v="NO Label"/>
    <m/>
    <m/>
    <m/>
    <m/>
    <m/>
    <m/>
  </r>
  <r>
    <s v="YES"/>
    <n v="40122801"/>
    <s v="VOLVO LUBRIFICANTE PARA MOTOR DIESEL VDS-3  15W-40"/>
    <s v="GRANE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1176A03Q"/>
    <s v="001I4971"/>
    <s v="001176"/>
    <s v="A03Q"/>
    <n v="2710193200"/>
    <s v="GRANEL"/>
    <s v="NO Label"/>
    <m/>
    <m/>
    <m/>
    <m/>
    <m/>
    <m/>
  </r>
  <r>
    <s v="YES"/>
    <n v="44422809"/>
    <s v="RIMULA R3 EXTRA 15W40 CI-4 TB 209L"/>
    <s v="209L"/>
    <x v="0"/>
    <s v="SB"/>
    <x v="0"/>
    <s v="Shell Brand"/>
    <m/>
    <s v="RIMULA R3 EXTRA 15W40 CI-4 GRANEL"/>
    <s v="Local"/>
    <s v="N"/>
    <d v="2017-07-28T00:00:00"/>
    <s v="Mainstream"/>
    <m/>
    <s v="NO"/>
    <s v="NA"/>
    <s v="NA"/>
    <s v="NA"/>
    <s v="Shell Ilha"/>
    <s v="001G4600002VSHA309"/>
    <s v="001G4600"/>
    <s v="002VSH"/>
    <s v="A309"/>
    <n v="2710193200"/>
    <s v="TAMBOR"/>
    <s v="Post Printed"/>
    <m/>
    <m/>
    <m/>
    <s v="5011987038448"/>
    <m/>
    <m/>
  </r>
  <r>
    <s v="YES"/>
    <n v="40122809"/>
    <s v="VOLVO LUBRIFICANTE PARA MOTOR DIESEL VDS-3  15W-40"/>
    <s v="209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VTLA1SN"/>
    <s v="001I4971"/>
    <s v="002VTL"/>
    <s v="A1SN"/>
    <n v="2710193200"/>
    <s v="TAMBOR"/>
    <s v="Pre Printed"/>
    <m/>
    <m/>
    <m/>
    <m/>
    <m/>
    <m/>
  </r>
  <r>
    <s v="YES"/>
    <n v="44422855"/>
    <s v="RIMULA R3 EXTRA 15W40 CI-4 FR 20L"/>
    <s v="20L"/>
    <x v="0"/>
    <s v="SB"/>
    <x v="0"/>
    <s v="Shell Brand"/>
    <m/>
    <s v="RIMULA R3 EXTRA 15W40 CI-4 GRANEL"/>
    <s v="Local"/>
    <s v="N"/>
    <d v="2017-07-13T00:00:00"/>
    <s v="Mainstream"/>
    <m/>
    <s v="NO"/>
    <s v="NA"/>
    <s v="NA"/>
    <s v="NA"/>
    <s v="Shell Ilha"/>
    <s v="001G4600002VWLA309"/>
    <s v="001G4600"/>
    <s v="002VWL"/>
    <s v="A309"/>
    <n v="2710193200"/>
    <s v="BOMBONA"/>
    <s v="Pre Printed"/>
    <m/>
    <m/>
    <m/>
    <s v="'05011987038332"/>
    <m/>
    <m/>
  </r>
  <r>
    <s v="YES"/>
    <n v="40122855"/>
    <s v="VOLVO LUBRIFICANTE PARA MOTOR DIESEL VDS-3  15W-40"/>
    <s v="20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XY7A1SN"/>
    <s v="001I4971"/>
    <s v="002XY7"/>
    <s v="A1SN"/>
    <n v="2710193200"/>
    <s v="BOMBONA"/>
    <s v="Pre Printed"/>
    <m/>
    <m/>
    <m/>
    <m/>
    <m/>
    <m/>
  </r>
  <r>
    <s v="YES"/>
    <n v="44422905"/>
    <s v="RIMULA R3 EXTRA 15W40 CI-4 CX 12X1L "/>
    <s v="12x1L"/>
    <x v="0"/>
    <s v="SB"/>
    <x v="0"/>
    <s v="Shell Brand"/>
    <m/>
    <s v="RIMULA R3 EXTRA 15W40 CI-4 GRANEL"/>
    <s v="Local"/>
    <s v="N"/>
    <d v="2017-07-13T00:00:00"/>
    <s v="Mainstream"/>
    <m/>
    <s v="NO"/>
    <s v="NA"/>
    <s v="NA"/>
    <s v="NA"/>
    <s v="Shell Ilha"/>
    <s v="001G4600002W20A1SN"/>
    <s v="001G4600"/>
    <s v="002W20"/>
    <s v="A1SN"/>
    <n v="2710193200"/>
    <s v="1 L"/>
    <s v="Pre Printed"/>
    <m/>
    <m/>
    <m/>
    <s v="'05011987038349"/>
    <s v="'05011987038301"/>
    <m/>
  </r>
  <r>
    <s v="YES"/>
    <n v="40122905"/>
    <s v="VOLVO LUBRIFICANTE PARA MOTOR DIESEL VDS-3  15W-40"/>
    <s v="12x1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XYUA1SN"/>
    <s v="001I4971"/>
    <s v="002XYU"/>
    <s v="A1SN"/>
    <n v="2710193200"/>
    <s v="1 L"/>
    <s v="Pre Printed"/>
    <m/>
    <m/>
    <m/>
    <m/>
    <m/>
    <m/>
  </r>
  <r>
    <s v="YES"/>
    <n v="44422967"/>
    <s v="RIMULA R3 EXTRA 15W40 CI-4 TB1000L"/>
    <s v="1000L"/>
    <x v="0"/>
    <s v="SB"/>
    <x v="0"/>
    <s v="Shell Brand"/>
    <m/>
    <s v="RIMULA R3 EXTRA 15W40 CI-4 GRANEL"/>
    <s v="Local"/>
    <s v="N"/>
    <d v="2018-02-27T00:00:00"/>
    <s v="Mainstream"/>
    <m/>
    <s v="NO"/>
    <s v="NA"/>
    <s v="NA"/>
    <s v="NA"/>
    <s v="Shell Ilha"/>
    <s v="001G4600002VJWA309"/>
    <s v="001G4600"/>
    <s v="002VJW"/>
    <s v="A309"/>
    <n v="2710193200"/>
    <s v="TB 1000"/>
    <s v="Post Printed"/>
    <m/>
    <m/>
    <m/>
    <s v="5011987038455"/>
    <m/>
    <m/>
  </r>
  <r>
    <s v="YES"/>
    <n v="40122967"/>
    <s v="VOLVO LUBRIFICANTE PARA MOTOR DIESEL VDS-3  15W-40"/>
    <s v="1000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VJWA1SN"/>
    <s v="001I4971"/>
    <s v="002VJW"/>
    <s v="A1SN"/>
    <n v="2710193200"/>
    <s v="TB 1000"/>
    <s v="Pre Printed"/>
    <m/>
    <m/>
    <m/>
    <m/>
    <m/>
    <m/>
  </r>
  <r>
    <s v="YES"/>
    <n v="44423801"/>
    <s v="RIMULA R6 MS 10W40 GRANEL"/>
    <s v="GRANEL"/>
    <x v="0"/>
    <s v="SB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1176A03Q"/>
    <s v="001E7457"/>
    <s v="001176"/>
    <s v="A03Q"/>
    <n v="2710193200"/>
    <s v="GRANEL"/>
    <s v="NO Label"/>
    <m/>
    <m/>
    <m/>
    <m/>
    <m/>
    <m/>
  </r>
  <r>
    <s v="YES"/>
    <n v="44523801"/>
    <s v="SPIRAX S3 T GRANEL"/>
    <s v="GRANEL"/>
    <x v="0"/>
    <s v="SB"/>
    <x v="0"/>
    <s v="Shell Brand"/>
    <m/>
    <s v="SPIRAX S3 T GRANEL"/>
    <s v="Local"/>
    <s v="Y"/>
    <d v="2016-06-09T00:00:00"/>
    <s v="Mainstream"/>
    <m/>
    <s v="NO"/>
    <s v="NA"/>
    <s v="NA"/>
    <s v="NA"/>
    <s v="Shell Ilha"/>
    <s v="001D8245001176A03Q"/>
    <s v="001D8245"/>
    <s v="001176"/>
    <s v="A03Q"/>
    <n v="2710193200"/>
    <s v="GRANEL"/>
    <s v="NO Label"/>
    <m/>
    <m/>
    <m/>
    <m/>
    <m/>
    <m/>
  </r>
  <r>
    <s v="YES"/>
    <n v="40123801"/>
    <s v="VOLVO LUBRIFICANTE PARA MOTOR DIESEL VDS-4.5 10W-30 "/>
    <s v="GRANEL"/>
    <x v="0"/>
    <s v="GPO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1176A03Q"/>
    <s v="001I4973"/>
    <s v="001176"/>
    <s v="A03Q"/>
    <n v="2710193200"/>
    <s v="GRANEL"/>
    <s v="NO Label"/>
    <m/>
    <m/>
    <m/>
    <m/>
    <m/>
    <m/>
  </r>
  <r>
    <s v="YES"/>
    <n v="44423809"/>
    <s v="RIMULA R6 MS 10W40 TB 209L"/>
    <s v="209L"/>
    <x v="0"/>
    <s v="SB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2VSHA309"/>
    <s v="001E7457"/>
    <s v="002VSH"/>
    <s v="A309"/>
    <n v="2710193200"/>
    <s v="TAMBOR"/>
    <s v="Post Printed"/>
    <m/>
    <m/>
    <m/>
    <s v="5011987239159"/>
    <m/>
    <m/>
  </r>
  <r>
    <s v="YES"/>
    <n v="44523809"/>
    <s v="SPIRAX S3 T TB 209L"/>
    <s v="209L"/>
    <x v="0"/>
    <s v="SB"/>
    <x v="0"/>
    <s v="Shell Brand"/>
    <m/>
    <s v="SPIRAX S3 T GRANEL"/>
    <s v="Local"/>
    <s v="Y"/>
    <d v="2011-11-01T00:00:00"/>
    <s v="Mainstream"/>
    <m/>
    <s v="NO"/>
    <s v="NA"/>
    <s v="NA"/>
    <s v="NA"/>
    <s v="Shell Ilha"/>
    <s v="001D8245002VSHA309"/>
    <s v="001D8245"/>
    <s v="002VSH"/>
    <s v="A309"/>
    <n v="2710193200"/>
    <s v="TAMBOR"/>
    <s v="Post Printed"/>
    <m/>
    <m/>
    <m/>
    <s v="5011987203464"/>
    <m/>
    <m/>
  </r>
  <r>
    <s v="YES"/>
    <n v="40123809"/>
    <s v="VOLVO LUBRIFICANTE PARA MOTOR DIESEL VDS-4.5 10W-30 "/>
    <s v="209L"/>
    <x v="0"/>
    <s v="GPO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2VTLA1SN"/>
    <s v="001I4973"/>
    <s v="002VTL"/>
    <s v="A1SN"/>
    <n v="2710193200"/>
    <s v="TAMBOR"/>
    <s v="Pre Printed"/>
    <m/>
    <m/>
    <m/>
    <m/>
    <m/>
    <m/>
  </r>
  <r>
    <s v="YES"/>
    <n v="44423855"/>
    <s v="RIMULA R6 MS 10W40 20L"/>
    <s v="20L"/>
    <x v="0"/>
    <s v="SB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2VPMA309"/>
    <s v="001E7457"/>
    <s v="002VPM"/>
    <s v="A309"/>
    <n v="2710193200"/>
    <s v="BOMBONA"/>
    <s v="Pre Printed"/>
    <m/>
    <m/>
    <m/>
    <s v="'05011987035348"/>
    <m/>
    <m/>
  </r>
  <r>
    <s v="YES"/>
    <n v="44523855"/>
    <s v="SPIRAX S3 T FR. 20LT."/>
    <s v="20L"/>
    <x v="0"/>
    <s v="SB"/>
    <x v="0"/>
    <s v="Shell Brand"/>
    <m/>
    <s v="SPIRAX S3 T GRANEL"/>
    <s v="Local"/>
    <s v="Y"/>
    <d v="2011-10-14T00:00:00"/>
    <s v="Mainstream"/>
    <m/>
    <s v="NO"/>
    <s v="NA"/>
    <s v="NA"/>
    <s v="NA"/>
    <s v="Shell Ilha"/>
    <s v="001D8245002VWLA309"/>
    <s v="001D8245"/>
    <s v="002VWL"/>
    <s v="A309"/>
    <n v="2710193200"/>
    <s v="BOMBONA"/>
    <s v="Pre Printed"/>
    <m/>
    <m/>
    <m/>
    <s v="'05011987203327"/>
    <m/>
    <m/>
  </r>
  <r>
    <s v="YES"/>
    <n v="40123855"/>
    <s v="VOLVO LUBRIFICANTE PARA MOTOR DIESEL VDS-4.5 10W-30 "/>
    <s v="20L"/>
    <x v="0"/>
    <s v="GPO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2XY7A1SN"/>
    <s v="001I4973"/>
    <s v="002XY7"/>
    <s v="A1SN"/>
    <n v="2710193200"/>
    <s v="BOMBONA"/>
    <s v="Pre Printed"/>
    <m/>
    <m/>
    <m/>
    <m/>
    <m/>
    <m/>
  </r>
  <r>
    <s v="YES"/>
    <n v="46123909"/>
    <s v="MOPAR SYN GEAR &amp; AXLE 75W90 CX12X0,946L"/>
    <s v="12X0,946L"/>
    <x v="0"/>
    <s v="GPO"/>
    <x v="0"/>
    <s v="FIAT"/>
    <m/>
    <s v="Importado"/>
    <s v="Importado"/>
    <s v="Y"/>
    <d v="2017-04-25T00:00:00"/>
    <s v="Mainstream"/>
    <m/>
    <s v="NO"/>
    <s v="NA"/>
    <s v="NA"/>
    <s v="NA"/>
    <s v="SOPUS (EUA)"/>
    <s v="228C8317002X50A428"/>
    <s v="228C8317"/>
    <s v="002X50"/>
    <s v="A428"/>
    <n v="3403190000"/>
    <s v="PEQUENO EMBALADO"/>
    <s v="etiqueta nacionalização"/>
    <m/>
    <m/>
    <n v="550046041"/>
    <m/>
    <m/>
    <m/>
  </r>
  <r>
    <s v="YES"/>
    <n v="44423967"/>
    <s v="RIMULA R6 MS 10W40 TB 1000L"/>
    <s v="1000L"/>
    <x v="0"/>
    <s v="SB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2VJWA309"/>
    <s v="001E7457"/>
    <s v="002VJW"/>
    <s v="A309"/>
    <n v="2710193200"/>
    <s v="TB 1000"/>
    <s v="Post Printed"/>
    <m/>
    <m/>
    <m/>
    <s v="5011987239166"/>
    <m/>
    <m/>
  </r>
  <r>
    <s v="YES"/>
    <n v="40123967"/>
    <s v="VOLVO LUBRIFICANTE PARA MOTOR DIESEL VDS-4.5 10W-30 "/>
    <s v="1000L"/>
    <x v="0"/>
    <s v="GPO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2VJWA1SN"/>
    <s v="001I4973"/>
    <s v="002VJW"/>
    <s v="A1SN"/>
    <n v="2710193200"/>
    <s v="TB 1000"/>
    <s v="Pre Printed"/>
    <m/>
    <m/>
    <m/>
    <m/>
    <m/>
    <m/>
  </r>
  <r>
    <s v="YES"/>
    <n v="44424801"/>
    <s v="RIMULA RT4 L 15W-40 (CK-4) GRANEL"/>
    <s v="GRANEL"/>
    <x v="0"/>
    <s v="SB"/>
    <x v="0"/>
    <s v="Shell Brand"/>
    <m/>
    <s v="Rimula RT4 L 15W-40 (CK-4) GRANEL"/>
    <s v="Local"/>
    <s v="N"/>
    <d v="2018-04-13T00:00:00"/>
    <s v="Mainstream"/>
    <m/>
    <s v="NO"/>
    <s v="NA"/>
    <s v="NA"/>
    <s v="NA"/>
    <s v="Shell Ilha"/>
    <s v="001G3598001176A309"/>
    <s v="001G3598"/>
    <s v="001176"/>
    <s v="A309"/>
    <n v="2710193200"/>
    <s v="GRANEL"/>
    <s v="NO Label"/>
    <m/>
    <m/>
    <m/>
    <m/>
    <m/>
    <m/>
  </r>
  <r>
    <s v="YES"/>
    <n v="52424807"/>
    <s v="JD COTTON PICKER SPINDLE TB 170KG"/>
    <s v="170KG"/>
    <x v="0"/>
    <s v="GPO"/>
    <x v="0"/>
    <s v="JD"/>
    <s v="JD COTTON PICKER SPINDLE"/>
    <s v="Importado"/>
    <s v="Importado"/>
    <s v="Y"/>
    <d v="2020-08-01T00:00:00"/>
    <s v="Mainstream"/>
    <m/>
    <s v="NO"/>
    <s v="NA"/>
    <s v="NA"/>
    <s v="NA"/>
    <s v="GLC"/>
    <s v="001A9857002XMYA253"/>
    <s v="001A9857"/>
    <s v="002XMY"/>
    <s v="A253"/>
    <n v="2710199900"/>
    <s v="TAMBOR"/>
    <s v="etiqueta nacionalização"/>
    <m/>
    <m/>
    <n v="550045077"/>
    <m/>
    <m/>
    <m/>
  </r>
  <r>
    <s v="YES"/>
    <n v="44424809"/>
    <s v="RIMULA RT4 L 15W-40 (CK-4) TB 209L"/>
    <s v="209L"/>
    <x v="0"/>
    <s v="SB"/>
    <x v="0"/>
    <s v="Shell Brand"/>
    <m/>
    <s v="Rimula RT4 L 15W-40 (CK-4) GRANEL"/>
    <s v="Local"/>
    <s v="Y"/>
    <d v="2018-01-30T00:00:00"/>
    <s v="Mainstream"/>
    <m/>
    <s v="NO"/>
    <s v="NA"/>
    <s v="NA"/>
    <s v="NA"/>
    <s v="Shell Ilha"/>
    <s v="001G3598002VSHA309"/>
    <s v="001G3598"/>
    <s v="002VSH"/>
    <s v="A309"/>
    <n v="2710193200"/>
    <s v="TAMBOR"/>
    <s v="Post Printed"/>
    <m/>
    <m/>
    <m/>
    <s v="5011987042667"/>
    <m/>
    <m/>
  </r>
  <r>
    <s v="YES"/>
    <n v="44424855"/>
    <s v="RIMULA RT4 L 15W-40 (CK-4) 20L"/>
    <s v="20L"/>
    <x v="0"/>
    <s v="SB"/>
    <x v="0"/>
    <s v="Shell Brand"/>
    <m/>
    <s v="Rimula RT4 L 15W-40 (CK-4) GRANEL"/>
    <s v="Local"/>
    <s v="Y"/>
    <d v="2018-01-30T00:00:00"/>
    <s v="Mainstream"/>
    <m/>
    <s v="NO"/>
    <s v="NA"/>
    <s v="NA"/>
    <s v="NA"/>
    <s v="Shell Ilha"/>
    <s v="001G3598002VPMA309"/>
    <s v="001G3598"/>
    <s v="002VPM"/>
    <s v="A309"/>
    <n v="2710193200"/>
    <s v="BOMBONA"/>
    <s v="Pre Printed"/>
    <m/>
    <m/>
    <m/>
    <s v="'05011987042360"/>
    <m/>
    <m/>
  </r>
  <r>
    <s v="YES"/>
    <n v="40124855"/>
    <s v="VOLVO PENTA LUBRIFICANTE PARA MOTOR DIESEL VDS-3 15W-40 "/>
    <s v="20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0002XY7A1SN"/>
    <s v="001I4970"/>
    <s v="002XY7"/>
    <s v="A1SN"/>
    <n v="2710193200"/>
    <s v="BOMBONA"/>
    <s v="Pre Printed"/>
    <m/>
    <m/>
    <m/>
    <m/>
    <m/>
    <m/>
  </r>
  <r>
    <s v="YES"/>
    <n v="40124905"/>
    <s v="VOLVO PENTA LUBRIFICANTE PARA MOTOR DIESEL VDS-3 15W-40 "/>
    <s v="12x1L"/>
    <x v="0"/>
    <s v="GPO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0002XYUA1SN"/>
    <s v="001I4970"/>
    <s v="002XYU"/>
    <s v="A1SN"/>
    <n v="2710193200"/>
    <s v="1 L"/>
    <s v="Pre Printed"/>
    <m/>
    <m/>
    <m/>
    <m/>
    <m/>
    <m/>
  </r>
  <r>
    <s v="YES"/>
    <n v="44424967"/>
    <s v="Shell Rimula RT4 L 15W-40"/>
    <s v="1000L"/>
    <x v="0"/>
    <s v="SB"/>
    <x v="0"/>
    <s v="Shell Brand"/>
    <m/>
    <s v="Rimula RT4 L 15W-40 (CK-4) GRANEL"/>
    <s v="Local"/>
    <s v="N"/>
    <d v="2021-10-23T00:00:00"/>
    <s v="Mainstream"/>
    <m/>
    <s v="NO"/>
    <s v="NA"/>
    <s v="NA"/>
    <s v="NA"/>
    <s v="Shell Ilha"/>
    <s v="001G3598002VJWA309"/>
    <s v="001G3598"/>
    <s v="002VJW"/>
    <s v="A309"/>
    <n v="2710193200"/>
    <s v="TB 1000"/>
    <s v="Post Printed"/>
    <m/>
    <m/>
    <m/>
    <s v="00021400098367"/>
    <m/>
    <m/>
  </r>
  <r>
    <s v="YES"/>
    <n v="40125801"/>
    <s v="VOLVO LUBRIFICANTE PREMIUM PARA DIFERENCIAL 85W-140 "/>
    <s v="GRANEL"/>
    <x v="0"/>
    <s v="GPO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1176A03Q"/>
    <s v="001I4962"/>
    <s v="001176"/>
    <s v="A03Q"/>
    <n v="2710193200"/>
    <s v="GRANEL"/>
    <s v="NO Label"/>
    <m/>
    <m/>
    <m/>
    <m/>
    <m/>
    <m/>
  </r>
  <r>
    <s v="YES"/>
    <n v="40125809"/>
    <s v="VOLVO LUBRIFICANTE PREMIUM PARA DIFERENCIAL 85W-140 "/>
    <s v="209L"/>
    <x v="0"/>
    <s v="GPO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2VTLA1SN"/>
    <s v="001I4962"/>
    <s v="002VTL"/>
    <s v="A1SN"/>
    <n v="2710193200"/>
    <s v="TAMBOR"/>
    <s v="Pre Printed"/>
    <m/>
    <m/>
    <m/>
    <m/>
    <m/>
    <m/>
  </r>
  <r>
    <s v="YES"/>
    <n v="40125855"/>
    <s v="VOLVO LUBRIFICANTE PREMIUM PARA DIFERENCIAL 85W-140 "/>
    <s v="20L"/>
    <x v="0"/>
    <s v="GPO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2XY7A1SN"/>
    <s v="001I4962"/>
    <s v="002XY7"/>
    <s v="A1SN"/>
    <n v="2710193200"/>
    <s v="BOMBONA"/>
    <s v="Pre Printed"/>
    <m/>
    <m/>
    <m/>
    <m/>
    <m/>
    <m/>
  </r>
  <r>
    <s v="YES"/>
    <n v="46125905"/>
    <s v="MOPAR MAXPRO 15W40 CK4 CX 12X1L"/>
    <s v="12x1L"/>
    <x v="0"/>
    <s v="GPO"/>
    <x v="0"/>
    <s v="FIAT"/>
    <m/>
    <s v="Rimula RT4 L 15W-40 (CK-4) GRANEL"/>
    <s v="Local"/>
    <s v="Y"/>
    <d v="2020-12-23T00:00:00"/>
    <s v="Mainstream"/>
    <m/>
    <s v="NO"/>
    <s v="NA"/>
    <s v="NA"/>
    <s v="NA"/>
    <s v="Shell Ilha"/>
    <s v="001G1425002W20A690"/>
    <s v="001G1425"/>
    <s v="002W20"/>
    <s v="A690"/>
    <n v="2710193200"/>
    <s v="1 L"/>
    <s v="Pre Printed"/>
    <m/>
    <m/>
    <m/>
    <m/>
    <m/>
    <m/>
  </r>
  <r>
    <s v="YES"/>
    <n v="40125967"/>
    <s v="VOLVO LUBRIFICANTE PREMIUM PARA DIFERENCIAL 85W-140 "/>
    <s v="1000L"/>
    <x v="0"/>
    <s v="GPO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2VJWA1SN"/>
    <s v="001I4962"/>
    <s v="002VJW"/>
    <s v="A1SN"/>
    <n v="2710193200"/>
    <s v="TB 1000"/>
    <s v="Pre Printed"/>
    <m/>
    <m/>
    <m/>
    <m/>
    <m/>
    <m/>
  </r>
  <r>
    <s v="YES"/>
    <n v="40126801"/>
    <s v="VOLVO FLUID TRANS AUTO GRANEL"/>
    <s v="GRANEL"/>
    <x v="0"/>
    <s v="GPO"/>
    <x v="0"/>
    <s v="VOLVO"/>
    <m/>
    <s v="VOLVO FLUID TRANS AUTO GRANEL"/>
    <s v="Local"/>
    <s v="Y"/>
    <d v="2020-07-22T00:00:00"/>
    <s v="Mainstream"/>
    <m/>
    <s v="NO"/>
    <s v="NA"/>
    <s v="NA"/>
    <s v="NA"/>
    <s v="Shell Ilha"/>
    <s v="001I4961"/>
    <s v="001I4961"/>
    <s v="001I49"/>
    <s v="4961"/>
    <n v="2710199200"/>
    <s v="GRANEL"/>
    <s v="NO Label"/>
    <m/>
    <m/>
    <m/>
    <m/>
    <m/>
    <m/>
  </r>
  <r>
    <s v="YES"/>
    <n v="44426809"/>
    <s v="RIMULA R3 MULTI CH4 15W40 TB 209L EXPO"/>
    <s v="209L"/>
    <x v="0"/>
    <s v="SB"/>
    <x v="1"/>
    <s v="Shell Brand"/>
    <m/>
    <s v="RIMULA R3 MULTI CH4 15W40 GRANEL"/>
    <s v="Local"/>
    <s v="N"/>
    <d v="2019-09-01T00:00:00"/>
    <s v="Mainstream"/>
    <m/>
    <s v="NO"/>
    <s v="NA"/>
    <s v="NA"/>
    <s v="NA"/>
    <s v="Shell Ilha"/>
    <s v="001G2438002VSHA1PU"/>
    <s v="001G2438"/>
    <s v="002VSH"/>
    <s v="A1PU"/>
    <n v="2710193200"/>
    <s v="TAMBOR"/>
    <s v="Post Printed"/>
    <m/>
    <m/>
    <n v="550053982"/>
    <s v="5011987070592"/>
    <m/>
    <m/>
  </r>
  <r>
    <s v="YES"/>
    <n v="44226809"/>
    <s v="RIMULA R3 MV 15W-40 209L EXPO"/>
    <s v="209L"/>
    <x v="0"/>
    <s v="SB"/>
    <x v="1"/>
    <s v="Shell Brand"/>
    <m/>
    <s v="RIMULA R3 MV 15W-40 EXPO GRANEL"/>
    <s v="Local"/>
    <s v="N"/>
    <d v="2019-05-14T00:00:00"/>
    <s v="Mainstream"/>
    <m/>
    <s v="NO"/>
    <s v="NA"/>
    <s v="NA"/>
    <s v="NA"/>
    <s v="Shell Ilha"/>
    <s v="001C4603002VSHA1PU"/>
    <s v="001C4603"/>
    <s v="002VSH"/>
    <s v="A1PU"/>
    <n v="2710193200"/>
    <s v="TAMBOR"/>
    <s v="Post Printed"/>
    <m/>
    <m/>
    <m/>
    <s v="5011987053526"/>
    <m/>
    <m/>
  </r>
  <r>
    <s v="YES"/>
    <n v="44426815"/>
    <s v="RIMULA R3 MULTI CH4 15W40 BD 5 UGL EXPO"/>
    <s v="5UGL"/>
    <x v="0"/>
    <s v="SB"/>
    <x v="1"/>
    <s v="Shell Brand"/>
    <m/>
    <s v="RIMULA R3 MULTI CH4 15W40 GRANEL"/>
    <s v="Local"/>
    <s v="N"/>
    <d v="2019-09-01T00:00:00"/>
    <s v="Mainstream"/>
    <m/>
    <s v="NO"/>
    <s v="NA"/>
    <s v="NA"/>
    <s v="NA"/>
    <s v="Shell Ilha"/>
    <s v="001G2438002VOMA1PU"/>
    <s v="001G2438"/>
    <s v="002VOM"/>
    <s v="A1PU"/>
    <n v="2710193200"/>
    <s v="BALDE"/>
    <s v="Post Printed"/>
    <m/>
    <m/>
    <n v="550053981"/>
    <s v="5011987070585"/>
    <m/>
    <m/>
  </r>
  <r>
    <s v="YES"/>
    <n v="46126845"/>
    <s v="MOPAR ATF+4/PSF+4 6X0,946L"/>
    <s v="6X0,946L"/>
    <x v="0"/>
    <s v="GPO"/>
    <x v="0"/>
    <s v="FIAT"/>
    <m/>
    <s v="Importado"/>
    <s v="Importado"/>
    <s v="Y"/>
    <d v="2020-12-18T00:00:00"/>
    <s v="Mainstream"/>
    <m/>
    <s v="NO"/>
    <s v="NA"/>
    <s v="NA"/>
    <s v="NA"/>
    <s v="USA"/>
    <s v="001G8429002XNWA428"/>
    <s v="001G8429"/>
    <s v="002XNW"/>
    <s v="A428"/>
    <n v="2710193200"/>
    <s v="PEQUENO EMBALADO"/>
    <s v="etiqueta nacionalização"/>
    <m/>
    <m/>
    <n v="550046012"/>
    <m/>
    <m/>
    <m/>
  </r>
  <r>
    <s v="YES"/>
    <n v="40926905"/>
    <s v="HELIX HX8 PROF AG 0W20 CX 12X1L EXPO"/>
    <s v="12x1L"/>
    <x v="0"/>
    <s v="SB"/>
    <x v="1"/>
    <s v="Shell Brand"/>
    <m/>
    <s v="SHELL PC2044 0W-20 SN/GF-5 DEXOS1 GRANEL"/>
    <s v="Local"/>
    <s v="N"/>
    <d v="2021-04-23T00:00:00"/>
    <s v="Premium"/>
    <m/>
    <s v="NO"/>
    <s v="NA"/>
    <s v="NA"/>
    <s v="NA"/>
    <s v="Shell Ilha"/>
    <s v="001G5123002W21A1PU"/>
    <s v="001G5123"/>
    <s v="002W21"/>
    <s v="A1PU"/>
    <n v="2710193200"/>
    <s v="1 L"/>
    <s v="Pre Printed"/>
    <m/>
    <m/>
    <m/>
    <s v="'05011987076327"/>
    <s v="'05011987076334"/>
    <m/>
  </r>
  <r>
    <s v="YES"/>
    <n v="40126905"/>
    <s v="VOLVO FLUIDO PARA TRANSMISSÃO AUTOMÁTICA E DIREÇÃO HIDRÁULICA "/>
    <s v="12x1L"/>
    <x v="0"/>
    <s v="GPO"/>
    <x v="0"/>
    <s v="VOLVO"/>
    <m/>
    <s v="SPIRAX S3 ATF MD3"/>
    <s v="Local"/>
    <s v="Y"/>
    <d v="2020-09-01T00:00:00"/>
    <s v="Mainstream"/>
    <m/>
    <s v="NO"/>
    <s v="NA"/>
    <s v="NA"/>
    <s v="NA"/>
    <s v="Shell Ilha"/>
    <s v="001I4961002XYUA1SN"/>
    <s v="001I4961"/>
    <s v="002XYU"/>
    <s v="A1SN"/>
    <n v="2710199200"/>
    <s v="1 L"/>
    <s v="Pre Printed"/>
    <m/>
    <m/>
    <m/>
    <m/>
    <m/>
    <m/>
  </r>
  <r>
    <s v="YES"/>
    <n v="44426907"/>
    <s v="RIMULA R3 MULTI CH4 15W40 CX 4X4L EXPO"/>
    <s v="4x4L"/>
    <x v="1"/>
    <s v="SB"/>
    <x v="1"/>
    <s v="Shell Brand"/>
    <m/>
    <s v="RIMULA R3 MULTI CH4 15W40 GRANEL"/>
    <s v="Local"/>
    <s v="N"/>
    <d v="2020-04-15T00:00:00"/>
    <s v="Mainstream"/>
    <m/>
    <s v="NO"/>
    <s v="NA"/>
    <s v="NA"/>
    <s v="NA"/>
    <s v="Shell Ilha"/>
    <s v="001G2438002W2KA1PU"/>
    <s v="001G2438"/>
    <s v="002W2K"/>
    <s v="A1PU"/>
    <n v="2710193200"/>
    <s v="4 L"/>
    <s v="Pre Printed"/>
    <m/>
    <m/>
    <n v="550053983"/>
    <s v="'05011987070561"/>
    <s v="'05011987070578"/>
    <m/>
  </r>
  <r>
    <s v="YES"/>
    <n v="44226967"/>
    <s v="RIMULA R3 MV 15W-40 TB1000 EXPO"/>
    <s v="1000L"/>
    <x v="0"/>
    <s v="SB"/>
    <x v="1"/>
    <s v="Shell Brand"/>
    <m/>
    <s v="RIMULA R3 MV 15W-40 EXPO GRANEL"/>
    <s v="Local"/>
    <s v="N"/>
    <d v="2019-04-15T00:00:00"/>
    <s v="Mainstream"/>
    <m/>
    <s v="NO"/>
    <s v="NA"/>
    <s v="NA"/>
    <s v="NA"/>
    <s v="Shell Ilha"/>
    <s v="001C4603002VJWA1PU"/>
    <s v="001C4603"/>
    <s v="002VJW"/>
    <s v="A1PU"/>
    <n v="2710193200"/>
    <s v="TB 1000"/>
    <s v="Post Printed"/>
    <m/>
    <m/>
    <m/>
    <s v="5011987053519"/>
    <m/>
    <m/>
  </r>
  <r>
    <s v="YES"/>
    <n v="46127809"/>
    <s v="MOPAR MAXPRO DIESEL DPF 5W-30 TB 209L"/>
    <s v="209L"/>
    <x v="0"/>
    <s v="GPO"/>
    <x v="0"/>
    <s v="FIAT"/>
    <m/>
    <s v="Helix Ultra ECT C2 5W30 GRANEL"/>
    <s v="Local"/>
    <s v="Y"/>
    <d v="2020-12-15T00:00:00"/>
    <s v="Mainstream"/>
    <m/>
    <s v="NO"/>
    <s v="NA"/>
    <s v="NA"/>
    <s v="NA"/>
    <s v="Shell Ilha"/>
    <s v="001G0848002VIDA690"/>
    <s v="001G0848"/>
    <s v="002VID"/>
    <s v="A690"/>
    <n v="2710193200"/>
    <s v="TAMBOR"/>
    <s v="Pre Printed"/>
    <m/>
    <m/>
    <m/>
    <m/>
    <m/>
    <m/>
  </r>
  <r>
    <s v="YES"/>
    <n v="40127809"/>
    <s v="VOLVO SINTET CX CAMBIO 75W-90 TB 209L (imp)"/>
    <s v="209L"/>
    <x v="0"/>
    <s v="GPO"/>
    <x v="0"/>
    <s v="VOLVO"/>
    <m/>
    <s v="Importado"/>
    <s v="Local"/>
    <s v="Y"/>
    <d v="2022-01-01T00:00:00"/>
    <s v="Mainstream"/>
    <m/>
    <s v="NO"/>
    <s v="NA"/>
    <s v="NA"/>
    <s v="NA"/>
    <s v="Shell Ilha"/>
    <s v="001I5125"/>
    <s v="001I5125"/>
    <s v="001I51"/>
    <s v="5125"/>
    <n v="2710199900"/>
    <s v="TAMBOR"/>
    <s v="Pre Printed"/>
    <m/>
    <m/>
    <n v="550056618"/>
    <m/>
    <m/>
    <s v="Importamos o granel do liquido e reenvasamos como VOLVO SINTET CX CAMBIO 75W-90 TB 209L"/>
  </r>
  <r>
    <s v="YES"/>
    <n v="40127855"/>
    <s v="VOLVO  LUBRIFICANTE SINTÉTICO PARA CAIXA DE CÂMBIO 75W-90"/>
    <s v="20L"/>
    <x v="0"/>
    <s v="GPO"/>
    <x v="0"/>
    <s v="VOLVO"/>
    <m/>
    <s v="VOLVO SINTET CX CAMBIO 75W-90 TB 209L"/>
    <s v="Local"/>
    <s v="Y"/>
    <d v="2022-01-01T00:00:00"/>
    <s v="Mainstream"/>
    <m/>
    <s v="NO"/>
    <s v="NA"/>
    <s v="NA"/>
    <s v="NA"/>
    <s v="Shell Ilha"/>
    <s v="001I5125002XY7VTGL"/>
    <s v="001I5125"/>
    <s v="002XY7"/>
    <s v="VTGL"/>
    <n v="3403190000"/>
    <s v="BOMBONA"/>
    <s v="Pre Printed"/>
    <m/>
    <m/>
    <m/>
    <m/>
    <m/>
    <m/>
  </r>
  <r>
    <s v="YES"/>
    <n v="44227860"/>
    <s v="RIMULA R5 LE 10W40 AP CK-4 FR 20L"/>
    <s v="20L"/>
    <x v="0"/>
    <s v="SB"/>
    <x v="0"/>
    <s v="Shell Brand"/>
    <m/>
    <s v="Importado"/>
    <s v="Importado"/>
    <s v="N"/>
    <d v="2019-09-01T00:00:00"/>
    <s v="Premium"/>
    <m/>
    <s v="NO"/>
    <s v="NA"/>
    <s v="NA"/>
    <s v="NA"/>
    <s v="GLC"/>
    <s v="001G1637002VNGA246"/>
    <s v="001G1637"/>
    <s v="002VNG"/>
    <s v="A246"/>
    <n v="2710193200"/>
    <s v="BOMBONA"/>
    <s v="etiqueta nacionalização"/>
    <m/>
    <m/>
    <n v="550047312"/>
    <m/>
    <m/>
    <m/>
  </r>
  <r>
    <s v="YES"/>
    <n v="46127905"/>
    <s v="MOPAR MAXPRO DIESEL DPF 5W-30 CX 12X1L"/>
    <s v="12x1L"/>
    <x v="0"/>
    <s v="GPO"/>
    <x v="0"/>
    <s v="FIAT"/>
    <m/>
    <s v="Helix Ultra ECT C2 5W30 GRANEL"/>
    <s v="Local"/>
    <s v="Y"/>
    <d v="2020-12-16T00:00:00"/>
    <s v="Mainstream"/>
    <m/>
    <s v="NO"/>
    <s v="NA"/>
    <s v="NA"/>
    <s v="NA"/>
    <s v="Shell Ilha"/>
    <s v="001G0848002VIDA690"/>
    <s v="001G0848"/>
    <s v="002VID"/>
    <s v="A690"/>
    <n v="2710193200"/>
    <s v="1 L"/>
    <s v="Pre Printed"/>
    <m/>
    <m/>
    <m/>
    <m/>
    <m/>
    <m/>
  </r>
  <r>
    <s v="YES"/>
    <n v="44227979"/>
    <s v="RIMULA R5 LE 10W40 AP CK-4 TB 1000L"/>
    <s v="1000L"/>
    <x v="0"/>
    <s v="SB"/>
    <x v="0"/>
    <s v="Shell Brand"/>
    <m/>
    <s v="Importado"/>
    <s v="Importado"/>
    <s v="N"/>
    <d v="2019-09-01T00:00:00"/>
    <s v="Premium"/>
    <m/>
    <s v="NO"/>
    <s v="NA"/>
    <s v="NA"/>
    <s v="NA"/>
    <s v="GLC"/>
    <s v="001G1637002VJWA246"/>
    <s v="001G1637"/>
    <s v="002VJW"/>
    <s v="A246"/>
    <n v="2710193200"/>
    <s v="TB 1000"/>
    <s v="etiqueta nacionalização"/>
    <m/>
    <m/>
    <m/>
    <m/>
    <m/>
    <m/>
  </r>
  <r>
    <s v="YES"/>
    <n v="42728801"/>
    <s v="CATENEX S 825 GRANEL"/>
    <s v="GRANEL"/>
    <x v="0"/>
    <s v="SB"/>
    <x v="0"/>
    <s v="Shell Brand"/>
    <m/>
    <s v="CATENEX S 825  - RED - GRANEL"/>
    <s v="Local"/>
    <s v="N"/>
    <d v="2014-12-01T00:00:00"/>
    <s v="Mainstream"/>
    <m/>
    <s v="NO"/>
    <s v="NA"/>
    <s v="NA"/>
    <s v="NA"/>
    <s v="Local"/>
    <s v="001B9537001176-"/>
    <s v="001B9537"/>
    <s v="537001"/>
    <s v="176-"/>
    <n v="2710199900"/>
    <s v="GRANEL"/>
    <s v="NO Label"/>
    <m/>
    <m/>
    <m/>
    <m/>
    <m/>
    <m/>
  </r>
  <r>
    <s v="YES"/>
    <n v="46128809"/>
    <s v="MOPAR MAXPRO 5W-30 TB 209L"/>
    <s v="209L"/>
    <x v="0"/>
    <s v="GPO"/>
    <x v="0"/>
    <s v="FIAT"/>
    <m/>
    <s v="HELIX HX8  5W30 SN GF5 GRANEL"/>
    <s v="Local"/>
    <s v="Y"/>
    <d v="2020-12-04T00:00:00"/>
    <s v="Mainstream"/>
    <m/>
    <s v="NO"/>
    <s v="NA"/>
    <s v="NA"/>
    <s v="NA"/>
    <s v="Shell Ilha"/>
    <s v="001E1445002VIDA690"/>
    <s v="001E1445"/>
    <s v="002VID"/>
    <s v="A690"/>
    <n v="2710193200"/>
    <s v="TAMBOR"/>
    <s v="Pre Printed"/>
    <m/>
    <m/>
    <m/>
    <m/>
    <m/>
    <m/>
  </r>
  <r>
    <s v="YES"/>
    <n v="46128905"/>
    <s v="MOPAR MAXPRO 5W-30 CX 12X1L"/>
    <s v="12x1L"/>
    <x v="0"/>
    <s v="GPO"/>
    <x v="0"/>
    <s v="FIAT"/>
    <m/>
    <s v="HELIX HX8  5W30 SN GF5 GRANEL"/>
    <s v="Local"/>
    <s v="Y"/>
    <d v="2020-12-04T00:00:00"/>
    <s v="Mainstream"/>
    <m/>
    <s v="NO"/>
    <s v="NA"/>
    <s v="NA"/>
    <s v="NA"/>
    <s v="Shell Ilha"/>
    <s v="001E1445002W20A690"/>
    <s v="001E1445"/>
    <s v="002W20"/>
    <s v="A690"/>
    <n v="2710193200"/>
    <s v="1 L"/>
    <s v="Pre Printed"/>
    <m/>
    <m/>
    <m/>
    <m/>
    <m/>
    <m/>
  </r>
  <r>
    <s v="YES"/>
    <n v="40128905"/>
    <s v="VOLVO LUBRIFICANTE SINTÉTICO 75W-90"/>
    <s v="12x1L"/>
    <x v="0"/>
    <s v="GPO"/>
    <x v="0"/>
    <s v="VOLVO"/>
    <m/>
    <s v="SPIRAX S6 AXME 75W-90 GRANEL"/>
    <s v="Local"/>
    <s v="Y"/>
    <d v="2021-01-15T00:00:00"/>
    <s v="Mainstream"/>
    <m/>
    <s v="NO"/>
    <s v="NA"/>
    <s v="NA"/>
    <s v="NA"/>
    <s v="Shell Ilha"/>
    <s v="001I4963002XYUVTGL"/>
    <s v="001I4963"/>
    <s v="002XYU"/>
    <s v="VTGL"/>
    <n v="3403190000"/>
    <s v="1 L"/>
    <s v="Pre Printed"/>
    <m/>
    <m/>
    <m/>
    <m/>
    <m/>
    <m/>
  </r>
  <r>
    <s v="YES"/>
    <n v="47029809"/>
    <s v="RIMULA R6 M 10W-40 BR TB 209L"/>
    <s v="209L"/>
    <x v="0"/>
    <s v="SB"/>
    <x v="0"/>
    <s v="Shell Brand"/>
    <m/>
    <s v="RIMULA R6 M 10W40 BR GRANEL"/>
    <s v="Local"/>
    <s v="Y"/>
    <d v="2019-02-04T00:00:00"/>
    <s v="Premium"/>
    <m/>
    <s v="NO"/>
    <m/>
    <m/>
    <m/>
    <s v="Shell Ilha"/>
    <s v="001C4593002VSHA309"/>
    <s v="001C4593"/>
    <s v="002VSH"/>
    <s v="A309"/>
    <n v="2710193200"/>
    <s v="TAMBOR"/>
    <s v="Post Printed"/>
    <m/>
    <m/>
    <m/>
    <s v="5011987215924"/>
    <m/>
    <m/>
  </r>
  <r>
    <s v="YES"/>
    <n v="46129905"/>
    <s v="MOPAR MAXPRO SYNTHETIC 0W-30 CX 12X1L"/>
    <s v="12x1L"/>
    <x v="0"/>
    <s v="GPO"/>
    <x v="0"/>
    <s v="FIAT"/>
    <m/>
    <s v="MOPAR MAXPRO SYNTHETIC 0W-30  GRANEL"/>
    <s v="Local"/>
    <s v="Y"/>
    <d v="2020-12-20T00:00:00"/>
    <s v="Mainstream"/>
    <m/>
    <s v="NO"/>
    <s v="NA"/>
    <s v="NA"/>
    <s v="NA"/>
    <s v="Shell Ilha"/>
    <s v="001I7988002W20A690"/>
    <s v="001I7988"/>
    <s v="002W20"/>
    <s v="A690"/>
    <n v="2710193200"/>
    <s v="1 L"/>
    <s v="Pre Printed"/>
    <m/>
    <m/>
    <m/>
    <m/>
    <m/>
    <m/>
  </r>
  <r>
    <s v="YES"/>
    <n v="40129905"/>
    <s v="VOLVO PENTA SINTETICO 5W-40 CX 12X1L"/>
    <s v="12x1L"/>
    <x v="0"/>
    <s v="GPO"/>
    <x v="0"/>
    <s v="VOLVO"/>
    <m/>
    <s v="VOLVO PENTA SINTETICO 5W-40 GRANEL"/>
    <s v="Local"/>
    <s v="Y"/>
    <d v="2020-12-21T00:00:00"/>
    <s v="Mainstream"/>
    <m/>
    <s v="NO"/>
    <s v="NA"/>
    <s v="NA"/>
    <s v="NA"/>
    <s v="Shell Ilha"/>
    <s v="001I5599002XYUVTGL"/>
    <s v="001I5599"/>
    <s v="002XYU"/>
    <s v="VTGL"/>
    <n v="2710193200"/>
    <s v="1 L"/>
    <s v="Pre Printed"/>
    <m/>
    <m/>
    <m/>
    <m/>
    <m/>
    <m/>
  </r>
  <r>
    <s v="YES"/>
    <n v="40129979"/>
    <s v="VOLVO PENTA LUBRIFICANTE SINTÉTICO 5W-40 TB 1000L (imp)"/>
    <s v="GRANEL"/>
    <x v="0"/>
    <s v="GPO"/>
    <x v="0"/>
    <s v="VOLVO"/>
    <m/>
    <s v="Importado"/>
    <s v="Importado"/>
    <s v="Y"/>
    <d v="2021-01-11T00:00:00"/>
    <s v="Mainstream"/>
    <m/>
    <s v="NO"/>
    <s v="NA"/>
    <s v="NA"/>
    <s v="NA"/>
    <s v="-"/>
    <s v="001I5599"/>
    <s v="001I5599"/>
    <s v="001I55"/>
    <s v="5599"/>
    <n v="2710193200"/>
    <s v="GRANEL"/>
    <s v="NO Label"/>
    <m/>
    <m/>
    <n v="550056632"/>
    <m/>
    <m/>
    <m/>
  </r>
  <r>
    <s v="YES"/>
    <n v="40130801"/>
    <s v="HD 2167 GRANEL"/>
    <s v="GRANEL"/>
    <x v="0"/>
    <s v="SB"/>
    <x v="0"/>
    <s v="Shell Brand"/>
    <m/>
    <s v="Rimula RT4 L 15W-40 (CK-4) GRANEL"/>
    <s v="Local"/>
    <s v="Y"/>
    <d v="2020-05-01T00:00:00"/>
    <s v="Mainstream"/>
    <m/>
    <s v="NO"/>
    <s v="NA"/>
    <s v="NA"/>
    <s v="NA"/>
    <s v="Shell Ilha"/>
    <s v="001I3899001176A03Q"/>
    <s v="001I3899"/>
    <s v="001176"/>
    <s v="A03Q"/>
    <n v="2710193200"/>
    <s v="GRANEL"/>
    <s v="NO Label"/>
    <m/>
    <m/>
    <m/>
    <m/>
    <m/>
    <m/>
  </r>
  <r>
    <s v="YES"/>
    <n v="46130809"/>
    <s v="MOPAR MAXPRO SYNT 0W20 (SP/GF-6A) TB209L"/>
    <s v="209L"/>
    <x v="0"/>
    <s v="GPO"/>
    <x v="0"/>
    <s v="FIAT"/>
    <m/>
    <s v="SHELL PC2044 0W-20 SN/GF-5 DEXOS1 GRANEL"/>
    <s v="Local"/>
    <s v="Y"/>
    <d v="2020-12-04T00:00:00"/>
    <s v="Mainstream"/>
    <m/>
    <s v="NO"/>
    <s v="NA"/>
    <s v="NA"/>
    <s v="NA"/>
    <s v="Shell Ilha"/>
    <s v="001E9381002VIDA690"/>
    <s v="001E9381"/>
    <s v="002VID"/>
    <s v="A690"/>
    <n v="2710193200"/>
    <s v="TAMBOR"/>
    <s v="Pre Printed"/>
    <m/>
    <m/>
    <m/>
    <m/>
    <m/>
    <m/>
  </r>
  <r>
    <s v="YES"/>
    <n v="52130817"/>
    <s v="GRAXA EXTREMA PRESSÃO SCANIA 18KG"/>
    <s v="18KG"/>
    <x v="0"/>
    <s v="GPO"/>
    <x v="0"/>
    <s v="SCANIA"/>
    <m/>
    <s v="GADUS S2 V220 2 BD. 18 KG"/>
    <s v="Local"/>
    <s v="Y"/>
    <d v="2021-03-22T00:00:00"/>
    <s v="Mainstream"/>
    <m/>
    <s v="NO"/>
    <s v="NA"/>
    <s v="NA"/>
    <s v="NA"/>
    <s v="Shell Ilha"/>
    <s v="001I1036002XD7A1SO"/>
    <s v="001I1036"/>
    <s v="002XD7"/>
    <s v="A1SO"/>
    <n v="2710199900"/>
    <s v="BALDE"/>
    <s v="Pre Printed"/>
    <m/>
    <m/>
    <m/>
    <m/>
    <m/>
    <m/>
  </r>
  <r>
    <s v="YES"/>
    <n v="43330855"/>
    <s v="KOMATSU TO 30 FR 20L"/>
    <s v="20L"/>
    <x v="0"/>
    <s v="GPO"/>
    <x v="0"/>
    <s v="KOMATSU"/>
    <m/>
    <s v="KOMATSU TO 30 GRANEL"/>
    <s v="Local"/>
    <s v="Y"/>
    <d v="2007-01-03T00:00:00"/>
    <s v="Mainstream"/>
    <m/>
    <s v="NO"/>
    <s v="NA"/>
    <s v="NA"/>
    <s v="NA"/>
    <s v="Shell Ilha"/>
    <s v="001B1695002VXHA328"/>
    <s v="001B1695"/>
    <s v="002VXH"/>
    <s v="A328"/>
    <n v="2710193200"/>
    <s v="BOMBONA"/>
    <s v="Pre Printed"/>
    <m/>
    <m/>
    <m/>
    <m/>
    <m/>
    <m/>
  </r>
  <r>
    <s v="YES"/>
    <n v="46130905"/>
    <s v="MOPAR MAXPRO SYNT 0W20 (SP/GF-6A) CX12X1L"/>
    <s v="12x1L"/>
    <x v="0"/>
    <s v="GPO"/>
    <x v="0"/>
    <s v="FIAT"/>
    <m/>
    <s v="SHELL PC2044 0W-20 SN/GF-5 DEXOS1 GRANEL"/>
    <s v="Local"/>
    <s v="Y"/>
    <d v="2020-12-02T00:00:00"/>
    <s v="Mainstream"/>
    <m/>
    <s v="NO"/>
    <s v="NA"/>
    <s v="NA"/>
    <s v="NA"/>
    <s v="Shell Ilha"/>
    <s v="001E9381002W20A690"/>
    <s v="001E9381"/>
    <s v="002W20"/>
    <s v="A690"/>
    <n v="2710193200"/>
    <s v="1 L"/>
    <s v="Pre Printed"/>
    <m/>
    <m/>
    <m/>
    <m/>
    <m/>
    <m/>
  </r>
  <r>
    <s v="YES"/>
    <n v="52131817"/>
    <s v="GRAXA USO GERAL SCANIA 18KG"/>
    <s v="18KG"/>
    <x v="0"/>
    <s v="GPO"/>
    <x v="0"/>
    <s v="SCANIA"/>
    <m/>
    <s v="GADUS S1 V160 2 GRANEL"/>
    <s v="Local"/>
    <s v="Y"/>
    <d v="2021-03-08T00:00:00"/>
    <s v="Mainstream"/>
    <m/>
    <s v="NO"/>
    <s v="NA"/>
    <s v="NA"/>
    <s v="NA"/>
    <s v="Shell Ilha"/>
    <s v="001I1035002XD7A1SO"/>
    <s v="001I1035"/>
    <s v="002XD7"/>
    <s v="A1SO"/>
    <n v="2710199900"/>
    <s v="BALDE"/>
    <s v="Pre Printed"/>
    <m/>
    <m/>
    <m/>
    <m/>
    <m/>
    <m/>
  </r>
  <r>
    <s v="YES"/>
    <n v="44531849"/>
    <s v="JD HYDRAU XR TAMBOR"/>
    <s v="55 UGL"/>
    <x v="0"/>
    <s v="GPO"/>
    <x v="0"/>
    <s v="JD"/>
    <s v="JD HYDRAU XR"/>
    <s v="Importado"/>
    <s v="Importado"/>
    <s v="Y"/>
    <d v="2020-06-02T00:00:00"/>
    <s v="Mainstream"/>
    <m/>
    <s v="NO"/>
    <s v="NA"/>
    <s v="NA"/>
    <s v="NA"/>
    <s v="Canadá"/>
    <s v="001G7886002VIXA770"/>
    <s v="001G7886"/>
    <s v="002VIX"/>
    <s v="A770"/>
    <n v="2710193200"/>
    <s v="TAMBOR"/>
    <s v="etiqueta nacionalização"/>
    <m/>
    <m/>
    <n v="550052072"/>
    <m/>
    <m/>
    <m/>
  </r>
  <r>
    <s v="YES"/>
    <n v="46131905"/>
    <s v="MOPAR MAXPRO SYNT 5W30 (SP/GF6A) CX12X1L"/>
    <s v="12x1L"/>
    <x v="0"/>
    <s v="GPO"/>
    <x v="0"/>
    <s v="FIAT"/>
    <m/>
    <s v="SHELL PC2046 5W-30 SN/GF-5 DEXOS1 GRANEL"/>
    <s v="Local"/>
    <s v="Y"/>
    <d v="2020-12-23T00:00:00"/>
    <s v="Mainstream"/>
    <m/>
    <s v="NO"/>
    <s v="NA"/>
    <s v="NA"/>
    <s v="NA"/>
    <s v="Shell Ilha"/>
    <s v="001F8324002W20A690"/>
    <s v="001F8324"/>
    <s v="002W20"/>
    <s v="A690"/>
    <n v="2710193200"/>
    <s v="1 L"/>
    <s v="Pre Printed"/>
    <m/>
    <m/>
    <m/>
    <m/>
    <m/>
    <m/>
  </r>
  <r>
    <s v="YES"/>
    <n v="40131909"/>
    <s v="JD HD460 SYNTHETIC GEAR LUBE 12x1 QT"/>
    <s v="1X1QT"/>
    <x v="0"/>
    <s v="GPO"/>
    <x v="0"/>
    <s v="JD"/>
    <s v="JD HD460 SYNTHETIC GEAR LUBE"/>
    <s v="Importado"/>
    <s v="Importado"/>
    <s v="Y"/>
    <d v="2020-08-01T00:00:00"/>
    <s v="Mainstream"/>
    <m/>
    <s v="NO"/>
    <s v="NA"/>
    <s v="NA"/>
    <s v="NA"/>
    <s v="USA"/>
    <s v="001H3642002XSZA770"/>
    <s v="001H3642"/>
    <s v="002XSZ"/>
    <s v="A770"/>
    <n v="3403190000"/>
    <s v="1 L"/>
    <s v="etiqueta nacionalização"/>
    <m/>
    <m/>
    <n v="550051757"/>
    <m/>
    <m/>
    <m/>
  </r>
  <r>
    <s v="YES"/>
    <n v="52132816"/>
    <s v="GADUS S5 V100 2 BD 18KG"/>
    <s v="18KG"/>
    <x v="0"/>
    <s v="SB"/>
    <x v="0"/>
    <s v="Shell Brand"/>
    <m/>
    <s v="Importado"/>
    <s v="Importado"/>
    <s v="Y"/>
    <d v="2013-06-03T00:00:00"/>
    <s v="Premium"/>
    <m/>
    <s v="NO"/>
    <s v="NA"/>
    <s v="NA"/>
    <s v="NA"/>
    <s v="GRETZ (França)"/>
    <s v="001D8423002XECA1P5"/>
    <s v="001D8423"/>
    <s v="002XEC"/>
    <s v="A1P5"/>
    <n v="3403990000"/>
    <s v="TAMBOR"/>
    <s v="etiqueta nacionalização"/>
    <m/>
    <m/>
    <n v="550028433"/>
    <m/>
    <m/>
    <m/>
  </r>
  <r>
    <s v="YES"/>
    <n v="44932849"/>
    <s v="SCANIA OIL STO 2 0 A 75W140 TB 209L"/>
    <s v="209L"/>
    <x v="0"/>
    <s v="GPO"/>
    <x v="0"/>
    <s v="SCANIA"/>
    <s v="SCANIA OIL STO 2 0 A 75W140"/>
    <s v="Importado"/>
    <s v="Importado"/>
    <s v="Y"/>
    <d v="2019-08-15T00:00:00"/>
    <s v="Mainstream"/>
    <m/>
    <s v="NO"/>
    <s v="NA"/>
    <s v="NA"/>
    <s v="NA"/>
    <s v="France"/>
    <s v="001E7846002WXHA1SO"/>
    <s v="001E7846"/>
    <s v="002WXH"/>
    <s v="A1SO"/>
    <n v="3403190000"/>
    <s v="TAMBOR"/>
    <s v="etiqueta nacionalização"/>
    <m/>
    <m/>
    <n v="550038861"/>
    <m/>
    <m/>
    <m/>
  </r>
  <r>
    <s v="YES"/>
    <n v="44932855"/>
    <s v="SCANIA OIL STO 2 0 A 75W140 FR 20L"/>
    <s v="20L"/>
    <x v="0"/>
    <s v="GPO"/>
    <x v="0"/>
    <s v="SCANIA"/>
    <s v="SCANIA OIL STO 2 0 A 75W140"/>
    <s v="SPIRAX S6 AXME 75W-140 GRANEL"/>
    <s v="Local"/>
    <s v="Y"/>
    <d v="2019-08-15T00:00:00"/>
    <s v="Mainstream"/>
    <m/>
    <s v="NO"/>
    <s v="NA"/>
    <s v="NA"/>
    <s v="NA"/>
    <s v="Energis8"/>
    <s v="001E7846002XBRA1SO"/>
    <s v="001E7846"/>
    <s v="002XBR"/>
    <s v="A1SO"/>
    <n v="3403190000"/>
    <s v="BOMBONA"/>
    <s v="Pre Printed"/>
    <m/>
    <m/>
    <m/>
    <m/>
    <m/>
    <m/>
  </r>
  <r>
    <s v="YES"/>
    <n v="46132905"/>
    <s v="MOPAR MAXPRO SYNT 5W20 (SP/GF6A) CX12X1L"/>
    <s v="12x1L"/>
    <x v="0"/>
    <s v="GPO"/>
    <x v="0"/>
    <s v="FIAT"/>
    <m/>
    <s v="MOPAR MAXPRO SYNT 5W20 (SP/GF6A) GRANEL"/>
    <s v="Local"/>
    <s v="Y"/>
    <d v="2020-12-20T00:00:00"/>
    <s v="Mainstream"/>
    <m/>
    <s v="NO"/>
    <s v="NA"/>
    <s v="NA"/>
    <s v="NA"/>
    <s v="Shell Ilha"/>
    <s v="001I7981002W20A690"/>
    <s v="001I7981"/>
    <s v="002W20"/>
    <s v="A690"/>
    <n v="2710193200"/>
    <s v="1 L"/>
    <s v="Pre Printed"/>
    <m/>
    <m/>
    <m/>
    <m/>
    <m/>
    <m/>
  </r>
  <r>
    <s v="YES"/>
    <n v="40132909"/>
    <s v="JD SYNTHETIC AIR COMP OIL100 20 OZ"/>
    <s v="20OZ"/>
    <x v="0"/>
    <s v="GPO"/>
    <x v="0"/>
    <s v="JD"/>
    <s v="JD SYNTHETIC AIR"/>
    <s v="Importado"/>
    <s v="Importado"/>
    <s v="Y"/>
    <d v="2020-08-01T00:00:00"/>
    <s v="Mainstream"/>
    <m/>
    <s v="NO"/>
    <s v="NA"/>
    <s v="NA"/>
    <s v="NA"/>
    <s v="USA"/>
    <s v="001H7714002XUJA770"/>
    <s v="001H7714"/>
    <s v="002XUJ"/>
    <s v="A770"/>
    <n v="2710193200"/>
    <s v="BOMBONA"/>
    <s v="etiqueta nacionalização"/>
    <m/>
    <m/>
    <n v="550054319"/>
    <m/>
    <m/>
    <m/>
  </r>
  <r>
    <s v="YES"/>
    <n v="45933801"/>
    <s v="SHELL PC 1448 0W30 LOCAL GRANEL"/>
    <s v="GRANEL"/>
    <x v="0"/>
    <s v="SB"/>
    <x v="0"/>
    <s v="Shell Brand"/>
    <m/>
    <s v="SHELL PC 1448 0W30 GRANEL"/>
    <s v="Local"/>
    <s v="N"/>
    <d v="2016-06-24T00:00:00"/>
    <s v="Mainstream"/>
    <m/>
    <s v="NO"/>
    <s v="NA"/>
    <s v="NA"/>
    <s v="NA"/>
    <s v="Shell Ilha"/>
    <s v="001E5759001176A03Q"/>
    <s v="001E5759"/>
    <s v="001176"/>
    <s v="A03Q"/>
    <n v="2710193200"/>
    <s v="GRANEL"/>
    <s v="NO Label"/>
    <m/>
    <m/>
    <m/>
    <m/>
    <m/>
    <m/>
  </r>
  <r>
    <s v="YES"/>
    <n v="52133816"/>
    <s v="GADUS S3 HIGH SPEED GREASE BD 18KG"/>
    <s v="18KG"/>
    <x v="0"/>
    <s v="SB"/>
    <x v="0"/>
    <s v="Shell Brand"/>
    <m/>
    <s v="Importado"/>
    <s v="Importado"/>
    <s v="Y"/>
    <d v="2013-09-06T00:00:00"/>
    <s v="Premium"/>
    <m/>
    <s v="NO"/>
    <s v="NA"/>
    <s v="NA"/>
    <s v="NA"/>
    <s v="SOPUS (EUA)"/>
    <s v="001D8426002VMEA1P5"/>
    <s v="001D8426"/>
    <s v="002VME"/>
    <s v="A1P5"/>
    <n v="2710199900"/>
    <s v="TAMBOR"/>
    <s v="etiqueta nacionalização"/>
    <m/>
    <m/>
    <n v="550028096"/>
    <m/>
    <m/>
    <m/>
  </r>
  <r>
    <s v="YES"/>
    <n v="40133849"/>
    <s v="Corena S4 R 68 TB 209L NEW"/>
    <s v="209L"/>
    <x v="0"/>
    <s v="SB"/>
    <x v="0"/>
    <s v="Shell Brand"/>
    <m/>
    <s v="Importado"/>
    <s v="Importado"/>
    <s v="N"/>
    <d v="2020-08-01T00:00:00"/>
    <s v="Premium"/>
    <m/>
    <s v="NO"/>
    <s v="NA"/>
    <s v="NA"/>
    <s v="NA"/>
    <s v="GLC"/>
    <s v="001D7787002VSH"/>
    <s v="001D7787"/>
    <s v="778700"/>
    <s v="2VSH"/>
    <n v="3403990000"/>
    <s v="TAMBOR"/>
    <s v="etiqueta nacionalização"/>
    <m/>
    <m/>
    <n v="550026203"/>
    <m/>
    <m/>
    <s v="SKU migrado mas devido a falta de fornecimento na fonte , estamos importando SKU antigo"/>
  </r>
  <r>
    <s v="YES"/>
    <n v="44933849"/>
    <s v="SCANIA OIL STO 1 0 GEARBOX 80W90 TB 209L"/>
    <s v="209L"/>
    <x v="1"/>
    <s v="GPO"/>
    <x v="0"/>
    <s v="SCANIA"/>
    <s v="SCANIA OIL STO 1 0 GEARBOX 80W90"/>
    <s v="Importado"/>
    <s v="Importado"/>
    <s v="Y"/>
    <d v="2020-08-01T00:00:00"/>
    <s v="Mainstream"/>
    <m/>
    <s v="YES"/>
    <n v="44947809"/>
    <s v="SCANIA STO 1 0 GEARBOX 80W90 TB 209L"/>
    <s v="209L"/>
    <s v="France"/>
    <s v="001D8799002WXHA1SO"/>
    <s v="001D8799"/>
    <s v="002WXH"/>
    <s v="A1SO"/>
    <n v="2710193200"/>
    <s v="TAMBOR"/>
    <s v="etiqueta nacionalização"/>
    <m/>
    <m/>
    <n v="550051172"/>
    <m/>
    <m/>
    <m/>
  </r>
  <r>
    <s v="YES"/>
    <n v="44933860"/>
    <s v="SCANIA OIL STO 1 0 GEARBOX 80W90 FR 20L"/>
    <s v="20L"/>
    <x v="1"/>
    <s v="GPO"/>
    <x v="0"/>
    <s v="SCANIA"/>
    <s v="SCANIA OIL STO 1 0 GEARBOX 80W90"/>
    <s v="Importado"/>
    <s v="Importado"/>
    <s v="Y"/>
    <d v="2021-07-05T00:00:00"/>
    <s v="Mainstream"/>
    <m/>
    <s v="YES"/>
    <n v="44947855"/>
    <s v="SCANIA STO 1 0 GEARBOX 80W90 FR 20L"/>
    <s v="20L"/>
    <s v="France"/>
    <s v="001D8799002XBRA1SO"/>
    <s v="001D8799"/>
    <s v="002XBR"/>
    <s v="A1SO"/>
    <n v="2710193200"/>
    <s v="BOMBONA"/>
    <s v="etiqueta nacionalização"/>
    <m/>
    <m/>
    <n v="550053043"/>
    <m/>
    <m/>
    <m/>
  </r>
  <r>
    <s v="YES"/>
    <n v="40134905"/>
    <s v="CAOA SUPREMUS 5W-30 12x1L"/>
    <s v="12x1L"/>
    <x v="0"/>
    <s v="GPO"/>
    <x v="0"/>
    <s v="HYUNDAI"/>
    <m/>
    <s v="HELIX HX8  5W30 SN GF5 GRANEL"/>
    <s v="Local"/>
    <s v="Y"/>
    <d v="2021-05-11T00:00:00"/>
    <s v="Mainstream"/>
    <m/>
    <s v="NO"/>
    <s v="NA"/>
    <s v="NA"/>
    <s v="NA"/>
    <s v="Shell Ilha"/>
    <s v="001I5205002WL0A1SN"/>
    <s v="001I5205"/>
    <s v="002WL0"/>
    <s v="A1SN"/>
    <n v="2710193200"/>
    <s v="1 L"/>
    <s v="Pre Printed"/>
    <m/>
    <m/>
    <m/>
    <m/>
    <m/>
    <m/>
  </r>
  <r>
    <s v="YES"/>
    <n v="44935801"/>
    <s v="SCANIA OIL E7 ENGINE 15W-40 GRANEL"/>
    <s v="GRANEL"/>
    <x v="0"/>
    <s v="GPO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1176A1S0"/>
    <s v="001D7453"/>
    <s v="001176"/>
    <s v="A1S0"/>
    <n v="2710193200"/>
    <s v="GRANEL"/>
    <s v="NO Label"/>
    <m/>
    <m/>
    <m/>
    <m/>
    <m/>
    <m/>
  </r>
  <r>
    <s v="YES"/>
    <n v="44535809"/>
    <s v="JD HYDRAU-GARD 68 209L"/>
    <s v="209L"/>
    <x v="0"/>
    <s v="GPO"/>
    <x v="0"/>
    <s v="JD"/>
    <s v="JD HYDRAU-GARD 68"/>
    <s v="TELLUS S2 V 68 GRANEL"/>
    <s v="Local"/>
    <s v="Y"/>
    <d v="2015-01-05T00:00:00"/>
    <s v="Mainstream"/>
    <m/>
    <s v="NO"/>
    <s v="NA"/>
    <s v="NA"/>
    <s v="NA"/>
    <s v="Shell Ilha"/>
    <s v="001E4455002VIDA435"/>
    <s v="001E4455"/>
    <s v="002VID"/>
    <s v="A435"/>
    <n v="2710193200"/>
    <s v="TAMBOR"/>
    <s v="Pre Printed"/>
    <m/>
    <m/>
    <m/>
    <m/>
    <m/>
    <m/>
  </r>
  <r>
    <s v="YES"/>
    <n v="44935809"/>
    <s v="SCANIA OIL E7 ENGINE 15W-40 TB 209L"/>
    <s v="209L"/>
    <x v="0"/>
    <s v="GPO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2XGJA1SO"/>
    <s v="001D7453"/>
    <s v="002XGJ"/>
    <s v="A1SO"/>
    <n v="2710193200"/>
    <s v="TAMBOR"/>
    <s v="Pre Printed"/>
    <m/>
    <m/>
    <m/>
    <m/>
    <m/>
    <m/>
  </r>
  <r>
    <s v="YES"/>
    <n v="40135849"/>
    <s v="CORENA S4 R 46 TB 209L (IMP)"/>
    <s v="209L"/>
    <x v="0"/>
    <s v="SB"/>
    <x v="0"/>
    <s v="Shell Brand"/>
    <m/>
    <s v="Importado"/>
    <s v="Importado"/>
    <s v="N"/>
    <d v="2020-08-19T00:00:00"/>
    <s v="Premium"/>
    <m/>
    <s v="NO"/>
    <s v="NA"/>
    <s v="NA"/>
    <s v="NA"/>
    <s v="GLC"/>
    <s v="001D7786002VJ3"/>
    <s v="001D7786"/>
    <s v="778600"/>
    <s v="2VJ3"/>
    <n v="3403990000"/>
    <s v="TAMBOR"/>
    <s v="etiqueta nacionalização"/>
    <m/>
    <m/>
    <n v="550026202"/>
    <m/>
    <m/>
    <s v="SKU migrado mas devido a falta de fornecimento na fonte , estamos importando SKU antigo"/>
  </r>
  <r>
    <s v="YES"/>
    <n v="44535855"/>
    <s v="JD HYDRAU-GARD 68 20L"/>
    <s v="20L"/>
    <x v="0"/>
    <s v="GPO"/>
    <x v="0"/>
    <s v="JD"/>
    <s v="JD HYDRAU-GARD 68"/>
    <s v="TELLUS S2 V 68 GRANEL"/>
    <s v="Local"/>
    <s v="Y"/>
    <d v="2015-01-05T00:00:00"/>
    <s v="Mainstream"/>
    <m/>
    <s v="NO"/>
    <s v="NA"/>
    <s v="NA"/>
    <s v="NA"/>
    <s v="Shell Ilha"/>
    <s v="001E4455002VPMA435"/>
    <s v="001E4455"/>
    <s v="002VPM"/>
    <s v="A435"/>
    <n v="2710193200"/>
    <s v="BOMBONA"/>
    <s v="Pre Printed"/>
    <m/>
    <m/>
    <m/>
    <m/>
    <m/>
    <m/>
  </r>
  <r>
    <s v="YES"/>
    <n v="44935855"/>
    <s v="SCANIA OIL E7 ENGINE 15W-40 FR 20L"/>
    <s v="20L"/>
    <x v="0"/>
    <s v="GPO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2XBRA1SO"/>
    <s v="001D7453"/>
    <s v="002XBR"/>
    <s v="A1SO"/>
    <n v="2710193200"/>
    <s v="BOMBONA"/>
    <s v="Pre Printed"/>
    <m/>
    <m/>
    <m/>
    <m/>
    <m/>
    <m/>
  </r>
  <r>
    <s v="YES"/>
    <n v="40135860"/>
    <s v="CORENA S4 R 46 BD 20L (IMP)"/>
    <s v="20L"/>
    <x v="0"/>
    <s v="SB"/>
    <x v="0"/>
    <s v="Shell Brand"/>
    <m/>
    <s v="Importado"/>
    <s v="Importado"/>
    <s v="N"/>
    <d v="2020-08-19T00:00:00"/>
    <s v="Premium"/>
    <m/>
    <s v="NO"/>
    <s v="NA"/>
    <s v="NA"/>
    <s v="NA"/>
    <s v="GLC"/>
    <s v="001D7786002VNF"/>
    <s v="001D7786"/>
    <s v="778600"/>
    <s v="2VNF"/>
    <n v="3403990000"/>
    <s v="BOMBONA"/>
    <s v="etiqueta nacionalização"/>
    <m/>
    <m/>
    <n v="550026204"/>
    <m/>
    <m/>
    <s v="SKU migrado mas devido a falta de fornecimento na fonte , estamos importando SKU antigo"/>
  </r>
  <r>
    <s v="YES"/>
    <n v="44535967"/>
    <s v="JD HYDRAU-GARD 68 TB1000"/>
    <s v="1000L"/>
    <x v="0"/>
    <s v="GPO"/>
    <x v="0"/>
    <s v="JD"/>
    <s v="JD HYDRAU-GARD 68"/>
    <s v="TELLUS S2 V 68 GRANEL"/>
    <s v="Local"/>
    <s v="Y"/>
    <d v="2015-12-30T00:00:00"/>
    <s v="Mainstream"/>
    <m/>
    <s v="NO"/>
    <s v="NA"/>
    <s v="NA"/>
    <s v="NA"/>
    <s v="Shell Ilha"/>
    <s v="001E4455002VJWA435"/>
    <s v="001E4455"/>
    <s v="002VJW"/>
    <s v="A435"/>
    <n v="2710193200"/>
    <s v="TB 1000"/>
    <s v="Pre Printed"/>
    <m/>
    <m/>
    <m/>
    <m/>
    <m/>
    <m/>
  </r>
  <r>
    <s v="YES"/>
    <n v="44935967"/>
    <s v="SCANIA OIL E7 ENGINE 15W-40 TB 1000 OW"/>
    <s v="1000L"/>
    <x v="0"/>
    <s v="GPO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2VJWA1SO"/>
    <s v="001D7453"/>
    <s v="002VJW"/>
    <s v="A1SO"/>
    <n v="2710193200"/>
    <s v="TB 1000"/>
    <s v="Pre Printed"/>
    <m/>
    <m/>
    <m/>
    <m/>
    <m/>
    <m/>
  </r>
  <r>
    <s v="YES"/>
    <n v="43136801"/>
    <s v="Helix HX8 SP GF6 5W-30 GRANEL"/>
    <s v="GRANEL"/>
    <x v="0"/>
    <s v="SB"/>
    <x v="0"/>
    <s v="Shell Brand"/>
    <m/>
    <s v="HELIX HX8 SP GF6 5W-30 GRANEL"/>
    <s v="Local"/>
    <s v="N"/>
    <d v="2021-10-16T00:00:00"/>
    <s v="Premium"/>
    <m/>
    <s v="NO"/>
    <m/>
    <m/>
    <m/>
    <s v="Shell Ilha"/>
    <s v="001G4045001176A03Q"/>
    <s v="001G4045"/>
    <s v="001176"/>
    <s v="A03Q"/>
    <n v="27101932"/>
    <s v="GRANEL"/>
    <s v="NO Label"/>
    <m/>
    <m/>
    <m/>
    <m/>
    <m/>
    <m/>
  </r>
  <r>
    <s v="YES"/>
    <n v="44936801"/>
    <s v="SCANIA STO 1:0 AXLE 85W-140 GRANEL"/>
    <s v="GRANEL"/>
    <x v="0"/>
    <s v="GPO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1176A1S0"/>
    <s v="001D8568"/>
    <s v="001176"/>
    <s v="A1S0"/>
    <n v="2710193200"/>
    <s v="GRANEL"/>
    <s v="NO Label"/>
    <m/>
    <m/>
    <m/>
    <m/>
    <m/>
    <m/>
  </r>
  <r>
    <s v="YES"/>
    <n v="45936801"/>
    <s v="SHELL PC 1436 LOCAL GRANEL"/>
    <s v="GRANEL"/>
    <x v="0"/>
    <s v="SB"/>
    <x v="0"/>
    <s v="Shell Brand"/>
    <m/>
    <s v="SHELL PC 1436 LOCAL GRANEL"/>
    <s v="Local"/>
    <s v="Y"/>
    <d v="2015-08-25T00:00:00"/>
    <s v="Mainstream"/>
    <m/>
    <s v="NO"/>
    <s v="NA"/>
    <s v="NA"/>
    <s v="NA"/>
    <s v="Shell Ilha"/>
    <s v="001E5397001176A03Q"/>
    <s v="001E5397"/>
    <s v="001176"/>
    <s v="A03Q"/>
    <n v="2710193200"/>
    <s v="GRANEL"/>
    <s v="NO Label"/>
    <m/>
    <m/>
    <m/>
    <m/>
    <m/>
    <m/>
  </r>
  <r>
    <s v="YES"/>
    <n v="43136809"/>
    <s v="Helix HX8 SP GF6 5W-30 TB 209L"/>
    <s v="209L"/>
    <x v="0"/>
    <s v="SB"/>
    <x v="0"/>
    <s v="Shell Brand"/>
    <m/>
    <s v="HELIX HX8 SP GF6 5W-30 GRANEL"/>
    <s v="Local"/>
    <s v="N"/>
    <d v="2021-10-16T00:00:00"/>
    <s v="Premium"/>
    <m/>
    <s v="NO"/>
    <m/>
    <m/>
    <m/>
    <s v="Shell Ilha"/>
    <s v="001G4045002VSHA309"/>
    <s v="001G4045"/>
    <s v="002VSH"/>
    <s v="A309"/>
    <n v="27101932"/>
    <s v="TAMBOR"/>
    <s v="Post Printed"/>
    <m/>
    <m/>
    <m/>
    <s v="5011987037922"/>
    <m/>
    <m/>
  </r>
  <r>
    <s v="YES"/>
    <n v="44936809"/>
    <s v="SCANIA STO 1:0 AXLE 85W-140 TB 209L"/>
    <s v="209L"/>
    <x v="0"/>
    <s v="GPO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2XGJA1SO"/>
    <s v="001D8568"/>
    <s v="002XGJ"/>
    <s v="A1SO"/>
    <n v="2710193200"/>
    <s v="TAMBOR"/>
    <s v="Pre Printed"/>
    <m/>
    <m/>
    <m/>
    <m/>
    <m/>
    <m/>
  </r>
  <r>
    <s v="YES"/>
    <n v="44536809"/>
    <s v="VALTRA TRANSMISSION POWER 80W90 TB 209L"/>
    <s v="209L"/>
    <x v="0"/>
    <s v="GPO"/>
    <x v="0"/>
    <s v="AGCO"/>
    <m/>
    <s v="SPIRAX S3 AX 80W90 GRANEL"/>
    <s v="Local"/>
    <s v="Y"/>
    <d v="2017-10-10T00:00:00"/>
    <s v="Mainstream"/>
    <m/>
    <s v="NO"/>
    <s v="NA"/>
    <s v="NA"/>
    <s v="NA"/>
    <s v="Shell Ilha"/>
    <s v="001G3781002VIDA309"/>
    <s v="001G3781"/>
    <s v="002VID"/>
    <s v="A309"/>
    <n v="2710193200"/>
    <s v="TAMBOR"/>
    <s v="Pre Printed"/>
    <m/>
    <m/>
    <m/>
    <m/>
    <m/>
    <m/>
  </r>
  <r>
    <s v="YES"/>
    <n v="43336849"/>
    <s v="DIALA S4 ZX-I TB 209L "/>
    <s v="209L"/>
    <x v="0"/>
    <s v="SB"/>
    <x v="0"/>
    <s v="Shell Brand"/>
    <m/>
    <s v="Importado"/>
    <s v="Importado"/>
    <s v="N"/>
    <d v="2019-12-16T00:00:00"/>
    <s v="Mainstream"/>
    <m/>
    <s v="NO"/>
    <s v="NA"/>
    <s v="NA"/>
    <s v="NA"/>
    <s v="Shell Deutschland"/>
    <s v="001E8701002VSHA684"/>
    <s v="001E8701"/>
    <s v="002VSH"/>
    <s v="A684"/>
    <n v="2710199300"/>
    <s v="TAMBOR"/>
    <s v="etiqueta nacionalização"/>
    <m/>
    <m/>
    <n v="550044223"/>
    <m/>
    <m/>
    <m/>
  </r>
  <r>
    <s v="YES"/>
    <n v="44936855"/>
    <s v="SCANIA STO 1:0 AXLE 85W-140 FR 20L"/>
    <s v="20L"/>
    <x v="0"/>
    <s v="GPO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2XBRA1SO"/>
    <s v="001D8568"/>
    <s v="002XBR"/>
    <s v="A1SO"/>
    <n v="2710193200"/>
    <s v="BOMBONA"/>
    <s v="Pre Printed"/>
    <m/>
    <m/>
    <m/>
    <m/>
    <m/>
    <m/>
  </r>
  <r>
    <s v="YES"/>
    <n v="44536855"/>
    <s v="VALTRA TRANSMISSION POWER 80W90 FR 20L"/>
    <s v="20L"/>
    <x v="0"/>
    <s v="GPO"/>
    <x v="0"/>
    <s v="AGCO"/>
    <m/>
    <s v="SPIRAX S3 AX 80W90 GRANEL"/>
    <s v="Local"/>
    <s v="Y"/>
    <d v="2017-10-10T00:00:00"/>
    <s v="Mainstream"/>
    <m/>
    <s v="NO"/>
    <s v="NA"/>
    <s v="NA"/>
    <s v="NA"/>
    <s v="Shell Ilha"/>
    <s v="001G3781002VWLA309"/>
    <s v="001G3781"/>
    <s v="002VWL"/>
    <s v="A309"/>
    <n v="2710193200"/>
    <s v="BOMBONA"/>
    <s v="Pre Printed"/>
    <m/>
    <m/>
    <m/>
    <m/>
    <m/>
    <m/>
  </r>
  <r>
    <s v="YES"/>
    <n v="43136967"/>
    <s v="Helix HX8 SP GF6 5W-30 TB 1000L"/>
    <s v="1000L"/>
    <x v="0"/>
    <s v="SB"/>
    <x v="0"/>
    <s v="Shell Brand"/>
    <m/>
    <s v="HELIX HX8 SP GF6 5W-30 GRANEL"/>
    <s v="Local"/>
    <s v="N"/>
    <d v="2021-10-16T00:00:00"/>
    <s v="Premium"/>
    <m/>
    <s v="NO"/>
    <m/>
    <m/>
    <m/>
    <s v="Shell Ilha"/>
    <s v="001G4045002VJWA309"/>
    <s v="001G4045"/>
    <s v="002VJW"/>
    <s v="A309"/>
    <n v="27101932"/>
    <s v="TB 1000"/>
    <s v="Post Printed"/>
    <m/>
    <m/>
    <m/>
    <s v="5011987038493"/>
    <m/>
    <m/>
  </r>
  <r>
    <s v="YES"/>
    <n v="44936967"/>
    <s v="SCANIA STO 1:0 AXLE 85W-140 TB 1000 OW"/>
    <s v="1000L"/>
    <x v="0"/>
    <s v="GPO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2VJWA1SO"/>
    <s v="001D8568"/>
    <s v="002VJW"/>
    <s v="A1SO"/>
    <n v="2710193200"/>
    <s v="TB 1000"/>
    <s v="Pre Printed"/>
    <m/>
    <m/>
    <m/>
    <m/>
    <m/>
    <m/>
  </r>
  <r>
    <s v="YES"/>
    <n v="44537801"/>
    <s v="VALTRA TRANSMISSION PREMIUM 10W30 GRANEL"/>
    <s v="GRANEL"/>
    <x v="0"/>
    <s v="GPO"/>
    <x v="0"/>
    <s v="AGCO"/>
    <m/>
    <s v="SPIRAX S4 TXM GRANEL"/>
    <s v="Local"/>
    <s v="Y"/>
    <d v="2020-05-01T00:00:00"/>
    <s v="Mainstream"/>
    <m/>
    <s v="NO"/>
    <s v="NA"/>
    <s v="NA"/>
    <s v="NA"/>
    <s v="Shell Ilha"/>
    <s v="001D8246001176A03Q"/>
    <s v="001D8246"/>
    <s v="001176"/>
    <s v="A03Q"/>
    <n v="2710193200"/>
    <s v="GRANEL"/>
    <s v="NO Label"/>
    <m/>
    <m/>
    <m/>
    <m/>
    <m/>
    <m/>
  </r>
  <r>
    <s v="YES"/>
    <n v="45637809"/>
    <s v="MORLINA S2 B 150 TB 209L EXPO"/>
    <s v="209L"/>
    <x v="0"/>
    <s v="SB"/>
    <x v="1"/>
    <s v="Shell Brand"/>
    <m/>
    <s v="MORLINA S2 B 150 GRANEL EXPO"/>
    <s v="Local"/>
    <s v="N"/>
    <d v="2017-09-02T00:00:00"/>
    <s v="Mainstream"/>
    <m/>
    <s v="NO"/>
    <s v="NA"/>
    <s v="NA"/>
    <s v="NA"/>
    <s v="Shell Ilha"/>
    <s v="001D7810002VSHA1PU"/>
    <s v="001D7810"/>
    <s v="002VSH"/>
    <s v="A1PU"/>
    <n v="2710193200"/>
    <s v="TAMBOR"/>
    <s v="Post Printed"/>
    <m/>
    <m/>
    <n v="550047108"/>
    <s v="5011987034792"/>
    <m/>
    <m/>
  </r>
  <r>
    <s v="YES"/>
    <n v="45937809"/>
    <s v="NISSAN MOTOR OIL 5W30 TB 209L"/>
    <s v="209L"/>
    <x v="0"/>
    <s v="GPO"/>
    <x v="0"/>
    <s v="NISSAN"/>
    <m/>
    <s v="NISSAN MOTOR OIL 5W30 INDUST. GRANEL"/>
    <s v="Importado"/>
    <s v="Y"/>
    <d v="2013-08-15T00:00:00"/>
    <s v="Mainstream"/>
    <m/>
    <s v="NO"/>
    <s v="NA"/>
    <s v="NA"/>
    <s v="NA"/>
    <s v="Shell France"/>
    <s v="001E8009002VSHA329"/>
    <s v="001E8009"/>
    <s v="002VSH"/>
    <s v="A329"/>
    <n v="2710193200"/>
    <s v="TAMBOR"/>
    <s v="etiqueta nacionalização"/>
    <m/>
    <m/>
    <m/>
    <m/>
    <m/>
    <m/>
  </r>
  <r>
    <s v="YES"/>
    <n v="44537809"/>
    <s v="VALTRA TRANSMISSION PREMIUM 10W30 TB209L"/>
    <s v="209L"/>
    <x v="0"/>
    <s v="GPO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80002VIDA309"/>
    <s v="001G3780"/>
    <s v="002VID"/>
    <s v="A309"/>
    <n v="2710193200"/>
    <s v="TAMBOR"/>
    <s v="Pre Printed"/>
    <m/>
    <m/>
    <m/>
    <m/>
    <m/>
    <m/>
  </r>
  <r>
    <s v="YES"/>
    <n v="52137816"/>
    <s v="GADUS S3 WIREROPE A BD 18KG"/>
    <s v="18KG"/>
    <x v="0"/>
    <s v="SB"/>
    <x v="0"/>
    <s v="Shell Brand"/>
    <m/>
    <s v="Importado"/>
    <s v="Importado"/>
    <s v="Y"/>
    <d v="2015-06-30T00:00:00"/>
    <s v="Premium"/>
    <m/>
    <s v="NO"/>
    <s v="NA"/>
    <s v="NA"/>
    <s v="NA"/>
    <s v="GRETZ (França)"/>
    <s v="001D8539002VMEA309"/>
    <s v="001D8539"/>
    <s v="002VME"/>
    <s v="A309"/>
    <n v="2710199900"/>
    <s v="TAMBOR"/>
    <s v="etiqueta nacionalização"/>
    <m/>
    <m/>
    <n v="550028207"/>
    <m/>
    <m/>
    <m/>
  </r>
  <r>
    <s v="YES"/>
    <n v="43337849"/>
    <s v="DIALA S2 ZX-A TAMBOR"/>
    <s v="55 UGL"/>
    <x v="0"/>
    <s v="SB"/>
    <x v="0"/>
    <s v="Shell Brand"/>
    <m/>
    <s v="Importado"/>
    <s v="Importado"/>
    <s v="Y"/>
    <d v="2012-12-20T00:00:00"/>
    <s v="Mainstream"/>
    <m/>
    <s v="NO"/>
    <s v="NA"/>
    <s v="NA"/>
    <s v="NA"/>
    <s v="SOPUS (EUA)"/>
    <s v="001D8374002VJ3A1WJ"/>
    <s v="001D8374"/>
    <s v="002VJ3"/>
    <s v="A1WJ"/>
    <n v="2710199300"/>
    <s v="TAMBOR"/>
    <s v="etiqueta nacionalização"/>
    <m/>
    <m/>
    <n v="550026646"/>
    <m/>
    <m/>
    <m/>
  </r>
  <r>
    <s v="YES"/>
    <n v="44537855"/>
    <s v="VALTRA TRANSMISSION PREMIUM 10W30 FR 20L"/>
    <s v="20L"/>
    <x v="0"/>
    <s v="GPO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80002VWLA309"/>
    <s v="001G3780"/>
    <s v="002VWL"/>
    <s v="A309"/>
    <n v="2710193200"/>
    <s v="BOMBONA"/>
    <s v="Pre Printed"/>
    <m/>
    <m/>
    <m/>
    <m/>
    <m/>
    <m/>
  </r>
  <r>
    <s v="YES"/>
    <n v="40137905"/>
    <s v="HELIX PROTECT V 5W30 SP/GF6 CX 12X1L"/>
    <s v="12x1L"/>
    <x v="0"/>
    <s v="SB"/>
    <x v="0"/>
    <s v="Shell Brand"/>
    <m/>
    <s v="SHELL PC2046 5W-30 SN/GF-5 DEXOS1 GRANEL"/>
    <s v="Local"/>
    <s v="N"/>
    <d v="2020-10-13T00:00:00"/>
    <s v="Premium"/>
    <m/>
    <s v="NO"/>
    <s v="NA"/>
    <s v="NA"/>
    <s v="NA"/>
    <s v="Shell Ilha"/>
    <s v="001I6452002W22A1SN"/>
    <s v="001I6452"/>
    <s v="002W22"/>
    <s v="A1SN"/>
    <n v="2710193200"/>
    <s v="1 L"/>
    <s v="Pre Printed"/>
    <m/>
    <m/>
    <m/>
    <s v="'05011987085770"/>
    <s v="'05011987085763"/>
    <m/>
  </r>
  <r>
    <s v="YES"/>
    <n v="45937905"/>
    <s v="NISSAN MOTOR OIL 5W30 CX 12X1L"/>
    <s v="12x1L"/>
    <x v="0"/>
    <s v="GPO"/>
    <x v="0"/>
    <s v="NISSAN"/>
    <m/>
    <s v="NISSAN MOTOR OIL 5W30 INDUST. GRANEL"/>
    <s v="Importado"/>
    <s v="Y"/>
    <d v="2013-08-15T00:00:00"/>
    <s v="Mainstream"/>
    <m/>
    <s v="NO"/>
    <s v="NA"/>
    <s v="NA"/>
    <s v="NA"/>
    <s v="Shell France"/>
    <s v="001E8009002W20A329"/>
    <s v="001E8009"/>
    <s v="002W20"/>
    <s v="A329"/>
    <n v="2710193200"/>
    <s v="1 L"/>
    <s v="etiqueta nacionalização"/>
    <m/>
    <m/>
    <m/>
    <m/>
    <m/>
    <m/>
  </r>
  <r>
    <s v="YES"/>
    <n v="44537967"/>
    <s v="VALTRA TRANSMISSION PREMIUM 10W30 1000L"/>
    <s v="1000L"/>
    <x v="0"/>
    <s v="GPO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80002VJWA309"/>
    <s v="001G3780"/>
    <s v="002VJW"/>
    <s v="A309"/>
    <n v="2710193200"/>
    <s v="TB 1000"/>
    <s v="Pre Printed"/>
    <m/>
    <m/>
    <m/>
    <m/>
    <m/>
    <m/>
  </r>
  <r>
    <s v="YES"/>
    <n v="43338801"/>
    <s v="DIALA S4 ZX-I OEM GRANEL"/>
    <s v="GRANEL"/>
    <x v="0"/>
    <s v="SB"/>
    <x v="0"/>
    <s v="Shell Brand"/>
    <m/>
    <s v="Importado"/>
    <s v="Importado"/>
    <s v="Y"/>
    <d v="2019-09-01T00:00:00"/>
    <s v="Mainstream"/>
    <m/>
    <s v="NO"/>
    <s v="NA"/>
    <s v="NA"/>
    <s v="NA"/>
    <s v="Shell Deutschland"/>
    <s v="001E8702001176A03Q"/>
    <s v="001E8702"/>
    <s v="001176"/>
    <s v="A03Q"/>
    <n v="2710199300"/>
    <s v="GRANEL"/>
    <s v="etiqueta nacionalização"/>
    <m/>
    <m/>
    <n v="500008251"/>
    <m/>
    <m/>
    <m/>
  </r>
  <r>
    <s v="YES"/>
    <n v="43338849"/>
    <s v="DIALA S4 ZX-I OEM TB 209L"/>
    <s v="209L"/>
    <x v="0"/>
    <s v="SB"/>
    <x v="0"/>
    <s v="Shell Brand"/>
    <m/>
    <s v="Importado"/>
    <s v="Importado"/>
    <s v="Y"/>
    <s v="-"/>
    <s v="Mainstream"/>
    <m/>
    <s v="NO"/>
    <s v="NA"/>
    <s v="NA"/>
    <s v="NA"/>
    <s v="Shell Deutschland"/>
    <s v="001E8701002VSHA684"/>
    <s v="001E8701"/>
    <s v="002VSH"/>
    <s v="A684"/>
    <n v="2710199300"/>
    <s v="TAMBOR"/>
    <s v="etiqueta nacionalização"/>
    <m/>
    <m/>
    <m/>
    <m/>
    <m/>
    <m/>
  </r>
  <r>
    <s v="YES"/>
    <n v="40138905"/>
    <s v="HELIX POWER V 0W20 SP/GF6 CX 12X1L"/>
    <s v="12x1L"/>
    <x v="0"/>
    <s v="SB"/>
    <x v="0"/>
    <s v="Shell Brand"/>
    <m/>
    <s v="SHELL PC2044 0W-20 SN/GF-5 DEXOS1 GRANEL"/>
    <s v="Local"/>
    <s v="N"/>
    <d v="2020-10-13T00:00:00"/>
    <s v="Premium"/>
    <m/>
    <s v="NO"/>
    <s v="NA"/>
    <s v="NA"/>
    <s v="NA"/>
    <s v="Shell Ilha"/>
    <s v="001I6451002W1YA1SN"/>
    <s v="001I6451"/>
    <s v="002W1Y"/>
    <s v="A1SN"/>
    <n v="2710193200"/>
    <s v="1 L"/>
    <s v="Pre Printed"/>
    <m/>
    <m/>
    <m/>
    <s v="'05011987085749"/>
    <s v="'05011987085756"/>
    <m/>
  </r>
  <r>
    <s v="YES"/>
    <n v="45939809"/>
    <s v="NISSAN SINTETICO 5W30 GF5 LOCAL TB 209L"/>
    <s v="209L"/>
    <x v="0"/>
    <s v="GPO"/>
    <x v="0"/>
    <s v="NISSAN"/>
    <m/>
    <s v="SHELL PC 1436 LOCAL GRANEL"/>
    <s v="Local"/>
    <s v="Y"/>
    <d v="2015-08-25T00:00:00"/>
    <s v="Mainstream"/>
    <m/>
    <s v="NO"/>
    <s v="NA"/>
    <s v="NA"/>
    <s v="NA"/>
    <s v="Ilha"/>
    <s v="001E9689002VSHA329"/>
    <s v="001E9689"/>
    <s v="002VSH"/>
    <s v="A329"/>
    <n v="2710193200"/>
    <s v="TAMBOR"/>
    <s v="Post Printed"/>
    <m/>
    <m/>
    <m/>
    <m/>
    <m/>
    <m/>
  </r>
  <r>
    <s v="YES"/>
    <n v="44539809"/>
    <s v="VALTRA TRANSMISSION SUPER TB 209L (NOVO)"/>
    <s v="209L"/>
    <x v="0"/>
    <s v="GPO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VIDA309"/>
    <s v="001G3778"/>
    <s v="002VID"/>
    <s v="A309"/>
    <n v="2710193200"/>
    <s v="TAMBOR"/>
    <s v="Pre Printed"/>
    <m/>
    <m/>
    <m/>
    <m/>
    <m/>
    <m/>
  </r>
  <r>
    <s v="YES"/>
    <n v="44539855"/>
    <s v="VALTRA TRANSMISSION SUPER FR 20L (NOVO)"/>
    <s v="20L"/>
    <x v="0"/>
    <s v="GPO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VWLA309"/>
    <s v="001G3778"/>
    <s v="002VWL"/>
    <s v="A309"/>
    <n v="2710193200"/>
    <s v="BOMBONA"/>
    <s v="Pre Printed"/>
    <m/>
    <m/>
    <m/>
    <m/>
    <m/>
    <m/>
  </r>
  <r>
    <s v="YES"/>
    <n v="44539907"/>
    <s v="VALTRA TRANSMISSION SUPER CX 4X4L (NOVO)"/>
    <s v="4x4L"/>
    <x v="0"/>
    <s v="GPO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W2KA309"/>
    <s v="001G3778"/>
    <s v="002W2K"/>
    <s v="A309"/>
    <n v="2710193200"/>
    <s v="4 L"/>
    <s v="Pre Printed"/>
    <m/>
    <m/>
    <m/>
    <m/>
    <m/>
    <m/>
  </r>
  <r>
    <s v="YES"/>
    <n v="44539967"/>
    <s v="VALTRA TRANSMISSION SUPER TB 1000L (NOVO)"/>
    <s v="1000L"/>
    <x v="0"/>
    <s v="GPO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VJWA309"/>
    <s v="001G3778"/>
    <s v="002VJW"/>
    <s v="A309"/>
    <n v="2710193200"/>
    <s v="TB 1000"/>
    <s v="Pre Printed"/>
    <m/>
    <m/>
    <m/>
    <m/>
    <m/>
    <m/>
  </r>
  <r>
    <s v="YES"/>
    <n v="40940801"/>
    <s v="HD 1297 GRANEL"/>
    <s v="GRANEL"/>
    <x v="0"/>
    <s v="SB"/>
    <x v="0"/>
    <s v="Shell Brand"/>
    <m/>
    <s v="HD 1297 GRANEL"/>
    <s v="Local"/>
    <s v="Y"/>
    <d v="2020-05-25T00:00:00"/>
    <s v="Mainstream"/>
    <m/>
    <s v="NO"/>
    <s v="NA"/>
    <s v="NA"/>
    <s v="NA"/>
    <s v="Shell Ilha"/>
    <s v="001E5371001176A03Q"/>
    <s v="001E5371"/>
    <s v="001176"/>
    <s v="A03Q"/>
    <n v="2710193200"/>
    <s v="GRANEL"/>
    <s v="NO Label"/>
    <m/>
    <m/>
    <m/>
    <m/>
    <m/>
    <m/>
  </r>
  <r>
    <s v="YES"/>
    <n v="44940801"/>
    <s v="MTF VW 75W GRANEL"/>
    <s v="GRANEL"/>
    <x v="0"/>
    <s v="GPO"/>
    <x v="0"/>
    <s v="VW"/>
    <m/>
    <s v="Importado"/>
    <s v="Importado"/>
    <s v="Y"/>
    <d v="2013-11-04T00:00:00"/>
    <s v="Mainstream"/>
    <m/>
    <s v="NO"/>
    <s v="NA"/>
    <s v="NA"/>
    <s v="NA"/>
    <s v="GLC (Alemanha)"/>
    <s v="001E1504001176A03Q"/>
    <s v="001E1504"/>
    <s v="001176"/>
    <s v="A03Q"/>
    <n v="2710193200"/>
    <s v="GRANEL"/>
    <s v="etiqueta nacionalização"/>
    <m/>
    <m/>
    <n v="500006337"/>
    <m/>
    <m/>
    <m/>
  </r>
  <r>
    <s v="YES"/>
    <n v="40940809"/>
    <s v="HD 1297 TB 209L"/>
    <s v="209L"/>
    <x v="0"/>
    <s v="SB"/>
    <x v="0"/>
    <s v="Shell Brand"/>
    <m/>
    <s v="HD 1297 GRANEL"/>
    <s v="Local"/>
    <s v="Y"/>
    <d v="2020-05-25T00:00:00"/>
    <s v="Mainstream"/>
    <m/>
    <s v="NO"/>
    <s v="NA"/>
    <s v="NA"/>
    <s v="NA"/>
    <s v="Shell Ilha"/>
    <s v="001E5371002VSHA309"/>
    <s v="001E5371"/>
    <s v="002VSH"/>
    <s v="A309"/>
    <n v="2710193200"/>
    <s v="TAMBOR"/>
    <s v="Post Printed"/>
    <m/>
    <m/>
    <m/>
    <s v="5011987077911"/>
    <m/>
    <m/>
  </r>
  <r>
    <s v="YES"/>
    <n v="44440845"/>
    <s v="NAUTILUS PREMIUM OUTBOARD CX 6X0,946 L"/>
    <s v="6X0,946L"/>
    <x v="0"/>
    <s v="SB"/>
    <x v="0"/>
    <s v="Shell Brand"/>
    <m/>
    <s v="Importado"/>
    <s v="Importado"/>
    <s v="N"/>
    <d v="2019-02-20T00:00:00"/>
    <s v="Premium"/>
    <m/>
    <s v="NO"/>
    <s v="NA"/>
    <s v="NA"/>
    <s v="NA"/>
    <s v="SOPUS (EUA)"/>
    <s v="001A0380002XOKNAMD"/>
    <s v="001A0380"/>
    <s v="002XOK"/>
    <s v="NAMD"/>
    <n v="2710193200"/>
    <s v="PEQUENO EMBALADO"/>
    <s v="etiqueta nacionalização"/>
    <m/>
    <m/>
    <n v="550049771"/>
    <m/>
    <m/>
    <m/>
  </r>
  <r>
    <s v="YES"/>
    <n v="45240849"/>
    <s v="ADVANCE 4T ULTRA 15W50 SN TAMBOR"/>
    <s v="209L"/>
    <x v="0"/>
    <s v="SB"/>
    <x v="0"/>
    <s v="Shell Brand"/>
    <m/>
    <s v="Importado"/>
    <s v="Importado"/>
    <s v="N"/>
    <d v="2017-08-08T00:00:00"/>
    <s v="Premium"/>
    <m/>
    <s v="NO"/>
    <s v="NA"/>
    <s v="NA"/>
    <s v="NA"/>
    <s v="GLC (Alemanha)"/>
    <s v="001F4000002VSHA309"/>
    <s v="001F4000"/>
    <s v="002VSH"/>
    <s v="A309"/>
    <n v="2710193200"/>
    <s v="TAMBOR"/>
    <s v="etiqueta nacionalização"/>
    <m/>
    <m/>
    <n v="550044440"/>
    <m/>
    <m/>
    <m/>
  </r>
  <r>
    <s v="YES"/>
    <n v="44940849"/>
    <s v="MTF VW 75W TB 209L"/>
    <s v="209L"/>
    <x v="0"/>
    <s v="GPO"/>
    <x v="0"/>
    <s v="VW"/>
    <m/>
    <s v="Importado"/>
    <s v="Importado"/>
    <s v="Y"/>
    <d v="2013-08-05T00:00:00"/>
    <s v="Mainstream"/>
    <m/>
    <s v="NO"/>
    <s v="NA"/>
    <s v="NA"/>
    <s v="NA"/>
    <s v="Shell Deutschland"/>
    <s v="001E1504002VSHA246"/>
    <s v="001E1504"/>
    <s v="002VSH"/>
    <s v="A246"/>
    <n v="2710193200"/>
    <s v="TAMBOR"/>
    <s v="etiqueta nacionalização"/>
    <m/>
    <m/>
    <n v="550030115"/>
    <m/>
    <m/>
    <m/>
  </r>
  <r>
    <s v="YES"/>
    <n v="40140905"/>
    <s v="CLASSIC LINE BY MOPAR 20W50 CX 12X1L"/>
    <s v="12x1L"/>
    <x v="0"/>
    <s v="GPO"/>
    <x v="0"/>
    <s v="FIAT"/>
    <m/>
    <s v="HELIX HX3 20W50 SL GRANEL"/>
    <s v="Local"/>
    <s v="Y"/>
    <d v="2021-01-15T00:00:00"/>
    <s v="Mainstream"/>
    <m/>
    <s v="NO"/>
    <s v="NA"/>
    <s v="NA"/>
    <s v="NA"/>
    <s v="Shell Ilha"/>
    <s v="001I8830002W1ZA1SN"/>
    <s v="001I8830"/>
    <s v="002W1Z"/>
    <s v="A1SN"/>
    <n v="2710193200"/>
    <s v="1 L"/>
    <s v="Pre Printed"/>
    <m/>
    <m/>
    <m/>
    <m/>
    <m/>
    <m/>
  </r>
  <r>
    <s v="YES"/>
    <n v="45940905"/>
    <s v="NISSAN SINTETICO 5W30 GF5 LOCAL CX 12X1L"/>
    <s v="12x1L"/>
    <x v="0"/>
    <s v="GPO"/>
    <x v="0"/>
    <s v="NISSAN"/>
    <m/>
    <s v="SHELL PC 1436 LOCAL GRANEL"/>
    <s v="Local"/>
    <s v="Y"/>
    <d v="2015-08-25T00:00:00"/>
    <s v="Mainstream"/>
    <m/>
    <s v="NO"/>
    <s v="NA"/>
    <s v="NA"/>
    <s v="NA"/>
    <s v="Ilha"/>
    <s v="001E9689002W20A329"/>
    <s v="001E9689"/>
    <s v="002W20"/>
    <s v="A329"/>
    <n v="2710193200"/>
    <s v="1 L"/>
    <s v="Pre Printed"/>
    <m/>
    <m/>
    <m/>
    <m/>
    <m/>
    <m/>
  </r>
  <r>
    <s v="YES"/>
    <n v="45240909"/>
    <s v=" ADVANCE 4T ULTRA 15W50 SN CX12X1L "/>
    <s v="12x1L"/>
    <x v="0"/>
    <s v="SB"/>
    <x v="0"/>
    <s v="Shell Brand"/>
    <m/>
    <s v="Importado"/>
    <s v="Importado"/>
    <s v="N"/>
    <d v="2016-10-10T00:00:00"/>
    <s v="Premium"/>
    <m/>
    <s v="NO"/>
    <s v="NA"/>
    <s v="NA"/>
    <s v="NA"/>
    <s v="GLC (Alemanha)"/>
    <s v="001F4000002W21A318"/>
    <s v="001F4000"/>
    <s v="002W21"/>
    <s v="A318"/>
    <n v="2710193200"/>
    <s v="1 L"/>
    <s v="etiqueta nacionalização"/>
    <m/>
    <m/>
    <n v="550044453"/>
    <m/>
    <m/>
    <m/>
  </r>
  <r>
    <s v="YES"/>
    <n v="44940909"/>
    <s v="MTF VW 75W CX 12X1L"/>
    <s v="12x1L"/>
    <x v="0"/>
    <s v="GPO"/>
    <x v="0"/>
    <s v="VW"/>
    <m/>
    <s v="Importado"/>
    <s v="Importado"/>
    <s v="Y"/>
    <d v="2015-04-23T00:00:00"/>
    <s v="Mainstream"/>
    <m/>
    <s v="NO"/>
    <s v="NA"/>
    <s v="NA"/>
    <s v="NA"/>
    <s v="GLC (Alemanha)"/>
    <s v="001E5517002W1ZA246"/>
    <s v="001E5517"/>
    <s v="002W1Z"/>
    <s v="A246"/>
    <n v="2710193200"/>
    <s v="1 L"/>
    <s v="etiqueta nacionalização"/>
    <m/>
    <m/>
    <n v="550042587"/>
    <m/>
    <m/>
    <m/>
  </r>
  <r>
    <s v="YES"/>
    <n v="40940967"/>
    <s v="HD 1297 TB 1000L"/>
    <s v="1000L"/>
    <x v="0"/>
    <s v="SB"/>
    <x v="0"/>
    <s v="Shell Brand"/>
    <m/>
    <s v="HD 1297 GRANEL"/>
    <s v="Local"/>
    <s v="Y"/>
    <d v="2020-05-25T00:00:00"/>
    <s v="Mainstream"/>
    <m/>
    <s v="NO"/>
    <s v="NA"/>
    <s v="NA"/>
    <s v="NA"/>
    <s v="Shell Ilha"/>
    <s v="001E5371002VJWA309"/>
    <s v="001E5371"/>
    <s v="002VJW"/>
    <s v="A309"/>
    <n v="2710193200"/>
    <s v="TB 1000"/>
    <s v="Post Printed"/>
    <m/>
    <m/>
    <m/>
    <s v="5011987077904"/>
    <m/>
    <m/>
  </r>
  <r>
    <s v="YES"/>
    <n v="40941801"/>
    <s v="HD 900 GRANEL"/>
    <s v="GRANEL"/>
    <x v="0"/>
    <s v="SB"/>
    <x v="0"/>
    <s v="Shell Brand"/>
    <m/>
    <s v="RIMULA R6 MS 10W40 GRANEL"/>
    <s v="Local"/>
    <s v="Y"/>
    <d v="2020-05-01T00:00:00"/>
    <s v="Mainstream"/>
    <m/>
    <s v="NO"/>
    <s v="NA"/>
    <s v="NA"/>
    <s v="NA"/>
    <s v="Shell Ilha"/>
    <s v="001E9398001176A03Q"/>
    <s v="001E9398"/>
    <s v="001176"/>
    <s v="A03Q"/>
    <n v="2710193200"/>
    <s v="GRANEL"/>
    <s v="NO Label"/>
    <m/>
    <m/>
    <m/>
    <m/>
    <m/>
    <m/>
  </r>
  <r>
    <s v="NO"/>
    <n v="43341855"/>
    <s v="MB GEN SAE 10W40 228.51 FR 20L"/>
    <s v="20L"/>
    <x v="2"/>
    <s v="GPO"/>
    <x v="0"/>
    <s v="MB"/>
    <m/>
    <s v="Vide aba formulação"/>
    <s v="Local"/>
    <s v="Y"/>
    <s v="-"/>
    <s v="Mainstream"/>
    <m/>
    <s v="NO"/>
    <s v="NA"/>
    <s v="NA"/>
    <s v="NA"/>
    <s v="Shell Ilha"/>
    <s v="001C1349002VPMA878"/>
    <s v="001C1349"/>
    <s v="002VPM"/>
    <s v="A878"/>
    <n v="27101932"/>
    <s v="?"/>
    <s v="Pre Printed"/>
    <m/>
    <m/>
    <m/>
    <m/>
    <m/>
    <m/>
  </r>
  <r>
    <s v="YES"/>
    <n v="40141905"/>
    <s v="CLASSIC LINE BY MOPAR 15W40 CX 12X1L"/>
    <s v="12x1L"/>
    <x v="0"/>
    <s v="GPO"/>
    <x v="0"/>
    <s v="FIAT"/>
    <m/>
    <s v="HELIX HX6 FLEX 15W40 SN GRANEL"/>
    <s v="Local"/>
    <s v="Y"/>
    <d v="2021-01-20T00:00:00"/>
    <s v="Mainstream"/>
    <m/>
    <s v="NO"/>
    <s v="NA"/>
    <s v="NA"/>
    <s v="NA"/>
    <s v="Shell Ilha"/>
    <s v="001I8831002W1ZA1SN"/>
    <s v="001I8831"/>
    <s v="002W1Z"/>
    <s v="A1SN"/>
    <n v="2710193200"/>
    <s v="1 L"/>
    <s v="Pre Printed"/>
    <m/>
    <m/>
    <m/>
    <m/>
    <m/>
    <m/>
  </r>
  <r>
    <s v="YES"/>
    <n v="43342809"/>
    <s v="MB GEN SAE 5W30 228.51 LT TB 209L"/>
    <s v="209L"/>
    <x v="0"/>
    <s v="GPO"/>
    <x v="0"/>
    <s v="MB"/>
    <m/>
    <s v="HD 1297 GRANEL"/>
    <s v="Local"/>
    <s v="Y"/>
    <d v="2021-12-08T00:00:00"/>
    <s v="Mainstream"/>
    <m/>
    <s v="NO"/>
    <s v="NA"/>
    <s v="NA"/>
    <s v="NA"/>
    <s v="Shell Ilha"/>
    <s v="001F0898002XJEA878"/>
    <s v="001F0898"/>
    <s v="002XJE"/>
    <s v="A878"/>
    <n v="27101932"/>
    <s v="?"/>
    <s v="Pre Printed"/>
    <m/>
    <m/>
    <m/>
    <m/>
    <m/>
    <m/>
  </r>
  <r>
    <s v="YES"/>
    <n v="44242809"/>
    <s v="RIMULA R2 40 TB 209L EXPO"/>
    <s v="209L"/>
    <x v="0"/>
    <s v="SB"/>
    <x v="1"/>
    <s v="Shell Brand"/>
    <m/>
    <s v="RIMULA R2 40 GRANEL EXPO"/>
    <s v="Local"/>
    <s v="N"/>
    <d v="2017-05-01T00:00:00"/>
    <s v="Mainstream"/>
    <m/>
    <s v="NO"/>
    <s v="NA"/>
    <s v="NA"/>
    <s v="NA"/>
    <s v="Shell Ilha"/>
    <s v="001F7726002VSHA1PU"/>
    <s v="001F7726"/>
    <s v="002VSH"/>
    <s v="A1PU"/>
    <n v="2710193200"/>
    <s v="TAMBOR"/>
    <s v="Post Printed"/>
    <m/>
    <m/>
    <n v="550047202"/>
    <s v="5011987034877"/>
    <m/>
    <m/>
  </r>
  <r>
    <s v="YES"/>
    <n v="44242815"/>
    <s v="RIMULA R2 40 BD 5 UGL EXPO"/>
    <s v="5UGL"/>
    <x v="0"/>
    <s v="SB"/>
    <x v="1"/>
    <s v="Shell Brand"/>
    <m/>
    <s v="RIMULA R2 40 GRANEL EXPO"/>
    <s v="Local"/>
    <s v="N"/>
    <d v="2020-06-01T00:00:00"/>
    <s v="Mainstream"/>
    <m/>
    <s v="NO"/>
    <s v="NA"/>
    <s v="NA"/>
    <s v="NA"/>
    <s v="Shell Ilha"/>
    <s v="001F7726002WH4A1PU"/>
    <s v="001F7726"/>
    <s v="002WH4"/>
    <s v="A1PU"/>
    <n v="2710193200"/>
    <s v="BALDE"/>
    <s v="Post Printed"/>
    <m/>
    <m/>
    <n v="550044604"/>
    <s v="5011987082908"/>
    <m/>
    <m/>
  </r>
  <r>
    <s v="YES"/>
    <n v="43342855"/>
    <s v="MB GEN SAE 5W30 228.51 LT FR 20L"/>
    <s v="20L"/>
    <x v="0"/>
    <s v="GPO"/>
    <x v="0"/>
    <s v="MB"/>
    <m/>
    <s v="HD 1297 GRANEL"/>
    <s v="Local"/>
    <s v="Y"/>
    <d v="2021-12-07T00:00:00"/>
    <s v="Mainstream"/>
    <m/>
    <s v="NO"/>
    <s v="NA"/>
    <s v="NA"/>
    <s v="NA"/>
    <s v="Shell Ilha"/>
    <s v="001F0898002VPMA878"/>
    <s v="001F0898"/>
    <s v="002VPM"/>
    <s v="A878"/>
    <n v="27101932"/>
    <s v="?"/>
    <s v="Pre Printed"/>
    <m/>
    <m/>
    <m/>
    <m/>
    <m/>
    <m/>
  </r>
  <r>
    <s v="YES"/>
    <n v="40142905"/>
    <s v="CLASSIC LINE BY MOPAR 5W30 CX 12X1L"/>
    <s v="12x1L"/>
    <x v="0"/>
    <s v="GPO"/>
    <x v="0"/>
    <s v="FIAT"/>
    <m/>
    <s v="HELIX HX8  5W30 SN GF5 GRANEL"/>
    <s v="Local"/>
    <s v="Y"/>
    <d v="2021-01-14T00:00:00"/>
    <s v="Mainstream"/>
    <m/>
    <s v="NO"/>
    <s v="NA"/>
    <s v="NA"/>
    <s v="NA"/>
    <s v="Shell Ilha"/>
    <s v="001I8832002W1ZA1SN"/>
    <s v="001I8832"/>
    <s v="002W1Z"/>
    <s v="A1SN"/>
    <n v="2710193200"/>
    <s v="1 L"/>
    <s v="Pre Printed"/>
    <m/>
    <m/>
    <m/>
    <m/>
    <m/>
    <m/>
  </r>
  <r>
    <s v="YES"/>
    <n v="44242905"/>
    <s v="RIMULA R2 40 CX.12X1L EXPO"/>
    <s v="12x1L"/>
    <x v="0"/>
    <s v="SB"/>
    <x v="1"/>
    <s v="Shell Brand"/>
    <m/>
    <s v="RIMULA R2 40 GRANEL EXPO"/>
    <s v="Local"/>
    <s v="N"/>
    <d v="2017-05-01T00:00:00"/>
    <s v="Mainstream"/>
    <m/>
    <s v="NO"/>
    <s v="NA"/>
    <s v="NA"/>
    <s v="NA"/>
    <s v="Shell Ilha"/>
    <s v="001F7726002W1YA1PU"/>
    <s v="001F7726"/>
    <s v="002W1Y"/>
    <s v="A1PU"/>
    <n v="2710193200"/>
    <s v="1 L"/>
    <s v="Pre Printed"/>
    <m/>
    <m/>
    <n v="550047830"/>
    <s v="'05011987034631"/>
    <s v="'05011987034686"/>
    <m/>
  </r>
  <r>
    <s v="YES"/>
    <n v="43342909"/>
    <s v="MB GEN SAE 5W30 228.51 LT CX 12X1L"/>
    <s v="12x1L"/>
    <x v="0"/>
    <s v="GPO"/>
    <x v="0"/>
    <s v="MB"/>
    <m/>
    <s v="Importado"/>
    <s v="Importado"/>
    <s v="Y"/>
    <d v="2021-12-16T00:00:00"/>
    <s v="Mainstream"/>
    <m/>
    <s v="NO"/>
    <s v="NA"/>
    <s v="NA"/>
    <s v="NA"/>
    <s v="USA"/>
    <s v="001F0898002XPVA878"/>
    <s v="001F0898"/>
    <s v="002XPV"/>
    <s v="A878"/>
    <n v="27101932"/>
    <s v="1 L"/>
    <s v="etiqueta nacionalização"/>
    <m/>
    <m/>
    <n v="550063330"/>
    <m/>
    <m/>
    <m/>
  </r>
  <r>
    <s v="YES"/>
    <n v="43542967"/>
    <s v="ALEXIA S6 TB 1000 OW"/>
    <s v="1000L"/>
    <x v="1"/>
    <s v="SB"/>
    <x v="2"/>
    <s v="Shell Brand"/>
    <m/>
    <s v="ALEXIA S6 NOVO GRANEL"/>
    <s v="Local"/>
    <s v="N"/>
    <d v="2019-12-04T00:00:00"/>
    <s v="Premium"/>
    <m/>
    <s v="NO"/>
    <s v="NA"/>
    <s v="NA"/>
    <s v="NA"/>
    <s v="Shell Ilha"/>
    <s v="001F1644002VJWA309"/>
    <s v="001F1644"/>
    <s v="002VJW"/>
    <s v="A309"/>
    <n v="2710193200"/>
    <s v="TB 1000"/>
    <s v="Post Printed"/>
    <m/>
    <m/>
    <m/>
    <s v="5011987003064"/>
    <m/>
    <m/>
  </r>
  <r>
    <s v="YES"/>
    <n v="44243801"/>
    <s v="RIMULA R4X 15W40 GRANEL EXPO"/>
    <s v="GRANEL"/>
    <x v="0"/>
    <s v="SB"/>
    <x v="1"/>
    <s v="Shell Brand"/>
    <m/>
    <s v="RIMULA RT4 X 15W40 SHELL GRANEL"/>
    <s v="Local"/>
    <s v="N"/>
    <d v="2020-05-01T00:00:00"/>
    <s v="Mainstream"/>
    <m/>
    <s v="NO"/>
    <s v="NA"/>
    <s v="NA"/>
    <s v="NA"/>
    <s v="Shell Ilha"/>
    <s v="001E7746002VSHA309"/>
    <s v="001E7746"/>
    <s v="002VSH"/>
    <s v="A309"/>
    <n v="2710193200"/>
    <s v="GRANEL"/>
    <s v="NO Label"/>
    <m/>
    <m/>
    <n v="500007891"/>
    <m/>
    <m/>
    <m/>
  </r>
  <r>
    <s v="YES"/>
    <n v="49943801"/>
    <s v="SHELL PC 2106 0W20 GRANEL "/>
    <s v="GRANEL"/>
    <x v="0"/>
    <s v="SB"/>
    <x v="0"/>
    <s v="Shell Brand"/>
    <m/>
    <s v="Importado"/>
    <s v="Importado"/>
    <s v="Y"/>
    <d v="2017-06-08T00:00:00"/>
    <s v="Mainstream"/>
    <m/>
    <s v="NO"/>
    <s v="NA"/>
    <s v="NA"/>
    <s v="NA"/>
    <s v="GLC (Alemanha)"/>
    <s v="001G2090001176A03Q"/>
    <s v="001G2090"/>
    <s v="001176"/>
    <s v="A03Q"/>
    <n v="2710193200"/>
    <s v="GRANEL"/>
    <s v="etiqueta nacionalização"/>
    <m/>
    <m/>
    <n v="500010311"/>
    <m/>
    <m/>
    <m/>
  </r>
  <r>
    <s v="YES"/>
    <n v="44243809"/>
    <s v="RIMULA R4X  15W40 SHELL TB 209L EXPO"/>
    <s v="209L"/>
    <x v="0"/>
    <s v="SB"/>
    <x v="1"/>
    <s v="Shell Brand"/>
    <m/>
    <s v="RIMULA RT4 X 15W40 SHELL GRANEL"/>
    <s v="Local"/>
    <s v="N"/>
    <d v="2017-04-01T00:00:00"/>
    <s v="Mainstream"/>
    <m/>
    <s v="NO"/>
    <s v="NA"/>
    <s v="NA"/>
    <s v="NA"/>
    <s v="Shell Ilha"/>
    <s v="001E7746002VSHA1PU"/>
    <s v="001E7746"/>
    <s v="002VSH"/>
    <s v="A1PU"/>
    <n v="2710193200"/>
    <s v="TAMBOR"/>
    <s v="Post Printed"/>
    <m/>
    <m/>
    <n v="550046872"/>
    <s v="5011987034891"/>
    <m/>
    <m/>
  </r>
  <r>
    <s v="YES"/>
    <n v="44243815"/>
    <s v="RIMULA R4X 15W40 BD 5 UGL EXPO"/>
    <s v="5UGL"/>
    <x v="0"/>
    <s v="SB"/>
    <x v="1"/>
    <s v="Shell Brand"/>
    <m/>
    <s v="RIMULA RT4 X 15W40 SHELL GRANEL"/>
    <s v="Local"/>
    <s v="N"/>
    <d v="2019-09-01T00:00:00"/>
    <s v="Mainstream"/>
    <m/>
    <s v="NO"/>
    <s v="NA"/>
    <s v="NA"/>
    <s v="NA"/>
    <s v="Shell Ilha"/>
    <s v="001E7746002XEKA1PU"/>
    <s v="001E7746"/>
    <s v="002XEK"/>
    <s v="A1PU"/>
    <n v="2710193200"/>
    <s v="BALDE"/>
    <s v="Post Printed"/>
    <m/>
    <m/>
    <n v="550054282"/>
    <s v="5011987071650"/>
    <m/>
    <m/>
  </r>
  <r>
    <s v="YES"/>
    <n v="44243855"/>
    <s v="RIMULA R4X 15W40 FR 20L EXPO"/>
    <s v="20L"/>
    <x v="0"/>
    <s v="SB"/>
    <x v="1"/>
    <s v="Shell Brand"/>
    <m/>
    <s v="RIMULA RT4 X 15W40 SHELL GRANEL"/>
    <s v="Local"/>
    <s v="N"/>
    <d v="2019-09-01T00:00:00"/>
    <s v="Mainstream"/>
    <m/>
    <s v="NO"/>
    <s v="NA"/>
    <s v="NA"/>
    <s v="NA"/>
    <s v="Shell Ilha"/>
    <s v="001E7746002VWLA1PU"/>
    <s v="001E7746"/>
    <s v="002VWL"/>
    <s v="A1PU"/>
    <n v="2710193200"/>
    <s v="BOMBONA"/>
    <s v="Pre Printed"/>
    <m/>
    <m/>
    <n v="550053409"/>
    <s v="'05011987066106"/>
    <m/>
    <m/>
  </r>
  <r>
    <s v="YES"/>
    <n v="40143905"/>
    <s v="CLASSIC LINE BY MOPAR 5W40 CX 12X1L"/>
    <s v="12x1L"/>
    <x v="0"/>
    <s v="GPO"/>
    <x v="0"/>
    <s v="FIAT"/>
    <m/>
    <s v="HELIX ULTRA PROF AV 5W40 GRANEL"/>
    <s v="Local"/>
    <s v="Y"/>
    <d v="2021-01-15T00:00:00"/>
    <s v="Mainstream"/>
    <m/>
    <s v="NO"/>
    <s v="NA"/>
    <s v="NA"/>
    <s v="NA"/>
    <s v="Shell Ilha"/>
    <s v="001I8833002W1ZA1SN"/>
    <s v="001I8833"/>
    <s v="002W1Z"/>
    <s v="A1SN"/>
    <n v="2710193200"/>
    <s v="1 L"/>
    <s v="Pre Printed"/>
    <m/>
    <m/>
    <m/>
    <m/>
    <m/>
    <m/>
  </r>
  <r>
    <s v="YES"/>
    <n v="43343909"/>
    <s v="MB GEN ATF 236.14 CX 12X1L"/>
    <s v="12x1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53002XPVA879"/>
    <s v="001J7053"/>
    <s v="002XPV"/>
    <s v="A879"/>
    <n v="27101992"/>
    <s v="1 L"/>
    <s v="etiqueta nacionalização"/>
    <m/>
    <m/>
    <n v="550063325"/>
    <m/>
    <m/>
    <m/>
  </r>
  <r>
    <s v="YES"/>
    <n v="44243967"/>
    <s v="RIMULA R4X  15W40 TB1000 OW EXPO"/>
    <s v="1000L"/>
    <x v="0"/>
    <s v="SB"/>
    <x v="1"/>
    <s v="Shell Brand"/>
    <m/>
    <s v="RIMULA RT4 X 15W40 SHELL GRANEL"/>
    <s v="Local"/>
    <s v="N"/>
    <d v="2017-05-01T00:00:00"/>
    <s v="Mainstream"/>
    <m/>
    <s v="NO"/>
    <s v="NA"/>
    <s v="NA"/>
    <s v="NA"/>
    <s v="Shell Ilha"/>
    <s v="001E7746002VJWA1PU"/>
    <s v="001E7746"/>
    <s v="002VJW"/>
    <s v="A1PU"/>
    <n v="2710193200"/>
    <s v="TB 1000"/>
    <s v="Post Printed"/>
    <m/>
    <m/>
    <n v="550047199"/>
    <s v="5011987034907"/>
    <m/>
    <m/>
  </r>
  <r>
    <s v="YES"/>
    <n v="43544809"/>
    <s v="SHELL SPIRAX S4 TXM EXPO TB 209L"/>
    <s v="209L"/>
    <x v="0"/>
    <s v="SB"/>
    <x v="1"/>
    <s v="Shell Brand"/>
    <m/>
    <s v="SPIRAX S4 TXM GRANEL"/>
    <s v="Local"/>
    <s v="N"/>
    <d v="2019-09-01T00:00:00"/>
    <s v="Mainstream"/>
    <m/>
    <s v="NO"/>
    <s v="NA"/>
    <s v="NA"/>
    <s v="NA"/>
    <s v="Shell Ilha"/>
    <s v="001D8246002VSHA1PU"/>
    <s v="001D8246"/>
    <s v="002VSH"/>
    <s v="A1PU"/>
    <n v="2710199200"/>
    <s v="TAMBOR"/>
    <s v="Post Printed"/>
    <m/>
    <m/>
    <m/>
    <s v="5011987050983"/>
    <m/>
    <m/>
  </r>
  <r>
    <s v="YES"/>
    <n v="43544855"/>
    <s v="SHELL SPIRAX S4 TXM EXPO FR 20L"/>
    <s v="20L"/>
    <x v="0"/>
    <s v="SB"/>
    <x v="1"/>
    <s v="Shell Brand"/>
    <m/>
    <s v="SPIRAX S4 TXM GRANEL"/>
    <s v="Local"/>
    <s v="N"/>
    <d v="2019-09-01T00:00:00"/>
    <s v="Mainstream"/>
    <m/>
    <s v="NO"/>
    <s v="NA"/>
    <s v="NA"/>
    <s v="NA"/>
    <s v="Shell Ilha"/>
    <s v="001D8246002VPMA1PU"/>
    <s v="001D8246"/>
    <s v="002VPM"/>
    <s v="A1PU"/>
    <n v="2710199200"/>
    <s v="BOMBONA"/>
    <s v="Pre Printed"/>
    <m/>
    <m/>
    <m/>
    <s v="'05011987053571"/>
    <m/>
    <m/>
  </r>
  <r>
    <s v="YES"/>
    <n v="43344860"/>
    <s v="TF DCT-F3 236.25 FR 20L"/>
    <s v="20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C8174002VNQA18H"/>
    <s v="001C8174"/>
    <s v="002VNQ"/>
    <s v="A18H"/>
    <n v="27101992"/>
    <s v="BOMBONA"/>
    <s v="etiqueta nacionalização"/>
    <m/>
    <m/>
    <n v="550016922"/>
    <m/>
    <m/>
    <m/>
  </r>
  <r>
    <s v="YES"/>
    <n v="40144905"/>
    <s v="CLASSIC LINE BY MOPAR 5W30 SEMI CX 12X1L"/>
    <s v="12x1L"/>
    <x v="0"/>
    <s v="GPO"/>
    <x v="0"/>
    <s v="FIAT"/>
    <m/>
    <s v="HELIX HX7 5W-30 NEW GRANEL"/>
    <s v="Local"/>
    <s v="Y"/>
    <d v="2021-01-14T00:00:00"/>
    <s v="Mainstream"/>
    <m/>
    <s v="NO"/>
    <s v="NA"/>
    <s v="NA"/>
    <s v="NA"/>
    <s v="Shell Ilha"/>
    <s v="001I9868002W1ZA1SN"/>
    <s v="001I9868"/>
    <s v="002W1Z"/>
    <s v="A1SN"/>
    <n v="2710193200"/>
    <s v="1 L"/>
    <s v="Pre Printed"/>
    <m/>
    <m/>
    <m/>
    <m/>
    <m/>
    <m/>
  </r>
  <r>
    <s v="YES"/>
    <n v="44945801"/>
    <s v="SCANIA OIL LDF 3 10W40 NOVO GRANEL"/>
    <s v="GRANEL"/>
    <x v="0"/>
    <s v="GPO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1176A03Q"/>
    <s v="001E6289"/>
    <s v="001176"/>
    <s v="A03Q"/>
    <n v="2710193200"/>
    <s v="GRANEL"/>
    <s v="NO Label"/>
    <m/>
    <m/>
    <m/>
    <m/>
    <m/>
    <m/>
  </r>
  <r>
    <s v="YES"/>
    <n v="44545801"/>
    <s v="SPIRAX S6 AXME 75W-140 GRANEL"/>
    <s v="GRANEL"/>
    <x v="0"/>
    <s v="SB"/>
    <x v="0"/>
    <s v="Shell Brand"/>
    <m/>
    <s v="Importado"/>
    <s v="Importado"/>
    <s v="Y"/>
    <d v="2011-06-30T00:00:00"/>
    <s v="Premium"/>
    <m/>
    <s v="NO"/>
    <s v="NA"/>
    <s v="NA"/>
    <s v="NA"/>
    <s v="Nanterre (França)"/>
    <s v="001D8291001176A03Q"/>
    <s v="001D8291"/>
    <s v="001176"/>
    <s v="A03Q"/>
    <n v="3403190000"/>
    <s v="GRANEL"/>
    <s v="etiqueta nacionalização"/>
    <m/>
    <m/>
    <n v="500006040"/>
    <m/>
    <m/>
    <m/>
  </r>
  <r>
    <s v="YES"/>
    <n v="45145801"/>
    <s v="TELLUS S2 V 46 GRANEL"/>
    <s v="GRANEL"/>
    <x v="0"/>
    <s v="SB"/>
    <x v="0"/>
    <s v="Shell Brand"/>
    <m/>
    <s v="TELLUS S2 V 46 GRANEL"/>
    <s v="Local"/>
    <s v="Y"/>
    <d v="2013-01-07T00:00:00"/>
    <s v="Mainstream"/>
    <m/>
    <s v="NO"/>
    <s v="NA"/>
    <s v="NA"/>
    <s v="NA"/>
    <s v="Shell Ilha"/>
    <s v="001D7750001176A03Q "/>
    <s v="001D7750"/>
    <s v="01176A"/>
    <s v="03Q "/>
    <n v="2710193200"/>
    <s v="GRANEL"/>
    <s v="NO Label"/>
    <m/>
    <m/>
    <m/>
    <m/>
    <m/>
    <m/>
  </r>
  <r>
    <s v="YES"/>
    <n v="43445809"/>
    <s v="CAPRINUS XR 40 TB 209 L"/>
    <s v="209L"/>
    <x v="0"/>
    <s v="SB"/>
    <x v="2"/>
    <s v="Shell Brand"/>
    <m/>
    <s v="CAPRINUS XR 40 GRANEL"/>
    <s v="Local"/>
    <s v="N"/>
    <d v="2018-06-04T00:00:00"/>
    <s v="Mainstream"/>
    <m/>
    <s v="NO"/>
    <s v="NA"/>
    <s v="NA"/>
    <s v="NA"/>
    <s v="Shell Ilha"/>
    <s v="001A0897002VSHA309"/>
    <s v="001A0897"/>
    <s v="002VSH"/>
    <s v="A309"/>
    <n v="2710193200"/>
    <s v="TAMBOR"/>
    <s v="Post Printed"/>
    <m/>
    <m/>
    <m/>
    <s v="5011987199071"/>
    <m/>
    <m/>
  </r>
  <r>
    <s v="YES"/>
    <n v="44245809"/>
    <s v="RIMULA R2 50 TB 209L EXPO"/>
    <s v="209L"/>
    <x v="0"/>
    <s v="SB"/>
    <x v="1"/>
    <s v="Shell Brand"/>
    <m/>
    <s v="RIMULA R2 50 GRANEL EXPO"/>
    <s v="Local"/>
    <s v="N"/>
    <d v="2019-09-01T00:00:00"/>
    <s v="Mainstream"/>
    <m/>
    <s v="NO"/>
    <s v="NA"/>
    <s v="NA"/>
    <s v="NA"/>
    <s v="Shell Ilha"/>
    <s v="001F7727002VSHA1PU"/>
    <s v="001F7727"/>
    <s v="002VSH"/>
    <s v="A1PU"/>
    <n v="2710193200"/>
    <s v="TAMBOR"/>
    <s v="Post Printed"/>
    <m/>
    <m/>
    <n v="550047908"/>
    <s v="5011987039025"/>
    <m/>
    <m/>
  </r>
  <r>
    <s v="YES"/>
    <n v="44945809"/>
    <s v="SCANIA OIL LDF 3 10W40 NOVO TB 209L"/>
    <s v="209L"/>
    <x v="0"/>
    <s v="GPO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2WXHA1SO"/>
    <s v="001E6289"/>
    <s v="002WXH"/>
    <s v="A1SO"/>
    <n v="2710193200"/>
    <s v="TAMBOR"/>
    <s v="Pre Printed"/>
    <m/>
    <m/>
    <m/>
    <m/>
    <m/>
    <m/>
  </r>
  <r>
    <s v="YES"/>
    <n v="45145809"/>
    <s v="TELLUS S2 V 46 TB 209L"/>
    <s v="209L"/>
    <x v="0"/>
    <s v="SB"/>
    <x v="0"/>
    <s v="Shell Brand"/>
    <m/>
    <s v="TELLUS S2 V 46 GRANEL"/>
    <s v="Local"/>
    <s v="Y"/>
    <d v="2011-11-03T00:00:00"/>
    <s v="Mainstream"/>
    <m/>
    <s v="NO"/>
    <s v="NA"/>
    <s v="NA"/>
    <s v="NA"/>
    <s v="Shell Ilha"/>
    <s v="001D7750002VSHA309"/>
    <s v="001D7750"/>
    <s v="002VSH"/>
    <s v="A309"/>
    <n v="2710199200"/>
    <s v="TAMBOR"/>
    <s v="Post Printed"/>
    <m/>
    <m/>
    <m/>
    <s v="5011987196957"/>
    <m/>
    <m/>
  </r>
  <r>
    <s v="YES"/>
    <n v="44245815"/>
    <s v="RIMULA R2 50 BD 5 UGL EXPO"/>
    <s v="5UGL"/>
    <x v="0"/>
    <s v="SB"/>
    <x v="1"/>
    <s v="Shell Brand"/>
    <m/>
    <s v="RIMULA R2 50 GRANEL EXPO"/>
    <s v="Local"/>
    <s v="N"/>
    <d v="2019-09-01T00:00:00"/>
    <s v="Mainstream"/>
    <m/>
    <s v="NO"/>
    <s v="NA"/>
    <s v="NA"/>
    <s v="NA"/>
    <s v="Shell Ilha"/>
    <s v="001F7727002WH4A1PU"/>
    <s v="001F7727"/>
    <s v="002WH4"/>
    <s v="A1PU"/>
    <n v="2710193200"/>
    <s v="BALDE"/>
    <s v="Post Printed"/>
    <m/>
    <m/>
    <n v="550054283"/>
    <s v="5011987071667"/>
    <m/>
    <m/>
  </r>
  <r>
    <s v="YES"/>
    <n v="43345849"/>
    <s v="MB GEN SAE 5W30 229.51 TB 209L"/>
    <s v="209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20002XJEA878"/>
    <s v="001J7020"/>
    <s v="002XJE"/>
    <s v="A878"/>
    <n v="27101992"/>
    <s v="TAMBOR"/>
    <s v="etiqueta nacionalização"/>
    <m/>
    <m/>
    <n v="550063371"/>
    <m/>
    <m/>
    <m/>
  </r>
  <r>
    <s v="YES"/>
    <n v="44545849"/>
    <s v="SPIRAX S6 AXME 75W-140 TB 209L"/>
    <s v="209L"/>
    <x v="0"/>
    <s v="SB"/>
    <x v="0"/>
    <s v="Shell Brand"/>
    <m/>
    <s v="Importado"/>
    <s v="Importado"/>
    <s v="Y"/>
    <d v="2013-10-21T00:00:00"/>
    <s v="Premium"/>
    <m/>
    <s v="NO"/>
    <s v="NA"/>
    <s v="NA"/>
    <s v="NA"/>
    <s v="GLC (Alemanha)"/>
    <s v="001D8291002VSHA309"/>
    <s v="001D8291"/>
    <s v="002VSH"/>
    <s v="A309"/>
    <n v="3403190000"/>
    <s v="TAMBOR"/>
    <s v="etiqueta nacionalização"/>
    <m/>
    <m/>
    <n v="550027957"/>
    <m/>
    <m/>
    <m/>
  </r>
  <r>
    <s v="YES"/>
    <n v="44245855"/>
    <s v="RIMULA R2 50 FR 20L EXPO"/>
    <s v="20L"/>
    <x v="0"/>
    <s v="SB"/>
    <x v="1"/>
    <s v="Shell Brand"/>
    <m/>
    <s v="RIMULA R2 50 GRANEL EXPO"/>
    <s v="Local"/>
    <s v="N"/>
    <d v="2019-09-01T00:00:00"/>
    <s v="Mainstream"/>
    <m/>
    <s v="NO"/>
    <s v="NA"/>
    <s v="NA"/>
    <s v="NA"/>
    <s v="Shell Ilha"/>
    <s v="001F7727002VWLA1PU"/>
    <s v="001F7727"/>
    <s v="002VWL"/>
    <s v="A1PU"/>
    <n v="2710193200"/>
    <s v="BOMBONA"/>
    <s v="Pre Printed"/>
    <m/>
    <m/>
    <n v="550053411"/>
    <s v="'05011987066083"/>
    <m/>
    <m/>
  </r>
  <r>
    <s v="YES"/>
    <n v="44945855"/>
    <s v="SCANIA OIL LDF 3 10W40 NOVO FR 20L"/>
    <s v="20L"/>
    <x v="0"/>
    <s v="GPO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2XBRA1SO"/>
    <s v="001E6289"/>
    <s v="002XBR"/>
    <s v="A1SO"/>
    <n v="2710193200"/>
    <s v="BOMBONA"/>
    <s v="Pre Printed"/>
    <m/>
    <m/>
    <m/>
    <m/>
    <m/>
    <m/>
  </r>
  <r>
    <s v="YES"/>
    <n v="45145855"/>
    <s v="TELLUS S2 V 46 FR 20L"/>
    <s v="20L"/>
    <x v="0"/>
    <s v="SB"/>
    <x v="0"/>
    <s v="Shell Brand"/>
    <m/>
    <s v="TELLUS S2 V 46 GRANEL"/>
    <s v="Local"/>
    <s v="Y"/>
    <d v="2014-05-26T00:00:00"/>
    <s v="Mainstream"/>
    <m/>
    <s v="NO"/>
    <s v="NA"/>
    <s v="NA"/>
    <s v="NA"/>
    <s v="Shell Ilha"/>
    <s v="001D7750002VWLA309"/>
    <s v="001D7750"/>
    <s v="002VWL"/>
    <s v="A309"/>
    <n v="2710193200"/>
    <s v="BOMBONA"/>
    <s v="Pre Printed"/>
    <m/>
    <m/>
    <m/>
    <s v="'05011987114210"/>
    <m/>
    <m/>
  </r>
  <r>
    <s v="YES"/>
    <n v="45245860"/>
    <s v="CORENA S2 P150 BALDE"/>
    <s v="20L"/>
    <x v="1"/>
    <s v="SB"/>
    <x v="0"/>
    <s v="Shell Brand"/>
    <m/>
    <s v="Importado"/>
    <s v="Importado"/>
    <s v="Y"/>
    <d v="2014-06-30T00:00:00"/>
    <s v="Mainstream"/>
    <m/>
    <s v="NO"/>
    <s v="NA"/>
    <s v="NA"/>
    <s v="NA"/>
    <s v="GRETZ (França)"/>
    <s v="001D7780002VNAA246"/>
    <s v="001D7780"/>
    <s v="002VNA"/>
    <s v="A246"/>
    <n v="2710193200"/>
    <s v="BOMBONA"/>
    <s v="etiqueta nacionalização"/>
    <m/>
    <m/>
    <n v="550026198"/>
    <m/>
    <m/>
    <m/>
  </r>
  <r>
    <s v="YES"/>
    <n v="44545860"/>
    <s v="SPIRAX S6 AXME 75W-140 BALDE"/>
    <s v="20L"/>
    <x v="0"/>
    <s v="SB"/>
    <x v="0"/>
    <s v="Shell Brand"/>
    <m/>
    <s v="Importado"/>
    <s v="Importado"/>
    <s v="N"/>
    <d v="2019-08-20T00:00:00"/>
    <s v="Premium"/>
    <m/>
    <s v="NO"/>
    <s v="NA"/>
    <s v="NA"/>
    <s v="NA"/>
    <s v="GLC"/>
    <s v="001D8291002VNFA1P5"/>
    <s v="001D8291"/>
    <s v="002VNF"/>
    <s v="A1P5"/>
    <n v="3403190000"/>
    <s v="BOMBONA"/>
    <s v="etiqueta nacionalização"/>
    <m/>
    <m/>
    <n v="550027947"/>
    <m/>
    <m/>
    <m/>
  </r>
  <r>
    <s v="YES"/>
    <n v="43345909"/>
    <s v="MB GEN SAE 5W30 229.51 CX 12X1L"/>
    <s v="12x1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20002XPVA878"/>
    <s v="001J7020"/>
    <s v="002XPV"/>
    <s v="A878"/>
    <n v="27101992"/>
    <s v="1 L"/>
    <s v="etiqueta nacionalização"/>
    <m/>
    <m/>
    <n v="550063327"/>
    <m/>
    <m/>
    <m/>
  </r>
  <r>
    <s v="YES"/>
    <n v="44945967"/>
    <s v="SCANIA OIL LDF 3 10W40 NOVO TB 1000OW"/>
    <s v="1000L"/>
    <x v="0"/>
    <s v="GPO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2VJWA1SO"/>
    <s v="001E6289"/>
    <s v="002VJW"/>
    <s v="A1SO"/>
    <n v="2710193200"/>
    <s v="TB 1000"/>
    <s v="Pre Printed"/>
    <m/>
    <m/>
    <m/>
    <m/>
    <m/>
    <m/>
  </r>
  <r>
    <s v="YES"/>
    <n v="45145967"/>
    <s v="TELLUS S2 V 46 TB 1000L"/>
    <s v="1000L"/>
    <x v="0"/>
    <s v="SB"/>
    <x v="0"/>
    <s v="Shell Brand"/>
    <m/>
    <s v="TELLUS S2 V 46 GRANEL"/>
    <s v="Local"/>
    <s v="N"/>
    <d v="2020-06-01T00:00:00"/>
    <s v="Mainstream"/>
    <m/>
    <s v="NO"/>
    <s v="NA"/>
    <s v="NA"/>
    <s v="NA"/>
    <s v="Shell Ilha"/>
    <s v="001D7750002VJWA309"/>
    <s v="001D7750"/>
    <s v="002VJW"/>
    <s v="A309"/>
    <n v="2710193200"/>
    <s v="TB 1000"/>
    <s v="Post Printed"/>
    <m/>
    <m/>
    <m/>
    <s v="5011987208377"/>
    <m/>
    <m/>
  </r>
  <r>
    <s v="YES"/>
    <n v="43446809"/>
    <s v="CAPRINUS XR 40  EXPO TB 209L"/>
    <s v="209L"/>
    <x v="0"/>
    <s v="SB"/>
    <x v="1"/>
    <s v="Shell Brand"/>
    <m/>
    <s v="CAPRINUS XR 40 GRANEL"/>
    <s v="Local"/>
    <s v="N"/>
    <d v="2019-09-01T00:00:00"/>
    <s v="Mainstream"/>
    <m/>
    <s v="NO"/>
    <s v="NA"/>
    <s v="NA"/>
    <s v="NA"/>
    <s v="Shell Ilha"/>
    <s v="001A0897002VSHA1PU"/>
    <s v="001A0897"/>
    <s v="002VSH"/>
    <s v="A1PU"/>
    <n v="2710193200"/>
    <s v="TAMBOR"/>
    <s v="Post Printed"/>
    <m/>
    <m/>
    <m/>
    <s v="5011987050969"/>
    <m/>
    <m/>
  </r>
  <r>
    <s v="YES"/>
    <n v="43346855"/>
    <s v="KOMATSU HO 46 FR 20L"/>
    <s v="20L"/>
    <x v="0"/>
    <s v="GPO"/>
    <x v="0"/>
    <s v="KOMATSU"/>
    <m/>
    <s v="KOMATSU HO 46 GRANEL"/>
    <s v="Local"/>
    <s v="Y"/>
    <d v="2007-01-08T00:00:00"/>
    <s v="Mainstream"/>
    <m/>
    <s v="NO"/>
    <s v="NA"/>
    <s v="NA"/>
    <s v="NA"/>
    <s v="Shell Ilha"/>
    <s v="001B1577002VXHA328"/>
    <s v="001B1577"/>
    <s v="002VXH"/>
    <s v="A328"/>
    <n v="2710193200"/>
    <s v="BOMBONA"/>
    <s v="Pre Printed"/>
    <m/>
    <m/>
    <m/>
    <m/>
    <m/>
    <m/>
  </r>
  <r>
    <s v="YES"/>
    <n v="49946909"/>
    <s v="JD GL-5 80W140 SYNT GEAR CX 12X0,946L"/>
    <s v="12x1L"/>
    <x v="0"/>
    <s v="GPO"/>
    <x v="0"/>
    <s v="JD"/>
    <s v="JD GL-5 80W-140 Synthetic Gear Lube"/>
    <s v="Importado"/>
    <s v="Importado"/>
    <s v="N"/>
    <d v="2022-01-28T00:00:00"/>
    <s v="Mainstream"/>
    <m/>
    <s v="NO"/>
    <s v="NA"/>
    <s v="NA"/>
    <s v="NA"/>
    <s v="SOPUS"/>
    <s v="001I7198002XSZA770"/>
    <s v="001I7198"/>
    <s v="002XSZ"/>
    <s v="A770"/>
    <n v="34031900"/>
    <s v="1 L"/>
    <s v="etiqueta nacionalização"/>
    <m/>
    <m/>
    <n v="550060123"/>
    <m/>
    <m/>
    <m/>
  </r>
  <r>
    <s v="YES"/>
    <n v="43346967"/>
    <s v="Komatsu HO46-HM"/>
    <s v="1000L"/>
    <x v="0"/>
    <s v="GPO"/>
    <x v="0"/>
    <s v="KOMATSU"/>
    <m/>
    <s v="KOMATSU HO 46 GRANEL"/>
    <s v="Local"/>
    <s v="Y"/>
    <d v="2020-07-24T00:00:00"/>
    <s v="Mainstream"/>
    <m/>
    <s v="NO"/>
    <s v="NA"/>
    <s v="NA"/>
    <s v="NA"/>
    <s v="Shell Ilha"/>
    <s v="001B1577002VJWA328"/>
    <s v="001B1577"/>
    <s v="002VJW"/>
    <s v="A328"/>
    <n v="2710199200"/>
    <s v="TB 1000"/>
    <s v="Pre Printed"/>
    <m/>
    <m/>
    <m/>
    <m/>
    <m/>
    <m/>
  </r>
  <r>
    <s v="YES"/>
    <n v="51047807"/>
    <s v="RETINAX LX 2 INA IMPORTADO TAMBOR"/>
    <s v="180 KG"/>
    <x v="0"/>
    <s v="SB"/>
    <x v="0"/>
    <s v="Shell Brand"/>
    <m/>
    <s v="Importado"/>
    <s v="Importado"/>
    <s v="Y"/>
    <d v="2012-03-19T00:00:00"/>
    <s v="Mainstream"/>
    <m/>
    <s v="NO"/>
    <s v="NA"/>
    <s v="NA"/>
    <s v="NA"/>
    <s v="GLC (Alemanha)"/>
    <s v="901L3203002VH7A309"/>
    <s v="901L3203"/>
    <s v="002VH7"/>
    <s v="A309"/>
    <n v="2710199900"/>
    <s v="TAMBOR"/>
    <s v="etiqueta nacionalização"/>
    <m/>
    <m/>
    <n v="550013666"/>
    <m/>
    <m/>
    <m/>
  </r>
  <r>
    <s v="YES"/>
    <n v="51047816"/>
    <s v="RETINAX LX 2 INA IMPORTADO BALDE"/>
    <s v="20KG"/>
    <x v="0"/>
    <s v="SB"/>
    <x v="0"/>
    <s v="Shell Brand"/>
    <m/>
    <s v="Importado"/>
    <s v="Importado"/>
    <s v="Y"/>
    <d v="2012-03-07T00:00:00"/>
    <s v="Mainstream"/>
    <m/>
    <s v="NO"/>
    <s v="NA"/>
    <s v="NA"/>
    <s v="NA"/>
    <s v="GLC (Alemanha)"/>
    <s v="901L3203002VMEA0PK"/>
    <s v="901L3203"/>
    <s v="002VME"/>
    <s v="A0PK"/>
    <n v="2710199900"/>
    <s v="BALDE"/>
    <s v="etiqueta nacionalização"/>
    <m/>
    <m/>
    <n v="550034460"/>
    <m/>
    <m/>
    <m/>
  </r>
  <r>
    <s v="NO"/>
    <n v="44947855"/>
    <s v="SCANIA STO 1 0 GEARBOX 80W90 FR 20L"/>
    <s v="20L"/>
    <x v="2"/>
    <s v="GPO"/>
    <x v="0"/>
    <s v="SCANIA"/>
    <s v="SCANIA OIL STO 1 0 GEARBOX 80W90"/>
    <s v="SPIRAX S3 AD 80W90 GRANEL"/>
    <s v="Local"/>
    <s v="Y"/>
    <s v="-"/>
    <s v="Mainstream"/>
    <m/>
    <s v="NO"/>
    <s v="NA"/>
    <s v="NA"/>
    <s v="NA"/>
    <s v="Shell Ilha "/>
    <s v="001D8799002XBRA1SO"/>
    <s v="001D8799"/>
    <s v="002XBR"/>
    <s v="A1SO"/>
    <n v="2710193200"/>
    <s v="BOMBONA"/>
    <s v="Pre Printed"/>
    <m/>
    <m/>
    <m/>
    <m/>
    <m/>
    <m/>
  </r>
  <r>
    <s v="YES"/>
    <n v="45247860"/>
    <s v="CORENA S2 P 100 BALDE"/>
    <s v="20L"/>
    <x v="0"/>
    <s v="SB"/>
    <x v="0"/>
    <s v="Shell Brand"/>
    <m/>
    <s v="Importado"/>
    <s v="Importado"/>
    <s v="Y"/>
    <d v="2011-09-21T00:00:00"/>
    <s v="Mainstream"/>
    <m/>
    <s v="NO"/>
    <s v="NA"/>
    <s v="NA"/>
    <s v="NA"/>
    <s v="GRETZ (França)"/>
    <s v="001D7779002VNAA246"/>
    <s v="001D7779"/>
    <s v="002VNA"/>
    <s v="A246"/>
    <n v="2710193200"/>
    <s v="BOMBONA"/>
    <s v="etiqueta nacionalização"/>
    <m/>
    <m/>
    <n v="550026197"/>
    <m/>
    <m/>
    <m/>
  </r>
  <r>
    <s v="YES"/>
    <n v="43347860"/>
    <s v="SHELL SPIRAX S5 ATE 236.26 FR 20L"/>
    <s v="20L"/>
    <x v="0"/>
    <s v="GPO"/>
    <x v="0"/>
    <s v="MB"/>
    <m/>
    <s v="Importado"/>
    <s v="Importado"/>
    <s v="Y"/>
    <d v="2021-12-01T00:00:00"/>
    <s v="Premium"/>
    <m/>
    <s v="NO"/>
    <s v="NA"/>
    <s v="NA"/>
    <s v="NA"/>
    <s v="USA"/>
    <s v="001D8288002VNGA1P5"/>
    <s v="001D8288"/>
    <s v="002VNG"/>
    <s v="A1P5"/>
    <n v="34031900"/>
    <s v="BOMBONA"/>
    <s v="etiqueta nacionalização"/>
    <m/>
    <m/>
    <n v="550027931"/>
    <m/>
    <m/>
    <m/>
  </r>
  <r>
    <s v="YES"/>
    <n v="40147905"/>
    <s v="HONDA GPO 4T SEMI-SYN 10W-30 (MA) CX12X1L EXPO"/>
    <s v="12x1L"/>
    <x v="0"/>
    <s v="GPO"/>
    <x v="1"/>
    <s v="HONDA"/>
    <m/>
    <s v="HONDA GPO 4T SEMISYN 10W30 GRANEL"/>
    <s v="Local"/>
    <s v="Y"/>
    <d v="2021-02-23T00:00:00"/>
    <s v="Mainstream"/>
    <m/>
    <s v="NO"/>
    <s v="NA"/>
    <s v="NA"/>
    <s v="NA"/>
    <s v="Shell Ilha"/>
    <s v="001I3993002W1ZA1PU"/>
    <s v="001I3993"/>
    <s v="002W1Z"/>
    <s v="A1PU"/>
    <n v="2710193200"/>
    <s v="1 L"/>
    <s v="Pre Printed"/>
    <m/>
    <m/>
    <n v="550056031"/>
    <m/>
    <m/>
    <m/>
  </r>
  <r>
    <s v="YES"/>
    <n v="45248860"/>
    <s v="CORENA S4 P 100 BALDE"/>
    <s v="20L"/>
    <x v="0"/>
    <s v="SB"/>
    <x v="0"/>
    <s v="Shell Brand"/>
    <m/>
    <s v="Importado"/>
    <s v="Importado"/>
    <s v="Y"/>
    <d v="2011-09-26T00:00:00"/>
    <s v="Premium"/>
    <m/>
    <s v="NO"/>
    <s v="NA"/>
    <s v="NA"/>
    <s v="NA"/>
    <s v="GLC (Alemanha)"/>
    <s v="001D7789002VNFA246"/>
    <s v="001D7789"/>
    <s v="002VNF"/>
    <s v="A246"/>
    <n v="3403990000"/>
    <s v="BOMBONA"/>
    <s v="etiqueta nacionalização"/>
    <m/>
    <m/>
    <n v="550027265"/>
    <m/>
    <m/>
    <m/>
  </r>
  <r>
    <s v="YES"/>
    <n v="43348909"/>
    <s v="MB GEN FE ATF 236.15 CX 12X1L"/>
    <s v="12x1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56002XPVA879"/>
    <s v="001J7056"/>
    <s v="002XPV"/>
    <s v="A879"/>
    <n v="27101992"/>
    <s v="1 L"/>
    <s v="etiqueta nacionalização"/>
    <m/>
    <m/>
    <n v="550063328"/>
    <m/>
    <m/>
    <m/>
  </r>
  <r>
    <s v="YES"/>
    <n v="43548979"/>
    <s v="KOMATSU EO 15W40 LA CK4 TB 1000L"/>
    <s v="1000L"/>
    <x v="0"/>
    <s v="GPO"/>
    <x v="0"/>
    <s v="KOMATSU"/>
    <m/>
    <s v="Importado"/>
    <s v="Importado"/>
    <s v="Y"/>
    <d v="2020-07-22T00:00:00"/>
    <s v="Mainstream"/>
    <m/>
    <s v="NO"/>
    <s v="NA"/>
    <s v="NA"/>
    <s v="NA"/>
    <s v="França"/>
    <s v="001G5830002VJWA309"/>
    <s v="001G5830"/>
    <s v="002VJW"/>
    <s v="A309"/>
    <n v="2710193200"/>
    <s v="TB 1000"/>
    <s v="etiqueta nacionalização"/>
    <m/>
    <m/>
    <n v="550051386"/>
    <m/>
    <m/>
    <m/>
  </r>
  <r>
    <s v="YES"/>
    <n v="46129809"/>
    <s v="MOPAR MAXPRO SYNTHETIC 0W-30 TB 209L"/>
    <s v="209L"/>
    <x v="0"/>
    <s v="GPO"/>
    <x v="0"/>
    <s v="FIAT"/>
    <m/>
    <s v="MOPAR MAXPRO SYNTHETIC 0W-30  GRANEL"/>
    <s v="Local"/>
    <s v="Y"/>
    <d v="2022-05-01T00:00:00"/>
    <s v="Premium"/>
    <m/>
    <s v="NO"/>
    <s v="NA"/>
    <s v="NA"/>
    <s v="NA"/>
    <s v="Shell Ilha"/>
    <s v="001I7988002VIDA690"/>
    <s v="001I7988"/>
    <s v="002VID"/>
    <s v="A690"/>
    <n v="27101932"/>
    <s v="TAMBOR"/>
    <s v="Pre Printed"/>
    <m/>
    <m/>
    <m/>
    <m/>
    <m/>
    <m/>
  </r>
  <r>
    <s v="NO"/>
    <n v="43349849"/>
    <s v="MB ATF DCT 236.21 TB 209L"/>
    <s v="209L"/>
    <x v="2"/>
    <s v="GPO"/>
    <x v="0"/>
    <s v="MB"/>
    <m/>
    <s v="Importado"/>
    <s v="Importado"/>
    <s v="Y"/>
    <s v="-"/>
    <s v="Mainstream"/>
    <m/>
    <s v="NO"/>
    <s v="NA"/>
    <s v="NA"/>
    <s v="NA"/>
    <s v="USA"/>
    <s v="001J7055002XJEA254"/>
    <s v="001J7055"/>
    <s v="002XJE"/>
    <s v="A254"/>
    <n v="38190000"/>
    <s v="TAMBOR"/>
    <s v="etiqueta nacionalização"/>
    <m/>
    <m/>
    <m/>
    <m/>
    <m/>
    <m/>
  </r>
  <r>
    <s v="YES"/>
    <n v="43349909"/>
    <s v="MB ATF DCT 236.21 CX 12X1L"/>
    <s v="12x1L"/>
    <x v="0"/>
    <s v="GPO"/>
    <x v="0"/>
    <s v="MB"/>
    <m/>
    <s v="Importado"/>
    <s v="Importado"/>
    <s v="Y"/>
    <d v="2021-12-16T00:00:00"/>
    <s v="Mainstream"/>
    <m/>
    <s v="NO"/>
    <s v="NA"/>
    <s v="NA"/>
    <s v="NA"/>
    <s v="USA"/>
    <s v="001J7055002XPVA254"/>
    <s v="001J7055"/>
    <s v="002XPV"/>
    <s v="A254"/>
    <n v="38190000"/>
    <s v="1 L"/>
    <s v="etiqueta nacionalização"/>
    <m/>
    <m/>
    <n v="550062448"/>
    <m/>
    <m/>
    <m/>
  </r>
  <r>
    <s v="YES"/>
    <n v="43350809"/>
    <s v="MB GEN SAE 5W40 229.5 TB 209L"/>
    <s v="209L"/>
    <x v="0"/>
    <s v="GPO"/>
    <x v="0"/>
    <s v="MB"/>
    <m/>
    <s v="Vide aba formulação"/>
    <s v="Local"/>
    <s v="Y"/>
    <d v="2021-12-01T00:00:00"/>
    <s v="Mainstream"/>
    <m/>
    <s v="NO"/>
    <s v="NA"/>
    <s v="NA"/>
    <s v="NA"/>
    <s v="Shell Ilha"/>
    <s v="001E8192002XJEA878"/>
    <s v="001E8192"/>
    <s v="002XJE"/>
    <s v="A878"/>
    <n v="27101932"/>
    <s v="?"/>
    <s v="Pre Printed"/>
    <m/>
    <m/>
    <m/>
    <m/>
    <m/>
    <m/>
  </r>
  <r>
    <s v="YES"/>
    <n v="45250849"/>
    <s v="CORENA S4 R 68 TB 209L"/>
    <s v="209L"/>
    <x v="0"/>
    <s v="SB"/>
    <x v="0"/>
    <s v="Shell Brand"/>
    <m/>
    <s v="Importado"/>
    <s v="Importado"/>
    <s v="Y"/>
    <d v="2014-04-17T00:00:00"/>
    <s v="Premium"/>
    <m/>
    <s v="YES"/>
    <n v="40133849"/>
    <s v="Corena S4 R 68 TB 209L NEW"/>
    <s v="209L"/>
    <s v="SCAN (Canadá)"/>
    <s v="001D7787002VSHA309"/>
    <s v="001D7787"/>
    <s v="002VSH"/>
    <s v="A309"/>
    <n v="3403990000"/>
    <s v="TAMBOR"/>
    <s v="etiqueta nacionalização"/>
    <m/>
    <m/>
    <n v="550026175"/>
    <m/>
    <m/>
    <s v="Acompanhar compra e alterar status para &quot;F&quot; quando fornecimento da nova fonte normalizar"/>
  </r>
  <r>
    <s v="YES"/>
    <n v="44550849"/>
    <s v="JD HYDRAU-GARD 46 209L"/>
    <s v="209L"/>
    <x v="0"/>
    <s v="GPO"/>
    <x v="0"/>
    <s v="JD"/>
    <s v="JD HYDRAU-GARD 68"/>
    <s v="Importado"/>
    <s v="Importado"/>
    <s v="Y"/>
    <d v="2017-11-08T00:00:00"/>
    <s v="Mainstream"/>
    <m/>
    <s v="NO"/>
    <s v="NA"/>
    <s v="NA"/>
    <s v="NA"/>
    <s v="GLC (Alemanha)"/>
    <s v="001C6123002VXCA253"/>
    <s v="001C6123"/>
    <s v="002VXC"/>
    <s v="A253"/>
    <n v="2710193200"/>
    <s v="TAMBOR"/>
    <s v="etiqueta nacionalização"/>
    <m/>
    <m/>
    <n v="550012294"/>
    <m/>
    <m/>
    <m/>
  </r>
  <r>
    <s v="YES"/>
    <n v="45250860"/>
    <s v="CORENA S4 R 68 BALDE"/>
    <s v="20L"/>
    <x v="0"/>
    <s v="SB"/>
    <x v="0"/>
    <s v="Shell Brand"/>
    <m/>
    <s v="Importado"/>
    <s v="Importado"/>
    <s v="Y"/>
    <d v="2012-03-06T00:00:00"/>
    <s v="Premium"/>
    <m/>
    <s v="YES"/>
    <n v="45668860"/>
    <s v="CORENA S4 R 68 BALDE 5 UGL"/>
    <s v="18,92L"/>
    <s v="Shell Meer"/>
    <s v="001D7787002VNFA246"/>
    <s v="001D7787"/>
    <s v="002VNF"/>
    <s v="A246"/>
    <n v="3403990000"/>
    <s v="BOMBONA"/>
    <s v="etiqueta nacionalização"/>
    <m/>
    <m/>
    <n v="550026300"/>
    <m/>
    <m/>
    <s v="Acompanhar compra e alterar status para &quot;F&quot; quando fornecimento da nova fonte normalizar"/>
  </r>
  <r>
    <s v="YES"/>
    <n v="43350909"/>
    <s v="MB GEN SAE 5W40 229.5 CX 12X1L"/>
    <s v="12x1L"/>
    <x v="0"/>
    <s v="GPO"/>
    <x v="0"/>
    <s v="MB"/>
    <m/>
    <s v="Importado"/>
    <s v="Importado"/>
    <s v="Y"/>
    <s v="-"/>
    <s v="Mainstream"/>
    <m/>
    <s v="NO"/>
    <s v="NA"/>
    <s v="NA"/>
    <s v="NA"/>
    <s v="USA"/>
    <s v="001J7019002XPVA879"/>
    <s v="001J7019"/>
    <s v="002XPV"/>
    <s v="A879"/>
    <n v="27101932"/>
    <s v="1 L"/>
    <s v="etiqueta nacionalização"/>
    <m/>
    <m/>
    <n v="550063329"/>
    <m/>
    <m/>
    <m/>
  </r>
  <r>
    <s v="YES"/>
    <n v="51450999"/>
    <s v="VALVULA TACTIC EMV DRIVE UNIT CX 10x1"/>
    <s v="3,6L"/>
    <x v="1"/>
    <s v="SB"/>
    <x v="0"/>
    <s v="Shell Brand"/>
    <m/>
    <s v="Importado"/>
    <s v="Importado"/>
    <s v="N"/>
    <d v="2011-09-15T00:00:00"/>
    <s v="Premium"/>
    <m/>
    <s v="YES"/>
    <n v="51451999"/>
    <s v="VALVULA TACTIC EMV DRIVE UNIT N CX 10x1"/>
    <s v="NA"/>
    <s v="GLC (Alemanha)"/>
    <s v="001B1669002WTX-"/>
    <s v="001B1669"/>
    <s v="669002"/>
    <s v="WTX-"/>
    <n v="8479891200"/>
    <s v="OUTROS"/>
    <s v="etiqueta nacionalização"/>
    <m/>
    <m/>
    <n v="800001220"/>
    <m/>
    <m/>
    <m/>
  </r>
  <r>
    <s v="YES"/>
    <n v="41051809"/>
    <s v="HELIX HX8 PROFESSIONAL AG 0W-20 TB 209L"/>
    <s v="209L"/>
    <x v="0"/>
    <s v="SB"/>
    <x v="0"/>
    <s v="Shell Brand"/>
    <m/>
    <s v="SHELL PC2044 0W-20 SN/GF-5 DEXOS1 GRANEL"/>
    <s v="Local"/>
    <s v="N"/>
    <d v="2018-04-02T00:00:00"/>
    <s v="Premium"/>
    <m/>
    <s v="NO"/>
    <s v="NA"/>
    <s v="NA"/>
    <s v="NA"/>
    <s v="Shell Ilha"/>
    <s v="001G5123002VSHA309"/>
    <s v="001G5123"/>
    <s v="002VSH"/>
    <s v="A309"/>
    <n v="2710193200"/>
    <s v="TAMBOR"/>
    <s v="Post Printed"/>
    <m/>
    <m/>
    <m/>
    <s v="5011987042674"/>
    <m/>
    <m/>
  </r>
  <r>
    <s v="YES"/>
    <n v="41051905"/>
    <s v="HELIX HX8 PROFESSIONAL AG 0W-20 CX 12X1L"/>
    <s v="12x1L"/>
    <x v="0"/>
    <s v="SB"/>
    <x v="0"/>
    <s v="Shell Brand"/>
    <m/>
    <s v="SHELL PC2044 0W-20 SN/GF-5 DEXOS1 GRANEL"/>
    <s v="Local"/>
    <s v="N"/>
    <d v="2018-06-29T00:00:00"/>
    <s v="Premium"/>
    <m/>
    <s v="NO"/>
    <s v="NA"/>
    <s v="NA"/>
    <s v="NA"/>
    <s v="Shell Ilha"/>
    <s v="001G5123002W21A1SN"/>
    <s v="001G5123"/>
    <s v="002W21"/>
    <s v="A1SN"/>
    <n v="2710193200"/>
    <s v="1 L"/>
    <s v="Pre Printed"/>
    <m/>
    <m/>
    <m/>
    <s v="'05011987042377"/>
    <s v="'05011987042384"/>
    <m/>
  </r>
  <r>
    <s v="YES"/>
    <n v="51451999"/>
    <s v="VALVULA TACTIC EMV DRIVE UNIT N CX 10x1"/>
    <s v="10X1UN"/>
    <x v="0"/>
    <s v="SB"/>
    <x v="0"/>
    <s v="Shell Brand"/>
    <m/>
    <s v="Importado"/>
    <s v="Importado"/>
    <s v="N"/>
    <d v="2021-03-12T00:00:00"/>
    <s v="Premium"/>
    <m/>
    <s v="NO"/>
    <s v="NA"/>
    <s v="NA"/>
    <s v="NA"/>
    <s v="GLC"/>
    <n v="0"/>
    <s v="0"/>
    <s v="0"/>
    <s v="0"/>
    <n v="8424899000"/>
    <s v="PEQUENO EMBALADO"/>
    <s v="etiqueta nacionalização"/>
    <m/>
    <m/>
    <n v="800002780"/>
    <m/>
    <m/>
    <m/>
  </r>
  <r>
    <s v="YES"/>
    <n v="44452801"/>
    <s v="ATLAS COPCO ROTO INJECT FLUID GRANEL"/>
    <s v="GRANEL"/>
    <x v="0"/>
    <s v="GPO"/>
    <x v="0"/>
    <s v="ATLAS"/>
    <m/>
    <s v="ATLAS COPCO ROTO INJECT FLUID GRANEL"/>
    <s v="Local"/>
    <s v="Y"/>
    <d v="2010-03-30T00:00:00"/>
    <s v="Mainstream"/>
    <m/>
    <s v="NO"/>
    <s v="NA"/>
    <s v="NA"/>
    <s v="NA"/>
    <s v="Shell Ilha"/>
    <s v="901L2127001176A331"/>
    <s v="901L2127"/>
    <s v="001176"/>
    <s v="A331"/>
    <n v="2710193200"/>
    <s v="GRANEL"/>
    <s v="NO Label"/>
    <m/>
    <m/>
    <m/>
    <m/>
    <m/>
    <m/>
  </r>
  <r>
    <s v="YES"/>
    <n v="43352801"/>
    <s v="MYSELLA S3 N40 GRANEL"/>
    <s v="GRANEL"/>
    <x v="0"/>
    <s v="SB"/>
    <x v="0"/>
    <s v="Shell Brand"/>
    <m/>
    <s v="MYSELLA S3 N40 GRANEL"/>
    <s v="Local"/>
    <s v="Y"/>
    <d v="2013-03-27T00:00:00"/>
    <s v="Mainstream"/>
    <m/>
    <s v="NO"/>
    <s v="NA"/>
    <s v="NA"/>
    <s v="NA"/>
    <s v="Shell Ilha"/>
    <s v="001E7181001176A03Q"/>
    <s v="001E7181"/>
    <s v="001176"/>
    <s v="A03Q"/>
    <n v="2710193200"/>
    <s v="GRANEL"/>
    <s v="NO Label"/>
    <m/>
    <m/>
    <m/>
    <m/>
    <m/>
    <m/>
  </r>
  <r>
    <s v="YES"/>
    <n v="43352809"/>
    <s v="MYSELLA S3 N40 TB 209L"/>
    <s v="209L"/>
    <x v="0"/>
    <s v="SB"/>
    <x v="0"/>
    <s v="Shell Brand"/>
    <m/>
    <s v="MYSELLA S3 N40 GRANEL"/>
    <s v="Local"/>
    <s v="Y"/>
    <d v="2013-10-31T00:00:00"/>
    <s v="Mainstream"/>
    <m/>
    <s v="NO"/>
    <s v="NA"/>
    <s v="NA"/>
    <s v="NA"/>
    <s v="Shell Ilha"/>
    <s v="001E7181002VSHA309"/>
    <s v="001E7181"/>
    <s v="002VSH"/>
    <s v="A309"/>
    <n v="2710193200"/>
    <s v="TAMBOR"/>
    <s v="Post Printed"/>
    <m/>
    <m/>
    <m/>
    <s v="5011987228108"/>
    <m/>
    <m/>
  </r>
  <r>
    <s v="YES"/>
    <n v="41053809"/>
    <s v="HELIX ULTRA PROF AV 5W40 TB 209L"/>
    <s v="209L"/>
    <x v="0"/>
    <s v="SB"/>
    <x v="0"/>
    <s v="Shell Brand"/>
    <m/>
    <s v="HELIX ULTRA PROF AV 5W40 GRANEL"/>
    <s v="Local"/>
    <s v="N"/>
    <d v="2019-10-01T00:00:00"/>
    <s v="Premium"/>
    <m/>
    <s v="NO"/>
    <s v="NA"/>
    <s v="NA"/>
    <s v="NA"/>
    <s v="Shell Ilha"/>
    <s v="001F6652002VSHA309"/>
    <s v="001F6652"/>
    <s v="002VSH"/>
    <s v="A309"/>
    <n v="2710193200"/>
    <s v="TAMBOR"/>
    <s v="Post Printed"/>
    <m/>
    <m/>
    <m/>
    <s v="5011987059603"/>
    <m/>
    <m/>
  </r>
  <r>
    <s v="YES"/>
    <n v="41053905"/>
    <s v="HELIX ULTRA PROF AV 5W40 CX 12X1L"/>
    <s v="12x1L"/>
    <x v="0"/>
    <s v="SB"/>
    <x v="0"/>
    <s v="Shell Brand"/>
    <m/>
    <s v="HELIX ULTRA PROF AV 5W40 GRANEL"/>
    <s v="Local"/>
    <s v="N"/>
    <d v="2019-10-01T00:00:00"/>
    <s v="Premium"/>
    <m/>
    <s v="NO"/>
    <s v="NA"/>
    <s v="NA"/>
    <s v="NA"/>
    <s v="Shell Ilha"/>
    <s v="001F6652002W21A1SN"/>
    <s v="001F6652"/>
    <s v="002W21"/>
    <s v="A1SN"/>
    <n v="2710193200"/>
    <s v="1 L"/>
    <s v="Pre Printed"/>
    <m/>
    <m/>
    <m/>
    <s v="'05011987059528"/>
    <s v="'05011987059580"/>
    <m/>
  </r>
  <r>
    <s v="YES"/>
    <n v="43354801"/>
    <s v="MYSELLA S5 N40 GRANEL"/>
    <s v="GRANEL"/>
    <x v="0"/>
    <s v="SB"/>
    <x v="0"/>
    <s v="Shell Brand"/>
    <m/>
    <s v="MYSELLA S5 N40 GRANEL"/>
    <s v="Local"/>
    <s v="N"/>
    <d v="2020-01-13T00:00:00"/>
    <s v="Premium"/>
    <m/>
    <s v="NO"/>
    <s v="NA"/>
    <s v="NA"/>
    <s v="NA"/>
    <s v="Shell Ilha"/>
    <s v="001E7181001176A03Q"/>
    <s v="001E7181"/>
    <s v="001176"/>
    <s v="A03Q"/>
    <n v="2710193200"/>
    <s v="GRANEL"/>
    <s v="NO Label"/>
    <m/>
    <m/>
    <m/>
    <m/>
    <m/>
    <m/>
  </r>
  <r>
    <s v="YES"/>
    <n v="52354807"/>
    <s v="SKF GHG 180KG"/>
    <s v="180 KG"/>
    <x v="0"/>
    <s v="SB"/>
    <x v="0"/>
    <s v="Shell Brand"/>
    <m/>
    <s v="Importado"/>
    <s v="Importado"/>
    <s v="N"/>
    <d v="2021-05-10T00:00:00"/>
    <s v="Mainstream"/>
    <m/>
    <s v="NO"/>
    <s v="NA"/>
    <s v="NA"/>
    <s v="NA"/>
    <s v="Shell Deutschland"/>
    <s v="001A9464002VTAA0H5"/>
    <s v="001A9464"/>
    <s v="002VTA"/>
    <s v="A0H5"/>
    <n v="2710199900"/>
    <s v="TAMBOR"/>
    <s v="etiqueta nacionalização"/>
    <m/>
    <m/>
    <n v="550059803"/>
    <m/>
    <m/>
    <m/>
  </r>
  <r>
    <s v="YES"/>
    <n v="43354809"/>
    <s v="MYSELLA S5 N40 TB 209L"/>
    <s v="209L"/>
    <x v="0"/>
    <s v="SB"/>
    <x v="0"/>
    <s v="Shell Brand"/>
    <m/>
    <s v="MYSELLA S5 N40 GRANEL"/>
    <s v="Local"/>
    <s v="Y"/>
    <d v="2013-06-11T00:00:00"/>
    <s v="Premium"/>
    <m/>
    <s v="NO"/>
    <s v="NA"/>
    <s v="NA"/>
    <s v="NA"/>
    <s v="Shell Ilha"/>
    <s v="001E7185002VSHA309"/>
    <s v="001E7185"/>
    <s v="002VSH"/>
    <s v="A309"/>
    <n v="2710193200"/>
    <s v="TAMBOR"/>
    <s v="Post Printed"/>
    <m/>
    <m/>
    <m/>
    <s v="5011987228115"/>
    <m/>
    <m/>
  </r>
  <r>
    <s v="YES"/>
    <n v="41054905"/>
    <s v="HELIX HX7 10W40 SN NEW CX 12X1L"/>
    <s v="12x1L"/>
    <x v="1"/>
    <s v="SB"/>
    <x v="0"/>
    <s v="Shell Brand"/>
    <m/>
    <s v="HELIX HX7 10W40 SN NEW GRANEL"/>
    <s v="Local"/>
    <s v="N"/>
    <d v="2019-03-21T00:00:00"/>
    <s v="Premium"/>
    <m/>
    <s v="YES"/>
    <n v="41110905"/>
    <s v="HELIX HX7 10W40 SP 12x1L"/>
    <s v="12x1L"/>
    <s v="Shell Ilha"/>
    <s v="001C9539002W22A1SN"/>
    <s v="001C9539"/>
    <s v="002W22"/>
    <s v="A1SN"/>
    <n v="2710193200"/>
    <s v="1 L"/>
    <s v="Pre Printed"/>
    <m/>
    <m/>
    <m/>
    <s v="'05011987242098"/>
    <s v="'05011987863637"/>
    <m/>
  </r>
  <r>
    <s v="YES"/>
    <n v="43355801"/>
    <s v="MYSELLA S5 S40 GRANEL"/>
    <s v="GRANEL"/>
    <x v="0"/>
    <s v="SB"/>
    <x v="0"/>
    <s v="Shell Brand"/>
    <m/>
    <s v="MYSELLA S5 S40 GRANEL"/>
    <s v="Local"/>
    <s v="N"/>
    <d v="2016-08-29T00:00:00"/>
    <s v="Premium"/>
    <m/>
    <s v="NO"/>
    <s v="NA"/>
    <s v="NA"/>
    <s v="NA"/>
    <s v="Shell Ilha"/>
    <s v="001E7185001176A03Q"/>
    <s v="001E7185"/>
    <s v="001176"/>
    <s v="A03Q"/>
    <n v="2710193200"/>
    <s v="GRANEL"/>
    <s v="NO Label"/>
    <m/>
    <m/>
    <m/>
    <m/>
    <m/>
    <m/>
  </r>
  <r>
    <s v="YES"/>
    <n v="43355809"/>
    <s v="MYSELLA S5 S40 TB 209L"/>
    <s v="209L"/>
    <x v="0"/>
    <s v="SB"/>
    <x v="2"/>
    <s v="Shell Brand"/>
    <m/>
    <s v="MYSELLA S5 S40 GRANEL"/>
    <s v="Local"/>
    <s v="Y"/>
    <d v="2018-07-06T00:00:00"/>
    <s v="Premium"/>
    <m/>
    <s v="NO"/>
    <s v="NA"/>
    <s v="NA"/>
    <s v="NA"/>
    <s v="Shell Ilha"/>
    <s v="001E7186002VSHA309"/>
    <s v="001E7186"/>
    <s v="002VSH"/>
    <s v="A309"/>
    <n v="2710193200"/>
    <s v="TAMBOR"/>
    <s v="Post Printed"/>
    <m/>
    <m/>
    <m/>
    <s v="5011987041257"/>
    <m/>
    <m/>
  </r>
  <r>
    <s v="YES"/>
    <n v="43355849"/>
    <s v="SCANIA OIL LDF-4 TB 209L"/>
    <s v="209L"/>
    <x v="0"/>
    <s v="GPO"/>
    <x v="0"/>
    <s v="SCANIA"/>
    <s v="SCANIA OIL LDF-4"/>
    <s v="Importado"/>
    <s v="Importado"/>
    <s v="Y"/>
    <d v="2021-08-30T00:00:00"/>
    <s v="Mainstream"/>
    <m/>
    <s v="NO"/>
    <s v="NA"/>
    <s v="NA"/>
    <s v="NA"/>
    <s v="France"/>
    <s v="001G5175002WXHA1PX"/>
    <s v="001G5175"/>
    <s v="002WXH"/>
    <s v="A1PX"/>
    <n v="27101932"/>
    <s v="TAMBOR"/>
    <s v="etiqueta nacionalização"/>
    <m/>
    <m/>
    <n v="550048596"/>
    <m/>
    <m/>
    <m/>
  </r>
  <r>
    <s v="YES"/>
    <n v="44455849"/>
    <s v="SPIRAX S6 ATF VM PLUS TB 209L"/>
    <s v="209L"/>
    <x v="0"/>
    <s v="SB"/>
    <x v="0"/>
    <s v="Shell Brand"/>
    <m/>
    <s v="Importado"/>
    <s v="Importado"/>
    <s v="Y"/>
    <d v="2015-12-30T00:00:00"/>
    <s v="Premium"/>
    <m/>
    <s v="NO"/>
    <s v="NA"/>
    <s v="NA"/>
    <s v="NA"/>
    <s v="GLC (Alemanha)"/>
    <s v="001F0922002VSHA246"/>
    <s v="001F0922"/>
    <s v="002VSH"/>
    <s v="A246"/>
    <n v="2710199200"/>
    <s v="TAMBOR"/>
    <s v="etiqueta nacionalização"/>
    <m/>
    <m/>
    <n v="550040072"/>
    <m/>
    <m/>
    <m/>
  </r>
  <r>
    <s v="YES"/>
    <n v="43355967"/>
    <s v="MYSELLA S5 S40 TB 1000OW"/>
    <s v="1000L"/>
    <x v="0"/>
    <s v="SB"/>
    <x v="2"/>
    <s v="Shell Brand"/>
    <m/>
    <s v="MYSELLA S5 S40 GRANEL"/>
    <s v="Local"/>
    <s v="Y"/>
    <d v="2015-11-09T00:00:00"/>
    <s v="Premium"/>
    <m/>
    <s v="NO"/>
    <s v="NA"/>
    <s v="NA"/>
    <s v="NA"/>
    <s v="Shell Ilha"/>
    <s v="001E7186002VJWA309"/>
    <s v="001E7186"/>
    <s v="002VJW"/>
    <s v="A309"/>
    <n v="2710193200"/>
    <s v="TB 1000"/>
    <s v="Post Printed"/>
    <m/>
    <m/>
    <m/>
    <s v="5011987018488"/>
    <m/>
    <m/>
  </r>
  <r>
    <s v="YES"/>
    <n v="52356807"/>
    <s v="GADUS 1582 170KG"/>
    <s v="170KG"/>
    <x v="0"/>
    <s v="SB"/>
    <x v="0"/>
    <s v="Shell Brand"/>
    <m/>
    <s v="Importado"/>
    <s v="Importado"/>
    <s v="N"/>
    <d v="2021-05-10T00:00:00"/>
    <s v="Mainstream"/>
    <m/>
    <s v="NO"/>
    <s v="NA"/>
    <s v="NA"/>
    <s v="NA"/>
    <s v="Shell Deutschland"/>
    <s v="001E9581002VT9A1P5"/>
    <s v="001E9581"/>
    <s v="002VT9"/>
    <s v="A1P5"/>
    <n v="3403190000"/>
    <s v="TAMBOR"/>
    <s v="etiqueta nacionalização"/>
    <m/>
    <m/>
    <n v="550054668"/>
    <m/>
    <m/>
    <m/>
  </r>
  <r>
    <s v="YES"/>
    <n v="45656809"/>
    <s v="TELLUS S2 V 100 TB 209L"/>
    <s v="209L"/>
    <x v="0"/>
    <s v="SB"/>
    <x v="0"/>
    <s v="Shell Brand"/>
    <m/>
    <s v="TELLUS S2 V 100 GRANEL"/>
    <s v="Local"/>
    <s v="Y"/>
    <d v="2011-11-03T00:00:00"/>
    <s v="Mainstream"/>
    <m/>
    <s v="NO"/>
    <s v="NA"/>
    <s v="NA"/>
    <s v="NA"/>
    <s v="Shell Ilha"/>
    <s v="001D7752002VSHA309"/>
    <s v="001D7752"/>
    <s v="002VSH"/>
    <s v="A309"/>
    <n v="2710193200"/>
    <s v="TAMBOR"/>
    <s v="Post Printed"/>
    <m/>
    <m/>
    <m/>
    <s v="5011987196834"/>
    <m/>
    <m/>
  </r>
  <r>
    <s v="YES"/>
    <n v="43356849"/>
    <s v="SCANIA OIL MTF 75W-80 TB 2O9L"/>
    <s v="209L"/>
    <x v="0"/>
    <s v="GPO"/>
    <x v="0"/>
    <s v="SCANIA"/>
    <s v="SCANIA OIL MTF 75W-80"/>
    <s v="Importado"/>
    <s v="Importado"/>
    <s v="Y"/>
    <d v="2022-03-08T00:00:00"/>
    <s v="Mainstream"/>
    <m/>
    <s v="NO"/>
    <s v="NA"/>
    <s v="NA"/>
    <s v="NA"/>
    <s v="Shell Deutschland"/>
    <s v="001J0621002WXHA768"/>
    <s v="001J0621"/>
    <s v="002WXH"/>
    <s v="A768"/>
    <n v="27101992"/>
    <s v="TAMBOR"/>
    <s v="etiqueta nacionalização"/>
    <m/>
    <m/>
    <n v="550060180"/>
    <m/>
    <m/>
    <m/>
  </r>
  <r>
    <s v="YES"/>
    <n v="44456860"/>
    <s v="SPIRAX S6 GXME 75W80 20L"/>
    <s v="20L"/>
    <x v="0"/>
    <s v="SB"/>
    <x v="0"/>
    <s v="Shell Brand"/>
    <m/>
    <s v="Importado"/>
    <s v="Importado"/>
    <s v="Y"/>
    <d v="2017-09-04T00:00:00"/>
    <s v="Premium"/>
    <m/>
    <s v="NO"/>
    <s v="NA"/>
    <s v="NA"/>
    <s v="NA"/>
    <s v="GLC (Alemanha)"/>
    <s v="001D8272 002VNFA1P5"/>
    <s v="001D8272"/>
    <s v="002VNF"/>
    <s v="A1P5"/>
    <n v="3403190000"/>
    <s v="BOMBONA"/>
    <s v="etiqueta nacionalização"/>
    <m/>
    <m/>
    <n v="550027940"/>
    <m/>
    <m/>
    <m/>
  </r>
  <r>
    <s v="YES"/>
    <n v="43356979"/>
    <s v="SCANIA OIL MTF 75W-80 TB 1000L"/>
    <s v="1000L"/>
    <x v="0"/>
    <s v="GPO"/>
    <x v="0"/>
    <s v="SCANIA"/>
    <s v="SCANIA OIL MTF 75W-80"/>
    <s v="Importado"/>
    <s v="Importado"/>
    <s v="Y"/>
    <d v="2021-05-14T00:00:00"/>
    <s v="Mainstream"/>
    <m/>
    <s v="NO"/>
    <s v="NA"/>
    <s v="NA"/>
    <s v="NA"/>
    <s v="Shell Deutschland"/>
    <s v="001J0621002VJWA768"/>
    <s v="001J0621"/>
    <s v="002VJW"/>
    <s v="A768"/>
    <n v="27101992"/>
    <s v="TB 1000"/>
    <s v="etiqueta nacionalização"/>
    <m/>
    <m/>
    <n v="550060177"/>
    <m/>
    <m/>
    <m/>
  </r>
  <r>
    <s v="YES"/>
    <n v="49757801"/>
    <s v="WBF 100 NOVO GRANEL"/>
    <s v="GRANEL"/>
    <x v="0"/>
    <s v="SB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1176A03Q"/>
    <s v="114B0008"/>
    <s v="001176"/>
    <s v="A03Q"/>
    <n v="2710193200"/>
    <s v="GRANEL"/>
    <s v="NO Label"/>
    <m/>
    <m/>
    <m/>
    <m/>
    <m/>
    <m/>
  </r>
  <r>
    <s v="YES"/>
    <n v="45657809"/>
    <s v="OMALA S2 G 100 TB 209L"/>
    <s v="209L"/>
    <x v="0"/>
    <s v="SB"/>
    <x v="0"/>
    <s v="Shell Brand"/>
    <m/>
    <s v="OMALA S2 G 100 GRANEL"/>
    <s v="Local"/>
    <s v="Y"/>
    <d v="2012-01-11T00:00:00"/>
    <s v="Mainstream"/>
    <m/>
    <s v="NO"/>
    <s v="NA"/>
    <s v="NA"/>
    <s v="NA"/>
    <s v="Shell Ilha"/>
    <s v="001D7835002VSHA309"/>
    <s v="001D7835"/>
    <s v="002VSH"/>
    <s v="A309"/>
    <n v="2710193200"/>
    <s v="TAMBOR"/>
    <s v="Post Printed"/>
    <m/>
    <m/>
    <m/>
    <s v="5011987195714"/>
    <m/>
    <m/>
  </r>
  <r>
    <s v="YES"/>
    <n v="49757809"/>
    <s v="WBF 100 NOVO TB 209L"/>
    <s v="209L"/>
    <x v="0"/>
    <s v="SB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2VSHA309"/>
    <s v="114B0008"/>
    <s v="002VSH"/>
    <s v="A309"/>
    <n v="2710193200"/>
    <s v="TAMBOR"/>
    <s v="Post Printed"/>
    <m/>
    <m/>
    <m/>
    <s v="5011987206342"/>
    <m/>
    <m/>
  </r>
  <r>
    <s v="YES"/>
    <n v="45657855"/>
    <s v="OMALA S2 G 100 FR 20L"/>
    <s v="20L"/>
    <x v="0"/>
    <s v="SB"/>
    <x v="0"/>
    <s v="Shell Brand"/>
    <m/>
    <s v="OMALA S2 G 100 GRANEL"/>
    <s v="Local"/>
    <s v="N"/>
    <d v="2020-07-20T00:00:00"/>
    <s v="Mainstream"/>
    <m/>
    <s v="NO"/>
    <s v="NA"/>
    <s v="NA"/>
    <s v="NA"/>
    <s v="Shell Ilha"/>
    <s v="001D7835002VWLA309"/>
    <s v="001D7835"/>
    <s v="002VWL"/>
    <s v="A309"/>
    <n v="2710193200"/>
    <s v="BOMBONA"/>
    <s v="Pre Printed"/>
    <m/>
    <m/>
    <m/>
    <s v="'05011987261150"/>
    <m/>
    <m/>
  </r>
  <r>
    <s v="YES"/>
    <n v="49757855"/>
    <s v="WBF 100 NOVO FR. 20LT"/>
    <s v="20L"/>
    <x v="0"/>
    <s v="SB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2VWLA309"/>
    <s v="114B0008"/>
    <s v="002VWL"/>
    <s v="A309"/>
    <n v="2710193200"/>
    <s v="BOMBONA"/>
    <s v="Pre Printed"/>
    <m/>
    <m/>
    <m/>
    <s v="'05011987192584"/>
    <m/>
    <m/>
  </r>
  <r>
    <s v="NO"/>
    <n v="43357860"/>
    <s v="MB AXLE OIL 75W90 235.8 FR 20L"/>
    <s v="20L"/>
    <x v="2"/>
    <s v="GPO"/>
    <x v="0"/>
    <s v="MB"/>
    <m/>
    <s v="Importado"/>
    <s v="Importado"/>
    <s v="Y"/>
    <s v="-"/>
    <s v="Mainstream"/>
    <m/>
    <s v="NO"/>
    <s v="NA"/>
    <s v="NA"/>
    <s v="NA"/>
    <s v="USA"/>
    <s v="001F0904002VNDA879"/>
    <s v="001F0904"/>
    <s v="002VND"/>
    <s v="A879"/>
    <n v="34039900"/>
    <s v="BOMBONA"/>
    <s v="etiqueta nacionalização"/>
    <m/>
    <m/>
    <n v="550063333"/>
    <m/>
    <m/>
    <m/>
  </r>
  <r>
    <s v="YES"/>
    <n v="49757907"/>
    <s v="WBF 100 NOVO CX 4X4L"/>
    <s v="4x4L"/>
    <x v="0"/>
    <s v="SB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2W2KA1SN"/>
    <s v="114B0008"/>
    <s v="002W2K"/>
    <s v="A1SN"/>
    <n v="2710193200"/>
    <s v="4 L"/>
    <s v="Pre Printed"/>
    <m/>
    <m/>
    <m/>
    <m/>
    <m/>
    <m/>
  </r>
  <r>
    <s v="YES"/>
    <n v="45257909"/>
    <s v="SPIRAX S2 ALS 85W-140 12X1L"/>
    <s v="12x1L"/>
    <x v="0"/>
    <s v="SB"/>
    <x v="0"/>
    <s v="Shell Brand"/>
    <m/>
    <s v="Importado"/>
    <s v="Importado"/>
    <s v="Y"/>
    <d v="2011-03-28T00:00:00"/>
    <s v="Mainstream"/>
    <m/>
    <s v="NO"/>
    <s v="NA"/>
    <s v="NA"/>
    <s v="NA"/>
    <s v="SOLA (Argentina)"/>
    <s v="001D8280002W1YA316"/>
    <s v="001D8280"/>
    <s v="002W1Y"/>
    <s v="A316"/>
    <n v="2710193200"/>
    <s v="1 L"/>
    <s v="etiqueta nacionalização"/>
    <m/>
    <m/>
    <s v="-"/>
    <m/>
    <m/>
    <m/>
  </r>
  <r>
    <s v="YES"/>
    <n v="45658801"/>
    <s v="OMALA S2 G 150 GRANEL"/>
    <s v="GRANEL"/>
    <x v="0"/>
    <s v="SB"/>
    <x v="0"/>
    <s v="Shell Brand"/>
    <m/>
    <s v="OMALA S2 G 150 GRANEL"/>
    <s v="Local"/>
    <s v="Y"/>
    <d v="2011-10-26T00:00:00"/>
    <s v="Mainstream"/>
    <m/>
    <s v="NO"/>
    <s v="NA"/>
    <s v="NA"/>
    <s v="NA"/>
    <s v="Shell Ilha"/>
    <s v="001D7836001176A03Q"/>
    <s v="001D7836"/>
    <s v="001176"/>
    <s v="A03Q"/>
    <n v="2710193200"/>
    <s v="GRANEL"/>
    <s v="NO Label"/>
    <m/>
    <m/>
    <m/>
    <m/>
    <m/>
    <m/>
  </r>
  <r>
    <s v="YES"/>
    <n v="45658809"/>
    <s v="OMALA S2 G 150 TB 209L"/>
    <s v="209L"/>
    <x v="0"/>
    <s v="SB"/>
    <x v="0"/>
    <s v="Shell Brand"/>
    <m/>
    <s v="OMALA S2 G 150 GRANEL"/>
    <s v="Local"/>
    <s v="Y"/>
    <d v="2011-10-28T00:00:00"/>
    <s v="Mainstream"/>
    <m/>
    <s v="NO"/>
    <s v="NA"/>
    <s v="NA"/>
    <s v="NA"/>
    <s v="Shell Ilha"/>
    <s v="001D7836002VSHA309"/>
    <s v="001D7836"/>
    <s v="002VSH"/>
    <s v="A309"/>
    <n v="2710193200"/>
    <s v="TAMBOR"/>
    <s v="Post Printed"/>
    <m/>
    <m/>
    <m/>
    <s v="5011987195578"/>
    <m/>
    <m/>
  </r>
  <r>
    <s v="YES"/>
    <n v="45258845"/>
    <s v="SPIRAX S3 ATF MD3 CX 6 X 1L"/>
    <n v="5.6760000000000002"/>
    <x v="0"/>
    <s v="SB"/>
    <x v="0"/>
    <s v="Shell Brand"/>
    <m/>
    <s v="Importado"/>
    <s v="Importado"/>
    <s v="Y"/>
    <d v="2019-09-01T00:00:00"/>
    <s v="Mainstream"/>
    <m/>
    <s v="NO"/>
    <s v="NA"/>
    <s v="NA"/>
    <s v="NA"/>
    <s v="SOPUS"/>
    <s v="001D8298002XO5NAMD"/>
    <s v="001D8298"/>
    <s v="002XO5"/>
    <s v="NAMD"/>
    <n v="2710199200"/>
    <s v="PEQUENO EMBALADO"/>
    <s v="etiqueta nacionalização"/>
    <m/>
    <m/>
    <n v="550049814"/>
    <m/>
    <m/>
    <m/>
  </r>
  <r>
    <s v="YES"/>
    <n v="45258849"/>
    <s v="SPIRAX S3 ATF MD3 TAMBOR"/>
    <s v="55 UGL"/>
    <x v="0"/>
    <s v="SB"/>
    <x v="0"/>
    <s v="Shell Brand"/>
    <m/>
    <s v="Importado"/>
    <s v="Importado"/>
    <s v="Y"/>
    <d v="2011-10-24T00:00:00"/>
    <s v="Mainstream"/>
    <m/>
    <s v="NO"/>
    <s v="NA"/>
    <s v="NA"/>
    <s v="NA"/>
    <s v="SCAN (Canadá)"/>
    <s v="001D8298002VJ3A1WJ"/>
    <s v="001D8298"/>
    <s v="002VJ3"/>
    <s v="A1WJ"/>
    <n v="2710199200"/>
    <s v="TAMBOR"/>
    <s v="etiqueta nacionalização"/>
    <m/>
    <m/>
    <n v="550026919"/>
    <m/>
    <m/>
    <m/>
  </r>
  <r>
    <s v="YES"/>
    <n v="44458849"/>
    <s v="SPIRAX S6  ATF A 295 TB 209L"/>
    <s v="209L"/>
    <x v="0"/>
    <s v="SB"/>
    <x v="0"/>
    <s v="Shell Brand"/>
    <m/>
    <s v="Importado"/>
    <s v="Importado"/>
    <s v="Y"/>
    <d v="2021-07-02T00:00:00"/>
    <s v="Premium"/>
    <m/>
    <s v="NO"/>
    <s v="NA"/>
    <s v="NA"/>
    <s v="NA"/>
    <s v="Shell Deutschland"/>
    <s v="001D8305002VSHA1P5"/>
    <s v="001D8305"/>
    <s v="002VSH"/>
    <s v="A1P5"/>
    <n v="3819000000"/>
    <s v="TAMBOR"/>
    <s v="etiqueta nacionalização"/>
    <m/>
    <m/>
    <n v="550032968"/>
    <m/>
    <m/>
    <m/>
  </r>
  <r>
    <s v="YES"/>
    <n v="45658855"/>
    <s v="OMALA S2 G 150 FR. 20LT."/>
    <s v="20L"/>
    <x v="0"/>
    <s v="SB"/>
    <x v="0"/>
    <s v="Shell Brand"/>
    <m/>
    <s v="OMALA S2 G 150 GRANEL"/>
    <s v="Local"/>
    <s v="Y"/>
    <d v="2011-12-01T00:00:00"/>
    <s v="Mainstream"/>
    <m/>
    <s v="NO"/>
    <s v="NA"/>
    <s v="NA"/>
    <s v="NA"/>
    <s v="Shell Ilha"/>
    <s v="001D7836002VWLA309"/>
    <s v="001D7836"/>
    <s v="002VWL"/>
    <s v="A309"/>
    <n v="2710193200"/>
    <s v="BOMBONA"/>
    <s v="Pre Printed"/>
    <m/>
    <m/>
    <m/>
    <s v="'05011987203273"/>
    <m/>
    <m/>
  </r>
  <r>
    <s v="YES"/>
    <n v="45258860"/>
    <s v="SPIRAX S3 ATF MD3 BALDE"/>
    <s v="20L"/>
    <x v="0"/>
    <s v="SB"/>
    <x v="0"/>
    <s v="Shell Brand"/>
    <m/>
    <s v="Importado"/>
    <s v="Importado"/>
    <s v="Y"/>
    <d v="2011-10-25T00:00:00"/>
    <s v="Mainstream"/>
    <m/>
    <s v="NO"/>
    <s v="NA"/>
    <s v="NA"/>
    <s v="NA"/>
    <s v="SCAN (Canadá)"/>
    <s v="001D8298002VOMA1WJ"/>
    <s v="001D8298"/>
    <s v="002VOM"/>
    <s v="A1WJ"/>
    <n v="2710199200"/>
    <s v="BOMBONA"/>
    <s v="etiqueta nacionalização"/>
    <m/>
    <m/>
    <n v="550026920"/>
    <m/>
    <m/>
    <m/>
  </r>
  <r>
    <s v="YES"/>
    <n v="45658967"/>
    <s v=" OMALA S2 G 150 TB1000 OW"/>
    <s v="1000L"/>
    <x v="0"/>
    <s v="SB"/>
    <x v="0"/>
    <s v="Shell Brand"/>
    <m/>
    <s v="OMALA S2 G 150 GRANEL"/>
    <s v="Local"/>
    <s v="Y"/>
    <d v="2017-07-16T00:00:00"/>
    <s v="Mainstream"/>
    <m/>
    <s v="NO"/>
    <s v="NA"/>
    <s v="NA"/>
    <s v="NA"/>
    <s v="Shell Ilha"/>
    <s v="001D7836002VJWA309"/>
    <s v="001D7836"/>
    <s v="002VJW"/>
    <s v="A309"/>
    <n v="2710193200"/>
    <s v="TB 1000"/>
    <s v="Post Printed"/>
    <m/>
    <m/>
    <m/>
    <s v="5011987195684"/>
    <m/>
    <m/>
  </r>
  <r>
    <s v="YES"/>
    <n v="44459801"/>
    <s v="SPIRAX S6 ATF D6 GRANEL"/>
    <s v="GRANEL"/>
    <x v="0"/>
    <s v="SB"/>
    <x v="0"/>
    <s v="Shell Brand"/>
    <m/>
    <s v="Importado"/>
    <s v="Importado"/>
    <s v="Y"/>
    <d v="2017-08-18T00:00:00"/>
    <s v="Premium"/>
    <m/>
    <s v="NO"/>
    <s v="NA"/>
    <s v="NA"/>
    <s v="NA"/>
    <s v="SOPUS (EUA)"/>
    <s v="001D8308001176A03Q"/>
    <s v="001D8308"/>
    <s v="001176"/>
    <s v="A03Q"/>
    <n v="2710199200"/>
    <s v="GRANEL"/>
    <s v="etiqueta nacionalização"/>
    <m/>
    <m/>
    <n v="500009122"/>
    <m/>
    <m/>
    <m/>
  </r>
  <r>
    <s v="YES"/>
    <n v="45659809"/>
    <s v="OMALA S2 G 220 TB 209L"/>
    <s v="209L"/>
    <x v="0"/>
    <s v="SB"/>
    <x v="0"/>
    <s v="Shell Brand"/>
    <m/>
    <s v="OMALA S2 G 220 GRANEL"/>
    <s v="Local"/>
    <s v="Y"/>
    <d v="2011-10-14T00:00:00"/>
    <s v="Mainstream"/>
    <m/>
    <s v="NO"/>
    <s v="NA"/>
    <s v="NA"/>
    <s v="NA"/>
    <s v="Shell Ilha"/>
    <s v="001D7837002VSHA309"/>
    <s v="001D7837"/>
    <s v="002VSH"/>
    <s v="A309"/>
    <n v="2710193200"/>
    <s v="TAMBOR"/>
    <s v="Post Printed"/>
    <m/>
    <m/>
    <m/>
    <s v="5011987195417"/>
    <m/>
    <m/>
  </r>
  <r>
    <s v="YES"/>
    <n v="45659855"/>
    <s v="OMALA S2 G 220 FR. 20LT."/>
    <s v="20L"/>
    <x v="0"/>
    <s v="SB"/>
    <x v="0"/>
    <s v="Shell Brand"/>
    <m/>
    <s v="OMALA S2 G 220 GRANEL"/>
    <s v="Local"/>
    <s v="Y"/>
    <d v="2011-10-18T00:00:00"/>
    <s v="Mainstream"/>
    <m/>
    <s v="NO"/>
    <s v="NA"/>
    <s v="NA"/>
    <s v="NA"/>
    <s v="Shell Ilha"/>
    <s v="001D7837002VWLA309"/>
    <s v="001D7837"/>
    <s v="002VWL"/>
    <s v="A309"/>
    <n v="2710193200"/>
    <s v="BOMBONA"/>
    <s v="Pre Printed"/>
    <m/>
    <m/>
    <m/>
    <s v="'05011987203280"/>
    <m/>
    <m/>
  </r>
  <r>
    <s v="YES"/>
    <n v="43560801"/>
    <s v="HELIX HX5 15W40 (2450) SL GRANEL"/>
    <s v="GRANEL"/>
    <x v="0"/>
    <s v="SB"/>
    <x v="0"/>
    <s v="Shell Brand"/>
    <m/>
    <s v="HELIX HX5 15W40 (2450) SL GRANEL"/>
    <s v="Local"/>
    <s v="N"/>
    <d v="2018-11-07T00:00:00"/>
    <s v="Mainstream"/>
    <m/>
    <s v="NO"/>
    <s v="NA"/>
    <s v="NA"/>
    <s v="NA"/>
    <s v="Shell Ilha"/>
    <s v="001G7411001176A03Q"/>
    <s v="001G7411"/>
    <s v="001176"/>
    <s v="A03Q"/>
    <n v="2710193200"/>
    <s v="GRANEL"/>
    <s v="NO Label"/>
    <m/>
    <m/>
    <m/>
    <m/>
    <m/>
    <m/>
  </r>
  <r>
    <s v="YES"/>
    <n v="43060801"/>
    <s v="SPIRAX S3 AX 80W90 GRANEL"/>
    <s v="GRANEL"/>
    <x v="0"/>
    <s v="SB"/>
    <x v="0"/>
    <s v="Shell Brand"/>
    <m/>
    <s v="SPIRAX S3 AX 80W90 GRANEL"/>
    <s v="Local"/>
    <s v="Y"/>
    <d v="2012-02-01T00:00:00"/>
    <s v="Mainstream"/>
    <m/>
    <s v="NO"/>
    <s v="NA"/>
    <s v="NA"/>
    <s v="NA"/>
    <s v="Shell Ilha"/>
    <s v="001D8281001176A03Q"/>
    <s v="001D8281"/>
    <s v="001176"/>
    <s v="A03Q"/>
    <n v="2710193200"/>
    <s v="GRANEL"/>
    <s v="NO Label"/>
    <m/>
    <m/>
    <m/>
    <m/>
    <m/>
    <m/>
  </r>
  <r>
    <s v="YES"/>
    <n v="45260801"/>
    <s v="SPIRAX S6 AXME 75W-90 GRANEL"/>
    <s v="GRANEL"/>
    <x v="0"/>
    <s v="SB"/>
    <x v="0"/>
    <s v="Shell Brand"/>
    <m/>
    <s v="Importado"/>
    <s v="Importado"/>
    <s v="Y"/>
    <d v="2011-10-13T00:00:00"/>
    <s v="Premium"/>
    <m/>
    <s v="NO"/>
    <s v="NA"/>
    <s v="NA"/>
    <s v="NA"/>
    <s v="Nanterre (França)"/>
    <s v="001D8290001176A03Q"/>
    <s v="001D8290"/>
    <s v="001176"/>
    <s v="A03Q"/>
    <n v="3403190000"/>
    <s v="GRANEL"/>
    <s v="etiqueta nacionalização"/>
    <m/>
    <m/>
    <n v="500005854"/>
    <m/>
    <m/>
    <m/>
  </r>
  <r>
    <s v="YES"/>
    <n v="45660809"/>
    <s v="OMALA S2 G 320 TB 209L"/>
    <s v="209L"/>
    <x v="0"/>
    <s v="SB"/>
    <x v="0"/>
    <s v="Shell Brand"/>
    <m/>
    <s v="OMALA S2 G 320 GRANEL"/>
    <s v="Local"/>
    <s v="Y"/>
    <d v="2011-10-14T00:00:00"/>
    <s v="Mainstream"/>
    <m/>
    <s v="NO"/>
    <s v="NA"/>
    <s v="NA"/>
    <s v="NA"/>
    <s v="Shell Ilha"/>
    <s v="001D7838002VSHA309"/>
    <s v="001D7838"/>
    <s v="002VSH"/>
    <s v="A309"/>
    <n v="2710193200"/>
    <s v="TAMBOR"/>
    <s v="Post Printed"/>
    <m/>
    <m/>
    <m/>
    <s v="5011987195257"/>
    <m/>
    <m/>
  </r>
  <r>
    <s v="YES"/>
    <n v="43060809"/>
    <s v="SPIRAX S3 AX 80W90 TB 209L"/>
    <s v="209L"/>
    <x v="0"/>
    <s v="SB"/>
    <x v="0"/>
    <s v="Shell Brand"/>
    <m/>
    <s v="SPIRAX S3 AX 80W90 GRANEL"/>
    <s v="Local"/>
    <s v="Y"/>
    <d v="2012-03-14T00:00:00"/>
    <s v="Mainstream"/>
    <m/>
    <s v="NO"/>
    <s v="NA"/>
    <s v="NA"/>
    <s v="NA"/>
    <s v="Shell Ilha"/>
    <s v="001D8281002VSHA309"/>
    <s v="001D8281"/>
    <s v="002VSH"/>
    <s v="A309"/>
    <n v="2710193200"/>
    <s v="TAMBOR"/>
    <s v="Post Printed"/>
    <m/>
    <m/>
    <m/>
    <s v="5011987193338"/>
    <m/>
    <m/>
  </r>
  <r>
    <s v="YES"/>
    <n v="45260849"/>
    <s v="SPIRAX S6 AXME 75W-90 TB 209L"/>
    <s v="209L"/>
    <x v="0"/>
    <s v="SB"/>
    <x v="0"/>
    <s v="Shell Brand"/>
    <m/>
    <s v="Importado"/>
    <s v="Importado"/>
    <s v="Y"/>
    <d v="2011-10-27T00:00:00"/>
    <s v="Premium"/>
    <m/>
    <s v="NO"/>
    <s v="NA"/>
    <s v="NA"/>
    <s v="NA"/>
    <s v="GLC (Alemanha)"/>
    <s v="001D8290002VSHA309"/>
    <s v="001D8290"/>
    <s v="002VSH"/>
    <s v="A309"/>
    <n v="3403190000"/>
    <s v="TAMBOR"/>
    <s v="etiqueta nacionalização"/>
    <m/>
    <m/>
    <n v="550027907"/>
    <m/>
    <m/>
    <m/>
  </r>
  <r>
    <s v="YES"/>
    <n v="45660855"/>
    <s v="OMALA S2 G 320 FR. 20LT."/>
    <s v="20L"/>
    <x v="0"/>
    <s v="SB"/>
    <x v="0"/>
    <s v="Shell Brand"/>
    <m/>
    <s v="OMALA S2 G 320 GRANEL"/>
    <s v="Local"/>
    <s v="Y"/>
    <d v="2011-10-25T00:00:00"/>
    <s v="Mainstream"/>
    <m/>
    <s v="NO"/>
    <s v="NA"/>
    <s v="NA"/>
    <s v="NA"/>
    <s v="Shell Ilha"/>
    <s v="001D7838002VWLA309"/>
    <s v="001D7838"/>
    <s v="002VWL"/>
    <s v="A309"/>
    <n v="2710193200"/>
    <s v="BOMBONA"/>
    <s v="Pre Printed"/>
    <m/>
    <m/>
    <m/>
    <s v="'05011987203297"/>
    <m/>
    <m/>
  </r>
  <r>
    <s v="YES"/>
    <n v="43060855"/>
    <s v="SPIRAX S3 AX 80W90 FR. 20LT."/>
    <s v="20L"/>
    <x v="0"/>
    <s v="SB"/>
    <x v="0"/>
    <s v="Shell Brand"/>
    <m/>
    <s v="SPIRAX S3 AX 80W90 GRANEL"/>
    <s v="Local"/>
    <s v="N"/>
    <d v="2012-04-10T00:00:00"/>
    <s v="Mainstream"/>
    <m/>
    <s v="NO"/>
    <s v="NA"/>
    <s v="NA"/>
    <s v="NA"/>
    <s v="Shell Ilha"/>
    <s v="001D8281002VWLA309"/>
    <s v="001D8281"/>
    <s v="002VWL"/>
    <s v="A309"/>
    <n v="2710193200"/>
    <s v="BOMBONA"/>
    <s v="Pre Printed"/>
    <m/>
    <m/>
    <m/>
    <s v="'05011987214002"/>
    <m/>
    <m/>
  </r>
  <r>
    <s v="YES"/>
    <n v="45260860"/>
    <s v="SPIRAX S6 AXME 75W-90 BALDE"/>
    <s v="20L"/>
    <x v="0"/>
    <s v="SB"/>
    <x v="0"/>
    <s v="Shell Brand"/>
    <m/>
    <s v="Importado"/>
    <s v="Importado"/>
    <s v="Y"/>
    <d v="2012-02-29T00:00:00"/>
    <s v="Premium"/>
    <m/>
    <s v="NO"/>
    <s v="NA"/>
    <s v="NA"/>
    <s v="NA"/>
    <s v="GLC (Alemanha)"/>
    <s v="001D8290002VNFA246"/>
    <s v="001D8290"/>
    <s v="002VNF"/>
    <s v="A246"/>
    <n v="3403190000"/>
    <s v="BOMBONA"/>
    <s v="etiqueta nacionalização"/>
    <m/>
    <m/>
    <n v="550027906"/>
    <m/>
    <m/>
    <m/>
  </r>
  <r>
    <s v="YES"/>
    <n v="47061801"/>
    <s v="ALEXIA 50 GRANEL"/>
    <s v="GRANEL"/>
    <x v="0"/>
    <s v="SB"/>
    <x v="0"/>
    <s v="Shell Brand"/>
    <m/>
    <s v="ALEXIA 50 GRANEL"/>
    <s v="Local"/>
    <s v="Y"/>
    <d v="2015-10-01T00:00:00"/>
    <s v="Mainstream"/>
    <m/>
    <s v="NO"/>
    <s v="NA"/>
    <s v="NA"/>
    <s v="NA"/>
    <s v="Shell Ilha"/>
    <s v="001A0095001176A03Q"/>
    <s v="001A0095"/>
    <s v="001176"/>
    <s v="A03Q"/>
    <n v="2710193200"/>
    <s v="GRANEL"/>
    <s v="NO Label"/>
    <m/>
    <m/>
    <m/>
    <m/>
    <m/>
    <m/>
  </r>
  <r>
    <s v="YES"/>
    <n v="47061809"/>
    <s v="ALEXIA 50 TB 209L"/>
    <s v="209L"/>
    <x v="0"/>
    <s v="SB"/>
    <x v="2"/>
    <s v="Shell Brand"/>
    <m/>
    <s v="ALEXIA 50 GRANEL"/>
    <s v="Local"/>
    <s v="Y"/>
    <d v="2011-10-13T00:00:00"/>
    <s v="Mainstream"/>
    <m/>
    <s v="NO"/>
    <s v="NA"/>
    <s v="NA"/>
    <s v="NA"/>
    <s v="Shell Ilha"/>
    <s v="001A0095002VSHA309"/>
    <s v="001A0095"/>
    <s v="002VSH"/>
    <s v="A309"/>
    <n v="2710193200"/>
    <s v="TAMBOR"/>
    <s v="Post Printed"/>
    <m/>
    <m/>
    <m/>
    <s v="5011987199385"/>
    <m/>
    <m/>
  </r>
  <r>
    <s v="YES"/>
    <n v="45661809"/>
    <s v="OMALA S2 G 68 TB 209L"/>
    <s v="209L"/>
    <x v="0"/>
    <s v="SB"/>
    <x v="0"/>
    <s v="Shell Brand"/>
    <m/>
    <s v="OMALA S2 G 68 GRANEL"/>
    <s v="Local"/>
    <s v="Y"/>
    <d v="2011-10-28T00:00:00"/>
    <s v="Mainstream"/>
    <m/>
    <s v="NO"/>
    <s v="NA"/>
    <s v="NA"/>
    <s v="NA"/>
    <s v="Shell Ilha"/>
    <s v="001D7834002VSHA309"/>
    <s v="001D7834"/>
    <s v="002VSH"/>
    <s v="A309"/>
    <n v="2710193200"/>
    <s v="TAMBOR"/>
    <s v="Post Printed"/>
    <m/>
    <m/>
    <m/>
    <s v="5011987195790"/>
    <m/>
    <m/>
  </r>
  <r>
    <s v="YES"/>
    <n v="43061809"/>
    <s v="SPIRAX S3 AD 80W90 TB 209L"/>
    <s v="209L"/>
    <x v="0"/>
    <s v="SB"/>
    <x v="0"/>
    <s v="Shell Brand"/>
    <s v="SPIRAX S3 AD 80W90"/>
    <s v="SPIRAX S3 AD 80W90 GRANEL"/>
    <s v="Local"/>
    <s v="N"/>
    <d v="2020-06-15T00:00:00"/>
    <s v="Mainstream"/>
    <m/>
    <s v="NO"/>
    <s v="NA"/>
    <s v="NA"/>
    <s v="NA"/>
    <s v="Shell Ilha"/>
    <s v="001D8284002VSHA309"/>
    <s v="001D8284"/>
    <s v="002VSH"/>
    <s v="A309"/>
    <n v="2710193200"/>
    <s v="TAMBOR"/>
    <s v="Post Printed"/>
    <m/>
    <m/>
    <m/>
    <s v="5011987193246"/>
    <m/>
    <m/>
  </r>
  <r>
    <s v="YES"/>
    <n v="45261849"/>
    <s v="CORENA S4 R 46 TAMBOR"/>
    <s v="55 UGL"/>
    <x v="0"/>
    <s v="SB"/>
    <x v="0"/>
    <s v="Shell Brand"/>
    <m/>
    <s v="Importado"/>
    <s v="Importado"/>
    <s v="Y"/>
    <d v="2012-07-04T00:00:00"/>
    <s v="Premium"/>
    <m/>
    <s v="YES"/>
    <n v="40135849"/>
    <s v="CORENA S4 R 46 TB 209L (IMP)"/>
    <s v="NA"/>
    <s v="SCAN (Canadá)"/>
    <s v="001D7786002VSHA246"/>
    <s v="001D7786"/>
    <s v="002VSH"/>
    <s v="A246"/>
    <n v="3403990000"/>
    <s v="TAMBOR"/>
    <s v="etiqueta nacionalização"/>
    <m/>
    <m/>
    <n v="550026173"/>
    <m/>
    <m/>
    <s v="Acompanhar compra e alterar status para &quot;F&quot; quando fornecimento da nova fonte normalizar"/>
  </r>
  <r>
    <s v="YES"/>
    <n v="43061855"/>
    <s v="SPIRAX S3 AD 80W90 FR 20L"/>
    <s v="20L"/>
    <x v="0"/>
    <s v="SB"/>
    <x v="0"/>
    <s v="Shell Brand"/>
    <s v="SPIRAX S3 AD 80W90"/>
    <s v="SPIRAX S3 AD 80W90 GRANEL"/>
    <s v="Local"/>
    <s v="N"/>
    <d v="2020-03-04T00:00:00"/>
    <s v="Mainstream"/>
    <m/>
    <s v="NO"/>
    <s v="NA"/>
    <s v="NA"/>
    <s v="NA"/>
    <s v="Shell Ilha"/>
    <s v="001D8284002VWLA309"/>
    <s v="001D8284"/>
    <s v="002VWL"/>
    <s v="A309"/>
    <n v="2710193200"/>
    <s v="BOMBONA"/>
    <s v="Pre Printed"/>
    <m/>
    <m/>
    <m/>
    <s v="'05011987060821"/>
    <m/>
    <m/>
  </r>
  <r>
    <s v="YES"/>
    <n v="47061967"/>
    <s v="ALEXIA 50 TB1000 OW"/>
    <s v="1000L"/>
    <x v="0"/>
    <s v="SB"/>
    <x v="2"/>
    <s v="Shell Brand"/>
    <m/>
    <s v="ALEXIA 50 GRANEL"/>
    <s v="Local"/>
    <s v="Y"/>
    <d v="2012-02-15T00:00:00"/>
    <s v="Mainstream"/>
    <m/>
    <s v="NO"/>
    <s v="NA"/>
    <s v="NA"/>
    <s v="NA"/>
    <s v="Shell Ilha"/>
    <s v="001A0095002VJWA309"/>
    <s v="001A0095"/>
    <s v="002VJW"/>
    <s v="A309"/>
    <n v="2710193200"/>
    <s v="TB 1000"/>
    <s v="Post Printed"/>
    <m/>
    <m/>
    <m/>
    <s v="5011987208612"/>
    <m/>
    <m/>
  </r>
  <r>
    <s v="YES"/>
    <n v="45662809"/>
    <s v="MORLINA S2 B 150 TB 209L"/>
    <s v="209L"/>
    <x v="0"/>
    <s v="SB"/>
    <x v="0"/>
    <s v="Shell Brand"/>
    <m/>
    <s v="MORLINA S2 B 150 GRANEL"/>
    <s v="Local"/>
    <s v="Y"/>
    <d v="2011-11-22T00:00:00"/>
    <s v="Mainstream"/>
    <m/>
    <s v="NO"/>
    <s v="NA"/>
    <s v="NA"/>
    <s v="NA"/>
    <s v="Shell Ilha"/>
    <s v="001D7810002VSHA309"/>
    <s v="001D7810"/>
    <s v="002VSH"/>
    <s v="A309"/>
    <n v="2710193200"/>
    <s v="TAMBOR"/>
    <s v="Post Printed"/>
    <m/>
    <m/>
    <m/>
    <s v="5011987196025"/>
    <m/>
    <m/>
  </r>
  <r>
    <s v="YES"/>
    <n v="48862849"/>
    <s v="MELINA 30 TB 209L"/>
    <s v="209L"/>
    <x v="0"/>
    <s v="SB"/>
    <x v="0"/>
    <s v="Shell Brand"/>
    <m/>
    <s v="Importado"/>
    <s v="Importado"/>
    <s v="Y"/>
    <d v="2013-06-03T00:00:00"/>
    <s v="Mainstream"/>
    <m/>
    <s v="NO"/>
    <s v="NA"/>
    <s v="NA"/>
    <s v="NA"/>
    <s v="Shell Sopus"/>
    <s v="001A0325002VSHA18H"/>
    <s v="001A0325"/>
    <s v="002VSH"/>
    <s v="A18H"/>
    <n v="2710193200"/>
    <s v="TAMBOR"/>
    <s v="etiqueta nacionalização"/>
    <m/>
    <m/>
    <n v="550014718"/>
    <m/>
    <m/>
    <m/>
  </r>
  <r>
    <s v="YES"/>
    <n v="49662849"/>
    <s v="TURBO S4 GX 32 TB 209L"/>
    <s v="209L"/>
    <x v="0"/>
    <s v="SB"/>
    <x v="0"/>
    <s v="Shell Brand"/>
    <m/>
    <s v="Importado"/>
    <s v="Importado"/>
    <s v="N"/>
    <d v="2020-12-14T00:00:00"/>
    <s v="Premium"/>
    <m/>
    <s v="NO"/>
    <s v="NA"/>
    <s v="NA"/>
    <s v="NA"/>
    <s v="GLC"/>
    <s v="001F4448002VSHA1P5"/>
    <s v="001F4448"/>
    <s v="002VSH"/>
    <s v="A1P5"/>
    <n v="2710193200"/>
    <s v="TAMBOR"/>
    <s v="etiqueta nacionalização"/>
    <m/>
    <m/>
    <n v="550042862"/>
    <m/>
    <m/>
    <m/>
  </r>
  <r>
    <s v="YES"/>
    <n v="44162935"/>
    <s v="CVT FLUID NS-2 CAIXA 6X4"/>
    <s v="6X4L"/>
    <x v="0"/>
    <s v="GPO"/>
    <x v="0"/>
    <s v="NISSAN"/>
    <m/>
    <s v="Importado"/>
    <s v="Importado"/>
    <s v="N"/>
    <d v="2011-12-22T00:00:00"/>
    <s v="Mainstream"/>
    <m/>
    <s v="NO"/>
    <s v="NA"/>
    <s v="NA"/>
    <s v="NA"/>
    <s v="Nanterre (França)"/>
    <s v="001B052441B0524-"/>
    <s v="001B0524"/>
    <s v="2441B0"/>
    <s v="524-"/>
    <n v="3819000000"/>
    <s v="PEQUENO EMBALADO"/>
    <s v="etiqueta nacionalização"/>
    <m/>
    <m/>
    <n v="449201"/>
    <m/>
    <m/>
    <m/>
  </r>
  <r>
    <s v="YES"/>
    <n v="41063801"/>
    <s v="HELIX HX6 FLEX 15W40 SN GRANEL"/>
    <s v="GRANEL"/>
    <x v="0"/>
    <s v="SB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1176A03Q"/>
    <s v="001E8037"/>
    <s v="001176"/>
    <s v="A03Q"/>
    <n v="2710193200"/>
    <s v="GRANEL"/>
    <s v="NO Label"/>
    <m/>
    <m/>
    <m/>
    <m/>
    <m/>
    <m/>
  </r>
  <r>
    <s v="YES"/>
    <n v="41063809"/>
    <s v="HELIX HX6 FLEX 15W40 SN TB 209L"/>
    <s v="209L"/>
    <x v="0"/>
    <s v="SB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2VSHA309"/>
    <s v="001E8037"/>
    <s v="002VSH"/>
    <s v="A309"/>
    <n v="2710193200"/>
    <s v="TAMBOR"/>
    <s v="Post Printed"/>
    <m/>
    <m/>
    <m/>
    <s v="5011987250376"/>
    <m/>
    <m/>
  </r>
  <r>
    <s v="YES"/>
    <n v="41063905"/>
    <s v="HELIX HX6 FLEX 15W40 SN CX 12X1L"/>
    <s v="12x1L"/>
    <x v="0"/>
    <s v="SB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2W1XA1SN"/>
    <s v="001E8037"/>
    <s v="002W1X"/>
    <s v="A1SN"/>
    <n v="2710193200"/>
    <s v="1 L"/>
    <s v="Pre Printed"/>
    <m/>
    <m/>
    <m/>
    <s v="'05011987242029"/>
    <s v="'05011987074804"/>
    <m/>
  </r>
  <r>
    <s v="YES"/>
    <n v="41063967"/>
    <s v="HELIX HX6 FLEX 15W40 SN TB1000L OW"/>
    <s v="1000L"/>
    <x v="0"/>
    <s v="SB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2VJWA309"/>
    <s v="001E8037"/>
    <s v="002VJW"/>
    <s v="A309"/>
    <n v="2710193200"/>
    <s v="TB 1000"/>
    <s v="Post Printed"/>
    <m/>
    <m/>
    <m/>
    <s v="5011987066113"/>
    <m/>
    <m/>
  </r>
  <r>
    <s v="YES"/>
    <n v="47064801"/>
    <s v="ALEXIA 40 GRANEL"/>
    <s v="GRANEL"/>
    <x v="0"/>
    <s v="SB"/>
    <x v="0"/>
    <s v="Shell Brand"/>
    <m/>
    <s v="ALEXIA 40 GRANEL"/>
    <s v="Local"/>
    <s v="N"/>
    <d v="2019-10-01T00:00:00"/>
    <s v="Mainstream"/>
    <m/>
    <s v="NO"/>
    <s v="NA"/>
    <s v="NA"/>
    <s v="NA"/>
    <s v="Shell Ilha"/>
    <s v="001H1059001176A03Q"/>
    <s v="001H1059"/>
    <s v="001176"/>
    <s v="A03Q"/>
    <n v="2710193200"/>
    <s v="GRANEL"/>
    <s v="NO Label"/>
    <m/>
    <m/>
    <m/>
    <m/>
    <m/>
    <m/>
  </r>
  <r>
    <s v="YES"/>
    <n v="47064809"/>
    <s v="ALEXIA 40 TB 209L"/>
    <s v="209L"/>
    <x v="0"/>
    <s v="SB"/>
    <x v="2"/>
    <s v="Shell Brand"/>
    <m/>
    <s v="ALEXIA 40 GRANEL"/>
    <s v="Local"/>
    <s v="N"/>
    <d v="2019-10-01T00:00:00"/>
    <s v="Mainstream"/>
    <m/>
    <s v="NO"/>
    <s v="NA"/>
    <s v="NA"/>
    <s v="NA"/>
    <s v="Shell Ilha"/>
    <s v="001H1059002VSHA309"/>
    <s v="001H1059"/>
    <s v="002VSH"/>
    <s v="A309"/>
    <n v="2710193200"/>
    <s v="TAMBOR"/>
    <s v="Post Printed"/>
    <m/>
    <m/>
    <m/>
    <s v="5011987061415"/>
    <m/>
    <m/>
  </r>
  <r>
    <s v="YES"/>
    <n v="41064809"/>
    <s v="HELIX HX3 20W50 SL TB 209L"/>
    <s v="209L"/>
    <x v="0"/>
    <s v="SB"/>
    <x v="0"/>
    <s v="Shell Brand"/>
    <m/>
    <s v="HELIX HX3 20W50 SL GRANEL"/>
    <s v="Local"/>
    <s v="Y"/>
    <d v="2014-07-17T00:00:00"/>
    <s v="Mainstream"/>
    <m/>
    <s v="NO"/>
    <s v="NA"/>
    <s v="NA"/>
    <s v="NA"/>
    <s v="Shell Ilha"/>
    <s v="001E7931002VSHA309"/>
    <s v="001E7931"/>
    <s v="002VSH"/>
    <s v="A309"/>
    <n v="2710193200"/>
    <s v="TAMBOR"/>
    <s v="Post Printed"/>
    <m/>
    <m/>
    <m/>
    <s v="5011987230996"/>
    <m/>
    <m/>
  </r>
  <r>
    <s v="YES"/>
    <n v="31064849"/>
    <s v="AEROSHELL TURBINE OIL 500 TAMBOR"/>
    <s v="55 UGL"/>
    <x v="0"/>
    <s v="SB"/>
    <x v="3"/>
    <s v="Shell Brand"/>
    <m/>
    <s v="Importado"/>
    <s v="Importado"/>
    <s v="N"/>
    <d v="2015-11-04T00:00:00"/>
    <s v="Premium"/>
    <m/>
    <s v="NO"/>
    <s v="NA"/>
    <s v="NA"/>
    <s v="NA"/>
    <s v="SOPUS (EUA)"/>
    <s v="001A0083002VJ2A1WJ"/>
    <s v="001A0083"/>
    <s v="002VJ2"/>
    <s v="A1WJ"/>
    <n v="3403990000"/>
    <s v="TAMBOR"/>
    <s v="etiqueta nacionalização"/>
    <m/>
    <m/>
    <n v="550042548"/>
    <m/>
    <m/>
    <m/>
  </r>
  <r>
    <s v="YES"/>
    <n v="44964860"/>
    <s v="REFRIGERATION OIL S4 FR-F 68 BALDE  20L"/>
    <s v="20L"/>
    <x v="0"/>
    <s v="SB"/>
    <x v="0"/>
    <s v="Shell Brand"/>
    <m/>
    <s v="Importado"/>
    <s v="Importado"/>
    <s v="Y"/>
    <d v="2012-05-14T00:00:00"/>
    <s v="Premium"/>
    <m/>
    <s v="NO"/>
    <s v="NA"/>
    <s v="NA"/>
    <s v="NA"/>
    <s v="GRETZ (França)"/>
    <s v="001D8396002VO8A246"/>
    <s v="001D8396"/>
    <s v="002VO8"/>
    <s v="A246"/>
    <n v="3824998900"/>
    <s v="BOMBONA"/>
    <s v="etiqueta nacionalização"/>
    <m/>
    <m/>
    <n v="550025710"/>
    <m/>
    <m/>
    <m/>
  </r>
  <r>
    <s v="YES"/>
    <n v="41064905"/>
    <s v="HELIX HX3 20W50 SL CX 12X1L"/>
    <s v="12x1L"/>
    <x v="0"/>
    <s v="SB"/>
    <x v="0"/>
    <s v="Shell Brand"/>
    <m/>
    <s v="HELIX HX3 20W50 SL GRANEL"/>
    <s v="Local"/>
    <s v="Y"/>
    <d v="2014-06-06T00:00:00"/>
    <s v="Mainstream"/>
    <m/>
    <s v="NO"/>
    <s v="NA"/>
    <s v="NA"/>
    <s v="NA"/>
    <s v="Shell Ilha"/>
    <s v="001E7931002W1YA1SN"/>
    <s v="001E7931"/>
    <s v="002W1Y"/>
    <s v="A1SN"/>
    <n v="2710193200"/>
    <s v="1 L"/>
    <s v="Pre Printed"/>
    <m/>
    <m/>
    <m/>
    <s v="'05011987241916"/>
    <s v="'05011987863606"/>
    <m/>
  </r>
  <r>
    <s v="YES"/>
    <n v="44164935"/>
    <s v="CVT FLUID NS-3 CAIXA 6X4L"/>
    <s v="6X4L"/>
    <x v="0"/>
    <s v="GPO"/>
    <x v="0"/>
    <s v="NISSAN"/>
    <m/>
    <s v="Importado"/>
    <s v="Importado"/>
    <s v="Y"/>
    <d v="2014-05-06T00:00:00"/>
    <s v="Mainstream"/>
    <m/>
    <s v="NO"/>
    <s v="NA"/>
    <s v="NA"/>
    <s v="NA"/>
    <s v="SHOWA (Japão)"/>
    <s v="001E1692002VFZ-"/>
    <s v="001E1692"/>
    <s v="692002"/>
    <s v="VFZ-"/>
    <n v="2710193200"/>
    <s v="PEQUENO EMBALADO"/>
    <s v="etiqueta nacionalização"/>
    <m/>
    <m/>
    <s v="-"/>
    <m/>
    <m/>
    <m/>
  </r>
  <r>
    <s v="YES"/>
    <n v="47064967"/>
    <s v="ALEXIA 40 TB 1000L"/>
    <s v="1000L"/>
    <x v="0"/>
    <s v="SB"/>
    <x v="2"/>
    <s v="Shell Brand"/>
    <m/>
    <s v="ALEXIA 40 GRANEL"/>
    <s v="Local"/>
    <s v="N"/>
    <d v="2019-10-01T00:00:00"/>
    <s v="Mainstream"/>
    <m/>
    <s v="NO"/>
    <s v="NA"/>
    <s v="NA"/>
    <s v="NA"/>
    <s v="Shell Ilha"/>
    <s v="001H1059002VJWA309"/>
    <s v="001H1059"/>
    <s v="002VJW"/>
    <s v="A309"/>
    <n v="2710193200"/>
    <s v="TB 1000"/>
    <s v="Post Printed"/>
    <m/>
    <m/>
    <m/>
    <s v="5011987061408"/>
    <m/>
    <m/>
  </r>
  <r>
    <s v="YES"/>
    <n v="45265809"/>
    <s v="MORLINA S1 B 100 TB 209L"/>
    <s v="209L"/>
    <x v="0"/>
    <s v="SB"/>
    <x v="2"/>
    <s v="Shell Brand"/>
    <m/>
    <s v="MORLINA S1 B 100 GRANEL"/>
    <s v="Local"/>
    <s v="Y"/>
    <d v="2011-10-24T00:00:00"/>
    <s v="Mainstream"/>
    <m/>
    <s v="NO"/>
    <s v="NA"/>
    <s v="NA"/>
    <s v="NA"/>
    <s v="Shell Ilha"/>
    <s v="001D7800002VSHA309"/>
    <s v="001D7800"/>
    <s v="002VSH"/>
    <s v="A309"/>
    <n v="2710193200"/>
    <s v="TAMBOR"/>
    <s v="Post Printed"/>
    <m/>
    <m/>
    <m/>
    <s v="5011987196179"/>
    <m/>
    <m/>
  </r>
  <r>
    <s v="YES"/>
    <n v="49665809"/>
    <s v="TURBO T 68 TB 209L"/>
    <s v="209L"/>
    <x v="0"/>
    <s v="SB"/>
    <x v="0"/>
    <s v="Shell Brand"/>
    <m/>
    <s v="TURBO T 68 GRANEL"/>
    <s v="Local"/>
    <s v="Y"/>
    <d v="2011-12-01T00:00:00"/>
    <s v="Mainstream"/>
    <m/>
    <s v="NO"/>
    <s v="NA"/>
    <s v="NA"/>
    <s v="NA"/>
    <s v="Shell Ilha"/>
    <s v="001A9784002VSHA309"/>
    <s v="001A9784"/>
    <s v="002VSH"/>
    <s v="A309"/>
    <n v="2710193200"/>
    <s v="TAMBOR"/>
    <s v="Post Printed"/>
    <m/>
    <m/>
    <m/>
    <s v="5011987206328"/>
    <m/>
    <m/>
  </r>
  <r>
    <s v="YES"/>
    <n v="51265817"/>
    <s v="DOOSAN HOT WEATHER GREASE NLGI 2 BD 18KG"/>
    <s v="18KG"/>
    <x v="0"/>
    <s v="GPO"/>
    <x v="0"/>
    <s v="DOOSAN"/>
    <m/>
    <s v="GADUS S3 V220C 2 GRANEL"/>
    <s v="Local"/>
    <s v="Y"/>
    <d v="2013-10-18T00:00:00"/>
    <s v="Mainstream"/>
    <m/>
    <s v="NO"/>
    <s v="NA"/>
    <s v="NA"/>
    <s v="NA"/>
    <s v="Shell Ilha"/>
    <s v="001E9692002VMD A444"/>
    <s v="001E9692"/>
    <s v="02VMD "/>
    <s v="A444"/>
    <n v="2710199900"/>
    <s v="BALDE"/>
    <s v="Post Printed"/>
    <m/>
    <m/>
    <m/>
    <m/>
    <m/>
    <m/>
  </r>
  <r>
    <s v="YES"/>
    <n v="44965860"/>
    <s v="REFRIGERATION OIL S4 FR-V 68 BALDE 20L"/>
    <s v="20L"/>
    <x v="0"/>
    <s v="SB"/>
    <x v="0"/>
    <s v="Shell Brand"/>
    <m/>
    <s v="Importado"/>
    <s v="Importado"/>
    <s v="Y"/>
    <d v="2011-09-21T00:00:00"/>
    <s v="Premium"/>
    <m/>
    <s v="NO"/>
    <s v="NA"/>
    <s v="NA"/>
    <s v="NA"/>
    <s v="GRETZ (França)"/>
    <s v="001D8400002VNFA246"/>
    <s v="001D8400"/>
    <s v="002VNF"/>
    <s v="A246"/>
    <n v="3817001000"/>
    <s v="BOMBONA"/>
    <s v="etiqueta nacionalização"/>
    <m/>
    <m/>
    <n v="550025702"/>
    <m/>
    <m/>
    <m/>
  </r>
  <r>
    <s v="YES"/>
    <n v="41065905"/>
    <s v="HELIX HX3 ALTA KM 25W60 SL CX 12X1L"/>
    <s v="12x1L"/>
    <x v="0"/>
    <s v="SB"/>
    <x v="0"/>
    <s v="Shell Brand"/>
    <m/>
    <s v="HELIX HX3 ALTA KM 25W60 SL GRANEL"/>
    <s v="Local"/>
    <s v="Y"/>
    <d v="2014-03-20T00:00:00"/>
    <s v="Mainstream"/>
    <m/>
    <s v="NO"/>
    <s v="NA"/>
    <s v="NA"/>
    <s v="NA"/>
    <s v="Shell Ilha"/>
    <s v="001E7779002W1YA1SN"/>
    <s v="001E7779"/>
    <s v="002W1Y"/>
    <s v="A1SN"/>
    <n v="2710193200"/>
    <s v="1 L"/>
    <s v="Pre Printed"/>
    <m/>
    <m/>
    <m/>
    <s v="'05011987241954"/>
    <s v="'05011987863613"/>
    <m/>
  </r>
  <r>
    <s v="YES"/>
    <n v="45266809"/>
    <s v="MORLINA S1 B 220 TB 209L"/>
    <s v="209L"/>
    <x v="0"/>
    <s v="SB"/>
    <x v="0"/>
    <s v="Shell Brand"/>
    <m/>
    <s v="MORLINA S1 B 220 GRANEL"/>
    <s v="Local"/>
    <s v="Y"/>
    <d v="2011-10-27T00:00:00"/>
    <s v="Mainstream"/>
    <m/>
    <s v="NO"/>
    <s v="NA"/>
    <s v="NA"/>
    <s v="NA"/>
    <s v="Shell Ilha"/>
    <s v="001D7802002VSHA309"/>
    <s v="001D7802"/>
    <s v="002VSH"/>
    <s v="A309"/>
    <n v="2710193200"/>
    <s v="TAMBOR"/>
    <s v="Post Printed"/>
    <m/>
    <m/>
    <m/>
    <s v="5011987196148"/>
    <m/>
    <m/>
  </r>
  <r>
    <s v="YES"/>
    <n v="49167801"/>
    <s v="HEAT TRANSFER OIL S2 GRANEL"/>
    <s v="GRANEL"/>
    <x v="0"/>
    <s v="SB"/>
    <x v="0"/>
    <s v="Shell Brand"/>
    <m/>
    <s v="HEAT TRANSFER OIL S2 GRANEL"/>
    <s v="Local"/>
    <s v="Y"/>
    <d v="2011-10-20T00:00:00"/>
    <s v="Mainstream"/>
    <m/>
    <s v="NO"/>
    <s v="NA"/>
    <s v="NA"/>
    <s v="NA"/>
    <s v="Shell Ilha"/>
    <s v="001D8388001176A03Q"/>
    <s v="001D8388"/>
    <s v="001176"/>
    <s v="A03Q"/>
    <n v="2710199900"/>
    <s v="GRANEL"/>
    <s v="NO Label"/>
    <m/>
    <m/>
    <m/>
    <m/>
    <m/>
    <m/>
  </r>
  <r>
    <s v="YES"/>
    <n v="49067801"/>
    <s v="HYDRAULIC S1 M 68 GRANEL"/>
    <s v="GRANEL"/>
    <x v="0"/>
    <s v="SB"/>
    <x v="0"/>
    <s v="Shell Brand"/>
    <m/>
    <s v="HYDRAULIC S1 M 68 GRANEL"/>
    <s v="Local"/>
    <s v="N"/>
    <d v="2016-08-08T00:00:00"/>
    <s v="Mainstream"/>
    <m/>
    <s v="NO"/>
    <s v="NA"/>
    <s v="NA"/>
    <s v="NA"/>
    <s v="Shell Ilha"/>
    <s v="001D7741001176A03Q"/>
    <s v="001D7741"/>
    <s v="001176"/>
    <s v="A03Q"/>
    <n v="2710193200"/>
    <s v="GRANEL"/>
    <s v="NO Label"/>
    <m/>
    <m/>
    <m/>
    <m/>
    <m/>
    <m/>
  </r>
  <r>
    <s v="YES"/>
    <n v="48967809"/>
    <s v="ALMAX PLUS TB 209L"/>
    <s v="209L"/>
    <x v="0"/>
    <s v="GPO"/>
    <x v="0"/>
    <s v="MAN"/>
    <s v="ALMAX PLUS"/>
    <s v="Rimula RT4 L 15W-40 (CK-4) GRANEL"/>
    <s v="Local"/>
    <s v="Y"/>
    <d v="2021-11-10T00:00:00"/>
    <s v="Mainstream"/>
    <m/>
    <s v="NO"/>
    <s v="NA"/>
    <s v="NA"/>
    <s v="NA"/>
    <s v="Shell Ilha"/>
    <s v="001H7772002VPMA309"/>
    <s v="001H7772"/>
    <s v="002VPM"/>
    <s v="A309"/>
    <n v="2710193200"/>
    <s v="TAMBOR"/>
    <s v="Pre Printed"/>
    <m/>
    <m/>
    <m/>
    <m/>
    <m/>
    <m/>
  </r>
  <r>
    <s v="YES"/>
    <n v="49167809"/>
    <s v="HEAT TRANSFER OIL S2 TB 209L"/>
    <s v="209L"/>
    <x v="0"/>
    <s v="SB"/>
    <x v="0"/>
    <s v="Shell Brand"/>
    <m/>
    <s v="HEAT TRANSFER OIL S2 GRANEL"/>
    <s v="Local"/>
    <s v="Y"/>
    <d v="2011-10-21T00:00:00"/>
    <s v="Mainstream"/>
    <m/>
    <s v="NO"/>
    <s v="NA"/>
    <s v="NA"/>
    <s v="NA"/>
    <s v="Shell Ilha"/>
    <s v="001D8388002VSHA309"/>
    <s v="001D8388"/>
    <s v="002VSH"/>
    <s v="A309"/>
    <n v="2710199900"/>
    <s v="TAMBOR"/>
    <s v="Post Printed"/>
    <m/>
    <m/>
    <m/>
    <s v="5011987192775"/>
    <m/>
    <m/>
  </r>
  <r>
    <s v="YES"/>
    <n v="49067809"/>
    <s v="HYDRAULIC S1 M 68 TB 209L"/>
    <s v="209L"/>
    <x v="0"/>
    <s v="SB"/>
    <x v="0"/>
    <s v="Shell Brand"/>
    <m/>
    <s v="HYDRAULIC S1 M 68 GRANEL"/>
    <s v="Local"/>
    <s v="N"/>
    <d v="2016-08-08T00:00:00"/>
    <s v="Mainstream"/>
    <m/>
    <s v="NO"/>
    <s v="NA"/>
    <s v="NA"/>
    <s v="NA"/>
    <s v="Shell Ilha"/>
    <s v="001D7741002VSHA309"/>
    <s v="001D7741"/>
    <s v="002VSH"/>
    <s v="A309"/>
    <n v="2710193200"/>
    <s v="TAMBOR"/>
    <s v="Post Printed"/>
    <m/>
    <m/>
    <m/>
    <s v="5011987197848"/>
    <m/>
    <m/>
  </r>
  <r>
    <s v="YES"/>
    <n v="49667809"/>
    <s v="TURBO T 46 TB 209L"/>
    <s v="209L"/>
    <x v="0"/>
    <s v="SB"/>
    <x v="0"/>
    <s v="Shell Brand"/>
    <m/>
    <s v="TURBO T 46 GRANEL"/>
    <s v="Local"/>
    <s v="Y"/>
    <d v="2012-01-05T00:00:00"/>
    <s v="Mainstream"/>
    <m/>
    <s v="NO"/>
    <s v="NA"/>
    <s v="NA"/>
    <s v="NA"/>
    <s v="Shell Ilha"/>
    <s v="001A9783002VSHA309"/>
    <s v="001A9783"/>
    <s v="002VSH"/>
    <s v="A309"/>
    <n v="2710193200"/>
    <s v="TAMBOR"/>
    <s v="Post Printed"/>
    <m/>
    <m/>
    <m/>
    <s v="5011987206335"/>
    <m/>
    <m/>
  </r>
  <r>
    <s v="YES"/>
    <n v="48967855"/>
    <s v="ALMAX PLUS FR 20L"/>
    <s v="20L"/>
    <x v="0"/>
    <s v="GPO"/>
    <x v="0"/>
    <s v="MAN"/>
    <s v="ALMAX PLUS"/>
    <s v="Rimula RT4 L 15W-40 (CK-4) GRANEL"/>
    <s v="Local"/>
    <s v="Y"/>
    <d v="2021-11-10T00:00:00"/>
    <s v="Mainstream"/>
    <m/>
    <s v="NO"/>
    <s v="NA"/>
    <s v="NA"/>
    <s v="NA"/>
    <s v="Shell Ilha"/>
    <s v="001H7772002VSHA309"/>
    <s v="001H7772"/>
    <s v="002VSH"/>
    <s v="A309"/>
    <n v="2710193200"/>
    <s v="BOMBONA"/>
    <s v="Pre Printed"/>
    <m/>
    <m/>
    <m/>
    <m/>
    <m/>
    <m/>
  </r>
  <r>
    <s v="YES"/>
    <n v="49067855"/>
    <s v="HYDRAULIC S1 M 68 FR 20L"/>
    <s v="20L"/>
    <x v="0"/>
    <s v="SB"/>
    <x v="0"/>
    <s v="Shell Brand"/>
    <m/>
    <s v="HYDRAULIC S1 M 68 GRANEL"/>
    <s v="Local"/>
    <s v="N"/>
    <d v="2016-09-06T00:00:00"/>
    <s v="Mainstream"/>
    <m/>
    <s v="NO"/>
    <s v="NA"/>
    <s v="NA"/>
    <s v="NA"/>
    <s v="Shell Ilha"/>
    <s v="001D7741002VWLA309"/>
    <s v="001D7741"/>
    <s v="002VWL"/>
    <s v="A309"/>
    <n v="2710193200"/>
    <s v="BOMBONA"/>
    <s v="Pre Printed"/>
    <m/>
    <m/>
    <m/>
    <s v="'05011987857926"/>
    <m/>
    <m/>
  </r>
  <r>
    <s v="YES"/>
    <n v="49067967"/>
    <s v="HYDRAULIC S1 M 68 TB1000L OW"/>
    <s v="1000L"/>
    <x v="0"/>
    <s v="SB"/>
    <x v="0"/>
    <s v="Shell Brand"/>
    <m/>
    <s v="HYDRAULIC S1 M 68 GRANEL"/>
    <s v="Local"/>
    <s v="N"/>
    <d v="2016-08-08T00:00:00"/>
    <s v="Mainstream"/>
    <m/>
    <s v="NO"/>
    <s v="NA"/>
    <s v="NA"/>
    <s v="NA"/>
    <s v="Shell Ilha"/>
    <s v="001D7741002VJWA309"/>
    <s v="001D7741"/>
    <s v="002VJW"/>
    <s v="A309"/>
    <n v="2710193200"/>
    <s v="TB 1000"/>
    <s v="Post Printed"/>
    <m/>
    <m/>
    <m/>
    <s v="5011987197886"/>
    <m/>
    <m/>
  </r>
  <r>
    <s v="YES"/>
    <n v="45667967"/>
    <s v="MORLINA S2 BA 460 LOCAL TB1000L OW"/>
    <s v="1000L"/>
    <x v="0"/>
    <s v="SB"/>
    <x v="0"/>
    <s v="Shell Brand"/>
    <m/>
    <s v="MORLINA S2 BA 460 LOCAL GRANEL"/>
    <s v="Local"/>
    <s v="N"/>
    <d v="2016-01-07T00:00:00"/>
    <s v="Mainstream"/>
    <m/>
    <s v="NO"/>
    <s v="NA"/>
    <s v="NA"/>
    <s v="NA"/>
    <s v="Shell Ilha"/>
    <s v="001D7818002VJWA309"/>
    <s v="001D7818"/>
    <s v="002VJW"/>
    <s v="A309"/>
    <n v="2710193200"/>
    <s v="TB 1000"/>
    <s v="Post Printed"/>
    <m/>
    <m/>
    <m/>
    <m/>
    <m/>
    <m/>
  </r>
  <r>
    <s v="YES"/>
    <n v="44968849"/>
    <s v="RIMULA R6 ME 5W-30 TAMBOR"/>
    <s v="209L"/>
    <x v="0"/>
    <s v="SB"/>
    <x v="0"/>
    <s v="Shell Brand"/>
    <m/>
    <s v="Importado"/>
    <s v="Importado"/>
    <s v="N"/>
    <d v="2017-08-24T00:00:00"/>
    <s v="Premium"/>
    <m/>
    <s v="NO"/>
    <s v="NA"/>
    <s v="NA"/>
    <s v="NA"/>
    <s v="GLC (Alemanha)"/>
    <s v="001C4595002VSHA309"/>
    <s v="001C4595"/>
    <s v="002VSH"/>
    <s v="A309"/>
    <n v="2710193200"/>
    <s v="TAMBOR"/>
    <s v="etiqueta nacionalização"/>
    <m/>
    <m/>
    <n v="550040121"/>
    <m/>
    <m/>
    <m/>
  </r>
  <r>
    <s v="YES"/>
    <n v="48969801"/>
    <s v="ALMAX ORIGINAL 15W40 GRANEL-G-052-822-Q7"/>
    <s v="GRANEL"/>
    <x v="0"/>
    <s v="GPO"/>
    <x v="0"/>
    <s v="MAN"/>
    <s v="ALMAX ORIGINAL 15W40"/>
    <s v="RIMULA RT4 X 15W40 SHELL GRANEL"/>
    <s v="Local"/>
    <s v="Y"/>
    <d v="2013-12-03T00:00:00"/>
    <s v="Mainstream"/>
    <m/>
    <s v="NO"/>
    <s v="NA"/>
    <s v="NA"/>
    <s v="NA"/>
    <s v="Shell Ilha"/>
    <s v="001F1170001176A03Q"/>
    <s v="001F1170"/>
    <s v="001176"/>
    <s v="A03Q"/>
    <n v="2710193200"/>
    <s v="GRANEL"/>
    <s v="NO Label"/>
    <m/>
    <m/>
    <m/>
    <m/>
    <m/>
    <m/>
  </r>
  <r>
    <s v="YES"/>
    <n v="45269801"/>
    <s v="MORLINA S2 BL 10 GRANEL"/>
    <s v="GRANEL"/>
    <x v="0"/>
    <s v="SB"/>
    <x v="0"/>
    <s v="Shell Brand"/>
    <m/>
    <s v="MORLINA S2 BL 10 GRANEL"/>
    <s v="Local"/>
    <s v="Y"/>
    <d v="2014-12-18T00:00:00"/>
    <s v="Mainstream"/>
    <m/>
    <s v="NO"/>
    <s v="NA"/>
    <s v="NA"/>
    <s v="NA"/>
    <s v="Shell Ilha"/>
    <s v="001D77371176A309"/>
    <s v="001D7737"/>
    <s v="371176"/>
    <s v="A309"/>
    <n v="2710193200"/>
    <s v="GRANEL"/>
    <s v="NO Label"/>
    <m/>
    <m/>
    <m/>
    <m/>
    <m/>
    <m/>
  </r>
  <r>
    <s v="YES"/>
    <n v="44969801"/>
    <s v="SHELL ARGINA S3 30 GRANEL"/>
    <s v="GRANEL"/>
    <x v="0"/>
    <s v="SB"/>
    <x v="2"/>
    <s v="Shell Brand"/>
    <m/>
    <s v="SHELL ARGINA S3 30 GRANEL"/>
    <s v="Local"/>
    <s v="N"/>
    <d v="2017-08-21T00:00:00"/>
    <s v="Mainstream"/>
    <m/>
    <s v="NO"/>
    <s v="NA"/>
    <s v="NA"/>
    <s v="NA"/>
    <s v="Shell Ilha"/>
    <s v="001G1527001176A03Q"/>
    <s v="001G1527"/>
    <s v="001176"/>
    <s v="A03Q"/>
    <n v="2710193200"/>
    <s v="GRANEL"/>
    <s v="NO Label"/>
    <m/>
    <m/>
    <m/>
    <m/>
    <m/>
    <m/>
  </r>
  <r>
    <s v="YES"/>
    <n v="48969809"/>
    <s v="ALMAX ORIGINAL 15W40 TB209L-G-052-822-Q4"/>
    <s v="209L"/>
    <x v="0"/>
    <s v="GPO"/>
    <x v="0"/>
    <s v="MAN"/>
    <s v="ALMAX ORIGINAL 15W40"/>
    <s v="RIMULA RT4 X 15W40 SHELL GRANEL"/>
    <s v="Local"/>
    <s v="Y"/>
    <d v="2014-01-10T00:00:00"/>
    <s v="Mainstream"/>
    <m/>
    <s v="NO"/>
    <s v="NA"/>
    <s v="NA"/>
    <s v="NA"/>
    <s v="Shell Ilha"/>
    <s v="001F1170002VIDA488"/>
    <s v="001F1170"/>
    <s v="002VID"/>
    <s v="A488"/>
    <n v="2710193200"/>
    <s v="TAMBOR"/>
    <s v="Pre Printed"/>
    <m/>
    <m/>
    <m/>
    <m/>
    <m/>
    <m/>
  </r>
  <r>
    <s v="YES"/>
    <n v="49069809"/>
    <s v="HYDRAULIC S1 M 68 TB 209L EXPO"/>
    <s v="209L"/>
    <x v="0"/>
    <s v="SB"/>
    <x v="1"/>
    <s v="Shell Brand"/>
    <m/>
    <s v="HYDRAULIC S1 M 68 GRANEL EXPO"/>
    <s v="Local"/>
    <s v="N"/>
    <d v="2019-09-01T00:00:00"/>
    <s v="Mainstream"/>
    <m/>
    <s v="NO"/>
    <s v="NA"/>
    <s v="NA"/>
    <s v="NA"/>
    <s v="Shell Ilha"/>
    <s v="001D7741002VSHA1PU"/>
    <s v="001D7741"/>
    <s v="002VSH"/>
    <s v="A1PU"/>
    <n v="2710199200"/>
    <s v="TAMBOR"/>
    <s v="Post Printed"/>
    <m/>
    <m/>
    <n v="550046893"/>
    <s v="5011987033153"/>
    <m/>
    <m/>
  </r>
  <r>
    <s v="YES"/>
    <n v="44969809"/>
    <s v="SHELL ARGINA S3 30 TB 209L"/>
    <s v="209L"/>
    <x v="0"/>
    <s v="SB"/>
    <x v="2"/>
    <s v="Shell Brand"/>
    <m/>
    <s v="SHELL ARGINA S3 30 GRANEL"/>
    <s v="Local"/>
    <s v="N"/>
    <d v="2017-08-21T00:00:00"/>
    <s v="Mainstream"/>
    <m/>
    <s v="NO"/>
    <s v="NA"/>
    <s v="NA"/>
    <s v="NA"/>
    <s v="Shell Ilha"/>
    <s v="001G1527002VSHA309"/>
    <s v="001G1527"/>
    <s v="002VSH"/>
    <s v="A309"/>
    <n v="2710193200"/>
    <s v="TAMBOR"/>
    <s v="Post Printed"/>
    <m/>
    <m/>
    <m/>
    <s v="5011987035485"/>
    <m/>
    <m/>
  </r>
  <r>
    <s v="YES"/>
    <n v="48969855"/>
    <s v="ALMAX ORIGINAL 15W40 FR20L-G-052-822-Q2"/>
    <s v="20L"/>
    <x v="0"/>
    <s v="GPO"/>
    <x v="0"/>
    <s v="MAN"/>
    <s v="ALMAX ORIGINAL 15W40"/>
    <s v="RIMULA RT4 X 15W40 SHELL GRANEL"/>
    <s v="Local"/>
    <s v="Y"/>
    <d v="2014-01-10T00:00:00"/>
    <s v="Mainstream"/>
    <m/>
    <s v="NO"/>
    <s v="NA"/>
    <s v="NA"/>
    <s v="NA"/>
    <s v="Shell Ilha"/>
    <s v="001F1170002VWLA488"/>
    <s v="001F1170"/>
    <s v="002VWL"/>
    <s v="A488"/>
    <n v="2710193200"/>
    <s v="BOMBONA"/>
    <s v="Pre Printed"/>
    <m/>
    <m/>
    <m/>
    <m/>
    <m/>
    <m/>
  </r>
  <r>
    <s v="YES"/>
    <n v="45269855"/>
    <s v="MORLINA S2 BL 10 FR. 20LT."/>
    <s v="20L"/>
    <x v="0"/>
    <s v="SB"/>
    <x v="0"/>
    <s v="Shell Brand"/>
    <m/>
    <s v="MORLINA S2 BL 10 GRANEL"/>
    <s v="Local"/>
    <s v="Y"/>
    <d v="2011-12-29T00:00:00"/>
    <s v="Mainstream"/>
    <m/>
    <s v="NO"/>
    <s v="NA"/>
    <s v="NA"/>
    <s v="NA"/>
    <s v="Shell Ilha"/>
    <s v="001D7737002VWLA309"/>
    <s v="001D7737"/>
    <s v="002VWL"/>
    <s v="A309"/>
    <n v="2710193200"/>
    <s v="BOMBONA"/>
    <s v="Pre Printed"/>
    <m/>
    <m/>
    <m/>
    <s v="'05011987197947"/>
    <m/>
    <m/>
  </r>
  <r>
    <s v="YES"/>
    <n v="48969905"/>
    <s v="ALMAX ORIGINAL 15W40 CX12X1"/>
    <s v="12x1L"/>
    <x v="0"/>
    <s v="GPO"/>
    <x v="0"/>
    <s v="MAN"/>
    <s v="ALMAX ORIGINAL 15W40"/>
    <s v="RIMULA RT4 X 15W40 SHELL GRANEL"/>
    <s v="Local"/>
    <s v="Y"/>
    <d v="2014-09-08T00:00:00"/>
    <s v="Mainstream"/>
    <m/>
    <s v="NO"/>
    <s v="NA"/>
    <s v="NA"/>
    <s v="NA"/>
    <s v="Shell Ilha"/>
    <s v="001F1170002W20A488"/>
    <s v="001F1170"/>
    <s v="002W20"/>
    <s v="A488"/>
    <n v="2710193200"/>
    <s v="1 L"/>
    <s v="Pre Printed"/>
    <m/>
    <m/>
    <m/>
    <m/>
    <m/>
    <m/>
  </r>
  <r>
    <s v="YES"/>
    <n v="41569909"/>
    <s v="BMW TWINPOWER TURBO LL01FE 0W30 CX 12X1L"/>
    <s v="12x1L"/>
    <x v="0"/>
    <s v="GPO"/>
    <x v="0"/>
    <s v="BMW"/>
    <m/>
    <s v="Importado"/>
    <s v="Importado"/>
    <s v="Y"/>
    <d v="2019-10-01T00:00:00"/>
    <s v="Mainstream"/>
    <m/>
    <s v="NO"/>
    <s v="NA"/>
    <s v="NA"/>
    <s v="NA"/>
    <s v="GLC"/>
    <s v="001F4371002XJWA558"/>
    <s v="001F4371"/>
    <s v="002XJW"/>
    <s v="A558"/>
    <n v="2710193200"/>
    <s v="1 L"/>
    <s v="etiqueta nacionalização"/>
    <m/>
    <m/>
    <n v="550045229"/>
    <m/>
    <m/>
    <m/>
  </r>
  <r>
    <s v="YES"/>
    <n v="48969967"/>
    <s v="ALMAX ORIGINAL 15W40 TB 1000L"/>
    <s v="1000L"/>
    <x v="0"/>
    <s v="GPO"/>
    <x v="0"/>
    <s v="MAN"/>
    <s v="ALMAX ORIGINAL 15W40"/>
    <s v="RIMULA RT4 X 15W40 SHELL GRANEL"/>
    <s v="Local"/>
    <s v="Y"/>
    <d v="2017-10-27T00:00:00"/>
    <s v="Mainstream"/>
    <m/>
    <s v="NO"/>
    <s v="NA"/>
    <s v="NA"/>
    <s v="NA"/>
    <s v="Shell Ilha"/>
    <s v="001F1170002VJWA488"/>
    <s v="001F1170"/>
    <s v="002VJW"/>
    <s v="A488"/>
    <n v="2710193200"/>
    <s v="TB 1000"/>
    <s v="Pre Printed"/>
    <m/>
    <m/>
    <m/>
    <m/>
    <m/>
    <m/>
  </r>
  <r>
    <s v="YES"/>
    <n v="44969967"/>
    <s v="SHELL ARGINA S3 30 TB1000L"/>
    <s v="1000L"/>
    <x v="0"/>
    <s v="SB"/>
    <x v="2"/>
    <s v="Shell Brand"/>
    <m/>
    <s v="SHELL ARGINA S3 30 GRANEL"/>
    <s v="Local"/>
    <s v="N"/>
    <d v="2017-08-21T00:00:00"/>
    <s v="Mainstream"/>
    <m/>
    <s v="NO"/>
    <s v="NA"/>
    <s v="NA"/>
    <s v="NA"/>
    <s v="Shell Ilha"/>
    <s v="001G1527002VJWA309"/>
    <s v="001G1527"/>
    <s v="002VJW"/>
    <s v="A309"/>
    <n v="2710193200"/>
    <s v="TB 1000"/>
    <s v="Post Printed"/>
    <m/>
    <m/>
    <m/>
    <s v="5011987035546"/>
    <m/>
    <m/>
  </r>
  <r>
    <s v="YES"/>
    <n v="44970801"/>
    <s v="SHELL ARGINA S3 40 GRANEL"/>
    <s v="GRANEL"/>
    <x v="0"/>
    <s v="SB"/>
    <x v="4"/>
    <s v="Shell Brand"/>
    <m/>
    <s v="SHELL ARGINA S3 40 GRANEL"/>
    <s v="Local"/>
    <s v="N"/>
    <d v="2017-08-21T00:00:00"/>
    <s v="Mainstream"/>
    <m/>
    <s v="NO"/>
    <s v="NA"/>
    <s v="NA"/>
    <s v="NA"/>
    <s v="Shell Ilha"/>
    <s v="001G1526001176A03Q"/>
    <s v="001G1526"/>
    <s v="001176"/>
    <s v="A03Q"/>
    <n v="2710193200"/>
    <s v="GRANEL"/>
    <s v="NO Label"/>
    <m/>
    <m/>
    <m/>
    <m/>
    <m/>
    <m/>
  </r>
  <r>
    <s v="YES"/>
    <n v="48970809"/>
    <s v="ALMAX PREMIUM 10W40 TB209L-G-052-823-Q4"/>
    <s v="209L"/>
    <x v="0"/>
    <s v="GPO"/>
    <x v="0"/>
    <s v="MAN"/>
    <s v="ALMAX PREMIUM 10W40"/>
    <s v="RIMULA R6 MS 10W40 GRANEL"/>
    <s v="Local"/>
    <s v="Y"/>
    <d v="2014-01-10T00:00:00"/>
    <s v="Mainstream"/>
    <m/>
    <s v="NO"/>
    <s v="NA"/>
    <s v="NA"/>
    <s v="NA"/>
    <s v="Shell Ilha"/>
    <s v="001F1171002VIDA488"/>
    <s v="001F1171"/>
    <s v="002VID"/>
    <s v="A488"/>
    <n v="2710193200"/>
    <s v="TAMBOR"/>
    <s v="Pre Printed"/>
    <m/>
    <m/>
    <m/>
    <m/>
    <m/>
    <m/>
  </r>
  <r>
    <s v="YES"/>
    <n v="45270809"/>
    <s v="MORLINA S2 BL 22 TB 209L"/>
    <s v="209L"/>
    <x v="0"/>
    <s v="SB"/>
    <x v="0"/>
    <s v="Shell Brand"/>
    <m/>
    <s v="MORLINA S2 BL 22 GRANEL"/>
    <s v="Local"/>
    <s v="Y"/>
    <d v="2012-02-07T00:00:00"/>
    <s v="Mainstream"/>
    <m/>
    <s v="NO"/>
    <s v="NA"/>
    <s v="NA"/>
    <s v="NA"/>
    <s v="Shell Ilha"/>
    <s v="001D7738002VSHA309"/>
    <s v="001D7738"/>
    <s v="002VSH"/>
    <s v="A309"/>
    <n v="2710193200"/>
    <s v="TAMBOR"/>
    <s v="Post Printed"/>
    <m/>
    <m/>
    <m/>
    <s v="5011987197916"/>
    <m/>
    <m/>
  </r>
  <r>
    <s v="YES"/>
    <n v="44970809"/>
    <s v="SHELL ARGINA S3 40 TB 209L"/>
    <s v="209L"/>
    <x v="0"/>
    <s v="SB"/>
    <x v="4"/>
    <s v="Shell Brand"/>
    <m/>
    <s v="SHELL ARGINA S3 40 GRANEL"/>
    <s v="Local"/>
    <s v="N"/>
    <d v="2017-08-21T00:00:00"/>
    <s v="Mainstream"/>
    <m/>
    <s v="NO"/>
    <s v="NA"/>
    <s v="NA"/>
    <s v="NA"/>
    <s v="Shell Ilha"/>
    <s v="001G1526002VSHA309"/>
    <s v="001G1526"/>
    <s v="002VSH"/>
    <s v="A309"/>
    <n v="2710193200"/>
    <s v="TAMBOR"/>
    <s v="Post Printed"/>
    <m/>
    <m/>
    <m/>
    <s v="5011987035508"/>
    <m/>
    <m/>
  </r>
  <r>
    <s v="YES"/>
    <n v="48970855"/>
    <s v="ALMAX PREMIUM 10W40 FR20L-G-052-823-Q2"/>
    <s v="20L"/>
    <x v="0"/>
    <s v="GPO"/>
    <x v="0"/>
    <s v="MAN"/>
    <s v="ALMAX PREMIUM 10W40"/>
    <s v="RIMULA R6 MS 10W40 GRANEL"/>
    <s v="Local"/>
    <s v="Y"/>
    <d v="2014-01-10T00:00:00"/>
    <s v="Mainstream"/>
    <m/>
    <s v="NO"/>
    <s v="NA"/>
    <s v="NA"/>
    <s v="NA"/>
    <s v="Shell Ilha"/>
    <s v="001F1171002VPMA488"/>
    <s v="001F1171"/>
    <s v="002VPM"/>
    <s v="A488"/>
    <n v="2710193200"/>
    <s v="BOMBONA"/>
    <s v="Pre Printed"/>
    <m/>
    <m/>
    <m/>
    <m/>
    <m/>
    <m/>
  </r>
  <r>
    <s v="YES"/>
    <n v="48970905"/>
    <s v="ALMAX PREMIUM 10W40 CX 12X1"/>
    <s v="12x1L"/>
    <x v="0"/>
    <s v="GPO"/>
    <x v="0"/>
    <s v="MAN"/>
    <s v="ALMAX PREMIUM 10W40"/>
    <s v="RIMULA R6 MS 10W40 GRANEL"/>
    <s v="Local"/>
    <s v="Y"/>
    <d v="2014-09-08T00:00:00"/>
    <s v="Mainstream"/>
    <m/>
    <s v="NO"/>
    <s v="NA"/>
    <s v="NA"/>
    <s v="NA"/>
    <s v="Shell Ilha"/>
    <s v="001F1171002WL0A488"/>
    <s v="001F1171"/>
    <s v="002WL0"/>
    <s v="A488"/>
    <n v="2710193200"/>
    <s v="1 L"/>
    <s v="Pre Printed"/>
    <m/>
    <m/>
    <m/>
    <m/>
    <m/>
    <m/>
  </r>
  <r>
    <s v="YES"/>
    <n v="48970967"/>
    <s v="ALMAX PREMIUM 10W40 TB 1000L"/>
    <s v="1000L"/>
    <x v="0"/>
    <s v="GPO"/>
    <x v="0"/>
    <s v="MAN"/>
    <s v="ALMAX PREMIUM 10W40"/>
    <s v="RIMULA R6 MS 10W40 GRANEL"/>
    <s v="Local"/>
    <s v="Y"/>
    <d v="2017-10-27T00:00:00"/>
    <s v="Mainstream"/>
    <m/>
    <s v="NO"/>
    <s v="NA"/>
    <s v="NA"/>
    <s v="NA"/>
    <s v="Shell Ilha"/>
    <s v="001F1171002VJWA488"/>
    <s v="001F1171"/>
    <s v="002VJW"/>
    <s v="A488"/>
    <n v="2710193200"/>
    <s v="TB 1000"/>
    <s v="Pre Printed"/>
    <m/>
    <m/>
    <m/>
    <m/>
    <m/>
    <m/>
  </r>
  <r>
    <s v="YES"/>
    <n v="45270967"/>
    <s v="MORLINA S2 BL 22 TB1000 OW"/>
    <s v="1000L"/>
    <x v="0"/>
    <s v="SB"/>
    <x v="0"/>
    <s v="Shell Brand"/>
    <m/>
    <s v="MORLINA S2 BL 22 GRANEL"/>
    <s v="Local"/>
    <s v="Y"/>
    <d v="2013-03-08T00:00:00"/>
    <s v="Mainstream"/>
    <m/>
    <s v="NO"/>
    <s v="NA"/>
    <s v="NA"/>
    <s v="NA"/>
    <s v="Shell Ilha"/>
    <s v="001D7738002VJWA309"/>
    <s v="001D7738"/>
    <s v="002VJW"/>
    <s v="A309"/>
    <n v="2710193200"/>
    <s v="TB 1000"/>
    <s v="Post Printed"/>
    <m/>
    <m/>
    <m/>
    <s v="5011987197930"/>
    <m/>
    <m/>
  </r>
  <r>
    <s v="YES"/>
    <n v="44970967"/>
    <s v="SHELL ARGINA S3 40 TB1000L"/>
    <s v="1000L"/>
    <x v="0"/>
    <s v="SB"/>
    <x v="4"/>
    <s v="Shell Brand"/>
    <m/>
    <s v="SHELL ARGINA S3 40 GRANEL"/>
    <s v="Local"/>
    <s v="N"/>
    <d v="2017-08-21T00:00:00"/>
    <s v="Mainstream"/>
    <m/>
    <s v="NO"/>
    <s v="NA"/>
    <s v="NA"/>
    <s v="NA"/>
    <s v="Shell Ilha"/>
    <s v="001G1526002VJWA309"/>
    <s v="001G1526"/>
    <s v="002VJW"/>
    <s v="A309"/>
    <n v="2710193200"/>
    <s v="TB 1000"/>
    <s v="Post Printed"/>
    <m/>
    <m/>
    <m/>
    <s v="5011987035492"/>
    <m/>
    <m/>
  </r>
  <r>
    <s v="YES"/>
    <n v="48971801"/>
    <s v="ALMAX PREMIUM 10W40 GRANEL"/>
    <s v="GRANEL"/>
    <x v="0"/>
    <s v="GPO"/>
    <x v="0"/>
    <s v="MAN"/>
    <s v="ALMAX PREMIUM 10W40"/>
    <s v="RIMULA R6 MS 10W40 GRANEL"/>
    <s v="Local"/>
    <s v="Y"/>
    <d v="2015-12-01T00:00:00"/>
    <s v="Mainstream"/>
    <m/>
    <s v="NO"/>
    <s v="NA"/>
    <s v="NA"/>
    <s v="NA"/>
    <s v="Shell Ilha"/>
    <s v="001F1171001176A03Q"/>
    <s v="001F1171"/>
    <s v="001176"/>
    <s v="A03Q"/>
    <n v="2710193200"/>
    <s v="GRANEL"/>
    <s v="NO Label"/>
    <m/>
    <m/>
    <m/>
    <m/>
    <m/>
    <m/>
  </r>
  <r>
    <s v="YES"/>
    <n v="44971801"/>
    <s v="SHELL ARGINA S4 40 GRANEL"/>
    <s v="GRANEL"/>
    <x v="0"/>
    <s v="SB"/>
    <x v="4"/>
    <s v="Shell Brand"/>
    <m/>
    <s v="SHELL ARGINA S4 40 GRANEL"/>
    <s v="Local"/>
    <s v="N"/>
    <d v="2017-08-21T00:00:00"/>
    <s v="Mainstream"/>
    <m/>
    <s v="NO"/>
    <s v="NA"/>
    <s v="NA"/>
    <s v="NA"/>
    <s v="Shell Ilha"/>
    <s v="001G1525001176A03Q"/>
    <s v="001G1525"/>
    <s v="001176"/>
    <s v="A03Q"/>
    <n v="2710193200"/>
    <s v="GRANEL"/>
    <s v="NO Label"/>
    <m/>
    <m/>
    <m/>
    <m/>
    <m/>
    <m/>
  </r>
  <r>
    <s v="YES"/>
    <n v="44971809"/>
    <s v="SHELL ARGINA S4 40 TB 209L"/>
    <s v="209L"/>
    <x v="0"/>
    <s v="SB"/>
    <x v="2"/>
    <s v="Shell Brand"/>
    <m/>
    <s v="SHELL ARGINA S4 40 GRANEL"/>
    <s v="Local"/>
    <s v="N"/>
    <d v="2017-08-21T00:00:00"/>
    <s v="Mainstream"/>
    <m/>
    <s v="NO"/>
    <s v="NA"/>
    <s v="NA"/>
    <s v="NA"/>
    <s v="Shell Ilha"/>
    <s v="001G1525002VSHA309"/>
    <s v="001G1525"/>
    <s v="002VSH"/>
    <s v="A309"/>
    <n v="2710193200"/>
    <s v="TAMBOR"/>
    <s v="Post Printed"/>
    <m/>
    <m/>
    <m/>
    <s v="5011987035515"/>
    <m/>
    <m/>
  </r>
  <r>
    <s v="YES"/>
    <n v="52898817"/>
    <s v="GADUS S2 V220 0 BD 18KG"/>
    <s v="18KG"/>
    <x v="0"/>
    <s v="SB"/>
    <x v="0"/>
    <s v="Shell Brand"/>
    <m/>
    <s v="GADUS S2 V220 0 GRANEL"/>
    <s v="Local"/>
    <s v="Y"/>
    <d v="2013-10-09T00:00:00"/>
    <s v="Premium"/>
    <m/>
    <m/>
    <m/>
    <m/>
    <m/>
    <s v="Shell Ilha"/>
    <s v="001D8448002XD7A309"/>
    <s v="001D8448"/>
    <s v="002XD7"/>
    <s v="A309"/>
    <n v="2710199900"/>
    <s v="BALDE"/>
    <s v="Post Printed"/>
    <m/>
    <m/>
    <m/>
    <s v="5011987199965"/>
    <m/>
    <s v="Necessidade de migração por conta do METIS"/>
  </r>
  <r>
    <s v="YES"/>
    <n v="41571909"/>
    <s v="BMW TWINPOWER TURBO LL01 5W30 CX 12X1L"/>
    <s v="12x1L"/>
    <x v="1"/>
    <s v="GPO"/>
    <x v="0"/>
    <s v="BMW"/>
    <m/>
    <s v="Importado"/>
    <s v="Importado"/>
    <s v="Y"/>
    <d v="2015-03-24T00:00:00"/>
    <s v="Mainstream"/>
    <m/>
    <s v="YES"/>
    <n v="41569909"/>
    <s v="BMW TWINPOWER TURBO LL01FE 0W30 CX 12X1L"/>
    <s v="1L"/>
    <s v="SOPUS (EUA)"/>
    <s v="001F4045002XJWA558"/>
    <s v="001F4045"/>
    <s v="002XJW"/>
    <s v="A558"/>
    <n v="2710193200"/>
    <s v="1 L"/>
    <s v="etiqueta nacionalização"/>
    <m/>
    <m/>
    <n v="550042521"/>
    <m/>
    <m/>
    <m/>
  </r>
  <r>
    <s v="YES"/>
    <n v="41071909"/>
    <s v="HELIX ULTRA ECT C2/C3 0W30 CX 12X1L"/>
    <s v="12x1L"/>
    <x v="0"/>
    <s v="SB"/>
    <x v="0"/>
    <s v="Shell Brand"/>
    <m/>
    <s v="Importado"/>
    <s v="Importado"/>
    <s v="N"/>
    <d v="2015-11-10T00:00:00"/>
    <s v="Premium"/>
    <m/>
    <s v="NO"/>
    <s v="NA"/>
    <s v="NA"/>
    <s v="NA"/>
    <s v="GLC (Alemanha)"/>
    <s v="001F2651002W21A0Y0"/>
    <s v="001F2651"/>
    <s v="002W21"/>
    <s v="A0Y0"/>
    <n v="2710193200"/>
    <s v="1 L"/>
    <s v="etiqueta nacionalização"/>
    <m/>
    <m/>
    <n v="550042211"/>
    <m/>
    <m/>
    <m/>
  </r>
  <r>
    <s v="YES"/>
    <n v="44971967"/>
    <s v="SHELL ARGINA S4 40 TB1000L"/>
    <s v="1000L"/>
    <x v="0"/>
    <s v="SB"/>
    <x v="2"/>
    <s v="Shell Brand"/>
    <m/>
    <s v="SHELL ARGINA S4 40 GRANEL"/>
    <s v="Local"/>
    <s v="N"/>
    <d v="2017-08-21T00:00:00"/>
    <s v="Mainstream"/>
    <m/>
    <s v="NO"/>
    <s v="NA"/>
    <s v="NA"/>
    <s v="NA"/>
    <s v="Shell Ilha"/>
    <s v="001G1525002VJWA309"/>
    <s v="001G1525"/>
    <s v="002VJW"/>
    <s v="A309"/>
    <n v="2710193200"/>
    <s v="TB 1000"/>
    <s v="Post Printed"/>
    <m/>
    <m/>
    <m/>
    <s v="5011987037502"/>
    <m/>
    <m/>
  </r>
  <r>
    <s v="YES"/>
    <n v="52871988"/>
    <s v="GADUS S2 V220 0 TB 180KG"/>
    <s v="180 KG"/>
    <x v="0"/>
    <s v="SB"/>
    <x v="0"/>
    <s v="Shell Brand"/>
    <m/>
    <s v="GADUS S2 V220 0 GRANEL"/>
    <s v="Local"/>
    <s v="N"/>
    <d v="2018-08-16T00:00:00"/>
    <s v="Premium"/>
    <m/>
    <m/>
    <m/>
    <m/>
    <m/>
    <s v="Shell Ilha"/>
    <s v="001D8448002VH7A309"/>
    <s v="001D8448"/>
    <s v="002VH7"/>
    <s v="A309"/>
    <n v="2710199900"/>
    <s v="TAMBOR"/>
    <s v="Post Printed"/>
    <m/>
    <m/>
    <m/>
    <s v="5011987199958"/>
    <m/>
    <s v="Necessidade de migração por conta do METIS"/>
  </r>
  <r>
    <s v="YES"/>
    <n v="52872807"/>
    <s v="NERITA 0460 TAMBOR"/>
    <s v="160K"/>
    <x v="1"/>
    <s v="SB"/>
    <x v="0"/>
    <s v="Shell Brand"/>
    <m/>
    <s v="Importado"/>
    <s v="Importado"/>
    <s v="Y"/>
    <d v="2011-09-01T00:00:00"/>
    <s v="Premium"/>
    <m/>
    <s v="NO"/>
    <s v="NA"/>
    <s v="NA"/>
    <s v="NA"/>
    <s v="SHOWA (Japão)"/>
    <s v="001B0181002VGY-"/>
    <s v="001B0181"/>
    <s v="181002"/>
    <s v="VGY-"/>
    <n v="3403190000"/>
    <s v="TAMBOR"/>
    <s v="etiqueta nacionalização"/>
    <m/>
    <m/>
    <s v="-"/>
    <m/>
    <m/>
    <m/>
  </r>
  <r>
    <s v="YES"/>
    <n v="45272809"/>
    <s v="OMALA S2 G 460 TB 209L"/>
    <s v="209L"/>
    <x v="0"/>
    <s v="SB"/>
    <x v="0"/>
    <s v="Shell Brand"/>
    <m/>
    <s v="OMALA S2 G 460 GRANEL"/>
    <s v="Local"/>
    <s v="Y"/>
    <d v="2011-11-26T00:00:00"/>
    <s v="Mainstream"/>
    <m/>
    <s v="NO"/>
    <s v="NA"/>
    <s v="NA"/>
    <s v="NA"/>
    <s v="Shell Ilha"/>
    <s v="001D7839002VSHA309"/>
    <s v="001D7839"/>
    <s v="002VSH"/>
    <s v="A309"/>
    <n v="2710193200"/>
    <s v="TAMBOR"/>
    <s v="Post Printed"/>
    <m/>
    <m/>
    <m/>
    <s v="5011987195158"/>
    <m/>
    <m/>
  </r>
  <r>
    <s v="YES"/>
    <n v="45372809"/>
    <s v="SPIRAX S2 A 85W-140 TB 209L EXPO"/>
    <s v="209L"/>
    <x v="0"/>
    <s v="SB"/>
    <x v="1"/>
    <s v="Shell Brand"/>
    <m/>
    <s v="SPIRAX S2 A 85W-140 GRANEL EXPO"/>
    <s v="Local"/>
    <s v="N"/>
    <d v="2017-04-01T00:00:00"/>
    <s v="Mainstream"/>
    <m/>
    <s v="NO"/>
    <s v="NA"/>
    <s v="NA"/>
    <s v="NA"/>
    <s v="Shell Ilha"/>
    <s v="001D8277002VSHA1PU"/>
    <s v="001D8277"/>
    <s v="002VSH"/>
    <s v="A1PU"/>
    <n v="2710193200"/>
    <s v="TAMBOR"/>
    <s v="Post Printed"/>
    <m/>
    <m/>
    <n v="550047190"/>
    <s v="5011987034921"/>
    <m/>
    <m/>
  </r>
  <r>
    <s v="YES"/>
    <n v="45372815"/>
    <s v="Spirax S2 A 85W-140 5 UGL EXPO"/>
    <s v="5UGL"/>
    <x v="0"/>
    <s v="SB"/>
    <x v="1"/>
    <s v="Shell Brand"/>
    <m/>
    <s v="SPIRAX S2 A 85W-140 GRANEL EXPO"/>
    <s v="Local"/>
    <s v="N"/>
    <d v="2020-05-01T00:00:00"/>
    <s v="Mainstream"/>
    <m/>
    <s v="NO"/>
    <s v="NA"/>
    <s v="NA"/>
    <s v="NA"/>
    <s v="Shell Ilha"/>
    <s v="001D8277002VOPA1PU"/>
    <s v="001D8277"/>
    <s v="002VOP"/>
    <s v="A1PU"/>
    <n v="2710193200"/>
    <s v="BALDE"/>
    <s v="Post Printed"/>
    <m/>
    <m/>
    <n v="550056366"/>
    <s v="5011987080102"/>
    <m/>
    <m/>
  </r>
  <r>
    <s v="YES"/>
    <n v="44972849"/>
    <s v="SHELL ARGINA S5 40 TAMBOR"/>
    <s v="209L"/>
    <x v="0"/>
    <s v="SB"/>
    <x v="0"/>
    <s v="Shell Brand"/>
    <m/>
    <s v="Importado"/>
    <s v="Importado"/>
    <s v="N"/>
    <d v="2017-08-21T00:00:00"/>
    <s v="Premium"/>
    <m/>
    <s v="NO"/>
    <s v="NA"/>
    <s v="NA"/>
    <s v="NA"/>
    <s v="Shell Deutschland"/>
    <s v="001G1524002VJ3A0II"/>
    <s v="001G1524"/>
    <s v="002VJ3"/>
    <s v="A0II"/>
    <n v="2710193200"/>
    <s v="TAMBOR"/>
    <s v="etiqueta nacionalização"/>
    <m/>
    <m/>
    <m/>
    <m/>
    <m/>
    <m/>
  </r>
  <r>
    <s v="YES"/>
    <n v="45372855"/>
    <s v="SPIRAX S2 A 85W140 FR 20L EXPO"/>
    <s v="20L"/>
    <x v="0"/>
    <s v="SB"/>
    <x v="1"/>
    <s v="Shell Brand"/>
    <m/>
    <s v="SPIRAX S2 A 85W-140 GRANEL EXPO"/>
    <s v="Local"/>
    <s v="N"/>
    <d v="2019-09-01T00:00:00"/>
    <s v="Mainstream"/>
    <m/>
    <s v="NO"/>
    <s v="NA"/>
    <s v="NA"/>
    <s v="NA"/>
    <s v="Shell Ilha"/>
    <s v="001D8277002VPLA1PU"/>
    <s v="001D8277"/>
    <s v="002VPL"/>
    <s v="A1PU"/>
    <n v="2710193200"/>
    <s v="BOMBONA"/>
    <s v="Pre Printed"/>
    <m/>
    <m/>
    <n v="550053407"/>
    <s v="'05011987053540"/>
    <m/>
    <m/>
  </r>
  <r>
    <s v="YES"/>
    <n v="45372905"/>
    <s v="SPIRAX S2 A 85W-140 12X1L EXPO"/>
    <s v="12x1L"/>
    <x v="0"/>
    <s v="SB"/>
    <x v="1"/>
    <s v="Shell Brand"/>
    <m/>
    <s v="SPIRAX S2 A 85W-140 GRANEL EXPO"/>
    <s v="Local"/>
    <s v="N"/>
    <d v="2017-04-01T00:00:00"/>
    <s v="Mainstream"/>
    <m/>
    <s v="NO"/>
    <s v="NA"/>
    <s v="NA"/>
    <s v="NA"/>
    <s v="Shell Ilha"/>
    <s v="001D8277002W1YA1PU"/>
    <s v="001D8277"/>
    <s v="002W1Y"/>
    <s v="A1PU"/>
    <n v="2710193200"/>
    <s v="1 L"/>
    <s v="Pre Printed"/>
    <m/>
    <m/>
    <n v="550047797"/>
    <s v="'05011987034488"/>
    <s v="'05011987034662"/>
    <m/>
  </r>
  <r>
    <s v="YES"/>
    <n v="45372907"/>
    <s v="SPIRAX S2 A 85W-140 CX 4X4L EXPO"/>
    <s v="4x4L"/>
    <x v="0"/>
    <s v="SB"/>
    <x v="1"/>
    <s v="Shell Brand"/>
    <m/>
    <s v="SPIRAX S2 A 85W-140 GRANEL EXPO"/>
    <s v="Local"/>
    <s v="N"/>
    <d v="2017-05-01T00:00:00"/>
    <s v="Mainstream"/>
    <m/>
    <s v="NO"/>
    <s v="NA"/>
    <s v="NA"/>
    <s v="NA"/>
    <s v="Shell Ilha"/>
    <s v="001D8277002W2HA1PU"/>
    <s v="001D8277"/>
    <s v="002W2H"/>
    <s v="A1PU"/>
    <n v="2710193200"/>
    <s v="4 L"/>
    <s v="Pre Printed"/>
    <m/>
    <m/>
    <n v="550047798"/>
    <s v="'05011987034617"/>
    <s v="'05011987034709"/>
    <m/>
  </r>
  <r>
    <s v="YES"/>
    <n v="44973801"/>
    <s v="SHELL GADINIA S3 30 GRANEL"/>
    <s v="GRANEL"/>
    <x v="0"/>
    <s v="SB"/>
    <x v="0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1176A03Q"/>
    <s v="001G1522"/>
    <s v="001176"/>
    <s v="A03Q"/>
    <n v="2710193200"/>
    <s v="GRANEL"/>
    <s v="NO Label"/>
    <m/>
    <m/>
    <m/>
    <m/>
    <m/>
    <m/>
  </r>
  <r>
    <s v="YES"/>
    <n v="44773809"/>
    <s v="ADVANCE 4T AX7 10W30 SM TB 209 L"/>
    <s v="209L"/>
    <x v="0"/>
    <s v="SB"/>
    <x v="0"/>
    <s v="Shell Brand"/>
    <m/>
    <s v="ADVANCE 4T AX7 10W30 SM GRANEL"/>
    <s v="Local"/>
    <s v="N"/>
    <d v="2016-10-10T00:00:00"/>
    <s v="Premium"/>
    <m/>
    <s v="NO"/>
    <s v="NA"/>
    <s v="NA"/>
    <s v="NA"/>
    <s v="Shell Ilha"/>
    <s v="001F4016002VSHA309"/>
    <s v="001F4016"/>
    <s v="002VSH"/>
    <s v="A309"/>
    <n v="2710193200"/>
    <s v="TAMBOR"/>
    <s v="Post Printed"/>
    <m/>
    <m/>
    <m/>
    <s v="5011987861374"/>
    <m/>
    <m/>
  </r>
  <r>
    <s v="YES"/>
    <n v="45273809"/>
    <s v="OMALA S2 G 680 TB 209L"/>
    <s v="209L"/>
    <x v="0"/>
    <s v="SB"/>
    <x v="0"/>
    <s v="Shell Brand"/>
    <m/>
    <s v="OMALA S2 G 680 GRANEL"/>
    <s v="Local"/>
    <s v="Y"/>
    <d v="2015-08-16T00:00:00"/>
    <s v="Mainstream"/>
    <m/>
    <s v="NO"/>
    <s v="NA"/>
    <s v="NA"/>
    <s v="NA"/>
    <s v="Shell Ilha"/>
    <s v="001D7840002VSHA309"/>
    <s v="001D7840"/>
    <s v="002VSH"/>
    <s v="A309"/>
    <n v="2710193200"/>
    <s v="TAMBOR"/>
    <s v="Post Printed"/>
    <m/>
    <m/>
    <m/>
    <s v="5011987195059"/>
    <m/>
    <m/>
  </r>
  <r>
    <s v="YES"/>
    <n v="44973809"/>
    <s v="SHELL GADINIA S3 30 TB 209L"/>
    <s v="209L"/>
    <x v="0"/>
    <s v="SB"/>
    <x v="2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2VSHA309"/>
    <s v="001G1522"/>
    <s v="002VSH"/>
    <s v="A309"/>
    <n v="2710193200"/>
    <s v="TAMBOR"/>
    <s v="Post Printed"/>
    <m/>
    <m/>
    <m/>
    <s v="5011987035522"/>
    <m/>
    <m/>
  </r>
  <r>
    <s v="YES"/>
    <n v="52873816"/>
    <s v="GADUS S2 A 320 2 BALDE"/>
    <s v="18KG"/>
    <x v="0"/>
    <s v="SB"/>
    <x v="0"/>
    <s v="Shell Brand"/>
    <m/>
    <s v="Importado"/>
    <s v="Importado"/>
    <s v="Y"/>
    <d v="2012-05-09T00:00:00"/>
    <s v="Premium"/>
    <m/>
    <s v="NO"/>
    <s v="NA"/>
    <s v="NA"/>
    <s v="NA"/>
    <s v="GRETZ (França)"/>
    <s v="001D8536002XD7A246"/>
    <s v="001D8536"/>
    <s v="002XD7"/>
    <s v="A246"/>
    <n v="2710199900"/>
    <s v="TAMBOR"/>
    <s v="etiqueta nacionalização"/>
    <m/>
    <m/>
    <n v="550028061"/>
    <m/>
    <m/>
    <m/>
  </r>
  <r>
    <s v="YES"/>
    <n v="45273855"/>
    <s v="OMALA S2 G 680 FR. 20LT."/>
    <s v="20L"/>
    <x v="0"/>
    <s v="SB"/>
    <x v="0"/>
    <s v="Shell Brand"/>
    <m/>
    <s v="OMALA S2 G 680 GRANEL"/>
    <s v="Local"/>
    <s v="N"/>
    <d v="2015-08-16T00:00:00"/>
    <s v="Mainstream"/>
    <m/>
    <s v="NO"/>
    <s v="NA"/>
    <s v="NA"/>
    <s v="NA"/>
    <s v="Shell Ilha"/>
    <s v="001D7840002VWLA309"/>
    <s v="001D7840"/>
    <s v="002VWL"/>
    <s v="A309"/>
    <n v="2710193200"/>
    <s v="BOMBONA"/>
    <s v="Pre Printed"/>
    <m/>
    <m/>
    <m/>
    <s v="'05011987195042"/>
    <m/>
    <m/>
  </r>
  <r>
    <s v="YES"/>
    <n v="44973855"/>
    <s v="SHELL GADINIA S3 30 FR 20L"/>
    <s v="20L"/>
    <x v="0"/>
    <s v="SB"/>
    <x v="2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2VWLA309"/>
    <s v="001G1522"/>
    <s v="002VWL"/>
    <s v="A309"/>
    <n v="2710193200"/>
    <s v="BOMBONA"/>
    <s v="Pre Printed"/>
    <m/>
    <m/>
    <m/>
    <s v="'05011987037526"/>
    <s v="'05011987037540"/>
    <m/>
  </r>
  <r>
    <s v="YES"/>
    <n v="44773905"/>
    <s v=" ADVANCE 4T AX7 10W30 SM CX 12X1L"/>
    <s v="12x1L"/>
    <x v="0"/>
    <s v="SB"/>
    <x v="0"/>
    <s v="Shell Brand"/>
    <m/>
    <s v="ADVANCE 4T AX7 10W30 SM GRANEL"/>
    <s v="Local"/>
    <s v="N"/>
    <d v="2016-10-10T00:00:00"/>
    <s v="Premium"/>
    <m/>
    <s v="NO"/>
    <s v="NA"/>
    <s v="NA"/>
    <s v="NA"/>
    <s v="Shell Ilha"/>
    <s v="001F4016002W22A1SN"/>
    <s v="001F4016"/>
    <s v="002W22"/>
    <s v="A1SN"/>
    <n v="2710193200"/>
    <s v="1 L"/>
    <s v="Pre Printed"/>
    <m/>
    <m/>
    <m/>
    <s v="'05011987022942"/>
    <s v="'05011987022959"/>
    <m/>
  </r>
  <r>
    <s v="YES"/>
    <n v="45273905"/>
    <s v="OMALA S2 G 680 CX 12X1L"/>
    <s v="12x1L"/>
    <x v="0"/>
    <s v="SB"/>
    <x v="0"/>
    <s v="Shell Brand"/>
    <m/>
    <s v="OMALA S2 G 680 GRANEL"/>
    <s v="Local"/>
    <s v="Y"/>
    <d v="2017-11-15T00:00:00"/>
    <s v="Mainstream"/>
    <m/>
    <s v="NO"/>
    <s v="NA"/>
    <s v="NA"/>
    <s v="NA"/>
    <s v="Shell Ilha"/>
    <s v="001D7840002W1YA1SN"/>
    <s v="001D7840"/>
    <s v="002W1Y"/>
    <s v="A1SN"/>
    <n v="2710193200"/>
    <s v="1 L"/>
    <s v="Pre Printed"/>
    <m/>
    <m/>
    <m/>
    <s v="'05011987041271"/>
    <s v="'05011987041288"/>
    <m/>
  </r>
  <r>
    <s v="YES"/>
    <n v="44973967"/>
    <s v="SHELL GADINIA S3 30 TB1000L"/>
    <s v="1000L"/>
    <x v="0"/>
    <s v="SB"/>
    <x v="2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2VJWA309"/>
    <s v="001G1522"/>
    <s v="002VJW"/>
    <s v="A309"/>
    <n v="2710193200"/>
    <s v="TB 1000"/>
    <s v="Post Printed"/>
    <m/>
    <m/>
    <m/>
    <s v="5011987035577"/>
    <m/>
    <m/>
  </r>
  <r>
    <s v="YES"/>
    <n v="44974801"/>
    <s v="SHELL GADINIA S3 40 GRANEL"/>
    <s v="GRANEL"/>
    <x v="0"/>
    <s v="SB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1176A03Q"/>
    <s v="001G1523"/>
    <s v="001176"/>
    <s v="A03Q"/>
    <n v="2710193200"/>
    <s v="GRANEL"/>
    <s v="NO Label"/>
    <m/>
    <m/>
    <m/>
    <m/>
    <m/>
    <m/>
  </r>
  <r>
    <s v="YES"/>
    <n v="44974809"/>
    <s v="SHELL GADINIA S3 40 TB 209L"/>
    <s v="209L"/>
    <x v="0"/>
    <s v="SB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2VSHA309"/>
    <s v="001G1523"/>
    <s v="002VSH"/>
    <s v="A309"/>
    <n v="2710193200"/>
    <s v="TAMBOR"/>
    <s v="Post Printed"/>
    <m/>
    <m/>
    <m/>
    <s v="5011987035539"/>
    <m/>
    <m/>
  </r>
  <r>
    <s v="YES"/>
    <n v="45274809"/>
    <s v="SPIRAX S1 ATF TASA TB 209L"/>
    <s v="209L"/>
    <x v="0"/>
    <s v="SB"/>
    <x v="0"/>
    <s v="Shell Brand"/>
    <m/>
    <s v="SPIRAX S1 ATF TASA GRANEL"/>
    <s v="Local"/>
    <s v="Y"/>
    <d v="2011-10-24T00:00:00"/>
    <s v="Mainstream"/>
    <m/>
    <s v="NO"/>
    <s v="NA"/>
    <s v="NA"/>
    <s v="NA"/>
    <s v="Shell Ilha"/>
    <s v="001D8294002VSHA309"/>
    <s v="001D8294"/>
    <s v="002VSH"/>
    <s v="A309"/>
    <n v="2710199200"/>
    <s v="TAMBOR"/>
    <s v="Post Printed"/>
    <m/>
    <m/>
    <m/>
    <s v="5011987193109"/>
    <m/>
    <m/>
  </r>
  <r>
    <s v="YES"/>
    <n v="45374809"/>
    <s v="SPIRAX S4 CX 10W TB 209L EXPO"/>
    <s v="209L"/>
    <x v="0"/>
    <s v="SB"/>
    <x v="1"/>
    <s v="Shell Brand"/>
    <m/>
    <s v="SPIRAX S4 CX 10W GRANEL"/>
    <s v="Local"/>
    <s v="N"/>
    <d v="2017-05-01T00:00:00"/>
    <s v="Mainstream"/>
    <m/>
    <s v="NO"/>
    <s v="NA"/>
    <s v="NA"/>
    <s v="NA"/>
    <s v="Shell Ilha"/>
    <s v="001D8249002VSHA1PU"/>
    <s v="001D8249"/>
    <s v="002VSH"/>
    <s v="A1PU"/>
    <n v="2710199200"/>
    <s v="TAMBOR"/>
    <s v="Post Printed"/>
    <m/>
    <m/>
    <n v="550047156"/>
    <s v="5011987034938"/>
    <m/>
    <m/>
  </r>
  <r>
    <s v="YES"/>
    <n v="44974855"/>
    <s v="SHELL GADINIA S3 40 FR 20L"/>
    <s v="20L"/>
    <x v="0"/>
    <s v="SB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2VWLA309"/>
    <s v="001G1523"/>
    <s v="002VWL"/>
    <s v="A309"/>
    <n v="2710193200"/>
    <s v="BOMBONA"/>
    <s v="Pre Printed"/>
    <m/>
    <m/>
    <m/>
    <s v="'05011987037533"/>
    <s v="'05011987037557"/>
    <m/>
  </r>
  <r>
    <s v="YES"/>
    <n v="45274855"/>
    <s v="SPIRAX S1 ATF TASA FR. 20LT."/>
    <s v="20L"/>
    <x v="0"/>
    <s v="SB"/>
    <x v="0"/>
    <s v="Shell Brand"/>
    <m/>
    <s v="SPIRAX S1 ATF TASA GRANEL"/>
    <s v="Local"/>
    <s v="Y"/>
    <d v="2011-11-11T00:00:00"/>
    <s v="Mainstream"/>
    <m/>
    <s v="NO"/>
    <s v="NA"/>
    <s v="NA"/>
    <s v="NA"/>
    <s v="Shell Ilha"/>
    <s v="001D8294002VPNA309"/>
    <s v="001D8294"/>
    <s v="002VPN"/>
    <s v="A309"/>
    <n v="2710199200"/>
    <s v="BOMBONA"/>
    <s v="Pre Printed"/>
    <m/>
    <m/>
    <m/>
    <s v="'05011987193123"/>
    <m/>
    <m/>
  </r>
  <r>
    <s v="YES"/>
    <n v="44774905"/>
    <s v="ADVANCE 4T AX7 10W40 SM/MA2 CX12X1L EXPO"/>
    <s v="12x1L"/>
    <x v="1"/>
    <s v="SB"/>
    <x v="1"/>
    <s v="Shell Brand"/>
    <m/>
    <s v="ADVANCE 4T AX7 10W-40 SM/MA2 GRANEL"/>
    <s v="Local"/>
    <s v="N"/>
    <d v="2019-09-01T00:00:00"/>
    <s v="Premium"/>
    <m/>
    <s v="NO"/>
    <s v="NA"/>
    <s v="NA"/>
    <s v="NA"/>
    <s v="Shell Ilha"/>
    <s v="001F4017002W22A1PU"/>
    <s v="001F4017"/>
    <s v="002W22"/>
    <s v="A1PU"/>
    <n v="2710193200"/>
    <s v="1 L"/>
    <s v="Pre Printed"/>
    <m/>
    <m/>
    <n v="550053410"/>
    <s v="'05011987066052"/>
    <s v="'05011987066076"/>
    <m/>
  </r>
  <r>
    <s v="YES"/>
    <n v="45274905"/>
    <s v="SPIRAX S1 ATF TASA CX. 12X1L"/>
    <s v="12x1L"/>
    <x v="0"/>
    <s v="SB"/>
    <x v="0"/>
    <s v="Shell Brand"/>
    <m/>
    <s v="SPIRAX S1 ATF TASA GRANEL"/>
    <s v="Local"/>
    <s v="Y"/>
    <d v="2011-10-24T00:00:00"/>
    <s v="Mainstream"/>
    <m/>
    <s v="NO"/>
    <s v="NA"/>
    <s v="NA"/>
    <s v="NA"/>
    <s v="Shell Ilha"/>
    <s v="001D8294002W1ZA1SN"/>
    <s v="001D8294"/>
    <s v="002W1Z"/>
    <s v="A1SN"/>
    <n v="2710199200"/>
    <s v="1 L"/>
    <s v="Pre Printed"/>
    <m/>
    <m/>
    <m/>
    <s v="'05011987191563"/>
    <s v="'05011987863712"/>
    <m/>
  </r>
  <r>
    <s v="YES"/>
    <n v="44974967"/>
    <s v="SHELL GADINIA S3 40 TB1000L"/>
    <s v="1000L"/>
    <x v="0"/>
    <s v="SB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2VJWA309"/>
    <s v="001G1523"/>
    <s v="002VJW"/>
    <s v="A309"/>
    <n v="2710193200"/>
    <s v="TB 1000"/>
    <s v="Post Printed"/>
    <m/>
    <m/>
    <m/>
    <s v="5011987035584"/>
    <m/>
    <m/>
  </r>
  <r>
    <s v="YES"/>
    <n v="44975809"/>
    <s v="GADINIA S3 30 TB 209L EXPO"/>
    <s v="209L"/>
    <x v="1"/>
    <s v="SB"/>
    <x v="5"/>
    <s v="Shell Brand"/>
    <m/>
    <s v="SHELL GADINIA S3 30 GRANEL"/>
    <s v="Local"/>
    <s v="N"/>
    <d v="2019-09-01T00:00:00"/>
    <s v="Mainstream"/>
    <m/>
    <s v="NO"/>
    <s v="NA"/>
    <s v="NA"/>
    <s v="NA"/>
    <s v="Shell Ilha"/>
    <s v="001G1522002VSHA1PU"/>
    <s v="001G1522"/>
    <s v="002VSH"/>
    <s v="A1PU"/>
    <n v="2710193200"/>
    <s v="TAMBOR"/>
    <s v="Post Printed"/>
    <m/>
    <m/>
    <m/>
    <s v="5011987051119"/>
    <m/>
    <m/>
  </r>
  <r>
    <s v="YES"/>
    <n v="45275809"/>
    <s v="SPIRAX S2 A 140 TB 209L"/>
    <s v="209L"/>
    <x v="0"/>
    <s v="SB"/>
    <x v="0"/>
    <s v="Shell Brand"/>
    <m/>
    <s v="SPIRAX S2 A 140 GRANEL"/>
    <s v="Local"/>
    <s v="Y"/>
    <d v="2011-11-21T00:00:00"/>
    <s v="Mainstream"/>
    <m/>
    <s v="NO"/>
    <s v="NA"/>
    <s v="NA"/>
    <s v="NA"/>
    <s v="Shell Ilha"/>
    <s v="001D8274002VSHA309"/>
    <s v="001D8274"/>
    <s v="002VSH"/>
    <s v="A309"/>
    <n v="2710193200"/>
    <s v="TAMBOR"/>
    <s v="Post Printed"/>
    <m/>
    <m/>
    <m/>
    <s v="5011987193727"/>
    <m/>
    <m/>
  </r>
  <r>
    <s v="YES"/>
    <n v="45375809"/>
    <s v="SPIRAX S4 CX 30 TB 209L EXPO"/>
    <s v="209L"/>
    <x v="0"/>
    <s v="SB"/>
    <x v="1"/>
    <s v="Shell Brand"/>
    <m/>
    <s v="SPIRAX S4 CX 30 GRANEL"/>
    <s v="Local"/>
    <s v="N"/>
    <d v="2017-09-06T00:00:00"/>
    <s v="Mainstream"/>
    <m/>
    <s v="NO"/>
    <s v="NA"/>
    <s v="NA"/>
    <s v="NA"/>
    <s v="Shell Ilha"/>
    <s v="001D8250002VSHA1PU"/>
    <s v="001D8250"/>
    <s v="002VSH"/>
    <s v="A1PU"/>
    <n v="2710199200"/>
    <s v="TAMBOR"/>
    <s v="Post Printed"/>
    <m/>
    <m/>
    <n v="550047157"/>
    <s v="5011987034945"/>
    <m/>
    <m/>
  </r>
  <r>
    <s v="YES"/>
    <n v="44775855"/>
    <s v="FENDT SUPER HYD 68 FR 20L"/>
    <s v="20L"/>
    <x v="0"/>
    <s v="GPO"/>
    <x v="0"/>
    <s v="AGCO"/>
    <m/>
    <s v="TELLUS S2 V 68 GRANEL"/>
    <s v="Local"/>
    <s v="N"/>
    <d v="2021-11-17T00:00:00"/>
    <s v="Mainstream"/>
    <m/>
    <s v="NO"/>
    <s v="NA"/>
    <s v="NA"/>
    <s v="NA"/>
    <s v="Shell Ilha"/>
    <s v="001J4116002VNAA309"/>
    <s v="001J4116"/>
    <s v="002VNA"/>
    <s v="A309"/>
    <n v="27101932"/>
    <s v="BOMBONA"/>
    <s v="Pre Printed"/>
    <m/>
    <m/>
    <m/>
    <m/>
    <m/>
    <m/>
  </r>
  <r>
    <s v="YES"/>
    <n v="45275855"/>
    <s v="SPIRAX S2 A 140 FR. 20LT."/>
    <s v="20L"/>
    <x v="0"/>
    <s v="SB"/>
    <x v="0"/>
    <s v="Shell Brand"/>
    <m/>
    <s v="SPIRAX S2 A 140 GRANEL"/>
    <s v="Local"/>
    <s v="Y"/>
    <d v="2011-10-18T00:00:00"/>
    <s v="Mainstream"/>
    <m/>
    <s v="NO"/>
    <s v="NA"/>
    <s v="NA"/>
    <s v="NA"/>
    <s v="Shell Ilha"/>
    <s v="001D8274002VPLA309"/>
    <s v="001D8274"/>
    <s v="002VPL"/>
    <s v="A309"/>
    <n v="2710193200"/>
    <s v="BOMBONA"/>
    <s v="Pre Printed"/>
    <m/>
    <m/>
    <m/>
    <s v="'05011987193741"/>
    <m/>
    <m/>
  </r>
  <r>
    <s v="YES"/>
    <n v="45275905"/>
    <s v="SPIRAX S2 A 140 CX. 12X1L"/>
    <s v="12x1L"/>
    <x v="0"/>
    <s v="SB"/>
    <x v="0"/>
    <s v="Shell Brand"/>
    <m/>
    <s v="SPIRAX S2 A 140 GRANEL"/>
    <s v="Local"/>
    <s v="Y"/>
    <d v="2011-10-14T00:00:00"/>
    <s v="Mainstream"/>
    <m/>
    <s v="NO"/>
    <s v="NA"/>
    <s v="NA"/>
    <s v="NA"/>
    <s v="Shell Ilha"/>
    <s v="001D8274002W1YA1SN"/>
    <s v="001D8274"/>
    <s v="002W1Y"/>
    <s v="A1SN"/>
    <n v="2710193200"/>
    <s v="1 L"/>
    <s v="Pre Printed"/>
    <m/>
    <m/>
    <m/>
    <s v="'05011987191419"/>
    <s v="'05011987863729"/>
    <m/>
  </r>
  <r>
    <s v="YES"/>
    <n v="41076809"/>
    <s v="HELIX HX8 PROFESSIONAL AV 5W40 TB 209L"/>
    <s v="209L"/>
    <x v="0"/>
    <s v="SB"/>
    <x v="0"/>
    <s v="Shell Brand"/>
    <m/>
    <s v="HELIX HX8 PROFESSIONAL AV 5W40 GRANEL"/>
    <s v="Local"/>
    <s v="N"/>
    <d v="2016-07-04T00:00:00"/>
    <s v="Premium"/>
    <m/>
    <s v="NO"/>
    <s v="NA"/>
    <s v="NA"/>
    <s v="NA"/>
    <s v="Shell Ilha"/>
    <s v="001G0386002VSHA309"/>
    <s v="001G0386"/>
    <s v="002VSH"/>
    <s v="A309"/>
    <n v="2710193200"/>
    <s v="TAMBOR"/>
    <s v="Post Printed"/>
    <m/>
    <m/>
    <m/>
    <s v="5011987860322"/>
    <m/>
    <m/>
  </r>
  <r>
    <s v="YES"/>
    <n v="45276809"/>
    <s v="SPIRAX S2 A 85W-140 TB 209L"/>
    <s v="209L"/>
    <x v="0"/>
    <s v="SB"/>
    <x v="0"/>
    <s v="Shell Brand"/>
    <m/>
    <s v="SPIRAX S2 A 85W-140 GRANEL"/>
    <s v="Local"/>
    <s v="Y"/>
    <d v="2011-10-14T00:00:00"/>
    <s v="Mainstream"/>
    <m/>
    <s v="NO"/>
    <s v="NA"/>
    <s v="NA"/>
    <s v="NA"/>
    <s v="Shell Ilha"/>
    <s v="001D8277002VSHA309"/>
    <s v="001D8277"/>
    <s v="002VSH"/>
    <s v="A309"/>
    <n v="2710193200"/>
    <s v="TAMBOR"/>
    <s v="Post Printed"/>
    <m/>
    <m/>
    <m/>
    <s v="5011987193444"/>
    <m/>
    <m/>
  </r>
  <r>
    <s v="YES"/>
    <n v="45376809"/>
    <s v="SPIRAX S4 CX 50 TB 209L EXPO"/>
    <s v="209L"/>
    <x v="0"/>
    <s v="SB"/>
    <x v="1"/>
    <s v="Shell Brand"/>
    <m/>
    <s v="SPIRAX S4 CX 50 GRANEL EXPO"/>
    <s v="Local"/>
    <s v="N"/>
    <d v="2017-05-01T00:00:00"/>
    <s v="Mainstream"/>
    <m/>
    <s v="NO"/>
    <s v="NA"/>
    <s v="NA"/>
    <s v="NA"/>
    <s v="Shell Ilha"/>
    <s v="001D8252002VSHA1PU"/>
    <s v="001D8252"/>
    <s v="002VSH"/>
    <s v="A1PU"/>
    <n v="2710199200"/>
    <s v="TAMBOR"/>
    <s v="Post Printed"/>
    <m/>
    <m/>
    <n v="550047158"/>
    <s v="5011987034952"/>
    <m/>
    <m/>
  </r>
  <r>
    <s v="YES"/>
    <n v="52876816"/>
    <s v="GADUS S3 T100 2 BALDE"/>
    <s v="18KG"/>
    <x v="0"/>
    <s v="SB"/>
    <x v="0"/>
    <s v="Shell Brand"/>
    <m/>
    <s v="Importado"/>
    <s v="Importado"/>
    <s v="Y"/>
    <d v="2012-05-09T00:00:00"/>
    <s v="Premium"/>
    <m/>
    <s v="NO"/>
    <s v="NA"/>
    <s v="NA"/>
    <s v="NA"/>
    <s v="GRETZ (França)"/>
    <s v="001D8549002VMEA246"/>
    <s v="001D8549"/>
    <s v="002VME"/>
    <s v="A246"/>
    <n v="2710199900"/>
    <s v="TAMBOR"/>
    <s v="etiqueta nacionalização"/>
    <m/>
    <m/>
    <n v="550028089"/>
    <m/>
    <m/>
    <m/>
  </r>
  <r>
    <s v="YES"/>
    <n v="44776855"/>
    <s v="FENDT PREMIUM TRANS 10W-30 FR 20L"/>
    <s v="20L"/>
    <x v="0"/>
    <s v="GPO"/>
    <x v="0"/>
    <s v="AGCO"/>
    <m/>
    <s v="SPIRAX S4 TXM GRANEL"/>
    <s v="Local"/>
    <s v="N"/>
    <d v="2021-11-22T00:00:00"/>
    <s v="Mainstream"/>
    <m/>
    <s v="NO"/>
    <s v="NA"/>
    <s v="NA"/>
    <s v="NA"/>
    <s v="Shell Ilha"/>
    <s v="001J3955002VNAA309"/>
    <s v="001J3955"/>
    <s v="002VNA"/>
    <s v="A309"/>
    <n v="27101932"/>
    <s v="BOMBONA"/>
    <s v="Pre Printed"/>
    <m/>
    <m/>
    <m/>
    <m/>
    <m/>
    <m/>
  </r>
  <r>
    <s v="YES"/>
    <n v="45276855"/>
    <s v="SPIRAX S2 A 85W-140 FR. 20LT."/>
    <s v="20L"/>
    <x v="0"/>
    <s v="SB"/>
    <x v="0"/>
    <s v="Shell Brand"/>
    <m/>
    <s v="SPIRAX S2 A 85W-140 GRANEL"/>
    <s v="Local"/>
    <s v="Y"/>
    <d v="2011-11-07T00:00:00"/>
    <s v="Mainstream"/>
    <m/>
    <s v="NO"/>
    <s v="NA"/>
    <s v="NA"/>
    <s v="NA"/>
    <s v="Shell Ilha"/>
    <s v="001D8277002VPLA309"/>
    <s v="001D8277"/>
    <s v="002VPL"/>
    <s v="A309"/>
    <n v="2710193200"/>
    <s v="BOMBONA"/>
    <s v="Pre Printed"/>
    <m/>
    <m/>
    <m/>
    <s v="'05011987193505"/>
    <m/>
    <m/>
  </r>
  <r>
    <s v="YES"/>
    <n v="41076905"/>
    <s v="HELIX HX8 PROFESSIONAL AV 5W40 CX 12X1L"/>
    <s v="12x1L"/>
    <x v="0"/>
    <s v="SB"/>
    <x v="0"/>
    <s v="Shell Brand"/>
    <m/>
    <s v="HELIX HX8 PROFESSIONAL AV 5W40 GRANEL"/>
    <s v="Local"/>
    <s v="N"/>
    <d v="2016-10-10T00:00:00"/>
    <s v="Premium"/>
    <m/>
    <s v="NO"/>
    <s v="NA"/>
    <s v="NA"/>
    <s v="NA"/>
    <s v="Shell Ilha"/>
    <s v="001G0386002WL0A1SN"/>
    <s v="001G0386"/>
    <s v="002WL0"/>
    <s v="A1SN"/>
    <n v="2710193200"/>
    <s v="1 L"/>
    <s v="Pre Printed"/>
    <m/>
    <m/>
    <m/>
    <s v="'05011987860278"/>
    <s v="'05011987860285"/>
    <m/>
  </r>
  <r>
    <s v="YES"/>
    <n v="45276905"/>
    <s v="SPIRAX S2 A 85W-140 CX 12X1L"/>
    <s v="12x1L"/>
    <x v="0"/>
    <s v="SB"/>
    <x v="0"/>
    <s v="Shell Brand"/>
    <m/>
    <s v="SPIRAX S2 A 85W-140 GRANEL"/>
    <s v="Local"/>
    <s v="N"/>
    <d v="2017-01-07T00:00:00"/>
    <s v="Mainstream"/>
    <m/>
    <s v="NO"/>
    <s v="NA"/>
    <s v="NA"/>
    <s v="NA"/>
    <s v="Shell Ilha"/>
    <s v="001D8277002W1YA1SN"/>
    <s v="001D8277"/>
    <s v="002W1Y"/>
    <s v="A1SN"/>
    <n v="2710193200"/>
    <s v="1 L"/>
    <s v="Pre Printed"/>
    <m/>
    <m/>
    <m/>
    <s v="'05011987863750"/>
    <s v="'05011987863774"/>
    <m/>
  </r>
  <r>
    <s v="YES"/>
    <n v="41576909"/>
    <s v="BMW TWINPOWER TURBO LL04 5W30 CX 12X1L"/>
    <s v="12x1L"/>
    <x v="1"/>
    <s v="GPO"/>
    <x v="0"/>
    <s v="BMW"/>
    <m/>
    <s v="Importado"/>
    <s v="Importado"/>
    <s v="Y"/>
    <d v="2015-09-17T00:00:00"/>
    <s v="Mainstream"/>
    <m/>
    <s v="YES"/>
    <n v="41581909"/>
    <s v="BMW TWINPOWER TURBO LL04 5W30 N CX 12X1L"/>
    <s v="1L"/>
    <s v="SOPUS (EUA)"/>
    <s v="001F4046002XJWA558"/>
    <s v="001F4046"/>
    <s v="002XJW"/>
    <s v="A558"/>
    <n v="2710193200"/>
    <s v="1 L"/>
    <s v="etiqueta nacionalização"/>
    <m/>
    <m/>
    <n v="550042382"/>
    <m/>
    <m/>
    <m/>
  </r>
  <r>
    <s v="YES"/>
    <n v="52877807"/>
    <s v="GADUS S3 T220 2 TAMBOR "/>
    <s v="180 KG"/>
    <x v="0"/>
    <s v="SB"/>
    <x v="0"/>
    <s v="Shell Brand"/>
    <m/>
    <s v="Importado"/>
    <s v="Importado"/>
    <s v="Y"/>
    <d v="2016-12-11T00:00:00"/>
    <s v="Premium"/>
    <m/>
    <s v="NO"/>
    <s v="NA"/>
    <s v="NA"/>
    <s v="NA"/>
    <s v="GLC (Alemanha)"/>
    <s v="001D8546002VH7A246"/>
    <s v="001D8546"/>
    <s v="002VH7"/>
    <s v="A246"/>
    <n v="2710199900"/>
    <s v="TAMBOR"/>
    <s v="etiqueta nacionalização"/>
    <m/>
    <m/>
    <n v="550028060"/>
    <m/>
    <m/>
    <m/>
  </r>
  <r>
    <s v="YES"/>
    <n v="41077809"/>
    <s v="HELIX HX8 PROFESSIONAL AF 5W30 TB 209L"/>
    <s v="209L"/>
    <x v="0"/>
    <s v="SB"/>
    <x v="0"/>
    <s v="Shell Brand"/>
    <m/>
    <s v="HELIX HX8 PROFESSIONAL AF 5W30 GRANEL"/>
    <s v="Local"/>
    <s v="N"/>
    <d v="2017-07-11T00:00:00"/>
    <s v="Premium"/>
    <m/>
    <s v="NO"/>
    <s v="NA"/>
    <s v="NA"/>
    <s v="NA"/>
    <s v="Shell Ilha"/>
    <s v="001G4046002VSHA309"/>
    <s v="001G4046"/>
    <s v="002VSH"/>
    <s v="A309"/>
    <n v="2710193200"/>
    <s v="TAMBOR"/>
    <s v="Post Printed"/>
    <m/>
    <m/>
    <m/>
    <s v="5011987037915"/>
    <m/>
    <m/>
  </r>
  <r>
    <s v="YES"/>
    <n v="45277809"/>
    <s v="SPIRAX S2 G 90 TB 209L"/>
    <s v="209L"/>
    <x v="0"/>
    <s v="SB"/>
    <x v="0"/>
    <s v="Shell Brand"/>
    <m/>
    <s v="SPIRAX S2 G 90 GRANEL"/>
    <s v="Local"/>
    <s v="Y"/>
    <d v="2011-11-01T00:00:00"/>
    <s v="Mainstream"/>
    <m/>
    <s v="NO"/>
    <s v="NA"/>
    <s v="NA"/>
    <s v="NA"/>
    <s v="Shell Ilha"/>
    <s v="001D8262002VSHA309"/>
    <s v="001D8262"/>
    <s v="002VSH"/>
    <s v="A309"/>
    <n v="2710193200"/>
    <s v="TAMBOR"/>
    <s v="Post Printed"/>
    <m/>
    <m/>
    <m/>
    <s v="5011987193932"/>
    <m/>
    <m/>
  </r>
  <r>
    <s v="YES"/>
    <n v="52877816"/>
    <s v="GADUS S3 T220 2 BALDE"/>
    <s v="18KG"/>
    <x v="0"/>
    <s v="SB"/>
    <x v="0"/>
    <s v="Shell Brand"/>
    <m/>
    <s v="Importado"/>
    <s v="Importado"/>
    <s v="Y"/>
    <d v="2012-05-14T00:00:00"/>
    <s v="Premium"/>
    <m/>
    <s v="NO"/>
    <s v="NA"/>
    <s v="NA"/>
    <s v="NA"/>
    <s v="GRETZ (França)"/>
    <s v="001D8546002VMEA246"/>
    <s v="001D8546"/>
    <s v="002VME"/>
    <s v="A246"/>
    <n v="2710199900"/>
    <s v="TAMBOR"/>
    <s v="etiqueta nacionalização"/>
    <m/>
    <m/>
    <n v="550028053"/>
    <m/>
    <m/>
    <m/>
  </r>
  <r>
    <s v="YES"/>
    <n v="45877849"/>
    <s v="OMALA S4 WE 220 TB 209L"/>
    <s v="209L"/>
    <x v="0"/>
    <s v="SB"/>
    <x v="0"/>
    <s v="Shell Brand"/>
    <m/>
    <s v="Importado"/>
    <s v="Importado"/>
    <s v="N"/>
    <d v="2016-09-06T00:00:00"/>
    <s v="Premium"/>
    <m/>
    <s v="NO"/>
    <s v="NA"/>
    <s v="NA"/>
    <s v="NA"/>
    <s v="GRETZ (França)"/>
    <s v="001D7857002VSHA1P5"/>
    <s v="001D7857"/>
    <s v="002VSH"/>
    <s v="A1P5"/>
    <n v="3403990000"/>
    <s v="TAMBOR"/>
    <s v="etiqueta nacionalização"/>
    <m/>
    <m/>
    <n v="550027185"/>
    <m/>
    <m/>
    <m/>
  </r>
  <r>
    <s v="YES"/>
    <n v="44777855"/>
    <s v="FENDT PREMIUM GRADE 15W-40 FR 20L"/>
    <s v="20L"/>
    <x v="0"/>
    <s v="GPO"/>
    <x v="0"/>
    <s v="AGCO"/>
    <m/>
    <s v="Rimula RT4 L 15W-40 (CK-4) GRANEL"/>
    <s v="Local"/>
    <s v="N"/>
    <d v="2021-11-18T00:00:00"/>
    <s v="Mainstream"/>
    <m/>
    <s v="NO"/>
    <s v="NA"/>
    <s v="NA"/>
    <s v="NA"/>
    <s v="Shell Ilha"/>
    <s v="001J3904002VNAA309"/>
    <s v="001J3904"/>
    <s v="002VNA"/>
    <s v="A309"/>
    <n v="27101932"/>
    <s v="BOMBONA"/>
    <s v="Pre Printed"/>
    <m/>
    <m/>
    <m/>
    <m/>
    <m/>
    <m/>
  </r>
  <r>
    <s v="YES"/>
    <n v="45277855"/>
    <s v="SPIRAX S2 G 90 FR. 20LT."/>
    <s v="20L"/>
    <x v="0"/>
    <s v="SB"/>
    <x v="0"/>
    <s v="Shell Brand"/>
    <m/>
    <s v="SPIRAX S2 G 90 GRANEL"/>
    <s v="Local"/>
    <s v="Y"/>
    <d v="2011-10-11T00:00:00"/>
    <s v="Mainstream"/>
    <m/>
    <s v="NO"/>
    <s v="NA"/>
    <s v="NA"/>
    <s v="NA"/>
    <s v="Shell Ilha"/>
    <s v="001D8262002VPLA309"/>
    <s v="001D8262"/>
    <s v="002VPL"/>
    <s v="A309"/>
    <n v="2710193200"/>
    <s v="BOMBONA"/>
    <s v="Pre Printed"/>
    <m/>
    <m/>
    <m/>
    <s v="'05011987193949"/>
    <m/>
    <m/>
  </r>
  <r>
    <s v="YES"/>
    <n v="45877860"/>
    <s v="OMALA S4 WE 220 BALDE"/>
    <s v="18,92L"/>
    <x v="0"/>
    <s v="SB"/>
    <x v="0"/>
    <s v="Shell Brand"/>
    <m/>
    <s v="Importado"/>
    <s v="Importado"/>
    <s v="Y"/>
    <d v="2013-10-18T00:00:00"/>
    <s v="Premium"/>
    <m/>
    <s v="NO"/>
    <s v="NA"/>
    <s v="NA"/>
    <s v="NA"/>
    <s v="GRETZ (França)"/>
    <s v="001D7857002VNXA1WJ"/>
    <s v="001D7857"/>
    <s v="002VNX"/>
    <s v="A1WJ"/>
    <n v="3403990000"/>
    <s v="BOMBONA"/>
    <s v="etiqueta nacionalização"/>
    <m/>
    <m/>
    <n v="550027184"/>
    <m/>
    <m/>
    <m/>
  </r>
  <r>
    <s v="YES"/>
    <n v="44477905"/>
    <s v="ADVANCE 4T AX7 10W30 SM SCOOTER CX 12X1L"/>
    <s v="12x1L"/>
    <x v="0"/>
    <s v="SB"/>
    <x v="0"/>
    <s v="Shell Brand"/>
    <m/>
    <s v="ADVANCE 4T AX7 10W30 SM GRANEL"/>
    <s v="Local"/>
    <s v="N"/>
    <d v="2018-03-01T00:00:00"/>
    <s v="Premium"/>
    <m/>
    <s v="NO"/>
    <s v="NA"/>
    <s v="NA"/>
    <s v="NA"/>
    <s v="Shell Ilha"/>
    <s v="001F4016002W22A309"/>
    <s v="001F4016"/>
    <s v="002W22"/>
    <s v="A309"/>
    <n v="2710193200"/>
    <s v="1 L"/>
    <s v="Pre Printed"/>
    <m/>
    <m/>
    <m/>
    <s v="'05011987044531"/>
    <s v="'05011987044548"/>
    <m/>
  </r>
  <r>
    <s v="YES"/>
    <n v="41077905"/>
    <s v="HELIX HX8 PROFESSIONAL AF 5W30 CX 12X1L "/>
    <s v="12x1L"/>
    <x v="0"/>
    <s v="SB"/>
    <x v="0"/>
    <s v="Shell Brand"/>
    <m/>
    <s v="HELIX HX8 PROFESSIONAL AF 5W30 GRANEL"/>
    <s v="Local"/>
    <s v="N"/>
    <d v="2017-07-11T00:00:00"/>
    <s v="Premium"/>
    <m/>
    <s v="NO"/>
    <s v="NA"/>
    <s v="NA"/>
    <s v="NA"/>
    <s v="Shell Ilha"/>
    <s v="001G4046002WL0A1SN"/>
    <s v="001G4046"/>
    <s v="002WL0"/>
    <s v="A1SN"/>
    <n v="2710193200"/>
    <s v="1 L"/>
    <s v="Pre Printed"/>
    <m/>
    <m/>
    <m/>
    <s v="'05011987038318"/>
    <s v="'05011987038288"/>
    <m/>
  </r>
  <r>
    <s v="YES"/>
    <n v="45277905"/>
    <s v="SPIRAX S2 G 90 CX. 12X1L"/>
    <s v="12x1L"/>
    <x v="0"/>
    <s v="SB"/>
    <x v="0"/>
    <s v="Shell Brand"/>
    <m/>
    <s v="SPIRAX S2 G 90 GRANEL"/>
    <s v="Local"/>
    <s v="Y"/>
    <d v="2011-10-14T00:00:00"/>
    <s v="Mainstream"/>
    <m/>
    <s v="NO"/>
    <s v="NA"/>
    <s v="NA"/>
    <s v="NA"/>
    <s v="Shell Ilha"/>
    <s v="001D8262002W1YA1SN"/>
    <s v="001D8262"/>
    <s v="002W1Y"/>
    <s v="A1SN"/>
    <n v="2710193200"/>
    <s v="1 L"/>
    <s v="Pre Printed"/>
    <m/>
    <m/>
    <m/>
    <s v="'05011987191372"/>
    <s v="'05011987863736"/>
    <m/>
  </r>
  <r>
    <s v="YES"/>
    <n v="45278801"/>
    <s v="SPIRAX S3 AX 85W140 GRANEL"/>
    <s v="GRANEL"/>
    <x v="0"/>
    <s v="SB"/>
    <x v="0"/>
    <s v="Shell Brand"/>
    <m/>
    <s v="SPIRAX S3 AX 85W-140 GRANEL"/>
    <s v="Local"/>
    <s v="N"/>
    <d v="2014-12-12T00:00:00"/>
    <s v="Mainstream"/>
    <m/>
    <s v="NO"/>
    <s v="NA"/>
    <s v="NA"/>
    <s v="NA"/>
    <s v="Shell Ilha"/>
    <s v="001D8282001176A03Q"/>
    <s v="001D8282"/>
    <s v="001176"/>
    <s v="A03Q"/>
    <n v="2710193200"/>
    <s v="GRANEL"/>
    <s v="NO Label"/>
    <m/>
    <m/>
    <m/>
    <m/>
    <m/>
    <m/>
  </r>
  <r>
    <s v="YES"/>
    <n v="52878807"/>
    <s v="GADUS S3 T460 1.5 TAMBOR"/>
    <s v="180 KG"/>
    <x v="0"/>
    <s v="SB"/>
    <x v="0"/>
    <s v="Shell Brand"/>
    <m/>
    <s v="Importado"/>
    <s v="Importado"/>
    <s v="Y"/>
    <d v="2020-09-30T00:00:00"/>
    <s v="Premium"/>
    <m/>
    <s v="NO"/>
    <s v="NA"/>
    <s v="NA"/>
    <s v="NA"/>
    <s v="Shell Meer"/>
    <s v="001D8544002VH7A246"/>
    <s v="001D8544"/>
    <s v="002VH7"/>
    <s v="A246"/>
    <n v="2710199900"/>
    <s v="TAMBOR"/>
    <s v="etiqueta nacionalização"/>
    <m/>
    <m/>
    <n v="550028059"/>
    <m/>
    <m/>
    <m/>
  </r>
  <r>
    <s v="YES"/>
    <n v="41578809"/>
    <s v="BMW GROUP LL01FE 0W30 TB 209L"/>
    <s v="209L"/>
    <x v="0"/>
    <s v="GPO"/>
    <x v="0"/>
    <s v="BMW"/>
    <m/>
    <s v="BMW GROUP LL01FE 0W-30 GRANEL"/>
    <s v="Local"/>
    <s v="Y"/>
    <d v="2019-10-01T00:00:00"/>
    <s v="Mainstream"/>
    <m/>
    <s v="NO"/>
    <s v="NA"/>
    <s v="NA"/>
    <s v="NA"/>
    <s v="Shell Ilha"/>
    <s v="001F4280002VSHA558"/>
    <s v="001F4280"/>
    <s v="002VSH"/>
    <s v="A558"/>
    <n v="2710193200"/>
    <s v="TAMBOR"/>
    <s v="Pre Printed"/>
    <m/>
    <m/>
    <m/>
    <m/>
    <m/>
    <m/>
  </r>
  <r>
    <s v="YES"/>
    <n v="41078809"/>
    <s v="HEAT TRANSFER OIL S2 TB 209L EXPO"/>
    <s v="209L"/>
    <x v="0"/>
    <s v="SB"/>
    <x v="1"/>
    <s v="Shell Brand"/>
    <m/>
    <s v="HEAT TRANSFER OIL S2 GRANEL EXPO"/>
    <s v="Local"/>
    <s v="N"/>
    <d v="2017-04-01T00:00:00"/>
    <s v="Mainstream"/>
    <m/>
    <s v="NO"/>
    <s v="NA"/>
    <s v="NA"/>
    <s v="NA"/>
    <s v="Shell Ilha"/>
    <s v="001D8388002VSHA1PU"/>
    <s v="001D8388"/>
    <s v="002VSH"/>
    <s v="A1PU"/>
    <n v="2710199300"/>
    <s v="TAMBOR"/>
    <s v="Post Printed"/>
    <m/>
    <m/>
    <n v="550047195"/>
    <s v="5011987034761"/>
    <m/>
    <m/>
  </r>
  <r>
    <s v="YES"/>
    <n v="45678809"/>
    <s v="SPIRAX S2 GD TB 209L"/>
    <s v="209L"/>
    <x v="0"/>
    <s v="SB"/>
    <x v="0"/>
    <s v="Shell Brand"/>
    <m/>
    <s v="SPIRAX S2 GD GRANEL"/>
    <s v="Local"/>
    <s v="N"/>
    <d v="2015-03-12T00:00:00"/>
    <s v="Mainstream"/>
    <m/>
    <s v="NO"/>
    <s v="NA"/>
    <s v="NA"/>
    <s v="NA"/>
    <s v="Shell Ilha"/>
    <s v="001F3672002VSHA309"/>
    <s v="001F3672"/>
    <s v="002VSH"/>
    <s v="A309"/>
    <n v="2710193200"/>
    <s v="TAMBOR"/>
    <s v="Post Printed"/>
    <m/>
    <m/>
    <m/>
    <s v="5011987261556"/>
    <m/>
    <m/>
  </r>
  <r>
    <s v="YES"/>
    <n v="45278809"/>
    <s v="SPIRAX S3 AX 85W-140 TB 209L"/>
    <s v="209L"/>
    <x v="0"/>
    <s v="SB"/>
    <x v="0"/>
    <s v="Shell Brand"/>
    <m/>
    <s v="SPIRAX S3 AX 85W-140 GRANEL"/>
    <s v="Local"/>
    <s v="Y"/>
    <d v="2012-01-09T00:00:00"/>
    <s v="Mainstream"/>
    <m/>
    <s v="NO"/>
    <s v="NA"/>
    <s v="NA"/>
    <s v="NA"/>
    <s v="Shell Ilha"/>
    <s v="001D8282002VSHA309"/>
    <s v="001D8282"/>
    <s v="002VSH"/>
    <s v="A309"/>
    <n v="2710193200"/>
    <s v="TAMBOR"/>
    <s v="Post Printed"/>
    <m/>
    <m/>
    <m/>
    <s v="5011987193307"/>
    <m/>
    <m/>
  </r>
  <r>
    <s v="YES"/>
    <n v="44778855"/>
    <s v="FENDT EXTRA TRANS 15W-40 FR 20L"/>
    <s v="20L"/>
    <x v="0"/>
    <s v="GPO"/>
    <x v="0"/>
    <s v="AGCO"/>
    <m/>
    <s v="SPIRAX S3 T GRANEL"/>
    <s v="Local"/>
    <s v="N"/>
    <d v="2021-11-25T00:00:00"/>
    <s v="Mainstream"/>
    <m/>
    <s v="NO"/>
    <s v="NA"/>
    <s v="NA"/>
    <s v="NA"/>
    <s v="Shell Ilha"/>
    <s v="001J3956002VNAA309"/>
    <s v="001J3956"/>
    <s v="002VNA"/>
    <s v="A309"/>
    <n v="27101932"/>
    <s v="BOMBONA"/>
    <s v="Pre Printed"/>
    <m/>
    <m/>
    <m/>
    <m/>
    <m/>
    <m/>
  </r>
  <r>
    <s v="YES"/>
    <n v="45678855"/>
    <s v="SPIRAX S2 GD FR 20L"/>
    <s v="20L"/>
    <x v="0"/>
    <s v="SB"/>
    <x v="0"/>
    <s v="Shell Brand"/>
    <m/>
    <s v="SPIRAX S2 GD GRANEL"/>
    <s v="Local"/>
    <s v="N"/>
    <d v="2015-03-12T00:00:00"/>
    <s v="Mainstream"/>
    <m/>
    <s v="NO"/>
    <s v="NA"/>
    <s v="NA"/>
    <s v="NA"/>
    <s v="Shell Ilha"/>
    <s v="001F3672002VPLA309"/>
    <s v="001F3672"/>
    <s v="002VPL"/>
    <s v="A309"/>
    <n v="2710193200"/>
    <s v="BOMBONA"/>
    <s v="Pre Printed"/>
    <m/>
    <m/>
    <m/>
    <s v="'05011987261174"/>
    <m/>
    <m/>
  </r>
  <r>
    <s v="YES"/>
    <n v="44979809"/>
    <s v="GADINIA S3 40 TB 209L EXPO"/>
    <s v="209L"/>
    <x v="1"/>
    <s v="SB"/>
    <x v="5"/>
    <s v="Shell Brand"/>
    <m/>
    <s v="SHELL GADINIA S3 40 GRANEL"/>
    <s v="Local"/>
    <s v="N"/>
    <d v="2019-09-01T00:00:00"/>
    <s v="Mainstream"/>
    <m/>
    <s v="NO"/>
    <s v="NA"/>
    <s v="NA"/>
    <s v="NA"/>
    <s v="Shell Ilha"/>
    <s v="001G1523002VSHA1PU"/>
    <s v="001G1523"/>
    <s v="002VSH"/>
    <s v="A1PU"/>
    <n v="2710193200"/>
    <s v="TAMBOR"/>
    <s v="Post Printed"/>
    <m/>
    <m/>
    <m/>
    <s v="5011987051126"/>
    <m/>
    <m/>
  </r>
  <r>
    <s v="YES"/>
    <n v="41079809"/>
    <s v="HELIX HX3 20W50 SL TB 209L EXPO"/>
    <s v="209L"/>
    <x v="0"/>
    <s v="SB"/>
    <x v="1"/>
    <s v="Shell Brand"/>
    <m/>
    <s v="HELIX HX3 20W50 SL GRANEL"/>
    <s v="Local"/>
    <s v="N"/>
    <d v="2017-04-01T00:00:00"/>
    <s v="Mainstream"/>
    <m/>
    <s v="NO"/>
    <s v="NA"/>
    <s v="NA"/>
    <s v="NA"/>
    <s v="Shell Ilha"/>
    <s v="001E7931002VSHA1PU"/>
    <s v="001E7931"/>
    <s v="002VSH"/>
    <s v="A1PU"/>
    <n v="2710193200"/>
    <s v="TAMBOR"/>
    <s v="Post Printed"/>
    <m/>
    <m/>
    <n v="550047200"/>
    <s v="5011987034778"/>
    <m/>
    <m/>
  </r>
  <r>
    <s v="YES"/>
    <n v="45279809"/>
    <s v="SPIRAX S3 G 80W TB 209L"/>
    <s v="209L"/>
    <x v="0"/>
    <s v="SB"/>
    <x v="0"/>
    <s v="Shell Brand"/>
    <m/>
    <s v="SPIRAX S3 G 80W GRANEL"/>
    <s v="Local"/>
    <s v="Y"/>
    <d v="2011-11-28T00:00:00"/>
    <s v="Mainstream"/>
    <m/>
    <s v="NO"/>
    <s v="NA"/>
    <s v="NA"/>
    <s v="NA"/>
    <s v="Shell Ilha"/>
    <s v="001D8264002VSHA309"/>
    <s v="001D8264"/>
    <s v="002VSH"/>
    <s v="A309"/>
    <n v="2710193200"/>
    <s v="TAMBOR"/>
    <s v="Post Printed"/>
    <m/>
    <m/>
    <m/>
    <s v="5011987193840"/>
    <m/>
    <m/>
  </r>
  <r>
    <s v="YES"/>
    <n v="45379809"/>
    <s v="TONNA S3 M 220 TB 209L EXPO"/>
    <s v="209L"/>
    <x v="0"/>
    <s v="SB"/>
    <x v="1"/>
    <s v="Shell Brand"/>
    <m/>
    <s v="TONNA S3 M 220 GRANEL"/>
    <s v="Local"/>
    <s v="N"/>
    <d v="2017-10-02T00:00:00"/>
    <s v="Premium"/>
    <m/>
    <s v="NO"/>
    <s v="NA"/>
    <s v="NA"/>
    <s v="NA"/>
    <s v="Shell Ilha"/>
    <s v="001D7775002VSHA1PU"/>
    <s v="001D7775"/>
    <s v="002VSH"/>
    <s v="A1PU"/>
    <n v="2710193200"/>
    <s v="TAMBOR"/>
    <s v="Post Printed"/>
    <m/>
    <m/>
    <n v="550047155"/>
    <s v="5011987034976"/>
    <m/>
    <m/>
  </r>
  <r>
    <s v="YES"/>
    <n v="52879843"/>
    <s v="TACTIC EMV GADUS S3 T220 2 CX 10X250CC"/>
    <s v="10X0,25g"/>
    <x v="0"/>
    <s v="SB"/>
    <x v="0"/>
    <s v="Shell Brand"/>
    <m/>
    <s v="Importado"/>
    <s v="Importado"/>
    <s v="Y"/>
    <d v="2012-04-03T00:00:00"/>
    <s v="Premium"/>
    <m/>
    <s v="NO"/>
    <s v="NA"/>
    <s v="NA"/>
    <s v="NA"/>
    <s v="GLC (Alemanha)"/>
    <s v="001D8559002WTWA04V"/>
    <s v="001D8559"/>
    <s v="002WTW"/>
    <s v="A04V"/>
    <n v="2710199900"/>
    <s v="PEQUENO EMBALADO"/>
    <s v="etiqueta nacionalização"/>
    <m/>
    <m/>
    <n v="550028261"/>
    <m/>
    <m/>
    <m/>
  </r>
  <r>
    <s v="YES"/>
    <n v="44779855"/>
    <s v="FENDT SUPER TRANS LS 80W-90 FR 20L"/>
    <s v="20L"/>
    <x v="0"/>
    <s v="GPO"/>
    <x v="0"/>
    <s v="AGCO"/>
    <m/>
    <s v="SPIRAX S3 AX 80W90 GRANEL"/>
    <s v="Local"/>
    <s v="N"/>
    <d v="2021-11-18T00:00:00"/>
    <s v="Mainstream"/>
    <m/>
    <s v="NO"/>
    <s v="NA"/>
    <s v="NA"/>
    <s v="NA"/>
    <s v="Shell Ilha"/>
    <s v="001J3954002VNAA309"/>
    <s v="001J3954"/>
    <s v="002VNA"/>
    <s v="A309"/>
    <n v="27101932"/>
    <s v="BOMBONA"/>
    <s v="Pre Printed"/>
    <m/>
    <m/>
    <m/>
    <m/>
    <m/>
    <m/>
  </r>
  <r>
    <s v="YES"/>
    <n v="45679855"/>
    <s v="OMALA S2 G 680 FR 20L EXPO"/>
    <s v="20L"/>
    <x v="0"/>
    <s v="SB"/>
    <x v="1"/>
    <s v="Shell Brand"/>
    <m/>
    <s v="OMALA S2 G 680 GRANEL"/>
    <s v="Local"/>
    <s v="N"/>
    <d v="2019-09-01T00:00:00"/>
    <s v="Mainstream"/>
    <m/>
    <s v="NO"/>
    <s v="NA"/>
    <s v="NA"/>
    <s v="NA"/>
    <s v="Shell Ilha"/>
    <s v="001D7840002VWLA1PU"/>
    <s v="001D7840"/>
    <s v="002VWL"/>
    <s v="A1PU"/>
    <n v="2710193200"/>
    <s v="BOMBONA"/>
    <s v="Pre Printed"/>
    <m/>
    <m/>
    <m/>
    <s v="'05011987054691"/>
    <m/>
    <m/>
  </r>
  <r>
    <s v="YES"/>
    <n v="45279855"/>
    <s v="SPIRAX S3 G 80W FR. 20LT"/>
    <s v="20L"/>
    <x v="0"/>
    <s v="SB"/>
    <x v="0"/>
    <s v="Shell Brand"/>
    <m/>
    <s v="SPIRAX S3 G 80W GRANEL"/>
    <s v="Local"/>
    <s v="Y"/>
    <d v="2011-11-28T00:00:00"/>
    <s v="Mainstream"/>
    <m/>
    <s v="NO"/>
    <s v="NA"/>
    <s v="NA"/>
    <s v="NA"/>
    <s v="Shell Ilha"/>
    <s v="001D8264002VPLA1SN"/>
    <s v="001D8264"/>
    <s v="002VPL"/>
    <s v="A1SN"/>
    <n v="2710193200"/>
    <s v="BOMBONA"/>
    <s v="Pre Printed"/>
    <m/>
    <m/>
    <m/>
    <m/>
    <m/>
    <m/>
  </r>
  <r>
    <s v="YES"/>
    <n v="40080809"/>
    <s v="MAXI PERFORM 5W40 508.88 509.99 TB 209L"/>
    <s v="209L"/>
    <x v="0"/>
    <s v="GPO"/>
    <x v="0"/>
    <s v="VW"/>
    <m/>
    <s v="HELIX HX8 PROFESSIONAL AV 5W40 GRANEL"/>
    <s v="Local"/>
    <s v="Y"/>
    <d v="2019-12-01T00:00:00"/>
    <s v="Mainstream"/>
    <m/>
    <s v="NO"/>
    <s v="NA"/>
    <s v="NA"/>
    <s v="NA"/>
    <s v="Shell Ilha"/>
    <s v="001H9073002XJIA798"/>
    <s v="001H9073"/>
    <s v="002XJI"/>
    <s v="A798"/>
    <n v="2710193200"/>
    <s v="TAMBOR"/>
    <s v="Pre Printed"/>
    <m/>
    <m/>
    <m/>
    <m/>
    <m/>
    <m/>
  </r>
  <r>
    <s v="YES"/>
    <n v="41080809"/>
    <s v="MF ENGINE GENUINE 15W40 TB 209L"/>
    <s v="209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VIDA309"/>
    <s v="001G3700"/>
    <s v="002VID"/>
    <s v="A309"/>
    <n v="2710193200"/>
    <s v="TAMBOR"/>
    <s v="Pre Printed"/>
    <m/>
    <m/>
    <m/>
    <m/>
    <m/>
    <m/>
  </r>
  <r>
    <s v="YES"/>
    <n v="45280809"/>
    <s v="SPIRAX S3 G 80W-90 TB 209L"/>
    <s v="209L"/>
    <x v="0"/>
    <s v="SB"/>
    <x v="0"/>
    <s v="Shell Brand"/>
    <m/>
    <s v="SPIRAX S3 G 80W-90 GRANEL"/>
    <s v="Local"/>
    <s v="Y"/>
    <d v="2011-12-01T00:00:00"/>
    <s v="Mainstream"/>
    <m/>
    <s v="NO"/>
    <s v="NA"/>
    <s v="NA"/>
    <s v="NA"/>
    <s v="Shell Ilha"/>
    <s v="001D8265002VSHA309"/>
    <s v="001D8265"/>
    <s v="002VSH"/>
    <s v="A309"/>
    <n v="2710193200"/>
    <s v="TAMBOR"/>
    <s v="Post Printed"/>
    <m/>
    <m/>
    <m/>
    <s v="5011987193802"/>
    <m/>
    <m/>
  </r>
  <r>
    <s v="YES"/>
    <n v="45380809"/>
    <s v="TONNA S3 M 68 TB 209L EXPO"/>
    <s v="209L"/>
    <x v="0"/>
    <s v="SB"/>
    <x v="1"/>
    <s v="Shell Brand"/>
    <m/>
    <s v="TONNA S3 M 68 GRANEL"/>
    <s v="Local"/>
    <s v="N"/>
    <d v="2017-04-01T00:00:00"/>
    <s v="Premium"/>
    <m/>
    <s v="NO"/>
    <s v="NA"/>
    <s v="NA"/>
    <s v="NA"/>
    <s v="Shell Ilha"/>
    <s v="001D7774002VSHA1PU"/>
    <s v="001D7774"/>
    <s v="002VSH"/>
    <s v="A1PU"/>
    <n v="2710193200"/>
    <s v="TAMBOR"/>
    <s v="Post Printed"/>
    <m/>
    <m/>
    <n v="550047154"/>
    <s v="5011987034983"/>
    <m/>
    <m/>
  </r>
  <r>
    <s v="YES"/>
    <n v="52880843"/>
    <s v="TACTIC EMV GADUS S3 V460D 2 CX 10X250CC"/>
    <s v="10X0,25g"/>
    <x v="0"/>
    <s v="SB"/>
    <x v="0"/>
    <s v="Shell Brand"/>
    <m/>
    <s v="Importado"/>
    <s v="Importado"/>
    <s v="Y"/>
    <d v="2013-06-25T00:00:00"/>
    <s v="Premium"/>
    <m/>
    <s v="NO"/>
    <s v="NA"/>
    <s v="NA"/>
    <s v="NA"/>
    <s v="GLC (Alemanha)"/>
    <s v="001D8558002WTWA04V"/>
    <s v="001D8558"/>
    <s v="002WTW"/>
    <s v="A04V"/>
    <n v="2710199900"/>
    <s v="PEQUENO EMBALADO"/>
    <s v="etiqueta nacionalização"/>
    <m/>
    <m/>
    <n v="550028285"/>
    <m/>
    <m/>
    <m/>
  </r>
  <r>
    <s v="YES"/>
    <n v="41080855"/>
    <s v="MF ENGINE GENUINE 15W40 FR 20L"/>
    <s v="20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VWLA309"/>
    <s v="001G3700"/>
    <s v="002VWL"/>
    <s v="A309"/>
    <n v="2710193200"/>
    <s v="BOMBONA"/>
    <s v="Pre Printed"/>
    <m/>
    <m/>
    <m/>
    <m/>
    <m/>
    <m/>
  </r>
  <r>
    <s v="YES"/>
    <n v="45880860"/>
    <s v="REFRIGERATION OIL S4 FR-F 100 BALDE"/>
    <s v="18,92L"/>
    <x v="0"/>
    <s v="SB"/>
    <x v="0"/>
    <s v="Shell Brand"/>
    <m/>
    <s v="Importado"/>
    <s v="Importado"/>
    <s v="Y"/>
    <d v="2013-06-03T00:00:00"/>
    <s v="Premium"/>
    <m/>
    <s v="NO"/>
    <s v="NA"/>
    <s v="NA"/>
    <s v="NA"/>
    <s v="GRETZ (França)"/>
    <s v="001D8393002XD6A1WJ"/>
    <s v="001D8393"/>
    <s v="002XD6"/>
    <s v="A1WJ"/>
    <n v="3403990000"/>
    <s v="BOMBONA"/>
    <s v="etiqueta nacionalização"/>
    <m/>
    <m/>
    <n v="550025728"/>
    <m/>
    <m/>
    <m/>
  </r>
  <r>
    <s v="YES"/>
    <n v="40080905"/>
    <s v="MAXI PERFORM 5W40 508.88 509.99 CX 12X1L"/>
    <s v="12x1L"/>
    <x v="0"/>
    <s v="GPO"/>
    <x v="0"/>
    <s v="VW"/>
    <m/>
    <s v="HELIX HX8 PROFESSIONAL AV 5W40 GRANEL"/>
    <s v="Local"/>
    <s v="Y"/>
    <d v="2019-12-01T00:00:00"/>
    <s v="Mainstream"/>
    <m/>
    <s v="NO"/>
    <s v="NA"/>
    <s v="NA"/>
    <s v="NA"/>
    <s v="Shell Ilha"/>
    <s v="001H9073002W21A798"/>
    <s v="001H9073"/>
    <s v="002W21"/>
    <s v="A798"/>
    <n v="2710193200"/>
    <s v="1 L"/>
    <s v="Pre Printed"/>
    <m/>
    <m/>
    <m/>
    <m/>
    <m/>
    <m/>
  </r>
  <r>
    <s v="YES"/>
    <n v="41080907"/>
    <s v="MF ENGINE GENUINE 15W40 CX 4X4L"/>
    <s v="4x4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W2KA309"/>
    <s v="001G3700"/>
    <s v="002W2K"/>
    <s v="A309"/>
    <n v="2710193200"/>
    <s v="4 L"/>
    <s v="Pre Printed"/>
    <m/>
    <m/>
    <m/>
    <m/>
    <m/>
    <m/>
  </r>
  <r>
    <s v="YES"/>
    <n v="41080967"/>
    <s v="MF ENGINE GENUINE 15W40 TB1000L"/>
    <s v="1000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VJWA309"/>
    <s v="001G3700"/>
    <s v="002VJW"/>
    <s v="A309"/>
    <n v="2710193200"/>
    <s v="TB 1000"/>
    <s v="Pre Printed"/>
    <m/>
    <m/>
    <m/>
    <m/>
    <m/>
    <m/>
  </r>
  <r>
    <s v="YES"/>
    <n v="47981801"/>
    <s v="MB GEN SAE 15W40 228.3 GRANEL"/>
    <s v="GRANEL"/>
    <x v="0"/>
    <s v="GPO"/>
    <x v="0"/>
    <s v="MB"/>
    <m/>
    <s v="RIMULA RT4 X 15W40 SHELL GRANEL"/>
    <s v="Local"/>
    <s v="Y"/>
    <d v="2022-05-01T00:00:00"/>
    <s v="Mainstream"/>
    <m/>
    <s v="NO"/>
    <s v="NA"/>
    <s v="NA"/>
    <s v="NA"/>
    <s v="Shell Ilha"/>
    <s v="001D4781001176A03Q"/>
    <s v="001D4781"/>
    <s v="001176"/>
    <s v="A03Q"/>
    <n v="27101932"/>
    <s v="GRANEL"/>
    <s v="NO Label"/>
    <m/>
    <m/>
    <m/>
    <m/>
    <m/>
    <m/>
  </r>
  <r>
    <s v="YES"/>
    <n v="45281801"/>
    <s v="SPIRAX S4 CX 10W GRANEL"/>
    <s v="GRANEL"/>
    <x v="0"/>
    <s v="SB"/>
    <x v="0"/>
    <s v="Shell Brand"/>
    <m/>
    <s v="SPIRAX S4 CX 10W GRANEL"/>
    <s v="Local"/>
    <s v="Y"/>
    <d v="2011-10-10T00:00:00"/>
    <s v="Mainstream"/>
    <m/>
    <s v="NO"/>
    <s v="NA"/>
    <s v="NA"/>
    <s v="NA"/>
    <s v="Shell Ilha"/>
    <s v="001D8249001176A03Q"/>
    <s v="001D8249"/>
    <s v="001176"/>
    <s v="A03Q"/>
    <n v="2710193200"/>
    <s v="GRANEL"/>
    <s v="NO Label"/>
    <m/>
    <m/>
    <m/>
    <m/>
    <m/>
    <m/>
  </r>
  <r>
    <s v="YES"/>
    <n v="40081809"/>
    <s v="MAXI PERFORMANCE 5W40 502 505 TB 209L"/>
    <s v="209L"/>
    <x v="0"/>
    <s v="GPO"/>
    <x v="0"/>
    <s v="VW"/>
    <m/>
    <s v="HELIX ULTRA PROF AV 5W40 GRANEL"/>
    <s v="Local"/>
    <s v="Y"/>
    <d v="2019-12-01T00:00:00"/>
    <s v="Mainstream"/>
    <m/>
    <s v="NO"/>
    <s v="NA"/>
    <s v="NA"/>
    <s v="NA"/>
    <s v="Shell Ilha"/>
    <s v="001H9072002XJIA798"/>
    <s v="001H9072"/>
    <s v="002XJI"/>
    <s v="A798"/>
    <n v="2710193200"/>
    <s v="TAMBOR"/>
    <s v="Pre Printed"/>
    <m/>
    <m/>
    <m/>
    <m/>
    <m/>
    <m/>
  </r>
  <r>
    <s v="YES"/>
    <n v="47981809"/>
    <s v="MB GEN SAE 15W40 228.3 TB 209L"/>
    <s v="209L"/>
    <x v="0"/>
    <s v="GPO"/>
    <x v="0"/>
    <s v="MB"/>
    <m/>
    <s v="RIMULA RT4 X 15W40 SHELL GRANEL"/>
    <s v="Local"/>
    <s v="Y"/>
    <d v="2021-12-08T00:00:00"/>
    <s v="Mainstream"/>
    <m/>
    <s v="NO"/>
    <s v="NA"/>
    <s v="NA"/>
    <s v="NA"/>
    <s v="Shell Ilha"/>
    <s v="001D4781002XJEA878"/>
    <s v="001D4781"/>
    <s v="002XJE"/>
    <s v="A878"/>
    <n v="27101932"/>
    <s v="?"/>
    <s v="Pre Printed"/>
    <m/>
    <m/>
    <m/>
    <m/>
    <m/>
    <m/>
  </r>
  <r>
    <s v="YES"/>
    <n v="41081809"/>
    <s v="MF ENGINE PREMIUM 10W40 TB 209L"/>
    <s v="209L"/>
    <x v="0"/>
    <s v="GPO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4002VIDA309"/>
    <s v="001G3704"/>
    <s v="002VID"/>
    <s v="A309"/>
    <n v="2710193200"/>
    <s v="TAMBOR"/>
    <s v="Pre Printed"/>
    <m/>
    <m/>
    <m/>
    <m/>
    <m/>
    <m/>
  </r>
  <r>
    <s v="YES"/>
    <n v="45681809"/>
    <s v="OMALA S2 G 100 TB 209L EXPO"/>
    <s v="209L"/>
    <x v="0"/>
    <s v="SB"/>
    <x v="1"/>
    <s v="Shell Brand"/>
    <m/>
    <s v="OMALA S2 G 100 GRANEL EXPO"/>
    <s v="Local"/>
    <s v="N"/>
    <d v="2017-12-05T00:00:00"/>
    <s v="Mainstream"/>
    <m/>
    <s v="NO"/>
    <s v="NA"/>
    <s v="NA"/>
    <s v="NA"/>
    <s v="Shell Ilha"/>
    <s v="001D7835002VSHA1PU"/>
    <s v="001D7835"/>
    <s v="002VSH"/>
    <s v="A1PU"/>
    <n v="2710193200"/>
    <s v="TAMBOR"/>
    <s v="Post Printed"/>
    <m/>
    <m/>
    <n v="550047181"/>
    <s v="5011987034822"/>
    <m/>
    <m/>
  </r>
  <r>
    <s v="YES"/>
    <n v="43581809"/>
    <s v="SPIRAX S2 G 80W TB 209L"/>
    <s v="209L"/>
    <x v="0"/>
    <s v="SB"/>
    <x v="0"/>
    <s v="Shell Brand"/>
    <m/>
    <s v="SPIRAX S2 G 80W GRANEL"/>
    <s v="Local"/>
    <s v="Y"/>
    <d v="2011-11-11T00:00:00"/>
    <s v="Mainstream"/>
    <m/>
    <s v="NO"/>
    <s v="NA"/>
    <s v="NA"/>
    <s v="NA"/>
    <s v="Shell Ilha"/>
    <s v="001D8260002VSHA309"/>
    <s v="001D8260"/>
    <s v="002VSH"/>
    <s v="A309"/>
    <n v="2710193200"/>
    <s v="TAMBOR"/>
    <s v="Post Printed"/>
    <m/>
    <m/>
    <m/>
    <s v="5011987193963"/>
    <m/>
    <m/>
  </r>
  <r>
    <s v="YES"/>
    <n v="45281809"/>
    <s v="SPIRAX S4 CX 10W TB 209L"/>
    <s v="209L"/>
    <x v="0"/>
    <s v="SB"/>
    <x v="0"/>
    <s v="Shell Brand"/>
    <m/>
    <s v="SPIRAX S4 CX 10W GRANEL"/>
    <s v="Local"/>
    <s v="Y"/>
    <d v="2011-10-18T00:00:00"/>
    <s v="Mainstream"/>
    <m/>
    <s v="NO"/>
    <s v="NA"/>
    <s v="NA"/>
    <s v="NA"/>
    <s v="Shell Ilha"/>
    <s v="001D8249002VSHA309"/>
    <s v="001D8249"/>
    <s v="002VSH"/>
    <s v="A309"/>
    <n v="2710199200"/>
    <s v="TAMBOR"/>
    <s v="Post Printed"/>
    <m/>
    <m/>
    <m/>
    <s v="5011987194441"/>
    <m/>
    <m/>
  </r>
  <r>
    <s v="YES"/>
    <n v="45381809"/>
    <s v="TURBO T 46 TB 209L EXPO"/>
    <s v="209L"/>
    <x v="0"/>
    <s v="SB"/>
    <x v="1"/>
    <s v="Shell Brand"/>
    <m/>
    <s v="TURBO T 46 GRANEL"/>
    <s v="Local"/>
    <s v="N"/>
    <d v="2017-05-01T00:00:00"/>
    <s v="Mainstream"/>
    <m/>
    <s v="NO"/>
    <s v="NA"/>
    <s v="NA"/>
    <s v="NA"/>
    <s v="Shell Ilha"/>
    <s v="001A9783002VSHA1PU"/>
    <s v="001A9783"/>
    <s v="002VSH"/>
    <s v="A1PU"/>
    <n v="2710193200"/>
    <s v="TAMBOR"/>
    <s v="Post Printed"/>
    <m/>
    <m/>
    <n v="550047152"/>
    <s v="5011987034990"/>
    <m/>
    <m/>
  </r>
  <r>
    <s v="YES"/>
    <n v="52881847"/>
    <s v="TACTIC EMV GADUS S5 T100 2 CX 10X120CC"/>
    <s v="10X0,25g"/>
    <x v="0"/>
    <s v="SB"/>
    <x v="0"/>
    <s v="Shell Brand"/>
    <m/>
    <s v="Importado"/>
    <s v="Importado"/>
    <s v="Y"/>
    <d v="2012-03-19T00:00:00"/>
    <s v="Premium"/>
    <m/>
    <s v="NO"/>
    <s v="NA"/>
    <s v="NA"/>
    <s v="NA"/>
    <s v="Shell Deutschland"/>
    <s v="001D8560002WTVA04V"/>
    <s v="001D8560"/>
    <s v="002WTV"/>
    <s v="A04V"/>
    <n v="3403190000"/>
    <s v="PEQUENO EMBALADO"/>
    <s v="etiqueta nacionalização"/>
    <m/>
    <m/>
    <n v="550028110"/>
    <m/>
    <m/>
    <m/>
  </r>
  <r>
    <s v="YES"/>
    <n v="47981855"/>
    <s v="MB GEN SAE 15W40 228.3 FR 20L"/>
    <s v="20L"/>
    <x v="0"/>
    <s v="GPO"/>
    <x v="0"/>
    <s v="MB"/>
    <m/>
    <s v="RIMULA RT4 X 15W40 SHELL GRANEL"/>
    <s v="Local"/>
    <s v="Y"/>
    <d v="2021-12-08T00:00:00"/>
    <s v="Mainstream"/>
    <m/>
    <s v="NO"/>
    <s v="NA"/>
    <s v="NA"/>
    <s v="NA"/>
    <s v="Shell Ilha"/>
    <s v="001D4781002VPMA878"/>
    <s v="001D4781"/>
    <s v="002VPM"/>
    <s v="A878"/>
    <n v="27101932"/>
    <s v="?"/>
    <s v="Pre Printed"/>
    <m/>
    <m/>
    <m/>
    <m/>
    <m/>
    <m/>
  </r>
  <r>
    <s v="YES"/>
    <n v="41081855"/>
    <s v="MF ENGINE PREMIUM 10W40 FR 20L"/>
    <s v="20L"/>
    <x v="0"/>
    <s v="GPO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4002VWLA309"/>
    <s v="001G3704"/>
    <s v="002VWL"/>
    <s v="A309"/>
    <n v="2710193200"/>
    <s v="BOMBONA"/>
    <s v="Pre Printed"/>
    <m/>
    <m/>
    <m/>
    <m/>
    <m/>
    <m/>
  </r>
  <r>
    <s v="YES"/>
    <n v="43581855"/>
    <s v="SPIRAX S2 G 80W FR. 20LT."/>
    <s v="20L"/>
    <x v="0"/>
    <s v="SB"/>
    <x v="0"/>
    <s v="Shell Brand"/>
    <m/>
    <s v="SPIRAX S2 G 80W GRANEL"/>
    <s v="Local"/>
    <s v="Y"/>
    <d v="2011-11-11T00:00:00"/>
    <s v="Mainstream"/>
    <m/>
    <s v="NO"/>
    <s v="NA"/>
    <s v="NA"/>
    <s v="NA"/>
    <s v="Shell Ilha"/>
    <s v="001D8260002VPLA1SN"/>
    <s v="001D8260"/>
    <s v="002VPL"/>
    <s v="A1SN"/>
    <n v="2710193200"/>
    <s v="BOMBONA"/>
    <s v="Pre Printed"/>
    <m/>
    <m/>
    <m/>
    <m/>
    <m/>
    <m/>
  </r>
  <r>
    <s v="YES"/>
    <n v="45281855"/>
    <s v="SPIRAX S4 CX 10W FR 20L"/>
    <s v="20L"/>
    <x v="0"/>
    <s v="SB"/>
    <x v="0"/>
    <s v="Shell Brand"/>
    <m/>
    <s v="SPIRAX S4 CX 10W GRANEL"/>
    <s v="Local"/>
    <s v="Y"/>
    <d v="2014-11-21T00:00:00"/>
    <s v="Mainstream"/>
    <m/>
    <s v="NO"/>
    <s v="NA"/>
    <s v="NA"/>
    <s v="NA"/>
    <s v="Shell Ilha"/>
    <s v="001D8249002VWLA309"/>
    <s v="001D8249"/>
    <s v="002VWL"/>
    <s v="A309"/>
    <n v="2710193200"/>
    <s v="BOMBONA"/>
    <s v="Pre Printed"/>
    <m/>
    <m/>
    <m/>
    <s v="'05011987018372"/>
    <m/>
    <m/>
  </r>
  <r>
    <s v="YES"/>
    <n v="40081905"/>
    <s v="MAXI PERFORMANCE 5W40 502 505 CX 12X1L"/>
    <s v="12x1L"/>
    <x v="0"/>
    <s v="GPO"/>
    <x v="0"/>
    <s v="VW"/>
    <m/>
    <s v="HELIX ULTRA PROF AV 5W40 GRANEL"/>
    <s v="Local"/>
    <s v="Y"/>
    <d v="2019-12-01T00:00:00"/>
    <s v="Mainstream"/>
    <m/>
    <s v="NO"/>
    <s v="NA"/>
    <s v="NA"/>
    <s v="NA"/>
    <s v="Shell Ilha"/>
    <s v="001H9072002W21A798"/>
    <s v="001H9072"/>
    <s v="002W21"/>
    <s v="A798"/>
    <n v="2710193200"/>
    <s v="1 L"/>
    <s v="Pre Printed"/>
    <m/>
    <m/>
    <m/>
    <m/>
    <m/>
    <m/>
  </r>
  <r>
    <s v="YES"/>
    <n v="43581905"/>
    <s v="SPIRAX S2 G 80W CX. 12X1L"/>
    <s v="12x1L"/>
    <x v="0"/>
    <s v="SB"/>
    <x v="0"/>
    <s v="Shell Brand"/>
    <m/>
    <s v="SPIRAX S2 G 80W GRANEL"/>
    <s v="Local"/>
    <s v="Y"/>
    <d v="2011-12-06T00:00:00"/>
    <s v="Mainstream"/>
    <m/>
    <s v="NO"/>
    <s v="NA"/>
    <s v="NA"/>
    <s v="NA"/>
    <s v="Shell Ilha"/>
    <s v="001D8260002W1YA1SN"/>
    <s v="001D8260"/>
    <s v="002W1Y"/>
    <s v="A1SN"/>
    <n v="2710193200"/>
    <s v="1 L"/>
    <s v="Pre Printed"/>
    <m/>
    <m/>
    <m/>
    <s v="'05011987191365"/>
    <s v="'05011987863651"/>
    <m/>
  </r>
  <r>
    <s v="YES"/>
    <n v="41581909"/>
    <s v="BMW TWINPOWER TURBO LL04 5W30 N CX 12X1L"/>
    <s v="12x1L"/>
    <x v="0"/>
    <s v="GPO"/>
    <x v="0"/>
    <s v="BMW"/>
    <m/>
    <s v="Importado"/>
    <s v="Importado"/>
    <s v="Y"/>
    <d v="2019-10-01T00:00:00"/>
    <s v="Mainstream"/>
    <m/>
    <s v="NO"/>
    <s v="NA"/>
    <s v="NA"/>
    <s v="NA"/>
    <s v="SOPUS"/>
    <s v="001H0208002XJWA558"/>
    <s v="001H0208"/>
    <s v="002XJW"/>
    <s v="A558"/>
    <n v="2710193200"/>
    <s v="1 L"/>
    <s v="etiqueta nacionalização"/>
    <m/>
    <m/>
    <n v="550050446"/>
    <m/>
    <m/>
    <m/>
  </r>
  <r>
    <s v="YES"/>
    <n v="47981909"/>
    <s v="MB GEN SAE 15W40 228.3 CX 12X1L"/>
    <s v="12x1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D4781002XPVA878"/>
    <s v="001D4781"/>
    <s v="002XPV"/>
    <s v="A878"/>
    <n v="27101932"/>
    <s v="1 L"/>
    <s v="etiqueta nacionalização"/>
    <m/>
    <m/>
    <n v="550063326"/>
    <m/>
    <m/>
    <m/>
  </r>
  <r>
    <s v="YES"/>
    <n v="47981967"/>
    <s v="MB GEN SAE 15W40 228.3 TB 1000L"/>
    <s v="1000L"/>
    <x v="0"/>
    <s v="GPO"/>
    <x v="0"/>
    <s v="MB"/>
    <m/>
    <s v="RIMULA RT4 X 15W40 SHELL GRANEL"/>
    <s v="Local"/>
    <s v="Y"/>
    <s v="-"/>
    <s v="Mainstream"/>
    <m/>
    <s v="NO"/>
    <s v="NA"/>
    <s v="NA"/>
    <s v="NA"/>
    <s v="Shell Ilha"/>
    <s v="001D4781002VJWA878"/>
    <s v="001D4781"/>
    <s v="002VJW"/>
    <s v="A878"/>
    <n v="27101932"/>
    <s v="?"/>
    <s v="Pre Printed"/>
    <m/>
    <m/>
    <m/>
    <m/>
    <m/>
    <m/>
  </r>
  <r>
    <s v="YES"/>
    <n v="41081967"/>
    <s v="MF ENGINE PREMIUM 10W40 TB 1000L"/>
    <s v="1000L"/>
    <x v="0"/>
    <s v="GPO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4002VJWA309"/>
    <s v="001G3704"/>
    <s v="002VJW"/>
    <s v="A309"/>
    <n v="2710193200"/>
    <s v="TB 1000"/>
    <s v="Pre Printed"/>
    <m/>
    <m/>
    <m/>
    <m/>
    <m/>
    <m/>
  </r>
  <r>
    <s v="YES"/>
    <n v="45281967"/>
    <s v="SPIRAX S4 CX 10W TB1000 OW"/>
    <s v="1000L"/>
    <x v="0"/>
    <s v="SB"/>
    <x v="0"/>
    <s v="Shell Brand"/>
    <m/>
    <s v="SPIRAX S4 CX 10W GRANEL"/>
    <s v="Local"/>
    <s v="Y"/>
    <d v="2012-10-26T00:00:00"/>
    <s v="Mainstream"/>
    <m/>
    <s v="NO"/>
    <s v="NA"/>
    <s v="NA"/>
    <s v="NA"/>
    <s v="Shell Ilha"/>
    <s v="001D8249002VJWA309"/>
    <s v="001D8249"/>
    <s v="002VJW"/>
    <s v="A309"/>
    <n v="2710193200"/>
    <s v="TB 1000"/>
    <s v="Post Printed"/>
    <m/>
    <m/>
    <m/>
    <s v="5011987194519"/>
    <m/>
    <m/>
  </r>
  <r>
    <s v="YES"/>
    <n v="44982801"/>
    <s v="ARGINA S2 30 GRANEL"/>
    <s v="GRANEL"/>
    <x v="0"/>
    <s v="SB"/>
    <x v="0"/>
    <s v="Shell Brand"/>
    <m/>
    <s v="ARGINA S2 30 GRANEL"/>
    <s v="Local"/>
    <s v="N"/>
    <d v="2020-08-18T00:00:00"/>
    <s v="Mainstream"/>
    <m/>
    <s v="NO"/>
    <s v="NA"/>
    <s v="NA"/>
    <s v="NA"/>
    <s v="Shell Ilha"/>
    <s v="001G1521001176A03Q"/>
    <s v="001G1521"/>
    <s v="001176"/>
    <s v="A03Q"/>
    <n v="2710193200"/>
    <s v="GRANEL"/>
    <s v="NO Label"/>
    <m/>
    <m/>
    <m/>
    <m/>
    <m/>
    <m/>
  </r>
  <r>
    <s v="YES"/>
    <n v="43582801"/>
    <s v="SPIRAX S2 A 90 GRANEL"/>
    <s v="GRANEL"/>
    <x v="0"/>
    <s v="SB"/>
    <x v="0"/>
    <s v="Shell Brand"/>
    <m/>
    <s v="SPIRAX S2 A 90 GRANEL"/>
    <s v="Local"/>
    <s v="Y"/>
    <d v="2011-10-07T00:00:00"/>
    <s v="Mainstream"/>
    <m/>
    <s v="NO"/>
    <s v="NA"/>
    <s v="NA"/>
    <s v="NA"/>
    <s v="Shell Ilha"/>
    <s v="001D8273001176A03Q"/>
    <s v="001D8273"/>
    <s v="001176"/>
    <s v="A03Q"/>
    <n v="2710193200"/>
    <s v="GRANEL"/>
    <s v="NO Label"/>
    <m/>
    <m/>
    <m/>
    <m/>
    <m/>
    <m/>
  </r>
  <r>
    <s v="YES"/>
    <n v="45282801"/>
    <s v="SPIRAX S4 CX 30 GRANEL"/>
    <s v="GRANEL"/>
    <x v="0"/>
    <s v="SB"/>
    <x v="0"/>
    <s v="Shell Brand"/>
    <m/>
    <s v="SPIRAX S4 CX 30 GRANEL"/>
    <s v="Local"/>
    <s v="Y"/>
    <d v="2011-10-11T00:00:00"/>
    <s v="Mainstream"/>
    <m/>
    <s v="NO"/>
    <s v="NA"/>
    <s v="NA"/>
    <s v="NA"/>
    <s v="Shell Ilha"/>
    <s v="001D8250001176A03Q"/>
    <s v="001D8250"/>
    <s v="001176"/>
    <s v="A03Q"/>
    <n v="2710193200"/>
    <s v="GRANEL"/>
    <s v="NO Label"/>
    <m/>
    <m/>
    <m/>
    <m/>
    <m/>
    <m/>
  </r>
  <r>
    <s v="YES"/>
    <n v="44982809"/>
    <s v="ARGINA S2 30 TB 209L"/>
    <s v="209L"/>
    <x v="0"/>
    <s v="SB"/>
    <x v="2"/>
    <s v="Shell Brand"/>
    <m/>
    <s v="ARGINA S2 30 GRANEL"/>
    <s v="Local"/>
    <s v="N"/>
    <d v="2020-08-18T00:00:00"/>
    <s v="Mainstream"/>
    <m/>
    <s v="NO"/>
    <s v="NA"/>
    <s v="NA"/>
    <s v="NA"/>
    <s v="Shell Ilha"/>
    <s v="001G1521002VSHA309"/>
    <s v="001G1521"/>
    <s v="002VSH"/>
    <s v="A309"/>
    <n v="2710193200"/>
    <s v="TAMBOR"/>
    <s v="Post Printed"/>
    <m/>
    <m/>
    <m/>
    <s v="5011987076273"/>
    <m/>
    <m/>
  </r>
  <r>
    <s v="YES"/>
    <n v="47982809"/>
    <s v="MB OIL SAE 80W90 235.20 TB 209L"/>
    <s v="209L"/>
    <x v="0"/>
    <s v="GPO"/>
    <x v="0"/>
    <s v="MB"/>
    <m/>
    <s v="SPIRAX S3 AD 80W90 GRANEL"/>
    <s v="Local"/>
    <s v="Y"/>
    <d v="2021-12-08T00:00:00"/>
    <s v="Mainstream"/>
    <m/>
    <s v="NO"/>
    <s v="NA"/>
    <s v="NA"/>
    <s v="NA"/>
    <s v="Shell Ilha"/>
    <s v="001F0906002XJEA878"/>
    <s v="001F0906"/>
    <s v="002XJE"/>
    <s v="A878"/>
    <n v="27101932"/>
    <s v="?"/>
    <s v="Pre Printed"/>
    <m/>
    <m/>
    <m/>
    <m/>
    <m/>
    <m/>
  </r>
  <r>
    <s v="YES"/>
    <n v="41082809"/>
    <s v="MF ENGINE ULTRA 15W40 TB 209L"/>
    <s v="209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2002VIDA309"/>
    <s v="001G3702"/>
    <s v="002VID"/>
    <s v="A309"/>
    <n v="2710193200"/>
    <s v="TAMBOR"/>
    <s v="Pre Printed"/>
    <m/>
    <m/>
    <m/>
    <m/>
    <m/>
    <m/>
  </r>
  <r>
    <s v="YES"/>
    <n v="45682809"/>
    <s v="OMALA S2 G 150 TB 209L EXPO"/>
    <s v="209L"/>
    <x v="0"/>
    <s v="SB"/>
    <x v="1"/>
    <s v="Shell Brand"/>
    <m/>
    <s v="OMALA S2 G 150 GRANEL EXPO"/>
    <s v="Local"/>
    <s v="N"/>
    <d v="2017-10-19T00:00:00"/>
    <s v="Mainstream"/>
    <m/>
    <s v="NO"/>
    <s v="NA"/>
    <s v="NA"/>
    <s v="NA"/>
    <s v="Shell Ilha"/>
    <s v="001D7836002VSHA1PU"/>
    <s v="001D7836"/>
    <s v="002VSH"/>
    <s v="A1PU"/>
    <n v="2710193200"/>
    <s v="TAMBOR"/>
    <s v="Post Printed"/>
    <m/>
    <m/>
    <n v="550047182"/>
    <s v="5011987034839"/>
    <m/>
    <m/>
  </r>
  <r>
    <s v="YES"/>
    <n v="43582809"/>
    <s v="SPIRAX S2 A 90 TB 209L"/>
    <s v="209L"/>
    <x v="0"/>
    <s v="SB"/>
    <x v="0"/>
    <s v="Shell Brand"/>
    <m/>
    <s v="SPIRAX S2 A 90 GRANEL"/>
    <s v="Local"/>
    <s v="Y"/>
    <d v="2011-10-11T00:00:00"/>
    <s v="Mainstream"/>
    <m/>
    <s v="NO"/>
    <s v="NA"/>
    <s v="NA"/>
    <s v="NA"/>
    <s v="Shell Ilha"/>
    <s v="001D8273002VSHA309"/>
    <s v="001D8273"/>
    <s v="002VSH"/>
    <s v="A309"/>
    <n v="2710193200"/>
    <s v="TAMBOR"/>
    <s v="Post Printed"/>
    <m/>
    <m/>
    <m/>
    <s v="5011987193765"/>
    <m/>
    <m/>
  </r>
  <r>
    <s v="YES"/>
    <n v="45282809"/>
    <s v="SPIRAX S4 CX 30 TB 209L"/>
    <s v="209L"/>
    <x v="0"/>
    <s v="SB"/>
    <x v="0"/>
    <s v="Shell Brand"/>
    <m/>
    <s v="SPIRAX S4 CX 30 GRANEL"/>
    <s v="Local"/>
    <s v="Y"/>
    <d v="2011-11-28T00:00:00"/>
    <s v="Mainstream"/>
    <m/>
    <s v="NO"/>
    <s v="NA"/>
    <s v="NA"/>
    <s v="NA"/>
    <s v="Shell Ilha"/>
    <s v="001D8250002VSHA309"/>
    <s v="001D8250"/>
    <s v="002VSH"/>
    <s v="A309"/>
    <n v="2710199200"/>
    <s v="TAMBOR"/>
    <s v="Post Printed"/>
    <m/>
    <m/>
    <m/>
    <s v="5011987194342"/>
    <m/>
    <m/>
  </r>
  <r>
    <s v="YES"/>
    <n v="45382809"/>
    <s v="TURBO T 68 TB 209L EXPO"/>
    <s v="209L"/>
    <x v="0"/>
    <s v="SB"/>
    <x v="1"/>
    <s v="Shell Brand"/>
    <m/>
    <s v="TURBO T 68 GRANEL"/>
    <s v="Local"/>
    <s v="N"/>
    <d v="2019-09-01T00:00:00"/>
    <s v="Mainstream"/>
    <m/>
    <s v="NO"/>
    <s v="NA"/>
    <s v="NA"/>
    <s v="NA"/>
    <s v="Shell Ilha"/>
    <s v="001A9784002VSHA1PU"/>
    <s v="001A9784"/>
    <s v="002VSH"/>
    <s v="A1PU"/>
    <n v="2710193200"/>
    <s v="TAMBOR"/>
    <s v="Post Printed"/>
    <m/>
    <m/>
    <n v="550047153"/>
    <s v="5011987035027"/>
    <m/>
    <m/>
  </r>
  <r>
    <s v="YES"/>
    <n v="47982855"/>
    <s v="MB OIL SAE 80W90 235.20 FR 20L"/>
    <s v="20L"/>
    <x v="0"/>
    <s v="GPO"/>
    <x v="0"/>
    <s v="MB"/>
    <m/>
    <s v="SPIRAX S3 AD 80W90 GRANEL"/>
    <s v="Local"/>
    <s v="Y"/>
    <d v="2021-12-07T00:00:00"/>
    <s v="Mainstream"/>
    <m/>
    <s v="NO"/>
    <s v="NA"/>
    <s v="NA"/>
    <s v="NA"/>
    <s v="Shell Ilha"/>
    <s v="001F0906002VPMA878"/>
    <s v="001F0906"/>
    <s v="002VPM"/>
    <s v="A878"/>
    <n v="27101932"/>
    <s v="?"/>
    <s v="Pre Printed"/>
    <m/>
    <m/>
    <m/>
    <m/>
    <m/>
    <m/>
  </r>
  <r>
    <s v="YES"/>
    <n v="41082855"/>
    <s v="MF ENGINE ULTRA 15W40 FR 20L"/>
    <s v="20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2002VWLA309"/>
    <s v="001G3702"/>
    <s v="002VWL"/>
    <s v="A309"/>
    <n v="2710193200"/>
    <s v="BOMBONA"/>
    <s v="Pre Printed"/>
    <m/>
    <m/>
    <m/>
    <m/>
    <m/>
    <m/>
  </r>
  <r>
    <s v="YES"/>
    <n v="45682855"/>
    <s v="OMALA S2 G 150 FR 20L EXPO"/>
    <s v="20L"/>
    <x v="0"/>
    <s v="SB"/>
    <x v="1"/>
    <s v="Shell Brand"/>
    <m/>
    <s v="OMALA S2 G 150 GRANEL"/>
    <s v="Local"/>
    <s v="N"/>
    <d v="2019-09-01T00:00:00"/>
    <s v="Mainstream"/>
    <m/>
    <s v="NO"/>
    <s v="NA"/>
    <s v="NA"/>
    <s v="NA"/>
    <s v="Shell Ilha"/>
    <s v="001D7836002VWLA1PU"/>
    <s v="001D7836"/>
    <s v="002VWL"/>
    <s v="A1PU"/>
    <n v="2710193200"/>
    <s v="BOMBONA"/>
    <s v="Pre Printed"/>
    <m/>
    <m/>
    <n v="550053403"/>
    <s v="'05011987054653"/>
    <m/>
    <m/>
  </r>
  <r>
    <s v="YES"/>
    <n v="43582855"/>
    <s v="SPIRAX S2 A 90 FR. 20LT."/>
    <s v="20L"/>
    <x v="0"/>
    <s v="SB"/>
    <x v="0"/>
    <s v="Shell Brand"/>
    <m/>
    <s v="SPIRAX S2 A 90 GRANEL"/>
    <s v="Local"/>
    <s v="Y"/>
    <d v="2011-10-19T00:00:00"/>
    <s v="Mainstream"/>
    <m/>
    <s v="NO"/>
    <s v="NA"/>
    <s v="NA"/>
    <s v="NA"/>
    <s v="Shell Ilha"/>
    <s v="001D8273002VPLA1SN"/>
    <s v="001D8273"/>
    <s v="002VPL"/>
    <s v="A1SN"/>
    <n v="2710193200"/>
    <s v="BOMBONA"/>
    <s v="Pre Printed"/>
    <m/>
    <m/>
    <m/>
    <m/>
    <m/>
    <m/>
  </r>
  <r>
    <s v="YES"/>
    <n v="40082905"/>
    <s v="MAXI PERFORMANCE 20W50 SL CX 12X1L"/>
    <s v="12x1L"/>
    <x v="0"/>
    <s v="GPO"/>
    <x v="0"/>
    <s v="VW"/>
    <m/>
    <s v="HELIX HX3 20W50 SL GRANEL"/>
    <s v="Local"/>
    <s v="Y"/>
    <d v="2019-12-01T00:00:00"/>
    <s v="Mainstream"/>
    <m/>
    <s v="NO"/>
    <s v="NA"/>
    <s v="NA"/>
    <s v="NA"/>
    <s v="Shell Ilha"/>
    <s v="001H9070002W21A798"/>
    <s v="001H9070"/>
    <s v="002W21"/>
    <s v="A798"/>
    <n v="2710193200"/>
    <s v="1 L"/>
    <s v="Pre Printed"/>
    <m/>
    <m/>
    <m/>
    <m/>
    <m/>
    <m/>
  </r>
  <r>
    <s v="YES"/>
    <n v="43582905"/>
    <s v="SPIRAX S2 A 90 CX. 12X1L"/>
    <s v="12x1L"/>
    <x v="0"/>
    <s v="SB"/>
    <x v="0"/>
    <s v="Shell Brand"/>
    <m/>
    <s v="SPIRAX S2 A 90 GRANEL"/>
    <s v="Local"/>
    <s v="Y"/>
    <d v="2011-10-21T00:00:00"/>
    <s v="Mainstream"/>
    <m/>
    <s v="NO"/>
    <s v="NA"/>
    <s v="NA"/>
    <s v="NA"/>
    <s v="Shell Ilha"/>
    <s v="001D8273002W1YA1SN"/>
    <s v="001D8273"/>
    <s v="002W1Y"/>
    <s v="A1SN"/>
    <n v="2710193200"/>
    <s v="1 L"/>
    <s v="Pre Printed"/>
    <m/>
    <m/>
    <m/>
    <s v="'05011987191396"/>
    <s v="'05011987863668"/>
    <m/>
  </r>
  <r>
    <s v="YES"/>
    <n v="41082907"/>
    <s v="MF ENGINE ULTRA 15W40 CX 4X4L"/>
    <s v="4x4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2002W2KA309"/>
    <s v="001G3702"/>
    <s v="002W2K"/>
    <s v="A309"/>
    <n v="2710193200"/>
    <s v="4 L"/>
    <s v="Pre Printed"/>
    <m/>
    <m/>
    <m/>
    <m/>
    <m/>
    <m/>
  </r>
  <r>
    <s v="YES"/>
    <n v="41082967"/>
    <s v="MF ENGINE ULTRA 15W40 TB 1000L"/>
    <s v="1000L"/>
    <x v="0"/>
    <s v="GPO"/>
    <x v="0"/>
    <s v="AGCO"/>
    <m/>
    <s v="RIMULA RT4 X 15W40 SHELL GRANEL"/>
    <s v="Local"/>
    <s v="Y"/>
    <d v="2020-08-11T00:00:00"/>
    <s v="Mainstream"/>
    <m/>
    <s v="NO"/>
    <s v="NA"/>
    <s v="NA"/>
    <s v="NA"/>
    <s v="Shell Ilha"/>
    <s v="001G3702002VJWA309"/>
    <s v="001G3702"/>
    <s v="002VJW"/>
    <s v="A309"/>
    <n v="2710193200"/>
    <s v="TB 1000"/>
    <s v="Pre Printed"/>
    <m/>
    <m/>
    <m/>
    <m/>
    <m/>
    <m/>
  </r>
  <r>
    <s v="YES"/>
    <n v="43582967"/>
    <s v="Spirax S2 A 90 TB 1000L"/>
    <s v="1000L"/>
    <x v="1"/>
    <s v="SB"/>
    <x v="0"/>
    <s v="Shell Brand"/>
    <m/>
    <s v="SPIRAX S2 A 90 GRANEL"/>
    <s v="Local"/>
    <s v="N"/>
    <d v="2020-06-23T00:00:00"/>
    <s v="Mainstream"/>
    <m/>
    <s v="NO"/>
    <s v="NA"/>
    <s v="NA"/>
    <s v="NA"/>
    <s v="Shell Ilha"/>
    <s v="001F3672002VJWA309"/>
    <s v="001F3672"/>
    <s v="002VJW"/>
    <s v="A309"/>
    <n v="2710193200"/>
    <s v="TB 1000"/>
    <s v="Post Printed"/>
    <m/>
    <m/>
    <m/>
    <s v="5011987047716"/>
    <m/>
    <m/>
  </r>
  <r>
    <s v="YES"/>
    <n v="45282967"/>
    <s v="SPIRAX S4 CX 30 TB1000 OW"/>
    <s v="1000L"/>
    <x v="0"/>
    <s v="SB"/>
    <x v="0"/>
    <s v="Shell Brand"/>
    <m/>
    <s v="SPIRAX S4 CX 30 GRANEL"/>
    <s v="Local"/>
    <s v="Y"/>
    <d v="2012-10-11T00:00:00"/>
    <s v="Mainstream"/>
    <m/>
    <s v="NO"/>
    <s v="NA"/>
    <s v="NA"/>
    <s v="NA"/>
    <s v="Shell Ilha"/>
    <s v="001D8250002VJWA309"/>
    <s v="001D8250"/>
    <s v="002VJW"/>
    <s v="A309"/>
    <n v="2710193200"/>
    <s v="TB 1000"/>
    <s v="Post Printed"/>
    <m/>
    <m/>
    <m/>
    <s v="5011987194410"/>
    <m/>
    <m/>
  </r>
  <r>
    <s v="YES"/>
    <n v="44983801"/>
    <s v="ARGINA S2 40 GRANEL"/>
    <s v="GRANEL"/>
    <x v="0"/>
    <s v="SB"/>
    <x v="0"/>
    <s v="Shell Brand"/>
    <m/>
    <s v="ARGINA S2 40 GRANEL"/>
    <s v="Local"/>
    <s v="N"/>
    <d v="2020-08-18T00:00:00"/>
    <s v="Mainstream"/>
    <m/>
    <s v="NO"/>
    <s v="NA"/>
    <s v="NA"/>
    <s v="NA"/>
    <s v="Shell Ilha"/>
    <s v="001G1528001176A03Q"/>
    <s v="001G1528"/>
    <s v="001176"/>
    <s v="A03Q"/>
    <n v="2710193200"/>
    <s v="GRANEL"/>
    <s v="NO Label"/>
    <m/>
    <m/>
    <m/>
    <m/>
    <m/>
    <m/>
  </r>
  <r>
    <s v="YES"/>
    <n v="45283801"/>
    <s v="SPIRAX S4 TXM GRANEL"/>
    <s v="GRANEL"/>
    <x v="0"/>
    <s v="SB"/>
    <x v="0"/>
    <s v="Shell Brand"/>
    <m/>
    <s v="SPIRAX S4 TXM GRANEL"/>
    <s v="Local"/>
    <s v="Y"/>
    <d v="2011-10-28T00:00:00"/>
    <s v="Mainstream"/>
    <m/>
    <s v="NO"/>
    <s v="NA"/>
    <s v="NA"/>
    <s v="NA"/>
    <s v="Shell Ilha"/>
    <s v="001D8246001176A03Q"/>
    <s v="001D8246"/>
    <s v="001176"/>
    <s v="A03Q"/>
    <n v="2710193200"/>
    <s v="GRANEL"/>
    <s v="NO Label"/>
    <m/>
    <m/>
    <m/>
    <m/>
    <m/>
    <m/>
  </r>
  <r>
    <s v="YES"/>
    <n v="44983809"/>
    <s v="ARGINA S2 40 TB 209L"/>
    <s v="209L"/>
    <x v="0"/>
    <s v="SB"/>
    <x v="2"/>
    <s v="Shell Brand"/>
    <m/>
    <s v="ARGINA S2 40 GRANEL"/>
    <s v="Local"/>
    <s v="N"/>
    <d v="2020-08-18T00:00:00"/>
    <s v="Mainstream"/>
    <m/>
    <s v="NO"/>
    <s v="NA"/>
    <s v="NA"/>
    <s v="NA"/>
    <s v="Shell Ilha"/>
    <s v="001G1528002VSHA309"/>
    <s v="001G1528"/>
    <s v="002VSH"/>
    <s v="A309"/>
    <n v="2710193200"/>
    <s v="TAMBOR"/>
    <s v="Post Printed"/>
    <m/>
    <m/>
    <m/>
    <s v="5011987076280"/>
    <m/>
    <m/>
  </r>
  <r>
    <s v="YES"/>
    <n v="45383809"/>
    <s v="MORLINA S3 BA 150 209L EXPO"/>
    <s v="209L"/>
    <x v="0"/>
    <s v="SB"/>
    <x v="1"/>
    <s v="Shell Brand"/>
    <m/>
    <s v="MORLINA S3 BA 150 GRANEL EXPO"/>
    <s v="Local"/>
    <s v="N"/>
    <d v="2017-11-23T00:00:00"/>
    <s v="Premium"/>
    <m/>
    <s v="NO"/>
    <s v="NA"/>
    <s v="NA"/>
    <s v="NA"/>
    <s v="Shell Ilha"/>
    <s v="001D7820002VSHA1PU"/>
    <s v="001D7820"/>
    <s v="002VSH"/>
    <s v="A1PU"/>
    <n v="2710193200"/>
    <s v="TAMBOR"/>
    <s v="Post Printed"/>
    <m/>
    <m/>
    <n v="550047109"/>
    <s v="5011987034808"/>
    <m/>
    <m/>
  </r>
  <r>
    <s v="YES"/>
    <n v="45683809"/>
    <s v="OMALA S2 G 220 TB 209L EXPO"/>
    <s v="209L"/>
    <x v="0"/>
    <s v="SB"/>
    <x v="1"/>
    <s v="Shell Brand"/>
    <m/>
    <s v="OMALA S2 G 220 GRANEL EXPO"/>
    <s v="Local"/>
    <s v="N"/>
    <d v="2017-04-01T00:00:00"/>
    <s v="Mainstream"/>
    <m/>
    <s v="NO"/>
    <s v="NA"/>
    <s v="NA"/>
    <s v="NA"/>
    <s v="Shell Ilha"/>
    <s v="001D7837002VSHA1PU"/>
    <s v="001D7837"/>
    <s v="002VSH"/>
    <s v="A1PU"/>
    <n v="2710193200"/>
    <s v="TAMBOR"/>
    <s v="Post Printed"/>
    <m/>
    <m/>
    <n v="550046898"/>
    <s v="5011987033191"/>
    <m/>
    <m/>
  </r>
  <r>
    <s v="YES"/>
    <n v="45283809"/>
    <s v="SPIRAX S4 TXM TB 209L"/>
    <s v="209L"/>
    <x v="0"/>
    <s v="SB"/>
    <x v="0"/>
    <s v="Shell Brand"/>
    <m/>
    <s v="SPIRAX S4 TXM GRANEL"/>
    <s v="Local"/>
    <s v="Y"/>
    <d v="2011-11-22T00:00:00"/>
    <s v="Mainstream"/>
    <m/>
    <s v="NO"/>
    <s v="NA"/>
    <s v="NA"/>
    <s v="NA"/>
    <s v="Shell Ilha"/>
    <s v="001D8246002VSHA309"/>
    <s v="001D8246"/>
    <s v="002VSH"/>
    <s v="A309"/>
    <n v="2710193200"/>
    <s v="TAMBOR"/>
    <s v="Post Printed"/>
    <m/>
    <m/>
    <m/>
    <s v="5011987194564"/>
    <m/>
    <m/>
  </r>
  <r>
    <s v="YES"/>
    <n v="52883817"/>
    <s v="GADUS S1 A150 2 BD. 18 KG"/>
    <s v="18KG"/>
    <x v="0"/>
    <s v="SB"/>
    <x v="0"/>
    <s v="Shell Brand"/>
    <m/>
    <s v="GADUS S1 A150 2 GRANEL"/>
    <s v="Local"/>
    <s v="Y"/>
    <d v="2012-04-04T00:00:00"/>
    <s v="Mainstream"/>
    <m/>
    <s v="NO"/>
    <s v="NA"/>
    <s v="NA"/>
    <s v="NA"/>
    <s v="Shell Ilha"/>
    <s v="001D8517002XD7A309"/>
    <s v="001D8517"/>
    <s v="002XD7"/>
    <s v="A309"/>
    <n v="2710193200"/>
    <s v="BALDE"/>
    <s v="Post Printed"/>
    <m/>
    <m/>
    <m/>
    <s v="5011987200203"/>
    <m/>
    <m/>
  </r>
  <r>
    <s v="YES"/>
    <n v="45883849"/>
    <s v="TELLUS S3 M46 TAMBOR"/>
    <s v="55 UGL"/>
    <x v="0"/>
    <s v="SB"/>
    <x v="0"/>
    <s v="Shell Brand"/>
    <m/>
    <s v="Importado"/>
    <s v="Importado"/>
    <s v="Y"/>
    <d v="2013-11-21T00:00:00"/>
    <s v="Premium"/>
    <m/>
    <s v="NO"/>
    <s v="NA"/>
    <s v="NA"/>
    <s v="NA"/>
    <s v="SOPUS (EUA)"/>
    <s v="001D7759002VJ3-"/>
    <s v="001D7759"/>
    <s v="759002"/>
    <s v="VJ3-"/>
    <n v="2710199900"/>
    <s v="TAMBOR"/>
    <s v="etiqueta nacionalização"/>
    <m/>
    <m/>
    <n v="550026737"/>
    <m/>
    <m/>
    <m/>
  </r>
  <r>
    <s v="YES"/>
    <n v="45683855"/>
    <s v="OMALA S2 G 220 FR 20L EXPO"/>
    <s v="20L"/>
    <x v="0"/>
    <s v="SB"/>
    <x v="1"/>
    <s v="Shell Brand"/>
    <m/>
    <s v="OMALA S2 G 220 GRANEL EXPO"/>
    <s v="Local"/>
    <s v="N"/>
    <d v="2019-09-01T00:00:00"/>
    <s v="Mainstream"/>
    <m/>
    <s v="NO"/>
    <s v="NA"/>
    <s v="NA"/>
    <s v="NA"/>
    <s v="Shell Ilha"/>
    <s v="001D7837002VWLA1PU"/>
    <s v="001D7837"/>
    <s v="002VWL"/>
    <s v="A1PU"/>
    <n v="2710193200"/>
    <s v="BOMBONA"/>
    <s v="Pre Printed"/>
    <m/>
    <m/>
    <n v="550047288"/>
    <s v="'05011987054660"/>
    <m/>
    <m/>
  </r>
  <r>
    <s v="YES"/>
    <n v="45283855"/>
    <s v="SPIRAX S4 TXM FR. 20LT."/>
    <s v="20L"/>
    <x v="0"/>
    <s v="SB"/>
    <x v="0"/>
    <s v="Shell Brand"/>
    <m/>
    <s v="SPIRAX S4 TXM GRANEL"/>
    <s v="Local"/>
    <s v="Y"/>
    <d v="2011-12-01T00:00:00"/>
    <s v="Mainstream"/>
    <m/>
    <s v="NO"/>
    <s v="NA"/>
    <s v="NA"/>
    <s v="NA"/>
    <s v="Shell Ilha"/>
    <s v="001D8246002vpmA309"/>
    <s v="001D8246"/>
    <s v="002vpm"/>
    <s v="A309"/>
    <n v="2710193200"/>
    <s v="BOMBONA"/>
    <s v="Pre Printed"/>
    <m/>
    <m/>
    <m/>
    <s v="'05011987194625"/>
    <m/>
    <m/>
  </r>
  <r>
    <s v="YES"/>
    <n v="40083905"/>
    <s v="MAXI PERFORMANCE 10W40 501 505 CX 12X1L"/>
    <s v="12x1L"/>
    <x v="0"/>
    <s v="GPO"/>
    <x v="0"/>
    <s v="VW"/>
    <m/>
    <s v="HELIX HX7 10W40 SN NEW GRANEL"/>
    <s v="Local"/>
    <s v="Y"/>
    <d v="2019-12-01T00:00:00"/>
    <s v="Mainstream"/>
    <m/>
    <s v="NO"/>
    <s v="NA"/>
    <s v="NA"/>
    <s v="NA"/>
    <s v="Shell Ilha"/>
    <s v="001H9069002W21A798"/>
    <s v="001H9069"/>
    <s v="002W21"/>
    <s v="A798"/>
    <n v="2710193200"/>
    <s v="1 L"/>
    <s v="Pre Printed"/>
    <m/>
    <m/>
    <m/>
    <m/>
    <m/>
    <m/>
  </r>
  <r>
    <s v="YES"/>
    <n v="47983909"/>
    <s v="MB GEN FE ATF 236.17 CX 12X1L"/>
    <s v="12x1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54002XPVA879"/>
    <s v="001J7054"/>
    <s v="002XPV"/>
    <s v="A879"/>
    <n v="27101992"/>
    <s v="1 L"/>
    <s v="etiqueta nacionalização"/>
    <m/>
    <m/>
    <n v="550062452"/>
    <m/>
    <m/>
    <m/>
  </r>
  <r>
    <s v="YES"/>
    <n v="52883922"/>
    <s v="GADUS S1 A150 2 CX. 12X1 KG"/>
    <s v="12x1K"/>
    <x v="0"/>
    <s v="SB"/>
    <x v="0"/>
    <s v="Shell Brand"/>
    <m/>
    <s v="GADUS S1 A150 2 GRANEL"/>
    <s v="Local"/>
    <s v="Y"/>
    <d v="2012-05-04T00:00:00"/>
    <s v="Mainstream"/>
    <m/>
    <s v="NO"/>
    <s v="NA"/>
    <s v="NA"/>
    <s v="NA"/>
    <s v="Shell Ilha"/>
    <s v="001D8517002X62A1SN"/>
    <s v="001D8517"/>
    <s v="002X62"/>
    <s v="A1SN"/>
    <n v="2710199900"/>
    <s v="1 KG"/>
    <s v="Serigrafia"/>
    <m/>
    <m/>
    <m/>
    <m/>
    <m/>
    <m/>
  </r>
  <r>
    <s v="YES"/>
    <n v="45283967"/>
    <s v="SPIRAX S4 TXM TB1000 OW"/>
    <s v="1000L"/>
    <x v="0"/>
    <s v="SB"/>
    <x v="0"/>
    <s v="Shell Brand"/>
    <m/>
    <s v="SPIRAX S4 TXM GRANEL"/>
    <s v="Local"/>
    <s v="Y"/>
    <d v="2012-07-24T00:00:00"/>
    <s v="Mainstream"/>
    <m/>
    <s v="NO"/>
    <s v="NA"/>
    <s v="NA"/>
    <s v="NA"/>
    <s v="Shell Ilha"/>
    <s v="001D8246002VJWA309"/>
    <s v="001D8246"/>
    <s v="002VJW"/>
    <s v="A309"/>
    <n v="2710193200"/>
    <s v="TB 1000"/>
    <s v="Post Printed"/>
    <m/>
    <m/>
    <m/>
    <s v="5011987194670"/>
    <m/>
    <m/>
  </r>
  <r>
    <s v="YES"/>
    <n v="52883988"/>
    <s v="GADUS S1 A150 2 TB. 180 KG"/>
    <s v="180 KG"/>
    <x v="0"/>
    <s v="SB"/>
    <x v="0"/>
    <s v="Shell Brand"/>
    <m/>
    <s v="GADUS S1 A150 2 GRANEL"/>
    <s v="Local"/>
    <s v="Y"/>
    <d v="2012-03-13T00:00:00"/>
    <s v="Mainstream"/>
    <m/>
    <s v="NO"/>
    <s v="NA"/>
    <s v="NA"/>
    <s v="NA"/>
    <s v="Shell Ilha"/>
    <s v="001D8517002VH7A309"/>
    <s v="001D8517"/>
    <s v="002VH7"/>
    <s v="A309"/>
    <n v="2710199900"/>
    <s v="TAMBOR"/>
    <s v="Post Printed"/>
    <m/>
    <m/>
    <m/>
    <s v="5011987200197"/>
    <m/>
    <m/>
  </r>
  <r>
    <s v="YES"/>
    <n v="44984801"/>
    <s v="SHELL ARGINA S3 40 LOCAL GRANEL"/>
    <s v="GRANEL"/>
    <x v="0"/>
    <s v="SB"/>
    <x v="0"/>
    <s v="Shell Brand"/>
    <m/>
    <s v="SHELL ARGINA S3 40 LOCAL GRANEL"/>
    <s v="Local"/>
    <s v="N"/>
    <d v="2020-04-01T00:00:00"/>
    <s v="Mainstream"/>
    <m/>
    <s v="NO"/>
    <s v="NA"/>
    <s v="NA"/>
    <s v="NA"/>
    <s v="Shell Ilha"/>
    <s v="001G1530001176A03Q"/>
    <s v="001G1530"/>
    <s v="001176"/>
    <s v="A03Q"/>
    <n v="2710193200"/>
    <s v="GRANEL"/>
    <s v="NO Label"/>
    <m/>
    <m/>
    <m/>
    <m/>
    <m/>
    <m/>
  </r>
  <r>
    <s v="YES"/>
    <n v="45284801"/>
    <s v="TELLUS S2 M 100 GRANEL"/>
    <s v="GRANEL"/>
    <x v="0"/>
    <s v="SB"/>
    <x v="0"/>
    <s v="Shell Brand"/>
    <m/>
    <s v="TELLUS S2 M 100 GRANEL"/>
    <s v="Local"/>
    <s v="Y"/>
    <d v="2011-10-10T00:00:00"/>
    <s v="Mainstream"/>
    <m/>
    <s v="NO"/>
    <s v="NA"/>
    <s v="NA"/>
    <s v="NA"/>
    <s v="Shell Ilha"/>
    <s v="001D7746001176A03Q"/>
    <s v="001D7746"/>
    <s v="001176"/>
    <s v="A03Q"/>
    <n v="2710193200"/>
    <s v="GRANEL"/>
    <s v="NO Label"/>
    <m/>
    <m/>
    <m/>
    <m/>
    <m/>
    <m/>
  </r>
  <r>
    <s v="YES"/>
    <n v="40084809"/>
    <s v="MAXI PERFORMANCE 0W30 507 TB 209L"/>
    <s v="209L"/>
    <x v="0"/>
    <s v="GPO"/>
    <x v="0"/>
    <s v="VW"/>
    <m/>
    <s v="MAXI PERFORMANCE 0W30 507 GRANEL"/>
    <s v="Local"/>
    <s v="Y"/>
    <d v="2020-01-07T00:00:00"/>
    <s v="Mainstream"/>
    <m/>
    <s v="NO"/>
    <s v="NA"/>
    <s v="NA"/>
    <s v="NA"/>
    <s v="Shell Ilha"/>
    <s v="001H9071002VIDA798"/>
    <s v="001H9071"/>
    <s v="002VID"/>
    <s v="A798"/>
    <n v="2710193200"/>
    <s v="TAMBOR"/>
    <s v="Pre Printed"/>
    <m/>
    <m/>
    <m/>
    <m/>
    <m/>
    <m/>
  </r>
  <r>
    <s v="YES"/>
    <n v="41084809"/>
    <s v="MF TRANSMISSION PREMIUM 10W30 TB 209L"/>
    <s v="209L"/>
    <x v="0"/>
    <s v="GPO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79002VIDA309"/>
    <s v="001G3779"/>
    <s v="002VID"/>
    <s v="A309"/>
    <n v="2710193200"/>
    <s v="TAMBOR"/>
    <s v="Pre Printed"/>
    <m/>
    <m/>
    <m/>
    <m/>
    <m/>
    <m/>
  </r>
  <r>
    <s v="YES"/>
    <n v="45684809"/>
    <s v="OMALA S2 G 320 TB 209L EXPO"/>
    <s v="209L"/>
    <x v="0"/>
    <s v="SB"/>
    <x v="1"/>
    <s v="Shell Brand"/>
    <m/>
    <s v="OMALA S2 G 320 GRANEL EXPO"/>
    <s v="Local"/>
    <s v="N"/>
    <d v="2017-04-01T00:00:00"/>
    <s v="Mainstream"/>
    <m/>
    <s v="NO"/>
    <s v="NA"/>
    <s v="NA"/>
    <s v="NA"/>
    <s v="Shell Ilha"/>
    <s v="001D7838002VSHA1PU"/>
    <s v="001D7838"/>
    <s v="002VSH"/>
    <s v="A1PU"/>
    <n v="2710193200"/>
    <s v="TAMBOR"/>
    <s v="Post Printed"/>
    <m/>
    <m/>
    <n v="550047183"/>
    <s v="5011987034846"/>
    <m/>
    <m/>
  </r>
  <r>
    <s v="YES"/>
    <n v="45284809"/>
    <s v="TELLUS S2 M 100 TB 209L"/>
    <s v="209L"/>
    <x v="0"/>
    <s v="SB"/>
    <x v="0"/>
    <s v="Shell Brand"/>
    <m/>
    <s v="TELLUS S2 M 100 GRANEL"/>
    <s v="Local"/>
    <s v="Y"/>
    <d v="2011-10-13T00:00:00"/>
    <s v="Mainstream"/>
    <m/>
    <s v="NO"/>
    <s v="NA"/>
    <s v="NA"/>
    <s v="NA"/>
    <s v="Shell Ilha"/>
    <s v="001D7746002VSHA309"/>
    <s v="001D7746"/>
    <s v="002VSH"/>
    <s v="A309"/>
    <n v="2710193200"/>
    <s v="TAMBOR"/>
    <s v="Post Printed"/>
    <m/>
    <m/>
    <m/>
    <s v="5011987197138"/>
    <m/>
    <m/>
  </r>
  <r>
    <s v="YES"/>
    <n v="52884817"/>
    <s v="GADUS S1 V160 2 BD. 18 KG"/>
    <s v="18KG"/>
    <x v="0"/>
    <s v="SB"/>
    <x v="0"/>
    <s v="Shell Brand"/>
    <m/>
    <s v="GADUS S1 V160 2 GRANEL"/>
    <s v="Local"/>
    <s v="Y"/>
    <d v="2012-03-02T00:00:00"/>
    <s v="Mainstream"/>
    <m/>
    <s v="NO"/>
    <s v="NA"/>
    <s v="NA"/>
    <s v="NA"/>
    <s v="Shell Ilha"/>
    <s v="001D8565002XD7A309"/>
    <s v="001D8565"/>
    <s v="002XD7"/>
    <s v="A309"/>
    <n v="2710199900"/>
    <s v="BALDE"/>
    <s v="Post Printed"/>
    <m/>
    <m/>
    <m/>
    <s v="5011987200302"/>
    <m/>
    <m/>
  </r>
  <r>
    <s v="YES"/>
    <n v="47984849"/>
    <s v="MB AMG HIGH PERF SAE 0W40 229.5 TB 209L"/>
    <s v="209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18002XJEA878"/>
    <s v="001J7018"/>
    <s v="002XJE"/>
    <s v="A878"/>
    <n v="27101932"/>
    <s v="TAMBOR"/>
    <s v="etiqueta nacionalização"/>
    <m/>
    <m/>
    <n v="550063336"/>
    <m/>
    <m/>
    <m/>
  </r>
  <r>
    <s v="YES"/>
    <n v="43584849"/>
    <s v="SPIRAX S4 ATF HDX TAMBOR"/>
    <s v="209L"/>
    <x v="0"/>
    <s v="SB"/>
    <x v="0"/>
    <s v="Shell Brand"/>
    <m/>
    <s v="Importado"/>
    <s v="Importado"/>
    <s v="Y"/>
    <d v="2012-03-15T00:00:00"/>
    <s v="Mainstream"/>
    <m/>
    <s v="NO"/>
    <s v="NA"/>
    <s v="NA"/>
    <s v="NA"/>
    <s v="GLC (Alemanha)"/>
    <s v="001D8301002VSHA309"/>
    <s v="001D8301"/>
    <s v="002VSH"/>
    <s v="A309"/>
    <n v="2710199200"/>
    <s v="TAMBOR"/>
    <s v="etiqueta nacionalização"/>
    <m/>
    <m/>
    <n v="550027842"/>
    <m/>
    <m/>
    <m/>
  </r>
  <r>
    <s v="YES"/>
    <n v="45884849"/>
    <s v="TELLUS S4 ME 46 TAMBOR"/>
    <s v="209L"/>
    <x v="0"/>
    <s v="SB"/>
    <x v="0"/>
    <s v="Shell Brand"/>
    <m/>
    <s v="Importado"/>
    <s v="Importado"/>
    <s v="Y"/>
    <d v="2014-06-09T00:00:00"/>
    <s v="Premium"/>
    <m/>
    <s v="NO"/>
    <s v="NA"/>
    <s v="NA"/>
    <s v="NA"/>
    <s v="Shell Canadá"/>
    <s v="001D7767002VSHA1P5"/>
    <s v="001D7767"/>
    <s v="002VSH"/>
    <s v="A1P5"/>
    <n v="3819000000"/>
    <s v="TAMBOR"/>
    <s v="etiqueta nacionalização"/>
    <m/>
    <m/>
    <n v="550026745"/>
    <m/>
    <m/>
    <m/>
  </r>
  <r>
    <s v="YES"/>
    <n v="41084855"/>
    <s v="MF TRANSMISSION PREMIUM 10W30 FR 20L"/>
    <s v="20L"/>
    <x v="0"/>
    <s v="GPO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79002VWLA309"/>
    <s v="001G3779"/>
    <s v="002VWL"/>
    <s v="A309"/>
    <n v="2710193200"/>
    <s v="BOMBONA"/>
    <s v="Pre Printed"/>
    <m/>
    <m/>
    <m/>
    <m/>
    <m/>
    <m/>
  </r>
  <r>
    <s v="YES"/>
    <n v="45684855"/>
    <s v="OMALA S2 G 320 FR 20L EXPO"/>
    <s v="20L"/>
    <x v="0"/>
    <s v="SB"/>
    <x v="1"/>
    <s v="Shell Brand"/>
    <m/>
    <s v="OMALA S2 G 320 GRANEL EXPO"/>
    <s v="Local"/>
    <s v="N"/>
    <d v="2019-09-01T00:00:00"/>
    <s v="Mainstream"/>
    <m/>
    <s v="NO"/>
    <s v="NA"/>
    <s v="NA"/>
    <s v="NA"/>
    <s v="Shell Ilha"/>
    <s v="001D7838002VWLA1PU"/>
    <s v="001D7838"/>
    <s v="002VWL"/>
    <s v="A1PU"/>
    <n v="2710193200"/>
    <s v="BOMBONA"/>
    <s v="Pre Printed"/>
    <m/>
    <m/>
    <n v="550051158"/>
    <s v="'05011987054677"/>
    <m/>
    <m/>
  </r>
  <r>
    <s v="YES"/>
    <n v="45284855"/>
    <s v="TELLUS S2 M 100 FR. 20LT."/>
    <s v="20L"/>
    <x v="0"/>
    <s v="SB"/>
    <x v="0"/>
    <s v="Shell Brand"/>
    <m/>
    <s v="TELLUS S2 M 100 GRANEL"/>
    <s v="Local"/>
    <s v="Y"/>
    <d v="2011-10-20T00:00:00"/>
    <s v="Mainstream"/>
    <m/>
    <s v="NO"/>
    <s v="NA"/>
    <s v="NA"/>
    <s v="NA"/>
    <s v="Shell Ilha"/>
    <s v="001D7746002VWLA309"/>
    <s v="001D7746"/>
    <s v="002VWL"/>
    <s v="A309"/>
    <n v="2710193200"/>
    <s v="BOMBONA"/>
    <s v="Pre Printed"/>
    <m/>
    <m/>
    <m/>
    <s v="'05011987197121"/>
    <m/>
    <m/>
  </r>
  <r>
    <s v="YES"/>
    <n v="52884883"/>
    <s v="GADUS S1 V160 2 CX 24X500"/>
    <s v="24*0,5KG"/>
    <x v="0"/>
    <s v="SB"/>
    <x v="0"/>
    <s v="Shell Brand"/>
    <m/>
    <s v="GADUS S1 V160 2 GRANEL"/>
    <s v="Local"/>
    <s v="Y"/>
    <d v="2012-03-17T00:00:00"/>
    <s v="Mainstream"/>
    <m/>
    <s v="NO"/>
    <s v="NA"/>
    <s v="NA"/>
    <s v="NA"/>
    <s v="Shell Ilha"/>
    <s v="001D8565002XE3A1SN"/>
    <s v="001D8565"/>
    <s v="002XE3"/>
    <s v="A1SN"/>
    <n v="2710199900"/>
    <s v="0,5 KG"/>
    <s v="Serigrafia"/>
    <m/>
    <m/>
    <m/>
    <m/>
    <m/>
    <m/>
  </r>
  <r>
    <s v="YES"/>
    <n v="40084905"/>
    <s v="MAXI PERFORMANCE 0W30 507 CX 12X1L"/>
    <s v="12x1L"/>
    <x v="0"/>
    <s v="GPO"/>
    <x v="0"/>
    <s v="VW"/>
    <m/>
    <s v="MAXI PERFORMANCE 0W30 507 GRANEL"/>
    <s v="Local"/>
    <s v="Y"/>
    <d v="2019-12-01T00:00:00"/>
    <s v="Mainstream"/>
    <m/>
    <s v="NO"/>
    <s v="NA"/>
    <s v="NA"/>
    <s v="NA"/>
    <s v="Shell Ilha"/>
    <s v="001H9071002W21A798"/>
    <s v="001H9071"/>
    <s v="002W21"/>
    <s v="A798"/>
    <n v="2710193200"/>
    <s v="1 L"/>
    <s v="Pre Printed"/>
    <m/>
    <m/>
    <m/>
    <m/>
    <m/>
    <m/>
  </r>
  <r>
    <s v="YES"/>
    <n v="47984909"/>
    <s v="MB AMG HIGH PERF SAE 0W40 229.5 CX 12X1L"/>
    <s v="12x1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7018002XPVA878"/>
    <s v="001J7018"/>
    <s v="002XPV"/>
    <s v="A878"/>
    <n v="27101932"/>
    <s v="1 L"/>
    <s v="etiqueta nacionalização"/>
    <m/>
    <m/>
    <n v="550063337"/>
    <m/>
    <m/>
    <m/>
  </r>
  <r>
    <s v="YES"/>
    <n v="43584909"/>
    <s v="SPIRAX S4 ATF HDX CX 12X1L"/>
    <s v="12x1L"/>
    <x v="0"/>
    <s v="SB"/>
    <x v="0"/>
    <s v="Shell Brand"/>
    <m/>
    <s v="Importado"/>
    <s v="Importado"/>
    <s v="Y"/>
    <d v="2012-08-29T00:00:00"/>
    <s v="Mainstream"/>
    <m/>
    <s v="NO"/>
    <s v="NA"/>
    <s v="NA"/>
    <s v="NA"/>
    <s v="SOPUS (EUA)"/>
    <s v="001D8301002WL0A10E"/>
    <s v="001D8301"/>
    <s v="002WL0"/>
    <s v="A10E"/>
    <n v="2710199200"/>
    <s v="1 L"/>
    <s v="etiqueta nacionalização"/>
    <m/>
    <m/>
    <n v="550028352"/>
    <m/>
    <m/>
    <m/>
  </r>
  <r>
    <s v="YES"/>
    <n v="52884922"/>
    <s v="GADUS S1 V160 2 CX. 12X1 KG"/>
    <s v="12x1K"/>
    <x v="0"/>
    <s v="SB"/>
    <x v="0"/>
    <s v="Shell Brand"/>
    <m/>
    <s v="GADUS S1 V160 2 GRANEL"/>
    <s v="Local"/>
    <s v="Y"/>
    <d v="2012-03-24T00:00:00"/>
    <s v="Mainstream"/>
    <m/>
    <s v="NO"/>
    <s v="NA"/>
    <s v="NA"/>
    <s v="NA"/>
    <s v="Shell Ilha"/>
    <s v="001D8565002X62A1SN"/>
    <s v="001D8565"/>
    <s v="002X62"/>
    <s v="A1SN"/>
    <n v="2710199900"/>
    <s v="1 KG"/>
    <s v="Serigrafia"/>
    <m/>
    <m/>
    <m/>
    <m/>
    <m/>
    <m/>
  </r>
  <r>
    <s v="YES"/>
    <n v="41084967"/>
    <s v="MF TRANSMISSION PREMIUM 10W30 TB 1000L"/>
    <s v="1000L"/>
    <x v="0"/>
    <s v="GPO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79002VJWA309"/>
    <s v="001G3779"/>
    <s v="002VJW"/>
    <s v="A309"/>
    <n v="2710193200"/>
    <s v="TB 1000"/>
    <s v="Pre Printed"/>
    <m/>
    <m/>
    <m/>
    <m/>
    <m/>
    <m/>
  </r>
  <r>
    <s v="YES"/>
    <n v="45284967"/>
    <s v="TELLUS S2 M 100 TB1000 OW"/>
    <s v="1000L"/>
    <x v="0"/>
    <s v="SB"/>
    <x v="0"/>
    <s v="Shell Brand"/>
    <m/>
    <s v="TELLUS S2 M 100 GRANEL"/>
    <s v="Local"/>
    <s v="Y"/>
    <d v="2016-01-19T00:00:00"/>
    <s v="Mainstream"/>
    <m/>
    <s v="NO"/>
    <s v="NA"/>
    <s v="NA"/>
    <s v="NA"/>
    <s v="Shell Ilha"/>
    <s v="001D7746002VJWA309"/>
    <s v="001D7746"/>
    <s v="002VJW"/>
    <s v="A309"/>
    <n v="2710193200"/>
    <s v="TB 1000"/>
    <s v="Post Printed"/>
    <m/>
    <m/>
    <m/>
    <s v="5011987197237"/>
    <m/>
    <m/>
  </r>
  <r>
    <s v="YES"/>
    <n v="52884988"/>
    <s v="GADUS S1 V160 2 TB. 180 KG"/>
    <s v="180 KG"/>
    <x v="0"/>
    <s v="SB"/>
    <x v="0"/>
    <s v="Shell Brand"/>
    <m/>
    <s v="GADUS S1 V160 2 GRANEL"/>
    <s v="Local"/>
    <s v="Y"/>
    <d v="2012-02-25T00:00:00"/>
    <s v="Mainstream"/>
    <m/>
    <s v="NO"/>
    <s v="NA"/>
    <s v="NA"/>
    <s v="NA"/>
    <s v="Shell Ilha"/>
    <s v="001D8565002VH7A309"/>
    <s v="001D8565"/>
    <s v="002VH7"/>
    <s v="A309"/>
    <n v="2710199900"/>
    <s v="TAMBOR"/>
    <s v="Post Printed"/>
    <m/>
    <m/>
    <m/>
    <s v="5011987200296"/>
    <m/>
    <m/>
  </r>
  <r>
    <s v="YES"/>
    <n v="40085809"/>
    <s v="MAXI PERFORMANCE 5W-30 SN GF-5 TB 209L"/>
    <s v="209L"/>
    <x v="0"/>
    <s v="GPO"/>
    <x v="0"/>
    <s v="VW"/>
    <m/>
    <s v="HELIX HX7 5W-30 NEW GRANEL"/>
    <s v="Local"/>
    <s v="Y"/>
    <d v="2020-01-07T00:00:00"/>
    <s v="Mainstream"/>
    <m/>
    <s v="NO"/>
    <s v="NA"/>
    <s v="NA"/>
    <s v="NA"/>
    <s v="Shell Ilha"/>
    <s v="001I1040002VIDA798"/>
    <s v="001I1040"/>
    <s v="002VID"/>
    <s v="A798"/>
    <n v="2710193200"/>
    <s v="TAMBOR"/>
    <s v="Pre Printed"/>
    <m/>
    <m/>
    <m/>
    <m/>
    <m/>
    <m/>
  </r>
  <r>
    <s v="YES"/>
    <n v="41085809"/>
    <s v="MF TRANSMISSION PREMIUM PLUS 15W40 209L"/>
    <s v="209L"/>
    <x v="0"/>
    <s v="GPO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5002VIDA309"/>
    <s v="001G3785"/>
    <s v="002VID"/>
    <s v="A309"/>
    <n v="2710193200"/>
    <s v="TAMBOR"/>
    <s v="Pre Printed"/>
    <m/>
    <m/>
    <m/>
    <m/>
    <m/>
    <m/>
  </r>
  <r>
    <s v="YES"/>
    <n v="45685809"/>
    <s v="OMALA S2 G 460 TB 209L EXPO"/>
    <s v="209L"/>
    <x v="0"/>
    <s v="SB"/>
    <x v="1"/>
    <s v="Shell Brand"/>
    <m/>
    <s v="OMALA S2 G 460 GRANEL EXPO"/>
    <s v="Local"/>
    <s v="N"/>
    <d v="2017-10-19T00:00:00"/>
    <s v="Mainstream"/>
    <m/>
    <s v="NO"/>
    <s v="NA"/>
    <s v="NA"/>
    <s v="NA"/>
    <s v="Shell Ilha"/>
    <s v="001D7839002VSHA1PU"/>
    <s v="001D7839"/>
    <s v="002VSH"/>
    <s v="A1PU"/>
    <n v="2710193200"/>
    <s v="TAMBOR"/>
    <s v="Post Printed"/>
    <m/>
    <m/>
    <n v="550047184"/>
    <s v="5011987034853"/>
    <m/>
    <m/>
  </r>
  <r>
    <s v="YES"/>
    <n v="52885817"/>
    <s v="GADUS S1 V220 2 BD. 18 KG"/>
    <s v="18KG"/>
    <x v="0"/>
    <s v="SB"/>
    <x v="0"/>
    <s v="Shell Brand"/>
    <m/>
    <s v="GADUS S1 V220 2 GRANEL"/>
    <s v="Local"/>
    <s v="Y"/>
    <d v="2012-03-28T00:00:00"/>
    <s v="Mainstream"/>
    <m/>
    <s v="NO"/>
    <s v="NA"/>
    <s v="NA"/>
    <s v="NA"/>
    <s v="Shell Ilha"/>
    <s v="001D8522002XD7A309"/>
    <s v="001D8522"/>
    <s v="002XD7"/>
    <s v="A309"/>
    <n v="2710199900"/>
    <s v="BALDE"/>
    <s v="Post Printed"/>
    <m/>
    <m/>
    <m/>
    <s v="5011987200227"/>
    <m/>
    <m/>
  </r>
  <r>
    <s v="NO"/>
    <n v="47985849"/>
    <s v="MB GEN SAE 0W20 229.71 TB 209L"/>
    <s v="209L"/>
    <x v="0"/>
    <s v="GPO"/>
    <x v="0"/>
    <s v="MB"/>
    <m/>
    <s v="Importado"/>
    <s v="Importado"/>
    <s v="Y"/>
    <d v="2021-12-16T00:00:00"/>
    <s v="Mainstream"/>
    <m/>
    <s v="NO"/>
    <s v="NA"/>
    <s v="NA"/>
    <s v="NA"/>
    <s v="USA"/>
    <s v="001J7021002XJEA880"/>
    <s v="001J7021"/>
    <s v="002XJE"/>
    <s v="A880"/>
    <n v="27101932"/>
    <s v="TAMBOR"/>
    <s v="etiqueta nacionalização"/>
    <m/>
    <m/>
    <n v="550063494"/>
    <m/>
    <m/>
    <m/>
  </r>
  <r>
    <s v="YES"/>
    <n v="41085855"/>
    <s v="MF TRANSMISSION PREMIUM PLUS 15W40 FR20L"/>
    <s v="20L"/>
    <x v="0"/>
    <s v="GPO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5002VWLA309"/>
    <s v="001G3785"/>
    <s v="002VWL"/>
    <s v="A309"/>
    <n v="2710193200"/>
    <s v="BOMBONA"/>
    <s v="Pre Printed"/>
    <m/>
    <m/>
    <m/>
    <m/>
    <m/>
    <m/>
  </r>
  <r>
    <s v="YES"/>
    <n v="45685855"/>
    <s v="OMALA S2 G 460 FR 20L EXPO"/>
    <s v="20L"/>
    <x v="0"/>
    <s v="SB"/>
    <x v="1"/>
    <s v="Shell Brand"/>
    <m/>
    <s v="OMALA S2 G 460 GRANEL EXPO"/>
    <s v="Local"/>
    <s v="N"/>
    <d v="2019-09-01T00:00:00"/>
    <s v="Mainstream"/>
    <m/>
    <s v="NO"/>
    <s v="NA"/>
    <s v="NA"/>
    <s v="NA"/>
    <s v="Shell Ilha"/>
    <s v="001D7839002VWLA1PU"/>
    <s v="001D7839"/>
    <s v="002VWL"/>
    <s v="A1PU"/>
    <n v="2710193200"/>
    <s v="BOMBONA"/>
    <s v="Pre Printed"/>
    <m/>
    <m/>
    <n v="550053406"/>
    <s v="'05011987054684"/>
    <m/>
    <m/>
  </r>
  <r>
    <s v="YES"/>
    <n v="40085905"/>
    <s v="MAXI PERFORMANCE 5W-30 SN GF-5 CX 12X1L"/>
    <s v="12x1L"/>
    <x v="0"/>
    <s v="GPO"/>
    <x v="0"/>
    <s v="VW"/>
    <m/>
    <s v="HELIX HX7 5W-30 NEW GRANEL"/>
    <s v="Local"/>
    <s v="Y"/>
    <d v="2019-12-01T00:00:00"/>
    <s v="Mainstream"/>
    <m/>
    <s v="NO"/>
    <s v="NA"/>
    <s v="NA"/>
    <s v="NA"/>
    <s v="Shell Ilha"/>
    <s v="001I1040002W21A798"/>
    <s v="001I1040"/>
    <s v="002W21"/>
    <s v="A798"/>
    <n v="2710193200"/>
    <s v="1 L"/>
    <s v="Pre Printed"/>
    <m/>
    <m/>
    <m/>
    <m/>
    <m/>
    <m/>
  </r>
  <r>
    <s v="YES"/>
    <n v="47985909"/>
    <s v="MB GEN SAE 0W20 229.71 CX 12X1L"/>
    <s v="12x1L"/>
    <x v="0"/>
    <s v="GPO"/>
    <x v="0"/>
    <s v="MB"/>
    <m/>
    <s v="Importado"/>
    <s v="Importado"/>
    <s v="Y"/>
    <s v="-"/>
    <s v="Mainstream"/>
    <m/>
    <s v="NO"/>
    <s v="NA"/>
    <s v="NA"/>
    <s v="NA"/>
    <s v="USA"/>
    <s v="001J7021002XPVA880"/>
    <s v="001J7021"/>
    <s v="002XPV"/>
    <s v="A880"/>
    <n v="27101932"/>
    <s v="1 L"/>
    <s v="etiqueta nacionalização"/>
    <m/>
    <m/>
    <n v="550063338"/>
    <m/>
    <m/>
    <m/>
  </r>
  <r>
    <s v="YES"/>
    <n v="52885988"/>
    <s v="GADUS S1 V220 2 TB. 180 KG"/>
    <s v="180 KG"/>
    <x v="0"/>
    <s v="SB"/>
    <x v="0"/>
    <s v="Shell Brand"/>
    <m/>
    <s v="GADUS S1 V220 2 GRANEL"/>
    <s v="Local"/>
    <s v="Y"/>
    <d v="2012-03-28T00:00:00"/>
    <s v="Mainstream"/>
    <m/>
    <s v="NO"/>
    <s v="NA"/>
    <s v="NA"/>
    <s v="NA"/>
    <s v="Shell Ilha"/>
    <s v="001D8522002VH7A309"/>
    <s v="001D8522"/>
    <s v="002VH7"/>
    <s v="A309"/>
    <n v="2710199900"/>
    <s v="TAMBOR"/>
    <s v="Post Printed"/>
    <m/>
    <m/>
    <m/>
    <s v="5011987200210"/>
    <m/>
    <m/>
  </r>
  <r>
    <s v="YES"/>
    <n v="45686809"/>
    <s v="OMALA S2 G 68 TB 209L EXPO"/>
    <s v="209L"/>
    <x v="0"/>
    <s v="SB"/>
    <x v="1"/>
    <s v="Shell Brand"/>
    <m/>
    <s v="OMALA S2 G 68 GRANEL EXPO"/>
    <s v="Local"/>
    <s v="N"/>
    <d v="2017-05-01T00:00:00"/>
    <s v="Mainstream"/>
    <m/>
    <s v="NO"/>
    <s v="NA"/>
    <s v="NA"/>
    <s v="NA"/>
    <s v="Shell Ilha"/>
    <s v="001D7834002VSHA1PU"/>
    <s v="001D7834"/>
    <s v="002VSH"/>
    <s v="A1PU"/>
    <n v="2710193200"/>
    <s v="TAMBOR"/>
    <s v="Post Printed"/>
    <m/>
    <m/>
    <n v="550047180"/>
    <s v="5011987034860"/>
    <m/>
    <m/>
  </r>
  <r>
    <s v="YES"/>
    <n v="45286809"/>
    <s v="TELLUS S2 M 32 TB 209L"/>
    <s v="209L"/>
    <x v="0"/>
    <s v="SB"/>
    <x v="0"/>
    <s v="Shell Brand"/>
    <m/>
    <s v="TELLUS S2 M 32 GRANEL"/>
    <s v="Local"/>
    <s v="Y"/>
    <d v="2011-10-18T00:00:00"/>
    <s v="Mainstream"/>
    <m/>
    <s v="NO"/>
    <s v="NA"/>
    <s v="NA"/>
    <s v="NA"/>
    <s v="Shell Ilha"/>
    <s v="001D7743002VSHA309"/>
    <s v="001D7743"/>
    <s v="002VSH"/>
    <s v="A309"/>
    <n v="2710193200"/>
    <s v="TAMBOR"/>
    <s v="Post Printed"/>
    <m/>
    <m/>
    <m/>
    <s v="5011987197657"/>
    <m/>
    <m/>
  </r>
  <r>
    <s v="YES"/>
    <n v="43086809"/>
    <s v="VALTRA TRANSMISSION PRO TB 209L "/>
    <s v="209L"/>
    <x v="0"/>
    <s v="GPO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7088002VIDA309"/>
    <s v="001G7088"/>
    <s v="002VID"/>
    <s v="A309"/>
    <n v="2710193200"/>
    <s v="TAMBOR"/>
    <s v="Pre Printed"/>
    <m/>
    <m/>
    <m/>
    <m/>
    <m/>
    <m/>
  </r>
  <r>
    <s v="YES"/>
    <n v="52886817"/>
    <s v="GADUS S2 U460L 2 BD. 18 KG"/>
    <s v="18KG"/>
    <x v="0"/>
    <s v="SB"/>
    <x v="0"/>
    <s v="Shell Brand"/>
    <m/>
    <s v="GADUS S2 U460L 2 GRANEL"/>
    <s v="Local"/>
    <s v="Y"/>
    <d v="2012-03-12T00:00:00"/>
    <s v="Premium"/>
    <m/>
    <s v="NO"/>
    <s v="NA"/>
    <s v="NA"/>
    <s v="NA"/>
    <s v="Shell Ilha"/>
    <s v="001D8483002XD7A309"/>
    <s v="001D8483"/>
    <s v="002XD7"/>
    <s v="A309"/>
    <n v="2710199900"/>
    <s v="BALDE"/>
    <s v="Post Printed"/>
    <m/>
    <m/>
    <m/>
    <s v="5011987200159"/>
    <m/>
    <m/>
  </r>
  <r>
    <s v="YES"/>
    <n v="45886849"/>
    <s v="TELLUS S3 V 46 TB 209L"/>
    <s v="209L"/>
    <x v="0"/>
    <s v="SB"/>
    <x v="0"/>
    <s v="Shell Brand"/>
    <m/>
    <s v="Importado"/>
    <s v="Importado"/>
    <s v="Y"/>
    <d v="2020-06-29T00:00:00"/>
    <s v="Premium"/>
    <m/>
    <s v="NO"/>
    <s v="NA"/>
    <s v="NA"/>
    <s v="NA"/>
    <s v="Shell Deutschland"/>
    <s v="001D7763002VSHA246"/>
    <s v="001D7763"/>
    <s v="002VSH"/>
    <s v="A246"/>
    <n v="2710193200"/>
    <s v="TAMBOR"/>
    <s v="etiqueta nacionalização"/>
    <m/>
    <m/>
    <n v="550027123"/>
    <m/>
    <m/>
    <m/>
  </r>
  <r>
    <s v="YES"/>
    <n v="45286855"/>
    <s v="TELLUS S2 M 32 FR. 20LT."/>
    <s v="20L"/>
    <x v="0"/>
    <s v="SB"/>
    <x v="0"/>
    <s v="Shell Brand"/>
    <m/>
    <s v="TELLUS S2 M 32 GRANEL"/>
    <s v="Local"/>
    <s v="Y"/>
    <d v="2011-11-01T00:00:00"/>
    <s v="Mainstream"/>
    <m/>
    <s v="NO"/>
    <s v="NA"/>
    <s v="NA"/>
    <s v="NA"/>
    <s v="Shell Ilha"/>
    <s v="001D7743002VWLA309"/>
    <s v="001D7743"/>
    <s v="002VWL"/>
    <s v="A309"/>
    <n v="2710193200"/>
    <s v="BOMBONA"/>
    <s v="Pre Printed"/>
    <m/>
    <m/>
    <m/>
    <s v="'05011987197640"/>
    <m/>
    <m/>
  </r>
  <r>
    <s v="YES"/>
    <n v="43086855"/>
    <s v="VALTRA TRANSMISSION PRO FR 20L "/>
    <s v="20L"/>
    <x v="0"/>
    <s v="GPO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7088002VWLA309"/>
    <s v="001G7088"/>
    <s v="002VWL"/>
    <s v="A309"/>
    <n v="2710193200"/>
    <s v="BOMBONA"/>
    <s v="Pre Printed"/>
    <m/>
    <m/>
    <m/>
    <m/>
    <m/>
    <m/>
  </r>
  <r>
    <s v="NO"/>
    <n v="47986860"/>
    <s v="MB GEAR OIL 75W90 235.11 FR 20L"/>
    <s v="20L"/>
    <x v="2"/>
    <s v="GPO"/>
    <x v="0"/>
    <s v="MB"/>
    <m/>
    <s v="Importado"/>
    <s v="Importado"/>
    <s v="Y"/>
    <s v="-"/>
    <s v="Mainstream"/>
    <m/>
    <s v="NO"/>
    <s v="NA"/>
    <s v="NA"/>
    <s v="NA"/>
    <s v="Germany"/>
    <s v="001F0905002VNDA879"/>
    <s v="001F0905"/>
    <s v="002VND"/>
    <s v="A879"/>
    <n v="34031900"/>
    <s v="BOMBONA"/>
    <s v="etiqueta nacionalização"/>
    <m/>
    <m/>
    <n v="550063334"/>
    <m/>
    <m/>
    <m/>
  </r>
  <r>
    <s v="YES"/>
    <n v="40086905"/>
    <s v="MAXI PERFORMANCE 0W30 502 505 CX 12X1L"/>
    <s v="12x1L"/>
    <x v="0"/>
    <s v="GPO"/>
    <x v="0"/>
    <s v="VW"/>
    <m/>
    <s v="MAXI PERFORMANCE 0W30 502 505 GRANEL"/>
    <s v="Local"/>
    <s v="Y"/>
    <d v="2019-12-01T00:00:00"/>
    <s v="Mainstream"/>
    <m/>
    <s v="NO"/>
    <s v="NA"/>
    <s v="NA"/>
    <s v="NA"/>
    <s v="Shell Ilha"/>
    <s v="001H9074002W21A798"/>
    <s v="001H9074"/>
    <s v="002W21"/>
    <s v="A798"/>
    <n v="2710193200"/>
    <s v="1 L"/>
    <s v="Pre Printed"/>
    <m/>
    <m/>
    <m/>
    <m/>
    <m/>
    <m/>
  </r>
  <r>
    <s v="YES"/>
    <n v="43086967"/>
    <s v="VALTRA TRANSMISSION PRO TB 1000L "/>
    <s v="1000L"/>
    <x v="0"/>
    <s v="GPO"/>
    <x v="0"/>
    <s v="AGCO"/>
    <m/>
    <s v="SPIRAX S2 A 90 GRANEL"/>
    <s v="Local"/>
    <s v="Y"/>
    <d v="2018-11-13T00:00:00"/>
    <s v="Mainstream"/>
    <m/>
    <s v="NO"/>
    <s v="NA"/>
    <s v="NA"/>
    <s v="NA"/>
    <s v="Shell Ilha"/>
    <s v="001G7088002VJWA309"/>
    <s v="001G7088"/>
    <s v="002VJW"/>
    <s v="A309"/>
    <n v="2710193200"/>
    <s v="TB 1000"/>
    <s v="Pre Printed"/>
    <m/>
    <m/>
    <m/>
    <m/>
    <m/>
    <m/>
  </r>
  <r>
    <s v="YES"/>
    <n v="52886988"/>
    <s v="GADUS S2 U460L 2 TB. 180 KG"/>
    <s v="180 KG"/>
    <x v="0"/>
    <s v="SB"/>
    <x v="0"/>
    <s v="Shell Brand"/>
    <m/>
    <s v="GADUS S2 U460L 2 GRANEL"/>
    <s v="Local"/>
    <s v="Y"/>
    <d v="2012-03-12T00:00:00"/>
    <s v="Premium"/>
    <m/>
    <s v="NO"/>
    <s v="NA"/>
    <s v="NA"/>
    <s v="NA"/>
    <s v="Shell Ilha"/>
    <s v="001D8483002VH7A309"/>
    <s v="001D8483"/>
    <s v="002VH7"/>
    <s v="A309"/>
    <n v="2710199900"/>
    <s v="TAMBOR"/>
    <s v="Post Printed"/>
    <m/>
    <m/>
    <m/>
    <s v="5011987200142"/>
    <m/>
    <m/>
  </r>
  <r>
    <s v="YES"/>
    <n v="45287801"/>
    <s v="TELLUS S2 M 46 GRANEL"/>
    <s v="GRANEL"/>
    <x v="0"/>
    <s v="SB"/>
    <x v="0"/>
    <s v="Shell Brand"/>
    <m/>
    <s v="TELLUS S2 M 46 GRANEL"/>
    <s v="Local"/>
    <s v="Y"/>
    <d v="2011-10-11T00:00:00"/>
    <s v="Mainstream"/>
    <m/>
    <s v="NO"/>
    <s v="NA"/>
    <s v="NA"/>
    <s v="NA"/>
    <s v="Shell Ilha"/>
    <s v="001D7744001176A03Q"/>
    <s v="001D7744"/>
    <s v="001176"/>
    <s v="A03Q"/>
    <n v="2710193200"/>
    <s v="GRANEL"/>
    <s v="NO Label"/>
    <m/>
    <m/>
    <m/>
    <m/>
    <m/>
    <m/>
  </r>
  <r>
    <s v="YES"/>
    <n v="40087809"/>
    <s v="MAXI PERFORM 5W40 508.88 509.99 C TB209L"/>
    <s v="209L"/>
    <x v="0"/>
    <s v="GPO"/>
    <x v="0"/>
    <s v="VW"/>
    <m/>
    <s v="HELIX HX8 PROFESSIONAL AV 5W40 GRANEL"/>
    <s v="Local"/>
    <s v="Y"/>
    <d v="2020-12-04T00:00:00"/>
    <s v="Mainstream"/>
    <m/>
    <s v="NO"/>
    <s v="NA"/>
    <s v="NA"/>
    <s v="NA"/>
    <s v="Shell Ilha"/>
    <s v="001H9073002XJIA798"/>
    <s v="001H9073"/>
    <s v="002XJI"/>
    <s v="A798"/>
    <n v="2710193200"/>
    <s v="TAMBOR"/>
    <s v="Pre Printed"/>
    <m/>
    <m/>
    <m/>
    <m/>
    <m/>
    <m/>
  </r>
  <r>
    <s v="YES"/>
    <n v="47987809"/>
    <s v="MB GEAR OIL SAE 90 235.12 TB 209L"/>
    <s v="209L"/>
    <x v="0"/>
    <s v="GPO"/>
    <x v="0"/>
    <s v="MB"/>
    <m/>
    <s v="SPIRAX S2 GD GRANEL"/>
    <s v="Local"/>
    <s v="Y"/>
    <d v="2021-12-01T00:00:00"/>
    <s v="Mainstream"/>
    <m/>
    <s v="NO"/>
    <s v="NA"/>
    <s v="NA"/>
    <s v="NA"/>
    <s v="Shell Ilha"/>
    <s v="001J6434002XJEA878"/>
    <s v="001J6434"/>
    <s v="002XJE"/>
    <s v="A878"/>
    <n v="27101992"/>
    <s v="?"/>
    <s v="Pre Printed"/>
    <m/>
    <m/>
    <m/>
    <m/>
    <m/>
    <m/>
  </r>
  <r>
    <s v="YES"/>
    <n v="43087809"/>
    <s v="MF TRANSMISSION PRO 209L"/>
    <s v="209L"/>
    <x v="0"/>
    <s v="GPO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3787002VIDA309"/>
    <s v="001G3787"/>
    <s v="002VID"/>
    <s v="A309"/>
    <n v="2710193200"/>
    <s v="TAMBOR"/>
    <s v="Pre Printed"/>
    <m/>
    <m/>
    <m/>
    <m/>
    <m/>
    <m/>
  </r>
  <r>
    <s v="YES"/>
    <n v="45387809"/>
    <s v="SPIRAX S2 A 80W90 TAMBOR 209L EXPO"/>
    <s v="209L"/>
    <x v="0"/>
    <s v="SB"/>
    <x v="1"/>
    <s v="Shell Brand"/>
    <m/>
    <s v="SPIRAX S2 A 80W90 GRANEL EXPO"/>
    <s v="Local"/>
    <s v="N"/>
    <d v="2017-04-01T00:00:00"/>
    <s v="Mainstream"/>
    <m/>
    <s v="NO"/>
    <s v="NA"/>
    <s v="NA"/>
    <s v="NA"/>
    <s v="Shell Ilha"/>
    <s v="001D8276002VSHA1PU"/>
    <s v="001D8276"/>
    <s v="002VSH"/>
    <s v="A1PU"/>
    <n v="2710193200"/>
    <s v="TAMBOR"/>
    <s v="Post Printed"/>
    <m/>
    <m/>
    <n v="550047188"/>
    <s v="5011987034914"/>
    <m/>
    <m/>
  </r>
  <r>
    <s v="YES"/>
    <n v="45287809"/>
    <s v="TELLUS S2 M 46 TB 209L"/>
    <s v="209L"/>
    <x v="0"/>
    <s v="SB"/>
    <x v="0"/>
    <s v="Shell Brand"/>
    <m/>
    <s v="TELLUS S2 M 46 GRANEL"/>
    <s v="Local"/>
    <s v="Y"/>
    <d v="2011-10-13T00:00:00"/>
    <s v="Mainstream"/>
    <m/>
    <s v="NO"/>
    <s v="NA"/>
    <s v="NA"/>
    <s v="NA"/>
    <s v="Shell Ilha"/>
    <s v="001D7744002VSHA309"/>
    <s v="001D7744"/>
    <s v="002VSH"/>
    <s v="A309"/>
    <n v="2710193200"/>
    <s v="TAMBOR"/>
    <s v="Post Printed"/>
    <m/>
    <m/>
    <m/>
    <s v="5011987197473"/>
    <m/>
    <m/>
  </r>
  <r>
    <s v="YES"/>
    <n v="41087809"/>
    <s v="VALTRA ENGINE GENUINE 15W40 TB 209L"/>
    <s v="209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VIDA309"/>
    <s v="001G3701"/>
    <s v="002VID"/>
    <s v="A309"/>
    <n v="2710193200"/>
    <s v="TAMBOR"/>
    <s v="Pre Printed"/>
    <m/>
    <m/>
    <m/>
    <m/>
    <m/>
    <m/>
  </r>
  <r>
    <s v="YES"/>
    <n v="45387815"/>
    <s v="Spirax S2 A 80W-90 5 UGL EXPO"/>
    <s v="5UGL"/>
    <x v="0"/>
    <s v="SB"/>
    <x v="1"/>
    <s v="Shell Brand"/>
    <m/>
    <s v="SPIRAX S2 A 80W90 GRANEL EXPO"/>
    <s v="Local"/>
    <s v="N"/>
    <d v="2020-05-01T00:00:00"/>
    <s v="Mainstream"/>
    <m/>
    <s v="NO"/>
    <s v="NA"/>
    <s v="NA"/>
    <s v="NA"/>
    <s v="Shell Ilha"/>
    <s v="001D8276002VJWA1PU"/>
    <s v="001D8276"/>
    <s v="002VJW"/>
    <s v="A1PU"/>
    <n v="2710193200"/>
    <s v="BALDE"/>
    <s v="Post Printed"/>
    <m/>
    <m/>
    <n v="550056364"/>
    <s v="5011987080799"/>
    <m/>
    <m/>
  </r>
  <r>
    <s v="YES"/>
    <n v="52887817"/>
    <s v="GADUS S2 V100 3 BD. 18 KG"/>
    <s v="18KG"/>
    <x v="0"/>
    <s v="SB"/>
    <x v="0"/>
    <s v="Shell Brand"/>
    <m/>
    <s v="GADUS S2 V100 3 GRANEL"/>
    <s v="Local"/>
    <s v="Y"/>
    <d v="2012-02-17T00:00:00"/>
    <s v="Premium"/>
    <m/>
    <s v="NO"/>
    <s v="NA"/>
    <s v="NA"/>
    <s v="NA"/>
    <s v="Shell Ilha"/>
    <s v="001D8464002XD7A309"/>
    <s v="001D8464"/>
    <s v="002XD7"/>
    <s v="A309"/>
    <n v="2710199900"/>
    <s v="BALDE"/>
    <s v="Post Printed"/>
    <m/>
    <m/>
    <m/>
    <s v="5011987200104"/>
    <m/>
    <m/>
  </r>
  <r>
    <s v="YES"/>
    <n v="52387817"/>
    <s v="KOMATSU GREASE G2 LI BD 18 KG"/>
    <s v="18KG"/>
    <x v="0"/>
    <s v="GPO"/>
    <x v="0"/>
    <s v="KOMATSU"/>
    <m/>
    <s v="GADUS S2 V220 2 GRANEL"/>
    <s v="Local"/>
    <s v="Y"/>
    <d v="2017-02-16T00:00:00"/>
    <s v="Mainstream"/>
    <m/>
    <s v="NO"/>
    <s v="NA"/>
    <s v="NA"/>
    <s v="NA"/>
    <s v="Shell Ilha"/>
    <s v="001B3407002VMEA328"/>
    <s v="001B3407"/>
    <s v="002VME"/>
    <s v="A328"/>
    <n v="2710199900"/>
    <s v="BALDE"/>
    <s v="Post Printed"/>
    <m/>
    <m/>
    <m/>
    <m/>
    <m/>
    <m/>
  </r>
  <r>
    <s v="YES"/>
    <n v="43087855"/>
    <s v="MF TRANSMISSION PRO 20L "/>
    <s v="20L"/>
    <x v="0"/>
    <s v="GPO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3787002VWLA309"/>
    <s v="001G3787"/>
    <s v="002VWL"/>
    <s v="A309"/>
    <n v="2710193200"/>
    <s v="BOMBONA"/>
    <s v="Pre Printed"/>
    <m/>
    <m/>
    <m/>
    <m/>
    <m/>
    <m/>
  </r>
  <r>
    <s v="YES"/>
    <n v="45387855"/>
    <s v="SPIRAX S2 A 80W90 FR 20L EXPO"/>
    <s v="20L"/>
    <x v="0"/>
    <s v="SB"/>
    <x v="1"/>
    <s v="Shell Brand"/>
    <m/>
    <s v="SPIRAX S2 A 80W90 GRANEL EXPO"/>
    <s v="Local"/>
    <s v="N"/>
    <d v="2019-09-01T00:00:00"/>
    <s v="Mainstream"/>
    <m/>
    <s v="NO"/>
    <s v="NA"/>
    <s v="NA"/>
    <s v="NA"/>
    <s v="Shell Ilha"/>
    <s v="001D8276002VPLA1PU"/>
    <s v="001D8276"/>
    <s v="002VPL"/>
    <s v="A1PU"/>
    <n v="2710193200"/>
    <s v="BOMBONA"/>
    <s v="Pre Printed"/>
    <m/>
    <m/>
    <m/>
    <s v="'05011987053533"/>
    <m/>
    <m/>
  </r>
  <r>
    <s v="YES"/>
    <n v="45287855"/>
    <s v="TELLUS S2 M 46 FR. 20LT."/>
    <s v="20L"/>
    <x v="0"/>
    <s v="SB"/>
    <x v="0"/>
    <s v="Shell Brand"/>
    <m/>
    <s v="TELLUS S2 M 46 GRANEL"/>
    <s v="Local"/>
    <s v="Y"/>
    <d v="2011-10-13T00:00:00"/>
    <s v="Mainstream"/>
    <m/>
    <s v="NO"/>
    <s v="NA"/>
    <s v="NA"/>
    <s v="NA"/>
    <s v="Shell Ilha"/>
    <s v="001D7744002VWLA309"/>
    <s v="001D7744"/>
    <s v="002VWL"/>
    <s v="A309"/>
    <n v="2710193200"/>
    <s v="BOMBONA"/>
    <s v="Pre Printed"/>
    <m/>
    <m/>
    <m/>
    <s v="'05011987197466"/>
    <m/>
    <m/>
  </r>
  <r>
    <s v="YES"/>
    <n v="41087855"/>
    <s v="VALTRA ENGINE GENUINE 15W40 FR 20L"/>
    <s v="20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VWLA309"/>
    <s v="001G3701"/>
    <s v="002VWL"/>
    <s v="A309"/>
    <n v="2710193200"/>
    <s v="BOMBONA"/>
    <s v="Pre Printed"/>
    <m/>
    <m/>
    <m/>
    <m/>
    <m/>
    <m/>
  </r>
  <r>
    <s v="YES"/>
    <n v="45387905"/>
    <s v="SPIRAX S2 A 80W90 12X1L EXPO"/>
    <s v="12x1L"/>
    <x v="0"/>
    <s v="SB"/>
    <x v="1"/>
    <s v="Shell Brand"/>
    <m/>
    <s v="SPIRAX S2 A 80W90 GRANEL EXPO"/>
    <s v="Local"/>
    <s v="N"/>
    <d v="2017-04-01T00:00:00"/>
    <s v="Mainstream"/>
    <m/>
    <s v="NO"/>
    <s v="NA"/>
    <s v="NA"/>
    <s v="NA"/>
    <s v="Shell Ilha"/>
    <s v="001D8276002W1YA1PU"/>
    <s v="001D8276"/>
    <s v="002W1Y"/>
    <s v="A1PU"/>
    <n v="2710193200"/>
    <s v="1 L"/>
    <s v="Pre Printed"/>
    <m/>
    <m/>
    <n v="550047795"/>
    <s v="'05011987034648"/>
    <s v="'05011987034693"/>
    <m/>
  </r>
  <r>
    <s v="YES"/>
    <n v="45387907"/>
    <s v="SPIRAX S2 A 80W90 4X4 EXPO"/>
    <s v="4x4L"/>
    <x v="0"/>
    <s v="SB"/>
    <x v="1"/>
    <s v="Shell Brand"/>
    <m/>
    <s v="SPIRAX S2 A 80W90 GRANEL EXPO"/>
    <s v="Local"/>
    <s v="N"/>
    <d v="2017-06-19T00:00:00"/>
    <s v="Mainstream"/>
    <m/>
    <s v="NO"/>
    <s v="NA"/>
    <s v="NA"/>
    <s v="NA"/>
    <s v="Shell Ilha"/>
    <s v="001D8276002W2HA1PU"/>
    <s v="001D8276"/>
    <s v="002W2H"/>
    <s v="A1PU"/>
    <n v="2710193200"/>
    <s v="4 L"/>
    <s v="Pre Printed"/>
    <m/>
    <m/>
    <n v="550047796"/>
    <s v="'05011987034655"/>
    <s v="'05011987034723"/>
    <m/>
  </r>
  <r>
    <s v="YES"/>
    <n v="41087907"/>
    <s v="VALTRA ENGINE GENUINE 15W40 CX 4X4L"/>
    <s v="4x4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W2KA309"/>
    <s v="001G3701"/>
    <s v="002W2K"/>
    <s v="A309"/>
    <n v="2710193200"/>
    <s v="4 L"/>
    <s v="Pre Printed"/>
    <m/>
    <m/>
    <m/>
    <m/>
    <m/>
    <m/>
  </r>
  <r>
    <s v="YES"/>
    <n v="45287967"/>
    <s v="TELLUS S2 M 46 TB1000 OW"/>
    <s v="1000L"/>
    <x v="0"/>
    <s v="SB"/>
    <x v="0"/>
    <s v="Shell Brand"/>
    <m/>
    <s v="TELLUS S2 M 46 GRANEL"/>
    <s v="Local"/>
    <s v="Y"/>
    <d v="2013-01-02T00:00:00"/>
    <s v="Mainstream"/>
    <m/>
    <s v="NO"/>
    <s v="NA"/>
    <s v="NA"/>
    <s v="NA"/>
    <s v="Shell Ilha"/>
    <s v="001D7744002VJWA309"/>
    <s v="001D7744"/>
    <s v="002VJW"/>
    <s v="A309"/>
    <n v="2710193200"/>
    <s v="TB 1000"/>
    <s v="Post Printed"/>
    <m/>
    <m/>
    <m/>
    <s v="5011987197589"/>
    <m/>
    <m/>
  </r>
  <r>
    <s v="YES"/>
    <n v="41087967"/>
    <s v="VALTRA ENGINE GENUINE 15W40 TB1000L"/>
    <s v="1000L"/>
    <x v="0"/>
    <s v="GPO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VJWA309"/>
    <s v="001G3701"/>
    <s v="002VJW"/>
    <s v="A309"/>
    <n v="2710193200"/>
    <s v="TB 1000"/>
    <s v="Pre Printed"/>
    <m/>
    <m/>
    <m/>
    <m/>
    <m/>
    <m/>
  </r>
  <r>
    <s v="YES"/>
    <n v="52887988"/>
    <s v="GADUS S2 V100 3 TB. 180 KG"/>
    <s v="180 KG"/>
    <x v="0"/>
    <s v="SB"/>
    <x v="0"/>
    <s v="Shell Brand"/>
    <m/>
    <s v="GADUS S2 V100 3 GRANEL"/>
    <s v="Local"/>
    <s v="Y"/>
    <d v="2012-02-17T00:00:00"/>
    <s v="Premium"/>
    <m/>
    <s v="NO"/>
    <s v="NA"/>
    <s v="NA"/>
    <s v="NA"/>
    <s v="Shell Ilha"/>
    <s v="001D8464002VH7A309"/>
    <s v="001D8464"/>
    <s v="002VH7"/>
    <s v="A309"/>
    <n v="2710199900"/>
    <s v="TAMBOR"/>
    <s v="Post Printed"/>
    <m/>
    <m/>
    <m/>
    <s v="5011987200098"/>
    <m/>
    <m/>
  </r>
  <r>
    <s v="YES"/>
    <n v="47088801"/>
    <s v="GADINIA AL 40 GRANEL"/>
    <s v="GRANEL"/>
    <x v="0"/>
    <s v="SB"/>
    <x v="0"/>
    <s v="Shell Brand"/>
    <m/>
    <s v="GADINIA AL 40 GRANEL"/>
    <s v="Local"/>
    <s v="Y"/>
    <d v="2014-10-30T00:00:00"/>
    <s v="Mainstream"/>
    <m/>
    <s v="NO"/>
    <s v="NA"/>
    <s v="NA"/>
    <s v="NA"/>
    <s v="Shell Ilha"/>
    <s v="901L4305001176A309"/>
    <s v="901L4305"/>
    <s v="001176"/>
    <s v="A309"/>
    <n v="2710193200"/>
    <s v="GRANEL"/>
    <s v="NO Label"/>
    <m/>
    <m/>
    <m/>
    <m/>
    <m/>
    <m/>
  </r>
  <r>
    <s v="YES"/>
    <n v="45288801"/>
    <s v="TELLUS S2 M 68 GRANEL"/>
    <s v="GRANEL"/>
    <x v="0"/>
    <s v="SB"/>
    <x v="0"/>
    <s v="Shell Brand"/>
    <m/>
    <s v="TELLUS S2 M 68 GRANEL"/>
    <s v="Local"/>
    <s v="Y"/>
    <d v="2011-10-11T00:00:00"/>
    <s v="Mainstream"/>
    <m/>
    <s v="NO"/>
    <s v="NA"/>
    <s v="NA"/>
    <s v="NA"/>
    <s v="Shell Ilha"/>
    <s v="001D7745001176A03Q"/>
    <s v="001D7745"/>
    <s v="001176"/>
    <s v="A03Q"/>
    <n v="2710193200"/>
    <s v="GRANEL"/>
    <s v="NO Label"/>
    <m/>
    <m/>
    <m/>
    <m/>
    <m/>
    <m/>
  </r>
  <r>
    <s v="YES"/>
    <n v="47088809"/>
    <s v="GADINIA AL 40 TB 209L"/>
    <s v="209L"/>
    <x v="0"/>
    <s v="SB"/>
    <x v="2"/>
    <s v="Shell Brand"/>
    <m/>
    <s v="GADINIA AL 40 GRANEL"/>
    <s v="Local"/>
    <s v="Y"/>
    <d v="2011-11-11T00:00:00"/>
    <s v="Mainstream"/>
    <m/>
    <s v="NO"/>
    <s v="NA"/>
    <s v="NA"/>
    <s v="NA"/>
    <s v="Shell Ilha"/>
    <s v="901L4305002VSHA309"/>
    <s v="901L4305"/>
    <s v="002VSH"/>
    <s v="A309"/>
    <n v="2710193200"/>
    <s v="TAMBOR"/>
    <s v="Post Printed"/>
    <m/>
    <m/>
    <m/>
    <s v="5011987203358"/>
    <m/>
    <m/>
  </r>
  <r>
    <s v="YES"/>
    <n v="40088809"/>
    <s v="MAXI PERFORMANCE 0W20 ECONOMY TB 209L"/>
    <s v="209L"/>
    <x v="0"/>
    <s v="GPO"/>
    <x v="0"/>
    <s v="VW"/>
    <m/>
    <s v="SHELL PC2044 0W-20 SN/GF-5 DEXOS1 GRANEL"/>
    <s v="Local"/>
    <s v="Y"/>
    <d v="2021-09-20T00:00:00"/>
    <s v="Mainstream"/>
    <m/>
    <s v="NO"/>
    <s v="NA"/>
    <s v="NA"/>
    <s v="NA"/>
    <s v="Shell Ilha"/>
    <s v="001J0044002VIDA798"/>
    <s v="001J0044"/>
    <s v="002VID"/>
    <s v="A798"/>
    <n v="2710193200"/>
    <s v="TAMBOR"/>
    <s v="Pre Printed"/>
    <m/>
    <m/>
    <m/>
    <m/>
    <m/>
    <m/>
  </r>
  <r>
    <s v="NO"/>
    <n v="47988809"/>
    <s v="MB GEN SAE 15W40 228.31 TB 209L"/>
    <s v="209L"/>
    <x v="2"/>
    <s v="GPO"/>
    <x v="0"/>
    <s v="MB"/>
    <m/>
    <s v="Rimula RT4 L 15W-40 (CK-4) GRANEL"/>
    <s v="Local"/>
    <s v="Y"/>
    <s v="-"/>
    <s v="Premium"/>
    <m/>
    <s v="NO"/>
    <s v="NA"/>
    <s v="NA"/>
    <s v="NA"/>
    <s v="Shell Ilha"/>
    <s v="001J6886002XJEA878"/>
    <s v="001J6886"/>
    <s v="002XJE"/>
    <s v="A878"/>
    <n v="27101932"/>
    <s v="?"/>
    <s v="Pre Printed"/>
    <m/>
    <m/>
    <m/>
    <m/>
    <m/>
    <m/>
  </r>
  <r>
    <s v="YES"/>
    <n v="43088809"/>
    <s v="MF TRANSMISSION PRO PLUS 209L"/>
    <s v="209L"/>
    <x v="0"/>
    <s v="GPO"/>
    <x v="0"/>
    <s v="AGCO"/>
    <m/>
    <s v="SPIRAX S3 AX 80W90 GRANEL"/>
    <s v="Local"/>
    <s v="Y"/>
    <d v="2018-11-13T00:00:00"/>
    <s v="Mainstream"/>
    <m/>
    <s v="NO"/>
    <s v="NA"/>
    <s v="NA"/>
    <s v="NA"/>
    <s v="Shell Ilha"/>
    <s v="001G3788002VIDA309"/>
    <s v="001G3788"/>
    <s v="002VID"/>
    <s v="A309"/>
    <n v="2710193200"/>
    <s v="TAMBOR"/>
    <s v="Pre Printed"/>
    <m/>
    <m/>
    <m/>
    <m/>
    <m/>
    <m/>
  </r>
  <r>
    <s v="YES"/>
    <n v="45288809"/>
    <s v="TELLUS S2 M 68 TB 209L"/>
    <s v="209L"/>
    <x v="0"/>
    <s v="SB"/>
    <x v="0"/>
    <s v="Shell Brand"/>
    <m/>
    <s v="TELLUS S2 M 68 GRANEL"/>
    <s v="Local"/>
    <s v="Y"/>
    <d v="2011-10-14T00:00:00"/>
    <s v="Mainstream"/>
    <m/>
    <s v="NO"/>
    <s v="NA"/>
    <s v="NA"/>
    <s v="NA"/>
    <s v="Shell Ilha"/>
    <s v="001D7745002VSHA309"/>
    <s v="001D7745"/>
    <s v="002VSH"/>
    <s v="A309"/>
    <n v="2710193200"/>
    <s v="TAMBOR"/>
    <s v="Post Printed"/>
    <m/>
    <m/>
    <m/>
    <s v="5011987197282"/>
    <m/>
    <m/>
  </r>
  <r>
    <s v="YES"/>
    <n v="41088809"/>
    <s v="VALTRA ENGINE PREMIUM 10W40 TB 209L"/>
    <s v="209L"/>
    <x v="0"/>
    <s v="GPO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5002VIDA309"/>
    <s v="001G3705"/>
    <s v="002VID"/>
    <s v="A309"/>
    <n v="2710193200"/>
    <s v="TAMBOR"/>
    <s v="Pre Printed"/>
    <m/>
    <m/>
    <m/>
    <m/>
    <m/>
    <m/>
  </r>
  <r>
    <s v="YES"/>
    <n v="52888817"/>
    <s v="GADUS S2 V220 00 BD. 18 KG"/>
    <s v="18KG"/>
    <x v="0"/>
    <s v="SB"/>
    <x v="0"/>
    <s v="Shell Brand"/>
    <m/>
    <s v="GADUS S2 V220 00 GRANEL"/>
    <s v="Local"/>
    <s v="Y"/>
    <d v="2012-03-13T00:00:00"/>
    <s v="Premium"/>
    <m/>
    <s v="NO"/>
    <s v="NA"/>
    <s v="NA"/>
    <s v="NA"/>
    <s v="Shell Ilha"/>
    <s v="001D8449002XD7A309"/>
    <s v="001D8449"/>
    <s v="002XD7"/>
    <s v="A309"/>
    <n v="2710199900"/>
    <s v="BALDE"/>
    <s v="Post Printed"/>
    <m/>
    <m/>
    <m/>
    <s v="5011987199989"/>
    <m/>
    <m/>
  </r>
  <r>
    <s v="NO"/>
    <n v="47988855"/>
    <s v="MB GEN SAE 15W40 228.31 FR 20L"/>
    <s v="20L"/>
    <x v="2"/>
    <s v="GPO"/>
    <x v="0"/>
    <s v="MB"/>
    <m/>
    <s v="Rimula RT4 L 15W-40 (CK-4) GRANEL"/>
    <s v="Local"/>
    <s v="Y"/>
    <s v="-"/>
    <s v="Mainstream"/>
    <m/>
    <s v="NO"/>
    <s v="NA"/>
    <s v="NA"/>
    <s v="NA"/>
    <s v="Shell Ilha"/>
    <s v="001J6886002VPMA878"/>
    <s v="001J6886"/>
    <s v="002VPM"/>
    <s v="A878"/>
    <n v="27101932"/>
    <s v="?"/>
    <s v="Pre Printed"/>
    <m/>
    <m/>
    <m/>
    <m/>
    <m/>
    <m/>
  </r>
  <r>
    <s v="YES"/>
    <n v="43088855"/>
    <s v="MF TRANSMISSION PRO PLUS 20L "/>
    <s v="20L"/>
    <x v="0"/>
    <s v="GPO"/>
    <x v="0"/>
    <s v="AGCO"/>
    <m/>
    <s v="SPIRAX S3 AX 80W90 GRANEL"/>
    <s v="Local"/>
    <s v="Y"/>
    <d v="2019-07-05T00:00:00"/>
    <s v="Mainstream"/>
    <m/>
    <s v="NO"/>
    <s v="NA"/>
    <s v="NA"/>
    <s v="NA"/>
    <s v="Shell Ilha"/>
    <s v="001G3788002VWLA309"/>
    <s v="001G3788"/>
    <s v="002VWL"/>
    <s v="A309"/>
    <n v="2710193200"/>
    <s v="BOMBONA"/>
    <s v="Pre Printed"/>
    <m/>
    <m/>
    <m/>
    <m/>
    <m/>
    <m/>
  </r>
  <r>
    <s v="YES"/>
    <n v="45288855"/>
    <s v="TELLUS S2 M 68 FR. 20LT."/>
    <s v="20L"/>
    <x v="0"/>
    <s v="SB"/>
    <x v="0"/>
    <s v="Shell Brand"/>
    <m/>
    <s v="TELLUS S2 M 68 GRANEL"/>
    <s v="Local"/>
    <s v="Y"/>
    <d v="2011-10-20T00:00:00"/>
    <s v="Mainstream"/>
    <m/>
    <s v="NO"/>
    <s v="NA"/>
    <s v="NA"/>
    <s v="NA"/>
    <s v="Shell Ilha"/>
    <s v="001D7745002VWLA309"/>
    <s v="001D7745"/>
    <s v="002VWL"/>
    <s v="A309"/>
    <n v="2710193200"/>
    <s v="BOMBONA"/>
    <s v="Pre Printed"/>
    <m/>
    <m/>
    <m/>
    <s v="'05011987197275"/>
    <m/>
    <m/>
  </r>
  <r>
    <s v="YES"/>
    <n v="41088855"/>
    <s v="VALTRA ENGINE PREMIUM 10W40 FR 20L"/>
    <s v="20L"/>
    <x v="0"/>
    <s v="GPO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5002VWLA309"/>
    <s v="001G3705"/>
    <s v="002VWL"/>
    <s v="A309"/>
    <n v="2710193200"/>
    <s v="BOMBONA"/>
    <s v="Pre Printed"/>
    <m/>
    <m/>
    <m/>
    <m/>
    <m/>
    <m/>
  </r>
  <r>
    <s v="YES"/>
    <n v="47988905"/>
    <s v="Helix HX8 SP GF6 5W-30 CX 12X1L"/>
    <s v="12x1L"/>
    <x v="0"/>
    <s v="SB"/>
    <x v="0"/>
    <s v="Shell Brand"/>
    <m/>
    <s v="HELIX HX8 SP GF6 5W-30 GRANEL"/>
    <s v="Local"/>
    <s v="N"/>
    <d v="2021-10-28T00:00:00"/>
    <s v="Premium"/>
    <m/>
    <s v="NO"/>
    <m/>
    <m/>
    <m/>
    <s v="Shell Ilha"/>
    <s v="001G4045002WL0A1SN"/>
    <s v="001G4045"/>
    <s v="002WL0"/>
    <s v="A1SN"/>
    <n v="27101932"/>
    <s v="1 L"/>
    <s v="Pre Printed"/>
    <m/>
    <m/>
    <m/>
    <s v="'05011987038325"/>
    <s v="'05011987038295"/>
    <m/>
  </r>
  <r>
    <s v="YES"/>
    <n v="40088905"/>
    <s v="MAXI PERFORMANCE 0W20 ECONOMY CX 12X1L"/>
    <s v="12x1L"/>
    <x v="0"/>
    <s v="GPO"/>
    <x v="0"/>
    <s v="VW"/>
    <m/>
    <s v="SHELL PC2044 0W-20 SN/GF-5 DEXOS1 GRANEL"/>
    <s v="Local"/>
    <s v="Y"/>
    <d v="2021-09-20T00:00:00"/>
    <s v="Mainstream"/>
    <m/>
    <s v="NO"/>
    <s v="NA"/>
    <s v="NA"/>
    <s v="NA"/>
    <s v="Shell Ilha"/>
    <s v="001J0044002W21A798"/>
    <s v="001J0044"/>
    <s v="002W21"/>
    <s v="A798"/>
    <n v="2710193200"/>
    <s v="1 L"/>
    <s v="Pre Printed"/>
    <m/>
    <m/>
    <m/>
    <m/>
    <m/>
    <m/>
  </r>
  <r>
    <s v="YES"/>
    <n v="45288905"/>
    <s v="TELLUS S2 M 68 CX 12X1L"/>
    <s v="12X1L"/>
    <x v="0"/>
    <s v="SB"/>
    <x v="0"/>
    <s v="Shell Brand"/>
    <m/>
    <s v="TELLUS S2 M 68 GRANEL"/>
    <s v="Local"/>
    <s v="N"/>
    <d v="2015-11-25T00:00:00"/>
    <s v="Mainstream"/>
    <m/>
    <s v="NO"/>
    <s v="NA"/>
    <s v="NA"/>
    <s v="NA"/>
    <s v="Shell Ilha"/>
    <s v="001D7745002W1YA1SN"/>
    <s v="001D7745"/>
    <s v="002W1Y"/>
    <s v="A1SN"/>
    <n v="2710193200"/>
    <s v="1 L"/>
    <s v="Pre Printed"/>
    <m/>
    <m/>
    <m/>
    <s v="'05011987020634"/>
    <s v="'05011987020627"/>
    <m/>
  </r>
  <r>
    <s v="YES"/>
    <n v="45288967"/>
    <s v="TELLUS S2 M 68 TB1000 OW"/>
    <s v="1000L"/>
    <x v="0"/>
    <s v="SB"/>
    <x v="0"/>
    <s v="Shell Brand"/>
    <m/>
    <s v="TELLUS S2 M 68 GRANEL"/>
    <s v="Local"/>
    <s v="Y"/>
    <d v="2012-12-21T00:00:00"/>
    <s v="Mainstream"/>
    <m/>
    <s v="NO"/>
    <s v="NA"/>
    <s v="NA"/>
    <s v="NA"/>
    <s v="Shell Ilha"/>
    <s v="001D7745002VJWA309"/>
    <s v="001D7745"/>
    <s v="002VJW"/>
    <s v="A309"/>
    <n v="2710193200"/>
    <s v="TB 1000"/>
    <s v="Post Printed"/>
    <m/>
    <m/>
    <m/>
    <s v="5011987197404"/>
    <m/>
    <m/>
  </r>
  <r>
    <s v="YES"/>
    <n v="41088967"/>
    <s v="VALTRA ENGINE PREMIUM 10W40 TB 1000L"/>
    <s v="1000L"/>
    <x v="0"/>
    <s v="GPO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5002VJWA309"/>
    <s v="001G3705"/>
    <s v="002VJW"/>
    <s v="A309"/>
    <n v="2710193200"/>
    <s v="TB 1000"/>
    <s v="Pre Printed"/>
    <m/>
    <m/>
    <m/>
    <m/>
    <m/>
    <m/>
  </r>
  <r>
    <s v="YES"/>
    <n v="45389801"/>
    <s v="CATENEX T 121 GRANEL"/>
    <s v="GRANEL"/>
    <x v="0"/>
    <s v="SB"/>
    <x v="0"/>
    <s v="Shell Brand"/>
    <m/>
    <s v="CATENEX T 121 GRANEL"/>
    <s v="Local"/>
    <s v="Y"/>
    <d v="2017-05-01T00:00:00"/>
    <s v="Mainstream"/>
    <m/>
    <s v="NO"/>
    <s v="NA"/>
    <s v="NA"/>
    <s v="NA"/>
    <s v="Shell Ilha"/>
    <s v="001B8316001176A03Q"/>
    <s v="001B8316"/>
    <s v="001176"/>
    <s v="A03Q"/>
    <n v="2710199900"/>
    <s v="GRANEL"/>
    <s v="NO Label"/>
    <m/>
    <m/>
    <m/>
    <m/>
    <m/>
    <m/>
  </r>
  <r>
    <s v="YES"/>
    <n v="47989809"/>
    <s v="HELIX HX7 10W40 SP TB 209L EXPO"/>
    <s v="209L"/>
    <x v="0"/>
    <s v="SB"/>
    <x v="1"/>
    <s v="Shell Brand"/>
    <m/>
    <s v="confirmar"/>
    <s v="Local"/>
    <s v="N"/>
    <s v="-"/>
    <s v="Premium"/>
    <m/>
    <s v="NO"/>
    <s v="NA"/>
    <s v="NA"/>
    <s v="NA"/>
    <s v="Shell Ilha "/>
    <s v="001I1551002VSHA1PU"/>
    <s v="001I1551"/>
    <s v="002VSH"/>
    <s v="A1PU"/>
    <n v="2710193200"/>
    <s v="TAMBOR"/>
    <s v="Post Printed"/>
    <m/>
    <m/>
    <m/>
    <s v="5011987107618"/>
    <m/>
    <m/>
  </r>
  <r>
    <s v="YES"/>
    <n v="45289809"/>
    <s v="TONNA S3 M 220 TB 209L"/>
    <s v="209L"/>
    <x v="0"/>
    <s v="SB"/>
    <x v="0"/>
    <s v="Shell Brand"/>
    <m/>
    <s v="TONNA S3 M 220 GRANEL"/>
    <s v="Local"/>
    <s v="Y"/>
    <d v="2011-10-21T00:00:00"/>
    <s v="Premium"/>
    <m/>
    <s v="NO"/>
    <s v="NA"/>
    <s v="NA"/>
    <s v="NA"/>
    <s v="Shell Ilha"/>
    <s v="001D7775002VSHA309"/>
    <s v="001D7775"/>
    <s v="002VSH"/>
    <s v="A309"/>
    <n v="2710193200"/>
    <s v="TAMBOR"/>
    <s v="Post Printed"/>
    <m/>
    <m/>
    <m/>
    <s v="5011987196612"/>
    <m/>
    <m/>
  </r>
  <r>
    <s v="YES"/>
    <n v="41089809"/>
    <s v="VALTRA ENGINE ULTRA 15W40 TB 209L"/>
    <s v="209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VIDA309"/>
    <s v="001G3703"/>
    <s v="002VID"/>
    <s v="A309"/>
    <n v="2710193200"/>
    <s v="TAMBOR"/>
    <s v="Pre Printed"/>
    <m/>
    <m/>
    <m/>
    <m/>
    <m/>
    <m/>
  </r>
  <r>
    <s v="YES"/>
    <n v="52889817"/>
    <s v="GADUS S2 V220 1 BD. 18 KG"/>
    <s v="18KG"/>
    <x v="0"/>
    <s v="SB"/>
    <x v="0"/>
    <s v="Shell Brand"/>
    <m/>
    <s v="GADUS S2 V220 1 GRANEL"/>
    <s v="Local"/>
    <s v="Y"/>
    <d v="2012-02-15T00:00:00"/>
    <s v="Premium"/>
    <m/>
    <s v="NO"/>
    <s v="NA"/>
    <s v="NA"/>
    <s v="NA"/>
    <s v="Shell Ilha"/>
    <s v="001D8450002XD7A309"/>
    <s v="001D8450"/>
    <s v="002XD7"/>
    <s v="A309"/>
    <n v="2710199900"/>
    <s v="BALDE"/>
    <s v="Post Printed"/>
    <m/>
    <m/>
    <m/>
    <s v="5011987200005"/>
    <m/>
    <m/>
  </r>
  <r>
    <s v="YES"/>
    <n v="43089855"/>
    <s v="MF Hydraulic POWER PLUS"/>
    <s v="20L"/>
    <x v="0"/>
    <s v="GPO"/>
    <x v="0"/>
    <s v="AGCO"/>
    <m/>
    <s v="TELLUS S2 V 68 GRANEL"/>
    <s v="Local"/>
    <s v="N"/>
    <d v="2019-11-13T00:00:00"/>
    <s v="Mainstream"/>
    <m/>
    <s v="NO"/>
    <s v="NA"/>
    <s v="NA"/>
    <s v="NA"/>
    <s v="Shell Ilha"/>
    <s v="001G4032002VWLA309"/>
    <s v="001G4032"/>
    <s v="002VWL"/>
    <s v="A309"/>
    <n v="2710193200"/>
    <s v="BOMBONA"/>
    <s v="Pre Printed"/>
    <m/>
    <m/>
    <m/>
    <m/>
    <m/>
    <m/>
  </r>
  <r>
    <s v="YES"/>
    <n v="45289855"/>
    <s v="TONNA S3 M 220 FR. 20LT."/>
    <s v="20L"/>
    <x v="0"/>
    <s v="SB"/>
    <x v="0"/>
    <s v="Shell Brand"/>
    <m/>
    <s v="TONNA S3 M 220 GRANEL"/>
    <s v="Local"/>
    <s v="Y"/>
    <d v="2011-10-25T00:00:00"/>
    <s v="Premium"/>
    <m/>
    <s v="NO"/>
    <s v="NA"/>
    <s v="NA"/>
    <s v="NA"/>
    <s v="Shell Ilha"/>
    <s v="001D7775002VXHA309"/>
    <s v="001D7775"/>
    <s v="002VXH"/>
    <s v="A309"/>
    <n v="2710193200"/>
    <s v="BOMBONA"/>
    <s v="Pre Printed"/>
    <m/>
    <m/>
    <m/>
    <s v="'05011987196605"/>
    <m/>
    <m/>
  </r>
  <r>
    <s v="YES"/>
    <n v="41089855"/>
    <s v="VALTRA ENGINE ULTRA 15W40 FR 20L"/>
    <s v="20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VWLA309"/>
    <s v="001G3703"/>
    <s v="002VWL"/>
    <s v="A309"/>
    <n v="2710193200"/>
    <s v="BOMBONA"/>
    <s v="Pre Printed"/>
    <m/>
    <m/>
    <m/>
    <m/>
    <m/>
    <m/>
  </r>
  <r>
    <s v="YES"/>
    <n v="47989905"/>
    <s v="HELIX HX7 10W40 SP CX 12X1L EXPO"/>
    <s v="12x1L"/>
    <x v="0"/>
    <s v="SB"/>
    <x v="1"/>
    <s v="Shell Brand"/>
    <m/>
    <s v="confirmar"/>
    <s v="Local"/>
    <s v="N"/>
    <s v="-"/>
    <s v="Premium"/>
    <m/>
    <s v="NO"/>
    <s v="NA"/>
    <s v="NA"/>
    <s v="NA"/>
    <s v="Shell Ilha"/>
    <s v="001I1551002W22A1PU"/>
    <s v="001I1551"/>
    <s v="002W22"/>
    <s v="A1PU"/>
    <n v="2710193200"/>
    <s v="1 L"/>
    <s v="Pre Printed"/>
    <m/>
    <m/>
    <m/>
    <s v="'05011987107601"/>
    <s v="'05011987107724"/>
    <m/>
  </r>
  <r>
    <s v="YES"/>
    <n v="41089907"/>
    <s v="VALTRA ENGINE ULTRA 15W40 CX 4X4L"/>
    <s v="4x4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W2KA309"/>
    <s v="001G3703"/>
    <s v="002W2K"/>
    <s v="A309"/>
    <n v="2710193200"/>
    <s v="4 L"/>
    <s v="Pre Printed"/>
    <m/>
    <m/>
    <m/>
    <m/>
    <m/>
    <m/>
  </r>
  <r>
    <s v="YES"/>
    <n v="41089967"/>
    <s v="VALTRA ENGINE ULTRA 15W40 TB 1000L"/>
    <s v="1000L"/>
    <x v="0"/>
    <s v="GPO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VJWA309"/>
    <s v="001G3703"/>
    <s v="002VJW"/>
    <s v="A309"/>
    <n v="2710193200"/>
    <s v="TB 1000"/>
    <s v="Pre Printed"/>
    <m/>
    <m/>
    <m/>
    <m/>
    <m/>
    <m/>
  </r>
  <r>
    <s v="YES"/>
    <n v="52889988"/>
    <s v="GADUS S2 V220 1 TB. 180 KG"/>
    <s v="180 KG"/>
    <x v="0"/>
    <s v="SB"/>
    <x v="0"/>
    <s v="Shell Brand"/>
    <m/>
    <s v="GADUS S2 V220 1 GRANEL"/>
    <s v="Local"/>
    <s v="Y"/>
    <d v="2012-02-13T00:00:00"/>
    <s v="Premium"/>
    <m/>
    <s v="NO"/>
    <s v="NA"/>
    <s v="NA"/>
    <s v="NA"/>
    <s v="Shell Ilha"/>
    <s v="001D8450002VH7A309"/>
    <s v="001D8450"/>
    <s v="002VH7"/>
    <s v="A309"/>
    <n v="2710193200"/>
    <s v="TAMBOR"/>
    <s v="Post Printed"/>
    <m/>
    <m/>
    <m/>
    <s v="5011987199996"/>
    <m/>
    <m/>
  </r>
  <r>
    <s v="YES"/>
    <n v="45390801"/>
    <s v="SPIRAX S4 AX 85W140 GRANEL"/>
    <s v="GRANEL"/>
    <x v="0"/>
    <s v="SB"/>
    <x v="0"/>
    <s v="Shell Brand"/>
    <m/>
    <s v="SPIRAX S4 AX 85W140 GRANEL"/>
    <s v="Local"/>
    <s v="N"/>
    <d v="2017-02-16T00:00:00"/>
    <s v="Mainstream"/>
    <m/>
    <s v="NO"/>
    <s v="NA"/>
    <s v="NA"/>
    <s v="NA"/>
    <s v="Shell Ilha"/>
    <s v="001F41541176A03Q"/>
    <s v="001F4154"/>
    <s v="541176"/>
    <s v="A03Q"/>
    <n v="2710193200"/>
    <s v="GRANEL"/>
    <s v="NO Label"/>
    <m/>
    <m/>
    <m/>
    <m/>
    <m/>
    <m/>
  </r>
  <r>
    <s v="YES"/>
    <n v="43090809"/>
    <s v="MF HYDRAULIC POWER TB 209L"/>
    <s v="209L"/>
    <x v="0"/>
    <s v="GPO"/>
    <x v="0"/>
    <s v="AGCO"/>
    <m/>
    <s v="TELLUS S2 M 68 GRANEL"/>
    <s v="Local"/>
    <s v="N"/>
    <d v="2019-08-20T00:00:00"/>
    <s v="Mainstream"/>
    <m/>
    <s v="NO"/>
    <s v="NA"/>
    <s v="NA"/>
    <s v="NA"/>
    <s v="Shell Ilha"/>
    <s v="001G7887002VIDA309"/>
    <s v="001G7887"/>
    <s v="002VID"/>
    <s v="A309"/>
    <n v="2710193200"/>
    <s v="TAMBOR"/>
    <s v="Pre Printed"/>
    <m/>
    <m/>
    <m/>
    <m/>
    <m/>
    <m/>
  </r>
  <r>
    <s v="YES"/>
    <n v="45290809"/>
    <s v="TONNA S3 M 68 TB 209L"/>
    <s v="209L"/>
    <x v="0"/>
    <s v="SB"/>
    <x v="0"/>
    <s v="Shell Brand"/>
    <m/>
    <s v="TONNA S3 M 68 GRANEL"/>
    <s v="Local"/>
    <s v="Y"/>
    <d v="2011-11-03T00:00:00"/>
    <s v="Premium"/>
    <m/>
    <s v="NO"/>
    <s v="NA"/>
    <s v="NA"/>
    <s v="NA"/>
    <s v="Shell Ilha"/>
    <s v="001D7774002VSHA309"/>
    <s v="001D7774"/>
    <s v="002VSH"/>
    <s v="A309"/>
    <n v="2710193200"/>
    <s v="TAMBOR"/>
    <s v="Post Printed"/>
    <m/>
    <m/>
    <m/>
    <s v="5011987196674"/>
    <m/>
    <m/>
  </r>
  <r>
    <s v="YES"/>
    <n v="41090809"/>
    <s v="VALTRA HYDRAULIC MAX PLUS TB 209L"/>
    <s v="209L"/>
    <x v="0"/>
    <s v="GPO"/>
    <x v="0"/>
    <s v="AGCO"/>
    <m/>
    <s v="TELLUS S2 V 68 GRANEL"/>
    <s v="Local"/>
    <s v="Y"/>
    <d v="2017-10-10T00:00:00"/>
    <s v="Mainstream"/>
    <m/>
    <s v="NO"/>
    <s v="NA"/>
    <s v="NA"/>
    <s v="NA"/>
    <s v="Shell Ilha"/>
    <s v="001G4031002VIDA309"/>
    <s v="001G4031"/>
    <s v="002VID"/>
    <s v="A309"/>
    <n v="2710193200"/>
    <s v="TAMBOR"/>
    <s v="Pre Printed"/>
    <m/>
    <m/>
    <m/>
    <m/>
    <m/>
    <m/>
  </r>
  <r>
    <s v="YES"/>
    <n v="52890817"/>
    <s v="GADUS S2 V220 2 BD. 18 KG"/>
    <s v="18KG"/>
    <x v="0"/>
    <s v="SB"/>
    <x v="0"/>
    <s v="Shell Brand"/>
    <m/>
    <s v="GADUS S2 V220 2 GRANEL"/>
    <s v="Local"/>
    <s v="Y"/>
    <d v="2012-03-07T00:00:00"/>
    <s v="Premium"/>
    <m/>
    <s v="NO"/>
    <s v="NA"/>
    <s v="NA"/>
    <s v="NA"/>
    <s v="Shell Ilha"/>
    <s v="001D8451002XD7A309"/>
    <s v="001D8451"/>
    <s v="002XD7"/>
    <s v="A309"/>
    <n v="2710199900"/>
    <s v="BALDE"/>
    <s v="Post Printed"/>
    <m/>
    <m/>
    <m/>
    <s v="5011987200036"/>
    <m/>
    <m/>
  </r>
  <r>
    <s v="YES"/>
    <n v="43090855"/>
    <s v="MF HYDRAULIC POWER FR 20L "/>
    <s v="20L"/>
    <x v="0"/>
    <s v="GPO"/>
    <x v="0"/>
    <s v="AGCO"/>
    <m/>
    <s v="TELLUS S2 M 68 GRANEL"/>
    <s v="Local"/>
    <s v="N"/>
    <d v="2019-08-20T00:00:00"/>
    <s v="Mainstream"/>
    <m/>
    <s v="NO"/>
    <s v="NA"/>
    <s v="NA"/>
    <s v="NA"/>
    <s v="Shell Ilha"/>
    <s v="001G7887002VWLA309"/>
    <s v="001G7887"/>
    <s v="002VWL"/>
    <s v="A309"/>
    <n v="2710193200"/>
    <s v="BOMBONA"/>
    <s v="Pre Printed"/>
    <m/>
    <m/>
    <m/>
    <m/>
    <m/>
    <m/>
  </r>
  <r>
    <s v="YES"/>
    <n v="45290855"/>
    <s v="TONNA S3 M 68 FR. 20LT."/>
    <s v="20L"/>
    <x v="0"/>
    <s v="SB"/>
    <x v="0"/>
    <s v="Shell Brand"/>
    <m/>
    <s v="TONNA S3 M 68 GRANEL"/>
    <s v="Local"/>
    <s v="Y"/>
    <d v="2011-10-11T00:00:00"/>
    <s v="Premium"/>
    <m/>
    <s v="NO"/>
    <s v="NA"/>
    <s v="NA"/>
    <s v="NA"/>
    <s v="Shell Ilha"/>
    <s v="001D7774002VXHA309"/>
    <s v="001D7774"/>
    <s v="002VXH"/>
    <s v="A309"/>
    <n v="2710193200"/>
    <s v="BOMBONA"/>
    <s v="Pre Printed"/>
    <m/>
    <m/>
    <m/>
    <s v="'05011987196667"/>
    <m/>
    <m/>
  </r>
  <r>
    <s v="YES"/>
    <n v="41090855"/>
    <s v="VALTRA HYDRAULIC MAX PLUS FR 20L"/>
    <s v="20L"/>
    <x v="0"/>
    <s v="GPO"/>
    <x v="0"/>
    <s v="AGCO"/>
    <m/>
    <s v="TELLUS S2 V 68 GRANEL"/>
    <s v="Local"/>
    <s v="Y"/>
    <d v="2017-10-10T00:00:00"/>
    <s v="Mainstream"/>
    <m/>
    <s v="NO"/>
    <s v="NA"/>
    <s v="NA"/>
    <s v="NA"/>
    <s v="Shell Ilha"/>
    <s v="001G4031002VWLA309"/>
    <s v="001G4031"/>
    <s v="002VWL"/>
    <s v="A309"/>
    <n v="2710193200"/>
    <s v="BOMBONA"/>
    <s v="Pre Printed"/>
    <m/>
    <m/>
    <m/>
    <m/>
    <m/>
    <m/>
  </r>
  <r>
    <s v="YES"/>
    <n v="47990860"/>
    <s v="MB GEN RETARDER SAE 5W30 235.28 FR 20L"/>
    <s v="20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J6437002VNDA879"/>
    <s v="001J6437"/>
    <s v="002VND"/>
    <s v="A879"/>
    <n v="27101932"/>
    <s v="BOMBONA"/>
    <s v="etiqueta nacionalização"/>
    <m/>
    <m/>
    <n v="550063373"/>
    <m/>
    <m/>
    <m/>
  </r>
  <r>
    <s v="YES"/>
    <n v="52890861"/>
    <s v="GADUS S2 V220 2 TG 1000KG"/>
    <s v="1000Kg"/>
    <x v="0"/>
    <s v="SB"/>
    <x v="0"/>
    <s v="Shell Brand"/>
    <m/>
    <s v="GADUS S2 V220 2 GRANEL"/>
    <s v="Local"/>
    <s v="Y"/>
    <d v="2012-03-07T00:00:00"/>
    <s v="Premium"/>
    <m/>
    <s v="NO"/>
    <s v="NA"/>
    <s v="NA"/>
    <s v="NA"/>
    <s v="Shell Ilha"/>
    <s v="001D8451001176A309"/>
    <s v="001D8451"/>
    <s v="001176"/>
    <s v="A309"/>
    <n v="2710199900"/>
    <s v="TB 1000"/>
    <s v="Post Printed"/>
    <m/>
    <m/>
    <m/>
    <m/>
    <m/>
    <m/>
  </r>
  <r>
    <s v="YES"/>
    <n v="52890883"/>
    <s v="GADUS S2 V 220 2 24 X 0.5KG"/>
    <s v="24*0,5KG"/>
    <x v="0"/>
    <s v="SB"/>
    <x v="0"/>
    <s v="Shell Brand"/>
    <m/>
    <s v="GADUS S2 V220 2 GRANEL"/>
    <s v="Local"/>
    <s v="Y"/>
    <d v="2019-09-01T00:00:00"/>
    <s v="Premium"/>
    <m/>
    <s v="NO"/>
    <s v="NA"/>
    <s v="NA"/>
    <s v="NA"/>
    <s v="Shell Ilha"/>
    <s v="001D8451002XE3A1SN"/>
    <s v="001D8451"/>
    <s v="002XE3"/>
    <s v="A1SN"/>
    <n v="2710199900"/>
    <s v="0,5 KG"/>
    <s v="Serigrafia"/>
    <m/>
    <m/>
    <m/>
    <m/>
    <m/>
    <m/>
  </r>
  <r>
    <s v="YES"/>
    <n v="43090967"/>
    <s v="MF HYDRAULIC POWER TB 1000L"/>
    <s v="1000L"/>
    <x v="0"/>
    <s v="GPO"/>
    <x v="0"/>
    <s v="AGCO"/>
    <m/>
    <s v="TELLUS S2 M 68 GRANEL"/>
    <s v="Local"/>
    <s v="N"/>
    <d v="2019-08-20T00:00:00"/>
    <s v="Mainstream"/>
    <m/>
    <s v="NO"/>
    <s v="NA"/>
    <s v="NA"/>
    <s v="NA"/>
    <s v="Shell Ilha"/>
    <s v="001G7887002VJWA309"/>
    <s v="001G7887"/>
    <s v="002VJW"/>
    <s v="A309"/>
    <n v="2710193200"/>
    <s v="TB 1000"/>
    <s v="Pre Printed"/>
    <m/>
    <m/>
    <m/>
    <m/>
    <m/>
    <m/>
  </r>
  <r>
    <s v="YES"/>
    <n v="41090967"/>
    <s v="VALTRA HYDRAULIC MAX PLUS TB 1000L"/>
    <s v="1000L"/>
    <x v="0"/>
    <s v="GPO"/>
    <x v="0"/>
    <s v="AGCO"/>
    <m/>
    <s v="TELLUS S2 V 68 GRANEL"/>
    <s v="Local"/>
    <s v="Y"/>
    <d v="2017-10-10T00:00:00"/>
    <s v="Mainstream"/>
    <m/>
    <s v="NO"/>
    <s v="NA"/>
    <s v="NA"/>
    <s v="NA"/>
    <s v="Shell Ilha"/>
    <s v="001G4031002VJWA309"/>
    <s v="001G4031"/>
    <s v="002VJW"/>
    <s v="A309"/>
    <n v="2710193200"/>
    <s v="TB 1000"/>
    <s v="Pre Printed"/>
    <m/>
    <m/>
    <m/>
    <m/>
    <m/>
    <m/>
  </r>
  <r>
    <s v="YES"/>
    <n v="52890988"/>
    <s v="GADUS S2 V220 2 TB. 180 KG"/>
    <s v="180 KG"/>
    <x v="0"/>
    <s v="SB"/>
    <x v="0"/>
    <s v="Shell Brand"/>
    <m/>
    <s v="GADUS S2 V220 2 GRANEL"/>
    <s v="Local"/>
    <s v="Y"/>
    <d v="2012-03-07T00:00:00"/>
    <s v="Premium"/>
    <m/>
    <s v="NO"/>
    <s v="NA"/>
    <s v="NA"/>
    <s v="NA"/>
    <s v="Shell Ilha"/>
    <s v="001D8451002VH7A309"/>
    <s v="001D8451"/>
    <s v="002VH7"/>
    <s v="A309"/>
    <n v="2710199900"/>
    <s v="TAMBOR"/>
    <s v="Post Printed"/>
    <m/>
    <m/>
    <m/>
    <s v="5011987200012"/>
    <m/>
    <m/>
  </r>
  <r>
    <s v="YES"/>
    <n v="45391801"/>
    <s v="CATENEX T 129 GRANEL"/>
    <s v="GRANEL"/>
    <x v="0"/>
    <s v="SB"/>
    <x v="0"/>
    <s v="Shell Brand"/>
    <m/>
    <s v="CATENEX T 129 GRANEL"/>
    <s v="Local"/>
    <s v="Y"/>
    <d v="2017-05-01T00:00:00"/>
    <s v="Mainstream"/>
    <m/>
    <s v="NO"/>
    <s v="NA"/>
    <s v="NA"/>
    <s v="NA"/>
    <s v="Shell Ilha"/>
    <s v="001B9540001176A03Q"/>
    <s v="001B9540"/>
    <s v="001176"/>
    <s v="A03Q"/>
    <n v="2710199900"/>
    <s v="GRANEL"/>
    <s v="NO Label"/>
    <m/>
    <m/>
    <m/>
    <m/>
    <m/>
    <m/>
  </r>
  <r>
    <s v="YES"/>
    <n v="43091801"/>
    <s v="VALTRA HYDRAULIC MAX GRANEL"/>
    <s v="GRANEL"/>
    <x v="0"/>
    <s v="GPO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1176A309"/>
    <s v="001G7888"/>
    <s v="001176"/>
    <s v="A309"/>
    <n v="2710193200"/>
    <s v="GRANEL"/>
    <s v="NO Label"/>
    <m/>
    <m/>
    <m/>
    <m/>
    <m/>
    <m/>
  </r>
  <r>
    <s v="YES"/>
    <n v="43091809"/>
    <s v="VALTRA HYDRAULIC MAX TB 209L"/>
    <s v="209L"/>
    <x v="0"/>
    <s v="GPO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2VIDA309"/>
    <s v="001G7888"/>
    <s v="002VID"/>
    <s v="A309"/>
    <n v="2710193200"/>
    <s v="TAMBOR"/>
    <s v="Pre Printed"/>
    <m/>
    <m/>
    <m/>
    <m/>
    <m/>
    <m/>
  </r>
  <r>
    <s v="YES"/>
    <n v="41091809"/>
    <s v="VALTRA TRANSMISSION UNIQUE 15W40 TB 209L"/>
    <s v="209L"/>
    <x v="0"/>
    <s v="GPO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6002VIDA309"/>
    <s v="001G3786"/>
    <s v="002VID"/>
    <s v="A309"/>
    <n v="2710193200"/>
    <s v="TAMBOR"/>
    <s v="Pre Printed"/>
    <m/>
    <m/>
    <m/>
    <m/>
    <m/>
    <m/>
  </r>
  <r>
    <s v="YES"/>
    <n v="52891817"/>
    <s v="GADUS S2 V220AC 2 BD. 18 KG"/>
    <s v="18KG"/>
    <x v="0"/>
    <s v="SB"/>
    <x v="0"/>
    <s v="Shell Brand"/>
    <m/>
    <s v="GADUS S2 V220AC 2 GRANEL"/>
    <s v="Local"/>
    <s v="Y"/>
    <d v="2012-02-08T00:00:00"/>
    <s v="Premium"/>
    <m/>
    <s v="NO"/>
    <s v="NA"/>
    <s v="NA"/>
    <s v="NA"/>
    <s v="Shell Ilha"/>
    <s v="001D8456002XD7A309"/>
    <s v="001D8456"/>
    <s v="002XD7"/>
    <s v="A309"/>
    <n v="2710199900"/>
    <s v="BALDE"/>
    <s v="Post Printed"/>
    <m/>
    <m/>
    <m/>
    <s v="5011987200067"/>
    <m/>
    <m/>
  </r>
  <r>
    <s v="YES"/>
    <n v="47991849"/>
    <s v="MB GEAR OIL 80W 235.1 TB 209L"/>
    <s v="209L"/>
    <x v="0"/>
    <s v="GPO"/>
    <x v="0"/>
    <s v="MB"/>
    <m/>
    <s v="Importado"/>
    <s v="Importado"/>
    <s v="Y"/>
    <d v="2021-12-01T00:00:00"/>
    <s v="Mainstream"/>
    <m/>
    <s v="NO"/>
    <s v="NA"/>
    <s v="NA"/>
    <s v="NA"/>
    <s v="USA"/>
    <s v="001F0903002XJEA878"/>
    <s v="001F0903"/>
    <s v="002XJE"/>
    <s v="A878"/>
    <n v="27101932"/>
    <s v="TAMBOR"/>
    <s v="etiqueta nacionalização"/>
    <m/>
    <m/>
    <n v="550063759"/>
    <m/>
    <m/>
    <m/>
  </r>
  <r>
    <s v="YES"/>
    <n v="43591849"/>
    <s v="SPIRAX S5 CVT X TB 209L"/>
    <s v="209L"/>
    <x v="0"/>
    <s v="SB"/>
    <x v="0"/>
    <s v="Shell Brand"/>
    <m/>
    <s v="Importado"/>
    <s v="Importado"/>
    <s v="Y"/>
    <d v="2020-03-21T00:00:00"/>
    <s v="Premium"/>
    <m/>
    <s v="NO"/>
    <s v="NA"/>
    <s v="NA"/>
    <s v="NA"/>
    <s v="China"/>
    <s v="001G8326002W22CHIN"/>
    <s v="001G8326"/>
    <s v="002W22"/>
    <s v="CHIN"/>
    <n v="2710199200"/>
    <s v="TAMBOR"/>
    <s v="etiqueta nacionalização"/>
    <m/>
    <m/>
    <n v="550051254"/>
    <m/>
    <m/>
    <m/>
  </r>
  <r>
    <s v="YES"/>
    <n v="45291853"/>
    <s v="ADVANCE SX 2 (FB/EGB) CX. 24X500ML"/>
    <s v="24x0,5L"/>
    <x v="0"/>
    <s v="SB"/>
    <x v="0"/>
    <s v="Shell Brand"/>
    <m/>
    <s v="ADVANCE SX 2 (FB/EGB) GRANEL"/>
    <s v="Local"/>
    <s v="Y"/>
    <d v="2011-10-20T00:00:00"/>
    <s v="Mainstream"/>
    <m/>
    <s v="NO"/>
    <s v="NA"/>
    <s v="NA"/>
    <s v="NA"/>
    <s v="Shell Ilha"/>
    <s v="001AN054002WL1A1SN"/>
    <s v="001AN054"/>
    <s v="002WL1"/>
    <s v="A1SN"/>
    <n v="2710193200"/>
    <s v="0,5 KG"/>
    <s v="Pre Printed"/>
    <m/>
    <m/>
    <m/>
    <s v="'05011987191259"/>
    <m/>
    <m/>
  </r>
  <r>
    <s v="YES"/>
    <n v="43091855"/>
    <s v="VALTRA HYDRAULIC MAX FR 20L"/>
    <s v="20L"/>
    <x v="0"/>
    <s v="GPO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2VWLA309"/>
    <s v="001G7888"/>
    <s v="002VWL"/>
    <s v="A309"/>
    <n v="2710193200"/>
    <s v="BOMBONA"/>
    <s v="Pre Printed"/>
    <m/>
    <m/>
    <m/>
    <m/>
    <m/>
    <m/>
  </r>
  <r>
    <s v="YES"/>
    <n v="41091855"/>
    <s v="VALTRA TRANSMISSION UNIQUE 15W40 FR 20L"/>
    <s v="20L"/>
    <x v="0"/>
    <s v="GPO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6002VWLA309"/>
    <s v="001G3786"/>
    <s v="002VWL"/>
    <s v="A309"/>
    <n v="2710193200"/>
    <s v="BOMBONA"/>
    <s v="Pre Printed"/>
    <m/>
    <m/>
    <m/>
    <m/>
    <m/>
    <m/>
  </r>
  <r>
    <s v="YES"/>
    <n v="47987855"/>
    <s v="MB GEAR OIL SAE 90 235.12 FR 20L"/>
    <s v="20L"/>
    <x v="0"/>
    <s v="GPO"/>
    <x v="0"/>
    <s v="MB"/>
    <m/>
    <s v="SPIRAX S2 GD GRANEL"/>
    <s v="Local"/>
    <s v="Y"/>
    <d v="2021-12-27T00:00:00"/>
    <s v="Mainstream"/>
    <m/>
    <s v="NO"/>
    <s v="NA"/>
    <s v="NA"/>
    <s v="NA"/>
    <s v="Shell Ilha"/>
    <s v="001J6434002VPMA878"/>
    <s v="001J6434"/>
    <s v="002VPM"/>
    <s v="A878"/>
    <n v="2710199200"/>
    <s v="BOMBONA"/>
    <m/>
    <m/>
    <m/>
    <m/>
    <m/>
    <m/>
    <m/>
  </r>
  <r>
    <s v="YES"/>
    <n v="43350801"/>
    <s v="MB GEN SAE 5W40 229.5 GRANEL"/>
    <s v="GRANEL"/>
    <x v="0"/>
    <s v="GPO"/>
    <x v="0"/>
    <s v="MB"/>
    <m/>
    <s v="Importado"/>
    <s v="Importado"/>
    <s v="Y"/>
    <d v="2021-12-30T00:00:00"/>
    <s v="Mainstream"/>
    <m/>
    <s v="NO"/>
    <s v="NA"/>
    <s v="NA"/>
    <s v="NA"/>
    <m/>
    <s v="001E8192001176A03Q"/>
    <s v="001E8192"/>
    <s v="001176"/>
    <s v="A03Q"/>
    <n v="2710193200"/>
    <s v="GRANEL"/>
    <m/>
    <m/>
    <m/>
    <m/>
    <m/>
    <m/>
    <m/>
  </r>
  <r>
    <s v="YES"/>
    <n v="47991860"/>
    <s v="MB GEAR OIL 80W 235.1 FR 20L"/>
    <s v="20L"/>
    <x v="0"/>
    <s v="GPO"/>
    <x v="0"/>
    <s v="MB"/>
    <m/>
    <s v="Importado"/>
    <s v="Importado"/>
    <s v="Y"/>
    <d v="2021-12-23T00:00:00"/>
    <s v="Mainstream"/>
    <m/>
    <s v="NO"/>
    <s v="NA"/>
    <s v="NA"/>
    <s v="NA"/>
    <s v="USA"/>
    <s v="001F0903002VNDA878"/>
    <s v="001F0903"/>
    <s v="002VND"/>
    <s v="A878"/>
    <n v="27101932"/>
    <s v="BOMBONA"/>
    <s v="etiqueta nacionalização"/>
    <m/>
    <m/>
    <n v="550063331"/>
    <m/>
    <m/>
    <m/>
  </r>
  <r>
    <s v="YES"/>
    <n v="52891861"/>
    <s v="GADUS S2 V220AC 2 TG 1000KG"/>
    <s v="1000Kg"/>
    <x v="0"/>
    <s v="SB"/>
    <x v="0"/>
    <s v="Shell Brand"/>
    <m/>
    <s v="GADUS S2 V220AC 2 GRANEL"/>
    <s v="Local"/>
    <s v="Y"/>
    <d v="2012-03-02T00:00:00"/>
    <s v="Premium"/>
    <m/>
    <s v="NO"/>
    <s v="NA"/>
    <s v="NA"/>
    <s v="NA"/>
    <s v="Shell Ilha"/>
    <s v="001D8456001176A309"/>
    <s v="001D8456"/>
    <s v="001176"/>
    <s v="A309"/>
    <n v="2710199900"/>
    <s v="TB 1000"/>
    <s v="Post Printed"/>
    <m/>
    <m/>
    <m/>
    <m/>
    <m/>
    <m/>
  </r>
  <r>
    <s v="YES"/>
    <n v="43591909"/>
    <s v="SPIRAX S5 CVT X CX 12X1L"/>
    <s v="12x1L"/>
    <x v="0"/>
    <s v="SB"/>
    <x v="0"/>
    <s v="Shell Brand"/>
    <m/>
    <s v="Importado"/>
    <s v="Importado"/>
    <s v="Y"/>
    <d v="2020-03-21T00:00:00"/>
    <s v="Premium"/>
    <m/>
    <s v="NO"/>
    <s v="NA"/>
    <s v="NA"/>
    <s v="NA"/>
    <s v="China"/>
    <s v="001G8326002VSHA0F7"/>
    <s v="001G8326"/>
    <s v="002VSH"/>
    <s v="A0F7"/>
    <n v="2710199200"/>
    <s v="1 L"/>
    <s v="etiqueta nacionalização"/>
    <m/>
    <m/>
    <n v="550049526"/>
    <m/>
    <m/>
    <m/>
  </r>
  <r>
    <s v="YES"/>
    <n v="43091967"/>
    <s v="VALTRA HYDRAULIC MAX TB 1000L"/>
    <s v="1000L"/>
    <x v="0"/>
    <s v="GPO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2VJWA309"/>
    <s v="001G7888"/>
    <s v="002VJW"/>
    <s v="A309"/>
    <n v="2710193200"/>
    <s v="TB 1000"/>
    <s v="Pre Printed"/>
    <m/>
    <m/>
    <m/>
    <m/>
    <m/>
    <m/>
  </r>
  <r>
    <s v="YES"/>
    <n v="41091967"/>
    <s v="VALTRA TRANSMISSION UNIQUE 15W40 TB1000L"/>
    <s v="1000L"/>
    <x v="0"/>
    <s v="GPO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6002VJWA309"/>
    <s v="001G3786"/>
    <s v="002VJW"/>
    <s v="A309"/>
    <n v="2710193200"/>
    <s v="TB 1000"/>
    <s v="Pre Printed"/>
    <m/>
    <m/>
    <m/>
    <m/>
    <m/>
    <m/>
  </r>
  <r>
    <s v="YES"/>
    <n v="52891988"/>
    <s v="GADUS S2 V220AC 2 TB. 180 KG"/>
    <s v="180 KG"/>
    <x v="0"/>
    <s v="SB"/>
    <x v="0"/>
    <s v="Shell Brand"/>
    <m/>
    <s v="GADUS S2 V220AC 2 GRANEL"/>
    <s v="Local"/>
    <s v="Y"/>
    <d v="2012-02-08T00:00:00"/>
    <s v="Premium"/>
    <m/>
    <s v="NO"/>
    <s v="NA"/>
    <s v="NA"/>
    <s v="NA"/>
    <s v="Shell Ilha"/>
    <s v="001D8456002VH7A309"/>
    <s v="001D8456"/>
    <s v="002VH7"/>
    <s v="A309"/>
    <n v="2710199900"/>
    <s v="TAMBOR"/>
    <s v="Post Printed"/>
    <m/>
    <m/>
    <m/>
    <s v="5011987200043"/>
    <m/>
    <m/>
  </r>
  <r>
    <s v="YES"/>
    <n v="45392801"/>
    <s v="CATENEX T 145 GRANEL"/>
    <s v="GRANEL"/>
    <x v="0"/>
    <s v="SB"/>
    <x v="0"/>
    <s v="Shell Brand"/>
    <m/>
    <s v="CATENEX T 145 GRANEL"/>
    <s v="Local"/>
    <s v="Y"/>
    <d v="2017-05-01T00:00:00"/>
    <s v="Mainstream"/>
    <m/>
    <s v="NO"/>
    <s v="NA"/>
    <s v="NA"/>
    <s v="NA"/>
    <s v="Shell Ilha"/>
    <s v="001B8317001176A03Q"/>
    <s v="001B8317"/>
    <s v="001176"/>
    <s v="A03Q"/>
    <n v="2710199900"/>
    <s v="GRANEL"/>
    <s v="NO Label"/>
    <m/>
    <m/>
    <m/>
    <m/>
    <m/>
    <m/>
  </r>
  <r>
    <s v="YES"/>
    <n v="45292801"/>
    <s v="SPIRAX S2 ALS 80W-90 GRANEL"/>
    <s v="GRANEL"/>
    <x v="0"/>
    <s v="SB"/>
    <x v="0"/>
    <s v="Shell Brand"/>
    <m/>
    <s v="SPIRAX S2 ALS 80W-90 GRANEL"/>
    <s v="Local"/>
    <s v="Y"/>
    <d v="2013-02-15T00:00:00"/>
    <s v="Mainstream"/>
    <m/>
    <s v="NO"/>
    <s v="NA"/>
    <s v="NA"/>
    <s v="NA"/>
    <s v="Shell Ilha"/>
    <s v="001D8279001176A03Q"/>
    <s v="001D8279"/>
    <s v="001176"/>
    <s v="A03Q"/>
    <n v="2710193200"/>
    <s v="GRANEL"/>
    <s v="NO Label"/>
    <m/>
    <m/>
    <m/>
    <m/>
    <m/>
    <m/>
  </r>
  <r>
    <s v="YES"/>
    <n v="41092809"/>
    <s v="HELIX ULTRA AH 5W30 A5/B5 TB 209L"/>
    <s v="209L"/>
    <x v="1"/>
    <s v="GPO"/>
    <x v="0"/>
    <s v="HYUNDAI"/>
    <m/>
    <s v="HELIX HX8 PROFESSIONAL AF 5W30 GRANEL"/>
    <s v="Local"/>
    <s v="Y"/>
    <d v="2017-07-10T00:00:00"/>
    <s v="Premium"/>
    <m/>
    <s v="YES"/>
    <n v="45502809"/>
    <s v="Helix HX8 AH 5W-30 (SN/GF-5)"/>
    <s v="209L"/>
    <s v="Shell Ilha"/>
    <s v="001E8812002VSHA401"/>
    <s v="001E8812"/>
    <s v="002VSH"/>
    <s v="A401"/>
    <n v="2710193200"/>
    <s v="TAMBOR"/>
    <s v="Post Printed"/>
    <m/>
    <m/>
    <m/>
    <m/>
    <m/>
    <m/>
  </r>
  <r>
    <s v="YES"/>
    <n v="52892817"/>
    <s v="GADUS S2 V220AD 2 BD. 18 KG"/>
    <s v="18KG"/>
    <x v="0"/>
    <s v="SB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2XD7A309"/>
    <s v="001D8458"/>
    <s v="002XD7"/>
    <s v="A309"/>
    <n v="2710193200"/>
    <s v="BALDE"/>
    <s v="Post Printed"/>
    <m/>
    <m/>
    <m/>
    <s v="5011987200081"/>
    <m/>
    <m/>
  </r>
  <r>
    <s v="YES"/>
    <n v="43592855"/>
    <s v="SPIRAX S2 A 90 FR 20L EXPO"/>
    <s v="20L"/>
    <x v="0"/>
    <s v="SB"/>
    <x v="1"/>
    <s v="Shell Brand"/>
    <m/>
    <s v="SPIRAX S2 A 90 GRANEL"/>
    <s v="Local"/>
    <s v="N"/>
    <d v="2020-05-01T00:00:00"/>
    <s v="Mainstream"/>
    <m/>
    <s v="NO"/>
    <s v="NA"/>
    <s v="NA"/>
    <s v="NA"/>
    <s v="Shell Ilha"/>
    <s v="001D8273002VPLA1PU"/>
    <s v="001D8273"/>
    <s v="002VPL"/>
    <s v="A1PU"/>
    <n v="2710193200"/>
    <s v="BOMBONA"/>
    <s v="Pre Printed"/>
    <m/>
    <m/>
    <n v="550053408"/>
    <s v="'05011987066090"/>
    <m/>
    <m/>
  </r>
  <r>
    <s v="YES"/>
    <n v="45292855"/>
    <s v="SPIRAX S2 ALS 80W-90 FR 20L"/>
    <s v="20L"/>
    <x v="0"/>
    <s v="SB"/>
    <x v="0"/>
    <s v="Shell Brand"/>
    <m/>
    <s v="SPIRAX S2 ALS 80W-90 GRANEL"/>
    <s v="Local"/>
    <s v="Y"/>
    <d v="2014-12-01T00:00:00"/>
    <s v="Mainstream"/>
    <m/>
    <s v="NO"/>
    <s v="NA"/>
    <s v="NA"/>
    <s v="NA"/>
    <s v="Shell Ilha"/>
    <s v="001D8279002VPLA309"/>
    <s v="001D8279"/>
    <s v="002VPL"/>
    <s v="A309"/>
    <n v="2710193200"/>
    <s v="BOMBONA"/>
    <s v="Pre Printed"/>
    <m/>
    <m/>
    <m/>
    <s v="'05011987047280"/>
    <s v="'05011987047297"/>
    <m/>
  </r>
  <r>
    <s v="YES"/>
    <n v="52892861"/>
    <s v="GADUS S2 V220AD 2 TG 1000KG"/>
    <s v="1000Kg"/>
    <x v="0"/>
    <s v="SB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1176A309"/>
    <s v="001D8458"/>
    <s v="001176"/>
    <s v="A309"/>
    <n v="2710199900"/>
    <s v="TB 1000"/>
    <s v="Post Printed"/>
    <m/>
    <m/>
    <m/>
    <m/>
    <m/>
    <m/>
  </r>
  <r>
    <s v="YES"/>
    <n v="41092905"/>
    <s v="HELIX ULTRA AH 5W30 A5/B5 CX 12X1L "/>
    <s v="12X1L"/>
    <x v="1"/>
    <s v="GPO"/>
    <x v="0"/>
    <s v="HYUNDAI"/>
    <m/>
    <s v="HELIX HX8 PROFESSIONAL AF 5W30 GRANEL"/>
    <s v="Local"/>
    <s v="Y"/>
    <d v="2017-07-10T00:00:00"/>
    <s v="Premium"/>
    <m/>
    <s v="YES"/>
    <n v="45502905"/>
    <s v="Helix HX8 AH 5W-30 (SN/GF-5)"/>
    <s v="12x1L"/>
    <s v="Shell Ilha"/>
    <s v="001E8812002W21A401"/>
    <s v="001E8812"/>
    <s v="002W21"/>
    <s v="A401"/>
    <n v="2710193200"/>
    <s v="1 L"/>
    <s v="Pre Printed"/>
    <m/>
    <m/>
    <m/>
    <m/>
    <m/>
    <m/>
  </r>
  <r>
    <s v="YES"/>
    <n v="52892919"/>
    <s v="GADUS S2 V220AD 2 BD 18 KG W/ LINER"/>
    <s v="18KG"/>
    <x v="0"/>
    <s v="SB"/>
    <x v="0"/>
    <s v="Shell Brand"/>
    <m/>
    <s v="GADUS S2 V220AD 2 GRANEL"/>
    <s v="Local"/>
    <s v="N"/>
    <d v="2020-08-01T00:00:00"/>
    <s v="Premium"/>
    <m/>
    <s v="NO"/>
    <s v="NA"/>
    <s v="NA"/>
    <s v="NA"/>
    <s v="Shell Ilha"/>
    <s v="001D8458002XD7A1PU"/>
    <s v="001D8458"/>
    <s v="002XD7"/>
    <s v="A1PU"/>
    <n v="2710199900"/>
    <s v="BALDE"/>
    <s v="Post Printed"/>
    <m/>
    <m/>
    <m/>
    <s v="5011987051089"/>
    <m/>
    <m/>
  </r>
  <r>
    <s v="YES"/>
    <n v="52892988"/>
    <s v="GADUS S2 V220AD 2 TB. 180 KG"/>
    <s v="180 KG"/>
    <x v="0"/>
    <s v="SB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2VH7A309"/>
    <s v="001D8458"/>
    <s v="002VH7"/>
    <s v="A309"/>
    <n v="2710193200"/>
    <s v="TAMBOR"/>
    <s v="Post Printed"/>
    <m/>
    <m/>
    <m/>
    <s v="5011987200074"/>
    <m/>
    <m/>
  </r>
  <r>
    <s v="YES"/>
    <n v="52892989"/>
    <s v="GADUS S2 V220AD 2 TG 1000 METALICO"/>
    <s v="1000Kg"/>
    <x v="0"/>
    <s v="SB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1176A309"/>
    <s v="001D8458"/>
    <s v="001176"/>
    <s v="A309"/>
    <n v="2710199900"/>
    <s v="TB 1000"/>
    <s v="Post Printed"/>
    <m/>
    <m/>
    <m/>
    <m/>
    <m/>
    <m/>
  </r>
  <r>
    <s v="YES"/>
    <n v="41093801"/>
    <s v="KOMATSU ENGINE OIL 10W30 GRANEL"/>
    <s v="GRANEL"/>
    <x v="0"/>
    <s v="GPO"/>
    <x v="0"/>
    <s v="KOMATSU"/>
    <m/>
    <s v="KOMATSU ENGINE OIL 10W30 GRANEL"/>
    <s v="Local"/>
    <s v="Y"/>
    <d v="2017-08-17T00:00:00"/>
    <s v="Mainstream"/>
    <m/>
    <s v="NO"/>
    <s v="NA"/>
    <s v="NA"/>
    <s v="NA"/>
    <s v="Shell Ilha"/>
    <s v="001B0747001176A328"/>
    <s v="001B0747"/>
    <s v="001176"/>
    <s v="A328"/>
    <n v="2710193200"/>
    <s v="GRANEL"/>
    <s v="NO Label"/>
    <m/>
    <m/>
    <m/>
    <m/>
    <m/>
    <m/>
  </r>
  <r>
    <s v="YES"/>
    <n v="41093855"/>
    <s v="KOMATSU ENGINE OIL 10W30 FR 20L"/>
    <s v="20L"/>
    <x v="0"/>
    <s v="GPO"/>
    <x v="0"/>
    <s v="KOMATSU"/>
    <m/>
    <s v="KOMATSU ENGINE OIL 10W30 GRANEL"/>
    <s v="Local"/>
    <s v="Y"/>
    <d v="2017-08-21T00:00:00"/>
    <s v="Mainstream"/>
    <m/>
    <s v="NO"/>
    <s v="NA"/>
    <s v="NA"/>
    <s v="NA"/>
    <s v="Shell Ilha"/>
    <s v="001B0747002VXHA328"/>
    <s v="001B0747"/>
    <s v="002VXH"/>
    <s v="A328"/>
    <n v="2710193200"/>
    <s v="BOMBONA"/>
    <s v="Pre Printed"/>
    <m/>
    <m/>
    <m/>
    <m/>
    <m/>
    <m/>
  </r>
  <r>
    <s v="YES"/>
    <n v="45293855"/>
    <s v="SPIRAX S2 G 140 FR. 20LT."/>
    <s v="20L"/>
    <x v="0"/>
    <s v="SB"/>
    <x v="0"/>
    <s v="Shell Brand"/>
    <m/>
    <s v="SPIRAX S2 G 140 GRANEL"/>
    <s v="Local"/>
    <s v="Y"/>
    <d v="2011-10-28T00:00:00"/>
    <s v="Mainstream"/>
    <m/>
    <s v="NO"/>
    <s v="NA"/>
    <s v="NA"/>
    <s v="NA"/>
    <s v="Shell Ilha"/>
    <s v="001D8263002VPLA309"/>
    <s v="001D8263"/>
    <s v="002VPL"/>
    <s v="A309"/>
    <n v="2710193200"/>
    <s v="BOMBONA"/>
    <s v="Pre Printed"/>
    <m/>
    <m/>
    <m/>
    <s v="'05011987193895"/>
    <m/>
    <m/>
  </r>
  <r>
    <s v="YES"/>
    <n v="45293905"/>
    <s v="SPIRAX S2 G 140 CX. 12X1L"/>
    <s v="12x1L"/>
    <x v="0"/>
    <s v="SB"/>
    <x v="0"/>
    <s v="Shell Brand"/>
    <m/>
    <s v="SPIRAX S2 G 140 GRANEL"/>
    <s v="Local"/>
    <s v="Y"/>
    <d v="2012-01-09T00:00:00"/>
    <s v="Mainstream"/>
    <m/>
    <s v="NO"/>
    <s v="NA"/>
    <s v="NA"/>
    <s v="NA"/>
    <s v="Shell Ilha"/>
    <s v="001D8263002W1YA1SN"/>
    <s v="001D8263"/>
    <s v="002W1Y"/>
    <s v="A1SN"/>
    <n v="2710193200"/>
    <s v="1 L"/>
    <s v="Pre Printed"/>
    <m/>
    <m/>
    <m/>
    <m/>
    <s v="'05011987863743"/>
    <m/>
  </r>
  <r>
    <s v="YES"/>
    <n v="52893988"/>
    <s v="GADUS S3 V220C 1 TB. 180 KG"/>
    <s v="180 KG"/>
    <x v="0"/>
    <s v="SB"/>
    <x v="0"/>
    <s v="Shell Brand"/>
    <m/>
    <s v="GADUS S3 V220C 1 GRANEL"/>
    <s v="Local"/>
    <s v="Y"/>
    <d v="2012-02-17T00:00:00"/>
    <s v="Premium"/>
    <m/>
    <s v="NO"/>
    <s v="NA"/>
    <s v="NA"/>
    <s v="NA"/>
    <s v="Shell Ilha"/>
    <s v="001D8424002VH7A309"/>
    <s v="001D8424"/>
    <s v="002VH7"/>
    <s v="A309"/>
    <n v="2710199900"/>
    <s v="TAMBOR"/>
    <s v="Post Printed"/>
    <m/>
    <m/>
    <m/>
    <s v="5011987199873"/>
    <m/>
    <m/>
  </r>
  <r>
    <s v="YES"/>
    <n v="45294801"/>
    <s v="SPIRAX S4 CX 50 GRANEL"/>
    <s v="GRANEL"/>
    <x v="0"/>
    <s v="SB"/>
    <x v="0"/>
    <s v="Shell Brand"/>
    <m/>
    <s v="SPIRAX S4 CX 50 GRANEL"/>
    <s v="Local"/>
    <s v="Y"/>
    <d v="2011-10-11T00:00:00"/>
    <s v="Mainstream"/>
    <m/>
    <s v="NO"/>
    <s v="NA"/>
    <s v="NA"/>
    <s v="NA"/>
    <s v="Shell Ilha"/>
    <s v="001D8252001176A03Q"/>
    <s v="001D8252"/>
    <s v="001176"/>
    <s v="A03Q"/>
    <n v="2710193200"/>
    <s v="GRANEL"/>
    <s v="NO Label"/>
    <m/>
    <m/>
    <m/>
    <m/>
    <m/>
    <m/>
  </r>
  <r>
    <s v="NO"/>
    <n v="47994809"/>
    <s v="SCANIA OIL STO 2 0 G 75W90 TB 209L LOCAL"/>
    <s v="209L"/>
    <x v="2"/>
    <s v="GPO"/>
    <x v="0"/>
    <s v="SCANIA"/>
    <s v="SCANIA OIL STO 2 0 G 75W90"/>
    <s v="confirmar"/>
    <s v="Local"/>
    <s v="Y"/>
    <s v="-"/>
    <s v="Mainstream"/>
    <m/>
    <s v="NO"/>
    <s v="NA"/>
    <s v="NA"/>
    <s v="NA"/>
    <s v="Shell Ilha "/>
    <s v="001E7845002XGJA1S0"/>
    <s v="001E7845"/>
    <s v="002XGJ"/>
    <s v="A1S0"/>
    <n v="3403190000"/>
    <s v="TAMBOR"/>
    <s v="Pre Printed"/>
    <m/>
    <m/>
    <m/>
    <m/>
    <m/>
    <m/>
  </r>
  <r>
    <s v="YES"/>
    <n v="45294809"/>
    <s v="SPIRAX S4 CX 50 TB 209L"/>
    <s v="209L"/>
    <x v="0"/>
    <s v="SB"/>
    <x v="0"/>
    <s v="Shell Brand"/>
    <m/>
    <s v="SPIRAX S4 CX 50 GRANEL"/>
    <s v="Local"/>
    <s v="Y"/>
    <d v="2011-11-08T00:00:00"/>
    <s v="Mainstream"/>
    <m/>
    <s v="NO"/>
    <s v="NA"/>
    <s v="NA"/>
    <s v="NA"/>
    <s v="Shell Ilha"/>
    <s v="001D8252002VSHA309"/>
    <s v="001D8252"/>
    <s v="002VSH"/>
    <s v="A309"/>
    <n v="2710193200"/>
    <s v="TAMBOR"/>
    <s v="Post Printed"/>
    <m/>
    <m/>
    <m/>
    <s v="5011987194243"/>
    <m/>
    <m/>
  </r>
  <r>
    <s v="YES"/>
    <n v="52894817"/>
    <s v="GADUS S3 V220C 2 BD. 18 KG"/>
    <s v="18KG"/>
    <x v="0"/>
    <s v="SB"/>
    <x v="0"/>
    <s v="Shell Brand"/>
    <m/>
    <s v="GADUS S3 V220C 2 GRANEL"/>
    <s v="Local"/>
    <s v="Y"/>
    <d v="2012-02-06T00:00:00"/>
    <s v="Premium"/>
    <m/>
    <s v="NO"/>
    <s v="NA"/>
    <s v="NA"/>
    <s v="NA"/>
    <s v="Shell Ilha"/>
    <s v="001D8425002VMEA309"/>
    <s v="001D8425"/>
    <s v="002VME"/>
    <s v="A309"/>
    <n v="2710199900"/>
    <s v="BALDE"/>
    <s v="Post Printed"/>
    <m/>
    <m/>
    <m/>
    <s v="5011987199897"/>
    <m/>
    <m/>
  </r>
  <r>
    <s v="YES"/>
    <n v="41094855"/>
    <s v="KOMATSU ENGINE OIL 15W40 FR 20L"/>
    <s v="20L"/>
    <x v="0"/>
    <s v="GPO"/>
    <x v="0"/>
    <s v="KOMATSU"/>
    <m/>
    <s v="RIMULA RT4 X 15W40 SHELL GRANEL"/>
    <s v="Local"/>
    <s v="Y"/>
    <d v="2017-08-21T00:00:00"/>
    <s v="Mainstream"/>
    <m/>
    <s v="NO"/>
    <s v="NA"/>
    <s v="NA"/>
    <s v="NA"/>
    <s v="Shell Ilha"/>
    <s v="001B0821002VXHA328"/>
    <s v="001B0821"/>
    <s v="002VXH"/>
    <s v="A328"/>
    <n v="2710193200"/>
    <s v="BOMBONA"/>
    <s v="Pre Printed"/>
    <m/>
    <m/>
    <m/>
    <m/>
    <m/>
    <m/>
  </r>
  <r>
    <s v="YES"/>
    <n v="52894883"/>
    <s v="GADUS S3 V220C 2 CX 24X500g "/>
    <s v="24*0,5KG"/>
    <x v="0"/>
    <s v="SB"/>
    <x v="0"/>
    <s v="Shell Brand"/>
    <m/>
    <s v="GADUS S3 V220C 2 GRANEL"/>
    <s v="Local"/>
    <s v="Y"/>
    <d v="2016-12-11T00:00:00"/>
    <s v="Premium"/>
    <m/>
    <s v="NO"/>
    <s v="NA"/>
    <s v="NA"/>
    <s v="NA"/>
    <s v="Shell Ilha"/>
    <s v="001D8425002XE3A1SN"/>
    <s v="001D8425"/>
    <s v="002XE3"/>
    <s v="A1SN"/>
    <n v="2710199900"/>
    <s v="0,5 KG"/>
    <s v="Serigrafia"/>
    <m/>
    <m/>
    <m/>
    <m/>
    <m/>
    <m/>
  </r>
  <r>
    <s v="YES"/>
    <n v="41094967"/>
    <s v="Komatsu Diesel Engine Oil 15W-40"/>
    <s v="1000L"/>
    <x v="0"/>
    <s v="GPO"/>
    <x v="0"/>
    <s v="KOMATSU"/>
    <m/>
    <s v="RIMULA RT4 X 15W40 SHELL GRANEL"/>
    <s v="Local"/>
    <s v="Y"/>
    <d v="2020-07-16T00:00:00"/>
    <s v="Mainstream"/>
    <m/>
    <s v="NO"/>
    <s v="NA"/>
    <s v="NA"/>
    <s v="NA"/>
    <s v="Shell Ilha"/>
    <s v="001B0821002VJWA328"/>
    <s v="001B0821"/>
    <s v="002VJW"/>
    <s v="A328"/>
    <n v="2710193200"/>
    <s v="TB 1000"/>
    <s v="Pre Printed"/>
    <m/>
    <m/>
    <m/>
    <m/>
    <m/>
    <m/>
  </r>
  <r>
    <s v="YES"/>
    <n v="45294967"/>
    <s v="SPIRAX S4 CX 50 TB1000 OW"/>
    <s v="1000L"/>
    <x v="1"/>
    <s v="SB"/>
    <x v="0"/>
    <s v="Shell Brand"/>
    <m/>
    <s v="SPIRAX S4 CX 50 GRANEL"/>
    <s v="Local"/>
    <s v="Y"/>
    <d v="2012-08-08T00:00:00"/>
    <s v="Mainstream"/>
    <m/>
    <s v="NO"/>
    <s v="NA"/>
    <s v="NA"/>
    <s v="NA"/>
    <s v="Shell Ilha"/>
    <s v="001D8252002VJWA309"/>
    <s v="001D8252"/>
    <s v="002VJW"/>
    <s v="A309"/>
    <n v="2710193200"/>
    <s v="TB 1000"/>
    <s v="Post Printed"/>
    <m/>
    <m/>
    <m/>
    <s v="5011987194304"/>
    <m/>
    <m/>
  </r>
  <r>
    <s v="YES"/>
    <n v="52894988"/>
    <s v="GADUS S3 V220C 2 TB. 180 KG"/>
    <s v="180 KG"/>
    <x v="0"/>
    <s v="SB"/>
    <x v="0"/>
    <s v="Shell Brand"/>
    <m/>
    <s v="GADUS S3 V220C 2 GRANEL"/>
    <s v="Local"/>
    <s v="Y"/>
    <d v="2012-02-06T00:00:00"/>
    <s v="Premium"/>
    <m/>
    <s v="NO"/>
    <s v="NA"/>
    <s v="NA"/>
    <s v="NA"/>
    <s v="Shell Ilha"/>
    <s v="001D8425002VH7A309"/>
    <s v="001D8425"/>
    <s v="002VH7"/>
    <s v="A309"/>
    <n v="2710193200"/>
    <s v="TAMBOR"/>
    <s v="Post Printed"/>
    <m/>
    <m/>
    <m/>
    <s v="5011987199880"/>
    <m/>
    <m/>
  </r>
  <r>
    <s v="YES"/>
    <n v="45295801"/>
    <s v="SPIRAX S4 CX 60 GRANEL"/>
    <s v="GRANEL"/>
    <x v="0"/>
    <s v="SB"/>
    <x v="0"/>
    <s v="Shell Brand"/>
    <m/>
    <s v="SPIRAX S4 CX 60 GRANEL"/>
    <s v="Local"/>
    <s v="Y"/>
    <d v="2011-10-14T00:00:00"/>
    <s v="Mainstream"/>
    <m/>
    <s v="NO"/>
    <s v="NA"/>
    <s v="NA"/>
    <s v="NA"/>
    <s v="Shell Ilha"/>
    <s v="001D8253001176A03Q"/>
    <s v="001D8253"/>
    <s v="001176"/>
    <s v="A03Q"/>
    <n v="2710193200"/>
    <s v="GRANEL"/>
    <s v="NO Label"/>
    <m/>
    <m/>
    <m/>
    <m/>
    <m/>
    <m/>
  </r>
  <r>
    <s v="NO"/>
    <n v="47995809"/>
    <s v="SCANIA OIL STO 2 0 A 75W140 TB 209L LOCA"/>
    <s v="209L"/>
    <x v="2"/>
    <s v="GPO"/>
    <x v="0"/>
    <s v="SCANIA"/>
    <s v="SCANIA OIL STO 2 0 G 75W140"/>
    <s v="confirmar"/>
    <s v="Local"/>
    <s v="Y"/>
    <s v="-"/>
    <s v="Mainstream"/>
    <m/>
    <s v="NO"/>
    <s v="NA"/>
    <s v="NA"/>
    <s v="NA"/>
    <s v="Shell Ilha "/>
    <s v="001E7846002XGJA1S0"/>
    <s v="001E7846"/>
    <s v="002XGJ"/>
    <s v="A1S0"/>
    <n v="3403190000"/>
    <s v="TAMBOR"/>
    <s v="Pre Printed"/>
    <m/>
    <m/>
    <m/>
    <m/>
    <m/>
    <m/>
  </r>
  <r>
    <s v="YES"/>
    <n v="52895988"/>
    <s v="GADUS S3 V460 1.5 TB. 180 KG"/>
    <s v="180 KG"/>
    <x v="0"/>
    <s v="SB"/>
    <x v="0"/>
    <s v="Shell Brand"/>
    <m/>
    <s v="GADUS S3 V460 1.5 GRANEL"/>
    <s v="Local"/>
    <s v="Y"/>
    <d v="2012-03-09T00:00:00"/>
    <s v="Premium"/>
    <m/>
    <s v="NO"/>
    <s v="NA"/>
    <s v="NA"/>
    <s v="NA"/>
    <s v="Shell Ilha"/>
    <s v="001D8427002VH7A309"/>
    <s v="001D8427"/>
    <s v="002VH7"/>
    <s v="A309"/>
    <n v="2710199900"/>
    <s v="TAMBOR"/>
    <s v="Post Printed"/>
    <m/>
    <m/>
    <m/>
    <s v="5011987199903"/>
    <m/>
    <m/>
  </r>
  <r>
    <s v="YES"/>
    <n v="41096801"/>
    <s v="HELIX HX8 5W30 SN GF5 GRANEL"/>
    <s v="GRANEL"/>
    <x v="1"/>
    <s v="SB"/>
    <x v="0"/>
    <s v="Shell Brand"/>
    <m/>
    <s v="HELIX HX8  5W30 SN GF5 GRANEL"/>
    <s v="Local"/>
    <s v="N"/>
    <d v="2017-06-30T00:00:00"/>
    <s v="Premium"/>
    <m/>
    <s v="YES"/>
    <n v="43136801"/>
    <s v="Helix HX8 SP GF6 5W-30 GRANEL"/>
    <s v="GRANEL"/>
    <s v="Shell Ilha"/>
    <s v="001G4045001176A03Q"/>
    <s v="001G4045"/>
    <s v="001176"/>
    <s v="A03Q"/>
    <n v="2710193200"/>
    <s v="GRANEL"/>
    <s v="NO Label"/>
    <m/>
    <m/>
    <m/>
    <m/>
    <m/>
    <m/>
  </r>
  <r>
    <s v="YES"/>
    <n v="41096809"/>
    <s v="HELIX HX8 5W30 SN GF5 TB 209L"/>
    <s v="209L"/>
    <x v="1"/>
    <s v="SB"/>
    <x v="0"/>
    <s v="Shell Brand"/>
    <m/>
    <s v="HELIX HX8  5W30 SN GF5 GRANEL"/>
    <s v="Local"/>
    <s v="N"/>
    <d v="2017-06-30T00:00:00"/>
    <s v="Premium"/>
    <m/>
    <s v="YES"/>
    <n v="43136809"/>
    <s v="Helix HX8 SP GF6 5W-30 TB 209L"/>
    <s v="209L"/>
    <s v="Shell Ilha"/>
    <s v="001G4045002VSHA309"/>
    <s v="001G4045"/>
    <s v="002VSH"/>
    <s v="A309"/>
    <n v="2710193200"/>
    <s v="TAMBOR"/>
    <s v="Post Printed"/>
    <m/>
    <m/>
    <m/>
    <s v="5011987037922"/>
    <m/>
    <m/>
  </r>
  <r>
    <s v="YES"/>
    <n v="52896817"/>
    <s v="GADUS S3 V460D 2 BD. 18 KG"/>
    <s v="18KG"/>
    <x v="0"/>
    <s v="SB"/>
    <x v="0"/>
    <s v="Shell Brand"/>
    <m/>
    <s v="GADUS S3 V460D 2 GRANEL"/>
    <s v="Local"/>
    <s v="Y"/>
    <d v="2012-03-08T00:00:00"/>
    <s v="Premium"/>
    <m/>
    <s v="NO"/>
    <s v="NA"/>
    <s v="NA"/>
    <s v="NA"/>
    <s v="Shell Ilha"/>
    <s v="001D8429002VMEA309"/>
    <s v="001D8429"/>
    <s v="002VME"/>
    <s v="A309"/>
    <n v="2710199900"/>
    <s v="BALDE"/>
    <s v="Post Printed"/>
    <m/>
    <m/>
    <m/>
    <s v="5011987199927"/>
    <m/>
    <m/>
  </r>
  <r>
    <s v="YES"/>
    <n v="47996860"/>
    <s v="OMALA S3 WIND FR 20L"/>
    <s v="20L"/>
    <x v="0"/>
    <s v="SB"/>
    <x v="0"/>
    <s v="Shell Brand"/>
    <m/>
    <s v="Importado"/>
    <s v="Importado"/>
    <s v="N"/>
    <d v="2022-01-12T00:00:00"/>
    <s v="Premium"/>
    <m/>
    <s v="NO"/>
    <s v="NA"/>
    <s v="NA"/>
    <s v="NA"/>
    <s v="Alemanha"/>
    <s v="001E7842002VNRA1P5"/>
    <s v="001E7842"/>
    <s v="002VNR"/>
    <s v="A1P5"/>
    <n v="2710193200"/>
    <s v="BOMBONA"/>
    <s v="etiqueta nacionalização"/>
    <m/>
    <m/>
    <n v="550056449"/>
    <m/>
    <m/>
    <m/>
  </r>
  <r>
    <s v="YES"/>
    <n v="41096905"/>
    <s v="HELIX HX8 5W30 SN GF5 CX 12X1L "/>
    <s v="12X1L"/>
    <x v="1"/>
    <s v="SB"/>
    <x v="0"/>
    <s v="Shell Brand"/>
    <m/>
    <s v="HELIX HX8  5W30 SN GF5 GRANEL"/>
    <s v="Local"/>
    <s v="N"/>
    <d v="2017-06-30T00:00:00"/>
    <s v="Premium"/>
    <m/>
    <s v="YES"/>
    <n v="47988905"/>
    <s v="HELIX HX8 SP GF6 5W-30 CX 12X1L"/>
    <s v="12x1L"/>
    <s v="Shell Ilha"/>
    <s v="001G4045002WL0A1SN"/>
    <s v="001G4045"/>
    <s v="002WL0"/>
    <s v="A1SN"/>
    <n v="2710193200"/>
    <s v="1 L"/>
    <s v="Pre Printed"/>
    <m/>
    <m/>
    <m/>
    <s v="'05011987038325"/>
    <s v="'05011987038295"/>
    <m/>
  </r>
  <r>
    <s v="YES"/>
    <n v="52896911"/>
    <s v="GADUS S3 V460D 2 TG 5000KG"/>
    <s v="5000K"/>
    <x v="0"/>
    <s v="SB"/>
    <x v="0"/>
    <s v="Shell Brand"/>
    <m/>
    <s v="GADUS S3 V460D 2 GRANEL"/>
    <s v="Local"/>
    <s v="N"/>
    <d v="2016-01-19T00:00:00"/>
    <s v="Premium"/>
    <m/>
    <s v="NO"/>
    <s v="NA"/>
    <s v="NA"/>
    <s v="NA"/>
    <s v="Shell Ilha"/>
    <s v="001D8429001176A03Q"/>
    <s v="001D8429"/>
    <s v="001176"/>
    <s v="A03Q"/>
    <n v="2710199900"/>
    <s v="TB 1000"/>
    <s v="Post Printed"/>
    <m/>
    <m/>
    <m/>
    <m/>
    <m/>
    <m/>
  </r>
  <r>
    <s v="YES"/>
    <n v="41096967"/>
    <s v="HELIX HX8 5W30 SN GF5 TB1000L"/>
    <s v="1000L"/>
    <x v="1"/>
    <s v="SB"/>
    <x v="0"/>
    <s v="Shell Brand"/>
    <m/>
    <s v="HELIX HX8  5W30 SN GF5 GRANEL"/>
    <s v="Local"/>
    <s v="N"/>
    <d v="2017-08-18T00:00:00"/>
    <s v="Premium"/>
    <m/>
    <s v="YES"/>
    <n v="43136967"/>
    <s v="Helix HX8 SP GF6 5W-30 TB 1000L"/>
    <s v="1000L"/>
    <s v="Shell Ilha"/>
    <s v="001G4045002VJWA309"/>
    <s v="001G4045"/>
    <s v="002VJW"/>
    <s v="A309"/>
    <n v="2710193200"/>
    <s v="TB 1000"/>
    <s v="Post Printed"/>
    <m/>
    <m/>
    <m/>
    <s v="5011987038493"/>
    <m/>
    <m/>
  </r>
  <r>
    <s v="YES"/>
    <n v="47996979"/>
    <s v="OMALA S3 WIND TB 1000L"/>
    <s v="1000L"/>
    <x v="0"/>
    <s v="SB"/>
    <x v="0"/>
    <s v="Shell Brand"/>
    <m/>
    <s v="Importado"/>
    <s v="Importado"/>
    <s v="N"/>
    <d v="2022-03-24T00:00:00"/>
    <s v="Premium"/>
    <m/>
    <s v="NO"/>
    <s v="NA"/>
    <s v="NA"/>
    <s v="NA"/>
    <s v="Alemanha"/>
    <s v="001E7842002VJWA1P5"/>
    <s v="001E7842"/>
    <s v="002VJW"/>
    <s v="A1P5"/>
    <n v="2710193200"/>
    <s v="TB 1000"/>
    <s v="etiqueta nacionalização"/>
    <m/>
    <m/>
    <n v="550056448"/>
    <m/>
    <m/>
    <m/>
  </r>
  <r>
    <s v="YES"/>
    <n v="52896988"/>
    <s v="GADUS S3 V460D 2 TB. 180 KG"/>
    <s v="180 KG"/>
    <x v="0"/>
    <s v="SB"/>
    <x v="0"/>
    <s v="Shell Brand"/>
    <m/>
    <s v="GADUS S3 V460D 2 GRANEL"/>
    <s v="Local"/>
    <s v="Y"/>
    <d v="2012-03-08T00:00:00"/>
    <s v="Premium"/>
    <m/>
    <s v="NO"/>
    <s v="NA"/>
    <s v="NA"/>
    <s v="NA"/>
    <s v="Shell Ilha"/>
    <s v="001D8429002VH7A309"/>
    <s v="001D8429"/>
    <s v="002VH7"/>
    <s v="A309"/>
    <n v="2710199900"/>
    <s v="TAMBOR"/>
    <s v="Post Printed"/>
    <m/>
    <m/>
    <m/>
    <s v="5011987199910"/>
    <m/>
    <m/>
  </r>
  <r>
    <s v="YES"/>
    <n v="45297809"/>
    <s v="ADVANCE 4T AX5 20W-50 SL/ MA TB 209L"/>
    <s v="209L"/>
    <x v="1"/>
    <s v="SB"/>
    <x v="0"/>
    <s v="Shell Brand"/>
    <m/>
    <s v="ADVANCE 4T AX5 20W-50 SL/ MA GRANEL"/>
    <s v="Local"/>
    <s v="Y"/>
    <d v="2011-10-19T00:00:00"/>
    <s v="Mainstream"/>
    <m/>
    <s v="YES"/>
    <n v="45311809"/>
    <s v="Advance 4T AX5 20W-50 (SL/MA2) TB 209L"/>
    <s v="209L"/>
    <s v="Shell Ilha"/>
    <s v="001D8574002VSHA309"/>
    <s v="001D8574"/>
    <s v="002VSH"/>
    <s v="A309"/>
    <n v="2710193200"/>
    <s v="TAMBOR"/>
    <s v="Post Printed"/>
    <m/>
    <m/>
    <m/>
    <s v="5011987192607"/>
    <m/>
    <m/>
  </r>
  <r>
    <s v="YES"/>
    <n v="45297905"/>
    <s v="ADVANCE 4T AX5 20W-50 SL/ MA CX. 12X1L"/>
    <s v="12x1L"/>
    <x v="1"/>
    <s v="SB"/>
    <x v="0"/>
    <s v="Shell Brand"/>
    <m/>
    <s v="ADVANCE 4T AX5 20W-50 SL/ MA GRANEL"/>
    <s v="Local"/>
    <s v="Y"/>
    <d v="2011-10-24T00:00:00"/>
    <s v="Mainstream"/>
    <m/>
    <s v="YES"/>
    <n v="45311905"/>
    <s v="Advance 4T AX5 20W-50 (SL/MA2) CX 12X1L"/>
    <s v="12*1L"/>
    <s v="Shell Ilha"/>
    <s v="001D8574002W1XA1SN"/>
    <s v="001D8574"/>
    <s v="002W1X"/>
    <s v="A1SN"/>
    <n v="2710193200"/>
    <s v="1 L"/>
    <s v="Pre Printed"/>
    <m/>
    <m/>
    <m/>
    <s v="'05011987022966"/>
    <s v="'05011987022973"/>
    <m/>
  </r>
  <r>
    <s v="YES"/>
    <n v="41098809"/>
    <s v="SHELL HELIX ULTRA ECT C2 5W30 TB 209L"/>
    <s v="209L"/>
    <x v="0"/>
    <s v="SB"/>
    <x v="0"/>
    <s v="Shell Brand"/>
    <m/>
    <s v="Helix Ultra ECT C2 5W30 GRANEL"/>
    <s v="Local"/>
    <s v="N"/>
    <d v="2018-04-25T00:00:00"/>
    <s v="Premium"/>
    <m/>
    <s v="NO"/>
    <s v="NA"/>
    <s v="NA"/>
    <s v="NA"/>
    <s v="Shell Ilha"/>
    <s v="001G5933002VSHA309"/>
    <s v="001G5933"/>
    <s v="002VSH"/>
    <s v="A309"/>
    <n v="2710193200"/>
    <s v="TAMBOR"/>
    <s v="Post Printed"/>
    <m/>
    <m/>
    <m/>
    <s v="5011987043961"/>
    <m/>
    <m/>
  </r>
  <r>
    <s v="YES"/>
    <n v="44998849"/>
    <s v="ZF ECOFLUID A LIFE TAMBOR"/>
    <s v="209L"/>
    <x v="0"/>
    <s v="SB"/>
    <x v="0"/>
    <s v="Shell Brand"/>
    <m/>
    <s v="Importado"/>
    <s v="Importado"/>
    <s v="Y"/>
    <d v="2015-07-17T00:00:00"/>
    <s v="Mainstream"/>
    <m/>
    <s v="NO"/>
    <s v="NA"/>
    <s v="NA"/>
    <s v="NA"/>
    <s v="GLC (Alemanha)"/>
    <s v="001F4380002VILA351"/>
    <s v="001F4380"/>
    <s v="002VIL"/>
    <s v="A351"/>
    <n v="2710199200"/>
    <s v="TAMBOR"/>
    <s v="etiqueta nacionalização"/>
    <m/>
    <m/>
    <n v="550042533"/>
    <m/>
    <m/>
    <m/>
  </r>
  <r>
    <s v="YES"/>
    <n v="45298860"/>
    <s v="OMALA S4 WE 150 BALDE"/>
    <s v="20L"/>
    <x v="0"/>
    <s v="SB"/>
    <x v="0"/>
    <s v="Shell Brand"/>
    <m/>
    <s v="Importado"/>
    <s v="Importado"/>
    <s v="Y"/>
    <d v="2011-11-01T00:00:00"/>
    <s v="Premium"/>
    <m/>
    <s v="NO"/>
    <s v="NA"/>
    <s v="NA"/>
    <s v="NA"/>
    <s v="GLC (Alemanha)"/>
    <s v="001D7856002VNFA246"/>
    <s v="001D7856"/>
    <s v="002VNF"/>
    <s v="A246"/>
    <n v="3403990000"/>
    <s v="BOMBONA"/>
    <s v="etiqueta nacionalização"/>
    <m/>
    <m/>
    <n v="550027181"/>
    <m/>
    <m/>
    <m/>
  </r>
  <r>
    <s v="YES"/>
    <n v="41098905"/>
    <s v="SHELL HELIX ULTRA ECT C2 5W30 CX 12X1L"/>
    <s v="12X1L"/>
    <x v="0"/>
    <s v="SB"/>
    <x v="0"/>
    <s v="Shell Brand"/>
    <m/>
    <s v="Helix Ultra ECT C2 5W30 GRANEL"/>
    <s v="Local"/>
    <s v="N"/>
    <d v="2018-04-25T00:00:00"/>
    <s v="Premium"/>
    <m/>
    <s v="NO"/>
    <s v="NA"/>
    <s v="NA"/>
    <s v="NA"/>
    <s v="Shell Ilha"/>
    <s v="001G5933002W21A1SN"/>
    <s v="001G5933"/>
    <s v="002W21"/>
    <s v="A1SN"/>
    <n v="2710193200"/>
    <s v="1 L"/>
    <s v="Pre Printed"/>
    <m/>
    <m/>
    <m/>
    <s v="'05011987043978"/>
    <s v="'05011987043985"/>
    <m/>
  </r>
  <r>
    <s v="YES"/>
    <n v="41099809"/>
    <s v="MF TRANSMISSION SUPER TB 209L (NOVO)"/>
    <s v="209L"/>
    <x v="0"/>
    <s v="GPO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VIDA309"/>
    <s v="001G3777"/>
    <s v="002VID"/>
    <s v="A309"/>
    <n v="2710193200"/>
    <s v="TAMBOR"/>
    <s v="Pre Printed"/>
    <m/>
    <m/>
    <m/>
    <m/>
    <m/>
    <m/>
  </r>
  <r>
    <s v="YES"/>
    <n v="41099855"/>
    <s v="MF TRANSMISSION SUPER FR 20L (NOVO)"/>
    <s v="20L"/>
    <x v="0"/>
    <s v="GPO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VWLA309"/>
    <s v="001G3777"/>
    <s v="002VWL"/>
    <s v="A309"/>
    <n v="2710193200"/>
    <s v="BOMBONA"/>
    <s v="Pre Printed"/>
    <m/>
    <m/>
    <m/>
    <m/>
    <m/>
    <m/>
  </r>
  <r>
    <s v="YES"/>
    <n v="45299860"/>
    <s v="REFRIGERATION OIL S4 FR-F 32 BALDE"/>
    <s v="20L"/>
    <x v="0"/>
    <s v="SB"/>
    <x v="0"/>
    <s v="Shell Brand"/>
    <m/>
    <s v="Importado"/>
    <s v="Importado"/>
    <s v="Y"/>
    <d v="2012-12-21T00:00:00"/>
    <s v="Premium"/>
    <m/>
    <s v="NO"/>
    <s v="NA"/>
    <s v="NA"/>
    <s v="NA"/>
    <s v="GRETZ (França)"/>
    <s v="001D8394002VO8A246"/>
    <s v="001D8394"/>
    <s v="002VO8"/>
    <s v="A246"/>
    <n v="3403990000"/>
    <s v="BOMBONA"/>
    <s v="etiqueta nacionalização"/>
    <m/>
    <m/>
    <n v="550025695"/>
    <m/>
    <m/>
    <m/>
  </r>
  <r>
    <s v="YES"/>
    <n v="52899896"/>
    <s v="GADUS S4 OG CL 20000 TB 180"/>
    <s v="180 KG"/>
    <x v="0"/>
    <s v="SB"/>
    <x v="0"/>
    <s v="Shell Brand"/>
    <m/>
    <s v="Importado"/>
    <s v="Importado"/>
    <s v="N"/>
    <d v="2019-12-20T00:00:00"/>
    <s v="Premium"/>
    <m/>
    <s v="NO"/>
    <s v="NA"/>
    <s v="NA"/>
    <s v="NA"/>
    <s v="GLC"/>
    <s v="001D8505002W65A1WJ"/>
    <s v="001D8505"/>
    <s v="002W65"/>
    <s v="A1WJ"/>
    <n v="3403190000"/>
    <s v="TAMBOR"/>
    <s v="etiqueta nacionalização"/>
    <m/>
    <m/>
    <n v="550053880"/>
    <m/>
    <m/>
    <m/>
  </r>
  <r>
    <s v="YES"/>
    <n v="41099907"/>
    <s v="MF TRANSMISSION SUPER CX 4X4L (NOVO)"/>
    <s v="4x4L"/>
    <x v="0"/>
    <s v="GPO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W2KA309"/>
    <s v="001G3777"/>
    <s v="002W2K"/>
    <s v="A309"/>
    <n v="2710193200"/>
    <s v="4 L"/>
    <s v="Pre Printed"/>
    <m/>
    <m/>
    <m/>
    <m/>
    <m/>
    <m/>
  </r>
  <r>
    <s v="YES"/>
    <n v="41099967"/>
    <s v="MF TRANSMISSION SUPER TB 1000L (NOVO)"/>
    <s v="1000L"/>
    <x v="0"/>
    <s v="GPO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VJWA309"/>
    <s v="001G3777"/>
    <s v="002VJW"/>
    <s v="A309"/>
    <n v="2710193200"/>
    <s v="TB 1000"/>
    <s v="Pre Printed"/>
    <m/>
    <m/>
    <m/>
    <m/>
    <m/>
    <m/>
  </r>
  <r>
    <s v="NO"/>
    <n v="44947809"/>
    <s v="SCANIA STO 1 0 GEARBOX 80W90 TB 209L"/>
    <s v="209L"/>
    <x v="2"/>
    <s v="GPO"/>
    <x v="0"/>
    <s v="SCANIA"/>
    <s v="SCANIA OIL STO 1 0 GEARBOX 80W90"/>
    <s v="SPIRAX S3 AD 80W90 GRANEL"/>
    <s v="Local"/>
    <s v="Y"/>
    <s v="-"/>
    <s v="Mainstream"/>
    <m/>
    <s v="NO"/>
    <s v="NA"/>
    <s v="NA"/>
    <s v="NA"/>
    <s v="Shell Ilha"/>
    <s v="001D8799002WXHA1SO"/>
    <s v="001D8799"/>
    <s v="002WXH"/>
    <s v="A1SO"/>
    <n v="2710193200"/>
    <s v="TAMBOR"/>
    <s v="Pre Printed"/>
    <m/>
    <m/>
    <m/>
    <m/>
    <m/>
    <m/>
  </r>
  <r>
    <s v="NO"/>
    <n v="44947967"/>
    <s v="SCANIA STO 1 0 GEARBOX 80W90 TB1000L"/>
    <s v="1000L"/>
    <x v="2"/>
    <s v="GPO"/>
    <x v="0"/>
    <s v="SCANIA"/>
    <s v="SCANIA OIL STO 1 0 GEARBOX 80W90"/>
    <s v="SPIRAX S3 AD 80W90 GRANEL"/>
    <s v="Local"/>
    <s v="Y"/>
    <s v="-"/>
    <s v="Mainstream"/>
    <m/>
    <s v="NO"/>
    <s v="NA"/>
    <s v="NA"/>
    <s v="NA"/>
    <s v="Shell Ilha"/>
    <s v="001D8799002VJWA1SO"/>
    <s v="001D8799"/>
    <s v="002VJW"/>
    <s v="A1SO"/>
    <n v="2710193200"/>
    <s v="TB 1000"/>
    <s v="Pre Printed"/>
    <m/>
    <m/>
    <m/>
    <m/>
    <m/>
    <m/>
  </r>
  <r>
    <s v="NO"/>
    <n v="52921988"/>
    <s v="GADUS S3 V160CP 2 180KG"/>
    <s v="180KG"/>
    <x v="2"/>
    <s v="SB"/>
    <x v="0"/>
    <s v="Shell Brand"/>
    <s v="GADUS S3 V160CP 2"/>
    <s v="GADUS S3 V160CP 2 GRANEL"/>
    <s v="Local"/>
    <s v="N"/>
    <s v="-"/>
    <s v="Premium"/>
    <m/>
    <s v="NO"/>
    <s v="NA"/>
    <s v="NA"/>
    <s v="NA"/>
    <s v="Shell Ilha"/>
    <s v="001I5771002VH7A309"/>
    <s v="001I5771"/>
    <s v="002VH7"/>
    <s v="A309"/>
    <n v="2710199900"/>
    <s v="TAMBOR"/>
    <s v="Post Printed"/>
    <m/>
    <m/>
    <m/>
    <s v="5011987114500"/>
    <m/>
    <m/>
  </r>
  <r>
    <s v="NO"/>
    <n v="52921817"/>
    <s v="GADUS S3 V160CP 2 18KG"/>
    <s v="18KG"/>
    <x v="2"/>
    <s v="SB"/>
    <x v="0"/>
    <s v="Shell Brand"/>
    <s v="GADUS S3 V160CP 2"/>
    <s v="GADUS S3 V160CP 2 GRANEL"/>
    <s v="Local"/>
    <s v="N"/>
    <s v="-"/>
    <s v="Premium"/>
    <m/>
    <s v="NO"/>
    <s v="NA"/>
    <s v="NA"/>
    <s v="NA"/>
    <s v="Shell Ilha"/>
    <s v="001I5771002VMEA309"/>
    <s v="001I5771"/>
    <s v="002VME"/>
    <s v="A309"/>
    <n v="2710199900"/>
    <s v="BALDE"/>
    <s v="Post Printed"/>
    <m/>
    <m/>
    <m/>
    <m/>
    <m/>
    <m/>
  </r>
  <r>
    <s v="YES"/>
    <n v="44952967"/>
    <s v="SPIRAX S2 GD (BR) TB 1000 OW"/>
    <s v="TB1000"/>
    <x v="0"/>
    <s v="SB"/>
    <x v="0"/>
    <s v="Shell Brand"/>
    <s v="SPIRAX S2 GD (BR) "/>
    <s v="SPIRAX S2 GD (BR) GRANEL"/>
    <s v="Local"/>
    <s v="N"/>
    <d v="2022-01-27T00:00:00"/>
    <s v="Mainstream"/>
    <m/>
    <s v="NO"/>
    <s v="NA"/>
    <s v="NA"/>
    <s v="NA"/>
    <s v="Shell Ilha"/>
    <s v="001F3672002VJWA309"/>
    <s v="001F3672"/>
    <s v="002VJW"/>
    <s v="A309"/>
    <n v="2710193200"/>
    <s v="TB 1000"/>
    <s v="Post Printed"/>
    <m/>
    <m/>
    <m/>
    <m/>
    <m/>
    <s v="sku para atender as especificações da BR(cliente)"/>
  </r>
  <r>
    <s v="YES"/>
    <n v="40920905"/>
    <s v="SCANIA HYDRAULIC OIL CX 12X1L"/>
    <s v="12X1L"/>
    <x v="0"/>
    <s v="GPO"/>
    <x v="0"/>
    <s v="SCANIA"/>
    <s v="SCANIA HYDRAULIC OIL "/>
    <s v="SPIRAX S3 ATF MD3"/>
    <s v="Local"/>
    <s v="Y"/>
    <d v="2022-02-21T00:00:00"/>
    <s v="Mainstream"/>
    <m/>
    <s v="NO"/>
    <s v="NA"/>
    <s v="NA"/>
    <s v="NA"/>
    <s v="Shell Ilha"/>
    <s v="001D8845002W20A1SO"/>
    <s v="001D8845"/>
    <s v="002W20"/>
    <s v="A1SO"/>
    <n v="2710199200"/>
    <s v="1L"/>
    <s v="Pre Printed"/>
    <m/>
    <m/>
    <m/>
    <m/>
    <m/>
    <m/>
  </r>
  <r>
    <s v="YES"/>
    <n v="40146905"/>
    <s v="CLASSIC LINE BY MOPAR 0W20 CX 12X1L"/>
    <s v="12X1L"/>
    <x v="0"/>
    <s v="GPO"/>
    <x v="0"/>
    <s v="FIAT"/>
    <s v="CLASSIC LINE BY MOPAR 0W20 "/>
    <s v="SHELL PC2044 0W-20 SN/GF-5 DEXOS1 GRANEL"/>
    <s v="Local"/>
    <s v="N"/>
    <d v="2022-05-01T00:00:00"/>
    <s v="Mainstream"/>
    <m/>
    <s v="NO"/>
    <s v="NA"/>
    <s v="NA"/>
    <s v="NA"/>
    <s v="Shell Ilha"/>
    <s v="001I9870002W1ZA1SN"/>
    <s v="001I9870"/>
    <s v="002W1Z"/>
    <s v="A1SN"/>
    <n v="2710193200"/>
    <s v="1L"/>
    <s v="Pre Printed"/>
    <m/>
    <m/>
    <m/>
    <m/>
    <m/>
    <m/>
  </r>
  <r>
    <s v="YES"/>
    <n v="40145905"/>
    <s v="CLASSIC LINE BY MOPAR 10W40 CX 12X1L"/>
    <s v="12X1L"/>
    <x v="0"/>
    <s v="GPO"/>
    <x v="0"/>
    <s v="FIAT"/>
    <s v="CLASSIC LINE BY MOPAR 10W40"/>
    <s v="HELIX HX7 10W40 SN GRANEL"/>
    <s v="Local"/>
    <s v="N"/>
    <d v="2022-05-01T00:00:00"/>
    <s v="Mainstream"/>
    <m/>
    <s v="NO"/>
    <s v="NA"/>
    <s v="NA"/>
    <s v="NA"/>
    <s v="Shell Ilha"/>
    <s v="001I9869002W1ZA1SN"/>
    <s v="001I9869"/>
    <s v="002W1Z"/>
    <s v="A1SN"/>
    <n v="2710193200"/>
    <s v="1L"/>
    <s v="Pre Printed"/>
    <m/>
    <m/>
    <m/>
    <m/>
    <m/>
    <m/>
  </r>
  <r>
    <s v="YES"/>
    <s v="44951849"/>
    <s v="TURBO S4 GX 46 TB209L"/>
    <s v="TB209L"/>
    <x v="0"/>
    <s v="SB"/>
    <x v="2"/>
    <s v="Shell Brand"/>
    <s v="TURBO S4 GX 46"/>
    <s v="Importado"/>
    <s v="Importado"/>
    <s v="N"/>
    <d v="2022-05-01T00:00:00"/>
    <s v="Premium"/>
    <m/>
    <s v="NO"/>
    <s v="NA"/>
    <s v="NA"/>
    <s v="NA"/>
    <s v="Alemanha"/>
    <s v="001F4449002VSHA1P5"/>
    <s v="001F4449"/>
    <s v="002VSH"/>
    <s v="A1P5"/>
    <n v="2710193200"/>
    <s v="TAMBOR"/>
    <s v="etiqueta nacionalização"/>
    <m/>
    <m/>
    <m/>
    <m/>
    <m/>
    <m/>
  </r>
  <r>
    <s v="YES"/>
    <n v="44950801"/>
    <s v="HYUNDAI FULL SYNT MOTOR OIL 0W-20 GRANEL"/>
    <s v="GRANEL"/>
    <x v="0"/>
    <s v="GPO"/>
    <x v="0"/>
    <s v="HYUNDAI"/>
    <s v="HYUNDAI FULL SYNT MOTOR OIL 0W-20"/>
    <s v="HYUNDAI FULL SYNT MOTOR OIL 0W-20 GRANEL"/>
    <s v="Local"/>
    <s v="N"/>
    <d v="2022-03-04T00:00:00"/>
    <s v="Premium"/>
    <m/>
    <s v="NO"/>
    <s v="NA"/>
    <s v="NA"/>
    <s v="NA"/>
    <s v="Shell Ilha"/>
    <s v="001J2439001176A03Q"/>
    <s v="001J2439"/>
    <s v="001176"/>
    <s v="A03Q"/>
    <n v="2710193200"/>
    <s v="GRANEL"/>
    <s v="NA"/>
    <m/>
    <m/>
    <m/>
    <m/>
    <m/>
    <m/>
  </r>
  <r>
    <s v="YES"/>
    <n v="46134849"/>
    <s v="TELLUS S2 VX 32 FINE 55UGL"/>
    <s v="55UGL"/>
    <x v="0"/>
    <s v="SB"/>
    <x v="0"/>
    <s v="Shell Brand"/>
    <m/>
    <s v="Importado"/>
    <s v="Importado"/>
    <s v="N"/>
    <d v="2022-05-01T00:00:00"/>
    <s v="Mainstream"/>
    <m/>
    <s v="NO"/>
    <s v="NA"/>
    <s v="NA"/>
    <s v="NA"/>
    <s v="Alemanha"/>
    <s v="001H8552002VJ3NAMD"/>
    <s v="001H8552"/>
    <s v="002VJ3"/>
    <s v="NAMD"/>
    <n v="2710193200"/>
    <s v="TAMBOR"/>
    <s v="NA"/>
    <m/>
    <m/>
    <m/>
    <m/>
    <m/>
    <m/>
  </r>
  <r>
    <s v="NO"/>
    <n v="45316845"/>
    <s v="OMALA S5 WIND 320 975L"/>
    <s v="975L"/>
    <x v="2"/>
    <s v="SB"/>
    <x v="0"/>
    <s v="Shell Brand"/>
    <m/>
    <s v="Importado"/>
    <s v="Importado"/>
    <s v="N"/>
    <s v="-"/>
    <s v="Premium"/>
    <m/>
    <s v="NO"/>
    <s v="NA"/>
    <s v="NA"/>
    <s v="NA"/>
    <s v="USA"/>
    <s v="001F6357002X4LNAMD"/>
    <s v="001F6357"/>
    <s v="002X4L"/>
    <s v="NAMD"/>
    <n v="3403190000"/>
    <s v="PEQUENO EMBALADO"/>
    <s v="NA"/>
    <m/>
    <m/>
    <m/>
    <m/>
    <m/>
    <m/>
  </r>
  <r>
    <s v="NO"/>
    <n v="46135849"/>
    <s v="JD HY-GARD LOW VISCOSITY 55UGL"/>
    <s v="55UGL"/>
    <x v="2"/>
    <s v="GPO"/>
    <x v="0"/>
    <s v="JD"/>
    <m/>
    <s v="Importado"/>
    <s v="Importado"/>
    <s v="Y"/>
    <s v="-"/>
    <s v="Mainstream"/>
    <m/>
    <s v="NO"/>
    <s v="NA"/>
    <s v="NA"/>
    <s v="NA"/>
    <s v="USA"/>
    <s v="901L0607002VIXA770"/>
    <s v="901L0607"/>
    <s v="002VIX"/>
    <s v="A770"/>
    <n v="2710193200"/>
    <s v="TAMBOR"/>
    <s v="NA"/>
    <m/>
    <m/>
    <m/>
    <m/>
    <m/>
    <m/>
  </r>
  <r>
    <s v="NO"/>
    <n v="49661849"/>
    <s v="TURBO S5 DR 46 TB 230KG"/>
    <s v="230KG"/>
    <x v="2"/>
    <s v="SB"/>
    <x v="0"/>
    <s v="Shell Brand"/>
    <m/>
    <s v="Importado"/>
    <s v="Importado"/>
    <s v="N"/>
    <s v="-"/>
    <s v="Premium"/>
    <m/>
    <s v="NO"/>
    <s v="NA"/>
    <s v="NA"/>
    <s v="NA"/>
    <s v="Alemanha"/>
    <s v="001F8352002VHC"/>
    <s v="001F8352"/>
    <s v="835200"/>
    <s v="2VHC"/>
    <n v="3819000000"/>
    <s v="TAMBOR"/>
    <s v="NA"/>
    <m/>
    <m/>
    <m/>
    <m/>
    <m/>
    <m/>
  </r>
  <r>
    <s v="NO"/>
    <n v="46133849"/>
    <s v="RISELLA X 430 TB209L"/>
    <s v="209L"/>
    <x v="2"/>
    <s v="SB"/>
    <x v="0"/>
    <s v="Shell Brand"/>
    <m/>
    <s v="Importado"/>
    <s v="Importado"/>
    <s v="N"/>
    <s v="-"/>
    <s v="Mainstream"/>
    <m/>
    <s v="NO"/>
    <s v="NA"/>
    <s v="NA"/>
    <s v="NA"/>
    <s v="Alemanha"/>
    <s v="001E2775002VSHA1P5"/>
    <s v="001E2775"/>
    <s v="002VSH"/>
    <s v="A1P5"/>
    <n v="2710199100"/>
    <s v="TAMBOR"/>
    <s v="NA"/>
    <m/>
    <m/>
    <m/>
    <m/>
    <m/>
    <m/>
  </r>
  <r>
    <s v="NO"/>
    <n v="46136905"/>
    <s v="YAMALUBE 4T 20W50 API SL JASO MA2 12X1L"/>
    <s v="12X1L"/>
    <x v="2"/>
    <s v="GPO"/>
    <x v="0"/>
    <s v="YAMAHA"/>
    <m/>
    <s v="ADVANCE 4T AX5 20W-50 (SL/MA2)"/>
    <s v="Local"/>
    <s v="N"/>
    <s v="-"/>
    <s v="Mainstream"/>
    <m/>
    <s v="NO"/>
    <s v="NA"/>
    <s v="NA"/>
    <s v="NA"/>
    <s v="Ilha"/>
    <s v="001K0024002XQMA1SN"/>
    <s v="001K0024"/>
    <s v="002XQM"/>
    <s v="A1SN"/>
    <n v="27101932"/>
    <s v="1L"/>
    <s v="Pre Printed"/>
    <m/>
    <m/>
    <m/>
    <s v="'05011987123915"/>
    <m/>
    <m/>
  </r>
  <r>
    <s v="NO"/>
    <n v="46144905"/>
    <s v="YAMALUBE 4T 10W40 API SL JASO MA2 12X1L"/>
    <s v="12X1L"/>
    <x v="2"/>
    <s v="GPO"/>
    <x v="0"/>
    <s v="YAMAHA"/>
    <m/>
    <s v="YAMALUBE 4T 10W40 API SL JASO MA2 GRANEL"/>
    <s v="Local"/>
    <s v="N"/>
    <s v="-"/>
    <s v="Mainstream"/>
    <m/>
    <s v="NO"/>
    <s v="NA"/>
    <s v="NA"/>
    <s v="NA"/>
    <s v="Ilha"/>
    <s v="001K0023002XQMA1SN"/>
    <s v="001K0023"/>
    <s v="002XQM"/>
    <s v="A1SN"/>
    <n v="27101932"/>
    <s v="1L"/>
    <s v="Pre Printed"/>
    <m/>
    <m/>
    <m/>
    <s v="'05011987123922"/>
    <m/>
    <m/>
  </r>
  <r>
    <s v="NO"/>
    <n v="46137905"/>
    <s v="YAMALUBE 4T 10W40 API SL JASO MB 12X1L"/>
    <s v="12X1L"/>
    <x v="2"/>
    <s v="GPO"/>
    <x v="0"/>
    <s v="YAMAHA"/>
    <m/>
    <s v="YAMALUBE 4T 10W40 API SL JASO MB GRANEL"/>
    <s v="Local"/>
    <s v="N"/>
    <s v="-"/>
    <s v="Mainstream"/>
    <m/>
    <s v="NO"/>
    <s v="NA"/>
    <s v="NA"/>
    <s v="NA"/>
    <s v="Ilha"/>
    <s v="001K0199002XQMA1SN"/>
    <s v="001K0199"/>
    <s v="002XQM"/>
    <s v="A1SN"/>
    <n v="27101932"/>
    <s v="1L"/>
    <s v="Pre Printed"/>
    <m/>
    <m/>
    <m/>
    <s v="'05011987123939"/>
    <m/>
    <m/>
  </r>
  <r>
    <s v="NO"/>
    <n v="46138905"/>
    <s v="YAMALUBE SUPER NAUT 2T 20W50 TC-W3 12X1L"/>
    <s v="12X1L"/>
    <x v="2"/>
    <s v="GPO"/>
    <x v="0"/>
    <s v="YAMAHA"/>
    <m/>
    <s v="NAUTILUS PREMIUM OUTBOARD"/>
    <s v="Local"/>
    <s v="N"/>
    <s v="-"/>
    <s v="Mainstream"/>
    <m/>
    <s v="NO"/>
    <s v="NA"/>
    <s v="NA"/>
    <s v="NA"/>
    <s v="Ilha"/>
    <s v="001H0072002XQMA1SN"/>
    <s v="001H0072"/>
    <s v="002XQM"/>
    <s v="A1SN"/>
    <n v="27101932"/>
    <s v="1L"/>
    <s v="Pre Printed"/>
    <m/>
    <m/>
    <m/>
    <s v="'05011987123946"/>
    <m/>
    <m/>
  </r>
  <r>
    <s v="NO"/>
    <n v="46139905"/>
    <s v="YAMALUBE NAUTICO 4T 20W50 API SL 12X1L"/>
    <s v="12X1L"/>
    <x v="2"/>
    <s v="GPO"/>
    <x v="0"/>
    <s v="YAMAHA"/>
    <m/>
    <s v="ADVANCE 4T AX5 20W-50 (SL/MA2)"/>
    <s v="Local"/>
    <s v="N"/>
    <s v="-"/>
    <s v="Mainstream"/>
    <m/>
    <s v="NO"/>
    <s v="NA"/>
    <s v="NA"/>
    <s v="NA"/>
    <s v="Ilha"/>
    <s v="001K0198002XQMA1SN"/>
    <s v="001K0198"/>
    <s v="002XQM"/>
    <s v="A1SN"/>
    <n v="27101932"/>
    <s v="1L"/>
    <s v="Pre Printed"/>
    <m/>
    <m/>
    <m/>
    <s v="'05011987124769"/>
    <m/>
    <m/>
  </r>
  <r>
    <s v="NO"/>
    <n v="46136809"/>
    <s v="YAMALUBE 4T 20W50 API SL JASO MA2 TB209L"/>
    <s v="209L"/>
    <x v="2"/>
    <s v="GPO"/>
    <x v="0"/>
    <s v="YAMAHA"/>
    <m/>
    <s v="ADVANCE 4T AX5 20W-50 (SL/MA2)"/>
    <s v="Local"/>
    <s v="N"/>
    <s v="-"/>
    <s v="Mainstream"/>
    <m/>
    <s v="NO"/>
    <s v="NA"/>
    <s v="NA"/>
    <s v="NA"/>
    <s v="Ilha"/>
    <s v="001K0024002VSGA1SN"/>
    <s v="001K0024"/>
    <s v="002VSG"/>
    <s v="A1SN"/>
    <n v="27101932"/>
    <s v="TAMBOR"/>
    <s v="Pre Printed"/>
    <m/>
    <m/>
    <m/>
    <s v="'05011987123960"/>
    <m/>
    <m/>
  </r>
  <r>
    <s v="NO"/>
    <n v="46144809"/>
    <s v="YAMALUBE 4T 10W40 API SL JASO MA2 TB209L"/>
    <s v="209L"/>
    <x v="2"/>
    <s v="GPO"/>
    <x v="0"/>
    <s v="YAMAHA"/>
    <m/>
    <s v="YAMALUBE 4T 10W40 API SL JASO MA2 GRANEL"/>
    <s v="Local"/>
    <s v="N"/>
    <s v="-"/>
    <s v="Mainstream"/>
    <m/>
    <s v="NO"/>
    <s v="NA"/>
    <s v="NA"/>
    <s v="NA"/>
    <s v="Ilha"/>
    <s v="001K0023002VSHA1SN"/>
    <s v="001K0023"/>
    <s v="002VSH"/>
    <s v="A1SN"/>
    <n v="27101932"/>
    <s v="TAMBOR"/>
    <s v="Pre Printed"/>
    <m/>
    <m/>
    <m/>
    <s v="'05011987123977"/>
    <m/>
    <m/>
  </r>
  <r>
    <s v="NO"/>
    <n v="44440849"/>
    <s v="NAUTILUS PREMIUM OUTBOARD TB 55UGL"/>
    <s v="55UGL"/>
    <x v="2"/>
    <s v="SB"/>
    <x v="0"/>
    <s v="Shell Brand"/>
    <m/>
    <s v="Importado"/>
    <s v="Importado"/>
    <s v="N"/>
    <s v="-"/>
    <s v="Premium"/>
    <m/>
    <s v="NO"/>
    <s v="NA"/>
    <s v="NA"/>
    <s v="NA"/>
    <s v="USA"/>
    <s v="001A0380002VJ3A0II"/>
    <s v="001A0380"/>
    <s v="002VJ3"/>
    <s v="A0II"/>
    <n v="2710193200"/>
    <s v="TAMBOR"/>
    <s v="NA"/>
    <m/>
    <m/>
    <m/>
    <m/>
    <m/>
    <m/>
  </r>
  <r>
    <s v="NO"/>
    <n v="44442905"/>
    <s v="JD BREAK IN PLUS 12X1L"/>
    <s v="12X1L"/>
    <x v="2"/>
    <s v="GPO"/>
    <x v="0"/>
    <s v="JD"/>
    <m/>
    <s v="JD BREAK IN PLUS GRANEL"/>
    <s v="Local"/>
    <s v="Y"/>
    <s v="-"/>
    <s v="Mainstream"/>
    <m/>
    <s v="NO"/>
    <s v="NA"/>
    <s v="NA"/>
    <s v="NA"/>
    <s v="Ilha"/>
    <s v="001D5418002W20A435"/>
    <s v="001D5418"/>
    <s v="002W20"/>
    <s v="A435"/>
    <n v="27101932"/>
    <s v="1L"/>
    <s v="Pre Printed"/>
    <m/>
    <m/>
    <m/>
    <m/>
    <m/>
    <m/>
  </r>
  <r>
    <s v="NO"/>
    <n v="44442809"/>
    <s v="JD BREAK IN PLUS TB 209L"/>
    <s v="209L"/>
    <x v="2"/>
    <s v="GPO"/>
    <x v="0"/>
    <s v="JD"/>
    <m/>
    <s v="JD BREAK IN PLUS GRANEL"/>
    <s v="Local"/>
    <s v="Y"/>
    <s v="-"/>
    <s v="Mainstream"/>
    <m/>
    <s v="NO"/>
    <s v="NA"/>
    <s v="NA"/>
    <s v="NA"/>
    <s v="Ilha"/>
    <s v="001D5418002VIDA435"/>
    <s v="001D5418"/>
    <s v="002VID"/>
    <s v="A435"/>
    <n v="27101932"/>
    <s v="TAMBOR"/>
    <s v="Pre Printed"/>
    <m/>
    <m/>
    <m/>
    <m/>
    <m/>
    <m/>
  </r>
  <r>
    <s v="NO"/>
    <n v="52922807"/>
    <s v="ALVANIA GREASE EPD TAMBOR 180KG"/>
    <s v="180kg"/>
    <x v="2"/>
    <s v="SB"/>
    <x v="0"/>
    <s v="Shell Brand"/>
    <m/>
    <s v="Importado"/>
    <s v="Importado"/>
    <s v="N"/>
    <s v="-"/>
    <s v="Premium"/>
    <m/>
    <s v="NO"/>
    <s v="NA"/>
    <s v="NA"/>
    <s v="NA"/>
    <s v="Alemanha"/>
    <s v="001B0120002VH7A246"/>
    <s v="001B0120"/>
    <s v="002VH7"/>
    <s v="A246"/>
    <n v="2710199900"/>
    <s v="TAMBOR"/>
    <s v="NA"/>
    <m/>
    <m/>
    <m/>
    <m/>
    <m/>
    <m/>
  </r>
  <r>
    <s v="NO"/>
    <n v="48003849"/>
    <s v="MYSELLA S6 N 40 TB 209L"/>
    <s v="209L"/>
    <x v="2"/>
    <s v="SB"/>
    <x v="0"/>
    <s v="Shell Brand"/>
    <m/>
    <s v="Importado"/>
    <s v="Importado"/>
    <s v="N"/>
    <s v="-"/>
    <s v="Premium"/>
    <m/>
    <s v="NO"/>
    <m/>
    <m/>
    <m/>
    <s v="França"/>
    <s v="001H0236002VSHA246"/>
    <s v="001H0236"/>
    <s v="002VSH"/>
    <s v="A246"/>
    <n v="2710193200"/>
    <s v="TAMBOR"/>
    <s v="etiqueta nacionalização"/>
    <m/>
    <m/>
    <m/>
    <m/>
    <m/>
    <m/>
  </r>
  <r>
    <s v="NO"/>
    <n v="45315849"/>
    <s v="OMALA S4 GXV 460 TB 209L"/>
    <s v="209L"/>
    <x v="2"/>
    <s v="SB"/>
    <x v="0"/>
    <s v="Shell Brand"/>
    <m/>
    <s v="Importado"/>
    <s v="Importado"/>
    <s v="N"/>
    <s v="-"/>
    <s v="Premium"/>
    <m/>
    <s v="NO"/>
    <m/>
    <m/>
    <m/>
    <s v="USA"/>
    <s v="001F8460002VSHA1P5"/>
    <s v="001F8460"/>
    <s v="002VSH"/>
    <s v="A1P5"/>
    <n v="3403190000"/>
    <s v="TAMBOR"/>
    <s v="etiqueta nacionalização"/>
    <m/>
    <m/>
    <n v="550047739"/>
    <m/>
    <m/>
    <m/>
  </r>
  <r>
    <s v="NO"/>
    <n v="48001849"/>
    <s v="TURBO S4 X 32 TB209L"/>
    <s v="209L"/>
    <x v="2"/>
    <s v="SB"/>
    <x v="0"/>
    <s v="Shell Brand"/>
    <m/>
    <s v="Importado"/>
    <s v="Importado"/>
    <s v="N"/>
    <s v="-"/>
    <s v="Premium"/>
    <m/>
    <s v="NO"/>
    <m/>
    <m/>
    <m/>
    <s v="Alemanha"/>
    <s v="001F4447002VSHA1P5"/>
    <s v="001F4447"/>
    <s v="002VSH"/>
    <s v="A1P5"/>
    <n v="2710193200"/>
    <s v="TAMBOR"/>
    <s v="etiqueta nacionalização"/>
    <m/>
    <m/>
    <n v="550042870"/>
    <m/>
    <m/>
    <m/>
  </r>
  <r>
    <s v="YES"/>
    <n v="43445801"/>
    <s v="CAPRINUS XR 40 GRANEL"/>
    <s v="GRANEL"/>
    <x v="0"/>
    <s v="SB"/>
    <x v="2"/>
    <s v="Shell Brand"/>
    <m/>
    <s v="CAPRINUS XR 40 GRANEL"/>
    <s v="Local"/>
    <s v="N"/>
    <d v="2019-09-01T00:00:00"/>
    <s v="Mainstream"/>
    <m/>
    <s v="NO"/>
    <s v="NA"/>
    <s v="NA"/>
    <s v="NA"/>
    <s v="Shell Ilha"/>
    <s v="001A0897001176A03Q"/>
    <s v="001A0897"/>
    <s v="001176"/>
    <s v="A03Q"/>
    <n v="2710193200"/>
    <s v="GRANEL"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m/>
    <x v="6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2">
  <r>
    <s v="YES"/>
    <n v="45500801"/>
    <s v="Helix Ultra AH 0W-30 SP/GF-6A GRANEL"/>
    <s v="GRANEL"/>
    <x v="0"/>
    <x v="0"/>
    <x v="0"/>
    <s v="HYUNDAI"/>
    <m/>
    <s v="Helix Ultra AH 0W-30 SP/GF-6A GRANEL"/>
    <s v="Local"/>
    <s v="N"/>
    <d v="2021-06-29T00:00:00"/>
    <s v="Premium"/>
    <m/>
    <s v="NO"/>
    <s v="NA"/>
    <s v="NA"/>
    <s v="NA"/>
    <s v="Shell Ilha"/>
    <s v="001I9544001176A03Q"/>
    <s v="001I9544"/>
    <s v="001176"/>
    <s v="A03Q"/>
    <s v="27101932"/>
    <s v="GRANEL"/>
    <s v="NO Label"/>
    <m/>
    <m/>
    <m/>
    <m/>
    <m/>
    <m/>
  </r>
  <r>
    <s v="YES"/>
    <n v="40000801"/>
    <s v="JD TORQ-GARD II CI4 15W40 GRANEL"/>
    <s v="GRANEL"/>
    <x v="0"/>
    <x v="0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1176A03Q"/>
    <s v="001E9621"/>
    <s v="001176"/>
    <s v="A03Q"/>
    <n v="2710193200"/>
    <s v="GRANEL"/>
    <s v="NO Label"/>
    <m/>
    <m/>
    <m/>
    <m/>
    <m/>
    <m/>
  </r>
  <r>
    <s v="YES"/>
    <n v="40000809"/>
    <s v="JD TORQ-GARD II CI4 15W40 TB 209L "/>
    <s v="209L"/>
    <x v="0"/>
    <x v="0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2VIDA435"/>
    <s v="001E9621"/>
    <s v="002VID"/>
    <s v="A435"/>
    <n v="2710193200"/>
    <s v="TAMBOR"/>
    <s v="Pre Printed"/>
    <m/>
    <m/>
    <m/>
    <m/>
    <m/>
    <m/>
  </r>
  <r>
    <s v="YES"/>
    <n v="40000855"/>
    <s v="JD TORQ-GARD II CI4 15W40 FR 20L"/>
    <s v="20L"/>
    <x v="0"/>
    <x v="0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2VWLA435"/>
    <s v="001E9621"/>
    <s v="002VWL"/>
    <s v="A435"/>
    <n v="2710193200"/>
    <s v="BOMBONA"/>
    <s v="Pre Printed"/>
    <m/>
    <m/>
    <m/>
    <m/>
    <m/>
    <m/>
  </r>
  <r>
    <s v="YES"/>
    <n v="45500905"/>
    <s v="Helix Ultra AH 0W-30 (SP/GF-6A) CX 12X1L"/>
    <s v="12x1L"/>
    <x v="0"/>
    <x v="0"/>
    <x v="0"/>
    <s v="HYUNDAI"/>
    <m/>
    <s v="HELIX ULTRA AH 0W30 SP/GF-6A GRANEL"/>
    <s v="Local"/>
    <s v="Y"/>
    <d v="2021-07-01T00:00:00"/>
    <s v="Premium"/>
    <m/>
    <s v="NO"/>
    <s v="NA"/>
    <s v="NA"/>
    <s v="NA"/>
    <s v="Shell Ilha"/>
    <s v="001I9544002W21A401"/>
    <s v="001I9544"/>
    <s v="002W21"/>
    <s v="A401"/>
    <n v="2710193200"/>
    <s v="1 L"/>
    <s v="Pre Printed"/>
    <m/>
    <m/>
    <m/>
    <m/>
    <m/>
    <m/>
  </r>
  <r>
    <s v="YES"/>
    <n v="40000905"/>
    <s v="JD TORQ-GARD II CI4 15W40 CX 12X1L"/>
    <s v="12x1L"/>
    <x v="0"/>
    <x v="0"/>
    <x v="0"/>
    <s v="JD"/>
    <s v="JD TORQ-GARD II CI4 15W40"/>
    <s v="RIMULA R3 EXTRA 15W40 CI-4 GRANEL"/>
    <s v="Local"/>
    <s v="Y"/>
    <d v="2018-06-06T00:00:00"/>
    <s v="Mainstream"/>
    <m/>
    <s v="NO"/>
    <s v="NA"/>
    <s v="NA"/>
    <s v="NA"/>
    <s v="Shell Ilha"/>
    <s v="001E9621002W20A435"/>
    <s v="001E9621"/>
    <s v="002W20"/>
    <s v="A435"/>
    <n v="2710193200"/>
    <s v="1 L"/>
    <s v="Pre Printed"/>
    <m/>
    <m/>
    <m/>
    <m/>
    <m/>
    <m/>
  </r>
  <r>
    <s v="YES"/>
    <n v="40000967"/>
    <s v="JD TORQ-GARD II CI-4 15W40 TB1000L"/>
    <s v="1000L"/>
    <x v="0"/>
    <x v="0"/>
    <x v="0"/>
    <s v="JD"/>
    <s v="JD TORQ-GARD II CI4 15W40"/>
    <s v="RIMULA R3 EXTRA 15W40 CI-4 GRANEL"/>
    <s v="Local"/>
    <s v="Y"/>
    <d v="2020-03-04T00:00:00"/>
    <s v="Mainstream"/>
    <m/>
    <s v="NO"/>
    <s v="NA"/>
    <s v="NA"/>
    <s v="NA"/>
    <s v="Shell Ilha"/>
    <s v="001E9621002VJWA435"/>
    <s v="001E9621"/>
    <s v="002VJW"/>
    <s v="A435"/>
    <n v="2710193200"/>
    <s v="TB 1000"/>
    <s v="Pre Printed"/>
    <m/>
    <m/>
    <m/>
    <m/>
    <m/>
    <m/>
  </r>
  <r>
    <s v="YES"/>
    <n v="52900988"/>
    <s v="GADUS S3 V460 XD2 TAMBOR"/>
    <s v="180 KG"/>
    <x v="0"/>
    <x v="1"/>
    <x v="0"/>
    <s v="Shell Brand"/>
    <m/>
    <s v="GADUS S3 V460 XD2 GRANEL"/>
    <s v="Local"/>
    <s v="Y"/>
    <d v="2012-05-22T00:00:00"/>
    <s v="Premium"/>
    <m/>
    <s v="NO"/>
    <s v="NA"/>
    <s v="NA"/>
    <s v="NA"/>
    <s v="Shell Ilha"/>
    <s v="001D8435002VH7A309"/>
    <s v="001D8435"/>
    <s v="002VH7"/>
    <s v="A309"/>
    <n v="2710199900"/>
    <s v="TAMBOR"/>
    <s v="Post Printed"/>
    <m/>
    <m/>
    <m/>
    <s v="5011987199941"/>
    <m/>
    <m/>
  </r>
  <r>
    <s v="YES"/>
    <n v="50101801"/>
    <s v="VOLVO GRAXA LUBRIFICANTE GRANEL"/>
    <s v="GRANEL"/>
    <x v="0"/>
    <x v="0"/>
    <x v="0"/>
    <s v="VOLVO"/>
    <m/>
    <s v="VOLVO GRAXA LUBRIFICANTE GRANEL"/>
    <s v="Local"/>
    <s v="Y"/>
    <d v="2020-07-16T00:00:00"/>
    <s v="Mainstream"/>
    <m/>
    <s v="NO"/>
    <s v="NA"/>
    <s v="NA"/>
    <s v="NA"/>
    <s v="Shell Ilha"/>
    <s v="001I5183"/>
    <s v="001I5183"/>
    <s v="001I51"/>
    <s v="5183"/>
    <n v="2710199900"/>
    <s v="GRANEL"/>
    <s v="NO Label"/>
    <m/>
    <m/>
    <m/>
    <m/>
    <m/>
    <m/>
  </r>
  <r>
    <s v="YES"/>
    <n v="52601807"/>
    <s v="RHODINA BBZ TB. 170KG"/>
    <s v="170KG"/>
    <x v="0"/>
    <x v="1"/>
    <x v="0"/>
    <s v="Shell Brand"/>
    <m/>
    <s v="Importado"/>
    <s v="Importado"/>
    <s v="Y"/>
    <d v="2012-07-06T00:00:00"/>
    <s v="Premium"/>
    <m/>
    <s v="NO"/>
    <s v="NA"/>
    <s v="NA"/>
    <s v="NA"/>
    <s v="GLC (Alemanha)"/>
    <s v="001B0909002VT9A0H5"/>
    <s v="001B0909"/>
    <s v="002VT9"/>
    <s v="A0H5"/>
    <n v="3403190000"/>
    <s v="TAMBOR"/>
    <s v="etiqueta nacionalização"/>
    <m/>
    <m/>
    <n v="550012763"/>
    <m/>
    <m/>
    <m/>
  </r>
  <r>
    <s v="YES"/>
    <n v="43201809"/>
    <s v="JD BREAK-IN OIL TB 209L"/>
    <s v="209L"/>
    <x v="0"/>
    <x v="0"/>
    <x v="0"/>
    <s v="JD"/>
    <s v="JD BREAK-IN"/>
    <s v="JD BREAK-IN OIL GRANEL"/>
    <s v="Local"/>
    <s v="Y"/>
    <d v="2015-03-02T00:00:00"/>
    <s v="Mainstream"/>
    <m/>
    <s v="NO"/>
    <s v="NA"/>
    <s v="NA"/>
    <s v="NA"/>
    <s v="Shell Ilha"/>
    <s v="901L3559002VIDA435"/>
    <s v="901L3559"/>
    <s v="002VID"/>
    <s v="A435"/>
    <n v="2710193200"/>
    <s v="TAMBOR"/>
    <s v="Pre Printed"/>
    <m/>
    <m/>
    <m/>
    <m/>
    <m/>
    <m/>
  </r>
  <r>
    <s v="YES"/>
    <n v="52601816"/>
    <s v="RHODINA BBZ BD 20KG"/>
    <s v="18KG"/>
    <x v="0"/>
    <x v="1"/>
    <x v="0"/>
    <s v="Shell Brand"/>
    <m/>
    <s v="Importado"/>
    <s v="Importado"/>
    <s v="Y"/>
    <d v="2013-11-21T00:00:00"/>
    <s v="Premium"/>
    <m/>
    <s v="NO"/>
    <s v="NA"/>
    <s v="NA"/>
    <s v="NA"/>
    <s v="GLC (Alemanha)"/>
    <s v="001B0909002XECA1P5 "/>
    <s v="001B0909"/>
    <s v="02XECA"/>
    <s v="1P5 "/>
    <n v="3403190000"/>
    <s v="TAMBOR"/>
    <s v="etiqueta nacionalização"/>
    <m/>
    <m/>
    <n v="550034440"/>
    <m/>
    <m/>
    <m/>
  </r>
  <r>
    <s v="YES"/>
    <n v="50101817"/>
    <s v="VOLVO GRAXA LUBRIFICANTE PARA ROLAMENTO "/>
    <s v="18KG"/>
    <x v="0"/>
    <x v="0"/>
    <x v="0"/>
    <s v="VOLVO"/>
    <m/>
    <s v="VOLVO GRAXA LUBRIFICANTE GRANEL"/>
    <s v="Local"/>
    <s v="Y"/>
    <d v="2020-09-01T00:00:00"/>
    <s v="Mainstream"/>
    <m/>
    <s v="NO"/>
    <s v="NA"/>
    <s v="NA"/>
    <s v="NA"/>
    <s v="Shell Ilha"/>
    <s v="001I5181002XYQA1SH"/>
    <s v="001I5181"/>
    <s v="002XYQ"/>
    <s v="A1SH"/>
    <n v="2710199900"/>
    <s v="BALDE"/>
    <s v="Post Printed"/>
    <m/>
    <m/>
    <m/>
    <m/>
    <m/>
    <m/>
  </r>
  <r>
    <s v="YES"/>
    <n v="45301849"/>
    <s v="OMALA S4 WE 320 TB 209L"/>
    <s v="209L"/>
    <x v="0"/>
    <x v="1"/>
    <x v="0"/>
    <s v="Shell Brand"/>
    <m/>
    <s v="Importado"/>
    <s v="Importado"/>
    <s v="Y"/>
    <d v="2011-11-01T00:00:00"/>
    <s v="Premium"/>
    <m/>
    <s v="NO"/>
    <s v="NA"/>
    <s v="NA"/>
    <s v="NA"/>
    <s v="GLC (Alemanha)"/>
    <s v="001D7858002VSHA246"/>
    <s v="001D7858"/>
    <s v="002VSH"/>
    <s v="A246"/>
    <n v="3403990000"/>
    <s v="TAMBOR"/>
    <s v="etiqueta nacionalização"/>
    <m/>
    <m/>
    <n v="550027170"/>
    <m/>
    <m/>
    <m/>
  </r>
  <r>
    <s v="YES"/>
    <n v="47101849"/>
    <s v="SHELL DCT-M1 TB 209L "/>
    <s v="209L"/>
    <x v="0"/>
    <x v="1"/>
    <x v="0"/>
    <s v="Shell Brand"/>
    <m/>
    <s v="Importado"/>
    <s v="Importado"/>
    <s v="N"/>
    <d v="2016-06-09T00:00:00"/>
    <s v="Mainstream"/>
    <m/>
    <s v="NO"/>
    <s v="NA"/>
    <s v="NA"/>
    <s v="NA"/>
    <s v="GLC (Alemanha)"/>
    <s v="001D9606002VSHA18H"/>
    <s v="001D9606"/>
    <s v="002VSH"/>
    <s v="A18H"/>
    <n v="3819000000"/>
    <s v="TAMBOR"/>
    <s v="etiqueta nacionalização"/>
    <m/>
    <m/>
    <n v="550025517"/>
    <m/>
    <m/>
    <m/>
  </r>
  <r>
    <s v="YES"/>
    <n v="40001905"/>
    <s v="ADVANCE 4T AX7 10W-40 SM/MA2 CX 12X1L"/>
    <s v="12x1L"/>
    <x v="0"/>
    <x v="1"/>
    <x v="0"/>
    <s v="Shell Brand"/>
    <m/>
    <s v="ADVANCE 4T AX7 10W-40 SM/MA2 GRANEL"/>
    <s v="Local"/>
    <s v="N"/>
    <d v="2018-06-29T00:00:00"/>
    <s v="Premium"/>
    <m/>
    <s v="NO"/>
    <s v="NA"/>
    <s v="NA"/>
    <s v="NA"/>
    <s v="Shell Ilha"/>
    <s v="001F4017002W22A1SN"/>
    <s v="001F4017"/>
    <s v="002W22"/>
    <s v="A1SN"/>
    <n v="2710193200"/>
    <s v="1 L"/>
    <s v="Pre Printed"/>
    <m/>
    <m/>
    <m/>
    <s v="'05011987046986"/>
    <s v="'05011987046993"/>
    <m/>
  </r>
  <r>
    <s v="YES"/>
    <n v="43201905"/>
    <s v="JD BREAK-IN OIL CX 12X1L"/>
    <s v="12x1L"/>
    <x v="0"/>
    <x v="0"/>
    <x v="0"/>
    <s v="JD"/>
    <s v="JD BREAK-IN"/>
    <s v="JD BREAK-IN OIL GRANEL"/>
    <s v="Local"/>
    <s v="Y"/>
    <d v="2016-10-10T00:00:00"/>
    <s v="Mainstream"/>
    <m/>
    <s v="NO"/>
    <s v="NA"/>
    <s v="NA"/>
    <s v="NA"/>
    <s v="Shell Ilha"/>
    <s v="901L3559002W20A435"/>
    <s v="901L3559"/>
    <s v="002W20"/>
    <s v="A435"/>
    <n v="2710193200"/>
    <s v="1 L"/>
    <s v="Pre Printed"/>
    <m/>
    <m/>
    <m/>
    <m/>
    <m/>
    <m/>
  </r>
  <r>
    <s v="YES"/>
    <n v="52201988"/>
    <s v="ALVANIA 0854 TB 180KG"/>
    <s v="180 KG"/>
    <x v="0"/>
    <x v="1"/>
    <x v="0"/>
    <s v="Shell Brand"/>
    <m/>
    <s v="ALVANIA 0854 GRANEL"/>
    <s v="Local"/>
    <s v="Y"/>
    <d v="2013-05-10T00:00:00"/>
    <s v="Mainstream"/>
    <m/>
    <s v="NO"/>
    <s v="NA"/>
    <s v="NA"/>
    <s v="NA"/>
    <s v="Shell Ilha"/>
    <s v="001B2486002VH7A309"/>
    <s v="001B2486"/>
    <s v="002VH7"/>
    <s v="A309"/>
    <n v="2710199900"/>
    <s v="TAMBOR"/>
    <s v="Post Printed"/>
    <m/>
    <m/>
    <m/>
    <s v="5011987008281"/>
    <m/>
    <m/>
  </r>
  <r>
    <s v="YES"/>
    <n v="50101988"/>
    <s v="VOLVO GRAXA LUBRIFICANTE PARA CHASSI "/>
    <s v="180 KG"/>
    <x v="0"/>
    <x v="0"/>
    <x v="0"/>
    <s v="VOLVO"/>
    <m/>
    <s v="VOLVO GRAXA LUBRIFICANTE GRANEL"/>
    <s v="Local"/>
    <s v="Y"/>
    <d v="2020-09-01T00:00:00"/>
    <s v="Mainstream"/>
    <m/>
    <s v="NO"/>
    <s v="NA"/>
    <s v="NA"/>
    <s v="NA"/>
    <s v="Shell Ilha"/>
    <s v="001I5183002XYPA1SH"/>
    <s v="001I5183"/>
    <s v="002XYP"/>
    <s v="A1SH"/>
    <n v="2710199900"/>
    <s v="TAMBOR"/>
    <s v="Pre Printed"/>
    <m/>
    <m/>
    <m/>
    <m/>
    <m/>
    <m/>
  </r>
  <r>
    <s v="YES"/>
    <n v="52902807"/>
    <s v="GADUS S4 OGH 160 TAMBOR"/>
    <s v="190KG"/>
    <x v="0"/>
    <x v="1"/>
    <x v="0"/>
    <s v="Shell Brand"/>
    <m/>
    <s v="Importado"/>
    <s v="Importado"/>
    <s v="N"/>
    <d v="2018-06-22T00:00:00"/>
    <s v="Premium"/>
    <m/>
    <s v="NO"/>
    <s v="NA"/>
    <s v="NA"/>
    <s v="NA"/>
    <s v="SOPUS (EUA)"/>
    <s v="001D8495002WBQA0II"/>
    <s v="001D8495"/>
    <s v="002WBQ"/>
    <s v="A0II"/>
    <n v="3403190000"/>
    <s v="TAMBOR"/>
    <s v="etiqueta nacionalização"/>
    <m/>
    <m/>
    <n v="550048272"/>
    <m/>
    <m/>
    <m/>
  </r>
  <r>
    <s v="YES"/>
    <n v="45502809"/>
    <s v="Helix HX8 AH 5W-30 (SN/GF-5) TB 209L"/>
    <s v="209L"/>
    <x v="0"/>
    <x v="0"/>
    <x v="0"/>
    <s v="HYUNDAI"/>
    <m/>
    <s v="HELIX HX8  5W30 SN GF5 GRANEL"/>
    <s v="Local"/>
    <s v="Y"/>
    <d v="2021-05-25T00:00:00"/>
    <s v="Premium"/>
    <m/>
    <s v="NO"/>
    <s v="NA"/>
    <s v="NA"/>
    <s v="NA"/>
    <s v="Shell Ilha"/>
    <s v="001G9503002VSHA401"/>
    <s v="001G9503"/>
    <s v="002VSH"/>
    <s v="A401"/>
    <n v="2710193200"/>
    <s v="TAMBOR"/>
    <s v="Post Printed"/>
    <m/>
    <m/>
    <m/>
    <m/>
    <m/>
    <m/>
  </r>
  <r>
    <s v="YES"/>
    <n v="52902816"/>
    <s v="GADUS S2 V220 AD1 BD 18KG"/>
    <s v="18KG"/>
    <x v="0"/>
    <x v="1"/>
    <x v="0"/>
    <s v="Shell Brand"/>
    <m/>
    <s v="GADUS S2 V220 AD1 GRANEL"/>
    <s v="Local"/>
    <s v="Y"/>
    <d v="2013-06-06T00:00:00"/>
    <s v="Premium"/>
    <m/>
    <s v="NO"/>
    <s v="NA"/>
    <s v="NA"/>
    <s v="NA"/>
    <s v="Shell Ilha"/>
    <s v="001D8457002XD7A309"/>
    <s v="001D8457"/>
    <s v="002XD7"/>
    <s v="A309"/>
    <n v="2710199900"/>
    <s v="BALDE"/>
    <s v="Post Printed"/>
    <m/>
    <m/>
    <m/>
    <s v="5011987230170"/>
    <m/>
    <m/>
  </r>
  <r>
    <s v="YES"/>
    <n v="45302849"/>
    <s v="OMALA S4 WE 460 TB 209L"/>
    <s v="209L"/>
    <x v="0"/>
    <x v="1"/>
    <x v="0"/>
    <s v="Shell Brand"/>
    <m/>
    <s v="Importado"/>
    <s v="Importado"/>
    <s v="Y"/>
    <d v="2011-12-22T00:00:00"/>
    <s v="Premium"/>
    <m/>
    <s v="NO"/>
    <s v="NA"/>
    <s v="NA"/>
    <s v="NA"/>
    <s v="GLC (Alemanha)"/>
    <s v="001D7859002VSHA246"/>
    <s v="001D7859"/>
    <s v="002VSH"/>
    <s v="A246"/>
    <n v="3403990000"/>
    <s v="TAMBOR"/>
    <s v="etiqueta nacionalização"/>
    <m/>
    <m/>
    <n v="550027189"/>
    <m/>
    <m/>
    <m/>
  </r>
  <r>
    <s v="YES"/>
    <n v="45502905"/>
    <s v="Helix HX8 AH 5W-30 (SN/GF-5) CX 12X1L"/>
    <s v="12x1L"/>
    <x v="0"/>
    <x v="0"/>
    <x v="0"/>
    <s v="HYUNDAI"/>
    <m/>
    <s v="HELIX HX8  5W30 SN GF5 GRANEL"/>
    <s v="Local"/>
    <s v="Y"/>
    <d v="2021-09-20T00:00:00"/>
    <s v="Premium"/>
    <m/>
    <s v="NO"/>
    <s v="NA"/>
    <s v="NA"/>
    <s v="NA"/>
    <s v="Shell Ilha"/>
    <s v="001G9503002W21A401"/>
    <s v="001G9503"/>
    <s v="002W21"/>
    <s v="A401"/>
    <n v="2710193200"/>
    <s v="1 L"/>
    <s v="Pre Printed"/>
    <m/>
    <m/>
    <m/>
    <s v="5011987101333"/>
    <s v="5011987101319"/>
    <m/>
  </r>
  <r>
    <s v="YES"/>
    <n v="52603891"/>
    <s v="RHODINA BBZ CARTUCHO 12X0.38KG"/>
    <s v="12x0.38K"/>
    <x v="0"/>
    <x v="1"/>
    <x v="0"/>
    <s v="Shell Brand"/>
    <m/>
    <s v="Importado"/>
    <s v="Importado"/>
    <s v="Y"/>
    <d v="2013-05-23T00:00:00"/>
    <s v="Premium"/>
    <m/>
    <s v="NO"/>
    <s v="NA"/>
    <s v="NA"/>
    <s v="NA"/>
    <s v="GLC (Alemanha)"/>
    <s v="001B0909002VT7A309"/>
    <s v="001B0909"/>
    <s v="002VT7"/>
    <s v="A309"/>
    <n v="3403190000"/>
    <s v="PEQUENO EMBALADO"/>
    <s v="etiqueta nacionalização"/>
    <m/>
    <m/>
    <n v="550023938"/>
    <m/>
    <m/>
    <m/>
  </r>
  <r>
    <s v="YES"/>
    <n v="43204801"/>
    <s v="JD HY-GARD GRANEL"/>
    <s v="GRANEL"/>
    <x v="0"/>
    <x v="0"/>
    <x v="0"/>
    <s v="JD"/>
    <s v="JD HY-GARD"/>
    <s v="JD HY-GARD GRANEL"/>
    <s v="Local"/>
    <s v="Y"/>
    <d v="2013-06-19T00:00:00"/>
    <s v="Mainstream"/>
    <m/>
    <s v="NO"/>
    <s v="NA"/>
    <s v="NA"/>
    <s v="NA"/>
    <s v="Shell Ilha"/>
    <s v="001B0498001176A03Q"/>
    <s v="001B0498"/>
    <s v="001176"/>
    <s v="A03Q"/>
    <n v="2710193200"/>
    <s v="GRANEL"/>
    <s v="NO Label"/>
    <m/>
    <m/>
    <m/>
    <m/>
    <m/>
    <m/>
  </r>
  <r>
    <s v="YES"/>
    <n v="51004807"/>
    <s v="GADUS S2 OG 50 TB 190KG (IMP)"/>
    <s v="190KG"/>
    <x v="0"/>
    <x v="1"/>
    <x v="0"/>
    <s v="Shell Brand"/>
    <m/>
    <s v="Importado"/>
    <s v="Importado"/>
    <s v="N"/>
    <d v="2020-08-29T00:00:00"/>
    <s v="Premium"/>
    <m/>
    <s v="NO"/>
    <s v="NA"/>
    <s v="NA"/>
    <s v="NA"/>
    <s v="GLC"/>
    <s v="001D8493002VH9A1WJ"/>
    <s v="001D8493"/>
    <s v="002VH9"/>
    <s v="A1WJ"/>
    <n v="34031900"/>
    <s v="TAMBOR"/>
    <s v="etiqueta nacionalização"/>
    <m/>
    <m/>
    <n v="550052217"/>
    <m/>
    <m/>
    <m/>
  </r>
  <r>
    <s v="YES"/>
    <n v="43204809"/>
    <s v="JD HY-GARD TB 209L"/>
    <s v="209L"/>
    <x v="0"/>
    <x v="0"/>
    <x v="0"/>
    <s v="JD"/>
    <s v="JD HY-GARD"/>
    <s v="JD HY-GARD GRANEL"/>
    <s v="Local"/>
    <s v="Y"/>
    <d v="2013-07-09T00:00:00"/>
    <s v="Mainstream"/>
    <m/>
    <s v="NO"/>
    <s v="NA"/>
    <s v="NA"/>
    <s v="NA"/>
    <s v="Shell Ilha"/>
    <s v="001B0498002VIDA435"/>
    <s v="001B0498"/>
    <s v="002VID"/>
    <s v="A435"/>
    <n v="2710193200"/>
    <s v="TAMBOR"/>
    <s v="Pre Printed"/>
    <m/>
    <m/>
    <m/>
    <m/>
    <m/>
    <m/>
  </r>
  <r>
    <s v="YES"/>
    <n v="43204855"/>
    <s v="JD HY-GARD FR 20L"/>
    <s v="20L"/>
    <x v="0"/>
    <x v="0"/>
    <x v="0"/>
    <s v="JD"/>
    <s v="JD HY-GARD"/>
    <s v="JD HY-GARD GRANEL"/>
    <s v="Local"/>
    <s v="Y"/>
    <d v="2013-06-25T00:00:00"/>
    <s v="Mainstream"/>
    <m/>
    <s v="NO"/>
    <s v="NA"/>
    <s v="NA"/>
    <s v="NA"/>
    <s v="Shell Ilha"/>
    <s v="001B0498002VPMA435"/>
    <s v="001B0498"/>
    <s v="002VPM"/>
    <s v="A435"/>
    <n v="2710193200"/>
    <s v="BOMBONA"/>
    <s v="Pre Printed"/>
    <m/>
    <m/>
    <m/>
    <m/>
    <m/>
    <m/>
  </r>
  <r>
    <s v="YES"/>
    <n v="43204905"/>
    <s v="JD HY-GARD CX 12X1L"/>
    <s v="12x1L"/>
    <x v="0"/>
    <x v="0"/>
    <x v="0"/>
    <s v="JD"/>
    <s v="JD HY-GARD"/>
    <s v="JD HY-GARD GRANEL"/>
    <s v="Local"/>
    <s v="Y"/>
    <d v="2015-06-01T00:00:00"/>
    <s v="Mainstream"/>
    <m/>
    <s v="NO"/>
    <s v="NA"/>
    <s v="NA"/>
    <s v="NA"/>
    <s v="Shell Ilha"/>
    <s v="001B0498002W20A435"/>
    <s v="001B0498"/>
    <s v="002W20"/>
    <s v="A435"/>
    <n v="2710193200"/>
    <s v="1 L"/>
    <s v="Pre Printed"/>
    <m/>
    <m/>
    <m/>
    <m/>
    <m/>
    <m/>
  </r>
  <r>
    <s v="YES"/>
    <n v="43204967"/>
    <s v="JD HY-GARD TB1000 OW"/>
    <s v="1000L"/>
    <x v="0"/>
    <x v="0"/>
    <x v="0"/>
    <s v="JD"/>
    <s v="JD HY-GARD"/>
    <s v="JD HY-GARD GRANEL"/>
    <s v="Local"/>
    <s v="Y"/>
    <d v="2014-05-16T00:00:00"/>
    <s v="Mainstream"/>
    <m/>
    <s v="NO"/>
    <s v="NA"/>
    <s v="NA"/>
    <s v="NA"/>
    <s v="Shell Ilha"/>
    <s v="001B0498002VJWA435"/>
    <s v="001B0498"/>
    <s v="002VJW"/>
    <s v="A435"/>
    <n v="2710193200"/>
    <s v="TB 1000"/>
    <s v="Pre Printed"/>
    <m/>
    <m/>
    <m/>
    <m/>
    <m/>
    <m/>
  </r>
  <r>
    <s v="YES"/>
    <n v="51005807"/>
    <s v="GADUS S2 OG 80 TB 190KG"/>
    <s v="190KG"/>
    <x v="0"/>
    <x v="1"/>
    <x v="0"/>
    <s v="Shell Brand"/>
    <m/>
    <s v="Importado"/>
    <s v="Importado"/>
    <s v="Y"/>
    <d v="2019-11-04T00:00:00"/>
    <s v="Premium"/>
    <m/>
    <s v="NO"/>
    <s v="NA"/>
    <s v="NA"/>
    <s v="NA"/>
    <s v="SCHAEFFER"/>
    <s v="001D8496002VH9A1WJ"/>
    <s v="001D8496"/>
    <s v="002VH9"/>
    <s v="A1WJ"/>
    <n v="3403190000"/>
    <s v="TAMBOR"/>
    <s v="etiqueta nacionalização"/>
    <m/>
    <m/>
    <n v="550052258"/>
    <m/>
    <m/>
    <m/>
  </r>
  <r>
    <s v="YES"/>
    <n v="43705809"/>
    <s v="TELLUS S2 V 32 TB 209L"/>
    <s v="209L"/>
    <x v="0"/>
    <x v="1"/>
    <x v="0"/>
    <s v="Shell Brand"/>
    <m/>
    <s v="TELLUS S2 V 32 GRANEL"/>
    <s v="Local"/>
    <s v="Y"/>
    <d v="2016-02-15T00:00:00"/>
    <s v="Mainstream"/>
    <m/>
    <s v="NO"/>
    <s v="NA"/>
    <s v="NA"/>
    <s v="NA"/>
    <s v="Shell Ilha"/>
    <s v="001D7749002VSHA309"/>
    <s v="001D7749"/>
    <s v="002VSH"/>
    <s v="A309"/>
    <n v="2710193200"/>
    <s v="TAMBOR"/>
    <s v="Post Printed"/>
    <m/>
    <m/>
    <m/>
    <s v="5011987197008"/>
    <m/>
    <m/>
  </r>
  <r>
    <s v="YES"/>
    <n v="43705855"/>
    <s v="TELLUS S2 V 32 FR 20L"/>
    <s v="20L"/>
    <x v="0"/>
    <x v="1"/>
    <x v="0"/>
    <s v="Shell Brand"/>
    <m/>
    <s v="TELLUS S2 V 32 GRANEL"/>
    <s v="Local"/>
    <s v="N"/>
    <d v="2020-07-15T00:00:00"/>
    <s v="Mainstream"/>
    <m/>
    <s v="NO"/>
    <s v="NA"/>
    <s v="NA"/>
    <s v="NA"/>
    <s v="Shell Ilha"/>
    <s v="001D7749002VWLA309"/>
    <s v="001D7749"/>
    <s v="002VWL"/>
    <s v="A309"/>
    <n v="2710193200"/>
    <s v="BOMBONA"/>
    <s v="Pre Printed"/>
    <m/>
    <m/>
    <m/>
    <s v="'05011987261150"/>
    <m/>
    <m/>
  </r>
  <r>
    <s v="YES"/>
    <n v="51005896"/>
    <s v="GADUS S2 OG 80 TB 204KG"/>
    <s v="204KG"/>
    <x v="1"/>
    <x v="1"/>
    <x v="0"/>
    <s v="Shell Brand"/>
    <m/>
    <s v="Importado"/>
    <s v="Importado"/>
    <s v="Y"/>
    <d v="2013-10-31T00:00:00"/>
    <s v="Premium"/>
    <m/>
    <s v="YES"/>
    <n v="51005807"/>
    <s v="GADUS S2 OG 80 TB 190KG"/>
    <s v="190 KG"/>
    <s v="SCHAEFFER"/>
    <s v="001D8496002VH9A1WJ"/>
    <s v="001D8496"/>
    <s v="002VH9"/>
    <s v="A1WJ"/>
    <n v="3403190000"/>
    <s v="TAMBOR"/>
    <s v="etiqueta nacionalização"/>
    <m/>
    <m/>
    <s v="-"/>
    <m/>
    <m/>
    <m/>
  </r>
  <r>
    <s v="YES"/>
    <n v="52905980"/>
    <s v="GADUS S3 V220C 2 CARTUCHO 12X0.4KG"/>
    <s v="12x0.4K"/>
    <x v="0"/>
    <x v="1"/>
    <x v="0"/>
    <s v="Shell Brand"/>
    <m/>
    <s v="Importado"/>
    <s v="Importado"/>
    <s v="Y"/>
    <d v="2014-05-02T00:00:00"/>
    <s v="Premium"/>
    <m/>
    <s v="NO"/>
    <s v="NA"/>
    <s v="NA"/>
    <s v="NA"/>
    <s v="GLC (Alemanha)"/>
    <s v="001D8425002VGFA10E"/>
    <s v="001D8425"/>
    <s v="002VGF"/>
    <s v="A10E"/>
    <n v="3403190000"/>
    <s v="PEQUENO EMBALADO"/>
    <s v="etiqueta nacionalização"/>
    <m/>
    <m/>
    <n v="550028002"/>
    <m/>
    <m/>
    <m/>
  </r>
  <r>
    <s v="YES"/>
    <n v="43705981"/>
    <s v="TELLUS S2 V 32 TB1000 METALICO"/>
    <s v="1000L"/>
    <x v="0"/>
    <x v="1"/>
    <x v="0"/>
    <s v="Shell Brand"/>
    <m/>
    <s v="TELLUS S2 V 32 GRANEL"/>
    <s v="Local"/>
    <s v="Y"/>
    <s v="-"/>
    <s v="Mainstream"/>
    <m/>
    <s v="NO"/>
    <s v="NA"/>
    <s v="NA"/>
    <s v="NA"/>
    <s v="Shell Ilha"/>
    <s v="001D7749002VJWA309"/>
    <s v="001D7749"/>
    <s v="002VJW"/>
    <s v="A309"/>
    <n v="2710193200"/>
    <s v="TB 1000"/>
    <s v="Post Printed"/>
    <m/>
    <m/>
    <m/>
    <s v="5011987027589"/>
    <m/>
    <m/>
  </r>
  <r>
    <s v="YES"/>
    <n v="43706801"/>
    <s v="TELLUS S2 V 68 GRANEL"/>
    <s v="GRANEL"/>
    <x v="0"/>
    <x v="1"/>
    <x v="0"/>
    <s v="Shell Brand"/>
    <m/>
    <s v="TELLUS S2 V 68 GRANEL"/>
    <s v="Local"/>
    <s v="Y"/>
    <d v="2011-11-09T00:00:00"/>
    <s v="Mainstream"/>
    <m/>
    <s v="NO"/>
    <s v="NA"/>
    <s v="NA"/>
    <s v="NA"/>
    <s v="Shell Ilha"/>
    <s v="001D7751001176A03Q"/>
    <s v="001D7751"/>
    <s v="001176"/>
    <s v="A03Q"/>
    <n v="2710193200"/>
    <s v="GRANEL"/>
    <s v="NO Label"/>
    <m/>
    <m/>
    <m/>
    <m/>
    <m/>
    <m/>
  </r>
  <r>
    <s v="YES"/>
    <n v="51006807"/>
    <s v="GADUS S2 OG 85 TB 190KG"/>
    <s v="190KG"/>
    <x v="0"/>
    <x v="1"/>
    <x v="0"/>
    <s v="Shell Brand"/>
    <m/>
    <s v="Importado"/>
    <s v="Importado"/>
    <s v="N"/>
    <d v="2019-11-14T00:00:00"/>
    <s v="Premium"/>
    <m/>
    <s v="NO"/>
    <s v="NA"/>
    <s v="NA"/>
    <s v="NA"/>
    <s v="SCHAEFFER"/>
    <s v="001D8497002VUUNAMD"/>
    <s v="001D8497"/>
    <s v="002VUU"/>
    <s v="NAMD"/>
    <n v="3403190000"/>
    <s v="TAMBOR"/>
    <s v="etiqueta nacionalização"/>
    <m/>
    <m/>
    <s v="-"/>
    <m/>
    <m/>
    <m/>
  </r>
  <r>
    <s v="YES"/>
    <n v="43706809"/>
    <s v="TELLUS S2 V 68 TB 209L"/>
    <s v="209L"/>
    <x v="0"/>
    <x v="1"/>
    <x v="0"/>
    <s v="Shell Brand"/>
    <m/>
    <s v="TELLUS S2 V 68 GRANEL"/>
    <s v="Local"/>
    <s v="Y"/>
    <d v="2011-11-09T00:00:00"/>
    <s v="Mainstream"/>
    <m/>
    <s v="NO"/>
    <s v="NA"/>
    <s v="NA"/>
    <s v="NA"/>
    <s v="Shell Ilha"/>
    <s v="001D7751002VSHA309"/>
    <s v="001D7751"/>
    <s v="002VSH"/>
    <s v="A309"/>
    <n v="2710193200"/>
    <s v="TAMBOR"/>
    <s v="Post Printed"/>
    <m/>
    <m/>
    <m/>
    <s v="5011987196872"/>
    <m/>
    <m/>
  </r>
  <r>
    <s v="YES"/>
    <n v="51006816"/>
    <s v="GADUS S2 OG 85 BD 18KG"/>
    <s v="18KG"/>
    <x v="0"/>
    <x v="1"/>
    <x v="0"/>
    <s v="Shell Brand"/>
    <m/>
    <s v="Importado"/>
    <s v="Importado"/>
    <s v="Y"/>
    <d v="2013-10-31T00:00:00"/>
    <s v="Premium"/>
    <m/>
    <s v="NO"/>
    <s v="NA"/>
    <s v="NA"/>
    <s v="NA"/>
    <s v="SCHAEFFER"/>
    <s v="001D8497002XD7A1WJ"/>
    <s v="001D8497"/>
    <s v="002XD7"/>
    <s v="A1WJ"/>
    <n v="3403190000"/>
    <s v="TAMBOR"/>
    <s v="etiqueta nacionalização"/>
    <m/>
    <m/>
    <s v="-"/>
    <m/>
    <m/>
    <m/>
  </r>
  <r>
    <s v="YES"/>
    <n v="51006896"/>
    <s v="GADUS S2 OG 85 TB 204KG"/>
    <s v="204KG"/>
    <x v="1"/>
    <x v="1"/>
    <x v="0"/>
    <s v="Shell Brand"/>
    <m/>
    <s v="Importado"/>
    <s v="Importado"/>
    <s v="Y"/>
    <d v="2013-10-31T00:00:00"/>
    <s v="Premium"/>
    <m/>
    <s v="YES"/>
    <n v="51006807"/>
    <s v="GADUS S2 OG 85 TB 190KG"/>
    <s v="190 KG"/>
    <s v="SCHAEFFER"/>
    <s v="001D8497002VH9A1WJ"/>
    <s v="001D8497"/>
    <s v="002VH9"/>
    <s v="A1WJ"/>
    <n v="3403190000"/>
    <s v="TAMBOR"/>
    <s v="etiqueta nacionalização"/>
    <m/>
    <m/>
    <s v="-"/>
    <m/>
    <m/>
    <m/>
  </r>
  <r>
    <s v="YES"/>
    <n v="52906980"/>
    <s v="GADUS S2 V220 2 CARTUCHO 12X0.4KG"/>
    <s v="12x0.4K"/>
    <x v="0"/>
    <x v="1"/>
    <x v="0"/>
    <s v="Shell Brand"/>
    <m/>
    <s v="Importado"/>
    <s v="Importado"/>
    <s v="Y"/>
    <d v="2014-05-02T00:00:00"/>
    <s v="Premium"/>
    <m/>
    <s v="NO"/>
    <s v="NA"/>
    <s v="NA"/>
    <s v="NA"/>
    <s v="GLC (Alemanha)"/>
    <s v="001D8451002VGFA10E"/>
    <s v="001D8451"/>
    <s v="002VGF"/>
    <s v="A10E"/>
    <n v="2710199900"/>
    <s v="PEQUENO EMBALADO"/>
    <s v="etiqueta nacionalização"/>
    <m/>
    <m/>
    <n v="550028024"/>
    <m/>
    <m/>
    <m/>
  </r>
  <r>
    <s v="YES"/>
    <n v="43207801"/>
    <s v="JD PLUS 4 10W30 GRANEL"/>
    <s v="GRANEL"/>
    <x v="0"/>
    <x v="0"/>
    <x v="0"/>
    <s v="JD"/>
    <s v="JD PLUS 4 10W30"/>
    <s v="JD PLUS 4 10W30 GRANEL"/>
    <s v="Local"/>
    <s v="Y"/>
    <d v="2013-07-11T00:00:00"/>
    <s v="Mainstream"/>
    <m/>
    <s v="NO"/>
    <s v="NA"/>
    <s v="NA"/>
    <s v="NA"/>
    <s v="Shell Ilha"/>
    <s v="001E9523001176A03Q"/>
    <s v="001E9523"/>
    <s v="001176"/>
    <s v="A03Q"/>
    <n v="2710193200"/>
    <s v="GRANEL"/>
    <s v="NO Label"/>
    <m/>
    <m/>
    <m/>
    <m/>
    <m/>
    <m/>
  </r>
  <r>
    <s v="YES"/>
    <n v="43207809"/>
    <s v="JD PLUS 4 10W30 TB 209L"/>
    <s v="209L"/>
    <x v="0"/>
    <x v="0"/>
    <x v="0"/>
    <s v="JD"/>
    <s v="JD PLUS 4 10W30"/>
    <s v="JD PLUS 4 10W30 GRANEL"/>
    <s v="Local"/>
    <s v="Y"/>
    <d v="2013-07-11T00:00:00"/>
    <s v="Mainstream"/>
    <m/>
    <s v="NO"/>
    <s v="NA"/>
    <s v="NA"/>
    <s v="NA"/>
    <s v="Shell Ilha"/>
    <s v="001E9523002VIDA435"/>
    <s v="001E9523"/>
    <s v="002VID"/>
    <s v="A435"/>
    <n v="2710193200"/>
    <s v="TAMBOR"/>
    <s v="Pre Printed"/>
    <m/>
    <m/>
    <m/>
    <m/>
    <m/>
    <m/>
  </r>
  <r>
    <s v="YES"/>
    <n v="45307849"/>
    <s v="OMALA S4 GXV 150 - TAMBOR"/>
    <s v="209L"/>
    <x v="0"/>
    <x v="1"/>
    <x v="0"/>
    <s v="Shell Brand"/>
    <m/>
    <s v="Importado"/>
    <s v="Importado"/>
    <s v="N"/>
    <d v="2021-09-14T00:00:00"/>
    <s v="Premium"/>
    <m/>
    <s v="NO"/>
    <s v="NA"/>
    <s v="NA"/>
    <s v="NA"/>
    <s v="Germany"/>
    <s v="001F8461002VSHA1P5"/>
    <s v="001F8461"/>
    <s v="002VSH"/>
    <s v="A1P5"/>
    <n v="34031900"/>
    <s v="TAMBOR"/>
    <s v="etiqueta nacionalização"/>
    <m/>
    <m/>
    <n v="550047049"/>
    <m/>
    <m/>
    <m/>
  </r>
  <r>
    <s v="YES"/>
    <n v="43707849"/>
    <s v="Tellus S2 VX 15"/>
    <s v="209L"/>
    <x v="0"/>
    <x v="1"/>
    <x v="0"/>
    <s v="Shell Brand"/>
    <m/>
    <s v="Importado"/>
    <s v="Importado"/>
    <s v="N"/>
    <d v="2019-01-08T00:00:00"/>
    <s v="Mainstream"/>
    <m/>
    <s v="NO"/>
    <s v="NA"/>
    <s v="NA"/>
    <s v="NA"/>
    <s v="GLC"/>
    <s v="001F8430002VSHA246"/>
    <s v="001F8430"/>
    <s v="002VSH"/>
    <s v="A246"/>
    <n v="2710193200"/>
    <s v="TAMBOR"/>
    <s v="etiqueta nacionalização"/>
    <m/>
    <m/>
    <n v="550045510"/>
    <m/>
    <m/>
    <m/>
  </r>
  <r>
    <s v="YES"/>
    <n v="43207855"/>
    <s v="JD PLUS 4 10W30 FR 20L"/>
    <s v="20L"/>
    <x v="0"/>
    <x v="0"/>
    <x v="0"/>
    <s v="JD"/>
    <s v="JD PLUS 4 10W30"/>
    <s v="JD PLUS 4 10W30 GRANEL"/>
    <s v="Local"/>
    <s v="Y"/>
    <d v="2013-07-12T00:00:00"/>
    <s v="Mainstream"/>
    <m/>
    <s v="NO"/>
    <s v="NA"/>
    <s v="NA"/>
    <s v="NA"/>
    <s v="Shell Ilha"/>
    <s v="001E9523002VWLA435"/>
    <s v="001E9523"/>
    <s v="002VWL"/>
    <s v="A435"/>
    <n v="2710193200"/>
    <s v="BOMBONA"/>
    <s v="Pre Printed"/>
    <m/>
    <m/>
    <m/>
    <m/>
    <m/>
    <m/>
  </r>
  <r>
    <s v="YES"/>
    <n v="45307860"/>
    <s v="OMALA S4 GXV 150 BALDE"/>
    <s v="18,92L"/>
    <x v="0"/>
    <x v="1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61002VNFA246"/>
    <s v="001F8461"/>
    <s v="002VNF"/>
    <s v="A246"/>
    <n v="3403190000"/>
    <s v="BOMBONA"/>
    <s v="etiqueta nacionalização"/>
    <m/>
    <m/>
    <n v="550047048"/>
    <m/>
    <m/>
    <m/>
  </r>
  <r>
    <s v="YES"/>
    <n v="43207905"/>
    <s v="JD PLUS 4 10W30 CX 12X1L"/>
    <s v="12x1L"/>
    <x v="0"/>
    <x v="0"/>
    <x v="0"/>
    <s v="JD"/>
    <s v="JD PLUS 4 10W30"/>
    <s v="JD PLUS 4 10W30 GRANEL"/>
    <s v="Local"/>
    <s v="Y"/>
    <d v="2013-07-11T00:00:00"/>
    <s v="Mainstream"/>
    <m/>
    <s v="NO"/>
    <s v="NA"/>
    <s v="NA"/>
    <s v="NA"/>
    <s v="Shell Ilha"/>
    <s v="001E9523002W20A435"/>
    <s v="001E9523"/>
    <s v="002W20"/>
    <s v="A435"/>
    <n v="2710193200"/>
    <s v="1 L"/>
    <s v="Pre Printed"/>
    <m/>
    <m/>
    <m/>
    <m/>
    <m/>
    <m/>
  </r>
  <r>
    <s v="YES"/>
    <n v="43207967"/>
    <s v="JD PLUS 4 10W30 TB1000 OW"/>
    <s v="1000L"/>
    <x v="0"/>
    <x v="0"/>
    <x v="0"/>
    <s v="JD"/>
    <s v="JD PLUS 4 10W30"/>
    <s v="JD PLUS 4 10W30 GRANEL"/>
    <s v="Local"/>
    <s v="Y"/>
    <d v="2013-07-01T00:00:00"/>
    <s v="Mainstream"/>
    <m/>
    <s v="NO"/>
    <s v="NA"/>
    <s v="NA"/>
    <s v="NA"/>
    <s v="Shell Ilha"/>
    <s v="001E9523002VJWA435"/>
    <s v="001E9523"/>
    <s v="002VJW"/>
    <s v="A435"/>
    <n v="2710193200"/>
    <s v="TB 1000"/>
    <s v="Pre Printed"/>
    <m/>
    <m/>
    <m/>
    <m/>
    <m/>
    <m/>
  </r>
  <r>
    <s v="YES"/>
    <n v="51007980"/>
    <s v="GADUS S5 T460 1.5 CARTUCHO 12X0.4KG"/>
    <s v="12x0.4K"/>
    <x v="0"/>
    <x v="1"/>
    <x v="0"/>
    <s v="Shell Brand"/>
    <m/>
    <s v="Importado"/>
    <s v="Importado"/>
    <s v="Y"/>
    <d v="2013-12-12T00:00:00"/>
    <s v="Premium"/>
    <m/>
    <s v="NO"/>
    <s v="NA"/>
    <s v="NA"/>
    <s v="NA"/>
    <s v="GRETZ (França)"/>
    <s v="001D8547002VGFA311"/>
    <s v="001D8547"/>
    <s v="002VGF"/>
    <s v="A311"/>
    <n v="3403190000"/>
    <s v="PEQUENO EMBALADO"/>
    <s v="etiqueta nacionalização"/>
    <m/>
    <m/>
    <n v="550028088"/>
    <m/>
    <m/>
    <m/>
  </r>
  <r>
    <s v="YES"/>
    <n v="52907988"/>
    <s v="GADUS S3 V460D 2 EXP TB. 180 KG "/>
    <s v="180 KG"/>
    <x v="0"/>
    <x v="1"/>
    <x v="0"/>
    <s v="Shell Brand"/>
    <m/>
    <s v="GADUS S3 V460D 2 GRANEL"/>
    <s v="Local"/>
    <s v="N"/>
    <d v="2016-11-09T00:00:00"/>
    <s v="Premium"/>
    <m/>
    <s v="NO"/>
    <s v="NA"/>
    <s v="NA"/>
    <s v="NA"/>
    <s v="Shell Ilha"/>
    <s v="001D8429002VH7A309"/>
    <s v="001D8429"/>
    <s v="002VH7"/>
    <s v="A309"/>
    <n v="2710193200"/>
    <s v="TAMBOR"/>
    <s v="Post Printed"/>
    <m/>
    <m/>
    <m/>
    <s v="5011987199910"/>
    <m/>
    <m/>
  </r>
  <r>
    <s v="YES"/>
    <n v="43208809"/>
    <s v="JD GL-5 85W140 TB 209L"/>
    <s v="209L"/>
    <x v="0"/>
    <x v="0"/>
    <x v="0"/>
    <s v="JD"/>
    <s v="JD GL-5 85W140"/>
    <s v="SPIRAX S4 AX 85W140 GRANEL"/>
    <s v="Local"/>
    <s v="Y"/>
    <d v="2013-07-13T00:00:00"/>
    <s v="Mainstream"/>
    <m/>
    <s v="NO"/>
    <s v="NA"/>
    <s v="NA"/>
    <s v="NA"/>
    <s v="Shell Ilha"/>
    <s v="001B2185002VIDA435"/>
    <s v="001B2185"/>
    <s v="002VID"/>
    <s v="A435"/>
    <n v="2710193200"/>
    <s v="TAMBOR"/>
    <s v="Pre Printed"/>
    <m/>
    <m/>
    <m/>
    <m/>
    <m/>
    <m/>
  </r>
  <r>
    <s v="YES"/>
    <n v="43208855"/>
    <s v="JD GL-5 85W140 FR 20L"/>
    <s v="20L"/>
    <x v="0"/>
    <x v="0"/>
    <x v="0"/>
    <s v="JD"/>
    <s v="JD GL-5 85W140"/>
    <s v="SPIRAX S4 AX 85W140 GRANEL"/>
    <s v="Local"/>
    <s v="Y"/>
    <d v="2013-06-27T00:00:00"/>
    <s v="Mainstream"/>
    <m/>
    <s v="NO"/>
    <s v="NA"/>
    <s v="NA"/>
    <s v="NA"/>
    <s v="Shell Ilha"/>
    <s v="001B2185002VPMA435"/>
    <s v="001B2185"/>
    <s v="002VPM"/>
    <s v="A435"/>
    <n v="2710193200"/>
    <s v="BOMBONA"/>
    <s v="Pre Printed"/>
    <m/>
    <m/>
    <m/>
    <m/>
    <m/>
    <m/>
  </r>
  <r>
    <s v="YES"/>
    <n v="43209801"/>
    <s v="ÓLEO PARA TRANSMISSÃO 85W90 GRANEL"/>
    <s v="GRANEL"/>
    <x v="0"/>
    <x v="0"/>
    <x v="0"/>
    <s v="JD"/>
    <m/>
    <s v="SPIRAX S3 AX 80W90 GRANEL"/>
    <s v="Local"/>
    <s v="Y"/>
    <d v="2013-06-19T00:00:00"/>
    <s v="Mainstream"/>
    <m/>
    <s v="NO"/>
    <s v="NA"/>
    <s v="NA"/>
    <s v="NA"/>
    <s v="Shell Ilha"/>
    <s v="001E9622001176A03Q"/>
    <s v="001E9622"/>
    <s v="001176"/>
    <s v="A03Q"/>
    <n v="2710193200"/>
    <s v="GRANEL"/>
    <s v="NO Label"/>
    <m/>
    <m/>
    <m/>
    <m/>
    <m/>
    <m/>
  </r>
  <r>
    <s v="YES"/>
    <n v="43509809"/>
    <s v="HELIX HX5 15W40 SL TB 209L"/>
    <s v="209L"/>
    <x v="0"/>
    <x v="1"/>
    <x v="0"/>
    <s v="Shell Brand"/>
    <m/>
    <s v="HELIX HX5 15W40 SL GRANEL"/>
    <s v="Local"/>
    <s v="Y"/>
    <d v="2014-05-02T00:00:00"/>
    <s v="Mainstream"/>
    <m/>
    <s v="NO"/>
    <s v="NA"/>
    <s v="NA"/>
    <s v="NA"/>
    <s v="Shell Ilha"/>
    <s v="001E9270002VSHA309"/>
    <s v="001E9270"/>
    <s v="002VSH"/>
    <s v="A309"/>
    <n v="2710193200"/>
    <s v="TAMBOR"/>
    <s v="Post Printed"/>
    <m/>
    <m/>
    <m/>
    <s v="5011987232723"/>
    <m/>
    <m/>
  </r>
  <r>
    <s v="YES"/>
    <n v="43609809"/>
    <s v="HELIX ULTRA SN 5W20 SN GF5 TB 209L"/>
    <s v="209L"/>
    <x v="1"/>
    <x v="1"/>
    <x v="0"/>
    <s v="Shell Brand"/>
    <m/>
    <s v="HELIX ULTRA SN 5W20 SN GF5 GRANEL"/>
    <s v="Local"/>
    <s v="N"/>
    <d v="2015-11-06T00:00:00"/>
    <s v="Premium"/>
    <m/>
    <s v="NO"/>
    <s v="NA"/>
    <s v="NA"/>
    <s v="NA"/>
    <s v="Shell Ilha"/>
    <s v="001E8034002VSHA309"/>
    <s v="001E8034"/>
    <s v="002VSH"/>
    <s v="A309"/>
    <n v="2710193200"/>
    <s v="TAMBOR"/>
    <s v="Post Printed"/>
    <m/>
    <m/>
    <m/>
    <s v="5011987018518"/>
    <m/>
    <m/>
  </r>
  <r>
    <s v="YES"/>
    <n v="43709849"/>
    <s v="Tellus S2 VX 22"/>
    <s v="209L"/>
    <x v="0"/>
    <x v="1"/>
    <x v="0"/>
    <s v="Shell Brand"/>
    <m/>
    <s v="Importado"/>
    <s v="Importado"/>
    <s v="N"/>
    <d v="2019-03-12T00:00:00"/>
    <s v="Mainstream"/>
    <m/>
    <s v="NO"/>
    <s v="NA"/>
    <s v="NA"/>
    <s v="NA"/>
    <s v="GLC"/>
    <s v="001F8431002VSHA246"/>
    <s v="001F8431"/>
    <s v="002VSH"/>
    <s v="A246"/>
    <n v="2710193200"/>
    <s v="TAMBOR"/>
    <s v="etiqueta nacionalização"/>
    <m/>
    <m/>
    <n v="550045745"/>
    <m/>
    <m/>
    <m/>
  </r>
  <r>
    <s v="YES"/>
    <n v="43209855"/>
    <s v="ÓLEO PARA TRANSMISSÃO 85W90 FR 20L"/>
    <s v="20L"/>
    <x v="0"/>
    <x v="0"/>
    <x v="0"/>
    <s v="JD"/>
    <m/>
    <s v="SPIRAX S3 AX 80W90 GRANEL"/>
    <s v="Local"/>
    <s v="Y"/>
    <d v="2013-06-19T00:00:00"/>
    <s v="Mainstream"/>
    <m/>
    <s v="NO"/>
    <s v="NA"/>
    <s v="NA"/>
    <s v="NA"/>
    <s v="Shell Ilha"/>
    <s v="001E9622002VPMA435"/>
    <s v="001E9622"/>
    <s v="002VPM"/>
    <s v="A435"/>
    <n v="2710193200"/>
    <s v="BOMBONA"/>
    <s v="Pre Printed"/>
    <m/>
    <m/>
    <m/>
    <s v="'05011987230385"/>
    <m/>
    <m/>
  </r>
  <r>
    <s v="YES"/>
    <n v="43509905"/>
    <s v="HELIX HX5 15W40 SL CX 12X1L"/>
    <s v="12x1L"/>
    <x v="0"/>
    <x v="1"/>
    <x v="0"/>
    <s v="Shell Brand"/>
    <m/>
    <s v="HELIX HX5 15W40 SL GRANEL"/>
    <s v="Local"/>
    <s v="Y"/>
    <d v="2014-03-12T00:00:00"/>
    <s v="Mainstream"/>
    <m/>
    <s v="NO"/>
    <s v="NA"/>
    <s v="NA"/>
    <s v="NA"/>
    <s v="Shell Ilha"/>
    <s v="001E9270002W1XA1SN"/>
    <s v="001E9270"/>
    <s v="002W1X"/>
    <s v="A1SN"/>
    <n v="2710193200"/>
    <s v="1 L"/>
    <s v="Pre Printed"/>
    <m/>
    <m/>
    <m/>
    <s v="'05011987233348"/>
    <s v="'05011987863644"/>
    <m/>
  </r>
  <r>
    <s v="YES"/>
    <n v="43609905"/>
    <s v="HELIX ULTRA SN 5W20 SN GF5  CX 12X1L"/>
    <s v="12x1L"/>
    <x v="1"/>
    <x v="1"/>
    <x v="0"/>
    <s v="Shell Brand"/>
    <m/>
    <s v="HELIX ULTRA SN 5W20 SN GF5 GRANEL"/>
    <s v="Local"/>
    <s v="N"/>
    <d v="2015-11-06T00:00:00"/>
    <s v="Premium"/>
    <m/>
    <s v="NO"/>
    <s v="NA"/>
    <s v="NA"/>
    <s v="NA"/>
    <s v="Shell Ilha"/>
    <s v="001E8034002W21A1SN"/>
    <s v="001E8034"/>
    <s v="002W21"/>
    <s v="A1SN"/>
    <n v="2710193200"/>
    <s v="1 L"/>
    <s v="Pre Printed"/>
    <m/>
    <m/>
    <m/>
    <s v="'05011987018167"/>
    <s v="'05011987018136"/>
    <m/>
  </r>
  <r>
    <s v="YES"/>
    <n v="43610801"/>
    <s v="HELIX ULTRA SP 5W30 GF6 D1G2 GRANEL"/>
    <s v="GRANEL"/>
    <x v="0"/>
    <x v="1"/>
    <x v="0"/>
    <s v="Shell Brand"/>
    <m/>
    <s v="HELIX ULTRA SP 5W30 GF6 D1G2 GRANEL"/>
    <s v="Local"/>
    <s v="N"/>
    <d v="2020-08-05T00:00:00"/>
    <s v="Premium"/>
    <m/>
    <s v="NO"/>
    <s v="NA"/>
    <s v="NA"/>
    <s v="NA"/>
    <s v="Shell Ilha"/>
    <s v="001I1542002XOTA03Q"/>
    <s v="001I1542"/>
    <s v="002XOT"/>
    <s v="A03Q"/>
    <n v="2710193200"/>
    <s v="GRANEL"/>
    <s v="NO Label"/>
    <m/>
    <m/>
    <m/>
    <m/>
    <m/>
    <m/>
  </r>
  <r>
    <s v="YES"/>
    <n v="41110809"/>
    <s v="HELIX HX7 10W40 SP 209L"/>
    <s v="209L"/>
    <x v="0"/>
    <x v="1"/>
    <x v="0"/>
    <s v="Shell Brand"/>
    <m/>
    <s v="HELIX HX7 10W40 SN NEW GRANEL"/>
    <s v="Local"/>
    <s v="N"/>
    <d v="2021-09-20T00:00:00"/>
    <s v="Premium"/>
    <m/>
    <s v="NO"/>
    <s v="NA"/>
    <s v="NA"/>
    <s v="NA"/>
    <s v="Shell Ilha"/>
    <s v="001I1551002VSHA309"/>
    <s v="001I1551"/>
    <s v="002VSH"/>
    <s v="A309"/>
    <n v="2710193200"/>
    <s v="TAMBOR"/>
    <s v="Post Printed"/>
    <m/>
    <m/>
    <m/>
    <s v="5011987107052"/>
    <m/>
    <m/>
  </r>
  <r>
    <s v="YES"/>
    <n v="43610809"/>
    <s v="HELIX ULTRA SP 5W30 GF6 D1G2 TB 209L"/>
    <s v="209L"/>
    <x v="0"/>
    <x v="1"/>
    <x v="0"/>
    <s v="Shell Brand"/>
    <m/>
    <s v="HELIX ULTRA SN PLUS 5W30 GF5 D1G2 GRANEL"/>
    <s v="Local"/>
    <s v="N"/>
    <d v="2020-08-06T00:00:00"/>
    <s v="Premium"/>
    <m/>
    <s v="NO"/>
    <s v="NA"/>
    <s v="NA"/>
    <s v="NA"/>
    <s v="Shell Ilha"/>
    <s v="001I1542002VSHA309"/>
    <s v="001I1542"/>
    <s v="002VSH"/>
    <s v="A309"/>
    <n v="2710193200"/>
    <s v="TAMBOR"/>
    <s v="Post Printed"/>
    <m/>
    <m/>
    <m/>
    <s v="5011987079519"/>
    <m/>
    <m/>
  </r>
  <r>
    <s v="YES"/>
    <n v="44510849"/>
    <s v="BMW MOTORRAD ADVANTEC ULTIMATE TB 209L"/>
    <s v="209L"/>
    <x v="0"/>
    <x v="0"/>
    <x v="0"/>
    <s v="BMW"/>
    <m/>
    <s v="Importado"/>
    <s v="Importado"/>
    <s v="Y"/>
    <d v="2015-05-07T00:00:00"/>
    <s v="Mainstream"/>
    <m/>
    <s v="NO"/>
    <s v="NA"/>
    <s v="NA"/>
    <s v="NA"/>
    <s v="GLC (Alemanha)"/>
    <s v="001F4220002VSHA593"/>
    <s v="001F4220"/>
    <s v="002VSH"/>
    <s v="A593"/>
    <n v="2710193200"/>
    <s v="TAMBOR"/>
    <s v="etiqueta nacionalização"/>
    <m/>
    <m/>
    <n v="550042955"/>
    <m/>
    <m/>
    <m/>
  </r>
  <r>
    <s v="YES"/>
    <n v="42210849"/>
    <s v="RISELLA X 415 TB 209L"/>
    <s v="209L"/>
    <x v="0"/>
    <x v="1"/>
    <x v="0"/>
    <s v="Shell Brand"/>
    <m/>
    <s v="Importado"/>
    <s v="Importado"/>
    <s v="N"/>
    <d v="2015-11-04T00:00:00"/>
    <s v="Mainstream"/>
    <m/>
    <s v="NO"/>
    <s v="NA"/>
    <s v="NA"/>
    <s v="NA"/>
    <s v="Shell Deutschland"/>
    <s v="001E2773002VSHxxxx"/>
    <s v="001E2773"/>
    <s v="002VSH"/>
    <s v="xxxx"/>
    <n v="2710199100"/>
    <s v="TAMBOR"/>
    <s v="etiqueta nacionalização"/>
    <m/>
    <m/>
    <n v="550031511"/>
    <m/>
    <m/>
    <m/>
  </r>
  <r>
    <s v="YES"/>
    <n v="41110905"/>
    <s v="HELIX HX7 10W40 SP 12x1L"/>
    <s v="12x1L"/>
    <x v="0"/>
    <x v="1"/>
    <x v="0"/>
    <s v="Shell Brand"/>
    <m/>
    <s v="HELIX HX7 10W40 SN NEW GRANEL"/>
    <s v="Local"/>
    <s v="N"/>
    <d v="2021-10-01T00:00:00"/>
    <s v="Premium"/>
    <m/>
    <s v="NO"/>
    <s v="NA"/>
    <s v="NA"/>
    <s v="NA"/>
    <s v="Shell Ilha"/>
    <s v="001I1551002W22A1SN"/>
    <s v="001I1551"/>
    <s v="002W22"/>
    <s v="A1SN"/>
    <n v="2710193200"/>
    <s v="1 L"/>
    <s v="Pre Printed"/>
    <m/>
    <m/>
    <m/>
    <s v="'05011987093690"/>
    <s v="'05011987093706"/>
    <m/>
  </r>
  <r>
    <s v="YES"/>
    <n v="43610905"/>
    <s v="HELIX ULTRA SP 5W30 GF6 D1G2 CX 12X1L"/>
    <s v="12x1L"/>
    <x v="0"/>
    <x v="1"/>
    <x v="0"/>
    <s v="Shell Brand"/>
    <m/>
    <s v="HELIX ULTRA SN PLUS 5W30 GF5 D1G2 GRANEL"/>
    <s v="Local"/>
    <s v="N"/>
    <d v="2020-08-06T00:00:00"/>
    <s v="Premium"/>
    <m/>
    <s v="NO"/>
    <s v="NA"/>
    <s v="NA"/>
    <s v="NA"/>
    <s v="Shell Ilha"/>
    <s v="001I1542002XOTA1SN"/>
    <s v="001I1542"/>
    <s v="002XOT"/>
    <s v="A1SN"/>
    <n v="2710193200"/>
    <s v="1 L"/>
    <s v="Pre Printed"/>
    <m/>
    <m/>
    <m/>
    <n v="5011987079472"/>
    <n v="5011987079496"/>
    <m/>
  </r>
  <r>
    <s v="YES"/>
    <n v="44510909"/>
    <s v="BMW MOTORRAD ADVANTEC ULTIMATE CX 12X1L"/>
    <s v="12x1L"/>
    <x v="0"/>
    <x v="0"/>
    <x v="0"/>
    <s v="BMW"/>
    <m/>
    <s v="Importado"/>
    <s v="Importado"/>
    <s v="Y"/>
    <d v="2015-09-08T00:00:00"/>
    <s v="Mainstream"/>
    <m/>
    <s v="NO"/>
    <s v="NA"/>
    <s v="NA"/>
    <s v="NA"/>
    <s v="GLC (Alemanha)"/>
    <s v="001F4220002XJXA601"/>
    <s v="001F4220"/>
    <s v="002XJX"/>
    <s v="A601"/>
    <n v="2710193200"/>
    <s v="1 L"/>
    <s v="etiqueta nacionalização"/>
    <m/>
    <m/>
    <n v="550042957"/>
    <m/>
    <m/>
    <m/>
  </r>
  <r>
    <s v="YES"/>
    <n v="52010988"/>
    <s v="GADUS S3 V460 XD1 TAMBOR"/>
    <s v="180 KG"/>
    <x v="0"/>
    <x v="1"/>
    <x v="0"/>
    <s v="Shell Brand"/>
    <m/>
    <s v="GADUS S3 V460 XD1 GRANEL"/>
    <s v="Local"/>
    <s v="N"/>
    <d v="2015-04-21T00:00:00"/>
    <s v="Premium"/>
    <m/>
    <s v="NO"/>
    <s v="NA"/>
    <s v="NA"/>
    <s v="NA"/>
    <s v="Shell Ilha"/>
    <s v="001D8434002VH7A309"/>
    <s v="001D8434"/>
    <s v="002VH7"/>
    <s v="A309"/>
    <n v="2710193200"/>
    <s v="TAMBOR"/>
    <s v="Post Printed"/>
    <m/>
    <m/>
    <m/>
    <s v="5011987199934"/>
    <m/>
    <m/>
  </r>
  <r>
    <s v="YES"/>
    <n v="45311801"/>
    <s v="Advance 4T AX5 20W-50 (SL/MA2) GRANEL"/>
    <s v="GRANEL"/>
    <x v="0"/>
    <x v="1"/>
    <x v="0"/>
    <s v="Shell Brand"/>
    <m/>
    <s v="ADVANCE 4T AX5 20W-50 (SL/MA2) GRANEL"/>
    <s v="Local"/>
    <s v="N"/>
    <d v="2021-12-01T00:00:00"/>
    <s v="Mainstream"/>
    <m/>
    <s v="NO"/>
    <s v="NA"/>
    <s v="NA"/>
    <s v="NA"/>
    <s v="Shell Ilha"/>
    <s v="001I3579001176A03Q"/>
    <s v="001I3579"/>
    <s v="001176"/>
    <s v="A03Q"/>
    <n v="2710199900"/>
    <s v="GRANEL"/>
    <s v="NO Label"/>
    <m/>
    <m/>
    <m/>
    <m/>
    <m/>
    <m/>
  </r>
  <r>
    <s v="YES"/>
    <n v="45311809"/>
    <s v="Advance 4T AX5 20W-50 (SL/MA2) TB 209L"/>
    <s v="209L"/>
    <x v="0"/>
    <x v="1"/>
    <x v="0"/>
    <s v="Shell Brand"/>
    <m/>
    <s v="ADVANCE 4T AX5 20W-50 (SL/MA2) GRANEL"/>
    <s v="Local"/>
    <s v="N"/>
    <s v="-"/>
    <s v="Mainstream"/>
    <m/>
    <s v="NO"/>
    <s v="NA"/>
    <s v="NA"/>
    <s v="NA"/>
    <s v="Shell Ilha"/>
    <s v="001I3579002VSHA309"/>
    <s v="001I3579"/>
    <s v="002VSH"/>
    <s v="A309"/>
    <n v="2710199900"/>
    <s v="TAMBOR"/>
    <s v="Post Printed"/>
    <m/>
    <m/>
    <n v="550061321"/>
    <s v="5011987113640"/>
    <m/>
    <m/>
  </r>
  <r>
    <s v="YES"/>
    <n v="48911849"/>
    <s v="ONDINA X 432 TB 209L"/>
    <s v="209L"/>
    <x v="0"/>
    <x v="1"/>
    <x v="0"/>
    <s v="Shell Brand"/>
    <m/>
    <s v="Importado"/>
    <s v="Importado"/>
    <s v="N"/>
    <d v="2014-05-22T00:00:00"/>
    <s v="Mainstream"/>
    <m/>
    <s v="NO"/>
    <s v="NA"/>
    <s v="NA"/>
    <s v="NA"/>
    <s v="GLC"/>
    <s v="001F3415002VSHA315"/>
    <s v="001F3415"/>
    <s v="002VSH"/>
    <s v="A315"/>
    <n v="2710199100"/>
    <s v="TAMBOR"/>
    <s v="etiqueta nacionalização"/>
    <m/>
    <m/>
    <n v="550041891"/>
    <m/>
    <m/>
    <m/>
  </r>
  <r>
    <s v="YES"/>
    <n v="43811855"/>
    <s v="DOOSAN GENERAL HYDRAULIC OIL 46 FR 20L"/>
    <s v="20L"/>
    <x v="0"/>
    <x v="0"/>
    <x v="0"/>
    <s v="DOOSAN"/>
    <m/>
    <s v="TELLUS S2 M 46 GRANEL"/>
    <s v="Local"/>
    <s v="Y"/>
    <d v="2013-09-26T00:00:00"/>
    <s v="Mainstream"/>
    <m/>
    <s v="NO"/>
    <s v="NA"/>
    <s v="NA"/>
    <s v="NA"/>
    <s v="Shell Ilha"/>
    <s v="001E9629002VPMA444"/>
    <s v="001E9629"/>
    <s v="002VPM"/>
    <s v="A444"/>
    <n v="2710193200"/>
    <s v="BOMBONA"/>
    <s v="Pre Printed"/>
    <m/>
    <m/>
    <m/>
    <m/>
    <m/>
    <m/>
  </r>
  <r>
    <s v="YES"/>
    <n v="46111905"/>
    <s v="MOPAR MAXPRO SYNTHETIC 5W30 CX 12X1L"/>
    <s v="12x1L"/>
    <x v="1"/>
    <x v="0"/>
    <x v="0"/>
    <s v="FIAT"/>
    <m/>
    <s v="HELIX ULTRA SN 5W30 SN GF5 GRANEL"/>
    <s v="Local"/>
    <s v="Y"/>
    <d v="2016-01-27T00:00:00"/>
    <s v="Mainstream"/>
    <m/>
    <s v="YES"/>
    <n v="46128905"/>
    <s v="MOPAR MAXPRO 5W-30 CX 12X1L"/>
    <s v="12x1L"/>
    <s v="Shell Ilha"/>
    <s v="001F8324002W20A690"/>
    <s v="001F8324"/>
    <s v="002W20"/>
    <s v="A690"/>
    <n v="2710193200"/>
    <s v="1 L"/>
    <s v="Pre Printed"/>
    <m/>
    <m/>
    <m/>
    <m/>
    <m/>
    <m/>
  </r>
  <r>
    <s v="YES"/>
    <n v="45311905"/>
    <s v="Advance 4T AX5 20W-50 (SL/MA2) CX 12X1L EXP/L"/>
    <s v="12*1L"/>
    <x v="0"/>
    <x v="1"/>
    <x v="1"/>
    <s v="Shell Brand"/>
    <m/>
    <s v="ADVANCE 4T AX5 20W-50 (SL/MA2) GRANEL"/>
    <s v="Local"/>
    <s v="N"/>
    <d v="2021-12-01T00:00:00"/>
    <s v="Mainstream"/>
    <m/>
    <s v="NO"/>
    <s v="NA"/>
    <s v="NA"/>
    <s v="NA"/>
    <s v="Shell Ilha"/>
    <s v="001I3579002W1XBZML"/>
    <s v="001I3579"/>
    <s v="002W1X"/>
    <s v="BZML"/>
    <n v="2710199900"/>
    <s v="1 L"/>
    <s v="Pre Printed"/>
    <m/>
    <m/>
    <n v="0"/>
    <s v="'05011987095793"/>
    <s v="'05011987095809"/>
    <m/>
  </r>
  <r>
    <s v="YES"/>
    <n v="44212801"/>
    <s v="RIMULA R2 10W GRANEL EXPO"/>
    <s v="GRANEL"/>
    <x v="0"/>
    <x v="1"/>
    <x v="1"/>
    <s v="Shell Brand"/>
    <m/>
    <s v="RIMULA R2 10W GRANEL EXPO"/>
    <s v="Local"/>
    <s v="N"/>
    <d v="2021-02-26T00:00:00"/>
    <s v="Mainstream"/>
    <m/>
    <s v="NO"/>
    <s v="NA"/>
    <s v="NA"/>
    <s v="NA"/>
    <s v="Shell Ilha"/>
    <s v="001F7724001176A03Q"/>
    <s v="001F7724"/>
    <s v="001176"/>
    <s v="A03Q"/>
    <n v="2710199900"/>
    <s v="GRANEL"/>
    <s v="NO Label"/>
    <m/>
    <m/>
    <n v="500009951"/>
    <m/>
    <m/>
    <m/>
  </r>
  <r>
    <s v="YES"/>
    <n v="43812855"/>
    <s v="DOOSAN TRANSMISSION OIL 80W90 FR 20L"/>
    <s v="20L"/>
    <x v="0"/>
    <x v="0"/>
    <x v="0"/>
    <s v="DOOSAN"/>
    <m/>
    <s v="SPIRAX S3 AX 80W90 GRANEL"/>
    <s v="Local"/>
    <s v="Y"/>
    <d v="2013-10-21T00:00:00"/>
    <s v="Mainstream"/>
    <m/>
    <s v="NO"/>
    <s v="NA"/>
    <s v="NA"/>
    <s v="NA"/>
    <s v="Shell Ilha"/>
    <s v="001E9631002VPMA444"/>
    <s v="001E9631"/>
    <s v="002VPM"/>
    <s v="A444"/>
    <n v="2710193200"/>
    <s v="BOMBONA"/>
    <s v="Pre Printed"/>
    <m/>
    <m/>
    <m/>
    <m/>
    <m/>
    <m/>
  </r>
  <r>
    <s v="YES"/>
    <n v="43512905"/>
    <s v="HELIX HX5 15W40 SL CX 12X1L EXPO"/>
    <s v="12x1L"/>
    <x v="0"/>
    <x v="1"/>
    <x v="1"/>
    <s v="Shell Brand"/>
    <m/>
    <s v="HELIX HX5 15W40 SL GRANEL"/>
    <s v="Local"/>
    <s v="N"/>
    <d v="2019-09-27T00:00:00"/>
    <s v="Mainstream"/>
    <m/>
    <s v="NO"/>
    <s v="NA"/>
    <s v="NA"/>
    <s v="NA"/>
    <s v="Shell Ilha"/>
    <s v="001E9270002W1XA1PU"/>
    <s v="001E9270"/>
    <s v="002W1X"/>
    <s v="A1PU"/>
    <n v="2710193200"/>
    <s v="1 L"/>
    <s v="Pre Printed"/>
    <m/>
    <m/>
    <n v="550052989"/>
    <s v="'05011987040014"/>
    <s v="'05011987040076"/>
    <m/>
  </r>
  <r>
    <s v="YES"/>
    <n v="43213809"/>
    <s v="JD PLUS 50 II 15W-40 CK-4 TB 209L"/>
    <s v="209L"/>
    <x v="0"/>
    <x v="0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VXCA435"/>
    <s v="001D5417"/>
    <s v="002VXC"/>
    <s v="A435"/>
    <n v="2710193200"/>
    <s v="TAMBOR"/>
    <s v="Pre Printed"/>
    <m/>
    <m/>
    <m/>
    <m/>
    <m/>
    <m/>
  </r>
  <r>
    <s v="YES"/>
    <n v="44513845"/>
    <s v="BMW M TWINPOWER TURBO 10W60 CX 6X1L"/>
    <s v="6X1L"/>
    <x v="0"/>
    <x v="0"/>
    <x v="0"/>
    <s v="BMW"/>
    <m/>
    <s v="Importado"/>
    <s v="Importado"/>
    <s v="N"/>
    <d v="2021-03-29T00:00:00"/>
    <s v="Mainstream"/>
    <m/>
    <s v="NO"/>
    <s v="NA"/>
    <s v="NA"/>
    <s v="NA"/>
    <s v="SOPUS"/>
    <s v="001F4056002XJWA558"/>
    <s v="001F4056"/>
    <s v="002XJW"/>
    <s v="A558"/>
    <n v="2710193200"/>
    <s v="PEQUENO EMBALADO"/>
    <s v="etiqueta nacionalização"/>
    <m/>
    <m/>
    <n v="550049322"/>
    <m/>
    <m/>
    <m/>
  </r>
  <r>
    <s v="YES"/>
    <n v="45313849"/>
    <s v="OMALA S4 GXV 220 TB 55UGL"/>
    <s v="55 UGL"/>
    <x v="0"/>
    <x v="1"/>
    <x v="0"/>
    <s v="Shell Brand"/>
    <m/>
    <s v="Importado"/>
    <s v="Importado"/>
    <s v="N"/>
    <d v="2019-04-26T00:00:00"/>
    <s v="Premium"/>
    <m/>
    <s v="NO"/>
    <s v="NA"/>
    <s v="NA"/>
    <s v="NA"/>
    <s v="GLC"/>
    <s v="001F8458002VSHA1P5"/>
    <s v="001F8458"/>
    <s v="002VSH"/>
    <s v="A1P5"/>
    <n v="3403190000"/>
    <s v="TAMBOR"/>
    <s v="etiqueta nacionalização"/>
    <m/>
    <m/>
    <n v="550047734"/>
    <m/>
    <m/>
    <m/>
  </r>
  <r>
    <s v="YES"/>
    <n v="43813855"/>
    <s v="DOOSAN PREMIUM DIESEL OIL 15W40 FR 20L"/>
    <s v="20L"/>
    <x v="0"/>
    <x v="0"/>
    <x v="0"/>
    <s v="DOOSAN"/>
    <m/>
    <s v="RIMULA RT4 X 15W40 SHELL GRANEL"/>
    <s v="Local"/>
    <s v="Y"/>
    <d v="2013-09-26T00:00:00"/>
    <s v="Mainstream"/>
    <m/>
    <s v="NO"/>
    <s v="NA"/>
    <s v="NA"/>
    <s v="NA"/>
    <s v="Shell Ilha"/>
    <s v="001E9691002VPMA444"/>
    <s v="001E9691"/>
    <s v="002VPM"/>
    <s v="A444"/>
    <n v="2710193200"/>
    <s v="BOMBONA"/>
    <s v="Pre Printed"/>
    <m/>
    <m/>
    <m/>
    <m/>
    <m/>
    <m/>
  </r>
  <r>
    <s v="YES"/>
    <n v="43213855"/>
    <s v="JD PLUS 50 II 15W-40 CK-4 20L"/>
    <s v="20L"/>
    <x v="0"/>
    <x v="0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VWLA435"/>
    <s v="001D5417"/>
    <s v="002VWL"/>
    <s v="A435"/>
    <n v="2710193200"/>
    <s v="BOMBONA"/>
    <s v="Pre Printed"/>
    <m/>
    <m/>
    <m/>
    <m/>
    <m/>
    <m/>
  </r>
  <r>
    <s v="YES"/>
    <n v="46113857"/>
    <s v="MOPAR MAXPRO DIESEL DPF 15W40 CJ4 CX3X5L"/>
    <s v="3x5L"/>
    <x v="0"/>
    <x v="0"/>
    <x v="0"/>
    <s v="FIAT"/>
    <m/>
    <s v="Importado"/>
    <s v="Importado"/>
    <s v="Y"/>
    <d v="2016-04-11T00:00:00"/>
    <s v="Mainstream"/>
    <m/>
    <s v="NO"/>
    <s v="NA"/>
    <s v="NA"/>
    <s v="NA"/>
    <s v="SOPUS (EUA)"/>
    <s v="001C7947002WP9A428"/>
    <s v="001C7947"/>
    <s v="002WP9"/>
    <s v="A428"/>
    <n v="2710193200"/>
    <s v="PEQUENO EMBALADO"/>
    <s v="etiqueta nacionalização"/>
    <m/>
    <m/>
    <n v="550030598"/>
    <m/>
    <m/>
    <m/>
  </r>
  <r>
    <s v="YES"/>
    <n v="45313860"/>
    <s v="OMALA S4 GXV 220 BALDE"/>
    <s v="18,92L"/>
    <x v="0"/>
    <x v="1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58002VNFA246"/>
    <s v="001F8458"/>
    <s v="002VNF"/>
    <s v="A246"/>
    <n v="3403190000"/>
    <s v="BOMBONA"/>
    <s v="etiqueta nacionalização"/>
    <m/>
    <m/>
    <s v="550047735"/>
    <m/>
    <m/>
    <m/>
  </r>
  <r>
    <s v="YES"/>
    <n v="43813905"/>
    <s v="DOOSAN PREMIUM DIESEL OIL 15W40 CX 12X1L"/>
    <s v="12x1L"/>
    <x v="0"/>
    <x v="0"/>
    <x v="0"/>
    <s v="DOOSAN"/>
    <m/>
    <s v="RIMULA RT4 X 15W40 SHELL GRANEL"/>
    <s v="Local"/>
    <s v="Y"/>
    <d v="2017-03-15T00:00:00"/>
    <s v="Mainstream"/>
    <m/>
    <s v="NO"/>
    <s v="NA"/>
    <s v="NA"/>
    <s v="NA"/>
    <s v="Shell Ilha"/>
    <s v="001E9691002W20A444"/>
    <s v="001E9691"/>
    <s v="002W20"/>
    <s v="A444"/>
    <n v="2710193200"/>
    <s v="1 L"/>
    <s v="Pre Printed"/>
    <m/>
    <m/>
    <m/>
    <m/>
    <m/>
    <m/>
  </r>
  <r>
    <s v="YES"/>
    <n v="43213905"/>
    <s v="JD PLUS 50 II 15W-40 CK-4 CX 12X1L"/>
    <s v="12x1L"/>
    <x v="0"/>
    <x v="0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W20A435"/>
    <s v="001D5417"/>
    <s v="002W20"/>
    <s v="A435"/>
    <n v="2710193200"/>
    <s v="1 L"/>
    <s v="Pre Printed"/>
    <m/>
    <m/>
    <m/>
    <m/>
    <m/>
    <m/>
  </r>
  <r>
    <s v="YES"/>
    <n v="44513909"/>
    <s v="BMW M TWINPOWER TURBO 10W60 CX 12X1L"/>
    <s v="12x1L"/>
    <x v="1"/>
    <x v="0"/>
    <x v="0"/>
    <s v="BMW"/>
    <m/>
    <s v="Importado"/>
    <s v="Importado"/>
    <s v="Y"/>
    <d v="2015-09-17T00:00:00"/>
    <s v="Mainstream"/>
    <m/>
    <s v="YES"/>
    <n v="44513845"/>
    <s v="BMW M TWINPOWER TURBO 10W60 CX 6X1L"/>
    <s v="6X1L"/>
    <s v="SOPUS (EUA)"/>
    <s v="001F4056002XJWA558"/>
    <s v="001F4056"/>
    <s v="002XJW"/>
    <s v="A558"/>
    <n v="2710193200"/>
    <s v="1 L"/>
    <s v="etiqueta nacionalização"/>
    <m/>
    <m/>
    <n v="550042384"/>
    <m/>
    <m/>
    <m/>
  </r>
  <r>
    <s v="YES"/>
    <n v="43213967"/>
    <s v="JD PLUS 50 II 15W-40 CK-4 TB 1000L"/>
    <s v="1000L"/>
    <x v="0"/>
    <x v="0"/>
    <x v="0"/>
    <s v="JD"/>
    <s v="JD PLUS 50 II 15W-40 CK-4"/>
    <s v="JD PLUS 50 II 15W-40 CK-4 GRANEL"/>
    <s v="Local"/>
    <s v="Y"/>
    <d v="2018-05-01T00:00:00"/>
    <s v="Mainstream"/>
    <m/>
    <s v="NO"/>
    <s v="NA"/>
    <s v="NA"/>
    <s v="NA"/>
    <s v="Shell Ilha"/>
    <s v="001D5417002VJWA435"/>
    <s v="001D5417"/>
    <s v="002VJW"/>
    <s v="A435"/>
    <n v="2710193200"/>
    <s v="TB 1000"/>
    <s v="Pre Printed"/>
    <m/>
    <m/>
    <m/>
    <m/>
    <m/>
    <m/>
  </r>
  <r>
    <s v="YES"/>
    <n v="44414801"/>
    <s v="RIMULA RT4 X 15W40 SHELL GRANEL"/>
    <s v="GRANEL"/>
    <x v="0"/>
    <x v="1"/>
    <x v="0"/>
    <s v="Shell Brand"/>
    <m/>
    <s v="RIMULA RT4 X 15W40 SHELL GRANEL"/>
    <s v="Local"/>
    <s v="Y"/>
    <d v="2013-07-31T00:00:00"/>
    <s v="Mainstream"/>
    <m/>
    <s v="NO"/>
    <s v="NA"/>
    <s v="NA"/>
    <s v="NA"/>
    <s v="Shell Ilha"/>
    <s v="001E8235001176A03Q"/>
    <s v="001E8235"/>
    <s v="001176"/>
    <s v="A03Q"/>
    <n v="2710193200"/>
    <s v="GRANEL"/>
    <s v="NO Label"/>
    <m/>
    <m/>
    <m/>
    <m/>
    <m/>
    <m/>
  </r>
  <r>
    <s v="YES"/>
    <n v="44414809"/>
    <s v="RIMULA RT4 X 15W40 SHELL TB 209L"/>
    <s v="209L"/>
    <x v="0"/>
    <x v="1"/>
    <x v="0"/>
    <s v="Shell Brand"/>
    <m/>
    <s v="RIMULA RT4 X 15W40 SHELL GRANEL"/>
    <s v="Local"/>
    <s v="Y"/>
    <d v="2013-08-01T00:00:00"/>
    <s v="Mainstream"/>
    <m/>
    <s v="NO"/>
    <s v="NA"/>
    <s v="NA"/>
    <s v="NA"/>
    <s v="Shell Ilha"/>
    <s v="001E8235002VSHA309"/>
    <s v="001E8235"/>
    <s v="002VSH"/>
    <s v="A309"/>
    <n v="2710193200"/>
    <s v="TAMBOR"/>
    <s v="Post Printed"/>
    <m/>
    <m/>
    <m/>
    <s v="5011987231085"/>
    <m/>
    <m/>
  </r>
  <r>
    <s v="YES"/>
    <n v="45314849"/>
    <s v="Omala S4 GXV 320 tambor"/>
    <s v="209L"/>
    <x v="0"/>
    <x v="1"/>
    <x v="0"/>
    <s v="Shell Brand"/>
    <m/>
    <s v="Importado"/>
    <s v="Importado"/>
    <s v="N"/>
    <d v="2019-02-20T00:00:00"/>
    <s v="Premium"/>
    <m/>
    <s v="NO"/>
    <s v="NA"/>
    <s v="NA"/>
    <s v="NA"/>
    <s v="GLC"/>
    <s v="001F8459002VSHA1P5"/>
    <s v="001F8459"/>
    <s v="002VSH"/>
    <s v="A1P5"/>
    <n v="3403190000"/>
    <s v="TAMBOR"/>
    <s v="etiqueta nacionalização"/>
    <m/>
    <m/>
    <n v="550047087"/>
    <m/>
    <m/>
    <m/>
  </r>
  <r>
    <s v="YES"/>
    <n v="44414855"/>
    <s v="RIMULA RT4 X 15W40 SHELL FR 20L"/>
    <s v="20L"/>
    <x v="0"/>
    <x v="1"/>
    <x v="0"/>
    <s v="Shell Brand"/>
    <m/>
    <s v="RIMULA RT4 X 15W40 SHELL GRANEL"/>
    <s v="Local"/>
    <s v="Y"/>
    <d v="2013-08-01T00:00:00"/>
    <s v="Mainstream"/>
    <m/>
    <s v="NO"/>
    <s v="NA"/>
    <s v="NA"/>
    <s v="NA"/>
    <s v="Shell Ilha"/>
    <s v="001E8235002VWLA309"/>
    <s v="001E8235"/>
    <s v="002VWL"/>
    <s v="A309"/>
    <n v="2710193200"/>
    <s v="BOMBONA"/>
    <s v="Pre Printed"/>
    <m/>
    <m/>
    <m/>
    <s v="'05011987233300"/>
    <m/>
    <m/>
  </r>
  <r>
    <s v="YES"/>
    <n v="45314860"/>
    <s v="OMALA S4 GXV 320 BALDE"/>
    <s v="18,92L"/>
    <x v="0"/>
    <x v="1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59002VNFA1P5"/>
    <s v="001F8459"/>
    <s v="002VNF"/>
    <s v="A1P5"/>
    <n v="3403190000"/>
    <s v="BOMBONA"/>
    <s v="etiqueta nacionalização"/>
    <m/>
    <m/>
    <s v="550047738"/>
    <m/>
    <m/>
    <m/>
  </r>
  <r>
    <s v="YES"/>
    <n v="44414905"/>
    <s v="RIMULA RT4 X 15W40 SHELL CX 12X1L"/>
    <s v="12x1L"/>
    <x v="0"/>
    <x v="1"/>
    <x v="0"/>
    <s v="Shell Brand"/>
    <m/>
    <s v="RIMULA RT4 X 15W40 SHELL GRANEL"/>
    <s v="Local"/>
    <s v="Y"/>
    <d v="2013-08-14T00:00:00"/>
    <s v="Mainstream"/>
    <m/>
    <s v="NO"/>
    <s v="NA"/>
    <s v="NA"/>
    <s v="NA"/>
    <s v="Shell Ilha"/>
    <s v="001E8235002W20A1SN"/>
    <s v="001E8235"/>
    <s v="002W20"/>
    <s v="A1SN"/>
    <n v="2710193200"/>
    <s v="1 L"/>
    <s v="Pre Printed"/>
    <m/>
    <m/>
    <m/>
    <s v="'05011987233317"/>
    <s v="'05011987863699"/>
    <m/>
  </r>
  <r>
    <s v="YES"/>
    <n v="44414907"/>
    <s v="RIMULA RT4 X 15W40 SHELL CX 4X4L"/>
    <s v="4x4L"/>
    <x v="0"/>
    <x v="1"/>
    <x v="0"/>
    <s v="Shell Brand"/>
    <m/>
    <s v="RIMULA RT4 X 15W40 SHELL GRANEL"/>
    <s v="Local"/>
    <s v="Y"/>
    <d v="2013-08-20T00:00:00"/>
    <s v="Mainstream"/>
    <m/>
    <s v="NO"/>
    <s v="NA"/>
    <s v="NA"/>
    <s v="NA"/>
    <s v="Shell Ilha"/>
    <s v="001E8235002W2KA1SN"/>
    <s v="001E8235"/>
    <s v="002W2K"/>
    <s v="A1SN"/>
    <n v="2710193200"/>
    <s v="4 L"/>
    <s v="Pre Printed"/>
    <m/>
    <m/>
    <m/>
    <s v="'05011987233324"/>
    <s v="'05011987041615"/>
    <m/>
  </r>
  <r>
    <s v="YES"/>
    <n v="44414967"/>
    <s v="RIMULA RT4 X 15W40 TB1000 OW"/>
    <s v="1000L"/>
    <x v="0"/>
    <x v="1"/>
    <x v="0"/>
    <s v="Shell Brand"/>
    <m/>
    <s v="RIMULA RT4 X 15W40 SHELL GRANEL"/>
    <s v="Local"/>
    <s v="Y"/>
    <d v="2016-06-30T00:00:00"/>
    <s v="Mainstream"/>
    <m/>
    <s v="NO"/>
    <s v="NA"/>
    <s v="NA"/>
    <s v="NA"/>
    <s v="Shell Ilha"/>
    <s v="001E8235002VJWA309"/>
    <s v="001E8235"/>
    <s v="002VJW"/>
    <s v="A309"/>
    <n v="2710193200"/>
    <s v="TB 1000"/>
    <s v="Post Printed"/>
    <m/>
    <m/>
    <m/>
    <s v="5011987231092"/>
    <m/>
    <m/>
  </r>
  <r>
    <s v="YES"/>
    <n v="43515809"/>
    <s v="HELIX HX7 5W-30 NEW TB 209L"/>
    <s v="209L"/>
    <x v="0"/>
    <x v="1"/>
    <x v="0"/>
    <s v="Shell Brand"/>
    <m/>
    <s v="HELIX HX7 5W-30 NEW GRANEL"/>
    <s v="Local"/>
    <s v="N"/>
    <d v="2019-04-18T00:00:00"/>
    <s v="Premium"/>
    <m/>
    <s v="NO"/>
    <s v="NA"/>
    <s v="NA"/>
    <s v="NA"/>
    <s v="Shell Ilha"/>
    <s v="001E8035002VSHA309"/>
    <s v="001E8035"/>
    <s v="002VSH"/>
    <s v="A309"/>
    <n v="2710193200"/>
    <s v="TAMBOR"/>
    <s v="Post Printed"/>
    <m/>
    <m/>
    <m/>
    <s v="5011987059641"/>
    <m/>
    <m/>
  </r>
  <r>
    <s v="YES"/>
    <n v="45315860"/>
    <s v="OMALA S4 GXV 460 BALDE"/>
    <s v="18,92L"/>
    <x v="0"/>
    <x v="1"/>
    <x v="0"/>
    <s v="Shell Brand"/>
    <m/>
    <s v="Importado"/>
    <s v="Importado"/>
    <s v="N"/>
    <d v="2018-05-16T00:00:00"/>
    <s v="Premium"/>
    <m/>
    <s v="NO"/>
    <s v="NA"/>
    <s v="NA"/>
    <s v="NA"/>
    <s v="GLC (Alemanha)"/>
    <s v="001F8460002VNFA1WJ"/>
    <s v="001F8460"/>
    <s v="002VNF"/>
    <s v="A1WJ"/>
    <n v="3403190000"/>
    <s v="BOMBONA"/>
    <s v="etiqueta nacionalização"/>
    <m/>
    <m/>
    <s v="550047770"/>
    <m/>
    <m/>
    <m/>
  </r>
  <r>
    <s v="YES"/>
    <n v="43515905"/>
    <s v="HELIX HX7 5W-30 NEW 12X1L"/>
    <s v="12x1L"/>
    <x v="0"/>
    <x v="1"/>
    <x v="0"/>
    <s v="Shell Brand"/>
    <m/>
    <s v="HELIX HX7 5W-30 NEW GRANEL"/>
    <s v="Local"/>
    <s v="N"/>
    <d v="2019-04-18T00:00:00"/>
    <s v="Premium"/>
    <m/>
    <s v="NO"/>
    <s v="NA"/>
    <s v="NA"/>
    <s v="NA"/>
    <s v="Shell Ilha"/>
    <s v="001E8035002W22A1SN"/>
    <s v="001E8035"/>
    <s v="002W22"/>
    <s v="A1SN"/>
    <n v="2710193200"/>
    <s v="1 L"/>
    <s v="Pre Printed"/>
    <m/>
    <m/>
    <m/>
    <s v="'05011987059498"/>
    <s v="'05011987059573"/>
    <m/>
  </r>
  <r>
    <s v="YES"/>
    <n v="46916801"/>
    <s v="MELINA S 30 GRANEL"/>
    <s v="GRANEL"/>
    <x v="0"/>
    <x v="1"/>
    <x v="0"/>
    <s v="Shell Brand"/>
    <m/>
    <s v="MELINA S 30 GRANEL"/>
    <s v="Local"/>
    <s v="Y"/>
    <d v="2000-09-22T00:00:00"/>
    <s v="Mainstream"/>
    <m/>
    <s v="NO"/>
    <s v="NA"/>
    <s v="NA"/>
    <s v="NA"/>
    <s v="Shell Ilha"/>
    <s v="001A0327001176A03Q"/>
    <s v="001A0327"/>
    <s v="001176"/>
    <s v="A03Q"/>
    <n v="2710193200"/>
    <s v="GRANEL"/>
    <s v="NO Label"/>
    <m/>
    <m/>
    <m/>
    <m/>
    <m/>
    <m/>
  </r>
  <r>
    <s v="YES"/>
    <n v="52616807"/>
    <s v="RHODINA 0616 TAMBOR"/>
    <s v="180 KG"/>
    <x v="0"/>
    <x v="1"/>
    <x v="0"/>
    <s v="Shell Brand"/>
    <m/>
    <s v="Importado"/>
    <s v="Importado"/>
    <s v="Y"/>
    <d v="2011-05-24T00:00:00"/>
    <s v="Mainstream"/>
    <m/>
    <s v="NO"/>
    <s v="NA"/>
    <s v="NA"/>
    <s v="NA"/>
    <s v="GRETZ (França)"/>
    <s v="901L3556002VTAA0H5"/>
    <s v="901L3556"/>
    <s v="002VTA"/>
    <s v="A0H5"/>
    <n v="2710199900"/>
    <s v="TAMBOR"/>
    <s v="etiqueta nacionalização"/>
    <m/>
    <m/>
    <n v="550013833"/>
    <m/>
    <m/>
    <m/>
  </r>
  <r>
    <s v="YES"/>
    <n v="46916809"/>
    <s v="MELINA S 30 TB 209L"/>
    <s v="209L"/>
    <x v="0"/>
    <x v="1"/>
    <x v="2"/>
    <s v="Shell Brand"/>
    <m/>
    <s v="MELINA S 30 GRANEL"/>
    <s v="Local"/>
    <s v="Y"/>
    <d v="2011-10-24T00:00:00"/>
    <s v="Mainstream"/>
    <m/>
    <s v="NO"/>
    <s v="NA"/>
    <s v="NA"/>
    <s v="NA"/>
    <s v="Shell Ilha"/>
    <s v="001A0327002VSHA309"/>
    <s v="001A0327"/>
    <s v="002VSH"/>
    <s v="A309"/>
    <n v="2710193200"/>
    <s v="TAMBOR"/>
    <s v="Post Printed"/>
    <m/>
    <m/>
    <m/>
    <s v="5011987199187"/>
    <m/>
    <m/>
  </r>
  <r>
    <s v="YES"/>
    <n v="44216809"/>
    <s v="RIMULA R2 EXTRA 20W50 TB 209L EXPO"/>
    <s v="209L"/>
    <x v="0"/>
    <x v="1"/>
    <x v="1"/>
    <s v="Shell Brand"/>
    <m/>
    <s v="RIMULA R2 EXTRA 20W50 GRANEL EXPO"/>
    <s v="Local"/>
    <s v="N"/>
    <d v="2019-09-01T00:00:00"/>
    <s v="Mainstream"/>
    <m/>
    <s v="NO"/>
    <s v="NA"/>
    <s v="NA"/>
    <s v="NA"/>
    <s v="Shell Ilha"/>
    <s v="001F7729002VSHA1PU"/>
    <s v="001F7729"/>
    <s v="002VSH"/>
    <s v="A1PU"/>
    <n v="2710193200"/>
    <s v="TAMBOR"/>
    <s v="Post Printed"/>
    <m/>
    <m/>
    <n v="0"/>
    <s v="5011987053502"/>
    <m/>
    <m/>
  </r>
  <r>
    <s v="YES"/>
    <n v="44516849"/>
    <s v="BMW MOTORRAD ADVANTEC PRO TB 209L"/>
    <s v="209L"/>
    <x v="0"/>
    <x v="0"/>
    <x v="0"/>
    <s v="BMW"/>
    <m/>
    <s v="Importado"/>
    <s v="Importado"/>
    <s v="Y"/>
    <d v="2015-09-08T00:00:00"/>
    <s v="Mainstream"/>
    <m/>
    <s v="NO"/>
    <s v="NA"/>
    <s v="NA"/>
    <s v="NA"/>
    <s v="GLC (Alemanha)"/>
    <s v="001F4219002VSHA593"/>
    <s v="001F4219"/>
    <s v="002VSH"/>
    <s v="A593"/>
    <n v="2710193200"/>
    <s v="TAMBOR"/>
    <s v="etiqueta nacionalização"/>
    <m/>
    <m/>
    <n v="550042872"/>
    <m/>
    <m/>
    <m/>
  </r>
  <r>
    <s v="YES"/>
    <n v="45316860"/>
    <s v="Omala S5 Wind 320"/>
    <s v="20L"/>
    <x v="0"/>
    <x v="1"/>
    <x v="0"/>
    <s v="Shell Brand"/>
    <m/>
    <s v="Importado"/>
    <s v="Importado"/>
    <s v="N"/>
    <d v="2021-10-29T00:00:00"/>
    <s v="Premium"/>
    <m/>
    <s v="NO"/>
    <s v="NA"/>
    <s v="NA"/>
    <s v="NA"/>
    <s v="-"/>
    <s v="001F6357002XSNA1P5"/>
    <s v="001F6357"/>
    <s v="002XSN"/>
    <s v="A1P5"/>
    <n v="34031900"/>
    <s v="BOMBONA"/>
    <s v="etiqueta nacionalização"/>
    <m/>
    <m/>
    <n v="550050826"/>
    <m/>
    <m/>
    <m/>
  </r>
  <r>
    <s v="YES"/>
    <n v="44516909"/>
    <s v="BMW MOTORRAD ADVANTEC PRO CX 12X1L"/>
    <s v="12x1L"/>
    <x v="0"/>
    <x v="0"/>
    <x v="0"/>
    <s v="BMW"/>
    <m/>
    <s v="Importado"/>
    <s v="Importado"/>
    <s v="Y"/>
    <d v="2015-09-08T00:00:00"/>
    <s v="Mainstream"/>
    <m/>
    <s v="NO"/>
    <s v="NA"/>
    <s v="NA"/>
    <s v="NA"/>
    <s v="GLC (Alemanha)"/>
    <s v="001F4219002XJXA601"/>
    <s v="001F4219"/>
    <s v="002XJX"/>
    <s v="A601"/>
    <n v="2710193200"/>
    <s v="1 L"/>
    <s v="etiqueta nacionalização"/>
    <m/>
    <m/>
    <n v="550042959"/>
    <m/>
    <m/>
    <m/>
  </r>
  <r>
    <s v="YES"/>
    <n v="46916967"/>
    <s v="MELINA S 30 TB1000 OW"/>
    <s v="1000L"/>
    <x v="0"/>
    <x v="1"/>
    <x v="2"/>
    <s v="Shell Brand"/>
    <m/>
    <s v="MELINA S 30 GRANEL"/>
    <s v="Local"/>
    <s v="Y"/>
    <d v="2012-02-10T00:00:00"/>
    <s v="Mainstream"/>
    <m/>
    <s v="NO"/>
    <s v="NA"/>
    <s v="NA"/>
    <s v="NA"/>
    <s v="Shell Ilha"/>
    <s v="001A0327002VJWA309"/>
    <s v="001A0327"/>
    <s v="002VJW"/>
    <s v="A309"/>
    <n v="2710193200"/>
    <s v="TB 1000"/>
    <s v="Post Printed"/>
    <m/>
    <m/>
    <m/>
    <s v="5011987208513"/>
    <m/>
    <m/>
  </r>
  <r>
    <s v="YES"/>
    <n v="45316979"/>
    <s v="OMALA S5 WIND 320 TB 1000L"/>
    <s v="1000L"/>
    <x v="1"/>
    <x v="1"/>
    <x v="0"/>
    <s v="Shell Brand"/>
    <m/>
    <s v="Importado"/>
    <s v="Importado"/>
    <s v="Y"/>
    <d v="2020-05-18T00:00:00"/>
    <s v="Premium"/>
    <m/>
    <s v="YES"/>
    <n v="45316845"/>
    <s v="OMALA S5 WIND 320 TB 975L"/>
    <s v="975L"/>
    <s v="USA"/>
    <s v="001F6357002VJWA246"/>
    <s v="001F6357"/>
    <s v="002VJW"/>
    <s v="A246"/>
    <n v="3403190000"/>
    <s v="TB 1000"/>
    <s v="etiqueta nacionalização"/>
    <m/>
    <m/>
    <n v="550048074"/>
    <m/>
    <m/>
    <s v="Migrou a fonte"/>
  </r>
  <r>
    <s v="YES"/>
    <n v="44517845"/>
    <s v="MINI ORIG ENG OIL LL01FE 0W30 CX 6X1L"/>
    <s v="6X1L"/>
    <x v="0"/>
    <x v="0"/>
    <x v="0"/>
    <s v="BMW"/>
    <m/>
    <s v="Importado"/>
    <s v="Importado"/>
    <s v="Y"/>
    <d v="2019-09-25T00:00:00"/>
    <s v="Mainstream"/>
    <m/>
    <s v="NO"/>
    <s v="NA"/>
    <s v="NA"/>
    <s v="NA"/>
    <s v="SOPUS"/>
    <s v="001F4372002XJZA559"/>
    <s v="001F4372"/>
    <s v="002XJZ"/>
    <s v="A559"/>
    <n v="2710193200"/>
    <s v="PEQUENO EMBALADO"/>
    <s v="etiqueta nacionalização"/>
    <m/>
    <m/>
    <n v="550049324"/>
    <m/>
    <m/>
    <m/>
  </r>
  <r>
    <s v="YES"/>
    <n v="45317849"/>
    <s v="OMALA S4 GXV 680 TB 209L"/>
    <s v="209L"/>
    <x v="0"/>
    <x v="1"/>
    <x v="0"/>
    <s v="Shell Brand"/>
    <m/>
    <s v="Importado"/>
    <s v="Importado"/>
    <s v="N"/>
    <d v="2020-12-21T00:00:00"/>
    <s v="Premium"/>
    <m/>
    <s v="NO"/>
    <s v="NA"/>
    <s v="NA"/>
    <s v="NA"/>
    <s v="GLC"/>
    <s v="001F8462002VSHA1P5"/>
    <s v="001F8462"/>
    <s v="002VSH"/>
    <s v="A1P5"/>
    <n v="3403190000"/>
    <s v="TAMBOR"/>
    <s v="etiqueta nacionalização"/>
    <m/>
    <m/>
    <n v="550047070"/>
    <m/>
    <m/>
    <m/>
  </r>
  <r>
    <s v="YES"/>
    <n v="46117909"/>
    <s v="MOPAR GEAR AND AXLE 80W90 CX12X0,946L"/>
    <s v="12X0,946L"/>
    <x v="0"/>
    <x v="0"/>
    <x v="0"/>
    <s v="FIAT"/>
    <m/>
    <s v="Importado"/>
    <s v="Importado"/>
    <s v="Y"/>
    <d v="2016-02-01T00:00:00"/>
    <s v="Mainstream"/>
    <m/>
    <s v="NO"/>
    <s v="NA"/>
    <s v="NA"/>
    <s v="NA"/>
    <s v="SOPUS (EUA)"/>
    <s v="001C1184002X50A428"/>
    <s v="001C1184"/>
    <s v="002X50"/>
    <s v="A428"/>
    <n v="2710193200"/>
    <s v="PEQUENO EMBALADO"/>
    <s v="etiqueta nacionalização"/>
    <m/>
    <m/>
    <n v="550038541"/>
    <m/>
    <m/>
    <m/>
  </r>
  <r>
    <s v="YES"/>
    <n v="46118845"/>
    <s v="MOPAR 8 &amp; 9 SPEED ATF CX6X1L"/>
    <s v="6X0,946L"/>
    <x v="0"/>
    <x v="0"/>
    <x v="0"/>
    <s v="FIAT"/>
    <m/>
    <s v="Importado"/>
    <s v="Importado"/>
    <s v="Y"/>
    <d v="2020-08-01T00:00:00"/>
    <s v="Mainstream"/>
    <m/>
    <s v="NO"/>
    <s v="NA"/>
    <s v="NA"/>
    <s v="NA"/>
    <s v="USA"/>
    <s v="001E9618002XOKNAMD"/>
    <s v="001E9618"/>
    <s v="002XOK"/>
    <s v="NAMD"/>
    <n v="2710199900"/>
    <s v="PEQUENO EMBALADO"/>
    <s v="etiqueta nacionalização"/>
    <m/>
    <m/>
    <n v="550046050"/>
    <m/>
    <m/>
    <m/>
  </r>
  <r>
    <s v="YES"/>
    <n v="46118909"/>
    <s v="MOPAR 8 &amp; 9 SPEED ATF CX12X0,946L"/>
    <s v="12X0,946L"/>
    <x v="0"/>
    <x v="0"/>
    <x v="0"/>
    <s v="FIAT"/>
    <m/>
    <s v="Importado"/>
    <s v="Importado"/>
    <s v="Y"/>
    <d v="2016-02-01T00:00:00"/>
    <s v="Mainstream"/>
    <m/>
    <s v="NO"/>
    <s v="NA"/>
    <s v="NA"/>
    <s v="NA"/>
    <s v="SOPUS (EUA)"/>
    <s v="001E9618002X50A428"/>
    <s v="001E9618"/>
    <s v="002X50"/>
    <s v="A428"/>
    <n v="2710199900"/>
    <s v="PEQUENO EMBALADO"/>
    <s v="etiqueta nacionalização"/>
    <m/>
    <m/>
    <n v="550038692"/>
    <m/>
    <m/>
    <m/>
  </r>
  <r>
    <s v="YES"/>
    <n v="45319809"/>
    <s v="Advance 4T AX5 20W-50 (SL/MA2) TB 209L EXPO"/>
    <s v="209L"/>
    <x v="0"/>
    <x v="1"/>
    <x v="1"/>
    <s v="Shell Brand"/>
    <m/>
    <s v="ADVANCE 4T AX5 20W-50 (SL/MA2) GRANEL"/>
    <s v="Local"/>
    <s v="N"/>
    <s v="-"/>
    <s v="Mainstream"/>
    <m/>
    <s v="NO"/>
    <s v="NA"/>
    <s v="NA"/>
    <s v="NA"/>
    <s v="Shell Ilha"/>
    <s v="001I3579002VSHA1PU"/>
    <s v="001I3579"/>
    <s v="002VSH"/>
    <s v="A1PU"/>
    <n v="27101932"/>
    <s v="TAMBOR"/>
    <s v="Post Printed"/>
    <m/>
    <m/>
    <n v="550061107"/>
    <s v="5011987095816"/>
    <m/>
    <m/>
  </r>
  <r>
    <s v="YES"/>
    <n v="46119845"/>
    <s v="MOPAR CVTF+4 6*0.946L"/>
    <s v="6X0.946L"/>
    <x v="0"/>
    <x v="0"/>
    <x v="0"/>
    <s v="FIAT"/>
    <m/>
    <s v="Importado"/>
    <s v="Importado"/>
    <s v="Y"/>
    <d v="2021-03-29T00:00:00"/>
    <s v="Mainstream"/>
    <m/>
    <s v="NO"/>
    <s v="NA"/>
    <s v="NA"/>
    <s v="NA"/>
    <s v="SOPUS (EUA)"/>
    <s v="228C8716002XNWA428"/>
    <s v="228C8716"/>
    <s v="002XNW"/>
    <s v="A428"/>
    <n v="3819000000"/>
    <s v="PEQUENO EMBALADO"/>
    <s v="etiqueta nacionalização"/>
    <m/>
    <m/>
    <n v="550046028"/>
    <m/>
    <m/>
    <m/>
  </r>
  <r>
    <s v="YES"/>
    <n v="45920801"/>
    <s v="SHELL PC2044 0W-20 SN/GF-5 DEXOS1 GRANEL"/>
    <s v="GRANEL"/>
    <x v="0"/>
    <x v="1"/>
    <x v="0"/>
    <s v="Shell Brand"/>
    <m/>
    <s v="SHELL PC2044 0W-20 SN/GF-5 DEXOS1 GRANEL"/>
    <s v="Local"/>
    <s v="Y"/>
    <d v="2017-09-13T00:00:00"/>
    <s v="Mainstream"/>
    <m/>
    <s v="NO"/>
    <s v="NA"/>
    <s v="NA"/>
    <s v="NA"/>
    <s v="Shell Ilha"/>
    <s v="001G5161001176A03Q"/>
    <s v="001G5161"/>
    <s v="001176"/>
    <s v="A03Q"/>
    <n v="2710193200"/>
    <s v="GRANEL"/>
    <s v="NO Label"/>
    <m/>
    <m/>
    <m/>
    <m/>
    <m/>
    <m/>
  </r>
  <r>
    <s v="YES"/>
    <n v="49620801"/>
    <s v="TURBO T 32 GRANEL"/>
    <s v="GRANEL"/>
    <x v="0"/>
    <x v="1"/>
    <x v="0"/>
    <s v="Shell Brand"/>
    <m/>
    <s v="TURBO T 32 GRANEL"/>
    <s v="Local"/>
    <s v="N"/>
    <d v="2019-11-19T00:00:00"/>
    <s v="Mainstream"/>
    <m/>
    <s v="NO"/>
    <s v="NA"/>
    <s v="NA"/>
    <s v="NA"/>
    <s v="Shell Ilha"/>
    <s v="001A9782001176A03Q"/>
    <s v="001A9782"/>
    <s v="001176"/>
    <s v="A03Q"/>
    <n v="2710193200"/>
    <s v="GRANEL"/>
    <s v="NO Label"/>
    <m/>
    <m/>
    <m/>
    <m/>
    <m/>
    <m/>
  </r>
  <r>
    <s v="YES"/>
    <n v="40120801"/>
    <s v="VOLVO LUBRIFICANTE PARA CAIXA CÂMBIO MANUAL SAE 40 "/>
    <s v="GRANEL"/>
    <x v="0"/>
    <x v="0"/>
    <x v="0"/>
    <s v="VOLVO"/>
    <m/>
    <s v="RIMULA R2 40 GRANEL"/>
    <s v="Local"/>
    <s v="Y"/>
    <d v="2020-09-01T00:00:00"/>
    <s v="Mainstream"/>
    <m/>
    <s v="NO"/>
    <s v="NA"/>
    <s v="NA"/>
    <s v="NA"/>
    <s v="Shell Ilha"/>
    <s v="001I4974001176A03Q"/>
    <s v="001I4974"/>
    <s v="001176"/>
    <s v="A03Q"/>
    <n v="2710193200"/>
    <s v="GRANEL"/>
    <s v="NO Label"/>
    <m/>
    <m/>
    <m/>
    <m/>
    <m/>
    <m/>
  </r>
  <r>
    <s v="YES"/>
    <n v="43520809"/>
    <s v="HELIX HX5 HIGH MILEAGE 25W60 TB 209L EXP"/>
    <s v="209L"/>
    <x v="0"/>
    <x v="1"/>
    <x v="1"/>
    <s v="Shell Brand"/>
    <m/>
    <s v="HELIX HX5 HIGH MILEAGE 25W60 GRANEL EXPO"/>
    <s v="Local"/>
    <s v="N"/>
    <d v="2019-09-01T00:00:00"/>
    <s v="Mainstream"/>
    <m/>
    <s v="NO"/>
    <s v="NA"/>
    <s v="NA"/>
    <s v="NA"/>
    <s v="Shell Ilha"/>
    <s v="001E9557002VSHA1PU"/>
    <s v="001E9557"/>
    <s v="002VSH"/>
    <s v="A1PU"/>
    <n v="2710193200"/>
    <s v="TAMBOR"/>
    <s v="Post Printed"/>
    <m/>
    <m/>
    <m/>
    <s v="5011987053496"/>
    <m/>
    <m/>
  </r>
  <r>
    <s v="YES"/>
    <n v="49620809"/>
    <s v="TURBO T 32 TB 209L"/>
    <s v="209L"/>
    <x v="0"/>
    <x v="1"/>
    <x v="0"/>
    <s v="Shell Brand"/>
    <m/>
    <s v="TURBO T 32 GRANEL"/>
    <s v="Local"/>
    <s v="N"/>
    <d v="2019-11-26T00:00:00"/>
    <s v="Mainstream"/>
    <m/>
    <s v="NO"/>
    <s v="NA"/>
    <s v="NA"/>
    <s v="NA"/>
    <s v="Shell Ilha"/>
    <s v="001A9782002VSHA309"/>
    <s v="001A9782"/>
    <s v="002VSH"/>
    <s v="A309"/>
    <n v="2710193200"/>
    <s v="TAMBOR"/>
    <s v="Post Printed"/>
    <m/>
    <m/>
    <m/>
    <s v="5011987065482"/>
    <m/>
    <m/>
  </r>
  <r>
    <s v="YES"/>
    <n v="40120809"/>
    <s v="VOLVO LUBRIFICANTE PARA CAIXA CÂMBIO MANUAL SAE 40 "/>
    <s v="209L"/>
    <x v="0"/>
    <x v="0"/>
    <x v="0"/>
    <s v="VOLVO"/>
    <m/>
    <s v="RIMULA R2 40 GRANEL"/>
    <s v="Local"/>
    <s v="Y"/>
    <d v="2020-09-01T00:00:00"/>
    <s v="Mainstream"/>
    <m/>
    <s v="NO"/>
    <s v="NA"/>
    <s v="NA"/>
    <s v="NA"/>
    <s v="Shell Ilha"/>
    <s v="001I4974002VTLA1SN"/>
    <s v="001I4974"/>
    <s v="002VTL"/>
    <s v="A1SN"/>
    <n v="2710193200"/>
    <s v="TAMBOR"/>
    <s v="Pre Printed"/>
    <m/>
    <m/>
    <m/>
    <m/>
    <m/>
    <m/>
  </r>
  <r>
    <s v="YES"/>
    <n v="44920849"/>
    <s v="SCANIA OIL STO 2 0 G 75W90 TB 209L"/>
    <s v="209L"/>
    <x v="0"/>
    <x v="0"/>
    <x v="0"/>
    <s v="SCANIA"/>
    <s v="SCANIA OIL STO 2 0 G 75W90"/>
    <s v="Importado"/>
    <s v="Importado"/>
    <s v="Y"/>
    <d v="2019-08-15T00:00:00"/>
    <s v="Mainstream"/>
    <m/>
    <s v="NO"/>
    <s v="NA"/>
    <s v="NA"/>
    <s v="NA"/>
    <s v="France"/>
    <s v="001E7845002WXHA1SO"/>
    <s v="001E7845"/>
    <s v="002WXH"/>
    <s v="A1SO"/>
    <n v="3403190000"/>
    <s v="TAMBOR"/>
    <s v="etiqueta nacionalização"/>
    <m/>
    <m/>
    <n v="550038850"/>
    <m/>
    <m/>
    <m/>
  </r>
  <r>
    <s v="YES"/>
    <n v="44920855"/>
    <s v="SCANIA OIL STO 2 0 G 75W90 FR 20L"/>
    <s v="20L"/>
    <x v="0"/>
    <x v="0"/>
    <x v="0"/>
    <s v="SCANIA"/>
    <s v="SCANIA OIL STO 2 0 G 75W90"/>
    <s v="SPIRAX S6 AXME 75W-90 GRANEL"/>
    <s v="Local"/>
    <s v="Y"/>
    <d v="2019-08-15T00:00:00"/>
    <s v="Mainstream"/>
    <m/>
    <s v="NO"/>
    <s v="NA"/>
    <s v="NA"/>
    <s v="NA"/>
    <s v="Energis8"/>
    <s v="001E7845002XBRA1SO"/>
    <s v="001E7845"/>
    <s v="002XBR"/>
    <s v="A1SO"/>
    <n v="3403190000"/>
    <s v="BOMBONA"/>
    <s v="Pre Printed"/>
    <m/>
    <m/>
    <m/>
    <m/>
    <m/>
    <m/>
  </r>
  <r>
    <s v="YES"/>
    <n v="40120855"/>
    <s v="VOLVO  LUBRIFICANTE PARA CAIXA CÂMBIO MANUAL SAE 40 "/>
    <s v="20L"/>
    <x v="0"/>
    <x v="0"/>
    <x v="0"/>
    <s v="VOLVO"/>
    <m/>
    <s v="RIMULA R2 40 GRANEL"/>
    <s v="Local"/>
    <s v="Y"/>
    <d v="2020-09-01T00:00:00"/>
    <s v="Mainstream"/>
    <m/>
    <s v="NO"/>
    <s v="NA"/>
    <s v="NA"/>
    <s v="NA"/>
    <s v="Shell Ilha"/>
    <s v="001I4974002XY7A1SN"/>
    <s v="001I4974"/>
    <s v="002XY7"/>
    <s v="A1SN"/>
    <n v="2710193200"/>
    <s v="BOMBONA"/>
    <s v="Pre Printed"/>
    <m/>
    <m/>
    <m/>
    <m/>
    <m/>
    <m/>
  </r>
  <r>
    <s v="YES"/>
    <n v="44920860"/>
    <s v="SCANIA OIL STO 2 0 G 75W90 FR 20L"/>
    <s v="20L"/>
    <x v="0"/>
    <x v="0"/>
    <x v="0"/>
    <s v="SCANIA"/>
    <s v="SCANIA OIL STO 2 0 G 75W90"/>
    <s v="Importado"/>
    <s v="Importado"/>
    <s v="Y"/>
    <d v="2021-07-05T00:00:00"/>
    <s v="Mainstream"/>
    <m/>
    <s v="NO"/>
    <s v="NA"/>
    <s v="NA"/>
    <s v="NA"/>
    <s v="France"/>
    <s v="001E7845002WXHA1SO"/>
    <s v="001E7845"/>
    <s v="002WXH"/>
    <s v="A1SO"/>
    <n v="3403190000"/>
    <s v="BOMBONA"/>
    <s v="etiqueta nacionalização"/>
    <m/>
    <m/>
    <n v="550053044"/>
    <m/>
    <m/>
    <m/>
  </r>
  <r>
    <s v="YES"/>
    <n v="46120909"/>
    <s v="MOPAR SYN GEAR &amp; AXLE 75W140 CX12X0,946L"/>
    <s v="12X0,946L"/>
    <x v="0"/>
    <x v="0"/>
    <x v="0"/>
    <s v="FIAT"/>
    <m/>
    <s v="Importado"/>
    <s v="Importado"/>
    <s v="Y"/>
    <d v="2016-02-01T00:00:00"/>
    <s v="Mainstream"/>
    <m/>
    <s v="NO"/>
    <s v="NA"/>
    <s v="NA"/>
    <s v="NA"/>
    <s v="SOPUS (EUA)"/>
    <s v="228C8318002X50A428"/>
    <s v="228C8318"/>
    <s v="002X50"/>
    <s v="A428"/>
    <n v="3403190000"/>
    <s v="PEQUENO EMBALADO"/>
    <s v="etiqueta nacionalização"/>
    <m/>
    <m/>
    <n v="550038790"/>
    <m/>
    <m/>
    <m/>
  </r>
  <r>
    <s v="YES"/>
    <n v="45921801"/>
    <s v="SHELL PC 1476 5W-30 GRANEL"/>
    <s v="GRANEL"/>
    <x v="0"/>
    <x v="1"/>
    <x v="0"/>
    <s v="Shell Brand"/>
    <m/>
    <s v="SHELL PC 1476 5W-30 GRANEL"/>
    <s v="Local"/>
    <s v="Y"/>
    <d v="2017-10-25T00:00:00"/>
    <s v="Mainstream"/>
    <m/>
    <s v="NO"/>
    <s v="NA"/>
    <s v="NA"/>
    <s v="NA"/>
    <s v="Shell Ilha"/>
    <s v="001G5164001176A03Q"/>
    <s v="001G5164"/>
    <s v="001176"/>
    <s v="A03Q"/>
    <n v="2710193200"/>
    <s v="GRANEL"/>
    <s v="NO Label"/>
    <m/>
    <m/>
    <m/>
    <m/>
    <m/>
    <m/>
  </r>
  <r>
    <s v="YES"/>
    <n v="40121801"/>
    <s v="VOLVO CX MANUAL VEIC SAE 50 TB GRANEL"/>
    <s v="GRANEL"/>
    <x v="0"/>
    <x v="0"/>
    <x v="0"/>
    <s v="VOLVO"/>
    <m/>
    <s v="VOLVO CX MANUAL VEIC SAE 50 GRANEL"/>
    <s v="Local"/>
    <s v="Y"/>
    <s v="-"/>
    <s v="Mainstream"/>
    <m/>
    <s v="NO"/>
    <s v="NA"/>
    <s v="NA"/>
    <s v="NA"/>
    <s v="Shell Ilha"/>
    <s v="001I4975"/>
    <s v="001I4975"/>
    <s v="001I49"/>
    <s v="4975"/>
    <n v="2710193200"/>
    <s v="GRANEL"/>
    <s v="NO Label"/>
    <m/>
    <m/>
    <m/>
    <m/>
    <m/>
    <m/>
  </r>
  <r>
    <s v="YES"/>
    <n v="44421809"/>
    <s v="RIMULA R3 MULTI CH4 15W40 TB 209 L"/>
    <s v="209L"/>
    <x v="0"/>
    <x v="1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VSHA309"/>
    <s v="001G2438"/>
    <s v="002VSH"/>
    <s v="A309"/>
    <n v="2710193200"/>
    <s v="TAMBOR"/>
    <s v="Post Printed"/>
    <m/>
    <m/>
    <m/>
    <s v="5011987863538"/>
    <m/>
    <m/>
  </r>
  <r>
    <s v="YES"/>
    <n v="40121809"/>
    <s v="VOLVO LUBRIFICANTE PARA CAIXA MANUAL VEÍCULO FORA DE ESTRADA SAE 50 "/>
    <s v="209L"/>
    <x v="0"/>
    <x v="0"/>
    <x v="0"/>
    <s v="VOLVO"/>
    <m/>
    <s v="VOLVO CX MANUAL VEIC SAE 50 GRANEL"/>
    <s v="Local"/>
    <s v="Y"/>
    <d v="2020-09-01T00:00:00"/>
    <s v="Mainstream"/>
    <m/>
    <s v="NO"/>
    <s v="NA"/>
    <s v="NA"/>
    <s v="NA"/>
    <s v="Shell Ilha"/>
    <s v="001I4975002VTLA1SN"/>
    <s v="001I4975"/>
    <s v="002VTL"/>
    <s v="A1SN"/>
    <n v="2710193200"/>
    <s v="TAMBOR"/>
    <s v="Pre Printed"/>
    <m/>
    <m/>
    <m/>
    <m/>
    <m/>
    <m/>
  </r>
  <r>
    <s v="YES"/>
    <n v="44421855"/>
    <s v="RIMULA R3 MULTI CH4 15W40 FR 20L"/>
    <s v="20L"/>
    <x v="0"/>
    <x v="1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VWLA309"/>
    <s v="001G2438"/>
    <s v="002VWL"/>
    <s v="A309"/>
    <n v="2710193200"/>
    <s v="BOMBONA"/>
    <s v="Pre Printed"/>
    <m/>
    <m/>
    <m/>
    <s v="'05011987863507"/>
    <m/>
    <m/>
  </r>
  <r>
    <s v="YES"/>
    <n v="40121855"/>
    <s v="VOLVO CX MANUAL VEIC SAE 50 FR 20L"/>
    <s v="20L"/>
    <x v="0"/>
    <x v="0"/>
    <x v="0"/>
    <s v="VOLVO"/>
    <m/>
    <s v="VOLVO CX MANUAL VEIC SAE 50 GRANEL"/>
    <s v="Local"/>
    <s v="Y"/>
    <d v="2020-11-15T00:00:00"/>
    <s v="Mainstream"/>
    <m/>
    <s v="NO"/>
    <s v="NA"/>
    <s v="NA"/>
    <s v="NA"/>
    <s v="Shell Ilha"/>
    <s v="001I4975002XY7A1SN"/>
    <s v="001I4975"/>
    <s v="002XY7"/>
    <s v="A1SN"/>
    <n v="2710193200"/>
    <s v="BOMBONA"/>
    <s v="Pre Printed"/>
    <m/>
    <m/>
    <m/>
    <m/>
    <m/>
    <m/>
  </r>
  <r>
    <s v="YES"/>
    <n v="44421905"/>
    <s v="RIMULA R3 MULTI CH4 15W40 CX 12X1L "/>
    <s v="12x1L"/>
    <x v="0"/>
    <x v="1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W20A1SN"/>
    <s v="001G2438"/>
    <s v="002W20"/>
    <s v="A1SN"/>
    <n v="2710193200"/>
    <s v="1 L"/>
    <s v="Pre Printed"/>
    <m/>
    <m/>
    <m/>
    <s v="'05011987863514"/>
    <s v="'05011987863521"/>
    <m/>
  </r>
  <r>
    <s v="YES"/>
    <n v="44421967"/>
    <s v="RIMULA R3 MULTI CH4 15W40 TB1000L OW "/>
    <s v="1000L"/>
    <x v="0"/>
    <x v="1"/>
    <x v="0"/>
    <s v="Shell Brand"/>
    <m/>
    <s v="RIMULA R3 MULTI CH4 15W40 GRANEL"/>
    <s v="Local"/>
    <s v="N"/>
    <d v="2017-02-16T00:00:00"/>
    <s v="Mainstream"/>
    <m/>
    <s v="NO"/>
    <s v="NA"/>
    <s v="NA"/>
    <s v="NA"/>
    <s v="Shell Ilha"/>
    <s v="001G2438002VJWA309"/>
    <s v="001G2438"/>
    <s v="002VJW"/>
    <s v="A309"/>
    <n v="2710193200"/>
    <s v="TB 1000"/>
    <s v="Post Printed"/>
    <m/>
    <m/>
    <m/>
    <s v="5011987863545"/>
    <m/>
    <m/>
  </r>
  <r>
    <s v="YES"/>
    <n v="40121967"/>
    <s v="VOLVO LUBRIFICANTE PARA CAIXA MANUAL VEÍCULO FORA DE ESTRADA SAE 50 "/>
    <s v="1000L"/>
    <x v="0"/>
    <x v="0"/>
    <x v="0"/>
    <s v="VOLVO"/>
    <m/>
    <s v="VOLVO CX MANUAL VEIC SAE 50 GRANEL"/>
    <s v="Local"/>
    <s v="Y"/>
    <d v="2020-09-01T00:00:00"/>
    <s v="Mainstream"/>
    <m/>
    <s v="NO"/>
    <s v="NA"/>
    <s v="NA"/>
    <s v="NA"/>
    <s v="Shell Ilha"/>
    <s v="001I4975002VJWA1SN"/>
    <s v="001I4975"/>
    <s v="002VJW"/>
    <s v="A1SN"/>
    <n v="2710193200"/>
    <s v="TB 1000"/>
    <s v="Pre Printed"/>
    <m/>
    <m/>
    <m/>
    <m/>
    <m/>
    <m/>
  </r>
  <r>
    <s v="YES"/>
    <n v="44422801"/>
    <s v="RIMULA R3 EXTRA 15W40 CI-4 GRANEL"/>
    <s v="GRANEL"/>
    <x v="0"/>
    <x v="1"/>
    <x v="0"/>
    <s v="Shell Brand"/>
    <m/>
    <s v="RIMULA R3 EXTRA 15W40 CI-4 GRANEL"/>
    <s v="Local"/>
    <s v="N"/>
    <d v="2017-07-12T00:00:00"/>
    <s v="Mainstream"/>
    <m/>
    <s v="NO"/>
    <s v="NA"/>
    <s v="NA"/>
    <s v="NA"/>
    <s v="Shell Ilha"/>
    <s v="001G4600001176A03Q"/>
    <s v="001G4600"/>
    <s v="001176"/>
    <s v="A03Q"/>
    <n v="2710193200"/>
    <s v="GRANEL"/>
    <s v="NO Label"/>
    <m/>
    <m/>
    <m/>
    <m/>
    <m/>
    <m/>
  </r>
  <r>
    <s v="YES"/>
    <n v="45922801"/>
    <s v="SHELL PC2046 5W-30 SN/GF-5 DEXOS1 GRANEL"/>
    <s v="GRANEL"/>
    <x v="0"/>
    <x v="1"/>
    <x v="0"/>
    <s v="Shell Brand"/>
    <m/>
    <s v="SHELL PC2046 5W-30 SN/GF-5 DEXOS1 GRANEL"/>
    <s v="Local"/>
    <s v="Y"/>
    <d v="2017-09-06T00:00:00"/>
    <s v="Mainstream"/>
    <m/>
    <s v="NO"/>
    <s v="NA"/>
    <s v="NA"/>
    <s v="NA"/>
    <s v="Shell Ilha"/>
    <s v="001G5160001176A03Q"/>
    <s v="001G5160"/>
    <s v="001176"/>
    <s v="A03Q"/>
    <n v="2710193200"/>
    <s v="GRANEL"/>
    <s v="NO Label"/>
    <m/>
    <m/>
    <m/>
    <m/>
    <m/>
    <m/>
  </r>
  <r>
    <s v="YES"/>
    <n v="40122801"/>
    <s v="VOLVO LUBRIFICANTE PARA MOTOR DIESEL VDS-3  15W-40"/>
    <s v="GRANE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1176A03Q"/>
    <s v="001I4971"/>
    <s v="001176"/>
    <s v="A03Q"/>
    <n v="2710193200"/>
    <s v="GRANEL"/>
    <s v="NO Label"/>
    <m/>
    <m/>
    <m/>
    <m/>
    <m/>
    <m/>
  </r>
  <r>
    <s v="YES"/>
    <n v="44422809"/>
    <s v="RIMULA R3 EXTRA 15W40 CI-4 TB 209L"/>
    <s v="209L"/>
    <x v="0"/>
    <x v="1"/>
    <x v="0"/>
    <s v="Shell Brand"/>
    <m/>
    <s v="RIMULA R3 EXTRA 15W40 CI-4 GRANEL"/>
    <s v="Local"/>
    <s v="N"/>
    <d v="2017-07-28T00:00:00"/>
    <s v="Mainstream"/>
    <m/>
    <s v="NO"/>
    <s v="NA"/>
    <s v="NA"/>
    <s v="NA"/>
    <s v="Shell Ilha"/>
    <s v="001G4600002VSHA309"/>
    <s v="001G4600"/>
    <s v="002VSH"/>
    <s v="A309"/>
    <n v="2710193200"/>
    <s v="TAMBOR"/>
    <s v="Post Printed"/>
    <m/>
    <m/>
    <m/>
    <s v="5011987038448"/>
    <m/>
    <m/>
  </r>
  <r>
    <s v="YES"/>
    <n v="40122809"/>
    <s v="VOLVO LUBRIFICANTE PARA MOTOR DIESEL VDS-3  15W-40"/>
    <s v="209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VTLA1SN"/>
    <s v="001I4971"/>
    <s v="002VTL"/>
    <s v="A1SN"/>
    <n v="2710193200"/>
    <s v="TAMBOR"/>
    <s v="Pre Printed"/>
    <m/>
    <m/>
    <m/>
    <m/>
    <m/>
    <m/>
  </r>
  <r>
    <s v="YES"/>
    <n v="44422855"/>
    <s v="RIMULA R3 EXTRA 15W40 CI-4 FR 20L"/>
    <s v="20L"/>
    <x v="0"/>
    <x v="1"/>
    <x v="0"/>
    <s v="Shell Brand"/>
    <m/>
    <s v="RIMULA R3 EXTRA 15W40 CI-4 GRANEL"/>
    <s v="Local"/>
    <s v="N"/>
    <d v="2017-07-13T00:00:00"/>
    <s v="Mainstream"/>
    <m/>
    <s v="NO"/>
    <s v="NA"/>
    <s v="NA"/>
    <s v="NA"/>
    <s v="Shell Ilha"/>
    <s v="001G4600002VWLA309"/>
    <s v="001G4600"/>
    <s v="002VWL"/>
    <s v="A309"/>
    <n v="2710193200"/>
    <s v="BOMBONA"/>
    <s v="Pre Printed"/>
    <m/>
    <m/>
    <m/>
    <s v="'05011987038332"/>
    <m/>
    <m/>
  </r>
  <r>
    <s v="YES"/>
    <n v="40122855"/>
    <s v="VOLVO LUBRIFICANTE PARA MOTOR DIESEL VDS-3  15W-40"/>
    <s v="20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XY7A1SN"/>
    <s v="001I4971"/>
    <s v="002XY7"/>
    <s v="A1SN"/>
    <n v="2710193200"/>
    <s v="BOMBONA"/>
    <s v="Pre Printed"/>
    <m/>
    <m/>
    <m/>
    <m/>
    <m/>
    <m/>
  </r>
  <r>
    <s v="YES"/>
    <n v="44422905"/>
    <s v="RIMULA R3 EXTRA 15W40 CI-4 CX 12X1L "/>
    <s v="12x1L"/>
    <x v="0"/>
    <x v="1"/>
    <x v="0"/>
    <s v="Shell Brand"/>
    <m/>
    <s v="RIMULA R3 EXTRA 15W40 CI-4 GRANEL"/>
    <s v="Local"/>
    <s v="N"/>
    <d v="2017-07-13T00:00:00"/>
    <s v="Mainstream"/>
    <m/>
    <s v="NO"/>
    <s v="NA"/>
    <s v="NA"/>
    <s v="NA"/>
    <s v="Shell Ilha"/>
    <s v="001G4600002W20A1SN"/>
    <s v="001G4600"/>
    <s v="002W20"/>
    <s v="A1SN"/>
    <n v="2710193200"/>
    <s v="1 L"/>
    <s v="Pre Printed"/>
    <m/>
    <m/>
    <m/>
    <s v="'05011987038349"/>
    <s v="'05011987038301"/>
    <m/>
  </r>
  <r>
    <s v="YES"/>
    <n v="40122905"/>
    <s v="VOLVO LUBRIFICANTE PARA MOTOR DIESEL VDS-3  15W-40"/>
    <s v="12x1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XYUA1SN"/>
    <s v="001I4971"/>
    <s v="002XYU"/>
    <s v="A1SN"/>
    <n v="2710193200"/>
    <s v="1 L"/>
    <s v="Pre Printed"/>
    <m/>
    <m/>
    <m/>
    <m/>
    <m/>
    <m/>
  </r>
  <r>
    <s v="YES"/>
    <n v="44422967"/>
    <s v="RIMULA R3 EXTRA 15W40 CI-4 TB1000L"/>
    <s v="1000L"/>
    <x v="0"/>
    <x v="1"/>
    <x v="0"/>
    <s v="Shell Brand"/>
    <m/>
    <s v="RIMULA R3 EXTRA 15W40 CI-4 GRANEL"/>
    <s v="Local"/>
    <s v="N"/>
    <d v="2018-02-27T00:00:00"/>
    <s v="Mainstream"/>
    <m/>
    <s v="NO"/>
    <s v="NA"/>
    <s v="NA"/>
    <s v="NA"/>
    <s v="Shell Ilha"/>
    <s v="001G4600002VJWA309"/>
    <s v="001G4600"/>
    <s v="002VJW"/>
    <s v="A309"/>
    <n v="2710193200"/>
    <s v="TB 1000"/>
    <s v="Post Printed"/>
    <m/>
    <m/>
    <m/>
    <s v="5011987038455"/>
    <m/>
    <m/>
  </r>
  <r>
    <s v="YES"/>
    <n v="40122967"/>
    <s v="VOLVO LUBRIFICANTE PARA MOTOR DIESEL VDS-3  15W-40"/>
    <s v="1000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1002VJWA1SN"/>
    <s v="001I4971"/>
    <s v="002VJW"/>
    <s v="A1SN"/>
    <n v="2710193200"/>
    <s v="TB 1000"/>
    <s v="Pre Printed"/>
    <m/>
    <m/>
    <m/>
    <m/>
    <m/>
    <m/>
  </r>
  <r>
    <s v="YES"/>
    <n v="44423801"/>
    <s v="RIMULA R6 MS 10W40 GRANEL"/>
    <s v="GRANEL"/>
    <x v="0"/>
    <x v="1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1176A03Q"/>
    <s v="001E7457"/>
    <s v="001176"/>
    <s v="A03Q"/>
    <n v="2710193200"/>
    <s v="GRANEL"/>
    <s v="NO Label"/>
    <m/>
    <m/>
    <m/>
    <m/>
    <m/>
    <m/>
  </r>
  <r>
    <s v="YES"/>
    <n v="44523801"/>
    <s v="SPIRAX S3 T GRANEL"/>
    <s v="GRANEL"/>
    <x v="0"/>
    <x v="1"/>
    <x v="0"/>
    <s v="Shell Brand"/>
    <m/>
    <s v="SPIRAX S3 T GRANEL"/>
    <s v="Local"/>
    <s v="Y"/>
    <d v="2016-06-09T00:00:00"/>
    <s v="Mainstream"/>
    <m/>
    <s v="NO"/>
    <s v="NA"/>
    <s v="NA"/>
    <s v="NA"/>
    <s v="Shell Ilha"/>
    <s v="001D8245001176A03Q"/>
    <s v="001D8245"/>
    <s v="001176"/>
    <s v="A03Q"/>
    <n v="2710193200"/>
    <s v="GRANEL"/>
    <s v="NO Label"/>
    <m/>
    <m/>
    <m/>
    <m/>
    <m/>
    <m/>
  </r>
  <r>
    <s v="YES"/>
    <n v="40123801"/>
    <s v="VOLVO LUBRIFICANTE PARA MOTOR DIESEL VDS-4.5 10W-30 "/>
    <s v="GRANEL"/>
    <x v="0"/>
    <x v="0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1176A03Q"/>
    <s v="001I4973"/>
    <s v="001176"/>
    <s v="A03Q"/>
    <n v="2710193200"/>
    <s v="GRANEL"/>
    <s v="NO Label"/>
    <m/>
    <m/>
    <m/>
    <m/>
    <m/>
    <m/>
  </r>
  <r>
    <s v="YES"/>
    <n v="44423809"/>
    <s v="RIMULA R6 MS 10W40 TB 209L"/>
    <s v="209L"/>
    <x v="0"/>
    <x v="1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2VSHA309"/>
    <s v="001E7457"/>
    <s v="002VSH"/>
    <s v="A309"/>
    <n v="2710193200"/>
    <s v="TAMBOR"/>
    <s v="Post Printed"/>
    <m/>
    <m/>
    <m/>
    <s v="5011987239159"/>
    <m/>
    <m/>
  </r>
  <r>
    <s v="YES"/>
    <n v="44523809"/>
    <s v="SPIRAX S3 T TB 209L"/>
    <s v="209L"/>
    <x v="0"/>
    <x v="1"/>
    <x v="0"/>
    <s v="Shell Brand"/>
    <m/>
    <s v="SPIRAX S3 T GRANEL"/>
    <s v="Local"/>
    <s v="Y"/>
    <d v="2011-11-01T00:00:00"/>
    <s v="Mainstream"/>
    <m/>
    <s v="NO"/>
    <s v="NA"/>
    <s v="NA"/>
    <s v="NA"/>
    <s v="Shell Ilha"/>
    <s v="001D8245002VSHA309"/>
    <s v="001D8245"/>
    <s v="002VSH"/>
    <s v="A309"/>
    <n v="2710193200"/>
    <s v="TAMBOR"/>
    <s v="Post Printed"/>
    <m/>
    <m/>
    <m/>
    <s v="5011987203464"/>
    <m/>
    <m/>
  </r>
  <r>
    <s v="YES"/>
    <n v="40123809"/>
    <s v="VOLVO LUBRIFICANTE PARA MOTOR DIESEL VDS-4.5 10W-30 "/>
    <s v="209L"/>
    <x v="0"/>
    <x v="0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2VTLA1SN"/>
    <s v="001I4973"/>
    <s v="002VTL"/>
    <s v="A1SN"/>
    <n v="2710193200"/>
    <s v="TAMBOR"/>
    <s v="Pre Printed"/>
    <m/>
    <m/>
    <m/>
    <m/>
    <m/>
    <m/>
  </r>
  <r>
    <s v="YES"/>
    <n v="44423855"/>
    <s v="RIMULA R6 MS 10W40 20L"/>
    <s v="20L"/>
    <x v="0"/>
    <x v="1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2VPMA309"/>
    <s v="001E7457"/>
    <s v="002VPM"/>
    <s v="A309"/>
    <n v="2710193200"/>
    <s v="BOMBONA"/>
    <s v="Pre Printed"/>
    <m/>
    <m/>
    <m/>
    <s v="'05011987035348"/>
    <m/>
    <m/>
  </r>
  <r>
    <s v="YES"/>
    <n v="44523855"/>
    <s v="SPIRAX S3 T FR. 20LT."/>
    <s v="20L"/>
    <x v="0"/>
    <x v="1"/>
    <x v="0"/>
    <s v="Shell Brand"/>
    <m/>
    <s v="SPIRAX S3 T GRANEL"/>
    <s v="Local"/>
    <s v="Y"/>
    <d v="2011-10-14T00:00:00"/>
    <s v="Mainstream"/>
    <m/>
    <s v="NO"/>
    <s v="NA"/>
    <s v="NA"/>
    <s v="NA"/>
    <s v="Shell Ilha"/>
    <s v="001D8245002VWLA309"/>
    <s v="001D8245"/>
    <s v="002VWL"/>
    <s v="A309"/>
    <n v="2710193200"/>
    <s v="BOMBONA"/>
    <s v="Pre Printed"/>
    <m/>
    <m/>
    <m/>
    <s v="'05011987203327"/>
    <m/>
    <m/>
  </r>
  <r>
    <s v="YES"/>
    <n v="40123855"/>
    <s v="VOLVO LUBRIFICANTE PARA MOTOR DIESEL VDS-4.5 10W-30 "/>
    <s v="20L"/>
    <x v="0"/>
    <x v="0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2XY7A1SN"/>
    <s v="001I4973"/>
    <s v="002XY7"/>
    <s v="A1SN"/>
    <n v="2710193200"/>
    <s v="BOMBONA"/>
    <s v="Pre Printed"/>
    <m/>
    <m/>
    <m/>
    <m/>
    <m/>
    <m/>
  </r>
  <r>
    <s v="YES"/>
    <n v="46123909"/>
    <s v="MOPAR SYN GEAR &amp; AXLE 75W90 CX12X0,946L"/>
    <s v="12X0,946L"/>
    <x v="0"/>
    <x v="0"/>
    <x v="0"/>
    <s v="FIAT"/>
    <m/>
    <s v="Importado"/>
    <s v="Importado"/>
    <s v="Y"/>
    <d v="2017-04-25T00:00:00"/>
    <s v="Mainstream"/>
    <m/>
    <s v="NO"/>
    <s v="NA"/>
    <s v="NA"/>
    <s v="NA"/>
    <s v="SOPUS (EUA)"/>
    <s v="228C8317002X50A428"/>
    <s v="228C8317"/>
    <s v="002X50"/>
    <s v="A428"/>
    <n v="3403190000"/>
    <s v="PEQUENO EMBALADO"/>
    <s v="etiqueta nacionalização"/>
    <m/>
    <m/>
    <n v="550046041"/>
    <m/>
    <m/>
    <m/>
  </r>
  <r>
    <s v="YES"/>
    <n v="44423967"/>
    <s v="RIMULA R6 MS 10W40 TB 1000L"/>
    <s v="1000L"/>
    <x v="0"/>
    <x v="1"/>
    <x v="0"/>
    <s v="Shell Brand"/>
    <m/>
    <s v="RIMULA R6 MS 10W40 GRANEL"/>
    <s v="Local"/>
    <s v="Y"/>
    <d v="2017-11-15T00:00:00"/>
    <s v="Premium"/>
    <m/>
    <s v="NO"/>
    <s v="NA"/>
    <s v="NA"/>
    <s v="NA"/>
    <s v="Shell Ilha"/>
    <s v="001E7457002VJWA309"/>
    <s v="001E7457"/>
    <s v="002VJW"/>
    <s v="A309"/>
    <n v="2710193200"/>
    <s v="TB 1000"/>
    <s v="Post Printed"/>
    <m/>
    <m/>
    <m/>
    <s v="5011987239166"/>
    <m/>
    <m/>
  </r>
  <r>
    <s v="YES"/>
    <n v="40123967"/>
    <s v="VOLVO LUBRIFICANTE PARA MOTOR DIESEL VDS-4.5 10W-30 "/>
    <s v="1000L"/>
    <x v="0"/>
    <x v="0"/>
    <x v="0"/>
    <s v="VOLVO"/>
    <m/>
    <s v="VOLVO MOTOR VDS-4.5 10W-30 GRANEL"/>
    <s v="Local"/>
    <s v="Y"/>
    <d v="2020-09-01T00:00:00"/>
    <s v="Mainstream"/>
    <m/>
    <s v="NO"/>
    <s v="NA"/>
    <s v="NA"/>
    <s v="NA"/>
    <s v="Shell Ilha"/>
    <s v="001I4973002VJWA1SN"/>
    <s v="001I4973"/>
    <s v="002VJW"/>
    <s v="A1SN"/>
    <n v="2710193200"/>
    <s v="TB 1000"/>
    <s v="Pre Printed"/>
    <m/>
    <m/>
    <m/>
    <m/>
    <m/>
    <m/>
  </r>
  <r>
    <s v="YES"/>
    <n v="44424801"/>
    <s v="RIMULA RT4 L 15W-40 (CK-4) GRANEL"/>
    <s v="GRANEL"/>
    <x v="0"/>
    <x v="1"/>
    <x v="0"/>
    <s v="Shell Brand"/>
    <m/>
    <s v="Rimula RT4 L 15W-40 (CK-4) GRANEL"/>
    <s v="Local"/>
    <s v="N"/>
    <d v="2018-04-13T00:00:00"/>
    <s v="Mainstream"/>
    <m/>
    <s v="NO"/>
    <s v="NA"/>
    <s v="NA"/>
    <s v="NA"/>
    <s v="Shell Ilha"/>
    <s v="001G3598001176A309"/>
    <s v="001G3598"/>
    <s v="001176"/>
    <s v="A309"/>
    <n v="2710193200"/>
    <s v="GRANEL"/>
    <s v="NO Label"/>
    <m/>
    <m/>
    <m/>
    <m/>
    <m/>
    <m/>
  </r>
  <r>
    <s v="YES"/>
    <n v="52424807"/>
    <s v="JD COTTON PICKER SPINDLE TB 170KG"/>
    <s v="170KG"/>
    <x v="0"/>
    <x v="0"/>
    <x v="0"/>
    <s v="JD"/>
    <s v="JD COTTON PICKER SPINDLE"/>
    <s v="Importado"/>
    <s v="Importado"/>
    <s v="Y"/>
    <d v="2020-08-01T00:00:00"/>
    <s v="Mainstream"/>
    <m/>
    <s v="NO"/>
    <s v="NA"/>
    <s v="NA"/>
    <s v="NA"/>
    <s v="GLC"/>
    <s v="001A9857002XMYA253"/>
    <s v="001A9857"/>
    <s v="002XMY"/>
    <s v="A253"/>
    <n v="2710199900"/>
    <s v="TAMBOR"/>
    <s v="etiqueta nacionalização"/>
    <m/>
    <m/>
    <n v="550045077"/>
    <m/>
    <m/>
    <m/>
  </r>
  <r>
    <s v="YES"/>
    <n v="44424809"/>
    <s v="RIMULA RT4 L 15W-40 (CK-4) TB 209L"/>
    <s v="209L"/>
    <x v="0"/>
    <x v="1"/>
    <x v="0"/>
    <s v="Shell Brand"/>
    <m/>
    <s v="Rimula RT4 L 15W-40 (CK-4) GRANEL"/>
    <s v="Local"/>
    <s v="Y"/>
    <d v="2018-01-30T00:00:00"/>
    <s v="Mainstream"/>
    <m/>
    <s v="NO"/>
    <s v="NA"/>
    <s v="NA"/>
    <s v="NA"/>
    <s v="Shell Ilha"/>
    <s v="001G3598002VSHA309"/>
    <s v="001G3598"/>
    <s v="002VSH"/>
    <s v="A309"/>
    <n v="2710193200"/>
    <s v="TAMBOR"/>
    <s v="Post Printed"/>
    <m/>
    <m/>
    <m/>
    <s v="5011987042667"/>
    <m/>
    <m/>
  </r>
  <r>
    <s v="YES"/>
    <n v="44424855"/>
    <s v="RIMULA RT4 L 15W-40 (CK-4) 20L"/>
    <s v="20L"/>
    <x v="0"/>
    <x v="1"/>
    <x v="0"/>
    <s v="Shell Brand"/>
    <m/>
    <s v="Rimula RT4 L 15W-40 (CK-4) GRANEL"/>
    <s v="Local"/>
    <s v="Y"/>
    <d v="2018-01-30T00:00:00"/>
    <s v="Mainstream"/>
    <m/>
    <s v="NO"/>
    <s v="NA"/>
    <s v="NA"/>
    <s v="NA"/>
    <s v="Shell Ilha"/>
    <s v="001G3598002VPMA309"/>
    <s v="001G3598"/>
    <s v="002VPM"/>
    <s v="A309"/>
    <n v="2710193200"/>
    <s v="BOMBONA"/>
    <s v="Pre Printed"/>
    <m/>
    <m/>
    <m/>
    <s v="'05011987042360"/>
    <m/>
    <m/>
  </r>
  <r>
    <s v="YES"/>
    <n v="40124855"/>
    <s v="VOLVO PENTA LUBRIFICANTE PARA MOTOR DIESEL VDS-3 15W-40 "/>
    <s v="20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0002XY7A1SN"/>
    <s v="001I4970"/>
    <s v="002XY7"/>
    <s v="A1SN"/>
    <n v="2710193200"/>
    <s v="BOMBONA"/>
    <s v="Pre Printed"/>
    <m/>
    <m/>
    <m/>
    <m/>
    <m/>
    <m/>
  </r>
  <r>
    <s v="YES"/>
    <n v="40124905"/>
    <s v="VOLVO PENTA LUBRIFICANTE PARA MOTOR DIESEL VDS-3 15W-40 "/>
    <s v="12x1L"/>
    <x v="0"/>
    <x v="0"/>
    <x v="0"/>
    <s v="VOLVO"/>
    <m/>
    <s v="RIMULA RT4 X 15W40 SHELL GRANEL"/>
    <s v="Local"/>
    <s v="Y"/>
    <d v="2020-09-01T00:00:00"/>
    <s v="Mainstream"/>
    <m/>
    <s v="NO"/>
    <s v="NA"/>
    <s v="NA"/>
    <s v="NA"/>
    <s v="Shell Ilha"/>
    <s v="001I4970002XYUA1SN"/>
    <s v="001I4970"/>
    <s v="002XYU"/>
    <s v="A1SN"/>
    <n v="2710193200"/>
    <s v="1 L"/>
    <s v="Pre Printed"/>
    <m/>
    <m/>
    <m/>
    <m/>
    <m/>
    <m/>
  </r>
  <r>
    <s v="YES"/>
    <n v="44424967"/>
    <s v="Shell Rimula RT4 L 15W-40"/>
    <s v="1000L"/>
    <x v="0"/>
    <x v="1"/>
    <x v="0"/>
    <s v="Shell Brand"/>
    <m/>
    <s v="Rimula RT4 L 15W-40 (CK-4) GRANEL"/>
    <s v="Local"/>
    <s v="N"/>
    <d v="2021-10-23T00:00:00"/>
    <s v="Mainstream"/>
    <m/>
    <s v="NO"/>
    <s v="NA"/>
    <s v="NA"/>
    <s v="NA"/>
    <s v="Shell Ilha"/>
    <s v="001G3598002VJWA309"/>
    <s v="001G3598"/>
    <s v="002VJW"/>
    <s v="A309"/>
    <n v="2710193200"/>
    <s v="TB 1000"/>
    <s v="Post Printed"/>
    <m/>
    <m/>
    <m/>
    <s v="00021400098367"/>
    <m/>
    <m/>
  </r>
  <r>
    <s v="YES"/>
    <n v="40125801"/>
    <s v="VOLVO LUBRIFICANTE PREMIUM PARA DIFERENCIAL 85W-140 "/>
    <s v="GRANEL"/>
    <x v="0"/>
    <x v="0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1176A03Q"/>
    <s v="001I4962"/>
    <s v="001176"/>
    <s v="A03Q"/>
    <n v="2710193200"/>
    <s v="GRANEL"/>
    <s v="NO Label"/>
    <m/>
    <m/>
    <m/>
    <m/>
    <m/>
    <m/>
  </r>
  <r>
    <s v="YES"/>
    <n v="40125809"/>
    <s v="VOLVO LUBRIFICANTE PREMIUM PARA DIFERENCIAL 85W-140 "/>
    <s v="209L"/>
    <x v="0"/>
    <x v="0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2VTLA1SN"/>
    <s v="001I4962"/>
    <s v="002VTL"/>
    <s v="A1SN"/>
    <n v="2710193200"/>
    <s v="TAMBOR"/>
    <s v="Pre Printed"/>
    <m/>
    <m/>
    <m/>
    <m/>
    <m/>
    <m/>
  </r>
  <r>
    <s v="YES"/>
    <n v="40125855"/>
    <s v="VOLVO LUBRIFICANTE PREMIUM PARA DIFERENCIAL 85W-140 "/>
    <s v="20L"/>
    <x v="0"/>
    <x v="0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2XY7A1SN"/>
    <s v="001I4962"/>
    <s v="002XY7"/>
    <s v="A1SN"/>
    <n v="2710193200"/>
    <s v="BOMBONA"/>
    <s v="Pre Printed"/>
    <m/>
    <m/>
    <m/>
    <m/>
    <m/>
    <m/>
  </r>
  <r>
    <s v="YES"/>
    <n v="46125905"/>
    <s v="MOPAR MAXPRO 15W40 CK4 CX 12X1L"/>
    <s v="12x1L"/>
    <x v="0"/>
    <x v="0"/>
    <x v="0"/>
    <s v="FIAT"/>
    <m/>
    <s v="Rimula RT4 L 15W-40 (CK-4) GRANEL"/>
    <s v="Local"/>
    <s v="Y"/>
    <d v="2020-12-23T00:00:00"/>
    <s v="Mainstream"/>
    <m/>
    <s v="NO"/>
    <s v="NA"/>
    <s v="NA"/>
    <s v="NA"/>
    <s v="Shell Ilha"/>
    <s v="001G1425002W20A690"/>
    <s v="001G1425"/>
    <s v="002W20"/>
    <s v="A690"/>
    <n v="2710193200"/>
    <s v="1 L"/>
    <s v="Pre Printed"/>
    <m/>
    <m/>
    <m/>
    <m/>
    <m/>
    <m/>
  </r>
  <r>
    <s v="YES"/>
    <n v="40125967"/>
    <s v="VOLVO LUBRIFICANTE PREMIUM PARA DIFERENCIAL 85W-140 "/>
    <s v="1000L"/>
    <x v="0"/>
    <x v="0"/>
    <x v="0"/>
    <s v="VOLVO"/>
    <m/>
    <s v="SPIRAX S4 AX 85W140 GRANEL"/>
    <s v="Local"/>
    <s v="Y"/>
    <d v="2020-09-01T00:00:00"/>
    <s v="Mainstream"/>
    <m/>
    <s v="NO"/>
    <s v="NA"/>
    <s v="NA"/>
    <s v="NA"/>
    <s v="Shell Ilha"/>
    <s v="001I4962002VJWA1SN"/>
    <s v="001I4962"/>
    <s v="002VJW"/>
    <s v="A1SN"/>
    <n v="2710193200"/>
    <s v="TB 1000"/>
    <s v="Pre Printed"/>
    <m/>
    <m/>
    <m/>
    <m/>
    <m/>
    <m/>
  </r>
  <r>
    <s v="YES"/>
    <n v="40126801"/>
    <s v="VOLVO FLUID TRANS AUTO GRANEL"/>
    <s v="GRANEL"/>
    <x v="0"/>
    <x v="0"/>
    <x v="0"/>
    <s v="VOLVO"/>
    <m/>
    <s v="VOLVO FLUID TRANS AUTO GRANEL"/>
    <s v="Local"/>
    <s v="Y"/>
    <d v="2020-07-22T00:00:00"/>
    <s v="Mainstream"/>
    <m/>
    <s v="NO"/>
    <s v="NA"/>
    <s v="NA"/>
    <s v="NA"/>
    <s v="Shell Ilha"/>
    <s v="001I4961"/>
    <s v="001I4961"/>
    <s v="001I49"/>
    <s v="4961"/>
    <n v="2710199200"/>
    <s v="GRANEL"/>
    <s v="NO Label"/>
    <m/>
    <m/>
    <m/>
    <m/>
    <m/>
    <m/>
  </r>
  <r>
    <s v="YES"/>
    <n v="44426809"/>
    <s v="RIMULA R3 MULTI CH4 15W40 TB 209L EXPO"/>
    <s v="209L"/>
    <x v="0"/>
    <x v="1"/>
    <x v="1"/>
    <s v="Shell Brand"/>
    <m/>
    <s v="RIMULA R3 MULTI CH4 15W40 GRANEL"/>
    <s v="Local"/>
    <s v="N"/>
    <d v="2019-09-01T00:00:00"/>
    <s v="Mainstream"/>
    <m/>
    <s v="NO"/>
    <s v="NA"/>
    <s v="NA"/>
    <s v="NA"/>
    <s v="Shell Ilha"/>
    <s v="001G2438002VSHA1PU"/>
    <s v="001G2438"/>
    <s v="002VSH"/>
    <s v="A1PU"/>
    <n v="2710193200"/>
    <s v="TAMBOR"/>
    <s v="Post Printed"/>
    <m/>
    <m/>
    <n v="550053982"/>
    <s v="5011987070592"/>
    <m/>
    <m/>
  </r>
  <r>
    <s v="YES"/>
    <n v="44226809"/>
    <s v="RIMULA R3 MV 15W-40 209L EXPO"/>
    <s v="209L"/>
    <x v="0"/>
    <x v="1"/>
    <x v="1"/>
    <s v="Shell Brand"/>
    <m/>
    <s v="RIMULA R3 MV 15W-40 EXPO GRANEL"/>
    <s v="Local"/>
    <s v="N"/>
    <d v="2019-05-14T00:00:00"/>
    <s v="Mainstream"/>
    <m/>
    <s v="NO"/>
    <s v="NA"/>
    <s v="NA"/>
    <s v="NA"/>
    <s v="Shell Ilha"/>
    <s v="001C4603002VSHA1PU"/>
    <s v="001C4603"/>
    <s v="002VSH"/>
    <s v="A1PU"/>
    <n v="2710193200"/>
    <s v="TAMBOR"/>
    <s v="Post Printed"/>
    <m/>
    <m/>
    <m/>
    <s v="5011987053526"/>
    <m/>
    <m/>
  </r>
  <r>
    <s v="YES"/>
    <n v="44426815"/>
    <s v="RIMULA R3 MULTI CH4 15W40 BD 5 UGL EXPO"/>
    <s v="5UGL"/>
    <x v="0"/>
    <x v="1"/>
    <x v="1"/>
    <s v="Shell Brand"/>
    <m/>
    <s v="RIMULA R3 MULTI CH4 15W40 GRANEL"/>
    <s v="Local"/>
    <s v="N"/>
    <d v="2019-09-01T00:00:00"/>
    <s v="Mainstream"/>
    <m/>
    <s v="NO"/>
    <s v="NA"/>
    <s v="NA"/>
    <s v="NA"/>
    <s v="Shell Ilha"/>
    <s v="001G2438002VOMA1PU"/>
    <s v="001G2438"/>
    <s v="002VOM"/>
    <s v="A1PU"/>
    <n v="2710193200"/>
    <s v="BALDE"/>
    <s v="Post Printed"/>
    <m/>
    <m/>
    <n v="550053981"/>
    <s v="5011987070585"/>
    <m/>
    <m/>
  </r>
  <r>
    <s v="YES"/>
    <n v="46126845"/>
    <s v="MOPAR ATF+4/PSF+4 6X0,946L"/>
    <s v="6X0,946L"/>
    <x v="0"/>
    <x v="0"/>
    <x v="0"/>
    <s v="FIAT"/>
    <m/>
    <s v="Importado"/>
    <s v="Importado"/>
    <s v="Y"/>
    <d v="2020-12-18T00:00:00"/>
    <s v="Mainstream"/>
    <m/>
    <s v="NO"/>
    <s v="NA"/>
    <s v="NA"/>
    <s v="NA"/>
    <s v="USA"/>
    <s v="001G8429002XNWA428"/>
    <s v="001G8429"/>
    <s v="002XNW"/>
    <s v="A428"/>
    <n v="2710193200"/>
    <s v="PEQUENO EMBALADO"/>
    <s v="etiqueta nacionalização"/>
    <m/>
    <m/>
    <n v="550046012"/>
    <m/>
    <m/>
    <m/>
  </r>
  <r>
    <s v="YES"/>
    <n v="40926905"/>
    <s v="HELIX HX8 PROF AG 0W20 CX 12X1L EXPO"/>
    <s v="12x1L"/>
    <x v="0"/>
    <x v="1"/>
    <x v="1"/>
    <s v="Shell Brand"/>
    <m/>
    <s v="SHELL PC2044 0W-20 SN/GF-5 DEXOS1 GRANEL"/>
    <s v="Local"/>
    <s v="N"/>
    <d v="2021-04-23T00:00:00"/>
    <s v="Premium"/>
    <m/>
    <s v="NO"/>
    <s v="NA"/>
    <s v="NA"/>
    <s v="NA"/>
    <s v="Shell Ilha"/>
    <s v="001G5123002W21A1PU"/>
    <s v="001G5123"/>
    <s v="002W21"/>
    <s v="A1PU"/>
    <n v="2710193200"/>
    <s v="1 L"/>
    <s v="Pre Printed"/>
    <m/>
    <m/>
    <m/>
    <s v="'05011987076327"/>
    <s v="'05011987076334"/>
    <m/>
  </r>
  <r>
    <s v="YES"/>
    <n v="40126905"/>
    <s v="VOLVO FLUIDO PARA TRANSMISSÃO AUTOMÁTICA E DIREÇÃO HIDRÁULICA "/>
    <s v="12x1L"/>
    <x v="0"/>
    <x v="0"/>
    <x v="0"/>
    <s v="VOLVO"/>
    <m/>
    <s v="SPIRAX S3 ATF MD3"/>
    <s v="Local"/>
    <s v="Y"/>
    <d v="2020-09-01T00:00:00"/>
    <s v="Mainstream"/>
    <m/>
    <s v="NO"/>
    <s v="NA"/>
    <s v="NA"/>
    <s v="NA"/>
    <s v="Shell Ilha"/>
    <s v="001I4961002XYUA1SN"/>
    <s v="001I4961"/>
    <s v="002XYU"/>
    <s v="A1SN"/>
    <n v="2710199200"/>
    <s v="1 L"/>
    <s v="Pre Printed"/>
    <m/>
    <m/>
    <m/>
    <m/>
    <m/>
    <m/>
  </r>
  <r>
    <s v="YES"/>
    <n v="44426907"/>
    <s v="RIMULA R3 MULTI CH4 15W40 CX 4X4L EXPO"/>
    <s v="4x4L"/>
    <x v="1"/>
    <x v="1"/>
    <x v="1"/>
    <s v="Shell Brand"/>
    <m/>
    <s v="RIMULA R3 MULTI CH4 15W40 GRANEL"/>
    <s v="Local"/>
    <s v="N"/>
    <d v="2020-04-15T00:00:00"/>
    <s v="Mainstream"/>
    <m/>
    <s v="NO"/>
    <s v="NA"/>
    <s v="NA"/>
    <s v="NA"/>
    <s v="Shell Ilha"/>
    <s v="001G2438002W2KA1PU"/>
    <s v="001G2438"/>
    <s v="002W2K"/>
    <s v="A1PU"/>
    <n v="2710193200"/>
    <s v="4 L"/>
    <s v="Pre Printed"/>
    <m/>
    <m/>
    <n v="550053983"/>
    <s v="'05011987070561"/>
    <s v="'05011987070578"/>
    <m/>
  </r>
  <r>
    <s v="YES"/>
    <n v="44226967"/>
    <s v="RIMULA R3 MV 15W-40 TB1000 EXPO"/>
    <s v="1000L"/>
    <x v="0"/>
    <x v="1"/>
    <x v="1"/>
    <s v="Shell Brand"/>
    <m/>
    <s v="RIMULA R3 MV 15W-40 EXPO GRANEL"/>
    <s v="Local"/>
    <s v="N"/>
    <d v="2019-04-15T00:00:00"/>
    <s v="Mainstream"/>
    <m/>
    <s v="NO"/>
    <s v="NA"/>
    <s v="NA"/>
    <s v="NA"/>
    <s v="Shell Ilha"/>
    <s v="001C4603002VJWA1PU"/>
    <s v="001C4603"/>
    <s v="002VJW"/>
    <s v="A1PU"/>
    <n v="2710193200"/>
    <s v="TB 1000"/>
    <s v="Post Printed"/>
    <m/>
    <m/>
    <m/>
    <s v="5011987053519"/>
    <m/>
    <m/>
  </r>
  <r>
    <s v="YES"/>
    <n v="46127809"/>
    <s v="MOPAR MAXPRO DIESEL DPF 5W-30 TB 209L"/>
    <s v="209L"/>
    <x v="0"/>
    <x v="0"/>
    <x v="0"/>
    <s v="FIAT"/>
    <m/>
    <s v="Helix Ultra ECT C2 5W30 GRANEL"/>
    <s v="Local"/>
    <s v="Y"/>
    <d v="2020-12-15T00:00:00"/>
    <s v="Mainstream"/>
    <m/>
    <s v="NO"/>
    <s v="NA"/>
    <s v="NA"/>
    <s v="NA"/>
    <s v="Shell Ilha"/>
    <s v="001G0848002VIDA690"/>
    <s v="001G0848"/>
    <s v="002VID"/>
    <s v="A690"/>
    <n v="2710193200"/>
    <s v="TAMBOR"/>
    <s v="Pre Printed"/>
    <m/>
    <m/>
    <m/>
    <m/>
    <m/>
    <m/>
  </r>
  <r>
    <s v="YES"/>
    <n v="40127809"/>
    <s v="VOLVO SINTET CX CAMBIO 75W-90 TB 209L (imp)"/>
    <s v="209L"/>
    <x v="0"/>
    <x v="0"/>
    <x v="0"/>
    <s v="VOLVO"/>
    <m/>
    <s v="Importado"/>
    <s v="Local"/>
    <s v="Y"/>
    <d v="2022-01-01T00:00:00"/>
    <s v="Mainstream"/>
    <m/>
    <s v="NO"/>
    <s v="NA"/>
    <s v="NA"/>
    <s v="NA"/>
    <s v="Shell Ilha"/>
    <s v="001I5125"/>
    <s v="001I5125"/>
    <s v="001I51"/>
    <s v="5125"/>
    <n v="2710199900"/>
    <s v="TAMBOR"/>
    <s v="Pre Printed"/>
    <m/>
    <m/>
    <n v="550056618"/>
    <m/>
    <m/>
    <s v="Importamos o granel do liquido e reenvasamos como VOLVO SINTET CX CAMBIO 75W-90 TB 209L"/>
  </r>
  <r>
    <s v="YES"/>
    <n v="40127855"/>
    <s v="VOLVO  LUBRIFICANTE SINTÉTICO PARA CAIXA DE CÂMBIO 75W-90"/>
    <s v="20L"/>
    <x v="0"/>
    <x v="0"/>
    <x v="0"/>
    <s v="VOLVO"/>
    <m/>
    <s v="VOLVO SINTET CX CAMBIO 75W-90 TB 209L"/>
    <s v="Local"/>
    <s v="Y"/>
    <d v="2022-01-01T00:00:00"/>
    <s v="Mainstream"/>
    <m/>
    <s v="NO"/>
    <s v="NA"/>
    <s v="NA"/>
    <s v="NA"/>
    <s v="Shell Ilha"/>
    <s v="001I5125002XY7VTGL"/>
    <s v="001I5125"/>
    <s v="002XY7"/>
    <s v="VTGL"/>
    <n v="3403190000"/>
    <s v="BOMBONA"/>
    <s v="Pre Printed"/>
    <m/>
    <m/>
    <m/>
    <m/>
    <m/>
    <m/>
  </r>
  <r>
    <s v="YES"/>
    <n v="44227860"/>
    <s v="RIMULA R5 LE 10W40 AP CK-4 FR 20L"/>
    <s v="20L"/>
    <x v="0"/>
    <x v="1"/>
    <x v="0"/>
    <s v="Shell Brand"/>
    <m/>
    <s v="Importado"/>
    <s v="Importado"/>
    <s v="N"/>
    <d v="2019-09-01T00:00:00"/>
    <s v="Premium"/>
    <m/>
    <s v="NO"/>
    <s v="NA"/>
    <s v="NA"/>
    <s v="NA"/>
    <s v="GLC"/>
    <s v="001G1637002VNGA246"/>
    <s v="001G1637"/>
    <s v="002VNG"/>
    <s v="A246"/>
    <n v="2710193200"/>
    <s v="BOMBONA"/>
    <s v="etiqueta nacionalização"/>
    <m/>
    <m/>
    <n v="550047312"/>
    <m/>
    <m/>
    <m/>
  </r>
  <r>
    <s v="YES"/>
    <n v="46127905"/>
    <s v="MOPAR MAXPRO DIESEL DPF 5W-30 CX 12X1L"/>
    <s v="12x1L"/>
    <x v="0"/>
    <x v="0"/>
    <x v="0"/>
    <s v="FIAT"/>
    <m/>
    <s v="Helix Ultra ECT C2 5W30 GRANEL"/>
    <s v="Local"/>
    <s v="Y"/>
    <d v="2020-12-16T00:00:00"/>
    <s v="Mainstream"/>
    <m/>
    <s v="NO"/>
    <s v="NA"/>
    <s v="NA"/>
    <s v="NA"/>
    <s v="Shell Ilha"/>
    <s v="001G0848002VIDA690"/>
    <s v="001G0848"/>
    <s v="002VID"/>
    <s v="A690"/>
    <n v="2710193200"/>
    <s v="1 L"/>
    <s v="Pre Printed"/>
    <m/>
    <m/>
    <m/>
    <m/>
    <m/>
    <m/>
  </r>
  <r>
    <s v="YES"/>
    <n v="44227979"/>
    <s v="RIMULA R5 LE 10W40 AP CK-4 TB 1000L"/>
    <s v="1000L"/>
    <x v="0"/>
    <x v="1"/>
    <x v="0"/>
    <s v="Shell Brand"/>
    <m/>
    <s v="Importado"/>
    <s v="Importado"/>
    <s v="N"/>
    <d v="2019-09-01T00:00:00"/>
    <s v="Premium"/>
    <m/>
    <s v="NO"/>
    <s v="NA"/>
    <s v="NA"/>
    <s v="NA"/>
    <s v="GLC"/>
    <s v="001G1637002VJWA246"/>
    <s v="001G1637"/>
    <s v="002VJW"/>
    <s v="A246"/>
    <n v="2710193200"/>
    <s v="TB 1000"/>
    <s v="etiqueta nacionalização"/>
    <m/>
    <m/>
    <m/>
    <m/>
    <m/>
    <m/>
  </r>
  <r>
    <s v="YES"/>
    <n v="42728801"/>
    <s v="CATENEX S 825 GRANEL"/>
    <s v="GRANEL"/>
    <x v="0"/>
    <x v="1"/>
    <x v="0"/>
    <s v="Shell Brand"/>
    <m/>
    <s v="CATENEX S 825  - RED - GRANEL"/>
    <s v="Local"/>
    <s v="N"/>
    <d v="2014-12-01T00:00:00"/>
    <s v="Mainstream"/>
    <m/>
    <s v="NO"/>
    <s v="NA"/>
    <s v="NA"/>
    <s v="NA"/>
    <s v="Local"/>
    <s v="001B9537001176-"/>
    <s v="001B9537"/>
    <s v="537001"/>
    <s v="176-"/>
    <n v="2710199900"/>
    <s v="GRANEL"/>
    <s v="NO Label"/>
    <m/>
    <m/>
    <m/>
    <m/>
    <m/>
    <m/>
  </r>
  <r>
    <s v="YES"/>
    <n v="46128809"/>
    <s v="MOPAR MAXPRO 5W-30 TB 209L"/>
    <s v="209L"/>
    <x v="0"/>
    <x v="0"/>
    <x v="0"/>
    <s v="FIAT"/>
    <m/>
    <s v="HELIX HX8  5W30 SN GF5 GRANEL"/>
    <s v="Local"/>
    <s v="Y"/>
    <d v="2020-12-04T00:00:00"/>
    <s v="Mainstream"/>
    <m/>
    <s v="NO"/>
    <s v="NA"/>
    <s v="NA"/>
    <s v="NA"/>
    <s v="Shell Ilha"/>
    <s v="001E1445002VIDA690"/>
    <s v="001E1445"/>
    <s v="002VID"/>
    <s v="A690"/>
    <n v="2710193200"/>
    <s v="TAMBOR"/>
    <s v="Pre Printed"/>
    <m/>
    <m/>
    <m/>
    <m/>
    <m/>
    <m/>
  </r>
  <r>
    <s v="YES"/>
    <n v="46128905"/>
    <s v="MOPAR MAXPRO 5W-30 CX 12X1L"/>
    <s v="12x1L"/>
    <x v="0"/>
    <x v="0"/>
    <x v="0"/>
    <s v="FIAT"/>
    <m/>
    <s v="HELIX HX8  5W30 SN GF5 GRANEL"/>
    <s v="Local"/>
    <s v="Y"/>
    <d v="2020-12-04T00:00:00"/>
    <s v="Mainstream"/>
    <m/>
    <s v="NO"/>
    <s v="NA"/>
    <s v="NA"/>
    <s v="NA"/>
    <s v="Shell Ilha"/>
    <s v="001E1445002W20A690"/>
    <s v="001E1445"/>
    <s v="002W20"/>
    <s v="A690"/>
    <n v="2710193200"/>
    <s v="1 L"/>
    <s v="Pre Printed"/>
    <m/>
    <m/>
    <m/>
    <m/>
    <m/>
    <m/>
  </r>
  <r>
    <s v="YES"/>
    <n v="40128905"/>
    <s v="VOLVO LUBRIFICANTE SINTÉTICO 75W-90"/>
    <s v="12x1L"/>
    <x v="0"/>
    <x v="0"/>
    <x v="0"/>
    <s v="VOLVO"/>
    <m/>
    <s v="SPIRAX S6 AXME 75W-90 GRANEL"/>
    <s v="Local"/>
    <s v="Y"/>
    <d v="2021-01-15T00:00:00"/>
    <s v="Mainstream"/>
    <m/>
    <s v="NO"/>
    <s v="NA"/>
    <s v="NA"/>
    <s v="NA"/>
    <s v="Shell Ilha"/>
    <s v="001I4963002XYUVTGL"/>
    <s v="001I4963"/>
    <s v="002XYU"/>
    <s v="VTGL"/>
    <n v="3403190000"/>
    <s v="1 L"/>
    <s v="Pre Printed"/>
    <m/>
    <m/>
    <m/>
    <m/>
    <m/>
    <m/>
  </r>
  <r>
    <s v="YES"/>
    <n v="47029809"/>
    <s v="RIMULA R6 M 10W-40 BR TB 209L"/>
    <s v="209L"/>
    <x v="0"/>
    <x v="1"/>
    <x v="0"/>
    <s v="Shell Brand"/>
    <m/>
    <s v="RIMULA R6 M 10W40 BR GRANEL"/>
    <s v="Local"/>
    <s v="Y"/>
    <d v="2019-02-04T00:00:00"/>
    <s v="Premium"/>
    <m/>
    <s v="NO"/>
    <m/>
    <m/>
    <m/>
    <s v="Shell Ilha"/>
    <s v="001C4593002VSHA309"/>
    <s v="001C4593"/>
    <s v="002VSH"/>
    <s v="A309"/>
    <n v="2710193200"/>
    <s v="TAMBOR"/>
    <s v="Post Printed"/>
    <m/>
    <m/>
    <m/>
    <s v="5011987215924"/>
    <m/>
    <m/>
  </r>
  <r>
    <s v="YES"/>
    <n v="46129905"/>
    <s v="MOPAR MAXPRO SYNTHETIC 0W-30 CX 12X1L"/>
    <s v="12x1L"/>
    <x v="0"/>
    <x v="0"/>
    <x v="0"/>
    <s v="FIAT"/>
    <m/>
    <s v="MOPAR MAXPRO SYNTHETIC 0W-30  GRANEL"/>
    <s v="Local"/>
    <s v="Y"/>
    <d v="2020-12-20T00:00:00"/>
    <s v="Mainstream"/>
    <m/>
    <s v="NO"/>
    <s v="NA"/>
    <s v="NA"/>
    <s v="NA"/>
    <s v="Shell Ilha"/>
    <s v="001I7988002W20A690"/>
    <s v="001I7988"/>
    <s v="002W20"/>
    <s v="A690"/>
    <n v="2710193200"/>
    <s v="1 L"/>
    <s v="Pre Printed"/>
    <m/>
    <m/>
    <m/>
    <m/>
    <m/>
    <m/>
  </r>
  <r>
    <s v="YES"/>
    <n v="40129905"/>
    <s v="VOLVO PENTA SINTETICO 5W-40 CX 12X1L"/>
    <s v="12x1L"/>
    <x v="0"/>
    <x v="0"/>
    <x v="0"/>
    <s v="VOLVO"/>
    <m/>
    <s v="VOLVO PENTA SINTETICO 5W-40 GRANEL"/>
    <s v="Local"/>
    <s v="Y"/>
    <d v="2020-12-21T00:00:00"/>
    <s v="Mainstream"/>
    <m/>
    <s v="NO"/>
    <s v="NA"/>
    <s v="NA"/>
    <s v="NA"/>
    <s v="Shell Ilha"/>
    <s v="001I5599002XYUVTGL"/>
    <s v="001I5599"/>
    <s v="002XYU"/>
    <s v="VTGL"/>
    <n v="2710193200"/>
    <s v="1 L"/>
    <s v="Pre Printed"/>
    <m/>
    <m/>
    <m/>
    <m/>
    <m/>
    <m/>
  </r>
  <r>
    <s v="YES"/>
    <n v="40129979"/>
    <s v="VOLVO PENTA LUBRIFICANTE SINTÉTICO 5W-40 TB 1000L (imp)"/>
    <s v="GRANEL"/>
    <x v="0"/>
    <x v="0"/>
    <x v="0"/>
    <s v="VOLVO"/>
    <m/>
    <s v="Importado"/>
    <s v="Importado"/>
    <s v="Y"/>
    <d v="2021-01-11T00:00:00"/>
    <s v="Mainstream"/>
    <m/>
    <s v="NO"/>
    <s v="NA"/>
    <s v="NA"/>
    <s v="NA"/>
    <s v="-"/>
    <s v="001I5599"/>
    <s v="001I5599"/>
    <s v="001I55"/>
    <s v="5599"/>
    <n v="2710193200"/>
    <s v="GRANEL"/>
    <s v="NO Label"/>
    <m/>
    <m/>
    <n v="550056632"/>
    <m/>
    <m/>
    <m/>
  </r>
  <r>
    <s v="YES"/>
    <n v="40130801"/>
    <s v="HD 2167 GRANEL"/>
    <s v="GRANEL"/>
    <x v="0"/>
    <x v="1"/>
    <x v="0"/>
    <s v="Shell Brand"/>
    <m/>
    <s v="Rimula RT4 L 15W-40 (CK-4) GRANEL"/>
    <s v="Local"/>
    <s v="Y"/>
    <d v="2020-05-01T00:00:00"/>
    <s v="Mainstream"/>
    <m/>
    <s v="NO"/>
    <s v="NA"/>
    <s v="NA"/>
    <s v="NA"/>
    <s v="Shell Ilha"/>
    <s v="001I3899001176A03Q"/>
    <s v="001I3899"/>
    <s v="001176"/>
    <s v="A03Q"/>
    <n v="2710193200"/>
    <s v="GRANEL"/>
    <s v="NO Label"/>
    <m/>
    <m/>
    <m/>
    <m/>
    <m/>
    <m/>
  </r>
  <r>
    <s v="YES"/>
    <n v="46130809"/>
    <s v="MOPAR MAXPRO SYNT 0W20 (SP/GF-6A) TB209L"/>
    <s v="209L"/>
    <x v="0"/>
    <x v="0"/>
    <x v="0"/>
    <s v="FIAT"/>
    <m/>
    <s v="SHELL PC2044 0W-20 SN/GF-5 DEXOS1 GRANEL"/>
    <s v="Local"/>
    <s v="Y"/>
    <d v="2020-12-04T00:00:00"/>
    <s v="Mainstream"/>
    <m/>
    <s v="NO"/>
    <s v="NA"/>
    <s v="NA"/>
    <s v="NA"/>
    <s v="Shell Ilha"/>
    <s v="001E9381002VIDA690"/>
    <s v="001E9381"/>
    <s v="002VID"/>
    <s v="A690"/>
    <n v="2710193200"/>
    <s v="TAMBOR"/>
    <s v="Pre Printed"/>
    <m/>
    <m/>
    <m/>
    <m/>
    <m/>
    <m/>
  </r>
  <r>
    <s v="YES"/>
    <n v="52130817"/>
    <s v="GRAXA EXTREMA PRESSÃO SCANIA 18KG"/>
    <s v="18KG"/>
    <x v="0"/>
    <x v="0"/>
    <x v="0"/>
    <s v="SCANIA"/>
    <m/>
    <s v="GADUS S2 V220 2 BD. 18 KG"/>
    <s v="Local"/>
    <s v="Y"/>
    <d v="2021-03-22T00:00:00"/>
    <s v="Mainstream"/>
    <m/>
    <s v="NO"/>
    <s v="NA"/>
    <s v="NA"/>
    <s v="NA"/>
    <s v="Shell Ilha"/>
    <s v="001I1036002XD7A1SO"/>
    <s v="001I1036"/>
    <s v="002XD7"/>
    <s v="A1SO"/>
    <n v="2710199900"/>
    <s v="BALDE"/>
    <s v="Pre Printed"/>
    <m/>
    <m/>
    <m/>
    <m/>
    <m/>
    <m/>
  </r>
  <r>
    <s v="YES"/>
    <n v="43330855"/>
    <s v="KOMATSU TO 30 FR 20L"/>
    <s v="20L"/>
    <x v="0"/>
    <x v="0"/>
    <x v="0"/>
    <s v="KOMATSU"/>
    <m/>
    <s v="KOMATSU TO 30 GRANEL"/>
    <s v="Local"/>
    <s v="Y"/>
    <d v="2007-01-03T00:00:00"/>
    <s v="Mainstream"/>
    <m/>
    <s v="NO"/>
    <s v="NA"/>
    <s v="NA"/>
    <s v="NA"/>
    <s v="Shell Ilha"/>
    <s v="001B1695002VXHA328"/>
    <s v="001B1695"/>
    <s v="002VXH"/>
    <s v="A328"/>
    <n v="2710193200"/>
    <s v="BOMBONA"/>
    <s v="Pre Printed"/>
    <m/>
    <m/>
    <m/>
    <m/>
    <m/>
    <m/>
  </r>
  <r>
    <s v="YES"/>
    <n v="46130905"/>
    <s v="MOPAR MAXPRO SYNT 0W20 (SP/GF-6A) CX12X1L"/>
    <s v="12x1L"/>
    <x v="0"/>
    <x v="0"/>
    <x v="0"/>
    <s v="FIAT"/>
    <m/>
    <s v="SHELL PC2044 0W-20 SN/GF-5 DEXOS1 GRANEL"/>
    <s v="Local"/>
    <s v="Y"/>
    <d v="2020-12-02T00:00:00"/>
    <s v="Mainstream"/>
    <m/>
    <s v="NO"/>
    <s v="NA"/>
    <s v="NA"/>
    <s v="NA"/>
    <s v="Shell Ilha"/>
    <s v="001E9381002W20A690"/>
    <s v="001E9381"/>
    <s v="002W20"/>
    <s v="A690"/>
    <n v="2710193200"/>
    <s v="1 L"/>
    <s v="Pre Printed"/>
    <m/>
    <m/>
    <m/>
    <m/>
    <m/>
    <m/>
  </r>
  <r>
    <s v="YES"/>
    <n v="52131817"/>
    <s v="GRAXA USO GERAL SCANIA 18KG"/>
    <s v="18KG"/>
    <x v="0"/>
    <x v="0"/>
    <x v="0"/>
    <s v="SCANIA"/>
    <m/>
    <s v="GADUS S1 V160 2 GRANEL"/>
    <s v="Local"/>
    <s v="Y"/>
    <d v="2021-03-08T00:00:00"/>
    <s v="Mainstream"/>
    <m/>
    <s v="NO"/>
    <s v="NA"/>
    <s v="NA"/>
    <s v="NA"/>
    <s v="Shell Ilha"/>
    <s v="001I1035002XD7A1SO"/>
    <s v="001I1035"/>
    <s v="002XD7"/>
    <s v="A1SO"/>
    <n v="2710199900"/>
    <s v="BALDE"/>
    <s v="Pre Printed"/>
    <m/>
    <m/>
    <m/>
    <m/>
    <m/>
    <m/>
  </r>
  <r>
    <s v="YES"/>
    <n v="44531849"/>
    <s v="JD HYDRAU XR TAMBOR"/>
    <s v="55 UGL"/>
    <x v="0"/>
    <x v="0"/>
    <x v="0"/>
    <s v="JD"/>
    <s v="JD HYDRAU XR"/>
    <s v="Importado"/>
    <s v="Importado"/>
    <s v="Y"/>
    <d v="2020-06-02T00:00:00"/>
    <s v="Mainstream"/>
    <m/>
    <s v="NO"/>
    <s v="NA"/>
    <s v="NA"/>
    <s v="NA"/>
    <s v="Canadá"/>
    <s v="001G7886002VIXA770"/>
    <s v="001G7886"/>
    <s v="002VIX"/>
    <s v="A770"/>
    <n v="2710193200"/>
    <s v="TAMBOR"/>
    <s v="etiqueta nacionalização"/>
    <m/>
    <m/>
    <n v="550052072"/>
    <m/>
    <m/>
    <m/>
  </r>
  <r>
    <s v="YES"/>
    <n v="46131905"/>
    <s v="MOPAR MAXPRO SYNT 5W30 (SP/GF6A) CX12X1L"/>
    <s v="12x1L"/>
    <x v="0"/>
    <x v="0"/>
    <x v="0"/>
    <s v="FIAT"/>
    <m/>
    <s v="SHELL PC2046 5W-30 SN/GF-5 DEXOS1 GRANEL"/>
    <s v="Local"/>
    <s v="Y"/>
    <d v="2020-12-23T00:00:00"/>
    <s v="Mainstream"/>
    <m/>
    <s v="NO"/>
    <s v="NA"/>
    <s v="NA"/>
    <s v="NA"/>
    <s v="Shell Ilha"/>
    <s v="001F8324002W20A690"/>
    <s v="001F8324"/>
    <s v="002W20"/>
    <s v="A690"/>
    <n v="2710193200"/>
    <s v="1 L"/>
    <s v="Pre Printed"/>
    <m/>
    <m/>
    <m/>
    <m/>
    <m/>
    <m/>
  </r>
  <r>
    <s v="YES"/>
    <n v="40131909"/>
    <s v="JD HD460 SYNTHETIC GEAR LUBE 12x1 QT"/>
    <s v="1X1QT"/>
    <x v="0"/>
    <x v="0"/>
    <x v="0"/>
    <s v="JD"/>
    <s v="JD HD460 SYNTHETIC GEAR LUBE"/>
    <s v="Importado"/>
    <s v="Importado"/>
    <s v="Y"/>
    <d v="2020-08-01T00:00:00"/>
    <s v="Mainstream"/>
    <m/>
    <s v="NO"/>
    <s v="NA"/>
    <s v="NA"/>
    <s v="NA"/>
    <s v="USA"/>
    <s v="001H3642002XSZA770"/>
    <s v="001H3642"/>
    <s v="002XSZ"/>
    <s v="A770"/>
    <n v="3403190000"/>
    <s v="1 L"/>
    <s v="etiqueta nacionalização"/>
    <m/>
    <m/>
    <n v="550051757"/>
    <m/>
    <m/>
    <m/>
  </r>
  <r>
    <s v="YES"/>
    <n v="52132816"/>
    <s v="GADUS S5 V100 2 BD 18KG"/>
    <s v="18KG"/>
    <x v="0"/>
    <x v="1"/>
    <x v="0"/>
    <s v="Shell Brand"/>
    <m/>
    <s v="Importado"/>
    <s v="Importado"/>
    <s v="Y"/>
    <d v="2013-06-03T00:00:00"/>
    <s v="Premium"/>
    <m/>
    <s v="NO"/>
    <s v="NA"/>
    <s v="NA"/>
    <s v="NA"/>
    <s v="GRETZ (França)"/>
    <s v="001D8423002XECA1P5"/>
    <s v="001D8423"/>
    <s v="002XEC"/>
    <s v="A1P5"/>
    <n v="3403990000"/>
    <s v="TAMBOR"/>
    <s v="etiqueta nacionalização"/>
    <m/>
    <m/>
    <n v="550028433"/>
    <m/>
    <m/>
    <m/>
  </r>
  <r>
    <s v="YES"/>
    <n v="44932849"/>
    <s v="SCANIA OIL STO 2 0 A 75W140 TB 209L"/>
    <s v="209L"/>
    <x v="0"/>
    <x v="0"/>
    <x v="0"/>
    <s v="SCANIA"/>
    <s v="SCANIA OIL STO 2 0 A 75W140"/>
    <s v="Importado"/>
    <s v="Importado"/>
    <s v="Y"/>
    <d v="2019-08-15T00:00:00"/>
    <s v="Mainstream"/>
    <m/>
    <s v="NO"/>
    <s v="NA"/>
    <s v="NA"/>
    <s v="NA"/>
    <s v="France"/>
    <s v="001E7846002WXHA1SO"/>
    <s v="001E7846"/>
    <s v="002WXH"/>
    <s v="A1SO"/>
    <n v="3403190000"/>
    <s v="TAMBOR"/>
    <s v="etiqueta nacionalização"/>
    <m/>
    <m/>
    <n v="550038861"/>
    <m/>
    <m/>
    <m/>
  </r>
  <r>
    <s v="YES"/>
    <n v="44932855"/>
    <s v="SCANIA OIL STO 2 0 A 75W140 FR 20L"/>
    <s v="20L"/>
    <x v="0"/>
    <x v="0"/>
    <x v="0"/>
    <s v="SCANIA"/>
    <s v="SCANIA OIL STO 2 0 A 75W140"/>
    <s v="SPIRAX S6 AXME 75W-140 GRANEL"/>
    <s v="Local"/>
    <s v="Y"/>
    <d v="2019-08-15T00:00:00"/>
    <s v="Mainstream"/>
    <m/>
    <s v="NO"/>
    <s v="NA"/>
    <s v="NA"/>
    <s v="NA"/>
    <s v="Energis8"/>
    <s v="001E7846002XBRA1SO"/>
    <s v="001E7846"/>
    <s v="002XBR"/>
    <s v="A1SO"/>
    <n v="3403190000"/>
    <s v="BOMBONA"/>
    <s v="Pre Printed"/>
    <m/>
    <m/>
    <m/>
    <m/>
    <m/>
    <m/>
  </r>
  <r>
    <s v="YES"/>
    <n v="46132905"/>
    <s v="MOPAR MAXPRO SYNT 5W20 (SP/GF6A) CX12X1L"/>
    <s v="12x1L"/>
    <x v="0"/>
    <x v="0"/>
    <x v="0"/>
    <s v="FIAT"/>
    <m/>
    <s v="MOPAR MAXPRO SYNT 5W20 (SP/GF6A) GRANEL"/>
    <s v="Local"/>
    <s v="Y"/>
    <d v="2020-12-20T00:00:00"/>
    <s v="Mainstream"/>
    <m/>
    <s v="NO"/>
    <s v="NA"/>
    <s v="NA"/>
    <s v="NA"/>
    <s v="Shell Ilha"/>
    <s v="001I7981002W20A690"/>
    <s v="001I7981"/>
    <s v="002W20"/>
    <s v="A690"/>
    <n v="2710193200"/>
    <s v="1 L"/>
    <s v="Pre Printed"/>
    <m/>
    <m/>
    <m/>
    <m/>
    <m/>
    <m/>
  </r>
  <r>
    <s v="YES"/>
    <n v="40132909"/>
    <s v="JD SYNTHETIC AIR COMP OIL100 20 OZ"/>
    <s v="20OZ"/>
    <x v="0"/>
    <x v="0"/>
    <x v="0"/>
    <s v="JD"/>
    <s v="JD SYNTHETIC AIR"/>
    <s v="Importado"/>
    <s v="Importado"/>
    <s v="Y"/>
    <d v="2020-08-01T00:00:00"/>
    <s v="Mainstream"/>
    <m/>
    <s v="NO"/>
    <s v="NA"/>
    <s v="NA"/>
    <s v="NA"/>
    <s v="USA"/>
    <s v="001H7714002XUJA770"/>
    <s v="001H7714"/>
    <s v="002XUJ"/>
    <s v="A770"/>
    <n v="2710193200"/>
    <s v="BOMBONA"/>
    <s v="etiqueta nacionalização"/>
    <m/>
    <m/>
    <n v="550054319"/>
    <m/>
    <m/>
    <m/>
  </r>
  <r>
    <s v="YES"/>
    <n v="45933801"/>
    <s v="SHELL PC 1448 0W30 LOCAL GRANEL"/>
    <s v="GRANEL"/>
    <x v="0"/>
    <x v="1"/>
    <x v="0"/>
    <s v="Shell Brand"/>
    <m/>
    <s v="SHELL PC 1448 0W30 GRANEL"/>
    <s v="Local"/>
    <s v="N"/>
    <d v="2016-06-24T00:00:00"/>
    <s v="Mainstream"/>
    <m/>
    <s v="NO"/>
    <s v="NA"/>
    <s v="NA"/>
    <s v="NA"/>
    <s v="Shell Ilha"/>
    <s v="001E5759001176A03Q"/>
    <s v="001E5759"/>
    <s v="001176"/>
    <s v="A03Q"/>
    <n v="2710193200"/>
    <s v="GRANEL"/>
    <s v="NO Label"/>
    <m/>
    <m/>
    <m/>
    <m/>
    <m/>
    <m/>
  </r>
  <r>
    <s v="YES"/>
    <n v="52133816"/>
    <s v="GADUS S3 HIGH SPEED GREASE BD 18KG"/>
    <s v="18KG"/>
    <x v="0"/>
    <x v="1"/>
    <x v="0"/>
    <s v="Shell Brand"/>
    <m/>
    <s v="Importado"/>
    <s v="Importado"/>
    <s v="Y"/>
    <d v="2013-09-06T00:00:00"/>
    <s v="Premium"/>
    <m/>
    <s v="NO"/>
    <s v="NA"/>
    <s v="NA"/>
    <s v="NA"/>
    <s v="SOPUS (EUA)"/>
    <s v="001D8426002VMEA1P5"/>
    <s v="001D8426"/>
    <s v="002VME"/>
    <s v="A1P5"/>
    <n v="2710199900"/>
    <s v="TAMBOR"/>
    <s v="etiqueta nacionalização"/>
    <m/>
    <m/>
    <n v="550028096"/>
    <m/>
    <m/>
    <m/>
  </r>
  <r>
    <s v="YES"/>
    <n v="40133849"/>
    <s v="Corena S4 R 68 TB 209L NEW"/>
    <s v="209L"/>
    <x v="0"/>
    <x v="1"/>
    <x v="0"/>
    <s v="Shell Brand"/>
    <m/>
    <s v="Importado"/>
    <s v="Importado"/>
    <s v="N"/>
    <d v="2020-08-01T00:00:00"/>
    <s v="Premium"/>
    <m/>
    <s v="NO"/>
    <s v="NA"/>
    <s v="NA"/>
    <s v="NA"/>
    <s v="GLC"/>
    <s v="001D7787002VSH"/>
    <s v="001D7787"/>
    <s v="778700"/>
    <s v="2VSH"/>
    <n v="3403990000"/>
    <s v="TAMBOR"/>
    <s v="etiqueta nacionalização"/>
    <m/>
    <m/>
    <n v="550026203"/>
    <m/>
    <m/>
    <s v="SKU migrado mas devido a falta de fornecimento na fonte , estamos importando SKU antigo"/>
  </r>
  <r>
    <s v="YES"/>
    <n v="44933849"/>
    <s v="SCANIA OIL STO 1 0 GEARBOX 80W90 TB 209L"/>
    <s v="209L"/>
    <x v="1"/>
    <x v="0"/>
    <x v="0"/>
    <s v="SCANIA"/>
    <s v="SCANIA OIL STO 1 0 GEARBOX 80W90"/>
    <s v="Importado"/>
    <s v="Importado"/>
    <s v="Y"/>
    <d v="2020-08-01T00:00:00"/>
    <s v="Mainstream"/>
    <m/>
    <s v="YES"/>
    <n v="44947809"/>
    <s v="SCANIA STO 1 0 GEARBOX 80W90 TB 209L"/>
    <s v="209L"/>
    <s v="France"/>
    <s v="001D8799002WXHA1SO"/>
    <s v="001D8799"/>
    <s v="002WXH"/>
    <s v="A1SO"/>
    <n v="2710193200"/>
    <s v="TAMBOR"/>
    <s v="etiqueta nacionalização"/>
    <m/>
    <m/>
    <n v="550051172"/>
    <m/>
    <m/>
    <m/>
  </r>
  <r>
    <s v="YES"/>
    <n v="44933860"/>
    <s v="SCANIA OIL STO 1 0 GEARBOX 80W90 FR 20L"/>
    <s v="20L"/>
    <x v="1"/>
    <x v="0"/>
    <x v="0"/>
    <s v="SCANIA"/>
    <s v="SCANIA OIL STO 1 0 GEARBOX 80W90"/>
    <s v="Importado"/>
    <s v="Importado"/>
    <s v="Y"/>
    <d v="2021-07-05T00:00:00"/>
    <s v="Mainstream"/>
    <m/>
    <s v="YES"/>
    <n v="44947855"/>
    <s v="SCANIA STO 1 0 GEARBOX 80W90 FR 20L"/>
    <s v="20L"/>
    <s v="France"/>
    <s v="001D8799002XBRA1SO"/>
    <s v="001D8799"/>
    <s v="002XBR"/>
    <s v="A1SO"/>
    <n v="2710193200"/>
    <s v="BOMBONA"/>
    <s v="etiqueta nacionalização"/>
    <m/>
    <m/>
    <n v="550053043"/>
    <m/>
    <m/>
    <m/>
  </r>
  <r>
    <s v="YES"/>
    <n v="40134905"/>
    <s v="CAOA SUPREMUS 5W-30 12x1L"/>
    <s v="12x1L"/>
    <x v="0"/>
    <x v="0"/>
    <x v="0"/>
    <s v="HYUNDAI"/>
    <m/>
    <s v="HELIX HX8  5W30 SN GF5 GRANEL"/>
    <s v="Local"/>
    <s v="Y"/>
    <d v="2021-05-11T00:00:00"/>
    <s v="Mainstream"/>
    <m/>
    <s v="NO"/>
    <s v="NA"/>
    <s v="NA"/>
    <s v="NA"/>
    <s v="Shell Ilha"/>
    <s v="001I5205002WL0A1SN"/>
    <s v="001I5205"/>
    <s v="002WL0"/>
    <s v="A1SN"/>
    <n v="2710193200"/>
    <s v="1 L"/>
    <s v="Pre Printed"/>
    <m/>
    <m/>
    <m/>
    <m/>
    <m/>
    <m/>
  </r>
  <r>
    <s v="YES"/>
    <n v="44935801"/>
    <s v="SCANIA OIL E7 ENGINE 15W-40 GRANEL"/>
    <s v="GRANEL"/>
    <x v="0"/>
    <x v="0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1176A1S0"/>
    <s v="001D7453"/>
    <s v="001176"/>
    <s v="A1S0"/>
    <n v="2710193200"/>
    <s v="GRANEL"/>
    <s v="NO Label"/>
    <m/>
    <m/>
    <m/>
    <m/>
    <m/>
    <m/>
  </r>
  <r>
    <s v="YES"/>
    <n v="44535809"/>
    <s v="JD HYDRAU-GARD 68 209L"/>
    <s v="209L"/>
    <x v="0"/>
    <x v="0"/>
    <x v="0"/>
    <s v="JD"/>
    <s v="JD HYDRAU-GARD 68"/>
    <s v="TELLUS S2 V 68 GRANEL"/>
    <s v="Local"/>
    <s v="Y"/>
    <d v="2015-01-05T00:00:00"/>
    <s v="Mainstream"/>
    <m/>
    <s v="NO"/>
    <s v="NA"/>
    <s v="NA"/>
    <s v="NA"/>
    <s v="Shell Ilha"/>
    <s v="001E4455002VIDA435"/>
    <s v="001E4455"/>
    <s v="002VID"/>
    <s v="A435"/>
    <n v="2710193200"/>
    <s v="TAMBOR"/>
    <s v="Pre Printed"/>
    <m/>
    <m/>
    <m/>
    <m/>
    <m/>
    <m/>
  </r>
  <r>
    <s v="YES"/>
    <n v="44935809"/>
    <s v="SCANIA OIL E7 ENGINE 15W-40 TB 209L"/>
    <s v="209L"/>
    <x v="0"/>
    <x v="0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2XGJA1SO"/>
    <s v="001D7453"/>
    <s v="002XGJ"/>
    <s v="A1SO"/>
    <n v="2710193200"/>
    <s v="TAMBOR"/>
    <s v="Pre Printed"/>
    <m/>
    <m/>
    <m/>
    <m/>
    <m/>
    <m/>
  </r>
  <r>
    <s v="YES"/>
    <n v="40135849"/>
    <s v="CORENA S4 R 46 TB 209L (IMP)"/>
    <s v="209L"/>
    <x v="0"/>
    <x v="1"/>
    <x v="0"/>
    <s v="Shell Brand"/>
    <m/>
    <s v="Importado"/>
    <s v="Importado"/>
    <s v="N"/>
    <d v="2020-08-19T00:00:00"/>
    <s v="Premium"/>
    <m/>
    <s v="NO"/>
    <s v="NA"/>
    <s v="NA"/>
    <s v="NA"/>
    <s v="GLC"/>
    <s v="001D7786002VJ3"/>
    <s v="001D7786"/>
    <s v="778600"/>
    <s v="2VJ3"/>
    <n v="3403990000"/>
    <s v="TAMBOR"/>
    <s v="etiqueta nacionalização"/>
    <m/>
    <m/>
    <n v="550026202"/>
    <m/>
    <m/>
    <s v="SKU migrado mas devido a falta de fornecimento na fonte , estamos importando SKU antigo"/>
  </r>
  <r>
    <s v="YES"/>
    <n v="44535855"/>
    <s v="JD HYDRAU-GARD 68 20L"/>
    <s v="20L"/>
    <x v="0"/>
    <x v="0"/>
    <x v="0"/>
    <s v="JD"/>
    <s v="JD HYDRAU-GARD 68"/>
    <s v="TELLUS S2 V 68 GRANEL"/>
    <s v="Local"/>
    <s v="Y"/>
    <d v="2015-01-05T00:00:00"/>
    <s v="Mainstream"/>
    <m/>
    <s v="NO"/>
    <s v="NA"/>
    <s v="NA"/>
    <s v="NA"/>
    <s v="Shell Ilha"/>
    <s v="001E4455002VPMA435"/>
    <s v="001E4455"/>
    <s v="002VPM"/>
    <s v="A435"/>
    <n v="2710193200"/>
    <s v="BOMBONA"/>
    <s v="Pre Printed"/>
    <m/>
    <m/>
    <m/>
    <m/>
    <m/>
    <m/>
  </r>
  <r>
    <s v="YES"/>
    <n v="44935855"/>
    <s v="SCANIA OIL E7 ENGINE 15W-40 FR 20L"/>
    <s v="20L"/>
    <x v="0"/>
    <x v="0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2XBRA1SO"/>
    <s v="001D7453"/>
    <s v="002XBR"/>
    <s v="A1SO"/>
    <n v="2710193200"/>
    <s v="BOMBONA"/>
    <s v="Pre Printed"/>
    <m/>
    <m/>
    <m/>
    <m/>
    <m/>
    <m/>
  </r>
  <r>
    <s v="YES"/>
    <n v="40135860"/>
    <s v="CORENA S4 R 46 BD 20L (IMP)"/>
    <s v="20L"/>
    <x v="0"/>
    <x v="1"/>
    <x v="0"/>
    <s v="Shell Brand"/>
    <m/>
    <s v="Importado"/>
    <s v="Importado"/>
    <s v="N"/>
    <d v="2020-08-19T00:00:00"/>
    <s v="Premium"/>
    <m/>
    <s v="NO"/>
    <s v="NA"/>
    <s v="NA"/>
    <s v="NA"/>
    <s v="GLC"/>
    <s v="001D7786002VNF"/>
    <s v="001D7786"/>
    <s v="778600"/>
    <s v="2VNF"/>
    <n v="3403990000"/>
    <s v="BOMBONA"/>
    <s v="etiqueta nacionalização"/>
    <m/>
    <m/>
    <n v="550026204"/>
    <m/>
    <m/>
    <s v="SKU migrado mas devido a falta de fornecimento na fonte , estamos importando SKU antigo"/>
  </r>
  <r>
    <s v="YES"/>
    <n v="44535967"/>
    <s v="JD HYDRAU-GARD 68 TB1000"/>
    <s v="1000L"/>
    <x v="0"/>
    <x v="0"/>
    <x v="0"/>
    <s v="JD"/>
    <s v="JD HYDRAU-GARD 68"/>
    <s v="TELLUS S2 V 68 GRANEL"/>
    <s v="Local"/>
    <s v="Y"/>
    <d v="2015-12-30T00:00:00"/>
    <s v="Mainstream"/>
    <m/>
    <s v="NO"/>
    <s v="NA"/>
    <s v="NA"/>
    <s v="NA"/>
    <s v="Shell Ilha"/>
    <s v="001E4455002VJWA435"/>
    <s v="001E4455"/>
    <s v="002VJW"/>
    <s v="A435"/>
    <n v="2710193200"/>
    <s v="TB 1000"/>
    <s v="Pre Printed"/>
    <m/>
    <m/>
    <m/>
    <m/>
    <m/>
    <m/>
  </r>
  <r>
    <s v="YES"/>
    <n v="44935967"/>
    <s v="SCANIA OIL E7 ENGINE 15W-40 TB 1000 OW"/>
    <s v="1000L"/>
    <x v="0"/>
    <x v="0"/>
    <x v="0"/>
    <s v="SCANIA"/>
    <s v="SCANIA OIL E7 ENGINE 15W-40"/>
    <s v="RIMULA RT4 X 15W40 SHELL GRANEL"/>
    <s v="Local"/>
    <s v="Y"/>
    <d v="2019-08-15T00:00:00"/>
    <s v="Mainstream"/>
    <m/>
    <s v="NO"/>
    <s v="NA"/>
    <s v="NA"/>
    <s v="NA"/>
    <s v="Shell Ilha"/>
    <s v="001D7453002VJWA1SO"/>
    <s v="001D7453"/>
    <s v="002VJW"/>
    <s v="A1SO"/>
    <n v="2710193200"/>
    <s v="TB 1000"/>
    <s v="Pre Printed"/>
    <m/>
    <m/>
    <m/>
    <m/>
    <m/>
    <m/>
  </r>
  <r>
    <s v="YES"/>
    <n v="43136801"/>
    <s v="Helix HX8 SP GF6 5W-30 GRANEL"/>
    <s v="GRANEL"/>
    <x v="0"/>
    <x v="1"/>
    <x v="0"/>
    <s v="Shell Brand"/>
    <m/>
    <s v="HELIX HX8 SP GF6 5W-30 GRANEL"/>
    <s v="Local"/>
    <s v="N"/>
    <d v="2021-10-16T00:00:00"/>
    <s v="Premium"/>
    <m/>
    <s v="NO"/>
    <m/>
    <m/>
    <m/>
    <s v="Shell Ilha"/>
    <s v="001G4045001176A03Q"/>
    <s v="001G4045"/>
    <s v="001176"/>
    <s v="A03Q"/>
    <n v="27101932"/>
    <s v="GRANEL"/>
    <s v="NO Label"/>
    <m/>
    <m/>
    <m/>
    <m/>
    <m/>
    <m/>
  </r>
  <r>
    <s v="YES"/>
    <n v="44936801"/>
    <s v="SCANIA STO 1:0 AXLE 85W-140 GRANEL"/>
    <s v="GRANEL"/>
    <x v="0"/>
    <x v="0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1176A1S0"/>
    <s v="001D8568"/>
    <s v="001176"/>
    <s v="A1S0"/>
    <n v="2710193200"/>
    <s v="GRANEL"/>
    <s v="NO Label"/>
    <m/>
    <m/>
    <m/>
    <m/>
    <m/>
    <m/>
  </r>
  <r>
    <s v="YES"/>
    <n v="45936801"/>
    <s v="SHELL PC 1436 LOCAL GRANEL"/>
    <s v="GRANEL"/>
    <x v="0"/>
    <x v="1"/>
    <x v="0"/>
    <s v="Shell Brand"/>
    <m/>
    <s v="SHELL PC 1436 LOCAL GRANEL"/>
    <s v="Local"/>
    <s v="Y"/>
    <d v="2015-08-25T00:00:00"/>
    <s v="Mainstream"/>
    <m/>
    <s v="NO"/>
    <s v="NA"/>
    <s v="NA"/>
    <s v="NA"/>
    <s v="Shell Ilha"/>
    <s v="001E5397001176A03Q"/>
    <s v="001E5397"/>
    <s v="001176"/>
    <s v="A03Q"/>
    <n v="2710193200"/>
    <s v="GRANEL"/>
    <s v="NO Label"/>
    <m/>
    <m/>
    <m/>
    <m/>
    <m/>
    <m/>
  </r>
  <r>
    <s v="YES"/>
    <n v="43136809"/>
    <s v="Helix HX8 SP GF6 5W-30 TB 209L"/>
    <s v="209L"/>
    <x v="0"/>
    <x v="1"/>
    <x v="0"/>
    <s v="Shell Brand"/>
    <m/>
    <s v="HELIX HX8 SP GF6 5W-30 GRANEL"/>
    <s v="Local"/>
    <s v="N"/>
    <d v="2021-10-16T00:00:00"/>
    <s v="Premium"/>
    <m/>
    <s v="NO"/>
    <m/>
    <m/>
    <m/>
    <s v="Shell Ilha"/>
    <s v="001G4045002VSHA309"/>
    <s v="001G4045"/>
    <s v="002VSH"/>
    <s v="A309"/>
    <n v="27101932"/>
    <s v="TAMBOR"/>
    <s v="Post Printed"/>
    <m/>
    <m/>
    <m/>
    <s v="5011987037922"/>
    <m/>
    <m/>
  </r>
  <r>
    <s v="YES"/>
    <n v="44936809"/>
    <s v="SCANIA STO 1:0 AXLE 85W-140 TB 209L"/>
    <s v="209L"/>
    <x v="0"/>
    <x v="0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2XGJA1SO"/>
    <s v="001D8568"/>
    <s v="002XGJ"/>
    <s v="A1SO"/>
    <n v="2710193200"/>
    <s v="TAMBOR"/>
    <s v="Pre Printed"/>
    <m/>
    <m/>
    <m/>
    <m/>
    <m/>
    <m/>
  </r>
  <r>
    <s v="YES"/>
    <n v="44536809"/>
    <s v="VALTRA TRANSMISSION POWER 80W90 TB 209L"/>
    <s v="209L"/>
    <x v="0"/>
    <x v="0"/>
    <x v="0"/>
    <s v="AGCO"/>
    <m/>
    <s v="SPIRAX S3 AX 80W90 GRANEL"/>
    <s v="Local"/>
    <s v="Y"/>
    <d v="2017-10-10T00:00:00"/>
    <s v="Mainstream"/>
    <m/>
    <s v="NO"/>
    <s v="NA"/>
    <s v="NA"/>
    <s v="NA"/>
    <s v="Shell Ilha"/>
    <s v="001G3781002VIDA309"/>
    <s v="001G3781"/>
    <s v="002VID"/>
    <s v="A309"/>
    <n v="2710193200"/>
    <s v="TAMBOR"/>
    <s v="Pre Printed"/>
    <m/>
    <m/>
    <m/>
    <m/>
    <m/>
    <m/>
  </r>
  <r>
    <s v="YES"/>
    <n v="43336849"/>
    <s v="DIALA S4 ZX-I TB 209L "/>
    <s v="209L"/>
    <x v="0"/>
    <x v="1"/>
    <x v="0"/>
    <s v="Shell Brand"/>
    <m/>
    <s v="Importado"/>
    <s v="Importado"/>
    <s v="N"/>
    <d v="2019-12-16T00:00:00"/>
    <s v="Mainstream"/>
    <m/>
    <s v="NO"/>
    <s v="NA"/>
    <s v="NA"/>
    <s v="NA"/>
    <s v="Shell Deutschland"/>
    <s v="001E8701002VSHA684"/>
    <s v="001E8701"/>
    <s v="002VSH"/>
    <s v="A684"/>
    <n v="2710199300"/>
    <s v="TAMBOR"/>
    <s v="etiqueta nacionalização"/>
    <m/>
    <m/>
    <n v="550044223"/>
    <m/>
    <m/>
    <m/>
  </r>
  <r>
    <s v="YES"/>
    <n v="44936855"/>
    <s v="SCANIA STO 1:0 AXLE 85W-140 FR 20L"/>
    <s v="20L"/>
    <x v="0"/>
    <x v="0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2XBRA1SO"/>
    <s v="001D8568"/>
    <s v="002XBR"/>
    <s v="A1SO"/>
    <n v="2710193200"/>
    <s v="BOMBONA"/>
    <s v="Pre Printed"/>
    <m/>
    <m/>
    <m/>
    <m/>
    <m/>
    <m/>
  </r>
  <r>
    <s v="YES"/>
    <n v="44536855"/>
    <s v="VALTRA TRANSMISSION POWER 80W90 FR 20L"/>
    <s v="20L"/>
    <x v="0"/>
    <x v="0"/>
    <x v="0"/>
    <s v="AGCO"/>
    <m/>
    <s v="SPIRAX S3 AX 80W90 GRANEL"/>
    <s v="Local"/>
    <s v="Y"/>
    <d v="2017-10-10T00:00:00"/>
    <s v="Mainstream"/>
    <m/>
    <s v="NO"/>
    <s v="NA"/>
    <s v="NA"/>
    <s v="NA"/>
    <s v="Shell Ilha"/>
    <s v="001G3781002VWLA309"/>
    <s v="001G3781"/>
    <s v="002VWL"/>
    <s v="A309"/>
    <n v="2710193200"/>
    <s v="BOMBONA"/>
    <s v="Pre Printed"/>
    <m/>
    <m/>
    <m/>
    <m/>
    <m/>
    <m/>
  </r>
  <r>
    <s v="YES"/>
    <n v="43136967"/>
    <s v="Helix HX8 SP GF6 5W-30 TB 1000L"/>
    <s v="1000L"/>
    <x v="0"/>
    <x v="1"/>
    <x v="0"/>
    <s v="Shell Brand"/>
    <m/>
    <s v="HELIX HX8 SP GF6 5W-30 GRANEL"/>
    <s v="Local"/>
    <s v="N"/>
    <d v="2021-10-16T00:00:00"/>
    <s v="Premium"/>
    <m/>
    <s v="NO"/>
    <m/>
    <m/>
    <m/>
    <s v="Shell Ilha"/>
    <s v="001G4045002VJWA309"/>
    <s v="001G4045"/>
    <s v="002VJW"/>
    <s v="A309"/>
    <n v="27101932"/>
    <s v="TB 1000"/>
    <s v="Post Printed"/>
    <m/>
    <m/>
    <m/>
    <s v="5011987038493"/>
    <m/>
    <m/>
  </r>
  <r>
    <s v="YES"/>
    <n v="44936967"/>
    <s v="SCANIA STO 1:0 AXLE 85W-140 TB 1000 OW"/>
    <s v="1000L"/>
    <x v="0"/>
    <x v="0"/>
    <x v="0"/>
    <s v="SCANIA"/>
    <s v="SCANIA STO 1:0 AXLE 85W-140"/>
    <s v="SCANIA STO 1:0 AXLE 85W-140 GRANEL"/>
    <s v="Local"/>
    <s v="Y"/>
    <d v="2019-08-15T00:00:00"/>
    <s v="Mainstream"/>
    <m/>
    <s v="NO"/>
    <s v="NA"/>
    <s v="NA"/>
    <s v="NA"/>
    <s v="Shell Ilha"/>
    <s v="001D8568002VJWA1SO"/>
    <s v="001D8568"/>
    <s v="002VJW"/>
    <s v="A1SO"/>
    <n v="2710193200"/>
    <s v="TB 1000"/>
    <s v="Pre Printed"/>
    <m/>
    <m/>
    <m/>
    <m/>
    <m/>
    <m/>
  </r>
  <r>
    <s v="YES"/>
    <n v="44537801"/>
    <s v="VALTRA TRANSMISSION PREMIUM 10W30 GRANEL"/>
    <s v="GRANEL"/>
    <x v="0"/>
    <x v="0"/>
    <x v="0"/>
    <s v="AGCO"/>
    <m/>
    <s v="SPIRAX S4 TXM GRANEL"/>
    <s v="Local"/>
    <s v="Y"/>
    <d v="2020-05-01T00:00:00"/>
    <s v="Mainstream"/>
    <m/>
    <s v="NO"/>
    <s v="NA"/>
    <s v="NA"/>
    <s v="NA"/>
    <s v="Shell Ilha"/>
    <s v="001D8246001176A03Q"/>
    <s v="001D8246"/>
    <s v="001176"/>
    <s v="A03Q"/>
    <n v="2710193200"/>
    <s v="GRANEL"/>
    <s v="NO Label"/>
    <m/>
    <m/>
    <m/>
    <m/>
    <m/>
    <m/>
  </r>
  <r>
    <s v="YES"/>
    <n v="45637809"/>
    <s v="MORLINA S2 B 150 TB 209L EXPO"/>
    <s v="209L"/>
    <x v="0"/>
    <x v="1"/>
    <x v="1"/>
    <s v="Shell Brand"/>
    <m/>
    <s v="MORLINA S2 B 150 GRANEL EXPO"/>
    <s v="Local"/>
    <s v="N"/>
    <d v="2017-09-02T00:00:00"/>
    <s v="Mainstream"/>
    <m/>
    <s v="NO"/>
    <s v="NA"/>
    <s v="NA"/>
    <s v="NA"/>
    <s v="Shell Ilha"/>
    <s v="001D7810002VSHA1PU"/>
    <s v="001D7810"/>
    <s v="002VSH"/>
    <s v="A1PU"/>
    <n v="2710193200"/>
    <s v="TAMBOR"/>
    <s v="Post Printed"/>
    <m/>
    <m/>
    <n v="550047108"/>
    <s v="5011987034792"/>
    <m/>
    <m/>
  </r>
  <r>
    <s v="YES"/>
    <n v="45937809"/>
    <s v="NISSAN MOTOR OIL 5W30 TB 209L"/>
    <s v="209L"/>
    <x v="0"/>
    <x v="0"/>
    <x v="0"/>
    <s v="NISSAN"/>
    <m/>
    <s v="NISSAN MOTOR OIL 5W30 INDUST. GRANEL"/>
    <s v="Importado"/>
    <s v="Y"/>
    <d v="2013-08-15T00:00:00"/>
    <s v="Mainstream"/>
    <m/>
    <s v="NO"/>
    <s v="NA"/>
    <s v="NA"/>
    <s v="NA"/>
    <s v="Shell France"/>
    <s v="001E8009002VSHA329"/>
    <s v="001E8009"/>
    <s v="002VSH"/>
    <s v="A329"/>
    <n v="2710193200"/>
    <s v="TAMBOR"/>
    <s v="etiqueta nacionalização"/>
    <m/>
    <m/>
    <m/>
    <m/>
    <m/>
    <m/>
  </r>
  <r>
    <s v="YES"/>
    <n v="44537809"/>
    <s v="VALTRA TRANSMISSION PREMIUM 10W30 TB209L"/>
    <s v="209L"/>
    <x v="0"/>
    <x v="0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80002VIDA309"/>
    <s v="001G3780"/>
    <s v="002VID"/>
    <s v="A309"/>
    <n v="2710193200"/>
    <s v="TAMBOR"/>
    <s v="Pre Printed"/>
    <m/>
    <m/>
    <m/>
    <m/>
    <m/>
    <m/>
  </r>
  <r>
    <s v="YES"/>
    <n v="52137816"/>
    <s v="GADUS S3 WIREROPE A BD 18KG"/>
    <s v="18KG"/>
    <x v="0"/>
    <x v="1"/>
    <x v="0"/>
    <s v="Shell Brand"/>
    <m/>
    <s v="Importado"/>
    <s v="Importado"/>
    <s v="Y"/>
    <d v="2015-06-30T00:00:00"/>
    <s v="Premium"/>
    <m/>
    <s v="NO"/>
    <s v="NA"/>
    <s v="NA"/>
    <s v="NA"/>
    <s v="GRETZ (França)"/>
    <s v="001D8539002VMEA309"/>
    <s v="001D8539"/>
    <s v="002VME"/>
    <s v="A309"/>
    <n v="2710199900"/>
    <s v="TAMBOR"/>
    <s v="etiqueta nacionalização"/>
    <m/>
    <m/>
    <n v="550028207"/>
    <m/>
    <m/>
    <m/>
  </r>
  <r>
    <s v="YES"/>
    <n v="43337849"/>
    <s v="DIALA S2 ZX-A TAMBOR"/>
    <s v="55 UGL"/>
    <x v="0"/>
    <x v="1"/>
    <x v="0"/>
    <s v="Shell Brand"/>
    <m/>
    <s v="Importado"/>
    <s v="Importado"/>
    <s v="Y"/>
    <d v="2012-12-20T00:00:00"/>
    <s v="Mainstream"/>
    <m/>
    <s v="NO"/>
    <s v="NA"/>
    <s v="NA"/>
    <s v="NA"/>
    <s v="SOPUS (EUA)"/>
    <s v="001D8374002VJ3A1WJ"/>
    <s v="001D8374"/>
    <s v="002VJ3"/>
    <s v="A1WJ"/>
    <n v="2710199300"/>
    <s v="TAMBOR"/>
    <s v="etiqueta nacionalização"/>
    <m/>
    <m/>
    <n v="550026646"/>
    <m/>
    <m/>
    <m/>
  </r>
  <r>
    <s v="YES"/>
    <n v="44537855"/>
    <s v="VALTRA TRANSMISSION PREMIUM 10W30 FR 20L"/>
    <s v="20L"/>
    <x v="0"/>
    <x v="0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80002VWLA309"/>
    <s v="001G3780"/>
    <s v="002VWL"/>
    <s v="A309"/>
    <n v="2710193200"/>
    <s v="BOMBONA"/>
    <s v="Pre Printed"/>
    <m/>
    <m/>
    <m/>
    <m/>
    <m/>
    <m/>
  </r>
  <r>
    <s v="YES"/>
    <n v="40137905"/>
    <s v="HELIX PROTECT V 5W30 SP/GF6 CX 12X1L"/>
    <s v="12x1L"/>
    <x v="0"/>
    <x v="1"/>
    <x v="0"/>
    <s v="Shell Brand"/>
    <m/>
    <s v="SHELL PC2046 5W-30 SN/GF-5 DEXOS1 GRANEL"/>
    <s v="Local"/>
    <s v="N"/>
    <d v="2020-10-13T00:00:00"/>
    <s v="Premium"/>
    <m/>
    <s v="NO"/>
    <s v="NA"/>
    <s v="NA"/>
    <s v="NA"/>
    <s v="Shell Ilha"/>
    <s v="001I6452002W22A1SN"/>
    <s v="001I6452"/>
    <s v="002W22"/>
    <s v="A1SN"/>
    <n v="2710193200"/>
    <s v="1 L"/>
    <s v="Pre Printed"/>
    <m/>
    <m/>
    <m/>
    <s v="'05011987085770"/>
    <s v="'05011987085763"/>
    <m/>
  </r>
  <r>
    <s v="YES"/>
    <n v="45937905"/>
    <s v="NISSAN MOTOR OIL 5W30 CX 12X1L"/>
    <s v="12x1L"/>
    <x v="0"/>
    <x v="0"/>
    <x v="0"/>
    <s v="NISSAN"/>
    <m/>
    <s v="NISSAN MOTOR OIL 5W30 INDUST. GRANEL"/>
    <s v="Importado"/>
    <s v="Y"/>
    <d v="2013-08-15T00:00:00"/>
    <s v="Mainstream"/>
    <m/>
    <s v="NO"/>
    <s v="NA"/>
    <s v="NA"/>
    <s v="NA"/>
    <s v="Shell France"/>
    <s v="001E8009002W20A329"/>
    <s v="001E8009"/>
    <s v="002W20"/>
    <s v="A329"/>
    <n v="2710193200"/>
    <s v="1 L"/>
    <s v="etiqueta nacionalização"/>
    <m/>
    <m/>
    <m/>
    <m/>
    <m/>
    <m/>
  </r>
  <r>
    <s v="YES"/>
    <n v="44537967"/>
    <s v="VALTRA TRANSMISSION PREMIUM 10W30 1000L"/>
    <s v="1000L"/>
    <x v="0"/>
    <x v="0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80002VJWA309"/>
    <s v="001G3780"/>
    <s v="002VJW"/>
    <s v="A309"/>
    <n v="2710193200"/>
    <s v="TB 1000"/>
    <s v="Pre Printed"/>
    <m/>
    <m/>
    <m/>
    <m/>
    <m/>
    <m/>
  </r>
  <r>
    <s v="YES"/>
    <n v="43338801"/>
    <s v="DIALA S4 ZX-I OEM GRANEL"/>
    <s v="GRANEL"/>
    <x v="0"/>
    <x v="1"/>
    <x v="0"/>
    <s v="Shell Brand"/>
    <m/>
    <s v="Importado"/>
    <s v="Importado"/>
    <s v="Y"/>
    <d v="2019-09-01T00:00:00"/>
    <s v="Mainstream"/>
    <m/>
    <s v="NO"/>
    <s v="NA"/>
    <s v="NA"/>
    <s v="NA"/>
    <s v="Shell Deutschland"/>
    <s v="001E8702001176A03Q"/>
    <s v="001E8702"/>
    <s v="001176"/>
    <s v="A03Q"/>
    <n v="2710199300"/>
    <s v="GRANEL"/>
    <s v="etiqueta nacionalização"/>
    <m/>
    <m/>
    <n v="500008251"/>
    <m/>
    <m/>
    <m/>
  </r>
  <r>
    <s v="YES"/>
    <n v="43338849"/>
    <s v="DIALA S4 ZX-I OEM TB 209L"/>
    <s v="209L"/>
    <x v="0"/>
    <x v="1"/>
    <x v="0"/>
    <s v="Shell Brand"/>
    <m/>
    <s v="Importado"/>
    <s v="Importado"/>
    <s v="Y"/>
    <s v="-"/>
    <s v="Mainstream"/>
    <m/>
    <s v="NO"/>
    <s v="NA"/>
    <s v="NA"/>
    <s v="NA"/>
    <s v="Shell Deutschland"/>
    <s v="001E8701002VSHA684"/>
    <s v="001E8701"/>
    <s v="002VSH"/>
    <s v="A684"/>
    <n v="2710199300"/>
    <s v="TAMBOR"/>
    <s v="etiqueta nacionalização"/>
    <m/>
    <m/>
    <m/>
    <m/>
    <m/>
    <m/>
  </r>
  <r>
    <s v="YES"/>
    <n v="40138905"/>
    <s v="HELIX POWER V 0W20 SP/GF6 CX 12X1L"/>
    <s v="12x1L"/>
    <x v="0"/>
    <x v="1"/>
    <x v="0"/>
    <s v="Shell Brand"/>
    <m/>
    <s v="SHELL PC2044 0W-20 SN/GF-5 DEXOS1 GRANEL"/>
    <s v="Local"/>
    <s v="N"/>
    <d v="2020-10-13T00:00:00"/>
    <s v="Premium"/>
    <m/>
    <s v="NO"/>
    <s v="NA"/>
    <s v="NA"/>
    <s v="NA"/>
    <s v="Shell Ilha"/>
    <s v="001I6451002W1YA1SN"/>
    <s v="001I6451"/>
    <s v="002W1Y"/>
    <s v="A1SN"/>
    <n v="2710193200"/>
    <s v="1 L"/>
    <s v="Pre Printed"/>
    <m/>
    <m/>
    <m/>
    <s v="'05011987085749"/>
    <s v="'05011987085756"/>
    <m/>
  </r>
  <r>
    <s v="YES"/>
    <n v="45939809"/>
    <s v="NISSAN SINTETICO 5W30 GF5 LOCAL TB 209L"/>
    <s v="209L"/>
    <x v="0"/>
    <x v="0"/>
    <x v="0"/>
    <s v="NISSAN"/>
    <m/>
    <s v="SHELL PC 1436 LOCAL GRANEL"/>
    <s v="Local"/>
    <s v="Y"/>
    <d v="2015-08-25T00:00:00"/>
    <s v="Mainstream"/>
    <m/>
    <s v="NO"/>
    <s v="NA"/>
    <s v="NA"/>
    <s v="NA"/>
    <s v="Ilha"/>
    <s v="001E9689002VSHA329"/>
    <s v="001E9689"/>
    <s v="002VSH"/>
    <s v="A329"/>
    <n v="2710193200"/>
    <s v="TAMBOR"/>
    <s v="Post Printed"/>
    <m/>
    <m/>
    <m/>
    <m/>
    <m/>
    <m/>
  </r>
  <r>
    <s v="YES"/>
    <n v="44539809"/>
    <s v="VALTRA TRANSMISSION SUPER TB 209L (NOVO)"/>
    <s v="209L"/>
    <x v="0"/>
    <x v="0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VIDA309"/>
    <s v="001G3778"/>
    <s v="002VID"/>
    <s v="A309"/>
    <n v="2710193200"/>
    <s v="TAMBOR"/>
    <s v="Pre Printed"/>
    <m/>
    <m/>
    <m/>
    <m/>
    <m/>
    <m/>
  </r>
  <r>
    <s v="YES"/>
    <n v="44539855"/>
    <s v="VALTRA TRANSMISSION SUPER FR 20L (NOVO)"/>
    <s v="20L"/>
    <x v="0"/>
    <x v="0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VWLA309"/>
    <s v="001G3778"/>
    <s v="002VWL"/>
    <s v="A309"/>
    <n v="2710193200"/>
    <s v="BOMBONA"/>
    <s v="Pre Printed"/>
    <m/>
    <m/>
    <m/>
    <m/>
    <m/>
    <m/>
  </r>
  <r>
    <s v="YES"/>
    <n v="44539907"/>
    <s v="VALTRA TRANSMISSION SUPER CX 4X4L (NOVO)"/>
    <s v="4x4L"/>
    <x v="0"/>
    <x v="0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W2KA309"/>
    <s v="001G3778"/>
    <s v="002W2K"/>
    <s v="A309"/>
    <n v="2710193200"/>
    <s v="4 L"/>
    <s v="Pre Printed"/>
    <m/>
    <m/>
    <m/>
    <m/>
    <m/>
    <m/>
  </r>
  <r>
    <s v="YES"/>
    <n v="44539967"/>
    <s v="VALTRA TRANSMISSION SUPER TB 1000L (NOVO)"/>
    <s v="1000L"/>
    <x v="0"/>
    <x v="0"/>
    <x v="0"/>
    <s v="AGCO"/>
    <m/>
    <s v="WBF 100 NOVO GRANEL"/>
    <s v="Local"/>
    <s v="Y"/>
    <d v="2019-07-23T00:00:00"/>
    <s v="Mainstream"/>
    <m/>
    <s v="NO"/>
    <s v="NA"/>
    <s v="NA"/>
    <s v="NA"/>
    <s v="Shell Ilha"/>
    <s v="001G3778002VJWA309"/>
    <s v="001G3778"/>
    <s v="002VJW"/>
    <s v="A309"/>
    <n v="2710193200"/>
    <s v="TB 1000"/>
    <s v="Pre Printed"/>
    <m/>
    <m/>
    <m/>
    <m/>
    <m/>
    <m/>
  </r>
  <r>
    <s v="YES"/>
    <n v="40940801"/>
    <s v="HD 1297 GRANEL"/>
    <s v="GRANEL"/>
    <x v="0"/>
    <x v="1"/>
    <x v="0"/>
    <s v="Shell Brand"/>
    <m/>
    <s v="HD 1297 GRANEL"/>
    <s v="Local"/>
    <s v="Y"/>
    <d v="2020-05-25T00:00:00"/>
    <s v="Mainstream"/>
    <m/>
    <s v="NO"/>
    <s v="NA"/>
    <s v="NA"/>
    <s v="NA"/>
    <s v="Shell Ilha"/>
    <s v="001E5371001176A03Q"/>
    <s v="001E5371"/>
    <s v="001176"/>
    <s v="A03Q"/>
    <n v="2710193200"/>
    <s v="GRANEL"/>
    <s v="NO Label"/>
    <m/>
    <m/>
    <m/>
    <m/>
    <m/>
    <m/>
  </r>
  <r>
    <s v="YES"/>
    <n v="44940801"/>
    <s v="MTF VW 75W GRANEL"/>
    <s v="GRANEL"/>
    <x v="0"/>
    <x v="0"/>
    <x v="0"/>
    <s v="VW"/>
    <m/>
    <s v="Importado"/>
    <s v="Importado"/>
    <s v="Y"/>
    <d v="2013-11-04T00:00:00"/>
    <s v="Mainstream"/>
    <m/>
    <s v="NO"/>
    <s v="NA"/>
    <s v="NA"/>
    <s v="NA"/>
    <s v="GLC (Alemanha)"/>
    <s v="001E1504001176A03Q"/>
    <s v="001E1504"/>
    <s v="001176"/>
    <s v="A03Q"/>
    <n v="2710193200"/>
    <s v="GRANEL"/>
    <s v="etiqueta nacionalização"/>
    <m/>
    <m/>
    <n v="500006337"/>
    <m/>
    <m/>
    <m/>
  </r>
  <r>
    <s v="YES"/>
    <n v="40940809"/>
    <s v="HD 1297 TB 209L"/>
    <s v="209L"/>
    <x v="0"/>
    <x v="1"/>
    <x v="0"/>
    <s v="Shell Brand"/>
    <m/>
    <s v="HD 1297 GRANEL"/>
    <s v="Local"/>
    <s v="Y"/>
    <d v="2020-05-25T00:00:00"/>
    <s v="Mainstream"/>
    <m/>
    <s v="NO"/>
    <s v="NA"/>
    <s v="NA"/>
    <s v="NA"/>
    <s v="Shell Ilha"/>
    <s v="001E5371002VSHA309"/>
    <s v="001E5371"/>
    <s v="002VSH"/>
    <s v="A309"/>
    <n v="2710193200"/>
    <s v="TAMBOR"/>
    <s v="Post Printed"/>
    <m/>
    <m/>
    <m/>
    <s v="5011987077911"/>
    <m/>
    <m/>
  </r>
  <r>
    <s v="YES"/>
    <n v="44440845"/>
    <s v="NAUTILUS PREMIUM OUTBOARD CX 6X0,946 L"/>
    <s v="6X0,946L"/>
    <x v="0"/>
    <x v="1"/>
    <x v="0"/>
    <s v="Shell Brand"/>
    <m/>
    <s v="Importado"/>
    <s v="Importado"/>
    <s v="N"/>
    <d v="2019-02-20T00:00:00"/>
    <s v="Premium"/>
    <m/>
    <s v="NO"/>
    <s v="NA"/>
    <s v="NA"/>
    <s v="NA"/>
    <s v="SOPUS (EUA)"/>
    <s v="001A0380002XOKNAMD"/>
    <s v="001A0380"/>
    <s v="002XOK"/>
    <s v="NAMD"/>
    <n v="2710193200"/>
    <s v="PEQUENO EMBALADO"/>
    <s v="etiqueta nacionalização"/>
    <m/>
    <m/>
    <n v="550049771"/>
    <m/>
    <m/>
    <m/>
  </r>
  <r>
    <s v="YES"/>
    <n v="45240849"/>
    <s v="ADVANCE 4T ULTRA 15W50 SN TAMBOR"/>
    <s v="209L"/>
    <x v="0"/>
    <x v="1"/>
    <x v="0"/>
    <s v="Shell Brand"/>
    <m/>
    <s v="Importado"/>
    <s v="Importado"/>
    <s v="N"/>
    <d v="2017-08-08T00:00:00"/>
    <s v="Premium"/>
    <m/>
    <s v="NO"/>
    <s v="NA"/>
    <s v="NA"/>
    <s v="NA"/>
    <s v="GLC (Alemanha)"/>
    <s v="001F4000002VSHA309"/>
    <s v="001F4000"/>
    <s v="002VSH"/>
    <s v="A309"/>
    <n v="2710193200"/>
    <s v="TAMBOR"/>
    <s v="etiqueta nacionalização"/>
    <m/>
    <m/>
    <n v="550044440"/>
    <m/>
    <m/>
    <m/>
  </r>
  <r>
    <s v="YES"/>
    <n v="44940849"/>
    <s v="MTF VW 75W TB 209L"/>
    <s v="209L"/>
    <x v="0"/>
    <x v="0"/>
    <x v="0"/>
    <s v="VW"/>
    <m/>
    <s v="Importado"/>
    <s v="Importado"/>
    <s v="Y"/>
    <d v="2013-08-05T00:00:00"/>
    <s v="Mainstream"/>
    <m/>
    <s v="NO"/>
    <s v="NA"/>
    <s v="NA"/>
    <s v="NA"/>
    <s v="Shell Deutschland"/>
    <s v="001E1504002VSHA246"/>
    <s v="001E1504"/>
    <s v="002VSH"/>
    <s v="A246"/>
    <n v="2710193200"/>
    <s v="TAMBOR"/>
    <s v="etiqueta nacionalização"/>
    <m/>
    <m/>
    <n v="550030115"/>
    <m/>
    <m/>
    <m/>
  </r>
  <r>
    <s v="YES"/>
    <n v="40140905"/>
    <s v="CLASSIC LINE BY MOPAR 20W50 CX 12X1L"/>
    <s v="12x1L"/>
    <x v="0"/>
    <x v="0"/>
    <x v="0"/>
    <s v="FIAT"/>
    <m/>
    <s v="HELIX HX3 20W50 SL GRANEL"/>
    <s v="Local"/>
    <s v="Y"/>
    <d v="2021-01-15T00:00:00"/>
    <s v="Mainstream"/>
    <m/>
    <s v="NO"/>
    <s v="NA"/>
    <s v="NA"/>
    <s v="NA"/>
    <s v="Shell Ilha"/>
    <s v="001I8830002W1ZA1SN"/>
    <s v="001I8830"/>
    <s v="002W1Z"/>
    <s v="A1SN"/>
    <n v="2710193200"/>
    <s v="1 L"/>
    <s v="Pre Printed"/>
    <m/>
    <m/>
    <m/>
    <m/>
    <m/>
    <m/>
  </r>
  <r>
    <s v="YES"/>
    <n v="45940905"/>
    <s v="NISSAN SINTETICO 5W30 GF5 LOCAL CX 12X1L"/>
    <s v="12x1L"/>
    <x v="0"/>
    <x v="0"/>
    <x v="0"/>
    <s v="NISSAN"/>
    <m/>
    <s v="SHELL PC 1436 LOCAL GRANEL"/>
    <s v="Local"/>
    <s v="Y"/>
    <d v="2015-08-25T00:00:00"/>
    <s v="Mainstream"/>
    <m/>
    <s v="NO"/>
    <s v="NA"/>
    <s v="NA"/>
    <s v="NA"/>
    <s v="Ilha"/>
    <s v="001E9689002W20A329"/>
    <s v="001E9689"/>
    <s v="002W20"/>
    <s v="A329"/>
    <n v="2710193200"/>
    <s v="1 L"/>
    <s v="Pre Printed"/>
    <m/>
    <m/>
    <m/>
    <m/>
    <m/>
    <m/>
  </r>
  <r>
    <s v="YES"/>
    <n v="45240909"/>
    <s v=" ADVANCE 4T ULTRA 15W50 SN CX12X1L "/>
    <s v="12x1L"/>
    <x v="0"/>
    <x v="1"/>
    <x v="0"/>
    <s v="Shell Brand"/>
    <m/>
    <s v="Importado"/>
    <s v="Importado"/>
    <s v="N"/>
    <d v="2016-10-10T00:00:00"/>
    <s v="Premium"/>
    <m/>
    <s v="NO"/>
    <s v="NA"/>
    <s v="NA"/>
    <s v="NA"/>
    <s v="GLC (Alemanha)"/>
    <s v="001F4000002W21A318"/>
    <s v="001F4000"/>
    <s v="002W21"/>
    <s v="A318"/>
    <n v="2710193200"/>
    <s v="1 L"/>
    <s v="etiqueta nacionalização"/>
    <m/>
    <m/>
    <n v="550044453"/>
    <m/>
    <m/>
    <m/>
  </r>
  <r>
    <s v="YES"/>
    <n v="44940909"/>
    <s v="MTF VW 75W CX 12X1L"/>
    <s v="12x1L"/>
    <x v="0"/>
    <x v="0"/>
    <x v="0"/>
    <s v="VW"/>
    <m/>
    <s v="Importado"/>
    <s v="Importado"/>
    <s v="Y"/>
    <d v="2015-04-23T00:00:00"/>
    <s v="Mainstream"/>
    <m/>
    <s v="NO"/>
    <s v="NA"/>
    <s v="NA"/>
    <s v="NA"/>
    <s v="GLC (Alemanha)"/>
    <s v="001E5517002W1ZA246"/>
    <s v="001E5517"/>
    <s v="002W1Z"/>
    <s v="A246"/>
    <n v="2710193200"/>
    <s v="1 L"/>
    <s v="etiqueta nacionalização"/>
    <m/>
    <m/>
    <n v="550042587"/>
    <m/>
    <m/>
    <m/>
  </r>
  <r>
    <s v="YES"/>
    <n v="40940967"/>
    <s v="HD 1297 TB 1000L"/>
    <s v="1000L"/>
    <x v="0"/>
    <x v="1"/>
    <x v="0"/>
    <s v="Shell Brand"/>
    <m/>
    <s v="HD 1297 GRANEL"/>
    <s v="Local"/>
    <s v="Y"/>
    <d v="2020-05-25T00:00:00"/>
    <s v="Mainstream"/>
    <m/>
    <s v="NO"/>
    <s v="NA"/>
    <s v="NA"/>
    <s v="NA"/>
    <s v="Shell Ilha"/>
    <s v="001E5371002VJWA309"/>
    <s v="001E5371"/>
    <s v="002VJW"/>
    <s v="A309"/>
    <n v="2710193200"/>
    <s v="TB 1000"/>
    <s v="Post Printed"/>
    <m/>
    <m/>
    <m/>
    <s v="5011987077904"/>
    <m/>
    <m/>
  </r>
  <r>
    <s v="YES"/>
    <n v="40941801"/>
    <s v="HD 900 GRANEL"/>
    <s v="GRANEL"/>
    <x v="0"/>
    <x v="1"/>
    <x v="0"/>
    <s v="Shell Brand"/>
    <m/>
    <s v="RIMULA R6 MS 10W40 GRANEL"/>
    <s v="Local"/>
    <s v="Y"/>
    <d v="2020-05-01T00:00:00"/>
    <s v="Mainstream"/>
    <m/>
    <s v="NO"/>
    <s v="NA"/>
    <s v="NA"/>
    <s v="NA"/>
    <s v="Shell Ilha"/>
    <s v="001E9398001176A03Q"/>
    <s v="001E9398"/>
    <s v="001176"/>
    <s v="A03Q"/>
    <n v="2710193200"/>
    <s v="GRANEL"/>
    <s v="NO Label"/>
    <m/>
    <m/>
    <m/>
    <m/>
    <m/>
    <m/>
  </r>
  <r>
    <s v="NO"/>
    <n v="43341855"/>
    <s v="MB GEN SAE 10W40 228.51 FR 20L"/>
    <s v="20L"/>
    <x v="2"/>
    <x v="0"/>
    <x v="0"/>
    <s v="MB"/>
    <m/>
    <s v="Vide aba formulação"/>
    <s v="Local"/>
    <s v="Y"/>
    <s v="-"/>
    <s v="Mainstream"/>
    <m/>
    <s v="NO"/>
    <s v="NA"/>
    <s v="NA"/>
    <s v="NA"/>
    <s v="Shell Ilha"/>
    <s v="001C1349002VPMA878"/>
    <s v="001C1349"/>
    <s v="002VPM"/>
    <s v="A878"/>
    <n v="27101932"/>
    <s v="?"/>
    <s v="Pre Printed"/>
    <m/>
    <m/>
    <m/>
    <m/>
    <m/>
    <m/>
  </r>
  <r>
    <s v="YES"/>
    <n v="40141905"/>
    <s v="CLASSIC LINE BY MOPAR 15W40 CX 12X1L"/>
    <s v="12x1L"/>
    <x v="0"/>
    <x v="0"/>
    <x v="0"/>
    <s v="FIAT"/>
    <m/>
    <s v="HELIX HX6 FLEX 15W40 SN GRANEL"/>
    <s v="Local"/>
    <s v="Y"/>
    <d v="2021-01-20T00:00:00"/>
    <s v="Mainstream"/>
    <m/>
    <s v="NO"/>
    <s v="NA"/>
    <s v="NA"/>
    <s v="NA"/>
    <s v="Shell Ilha"/>
    <s v="001I8831002W1ZA1SN"/>
    <s v="001I8831"/>
    <s v="002W1Z"/>
    <s v="A1SN"/>
    <n v="2710193200"/>
    <s v="1 L"/>
    <s v="Pre Printed"/>
    <m/>
    <m/>
    <m/>
    <m/>
    <m/>
    <m/>
  </r>
  <r>
    <s v="YES"/>
    <n v="43342809"/>
    <s v="MB GEN SAE 5W30 228.51 LT TB 209L"/>
    <s v="209L"/>
    <x v="0"/>
    <x v="0"/>
    <x v="0"/>
    <s v="MB"/>
    <m/>
    <s v="HD 1297 GRANEL"/>
    <s v="Local"/>
    <s v="Y"/>
    <d v="2021-12-08T00:00:00"/>
    <s v="Mainstream"/>
    <m/>
    <s v="NO"/>
    <s v="NA"/>
    <s v="NA"/>
    <s v="NA"/>
    <s v="Shell Ilha"/>
    <s v="001F0898002XJEA878"/>
    <s v="001F0898"/>
    <s v="002XJE"/>
    <s v="A878"/>
    <n v="27101932"/>
    <s v="?"/>
    <s v="Pre Printed"/>
    <m/>
    <m/>
    <m/>
    <m/>
    <m/>
    <m/>
  </r>
  <r>
    <s v="YES"/>
    <n v="44242809"/>
    <s v="RIMULA R2 40 TB 209L EXPO"/>
    <s v="209L"/>
    <x v="0"/>
    <x v="1"/>
    <x v="1"/>
    <s v="Shell Brand"/>
    <m/>
    <s v="RIMULA R2 40 GRANEL EXPO"/>
    <s v="Local"/>
    <s v="N"/>
    <d v="2017-05-01T00:00:00"/>
    <s v="Mainstream"/>
    <m/>
    <s v="NO"/>
    <s v="NA"/>
    <s v="NA"/>
    <s v="NA"/>
    <s v="Shell Ilha"/>
    <s v="001F7726002VSHA1PU"/>
    <s v="001F7726"/>
    <s v="002VSH"/>
    <s v="A1PU"/>
    <n v="2710193200"/>
    <s v="TAMBOR"/>
    <s v="Post Printed"/>
    <m/>
    <m/>
    <n v="550047202"/>
    <s v="5011987034877"/>
    <m/>
    <m/>
  </r>
  <r>
    <s v="YES"/>
    <n v="44242815"/>
    <s v="RIMULA R2 40 BD 5 UGL EXPO"/>
    <s v="5UGL"/>
    <x v="0"/>
    <x v="1"/>
    <x v="1"/>
    <s v="Shell Brand"/>
    <m/>
    <s v="RIMULA R2 40 GRANEL EXPO"/>
    <s v="Local"/>
    <s v="N"/>
    <d v="2020-06-01T00:00:00"/>
    <s v="Mainstream"/>
    <m/>
    <s v="NO"/>
    <s v="NA"/>
    <s v="NA"/>
    <s v="NA"/>
    <s v="Shell Ilha"/>
    <s v="001F7726002WH4A1PU"/>
    <s v="001F7726"/>
    <s v="002WH4"/>
    <s v="A1PU"/>
    <n v="2710193200"/>
    <s v="BALDE"/>
    <s v="Post Printed"/>
    <m/>
    <m/>
    <n v="550044604"/>
    <s v="5011987082908"/>
    <m/>
    <m/>
  </r>
  <r>
    <s v="YES"/>
    <n v="43342855"/>
    <s v="MB GEN SAE 5W30 228.51 LT FR 20L"/>
    <s v="20L"/>
    <x v="0"/>
    <x v="0"/>
    <x v="0"/>
    <s v="MB"/>
    <m/>
    <s v="HD 1297 GRANEL"/>
    <s v="Local"/>
    <s v="Y"/>
    <d v="2021-12-07T00:00:00"/>
    <s v="Mainstream"/>
    <m/>
    <s v="NO"/>
    <s v="NA"/>
    <s v="NA"/>
    <s v="NA"/>
    <s v="Shell Ilha"/>
    <s v="001F0898002VPMA878"/>
    <s v="001F0898"/>
    <s v="002VPM"/>
    <s v="A878"/>
    <n v="27101932"/>
    <s v="?"/>
    <s v="Pre Printed"/>
    <m/>
    <m/>
    <m/>
    <m/>
    <m/>
    <m/>
  </r>
  <r>
    <s v="YES"/>
    <n v="40142905"/>
    <s v="CLASSIC LINE BY MOPAR 5W30 CX 12X1L"/>
    <s v="12x1L"/>
    <x v="0"/>
    <x v="0"/>
    <x v="0"/>
    <s v="FIAT"/>
    <m/>
    <s v="HELIX HX8  5W30 SN GF5 GRANEL"/>
    <s v="Local"/>
    <s v="Y"/>
    <d v="2021-01-14T00:00:00"/>
    <s v="Mainstream"/>
    <m/>
    <s v="NO"/>
    <s v="NA"/>
    <s v="NA"/>
    <s v="NA"/>
    <s v="Shell Ilha"/>
    <s v="001I8832002W1ZA1SN"/>
    <s v="001I8832"/>
    <s v="002W1Z"/>
    <s v="A1SN"/>
    <n v="2710193200"/>
    <s v="1 L"/>
    <s v="Pre Printed"/>
    <m/>
    <m/>
    <m/>
    <m/>
    <m/>
    <m/>
  </r>
  <r>
    <s v="YES"/>
    <n v="44242905"/>
    <s v="RIMULA R2 40 CX.12X1L EXPO"/>
    <s v="12x1L"/>
    <x v="0"/>
    <x v="1"/>
    <x v="1"/>
    <s v="Shell Brand"/>
    <m/>
    <s v="RIMULA R2 40 GRANEL EXPO"/>
    <s v="Local"/>
    <s v="N"/>
    <d v="2017-05-01T00:00:00"/>
    <s v="Mainstream"/>
    <m/>
    <s v="NO"/>
    <s v="NA"/>
    <s v="NA"/>
    <s v="NA"/>
    <s v="Shell Ilha"/>
    <s v="001F7726002W1YA1PU"/>
    <s v="001F7726"/>
    <s v="002W1Y"/>
    <s v="A1PU"/>
    <n v="2710193200"/>
    <s v="1 L"/>
    <s v="Pre Printed"/>
    <m/>
    <m/>
    <n v="550047830"/>
    <s v="'05011987034631"/>
    <s v="'05011987034686"/>
    <m/>
  </r>
  <r>
    <s v="YES"/>
    <n v="43342909"/>
    <s v="MB GEN SAE 5W30 228.51 LT CX 12X1L"/>
    <s v="12x1L"/>
    <x v="0"/>
    <x v="0"/>
    <x v="0"/>
    <s v="MB"/>
    <m/>
    <s v="Importado"/>
    <s v="Importado"/>
    <s v="Y"/>
    <d v="2021-12-16T00:00:00"/>
    <s v="Mainstream"/>
    <m/>
    <s v="NO"/>
    <s v="NA"/>
    <s v="NA"/>
    <s v="NA"/>
    <s v="USA"/>
    <s v="001F0898002XPVA878"/>
    <s v="001F0898"/>
    <s v="002XPV"/>
    <s v="A878"/>
    <n v="27101932"/>
    <s v="1 L"/>
    <s v="etiqueta nacionalização"/>
    <m/>
    <m/>
    <n v="550063330"/>
    <m/>
    <m/>
    <m/>
  </r>
  <r>
    <s v="YES"/>
    <n v="43542967"/>
    <s v="ALEXIA S6 TB 1000 OW"/>
    <s v="1000L"/>
    <x v="1"/>
    <x v="1"/>
    <x v="2"/>
    <s v="Shell Brand"/>
    <m/>
    <s v="ALEXIA S6 NOVO GRANEL"/>
    <s v="Local"/>
    <s v="N"/>
    <d v="2019-12-04T00:00:00"/>
    <s v="Premium"/>
    <m/>
    <s v="NO"/>
    <s v="NA"/>
    <s v="NA"/>
    <s v="NA"/>
    <s v="Shell Ilha"/>
    <s v="001F1644002VJWA309"/>
    <s v="001F1644"/>
    <s v="002VJW"/>
    <s v="A309"/>
    <n v="2710193200"/>
    <s v="TB 1000"/>
    <s v="Post Printed"/>
    <m/>
    <m/>
    <m/>
    <s v="5011987003064"/>
    <m/>
    <m/>
  </r>
  <r>
    <s v="YES"/>
    <n v="44243801"/>
    <s v="RIMULA R4X 15W40 GRANEL EXPO"/>
    <s v="GRANEL"/>
    <x v="0"/>
    <x v="1"/>
    <x v="1"/>
    <s v="Shell Brand"/>
    <m/>
    <s v="RIMULA RT4 X 15W40 SHELL GRANEL"/>
    <s v="Local"/>
    <s v="N"/>
    <d v="2020-05-01T00:00:00"/>
    <s v="Mainstream"/>
    <m/>
    <s v="NO"/>
    <s v="NA"/>
    <s v="NA"/>
    <s v="NA"/>
    <s v="Shell Ilha"/>
    <s v="001E7746002VSHA309"/>
    <s v="001E7746"/>
    <s v="002VSH"/>
    <s v="A309"/>
    <n v="2710193200"/>
    <s v="GRANEL"/>
    <s v="NO Label"/>
    <m/>
    <m/>
    <n v="500007891"/>
    <m/>
    <m/>
    <m/>
  </r>
  <r>
    <s v="YES"/>
    <n v="49943801"/>
    <s v="SHELL PC 2106 0W20 GRANEL "/>
    <s v="GRANEL"/>
    <x v="0"/>
    <x v="1"/>
    <x v="0"/>
    <s v="Shell Brand"/>
    <m/>
    <s v="Importado"/>
    <s v="Importado"/>
    <s v="Y"/>
    <d v="2017-06-08T00:00:00"/>
    <s v="Mainstream"/>
    <m/>
    <s v="NO"/>
    <s v="NA"/>
    <s v="NA"/>
    <s v="NA"/>
    <s v="GLC (Alemanha)"/>
    <s v="001G2090001176A03Q"/>
    <s v="001G2090"/>
    <s v="001176"/>
    <s v="A03Q"/>
    <n v="2710193200"/>
    <s v="GRANEL"/>
    <s v="etiqueta nacionalização"/>
    <m/>
    <m/>
    <n v="500010311"/>
    <m/>
    <m/>
    <m/>
  </r>
  <r>
    <s v="YES"/>
    <n v="44243809"/>
    <s v="RIMULA R4X  15W40 SHELL TB 209L EXPO"/>
    <s v="209L"/>
    <x v="0"/>
    <x v="1"/>
    <x v="1"/>
    <s v="Shell Brand"/>
    <m/>
    <s v="RIMULA RT4 X 15W40 SHELL GRANEL"/>
    <s v="Local"/>
    <s v="N"/>
    <d v="2017-04-01T00:00:00"/>
    <s v="Mainstream"/>
    <m/>
    <s v="NO"/>
    <s v="NA"/>
    <s v="NA"/>
    <s v="NA"/>
    <s v="Shell Ilha"/>
    <s v="001E7746002VSHA1PU"/>
    <s v="001E7746"/>
    <s v="002VSH"/>
    <s v="A1PU"/>
    <n v="2710193200"/>
    <s v="TAMBOR"/>
    <s v="Post Printed"/>
    <m/>
    <m/>
    <n v="550046872"/>
    <s v="5011987034891"/>
    <m/>
    <m/>
  </r>
  <r>
    <s v="YES"/>
    <n v="44243815"/>
    <s v="RIMULA R4X 15W40 BD 5 UGL EXPO"/>
    <s v="5UGL"/>
    <x v="0"/>
    <x v="1"/>
    <x v="1"/>
    <s v="Shell Brand"/>
    <m/>
    <s v="RIMULA RT4 X 15W40 SHELL GRANEL"/>
    <s v="Local"/>
    <s v="N"/>
    <d v="2019-09-01T00:00:00"/>
    <s v="Mainstream"/>
    <m/>
    <s v="NO"/>
    <s v="NA"/>
    <s v="NA"/>
    <s v="NA"/>
    <s v="Shell Ilha"/>
    <s v="001E7746002XEKA1PU"/>
    <s v="001E7746"/>
    <s v="002XEK"/>
    <s v="A1PU"/>
    <n v="2710193200"/>
    <s v="BALDE"/>
    <s v="Post Printed"/>
    <m/>
    <m/>
    <n v="550054282"/>
    <s v="5011987071650"/>
    <m/>
    <m/>
  </r>
  <r>
    <s v="YES"/>
    <n v="44243855"/>
    <s v="RIMULA R4X 15W40 FR 20L EXPO"/>
    <s v="20L"/>
    <x v="0"/>
    <x v="1"/>
    <x v="1"/>
    <s v="Shell Brand"/>
    <m/>
    <s v="RIMULA RT4 X 15W40 SHELL GRANEL"/>
    <s v="Local"/>
    <s v="N"/>
    <d v="2019-09-01T00:00:00"/>
    <s v="Mainstream"/>
    <m/>
    <s v="NO"/>
    <s v="NA"/>
    <s v="NA"/>
    <s v="NA"/>
    <s v="Shell Ilha"/>
    <s v="001E7746002VWLA1PU"/>
    <s v="001E7746"/>
    <s v="002VWL"/>
    <s v="A1PU"/>
    <n v="2710193200"/>
    <s v="BOMBONA"/>
    <s v="Pre Printed"/>
    <m/>
    <m/>
    <n v="550053409"/>
    <s v="'05011987066106"/>
    <m/>
    <m/>
  </r>
  <r>
    <s v="YES"/>
    <n v="40143905"/>
    <s v="CLASSIC LINE BY MOPAR 5W40 CX 12X1L"/>
    <s v="12x1L"/>
    <x v="0"/>
    <x v="0"/>
    <x v="0"/>
    <s v="FIAT"/>
    <m/>
    <s v="HELIX ULTRA PROF AV 5W40 GRANEL"/>
    <s v="Local"/>
    <s v="Y"/>
    <d v="2021-01-15T00:00:00"/>
    <s v="Mainstream"/>
    <m/>
    <s v="NO"/>
    <s v="NA"/>
    <s v="NA"/>
    <s v="NA"/>
    <s v="Shell Ilha"/>
    <s v="001I8833002W1ZA1SN"/>
    <s v="001I8833"/>
    <s v="002W1Z"/>
    <s v="A1SN"/>
    <n v="2710193200"/>
    <s v="1 L"/>
    <s v="Pre Printed"/>
    <m/>
    <m/>
    <m/>
    <m/>
    <m/>
    <m/>
  </r>
  <r>
    <s v="YES"/>
    <n v="43343909"/>
    <s v="MB GEN ATF 236.14 CX 12X1L"/>
    <s v="12x1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53002XPVA879"/>
    <s v="001J7053"/>
    <s v="002XPV"/>
    <s v="A879"/>
    <n v="27101992"/>
    <s v="1 L"/>
    <s v="etiqueta nacionalização"/>
    <m/>
    <m/>
    <n v="550063325"/>
    <m/>
    <m/>
    <m/>
  </r>
  <r>
    <s v="YES"/>
    <n v="44243967"/>
    <s v="RIMULA R4X  15W40 TB1000 OW EXPO"/>
    <s v="1000L"/>
    <x v="0"/>
    <x v="1"/>
    <x v="1"/>
    <s v="Shell Brand"/>
    <m/>
    <s v="RIMULA RT4 X 15W40 SHELL GRANEL"/>
    <s v="Local"/>
    <s v="N"/>
    <d v="2017-05-01T00:00:00"/>
    <s v="Mainstream"/>
    <m/>
    <s v="NO"/>
    <s v="NA"/>
    <s v="NA"/>
    <s v="NA"/>
    <s v="Shell Ilha"/>
    <s v="001E7746002VJWA1PU"/>
    <s v="001E7746"/>
    <s v="002VJW"/>
    <s v="A1PU"/>
    <n v="2710193200"/>
    <s v="TB 1000"/>
    <s v="Post Printed"/>
    <m/>
    <m/>
    <n v="550047199"/>
    <s v="5011987034907"/>
    <m/>
    <m/>
  </r>
  <r>
    <s v="YES"/>
    <n v="43544809"/>
    <s v="SHELL SPIRAX S4 TXM EXPO TB 209L"/>
    <s v="209L"/>
    <x v="0"/>
    <x v="1"/>
    <x v="1"/>
    <s v="Shell Brand"/>
    <m/>
    <s v="SPIRAX S4 TXM GRANEL"/>
    <s v="Local"/>
    <s v="N"/>
    <d v="2019-09-01T00:00:00"/>
    <s v="Mainstream"/>
    <m/>
    <s v="NO"/>
    <s v="NA"/>
    <s v="NA"/>
    <s v="NA"/>
    <s v="Shell Ilha"/>
    <s v="001D8246002VSHA1PU"/>
    <s v="001D8246"/>
    <s v="002VSH"/>
    <s v="A1PU"/>
    <n v="2710199200"/>
    <s v="TAMBOR"/>
    <s v="Post Printed"/>
    <m/>
    <m/>
    <m/>
    <s v="5011987050983"/>
    <m/>
    <m/>
  </r>
  <r>
    <s v="YES"/>
    <n v="43544855"/>
    <s v="SHELL SPIRAX S4 TXM EXPO FR 20L"/>
    <s v="20L"/>
    <x v="0"/>
    <x v="1"/>
    <x v="1"/>
    <s v="Shell Brand"/>
    <m/>
    <s v="SPIRAX S4 TXM GRANEL"/>
    <s v="Local"/>
    <s v="N"/>
    <d v="2019-09-01T00:00:00"/>
    <s v="Mainstream"/>
    <m/>
    <s v="NO"/>
    <s v="NA"/>
    <s v="NA"/>
    <s v="NA"/>
    <s v="Shell Ilha"/>
    <s v="001D8246002VPMA1PU"/>
    <s v="001D8246"/>
    <s v="002VPM"/>
    <s v="A1PU"/>
    <n v="2710199200"/>
    <s v="BOMBONA"/>
    <s v="Pre Printed"/>
    <m/>
    <m/>
    <m/>
    <s v="'05011987053571"/>
    <m/>
    <m/>
  </r>
  <r>
    <s v="YES"/>
    <n v="43344860"/>
    <s v="TF DCT-F3 236.25 FR 20L"/>
    <s v="20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C8174002VNQA18H"/>
    <s v="001C8174"/>
    <s v="002VNQ"/>
    <s v="A18H"/>
    <n v="27101992"/>
    <s v="BOMBONA"/>
    <s v="etiqueta nacionalização"/>
    <m/>
    <m/>
    <n v="550016922"/>
    <m/>
    <m/>
    <m/>
  </r>
  <r>
    <s v="YES"/>
    <n v="40144905"/>
    <s v="CLASSIC LINE BY MOPAR 5W30 SEMI CX 12X1L"/>
    <s v="12x1L"/>
    <x v="0"/>
    <x v="0"/>
    <x v="0"/>
    <s v="FIAT"/>
    <m/>
    <s v="HELIX HX7 5W-30 NEW GRANEL"/>
    <s v="Local"/>
    <s v="Y"/>
    <d v="2021-01-14T00:00:00"/>
    <s v="Mainstream"/>
    <m/>
    <s v="NO"/>
    <s v="NA"/>
    <s v="NA"/>
    <s v="NA"/>
    <s v="Shell Ilha"/>
    <s v="001I9868002W1ZA1SN"/>
    <s v="001I9868"/>
    <s v="002W1Z"/>
    <s v="A1SN"/>
    <n v="2710193200"/>
    <s v="1 L"/>
    <s v="Pre Printed"/>
    <m/>
    <m/>
    <m/>
    <m/>
    <m/>
    <m/>
  </r>
  <r>
    <s v="YES"/>
    <n v="44945801"/>
    <s v="SCANIA OIL LDF 3 10W40 NOVO GRANEL"/>
    <s v="GRANEL"/>
    <x v="0"/>
    <x v="0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1176A03Q"/>
    <s v="001E6289"/>
    <s v="001176"/>
    <s v="A03Q"/>
    <n v="2710193200"/>
    <s v="GRANEL"/>
    <s v="NO Label"/>
    <m/>
    <m/>
    <m/>
    <m/>
    <m/>
    <m/>
  </r>
  <r>
    <s v="YES"/>
    <n v="44545801"/>
    <s v="SPIRAX S6 AXME 75W-140 GRANEL"/>
    <s v="GRANEL"/>
    <x v="0"/>
    <x v="1"/>
    <x v="0"/>
    <s v="Shell Brand"/>
    <m/>
    <s v="Importado"/>
    <s v="Importado"/>
    <s v="Y"/>
    <d v="2011-06-30T00:00:00"/>
    <s v="Premium"/>
    <m/>
    <s v="NO"/>
    <s v="NA"/>
    <s v="NA"/>
    <s v="NA"/>
    <s v="Nanterre (França)"/>
    <s v="001D8291001176A03Q"/>
    <s v="001D8291"/>
    <s v="001176"/>
    <s v="A03Q"/>
    <n v="3403190000"/>
    <s v="GRANEL"/>
    <s v="etiqueta nacionalização"/>
    <m/>
    <m/>
    <n v="500006040"/>
    <m/>
    <m/>
    <m/>
  </r>
  <r>
    <s v="YES"/>
    <n v="45145801"/>
    <s v="TELLUS S2 V 46 GRANEL"/>
    <s v="GRANEL"/>
    <x v="0"/>
    <x v="1"/>
    <x v="0"/>
    <s v="Shell Brand"/>
    <m/>
    <s v="TELLUS S2 V 46 GRANEL"/>
    <s v="Local"/>
    <s v="Y"/>
    <d v="2013-01-07T00:00:00"/>
    <s v="Mainstream"/>
    <m/>
    <s v="NO"/>
    <s v="NA"/>
    <s v="NA"/>
    <s v="NA"/>
    <s v="Shell Ilha"/>
    <s v="001D7750001176A03Q "/>
    <s v="001D7750"/>
    <s v="01176A"/>
    <s v="03Q "/>
    <n v="2710193200"/>
    <s v="GRANEL"/>
    <s v="NO Label"/>
    <m/>
    <m/>
    <m/>
    <m/>
    <m/>
    <m/>
  </r>
  <r>
    <s v="YES"/>
    <n v="43445809"/>
    <s v="CAPRINUS XR 40 TB 209 L"/>
    <s v="209L"/>
    <x v="0"/>
    <x v="1"/>
    <x v="2"/>
    <s v="Shell Brand"/>
    <m/>
    <s v="CAPRINUS XR 40 GRANEL"/>
    <s v="Local"/>
    <s v="N"/>
    <d v="2018-06-04T00:00:00"/>
    <s v="Mainstream"/>
    <m/>
    <s v="NO"/>
    <s v="NA"/>
    <s v="NA"/>
    <s v="NA"/>
    <s v="Shell Ilha"/>
    <s v="001A0897002VSHA309"/>
    <s v="001A0897"/>
    <s v="002VSH"/>
    <s v="A309"/>
    <n v="2710193200"/>
    <s v="TAMBOR"/>
    <s v="Post Printed"/>
    <m/>
    <m/>
    <m/>
    <s v="5011987199071"/>
    <m/>
    <m/>
  </r>
  <r>
    <s v="YES"/>
    <n v="44245809"/>
    <s v="RIMULA R2 50 TB 209L EXPO"/>
    <s v="209L"/>
    <x v="0"/>
    <x v="1"/>
    <x v="1"/>
    <s v="Shell Brand"/>
    <m/>
    <s v="RIMULA R2 50 GRANEL EXPO"/>
    <s v="Local"/>
    <s v="N"/>
    <d v="2019-09-01T00:00:00"/>
    <s v="Mainstream"/>
    <m/>
    <s v="NO"/>
    <s v="NA"/>
    <s v="NA"/>
    <s v="NA"/>
    <s v="Shell Ilha"/>
    <s v="001F7727002VSHA1PU"/>
    <s v="001F7727"/>
    <s v="002VSH"/>
    <s v="A1PU"/>
    <n v="2710193200"/>
    <s v="TAMBOR"/>
    <s v="Post Printed"/>
    <m/>
    <m/>
    <n v="550047908"/>
    <s v="5011987039025"/>
    <m/>
    <m/>
  </r>
  <r>
    <s v="YES"/>
    <n v="44945809"/>
    <s v="SCANIA OIL LDF 3 10W40 NOVO TB 209L"/>
    <s v="209L"/>
    <x v="0"/>
    <x v="0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2WXHA1SO"/>
    <s v="001E6289"/>
    <s v="002WXH"/>
    <s v="A1SO"/>
    <n v="2710193200"/>
    <s v="TAMBOR"/>
    <s v="Pre Printed"/>
    <m/>
    <m/>
    <m/>
    <m/>
    <m/>
    <m/>
  </r>
  <r>
    <s v="YES"/>
    <n v="45145809"/>
    <s v="TELLUS S2 V 46 TB 209L"/>
    <s v="209L"/>
    <x v="0"/>
    <x v="1"/>
    <x v="0"/>
    <s v="Shell Brand"/>
    <m/>
    <s v="TELLUS S2 V 46 GRANEL"/>
    <s v="Local"/>
    <s v="Y"/>
    <d v="2011-11-03T00:00:00"/>
    <s v="Mainstream"/>
    <m/>
    <s v="NO"/>
    <s v="NA"/>
    <s v="NA"/>
    <s v="NA"/>
    <s v="Shell Ilha"/>
    <s v="001D7750002VSHA309"/>
    <s v="001D7750"/>
    <s v="002VSH"/>
    <s v="A309"/>
    <n v="2710199200"/>
    <s v="TAMBOR"/>
    <s v="Post Printed"/>
    <m/>
    <m/>
    <m/>
    <s v="5011987196957"/>
    <m/>
    <m/>
  </r>
  <r>
    <s v="YES"/>
    <n v="44245815"/>
    <s v="RIMULA R2 50 BD 5 UGL EXPO"/>
    <s v="5UGL"/>
    <x v="0"/>
    <x v="1"/>
    <x v="1"/>
    <s v="Shell Brand"/>
    <m/>
    <s v="RIMULA R2 50 GRANEL EXPO"/>
    <s v="Local"/>
    <s v="N"/>
    <d v="2019-09-01T00:00:00"/>
    <s v="Mainstream"/>
    <m/>
    <s v="NO"/>
    <s v="NA"/>
    <s v="NA"/>
    <s v="NA"/>
    <s v="Shell Ilha"/>
    <s v="001F7727002WH4A1PU"/>
    <s v="001F7727"/>
    <s v="002WH4"/>
    <s v="A1PU"/>
    <n v="2710193200"/>
    <s v="BALDE"/>
    <s v="Post Printed"/>
    <m/>
    <m/>
    <n v="550054283"/>
    <s v="5011987071667"/>
    <m/>
    <m/>
  </r>
  <r>
    <s v="YES"/>
    <n v="43345849"/>
    <s v="MB GEN SAE 5W30 229.51 TB 209L"/>
    <s v="209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20002XJEA878"/>
    <s v="001J7020"/>
    <s v="002XJE"/>
    <s v="A878"/>
    <n v="27101992"/>
    <s v="TAMBOR"/>
    <s v="etiqueta nacionalização"/>
    <m/>
    <m/>
    <n v="550063371"/>
    <m/>
    <m/>
    <m/>
  </r>
  <r>
    <s v="YES"/>
    <n v="44545849"/>
    <s v="SPIRAX S6 AXME 75W-140 TB 209L"/>
    <s v="209L"/>
    <x v="0"/>
    <x v="1"/>
    <x v="0"/>
    <s v="Shell Brand"/>
    <m/>
    <s v="Importado"/>
    <s v="Importado"/>
    <s v="Y"/>
    <d v="2013-10-21T00:00:00"/>
    <s v="Premium"/>
    <m/>
    <s v="NO"/>
    <s v="NA"/>
    <s v="NA"/>
    <s v="NA"/>
    <s v="GLC (Alemanha)"/>
    <s v="001D8291002VSHA309"/>
    <s v="001D8291"/>
    <s v="002VSH"/>
    <s v="A309"/>
    <n v="3403190000"/>
    <s v="TAMBOR"/>
    <s v="etiqueta nacionalização"/>
    <m/>
    <m/>
    <n v="550027957"/>
    <m/>
    <m/>
    <m/>
  </r>
  <r>
    <s v="YES"/>
    <n v="44245855"/>
    <s v="RIMULA R2 50 FR 20L EXPO"/>
    <s v="20L"/>
    <x v="0"/>
    <x v="1"/>
    <x v="1"/>
    <s v="Shell Brand"/>
    <m/>
    <s v="RIMULA R2 50 GRANEL EXPO"/>
    <s v="Local"/>
    <s v="N"/>
    <d v="2019-09-01T00:00:00"/>
    <s v="Mainstream"/>
    <m/>
    <s v="NO"/>
    <s v="NA"/>
    <s v="NA"/>
    <s v="NA"/>
    <s v="Shell Ilha"/>
    <s v="001F7727002VWLA1PU"/>
    <s v="001F7727"/>
    <s v="002VWL"/>
    <s v="A1PU"/>
    <n v="2710193200"/>
    <s v="BOMBONA"/>
    <s v="Pre Printed"/>
    <m/>
    <m/>
    <n v="550053411"/>
    <s v="'05011987066083"/>
    <m/>
    <m/>
  </r>
  <r>
    <s v="YES"/>
    <n v="44945855"/>
    <s v="SCANIA OIL LDF 3 10W40 NOVO FR 20L"/>
    <s v="20L"/>
    <x v="0"/>
    <x v="0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2XBRA1SO"/>
    <s v="001E6289"/>
    <s v="002XBR"/>
    <s v="A1SO"/>
    <n v="2710193200"/>
    <s v="BOMBONA"/>
    <s v="Pre Printed"/>
    <m/>
    <m/>
    <m/>
    <m/>
    <m/>
    <m/>
  </r>
  <r>
    <s v="YES"/>
    <n v="45145855"/>
    <s v="TELLUS S2 V 46 FR 20L"/>
    <s v="20L"/>
    <x v="0"/>
    <x v="1"/>
    <x v="0"/>
    <s v="Shell Brand"/>
    <m/>
    <s v="TELLUS S2 V 46 GRANEL"/>
    <s v="Local"/>
    <s v="Y"/>
    <d v="2014-05-26T00:00:00"/>
    <s v="Mainstream"/>
    <m/>
    <s v="NO"/>
    <s v="NA"/>
    <s v="NA"/>
    <s v="NA"/>
    <s v="Shell Ilha"/>
    <s v="001D7750002VWLA309"/>
    <s v="001D7750"/>
    <s v="002VWL"/>
    <s v="A309"/>
    <n v="2710193200"/>
    <s v="BOMBONA"/>
    <s v="Pre Printed"/>
    <m/>
    <m/>
    <m/>
    <s v="'05011987114210"/>
    <m/>
    <m/>
  </r>
  <r>
    <s v="YES"/>
    <n v="45245860"/>
    <s v="CORENA S2 P150 BALDE"/>
    <s v="20L"/>
    <x v="1"/>
    <x v="1"/>
    <x v="0"/>
    <s v="Shell Brand"/>
    <m/>
    <s v="Importado"/>
    <s v="Importado"/>
    <s v="Y"/>
    <d v="2014-06-30T00:00:00"/>
    <s v="Mainstream"/>
    <m/>
    <s v="NO"/>
    <s v="NA"/>
    <s v="NA"/>
    <s v="NA"/>
    <s v="GRETZ (França)"/>
    <s v="001D7780002VNAA246"/>
    <s v="001D7780"/>
    <s v="002VNA"/>
    <s v="A246"/>
    <n v="2710193200"/>
    <s v="BOMBONA"/>
    <s v="etiqueta nacionalização"/>
    <m/>
    <m/>
    <n v="550026198"/>
    <m/>
    <m/>
    <m/>
  </r>
  <r>
    <s v="YES"/>
    <n v="44545860"/>
    <s v="SPIRAX S6 AXME 75W-140 BALDE"/>
    <s v="20L"/>
    <x v="0"/>
    <x v="1"/>
    <x v="0"/>
    <s v="Shell Brand"/>
    <m/>
    <s v="Importado"/>
    <s v="Importado"/>
    <s v="N"/>
    <d v="2019-08-20T00:00:00"/>
    <s v="Premium"/>
    <m/>
    <s v="NO"/>
    <s v="NA"/>
    <s v="NA"/>
    <s v="NA"/>
    <s v="GLC"/>
    <s v="001D8291002VNFA1P5"/>
    <s v="001D8291"/>
    <s v="002VNF"/>
    <s v="A1P5"/>
    <n v="3403190000"/>
    <s v="BOMBONA"/>
    <s v="etiqueta nacionalização"/>
    <m/>
    <m/>
    <n v="550027947"/>
    <m/>
    <m/>
    <m/>
  </r>
  <r>
    <s v="YES"/>
    <n v="43345909"/>
    <s v="MB GEN SAE 5W30 229.51 CX 12X1L"/>
    <s v="12x1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20002XPVA878"/>
    <s v="001J7020"/>
    <s v="002XPV"/>
    <s v="A878"/>
    <n v="27101992"/>
    <s v="1 L"/>
    <s v="etiqueta nacionalização"/>
    <m/>
    <m/>
    <n v="550063327"/>
    <m/>
    <m/>
    <m/>
  </r>
  <r>
    <s v="YES"/>
    <n v="44945967"/>
    <s v="SCANIA OIL LDF 3 10W40 NOVO TB 1000OW"/>
    <s v="1000L"/>
    <x v="0"/>
    <x v="0"/>
    <x v="0"/>
    <s v="SCANIA"/>
    <s v="SCANIA OIL LDF 3 10W40"/>
    <s v="RIMULA R6 MS 10W40 GRANEL"/>
    <s v="Local"/>
    <s v="Y"/>
    <d v="2019-08-15T00:00:00"/>
    <s v="Mainstream"/>
    <m/>
    <s v="NO"/>
    <s v="NA"/>
    <s v="NA"/>
    <s v="NA"/>
    <s v="Shell Ilha"/>
    <s v="001E6289002VJWA1SO"/>
    <s v="001E6289"/>
    <s v="002VJW"/>
    <s v="A1SO"/>
    <n v="2710193200"/>
    <s v="TB 1000"/>
    <s v="Pre Printed"/>
    <m/>
    <m/>
    <m/>
    <m/>
    <m/>
    <m/>
  </r>
  <r>
    <s v="YES"/>
    <n v="45145967"/>
    <s v="TELLUS S2 V 46 TB 1000L"/>
    <s v="1000L"/>
    <x v="0"/>
    <x v="1"/>
    <x v="0"/>
    <s v="Shell Brand"/>
    <m/>
    <s v="TELLUS S2 V 46 GRANEL"/>
    <s v="Local"/>
    <s v="N"/>
    <d v="2020-06-01T00:00:00"/>
    <s v="Mainstream"/>
    <m/>
    <s v="NO"/>
    <s v="NA"/>
    <s v="NA"/>
    <s v="NA"/>
    <s v="Shell Ilha"/>
    <s v="001D7750002VJWA309"/>
    <s v="001D7750"/>
    <s v="002VJW"/>
    <s v="A309"/>
    <n v="2710193200"/>
    <s v="TB 1000"/>
    <s v="Post Printed"/>
    <m/>
    <m/>
    <m/>
    <s v="5011987208377"/>
    <m/>
    <m/>
  </r>
  <r>
    <s v="YES"/>
    <n v="43446809"/>
    <s v="CAPRINUS XR 40  EXPO TB 209L"/>
    <s v="209L"/>
    <x v="0"/>
    <x v="1"/>
    <x v="1"/>
    <s v="Shell Brand"/>
    <m/>
    <s v="CAPRINUS XR 40 GRANEL"/>
    <s v="Local"/>
    <s v="N"/>
    <d v="2019-09-01T00:00:00"/>
    <s v="Mainstream"/>
    <m/>
    <s v="NO"/>
    <s v="NA"/>
    <s v="NA"/>
    <s v="NA"/>
    <s v="Shell Ilha"/>
    <s v="001A0897002VSHA1PU"/>
    <s v="001A0897"/>
    <s v="002VSH"/>
    <s v="A1PU"/>
    <n v="2710193200"/>
    <s v="TAMBOR"/>
    <s v="Post Printed"/>
    <m/>
    <m/>
    <m/>
    <s v="5011987050969"/>
    <m/>
    <m/>
  </r>
  <r>
    <s v="YES"/>
    <n v="43346855"/>
    <s v="KOMATSU HO 46 FR 20L"/>
    <s v="20L"/>
    <x v="0"/>
    <x v="0"/>
    <x v="0"/>
    <s v="KOMATSU"/>
    <m/>
    <s v="KOMATSU HO 46 GRANEL"/>
    <s v="Local"/>
    <s v="Y"/>
    <d v="2007-01-08T00:00:00"/>
    <s v="Mainstream"/>
    <m/>
    <s v="NO"/>
    <s v="NA"/>
    <s v="NA"/>
    <s v="NA"/>
    <s v="Shell Ilha"/>
    <s v="001B1577002VXHA328"/>
    <s v="001B1577"/>
    <s v="002VXH"/>
    <s v="A328"/>
    <n v="2710193200"/>
    <s v="BOMBONA"/>
    <s v="Pre Printed"/>
    <m/>
    <m/>
    <m/>
    <m/>
    <m/>
    <m/>
  </r>
  <r>
    <s v="YES"/>
    <n v="49946909"/>
    <s v="JD GL-5 80W140 SYNT GEAR CX 12X0,946L"/>
    <s v="12x1L"/>
    <x v="0"/>
    <x v="0"/>
    <x v="0"/>
    <s v="JD"/>
    <s v="JD GL-5 80W-140 Synthetic Gear Lube"/>
    <s v="Importado"/>
    <s v="Importado"/>
    <s v="N"/>
    <d v="2022-01-28T00:00:00"/>
    <s v="Mainstream"/>
    <m/>
    <s v="NO"/>
    <s v="NA"/>
    <s v="NA"/>
    <s v="NA"/>
    <s v="SOPUS"/>
    <s v="001I7198002XSZA770"/>
    <s v="001I7198"/>
    <s v="002XSZ"/>
    <s v="A770"/>
    <n v="34031900"/>
    <s v="1 L"/>
    <s v="etiqueta nacionalização"/>
    <m/>
    <m/>
    <n v="550060123"/>
    <m/>
    <m/>
    <m/>
  </r>
  <r>
    <s v="YES"/>
    <n v="43346967"/>
    <s v="Komatsu HO46-HM"/>
    <s v="1000L"/>
    <x v="0"/>
    <x v="0"/>
    <x v="0"/>
    <s v="KOMATSU"/>
    <m/>
    <s v="KOMATSU HO 46 GRANEL"/>
    <s v="Local"/>
    <s v="Y"/>
    <d v="2020-07-24T00:00:00"/>
    <s v="Mainstream"/>
    <m/>
    <s v="NO"/>
    <s v="NA"/>
    <s v="NA"/>
    <s v="NA"/>
    <s v="Shell Ilha"/>
    <s v="001B1577002VJWA328"/>
    <s v="001B1577"/>
    <s v="002VJW"/>
    <s v="A328"/>
    <n v="2710199200"/>
    <s v="TB 1000"/>
    <s v="Pre Printed"/>
    <m/>
    <m/>
    <m/>
    <m/>
    <m/>
    <m/>
  </r>
  <r>
    <s v="YES"/>
    <n v="51047807"/>
    <s v="RETINAX LX 2 INA IMPORTADO TAMBOR"/>
    <s v="180 KG"/>
    <x v="0"/>
    <x v="1"/>
    <x v="0"/>
    <s v="Shell Brand"/>
    <m/>
    <s v="Importado"/>
    <s v="Importado"/>
    <s v="Y"/>
    <d v="2012-03-19T00:00:00"/>
    <s v="Mainstream"/>
    <m/>
    <s v="NO"/>
    <s v="NA"/>
    <s v="NA"/>
    <s v="NA"/>
    <s v="GLC (Alemanha)"/>
    <s v="901L3203002VH7A309"/>
    <s v="901L3203"/>
    <s v="002VH7"/>
    <s v="A309"/>
    <n v="2710199900"/>
    <s v="TAMBOR"/>
    <s v="etiqueta nacionalização"/>
    <m/>
    <m/>
    <n v="550013666"/>
    <m/>
    <m/>
    <m/>
  </r>
  <r>
    <s v="YES"/>
    <n v="51047816"/>
    <s v="RETINAX LX 2 INA IMPORTADO BALDE"/>
    <s v="20KG"/>
    <x v="0"/>
    <x v="1"/>
    <x v="0"/>
    <s v="Shell Brand"/>
    <m/>
    <s v="Importado"/>
    <s v="Importado"/>
    <s v="Y"/>
    <d v="2012-03-07T00:00:00"/>
    <s v="Mainstream"/>
    <m/>
    <s v="NO"/>
    <s v="NA"/>
    <s v="NA"/>
    <s v="NA"/>
    <s v="GLC (Alemanha)"/>
    <s v="901L3203002VMEA0PK"/>
    <s v="901L3203"/>
    <s v="002VME"/>
    <s v="A0PK"/>
    <n v="2710199900"/>
    <s v="BALDE"/>
    <s v="etiqueta nacionalização"/>
    <m/>
    <m/>
    <n v="550034460"/>
    <m/>
    <m/>
    <m/>
  </r>
  <r>
    <s v="NO"/>
    <n v="44947855"/>
    <s v="SCANIA STO 1 0 GEARBOX 80W90 FR 20L"/>
    <s v="20L"/>
    <x v="2"/>
    <x v="0"/>
    <x v="0"/>
    <s v="SCANIA"/>
    <s v="SCANIA OIL STO 1 0 GEARBOX 80W90"/>
    <s v="SPIRAX S3 AD 80W90 GRANEL"/>
    <s v="Local"/>
    <s v="Y"/>
    <s v="-"/>
    <s v="Mainstream"/>
    <m/>
    <s v="NO"/>
    <s v="NA"/>
    <s v="NA"/>
    <s v="NA"/>
    <s v="Shell Ilha "/>
    <s v="001D8799002XBRA1SO"/>
    <s v="001D8799"/>
    <s v="002XBR"/>
    <s v="A1SO"/>
    <n v="2710193200"/>
    <s v="BOMBONA"/>
    <s v="Pre Printed"/>
    <m/>
    <m/>
    <m/>
    <m/>
    <m/>
    <m/>
  </r>
  <r>
    <s v="YES"/>
    <n v="45247860"/>
    <s v="CORENA S2 P 100 BALDE"/>
    <s v="20L"/>
    <x v="0"/>
    <x v="1"/>
    <x v="0"/>
    <s v="Shell Brand"/>
    <m/>
    <s v="Importado"/>
    <s v="Importado"/>
    <s v="Y"/>
    <d v="2011-09-21T00:00:00"/>
    <s v="Mainstream"/>
    <m/>
    <s v="NO"/>
    <s v="NA"/>
    <s v="NA"/>
    <s v="NA"/>
    <s v="GRETZ (França)"/>
    <s v="001D7779002VNAA246"/>
    <s v="001D7779"/>
    <s v="002VNA"/>
    <s v="A246"/>
    <n v="2710193200"/>
    <s v="BOMBONA"/>
    <s v="etiqueta nacionalização"/>
    <m/>
    <m/>
    <n v="550026197"/>
    <m/>
    <m/>
    <m/>
  </r>
  <r>
    <s v="YES"/>
    <n v="43347860"/>
    <s v="SHELL SPIRAX S5 ATE 236.26 FR 20L"/>
    <s v="20L"/>
    <x v="0"/>
    <x v="0"/>
    <x v="0"/>
    <s v="MB"/>
    <m/>
    <s v="Importado"/>
    <s v="Importado"/>
    <s v="Y"/>
    <d v="2021-12-01T00:00:00"/>
    <s v="Premium"/>
    <m/>
    <s v="NO"/>
    <s v="NA"/>
    <s v="NA"/>
    <s v="NA"/>
    <s v="USA"/>
    <s v="001D8288002VNGA1P5"/>
    <s v="001D8288"/>
    <s v="002VNG"/>
    <s v="A1P5"/>
    <n v="34031900"/>
    <s v="BOMBONA"/>
    <s v="etiqueta nacionalização"/>
    <m/>
    <m/>
    <n v="550027931"/>
    <m/>
    <m/>
    <m/>
  </r>
  <r>
    <s v="YES"/>
    <n v="40147905"/>
    <s v="HONDA GPO 4T SEMI-SYN 10W-30 (MA) CX12X1L EXPO"/>
    <s v="12x1L"/>
    <x v="0"/>
    <x v="0"/>
    <x v="1"/>
    <s v="HONDA"/>
    <m/>
    <s v="HONDA GPO 4T SEMISYN 10W30 GRANEL"/>
    <s v="Local"/>
    <s v="Y"/>
    <d v="2021-02-23T00:00:00"/>
    <s v="Mainstream"/>
    <m/>
    <s v="NO"/>
    <s v="NA"/>
    <s v="NA"/>
    <s v="NA"/>
    <s v="Shell Ilha"/>
    <s v="001I3993002W1ZA1PU"/>
    <s v="001I3993"/>
    <s v="002W1Z"/>
    <s v="A1PU"/>
    <n v="2710193200"/>
    <s v="1 L"/>
    <s v="Pre Printed"/>
    <m/>
    <m/>
    <n v="550056031"/>
    <m/>
    <m/>
    <m/>
  </r>
  <r>
    <s v="YES"/>
    <n v="45248860"/>
    <s v="CORENA S4 P 100 BALDE"/>
    <s v="20L"/>
    <x v="0"/>
    <x v="1"/>
    <x v="0"/>
    <s v="Shell Brand"/>
    <m/>
    <s v="Importado"/>
    <s v="Importado"/>
    <s v="Y"/>
    <d v="2011-09-26T00:00:00"/>
    <s v="Premium"/>
    <m/>
    <s v="NO"/>
    <s v="NA"/>
    <s v="NA"/>
    <s v="NA"/>
    <s v="GLC (Alemanha)"/>
    <s v="001D7789002VNFA246"/>
    <s v="001D7789"/>
    <s v="002VNF"/>
    <s v="A246"/>
    <n v="3403990000"/>
    <s v="BOMBONA"/>
    <s v="etiqueta nacionalização"/>
    <m/>
    <m/>
    <n v="550027265"/>
    <m/>
    <m/>
    <m/>
  </r>
  <r>
    <s v="YES"/>
    <n v="43348909"/>
    <s v="MB GEN FE ATF 236.15 CX 12X1L"/>
    <s v="12x1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56002XPVA879"/>
    <s v="001J7056"/>
    <s v="002XPV"/>
    <s v="A879"/>
    <n v="27101992"/>
    <s v="1 L"/>
    <s v="etiqueta nacionalização"/>
    <m/>
    <m/>
    <n v="550063328"/>
    <m/>
    <m/>
    <m/>
  </r>
  <r>
    <s v="YES"/>
    <n v="43548979"/>
    <s v="KOMATSU EO 15W40 LA CK4 TB 1000L"/>
    <s v="1000L"/>
    <x v="0"/>
    <x v="0"/>
    <x v="0"/>
    <s v="KOMATSU"/>
    <m/>
    <s v="Importado"/>
    <s v="Importado"/>
    <s v="Y"/>
    <d v="2020-07-22T00:00:00"/>
    <s v="Mainstream"/>
    <m/>
    <s v="NO"/>
    <s v="NA"/>
    <s v="NA"/>
    <s v="NA"/>
    <s v="França"/>
    <s v="001G5830002VJWA309"/>
    <s v="001G5830"/>
    <s v="002VJW"/>
    <s v="A309"/>
    <n v="2710193200"/>
    <s v="TB 1000"/>
    <s v="etiqueta nacionalização"/>
    <m/>
    <m/>
    <n v="550051386"/>
    <m/>
    <m/>
    <m/>
  </r>
  <r>
    <s v="YES"/>
    <n v="46129809"/>
    <s v="MOPAR MAXPRO SYNTHETIC 0W-30 TB 209L"/>
    <s v="209L"/>
    <x v="0"/>
    <x v="0"/>
    <x v="0"/>
    <s v="FIAT"/>
    <m/>
    <s v="MOPAR MAXPRO SYNTHETIC 0W-30  GRANEL"/>
    <s v="Local"/>
    <s v="Y"/>
    <d v="2022-05-01T00:00:00"/>
    <s v="Premium"/>
    <m/>
    <s v="NO"/>
    <s v="NA"/>
    <s v="NA"/>
    <s v="NA"/>
    <s v="Shell Ilha"/>
    <s v="001I7988002VIDA690"/>
    <s v="001I7988"/>
    <s v="002VID"/>
    <s v="A690"/>
    <n v="27101932"/>
    <s v="TAMBOR"/>
    <s v="Pre Printed"/>
    <m/>
    <m/>
    <m/>
    <m/>
    <m/>
    <m/>
  </r>
  <r>
    <s v="NO"/>
    <n v="43349849"/>
    <s v="MB ATF DCT 236.21 TB 209L"/>
    <s v="209L"/>
    <x v="2"/>
    <x v="0"/>
    <x v="0"/>
    <s v="MB"/>
    <m/>
    <s v="Importado"/>
    <s v="Importado"/>
    <s v="Y"/>
    <s v="-"/>
    <s v="Mainstream"/>
    <m/>
    <s v="NO"/>
    <s v="NA"/>
    <s v="NA"/>
    <s v="NA"/>
    <s v="USA"/>
    <s v="001J7055002XJEA254"/>
    <s v="001J7055"/>
    <s v="002XJE"/>
    <s v="A254"/>
    <n v="38190000"/>
    <s v="TAMBOR"/>
    <s v="etiqueta nacionalização"/>
    <m/>
    <m/>
    <m/>
    <m/>
    <m/>
    <m/>
  </r>
  <r>
    <s v="YES"/>
    <n v="43349909"/>
    <s v="MB ATF DCT 236.21 CX 12X1L"/>
    <s v="12x1L"/>
    <x v="0"/>
    <x v="0"/>
    <x v="0"/>
    <s v="MB"/>
    <m/>
    <s v="Importado"/>
    <s v="Importado"/>
    <s v="Y"/>
    <d v="2021-12-16T00:00:00"/>
    <s v="Mainstream"/>
    <m/>
    <s v="NO"/>
    <s v="NA"/>
    <s v="NA"/>
    <s v="NA"/>
    <s v="USA"/>
    <s v="001J7055002XPVA254"/>
    <s v="001J7055"/>
    <s v="002XPV"/>
    <s v="A254"/>
    <n v="38190000"/>
    <s v="1 L"/>
    <s v="etiqueta nacionalização"/>
    <m/>
    <m/>
    <n v="550062448"/>
    <m/>
    <m/>
    <m/>
  </r>
  <r>
    <s v="YES"/>
    <n v="43350809"/>
    <s v="MB GEN SAE 5W40 229.5 TB 209L"/>
    <s v="209L"/>
    <x v="0"/>
    <x v="0"/>
    <x v="0"/>
    <s v="MB"/>
    <m/>
    <s v="Vide aba formulação"/>
    <s v="Local"/>
    <s v="Y"/>
    <d v="2021-12-01T00:00:00"/>
    <s v="Mainstream"/>
    <m/>
    <s v="NO"/>
    <s v="NA"/>
    <s v="NA"/>
    <s v="NA"/>
    <s v="Shell Ilha"/>
    <s v="001E8192002XJEA878"/>
    <s v="001E8192"/>
    <s v="002XJE"/>
    <s v="A878"/>
    <n v="27101932"/>
    <s v="?"/>
    <s v="Pre Printed"/>
    <m/>
    <m/>
    <m/>
    <m/>
    <m/>
    <m/>
  </r>
  <r>
    <s v="YES"/>
    <n v="45250849"/>
    <s v="CORENA S4 R 68 TB 209L"/>
    <s v="209L"/>
    <x v="0"/>
    <x v="1"/>
    <x v="0"/>
    <s v="Shell Brand"/>
    <m/>
    <s v="Importado"/>
    <s v="Importado"/>
    <s v="Y"/>
    <d v="2014-04-17T00:00:00"/>
    <s v="Premium"/>
    <m/>
    <s v="YES"/>
    <n v="40133849"/>
    <s v="Corena S4 R 68 TB 209L NEW"/>
    <s v="209L"/>
    <s v="SCAN (Canadá)"/>
    <s v="001D7787002VSHA309"/>
    <s v="001D7787"/>
    <s v="002VSH"/>
    <s v="A309"/>
    <n v="3403990000"/>
    <s v="TAMBOR"/>
    <s v="etiqueta nacionalização"/>
    <m/>
    <m/>
    <n v="550026175"/>
    <m/>
    <m/>
    <s v="Acompanhar compra e alterar status para &quot;F&quot; quando fornecimento da nova fonte normalizar"/>
  </r>
  <r>
    <s v="YES"/>
    <n v="44550849"/>
    <s v="JD HYDRAU-GARD 46 209L"/>
    <s v="209L"/>
    <x v="0"/>
    <x v="0"/>
    <x v="0"/>
    <s v="JD"/>
    <s v="JD HYDRAU-GARD 68"/>
    <s v="Importado"/>
    <s v="Importado"/>
    <s v="Y"/>
    <d v="2017-11-08T00:00:00"/>
    <s v="Mainstream"/>
    <m/>
    <s v="NO"/>
    <s v="NA"/>
    <s v="NA"/>
    <s v="NA"/>
    <s v="GLC (Alemanha)"/>
    <s v="001C6123002VXCA253"/>
    <s v="001C6123"/>
    <s v="002VXC"/>
    <s v="A253"/>
    <n v="2710193200"/>
    <s v="TAMBOR"/>
    <s v="etiqueta nacionalização"/>
    <m/>
    <m/>
    <n v="550012294"/>
    <m/>
    <m/>
    <m/>
  </r>
  <r>
    <s v="YES"/>
    <n v="45250860"/>
    <s v="CORENA S4 R 68 BALDE"/>
    <s v="20L"/>
    <x v="0"/>
    <x v="1"/>
    <x v="0"/>
    <s v="Shell Brand"/>
    <m/>
    <s v="Importado"/>
    <s v="Importado"/>
    <s v="Y"/>
    <d v="2012-03-06T00:00:00"/>
    <s v="Premium"/>
    <m/>
    <s v="YES"/>
    <n v="45668860"/>
    <s v="CORENA S4 R 68 BALDE 5 UGL"/>
    <s v="18,92L"/>
    <s v="Shell Meer"/>
    <s v="001D7787002VNFA246"/>
    <s v="001D7787"/>
    <s v="002VNF"/>
    <s v="A246"/>
    <n v="3403990000"/>
    <s v="BOMBONA"/>
    <s v="etiqueta nacionalização"/>
    <m/>
    <m/>
    <n v="550026300"/>
    <m/>
    <m/>
    <s v="Acompanhar compra e alterar status para &quot;F&quot; quando fornecimento da nova fonte normalizar"/>
  </r>
  <r>
    <s v="YES"/>
    <n v="43350909"/>
    <s v="MB GEN SAE 5W40 229.5 CX 12X1L"/>
    <s v="12x1L"/>
    <x v="0"/>
    <x v="0"/>
    <x v="0"/>
    <s v="MB"/>
    <m/>
    <s v="Importado"/>
    <s v="Importado"/>
    <s v="Y"/>
    <s v="-"/>
    <s v="Mainstream"/>
    <m/>
    <s v="NO"/>
    <s v="NA"/>
    <s v="NA"/>
    <s v="NA"/>
    <s v="USA"/>
    <s v="001J7019002XPVA879"/>
    <s v="001J7019"/>
    <s v="002XPV"/>
    <s v="A879"/>
    <n v="27101932"/>
    <s v="1 L"/>
    <s v="etiqueta nacionalização"/>
    <m/>
    <m/>
    <n v="550063329"/>
    <m/>
    <m/>
    <m/>
  </r>
  <r>
    <s v="YES"/>
    <n v="51450999"/>
    <s v="VALVULA TACTIC EMV DRIVE UNIT CX 10x1"/>
    <s v="3,6L"/>
    <x v="1"/>
    <x v="1"/>
    <x v="0"/>
    <s v="Shell Brand"/>
    <m/>
    <s v="Importado"/>
    <s v="Importado"/>
    <s v="N"/>
    <d v="2011-09-15T00:00:00"/>
    <s v="Premium"/>
    <m/>
    <s v="YES"/>
    <n v="51451999"/>
    <s v="VALVULA TACTIC EMV DRIVE UNIT N CX 10x1"/>
    <s v="NA"/>
    <s v="GLC (Alemanha)"/>
    <s v="001B1669002WTX-"/>
    <s v="001B1669"/>
    <s v="669002"/>
    <s v="WTX-"/>
    <n v="8479891200"/>
    <s v="OUTROS"/>
    <s v="etiqueta nacionalização"/>
    <m/>
    <m/>
    <n v="800001220"/>
    <m/>
    <m/>
    <m/>
  </r>
  <r>
    <s v="YES"/>
    <n v="41051809"/>
    <s v="HELIX HX8 PROFESSIONAL AG 0W-20 TB 209L"/>
    <s v="209L"/>
    <x v="0"/>
    <x v="1"/>
    <x v="0"/>
    <s v="Shell Brand"/>
    <m/>
    <s v="SHELL PC2044 0W-20 SN/GF-5 DEXOS1 GRANEL"/>
    <s v="Local"/>
    <s v="N"/>
    <d v="2018-04-02T00:00:00"/>
    <s v="Premium"/>
    <m/>
    <s v="NO"/>
    <s v="NA"/>
    <s v="NA"/>
    <s v="NA"/>
    <s v="Shell Ilha"/>
    <s v="001G5123002VSHA309"/>
    <s v="001G5123"/>
    <s v="002VSH"/>
    <s v="A309"/>
    <n v="2710193200"/>
    <s v="TAMBOR"/>
    <s v="Post Printed"/>
    <m/>
    <m/>
    <m/>
    <s v="5011987042674"/>
    <m/>
    <m/>
  </r>
  <r>
    <s v="YES"/>
    <n v="41051905"/>
    <s v="HELIX HX8 PROFESSIONAL AG 0W-20 CX 12X1L"/>
    <s v="12x1L"/>
    <x v="0"/>
    <x v="1"/>
    <x v="0"/>
    <s v="Shell Brand"/>
    <m/>
    <s v="SHELL PC2044 0W-20 SN/GF-5 DEXOS1 GRANEL"/>
    <s v="Local"/>
    <s v="N"/>
    <d v="2018-06-29T00:00:00"/>
    <s v="Premium"/>
    <m/>
    <s v="NO"/>
    <s v="NA"/>
    <s v="NA"/>
    <s v="NA"/>
    <s v="Shell Ilha"/>
    <s v="001G5123002W21A1SN"/>
    <s v="001G5123"/>
    <s v="002W21"/>
    <s v="A1SN"/>
    <n v="2710193200"/>
    <s v="1 L"/>
    <s v="Pre Printed"/>
    <m/>
    <m/>
    <m/>
    <s v="'05011987042377"/>
    <s v="'05011987042384"/>
    <m/>
  </r>
  <r>
    <s v="YES"/>
    <n v="51451999"/>
    <s v="VALVULA TACTIC EMV DRIVE UNIT N CX 10x1"/>
    <s v="10X1UN"/>
    <x v="0"/>
    <x v="1"/>
    <x v="0"/>
    <s v="Shell Brand"/>
    <m/>
    <s v="Importado"/>
    <s v="Importado"/>
    <s v="N"/>
    <d v="2021-03-12T00:00:00"/>
    <s v="Premium"/>
    <m/>
    <s v="NO"/>
    <s v="NA"/>
    <s v="NA"/>
    <s v="NA"/>
    <s v="GLC"/>
    <n v="0"/>
    <s v="0"/>
    <s v="0"/>
    <s v="0"/>
    <n v="8424899000"/>
    <s v="PEQUENO EMBALADO"/>
    <s v="etiqueta nacionalização"/>
    <m/>
    <m/>
    <n v="800002780"/>
    <m/>
    <m/>
    <m/>
  </r>
  <r>
    <s v="YES"/>
    <n v="44452801"/>
    <s v="ATLAS COPCO ROTO INJECT FLUID GRANEL"/>
    <s v="GRANEL"/>
    <x v="0"/>
    <x v="0"/>
    <x v="0"/>
    <s v="ATLAS"/>
    <m/>
    <s v="ATLAS COPCO ROTO INJECT FLUID GRANEL"/>
    <s v="Local"/>
    <s v="Y"/>
    <d v="2010-03-30T00:00:00"/>
    <s v="Mainstream"/>
    <m/>
    <s v="NO"/>
    <s v="NA"/>
    <s v="NA"/>
    <s v="NA"/>
    <s v="Shell Ilha"/>
    <s v="901L2127001176A331"/>
    <s v="901L2127"/>
    <s v="001176"/>
    <s v="A331"/>
    <n v="2710193200"/>
    <s v="GRANEL"/>
    <s v="NO Label"/>
    <m/>
    <m/>
    <m/>
    <m/>
    <m/>
    <m/>
  </r>
  <r>
    <s v="YES"/>
    <n v="43352801"/>
    <s v="MYSELLA S3 N40 GRANEL"/>
    <s v="GRANEL"/>
    <x v="0"/>
    <x v="1"/>
    <x v="0"/>
    <s v="Shell Brand"/>
    <m/>
    <s v="MYSELLA S3 N40 GRANEL"/>
    <s v="Local"/>
    <s v="Y"/>
    <d v="2013-03-27T00:00:00"/>
    <s v="Mainstream"/>
    <m/>
    <s v="NO"/>
    <s v="NA"/>
    <s v="NA"/>
    <s v="NA"/>
    <s v="Shell Ilha"/>
    <s v="001E7181001176A03Q"/>
    <s v="001E7181"/>
    <s v="001176"/>
    <s v="A03Q"/>
    <n v="2710193200"/>
    <s v="GRANEL"/>
    <s v="NO Label"/>
    <m/>
    <m/>
    <m/>
    <m/>
    <m/>
    <m/>
  </r>
  <r>
    <s v="YES"/>
    <n v="43352809"/>
    <s v="MYSELLA S3 N40 TB 209L"/>
    <s v="209L"/>
    <x v="0"/>
    <x v="1"/>
    <x v="0"/>
    <s v="Shell Brand"/>
    <m/>
    <s v="MYSELLA S3 N40 GRANEL"/>
    <s v="Local"/>
    <s v="Y"/>
    <d v="2013-10-31T00:00:00"/>
    <s v="Mainstream"/>
    <m/>
    <s v="NO"/>
    <s v="NA"/>
    <s v="NA"/>
    <s v="NA"/>
    <s v="Shell Ilha"/>
    <s v="001E7181002VSHA309"/>
    <s v="001E7181"/>
    <s v="002VSH"/>
    <s v="A309"/>
    <n v="2710193200"/>
    <s v="TAMBOR"/>
    <s v="Post Printed"/>
    <m/>
    <m/>
    <m/>
    <s v="5011987228108"/>
    <m/>
    <m/>
  </r>
  <r>
    <s v="YES"/>
    <n v="41053809"/>
    <s v="HELIX ULTRA PROF AV 5W40 TB 209L"/>
    <s v="209L"/>
    <x v="0"/>
    <x v="1"/>
    <x v="0"/>
    <s v="Shell Brand"/>
    <m/>
    <s v="HELIX ULTRA PROF AV 5W40 GRANEL"/>
    <s v="Local"/>
    <s v="N"/>
    <d v="2019-10-01T00:00:00"/>
    <s v="Premium"/>
    <m/>
    <s v="NO"/>
    <s v="NA"/>
    <s v="NA"/>
    <s v="NA"/>
    <s v="Shell Ilha"/>
    <s v="001F6652002VSHA309"/>
    <s v="001F6652"/>
    <s v="002VSH"/>
    <s v="A309"/>
    <n v="2710193200"/>
    <s v="TAMBOR"/>
    <s v="Post Printed"/>
    <m/>
    <m/>
    <m/>
    <s v="5011987059603"/>
    <m/>
    <m/>
  </r>
  <r>
    <s v="YES"/>
    <n v="41053905"/>
    <s v="HELIX ULTRA PROF AV 5W40 CX 12X1L"/>
    <s v="12x1L"/>
    <x v="0"/>
    <x v="1"/>
    <x v="0"/>
    <s v="Shell Brand"/>
    <m/>
    <s v="HELIX ULTRA PROF AV 5W40 GRANEL"/>
    <s v="Local"/>
    <s v="N"/>
    <d v="2019-10-01T00:00:00"/>
    <s v="Premium"/>
    <m/>
    <s v="NO"/>
    <s v="NA"/>
    <s v="NA"/>
    <s v="NA"/>
    <s v="Shell Ilha"/>
    <s v="001F6652002W21A1SN"/>
    <s v="001F6652"/>
    <s v="002W21"/>
    <s v="A1SN"/>
    <n v="2710193200"/>
    <s v="1 L"/>
    <s v="Pre Printed"/>
    <m/>
    <m/>
    <m/>
    <s v="'05011987059528"/>
    <s v="'05011987059580"/>
    <m/>
  </r>
  <r>
    <s v="YES"/>
    <n v="43354801"/>
    <s v="MYSELLA S5 N40 GRANEL"/>
    <s v="GRANEL"/>
    <x v="0"/>
    <x v="1"/>
    <x v="0"/>
    <s v="Shell Brand"/>
    <m/>
    <s v="MYSELLA S5 N40 GRANEL"/>
    <s v="Local"/>
    <s v="N"/>
    <d v="2020-01-13T00:00:00"/>
    <s v="Premium"/>
    <m/>
    <s v="NO"/>
    <s v="NA"/>
    <s v="NA"/>
    <s v="NA"/>
    <s v="Shell Ilha"/>
    <s v="001E7181001176A03Q"/>
    <s v="001E7181"/>
    <s v="001176"/>
    <s v="A03Q"/>
    <n v="2710193200"/>
    <s v="GRANEL"/>
    <s v="NO Label"/>
    <m/>
    <m/>
    <m/>
    <m/>
    <m/>
    <m/>
  </r>
  <r>
    <s v="YES"/>
    <n v="52354807"/>
    <s v="SKF GHG 180KG"/>
    <s v="180 KG"/>
    <x v="0"/>
    <x v="1"/>
    <x v="0"/>
    <s v="Shell Brand"/>
    <m/>
    <s v="Importado"/>
    <s v="Importado"/>
    <s v="N"/>
    <d v="2021-05-10T00:00:00"/>
    <s v="Mainstream"/>
    <m/>
    <s v="NO"/>
    <s v="NA"/>
    <s v="NA"/>
    <s v="NA"/>
    <s v="Shell Deutschland"/>
    <s v="001A9464002VTAA0H5"/>
    <s v="001A9464"/>
    <s v="002VTA"/>
    <s v="A0H5"/>
    <n v="2710199900"/>
    <s v="TAMBOR"/>
    <s v="etiqueta nacionalização"/>
    <m/>
    <m/>
    <n v="550059803"/>
    <m/>
    <m/>
    <m/>
  </r>
  <r>
    <s v="YES"/>
    <n v="43354809"/>
    <s v="MYSELLA S5 N40 TB 209L"/>
    <s v="209L"/>
    <x v="0"/>
    <x v="1"/>
    <x v="0"/>
    <s v="Shell Brand"/>
    <m/>
    <s v="MYSELLA S5 N40 GRANEL"/>
    <s v="Local"/>
    <s v="Y"/>
    <d v="2013-06-11T00:00:00"/>
    <s v="Premium"/>
    <m/>
    <s v="NO"/>
    <s v="NA"/>
    <s v="NA"/>
    <s v="NA"/>
    <s v="Shell Ilha"/>
    <s v="001E7185002VSHA309"/>
    <s v="001E7185"/>
    <s v="002VSH"/>
    <s v="A309"/>
    <n v="2710193200"/>
    <s v="TAMBOR"/>
    <s v="Post Printed"/>
    <m/>
    <m/>
    <m/>
    <s v="5011987228115"/>
    <m/>
    <m/>
  </r>
  <r>
    <s v="YES"/>
    <n v="41054905"/>
    <s v="HELIX HX7 10W40 SN NEW CX 12X1L"/>
    <s v="12x1L"/>
    <x v="1"/>
    <x v="1"/>
    <x v="0"/>
    <s v="Shell Brand"/>
    <m/>
    <s v="HELIX HX7 10W40 SN NEW GRANEL"/>
    <s v="Local"/>
    <s v="N"/>
    <d v="2019-03-21T00:00:00"/>
    <s v="Premium"/>
    <m/>
    <s v="YES"/>
    <n v="41110905"/>
    <s v="HELIX HX7 10W40 SP 12x1L"/>
    <s v="12x1L"/>
    <s v="Shell Ilha"/>
    <s v="001C9539002W22A1SN"/>
    <s v="001C9539"/>
    <s v="002W22"/>
    <s v="A1SN"/>
    <n v="2710193200"/>
    <s v="1 L"/>
    <s v="Pre Printed"/>
    <m/>
    <m/>
    <m/>
    <s v="'05011987242098"/>
    <s v="'05011987863637"/>
    <m/>
  </r>
  <r>
    <s v="YES"/>
    <n v="43355801"/>
    <s v="MYSELLA S5 S40 GRANEL"/>
    <s v="GRANEL"/>
    <x v="0"/>
    <x v="1"/>
    <x v="0"/>
    <s v="Shell Brand"/>
    <m/>
    <s v="MYSELLA S5 S40 GRANEL"/>
    <s v="Local"/>
    <s v="N"/>
    <d v="2016-08-29T00:00:00"/>
    <s v="Premium"/>
    <m/>
    <s v="NO"/>
    <s v="NA"/>
    <s v="NA"/>
    <s v="NA"/>
    <s v="Shell Ilha"/>
    <s v="001E7185001176A03Q"/>
    <s v="001E7185"/>
    <s v="001176"/>
    <s v="A03Q"/>
    <n v="2710193200"/>
    <s v="GRANEL"/>
    <s v="NO Label"/>
    <m/>
    <m/>
    <m/>
    <m/>
    <m/>
    <m/>
  </r>
  <r>
    <s v="YES"/>
    <n v="43355809"/>
    <s v="MYSELLA S5 S40 TB 209L"/>
    <s v="209L"/>
    <x v="0"/>
    <x v="1"/>
    <x v="2"/>
    <s v="Shell Brand"/>
    <m/>
    <s v="MYSELLA S5 S40 GRANEL"/>
    <s v="Local"/>
    <s v="Y"/>
    <d v="2018-07-06T00:00:00"/>
    <s v="Premium"/>
    <m/>
    <s v="NO"/>
    <s v="NA"/>
    <s v="NA"/>
    <s v="NA"/>
    <s v="Shell Ilha"/>
    <s v="001E7186002VSHA309"/>
    <s v="001E7186"/>
    <s v="002VSH"/>
    <s v="A309"/>
    <n v="2710193200"/>
    <s v="TAMBOR"/>
    <s v="Post Printed"/>
    <m/>
    <m/>
    <m/>
    <s v="5011987041257"/>
    <m/>
    <m/>
  </r>
  <r>
    <s v="YES"/>
    <n v="43355849"/>
    <s v="SCANIA OIL LDF-4 TB 209L"/>
    <s v="209L"/>
    <x v="0"/>
    <x v="0"/>
    <x v="0"/>
    <s v="SCANIA"/>
    <s v="SCANIA OIL LDF-4"/>
    <s v="Importado"/>
    <s v="Importado"/>
    <s v="Y"/>
    <d v="2021-08-30T00:00:00"/>
    <s v="Mainstream"/>
    <m/>
    <s v="NO"/>
    <s v="NA"/>
    <s v="NA"/>
    <s v="NA"/>
    <s v="France"/>
    <s v="001G5175002WXHA1PX"/>
    <s v="001G5175"/>
    <s v="002WXH"/>
    <s v="A1PX"/>
    <n v="27101932"/>
    <s v="TAMBOR"/>
    <s v="etiqueta nacionalização"/>
    <m/>
    <m/>
    <n v="550048596"/>
    <m/>
    <m/>
    <m/>
  </r>
  <r>
    <s v="YES"/>
    <n v="44455849"/>
    <s v="SPIRAX S6 ATF VM PLUS TB 209L"/>
    <s v="209L"/>
    <x v="0"/>
    <x v="1"/>
    <x v="0"/>
    <s v="Shell Brand"/>
    <m/>
    <s v="Importado"/>
    <s v="Importado"/>
    <s v="Y"/>
    <d v="2015-12-30T00:00:00"/>
    <s v="Premium"/>
    <m/>
    <s v="NO"/>
    <s v="NA"/>
    <s v="NA"/>
    <s v="NA"/>
    <s v="GLC (Alemanha)"/>
    <s v="001F0922002VSHA246"/>
    <s v="001F0922"/>
    <s v="002VSH"/>
    <s v="A246"/>
    <n v="2710199200"/>
    <s v="TAMBOR"/>
    <s v="etiqueta nacionalização"/>
    <m/>
    <m/>
    <n v="550040072"/>
    <m/>
    <m/>
    <m/>
  </r>
  <r>
    <s v="YES"/>
    <n v="43355967"/>
    <s v="MYSELLA S5 S40 TB 1000OW"/>
    <s v="1000L"/>
    <x v="0"/>
    <x v="1"/>
    <x v="2"/>
    <s v="Shell Brand"/>
    <m/>
    <s v="MYSELLA S5 S40 GRANEL"/>
    <s v="Local"/>
    <s v="Y"/>
    <d v="2015-11-09T00:00:00"/>
    <s v="Premium"/>
    <m/>
    <s v="NO"/>
    <s v="NA"/>
    <s v="NA"/>
    <s v="NA"/>
    <s v="Shell Ilha"/>
    <s v="001E7186002VJWA309"/>
    <s v="001E7186"/>
    <s v="002VJW"/>
    <s v="A309"/>
    <n v="2710193200"/>
    <s v="TB 1000"/>
    <s v="Post Printed"/>
    <m/>
    <m/>
    <m/>
    <s v="5011987018488"/>
    <m/>
    <m/>
  </r>
  <r>
    <s v="YES"/>
    <n v="52356807"/>
    <s v="GADUS 1582 170KG"/>
    <s v="170KG"/>
    <x v="0"/>
    <x v="1"/>
    <x v="0"/>
    <s v="Shell Brand"/>
    <m/>
    <s v="Importado"/>
    <s v="Importado"/>
    <s v="N"/>
    <d v="2021-05-10T00:00:00"/>
    <s v="Mainstream"/>
    <m/>
    <s v="NO"/>
    <s v="NA"/>
    <s v="NA"/>
    <s v="NA"/>
    <s v="Shell Deutschland"/>
    <s v="001E9581002VT9A1P5"/>
    <s v="001E9581"/>
    <s v="002VT9"/>
    <s v="A1P5"/>
    <n v="3403190000"/>
    <s v="TAMBOR"/>
    <s v="etiqueta nacionalização"/>
    <m/>
    <m/>
    <n v="550054668"/>
    <m/>
    <m/>
    <m/>
  </r>
  <r>
    <s v="YES"/>
    <n v="45656809"/>
    <s v="TELLUS S2 V 100 TB 209L"/>
    <s v="209L"/>
    <x v="0"/>
    <x v="1"/>
    <x v="0"/>
    <s v="Shell Brand"/>
    <m/>
    <s v="TELLUS S2 V 100 GRANEL"/>
    <s v="Local"/>
    <s v="Y"/>
    <d v="2011-11-03T00:00:00"/>
    <s v="Mainstream"/>
    <m/>
    <s v="NO"/>
    <s v="NA"/>
    <s v="NA"/>
    <s v="NA"/>
    <s v="Shell Ilha"/>
    <s v="001D7752002VSHA309"/>
    <s v="001D7752"/>
    <s v="002VSH"/>
    <s v="A309"/>
    <n v="2710193200"/>
    <s v="TAMBOR"/>
    <s v="Post Printed"/>
    <m/>
    <m/>
    <m/>
    <s v="5011987196834"/>
    <m/>
    <m/>
  </r>
  <r>
    <s v="YES"/>
    <n v="43356849"/>
    <s v="SCANIA OIL MTF 75W-80 TB 2O9L"/>
    <s v="209L"/>
    <x v="0"/>
    <x v="0"/>
    <x v="0"/>
    <s v="SCANIA"/>
    <s v="SCANIA OIL MTF 75W-80"/>
    <s v="Importado"/>
    <s v="Importado"/>
    <s v="Y"/>
    <d v="2022-03-08T00:00:00"/>
    <s v="Mainstream"/>
    <m/>
    <s v="NO"/>
    <s v="NA"/>
    <s v="NA"/>
    <s v="NA"/>
    <s v="Shell Deutschland"/>
    <s v="001J0621002WXHA768"/>
    <s v="001J0621"/>
    <s v="002WXH"/>
    <s v="A768"/>
    <n v="27101992"/>
    <s v="TAMBOR"/>
    <s v="etiqueta nacionalização"/>
    <m/>
    <m/>
    <n v="550060180"/>
    <m/>
    <m/>
    <m/>
  </r>
  <r>
    <s v="YES"/>
    <n v="44456860"/>
    <s v="SPIRAX S6 GXME 75W80 20L"/>
    <s v="20L"/>
    <x v="0"/>
    <x v="1"/>
    <x v="0"/>
    <s v="Shell Brand"/>
    <m/>
    <s v="Importado"/>
    <s v="Importado"/>
    <s v="Y"/>
    <d v="2017-09-04T00:00:00"/>
    <s v="Premium"/>
    <m/>
    <s v="NO"/>
    <s v="NA"/>
    <s v="NA"/>
    <s v="NA"/>
    <s v="GLC (Alemanha)"/>
    <s v="001D8272 002VNFA1P5"/>
    <s v="001D8272"/>
    <s v="002VNF"/>
    <s v="A1P5"/>
    <n v="3403190000"/>
    <s v="BOMBONA"/>
    <s v="etiqueta nacionalização"/>
    <m/>
    <m/>
    <n v="550027940"/>
    <m/>
    <m/>
    <m/>
  </r>
  <r>
    <s v="YES"/>
    <n v="43356979"/>
    <s v="SCANIA OIL MTF 75W-80 TB 1000L"/>
    <s v="1000L"/>
    <x v="0"/>
    <x v="0"/>
    <x v="0"/>
    <s v="SCANIA"/>
    <s v="SCANIA OIL MTF 75W-80"/>
    <s v="Importado"/>
    <s v="Importado"/>
    <s v="Y"/>
    <d v="2021-05-14T00:00:00"/>
    <s v="Mainstream"/>
    <m/>
    <s v="NO"/>
    <s v="NA"/>
    <s v="NA"/>
    <s v="NA"/>
    <s v="Shell Deutschland"/>
    <s v="001J0621002VJWA768"/>
    <s v="001J0621"/>
    <s v="002VJW"/>
    <s v="A768"/>
    <n v="27101992"/>
    <s v="TB 1000"/>
    <s v="etiqueta nacionalização"/>
    <m/>
    <m/>
    <n v="550060177"/>
    <m/>
    <m/>
    <m/>
  </r>
  <r>
    <s v="YES"/>
    <n v="49757801"/>
    <s v="WBF 100 NOVO GRANEL"/>
    <s v="GRANEL"/>
    <x v="0"/>
    <x v="1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1176A03Q"/>
    <s v="114B0008"/>
    <s v="001176"/>
    <s v="A03Q"/>
    <n v="2710193200"/>
    <s v="GRANEL"/>
    <s v="NO Label"/>
    <m/>
    <m/>
    <m/>
    <m/>
    <m/>
    <m/>
  </r>
  <r>
    <s v="YES"/>
    <n v="45657809"/>
    <s v="OMALA S2 G 100 TB 209L"/>
    <s v="209L"/>
    <x v="0"/>
    <x v="1"/>
    <x v="0"/>
    <s v="Shell Brand"/>
    <m/>
    <s v="OMALA S2 G 100 GRANEL"/>
    <s v="Local"/>
    <s v="Y"/>
    <d v="2012-01-11T00:00:00"/>
    <s v="Mainstream"/>
    <m/>
    <s v="NO"/>
    <s v="NA"/>
    <s v="NA"/>
    <s v="NA"/>
    <s v="Shell Ilha"/>
    <s v="001D7835002VSHA309"/>
    <s v="001D7835"/>
    <s v="002VSH"/>
    <s v="A309"/>
    <n v="2710193200"/>
    <s v="TAMBOR"/>
    <s v="Post Printed"/>
    <m/>
    <m/>
    <m/>
    <s v="5011987195714"/>
    <m/>
    <m/>
  </r>
  <r>
    <s v="YES"/>
    <n v="49757809"/>
    <s v="WBF 100 NOVO TB 209L"/>
    <s v="209L"/>
    <x v="0"/>
    <x v="1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2VSHA309"/>
    <s v="114B0008"/>
    <s v="002VSH"/>
    <s v="A309"/>
    <n v="2710193200"/>
    <s v="TAMBOR"/>
    <s v="Post Printed"/>
    <m/>
    <m/>
    <m/>
    <s v="5011987206342"/>
    <m/>
    <m/>
  </r>
  <r>
    <s v="YES"/>
    <n v="45657855"/>
    <s v="OMALA S2 G 100 FR 20L"/>
    <s v="20L"/>
    <x v="0"/>
    <x v="1"/>
    <x v="0"/>
    <s v="Shell Brand"/>
    <m/>
    <s v="OMALA S2 G 100 GRANEL"/>
    <s v="Local"/>
    <s v="N"/>
    <d v="2020-07-20T00:00:00"/>
    <s v="Mainstream"/>
    <m/>
    <s v="NO"/>
    <s v="NA"/>
    <s v="NA"/>
    <s v="NA"/>
    <s v="Shell Ilha"/>
    <s v="001D7835002VWLA309"/>
    <s v="001D7835"/>
    <s v="002VWL"/>
    <s v="A309"/>
    <n v="2710193200"/>
    <s v="BOMBONA"/>
    <s v="Pre Printed"/>
    <m/>
    <m/>
    <m/>
    <s v="'05011987261150"/>
    <m/>
    <m/>
  </r>
  <r>
    <s v="YES"/>
    <n v="49757855"/>
    <s v="WBF 100 NOVO FR. 20LT"/>
    <s v="20L"/>
    <x v="0"/>
    <x v="1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2VWLA309"/>
    <s v="114B0008"/>
    <s v="002VWL"/>
    <s v="A309"/>
    <n v="2710193200"/>
    <s v="BOMBONA"/>
    <s v="Pre Printed"/>
    <m/>
    <m/>
    <m/>
    <s v="'05011987192584"/>
    <m/>
    <m/>
  </r>
  <r>
    <s v="NO"/>
    <n v="43357860"/>
    <s v="MB AXLE OIL 75W90 235.8 FR 20L"/>
    <s v="20L"/>
    <x v="2"/>
    <x v="0"/>
    <x v="0"/>
    <s v="MB"/>
    <m/>
    <s v="Importado"/>
    <s v="Importado"/>
    <s v="Y"/>
    <s v="-"/>
    <s v="Mainstream"/>
    <m/>
    <s v="NO"/>
    <s v="NA"/>
    <s v="NA"/>
    <s v="NA"/>
    <s v="USA"/>
    <s v="001F0904002VNDA879"/>
    <s v="001F0904"/>
    <s v="002VND"/>
    <s v="A879"/>
    <n v="34039900"/>
    <s v="BOMBONA"/>
    <s v="etiqueta nacionalização"/>
    <m/>
    <m/>
    <n v="550063333"/>
    <m/>
    <m/>
    <m/>
  </r>
  <r>
    <s v="YES"/>
    <n v="49757907"/>
    <s v="WBF 100 NOVO CX 4X4L"/>
    <s v="4x4L"/>
    <x v="0"/>
    <x v="1"/>
    <x v="0"/>
    <s v="Shell Brand"/>
    <m/>
    <s v="WBF 100 NOVO GRANEL"/>
    <s v="Local"/>
    <s v="N"/>
    <d v="2018-10-04T00:00:00"/>
    <s v="Mainstream"/>
    <m/>
    <s v="NO"/>
    <s v="NA"/>
    <s v="NA"/>
    <s v="NA"/>
    <s v="Shell Ilha"/>
    <s v="114B0008002W2KA1SN"/>
    <s v="114B0008"/>
    <s v="002W2K"/>
    <s v="A1SN"/>
    <n v="2710193200"/>
    <s v="4 L"/>
    <s v="Pre Printed"/>
    <m/>
    <m/>
    <m/>
    <m/>
    <m/>
    <m/>
  </r>
  <r>
    <s v="YES"/>
    <n v="45257909"/>
    <s v="SPIRAX S2 ALS 85W-140 12X1L"/>
    <s v="12x1L"/>
    <x v="0"/>
    <x v="1"/>
    <x v="0"/>
    <s v="Shell Brand"/>
    <m/>
    <s v="Importado"/>
    <s v="Importado"/>
    <s v="Y"/>
    <d v="2011-03-28T00:00:00"/>
    <s v="Mainstream"/>
    <m/>
    <s v="NO"/>
    <s v="NA"/>
    <s v="NA"/>
    <s v="NA"/>
    <s v="SOLA (Argentina)"/>
    <s v="001D8280002W1YA316"/>
    <s v="001D8280"/>
    <s v="002W1Y"/>
    <s v="A316"/>
    <n v="2710193200"/>
    <s v="1 L"/>
    <s v="etiqueta nacionalização"/>
    <m/>
    <m/>
    <s v="-"/>
    <m/>
    <m/>
    <m/>
  </r>
  <r>
    <s v="YES"/>
    <n v="45658801"/>
    <s v="OMALA S2 G 150 GRANEL"/>
    <s v="GRANEL"/>
    <x v="0"/>
    <x v="1"/>
    <x v="0"/>
    <s v="Shell Brand"/>
    <m/>
    <s v="OMALA S2 G 150 GRANEL"/>
    <s v="Local"/>
    <s v="Y"/>
    <d v="2011-10-26T00:00:00"/>
    <s v="Mainstream"/>
    <m/>
    <s v="NO"/>
    <s v="NA"/>
    <s v="NA"/>
    <s v="NA"/>
    <s v="Shell Ilha"/>
    <s v="001D7836001176A03Q"/>
    <s v="001D7836"/>
    <s v="001176"/>
    <s v="A03Q"/>
    <n v="2710193200"/>
    <s v="GRANEL"/>
    <s v="NO Label"/>
    <m/>
    <m/>
    <m/>
    <m/>
    <m/>
    <m/>
  </r>
  <r>
    <s v="YES"/>
    <n v="45658809"/>
    <s v="OMALA S2 G 150 TB 209L"/>
    <s v="209L"/>
    <x v="0"/>
    <x v="1"/>
    <x v="0"/>
    <s v="Shell Brand"/>
    <m/>
    <s v="OMALA S2 G 150 GRANEL"/>
    <s v="Local"/>
    <s v="Y"/>
    <d v="2011-10-28T00:00:00"/>
    <s v="Mainstream"/>
    <m/>
    <s v="NO"/>
    <s v="NA"/>
    <s v="NA"/>
    <s v="NA"/>
    <s v="Shell Ilha"/>
    <s v="001D7836002VSHA309"/>
    <s v="001D7836"/>
    <s v="002VSH"/>
    <s v="A309"/>
    <n v="2710193200"/>
    <s v="TAMBOR"/>
    <s v="Post Printed"/>
    <m/>
    <m/>
    <m/>
    <s v="5011987195578"/>
    <m/>
    <m/>
  </r>
  <r>
    <s v="YES"/>
    <n v="45258845"/>
    <s v="SPIRAX S3 ATF MD3 CX 6 X 1L"/>
    <n v="5.6760000000000002"/>
    <x v="0"/>
    <x v="1"/>
    <x v="0"/>
    <s v="Shell Brand"/>
    <m/>
    <s v="Importado"/>
    <s v="Importado"/>
    <s v="Y"/>
    <d v="2019-09-01T00:00:00"/>
    <s v="Mainstream"/>
    <m/>
    <s v="NO"/>
    <s v="NA"/>
    <s v="NA"/>
    <s v="NA"/>
    <s v="SOPUS"/>
    <s v="001D8298002XO5NAMD"/>
    <s v="001D8298"/>
    <s v="002XO5"/>
    <s v="NAMD"/>
    <n v="2710199200"/>
    <s v="PEQUENO EMBALADO"/>
    <s v="etiqueta nacionalização"/>
    <m/>
    <m/>
    <n v="550049814"/>
    <m/>
    <m/>
    <m/>
  </r>
  <r>
    <s v="YES"/>
    <n v="45258849"/>
    <s v="SPIRAX S3 ATF MD3 TAMBOR"/>
    <s v="55 UGL"/>
    <x v="0"/>
    <x v="1"/>
    <x v="0"/>
    <s v="Shell Brand"/>
    <m/>
    <s v="Importado"/>
    <s v="Importado"/>
    <s v="Y"/>
    <d v="2011-10-24T00:00:00"/>
    <s v="Mainstream"/>
    <m/>
    <s v="NO"/>
    <s v="NA"/>
    <s v="NA"/>
    <s v="NA"/>
    <s v="SCAN (Canadá)"/>
    <s v="001D8298002VJ3A1WJ"/>
    <s v="001D8298"/>
    <s v="002VJ3"/>
    <s v="A1WJ"/>
    <n v="2710199200"/>
    <s v="TAMBOR"/>
    <s v="etiqueta nacionalização"/>
    <m/>
    <m/>
    <n v="550026919"/>
    <m/>
    <m/>
    <m/>
  </r>
  <r>
    <s v="YES"/>
    <n v="44458849"/>
    <s v="SPIRAX S6  ATF A 295 TB 209L"/>
    <s v="209L"/>
    <x v="0"/>
    <x v="1"/>
    <x v="0"/>
    <s v="Shell Brand"/>
    <m/>
    <s v="Importado"/>
    <s v="Importado"/>
    <s v="Y"/>
    <d v="2021-07-02T00:00:00"/>
    <s v="Premium"/>
    <m/>
    <s v="NO"/>
    <s v="NA"/>
    <s v="NA"/>
    <s v="NA"/>
    <s v="Shell Deutschland"/>
    <s v="001D8305002VSHA1P5"/>
    <s v="001D8305"/>
    <s v="002VSH"/>
    <s v="A1P5"/>
    <n v="3819000000"/>
    <s v="TAMBOR"/>
    <s v="etiqueta nacionalização"/>
    <m/>
    <m/>
    <n v="550032968"/>
    <m/>
    <m/>
    <m/>
  </r>
  <r>
    <s v="YES"/>
    <n v="45658855"/>
    <s v="OMALA S2 G 150 FR. 20LT."/>
    <s v="20L"/>
    <x v="0"/>
    <x v="1"/>
    <x v="0"/>
    <s v="Shell Brand"/>
    <m/>
    <s v="OMALA S2 G 150 GRANEL"/>
    <s v="Local"/>
    <s v="Y"/>
    <d v="2011-12-01T00:00:00"/>
    <s v="Mainstream"/>
    <m/>
    <s v="NO"/>
    <s v="NA"/>
    <s v="NA"/>
    <s v="NA"/>
    <s v="Shell Ilha"/>
    <s v="001D7836002VWLA309"/>
    <s v="001D7836"/>
    <s v="002VWL"/>
    <s v="A309"/>
    <n v="2710193200"/>
    <s v="BOMBONA"/>
    <s v="Pre Printed"/>
    <m/>
    <m/>
    <m/>
    <s v="'05011987203273"/>
    <m/>
    <m/>
  </r>
  <r>
    <s v="YES"/>
    <n v="45258860"/>
    <s v="SPIRAX S3 ATF MD3 BALDE"/>
    <s v="20L"/>
    <x v="0"/>
    <x v="1"/>
    <x v="0"/>
    <s v="Shell Brand"/>
    <m/>
    <s v="Importado"/>
    <s v="Importado"/>
    <s v="Y"/>
    <d v="2011-10-25T00:00:00"/>
    <s v="Mainstream"/>
    <m/>
    <s v="NO"/>
    <s v="NA"/>
    <s v="NA"/>
    <s v="NA"/>
    <s v="SCAN (Canadá)"/>
    <s v="001D8298002VOMA1WJ"/>
    <s v="001D8298"/>
    <s v="002VOM"/>
    <s v="A1WJ"/>
    <n v="2710199200"/>
    <s v="BOMBONA"/>
    <s v="etiqueta nacionalização"/>
    <m/>
    <m/>
    <n v="550026920"/>
    <m/>
    <m/>
    <m/>
  </r>
  <r>
    <s v="YES"/>
    <n v="45658967"/>
    <s v=" OMALA S2 G 150 TB1000 OW"/>
    <s v="1000L"/>
    <x v="0"/>
    <x v="1"/>
    <x v="0"/>
    <s v="Shell Brand"/>
    <m/>
    <s v="OMALA S2 G 150 GRANEL"/>
    <s v="Local"/>
    <s v="Y"/>
    <d v="2017-07-16T00:00:00"/>
    <s v="Mainstream"/>
    <m/>
    <s v="NO"/>
    <s v="NA"/>
    <s v="NA"/>
    <s v="NA"/>
    <s v="Shell Ilha"/>
    <s v="001D7836002VJWA309"/>
    <s v="001D7836"/>
    <s v="002VJW"/>
    <s v="A309"/>
    <n v="2710193200"/>
    <s v="TB 1000"/>
    <s v="Post Printed"/>
    <m/>
    <m/>
    <m/>
    <s v="5011987195684"/>
    <m/>
    <m/>
  </r>
  <r>
    <s v="YES"/>
    <n v="44459801"/>
    <s v="SPIRAX S6 ATF D6 GRANEL"/>
    <s v="GRANEL"/>
    <x v="0"/>
    <x v="1"/>
    <x v="0"/>
    <s v="Shell Brand"/>
    <m/>
    <s v="Importado"/>
    <s v="Importado"/>
    <s v="Y"/>
    <d v="2017-08-18T00:00:00"/>
    <s v="Premium"/>
    <m/>
    <s v="NO"/>
    <s v="NA"/>
    <s v="NA"/>
    <s v="NA"/>
    <s v="SOPUS (EUA)"/>
    <s v="001D8308001176A03Q"/>
    <s v="001D8308"/>
    <s v="001176"/>
    <s v="A03Q"/>
    <n v="2710199200"/>
    <s v="GRANEL"/>
    <s v="etiqueta nacionalização"/>
    <m/>
    <m/>
    <n v="500009122"/>
    <m/>
    <m/>
    <m/>
  </r>
  <r>
    <s v="YES"/>
    <n v="45659809"/>
    <s v="OMALA S2 G 220 TB 209L"/>
    <s v="209L"/>
    <x v="0"/>
    <x v="1"/>
    <x v="0"/>
    <s v="Shell Brand"/>
    <m/>
    <s v="OMALA S2 G 220 GRANEL"/>
    <s v="Local"/>
    <s v="Y"/>
    <d v="2011-10-14T00:00:00"/>
    <s v="Mainstream"/>
    <m/>
    <s v="NO"/>
    <s v="NA"/>
    <s v="NA"/>
    <s v="NA"/>
    <s v="Shell Ilha"/>
    <s v="001D7837002VSHA309"/>
    <s v="001D7837"/>
    <s v="002VSH"/>
    <s v="A309"/>
    <n v="2710193200"/>
    <s v="TAMBOR"/>
    <s v="Post Printed"/>
    <m/>
    <m/>
    <m/>
    <s v="5011987195417"/>
    <m/>
    <m/>
  </r>
  <r>
    <s v="YES"/>
    <n v="45659855"/>
    <s v="OMALA S2 G 220 FR. 20LT."/>
    <s v="20L"/>
    <x v="0"/>
    <x v="1"/>
    <x v="0"/>
    <s v="Shell Brand"/>
    <m/>
    <s v="OMALA S2 G 220 GRANEL"/>
    <s v="Local"/>
    <s v="Y"/>
    <d v="2011-10-18T00:00:00"/>
    <s v="Mainstream"/>
    <m/>
    <s v="NO"/>
    <s v="NA"/>
    <s v="NA"/>
    <s v="NA"/>
    <s v="Shell Ilha"/>
    <s v="001D7837002VWLA309"/>
    <s v="001D7837"/>
    <s v="002VWL"/>
    <s v="A309"/>
    <n v="2710193200"/>
    <s v="BOMBONA"/>
    <s v="Pre Printed"/>
    <m/>
    <m/>
    <m/>
    <s v="'05011987203280"/>
    <m/>
    <m/>
  </r>
  <r>
    <s v="YES"/>
    <n v="43560801"/>
    <s v="HELIX HX5 15W40 (2450) SL GRANEL"/>
    <s v="GRANEL"/>
    <x v="0"/>
    <x v="1"/>
    <x v="0"/>
    <s v="Shell Brand"/>
    <m/>
    <s v="HELIX HX5 15W40 (2450) SL GRANEL"/>
    <s v="Local"/>
    <s v="N"/>
    <d v="2018-11-07T00:00:00"/>
    <s v="Mainstream"/>
    <m/>
    <s v="NO"/>
    <s v="NA"/>
    <s v="NA"/>
    <s v="NA"/>
    <s v="Shell Ilha"/>
    <s v="001G7411001176A03Q"/>
    <s v="001G7411"/>
    <s v="001176"/>
    <s v="A03Q"/>
    <n v="2710193200"/>
    <s v="GRANEL"/>
    <s v="NO Label"/>
    <m/>
    <m/>
    <m/>
    <m/>
    <m/>
    <m/>
  </r>
  <r>
    <s v="YES"/>
    <n v="43060801"/>
    <s v="SPIRAX S3 AX 80W90 GRANEL"/>
    <s v="GRANEL"/>
    <x v="0"/>
    <x v="1"/>
    <x v="0"/>
    <s v="Shell Brand"/>
    <m/>
    <s v="SPIRAX S3 AX 80W90 GRANEL"/>
    <s v="Local"/>
    <s v="Y"/>
    <d v="2012-02-01T00:00:00"/>
    <s v="Mainstream"/>
    <m/>
    <s v="NO"/>
    <s v="NA"/>
    <s v="NA"/>
    <s v="NA"/>
    <s v="Shell Ilha"/>
    <s v="001D8281001176A03Q"/>
    <s v="001D8281"/>
    <s v="001176"/>
    <s v="A03Q"/>
    <n v="2710193200"/>
    <s v="GRANEL"/>
    <s v="NO Label"/>
    <m/>
    <m/>
    <m/>
    <m/>
    <m/>
    <m/>
  </r>
  <r>
    <s v="YES"/>
    <n v="45260801"/>
    <s v="SPIRAX S6 AXME 75W-90 GRANEL"/>
    <s v="GRANEL"/>
    <x v="0"/>
    <x v="1"/>
    <x v="0"/>
    <s v="Shell Brand"/>
    <m/>
    <s v="Importado"/>
    <s v="Importado"/>
    <s v="Y"/>
    <d v="2011-10-13T00:00:00"/>
    <s v="Premium"/>
    <m/>
    <s v="NO"/>
    <s v="NA"/>
    <s v="NA"/>
    <s v="NA"/>
    <s v="Nanterre (França)"/>
    <s v="001D8290001176A03Q"/>
    <s v="001D8290"/>
    <s v="001176"/>
    <s v="A03Q"/>
    <n v="3403190000"/>
    <s v="GRANEL"/>
    <s v="etiqueta nacionalização"/>
    <m/>
    <m/>
    <n v="500005854"/>
    <m/>
    <m/>
    <m/>
  </r>
  <r>
    <s v="YES"/>
    <n v="45660809"/>
    <s v="OMALA S2 G 320 TB 209L"/>
    <s v="209L"/>
    <x v="0"/>
    <x v="1"/>
    <x v="0"/>
    <s v="Shell Brand"/>
    <m/>
    <s v="OMALA S2 G 320 GRANEL"/>
    <s v="Local"/>
    <s v="Y"/>
    <d v="2011-10-14T00:00:00"/>
    <s v="Mainstream"/>
    <m/>
    <s v="NO"/>
    <s v="NA"/>
    <s v="NA"/>
    <s v="NA"/>
    <s v="Shell Ilha"/>
    <s v="001D7838002VSHA309"/>
    <s v="001D7838"/>
    <s v="002VSH"/>
    <s v="A309"/>
    <n v="2710193200"/>
    <s v="TAMBOR"/>
    <s v="Post Printed"/>
    <m/>
    <m/>
    <m/>
    <s v="5011987195257"/>
    <m/>
    <m/>
  </r>
  <r>
    <s v="YES"/>
    <n v="43060809"/>
    <s v="SPIRAX S3 AX 80W90 TB 209L"/>
    <s v="209L"/>
    <x v="0"/>
    <x v="1"/>
    <x v="0"/>
    <s v="Shell Brand"/>
    <m/>
    <s v="SPIRAX S3 AX 80W90 GRANEL"/>
    <s v="Local"/>
    <s v="Y"/>
    <d v="2012-03-14T00:00:00"/>
    <s v="Mainstream"/>
    <m/>
    <s v="NO"/>
    <s v="NA"/>
    <s v="NA"/>
    <s v="NA"/>
    <s v="Shell Ilha"/>
    <s v="001D8281002VSHA309"/>
    <s v="001D8281"/>
    <s v="002VSH"/>
    <s v="A309"/>
    <n v="2710193200"/>
    <s v="TAMBOR"/>
    <s v="Post Printed"/>
    <m/>
    <m/>
    <m/>
    <s v="5011987193338"/>
    <m/>
    <m/>
  </r>
  <r>
    <s v="YES"/>
    <n v="45260849"/>
    <s v="SPIRAX S6 AXME 75W-90 TB 209L"/>
    <s v="209L"/>
    <x v="0"/>
    <x v="1"/>
    <x v="0"/>
    <s v="Shell Brand"/>
    <m/>
    <s v="Importado"/>
    <s v="Importado"/>
    <s v="Y"/>
    <d v="2011-10-27T00:00:00"/>
    <s v="Premium"/>
    <m/>
    <s v="NO"/>
    <s v="NA"/>
    <s v="NA"/>
    <s v="NA"/>
    <s v="GLC (Alemanha)"/>
    <s v="001D8290002VSHA309"/>
    <s v="001D8290"/>
    <s v="002VSH"/>
    <s v="A309"/>
    <n v="3403190000"/>
    <s v="TAMBOR"/>
    <s v="etiqueta nacionalização"/>
    <m/>
    <m/>
    <n v="550027907"/>
    <m/>
    <m/>
    <m/>
  </r>
  <r>
    <s v="YES"/>
    <n v="45660855"/>
    <s v="OMALA S2 G 320 FR. 20LT."/>
    <s v="20L"/>
    <x v="0"/>
    <x v="1"/>
    <x v="0"/>
    <s v="Shell Brand"/>
    <m/>
    <s v="OMALA S2 G 320 GRANEL"/>
    <s v="Local"/>
    <s v="Y"/>
    <d v="2011-10-25T00:00:00"/>
    <s v="Mainstream"/>
    <m/>
    <s v="NO"/>
    <s v="NA"/>
    <s v="NA"/>
    <s v="NA"/>
    <s v="Shell Ilha"/>
    <s v="001D7838002VWLA309"/>
    <s v="001D7838"/>
    <s v="002VWL"/>
    <s v="A309"/>
    <n v="2710193200"/>
    <s v="BOMBONA"/>
    <s v="Pre Printed"/>
    <m/>
    <m/>
    <m/>
    <s v="'05011987203297"/>
    <m/>
    <m/>
  </r>
  <r>
    <s v="YES"/>
    <n v="43060855"/>
    <s v="SPIRAX S3 AX 80W90 FR. 20LT."/>
    <s v="20L"/>
    <x v="0"/>
    <x v="1"/>
    <x v="0"/>
    <s v="Shell Brand"/>
    <m/>
    <s v="SPIRAX S3 AX 80W90 GRANEL"/>
    <s v="Local"/>
    <s v="N"/>
    <d v="2012-04-10T00:00:00"/>
    <s v="Mainstream"/>
    <m/>
    <s v="NO"/>
    <s v="NA"/>
    <s v="NA"/>
    <s v="NA"/>
    <s v="Shell Ilha"/>
    <s v="001D8281002VWLA309"/>
    <s v="001D8281"/>
    <s v="002VWL"/>
    <s v="A309"/>
    <n v="2710193200"/>
    <s v="BOMBONA"/>
    <s v="Pre Printed"/>
    <m/>
    <m/>
    <m/>
    <s v="'05011987214002"/>
    <m/>
    <m/>
  </r>
  <r>
    <s v="YES"/>
    <n v="45260860"/>
    <s v="SPIRAX S6 AXME 75W-90 BALDE"/>
    <s v="20L"/>
    <x v="0"/>
    <x v="1"/>
    <x v="0"/>
    <s v="Shell Brand"/>
    <m/>
    <s v="Importado"/>
    <s v="Importado"/>
    <s v="Y"/>
    <d v="2012-02-29T00:00:00"/>
    <s v="Premium"/>
    <m/>
    <s v="NO"/>
    <s v="NA"/>
    <s v="NA"/>
    <s v="NA"/>
    <s v="GLC (Alemanha)"/>
    <s v="001D8290002VNFA246"/>
    <s v="001D8290"/>
    <s v="002VNF"/>
    <s v="A246"/>
    <n v="3403190000"/>
    <s v="BOMBONA"/>
    <s v="etiqueta nacionalização"/>
    <m/>
    <m/>
    <n v="550027906"/>
    <m/>
    <m/>
    <m/>
  </r>
  <r>
    <s v="YES"/>
    <n v="47061801"/>
    <s v="ALEXIA 50 GRANEL"/>
    <s v="GRANEL"/>
    <x v="0"/>
    <x v="1"/>
    <x v="0"/>
    <s v="Shell Brand"/>
    <m/>
    <s v="ALEXIA 50 GRANEL"/>
    <s v="Local"/>
    <s v="Y"/>
    <d v="2015-10-01T00:00:00"/>
    <s v="Mainstream"/>
    <m/>
    <s v="NO"/>
    <s v="NA"/>
    <s v="NA"/>
    <s v="NA"/>
    <s v="Shell Ilha"/>
    <s v="001A0095001176A03Q"/>
    <s v="001A0095"/>
    <s v="001176"/>
    <s v="A03Q"/>
    <n v="2710193200"/>
    <s v="GRANEL"/>
    <s v="NO Label"/>
    <m/>
    <m/>
    <m/>
    <m/>
    <m/>
    <m/>
  </r>
  <r>
    <s v="YES"/>
    <n v="47061809"/>
    <s v="ALEXIA 50 TB 209L"/>
    <s v="209L"/>
    <x v="0"/>
    <x v="1"/>
    <x v="2"/>
    <s v="Shell Brand"/>
    <m/>
    <s v="ALEXIA 50 GRANEL"/>
    <s v="Local"/>
    <s v="Y"/>
    <d v="2011-10-13T00:00:00"/>
    <s v="Mainstream"/>
    <m/>
    <s v="NO"/>
    <s v="NA"/>
    <s v="NA"/>
    <s v="NA"/>
    <s v="Shell Ilha"/>
    <s v="001A0095002VSHA309"/>
    <s v="001A0095"/>
    <s v="002VSH"/>
    <s v="A309"/>
    <n v="2710193200"/>
    <s v="TAMBOR"/>
    <s v="Post Printed"/>
    <m/>
    <m/>
    <m/>
    <s v="5011987199385"/>
    <m/>
    <m/>
  </r>
  <r>
    <s v="YES"/>
    <n v="45661809"/>
    <s v="OMALA S2 G 68 TB 209L"/>
    <s v="209L"/>
    <x v="0"/>
    <x v="1"/>
    <x v="0"/>
    <s v="Shell Brand"/>
    <m/>
    <s v="OMALA S2 G 68 GRANEL"/>
    <s v="Local"/>
    <s v="Y"/>
    <d v="2011-10-28T00:00:00"/>
    <s v="Mainstream"/>
    <m/>
    <s v="NO"/>
    <s v="NA"/>
    <s v="NA"/>
    <s v="NA"/>
    <s v="Shell Ilha"/>
    <s v="001D7834002VSHA309"/>
    <s v="001D7834"/>
    <s v="002VSH"/>
    <s v="A309"/>
    <n v="2710193200"/>
    <s v="TAMBOR"/>
    <s v="Post Printed"/>
    <m/>
    <m/>
    <m/>
    <s v="5011987195790"/>
    <m/>
    <m/>
  </r>
  <r>
    <s v="YES"/>
    <n v="43061809"/>
    <s v="SPIRAX S3 AD 80W90 TB 209L"/>
    <s v="209L"/>
    <x v="0"/>
    <x v="1"/>
    <x v="0"/>
    <s v="Shell Brand"/>
    <s v="SPIRAX S3 AD 80W90"/>
    <s v="SPIRAX S3 AD 80W90 GRANEL"/>
    <s v="Local"/>
    <s v="N"/>
    <d v="2020-06-15T00:00:00"/>
    <s v="Mainstream"/>
    <m/>
    <s v="NO"/>
    <s v="NA"/>
    <s v="NA"/>
    <s v="NA"/>
    <s v="Shell Ilha"/>
    <s v="001D8284002VSHA309"/>
    <s v="001D8284"/>
    <s v="002VSH"/>
    <s v="A309"/>
    <n v="2710193200"/>
    <s v="TAMBOR"/>
    <s v="Post Printed"/>
    <m/>
    <m/>
    <m/>
    <s v="5011987193246"/>
    <m/>
    <m/>
  </r>
  <r>
    <s v="YES"/>
    <n v="45261849"/>
    <s v="CORENA S4 R 46 TAMBOR"/>
    <s v="55 UGL"/>
    <x v="0"/>
    <x v="1"/>
    <x v="0"/>
    <s v="Shell Brand"/>
    <m/>
    <s v="Importado"/>
    <s v="Importado"/>
    <s v="Y"/>
    <d v="2012-07-04T00:00:00"/>
    <s v="Premium"/>
    <m/>
    <s v="YES"/>
    <n v="40135849"/>
    <s v="CORENA S4 R 46 TB 209L (IMP)"/>
    <s v="NA"/>
    <s v="SCAN (Canadá)"/>
    <s v="001D7786002VSHA246"/>
    <s v="001D7786"/>
    <s v="002VSH"/>
    <s v="A246"/>
    <n v="3403990000"/>
    <s v="TAMBOR"/>
    <s v="etiqueta nacionalização"/>
    <m/>
    <m/>
    <n v="550026173"/>
    <m/>
    <m/>
    <s v="Acompanhar compra e alterar status para &quot;F&quot; quando fornecimento da nova fonte normalizar"/>
  </r>
  <r>
    <s v="YES"/>
    <n v="43061855"/>
    <s v="SPIRAX S3 AD 80W90 FR 20L"/>
    <s v="20L"/>
    <x v="0"/>
    <x v="1"/>
    <x v="0"/>
    <s v="Shell Brand"/>
    <s v="SPIRAX S3 AD 80W90"/>
    <s v="SPIRAX S3 AD 80W90 GRANEL"/>
    <s v="Local"/>
    <s v="N"/>
    <d v="2020-03-04T00:00:00"/>
    <s v="Mainstream"/>
    <m/>
    <s v="NO"/>
    <s v="NA"/>
    <s v="NA"/>
    <s v="NA"/>
    <s v="Shell Ilha"/>
    <s v="001D8284002VWLA309"/>
    <s v="001D8284"/>
    <s v="002VWL"/>
    <s v="A309"/>
    <n v="2710193200"/>
    <s v="BOMBONA"/>
    <s v="Pre Printed"/>
    <m/>
    <m/>
    <m/>
    <s v="'05011987060821"/>
    <m/>
    <m/>
  </r>
  <r>
    <s v="YES"/>
    <n v="47061967"/>
    <s v="ALEXIA 50 TB1000 OW"/>
    <s v="1000L"/>
    <x v="0"/>
    <x v="1"/>
    <x v="2"/>
    <s v="Shell Brand"/>
    <m/>
    <s v="ALEXIA 50 GRANEL"/>
    <s v="Local"/>
    <s v="Y"/>
    <d v="2012-02-15T00:00:00"/>
    <s v="Mainstream"/>
    <m/>
    <s v="NO"/>
    <s v="NA"/>
    <s v="NA"/>
    <s v="NA"/>
    <s v="Shell Ilha"/>
    <s v="001A0095002VJWA309"/>
    <s v="001A0095"/>
    <s v="002VJW"/>
    <s v="A309"/>
    <n v="2710193200"/>
    <s v="TB 1000"/>
    <s v="Post Printed"/>
    <m/>
    <m/>
    <m/>
    <s v="5011987208612"/>
    <m/>
    <m/>
  </r>
  <r>
    <s v="YES"/>
    <n v="45662809"/>
    <s v="MORLINA S2 B 150 TB 209L"/>
    <s v="209L"/>
    <x v="0"/>
    <x v="1"/>
    <x v="0"/>
    <s v="Shell Brand"/>
    <m/>
    <s v="MORLINA S2 B 150 GRANEL"/>
    <s v="Local"/>
    <s v="Y"/>
    <d v="2011-11-22T00:00:00"/>
    <s v="Mainstream"/>
    <m/>
    <s v="NO"/>
    <s v="NA"/>
    <s v="NA"/>
    <s v="NA"/>
    <s v="Shell Ilha"/>
    <s v="001D7810002VSHA309"/>
    <s v="001D7810"/>
    <s v="002VSH"/>
    <s v="A309"/>
    <n v="2710193200"/>
    <s v="TAMBOR"/>
    <s v="Post Printed"/>
    <m/>
    <m/>
    <m/>
    <s v="5011987196025"/>
    <m/>
    <m/>
  </r>
  <r>
    <s v="YES"/>
    <n v="48862849"/>
    <s v="MELINA 30 TB 209L"/>
    <s v="209L"/>
    <x v="0"/>
    <x v="1"/>
    <x v="0"/>
    <s v="Shell Brand"/>
    <m/>
    <s v="Importado"/>
    <s v="Importado"/>
    <s v="Y"/>
    <d v="2013-06-03T00:00:00"/>
    <s v="Mainstream"/>
    <m/>
    <s v="NO"/>
    <s v="NA"/>
    <s v="NA"/>
    <s v="NA"/>
    <s v="Shell Sopus"/>
    <s v="001A0325002VSHA18H"/>
    <s v="001A0325"/>
    <s v="002VSH"/>
    <s v="A18H"/>
    <n v="2710193200"/>
    <s v="TAMBOR"/>
    <s v="etiqueta nacionalização"/>
    <m/>
    <m/>
    <n v="550014718"/>
    <m/>
    <m/>
    <m/>
  </r>
  <r>
    <s v="YES"/>
    <n v="49662849"/>
    <s v="TURBO S4 GX 32 TB 209L"/>
    <s v="209L"/>
    <x v="0"/>
    <x v="1"/>
    <x v="0"/>
    <s v="Shell Brand"/>
    <m/>
    <s v="Importado"/>
    <s v="Importado"/>
    <s v="N"/>
    <d v="2020-12-14T00:00:00"/>
    <s v="Premium"/>
    <m/>
    <s v="NO"/>
    <s v="NA"/>
    <s v="NA"/>
    <s v="NA"/>
    <s v="GLC"/>
    <s v="001F4448002VSHA1P5"/>
    <s v="001F4448"/>
    <s v="002VSH"/>
    <s v="A1P5"/>
    <n v="2710193200"/>
    <s v="TAMBOR"/>
    <s v="etiqueta nacionalização"/>
    <m/>
    <m/>
    <n v="550042862"/>
    <m/>
    <m/>
    <m/>
  </r>
  <r>
    <s v="YES"/>
    <n v="44162935"/>
    <s v="CVT FLUID NS-2 CAIXA 6X4"/>
    <s v="6X4L"/>
    <x v="0"/>
    <x v="0"/>
    <x v="0"/>
    <s v="NISSAN"/>
    <m/>
    <s v="Importado"/>
    <s v="Importado"/>
    <s v="N"/>
    <d v="2011-12-22T00:00:00"/>
    <s v="Mainstream"/>
    <m/>
    <s v="NO"/>
    <s v="NA"/>
    <s v="NA"/>
    <s v="NA"/>
    <s v="Nanterre (França)"/>
    <s v="001B052441B0524-"/>
    <s v="001B0524"/>
    <s v="2441B0"/>
    <s v="524-"/>
    <n v="3819000000"/>
    <s v="PEQUENO EMBALADO"/>
    <s v="etiqueta nacionalização"/>
    <m/>
    <m/>
    <n v="449201"/>
    <m/>
    <m/>
    <m/>
  </r>
  <r>
    <s v="YES"/>
    <n v="41063801"/>
    <s v="HELIX HX6 FLEX 15W40 SN GRANEL"/>
    <s v="GRANEL"/>
    <x v="0"/>
    <x v="1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1176A03Q"/>
    <s v="001E8037"/>
    <s v="001176"/>
    <s v="A03Q"/>
    <n v="2710193200"/>
    <s v="GRANEL"/>
    <s v="NO Label"/>
    <m/>
    <m/>
    <m/>
    <m/>
    <m/>
    <m/>
  </r>
  <r>
    <s v="YES"/>
    <n v="41063809"/>
    <s v="HELIX HX6 FLEX 15W40 SN TB 209L"/>
    <s v="209L"/>
    <x v="0"/>
    <x v="1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2VSHA309"/>
    <s v="001E8037"/>
    <s v="002VSH"/>
    <s v="A309"/>
    <n v="2710193200"/>
    <s v="TAMBOR"/>
    <s v="Post Printed"/>
    <m/>
    <m/>
    <m/>
    <s v="5011987250376"/>
    <m/>
    <m/>
  </r>
  <r>
    <s v="YES"/>
    <n v="41063905"/>
    <s v="HELIX HX6 FLEX 15W40 SN CX 12X1L"/>
    <s v="12x1L"/>
    <x v="0"/>
    <x v="1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2W1XA1SN"/>
    <s v="001E8037"/>
    <s v="002W1X"/>
    <s v="A1SN"/>
    <n v="2710193200"/>
    <s v="1 L"/>
    <s v="Pre Printed"/>
    <m/>
    <m/>
    <m/>
    <s v="'05011987242029"/>
    <s v="'05011987074804"/>
    <m/>
  </r>
  <r>
    <s v="YES"/>
    <n v="41063967"/>
    <s v="HELIX HX6 FLEX 15W40 SN TB1000L OW"/>
    <s v="1000L"/>
    <x v="0"/>
    <x v="1"/>
    <x v="0"/>
    <s v="Shell Brand"/>
    <m/>
    <s v="HELIX HX6 FLEX 15W40 SN GRANEL"/>
    <s v="Local"/>
    <s v="Y"/>
    <d v="2019-07-10T00:00:00"/>
    <s v="Premium"/>
    <m/>
    <s v="NO"/>
    <s v="NA"/>
    <s v="NA"/>
    <s v="NA"/>
    <s v="Shell Ilha"/>
    <s v="001E8037002VJWA309"/>
    <s v="001E8037"/>
    <s v="002VJW"/>
    <s v="A309"/>
    <n v="2710193200"/>
    <s v="TB 1000"/>
    <s v="Post Printed"/>
    <m/>
    <m/>
    <m/>
    <s v="5011987066113"/>
    <m/>
    <m/>
  </r>
  <r>
    <s v="YES"/>
    <n v="47064801"/>
    <s v="ALEXIA 40 GRANEL"/>
    <s v="GRANEL"/>
    <x v="0"/>
    <x v="1"/>
    <x v="0"/>
    <s v="Shell Brand"/>
    <m/>
    <s v="ALEXIA 40 GRANEL"/>
    <s v="Local"/>
    <s v="N"/>
    <d v="2019-10-01T00:00:00"/>
    <s v="Mainstream"/>
    <m/>
    <s v="NO"/>
    <s v="NA"/>
    <s v="NA"/>
    <s v="NA"/>
    <s v="Shell Ilha"/>
    <s v="001H1059001176A03Q"/>
    <s v="001H1059"/>
    <s v="001176"/>
    <s v="A03Q"/>
    <n v="2710193200"/>
    <s v="GRANEL"/>
    <s v="NO Label"/>
    <m/>
    <m/>
    <m/>
    <m/>
    <m/>
    <m/>
  </r>
  <r>
    <s v="YES"/>
    <n v="47064809"/>
    <s v="ALEXIA 40 TB 209L"/>
    <s v="209L"/>
    <x v="0"/>
    <x v="1"/>
    <x v="2"/>
    <s v="Shell Brand"/>
    <m/>
    <s v="ALEXIA 40 GRANEL"/>
    <s v="Local"/>
    <s v="N"/>
    <d v="2019-10-01T00:00:00"/>
    <s v="Mainstream"/>
    <m/>
    <s v="NO"/>
    <s v="NA"/>
    <s v="NA"/>
    <s v="NA"/>
    <s v="Shell Ilha"/>
    <s v="001H1059002VSHA309"/>
    <s v="001H1059"/>
    <s v="002VSH"/>
    <s v="A309"/>
    <n v="2710193200"/>
    <s v="TAMBOR"/>
    <s v="Post Printed"/>
    <m/>
    <m/>
    <m/>
    <s v="5011987061415"/>
    <m/>
    <m/>
  </r>
  <r>
    <s v="YES"/>
    <n v="41064809"/>
    <s v="HELIX HX3 20W50 SL TB 209L"/>
    <s v="209L"/>
    <x v="0"/>
    <x v="1"/>
    <x v="0"/>
    <s v="Shell Brand"/>
    <m/>
    <s v="HELIX HX3 20W50 SL GRANEL"/>
    <s v="Local"/>
    <s v="Y"/>
    <d v="2014-07-17T00:00:00"/>
    <s v="Mainstream"/>
    <m/>
    <s v="NO"/>
    <s v="NA"/>
    <s v="NA"/>
    <s v="NA"/>
    <s v="Shell Ilha"/>
    <s v="001E7931002VSHA309"/>
    <s v="001E7931"/>
    <s v="002VSH"/>
    <s v="A309"/>
    <n v="2710193200"/>
    <s v="TAMBOR"/>
    <s v="Post Printed"/>
    <m/>
    <m/>
    <m/>
    <s v="5011987230996"/>
    <m/>
    <m/>
  </r>
  <r>
    <s v="YES"/>
    <n v="31064849"/>
    <s v="AEROSHELL TURBINE OIL 500 TAMBOR"/>
    <s v="55 UGL"/>
    <x v="0"/>
    <x v="1"/>
    <x v="3"/>
    <s v="Shell Brand"/>
    <m/>
    <s v="Importado"/>
    <s v="Importado"/>
    <s v="N"/>
    <d v="2015-11-04T00:00:00"/>
    <s v="Premium"/>
    <m/>
    <s v="NO"/>
    <s v="NA"/>
    <s v="NA"/>
    <s v="NA"/>
    <s v="SOPUS (EUA)"/>
    <s v="001A0083002VJ2A1WJ"/>
    <s v="001A0083"/>
    <s v="002VJ2"/>
    <s v="A1WJ"/>
    <n v="3403990000"/>
    <s v="TAMBOR"/>
    <s v="etiqueta nacionalização"/>
    <m/>
    <m/>
    <n v="550042548"/>
    <m/>
    <m/>
    <m/>
  </r>
  <r>
    <s v="YES"/>
    <n v="44964860"/>
    <s v="REFRIGERATION OIL S4 FR-F 68 BALDE  20L"/>
    <s v="20L"/>
    <x v="0"/>
    <x v="1"/>
    <x v="0"/>
    <s v="Shell Brand"/>
    <m/>
    <s v="Importado"/>
    <s v="Importado"/>
    <s v="Y"/>
    <d v="2012-05-14T00:00:00"/>
    <s v="Premium"/>
    <m/>
    <s v="NO"/>
    <s v="NA"/>
    <s v="NA"/>
    <s v="NA"/>
    <s v="GRETZ (França)"/>
    <s v="001D8396002VO8A246"/>
    <s v="001D8396"/>
    <s v="002VO8"/>
    <s v="A246"/>
    <n v="3824998900"/>
    <s v="BOMBONA"/>
    <s v="etiqueta nacionalização"/>
    <m/>
    <m/>
    <n v="550025710"/>
    <m/>
    <m/>
    <m/>
  </r>
  <r>
    <s v="YES"/>
    <n v="41064905"/>
    <s v="HELIX HX3 20W50 SL CX 12X1L"/>
    <s v="12x1L"/>
    <x v="0"/>
    <x v="1"/>
    <x v="0"/>
    <s v="Shell Brand"/>
    <m/>
    <s v="HELIX HX3 20W50 SL GRANEL"/>
    <s v="Local"/>
    <s v="Y"/>
    <d v="2014-06-06T00:00:00"/>
    <s v="Mainstream"/>
    <m/>
    <s v="NO"/>
    <s v="NA"/>
    <s v="NA"/>
    <s v="NA"/>
    <s v="Shell Ilha"/>
    <s v="001E7931002W1YA1SN"/>
    <s v="001E7931"/>
    <s v="002W1Y"/>
    <s v="A1SN"/>
    <n v="2710193200"/>
    <s v="1 L"/>
    <s v="Pre Printed"/>
    <m/>
    <m/>
    <m/>
    <s v="'05011987241916"/>
    <s v="'05011987863606"/>
    <m/>
  </r>
  <r>
    <s v="YES"/>
    <n v="44164935"/>
    <s v="CVT FLUID NS-3 CAIXA 6X4L"/>
    <s v="6X4L"/>
    <x v="0"/>
    <x v="0"/>
    <x v="0"/>
    <s v="NISSAN"/>
    <m/>
    <s v="Importado"/>
    <s v="Importado"/>
    <s v="Y"/>
    <d v="2014-05-06T00:00:00"/>
    <s v="Mainstream"/>
    <m/>
    <s v="NO"/>
    <s v="NA"/>
    <s v="NA"/>
    <s v="NA"/>
    <s v="SHOWA (Japão)"/>
    <s v="001E1692002VFZ-"/>
    <s v="001E1692"/>
    <s v="692002"/>
    <s v="VFZ-"/>
    <n v="2710193200"/>
    <s v="PEQUENO EMBALADO"/>
    <s v="etiqueta nacionalização"/>
    <m/>
    <m/>
    <s v="-"/>
    <m/>
    <m/>
    <m/>
  </r>
  <r>
    <s v="YES"/>
    <n v="47064967"/>
    <s v="ALEXIA 40 TB 1000L"/>
    <s v="1000L"/>
    <x v="0"/>
    <x v="1"/>
    <x v="2"/>
    <s v="Shell Brand"/>
    <m/>
    <s v="ALEXIA 40 GRANEL"/>
    <s v="Local"/>
    <s v="N"/>
    <d v="2019-10-01T00:00:00"/>
    <s v="Mainstream"/>
    <m/>
    <s v="NO"/>
    <s v="NA"/>
    <s v="NA"/>
    <s v="NA"/>
    <s v="Shell Ilha"/>
    <s v="001H1059002VJWA309"/>
    <s v="001H1059"/>
    <s v="002VJW"/>
    <s v="A309"/>
    <n v="2710193200"/>
    <s v="TB 1000"/>
    <s v="Post Printed"/>
    <m/>
    <m/>
    <m/>
    <s v="5011987061408"/>
    <m/>
    <m/>
  </r>
  <r>
    <s v="YES"/>
    <n v="45265809"/>
    <s v="MORLINA S1 B 100 TB 209L"/>
    <s v="209L"/>
    <x v="0"/>
    <x v="1"/>
    <x v="2"/>
    <s v="Shell Brand"/>
    <m/>
    <s v="MORLINA S1 B 100 GRANEL"/>
    <s v="Local"/>
    <s v="Y"/>
    <d v="2011-10-24T00:00:00"/>
    <s v="Mainstream"/>
    <m/>
    <s v="NO"/>
    <s v="NA"/>
    <s v="NA"/>
    <s v="NA"/>
    <s v="Shell Ilha"/>
    <s v="001D7800002VSHA309"/>
    <s v="001D7800"/>
    <s v="002VSH"/>
    <s v="A309"/>
    <n v="2710193200"/>
    <s v="TAMBOR"/>
    <s v="Post Printed"/>
    <m/>
    <m/>
    <m/>
    <s v="5011987196179"/>
    <m/>
    <m/>
  </r>
  <r>
    <s v="YES"/>
    <n v="49665809"/>
    <s v="TURBO T 68 TB 209L"/>
    <s v="209L"/>
    <x v="0"/>
    <x v="1"/>
    <x v="0"/>
    <s v="Shell Brand"/>
    <m/>
    <s v="TURBO T 68 GRANEL"/>
    <s v="Local"/>
    <s v="Y"/>
    <d v="2011-12-01T00:00:00"/>
    <s v="Mainstream"/>
    <m/>
    <s v="NO"/>
    <s v="NA"/>
    <s v="NA"/>
    <s v="NA"/>
    <s v="Shell Ilha"/>
    <s v="001A9784002VSHA309"/>
    <s v="001A9784"/>
    <s v="002VSH"/>
    <s v="A309"/>
    <n v="2710193200"/>
    <s v="TAMBOR"/>
    <s v="Post Printed"/>
    <m/>
    <m/>
    <m/>
    <s v="5011987206328"/>
    <m/>
    <m/>
  </r>
  <r>
    <s v="YES"/>
    <n v="51265817"/>
    <s v="DOOSAN HOT WEATHER GREASE NLGI 2 BD 18KG"/>
    <s v="18KG"/>
    <x v="0"/>
    <x v="0"/>
    <x v="0"/>
    <s v="DOOSAN"/>
    <m/>
    <s v="GADUS S3 V220C 2 GRANEL"/>
    <s v="Local"/>
    <s v="Y"/>
    <d v="2013-10-18T00:00:00"/>
    <s v="Mainstream"/>
    <m/>
    <s v="NO"/>
    <s v="NA"/>
    <s v="NA"/>
    <s v="NA"/>
    <s v="Shell Ilha"/>
    <s v="001E9692002VMD A444"/>
    <s v="001E9692"/>
    <s v="02VMD "/>
    <s v="A444"/>
    <n v="2710199900"/>
    <s v="BALDE"/>
    <s v="Post Printed"/>
    <m/>
    <m/>
    <m/>
    <m/>
    <m/>
    <m/>
  </r>
  <r>
    <s v="YES"/>
    <n v="44965860"/>
    <s v="REFRIGERATION OIL S4 FR-V 68 BALDE 20L"/>
    <s v="20L"/>
    <x v="0"/>
    <x v="1"/>
    <x v="0"/>
    <s v="Shell Brand"/>
    <m/>
    <s v="Importado"/>
    <s v="Importado"/>
    <s v="Y"/>
    <d v="2011-09-21T00:00:00"/>
    <s v="Premium"/>
    <m/>
    <s v="NO"/>
    <s v="NA"/>
    <s v="NA"/>
    <s v="NA"/>
    <s v="GRETZ (França)"/>
    <s v="001D8400002VNFA246"/>
    <s v="001D8400"/>
    <s v="002VNF"/>
    <s v="A246"/>
    <n v="3817001000"/>
    <s v="BOMBONA"/>
    <s v="etiqueta nacionalização"/>
    <m/>
    <m/>
    <n v="550025702"/>
    <m/>
    <m/>
    <m/>
  </r>
  <r>
    <s v="YES"/>
    <n v="41065905"/>
    <s v="HELIX HX3 ALTA KM 25W60 SL CX 12X1L"/>
    <s v="12x1L"/>
    <x v="0"/>
    <x v="1"/>
    <x v="0"/>
    <s v="Shell Brand"/>
    <m/>
    <s v="HELIX HX3 ALTA KM 25W60 SL GRANEL"/>
    <s v="Local"/>
    <s v="Y"/>
    <d v="2014-03-20T00:00:00"/>
    <s v="Mainstream"/>
    <m/>
    <s v="NO"/>
    <s v="NA"/>
    <s v="NA"/>
    <s v="NA"/>
    <s v="Shell Ilha"/>
    <s v="001E7779002W1YA1SN"/>
    <s v="001E7779"/>
    <s v="002W1Y"/>
    <s v="A1SN"/>
    <n v="2710193200"/>
    <s v="1 L"/>
    <s v="Pre Printed"/>
    <m/>
    <m/>
    <m/>
    <s v="'05011987241954"/>
    <s v="'05011987863613"/>
    <m/>
  </r>
  <r>
    <s v="YES"/>
    <n v="45266809"/>
    <s v="MORLINA S1 B 220 TB 209L"/>
    <s v="209L"/>
    <x v="0"/>
    <x v="1"/>
    <x v="0"/>
    <s v="Shell Brand"/>
    <m/>
    <s v="MORLINA S1 B 220 GRANEL"/>
    <s v="Local"/>
    <s v="Y"/>
    <d v="2011-10-27T00:00:00"/>
    <s v="Mainstream"/>
    <m/>
    <s v="NO"/>
    <s v="NA"/>
    <s v="NA"/>
    <s v="NA"/>
    <s v="Shell Ilha"/>
    <s v="001D7802002VSHA309"/>
    <s v="001D7802"/>
    <s v="002VSH"/>
    <s v="A309"/>
    <n v="2710193200"/>
    <s v="TAMBOR"/>
    <s v="Post Printed"/>
    <m/>
    <m/>
    <m/>
    <s v="5011987196148"/>
    <m/>
    <m/>
  </r>
  <r>
    <s v="YES"/>
    <n v="49167801"/>
    <s v="HEAT TRANSFER OIL S2 GRANEL"/>
    <s v="GRANEL"/>
    <x v="0"/>
    <x v="1"/>
    <x v="0"/>
    <s v="Shell Brand"/>
    <m/>
    <s v="HEAT TRANSFER OIL S2 GRANEL"/>
    <s v="Local"/>
    <s v="Y"/>
    <d v="2011-10-20T00:00:00"/>
    <s v="Mainstream"/>
    <m/>
    <s v="NO"/>
    <s v="NA"/>
    <s v="NA"/>
    <s v="NA"/>
    <s v="Shell Ilha"/>
    <s v="001D8388001176A03Q"/>
    <s v="001D8388"/>
    <s v="001176"/>
    <s v="A03Q"/>
    <n v="2710199900"/>
    <s v="GRANEL"/>
    <s v="NO Label"/>
    <m/>
    <m/>
    <m/>
    <m/>
    <m/>
    <m/>
  </r>
  <r>
    <s v="YES"/>
    <n v="49067801"/>
    <s v="HYDRAULIC S1 M 68 GRANEL"/>
    <s v="GRANEL"/>
    <x v="0"/>
    <x v="1"/>
    <x v="0"/>
    <s v="Shell Brand"/>
    <m/>
    <s v="HYDRAULIC S1 M 68 GRANEL"/>
    <s v="Local"/>
    <s v="N"/>
    <d v="2016-08-08T00:00:00"/>
    <s v="Mainstream"/>
    <m/>
    <s v="NO"/>
    <s v="NA"/>
    <s v="NA"/>
    <s v="NA"/>
    <s v="Shell Ilha"/>
    <s v="001D7741001176A03Q"/>
    <s v="001D7741"/>
    <s v="001176"/>
    <s v="A03Q"/>
    <n v="2710193200"/>
    <s v="GRANEL"/>
    <s v="NO Label"/>
    <m/>
    <m/>
    <m/>
    <m/>
    <m/>
    <m/>
  </r>
  <r>
    <s v="YES"/>
    <n v="48967809"/>
    <s v="ALMAX PLUS TB 209L"/>
    <s v="209L"/>
    <x v="0"/>
    <x v="0"/>
    <x v="0"/>
    <s v="MAN"/>
    <s v="ALMAX PLUS"/>
    <s v="Rimula RT4 L 15W-40 (CK-4) GRANEL"/>
    <s v="Local"/>
    <s v="Y"/>
    <d v="2021-11-10T00:00:00"/>
    <s v="Mainstream"/>
    <m/>
    <s v="NO"/>
    <s v="NA"/>
    <s v="NA"/>
    <s v="NA"/>
    <s v="Shell Ilha"/>
    <s v="001H7772002VPMA309"/>
    <s v="001H7772"/>
    <s v="002VPM"/>
    <s v="A309"/>
    <n v="2710193200"/>
    <s v="TAMBOR"/>
    <s v="Pre Printed"/>
    <m/>
    <m/>
    <m/>
    <m/>
    <m/>
    <m/>
  </r>
  <r>
    <s v="YES"/>
    <n v="49167809"/>
    <s v="HEAT TRANSFER OIL S2 TB 209L"/>
    <s v="209L"/>
    <x v="0"/>
    <x v="1"/>
    <x v="0"/>
    <s v="Shell Brand"/>
    <m/>
    <s v="HEAT TRANSFER OIL S2 GRANEL"/>
    <s v="Local"/>
    <s v="Y"/>
    <d v="2011-10-21T00:00:00"/>
    <s v="Mainstream"/>
    <m/>
    <s v="NO"/>
    <s v="NA"/>
    <s v="NA"/>
    <s v="NA"/>
    <s v="Shell Ilha"/>
    <s v="001D8388002VSHA309"/>
    <s v="001D8388"/>
    <s v="002VSH"/>
    <s v="A309"/>
    <n v="2710199900"/>
    <s v="TAMBOR"/>
    <s v="Post Printed"/>
    <m/>
    <m/>
    <m/>
    <s v="5011987192775"/>
    <m/>
    <m/>
  </r>
  <r>
    <s v="YES"/>
    <n v="49067809"/>
    <s v="HYDRAULIC S1 M 68 TB 209L"/>
    <s v="209L"/>
    <x v="0"/>
    <x v="1"/>
    <x v="0"/>
    <s v="Shell Brand"/>
    <m/>
    <s v="HYDRAULIC S1 M 68 GRANEL"/>
    <s v="Local"/>
    <s v="N"/>
    <d v="2016-08-08T00:00:00"/>
    <s v="Mainstream"/>
    <m/>
    <s v="NO"/>
    <s v="NA"/>
    <s v="NA"/>
    <s v="NA"/>
    <s v="Shell Ilha"/>
    <s v="001D7741002VSHA309"/>
    <s v="001D7741"/>
    <s v="002VSH"/>
    <s v="A309"/>
    <n v="2710193200"/>
    <s v="TAMBOR"/>
    <s v="Post Printed"/>
    <m/>
    <m/>
    <m/>
    <s v="5011987197848"/>
    <m/>
    <m/>
  </r>
  <r>
    <s v="YES"/>
    <n v="49667809"/>
    <s v="TURBO T 46 TB 209L"/>
    <s v="209L"/>
    <x v="0"/>
    <x v="1"/>
    <x v="0"/>
    <s v="Shell Brand"/>
    <m/>
    <s v="TURBO T 46 GRANEL"/>
    <s v="Local"/>
    <s v="Y"/>
    <d v="2012-01-05T00:00:00"/>
    <s v="Mainstream"/>
    <m/>
    <s v="NO"/>
    <s v="NA"/>
    <s v="NA"/>
    <s v="NA"/>
    <s v="Shell Ilha"/>
    <s v="001A9783002VSHA309"/>
    <s v="001A9783"/>
    <s v="002VSH"/>
    <s v="A309"/>
    <n v="2710193200"/>
    <s v="TAMBOR"/>
    <s v="Post Printed"/>
    <m/>
    <m/>
    <m/>
    <s v="5011987206335"/>
    <m/>
    <m/>
  </r>
  <r>
    <s v="YES"/>
    <n v="48967855"/>
    <s v="ALMAX PLUS FR 20L"/>
    <s v="20L"/>
    <x v="0"/>
    <x v="0"/>
    <x v="0"/>
    <s v="MAN"/>
    <s v="ALMAX PLUS"/>
    <s v="Rimula RT4 L 15W-40 (CK-4) GRANEL"/>
    <s v="Local"/>
    <s v="Y"/>
    <d v="2021-11-10T00:00:00"/>
    <s v="Mainstream"/>
    <m/>
    <s v="NO"/>
    <s v="NA"/>
    <s v="NA"/>
    <s v="NA"/>
    <s v="Shell Ilha"/>
    <s v="001H7772002VSHA309"/>
    <s v="001H7772"/>
    <s v="002VSH"/>
    <s v="A309"/>
    <n v="2710193200"/>
    <s v="BOMBONA"/>
    <s v="Pre Printed"/>
    <m/>
    <m/>
    <m/>
    <m/>
    <m/>
    <m/>
  </r>
  <r>
    <s v="YES"/>
    <n v="49067855"/>
    <s v="HYDRAULIC S1 M 68 FR 20L"/>
    <s v="20L"/>
    <x v="0"/>
    <x v="1"/>
    <x v="0"/>
    <s v="Shell Brand"/>
    <m/>
    <s v="HYDRAULIC S1 M 68 GRANEL"/>
    <s v="Local"/>
    <s v="N"/>
    <d v="2016-09-06T00:00:00"/>
    <s v="Mainstream"/>
    <m/>
    <s v="NO"/>
    <s v="NA"/>
    <s v="NA"/>
    <s v="NA"/>
    <s v="Shell Ilha"/>
    <s v="001D7741002VWLA309"/>
    <s v="001D7741"/>
    <s v="002VWL"/>
    <s v="A309"/>
    <n v="2710193200"/>
    <s v="BOMBONA"/>
    <s v="Pre Printed"/>
    <m/>
    <m/>
    <m/>
    <s v="'05011987857926"/>
    <m/>
    <m/>
  </r>
  <r>
    <s v="YES"/>
    <n v="49067967"/>
    <s v="HYDRAULIC S1 M 68 TB1000L OW"/>
    <s v="1000L"/>
    <x v="0"/>
    <x v="1"/>
    <x v="0"/>
    <s v="Shell Brand"/>
    <m/>
    <s v="HYDRAULIC S1 M 68 GRANEL"/>
    <s v="Local"/>
    <s v="N"/>
    <d v="2016-08-08T00:00:00"/>
    <s v="Mainstream"/>
    <m/>
    <s v="NO"/>
    <s v="NA"/>
    <s v="NA"/>
    <s v="NA"/>
    <s v="Shell Ilha"/>
    <s v="001D7741002VJWA309"/>
    <s v="001D7741"/>
    <s v="002VJW"/>
    <s v="A309"/>
    <n v="2710193200"/>
    <s v="TB 1000"/>
    <s v="Post Printed"/>
    <m/>
    <m/>
    <m/>
    <s v="5011987197886"/>
    <m/>
    <m/>
  </r>
  <r>
    <s v="YES"/>
    <n v="45667967"/>
    <s v="MORLINA S2 BA 460 LOCAL TB1000L OW"/>
    <s v="1000L"/>
    <x v="0"/>
    <x v="1"/>
    <x v="0"/>
    <s v="Shell Brand"/>
    <m/>
    <s v="MORLINA S2 BA 460 LOCAL GRANEL"/>
    <s v="Local"/>
    <s v="N"/>
    <d v="2016-01-07T00:00:00"/>
    <s v="Mainstream"/>
    <m/>
    <s v="NO"/>
    <s v="NA"/>
    <s v="NA"/>
    <s v="NA"/>
    <s v="Shell Ilha"/>
    <s v="001D7818002VJWA309"/>
    <s v="001D7818"/>
    <s v="002VJW"/>
    <s v="A309"/>
    <n v="2710193200"/>
    <s v="TB 1000"/>
    <s v="Post Printed"/>
    <m/>
    <m/>
    <m/>
    <m/>
    <m/>
    <m/>
  </r>
  <r>
    <s v="YES"/>
    <n v="44968849"/>
    <s v="RIMULA R6 ME 5W-30 TAMBOR"/>
    <s v="209L"/>
    <x v="0"/>
    <x v="1"/>
    <x v="0"/>
    <s v="Shell Brand"/>
    <m/>
    <s v="Importado"/>
    <s v="Importado"/>
    <s v="N"/>
    <d v="2017-08-24T00:00:00"/>
    <s v="Premium"/>
    <m/>
    <s v="NO"/>
    <s v="NA"/>
    <s v="NA"/>
    <s v="NA"/>
    <s v="GLC (Alemanha)"/>
    <s v="001C4595002VSHA309"/>
    <s v="001C4595"/>
    <s v="002VSH"/>
    <s v="A309"/>
    <n v="2710193200"/>
    <s v="TAMBOR"/>
    <s v="etiqueta nacionalização"/>
    <m/>
    <m/>
    <n v="550040121"/>
    <m/>
    <m/>
    <m/>
  </r>
  <r>
    <s v="YES"/>
    <n v="48969801"/>
    <s v="ALMAX ORIGINAL 15W40 GRANEL-G-052-822-Q7"/>
    <s v="GRANEL"/>
    <x v="0"/>
    <x v="0"/>
    <x v="0"/>
    <s v="MAN"/>
    <s v="ALMAX ORIGINAL 15W40"/>
    <s v="RIMULA RT4 X 15W40 SHELL GRANEL"/>
    <s v="Local"/>
    <s v="Y"/>
    <d v="2013-12-03T00:00:00"/>
    <s v="Mainstream"/>
    <m/>
    <s v="NO"/>
    <s v="NA"/>
    <s v="NA"/>
    <s v="NA"/>
    <s v="Shell Ilha"/>
    <s v="001F1170001176A03Q"/>
    <s v="001F1170"/>
    <s v="001176"/>
    <s v="A03Q"/>
    <n v="2710193200"/>
    <s v="GRANEL"/>
    <s v="NO Label"/>
    <m/>
    <m/>
    <m/>
    <m/>
    <m/>
    <m/>
  </r>
  <r>
    <s v="YES"/>
    <n v="45269801"/>
    <s v="MORLINA S2 BL 10 GRANEL"/>
    <s v="GRANEL"/>
    <x v="0"/>
    <x v="1"/>
    <x v="0"/>
    <s v="Shell Brand"/>
    <m/>
    <s v="MORLINA S2 BL 10 GRANEL"/>
    <s v="Local"/>
    <s v="Y"/>
    <d v="2014-12-18T00:00:00"/>
    <s v="Mainstream"/>
    <m/>
    <s v="NO"/>
    <s v="NA"/>
    <s v="NA"/>
    <s v="NA"/>
    <s v="Shell Ilha"/>
    <s v="001D77371176A309"/>
    <s v="001D7737"/>
    <s v="371176"/>
    <s v="A309"/>
    <n v="2710193200"/>
    <s v="GRANEL"/>
    <s v="NO Label"/>
    <m/>
    <m/>
    <m/>
    <m/>
    <m/>
    <m/>
  </r>
  <r>
    <s v="YES"/>
    <n v="44969801"/>
    <s v="SHELL ARGINA S3 30 GRANEL"/>
    <s v="GRANEL"/>
    <x v="0"/>
    <x v="1"/>
    <x v="2"/>
    <s v="Shell Brand"/>
    <m/>
    <s v="SHELL ARGINA S3 30 GRANEL"/>
    <s v="Local"/>
    <s v="N"/>
    <d v="2017-08-21T00:00:00"/>
    <s v="Mainstream"/>
    <m/>
    <s v="NO"/>
    <s v="NA"/>
    <s v="NA"/>
    <s v="NA"/>
    <s v="Shell Ilha"/>
    <s v="001G1527001176A03Q"/>
    <s v="001G1527"/>
    <s v="001176"/>
    <s v="A03Q"/>
    <n v="2710193200"/>
    <s v="GRANEL"/>
    <s v="NO Label"/>
    <m/>
    <m/>
    <m/>
    <m/>
    <m/>
    <m/>
  </r>
  <r>
    <s v="YES"/>
    <n v="48969809"/>
    <s v="ALMAX ORIGINAL 15W40 TB209L-G-052-822-Q4"/>
    <s v="209L"/>
    <x v="0"/>
    <x v="0"/>
    <x v="0"/>
    <s v="MAN"/>
    <s v="ALMAX ORIGINAL 15W40"/>
    <s v="RIMULA RT4 X 15W40 SHELL GRANEL"/>
    <s v="Local"/>
    <s v="Y"/>
    <d v="2014-01-10T00:00:00"/>
    <s v="Mainstream"/>
    <m/>
    <s v="NO"/>
    <s v="NA"/>
    <s v="NA"/>
    <s v="NA"/>
    <s v="Shell Ilha"/>
    <s v="001F1170002VIDA488"/>
    <s v="001F1170"/>
    <s v="002VID"/>
    <s v="A488"/>
    <n v="2710193200"/>
    <s v="TAMBOR"/>
    <s v="Pre Printed"/>
    <m/>
    <m/>
    <m/>
    <m/>
    <m/>
    <m/>
  </r>
  <r>
    <s v="YES"/>
    <n v="49069809"/>
    <s v="HYDRAULIC S1 M 68 TB 209L EXPO"/>
    <s v="209L"/>
    <x v="0"/>
    <x v="1"/>
    <x v="1"/>
    <s v="Shell Brand"/>
    <m/>
    <s v="HYDRAULIC S1 M 68 GRANEL EXPO"/>
    <s v="Local"/>
    <s v="N"/>
    <d v="2019-09-01T00:00:00"/>
    <s v="Mainstream"/>
    <m/>
    <s v="NO"/>
    <s v="NA"/>
    <s v="NA"/>
    <s v="NA"/>
    <s v="Shell Ilha"/>
    <s v="001D7741002VSHA1PU"/>
    <s v="001D7741"/>
    <s v="002VSH"/>
    <s v="A1PU"/>
    <n v="2710199200"/>
    <s v="TAMBOR"/>
    <s v="Post Printed"/>
    <m/>
    <m/>
    <n v="550046893"/>
    <s v="5011987033153"/>
    <m/>
    <m/>
  </r>
  <r>
    <s v="YES"/>
    <n v="44969809"/>
    <s v="SHELL ARGINA S3 30 TB 209L"/>
    <s v="209L"/>
    <x v="0"/>
    <x v="1"/>
    <x v="2"/>
    <s v="Shell Brand"/>
    <m/>
    <s v="SHELL ARGINA S3 30 GRANEL"/>
    <s v="Local"/>
    <s v="N"/>
    <d v="2017-08-21T00:00:00"/>
    <s v="Mainstream"/>
    <m/>
    <s v="NO"/>
    <s v="NA"/>
    <s v="NA"/>
    <s v="NA"/>
    <s v="Shell Ilha"/>
    <s v="001G1527002VSHA309"/>
    <s v="001G1527"/>
    <s v="002VSH"/>
    <s v="A309"/>
    <n v="2710193200"/>
    <s v="TAMBOR"/>
    <s v="Post Printed"/>
    <m/>
    <m/>
    <m/>
    <s v="5011987035485"/>
    <m/>
    <m/>
  </r>
  <r>
    <s v="YES"/>
    <n v="48969855"/>
    <s v="ALMAX ORIGINAL 15W40 FR20L-G-052-822-Q2"/>
    <s v="20L"/>
    <x v="0"/>
    <x v="0"/>
    <x v="0"/>
    <s v="MAN"/>
    <s v="ALMAX ORIGINAL 15W40"/>
    <s v="RIMULA RT4 X 15W40 SHELL GRANEL"/>
    <s v="Local"/>
    <s v="Y"/>
    <d v="2014-01-10T00:00:00"/>
    <s v="Mainstream"/>
    <m/>
    <s v="NO"/>
    <s v="NA"/>
    <s v="NA"/>
    <s v="NA"/>
    <s v="Shell Ilha"/>
    <s v="001F1170002VWLA488"/>
    <s v="001F1170"/>
    <s v="002VWL"/>
    <s v="A488"/>
    <n v="2710193200"/>
    <s v="BOMBONA"/>
    <s v="Pre Printed"/>
    <m/>
    <m/>
    <m/>
    <m/>
    <m/>
    <m/>
  </r>
  <r>
    <s v="YES"/>
    <n v="45269855"/>
    <s v="MORLINA S2 BL 10 FR. 20LT."/>
    <s v="20L"/>
    <x v="0"/>
    <x v="1"/>
    <x v="0"/>
    <s v="Shell Brand"/>
    <m/>
    <s v="MORLINA S2 BL 10 GRANEL"/>
    <s v="Local"/>
    <s v="Y"/>
    <d v="2011-12-29T00:00:00"/>
    <s v="Mainstream"/>
    <m/>
    <s v="NO"/>
    <s v="NA"/>
    <s v="NA"/>
    <s v="NA"/>
    <s v="Shell Ilha"/>
    <s v="001D7737002VWLA309"/>
    <s v="001D7737"/>
    <s v="002VWL"/>
    <s v="A309"/>
    <n v="2710193200"/>
    <s v="BOMBONA"/>
    <s v="Pre Printed"/>
    <m/>
    <m/>
    <m/>
    <s v="'05011987197947"/>
    <m/>
    <m/>
  </r>
  <r>
    <s v="YES"/>
    <n v="48969905"/>
    <s v="ALMAX ORIGINAL 15W40 CX12X1"/>
    <s v="12x1L"/>
    <x v="0"/>
    <x v="0"/>
    <x v="0"/>
    <s v="MAN"/>
    <s v="ALMAX ORIGINAL 15W40"/>
    <s v="RIMULA RT4 X 15W40 SHELL GRANEL"/>
    <s v="Local"/>
    <s v="Y"/>
    <d v="2014-09-08T00:00:00"/>
    <s v="Mainstream"/>
    <m/>
    <s v="NO"/>
    <s v="NA"/>
    <s v="NA"/>
    <s v="NA"/>
    <s v="Shell Ilha"/>
    <s v="001F1170002W20A488"/>
    <s v="001F1170"/>
    <s v="002W20"/>
    <s v="A488"/>
    <n v="2710193200"/>
    <s v="1 L"/>
    <s v="Pre Printed"/>
    <m/>
    <m/>
    <m/>
    <m/>
    <m/>
    <m/>
  </r>
  <r>
    <s v="YES"/>
    <n v="41569909"/>
    <s v="BMW TWINPOWER TURBO LL01FE 0W30 CX 12X1L"/>
    <s v="12x1L"/>
    <x v="0"/>
    <x v="0"/>
    <x v="0"/>
    <s v="BMW"/>
    <m/>
    <s v="Importado"/>
    <s v="Importado"/>
    <s v="Y"/>
    <d v="2019-10-01T00:00:00"/>
    <s v="Mainstream"/>
    <m/>
    <s v="NO"/>
    <s v="NA"/>
    <s v="NA"/>
    <s v="NA"/>
    <s v="GLC"/>
    <s v="001F4371002XJWA558"/>
    <s v="001F4371"/>
    <s v="002XJW"/>
    <s v="A558"/>
    <n v="2710193200"/>
    <s v="1 L"/>
    <s v="etiqueta nacionalização"/>
    <m/>
    <m/>
    <n v="550045229"/>
    <m/>
    <m/>
    <m/>
  </r>
  <r>
    <s v="YES"/>
    <n v="48969967"/>
    <s v="ALMAX ORIGINAL 15W40 TB 1000L"/>
    <s v="1000L"/>
    <x v="0"/>
    <x v="0"/>
    <x v="0"/>
    <s v="MAN"/>
    <s v="ALMAX ORIGINAL 15W40"/>
    <s v="RIMULA RT4 X 15W40 SHELL GRANEL"/>
    <s v="Local"/>
    <s v="Y"/>
    <d v="2017-10-27T00:00:00"/>
    <s v="Mainstream"/>
    <m/>
    <s v="NO"/>
    <s v="NA"/>
    <s v="NA"/>
    <s v="NA"/>
    <s v="Shell Ilha"/>
    <s v="001F1170002VJWA488"/>
    <s v="001F1170"/>
    <s v="002VJW"/>
    <s v="A488"/>
    <n v="2710193200"/>
    <s v="TB 1000"/>
    <s v="Pre Printed"/>
    <m/>
    <m/>
    <m/>
    <m/>
    <m/>
    <m/>
  </r>
  <r>
    <s v="YES"/>
    <n v="44969967"/>
    <s v="SHELL ARGINA S3 30 TB1000L"/>
    <s v="1000L"/>
    <x v="0"/>
    <x v="1"/>
    <x v="2"/>
    <s v="Shell Brand"/>
    <m/>
    <s v="SHELL ARGINA S3 30 GRANEL"/>
    <s v="Local"/>
    <s v="N"/>
    <d v="2017-08-21T00:00:00"/>
    <s v="Mainstream"/>
    <m/>
    <s v="NO"/>
    <s v="NA"/>
    <s v="NA"/>
    <s v="NA"/>
    <s v="Shell Ilha"/>
    <s v="001G1527002VJWA309"/>
    <s v="001G1527"/>
    <s v="002VJW"/>
    <s v="A309"/>
    <n v="2710193200"/>
    <s v="TB 1000"/>
    <s v="Post Printed"/>
    <m/>
    <m/>
    <m/>
    <s v="5011987035546"/>
    <m/>
    <m/>
  </r>
  <r>
    <s v="YES"/>
    <n v="44970801"/>
    <s v="SHELL ARGINA S3 40 GRANEL"/>
    <s v="GRANEL"/>
    <x v="0"/>
    <x v="1"/>
    <x v="4"/>
    <s v="Shell Brand"/>
    <m/>
    <s v="SHELL ARGINA S3 40 GRANEL"/>
    <s v="Local"/>
    <s v="N"/>
    <d v="2017-08-21T00:00:00"/>
    <s v="Mainstream"/>
    <m/>
    <s v="NO"/>
    <s v="NA"/>
    <s v="NA"/>
    <s v="NA"/>
    <s v="Shell Ilha"/>
    <s v="001G1526001176A03Q"/>
    <s v="001G1526"/>
    <s v="001176"/>
    <s v="A03Q"/>
    <n v="2710193200"/>
    <s v="GRANEL"/>
    <s v="NO Label"/>
    <m/>
    <m/>
    <m/>
    <m/>
    <m/>
    <m/>
  </r>
  <r>
    <s v="YES"/>
    <n v="48970809"/>
    <s v="ALMAX PREMIUM 10W40 TB209L-G-052-823-Q4"/>
    <s v="209L"/>
    <x v="0"/>
    <x v="0"/>
    <x v="0"/>
    <s v="MAN"/>
    <s v="ALMAX PREMIUM 10W40"/>
    <s v="RIMULA R6 MS 10W40 GRANEL"/>
    <s v="Local"/>
    <s v="Y"/>
    <d v="2014-01-10T00:00:00"/>
    <s v="Mainstream"/>
    <m/>
    <s v="NO"/>
    <s v="NA"/>
    <s v="NA"/>
    <s v="NA"/>
    <s v="Shell Ilha"/>
    <s v="001F1171002VIDA488"/>
    <s v="001F1171"/>
    <s v="002VID"/>
    <s v="A488"/>
    <n v="2710193200"/>
    <s v="TAMBOR"/>
    <s v="Pre Printed"/>
    <m/>
    <m/>
    <m/>
    <m/>
    <m/>
    <m/>
  </r>
  <r>
    <s v="YES"/>
    <n v="45270809"/>
    <s v="MORLINA S2 BL 22 TB 209L"/>
    <s v="209L"/>
    <x v="0"/>
    <x v="1"/>
    <x v="0"/>
    <s v="Shell Brand"/>
    <m/>
    <s v="MORLINA S2 BL 22 GRANEL"/>
    <s v="Local"/>
    <s v="Y"/>
    <d v="2012-02-07T00:00:00"/>
    <s v="Mainstream"/>
    <m/>
    <s v="NO"/>
    <s v="NA"/>
    <s v="NA"/>
    <s v="NA"/>
    <s v="Shell Ilha"/>
    <s v="001D7738002VSHA309"/>
    <s v="001D7738"/>
    <s v="002VSH"/>
    <s v="A309"/>
    <n v="2710193200"/>
    <s v="TAMBOR"/>
    <s v="Post Printed"/>
    <m/>
    <m/>
    <m/>
    <s v="5011987197916"/>
    <m/>
    <m/>
  </r>
  <r>
    <s v="YES"/>
    <n v="44970809"/>
    <s v="SHELL ARGINA S3 40 TB 209L"/>
    <s v="209L"/>
    <x v="0"/>
    <x v="1"/>
    <x v="4"/>
    <s v="Shell Brand"/>
    <m/>
    <s v="SHELL ARGINA S3 40 GRANEL"/>
    <s v="Local"/>
    <s v="N"/>
    <d v="2017-08-21T00:00:00"/>
    <s v="Mainstream"/>
    <m/>
    <s v="NO"/>
    <s v="NA"/>
    <s v="NA"/>
    <s v="NA"/>
    <s v="Shell Ilha"/>
    <s v="001G1526002VSHA309"/>
    <s v="001G1526"/>
    <s v="002VSH"/>
    <s v="A309"/>
    <n v="2710193200"/>
    <s v="TAMBOR"/>
    <s v="Post Printed"/>
    <m/>
    <m/>
    <m/>
    <s v="5011987035508"/>
    <m/>
    <m/>
  </r>
  <r>
    <s v="YES"/>
    <n v="48970855"/>
    <s v="ALMAX PREMIUM 10W40 FR20L-G-052-823-Q2"/>
    <s v="20L"/>
    <x v="0"/>
    <x v="0"/>
    <x v="0"/>
    <s v="MAN"/>
    <s v="ALMAX PREMIUM 10W40"/>
    <s v="RIMULA R6 MS 10W40 GRANEL"/>
    <s v="Local"/>
    <s v="Y"/>
    <d v="2014-01-10T00:00:00"/>
    <s v="Mainstream"/>
    <m/>
    <s v="NO"/>
    <s v="NA"/>
    <s v="NA"/>
    <s v="NA"/>
    <s v="Shell Ilha"/>
    <s v="001F1171002VPMA488"/>
    <s v="001F1171"/>
    <s v="002VPM"/>
    <s v="A488"/>
    <n v="2710193200"/>
    <s v="BOMBONA"/>
    <s v="Pre Printed"/>
    <m/>
    <m/>
    <m/>
    <m/>
    <m/>
    <m/>
  </r>
  <r>
    <s v="YES"/>
    <n v="48970905"/>
    <s v="ALMAX PREMIUM 10W40 CX 12X1"/>
    <s v="12x1L"/>
    <x v="0"/>
    <x v="0"/>
    <x v="0"/>
    <s v="MAN"/>
    <s v="ALMAX PREMIUM 10W40"/>
    <s v="RIMULA R6 MS 10W40 GRANEL"/>
    <s v="Local"/>
    <s v="Y"/>
    <d v="2014-09-08T00:00:00"/>
    <s v="Mainstream"/>
    <m/>
    <s v="NO"/>
    <s v="NA"/>
    <s v="NA"/>
    <s v="NA"/>
    <s v="Shell Ilha"/>
    <s v="001F1171002WL0A488"/>
    <s v="001F1171"/>
    <s v="002WL0"/>
    <s v="A488"/>
    <n v="2710193200"/>
    <s v="1 L"/>
    <s v="Pre Printed"/>
    <m/>
    <m/>
    <m/>
    <m/>
    <m/>
    <m/>
  </r>
  <r>
    <s v="YES"/>
    <n v="48970967"/>
    <s v="ALMAX PREMIUM 10W40 TB 1000L"/>
    <s v="1000L"/>
    <x v="0"/>
    <x v="0"/>
    <x v="0"/>
    <s v="MAN"/>
    <s v="ALMAX PREMIUM 10W40"/>
    <s v="RIMULA R6 MS 10W40 GRANEL"/>
    <s v="Local"/>
    <s v="Y"/>
    <d v="2017-10-27T00:00:00"/>
    <s v="Mainstream"/>
    <m/>
    <s v="NO"/>
    <s v="NA"/>
    <s v="NA"/>
    <s v="NA"/>
    <s v="Shell Ilha"/>
    <s v="001F1171002VJWA488"/>
    <s v="001F1171"/>
    <s v="002VJW"/>
    <s v="A488"/>
    <n v="2710193200"/>
    <s v="TB 1000"/>
    <s v="Pre Printed"/>
    <m/>
    <m/>
    <m/>
    <m/>
    <m/>
    <m/>
  </r>
  <r>
    <s v="YES"/>
    <n v="45270967"/>
    <s v="MORLINA S2 BL 22 TB1000 OW"/>
    <s v="1000L"/>
    <x v="0"/>
    <x v="1"/>
    <x v="0"/>
    <s v="Shell Brand"/>
    <m/>
    <s v="MORLINA S2 BL 22 GRANEL"/>
    <s v="Local"/>
    <s v="Y"/>
    <d v="2013-03-08T00:00:00"/>
    <s v="Mainstream"/>
    <m/>
    <s v="NO"/>
    <s v="NA"/>
    <s v="NA"/>
    <s v="NA"/>
    <s v="Shell Ilha"/>
    <s v="001D7738002VJWA309"/>
    <s v="001D7738"/>
    <s v="002VJW"/>
    <s v="A309"/>
    <n v="2710193200"/>
    <s v="TB 1000"/>
    <s v="Post Printed"/>
    <m/>
    <m/>
    <m/>
    <s v="5011987197930"/>
    <m/>
    <m/>
  </r>
  <r>
    <s v="YES"/>
    <n v="44970967"/>
    <s v="SHELL ARGINA S3 40 TB1000L"/>
    <s v="1000L"/>
    <x v="0"/>
    <x v="1"/>
    <x v="4"/>
    <s v="Shell Brand"/>
    <m/>
    <s v="SHELL ARGINA S3 40 GRANEL"/>
    <s v="Local"/>
    <s v="N"/>
    <d v="2017-08-21T00:00:00"/>
    <s v="Mainstream"/>
    <m/>
    <s v="NO"/>
    <s v="NA"/>
    <s v="NA"/>
    <s v="NA"/>
    <s v="Shell Ilha"/>
    <s v="001G1526002VJWA309"/>
    <s v="001G1526"/>
    <s v="002VJW"/>
    <s v="A309"/>
    <n v="2710193200"/>
    <s v="TB 1000"/>
    <s v="Post Printed"/>
    <m/>
    <m/>
    <m/>
    <s v="5011987035492"/>
    <m/>
    <m/>
  </r>
  <r>
    <s v="YES"/>
    <n v="48971801"/>
    <s v="ALMAX PREMIUM 10W40 GRANEL"/>
    <s v="GRANEL"/>
    <x v="0"/>
    <x v="0"/>
    <x v="0"/>
    <s v="MAN"/>
    <s v="ALMAX PREMIUM 10W40"/>
    <s v="RIMULA R6 MS 10W40 GRANEL"/>
    <s v="Local"/>
    <s v="Y"/>
    <d v="2015-12-01T00:00:00"/>
    <s v="Mainstream"/>
    <m/>
    <s v="NO"/>
    <s v="NA"/>
    <s v="NA"/>
    <s v="NA"/>
    <s v="Shell Ilha"/>
    <s v="001F1171001176A03Q"/>
    <s v="001F1171"/>
    <s v="001176"/>
    <s v="A03Q"/>
    <n v="2710193200"/>
    <s v="GRANEL"/>
    <s v="NO Label"/>
    <m/>
    <m/>
    <m/>
    <m/>
    <m/>
    <m/>
  </r>
  <r>
    <s v="YES"/>
    <n v="44971801"/>
    <s v="SHELL ARGINA S4 40 GRANEL"/>
    <s v="GRANEL"/>
    <x v="0"/>
    <x v="1"/>
    <x v="4"/>
    <s v="Shell Brand"/>
    <m/>
    <s v="SHELL ARGINA S4 40 GRANEL"/>
    <s v="Local"/>
    <s v="N"/>
    <d v="2017-08-21T00:00:00"/>
    <s v="Mainstream"/>
    <m/>
    <s v="NO"/>
    <s v="NA"/>
    <s v="NA"/>
    <s v="NA"/>
    <s v="Shell Ilha"/>
    <s v="001G1525001176A03Q"/>
    <s v="001G1525"/>
    <s v="001176"/>
    <s v="A03Q"/>
    <n v="2710193200"/>
    <s v="GRANEL"/>
    <s v="NO Label"/>
    <m/>
    <m/>
    <m/>
    <m/>
    <m/>
    <m/>
  </r>
  <r>
    <s v="YES"/>
    <n v="44971809"/>
    <s v="SHELL ARGINA S4 40 TB 209L"/>
    <s v="209L"/>
    <x v="0"/>
    <x v="1"/>
    <x v="2"/>
    <s v="Shell Brand"/>
    <m/>
    <s v="SHELL ARGINA S4 40 GRANEL"/>
    <s v="Local"/>
    <s v="N"/>
    <d v="2017-08-21T00:00:00"/>
    <s v="Mainstream"/>
    <m/>
    <s v="NO"/>
    <s v="NA"/>
    <s v="NA"/>
    <s v="NA"/>
    <s v="Shell Ilha"/>
    <s v="001G1525002VSHA309"/>
    <s v="001G1525"/>
    <s v="002VSH"/>
    <s v="A309"/>
    <n v="2710193200"/>
    <s v="TAMBOR"/>
    <s v="Post Printed"/>
    <m/>
    <m/>
    <m/>
    <s v="5011987035515"/>
    <m/>
    <m/>
  </r>
  <r>
    <s v="YES"/>
    <n v="52898817"/>
    <s v="GADUS S2 V220 0 BD 18KG"/>
    <s v="18KG"/>
    <x v="0"/>
    <x v="1"/>
    <x v="0"/>
    <s v="Shell Brand"/>
    <m/>
    <s v="GADUS S2 V220 0 GRANEL"/>
    <s v="Local"/>
    <s v="Y"/>
    <d v="2013-10-09T00:00:00"/>
    <s v="Premium"/>
    <m/>
    <m/>
    <m/>
    <m/>
    <m/>
    <s v="Shell Ilha"/>
    <s v="001D8448002XD7A309"/>
    <s v="001D8448"/>
    <s v="002XD7"/>
    <s v="A309"/>
    <n v="2710199900"/>
    <s v="BALDE"/>
    <s v="Post Printed"/>
    <m/>
    <m/>
    <m/>
    <s v="5011987199965"/>
    <m/>
    <s v="Necessidade de migração por conta do METIS"/>
  </r>
  <r>
    <s v="YES"/>
    <n v="41571909"/>
    <s v="BMW TWINPOWER TURBO LL01 5W30 CX 12X1L"/>
    <s v="12x1L"/>
    <x v="1"/>
    <x v="0"/>
    <x v="0"/>
    <s v="BMW"/>
    <m/>
    <s v="Importado"/>
    <s v="Importado"/>
    <s v="Y"/>
    <d v="2015-03-24T00:00:00"/>
    <s v="Mainstream"/>
    <m/>
    <s v="YES"/>
    <n v="41569909"/>
    <s v="BMW TWINPOWER TURBO LL01FE 0W30 CX 12X1L"/>
    <s v="1L"/>
    <s v="SOPUS (EUA)"/>
    <s v="001F4045002XJWA558"/>
    <s v="001F4045"/>
    <s v="002XJW"/>
    <s v="A558"/>
    <n v="2710193200"/>
    <s v="1 L"/>
    <s v="etiqueta nacionalização"/>
    <m/>
    <m/>
    <n v="550042521"/>
    <m/>
    <m/>
    <m/>
  </r>
  <r>
    <s v="YES"/>
    <n v="41071909"/>
    <s v="HELIX ULTRA ECT C2/C3 0W30 CX 12X1L"/>
    <s v="12x1L"/>
    <x v="0"/>
    <x v="1"/>
    <x v="0"/>
    <s v="Shell Brand"/>
    <m/>
    <s v="Importado"/>
    <s v="Importado"/>
    <s v="N"/>
    <d v="2015-11-10T00:00:00"/>
    <s v="Premium"/>
    <m/>
    <s v="NO"/>
    <s v="NA"/>
    <s v="NA"/>
    <s v="NA"/>
    <s v="GLC (Alemanha)"/>
    <s v="001F2651002W21A0Y0"/>
    <s v="001F2651"/>
    <s v="002W21"/>
    <s v="A0Y0"/>
    <n v="2710193200"/>
    <s v="1 L"/>
    <s v="etiqueta nacionalização"/>
    <m/>
    <m/>
    <n v="550042211"/>
    <m/>
    <m/>
    <m/>
  </r>
  <r>
    <s v="YES"/>
    <n v="44971967"/>
    <s v="SHELL ARGINA S4 40 TB1000L"/>
    <s v="1000L"/>
    <x v="0"/>
    <x v="1"/>
    <x v="2"/>
    <s v="Shell Brand"/>
    <m/>
    <s v="SHELL ARGINA S4 40 GRANEL"/>
    <s v="Local"/>
    <s v="N"/>
    <d v="2017-08-21T00:00:00"/>
    <s v="Mainstream"/>
    <m/>
    <s v="NO"/>
    <s v="NA"/>
    <s v="NA"/>
    <s v="NA"/>
    <s v="Shell Ilha"/>
    <s v="001G1525002VJWA309"/>
    <s v="001G1525"/>
    <s v="002VJW"/>
    <s v="A309"/>
    <n v="2710193200"/>
    <s v="TB 1000"/>
    <s v="Post Printed"/>
    <m/>
    <m/>
    <m/>
    <s v="5011987037502"/>
    <m/>
    <m/>
  </r>
  <r>
    <s v="YES"/>
    <n v="52871988"/>
    <s v="GADUS S2 V220 0 TB 180KG"/>
    <s v="180 KG"/>
    <x v="0"/>
    <x v="1"/>
    <x v="0"/>
    <s v="Shell Brand"/>
    <m/>
    <s v="GADUS S2 V220 0 GRANEL"/>
    <s v="Local"/>
    <s v="N"/>
    <d v="2018-08-16T00:00:00"/>
    <s v="Premium"/>
    <m/>
    <m/>
    <m/>
    <m/>
    <m/>
    <s v="Shell Ilha"/>
    <s v="001D8448002VH7A309"/>
    <s v="001D8448"/>
    <s v="002VH7"/>
    <s v="A309"/>
    <n v="2710199900"/>
    <s v="TAMBOR"/>
    <s v="Post Printed"/>
    <m/>
    <m/>
    <m/>
    <s v="5011987199958"/>
    <m/>
    <s v="Necessidade de migração por conta do METIS"/>
  </r>
  <r>
    <s v="YES"/>
    <n v="52872807"/>
    <s v="NERITA 0460 TAMBOR"/>
    <s v="160K"/>
    <x v="1"/>
    <x v="1"/>
    <x v="0"/>
    <s v="Shell Brand"/>
    <m/>
    <s v="Importado"/>
    <s v="Importado"/>
    <s v="Y"/>
    <d v="2011-09-01T00:00:00"/>
    <s v="Premium"/>
    <m/>
    <s v="NO"/>
    <s v="NA"/>
    <s v="NA"/>
    <s v="NA"/>
    <s v="SHOWA (Japão)"/>
    <s v="001B0181002VGY-"/>
    <s v="001B0181"/>
    <s v="181002"/>
    <s v="VGY-"/>
    <n v="3403190000"/>
    <s v="TAMBOR"/>
    <s v="etiqueta nacionalização"/>
    <m/>
    <m/>
    <s v="-"/>
    <m/>
    <m/>
    <m/>
  </r>
  <r>
    <s v="YES"/>
    <n v="45272809"/>
    <s v="OMALA S2 G 460 TB 209L"/>
    <s v="209L"/>
    <x v="0"/>
    <x v="1"/>
    <x v="0"/>
    <s v="Shell Brand"/>
    <m/>
    <s v="OMALA S2 G 460 GRANEL"/>
    <s v="Local"/>
    <s v="Y"/>
    <d v="2011-11-26T00:00:00"/>
    <s v="Mainstream"/>
    <m/>
    <s v="NO"/>
    <s v="NA"/>
    <s v="NA"/>
    <s v="NA"/>
    <s v="Shell Ilha"/>
    <s v="001D7839002VSHA309"/>
    <s v="001D7839"/>
    <s v="002VSH"/>
    <s v="A309"/>
    <n v="2710193200"/>
    <s v="TAMBOR"/>
    <s v="Post Printed"/>
    <m/>
    <m/>
    <m/>
    <s v="5011987195158"/>
    <m/>
    <m/>
  </r>
  <r>
    <s v="YES"/>
    <n v="45372809"/>
    <s v="SPIRAX S2 A 85W-140 TB 209L EXPO"/>
    <s v="209L"/>
    <x v="0"/>
    <x v="1"/>
    <x v="1"/>
    <s v="Shell Brand"/>
    <m/>
    <s v="SPIRAX S2 A 85W-140 GRANEL EXPO"/>
    <s v="Local"/>
    <s v="N"/>
    <d v="2017-04-01T00:00:00"/>
    <s v="Mainstream"/>
    <m/>
    <s v="NO"/>
    <s v="NA"/>
    <s v="NA"/>
    <s v="NA"/>
    <s v="Shell Ilha"/>
    <s v="001D8277002VSHA1PU"/>
    <s v="001D8277"/>
    <s v="002VSH"/>
    <s v="A1PU"/>
    <n v="2710193200"/>
    <s v="TAMBOR"/>
    <s v="Post Printed"/>
    <m/>
    <m/>
    <n v="550047190"/>
    <s v="5011987034921"/>
    <m/>
    <m/>
  </r>
  <r>
    <s v="YES"/>
    <n v="45372815"/>
    <s v="Spirax S2 A 85W-140 5 UGL EXPO"/>
    <s v="5UGL"/>
    <x v="0"/>
    <x v="1"/>
    <x v="1"/>
    <s v="Shell Brand"/>
    <m/>
    <s v="SPIRAX S2 A 85W-140 GRANEL EXPO"/>
    <s v="Local"/>
    <s v="N"/>
    <d v="2020-05-01T00:00:00"/>
    <s v="Mainstream"/>
    <m/>
    <s v="NO"/>
    <s v="NA"/>
    <s v="NA"/>
    <s v="NA"/>
    <s v="Shell Ilha"/>
    <s v="001D8277002VOPA1PU"/>
    <s v="001D8277"/>
    <s v="002VOP"/>
    <s v="A1PU"/>
    <n v="2710193200"/>
    <s v="BALDE"/>
    <s v="Post Printed"/>
    <m/>
    <m/>
    <n v="550056366"/>
    <s v="5011987080102"/>
    <m/>
    <m/>
  </r>
  <r>
    <s v="YES"/>
    <n v="44972849"/>
    <s v="SHELL ARGINA S5 40 TAMBOR"/>
    <s v="209L"/>
    <x v="0"/>
    <x v="1"/>
    <x v="0"/>
    <s v="Shell Brand"/>
    <m/>
    <s v="Importado"/>
    <s v="Importado"/>
    <s v="N"/>
    <d v="2017-08-21T00:00:00"/>
    <s v="Premium"/>
    <m/>
    <s v="NO"/>
    <s v="NA"/>
    <s v="NA"/>
    <s v="NA"/>
    <s v="Shell Deutschland"/>
    <s v="001G1524002VJ3A0II"/>
    <s v="001G1524"/>
    <s v="002VJ3"/>
    <s v="A0II"/>
    <n v="2710193200"/>
    <s v="TAMBOR"/>
    <s v="etiqueta nacionalização"/>
    <m/>
    <m/>
    <m/>
    <m/>
    <m/>
    <m/>
  </r>
  <r>
    <s v="YES"/>
    <n v="45372855"/>
    <s v="SPIRAX S2 A 85W140 FR 20L EXPO"/>
    <s v="20L"/>
    <x v="0"/>
    <x v="1"/>
    <x v="1"/>
    <s v="Shell Brand"/>
    <m/>
    <s v="SPIRAX S2 A 85W-140 GRANEL EXPO"/>
    <s v="Local"/>
    <s v="N"/>
    <d v="2019-09-01T00:00:00"/>
    <s v="Mainstream"/>
    <m/>
    <s v="NO"/>
    <s v="NA"/>
    <s v="NA"/>
    <s v="NA"/>
    <s v="Shell Ilha"/>
    <s v="001D8277002VPLA1PU"/>
    <s v="001D8277"/>
    <s v="002VPL"/>
    <s v="A1PU"/>
    <n v="2710193200"/>
    <s v="BOMBONA"/>
    <s v="Pre Printed"/>
    <m/>
    <m/>
    <n v="550053407"/>
    <s v="'05011987053540"/>
    <m/>
    <m/>
  </r>
  <r>
    <s v="YES"/>
    <n v="45372905"/>
    <s v="SPIRAX S2 A 85W-140 12X1L EXPO"/>
    <s v="12x1L"/>
    <x v="0"/>
    <x v="1"/>
    <x v="1"/>
    <s v="Shell Brand"/>
    <m/>
    <s v="SPIRAX S2 A 85W-140 GRANEL EXPO"/>
    <s v="Local"/>
    <s v="N"/>
    <d v="2017-04-01T00:00:00"/>
    <s v="Mainstream"/>
    <m/>
    <s v="NO"/>
    <s v="NA"/>
    <s v="NA"/>
    <s v="NA"/>
    <s v="Shell Ilha"/>
    <s v="001D8277002W1YA1PU"/>
    <s v="001D8277"/>
    <s v="002W1Y"/>
    <s v="A1PU"/>
    <n v="2710193200"/>
    <s v="1 L"/>
    <s v="Pre Printed"/>
    <m/>
    <m/>
    <n v="550047797"/>
    <s v="'05011987034488"/>
    <s v="'05011987034662"/>
    <m/>
  </r>
  <r>
    <s v="YES"/>
    <n v="45372907"/>
    <s v="SPIRAX S2 A 85W-140 CX 4X4L EXPO"/>
    <s v="4x4L"/>
    <x v="0"/>
    <x v="1"/>
    <x v="1"/>
    <s v="Shell Brand"/>
    <m/>
    <s v="SPIRAX S2 A 85W-140 GRANEL EXPO"/>
    <s v="Local"/>
    <s v="N"/>
    <d v="2017-05-01T00:00:00"/>
    <s v="Mainstream"/>
    <m/>
    <s v="NO"/>
    <s v="NA"/>
    <s v="NA"/>
    <s v="NA"/>
    <s v="Shell Ilha"/>
    <s v="001D8277002W2HA1PU"/>
    <s v="001D8277"/>
    <s v="002W2H"/>
    <s v="A1PU"/>
    <n v="2710193200"/>
    <s v="4 L"/>
    <s v="Pre Printed"/>
    <m/>
    <m/>
    <n v="550047798"/>
    <s v="'05011987034617"/>
    <s v="'05011987034709"/>
    <m/>
  </r>
  <r>
    <s v="YES"/>
    <n v="44973801"/>
    <s v="SHELL GADINIA S3 30 GRANEL"/>
    <s v="GRANEL"/>
    <x v="0"/>
    <x v="1"/>
    <x v="0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1176A03Q"/>
    <s v="001G1522"/>
    <s v="001176"/>
    <s v="A03Q"/>
    <n v="2710193200"/>
    <s v="GRANEL"/>
    <s v="NO Label"/>
    <m/>
    <m/>
    <m/>
    <m/>
    <m/>
    <m/>
  </r>
  <r>
    <s v="YES"/>
    <n v="44773809"/>
    <s v="ADVANCE 4T AX7 10W30 SM TB 209 L"/>
    <s v="209L"/>
    <x v="0"/>
    <x v="1"/>
    <x v="0"/>
    <s v="Shell Brand"/>
    <m/>
    <s v="ADVANCE 4T AX7 10W30 SM GRANEL"/>
    <s v="Local"/>
    <s v="N"/>
    <d v="2016-10-10T00:00:00"/>
    <s v="Premium"/>
    <m/>
    <s v="NO"/>
    <s v="NA"/>
    <s v="NA"/>
    <s v="NA"/>
    <s v="Shell Ilha"/>
    <s v="001F4016002VSHA309"/>
    <s v="001F4016"/>
    <s v="002VSH"/>
    <s v="A309"/>
    <n v="2710193200"/>
    <s v="TAMBOR"/>
    <s v="Post Printed"/>
    <m/>
    <m/>
    <m/>
    <s v="5011987861374"/>
    <m/>
    <m/>
  </r>
  <r>
    <s v="YES"/>
    <n v="45273809"/>
    <s v="OMALA S2 G 680 TB 209L"/>
    <s v="209L"/>
    <x v="0"/>
    <x v="1"/>
    <x v="0"/>
    <s v="Shell Brand"/>
    <m/>
    <s v="OMALA S2 G 680 GRANEL"/>
    <s v="Local"/>
    <s v="Y"/>
    <d v="2015-08-16T00:00:00"/>
    <s v="Mainstream"/>
    <m/>
    <s v="NO"/>
    <s v="NA"/>
    <s v="NA"/>
    <s v="NA"/>
    <s v="Shell Ilha"/>
    <s v="001D7840002VSHA309"/>
    <s v="001D7840"/>
    <s v="002VSH"/>
    <s v="A309"/>
    <n v="2710193200"/>
    <s v="TAMBOR"/>
    <s v="Post Printed"/>
    <m/>
    <m/>
    <m/>
    <s v="5011987195059"/>
    <m/>
    <m/>
  </r>
  <r>
    <s v="YES"/>
    <n v="44973809"/>
    <s v="SHELL GADINIA S3 30 TB 209L"/>
    <s v="209L"/>
    <x v="0"/>
    <x v="1"/>
    <x v="2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2VSHA309"/>
    <s v="001G1522"/>
    <s v="002VSH"/>
    <s v="A309"/>
    <n v="2710193200"/>
    <s v="TAMBOR"/>
    <s v="Post Printed"/>
    <m/>
    <m/>
    <m/>
    <s v="5011987035522"/>
    <m/>
    <m/>
  </r>
  <r>
    <s v="YES"/>
    <n v="52873816"/>
    <s v="GADUS S2 A 320 2 BALDE"/>
    <s v="18KG"/>
    <x v="0"/>
    <x v="1"/>
    <x v="0"/>
    <s v="Shell Brand"/>
    <m/>
    <s v="Importado"/>
    <s v="Importado"/>
    <s v="Y"/>
    <d v="2012-05-09T00:00:00"/>
    <s v="Premium"/>
    <m/>
    <s v="NO"/>
    <s v="NA"/>
    <s v="NA"/>
    <s v="NA"/>
    <s v="GRETZ (França)"/>
    <s v="001D8536002XD7A246"/>
    <s v="001D8536"/>
    <s v="002XD7"/>
    <s v="A246"/>
    <n v="2710199900"/>
    <s v="TAMBOR"/>
    <s v="etiqueta nacionalização"/>
    <m/>
    <m/>
    <n v="550028061"/>
    <m/>
    <m/>
    <m/>
  </r>
  <r>
    <s v="YES"/>
    <n v="45273855"/>
    <s v="OMALA S2 G 680 FR. 20LT."/>
    <s v="20L"/>
    <x v="0"/>
    <x v="1"/>
    <x v="0"/>
    <s v="Shell Brand"/>
    <m/>
    <s v="OMALA S2 G 680 GRANEL"/>
    <s v="Local"/>
    <s v="N"/>
    <d v="2015-08-16T00:00:00"/>
    <s v="Mainstream"/>
    <m/>
    <s v="NO"/>
    <s v="NA"/>
    <s v="NA"/>
    <s v="NA"/>
    <s v="Shell Ilha"/>
    <s v="001D7840002VWLA309"/>
    <s v="001D7840"/>
    <s v="002VWL"/>
    <s v="A309"/>
    <n v="2710193200"/>
    <s v="BOMBONA"/>
    <s v="Pre Printed"/>
    <m/>
    <m/>
    <m/>
    <s v="'05011987195042"/>
    <m/>
    <m/>
  </r>
  <r>
    <s v="YES"/>
    <n v="44973855"/>
    <s v="SHELL GADINIA S3 30 FR 20L"/>
    <s v="20L"/>
    <x v="0"/>
    <x v="1"/>
    <x v="2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2VWLA309"/>
    <s v="001G1522"/>
    <s v="002VWL"/>
    <s v="A309"/>
    <n v="2710193200"/>
    <s v="BOMBONA"/>
    <s v="Pre Printed"/>
    <m/>
    <m/>
    <m/>
    <s v="'05011987037526"/>
    <s v="'05011987037540"/>
    <m/>
  </r>
  <r>
    <s v="YES"/>
    <n v="44773905"/>
    <s v=" ADVANCE 4T AX7 10W30 SM CX 12X1L"/>
    <s v="12x1L"/>
    <x v="0"/>
    <x v="1"/>
    <x v="0"/>
    <s v="Shell Brand"/>
    <m/>
    <s v="ADVANCE 4T AX7 10W30 SM GRANEL"/>
    <s v="Local"/>
    <s v="N"/>
    <d v="2016-10-10T00:00:00"/>
    <s v="Premium"/>
    <m/>
    <s v="NO"/>
    <s v="NA"/>
    <s v="NA"/>
    <s v="NA"/>
    <s v="Shell Ilha"/>
    <s v="001F4016002W22A1SN"/>
    <s v="001F4016"/>
    <s v="002W22"/>
    <s v="A1SN"/>
    <n v="2710193200"/>
    <s v="1 L"/>
    <s v="Pre Printed"/>
    <m/>
    <m/>
    <m/>
    <s v="'05011987022942"/>
    <s v="'05011987022959"/>
    <m/>
  </r>
  <r>
    <s v="YES"/>
    <n v="45273905"/>
    <s v="OMALA S2 G 680 CX 12X1L"/>
    <s v="12x1L"/>
    <x v="0"/>
    <x v="1"/>
    <x v="0"/>
    <s v="Shell Brand"/>
    <m/>
    <s v="OMALA S2 G 680 GRANEL"/>
    <s v="Local"/>
    <s v="Y"/>
    <d v="2017-11-15T00:00:00"/>
    <s v="Mainstream"/>
    <m/>
    <s v="NO"/>
    <s v="NA"/>
    <s v="NA"/>
    <s v="NA"/>
    <s v="Shell Ilha"/>
    <s v="001D7840002W1YA1SN"/>
    <s v="001D7840"/>
    <s v="002W1Y"/>
    <s v="A1SN"/>
    <n v="2710193200"/>
    <s v="1 L"/>
    <s v="Pre Printed"/>
    <m/>
    <m/>
    <m/>
    <s v="'05011987041271"/>
    <s v="'05011987041288"/>
    <m/>
  </r>
  <r>
    <s v="YES"/>
    <n v="44973967"/>
    <s v="SHELL GADINIA S3 30 TB1000L"/>
    <s v="1000L"/>
    <x v="0"/>
    <x v="1"/>
    <x v="2"/>
    <s v="Shell Brand"/>
    <m/>
    <s v="SHELL GADINIA S3 30 GRANEL"/>
    <s v="Local"/>
    <s v="N"/>
    <d v="2017-08-21T00:00:00"/>
    <s v="Mainstream"/>
    <m/>
    <s v="NO"/>
    <s v="NA"/>
    <s v="NA"/>
    <s v="NA"/>
    <s v="Shell Ilha"/>
    <s v="001G1522002VJWA309"/>
    <s v="001G1522"/>
    <s v="002VJW"/>
    <s v="A309"/>
    <n v="2710193200"/>
    <s v="TB 1000"/>
    <s v="Post Printed"/>
    <m/>
    <m/>
    <m/>
    <s v="5011987035577"/>
    <m/>
    <m/>
  </r>
  <r>
    <s v="YES"/>
    <n v="44974801"/>
    <s v="SHELL GADINIA S3 40 GRANEL"/>
    <s v="GRANEL"/>
    <x v="0"/>
    <x v="1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1176A03Q"/>
    <s v="001G1523"/>
    <s v="001176"/>
    <s v="A03Q"/>
    <n v="2710193200"/>
    <s v="GRANEL"/>
    <s v="NO Label"/>
    <m/>
    <m/>
    <m/>
    <m/>
    <m/>
    <m/>
  </r>
  <r>
    <s v="YES"/>
    <n v="44974809"/>
    <s v="SHELL GADINIA S3 40 TB 209L"/>
    <s v="209L"/>
    <x v="0"/>
    <x v="1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2VSHA309"/>
    <s v="001G1523"/>
    <s v="002VSH"/>
    <s v="A309"/>
    <n v="2710193200"/>
    <s v="TAMBOR"/>
    <s v="Post Printed"/>
    <m/>
    <m/>
    <m/>
    <s v="5011987035539"/>
    <m/>
    <m/>
  </r>
  <r>
    <s v="YES"/>
    <n v="45274809"/>
    <s v="SPIRAX S1 ATF TASA TB 209L"/>
    <s v="209L"/>
    <x v="0"/>
    <x v="1"/>
    <x v="0"/>
    <s v="Shell Brand"/>
    <m/>
    <s v="SPIRAX S1 ATF TASA GRANEL"/>
    <s v="Local"/>
    <s v="Y"/>
    <d v="2011-10-24T00:00:00"/>
    <s v="Mainstream"/>
    <m/>
    <s v="NO"/>
    <s v="NA"/>
    <s v="NA"/>
    <s v="NA"/>
    <s v="Shell Ilha"/>
    <s v="001D8294002VSHA309"/>
    <s v="001D8294"/>
    <s v="002VSH"/>
    <s v="A309"/>
    <n v="2710199200"/>
    <s v="TAMBOR"/>
    <s v="Post Printed"/>
    <m/>
    <m/>
    <m/>
    <s v="5011987193109"/>
    <m/>
    <m/>
  </r>
  <r>
    <s v="YES"/>
    <n v="45374809"/>
    <s v="SPIRAX S4 CX 10W TB 209L EXPO"/>
    <s v="209L"/>
    <x v="0"/>
    <x v="1"/>
    <x v="1"/>
    <s v="Shell Brand"/>
    <m/>
    <s v="SPIRAX S4 CX 10W GRANEL"/>
    <s v="Local"/>
    <s v="N"/>
    <d v="2017-05-01T00:00:00"/>
    <s v="Mainstream"/>
    <m/>
    <s v="NO"/>
    <s v="NA"/>
    <s v="NA"/>
    <s v="NA"/>
    <s v="Shell Ilha"/>
    <s v="001D8249002VSHA1PU"/>
    <s v="001D8249"/>
    <s v="002VSH"/>
    <s v="A1PU"/>
    <n v="2710199200"/>
    <s v="TAMBOR"/>
    <s v="Post Printed"/>
    <m/>
    <m/>
    <n v="550047156"/>
    <s v="5011987034938"/>
    <m/>
    <m/>
  </r>
  <r>
    <s v="YES"/>
    <n v="44974855"/>
    <s v="SHELL GADINIA S3 40 FR 20L"/>
    <s v="20L"/>
    <x v="0"/>
    <x v="1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2VWLA309"/>
    <s v="001G1523"/>
    <s v="002VWL"/>
    <s v="A309"/>
    <n v="2710193200"/>
    <s v="BOMBONA"/>
    <s v="Pre Printed"/>
    <m/>
    <m/>
    <m/>
    <s v="'05011987037533"/>
    <s v="'05011987037557"/>
    <m/>
  </r>
  <r>
    <s v="YES"/>
    <n v="45274855"/>
    <s v="SPIRAX S1 ATF TASA FR. 20LT."/>
    <s v="20L"/>
    <x v="0"/>
    <x v="1"/>
    <x v="0"/>
    <s v="Shell Brand"/>
    <m/>
    <s v="SPIRAX S1 ATF TASA GRANEL"/>
    <s v="Local"/>
    <s v="Y"/>
    <d v="2011-11-11T00:00:00"/>
    <s v="Mainstream"/>
    <m/>
    <s v="NO"/>
    <s v="NA"/>
    <s v="NA"/>
    <s v="NA"/>
    <s v="Shell Ilha"/>
    <s v="001D8294002VPNA309"/>
    <s v="001D8294"/>
    <s v="002VPN"/>
    <s v="A309"/>
    <n v="2710199200"/>
    <s v="BOMBONA"/>
    <s v="Pre Printed"/>
    <m/>
    <m/>
    <m/>
    <s v="'05011987193123"/>
    <m/>
    <m/>
  </r>
  <r>
    <s v="YES"/>
    <n v="44774905"/>
    <s v="ADVANCE 4T AX7 10W40 SM/MA2 CX12X1L EXPO"/>
    <s v="12x1L"/>
    <x v="1"/>
    <x v="1"/>
    <x v="1"/>
    <s v="Shell Brand"/>
    <m/>
    <s v="ADVANCE 4T AX7 10W-40 SM/MA2 GRANEL"/>
    <s v="Local"/>
    <s v="N"/>
    <d v="2019-09-01T00:00:00"/>
    <s v="Premium"/>
    <m/>
    <s v="NO"/>
    <s v="NA"/>
    <s v="NA"/>
    <s v="NA"/>
    <s v="Shell Ilha"/>
    <s v="001F4017002W22A1PU"/>
    <s v="001F4017"/>
    <s v="002W22"/>
    <s v="A1PU"/>
    <n v="2710193200"/>
    <s v="1 L"/>
    <s v="Pre Printed"/>
    <m/>
    <m/>
    <n v="550053410"/>
    <s v="'05011987066052"/>
    <s v="'05011987066076"/>
    <m/>
  </r>
  <r>
    <s v="YES"/>
    <n v="45274905"/>
    <s v="SPIRAX S1 ATF TASA CX. 12X1L"/>
    <s v="12x1L"/>
    <x v="0"/>
    <x v="1"/>
    <x v="0"/>
    <s v="Shell Brand"/>
    <m/>
    <s v="SPIRAX S1 ATF TASA GRANEL"/>
    <s v="Local"/>
    <s v="Y"/>
    <d v="2011-10-24T00:00:00"/>
    <s v="Mainstream"/>
    <m/>
    <s v="NO"/>
    <s v="NA"/>
    <s v="NA"/>
    <s v="NA"/>
    <s v="Shell Ilha"/>
    <s v="001D8294002W1ZA1SN"/>
    <s v="001D8294"/>
    <s v="002W1Z"/>
    <s v="A1SN"/>
    <n v="2710199200"/>
    <s v="1 L"/>
    <s v="Pre Printed"/>
    <m/>
    <m/>
    <m/>
    <s v="'05011987191563"/>
    <s v="'05011987863712"/>
    <m/>
  </r>
  <r>
    <s v="YES"/>
    <n v="44974967"/>
    <s v="SHELL GADINIA S3 40 TB1000L"/>
    <s v="1000L"/>
    <x v="0"/>
    <x v="1"/>
    <x v="2"/>
    <s v="Shell Brand"/>
    <m/>
    <s v="SHELL GADINIA S3 40 GRANEL"/>
    <s v="Local"/>
    <s v="N"/>
    <d v="2017-08-21T00:00:00"/>
    <s v="Mainstream"/>
    <m/>
    <s v="NO"/>
    <s v="NA"/>
    <s v="NA"/>
    <s v="NA"/>
    <s v="Shell Ilha"/>
    <s v="001G1523002VJWA309"/>
    <s v="001G1523"/>
    <s v="002VJW"/>
    <s v="A309"/>
    <n v="2710193200"/>
    <s v="TB 1000"/>
    <s v="Post Printed"/>
    <m/>
    <m/>
    <m/>
    <s v="5011987035584"/>
    <m/>
    <m/>
  </r>
  <r>
    <s v="YES"/>
    <n v="44975809"/>
    <s v="GADINIA S3 30 TB 209L EXPO"/>
    <s v="209L"/>
    <x v="1"/>
    <x v="1"/>
    <x v="5"/>
    <s v="Shell Brand"/>
    <m/>
    <s v="SHELL GADINIA S3 30 GRANEL"/>
    <s v="Local"/>
    <s v="N"/>
    <d v="2019-09-01T00:00:00"/>
    <s v="Mainstream"/>
    <m/>
    <s v="NO"/>
    <s v="NA"/>
    <s v="NA"/>
    <s v="NA"/>
    <s v="Shell Ilha"/>
    <s v="001G1522002VSHA1PU"/>
    <s v="001G1522"/>
    <s v="002VSH"/>
    <s v="A1PU"/>
    <n v="2710193200"/>
    <s v="TAMBOR"/>
    <s v="Post Printed"/>
    <m/>
    <m/>
    <m/>
    <s v="5011987051119"/>
    <m/>
    <m/>
  </r>
  <r>
    <s v="YES"/>
    <n v="45275809"/>
    <s v="SPIRAX S2 A 140 TB 209L"/>
    <s v="209L"/>
    <x v="0"/>
    <x v="1"/>
    <x v="0"/>
    <s v="Shell Brand"/>
    <m/>
    <s v="SPIRAX S2 A 140 GRANEL"/>
    <s v="Local"/>
    <s v="Y"/>
    <d v="2011-11-21T00:00:00"/>
    <s v="Mainstream"/>
    <m/>
    <s v="NO"/>
    <s v="NA"/>
    <s v="NA"/>
    <s v="NA"/>
    <s v="Shell Ilha"/>
    <s v="001D8274002VSHA309"/>
    <s v="001D8274"/>
    <s v="002VSH"/>
    <s v="A309"/>
    <n v="2710193200"/>
    <s v="TAMBOR"/>
    <s v="Post Printed"/>
    <m/>
    <m/>
    <m/>
    <s v="5011987193727"/>
    <m/>
    <m/>
  </r>
  <r>
    <s v="YES"/>
    <n v="45375809"/>
    <s v="SPIRAX S4 CX 30 TB 209L EXPO"/>
    <s v="209L"/>
    <x v="0"/>
    <x v="1"/>
    <x v="1"/>
    <s v="Shell Brand"/>
    <m/>
    <s v="SPIRAX S4 CX 30 GRANEL"/>
    <s v="Local"/>
    <s v="N"/>
    <d v="2017-09-06T00:00:00"/>
    <s v="Mainstream"/>
    <m/>
    <s v="NO"/>
    <s v="NA"/>
    <s v="NA"/>
    <s v="NA"/>
    <s v="Shell Ilha"/>
    <s v="001D8250002VSHA1PU"/>
    <s v="001D8250"/>
    <s v="002VSH"/>
    <s v="A1PU"/>
    <n v="2710199200"/>
    <s v="TAMBOR"/>
    <s v="Post Printed"/>
    <m/>
    <m/>
    <n v="550047157"/>
    <s v="5011987034945"/>
    <m/>
    <m/>
  </r>
  <r>
    <s v="YES"/>
    <n v="44775855"/>
    <s v="FENDT SUPER HYD 68 FR 20L"/>
    <s v="20L"/>
    <x v="0"/>
    <x v="0"/>
    <x v="0"/>
    <s v="AGCO"/>
    <m/>
    <s v="TELLUS S2 V 68 GRANEL"/>
    <s v="Local"/>
    <s v="N"/>
    <d v="2021-11-17T00:00:00"/>
    <s v="Mainstream"/>
    <m/>
    <s v="NO"/>
    <s v="NA"/>
    <s v="NA"/>
    <s v="NA"/>
    <s v="Shell Ilha"/>
    <s v="001J4116002VNAA309"/>
    <s v="001J4116"/>
    <s v="002VNA"/>
    <s v="A309"/>
    <n v="27101932"/>
    <s v="BOMBONA"/>
    <s v="Pre Printed"/>
    <m/>
    <m/>
    <m/>
    <m/>
    <m/>
    <m/>
  </r>
  <r>
    <s v="YES"/>
    <n v="45275855"/>
    <s v="SPIRAX S2 A 140 FR. 20LT."/>
    <s v="20L"/>
    <x v="0"/>
    <x v="1"/>
    <x v="0"/>
    <s v="Shell Brand"/>
    <m/>
    <s v="SPIRAX S2 A 140 GRANEL"/>
    <s v="Local"/>
    <s v="Y"/>
    <d v="2011-10-18T00:00:00"/>
    <s v="Mainstream"/>
    <m/>
    <s v="NO"/>
    <s v="NA"/>
    <s v="NA"/>
    <s v="NA"/>
    <s v="Shell Ilha"/>
    <s v="001D8274002VPLA309"/>
    <s v="001D8274"/>
    <s v="002VPL"/>
    <s v="A309"/>
    <n v="2710193200"/>
    <s v="BOMBONA"/>
    <s v="Pre Printed"/>
    <m/>
    <m/>
    <m/>
    <s v="'05011987193741"/>
    <m/>
    <m/>
  </r>
  <r>
    <s v="YES"/>
    <n v="45275905"/>
    <s v="SPIRAX S2 A 140 CX. 12X1L"/>
    <s v="12x1L"/>
    <x v="0"/>
    <x v="1"/>
    <x v="0"/>
    <s v="Shell Brand"/>
    <m/>
    <s v="SPIRAX S2 A 140 GRANEL"/>
    <s v="Local"/>
    <s v="Y"/>
    <d v="2011-10-14T00:00:00"/>
    <s v="Mainstream"/>
    <m/>
    <s v="NO"/>
    <s v="NA"/>
    <s v="NA"/>
    <s v="NA"/>
    <s v="Shell Ilha"/>
    <s v="001D8274002W1YA1SN"/>
    <s v="001D8274"/>
    <s v="002W1Y"/>
    <s v="A1SN"/>
    <n v="2710193200"/>
    <s v="1 L"/>
    <s v="Pre Printed"/>
    <m/>
    <m/>
    <m/>
    <s v="'05011987191419"/>
    <s v="'05011987863729"/>
    <m/>
  </r>
  <r>
    <s v="YES"/>
    <n v="41076809"/>
    <s v="HELIX HX8 PROFESSIONAL AV 5W40 TB 209L"/>
    <s v="209L"/>
    <x v="0"/>
    <x v="1"/>
    <x v="0"/>
    <s v="Shell Brand"/>
    <m/>
    <s v="HELIX HX8 PROFESSIONAL AV 5W40 GRANEL"/>
    <s v="Local"/>
    <s v="N"/>
    <d v="2016-07-04T00:00:00"/>
    <s v="Premium"/>
    <m/>
    <s v="NO"/>
    <s v="NA"/>
    <s v="NA"/>
    <s v="NA"/>
    <s v="Shell Ilha"/>
    <s v="001G0386002VSHA309"/>
    <s v="001G0386"/>
    <s v="002VSH"/>
    <s v="A309"/>
    <n v="2710193200"/>
    <s v="TAMBOR"/>
    <s v="Post Printed"/>
    <m/>
    <m/>
    <m/>
    <s v="5011987860322"/>
    <m/>
    <m/>
  </r>
  <r>
    <s v="YES"/>
    <n v="45276809"/>
    <s v="SPIRAX S2 A 85W-140 TB 209L"/>
    <s v="209L"/>
    <x v="0"/>
    <x v="1"/>
    <x v="0"/>
    <s v="Shell Brand"/>
    <m/>
    <s v="SPIRAX S2 A 85W-140 GRANEL"/>
    <s v="Local"/>
    <s v="Y"/>
    <d v="2011-10-14T00:00:00"/>
    <s v="Mainstream"/>
    <m/>
    <s v="NO"/>
    <s v="NA"/>
    <s v="NA"/>
    <s v="NA"/>
    <s v="Shell Ilha"/>
    <s v="001D8277002VSHA309"/>
    <s v="001D8277"/>
    <s v="002VSH"/>
    <s v="A309"/>
    <n v="2710193200"/>
    <s v="TAMBOR"/>
    <s v="Post Printed"/>
    <m/>
    <m/>
    <m/>
    <s v="5011987193444"/>
    <m/>
    <m/>
  </r>
  <r>
    <s v="YES"/>
    <n v="45376809"/>
    <s v="SPIRAX S4 CX 50 TB 209L EXPO"/>
    <s v="209L"/>
    <x v="0"/>
    <x v="1"/>
    <x v="1"/>
    <s v="Shell Brand"/>
    <m/>
    <s v="SPIRAX S4 CX 50 GRANEL EXPO"/>
    <s v="Local"/>
    <s v="N"/>
    <d v="2017-05-01T00:00:00"/>
    <s v="Mainstream"/>
    <m/>
    <s v="NO"/>
    <s v="NA"/>
    <s v="NA"/>
    <s v="NA"/>
    <s v="Shell Ilha"/>
    <s v="001D8252002VSHA1PU"/>
    <s v="001D8252"/>
    <s v="002VSH"/>
    <s v="A1PU"/>
    <n v="2710199200"/>
    <s v="TAMBOR"/>
    <s v="Post Printed"/>
    <m/>
    <m/>
    <n v="550047158"/>
    <s v="5011987034952"/>
    <m/>
    <m/>
  </r>
  <r>
    <s v="YES"/>
    <n v="52876816"/>
    <s v="GADUS S3 T100 2 BALDE"/>
    <s v="18KG"/>
    <x v="0"/>
    <x v="1"/>
    <x v="0"/>
    <s v="Shell Brand"/>
    <m/>
    <s v="Importado"/>
    <s v="Importado"/>
    <s v="Y"/>
    <d v="2012-05-09T00:00:00"/>
    <s v="Premium"/>
    <m/>
    <s v="NO"/>
    <s v="NA"/>
    <s v="NA"/>
    <s v="NA"/>
    <s v="GRETZ (França)"/>
    <s v="001D8549002VMEA246"/>
    <s v="001D8549"/>
    <s v="002VME"/>
    <s v="A246"/>
    <n v="2710199900"/>
    <s v="TAMBOR"/>
    <s v="etiqueta nacionalização"/>
    <m/>
    <m/>
    <n v="550028089"/>
    <m/>
    <m/>
    <m/>
  </r>
  <r>
    <s v="YES"/>
    <n v="44776855"/>
    <s v="FENDT PREMIUM TRANS 10W-30 FR 20L"/>
    <s v="20L"/>
    <x v="0"/>
    <x v="0"/>
    <x v="0"/>
    <s v="AGCO"/>
    <m/>
    <s v="SPIRAX S4 TXM GRANEL"/>
    <s v="Local"/>
    <s v="N"/>
    <d v="2021-11-22T00:00:00"/>
    <s v="Mainstream"/>
    <m/>
    <s v="NO"/>
    <s v="NA"/>
    <s v="NA"/>
    <s v="NA"/>
    <s v="Shell Ilha"/>
    <s v="001J3955002VNAA309"/>
    <s v="001J3955"/>
    <s v="002VNA"/>
    <s v="A309"/>
    <n v="27101932"/>
    <s v="BOMBONA"/>
    <s v="Pre Printed"/>
    <m/>
    <m/>
    <m/>
    <m/>
    <m/>
    <m/>
  </r>
  <r>
    <s v="YES"/>
    <n v="45276855"/>
    <s v="SPIRAX S2 A 85W-140 FR. 20LT."/>
    <s v="20L"/>
    <x v="0"/>
    <x v="1"/>
    <x v="0"/>
    <s v="Shell Brand"/>
    <m/>
    <s v="SPIRAX S2 A 85W-140 GRANEL"/>
    <s v="Local"/>
    <s v="Y"/>
    <d v="2011-11-07T00:00:00"/>
    <s v="Mainstream"/>
    <m/>
    <s v="NO"/>
    <s v="NA"/>
    <s v="NA"/>
    <s v="NA"/>
    <s v="Shell Ilha"/>
    <s v="001D8277002VPLA309"/>
    <s v="001D8277"/>
    <s v="002VPL"/>
    <s v="A309"/>
    <n v="2710193200"/>
    <s v="BOMBONA"/>
    <s v="Pre Printed"/>
    <m/>
    <m/>
    <m/>
    <s v="'05011987193505"/>
    <m/>
    <m/>
  </r>
  <r>
    <s v="YES"/>
    <n v="41076905"/>
    <s v="HELIX HX8 PROFESSIONAL AV 5W40 CX 12X1L"/>
    <s v="12x1L"/>
    <x v="0"/>
    <x v="1"/>
    <x v="0"/>
    <s v="Shell Brand"/>
    <m/>
    <s v="HELIX HX8 PROFESSIONAL AV 5W40 GRANEL"/>
    <s v="Local"/>
    <s v="N"/>
    <d v="2016-10-10T00:00:00"/>
    <s v="Premium"/>
    <m/>
    <s v="NO"/>
    <s v="NA"/>
    <s v="NA"/>
    <s v="NA"/>
    <s v="Shell Ilha"/>
    <s v="001G0386002WL0A1SN"/>
    <s v="001G0386"/>
    <s v="002WL0"/>
    <s v="A1SN"/>
    <n v="2710193200"/>
    <s v="1 L"/>
    <s v="Pre Printed"/>
    <m/>
    <m/>
    <m/>
    <s v="'05011987860278"/>
    <s v="'05011987860285"/>
    <m/>
  </r>
  <r>
    <s v="YES"/>
    <n v="45276905"/>
    <s v="SPIRAX S2 A 85W-140 CX 12X1L"/>
    <s v="12x1L"/>
    <x v="0"/>
    <x v="1"/>
    <x v="0"/>
    <s v="Shell Brand"/>
    <m/>
    <s v="SPIRAX S2 A 85W-140 GRANEL"/>
    <s v="Local"/>
    <s v="N"/>
    <d v="2017-01-07T00:00:00"/>
    <s v="Mainstream"/>
    <m/>
    <s v="NO"/>
    <s v="NA"/>
    <s v="NA"/>
    <s v="NA"/>
    <s v="Shell Ilha"/>
    <s v="001D8277002W1YA1SN"/>
    <s v="001D8277"/>
    <s v="002W1Y"/>
    <s v="A1SN"/>
    <n v="2710193200"/>
    <s v="1 L"/>
    <s v="Pre Printed"/>
    <m/>
    <m/>
    <m/>
    <s v="'05011987863750"/>
    <s v="'05011987863774"/>
    <m/>
  </r>
  <r>
    <s v="YES"/>
    <n v="41576909"/>
    <s v="BMW TWINPOWER TURBO LL04 5W30 CX 12X1L"/>
    <s v="12x1L"/>
    <x v="1"/>
    <x v="0"/>
    <x v="0"/>
    <s v="BMW"/>
    <m/>
    <s v="Importado"/>
    <s v="Importado"/>
    <s v="Y"/>
    <d v="2015-09-17T00:00:00"/>
    <s v="Mainstream"/>
    <m/>
    <s v="YES"/>
    <n v="41581909"/>
    <s v="BMW TWINPOWER TURBO LL04 5W30 N CX 12X1L"/>
    <s v="1L"/>
    <s v="SOPUS (EUA)"/>
    <s v="001F4046002XJWA558"/>
    <s v="001F4046"/>
    <s v="002XJW"/>
    <s v="A558"/>
    <n v="2710193200"/>
    <s v="1 L"/>
    <s v="etiqueta nacionalização"/>
    <m/>
    <m/>
    <n v="550042382"/>
    <m/>
    <m/>
    <m/>
  </r>
  <r>
    <s v="YES"/>
    <n v="52877807"/>
    <s v="GADUS S3 T220 2 TAMBOR "/>
    <s v="180 KG"/>
    <x v="0"/>
    <x v="1"/>
    <x v="0"/>
    <s v="Shell Brand"/>
    <m/>
    <s v="Importado"/>
    <s v="Importado"/>
    <s v="Y"/>
    <d v="2016-12-11T00:00:00"/>
    <s v="Premium"/>
    <m/>
    <s v="NO"/>
    <s v="NA"/>
    <s v="NA"/>
    <s v="NA"/>
    <s v="GLC (Alemanha)"/>
    <s v="001D8546002VH7A246"/>
    <s v="001D8546"/>
    <s v="002VH7"/>
    <s v="A246"/>
    <n v="2710199900"/>
    <s v="TAMBOR"/>
    <s v="etiqueta nacionalização"/>
    <m/>
    <m/>
    <n v="550028060"/>
    <m/>
    <m/>
    <m/>
  </r>
  <r>
    <s v="YES"/>
    <n v="41077809"/>
    <s v="HELIX HX8 PROFESSIONAL AF 5W30 TB 209L"/>
    <s v="209L"/>
    <x v="0"/>
    <x v="1"/>
    <x v="0"/>
    <s v="Shell Brand"/>
    <m/>
    <s v="HELIX HX8 PROFESSIONAL AF 5W30 GRANEL"/>
    <s v="Local"/>
    <s v="N"/>
    <d v="2017-07-11T00:00:00"/>
    <s v="Premium"/>
    <m/>
    <s v="NO"/>
    <s v="NA"/>
    <s v="NA"/>
    <s v="NA"/>
    <s v="Shell Ilha"/>
    <s v="001G4046002VSHA309"/>
    <s v="001G4046"/>
    <s v="002VSH"/>
    <s v="A309"/>
    <n v="2710193200"/>
    <s v="TAMBOR"/>
    <s v="Post Printed"/>
    <m/>
    <m/>
    <m/>
    <s v="5011987037915"/>
    <m/>
    <m/>
  </r>
  <r>
    <s v="YES"/>
    <n v="45277809"/>
    <s v="SPIRAX S2 G 90 TB 209L"/>
    <s v="209L"/>
    <x v="0"/>
    <x v="1"/>
    <x v="0"/>
    <s v="Shell Brand"/>
    <m/>
    <s v="SPIRAX S2 G 90 GRANEL"/>
    <s v="Local"/>
    <s v="Y"/>
    <d v="2011-11-01T00:00:00"/>
    <s v="Mainstream"/>
    <m/>
    <s v="NO"/>
    <s v="NA"/>
    <s v="NA"/>
    <s v="NA"/>
    <s v="Shell Ilha"/>
    <s v="001D8262002VSHA309"/>
    <s v="001D8262"/>
    <s v="002VSH"/>
    <s v="A309"/>
    <n v="2710193200"/>
    <s v="TAMBOR"/>
    <s v="Post Printed"/>
    <m/>
    <m/>
    <m/>
    <s v="5011987193932"/>
    <m/>
    <m/>
  </r>
  <r>
    <s v="YES"/>
    <n v="52877816"/>
    <s v="GADUS S3 T220 2 BALDE"/>
    <s v="18KG"/>
    <x v="0"/>
    <x v="1"/>
    <x v="0"/>
    <s v="Shell Brand"/>
    <m/>
    <s v="Importado"/>
    <s v="Importado"/>
    <s v="Y"/>
    <d v="2012-05-14T00:00:00"/>
    <s v="Premium"/>
    <m/>
    <s v="NO"/>
    <s v="NA"/>
    <s v="NA"/>
    <s v="NA"/>
    <s v="GRETZ (França)"/>
    <s v="001D8546002VMEA246"/>
    <s v="001D8546"/>
    <s v="002VME"/>
    <s v="A246"/>
    <n v="2710199900"/>
    <s v="TAMBOR"/>
    <s v="etiqueta nacionalização"/>
    <m/>
    <m/>
    <n v="550028053"/>
    <m/>
    <m/>
    <m/>
  </r>
  <r>
    <s v="YES"/>
    <n v="45877849"/>
    <s v="OMALA S4 WE 220 TB 209L"/>
    <s v="209L"/>
    <x v="0"/>
    <x v="1"/>
    <x v="0"/>
    <s v="Shell Brand"/>
    <m/>
    <s v="Importado"/>
    <s v="Importado"/>
    <s v="N"/>
    <d v="2016-09-06T00:00:00"/>
    <s v="Premium"/>
    <m/>
    <s v="NO"/>
    <s v="NA"/>
    <s v="NA"/>
    <s v="NA"/>
    <s v="GRETZ (França)"/>
    <s v="001D7857002VSHA1P5"/>
    <s v="001D7857"/>
    <s v="002VSH"/>
    <s v="A1P5"/>
    <n v="3403990000"/>
    <s v="TAMBOR"/>
    <s v="etiqueta nacionalização"/>
    <m/>
    <m/>
    <n v="550027185"/>
    <m/>
    <m/>
    <m/>
  </r>
  <r>
    <s v="YES"/>
    <n v="44777855"/>
    <s v="FENDT PREMIUM GRADE 15W-40 FR 20L"/>
    <s v="20L"/>
    <x v="0"/>
    <x v="0"/>
    <x v="0"/>
    <s v="AGCO"/>
    <m/>
    <s v="Rimula RT4 L 15W-40 (CK-4) GRANEL"/>
    <s v="Local"/>
    <s v="N"/>
    <d v="2021-11-18T00:00:00"/>
    <s v="Mainstream"/>
    <m/>
    <s v="NO"/>
    <s v="NA"/>
    <s v="NA"/>
    <s v="NA"/>
    <s v="Shell Ilha"/>
    <s v="001J3904002VNAA309"/>
    <s v="001J3904"/>
    <s v="002VNA"/>
    <s v="A309"/>
    <n v="27101932"/>
    <s v="BOMBONA"/>
    <s v="Pre Printed"/>
    <m/>
    <m/>
    <m/>
    <m/>
    <m/>
    <m/>
  </r>
  <r>
    <s v="YES"/>
    <n v="45277855"/>
    <s v="SPIRAX S2 G 90 FR. 20LT."/>
    <s v="20L"/>
    <x v="0"/>
    <x v="1"/>
    <x v="0"/>
    <s v="Shell Brand"/>
    <m/>
    <s v="SPIRAX S2 G 90 GRANEL"/>
    <s v="Local"/>
    <s v="Y"/>
    <d v="2011-10-11T00:00:00"/>
    <s v="Mainstream"/>
    <m/>
    <s v="NO"/>
    <s v="NA"/>
    <s v="NA"/>
    <s v="NA"/>
    <s v="Shell Ilha"/>
    <s v="001D8262002VPLA309"/>
    <s v="001D8262"/>
    <s v="002VPL"/>
    <s v="A309"/>
    <n v="2710193200"/>
    <s v="BOMBONA"/>
    <s v="Pre Printed"/>
    <m/>
    <m/>
    <m/>
    <s v="'05011987193949"/>
    <m/>
    <m/>
  </r>
  <r>
    <s v="YES"/>
    <n v="45877860"/>
    <s v="OMALA S4 WE 220 BALDE"/>
    <s v="18,92L"/>
    <x v="0"/>
    <x v="1"/>
    <x v="0"/>
    <s v="Shell Brand"/>
    <m/>
    <s v="Importado"/>
    <s v="Importado"/>
    <s v="Y"/>
    <d v="2013-10-18T00:00:00"/>
    <s v="Premium"/>
    <m/>
    <s v="NO"/>
    <s v="NA"/>
    <s v="NA"/>
    <s v="NA"/>
    <s v="GRETZ (França)"/>
    <s v="001D7857002VNXA1WJ"/>
    <s v="001D7857"/>
    <s v="002VNX"/>
    <s v="A1WJ"/>
    <n v="3403990000"/>
    <s v="BOMBONA"/>
    <s v="etiqueta nacionalização"/>
    <m/>
    <m/>
    <n v="550027184"/>
    <m/>
    <m/>
    <m/>
  </r>
  <r>
    <s v="YES"/>
    <n v="44477905"/>
    <s v="ADVANCE 4T AX7 10W30 SM SCOOTER CX 12X1L"/>
    <s v="12x1L"/>
    <x v="0"/>
    <x v="1"/>
    <x v="0"/>
    <s v="Shell Brand"/>
    <m/>
    <s v="ADVANCE 4T AX7 10W30 SM GRANEL"/>
    <s v="Local"/>
    <s v="N"/>
    <d v="2018-03-01T00:00:00"/>
    <s v="Premium"/>
    <m/>
    <s v="NO"/>
    <s v="NA"/>
    <s v="NA"/>
    <s v="NA"/>
    <s v="Shell Ilha"/>
    <s v="001F4016002W22A309"/>
    <s v="001F4016"/>
    <s v="002W22"/>
    <s v="A309"/>
    <n v="2710193200"/>
    <s v="1 L"/>
    <s v="Pre Printed"/>
    <m/>
    <m/>
    <m/>
    <s v="'05011987044531"/>
    <s v="'05011987044548"/>
    <m/>
  </r>
  <r>
    <s v="YES"/>
    <n v="41077905"/>
    <s v="HELIX HX8 PROFESSIONAL AF 5W30 CX 12X1L "/>
    <s v="12x1L"/>
    <x v="0"/>
    <x v="1"/>
    <x v="0"/>
    <s v="Shell Brand"/>
    <m/>
    <s v="HELIX HX8 PROFESSIONAL AF 5W30 GRANEL"/>
    <s v="Local"/>
    <s v="N"/>
    <d v="2017-07-11T00:00:00"/>
    <s v="Premium"/>
    <m/>
    <s v="NO"/>
    <s v="NA"/>
    <s v="NA"/>
    <s v="NA"/>
    <s v="Shell Ilha"/>
    <s v="001G4046002WL0A1SN"/>
    <s v="001G4046"/>
    <s v="002WL0"/>
    <s v="A1SN"/>
    <n v="2710193200"/>
    <s v="1 L"/>
    <s v="Pre Printed"/>
    <m/>
    <m/>
    <m/>
    <s v="'05011987038318"/>
    <s v="'05011987038288"/>
    <m/>
  </r>
  <r>
    <s v="YES"/>
    <n v="45277905"/>
    <s v="SPIRAX S2 G 90 CX. 12X1L"/>
    <s v="12x1L"/>
    <x v="0"/>
    <x v="1"/>
    <x v="0"/>
    <s v="Shell Brand"/>
    <m/>
    <s v="SPIRAX S2 G 90 GRANEL"/>
    <s v="Local"/>
    <s v="Y"/>
    <d v="2011-10-14T00:00:00"/>
    <s v="Mainstream"/>
    <m/>
    <s v="NO"/>
    <s v="NA"/>
    <s v="NA"/>
    <s v="NA"/>
    <s v="Shell Ilha"/>
    <s v="001D8262002W1YA1SN"/>
    <s v="001D8262"/>
    <s v="002W1Y"/>
    <s v="A1SN"/>
    <n v="2710193200"/>
    <s v="1 L"/>
    <s v="Pre Printed"/>
    <m/>
    <m/>
    <m/>
    <s v="'05011987191372"/>
    <s v="'05011987863736"/>
    <m/>
  </r>
  <r>
    <s v="YES"/>
    <n v="45278801"/>
    <s v="SPIRAX S3 AX 85W140 GRANEL"/>
    <s v="GRANEL"/>
    <x v="0"/>
    <x v="1"/>
    <x v="0"/>
    <s v="Shell Brand"/>
    <m/>
    <s v="SPIRAX S3 AX 85W-140 GRANEL"/>
    <s v="Local"/>
    <s v="N"/>
    <d v="2014-12-12T00:00:00"/>
    <s v="Mainstream"/>
    <m/>
    <s v="NO"/>
    <s v="NA"/>
    <s v="NA"/>
    <s v="NA"/>
    <s v="Shell Ilha"/>
    <s v="001D8282001176A03Q"/>
    <s v="001D8282"/>
    <s v="001176"/>
    <s v="A03Q"/>
    <n v="2710193200"/>
    <s v="GRANEL"/>
    <s v="NO Label"/>
    <m/>
    <m/>
    <m/>
    <m/>
    <m/>
    <m/>
  </r>
  <r>
    <s v="YES"/>
    <n v="52878807"/>
    <s v="GADUS S3 T460 1.5 TAMBOR"/>
    <s v="180 KG"/>
    <x v="0"/>
    <x v="1"/>
    <x v="0"/>
    <s v="Shell Brand"/>
    <m/>
    <s v="Importado"/>
    <s v="Importado"/>
    <s v="Y"/>
    <d v="2020-09-30T00:00:00"/>
    <s v="Premium"/>
    <m/>
    <s v="NO"/>
    <s v="NA"/>
    <s v="NA"/>
    <s v="NA"/>
    <s v="Shell Meer"/>
    <s v="001D8544002VH7A246"/>
    <s v="001D8544"/>
    <s v="002VH7"/>
    <s v="A246"/>
    <n v="2710199900"/>
    <s v="TAMBOR"/>
    <s v="etiqueta nacionalização"/>
    <m/>
    <m/>
    <n v="550028059"/>
    <m/>
    <m/>
    <m/>
  </r>
  <r>
    <s v="YES"/>
    <n v="41578809"/>
    <s v="BMW GROUP LL01FE 0W30 TB 209L"/>
    <s v="209L"/>
    <x v="0"/>
    <x v="0"/>
    <x v="0"/>
    <s v="BMW"/>
    <m/>
    <s v="BMW GROUP LL01FE 0W-30 GRANEL"/>
    <s v="Local"/>
    <s v="Y"/>
    <d v="2019-10-01T00:00:00"/>
    <s v="Mainstream"/>
    <m/>
    <s v="NO"/>
    <s v="NA"/>
    <s v="NA"/>
    <s v="NA"/>
    <s v="Shell Ilha"/>
    <s v="001F4280002VSHA558"/>
    <s v="001F4280"/>
    <s v="002VSH"/>
    <s v="A558"/>
    <n v="2710193200"/>
    <s v="TAMBOR"/>
    <s v="Pre Printed"/>
    <m/>
    <m/>
    <m/>
    <m/>
    <m/>
    <m/>
  </r>
  <r>
    <s v="YES"/>
    <n v="41078809"/>
    <s v="HEAT TRANSFER OIL S2 TB 209L EXPO"/>
    <s v="209L"/>
    <x v="0"/>
    <x v="1"/>
    <x v="1"/>
    <s v="Shell Brand"/>
    <m/>
    <s v="HEAT TRANSFER OIL S2 GRANEL EXPO"/>
    <s v="Local"/>
    <s v="N"/>
    <d v="2017-04-01T00:00:00"/>
    <s v="Mainstream"/>
    <m/>
    <s v="NO"/>
    <s v="NA"/>
    <s v="NA"/>
    <s v="NA"/>
    <s v="Shell Ilha"/>
    <s v="001D8388002VSHA1PU"/>
    <s v="001D8388"/>
    <s v="002VSH"/>
    <s v="A1PU"/>
    <n v="2710199300"/>
    <s v="TAMBOR"/>
    <s v="Post Printed"/>
    <m/>
    <m/>
    <n v="550047195"/>
    <s v="5011987034761"/>
    <m/>
    <m/>
  </r>
  <r>
    <s v="YES"/>
    <n v="45678809"/>
    <s v="SPIRAX S2 GD TB 209L"/>
    <s v="209L"/>
    <x v="0"/>
    <x v="1"/>
    <x v="0"/>
    <s v="Shell Brand"/>
    <m/>
    <s v="SPIRAX S2 GD GRANEL"/>
    <s v="Local"/>
    <s v="N"/>
    <d v="2015-03-12T00:00:00"/>
    <s v="Mainstream"/>
    <m/>
    <s v="NO"/>
    <s v="NA"/>
    <s v="NA"/>
    <s v="NA"/>
    <s v="Shell Ilha"/>
    <s v="001F3672002VSHA309"/>
    <s v="001F3672"/>
    <s v="002VSH"/>
    <s v="A309"/>
    <n v="2710193200"/>
    <s v="TAMBOR"/>
    <s v="Post Printed"/>
    <m/>
    <m/>
    <m/>
    <s v="5011987261556"/>
    <m/>
    <m/>
  </r>
  <r>
    <s v="YES"/>
    <n v="45278809"/>
    <s v="SPIRAX S3 AX 85W-140 TB 209L"/>
    <s v="209L"/>
    <x v="0"/>
    <x v="1"/>
    <x v="0"/>
    <s v="Shell Brand"/>
    <m/>
    <s v="SPIRAX S3 AX 85W-140 GRANEL"/>
    <s v="Local"/>
    <s v="Y"/>
    <d v="2012-01-09T00:00:00"/>
    <s v="Mainstream"/>
    <m/>
    <s v="NO"/>
    <s v="NA"/>
    <s v="NA"/>
    <s v="NA"/>
    <s v="Shell Ilha"/>
    <s v="001D8282002VSHA309"/>
    <s v="001D8282"/>
    <s v="002VSH"/>
    <s v="A309"/>
    <n v="2710193200"/>
    <s v="TAMBOR"/>
    <s v="Post Printed"/>
    <m/>
    <m/>
    <m/>
    <s v="5011987193307"/>
    <m/>
    <m/>
  </r>
  <r>
    <s v="YES"/>
    <n v="44778855"/>
    <s v="FENDT EXTRA TRANS 15W-40 FR 20L"/>
    <s v="20L"/>
    <x v="0"/>
    <x v="0"/>
    <x v="0"/>
    <s v="AGCO"/>
    <m/>
    <s v="SPIRAX S3 T GRANEL"/>
    <s v="Local"/>
    <s v="N"/>
    <d v="2021-11-25T00:00:00"/>
    <s v="Mainstream"/>
    <m/>
    <s v="NO"/>
    <s v="NA"/>
    <s v="NA"/>
    <s v="NA"/>
    <s v="Shell Ilha"/>
    <s v="001J3956002VNAA309"/>
    <s v="001J3956"/>
    <s v="002VNA"/>
    <s v="A309"/>
    <n v="27101932"/>
    <s v="BOMBONA"/>
    <s v="Pre Printed"/>
    <m/>
    <m/>
    <m/>
    <m/>
    <m/>
    <m/>
  </r>
  <r>
    <s v="YES"/>
    <n v="45678855"/>
    <s v="SPIRAX S2 GD FR 20L"/>
    <s v="20L"/>
    <x v="0"/>
    <x v="1"/>
    <x v="0"/>
    <s v="Shell Brand"/>
    <m/>
    <s v="SPIRAX S2 GD GRANEL"/>
    <s v="Local"/>
    <s v="N"/>
    <d v="2015-03-12T00:00:00"/>
    <s v="Mainstream"/>
    <m/>
    <s v="NO"/>
    <s v="NA"/>
    <s v="NA"/>
    <s v="NA"/>
    <s v="Shell Ilha"/>
    <s v="001F3672002VPLA309"/>
    <s v="001F3672"/>
    <s v="002VPL"/>
    <s v="A309"/>
    <n v="2710193200"/>
    <s v="BOMBONA"/>
    <s v="Pre Printed"/>
    <m/>
    <m/>
    <m/>
    <s v="'05011987261174"/>
    <m/>
    <m/>
  </r>
  <r>
    <s v="YES"/>
    <n v="44979809"/>
    <s v="GADINIA S3 40 TB 209L EXPO"/>
    <s v="209L"/>
    <x v="1"/>
    <x v="1"/>
    <x v="5"/>
    <s v="Shell Brand"/>
    <m/>
    <s v="SHELL GADINIA S3 40 GRANEL"/>
    <s v="Local"/>
    <s v="N"/>
    <d v="2019-09-01T00:00:00"/>
    <s v="Mainstream"/>
    <m/>
    <s v="NO"/>
    <s v="NA"/>
    <s v="NA"/>
    <s v="NA"/>
    <s v="Shell Ilha"/>
    <s v="001G1523002VSHA1PU"/>
    <s v="001G1523"/>
    <s v="002VSH"/>
    <s v="A1PU"/>
    <n v="2710193200"/>
    <s v="TAMBOR"/>
    <s v="Post Printed"/>
    <m/>
    <m/>
    <m/>
    <s v="5011987051126"/>
    <m/>
    <m/>
  </r>
  <r>
    <s v="YES"/>
    <n v="41079809"/>
    <s v="HELIX HX3 20W50 SL TB 209L EXPO"/>
    <s v="209L"/>
    <x v="0"/>
    <x v="1"/>
    <x v="1"/>
    <s v="Shell Brand"/>
    <m/>
    <s v="HELIX HX3 20W50 SL GRANEL"/>
    <s v="Local"/>
    <s v="N"/>
    <d v="2017-04-01T00:00:00"/>
    <s v="Mainstream"/>
    <m/>
    <s v="NO"/>
    <s v="NA"/>
    <s v="NA"/>
    <s v="NA"/>
    <s v="Shell Ilha"/>
    <s v="001E7931002VSHA1PU"/>
    <s v="001E7931"/>
    <s v="002VSH"/>
    <s v="A1PU"/>
    <n v="2710193200"/>
    <s v="TAMBOR"/>
    <s v="Post Printed"/>
    <m/>
    <m/>
    <n v="550047200"/>
    <s v="5011987034778"/>
    <m/>
    <m/>
  </r>
  <r>
    <s v="YES"/>
    <n v="45279809"/>
    <s v="SPIRAX S3 G 80W TB 209L"/>
    <s v="209L"/>
    <x v="0"/>
    <x v="1"/>
    <x v="0"/>
    <s v="Shell Brand"/>
    <m/>
    <s v="SPIRAX S3 G 80W GRANEL"/>
    <s v="Local"/>
    <s v="Y"/>
    <d v="2011-11-28T00:00:00"/>
    <s v="Mainstream"/>
    <m/>
    <s v="NO"/>
    <s v="NA"/>
    <s v="NA"/>
    <s v="NA"/>
    <s v="Shell Ilha"/>
    <s v="001D8264002VSHA309"/>
    <s v="001D8264"/>
    <s v="002VSH"/>
    <s v="A309"/>
    <n v="2710193200"/>
    <s v="TAMBOR"/>
    <s v="Post Printed"/>
    <m/>
    <m/>
    <m/>
    <s v="5011987193840"/>
    <m/>
    <m/>
  </r>
  <r>
    <s v="YES"/>
    <n v="45379809"/>
    <s v="TONNA S3 M 220 TB 209L EXPO"/>
    <s v="209L"/>
    <x v="0"/>
    <x v="1"/>
    <x v="1"/>
    <s v="Shell Brand"/>
    <m/>
    <s v="TONNA S3 M 220 GRANEL"/>
    <s v="Local"/>
    <s v="N"/>
    <d v="2017-10-02T00:00:00"/>
    <s v="Premium"/>
    <m/>
    <s v="NO"/>
    <s v="NA"/>
    <s v="NA"/>
    <s v="NA"/>
    <s v="Shell Ilha"/>
    <s v="001D7775002VSHA1PU"/>
    <s v="001D7775"/>
    <s v="002VSH"/>
    <s v="A1PU"/>
    <n v="2710193200"/>
    <s v="TAMBOR"/>
    <s v="Post Printed"/>
    <m/>
    <m/>
    <n v="550047155"/>
    <s v="5011987034976"/>
    <m/>
    <m/>
  </r>
  <r>
    <s v="YES"/>
    <n v="52879843"/>
    <s v="TACTIC EMV GADUS S3 T220 2 CX 10X250CC"/>
    <s v="10X0,25g"/>
    <x v="0"/>
    <x v="1"/>
    <x v="0"/>
    <s v="Shell Brand"/>
    <m/>
    <s v="Importado"/>
    <s v="Importado"/>
    <s v="Y"/>
    <d v="2012-04-03T00:00:00"/>
    <s v="Premium"/>
    <m/>
    <s v="NO"/>
    <s v="NA"/>
    <s v="NA"/>
    <s v="NA"/>
    <s v="GLC (Alemanha)"/>
    <s v="001D8559002WTWA04V"/>
    <s v="001D8559"/>
    <s v="002WTW"/>
    <s v="A04V"/>
    <n v="2710199900"/>
    <s v="PEQUENO EMBALADO"/>
    <s v="etiqueta nacionalização"/>
    <m/>
    <m/>
    <n v="550028261"/>
    <m/>
    <m/>
    <m/>
  </r>
  <r>
    <s v="YES"/>
    <n v="44779855"/>
    <s v="FENDT SUPER TRANS LS 80W-90 FR 20L"/>
    <s v="20L"/>
    <x v="0"/>
    <x v="0"/>
    <x v="0"/>
    <s v="AGCO"/>
    <m/>
    <s v="SPIRAX S3 AX 80W90 GRANEL"/>
    <s v="Local"/>
    <s v="N"/>
    <d v="2021-11-18T00:00:00"/>
    <s v="Mainstream"/>
    <m/>
    <s v="NO"/>
    <s v="NA"/>
    <s v="NA"/>
    <s v="NA"/>
    <s v="Shell Ilha"/>
    <s v="001J3954002VNAA309"/>
    <s v="001J3954"/>
    <s v="002VNA"/>
    <s v="A309"/>
    <n v="27101932"/>
    <s v="BOMBONA"/>
    <s v="Pre Printed"/>
    <m/>
    <m/>
    <m/>
    <m/>
    <m/>
    <m/>
  </r>
  <r>
    <s v="YES"/>
    <n v="45679855"/>
    <s v="OMALA S2 G 680 FR 20L EXPO"/>
    <s v="20L"/>
    <x v="0"/>
    <x v="1"/>
    <x v="1"/>
    <s v="Shell Brand"/>
    <m/>
    <s v="OMALA S2 G 680 GRANEL"/>
    <s v="Local"/>
    <s v="N"/>
    <d v="2019-09-01T00:00:00"/>
    <s v="Mainstream"/>
    <m/>
    <s v="NO"/>
    <s v="NA"/>
    <s v="NA"/>
    <s v="NA"/>
    <s v="Shell Ilha"/>
    <s v="001D7840002VWLA1PU"/>
    <s v="001D7840"/>
    <s v="002VWL"/>
    <s v="A1PU"/>
    <n v="2710193200"/>
    <s v="BOMBONA"/>
    <s v="Pre Printed"/>
    <m/>
    <m/>
    <m/>
    <s v="'05011987054691"/>
    <m/>
    <m/>
  </r>
  <r>
    <s v="YES"/>
    <n v="45279855"/>
    <s v="SPIRAX S3 G 80W FR. 20LT"/>
    <s v="20L"/>
    <x v="0"/>
    <x v="1"/>
    <x v="0"/>
    <s v="Shell Brand"/>
    <m/>
    <s v="SPIRAX S3 G 80W GRANEL"/>
    <s v="Local"/>
    <s v="Y"/>
    <d v="2011-11-28T00:00:00"/>
    <s v="Mainstream"/>
    <m/>
    <s v="NO"/>
    <s v="NA"/>
    <s v="NA"/>
    <s v="NA"/>
    <s v="Shell Ilha"/>
    <s v="001D8264002VPLA1SN"/>
    <s v="001D8264"/>
    <s v="002VPL"/>
    <s v="A1SN"/>
    <n v="2710193200"/>
    <s v="BOMBONA"/>
    <s v="Pre Printed"/>
    <m/>
    <m/>
    <m/>
    <m/>
    <m/>
    <m/>
  </r>
  <r>
    <s v="YES"/>
    <n v="40080809"/>
    <s v="MAXI PERFORM 5W40 508.88 509.99 TB 209L"/>
    <s v="209L"/>
    <x v="0"/>
    <x v="0"/>
    <x v="0"/>
    <s v="VW"/>
    <m/>
    <s v="HELIX HX8 PROFESSIONAL AV 5W40 GRANEL"/>
    <s v="Local"/>
    <s v="Y"/>
    <d v="2019-12-01T00:00:00"/>
    <s v="Mainstream"/>
    <m/>
    <s v="NO"/>
    <s v="NA"/>
    <s v="NA"/>
    <s v="NA"/>
    <s v="Shell Ilha"/>
    <s v="001H9073002XJIA798"/>
    <s v="001H9073"/>
    <s v="002XJI"/>
    <s v="A798"/>
    <n v="2710193200"/>
    <s v="TAMBOR"/>
    <s v="Pre Printed"/>
    <m/>
    <m/>
    <m/>
    <m/>
    <m/>
    <m/>
  </r>
  <r>
    <s v="YES"/>
    <n v="41080809"/>
    <s v="MF ENGINE GENUINE 15W40 TB 209L"/>
    <s v="209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VIDA309"/>
    <s v="001G3700"/>
    <s v="002VID"/>
    <s v="A309"/>
    <n v="2710193200"/>
    <s v="TAMBOR"/>
    <s v="Pre Printed"/>
    <m/>
    <m/>
    <m/>
    <m/>
    <m/>
    <m/>
  </r>
  <r>
    <s v="YES"/>
    <n v="45280809"/>
    <s v="SPIRAX S3 G 80W-90 TB 209L"/>
    <s v="209L"/>
    <x v="0"/>
    <x v="1"/>
    <x v="0"/>
    <s v="Shell Brand"/>
    <m/>
    <s v="SPIRAX S3 G 80W-90 GRANEL"/>
    <s v="Local"/>
    <s v="Y"/>
    <d v="2011-12-01T00:00:00"/>
    <s v="Mainstream"/>
    <m/>
    <s v="NO"/>
    <s v="NA"/>
    <s v="NA"/>
    <s v="NA"/>
    <s v="Shell Ilha"/>
    <s v="001D8265002VSHA309"/>
    <s v="001D8265"/>
    <s v="002VSH"/>
    <s v="A309"/>
    <n v="2710193200"/>
    <s v="TAMBOR"/>
    <s v="Post Printed"/>
    <m/>
    <m/>
    <m/>
    <s v="5011987193802"/>
    <m/>
    <m/>
  </r>
  <r>
    <s v="YES"/>
    <n v="45380809"/>
    <s v="TONNA S3 M 68 TB 209L EXPO"/>
    <s v="209L"/>
    <x v="0"/>
    <x v="1"/>
    <x v="1"/>
    <s v="Shell Brand"/>
    <m/>
    <s v="TONNA S3 M 68 GRANEL"/>
    <s v="Local"/>
    <s v="N"/>
    <d v="2017-04-01T00:00:00"/>
    <s v="Premium"/>
    <m/>
    <s v="NO"/>
    <s v="NA"/>
    <s v="NA"/>
    <s v="NA"/>
    <s v="Shell Ilha"/>
    <s v="001D7774002VSHA1PU"/>
    <s v="001D7774"/>
    <s v="002VSH"/>
    <s v="A1PU"/>
    <n v="2710193200"/>
    <s v="TAMBOR"/>
    <s v="Post Printed"/>
    <m/>
    <m/>
    <n v="550047154"/>
    <s v="5011987034983"/>
    <m/>
    <m/>
  </r>
  <r>
    <s v="YES"/>
    <n v="52880843"/>
    <s v="TACTIC EMV GADUS S3 V460D 2 CX 10X250CC"/>
    <s v="10X0,25g"/>
    <x v="0"/>
    <x v="1"/>
    <x v="0"/>
    <s v="Shell Brand"/>
    <m/>
    <s v="Importado"/>
    <s v="Importado"/>
    <s v="Y"/>
    <d v="2013-06-25T00:00:00"/>
    <s v="Premium"/>
    <m/>
    <s v="NO"/>
    <s v="NA"/>
    <s v="NA"/>
    <s v="NA"/>
    <s v="GLC (Alemanha)"/>
    <s v="001D8558002WTWA04V"/>
    <s v="001D8558"/>
    <s v="002WTW"/>
    <s v="A04V"/>
    <n v="2710199900"/>
    <s v="PEQUENO EMBALADO"/>
    <s v="etiqueta nacionalização"/>
    <m/>
    <m/>
    <n v="550028285"/>
    <m/>
    <m/>
    <m/>
  </r>
  <r>
    <s v="YES"/>
    <n v="41080855"/>
    <s v="MF ENGINE GENUINE 15W40 FR 20L"/>
    <s v="20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VWLA309"/>
    <s v="001G3700"/>
    <s v="002VWL"/>
    <s v="A309"/>
    <n v="2710193200"/>
    <s v="BOMBONA"/>
    <s v="Pre Printed"/>
    <m/>
    <m/>
    <m/>
    <m/>
    <m/>
    <m/>
  </r>
  <r>
    <s v="YES"/>
    <n v="45880860"/>
    <s v="REFRIGERATION OIL S4 FR-F 100 BALDE"/>
    <s v="18,92L"/>
    <x v="0"/>
    <x v="1"/>
    <x v="0"/>
    <s v="Shell Brand"/>
    <m/>
    <s v="Importado"/>
    <s v="Importado"/>
    <s v="Y"/>
    <d v="2013-06-03T00:00:00"/>
    <s v="Premium"/>
    <m/>
    <s v="NO"/>
    <s v="NA"/>
    <s v="NA"/>
    <s v="NA"/>
    <s v="GRETZ (França)"/>
    <s v="001D8393002XD6A1WJ"/>
    <s v="001D8393"/>
    <s v="002XD6"/>
    <s v="A1WJ"/>
    <n v="3403990000"/>
    <s v="BOMBONA"/>
    <s v="etiqueta nacionalização"/>
    <m/>
    <m/>
    <n v="550025728"/>
    <m/>
    <m/>
    <m/>
  </r>
  <r>
    <s v="YES"/>
    <n v="40080905"/>
    <s v="MAXI PERFORM 5W40 508.88 509.99 CX 12X1L"/>
    <s v="12x1L"/>
    <x v="0"/>
    <x v="0"/>
    <x v="0"/>
    <s v="VW"/>
    <m/>
    <s v="HELIX HX8 PROFESSIONAL AV 5W40 GRANEL"/>
    <s v="Local"/>
    <s v="Y"/>
    <d v="2019-12-01T00:00:00"/>
    <s v="Mainstream"/>
    <m/>
    <s v="NO"/>
    <s v="NA"/>
    <s v="NA"/>
    <s v="NA"/>
    <s v="Shell Ilha"/>
    <s v="001H9073002W21A798"/>
    <s v="001H9073"/>
    <s v="002W21"/>
    <s v="A798"/>
    <n v="2710193200"/>
    <s v="1 L"/>
    <s v="Pre Printed"/>
    <m/>
    <m/>
    <m/>
    <m/>
    <m/>
    <m/>
  </r>
  <r>
    <s v="YES"/>
    <n v="41080907"/>
    <s v="MF ENGINE GENUINE 15W40 CX 4X4L"/>
    <s v="4x4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W2KA309"/>
    <s v="001G3700"/>
    <s v="002W2K"/>
    <s v="A309"/>
    <n v="2710193200"/>
    <s v="4 L"/>
    <s v="Pre Printed"/>
    <m/>
    <m/>
    <m/>
    <m/>
    <m/>
    <m/>
  </r>
  <r>
    <s v="YES"/>
    <n v="41080967"/>
    <s v="MF ENGINE GENUINE 15W40 TB1000L"/>
    <s v="1000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0002VJWA309"/>
    <s v="001G3700"/>
    <s v="002VJW"/>
    <s v="A309"/>
    <n v="2710193200"/>
    <s v="TB 1000"/>
    <s v="Pre Printed"/>
    <m/>
    <m/>
    <m/>
    <m/>
    <m/>
    <m/>
  </r>
  <r>
    <s v="YES"/>
    <n v="47981801"/>
    <s v="MB GEN SAE 15W40 228.3 GRANEL"/>
    <s v="GRANEL"/>
    <x v="0"/>
    <x v="0"/>
    <x v="0"/>
    <s v="MB"/>
    <m/>
    <s v="RIMULA RT4 X 15W40 SHELL GRANEL"/>
    <s v="Local"/>
    <s v="Y"/>
    <d v="2022-05-01T00:00:00"/>
    <s v="Mainstream"/>
    <m/>
    <s v="NO"/>
    <s v="NA"/>
    <s v="NA"/>
    <s v="NA"/>
    <s v="Shell Ilha"/>
    <s v="001D4781001176A03Q"/>
    <s v="001D4781"/>
    <s v="001176"/>
    <s v="A03Q"/>
    <n v="27101932"/>
    <s v="GRANEL"/>
    <s v="NO Label"/>
    <m/>
    <m/>
    <m/>
    <m/>
    <m/>
    <m/>
  </r>
  <r>
    <s v="YES"/>
    <n v="45281801"/>
    <s v="SPIRAX S4 CX 10W GRANEL"/>
    <s v="GRANEL"/>
    <x v="0"/>
    <x v="1"/>
    <x v="0"/>
    <s v="Shell Brand"/>
    <m/>
    <s v="SPIRAX S4 CX 10W GRANEL"/>
    <s v="Local"/>
    <s v="Y"/>
    <d v="2011-10-10T00:00:00"/>
    <s v="Mainstream"/>
    <m/>
    <s v="NO"/>
    <s v="NA"/>
    <s v="NA"/>
    <s v="NA"/>
    <s v="Shell Ilha"/>
    <s v="001D8249001176A03Q"/>
    <s v="001D8249"/>
    <s v="001176"/>
    <s v="A03Q"/>
    <n v="2710193200"/>
    <s v="GRANEL"/>
    <s v="NO Label"/>
    <m/>
    <m/>
    <m/>
    <m/>
    <m/>
    <m/>
  </r>
  <r>
    <s v="YES"/>
    <n v="40081809"/>
    <s v="MAXI PERFORMANCE 5W40 502 505 TB 209L"/>
    <s v="209L"/>
    <x v="0"/>
    <x v="0"/>
    <x v="0"/>
    <s v="VW"/>
    <m/>
    <s v="HELIX ULTRA PROF AV 5W40 GRANEL"/>
    <s v="Local"/>
    <s v="Y"/>
    <d v="2019-12-01T00:00:00"/>
    <s v="Mainstream"/>
    <m/>
    <s v="NO"/>
    <s v="NA"/>
    <s v="NA"/>
    <s v="NA"/>
    <s v="Shell Ilha"/>
    <s v="001H9072002XJIA798"/>
    <s v="001H9072"/>
    <s v="002XJI"/>
    <s v="A798"/>
    <n v="2710193200"/>
    <s v="TAMBOR"/>
    <s v="Pre Printed"/>
    <m/>
    <m/>
    <m/>
    <m/>
    <m/>
    <m/>
  </r>
  <r>
    <s v="YES"/>
    <n v="47981809"/>
    <s v="MB GEN SAE 15W40 228.3 TB 209L"/>
    <s v="209L"/>
    <x v="0"/>
    <x v="0"/>
    <x v="0"/>
    <s v="MB"/>
    <m/>
    <s v="RIMULA RT4 X 15W40 SHELL GRANEL"/>
    <s v="Local"/>
    <s v="Y"/>
    <d v="2021-12-08T00:00:00"/>
    <s v="Mainstream"/>
    <m/>
    <s v="NO"/>
    <s v="NA"/>
    <s v="NA"/>
    <s v="NA"/>
    <s v="Shell Ilha"/>
    <s v="001D4781002XJEA878"/>
    <s v="001D4781"/>
    <s v="002XJE"/>
    <s v="A878"/>
    <n v="27101932"/>
    <s v="?"/>
    <s v="Pre Printed"/>
    <m/>
    <m/>
    <m/>
    <m/>
    <m/>
    <m/>
  </r>
  <r>
    <s v="YES"/>
    <n v="41081809"/>
    <s v="MF ENGINE PREMIUM 10W40 TB 209L"/>
    <s v="209L"/>
    <x v="0"/>
    <x v="0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4002VIDA309"/>
    <s v="001G3704"/>
    <s v="002VID"/>
    <s v="A309"/>
    <n v="2710193200"/>
    <s v="TAMBOR"/>
    <s v="Pre Printed"/>
    <m/>
    <m/>
    <m/>
    <m/>
    <m/>
    <m/>
  </r>
  <r>
    <s v="YES"/>
    <n v="45681809"/>
    <s v="OMALA S2 G 100 TB 209L EXPO"/>
    <s v="209L"/>
    <x v="0"/>
    <x v="1"/>
    <x v="1"/>
    <s v="Shell Brand"/>
    <m/>
    <s v="OMALA S2 G 100 GRANEL EXPO"/>
    <s v="Local"/>
    <s v="N"/>
    <d v="2017-12-05T00:00:00"/>
    <s v="Mainstream"/>
    <m/>
    <s v="NO"/>
    <s v="NA"/>
    <s v="NA"/>
    <s v="NA"/>
    <s v="Shell Ilha"/>
    <s v="001D7835002VSHA1PU"/>
    <s v="001D7835"/>
    <s v="002VSH"/>
    <s v="A1PU"/>
    <n v="2710193200"/>
    <s v="TAMBOR"/>
    <s v="Post Printed"/>
    <m/>
    <m/>
    <n v="550047181"/>
    <s v="5011987034822"/>
    <m/>
    <m/>
  </r>
  <r>
    <s v="YES"/>
    <n v="43581809"/>
    <s v="SPIRAX S2 G 80W TB 209L"/>
    <s v="209L"/>
    <x v="0"/>
    <x v="1"/>
    <x v="0"/>
    <s v="Shell Brand"/>
    <m/>
    <s v="SPIRAX S2 G 80W GRANEL"/>
    <s v="Local"/>
    <s v="Y"/>
    <d v="2011-11-11T00:00:00"/>
    <s v="Mainstream"/>
    <m/>
    <s v="NO"/>
    <s v="NA"/>
    <s v="NA"/>
    <s v="NA"/>
    <s v="Shell Ilha"/>
    <s v="001D8260002VSHA309"/>
    <s v="001D8260"/>
    <s v="002VSH"/>
    <s v="A309"/>
    <n v="2710193200"/>
    <s v="TAMBOR"/>
    <s v="Post Printed"/>
    <m/>
    <m/>
    <m/>
    <s v="5011987193963"/>
    <m/>
    <m/>
  </r>
  <r>
    <s v="YES"/>
    <n v="45281809"/>
    <s v="SPIRAX S4 CX 10W TB 209L"/>
    <s v="209L"/>
    <x v="0"/>
    <x v="1"/>
    <x v="0"/>
    <s v="Shell Brand"/>
    <m/>
    <s v="SPIRAX S4 CX 10W GRANEL"/>
    <s v="Local"/>
    <s v="Y"/>
    <d v="2011-10-18T00:00:00"/>
    <s v="Mainstream"/>
    <m/>
    <s v="NO"/>
    <s v="NA"/>
    <s v="NA"/>
    <s v="NA"/>
    <s v="Shell Ilha"/>
    <s v="001D8249002VSHA309"/>
    <s v="001D8249"/>
    <s v="002VSH"/>
    <s v="A309"/>
    <n v="2710199200"/>
    <s v="TAMBOR"/>
    <s v="Post Printed"/>
    <m/>
    <m/>
    <m/>
    <s v="5011987194441"/>
    <m/>
    <m/>
  </r>
  <r>
    <s v="YES"/>
    <n v="45381809"/>
    <s v="TURBO T 46 TB 209L EXPO"/>
    <s v="209L"/>
    <x v="0"/>
    <x v="1"/>
    <x v="1"/>
    <s v="Shell Brand"/>
    <m/>
    <s v="TURBO T 46 GRANEL"/>
    <s v="Local"/>
    <s v="N"/>
    <d v="2017-05-01T00:00:00"/>
    <s v="Mainstream"/>
    <m/>
    <s v="NO"/>
    <s v="NA"/>
    <s v="NA"/>
    <s v="NA"/>
    <s v="Shell Ilha"/>
    <s v="001A9783002VSHA1PU"/>
    <s v="001A9783"/>
    <s v="002VSH"/>
    <s v="A1PU"/>
    <n v="2710193200"/>
    <s v="TAMBOR"/>
    <s v="Post Printed"/>
    <m/>
    <m/>
    <n v="550047152"/>
    <s v="5011987034990"/>
    <m/>
    <m/>
  </r>
  <r>
    <s v="YES"/>
    <n v="52881847"/>
    <s v="TACTIC EMV GADUS S5 T100 2 CX 10X120CC"/>
    <s v="10X0,25g"/>
    <x v="0"/>
    <x v="1"/>
    <x v="0"/>
    <s v="Shell Brand"/>
    <m/>
    <s v="Importado"/>
    <s v="Importado"/>
    <s v="Y"/>
    <d v="2012-03-19T00:00:00"/>
    <s v="Premium"/>
    <m/>
    <s v="NO"/>
    <s v="NA"/>
    <s v="NA"/>
    <s v="NA"/>
    <s v="Shell Deutschland"/>
    <s v="001D8560002WTVA04V"/>
    <s v="001D8560"/>
    <s v="002WTV"/>
    <s v="A04V"/>
    <n v="3403190000"/>
    <s v="PEQUENO EMBALADO"/>
    <s v="etiqueta nacionalização"/>
    <m/>
    <m/>
    <n v="550028110"/>
    <m/>
    <m/>
    <m/>
  </r>
  <r>
    <s v="YES"/>
    <n v="47981855"/>
    <s v="MB GEN SAE 15W40 228.3 FR 20L"/>
    <s v="20L"/>
    <x v="0"/>
    <x v="0"/>
    <x v="0"/>
    <s v="MB"/>
    <m/>
    <s v="RIMULA RT4 X 15W40 SHELL GRANEL"/>
    <s v="Local"/>
    <s v="Y"/>
    <d v="2021-12-08T00:00:00"/>
    <s v="Mainstream"/>
    <m/>
    <s v="NO"/>
    <s v="NA"/>
    <s v="NA"/>
    <s v="NA"/>
    <s v="Shell Ilha"/>
    <s v="001D4781002VPMA878"/>
    <s v="001D4781"/>
    <s v="002VPM"/>
    <s v="A878"/>
    <n v="27101932"/>
    <s v="?"/>
    <s v="Pre Printed"/>
    <m/>
    <m/>
    <m/>
    <m/>
    <m/>
    <m/>
  </r>
  <r>
    <s v="YES"/>
    <n v="41081855"/>
    <s v="MF ENGINE PREMIUM 10W40 FR 20L"/>
    <s v="20L"/>
    <x v="0"/>
    <x v="0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4002VWLA309"/>
    <s v="001G3704"/>
    <s v="002VWL"/>
    <s v="A309"/>
    <n v="2710193200"/>
    <s v="BOMBONA"/>
    <s v="Pre Printed"/>
    <m/>
    <m/>
    <m/>
    <m/>
    <m/>
    <m/>
  </r>
  <r>
    <s v="YES"/>
    <n v="43581855"/>
    <s v="SPIRAX S2 G 80W FR. 20LT."/>
    <s v="20L"/>
    <x v="0"/>
    <x v="1"/>
    <x v="0"/>
    <s v="Shell Brand"/>
    <m/>
    <s v="SPIRAX S2 G 80W GRANEL"/>
    <s v="Local"/>
    <s v="Y"/>
    <d v="2011-11-11T00:00:00"/>
    <s v="Mainstream"/>
    <m/>
    <s v="NO"/>
    <s v="NA"/>
    <s v="NA"/>
    <s v="NA"/>
    <s v="Shell Ilha"/>
    <s v="001D8260002VPLA1SN"/>
    <s v="001D8260"/>
    <s v="002VPL"/>
    <s v="A1SN"/>
    <n v="2710193200"/>
    <s v="BOMBONA"/>
    <s v="Pre Printed"/>
    <m/>
    <m/>
    <m/>
    <m/>
    <m/>
    <m/>
  </r>
  <r>
    <s v="YES"/>
    <n v="45281855"/>
    <s v="SPIRAX S4 CX 10W FR 20L"/>
    <s v="20L"/>
    <x v="0"/>
    <x v="1"/>
    <x v="0"/>
    <s v="Shell Brand"/>
    <m/>
    <s v="SPIRAX S4 CX 10W GRANEL"/>
    <s v="Local"/>
    <s v="Y"/>
    <d v="2014-11-21T00:00:00"/>
    <s v="Mainstream"/>
    <m/>
    <s v="NO"/>
    <s v="NA"/>
    <s v="NA"/>
    <s v="NA"/>
    <s v="Shell Ilha"/>
    <s v="001D8249002VWLA309"/>
    <s v="001D8249"/>
    <s v="002VWL"/>
    <s v="A309"/>
    <n v="2710193200"/>
    <s v="BOMBONA"/>
    <s v="Pre Printed"/>
    <m/>
    <m/>
    <m/>
    <s v="'05011987018372"/>
    <m/>
    <m/>
  </r>
  <r>
    <s v="YES"/>
    <n v="40081905"/>
    <s v="MAXI PERFORMANCE 5W40 502 505 CX 12X1L"/>
    <s v="12x1L"/>
    <x v="0"/>
    <x v="0"/>
    <x v="0"/>
    <s v="VW"/>
    <m/>
    <s v="HELIX ULTRA PROF AV 5W40 GRANEL"/>
    <s v="Local"/>
    <s v="Y"/>
    <d v="2019-12-01T00:00:00"/>
    <s v="Mainstream"/>
    <m/>
    <s v="NO"/>
    <s v="NA"/>
    <s v="NA"/>
    <s v="NA"/>
    <s v="Shell Ilha"/>
    <s v="001H9072002W21A798"/>
    <s v="001H9072"/>
    <s v="002W21"/>
    <s v="A798"/>
    <n v="2710193200"/>
    <s v="1 L"/>
    <s v="Pre Printed"/>
    <m/>
    <m/>
    <m/>
    <m/>
    <m/>
    <m/>
  </r>
  <r>
    <s v="YES"/>
    <n v="43581905"/>
    <s v="SPIRAX S2 G 80W CX. 12X1L"/>
    <s v="12x1L"/>
    <x v="0"/>
    <x v="1"/>
    <x v="0"/>
    <s v="Shell Brand"/>
    <m/>
    <s v="SPIRAX S2 G 80W GRANEL"/>
    <s v="Local"/>
    <s v="Y"/>
    <d v="2011-12-06T00:00:00"/>
    <s v="Mainstream"/>
    <m/>
    <s v="NO"/>
    <s v="NA"/>
    <s v="NA"/>
    <s v="NA"/>
    <s v="Shell Ilha"/>
    <s v="001D8260002W1YA1SN"/>
    <s v="001D8260"/>
    <s v="002W1Y"/>
    <s v="A1SN"/>
    <n v="2710193200"/>
    <s v="1 L"/>
    <s v="Pre Printed"/>
    <m/>
    <m/>
    <m/>
    <s v="'05011987191365"/>
    <s v="'05011987863651"/>
    <m/>
  </r>
  <r>
    <s v="YES"/>
    <n v="41581909"/>
    <s v="BMW TWINPOWER TURBO LL04 5W30 N CX 12X1L"/>
    <s v="12x1L"/>
    <x v="0"/>
    <x v="0"/>
    <x v="0"/>
    <s v="BMW"/>
    <m/>
    <s v="Importado"/>
    <s v="Importado"/>
    <s v="Y"/>
    <d v="2019-10-01T00:00:00"/>
    <s v="Mainstream"/>
    <m/>
    <s v="NO"/>
    <s v="NA"/>
    <s v="NA"/>
    <s v="NA"/>
    <s v="SOPUS"/>
    <s v="001H0208002XJWA558"/>
    <s v="001H0208"/>
    <s v="002XJW"/>
    <s v="A558"/>
    <n v="2710193200"/>
    <s v="1 L"/>
    <s v="etiqueta nacionalização"/>
    <m/>
    <m/>
    <n v="550050446"/>
    <m/>
    <m/>
    <m/>
  </r>
  <r>
    <s v="YES"/>
    <n v="47981909"/>
    <s v="MB GEN SAE 15W40 228.3 CX 12X1L"/>
    <s v="12x1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D4781002XPVA878"/>
    <s v="001D4781"/>
    <s v="002XPV"/>
    <s v="A878"/>
    <n v="27101932"/>
    <s v="1 L"/>
    <s v="etiqueta nacionalização"/>
    <m/>
    <m/>
    <n v="550063326"/>
    <m/>
    <m/>
    <m/>
  </r>
  <r>
    <s v="YES"/>
    <n v="47981967"/>
    <s v="MB GEN SAE 15W40 228.3 TB 1000L"/>
    <s v="1000L"/>
    <x v="0"/>
    <x v="0"/>
    <x v="0"/>
    <s v="MB"/>
    <m/>
    <s v="RIMULA RT4 X 15W40 SHELL GRANEL"/>
    <s v="Local"/>
    <s v="Y"/>
    <s v="-"/>
    <s v="Mainstream"/>
    <m/>
    <s v="NO"/>
    <s v="NA"/>
    <s v="NA"/>
    <s v="NA"/>
    <s v="Shell Ilha"/>
    <s v="001D4781002VJWA878"/>
    <s v="001D4781"/>
    <s v="002VJW"/>
    <s v="A878"/>
    <n v="27101932"/>
    <s v="?"/>
    <s v="Pre Printed"/>
    <m/>
    <m/>
    <m/>
    <m/>
    <m/>
    <m/>
  </r>
  <r>
    <s v="YES"/>
    <n v="41081967"/>
    <s v="MF ENGINE PREMIUM 10W40 TB 1000L"/>
    <s v="1000L"/>
    <x v="0"/>
    <x v="0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4002VJWA309"/>
    <s v="001G3704"/>
    <s v="002VJW"/>
    <s v="A309"/>
    <n v="2710193200"/>
    <s v="TB 1000"/>
    <s v="Pre Printed"/>
    <m/>
    <m/>
    <m/>
    <m/>
    <m/>
    <m/>
  </r>
  <r>
    <s v="YES"/>
    <n v="45281967"/>
    <s v="SPIRAX S4 CX 10W TB1000 OW"/>
    <s v="1000L"/>
    <x v="0"/>
    <x v="1"/>
    <x v="0"/>
    <s v="Shell Brand"/>
    <m/>
    <s v="SPIRAX S4 CX 10W GRANEL"/>
    <s v="Local"/>
    <s v="Y"/>
    <d v="2012-10-26T00:00:00"/>
    <s v="Mainstream"/>
    <m/>
    <s v="NO"/>
    <s v="NA"/>
    <s v="NA"/>
    <s v="NA"/>
    <s v="Shell Ilha"/>
    <s v="001D8249002VJWA309"/>
    <s v="001D8249"/>
    <s v="002VJW"/>
    <s v="A309"/>
    <n v="2710193200"/>
    <s v="TB 1000"/>
    <s v="Post Printed"/>
    <m/>
    <m/>
    <m/>
    <s v="5011987194519"/>
    <m/>
    <m/>
  </r>
  <r>
    <s v="YES"/>
    <n v="44982801"/>
    <s v="ARGINA S2 30 GRANEL"/>
    <s v="GRANEL"/>
    <x v="0"/>
    <x v="1"/>
    <x v="0"/>
    <s v="Shell Brand"/>
    <m/>
    <s v="ARGINA S2 30 GRANEL"/>
    <s v="Local"/>
    <s v="N"/>
    <d v="2020-08-18T00:00:00"/>
    <s v="Mainstream"/>
    <m/>
    <s v="NO"/>
    <s v="NA"/>
    <s v="NA"/>
    <s v="NA"/>
    <s v="Shell Ilha"/>
    <s v="001G1521001176A03Q"/>
    <s v="001G1521"/>
    <s v="001176"/>
    <s v="A03Q"/>
    <n v="2710193200"/>
    <s v="GRANEL"/>
    <s v="NO Label"/>
    <m/>
    <m/>
    <m/>
    <m/>
    <m/>
    <m/>
  </r>
  <r>
    <s v="YES"/>
    <n v="43582801"/>
    <s v="SPIRAX S2 A 90 GRANEL"/>
    <s v="GRANEL"/>
    <x v="0"/>
    <x v="1"/>
    <x v="0"/>
    <s v="Shell Brand"/>
    <m/>
    <s v="SPIRAX S2 A 90 GRANEL"/>
    <s v="Local"/>
    <s v="Y"/>
    <d v="2011-10-07T00:00:00"/>
    <s v="Mainstream"/>
    <m/>
    <s v="NO"/>
    <s v="NA"/>
    <s v="NA"/>
    <s v="NA"/>
    <s v="Shell Ilha"/>
    <s v="001D8273001176A03Q"/>
    <s v="001D8273"/>
    <s v="001176"/>
    <s v="A03Q"/>
    <n v="2710193200"/>
    <s v="GRANEL"/>
    <s v="NO Label"/>
    <m/>
    <m/>
    <m/>
    <m/>
    <m/>
    <m/>
  </r>
  <r>
    <s v="YES"/>
    <n v="45282801"/>
    <s v="SPIRAX S4 CX 30 GRANEL"/>
    <s v="GRANEL"/>
    <x v="0"/>
    <x v="1"/>
    <x v="0"/>
    <s v="Shell Brand"/>
    <m/>
    <s v="SPIRAX S4 CX 30 GRANEL"/>
    <s v="Local"/>
    <s v="Y"/>
    <d v="2011-10-11T00:00:00"/>
    <s v="Mainstream"/>
    <m/>
    <s v="NO"/>
    <s v="NA"/>
    <s v="NA"/>
    <s v="NA"/>
    <s v="Shell Ilha"/>
    <s v="001D8250001176A03Q"/>
    <s v="001D8250"/>
    <s v="001176"/>
    <s v="A03Q"/>
    <n v="2710193200"/>
    <s v="GRANEL"/>
    <s v="NO Label"/>
    <m/>
    <m/>
    <m/>
    <m/>
    <m/>
    <m/>
  </r>
  <r>
    <s v="YES"/>
    <n v="44982809"/>
    <s v="ARGINA S2 30 TB 209L"/>
    <s v="209L"/>
    <x v="0"/>
    <x v="1"/>
    <x v="2"/>
    <s v="Shell Brand"/>
    <m/>
    <s v="ARGINA S2 30 GRANEL"/>
    <s v="Local"/>
    <s v="N"/>
    <d v="2020-08-18T00:00:00"/>
    <s v="Mainstream"/>
    <m/>
    <s v="NO"/>
    <s v="NA"/>
    <s v="NA"/>
    <s v="NA"/>
    <s v="Shell Ilha"/>
    <s v="001G1521002VSHA309"/>
    <s v="001G1521"/>
    <s v="002VSH"/>
    <s v="A309"/>
    <n v="2710193200"/>
    <s v="TAMBOR"/>
    <s v="Post Printed"/>
    <m/>
    <m/>
    <m/>
    <s v="5011987076273"/>
    <m/>
    <m/>
  </r>
  <r>
    <s v="YES"/>
    <n v="47982809"/>
    <s v="MB OIL SAE 80W90 235.20 TB 209L"/>
    <s v="209L"/>
    <x v="0"/>
    <x v="0"/>
    <x v="0"/>
    <s v="MB"/>
    <m/>
    <s v="SPIRAX S3 AD 80W90 GRANEL"/>
    <s v="Local"/>
    <s v="Y"/>
    <d v="2021-12-08T00:00:00"/>
    <s v="Mainstream"/>
    <m/>
    <s v="NO"/>
    <s v="NA"/>
    <s v="NA"/>
    <s v="NA"/>
    <s v="Shell Ilha"/>
    <s v="001F0906002XJEA878"/>
    <s v="001F0906"/>
    <s v="002XJE"/>
    <s v="A878"/>
    <n v="27101932"/>
    <s v="?"/>
    <s v="Pre Printed"/>
    <m/>
    <m/>
    <m/>
    <m/>
    <m/>
    <m/>
  </r>
  <r>
    <s v="YES"/>
    <n v="41082809"/>
    <s v="MF ENGINE ULTRA 15W40 TB 209L"/>
    <s v="209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2002VIDA309"/>
    <s v="001G3702"/>
    <s v="002VID"/>
    <s v="A309"/>
    <n v="2710193200"/>
    <s v="TAMBOR"/>
    <s v="Pre Printed"/>
    <m/>
    <m/>
    <m/>
    <m/>
    <m/>
    <m/>
  </r>
  <r>
    <s v="YES"/>
    <n v="45682809"/>
    <s v="OMALA S2 G 150 TB 209L EXPO"/>
    <s v="209L"/>
    <x v="0"/>
    <x v="1"/>
    <x v="1"/>
    <s v="Shell Brand"/>
    <m/>
    <s v="OMALA S2 G 150 GRANEL EXPO"/>
    <s v="Local"/>
    <s v="N"/>
    <d v="2017-10-19T00:00:00"/>
    <s v="Mainstream"/>
    <m/>
    <s v="NO"/>
    <s v="NA"/>
    <s v="NA"/>
    <s v="NA"/>
    <s v="Shell Ilha"/>
    <s v="001D7836002VSHA1PU"/>
    <s v="001D7836"/>
    <s v="002VSH"/>
    <s v="A1PU"/>
    <n v="2710193200"/>
    <s v="TAMBOR"/>
    <s v="Post Printed"/>
    <m/>
    <m/>
    <n v="550047182"/>
    <s v="5011987034839"/>
    <m/>
    <m/>
  </r>
  <r>
    <s v="YES"/>
    <n v="43582809"/>
    <s v="SPIRAX S2 A 90 TB 209L"/>
    <s v="209L"/>
    <x v="0"/>
    <x v="1"/>
    <x v="0"/>
    <s v="Shell Brand"/>
    <m/>
    <s v="SPIRAX S2 A 90 GRANEL"/>
    <s v="Local"/>
    <s v="Y"/>
    <d v="2011-10-11T00:00:00"/>
    <s v="Mainstream"/>
    <m/>
    <s v="NO"/>
    <s v="NA"/>
    <s v="NA"/>
    <s v="NA"/>
    <s v="Shell Ilha"/>
    <s v="001D8273002VSHA309"/>
    <s v="001D8273"/>
    <s v="002VSH"/>
    <s v="A309"/>
    <n v="2710193200"/>
    <s v="TAMBOR"/>
    <s v="Post Printed"/>
    <m/>
    <m/>
    <m/>
    <s v="5011987193765"/>
    <m/>
    <m/>
  </r>
  <r>
    <s v="YES"/>
    <n v="45282809"/>
    <s v="SPIRAX S4 CX 30 TB 209L"/>
    <s v="209L"/>
    <x v="0"/>
    <x v="1"/>
    <x v="0"/>
    <s v="Shell Brand"/>
    <m/>
    <s v="SPIRAX S4 CX 30 GRANEL"/>
    <s v="Local"/>
    <s v="Y"/>
    <d v="2011-11-28T00:00:00"/>
    <s v="Mainstream"/>
    <m/>
    <s v="NO"/>
    <s v="NA"/>
    <s v="NA"/>
    <s v="NA"/>
    <s v="Shell Ilha"/>
    <s v="001D8250002VSHA309"/>
    <s v="001D8250"/>
    <s v="002VSH"/>
    <s v="A309"/>
    <n v="2710199200"/>
    <s v="TAMBOR"/>
    <s v="Post Printed"/>
    <m/>
    <m/>
    <m/>
    <s v="5011987194342"/>
    <m/>
    <m/>
  </r>
  <r>
    <s v="YES"/>
    <n v="45382809"/>
    <s v="TURBO T 68 TB 209L EXPO"/>
    <s v="209L"/>
    <x v="0"/>
    <x v="1"/>
    <x v="1"/>
    <s v="Shell Brand"/>
    <m/>
    <s v="TURBO T 68 GRANEL"/>
    <s v="Local"/>
    <s v="N"/>
    <d v="2019-09-01T00:00:00"/>
    <s v="Mainstream"/>
    <m/>
    <s v="NO"/>
    <s v="NA"/>
    <s v="NA"/>
    <s v="NA"/>
    <s v="Shell Ilha"/>
    <s v="001A9784002VSHA1PU"/>
    <s v="001A9784"/>
    <s v="002VSH"/>
    <s v="A1PU"/>
    <n v="2710193200"/>
    <s v="TAMBOR"/>
    <s v="Post Printed"/>
    <m/>
    <m/>
    <n v="550047153"/>
    <s v="5011987035027"/>
    <m/>
    <m/>
  </r>
  <r>
    <s v="YES"/>
    <n v="47982855"/>
    <s v="MB OIL SAE 80W90 235.20 FR 20L"/>
    <s v="20L"/>
    <x v="0"/>
    <x v="0"/>
    <x v="0"/>
    <s v="MB"/>
    <m/>
    <s v="SPIRAX S3 AD 80W90 GRANEL"/>
    <s v="Local"/>
    <s v="Y"/>
    <d v="2021-12-07T00:00:00"/>
    <s v="Mainstream"/>
    <m/>
    <s v="NO"/>
    <s v="NA"/>
    <s v="NA"/>
    <s v="NA"/>
    <s v="Shell Ilha"/>
    <s v="001F0906002VPMA878"/>
    <s v="001F0906"/>
    <s v="002VPM"/>
    <s v="A878"/>
    <n v="27101932"/>
    <s v="?"/>
    <s v="Pre Printed"/>
    <m/>
    <m/>
    <m/>
    <m/>
    <m/>
    <m/>
  </r>
  <r>
    <s v="YES"/>
    <n v="41082855"/>
    <s v="MF ENGINE ULTRA 15W40 FR 20L"/>
    <s v="20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2002VWLA309"/>
    <s v="001G3702"/>
    <s v="002VWL"/>
    <s v="A309"/>
    <n v="2710193200"/>
    <s v="BOMBONA"/>
    <s v="Pre Printed"/>
    <m/>
    <m/>
    <m/>
    <m/>
    <m/>
    <m/>
  </r>
  <r>
    <s v="YES"/>
    <n v="45682855"/>
    <s v="OMALA S2 G 150 FR 20L EXPO"/>
    <s v="20L"/>
    <x v="0"/>
    <x v="1"/>
    <x v="1"/>
    <s v="Shell Brand"/>
    <m/>
    <s v="OMALA S2 G 150 GRANEL"/>
    <s v="Local"/>
    <s v="N"/>
    <d v="2019-09-01T00:00:00"/>
    <s v="Mainstream"/>
    <m/>
    <s v="NO"/>
    <s v="NA"/>
    <s v="NA"/>
    <s v="NA"/>
    <s v="Shell Ilha"/>
    <s v="001D7836002VWLA1PU"/>
    <s v="001D7836"/>
    <s v="002VWL"/>
    <s v="A1PU"/>
    <n v="2710193200"/>
    <s v="BOMBONA"/>
    <s v="Pre Printed"/>
    <m/>
    <m/>
    <n v="550053403"/>
    <s v="'05011987054653"/>
    <m/>
    <m/>
  </r>
  <r>
    <s v="YES"/>
    <n v="43582855"/>
    <s v="SPIRAX S2 A 90 FR. 20LT."/>
    <s v="20L"/>
    <x v="0"/>
    <x v="1"/>
    <x v="0"/>
    <s v="Shell Brand"/>
    <m/>
    <s v="SPIRAX S2 A 90 GRANEL"/>
    <s v="Local"/>
    <s v="Y"/>
    <d v="2011-10-19T00:00:00"/>
    <s v="Mainstream"/>
    <m/>
    <s v="NO"/>
    <s v="NA"/>
    <s v="NA"/>
    <s v="NA"/>
    <s v="Shell Ilha"/>
    <s v="001D8273002VPLA1SN"/>
    <s v="001D8273"/>
    <s v="002VPL"/>
    <s v="A1SN"/>
    <n v="2710193200"/>
    <s v="BOMBONA"/>
    <s v="Pre Printed"/>
    <m/>
    <m/>
    <m/>
    <m/>
    <m/>
    <m/>
  </r>
  <r>
    <s v="YES"/>
    <n v="40082905"/>
    <s v="MAXI PERFORMANCE 20W50 SL CX 12X1L"/>
    <s v="12x1L"/>
    <x v="0"/>
    <x v="0"/>
    <x v="0"/>
    <s v="VW"/>
    <m/>
    <s v="HELIX HX3 20W50 SL GRANEL"/>
    <s v="Local"/>
    <s v="Y"/>
    <d v="2019-12-01T00:00:00"/>
    <s v="Mainstream"/>
    <m/>
    <s v="NO"/>
    <s v="NA"/>
    <s v="NA"/>
    <s v="NA"/>
    <s v="Shell Ilha"/>
    <s v="001H9070002W21A798"/>
    <s v="001H9070"/>
    <s v="002W21"/>
    <s v="A798"/>
    <n v="2710193200"/>
    <s v="1 L"/>
    <s v="Pre Printed"/>
    <m/>
    <m/>
    <m/>
    <m/>
    <m/>
    <m/>
  </r>
  <r>
    <s v="YES"/>
    <n v="43582905"/>
    <s v="SPIRAX S2 A 90 CX. 12X1L"/>
    <s v="12x1L"/>
    <x v="0"/>
    <x v="1"/>
    <x v="0"/>
    <s v="Shell Brand"/>
    <m/>
    <s v="SPIRAX S2 A 90 GRANEL"/>
    <s v="Local"/>
    <s v="Y"/>
    <d v="2011-10-21T00:00:00"/>
    <s v="Mainstream"/>
    <m/>
    <s v="NO"/>
    <s v="NA"/>
    <s v="NA"/>
    <s v="NA"/>
    <s v="Shell Ilha"/>
    <s v="001D8273002W1YA1SN"/>
    <s v="001D8273"/>
    <s v="002W1Y"/>
    <s v="A1SN"/>
    <n v="2710193200"/>
    <s v="1 L"/>
    <s v="Pre Printed"/>
    <m/>
    <m/>
    <m/>
    <s v="'05011987191396"/>
    <s v="'05011987863668"/>
    <m/>
  </r>
  <r>
    <s v="YES"/>
    <n v="41082907"/>
    <s v="MF ENGINE ULTRA 15W40 CX 4X4L"/>
    <s v="4x4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2002W2KA309"/>
    <s v="001G3702"/>
    <s v="002W2K"/>
    <s v="A309"/>
    <n v="2710193200"/>
    <s v="4 L"/>
    <s v="Pre Printed"/>
    <m/>
    <m/>
    <m/>
    <m/>
    <m/>
    <m/>
  </r>
  <r>
    <s v="YES"/>
    <n v="41082967"/>
    <s v="MF ENGINE ULTRA 15W40 TB 1000L"/>
    <s v="1000L"/>
    <x v="0"/>
    <x v="0"/>
    <x v="0"/>
    <s v="AGCO"/>
    <m/>
    <s v="RIMULA RT4 X 15W40 SHELL GRANEL"/>
    <s v="Local"/>
    <s v="Y"/>
    <d v="2020-08-11T00:00:00"/>
    <s v="Mainstream"/>
    <m/>
    <s v="NO"/>
    <s v="NA"/>
    <s v="NA"/>
    <s v="NA"/>
    <s v="Shell Ilha"/>
    <s v="001G3702002VJWA309"/>
    <s v="001G3702"/>
    <s v="002VJW"/>
    <s v="A309"/>
    <n v="2710193200"/>
    <s v="TB 1000"/>
    <s v="Pre Printed"/>
    <m/>
    <m/>
    <m/>
    <m/>
    <m/>
    <m/>
  </r>
  <r>
    <s v="YES"/>
    <n v="43582967"/>
    <s v="Spirax S2 A 90 TB 1000L"/>
    <s v="1000L"/>
    <x v="1"/>
    <x v="1"/>
    <x v="0"/>
    <s v="Shell Brand"/>
    <m/>
    <s v="SPIRAX S2 A 90 GRANEL"/>
    <s v="Local"/>
    <s v="N"/>
    <d v="2020-06-23T00:00:00"/>
    <s v="Mainstream"/>
    <m/>
    <s v="NO"/>
    <s v="NA"/>
    <s v="NA"/>
    <s v="NA"/>
    <s v="Shell Ilha"/>
    <s v="001F3672002VJWA309"/>
    <s v="001F3672"/>
    <s v="002VJW"/>
    <s v="A309"/>
    <n v="2710193200"/>
    <s v="TB 1000"/>
    <s v="Post Printed"/>
    <m/>
    <m/>
    <m/>
    <s v="5011987047716"/>
    <m/>
    <m/>
  </r>
  <r>
    <s v="YES"/>
    <n v="45282967"/>
    <s v="SPIRAX S4 CX 30 TB1000 OW"/>
    <s v="1000L"/>
    <x v="0"/>
    <x v="1"/>
    <x v="0"/>
    <s v="Shell Brand"/>
    <m/>
    <s v="SPIRAX S4 CX 30 GRANEL"/>
    <s v="Local"/>
    <s v="Y"/>
    <d v="2012-10-11T00:00:00"/>
    <s v="Mainstream"/>
    <m/>
    <s v="NO"/>
    <s v="NA"/>
    <s v="NA"/>
    <s v="NA"/>
    <s v="Shell Ilha"/>
    <s v="001D8250002VJWA309"/>
    <s v="001D8250"/>
    <s v="002VJW"/>
    <s v="A309"/>
    <n v="2710193200"/>
    <s v="TB 1000"/>
    <s v="Post Printed"/>
    <m/>
    <m/>
    <m/>
    <s v="5011987194410"/>
    <m/>
    <m/>
  </r>
  <r>
    <s v="YES"/>
    <n v="44983801"/>
    <s v="ARGINA S2 40 GRANEL"/>
    <s v="GRANEL"/>
    <x v="0"/>
    <x v="1"/>
    <x v="0"/>
    <s v="Shell Brand"/>
    <m/>
    <s v="ARGINA S2 40 GRANEL"/>
    <s v="Local"/>
    <s v="N"/>
    <d v="2020-08-18T00:00:00"/>
    <s v="Mainstream"/>
    <m/>
    <s v="NO"/>
    <s v="NA"/>
    <s v="NA"/>
    <s v="NA"/>
    <s v="Shell Ilha"/>
    <s v="001G1528001176A03Q"/>
    <s v="001G1528"/>
    <s v="001176"/>
    <s v="A03Q"/>
    <n v="2710193200"/>
    <s v="GRANEL"/>
    <s v="NO Label"/>
    <m/>
    <m/>
    <m/>
    <m/>
    <m/>
    <m/>
  </r>
  <r>
    <s v="YES"/>
    <n v="45283801"/>
    <s v="SPIRAX S4 TXM GRANEL"/>
    <s v="GRANEL"/>
    <x v="0"/>
    <x v="1"/>
    <x v="0"/>
    <s v="Shell Brand"/>
    <m/>
    <s v="SPIRAX S4 TXM GRANEL"/>
    <s v="Local"/>
    <s v="Y"/>
    <d v="2011-10-28T00:00:00"/>
    <s v="Mainstream"/>
    <m/>
    <s v="NO"/>
    <s v="NA"/>
    <s v="NA"/>
    <s v="NA"/>
    <s v="Shell Ilha"/>
    <s v="001D8246001176A03Q"/>
    <s v="001D8246"/>
    <s v="001176"/>
    <s v="A03Q"/>
    <n v="2710193200"/>
    <s v="GRANEL"/>
    <s v="NO Label"/>
    <m/>
    <m/>
    <m/>
    <m/>
    <m/>
    <m/>
  </r>
  <r>
    <s v="YES"/>
    <n v="44983809"/>
    <s v="ARGINA S2 40 TB 209L"/>
    <s v="209L"/>
    <x v="0"/>
    <x v="1"/>
    <x v="2"/>
    <s v="Shell Brand"/>
    <m/>
    <s v="ARGINA S2 40 GRANEL"/>
    <s v="Local"/>
    <s v="N"/>
    <d v="2020-08-18T00:00:00"/>
    <s v="Mainstream"/>
    <m/>
    <s v="NO"/>
    <s v="NA"/>
    <s v="NA"/>
    <s v="NA"/>
    <s v="Shell Ilha"/>
    <s v="001G1528002VSHA309"/>
    <s v="001G1528"/>
    <s v="002VSH"/>
    <s v="A309"/>
    <n v="2710193200"/>
    <s v="TAMBOR"/>
    <s v="Post Printed"/>
    <m/>
    <m/>
    <m/>
    <s v="5011987076280"/>
    <m/>
    <m/>
  </r>
  <r>
    <s v="YES"/>
    <n v="45383809"/>
    <s v="MORLINA S3 BA 150 209L EXPO"/>
    <s v="209L"/>
    <x v="0"/>
    <x v="1"/>
    <x v="1"/>
    <s v="Shell Brand"/>
    <m/>
    <s v="MORLINA S3 BA 150 GRANEL EXPO"/>
    <s v="Local"/>
    <s v="N"/>
    <d v="2017-11-23T00:00:00"/>
    <s v="Premium"/>
    <m/>
    <s v="NO"/>
    <s v="NA"/>
    <s v="NA"/>
    <s v="NA"/>
    <s v="Shell Ilha"/>
    <s v="001D7820002VSHA1PU"/>
    <s v="001D7820"/>
    <s v="002VSH"/>
    <s v="A1PU"/>
    <n v="2710193200"/>
    <s v="TAMBOR"/>
    <s v="Post Printed"/>
    <m/>
    <m/>
    <n v="550047109"/>
    <s v="5011987034808"/>
    <m/>
    <m/>
  </r>
  <r>
    <s v="YES"/>
    <n v="45683809"/>
    <s v="OMALA S2 G 220 TB 209L EXPO"/>
    <s v="209L"/>
    <x v="0"/>
    <x v="1"/>
    <x v="1"/>
    <s v="Shell Brand"/>
    <m/>
    <s v="OMALA S2 G 220 GRANEL EXPO"/>
    <s v="Local"/>
    <s v="N"/>
    <d v="2017-04-01T00:00:00"/>
    <s v="Mainstream"/>
    <m/>
    <s v="NO"/>
    <s v="NA"/>
    <s v="NA"/>
    <s v="NA"/>
    <s v="Shell Ilha"/>
    <s v="001D7837002VSHA1PU"/>
    <s v="001D7837"/>
    <s v="002VSH"/>
    <s v="A1PU"/>
    <n v="2710193200"/>
    <s v="TAMBOR"/>
    <s v="Post Printed"/>
    <m/>
    <m/>
    <n v="550046898"/>
    <s v="5011987033191"/>
    <m/>
    <m/>
  </r>
  <r>
    <s v="YES"/>
    <n v="45283809"/>
    <s v="SPIRAX S4 TXM TB 209L"/>
    <s v="209L"/>
    <x v="0"/>
    <x v="1"/>
    <x v="0"/>
    <s v="Shell Brand"/>
    <m/>
    <s v="SPIRAX S4 TXM GRANEL"/>
    <s v="Local"/>
    <s v="Y"/>
    <d v="2011-11-22T00:00:00"/>
    <s v="Mainstream"/>
    <m/>
    <s v="NO"/>
    <s v="NA"/>
    <s v="NA"/>
    <s v="NA"/>
    <s v="Shell Ilha"/>
    <s v="001D8246002VSHA309"/>
    <s v="001D8246"/>
    <s v="002VSH"/>
    <s v="A309"/>
    <n v="2710193200"/>
    <s v="TAMBOR"/>
    <s v="Post Printed"/>
    <m/>
    <m/>
    <m/>
    <s v="5011987194564"/>
    <m/>
    <m/>
  </r>
  <r>
    <s v="YES"/>
    <n v="52883817"/>
    <s v="GADUS S1 A150 2 BD. 18 KG"/>
    <s v="18KG"/>
    <x v="0"/>
    <x v="1"/>
    <x v="0"/>
    <s v="Shell Brand"/>
    <m/>
    <s v="GADUS S1 A150 2 GRANEL"/>
    <s v="Local"/>
    <s v="Y"/>
    <d v="2012-04-04T00:00:00"/>
    <s v="Mainstream"/>
    <m/>
    <s v="NO"/>
    <s v="NA"/>
    <s v="NA"/>
    <s v="NA"/>
    <s v="Shell Ilha"/>
    <s v="001D8517002XD7A309"/>
    <s v="001D8517"/>
    <s v="002XD7"/>
    <s v="A309"/>
    <n v="2710193200"/>
    <s v="BALDE"/>
    <s v="Post Printed"/>
    <m/>
    <m/>
    <m/>
    <s v="5011987200203"/>
    <m/>
    <m/>
  </r>
  <r>
    <s v="YES"/>
    <n v="45883849"/>
    <s v="TELLUS S3 M46 TAMBOR"/>
    <s v="55 UGL"/>
    <x v="0"/>
    <x v="1"/>
    <x v="0"/>
    <s v="Shell Brand"/>
    <m/>
    <s v="Importado"/>
    <s v="Importado"/>
    <s v="Y"/>
    <d v="2013-11-21T00:00:00"/>
    <s v="Premium"/>
    <m/>
    <s v="NO"/>
    <s v="NA"/>
    <s v="NA"/>
    <s v="NA"/>
    <s v="SOPUS (EUA)"/>
    <s v="001D7759002VJ3-"/>
    <s v="001D7759"/>
    <s v="759002"/>
    <s v="VJ3-"/>
    <n v="2710199900"/>
    <s v="TAMBOR"/>
    <s v="etiqueta nacionalização"/>
    <m/>
    <m/>
    <n v="550026737"/>
    <m/>
    <m/>
    <m/>
  </r>
  <r>
    <s v="YES"/>
    <n v="45683855"/>
    <s v="OMALA S2 G 220 FR 20L EXPO"/>
    <s v="20L"/>
    <x v="0"/>
    <x v="1"/>
    <x v="1"/>
    <s v="Shell Brand"/>
    <m/>
    <s v="OMALA S2 G 220 GRANEL EXPO"/>
    <s v="Local"/>
    <s v="N"/>
    <d v="2019-09-01T00:00:00"/>
    <s v="Mainstream"/>
    <m/>
    <s v="NO"/>
    <s v="NA"/>
    <s v="NA"/>
    <s v="NA"/>
    <s v="Shell Ilha"/>
    <s v="001D7837002VWLA1PU"/>
    <s v="001D7837"/>
    <s v="002VWL"/>
    <s v="A1PU"/>
    <n v="2710193200"/>
    <s v="BOMBONA"/>
    <s v="Pre Printed"/>
    <m/>
    <m/>
    <n v="550047288"/>
    <s v="'05011987054660"/>
    <m/>
    <m/>
  </r>
  <r>
    <s v="YES"/>
    <n v="45283855"/>
    <s v="SPIRAX S4 TXM FR. 20LT."/>
    <s v="20L"/>
    <x v="0"/>
    <x v="1"/>
    <x v="0"/>
    <s v="Shell Brand"/>
    <m/>
    <s v="SPIRAX S4 TXM GRANEL"/>
    <s v="Local"/>
    <s v="Y"/>
    <d v="2011-12-01T00:00:00"/>
    <s v="Mainstream"/>
    <m/>
    <s v="NO"/>
    <s v="NA"/>
    <s v="NA"/>
    <s v="NA"/>
    <s v="Shell Ilha"/>
    <s v="001D8246002vpmA309"/>
    <s v="001D8246"/>
    <s v="002vpm"/>
    <s v="A309"/>
    <n v="2710193200"/>
    <s v="BOMBONA"/>
    <s v="Pre Printed"/>
    <m/>
    <m/>
    <m/>
    <s v="'05011987194625"/>
    <m/>
    <m/>
  </r>
  <r>
    <s v="YES"/>
    <n v="40083905"/>
    <s v="MAXI PERFORMANCE 10W40 501 505 CX 12X1L"/>
    <s v="12x1L"/>
    <x v="0"/>
    <x v="0"/>
    <x v="0"/>
    <s v="VW"/>
    <m/>
    <s v="HELIX HX7 10W40 SN NEW GRANEL"/>
    <s v="Local"/>
    <s v="Y"/>
    <d v="2019-12-01T00:00:00"/>
    <s v="Mainstream"/>
    <m/>
    <s v="NO"/>
    <s v="NA"/>
    <s v="NA"/>
    <s v="NA"/>
    <s v="Shell Ilha"/>
    <s v="001H9069002W21A798"/>
    <s v="001H9069"/>
    <s v="002W21"/>
    <s v="A798"/>
    <n v="2710193200"/>
    <s v="1 L"/>
    <s v="Pre Printed"/>
    <m/>
    <m/>
    <m/>
    <m/>
    <m/>
    <m/>
  </r>
  <r>
    <s v="YES"/>
    <n v="47983909"/>
    <s v="MB GEN FE ATF 236.17 CX 12X1L"/>
    <s v="12x1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54002XPVA879"/>
    <s v="001J7054"/>
    <s v="002XPV"/>
    <s v="A879"/>
    <n v="27101992"/>
    <s v="1 L"/>
    <s v="etiqueta nacionalização"/>
    <m/>
    <m/>
    <n v="550062452"/>
    <m/>
    <m/>
    <m/>
  </r>
  <r>
    <s v="YES"/>
    <n v="52883922"/>
    <s v="GADUS S1 A150 2 CX. 12X1 KG"/>
    <s v="12x1K"/>
    <x v="0"/>
    <x v="1"/>
    <x v="0"/>
    <s v="Shell Brand"/>
    <m/>
    <s v="GADUS S1 A150 2 GRANEL"/>
    <s v="Local"/>
    <s v="Y"/>
    <d v="2012-05-04T00:00:00"/>
    <s v="Mainstream"/>
    <m/>
    <s v="NO"/>
    <s v="NA"/>
    <s v="NA"/>
    <s v="NA"/>
    <s v="Shell Ilha"/>
    <s v="001D8517002X62A1SN"/>
    <s v="001D8517"/>
    <s v="002X62"/>
    <s v="A1SN"/>
    <n v="2710199900"/>
    <s v="1 KG"/>
    <s v="Serigrafia"/>
    <m/>
    <m/>
    <m/>
    <m/>
    <m/>
    <m/>
  </r>
  <r>
    <s v="YES"/>
    <n v="45283967"/>
    <s v="SPIRAX S4 TXM TB1000 OW"/>
    <s v="1000L"/>
    <x v="0"/>
    <x v="1"/>
    <x v="0"/>
    <s v="Shell Brand"/>
    <m/>
    <s v="SPIRAX S4 TXM GRANEL"/>
    <s v="Local"/>
    <s v="Y"/>
    <d v="2012-07-24T00:00:00"/>
    <s v="Mainstream"/>
    <m/>
    <s v="NO"/>
    <s v="NA"/>
    <s v="NA"/>
    <s v="NA"/>
    <s v="Shell Ilha"/>
    <s v="001D8246002VJWA309"/>
    <s v="001D8246"/>
    <s v="002VJW"/>
    <s v="A309"/>
    <n v="2710193200"/>
    <s v="TB 1000"/>
    <s v="Post Printed"/>
    <m/>
    <m/>
    <m/>
    <s v="5011987194670"/>
    <m/>
    <m/>
  </r>
  <r>
    <s v="YES"/>
    <n v="52883988"/>
    <s v="GADUS S1 A150 2 TB. 180 KG"/>
    <s v="180 KG"/>
    <x v="0"/>
    <x v="1"/>
    <x v="0"/>
    <s v="Shell Brand"/>
    <m/>
    <s v="GADUS S1 A150 2 GRANEL"/>
    <s v="Local"/>
    <s v="Y"/>
    <d v="2012-03-13T00:00:00"/>
    <s v="Mainstream"/>
    <m/>
    <s v="NO"/>
    <s v="NA"/>
    <s v="NA"/>
    <s v="NA"/>
    <s v="Shell Ilha"/>
    <s v="001D8517002VH7A309"/>
    <s v="001D8517"/>
    <s v="002VH7"/>
    <s v="A309"/>
    <n v="2710199900"/>
    <s v="TAMBOR"/>
    <s v="Post Printed"/>
    <m/>
    <m/>
    <m/>
    <s v="5011987200197"/>
    <m/>
    <m/>
  </r>
  <r>
    <s v="YES"/>
    <n v="44984801"/>
    <s v="SHELL ARGINA S3 40 LOCAL GRANEL"/>
    <s v="GRANEL"/>
    <x v="0"/>
    <x v="1"/>
    <x v="0"/>
    <s v="Shell Brand"/>
    <m/>
    <s v="SHELL ARGINA S3 40 LOCAL GRANEL"/>
    <s v="Local"/>
    <s v="N"/>
    <d v="2020-04-01T00:00:00"/>
    <s v="Mainstream"/>
    <m/>
    <s v="NO"/>
    <s v="NA"/>
    <s v="NA"/>
    <s v="NA"/>
    <s v="Shell Ilha"/>
    <s v="001G1530001176A03Q"/>
    <s v="001G1530"/>
    <s v="001176"/>
    <s v="A03Q"/>
    <n v="2710193200"/>
    <s v="GRANEL"/>
    <s v="NO Label"/>
    <m/>
    <m/>
    <m/>
    <m/>
    <m/>
    <m/>
  </r>
  <r>
    <s v="YES"/>
    <n v="45284801"/>
    <s v="TELLUS S2 M 100 GRANEL"/>
    <s v="GRANEL"/>
    <x v="0"/>
    <x v="1"/>
    <x v="0"/>
    <s v="Shell Brand"/>
    <m/>
    <s v="TELLUS S2 M 100 GRANEL"/>
    <s v="Local"/>
    <s v="Y"/>
    <d v="2011-10-10T00:00:00"/>
    <s v="Mainstream"/>
    <m/>
    <s v="NO"/>
    <s v="NA"/>
    <s v="NA"/>
    <s v="NA"/>
    <s v="Shell Ilha"/>
    <s v="001D7746001176A03Q"/>
    <s v="001D7746"/>
    <s v="001176"/>
    <s v="A03Q"/>
    <n v="2710193200"/>
    <s v="GRANEL"/>
    <s v="NO Label"/>
    <m/>
    <m/>
    <m/>
    <m/>
    <m/>
    <m/>
  </r>
  <r>
    <s v="YES"/>
    <n v="40084809"/>
    <s v="MAXI PERFORMANCE 0W30 507 TB 209L"/>
    <s v="209L"/>
    <x v="0"/>
    <x v="0"/>
    <x v="0"/>
    <s v="VW"/>
    <m/>
    <s v="MAXI PERFORMANCE 0W30 507 GRANEL"/>
    <s v="Local"/>
    <s v="Y"/>
    <d v="2020-01-07T00:00:00"/>
    <s v="Mainstream"/>
    <m/>
    <s v="NO"/>
    <s v="NA"/>
    <s v="NA"/>
    <s v="NA"/>
    <s v="Shell Ilha"/>
    <s v="001H9071002VIDA798"/>
    <s v="001H9071"/>
    <s v="002VID"/>
    <s v="A798"/>
    <n v="2710193200"/>
    <s v="TAMBOR"/>
    <s v="Pre Printed"/>
    <m/>
    <m/>
    <m/>
    <m/>
    <m/>
    <m/>
  </r>
  <r>
    <s v="YES"/>
    <n v="41084809"/>
    <s v="MF TRANSMISSION PREMIUM 10W30 TB 209L"/>
    <s v="209L"/>
    <x v="0"/>
    <x v="0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79002VIDA309"/>
    <s v="001G3779"/>
    <s v="002VID"/>
    <s v="A309"/>
    <n v="2710193200"/>
    <s v="TAMBOR"/>
    <s v="Pre Printed"/>
    <m/>
    <m/>
    <m/>
    <m/>
    <m/>
    <m/>
  </r>
  <r>
    <s v="YES"/>
    <n v="45684809"/>
    <s v="OMALA S2 G 320 TB 209L EXPO"/>
    <s v="209L"/>
    <x v="0"/>
    <x v="1"/>
    <x v="1"/>
    <s v="Shell Brand"/>
    <m/>
    <s v="OMALA S2 G 320 GRANEL EXPO"/>
    <s v="Local"/>
    <s v="N"/>
    <d v="2017-04-01T00:00:00"/>
    <s v="Mainstream"/>
    <m/>
    <s v="NO"/>
    <s v="NA"/>
    <s v="NA"/>
    <s v="NA"/>
    <s v="Shell Ilha"/>
    <s v="001D7838002VSHA1PU"/>
    <s v="001D7838"/>
    <s v="002VSH"/>
    <s v="A1PU"/>
    <n v="2710193200"/>
    <s v="TAMBOR"/>
    <s v="Post Printed"/>
    <m/>
    <m/>
    <n v="550047183"/>
    <s v="5011987034846"/>
    <m/>
    <m/>
  </r>
  <r>
    <s v="YES"/>
    <n v="45284809"/>
    <s v="TELLUS S2 M 100 TB 209L"/>
    <s v="209L"/>
    <x v="0"/>
    <x v="1"/>
    <x v="0"/>
    <s v="Shell Brand"/>
    <m/>
    <s v="TELLUS S2 M 100 GRANEL"/>
    <s v="Local"/>
    <s v="Y"/>
    <d v="2011-10-13T00:00:00"/>
    <s v="Mainstream"/>
    <m/>
    <s v="NO"/>
    <s v="NA"/>
    <s v="NA"/>
    <s v="NA"/>
    <s v="Shell Ilha"/>
    <s v="001D7746002VSHA309"/>
    <s v="001D7746"/>
    <s v="002VSH"/>
    <s v="A309"/>
    <n v="2710193200"/>
    <s v="TAMBOR"/>
    <s v="Post Printed"/>
    <m/>
    <m/>
    <m/>
    <s v="5011987197138"/>
    <m/>
    <m/>
  </r>
  <r>
    <s v="YES"/>
    <n v="52884817"/>
    <s v="GADUS S1 V160 2 BD. 18 KG"/>
    <s v="18KG"/>
    <x v="0"/>
    <x v="1"/>
    <x v="0"/>
    <s v="Shell Brand"/>
    <m/>
    <s v="GADUS S1 V160 2 GRANEL"/>
    <s v="Local"/>
    <s v="Y"/>
    <d v="2012-03-02T00:00:00"/>
    <s v="Mainstream"/>
    <m/>
    <s v="NO"/>
    <s v="NA"/>
    <s v="NA"/>
    <s v="NA"/>
    <s v="Shell Ilha"/>
    <s v="001D8565002XD7A309"/>
    <s v="001D8565"/>
    <s v="002XD7"/>
    <s v="A309"/>
    <n v="2710199900"/>
    <s v="BALDE"/>
    <s v="Post Printed"/>
    <m/>
    <m/>
    <m/>
    <s v="5011987200302"/>
    <m/>
    <m/>
  </r>
  <r>
    <s v="YES"/>
    <n v="47984849"/>
    <s v="MB AMG HIGH PERF SAE 0W40 229.5 TB 209L"/>
    <s v="209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18002XJEA878"/>
    <s v="001J7018"/>
    <s v="002XJE"/>
    <s v="A878"/>
    <n v="27101932"/>
    <s v="TAMBOR"/>
    <s v="etiqueta nacionalização"/>
    <m/>
    <m/>
    <n v="550063336"/>
    <m/>
    <m/>
    <m/>
  </r>
  <r>
    <s v="YES"/>
    <n v="43584849"/>
    <s v="SPIRAX S4 ATF HDX TAMBOR"/>
    <s v="209L"/>
    <x v="0"/>
    <x v="1"/>
    <x v="0"/>
    <s v="Shell Brand"/>
    <m/>
    <s v="Importado"/>
    <s v="Importado"/>
    <s v="Y"/>
    <d v="2012-03-15T00:00:00"/>
    <s v="Mainstream"/>
    <m/>
    <s v="NO"/>
    <s v="NA"/>
    <s v="NA"/>
    <s v="NA"/>
    <s v="GLC (Alemanha)"/>
    <s v="001D8301002VSHA309"/>
    <s v="001D8301"/>
    <s v="002VSH"/>
    <s v="A309"/>
    <n v="2710199200"/>
    <s v="TAMBOR"/>
    <s v="etiqueta nacionalização"/>
    <m/>
    <m/>
    <n v="550027842"/>
    <m/>
    <m/>
    <m/>
  </r>
  <r>
    <s v="YES"/>
    <n v="45884849"/>
    <s v="TELLUS S4 ME 46 TAMBOR"/>
    <s v="209L"/>
    <x v="0"/>
    <x v="1"/>
    <x v="0"/>
    <s v="Shell Brand"/>
    <m/>
    <s v="Importado"/>
    <s v="Importado"/>
    <s v="Y"/>
    <d v="2014-06-09T00:00:00"/>
    <s v="Premium"/>
    <m/>
    <s v="NO"/>
    <s v="NA"/>
    <s v="NA"/>
    <s v="NA"/>
    <s v="Shell Canadá"/>
    <s v="001D7767002VSHA1P5"/>
    <s v="001D7767"/>
    <s v="002VSH"/>
    <s v="A1P5"/>
    <n v="3819000000"/>
    <s v="TAMBOR"/>
    <s v="etiqueta nacionalização"/>
    <m/>
    <m/>
    <n v="550026745"/>
    <m/>
    <m/>
    <m/>
  </r>
  <r>
    <s v="YES"/>
    <n v="41084855"/>
    <s v="MF TRANSMISSION PREMIUM 10W30 FR 20L"/>
    <s v="20L"/>
    <x v="0"/>
    <x v="0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79002VWLA309"/>
    <s v="001G3779"/>
    <s v="002VWL"/>
    <s v="A309"/>
    <n v="2710193200"/>
    <s v="BOMBONA"/>
    <s v="Pre Printed"/>
    <m/>
    <m/>
    <m/>
    <m/>
    <m/>
    <m/>
  </r>
  <r>
    <s v="YES"/>
    <n v="45684855"/>
    <s v="OMALA S2 G 320 FR 20L EXPO"/>
    <s v="20L"/>
    <x v="0"/>
    <x v="1"/>
    <x v="1"/>
    <s v="Shell Brand"/>
    <m/>
    <s v="OMALA S2 G 320 GRANEL EXPO"/>
    <s v="Local"/>
    <s v="N"/>
    <d v="2019-09-01T00:00:00"/>
    <s v="Mainstream"/>
    <m/>
    <s v="NO"/>
    <s v="NA"/>
    <s v="NA"/>
    <s v="NA"/>
    <s v="Shell Ilha"/>
    <s v="001D7838002VWLA1PU"/>
    <s v="001D7838"/>
    <s v="002VWL"/>
    <s v="A1PU"/>
    <n v="2710193200"/>
    <s v="BOMBONA"/>
    <s v="Pre Printed"/>
    <m/>
    <m/>
    <n v="550051158"/>
    <s v="'05011987054677"/>
    <m/>
    <m/>
  </r>
  <r>
    <s v="YES"/>
    <n v="45284855"/>
    <s v="TELLUS S2 M 100 FR. 20LT."/>
    <s v="20L"/>
    <x v="0"/>
    <x v="1"/>
    <x v="0"/>
    <s v="Shell Brand"/>
    <m/>
    <s v="TELLUS S2 M 100 GRANEL"/>
    <s v="Local"/>
    <s v="Y"/>
    <d v="2011-10-20T00:00:00"/>
    <s v="Mainstream"/>
    <m/>
    <s v="NO"/>
    <s v="NA"/>
    <s v="NA"/>
    <s v="NA"/>
    <s v="Shell Ilha"/>
    <s v="001D7746002VWLA309"/>
    <s v="001D7746"/>
    <s v="002VWL"/>
    <s v="A309"/>
    <n v="2710193200"/>
    <s v="BOMBONA"/>
    <s v="Pre Printed"/>
    <m/>
    <m/>
    <m/>
    <s v="'05011987197121"/>
    <m/>
    <m/>
  </r>
  <r>
    <s v="YES"/>
    <n v="52884883"/>
    <s v="GADUS S1 V160 2 CX 24X500"/>
    <s v="24*0,5KG"/>
    <x v="0"/>
    <x v="1"/>
    <x v="0"/>
    <s v="Shell Brand"/>
    <m/>
    <s v="GADUS S1 V160 2 GRANEL"/>
    <s v="Local"/>
    <s v="Y"/>
    <d v="2012-03-17T00:00:00"/>
    <s v="Mainstream"/>
    <m/>
    <s v="NO"/>
    <s v="NA"/>
    <s v="NA"/>
    <s v="NA"/>
    <s v="Shell Ilha"/>
    <s v="001D8565002XE3A1SN"/>
    <s v="001D8565"/>
    <s v="002XE3"/>
    <s v="A1SN"/>
    <n v="2710199900"/>
    <s v="0,5 KG"/>
    <s v="Serigrafia"/>
    <m/>
    <m/>
    <m/>
    <m/>
    <m/>
    <m/>
  </r>
  <r>
    <s v="YES"/>
    <n v="40084905"/>
    <s v="MAXI PERFORMANCE 0W30 507 CX 12X1L"/>
    <s v="12x1L"/>
    <x v="0"/>
    <x v="0"/>
    <x v="0"/>
    <s v="VW"/>
    <m/>
    <s v="MAXI PERFORMANCE 0W30 507 GRANEL"/>
    <s v="Local"/>
    <s v="Y"/>
    <d v="2019-12-01T00:00:00"/>
    <s v="Mainstream"/>
    <m/>
    <s v="NO"/>
    <s v="NA"/>
    <s v="NA"/>
    <s v="NA"/>
    <s v="Shell Ilha"/>
    <s v="001H9071002W21A798"/>
    <s v="001H9071"/>
    <s v="002W21"/>
    <s v="A798"/>
    <n v="2710193200"/>
    <s v="1 L"/>
    <s v="Pre Printed"/>
    <m/>
    <m/>
    <m/>
    <m/>
    <m/>
    <m/>
  </r>
  <r>
    <s v="YES"/>
    <n v="47984909"/>
    <s v="MB AMG HIGH PERF SAE 0W40 229.5 CX 12X1L"/>
    <s v="12x1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7018002XPVA878"/>
    <s v="001J7018"/>
    <s v="002XPV"/>
    <s v="A878"/>
    <n v="27101932"/>
    <s v="1 L"/>
    <s v="etiqueta nacionalização"/>
    <m/>
    <m/>
    <n v="550063337"/>
    <m/>
    <m/>
    <m/>
  </r>
  <r>
    <s v="YES"/>
    <n v="43584909"/>
    <s v="SPIRAX S4 ATF HDX CX 12X1L"/>
    <s v="12x1L"/>
    <x v="0"/>
    <x v="1"/>
    <x v="0"/>
    <s v="Shell Brand"/>
    <m/>
    <s v="Importado"/>
    <s v="Importado"/>
    <s v="Y"/>
    <d v="2012-08-29T00:00:00"/>
    <s v="Mainstream"/>
    <m/>
    <s v="NO"/>
    <s v="NA"/>
    <s v="NA"/>
    <s v="NA"/>
    <s v="SOPUS (EUA)"/>
    <s v="001D8301002WL0A10E"/>
    <s v="001D8301"/>
    <s v="002WL0"/>
    <s v="A10E"/>
    <n v="2710199200"/>
    <s v="1 L"/>
    <s v="etiqueta nacionalização"/>
    <m/>
    <m/>
    <n v="550028352"/>
    <m/>
    <m/>
    <m/>
  </r>
  <r>
    <s v="YES"/>
    <n v="52884922"/>
    <s v="GADUS S1 V160 2 CX. 12X1 KG"/>
    <s v="12x1K"/>
    <x v="0"/>
    <x v="1"/>
    <x v="0"/>
    <s v="Shell Brand"/>
    <m/>
    <s v="GADUS S1 V160 2 GRANEL"/>
    <s v="Local"/>
    <s v="Y"/>
    <d v="2012-03-24T00:00:00"/>
    <s v="Mainstream"/>
    <m/>
    <s v="NO"/>
    <s v="NA"/>
    <s v="NA"/>
    <s v="NA"/>
    <s v="Shell Ilha"/>
    <s v="001D8565002X62A1SN"/>
    <s v="001D8565"/>
    <s v="002X62"/>
    <s v="A1SN"/>
    <n v="2710199900"/>
    <s v="1 KG"/>
    <s v="Serigrafia"/>
    <m/>
    <m/>
    <m/>
    <m/>
    <m/>
    <m/>
  </r>
  <r>
    <s v="YES"/>
    <n v="41084967"/>
    <s v="MF TRANSMISSION PREMIUM 10W30 TB 1000L"/>
    <s v="1000L"/>
    <x v="0"/>
    <x v="0"/>
    <x v="0"/>
    <s v="AGCO"/>
    <m/>
    <s v="SPIRAX S4 TXM GRANEL"/>
    <s v="Local"/>
    <s v="Y"/>
    <d v="2017-10-10T00:00:00"/>
    <s v="Mainstream"/>
    <m/>
    <s v="NO"/>
    <s v="NA"/>
    <s v="NA"/>
    <s v="NA"/>
    <s v="Shell Ilha"/>
    <s v="001G3779002VJWA309"/>
    <s v="001G3779"/>
    <s v="002VJW"/>
    <s v="A309"/>
    <n v="2710193200"/>
    <s v="TB 1000"/>
    <s v="Pre Printed"/>
    <m/>
    <m/>
    <m/>
    <m/>
    <m/>
    <m/>
  </r>
  <r>
    <s v="YES"/>
    <n v="45284967"/>
    <s v="TELLUS S2 M 100 TB1000 OW"/>
    <s v="1000L"/>
    <x v="0"/>
    <x v="1"/>
    <x v="0"/>
    <s v="Shell Brand"/>
    <m/>
    <s v="TELLUS S2 M 100 GRANEL"/>
    <s v="Local"/>
    <s v="Y"/>
    <d v="2016-01-19T00:00:00"/>
    <s v="Mainstream"/>
    <m/>
    <s v="NO"/>
    <s v="NA"/>
    <s v="NA"/>
    <s v="NA"/>
    <s v="Shell Ilha"/>
    <s v="001D7746002VJWA309"/>
    <s v="001D7746"/>
    <s v="002VJW"/>
    <s v="A309"/>
    <n v="2710193200"/>
    <s v="TB 1000"/>
    <s v="Post Printed"/>
    <m/>
    <m/>
    <m/>
    <s v="5011987197237"/>
    <m/>
    <m/>
  </r>
  <r>
    <s v="YES"/>
    <n v="52884988"/>
    <s v="GADUS S1 V160 2 TB. 180 KG"/>
    <s v="180 KG"/>
    <x v="0"/>
    <x v="1"/>
    <x v="0"/>
    <s v="Shell Brand"/>
    <m/>
    <s v="GADUS S1 V160 2 GRANEL"/>
    <s v="Local"/>
    <s v="Y"/>
    <d v="2012-02-25T00:00:00"/>
    <s v="Mainstream"/>
    <m/>
    <s v="NO"/>
    <s v="NA"/>
    <s v="NA"/>
    <s v="NA"/>
    <s v="Shell Ilha"/>
    <s v="001D8565002VH7A309"/>
    <s v="001D8565"/>
    <s v="002VH7"/>
    <s v="A309"/>
    <n v="2710199900"/>
    <s v="TAMBOR"/>
    <s v="Post Printed"/>
    <m/>
    <m/>
    <m/>
    <s v="5011987200296"/>
    <m/>
    <m/>
  </r>
  <r>
    <s v="YES"/>
    <n v="40085809"/>
    <s v="MAXI PERFORMANCE 5W-30 SN GF-5 TB 209L"/>
    <s v="209L"/>
    <x v="0"/>
    <x v="0"/>
    <x v="0"/>
    <s v="VW"/>
    <m/>
    <s v="HELIX HX7 5W-30 NEW GRANEL"/>
    <s v="Local"/>
    <s v="Y"/>
    <d v="2020-01-07T00:00:00"/>
    <s v="Mainstream"/>
    <m/>
    <s v="NO"/>
    <s v="NA"/>
    <s v="NA"/>
    <s v="NA"/>
    <s v="Shell Ilha"/>
    <s v="001I1040002VIDA798"/>
    <s v="001I1040"/>
    <s v="002VID"/>
    <s v="A798"/>
    <n v="2710193200"/>
    <s v="TAMBOR"/>
    <s v="Pre Printed"/>
    <m/>
    <m/>
    <m/>
    <m/>
    <m/>
    <m/>
  </r>
  <r>
    <s v="YES"/>
    <n v="41085809"/>
    <s v="MF TRANSMISSION PREMIUM PLUS 15W40 209L"/>
    <s v="209L"/>
    <x v="0"/>
    <x v="0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5002VIDA309"/>
    <s v="001G3785"/>
    <s v="002VID"/>
    <s v="A309"/>
    <n v="2710193200"/>
    <s v="TAMBOR"/>
    <s v="Pre Printed"/>
    <m/>
    <m/>
    <m/>
    <m/>
    <m/>
    <m/>
  </r>
  <r>
    <s v="YES"/>
    <n v="45685809"/>
    <s v="OMALA S2 G 460 TB 209L EXPO"/>
    <s v="209L"/>
    <x v="0"/>
    <x v="1"/>
    <x v="1"/>
    <s v="Shell Brand"/>
    <m/>
    <s v="OMALA S2 G 460 GRANEL EXPO"/>
    <s v="Local"/>
    <s v="N"/>
    <d v="2017-10-19T00:00:00"/>
    <s v="Mainstream"/>
    <m/>
    <s v="NO"/>
    <s v="NA"/>
    <s v="NA"/>
    <s v="NA"/>
    <s v="Shell Ilha"/>
    <s v="001D7839002VSHA1PU"/>
    <s v="001D7839"/>
    <s v="002VSH"/>
    <s v="A1PU"/>
    <n v="2710193200"/>
    <s v="TAMBOR"/>
    <s v="Post Printed"/>
    <m/>
    <m/>
    <n v="550047184"/>
    <s v="5011987034853"/>
    <m/>
    <m/>
  </r>
  <r>
    <s v="YES"/>
    <n v="52885817"/>
    <s v="GADUS S1 V220 2 BD. 18 KG"/>
    <s v="18KG"/>
    <x v="0"/>
    <x v="1"/>
    <x v="0"/>
    <s v="Shell Brand"/>
    <m/>
    <s v="GADUS S1 V220 2 GRANEL"/>
    <s v="Local"/>
    <s v="Y"/>
    <d v="2012-03-28T00:00:00"/>
    <s v="Mainstream"/>
    <m/>
    <s v="NO"/>
    <s v="NA"/>
    <s v="NA"/>
    <s v="NA"/>
    <s v="Shell Ilha"/>
    <s v="001D8522002XD7A309"/>
    <s v="001D8522"/>
    <s v="002XD7"/>
    <s v="A309"/>
    <n v="2710199900"/>
    <s v="BALDE"/>
    <s v="Post Printed"/>
    <m/>
    <m/>
    <m/>
    <s v="5011987200227"/>
    <m/>
    <m/>
  </r>
  <r>
    <s v="NO"/>
    <n v="47985849"/>
    <s v="MB GEN SAE 0W20 229.71 TB 209L"/>
    <s v="209L"/>
    <x v="0"/>
    <x v="0"/>
    <x v="0"/>
    <s v="MB"/>
    <m/>
    <s v="Importado"/>
    <s v="Importado"/>
    <s v="Y"/>
    <d v="2021-12-16T00:00:00"/>
    <s v="Mainstream"/>
    <m/>
    <s v="NO"/>
    <s v="NA"/>
    <s v="NA"/>
    <s v="NA"/>
    <s v="USA"/>
    <s v="001J7021002XJEA880"/>
    <s v="001J7021"/>
    <s v="002XJE"/>
    <s v="A880"/>
    <n v="27101932"/>
    <s v="TAMBOR"/>
    <s v="etiqueta nacionalização"/>
    <m/>
    <m/>
    <n v="550063494"/>
    <m/>
    <m/>
    <m/>
  </r>
  <r>
    <s v="YES"/>
    <n v="41085855"/>
    <s v="MF TRANSMISSION PREMIUM PLUS 15W40 FR20L"/>
    <s v="20L"/>
    <x v="0"/>
    <x v="0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5002VWLA309"/>
    <s v="001G3785"/>
    <s v="002VWL"/>
    <s v="A309"/>
    <n v="2710193200"/>
    <s v="BOMBONA"/>
    <s v="Pre Printed"/>
    <m/>
    <m/>
    <m/>
    <m/>
    <m/>
    <m/>
  </r>
  <r>
    <s v="YES"/>
    <n v="45685855"/>
    <s v="OMALA S2 G 460 FR 20L EXPO"/>
    <s v="20L"/>
    <x v="0"/>
    <x v="1"/>
    <x v="1"/>
    <s v="Shell Brand"/>
    <m/>
    <s v="OMALA S2 G 460 GRANEL EXPO"/>
    <s v="Local"/>
    <s v="N"/>
    <d v="2019-09-01T00:00:00"/>
    <s v="Mainstream"/>
    <m/>
    <s v="NO"/>
    <s v="NA"/>
    <s v="NA"/>
    <s v="NA"/>
    <s v="Shell Ilha"/>
    <s v="001D7839002VWLA1PU"/>
    <s v="001D7839"/>
    <s v="002VWL"/>
    <s v="A1PU"/>
    <n v="2710193200"/>
    <s v="BOMBONA"/>
    <s v="Pre Printed"/>
    <m/>
    <m/>
    <n v="550053406"/>
    <s v="'05011987054684"/>
    <m/>
    <m/>
  </r>
  <r>
    <s v="YES"/>
    <n v="40085905"/>
    <s v="MAXI PERFORMANCE 5W-30 SN GF-5 CX 12X1L"/>
    <s v="12x1L"/>
    <x v="0"/>
    <x v="0"/>
    <x v="0"/>
    <s v="VW"/>
    <m/>
    <s v="HELIX HX7 5W-30 NEW GRANEL"/>
    <s v="Local"/>
    <s v="Y"/>
    <d v="2019-12-01T00:00:00"/>
    <s v="Mainstream"/>
    <m/>
    <s v="NO"/>
    <s v="NA"/>
    <s v="NA"/>
    <s v="NA"/>
    <s v="Shell Ilha"/>
    <s v="001I1040002W21A798"/>
    <s v="001I1040"/>
    <s v="002W21"/>
    <s v="A798"/>
    <n v="2710193200"/>
    <s v="1 L"/>
    <s v="Pre Printed"/>
    <m/>
    <m/>
    <m/>
    <m/>
    <m/>
    <m/>
  </r>
  <r>
    <s v="YES"/>
    <n v="47985909"/>
    <s v="MB GEN SAE 0W20 229.71 CX 12X1L"/>
    <s v="12x1L"/>
    <x v="0"/>
    <x v="0"/>
    <x v="0"/>
    <s v="MB"/>
    <m/>
    <s v="Importado"/>
    <s v="Importado"/>
    <s v="Y"/>
    <s v="-"/>
    <s v="Mainstream"/>
    <m/>
    <s v="NO"/>
    <s v="NA"/>
    <s v="NA"/>
    <s v="NA"/>
    <s v="USA"/>
    <s v="001J7021002XPVA880"/>
    <s v="001J7021"/>
    <s v="002XPV"/>
    <s v="A880"/>
    <n v="27101932"/>
    <s v="1 L"/>
    <s v="etiqueta nacionalização"/>
    <m/>
    <m/>
    <n v="550063338"/>
    <m/>
    <m/>
    <m/>
  </r>
  <r>
    <s v="YES"/>
    <n v="52885988"/>
    <s v="GADUS S1 V220 2 TB. 180 KG"/>
    <s v="180 KG"/>
    <x v="0"/>
    <x v="1"/>
    <x v="0"/>
    <s v="Shell Brand"/>
    <m/>
    <s v="GADUS S1 V220 2 GRANEL"/>
    <s v="Local"/>
    <s v="Y"/>
    <d v="2012-03-28T00:00:00"/>
    <s v="Mainstream"/>
    <m/>
    <s v="NO"/>
    <s v="NA"/>
    <s v="NA"/>
    <s v="NA"/>
    <s v="Shell Ilha"/>
    <s v="001D8522002VH7A309"/>
    <s v="001D8522"/>
    <s v="002VH7"/>
    <s v="A309"/>
    <n v="2710199900"/>
    <s v="TAMBOR"/>
    <s v="Post Printed"/>
    <m/>
    <m/>
    <m/>
    <s v="5011987200210"/>
    <m/>
    <m/>
  </r>
  <r>
    <s v="YES"/>
    <n v="45686809"/>
    <s v="OMALA S2 G 68 TB 209L EXPO"/>
    <s v="209L"/>
    <x v="0"/>
    <x v="1"/>
    <x v="1"/>
    <s v="Shell Brand"/>
    <m/>
    <s v="OMALA S2 G 68 GRANEL EXPO"/>
    <s v="Local"/>
    <s v="N"/>
    <d v="2017-05-01T00:00:00"/>
    <s v="Mainstream"/>
    <m/>
    <s v="NO"/>
    <s v="NA"/>
    <s v="NA"/>
    <s v="NA"/>
    <s v="Shell Ilha"/>
    <s v="001D7834002VSHA1PU"/>
    <s v="001D7834"/>
    <s v="002VSH"/>
    <s v="A1PU"/>
    <n v="2710193200"/>
    <s v="TAMBOR"/>
    <s v="Post Printed"/>
    <m/>
    <m/>
    <n v="550047180"/>
    <s v="5011987034860"/>
    <m/>
    <m/>
  </r>
  <r>
    <s v="YES"/>
    <n v="45286809"/>
    <s v="TELLUS S2 M 32 TB 209L"/>
    <s v="209L"/>
    <x v="0"/>
    <x v="1"/>
    <x v="0"/>
    <s v="Shell Brand"/>
    <m/>
    <s v="TELLUS S2 M 32 GRANEL"/>
    <s v="Local"/>
    <s v="Y"/>
    <d v="2011-10-18T00:00:00"/>
    <s v="Mainstream"/>
    <m/>
    <s v="NO"/>
    <s v="NA"/>
    <s v="NA"/>
    <s v="NA"/>
    <s v="Shell Ilha"/>
    <s v="001D7743002VSHA309"/>
    <s v="001D7743"/>
    <s v="002VSH"/>
    <s v="A309"/>
    <n v="2710193200"/>
    <s v="TAMBOR"/>
    <s v="Post Printed"/>
    <m/>
    <m/>
    <m/>
    <s v="5011987197657"/>
    <m/>
    <m/>
  </r>
  <r>
    <s v="YES"/>
    <n v="43086809"/>
    <s v="VALTRA TRANSMISSION PRO TB 209L "/>
    <s v="209L"/>
    <x v="0"/>
    <x v="0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7088002VIDA309"/>
    <s v="001G7088"/>
    <s v="002VID"/>
    <s v="A309"/>
    <n v="2710193200"/>
    <s v="TAMBOR"/>
    <s v="Pre Printed"/>
    <m/>
    <m/>
    <m/>
    <m/>
    <m/>
    <m/>
  </r>
  <r>
    <s v="YES"/>
    <n v="52886817"/>
    <s v="GADUS S2 U460L 2 BD. 18 KG"/>
    <s v="18KG"/>
    <x v="0"/>
    <x v="1"/>
    <x v="0"/>
    <s v="Shell Brand"/>
    <m/>
    <s v="GADUS S2 U460L 2 GRANEL"/>
    <s v="Local"/>
    <s v="Y"/>
    <d v="2012-03-12T00:00:00"/>
    <s v="Premium"/>
    <m/>
    <s v="NO"/>
    <s v="NA"/>
    <s v="NA"/>
    <s v="NA"/>
    <s v="Shell Ilha"/>
    <s v="001D8483002XD7A309"/>
    <s v="001D8483"/>
    <s v="002XD7"/>
    <s v="A309"/>
    <n v="2710199900"/>
    <s v="BALDE"/>
    <s v="Post Printed"/>
    <m/>
    <m/>
    <m/>
    <s v="5011987200159"/>
    <m/>
    <m/>
  </r>
  <r>
    <s v="YES"/>
    <n v="45886849"/>
    <s v="TELLUS S3 V 46 TB 209L"/>
    <s v="209L"/>
    <x v="0"/>
    <x v="1"/>
    <x v="0"/>
    <s v="Shell Brand"/>
    <m/>
    <s v="Importado"/>
    <s v="Importado"/>
    <s v="Y"/>
    <d v="2020-06-29T00:00:00"/>
    <s v="Premium"/>
    <m/>
    <s v="NO"/>
    <s v="NA"/>
    <s v="NA"/>
    <s v="NA"/>
    <s v="Shell Deutschland"/>
    <s v="001D7763002VSHA246"/>
    <s v="001D7763"/>
    <s v="002VSH"/>
    <s v="A246"/>
    <n v="2710193200"/>
    <s v="TAMBOR"/>
    <s v="etiqueta nacionalização"/>
    <m/>
    <m/>
    <n v="550027123"/>
    <m/>
    <m/>
    <m/>
  </r>
  <r>
    <s v="YES"/>
    <n v="45286855"/>
    <s v="TELLUS S2 M 32 FR. 20LT."/>
    <s v="20L"/>
    <x v="0"/>
    <x v="1"/>
    <x v="0"/>
    <s v="Shell Brand"/>
    <m/>
    <s v="TELLUS S2 M 32 GRANEL"/>
    <s v="Local"/>
    <s v="Y"/>
    <d v="2011-11-01T00:00:00"/>
    <s v="Mainstream"/>
    <m/>
    <s v="NO"/>
    <s v="NA"/>
    <s v="NA"/>
    <s v="NA"/>
    <s v="Shell Ilha"/>
    <s v="001D7743002VWLA309"/>
    <s v="001D7743"/>
    <s v="002VWL"/>
    <s v="A309"/>
    <n v="2710193200"/>
    <s v="BOMBONA"/>
    <s v="Pre Printed"/>
    <m/>
    <m/>
    <m/>
    <s v="'05011987197640"/>
    <m/>
    <m/>
  </r>
  <r>
    <s v="YES"/>
    <n v="43086855"/>
    <s v="VALTRA TRANSMISSION PRO FR 20L "/>
    <s v="20L"/>
    <x v="0"/>
    <x v="0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7088002VWLA309"/>
    <s v="001G7088"/>
    <s v="002VWL"/>
    <s v="A309"/>
    <n v="2710193200"/>
    <s v="BOMBONA"/>
    <s v="Pre Printed"/>
    <m/>
    <m/>
    <m/>
    <m/>
    <m/>
    <m/>
  </r>
  <r>
    <s v="NO"/>
    <n v="47986860"/>
    <s v="MB GEAR OIL 75W90 235.11 FR 20L"/>
    <s v="20L"/>
    <x v="2"/>
    <x v="0"/>
    <x v="0"/>
    <s v="MB"/>
    <m/>
    <s v="Importado"/>
    <s v="Importado"/>
    <s v="Y"/>
    <s v="-"/>
    <s v="Mainstream"/>
    <m/>
    <s v="NO"/>
    <s v="NA"/>
    <s v="NA"/>
    <s v="NA"/>
    <s v="Germany"/>
    <s v="001F0905002VNDA879"/>
    <s v="001F0905"/>
    <s v="002VND"/>
    <s v="A879"/>
    <n v="34031900"/>
    <s v="BOMBONA"/>
    <s v="etiqueta nacionalização"/>
    <m/>
    <m/>
    <n v="550063334"/>
    <m/>
    <m/>
    <m/>
  </r>
  <r>
    <s v="YES"/>
    <n v="40086905"/>
    <s v="MAXI PERFORMANCE 0W30 502 505 CX 12X1L"/>
    <s v="12x1L"/>
    <x v="0"/>
    <x v="0"/>
    <x v="0"/>
    <s v="VW"/>
    <m/>
    <s v="MAXI PERFORMANCE 0W30 502 505 GRANEL"/>
    <s v="Local"/>
    <s v="Y"/>
    <d v="2019-12-01T00:00:00"/>
    <s v="Mainstream"/>
    <m/>
    <s v="NO"/>
    <s v="NA"/>
    <s v="NA"/>
    <s v="NA"/>
    <s v="Shell Ilha"/>
    <s v="001H9074002W21A798"/>
    <s v="001H9074"/>
    <s v="002W21"/>
    <s v="A798"/>
    <n v="2710193200"/>
    <s v="1 L"/>
    <s v="Pre Printed"/>
    <m/>
    <m/>
    <m/>
    <m/>
    <m/>
    <m/>
  </r>
  <r>
    <s v="YES"/>
    <n v="43086967"/>
    <s v="VALTRA TRANSMISSION PRO TB 1000L "/>
    <s v="1000L"/>
    <x v="0"/>
    <x v="0"/>
    <x v="0"/>
    <s v="AGCO"/>
    <m/>
    <s v="SPIRAX S2 A 90 GRANEL"/>
    <s v="Local"/>
    <s v="Y"/>
    <d v="2018-11-13T00:00:00"/>
    <s v="Mainstream"/>
    <m/>
    <s v="NO"/>
    <s v="NA"/>
    <s v="NA"/>
    <s v="NA"/>
    <s v="Shell Ilha"/>
    <s v="001G7088002VJWA309"/>
    <s v="001G7088"/>
    <s v="002VJW"/>
    <s v="A309"/>
    <n v="2710193200"/>
    <s v="TB 1000"/>
    <s v="Pre Printed"/>
    <m/>
    <m/>
    <m/>
    <m/>
    <m/>
    <m/>
  </r>
  <r>
    <s v="YES"/>
    <n v="52886988"/>
    <s v="GADUS S2 U460L 2 TB. 180 KG"/>
    <s v="180 KG"/>
    <x v="0"/>
    <x v="1"/>
    <x v="0"/>
    <s v="Shell Brand"/>
    <m/>
    <s v="GADUS S2 U460L 2 GRANEL"/>
    <s v="Local"/>
    <s v="Y"/>
    <d v="2012-03-12T00:00:00"/>
    <s v="Premium"/>
    <m/>
    <s v="NO"/>
    <s v="NA"/>
    <s v="NA"/>
    <s v="NA"/>
    <s v="Shell Ilha"/>
    <s v="001D8483002VH7A309"/>
    <s v="001D8483"/>
    <s v="002VH7"/>
    <s v="A309"/>
    <n v="2710199900"/>
    <s v="TAMBOR"/>
    <s v="Post Printed"/>
    <m/>
    <m/>
    <m/>
    <s v="5011987200142"/>
    <m/>
    <m/>
  </r>
  <r>
    <s v="YES"/>
    <n v="45287801"/>
    <s v="TELLUS S2 M 46 GRANEL"/>
    <s v="GRANEL"/>
    <x v="0"/>
    <x v="1"/>
    <x v="0"/>
    <s v="Shell Brand"/>
    <m/>
    <s v="TELLUS S2 M 46 GRANEL"/>
    <s v="Local"/>
    <s v="Y"/>
    <d v="2011-10-11T00:00:00"/>
    <s v="Mainstream"/>
    <m/>
    <s v="NO"/>
    <s v="NA"/>
    <s v="NA"/>
    <s v="NA"/>
    <s v="Shell Ilha"/>
    <s v="001D7744001176A03Q"/>
    <s v="001D7744"/>
    <s v="001176"/>
    <s v="A03Q"/>
    <n v="2710193200"/>
    <s v="GRANEL"/>
    <s v="NO Label"/>
    <m/>
    <m/>
    <m/>
    <m/>
    <m/>
    <m/>
  </r>
  <r>
    <s v="YES"/>
    <n v="40087809"/>
    <s v="MAXI PERFORM 5W40 508.88 509.99 C TB209L"/>
    <s v="209L"/>
    <x v="0"/>
    <x v="0"/>
    <x v="0"/>
    <s v="VW"/>
    <m/>
    <s v="HELIX HX8 PROFESSIONAL AV 5W40 GRANEL"/>
    <s v="Local"/>
    <s v="Y"/>
    <d v="2020-12-04T00:00:00"/>
    <s v="Mainstream"/>
    <m/>
    <s v="NO"/>
    <s v="NA"/>
    <s v="NA"/>
    <s v="NA"/>
    <s v="Shell Ilha"/>
    <s v="001H9073002XJIA798"/>
    <s v="001H9073"/>
    <s v="002XJI"/>
    <s v="A798"/>
    <n v="2710193200"/>
    <s v="TAMBOR"/>
    <s v="Pre Printed"/>
    <m/>
    <m/>
    <m/>
    <m/>
    <m/>
    <m/>
  </r>
  <r>
    <s v="YES"/>
    <n v="47987809"/>
    <s v="MB GEAR OIL SAE 90 235.12 TB 209L"/>
    <s v="209L"/>
    <x v="0"/>
    <x v="0"/>
    <x v="0"/>
    <s v="MB"/>
    <m/>
    <s v="SPIRAX S2 GD GRANEL"/>
    <s v="Local"/>
    <s v="Y"/>
    <d v="2021-12-01T00:00:00"/>
    <s v="Mainstream"/>
    <m/>
    <s v="NO"/>
    <s v="NA"/>
    <s v="NA"/>
    <s v="NA"/>
    <s v="Shell Ilha"/>
    <s v="001J6434002XJEA878"/>
    <s v="001J6434"/>
    <s v="002XJE"/>
    <s v="A878"/>
    <n v="27101992"/>
    <s v="?"/>
    <s v="Pre Printed"/>
    <m/>
    <m/>
    <m/>
    <m/>
    <m/>
    <m/>
  </r>
  <r>
    <s v="YES"/>
    <n v="43087809"/>
    <s v="MF TRANSMISSION PRO 209L"/>
    <s v="209L"/>
    <x v="0"/>
    <x v="0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3787002VIDA309"/>
    <s v="001G3787"/>
    <s v="002VID"/>
    <s v="A309"/>
    <n v="2710193200"/>
    <s v="TAMBOR"/>
    <s v="Pre Printed"/>
    <m/>
    <m/>
    <m/>
    <m/>
    <m/>
    <m/>
  </r>
  <r>
    <s v="YES"/>
    <n v="45387809"/>
    <s v="SPIRAX S2 A 80W90 TAMBOR 209L EXPO"/>
    <s v="209L"/>
    <x v="0"/>
    <x v="1"/>
    <x v="1"/>
    <s v="Shell Brand"/>
    <m/>
    <s v="SPIRAX S2 A 80W90 GRANEL EXPO"/>
    <s v="Local"/>
    <s v="N"/>
    <d v="2017-04-01T00:00:00"/>
    <s v="Mainstream"/>
    <m/>
    <s v="NO"/>
    <s v="NA"/>
    <s v="NA"/>
    <s v="NA"/>
    <s v="Shell Ilha"/>
    <s v="001D8276002VSHA1PU"/>
    <s v="001D8276"/>
    <s v="002VSH"/>
    <s v="A1PU"/>
    <n v="2710193200"/>
    <s v="TAMBOR"/>
    <s v="Post Printed"/>
    <m/>
    <m/>
    <n v="550047188"/>
    <s v="5011987034914"/>
    <m/>
    <m/>
  </r>
  <r>
    <s v="YES"/>
    <n v="45287809"/>
    <s v="TELLUS S2 M 46 TB 209L"/>
    <s v="209L"/>
    <x v="0"/>
    <x v="1"/>
    <x v="0"/>
    <s v="Shell Brand"/>
    <m/>
    <s v="TELLUS S2 M 46 GRANEL"/>
    <s v="Local"/>
    <s v="Y"/>
    <d v="2011-10-13T00:00:00"/>
    <s v="Mainstream"/>
    <m/>
    <s v="NO"/>
    <s v="NA"/>
    <s v="NA"/>
    <s v="NA"/>
    <s v="Shell Ilha"/>
    <s v="001D7744002VSHA309"/>
    <s v="001D7744"/>
    <s v="002VSH"/>
    <s v="A309"/>
    <n v="2710193200"/>
    <s v="TAMBOR"/>
    <s v="Post Printed"/>
    <m/>
    <m/>
    <m/>
    <s v="5011987197473"/>
    <m/>
    <m/>
  </r>
  <r>
    <s v="YES"/>
    <n v="41087809"/>
    <s v="VALTRA ENGINE GENUINE 15W40 TB 209L"/>
    <s v="209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VIDA309"/>
    <s v="001G3701"/>
    <s v="002VID"/>
    <s v="A309"/>
    <n v="2710193200"/>
    <s v="TAMBOR"/>
    <s v="Pre Printed"/>
    <m/>
    <m/>
    <m/>
    <m/>
    <m/>
    <m/>
  </r>
  <r>
    <s v="YES"/>
    <n v="45387815"/>
    <s v="Spirax S2 A 80W-90 5 UGL EXPO"/>
    <s v="5UGL"/>
    <x v="0"/>
    <x v="1"/>
    <x v="1"/>
    <s v="Shell Brand"/>
    <m/>
    <s v="SPIRAX S2 A 80W90 GRANEL EXPO"/>
    <s v="Local"/>
    <s v="N"/>
    <d v="2020-05-01T00:00:00"/>
    <s v="Mainstream"/>
    <m/>
    <s v="NO"/>
    <s v="NA"/>
    <s v="NA"/>
    <s v="NA"/>
    <s v="Shell Ilha"/>
    <s v="001D8276002VJWA1PU"/>
    <s v="001D8276"/>
    <s v="002VJW"/>
    <s v="A1PU"/>
    <n v="2710193200"/>
    <s v="BALDE"/>
    <s v="Post Printed"/>
    <m/>
    <m/>
    <n v="550056364"/>
    <s v="5011987080799"/>
    <m/>
    <m/>
  </r>
  <r>
    <s v="YES"/>
    <n v="52887817"/>
    <s v="GADUS S2 V100 3 BD. 18 KG"/>
    <s v="18KG"/>
    <x v="0"/>
    <x v="1"/>
    <x v="0"/>
    <s v="Shell Brand"/>
    <m/>
    <s v="GADUS S2 V100 3 GRANEL"/>
    <s v="Local"/>
    <s v="Y"/>
    <d v="2012-02-17T00:00:00"/>
    <s v="Premium"/>
    <m/>
    <s v="NO"/>
    <s v="NA"/>
    <s v="NA"/>
    <s v="NA"/>
    <s v="Shell Ilha"/>
    <s v="001D8464002XD7A309"/>
    <s v="001D8464"/>
    <s v="002XD7"/>
    <s v="A309"/>
    <n v="2710199900"/>
    <s v="BALDE"/>
    <s v="Post Printed"/>
    <m/>
    <m/>
    <m/>
    <s v="5011987200104"/>
    <m/>
    <m/>
  </r>
  <r>
    <s v="YES"/>
    <n v="52387817"/>
    <s v="KOMATSU GREASE G2 LI BD 18 KG"/>
    <s v="18KG"/>
    <x v="0"/>
    <x v="0"/>
    <x v="0"/>
    <s v="KOMATSU"/>
    <m/>
    <s v="GADUS S2 V220 2 GRANEL"/>
    <s v="Local"/>
    <s v="Y"/>
    <d v="2017-02-16T00:00:00"/>
    <s v="Mainstream"/>
    <m/>
    <s v="NO"/>
    <s v="NA"/>
    <s v="NA"/>
    <s v="NA"/>
    <s v="Shell Ilha"/>
    <s v="001B3407002VMEA328"/>
    <s v="001B3407"/>
    <s v="002VME"/>
    <s v="A328"/>
    <n v="2710199900"/>
    <s v="BALDE"/>
    <s v="Post Printed"/>
    <m/>
    <m/>
    <m/>
    <m/>
    <m/>
    <m/>
  </r>
  <r>
    <s v="YES"/>
    <n v="43087855"/>
    <s v="MF TRANSMISSION PRO 20L "/>
    <s v="20L"/>
    <x v="0"/>
    <x v="0"/>
    <x v="0"/>
    <s v="AGCO"/>
    <m/>
    <s v="SPIRAX S2 A 90 GRANEL"/>
    <s v="Local"/>
    <s v="Y"/>
    <d v="2019-07-05T00:00:00"/>
    <s v="Mainstream"/>
    <m/>
    <s v="NO"/>
    <s v="NA"/>
    <s v="NA"/>
    <s v="NA"/>
    <s v="Shell Ilha"/>
    <s v="001G3787002VWLA309"/>
    <s v="001G3787"/>
    <s v="002VWL"/>
    <s v="A309"/>
    <n v="2710193200"/>
    <s v="BOMBONA"/>
    <s v="Pre Printed"/>
    <m/>
    <m/>
    <m/>
    <m/>
    <m/>
    <m/>
  </r>
  <r>
    <s v="YES"/>
    <n v="45387855"/>
    <s v="SPIRAX S2 A 80W90 FR 20L EXPO"/>
    <s v="20L"/>
    <x v="0"/>
    <x v="1"/>
    <x v="1"/>
    <s v="Shell Brand"/>
    <m/>
    <s v="SPIRAX S2 A 80W90 GRANEL EXPO"/>
    <s v="Local"/>
    <s v="N"/>
    <d v="2019-09-01T00:00:00"/>
    <s v="Mainstream"/>
    <m/>
    <s v="NO"/>
    <s v="NA"/>
    <s v="NA"/>
    <s v="NA"/>
    <s v="Shell Ilha"/>
    <s v="001D8276002VPLA1PU"/>
    <s v="001D8276"/>
    <s v="002VPL"/>
    <s v="A1PU"/>
    <n v="2710193200"/>
    <s v="BOMBONA"/>
    <s v="Pre Printed"/>
    <m/>
    <m/>
    <m/>
    <s v="'05011987053533"/>
    <m/>
    <m/>
  </r>
  <r>
    <s v="YES"/>
    <n v="45287855"/>
    <s v="TELLUS S2 M 46 FR. 20LT."/>
    <s v="20L"/>
    <x v="0"/>
    <x v="1"/>
    <x v="0"/>
    <s v="Shell Brand"/>
    <m/>
    <s v="TELLUS S2 M 46 GRANEL"/>
    <s v="Local"/>
    <s v="Y"/>
    <d v="2011-10-13T00:00:00"/>
    <s v="Mainstream"/>
    <m/>
    <s v="NO"/>
    <s v="NA"/>
    <s v="NA"/>
    <s v="NA"/>
    <s v="Shell Ilha"/>
    <s v="001D7744002VWLA309"/>
    <s v="001D7744"/>
    <s v="002VWL"/>
    <s v="A309"/>
    <n v="2710193200"/>
    <s v="BOMBONA"/>
    <s v="Pre Printed"/>
    <m/>
    <m/>
    <m/>
    <s v="'05011987197466"/>
    <m/>
    <m/>
  </r>
  <r>
    <s v="YES"/>
    <n v="41087855"/>
    <s v="VALTRA ENGINE GENUINE 15W40 FR 20L"/>
    <s v="20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VWLA309"/>
    <s v="001G3701"/>
    <s v="002VWL"/>
    <s v="A309"/>
    <n v="2710193200"/>
    <s v="BOMBONA"/>
    <s v="Pre Printed"/>
    <m/>
    <m/>
    <m/>
    <m/>
    <m/>
    <m/>
  </r>
  <r>
    <s v="YES"/>
    <n v="45387905"/>
    <s v="SPIRAX S2 A 80W90 12X1L EXPO"/>
    <s v="12x1L"/>
    <x v="0"/>
    <x v="1"/>
    <x v="1"/>
    <s v="Shell Brand"/>
    <m/>
    <s v="SPIRAX S2 A 80W90 GRANEL EXPO"/>
    <s v="Local"/>
    <s v="N"/>
    <d v="2017-04-01T00:00:00"/>
    <s v="Mainstream"/>
    <m/>
    <s v="NO"/>
    <s v="NA"/>
    <s v="NA"/>
    <s v="NA"/>
    <s v="Shell Ilha"/>
    <s v="001D8276002W1YA1PU"/>
    <s v="001D8276"/>
    <s v="002W1Y"/>
    <s v="A1PU"/>
    <n v="2710193200"/>
    <s v="1 L"/>
    <s v="Pre Printed"/>
    <m/>
    <m/>
    <n v="550047795"/>
    <s v="'05011987034648"/>
    <s v="'05011987034693"/>
    <m/>
  </r>
  <r>
    <s v="YES"/>
    <n v="45387907"/>
    <s v="SPIRAX S2 A 80W90 4X4 EXPO"/>
    <s v="4x4L"/>
    <x v="0"/>
    <x v="1"/>
    <x v="1"/>
    <s v="Shell Brand"/>
    <m/>
    <s v="SPIRAX S2 A 80W90 GRANEL EXPO"/>
    <s v="Local"/>
    <s v="N"/>
    <d v="2017-06-19T00:00:00"/>
    <s v="Mainstream"/>
    <m/>
    <s v="NO"/>
    <s v="NA"/>
    <s v="NA"/>
    <s v="NA"/>
    <s v="Shell Ilha"/>
    <s v="001D8276002W2HA1PU"/>
    <s v="001D8276"/>
    <s v="002W2H"/>
    <s v="A1PU"/>
    <n v="2710193200"/>
    <s v="4 L"/>
    <s v="Pre Printed"/>
    <m/>
    <m/>
    <n v="550047796"/>
    <s v="'05011987034655"/>
    <s v="'05011987034723"/>
    <m/>
  </r>
  <r>
    <s v="YES"/>
    <n v="41087907"/>
    <s v="VALTRA ENGINE GENUINE 15W40 CX 4X4L"/>
    <s v="4x4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W2KA309"/>
    <s v="001G3701"/>
    <s v="002W2K"/>
    <s v="A309"/>
    <n v="2710193200"/>
    <s v="4 L"/>
    <s v="Pre Printed"/>
    <m/>
    <m/>
    <m/>
    <m/>
    <m/>
    <m/>
  </r>
  <r>
    <s v="YES"/>
    <n v="45287967"/>
    <s v="TELLUS S2 M 46 TB1000 OW"/>
    <s v="1000L"/>
    <x v="0"/>
    <x v="1"/>
    <x v="0"/>
    <s v="Shell Brand"/>
    <m/>
    <s v="TELLUS S2 M 46 GRANEL"/>
    <s v="Local"/>
    <s v="Y"/>
    <d v="2013-01-02T00:00:00"/>
    <s v="Mainstream"/>
    <m/>
    <s v="NO"/>
    <s v="NA"/>
    <s v="NA"/>
    <s v="NA"/>
    <s v="Shell Ilha"/>
    <s v="001D7744002VJWA309"/>
    <s v="001D7744"/>
    <s v="002VJW"/>
    <s v="A309"/>
    <n v="2710193200"/>
    <s v="TB 1000"/>
    <s v="Post Printed"/>
    <m/>
    <m/>
    <m/>
    <s v="5011987197589"/>
    <m/>
    <m/>
  </r>
  <r>
    <s v="YES"/>
    <n v="41087967"/>
    <s v="VALTRA ENGINE GENUINE 15W40 TB1000L"/>
    <s v="1000L"/>
    <x v="0"/>
    <x v="0"/>
    <x v="0"/>
    <s v="AGCO"/>
    <m/>
    <s v="RIMULA R3 EXTRA 15W40 CI-4 GRANEL"/>
    <s v="Local"/>
    <s v="Y"/>
    <d v="2017-10-10T00:00:00"/>
    <s v="Mainstream"/>
    <m/>
    <s v="NO"/>
    <s v="NA"/>
    <s v="NA"/>
    <s v="NA"/>
    <s v="Shell Ilha"/>
    <s v="001G3701002VJWA309"/>
    <s v="001G3701"/>
    <s v="002VJW"/>
    <s v="A309"/>
    <n v="2710193200"/>
    <s v="TB 1000"/>
    <s v="Pre Printed"/>
    <m/>
    <m/>
    <m/>
    <m/>
    <m/>
    <m/>
  </r>
  <r>
    <s v="YES"/>
    <n v="52887988"/>
    <s v="GADUS S2 V100 3 TB. 180 KG"/>
    <s v="180 KG"/>
    <x v="0"/>
    <x v="1"/>
    <x v="0"/>
    <s v="Shell Brand"/>
    <m/>
    <s v="GADUS S2 V100 3 GRANEL"/>
    <s v="Local"/>
    <s v="Y"/>
    <d v="2012-02-17T00:00:00"/>
    <s v="Premium"/>
    <m/>
    <s v="NO"/>
    <s v="NA"/>
    <s v="NA"/>
    <s v="NA"/>
    <s v="Shell Ilha"/>
    <s v="001D8464002VH7A309"/>
    <s v="001D8464"/>
    <s v="002VH7"/>
    <s v="A309"/>
    <n v="2710199900"/>
    <s v="TAMBOR"/>
    <s v="Post Printed"/>
    <m/>
    <m/>
    <m/>
    <s v="5011987200098"/>
    <m/>
    <m/>
  </r>
  <r>
    <s v="YES"/>
    <n v="47088801"/>
    <s v="GADINIA AL 40 GRANEL"/>
    <s v="GRANEL"/>
    <x v="0"/>
    <x v="1"/>
    <x v="0"/>
    <s v="Shell Brand"/>
    <m/>
    <s v="GADINIA AL 40 GRANEL"/>
    <s v="Local"/>
    <s v="Y"/>
    <d v="2014-10-30T00:00:00"/>
    <s v="Mainstream"/>
    <m/>
    <s v="NO"/>
    <s v="NA"/>
    <s v="NA"/>
    <s v="NA"/>
    <s v="Shell Ilha"/>
    <s v="901L4305001176A309"/>
    <s v="901L4305"/>
    <s v="001176"/>
    <s v="A309"/>
    <n v="2710193200"/>
    <s v="GRANEL"/>
    <s v="NO Label"/>
    <m/>
    <m/>
    <m/>
    <m/>
    <m/>
    <m/>
  </r>
  <r>
    <s v="YES"/>
    <n v="45288801"/>
    <s v="TELLUS S2 M 68 GRANEL"/>
    <s v="GRANEL"/>
    <x v="0"/>
    <x v="1"/>
    <x v="0"/>
    <s v="Shell Brand"/>
    <m/>
    <s v="TELLUS S2 M 68 GRANEL"/>
    <s v="Local"/>
    <s v="Y"/>
    <d v="2011-10-11T00:00:00"/>
    <s v="Mainstream"/>
    <m/>
    <s v="NO"/>
    <s v="NA"/>
    <s v="NA"/>
    <s v="NA"/>
    <s v="Shell Ilha"/>
    <s v="001D7745001176A03Q"/>
    <s v="001D7745"/>
    <s v="001176"/>
    <s v="A03Q"/>
    <n v="2710193200"/>
    <s v="GRANEL"/>
    <s v="NO Label"/>
    <m/>
    <m/>
    <m/>
    <m/>
    <m/>
    <m/>
  </r>
  <r>
    <s v="YES"/>
    <n v="47088809"/>
    <s v="GADINIA AL 40 TB 209L"/>
    <s v="209L"/>
    <x v="0"/>
    <x v="1"/>
    <x v="2"/>
    <s v="Shell Brand"/>
    <m/>
    <s v="GADINIA AL 40 GRANEL"/>
    <s v="Local"/>
    <s v="Y"/>
    <d v="2011-11-11T00:00:00"/>
    <s v="Mainstream"/>
    <m/>
    <s v="NO"/>
    <s v="NA"/>
    <s v="NA"/>
    <s v="NA"/>
    <s v="Shell Ilha"/>
    <s v="901L4305002VSHA309"/>
    <s v="901L4305"/>
    <s v="002VSH"/>
    <s v="A309"/>
    <n v="2710193200"/>
    <s v="TAMBOR"/>
    <s v="Post Printed"/>
    <m/>
    <m/>
    <m/>
    <s v="5011987203358"/>
    <m/>
    <m/>
  </r>
  <r>
    <s v="YES"/>
    <n v="40088809"/>
    <s v="MAXI PERFORMANCE 0W20 ECONOMY TB 209L"/>
    <s v="209L"/>
    <x v="0"/>
    <x v="0"/>
    <x v="0"/>
    <s v="VW"/>
    <m/>
    <s v="SHELL PC2044 0W-20 SN/GF-5 DEXOS1 GRANEL"/>
    <s v="Local"/>
    <s v="Y"/>
    <d v="2021-09-20T00:00:00"/>
    <s v="Mainstream"/>
    <m/>
    <s v="NO"/>
    <s v="NA"/>
    <s v="NA"/>
    <s v="NA"/>
    <s v="Shell Ilha"/>
    <s v="001J0044002VIDA798"/>
    <s v="001J0044"/>
    <s v="002VID"/>
    <s v="A798"/>
    <n v="2710193200"/>
    <s v="TAMBOR"/>
    <s v="Pre Printed"/>
    <m/>
    <m/>
    <m/>
    <m/>
    <m/>
    <m/>
  </r>
  <r>
    <s v="NO"/>
    <n v="47988809"/>
    <s v="MB GEN SAE 15W40 228.31 TB 209L"/>
    <s v="209L"/>
    <x v="2"/>
    <x v="0"/>
    <x v="0"/>
    <s v="MB"/>
    <m/>
    <s v="Rimula RT4 L 15W-40 (CK-4) GRANEL"/>
    <s v="Local"/>
    <s v="Y"/>
    <s v="-"/>
    <s v="Premium"/>
    <m/>
    <s v="NO"/>
    <s v="NA"/>
    <s v="NA"/>
    <s v="NA"/>
    <s v="Shell Ilha"/>
    <s v="001J6886002XJEA878"/>
    <s v="001J6886"/>
    <s v="002XJE"/>
    <s v="A878"/>
    <n v="27101932"/>
    <s v="?"/>
    <s v="Pre Printed"/>
    <m/>
    <m/>
    <m/>
    <m/>
    <m/>
    <m/>
  </r>
  <r>
    <s v="YES"/>
    <n v="43088809"/>
    <s v="MF TRANSMISSION PRO PLUS 209L"/>
    <s v="209L"/>
    <x v="0"/>
    <x v="0"/>
    <x v="0"/>
    <s v="AGCO"/>
    <m/>
    <s v="SPIRAX S3 AX 80W90 GRANEL"/>
    <s v="Local"/>
    <s v="Y"/>
    <d v="2018-11-13T00:00:00"/>
    <s v="Mainstream"/>
    <m/>
    <s v="NO"/>
    <s v="NA"/>
    <s v="NA"/>
    <s v="NA"/>
    <s v="Shell Ilha"/>
    <s v="001G3788002VIDA309"/>
    <s v="001G3788"/>
    <s v="002VID"/>
    <s v="A309"/>
    <n v="2710193200"/>
    <s v="TAMBOR"/>
    <s v="Pre Printed"/>
    <m/>
    <m/>
    <m/>
    <m/>
    <m/>
    <m/>
  </r>
  <r>
    <s v="YES"/>
    <n v="45288809"/>
    <s v="TELLUS S2 M 68 TB 209L"/>
    <s v="209L"/>
    <x v="0"/>
    <x v="1"/>
    <x v="0"/>
    <s v="Shell Brand"/>
    <m/>
    <s v="TELLUS S2 M 68 GRANEL"/>
    <s v="Local"/>
    <s v="Y"/>
    <d v="2011-10-14T00:00:00"/>
    <s v="Mainstream"/>
    <m/>
    <s v="NO"/>
    <s v="NA"/>
    <s v="NA"/>
    <s v="NA"/>
    <s v="Shell Ilha"/>
    <s v="001D7745002VSHA309"/>
    <s v="001D7745"/>
    <s v="002VSH"/>
    <s v="A309"/>
    <n v="2710193200"/>
    <s v="TAMBOR"/>
    <s v="Post Printed"/>
    <m/>
    <m/>
    <m/>
    <s v="5011987197282"/>
    <m/>
    <m/>
  </r>
  <r>
    <s v="YES"/>
    <n v="41088809"/>
    <s v="VALTRA ENGINE PREMIUM 10W40 TB 209L"/>
    <s v="209L"/>
    <x v="0"/>
    <x v="0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5002VIDA309"/>
    <s v="001G3705"/>
    <s v="002VID"/>
    <s v="A309"/>
    <n v="2710193200"/>
    <s v="TAMBOR"/>
    <s v="Pre Printed"/>
    <m/>
    <m/>
    <m/>
    <m/>
    <m/>
    <m/>
  </r>
  <r>
    <s v="YES"/>
    <n v="52888817"/>
    <s v="GADUS S2 V220 00 BD. 18 KG"/>
    <s v="18KG"/>
    <x v="0"/>
    <x v="1"/>
    <x v="0"/>
    <s v="Shell Brand"/>
    <m/>
    <s v="GADUS S2 V220 00 GRANEL"/>
    <s v="Local"/>
    <s v="Y"/>
    <d v="2012-03-13T00:00:00"/>
    <s v="Premium"/>
    <m/>
    <s v="NO"/>
    <s v="NA"/>
    <s v="NA"/>
    <s v="NA"/>
    <s v="Shell Ilha"/>
    <s v="001D8449002XD7A309"/>
    <s v="001D8449"/>
    <s v="002XD7"/>
    <s v="A309"/>
    <n v="2710199900"/>
    <s v="BALDE"/>
    <s v="Post Printed"/>
    <m/>
    <m/>
    <m/>
    <s v="5011987199989"/>
    <m/>
    <m/>
  </r>
  <r>
    <s v="NO"/>
    <n v="47988855"/>
    <s v="MB GEN SAE 15W40 228.31 FR 20L"/>
    <s v="20L"/>
    <x v="2"/>
    <x v="0"/>
    <x v="0"/>
    <s v="MB"/>
    <m/>
    <s v="Rimula RT4 L 15W-40 (CK-4) GRANEL"/>
    <s v="Local"/>
    <s v="Y"/>
    <s v="-"/>
    <s v="Mainstream"/>
    <m/>
    <s v="NO"/>
    <s v="NA"/>
    <s v="NA"/>
    <s v="NA"/>
    <s v="Shell Ilha"/>
    <s v="001J6886002VPMA878"/>
    <s v="001J6886"/>
    <s v="002VPM"/>
    <s v="A878"/>
    <n v="27101932"/>
    <s v="?"/>
    <s v="Pre Printed"/>
    <m/>
    <m/>
    <m/>
    <m/>
    <m/>
    <m/>
  </r>
  <r>
    <s v="YES"/>
    <n v="43088855"/>
    <s v="MF TRANSMISSION PRO PLUS 20L "/>
    <s v="20L"/>
    <x v="0"/>
    <x v="0"/>
    <x v="0"/>
    <s v="AGCO"/>
    <m/>
    <s v="SPIRAX S3 AX 80W90 GRANEL"/>
    <s v="Local"/>
    <s v="Y"/>
    <d v="2019-07-05T00:00:00"/>
    <s v="Mainstream"/>
    <m/>
    <s v="NO"/>
    <s v="NA"/>
    <s v="NA"/>
    <s v="NA"/>
    <s v="Shell Ilha"/>
    <s v="001G3788002VWLA309"/>
    <s v="001G3788"/>
    <s v="002VWL"/>
    <s v="A309"/>
    <n v="2710193200"/>
    <s v="BOMBONA"/>
    <s v="Pre Printed"/>
    <m/>
    <m/>
    <m/>
    <m/>
    <m/>
    <m/>
  </r>
  <r>
    <s v="YES"/>
    <n v="45288855"/>
    <s v="TELLUS S2 M 68 FR. 20LT."/>
    <s v="20L"/>
    <x v="0"/>
    <x v="1"/>
    <x v="0"/>
    <s v="Shell Brand"/>
    <m/>
    <s v="TELLUS S2 M 68 GRANEL"/>
    <s v="Local"/>
    <s v="Y"/>
    <d v="2011-10-20T00:00:00"/>
    <s v="Mainstream"/>
    <m/>
    <s v="NO"/>
    <s v="NA"/>
    <s v="NA"/>
    <s v="NA"/>
    <s v="Shell Ilha"/>
    <s v="001D7745002VWLA309"/>
    <s v="001D7745"/>
    <s v="002VWL"/>
    <s v="A309"/>
    <n v="2710193200"/>
    <s v="BOMBONA"/>
    <s v="Pre Printed"/>
    <m/>
    <m/>
    <m/>
    <s v="'05011987197275"/>
    <m/>
    <m/>
  </r>
  <r>
    <s v="YES"/>
    <n v="41088855"/>
    <s v="VALTRA ENGINE PREMIUM 10W40 FR 20L"/>
    <s v="20L"/>
    <x v="0"/>
    <x v="0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5002VWLA309"/>
    <s v="001G3705"/>
    <s v="002VWL"/>
    <s v="A309"/>
    <n v="2710193200"/>
    <s v="BOMBONA"/>
    <s v="Pre Printed"/>
    <m/>
    <m/>
    <m/>
    <m/>
    <m/>
    <m/>
  </r>
  <r>
    <s v="YES"/>
    <n v="47988905"/>
    <s v="Helix HX8 SP GF6 5W-30 CX 12X1L"/>
    <s v="12x1L"/>
    <x v="0"/>
    <x v="1"/>
    <x v="0"/>
    <s v="Shell Brand"/>
    <m/>
    <s v="HELIX HX8 SP GF6 5W-30 GRANEL"/>
    <s v="Local"/>
    <s v="N"/>
    <d v="2021-10-28T00:00:00"/>
    <s v="Premium"/>
    <m/>
    <s v="NO"/>
    <m/>
    <m/>
    <m/>
    <s v="Shell Ilha"/>
    <s v="001G4045002WL0A1SN"/>
    <s v="001G4045"/>
    <s v="002WL0"/>
    <s v="A1SN"/>
    <n v="27101932"/>
    <s v="1 L"/>
    <s v="Pre Printed"/>
    <m/>
    <m/>
    <m/>
    <s v="'05011987038325"/>
    <s v="'05011987038295"/>
    <m/>
  </r>
  <r>
    <s v="YES"/>
    <n v="40088905"/>
    <s v="MAXI PERFORMANCE 0W20 ECONOMY CX 12X1L"/>
    <s v="12x1L"/>
    <x v="0"/>
    <x v="0"/>
    <x v="0"/>
    <s v="VW"/>
    <m/>
    <s v="SHELL PC2044 0W-20 SN/GF-5 DEXOS1 GRANEL"/>
    <s v="Local"/>
    <s v="Y"/>
    <d v="2021-09-20T00:00:00"/>
    <s v="Mainstream"/>
    <m/>
    <s v="NO"/>
    <s v="NA"/>
    <s v="NA"/>
    <s v="NA"/>
    <s v="Shell Ilha"/>
    <s v="001J0044002W21A798"/>
    <s v="001J0044"/>
    <s v="002W21"/>
    <s v="A798"/>
    <n v="2710193200"/>
    <s v="1 L"/>
    <s v="Pre Printed"/>
    <m/>
    <m/>
    <m/>
    <m/>
    <m/>
    <m/>
  </r>
  <r>
    <s v="YES"/>
    <n v="45288905"/>
    <s v="TELLUS S2 M 68 CX 12X1L"/>
    <s v="12X1L"/>
    <x v="0"/>
    <x v="1"/>
    <x v="0"/>
    <s v="Shell Brand"/>
    <m/>
    <s v="TELLUS S2 M 68 GRANEL"/>
    <s v="Local"/>
    <s v="N"/>
    <d v="2015-11-25T00:00:00"/>
    <s v="Mainstream"/>
    <m/>
    <s v="NO"/>
    <s v="NA"/>
    <s v="NA"/>
    <s v="NA"/>
    <s v="Shell Ilha"/>
    <s v="001D7745002W1YA1SN"/>
    <s v="001D7745"/>
    <s v="002W1Y"/>
    <s v="A1SN"/>
    <n v="2710193200"/>
    <s v="1 L"/>
    <s v="Pre Printed"/>
    <m/>
    <m/>
    <m/>
    <s v="'05011987020634"/>
    <s v="'05011987020627"/>
    <m/>
  </r>
  <r>
    <s v="YES"/>
    <n v="45288967"/>
    <s v="TELLUS S2 M 68 TB1000 OW"/>
    <s v="1000L"/>
    <x v="0"/>
    <x v="1"/>
    <x v="0"/>
    <s v="Shell Brand"/>
    <m/>
    <s v="TELLUS S2 M 68 GRANEL"/>
    <s v="Local"/>
    <s v="Y"/>
    <d v="2012-12-21T00:00:00"/>
    <s v="Mainstream"/>
    <m/>
    <s v="NO"/>
    <s v="NA"/>
    <s v="NA"/>
    <s v="NA"/>
    <s v="Shell Ilha"/>
    <s v="001D7745002VJWA309"/>
    <s v="001D7745"/>
    <s v="002VJW"/>
    <s v="A309"/>
    <n v="2710193200"/>
    <s v="TB 1000"/>
    <s v="Post Printed"/>
    <m/>
    <m/>
    <m/>
    <s v="5011987197404"/>
    <m/>
    <m/>
  </r>
  <r>
    <s v="YES"/>
    <n v="41088967"/>
    <s v="VALTRA ENGINE PREMIUM 10W40 TB 1000L"/>
    <s v="1000L"/>
    <x v="0"/>
    <x v="0"/>
    <x v="0"/>
    <s v="AGCO"/>
    <m/>
    <s v="RIMULA R6 MS 10W40 GRANEL"/>
    <s v="Local"/>
    <s v="Y"/>
    <d v="2017-10-10T00:00:00"/>
    <s v="Mainstream"/>
    <m/>
    <s v="NO"/>
    <s v="NA"/>
    <s v="NA"/>
    <s v="NA"/>
    <s v="Shell Ilha"/>
    <s v="001G3705002VJWA309"/>
    <s v="001G3705"/>
    <s v="002VJW"/>
    <s v="A309"/>
    <n v="2710193200"/>
    <s v="TB 1000"/>
    <s v="Pre Printed"/>
    <m/>
    <m/>
    <m/>
    <m/>
    <m/>
    <m/>
  </r>
  <r>
    <s v="YES"/>
    <n v="45389801"/>
    <s v="CATENEX T 121 GRANEL"/>
    <s v="GRANEL"/>
    <x v="0"/>
    <x v="1"/>
    <x v="0"/>
    <s v="Shell Brand"/>
    <m/>
    <s v="CATENEX T 121 GRANEL"/>
    <s v="Local"/>
    <s v="Y"/>
    <d v="2017-05-01T00:00:00"/>
    <s v="Mainstream"/>
    <m/>
    <s v="NO"/>
    <s v="NA"/>
    <s v="NA"/>
    <s v="NA"/>
    <s v="Shell Ilha"/>
    <s v="001B8316001176A03Q"/>
    <s v="001B8316"/>
    <s v="001176"/>
    <s v="A03Q"/>
    <n v="2710199900"/>
    <s v="GRANEL"/>
    <s v="NO Label"/>
    <m/>
    <m/>
    <m/>
    <m/>
    <m/>
    <m/>
  </r>
  <r>
    <s v="YES"/>
    <n v="47989809"/>
    <s v="HELIX HX7 10W40 SP TB 209L EXPO"/>
    <s v="209L"/>
    <x v="0"/>
    <x v="1"/>
    <x v="1"/>
    <s v="Shell Brand"/>
    <m/>
    <s v="confirmar"/>
    <s v="Local"/>
    <s v="N"/>
    <s v="-"/>
    <s v="Premium"/>
    <m/>
    <s v="NO"/>
    <s v="NA"/>
    <s v="NA"/>
    <s v="NA"/>
    <s v="Shell Ilha "/>
    <s v="001I1551002VSHA1PU"/>
    <s v="001I1551"/>
    <s v="002VSH"/>
    <s v="A1PU"/>
    <n v="2710193200"/>
    <s v="TAMBOR"/>
    <s v="Post Printed"/>
    <m/>
    <m/>
    <m/>
    <s v="5011987107618"/>
    <m/>
    <m/>
  </r>
  <r>
    <s v="YES"/>
    <n v="45289809"/>
    <s v="TONNA S3 M 220 TB 209L"/>
    <s v="209L"/>
    <x v="0"/>
    <x v="1"/>
    <x v="0"/>
    <s v="Shell Brand"/>
    <m/>
    <s v="TONNA S3 M 220 GRANEL"/>
    <s v="Local"/>
    <s v="Y"/>
    <d v="2011-10-21T00:00:00"/>
    <s v="Premium"/>
    <m/>
    <s v="NO"/>
    <s v="NA"/>
    <s v="NA"/>
    <s v="NA"/>
    <s v="Shell Ilha"/>
    <s v="001D7775002VSHA309"/>
    <s v="001D7775"/>
    <s v="002VSH"/>
    <s v="A309"/>
    <n v="2710193200"/>
    <s v="TAMBOR"/>
    <s v="Post Printed"/>
    <m/>
    <m/>
    <m/>
    <s v="5011987196612"/>
    <m/>
    <m/>
  </r>
  <r>
    <s v="YES"/>
    <n v="41089809"/>
    <s v="VALTRA ENGINE ULTRA 15W40 TB 209L"/>
    <s v="209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VIDA309"/>
    <s v="001G3703"/>
    <s v="002VID"/>
    <s v="A309"/>
    <n v="2710193200"/>
    <s v="TAMBOR"/>
    <s v="Pre Printed"/>
    <m/>
    <m/>
    <m/>
    <m/>
    <m/>
    <m/>
  </r>
  <r>
    <s v="YES"/>
    <n v="52889817"/>
    <s v="GADUS S2 V220 1 BD. 18 KG"/>
    <s v="18KG"/>
    <x v="0"/>
    <x v="1"/>
    <x v="0"/>
    <s v="Shell Brand"/>
    <m/>
    <s v="GADUS S2 V220 1 GRANEL"/>
    <s v="Local"/>
    <s v="Y"/>
    <d v="2012-02-15T00:00:00"/>
    <s v="Premium"/>
    <m/>
    <s v="NO"/>
    <s v="NA"/>
    <s v="NA"/>
    <s v="NA"/>
    <s v="Shell Ilha"/>
    <s v="001D8450002XD7A309"/>
    <s v="001D8450"/>
    <s v="002XD7"/>
    <s v="A309"/>
    <n v="2710199900"/>
    <s v="BALDE"/>
    <s v="Post Printed"/>
    <m/>
    <m/>
    <m/>
    <s v="5011987200005"/>
    <m/>
    <m/>
  </r>
  <r>
    <s v="YES"/>
    <n v="43089855"/>
    <s v="MF Hydraulic POWER PLUS"/>
    <s v="20L"/>
    <x v="0"/>
    <x v="0"/>
    <x v="0"/>
    <s v="AGCO"/>
    <m/>
    <s v="TELLUS S2 V 68 GRANEL"/>
    <s v="Local"/>
    <s v="N"/>
    <d v="2019-11-13T00:00:00"/>
    <s v="Mainstream"/>
    <m/>
    <s v="NO"/>
    <s v="NA"/>
    <s v="NA"/>
    <s v="NA"/>
    <s v="Shell Ilha"/>
    <s v="001G4032002VWLA309"/>
    <s v="001G4032"/>
    <s v="002VWL"/>
    <s v="A309"/>
    <n v="2710193200"/>
    <s v="BOMBONA"/>
    <s v="Pre Printed"/>
    <m/>
    <m/>
    <m/>
    <m/>
    <m/>
    <m/>
  </r>
  <r>
    <s v="YES"/>
    <n v="45289855"/>
    <s v="TONNA S3 M 220 FR. 20LT."/>
    <s v="20L"/>
    <x v="0"/>
    <x v="1"/>
    <x v="0"/>
    <s v="Shell Brand"/>
    <m/>
    <s v="TONNA S3 M 220 GRANEL"/>
    <s v="Local"/>
    <s v="Y"/>
    <d v="2011-10-25T00:00:00"/>
    <s v="Premium"/>
    <m/>
    <s v="NO"/>
    <s v="NA"/>
    <s v="NA"/>
    <s v="NA"/>
    <s v="Shell Ilha"/>
    <s v="001D7775002VXHA309"/>
    <s v="001D7775"/>
    <s v="002VXH"/>
    <s v="A309"/>
    <n v="2710193200"/>
    <s v="BOMBONA"/>
    <s v="Pre Printed"/>
    <m/>
    <m/>
    <m/>
    <s v="'05011987196605"/>
    <m/>
    <m/>
  </r>
  <r>
    <s v="YES"/>
    <n v="41089855"/>
    <s v="VALTRA ENGINE ULTRA 15W40 FR 20L"/>
    <s v="20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VWLA309"/>
    <s v="001G3703"/>
    <s v="002VWL"/>
    <s v="A309"/>
    <n v="2710193200"/>
    <s v="BOMBONA"/>
    <s v="Pre Printed"/>
    <m/>
    <m/>
    <m/>
    <m/>
    <m/>
    <m/>
  </r>
  <r>
    <s v="YES"/>
    <n v="47989905"/>
    <s v="HELIX HX7 10W40 SP CX 12X1L EXPO"/>
    <s v="12x1L"/>
    <x v="0"/>
    <x v="1"/>
    <x v="1"/>
    <s v="Shell Brand"/>
    <m/>
    <s v="confirmar"/>
    <s v="Local"/>
    <s v="N"/>
    <s v="-"/>
    <s v="Premium"/>
    <m/>
    <s v="NO"/>
    <s v="NA"/>
    <s v="NA"/>
    <s v="NA"/>
    <s v="Shell Ilha"/>
    <s v="001I1551002W22A1PU"/>
    <s v="001I1551"/>
    <s v="002W22"/>
    <s v="A1PU"/>
    <n v="2710193200"/>
    <s v="1 L"/>
    <s v="Pre Printed"/>
    <m/>
    <m/>
    <m/>
    <s v="'05011987107601"/>
    <s v="'05011987107724"/>
    <m/>
  </r>
  <r>
    <s v="YES"/>
    <n v="41089907"/>
    <s v="VALTRA ENGINE ULTRA 15W40 CX 4X4L"/>
    <s v="4x4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W2KA309"/>
    <s v="001G3703"/>
    <s v="002W2K"/>
    <s v="A309"/>
    <n v="2710193200"/>
    <s v="4 L"/>
    <s v="Pre Printed"/>
    <m/>
    <m/>
    <m/>
    <m/>
    <m/>
    <m/>
  </r>
  <r>
    <s v="YES"/>
    <n v="41089967"/>
    <s v="VALTRA ENGINE ULTRA 15W40 TB 1000L"/>
    <s v="1000L"/>
    <x v="0"/>
    <x v="0"/>
    <x v="0"/>
    <s v="AGCO"/>
    <m/>
    <s v="RIMULA RT4 X 15W40 SHELL GRANEL"/>
    <s v="Local"/>
    <s v="Y"/>
    <d v="2017-10-10T00:00:00"/>
    <s v="Mainstream"/>
    <m/>
    <s v="NO"/>
    <s v="NA"/>
    <s v="NA"/>
    <s v="NA"/>
    <s v="Shell Ilha"/>
    <s v="001G3703002VJWA309"/>
    <s v="001G3703"/>
    <s v="002VJW"/>
    <s v="A309"/>
    <n v="2710193200"/>
    <s v="TB 1000"/>
    <s v="Pre Printed"/>
    <m/>
    <m/>
    <m/>
    <m/>
    <m/>
    <m/>
  </r>
  <r>
    <s v="YES"/>
    <n v="52889988"/>
    <s v="GADUS S2 V220 1 TB. 180 KG"/>
    <s v="180 KG"/>
    <x v="0"/>
    <x v="1"/>
    <x v="0"/>
    <s v="Shell Brand"/>
    <m/>
    <s v="GADUS S2 V220 1 GRANEL"/>
    <s v="Local"/>
    <s v="Y"/>
    <d v="2012-02-13T00:00:00"/>
    <s v="Premium"/>
    <m/>
    <s v="NO"/>
    <s v="NA"/>
    <s v="NA"/>
    <s v="NA"/>
    <s v="Shell Ilha"/>
    <s v="001D8450002VH7A309"/>
    <s v="001D8450"/>
    <s v="002VH7"/>
    <s v="A309"/>
    <n v="2710193200"/>
    <s v="TAMBOR"/>
    <s v="Post Printed"/>
    <m/>
    <m/>
    <m/>
    <s v="5011987199996"/>
    <m/>
    <m/>
  </r>
  <r>
    <s v="YES"/>
    <n v="45390801"/>
    <s v="SPIRAX S4 AX 85W140 GRANEL"/>
    <s v="GRANEL"/>
    <x v="0"/>
    <x v="1"/>
    <x v="0"/>
    <s v="Shell Brand"/>
    <m/>
    <s v="SPIRAX S4 AX 85W140 GRANEL"/>
    <s v="Local"/>
    <s v="N"/>
    <d v="2017-02-16T00:00:00"/>
    <s v="Mainstream"/>
    <m/>
    <s v="NO"/>
    <s v="NA"/>
    <s v="NA"/>
    <s v="NA"/>
    <s v="Shell Ilha"/>
    <s v="001F41541176A03Q"/>
    <s v="001F4154"/>
    <s v="541176"/>
    <s v="A03Q"/>
    <n v="2710193200"/>
    <s v="GRANEL"/>
    <s v="NO Label"/>
    <m/>
    <m/>
    <m/>
    <m/>
    <m/>
    <m/>
  </r>
  <r>
    <s v="YES"/>
    <n v="43090809"/>
    <s v="MF HYDRAULIC POWER TB 209L"/>
    <s v="209L"/>
    <x v="0"/>
    <x v="0"/>
    <x v="0"/>
    <s v="AGCO"/>
    <m/>
    <s v="TELLUS S2 M 68 GRANEL"/>
    <s v="Local"/>
    <s v="N"/>
    <d v="2019-08-20T00:00:00"/>
    <s v="Mainstream"/>
    <m/>
    <s v="NO"/>
    <s v="NA"/>
    <s v="NA"/>
    <s v="NA"/>
    <s v="Shell Ilha"/>
    <s v="001G7887002VIDA309"/>
    <s v="001G7887"/>
    <s v="002VID"/>
    <s v="A309"/>
    <n v="2710193200"/>
    <s v="TAMBOR"/>
    <s v="Pre Printed"/>
    <m/>
    <m/>
    <m/>
    <m/>
    <m/>
    <m/>
  </r>
  <r>
    <s v="YES"/>
    <n v="45290809"/>
    <s v="TONNA S3 M 68 TB 209L"/>
    <s v="209L"/>
    <x v="0"/>
    <x v="1"/>
    <x v="0"/>
    <s v="Shell Brand"/>
    <m/>
    <s v="TONNA S3 M 68 GRANEL"/>
    <s v="Local"/>
    <s v="Y"/>
    <d v="2011-11-03T00:00:00"/>
    <s v="Premium"/>
    <m/>
    <s v="NO"/>
    <s v="NA"/>
    <s v="NA"/>
    <s v="NA"/>
    <s v="Shell Ilha"/>
    <s v="001D7774002VSHA309"/>
    <s v="001D7774"/>
    <s v="002VSH"/>
    <s v="A309"/>
    <n v="2710193200"/>
    <s v="TAMBOR"/>
    <s v="Post Printed"/>
    <m/>
    <m/>
    <m/>
    <s v="5011987196674"/>
    <m/>
    <m/>
  </r>
  <r>
    <s v="YES"/>
    <n v="41090809"/>
    <s v="VALTRA HYDRAULIC MAX PLUS TB 209L"/>
    <s v="209L"/>
    <x v="0"/>
    <x v="0"/>
    <x v="0"/>
    <s v="AGCO"/>
    <m/>
    <s v="TELLUS S2 V 68 GRANEL"/>
    <s v="Local"/>
    <s v="Y"/>
    <d v="2017-10-10T00:00:00"/>
    <s v="Mainstream"/>
    <m/>
    <s v="NO"/>
    <s v="NA"/>
    <s v="NA"/>
    <s v="NA"/>
    <s v="Shell Ilha"/>
    <s v="001G4031002VIDA309"/>
    <s v="001G4031"/>
    <s v="002VID"/>
    <s v="A309"/>
    <n v="2710193200"/>
    <s v="TAMBOR"/>
    <s v="Pre Printed"/>
    <m/>
    <m/>
    <m/>
    <m/>
    <m/>
    <m/>
  </r>
  <r>
    <s v="YES"/>
    <n v="52890817"/>
    <s v="GADUS S2 V220 2 BD. 18 KG"/>
    <s v="18KG"/>
    <x v="0"/>
    <x v="1"/>
    <x v="0"/>
    <s v="Shell Brand"/>
    <m/>
    <s v="GADUS S2 V220 2 GRANEL"/>
    <s v="Local"/>
    <s v="Y"/>
    <d v="2012-03-07T00:00:00"/>
    <s v="Premium"/>
    <m/>
    <s v="NO"/>
    <s v="NA"/>
    <s v="NA"/>
    <s v="NA"/>
    <s v="Shell Ilha"/>
    <s v="001D8451002XD7A309"/>
    <s v="001D8451"/>
    <s v="002XD7"/>
    <s v="A309"/>
    <n v="2710199900"/>
    <s v="BALDE"/>
    <s v="Post Printed"/>
    <m/>
    <m/>
    <m/>
    <s v="5011987200036"/>
    <m/>
    <m/>
  </r>
  <r>
    <s v="YES"/>
    <n v="43090855"/>
    <s v="MF HYDRAULIC POWER FR 20L "/>
    <s v="20L"/>
    <x v="0"/>
    <x v="0"/>
    <x v="0"/>
    <s v="AGCO"/>
    <m/>
    <s v="TELLUS S2 M 68 GRANEL"/>
    <s v="Local"/>
    <s v="N"/>
    <d v="2019-08-20T00:00:00"/>
    <s v="Mainstream"/>
    <m/>
    <s v="NO"/>
    <s v="NA"/>
    <s v="NA"/>
    <s v="NA"/>
    <s v="Shell Ilha"/>
    <s v="001G7887002VWLA309"/>
    <s v="001G7887"/>
    <s v="002VWL"/>
    <s v="A309"/>
    <n v="2710193200"/>
    <s v="BOMBONA"/>
    <s v="Pre Printed"/>
    <m/>
    <m/>
    <m/>
    <m/>
    <m/>
    <m/>
  </r>
  <r>
    <s v="YES"/>
    <n v="45290855"/>
    <s v="TONNA S3 M 68 FR. 20LT."/>
    <s v="20L"/>
    <x v="0"/>
    <x v="1"/>
    <x v="0"/>
    <s v="Shell Brand"/>
    <m/>
    <s v="TONNA S3 M 68 GRANEL"/>
    <s v="Local"/>
    <s v="Y"/>
    <d v="2011-10-11T00:00:00"/>
    <s v="Premium"/>
    <m/>
    <s v="NO"/>
    <s v="NA"/>
    <s v="NA"/>
    <s v="NA"/>
    <s v="Shell Ilha"/>
    <s v="001D7774002VXHA309"/>
    <s v="001D7774"/>
    <s v="002VXH"/>
    <s v="A309"/>
    <n v="2710193200"/>
    <s v="BOMBONA"/>
    <s v="Pre Printed"/>
    <m/>
    <m/>
    <m/>
    <s v="'05011987196667"/>
    <m/>
    <m/>
  </r>
  <r>
    <s v="YES"/>
    <n v="41090855"/>
    <s v="VALTRA HYDRAULIC MAX PLUS FR 20L"/>
    <s v="20L"/>
    <x v="0"/>
    <x v="0"/>
    <x v="0"/>
    <s v="AGCO"/>
    <m/>
    <s v="TELLUS S2 V 68 GRANEL"/>
    <s v="Local"/>
    <s v="Y"/>
    <d v="2017-10-10T00:00:00"/>
    <s v="Mainstream"/>
    <m/>
    <s v="NO"/>
    <s v="NA"/>
    <s v="NA"/>
    <s v="NA"/>
    <s v="Shell Ilha"/>
    <s v="001G4031002VWLA309"/>
    <s v="001G4031"/>
    <s v="002VWL"/>
    <s v="A309"/>
    <n v="2710193200"/>
    <s v="BOMBONA"/>
    <s v="Pre Printed"/>
    <m/>
    <m/>
    <m/>
    <m/>
    <m/>
    <m/>
  </r>
  <r>
    <s v="YES"/>
    <n v="47990860"/>
    <s v="MB GEN RETARDER SAE 5W30 235.28 FR 20L"/>
    <s v="20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J6437002VNDA879"/>
    <s v="001J6437"/>
    <s v="002VND"/>
    <s v="A879"/>
    <n v="27101932"/>
    <s v="BOMBONA"/>
    <s v="etiqueta nacionalização"/>
    <m/>
    <m/>
    <n v="550063373"/>
    <m/>
    <m/>
    <m/>
  </r>
  <r>
    <s v="YES"/>
    <n v="52890861"/>
    <s v="GADUS S2 V220 2 TG 1000KG"/>
    <s v="1000Kg"/>
    <x v="0"/>
    <x v="1"/>
    <x v="0"/>
    <s v="Shell Brand"/>
    <m/>
    <s v="GADUS S2 V220 2 GRANEL"/>
    <s v="Local"/>
    <s v="Y"/>
    <d v="2012-03-07T00:00:00"/>
    <s v="Premium"/>
    <m/>
    <s v="NO"/>
    <s v="NA"/>
    <s v="NA"/>
    <s v="NA"/>
    <s v="Shell Ilha"/>
    <s v="001D8451001176A309"/>
    <s v="001D8451"/>
    <s v="001176"/>
    <s v="A309"/>
    <n v="2710199900"/>
    <s v="TB 1000"/>
    <s v="Post Printed"/>
    <m/>
    <m/>
    <m/>
    <m/>
    <m/>
    <m/>
  </r>
  <r>
    <s v="YES"/>
    <n v="52890883"/>
    <s v="GADUS S2 V 220 2 24 X 0.5KG"/>
    <s v="24*0,5KG"/>
    <x v="0"/>
    <x v="1"/>
    <x v="0"/>
    <s v="Shell Brand"/>
    <m/>
    <s v="GADUS S2 V220 2 GRANEL"/>
    <s v="Local"/>
    <s v="Y"/>
    <d v="2019-09-01T00:00:00"/>
    <s v="Premium"/>
    <m/>
    <s v="NO"/>
    <s v="NA"/>
    <s v="NA"/>
    <s v="NA"/>
    <s v="Shell Ilha"/>
    <s v="001D8451002XE3A1SN"/>
    <s v="001D8451"/>
    <s v="002XE3"/>
    <s v="A1SN"/>
    <n v="2710199900"/>
    <s v="0,5 KG"/>
    <s v="Serigrafia"/>
    <m/>
    <m/>
    <m/>
    <m/>
    <m/>
    <m/>
  </r>
  <r>
    <s v="YES"/>
    <n v="43090967"/>
    <s v="MF HYDRAULIC POWER TB 1000L"/>
    <s v="1000L"/>
    <x v="0"/>
    <x v="0"/>
    <x v="0"/>
    <s v="AGCO"/>
    <m/>
    <s v="TELLUS S2 M 68 GRANEL"/>
    <s v="Local"/>
    <s v="N"/>
    <d v="2019-08-20T00:00:00"/>
    <s v="Mainstream"/>
    <m/>
    <s v="NO"/>
    <s v="NA"/>
    <s v="NA"/>
    <s v="NA"/>
    <s v="Shell Ilha"/>
    <s v="001G7887002VJWA309"/>
    <s v="001G7887"/>
    <s v="002VJW"/>
    <s v="A309"/>
    <n v="2710193200"/>
    <s v="TB 1000"/>
    <s v="Pre Printed"/>
    <m/>
    <m/>
    <m/>
    <m/>
    <m/>
    <m/>
  </r>
  <r>
    <s v="YES"/>
    <n v="41090967"/>
    <s v="VALTRA HYDRAULIC MAX PLUS TB 1000L"/>
    <s v="1000L"/>
    <x v="0"/>
    <x v="0"/>
    <x v="0"/>
    <s v="AGCO"/>
    <m/>
    <s v="TELLUS S2 V 68 GRANEL"/>
    <s v="Local"/>
    <s v="Y"/>
    <d v="2017-10-10T00:00:00"/>
    <s v="Mainstream"/>
    <m/>
    <s v="NO"/>
    <s v="NA"/>
    <s v="NA"/>
    <s v="NA"/>
    <s v="Shell Ilha"/>
    <s v="001G4031002VJWA309"/>
    <s v="001G4031"/>
    <s v="002VJW"/>
    <s v="A309"/>
    <n v="2710193200"/>
    <s v="TB 1000"/>
    <s v="Pre Printed"/>
    <m/>
    <m/>
    <m/>
    <m/>
    <m/>
    <m/>
  </r>
  <r>
    <s v="YES"/>
    <n v="52890988"/>
    <s v="GADUS S2 V220 2 TB. 180 KG"/>
    <s v="180 KG"/>
    <x v="0"/>
    <x v="1"/>
    <x v="0"/>
    <s v="Shell Brand"/>
    <m/>
    <s v="GADUS S2 V220 2 GRANEL"/>
    <s v="Local"/>
    <s v="Y"/>
    <d v="2012-03-07T00:00:00"/>
    <s v="Premium"/>
    <m/>
    <s v="NO"/>
    <s v="NA"/>
    <s v="NA"/>
    <s v="NA"/>
    <s v="Shell Ilha"/>
    <s v="001D8451002VH7A309"/>
    <s v="001D8451"/>
    <s v="002VH7"/>
    <s v="A309"/>
    <n v="2710199900"/>
    <s v="TAMBOR"/>
    <s v="Post Printed"/>
    <m/>
    <m/>
    <m/>
    <s v="5011987200012"/>
    <m/>
    <m/>
  </r>
  <r>
    <s v="YES"/>
    <n v="45391801"/>
    <s v="CATENEX T 129 GRANEL"/>
    <s v="GRANEL"/>
    <x v="0"/>
    <x v="1"/>
    <x v="0"/>
    <s v="Shell Brand"/>
    <m/>
    <s v="CATENEX T 129 GRANEL"/>
    <s v="Local"/>
    <s v="Y"/>
    <d v="2017-05-01T00:00:00"/>
    <s v="Mainstream"/>
    <m/>
    <s v="NO"/>
    <s v="NA"/>
    <s v="NA"/>
    <s v="NA"/>
    <s v="Shell Ilha"/>
    <s v="001B9540001176A03Q"/>
    <s v="001B9540"/>
    <s v="001176"/>
    <s v="A03Q"/>
    <n v="2710199900"/>
    <s v="GRANEL"/>
    <s v="NO Label"/>
    <m/>
    <m/>
    <m/>
    <m/>
    <m/>
    <m/>
  </r>
  <r>
    <s v="YES"/>
    <n v="43091801"/>
    <s v="VALTRA HYDRAULIC MAX GRANEL"/>
    <s v="GRANEL"/>
    <x v="0"/>
    <x v="0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1176A309"/>
    <s v="001G7888"/>
    <s v="001176"/>
    <s v="A309"/>
    <n v="2710193200"/>
    <s v="GRANEL"/>
    <s v="NO Label"/>
    <m/>
    <m/>
    <m/>
    <m/>
    <m/>
    <m/>
  </r>
  <r>
    <s v="YES"/>
    <n v="43091809"/>
    <s v="VALTRA HYDRAULIC MAX TB 209L"/>
    <s v="209L"/>
    <x v="0"/>
    <x v="0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2VIDA309"/>
    <s v="001G7888"/>
    <s v="002VID"/>
    <s v="A309"/>
    <n v="2710193200"/>
    <s v="TAMBOR"/>
    <s v="Pre Printed"/>
    <m/>
    <m/>
    <m/>
    <m/>
    <m/>
    <m/>
  </r>
  <r>
    <s v="YES"/>
    <n v="41091809"/>
    <s v="VALTRA TRANSMISSION UNIQUE 15W40 TB 209L"/>
    <s v="209L"/>
    <x v="0"/>
    <x v="0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6002VIDA309"/>
    <s v="001G3786"/>
    <s v="002VID"/>
    <s v="A309"/>
    <n v="2710193200"/>
    <s v="TAMBOR"/>
    <s v="Pre Printed"/>
    <m/>
    <m/>
    <m/>
    <m/>
    <m/>
    <m/>
  </r>
  <r>
    <s v="YES"/>
    <n v="52891817"/>
    <s v="GADUS S2 V220AC 2 BD. 18 KG"/>
    <s v="18KG"/>
    <x v="0"/>
    <x v="1"/>
    <x v="0"/>
    <s v="Shell Brand"/>
    <m/>
    <s v="GADUS S2 V220AC 2 GRANEL"/>
    <s v="Local"/>
    <s v="Y"/>
    <d v="2012-02-08T00:00:00"/>
    <s v="Premium"/>
    <m/>
    <s v="NO"/>
    <s v="NA"/>
    <s v="NA"/>
    <s v="NA"/>
    <s v="Shell Ilha"/>
    <s v="001D8456002XD7A309"/>
    <s v="001D8456"/>
    <s v="002XD7"/>
    <s v="A309"/>
    <n v="2710199900"/>
    <s v="BALDE"/>
    <s v="Post Printed"/>
    <m/>
    <m/>
    <m/>
    <s v="5011987200067"/>
    <m/>
    <m/>
  </r>
  <r>
    <s v="YES"/>
    <n v="47991849"/>
    <s v="MB GEAR OIL 80W 235.1 TB 209L"/>
    <s v="209L"/>
    <x v="0"/>
    <x v="0"/>
    <x v="0"/>
    <s v="MB"/>
    <m/>
    <s v="Importado"/>
    <s v="Importado"/>
    <s v="Y"/>
    <d v="2021-12-01T00:00:00"/>
    <s v="Mainstream"/>
    <m/>
    <s v="NO"/>
    <s v="NA"/>
    <s v="NA"/>
    <s v="NA"/>
    <s v="USA"/>
    <s v="001F0903002XJEA878"/>
    <s v="001F0903"/>
    <s v="002XJE"/>
    <s v="A878"/>
    <n v="27101932"/>
    <s v="TAMBOR"/>
    <s v="etiqueta nacionalização"/>
    <m/>
    <m/>
    <n v="550063759"/>
    <m/>
    <m/>
    <m/>
  </r>
  <r>
    <s v="YES"/>
    <n v="43591849"/>
    <s v="SPIRAX S5 CVT X TB 209L"/>
    <s v="209L"/>
    <x v="0"/>
    <x v="1"/>
    <x v="0"/>
    <s v="Shell Brand"/>
    <m/>
    <s v="Importado"/>
    <s v="Importado"/>
    <s v="Y"/>
    <d v="2020-03-21T00:00:00"/>
    <s v="Premium"/>
    <m/>
    <s v="NO"/>
    <s v="NA"/>
    <s v="NA"/>
    <s v="NA"/>
    <s v="China"/>
    <s v="001G8326002W22CHIN"/>
    <s v="001G8326"/>
    <s v="002W22"/>
    <s v="CHIN"/>
    <n v="2710199200"/>
    <s v="TAMBOR"/>
    <s v="etiqueta nacionalização"/>
    <m/>
    <m/>
    <n v="550051254"/>
    <m/>
    <m/>
    <m/>
  </r>
  <r>
    <s v="YES"/>
    <n v="45291853"/>
    <s v="ADVANCE SX 2 (FB/EGB) CX. 24X500ML"/>
    <s v="24x0,5L"/>
    <x v="0"/>
    <x v="1"/>
    <x v="0"/>
    <s v="Shell Brand"/>
    <m/>
    <s v="ADVANCE SX 2 (FB/EGB) GRANEL"/>
    <s v="Local"/>
    <s v="Y"/>
    <d v="2011-10-20T00:00:00"/>
    <s v="Mainstream"/>
    <m/>
    <s v="NO"/>
    <s v="NA"/>
    <s v="NA"/>
    <s v="NA"/>
    <s v="Shell Ilha"/>
    <s v="001AN054002WL1A1SN"/>
    <s v="001AN054"/>
    <s v="002WL1"/>
    <s v="A1SN"/>
    <n v="2710193200"/>
    <s v="0,5 KG"/>
    <s v="Pre Printed"/>
    <m/>
    <m/>
    <m/>
    <s v="'05011987191259"/>
    <m/>
    <m/>
  </r>
  <r>
    <s v="YES"/>
    <n v="43091855"/>
    <s v="VALTRA HYDRAULIC MAX FR 20L"/>
    <s v="20L"/>
    <x v="0"/>
    <x v="0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2VWLA309"/>
    <s v="001G7888"/>
    <s v="002VWL"/>
    <s v="A309"/>
    <n v="2710193200"/>
    <s v="BOMBONA"/>
    <s v="Pre Printed"/>
    <m/>
    <m/>
    <m/>
    <m/>
    <m/>
    <m/>
  </r>
  <r>
    <s v="YES"/>
    <n v="41091855"/>
    <s v="VALTRA TRANSMISSION UNIQUE 15W40 FR 20L"/>
    <s v="20L"/>
    <x v="0"/>
    <x v="0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6002VWLA309"/>
    <s v="001G3786"/>
    <s v="002VWL"/>
    <s v="A309"/>
    <n v="2710193200"/>
    <s v="BOMBONA"/>
    <s v="Pre Printed"/>
    <m/>
    <m/>
    <m/>
    <m/>
    <m/>
    <m/>
  </r>
  <r>
    <s v="YES"/>
    <n v="47987855"/>
    <s v="MB GEAR OIL SAE 90 235.12 FR 20L"/>
    <s v="20L"/>
    <x v="0"/>
    <x v="0"/>
    <x v="0"/>
    <s v="MB"/>
    <m/>
    <s v="SPIRAX S2 GD GRANEL"/>
    <s v="Local"/>
    <s v="Y"/>
    <d v="2021-12-27T00:00:00"/>
    <s v="Mainstream"/>
    <m/>
    <s v="NO"/>
    <s v="NA"/>
    <s v="NA"/>
    <s v="NA"/>
    <s v="Shell Ilha"/>
    <s v="001J6434002VPMA878"/>
    <s v="001J6434"/>
    <s v="002VPM"/>
    <s v="A878"/>
    <n v="2710199200"/>
    <s v="BOMBONA"/>
    <m/>
    <m/>
    <m/>
    <m/>
    <m/>
    <m/>
    <m/>
  </r>
  <r>
    <s v="YES"/>
    <n v="43350801"/>
    <s v="MB GEN SAE 5W40 229.5 GRANEL"/>
    <s v="GRANEL"/>
    <x v="0"/>
    <x v="0"/>
    <x v="0"/>
    <s v="MB"/>
    <m/>
    <s v="Importado"/>
    <s v="Importado"/>
    <s v="Y"/>
    <d v="2021-12-30T00:00:00"/>
    <s v="Mainstream"/>
    <m/>
    <s v="NO"/>
    <s v="NA"/>
    <s v="NA"/>
    <s v="NA"/>
    <m/>
    <s v="001E8192001176A03Q"/>
    <s v="001E8192"/>
    <s v="001176"/>
    <s v="A03Q"/>
    <n v="2710193200"/>
    <s v="GRANEL"/>
    <m/>
    <m/>
    <m/>
    <m/>
    <m/>
    <m/>
    <m/>
  </r>
  <r>
    <s v="YES"/>
    <n v="47991860"/>
    <s v="MB GEAR OIL 80W 235.1 FR 20L"/>
    <s v="20L"/>
    <x v="0"/>
    <x v="0"/>
    <x v="0"/>
    <s v="MB"/>
    <m/>
    <s v="Importado"/>
    <s v="Importado"/>
    <s v="Y"/>
    <d v="2021-12-23T00:00:00"/>
    <s v="Mainstream"/>
    <m/>
    <s v="NO"/>
    <s v="NA"/>
    <s v="NA"/>
    <s v="NA"/>
    <s v="USA"/>
    <s v="001F0903002VNDA878"/>
    <s v="001F0903"/>
    <s v="002VND"/>
    <s v="A878"/>
    <n v="27101932"/>
    <s v="BOMBONA"/>
    <s v="etiqueta nacionalização"/>
    <m/>
    <m/>
    <n v="550063331"/>
    <m/>
    <m/>
    <m/>
  </r>
  <r>
    <s v="YES"/>
    <n v="52891861"/>
    <s v="GADUS S2 V220AC 2 TG 1000KG"/>
    <s v="1000Kg"/>
    <x v="0"/>
    <x v="1"/>
    <x v="0"/>
    <s v="Shell Brand"/>
    <m/>
    <s v="GADUS S2 V220AC 2 GRANEL"/>
    <s v="Local"/>
    <s v="Y"/>
    <d v="2012-03-02T00:00:00"/>
    <s v="Premium"/>
    <m/>
    <s v="NO"/>
    <s v="NA"/>
    <s v="NA"/>
    <s v="NA"/>
    <s v="Shell Ilha"/>
    <s v="001D8456001176A309"/>
    <s v="001D8456"/>
    <s v="001176"/>
    <s v="A309"/>
    <n v="2710199900"/>
    <s v="TB 1000"/>
    <s v="Post Printed"/>
    <m/>
    <m/>
    <m/>
    <m/>
    <m/>
    <m/>
  </r>
  <r>
    <s v="YES"/>
    <n v="43591909"/>
    <s v="SPIRAX S5 CVT X CX 12X1L"/>
    <s v="12x1L"/>
    <x v="0"/>
    <x v="1"/>
    <x v="0"/>
    <s v="Shell Brand"/>
    <m/>
    <s v="Importado"/>
    <s v="Importado"/>
    <s v="Y"/>
    <d v="2020-03-21T00:00:00"/>
    <s v="Premium"/>
    <m/>
    <s v="NO"/>
    <s v="NA"/>
    <s v="NA"/>
    <s v="NA"/>
    <s v="China"/>
    <s v="001G8326002VSHA0F7"/>
    <s v="001G8326"/>
    <s v="002VSH"/>
    <s v="A0F7"/>
    <n v="2710199200"/>
    <s v="1 L"/>
    <s v="etiqueta nacionalização"/>
    <m/>
    <m/>
    <n v="550049526"/>
    <m/>
    <m/>
    <m/>
  </r>
  <r>
    <s v="YES"/>
    <n v="43091967"/>
    <s v="VALTRA HYDRAULIC MAX TB 1000L"/>
    <s v="1000L"/>
    <x v="0"/>
    <x v="0"/>
    <x v="0"/>
    <s v="AGCO"/>
    <m/>
    <s v="TELLUS S2 M 68 GRANEL"/>
    <s v="Local"/>
    <s v="Y"/>
    <d v="2019-08-20T00:00:00"/>
    <s v="Mainstream"/>
    <m/>
    <s v="NO"/>
    <s v="NA"/>
    <s v="NA"/>
    <s v="NA"/>
    <s v="Shell Ilha"/>
    <s v="001G7888002VJWA309"/>
    <s v="001G7888"/>
    <s v="002VJW"/>
    <s v="A309"/>
    <n v="2710193200"/>
    <s v="TB 1000"/>
    <s v="Pre Printed"/>
    <m/>
    <m/>
    <m/>
    <m/>
    <m/>
    <m/>
  </r>
  <r>
    <s v="YES"/>
    <n v="41091967"/>
    <s v="VALTRA TRANSMISSION UNIQUE 15W40 TB1000L"/>
    <s v="1000L"/>
    <x v="0"/>
    <x v="0"/>
    <x v="0"/>
    <s v="AGCO"/>
    <m/>
    <s v="SPIRAX S3 T GRANEL"/>
    <s v="Local"/>
    <s v="Y"/>
    <d v="2017-10-10T00:00:00"/>
    <s v="Mainstream"/>
    <m/>
    <s v="NO"/>
    <s v="NA"/>
    <s v="NA"/>
    <s v="NA"/>
    <s v="Shell Ilha"/>
    <s v="001G3786002VJWA309"/>
    <s v="001G3786"/>
    <s v="002VJW"/>
    <s v="A309"/>
    <n v="2710193200"/>
    <s v="TB 1000"/>
    <s v="Pre Printed"/>
    <m/>
    <m/>
    <m/>
    <m/>
    <m/>
    <m/>
  </r>
  <r>
    <s v="YES"/>
    <n v="52891988"/>
    <s v="GADUS S2 V220AC 2 TB. 180 KG"/>
    <s v="180 KG"/>
    <x v="0"/>
    <x v="1"/>
    <x v="0"/>
    <s v="Shell Brand"/>
    <m/>
    <s v="GADUS S2 V220AC 2 GRANEL"/>
    <s v="Local"/>
    <s v="Y"/>
    <d v="2012-02-08T00:00:00"/>
    <s v="Premium"/>
    <m/>
    <s v="NO"/>
    <s v="NA"/>
    <s v="NA"/>
    <s v="NA"/>
    <s v="Shell Ilha"/>
    <s v="001D8456002VH7A309"/>
    <s v="001D8456"/>
    <s v="002VH7"/>
    <s v="A309"/>
    <n v="2710199900"/>
    <s v="TAMBOR"/>
    <s v="Post Printed"/>
    <m/>
    <m/>
    <m/>
    <s v="5011987200043"/>
    <m/>
    <m/>
  </r>
  <r>
    <s v="YES"/>
    <n v="45392801"/>
    <s v="CATENEX T 145 GRANEL"/>
    <s v="GRANEL"/>
    <x v="0"/>
    <x v="1"/>
    <x v="0"/>
    <s v="Shell Brand"/>
    <m/>
    <s v="CATENEX T 145 GRANEL"/>
    <s v="Local"/>
    <s v="Y"/>
    <d v="2017-05-01T00:00:00"/>
    <s v="Mainstream"/>
    <m/>
    <s v="NO"/>
    <s v="NA"/>
    <s v="NA"/>
    <s v="NA"/>
    <s v="Shell Ilha"/>
    <s v="001B8317001176A03Q"/>
    <s v="001B8317"/>
    <s v="001176"/>
    <s v="A03Q"/>
    <n v="2710199900"/>
    <s v="GRANEL"/>
    <s v="NO Label"/>
    <m/>
    <m/>
    <m/>
    <m/>
    <m/>
    <m/>
  </r>
  <r>
    <s v="YES"/>
    <n v="45292801"/>
    <s v="SPIRAX S2 ALS 80W-90 GRANEL"/>
    <s v="GRANEL"/>
    <x v="0"/>
    <x v="1"/>
    <x v="0"/>
    <s v="Shell Brand"/>
    <m/>
    <s v="SPIRAX S2 ALS 80W-90 GRANEL"/>
    <s v="Local"/>
    <s v="Y"/>
    <d v="2013-02-15T00:00:00"/>
    <s v="Mainstream"/>
    <m/>
    <s v="NO"/>
    <s v="NA"/>
    <s v="NA"/>
    <s v="NA"/>
    <s v="Shell Ilha"/>
    <s v="001D8279001176A03Q"/>
    <s v="001D8279"/>
    <s v="001176"/>
    <s v="A03Q"/>
    <n v="2710193200"/>
    <s v="GRANEL"/>
    <s v="NO Label"/>
    <m/>
    <m/>
    <m/>
    <m/>
    <m/>
    <m/>
  </r>
  <r>
    <s v="YES"/>
    <n v="41092809"/>
    <s v="HELIX ULTRA AH 5W30 A5/B5 TB 209L"/>
    <s v="209L"/>
    <x v="1"/>
    <x v="0"/>
    <x v="0"/>
    <s v="HYUNDAI"/>
    <m/>
    <s v="HELIX HX8 PROFESSIONAL AF 5W30 GRANEL"/>
    <s v="Local"/>
    <s v="Y"/>
    <d v="2017-07-10T00:00:00"/>
    <s v="Premium"/>
    <m/>
    <s v="YES"/>
    <n v="45502809"/>
    <s v="Helix HX8 AH 5W-30 (SN/GF-5)"/>
    <s v="209L"/>
    <s v="Shell Ilha"/>
    <s v="001E8812002VSHA401"/>
    <s v="001E8812"/>
    <s v="002VSH"/>
    <s v="A401"/>
    <n v="2710193200"/>
    <s v="TAMBOR"/>
    <s v="Post Printed"/>
    <m/>
    <m/>
    <m/>
    <m/>
    <m/>
    <m/>
  </r>
  <r>
    <s v="YES"/>
    <n v="52892817"/>
    <s v="GADUS S2 V220AD 2 BD. 18 KG"/>
    <s v="18KG"/>
    <x v="0"/>
    <x v="1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2XD7A309"/>
    <s v="001D8458"/>
    <s v="002XD7"/>
    <s v="A309"/>
    <n v="2710193200"/>
    <s v="BALDE"/>
    <s v="Post Printed"/>
    <m/>
    <m/>
    <m/>
    <s v="5011987200081"/>
    <m/>
    <m/>
  </r>
  <r>
    <s v="YES"/>
    <n v="43592855"/>
    <s v="SPIRAX S2 A 90 FR 20L EXPO"/>
    <s v="20L"/>
    <x v="0"/>
    <x v="1"/>
    <x v="1"/>
    <s v="Shell Brand"/>
    <m/>
    <s v="SPIRAX S2 A 90 GRANEL"/>
    <s v="Local"/>
    <s v="N"/>
    <d v="2020-05-01T00:00:00"/>
    <s v="Mainstream"/>
    <m/>
    <s v="NO"/>
    <s v="NA"/>
    <s v="NA"/>
    <s v="NA"/>
    <s v="Shell Ilha"/>
    <s v="001D8273002VPLA1PU"/>
    <s v="001D8273"/>
    <s v="002VPL"/>
    <s v="A1PU"/>
    <n v="2710193200"/>
    <s v="BOMBONA"/>
    <s v="Pre Printed"/>
    <m/>
    <m/>
    <n v="550053408"/>
    <s v="'05011987066090"/>
    <m/>
    <m/>
  </r>
  <r>
    <s v="YES"/>
    <n v="45292855"/>
    <s v="SPIRAX S2 ALS 80W-90 FR 20L"/>
    <s v="20L"/>
    <x v="0"/>
    <x v="1"/>
    <x v="0"/>
    <s v="Shell Brand"/>
    <m/>
    <s v="SPIRAX S2 ALS 80W-90 GRANEL"/>
    <s v="Local"/>
    <s v="Y"/>
    <d v="2014-12-01T00:00:00"/>
    <s v="Mainstream"/>
    <m/>
    <s v="NO"/>
    <s v="NA"/>
    <s v="NA"/>
    <s v="NA"/>
    <s v="Shell Ilha"/>
    <s v="001D8279002VPLA309"/>
    <s v="001D8279"/>
    <s v="002VPL"/>
    <s v="A309"/>
    <n v="2710193200"/>
    <s v="BOMBONA"/>
    <s v="Pre Printed"/>
    <m/>
    <m/>
    <m/>
    <s v="'05011987047280"/>
    <s v="'05011987047297"/>
    <m/>
  </r>
  <r>
    <s v="YES"/>
    <n v="52892861"/>
    <s v="GADUS S2 V220AD 2 TG 1000KG"/>
    <s v="1000Kg"/>
    <x v="0"/>
    <x v="1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1176A309"/>
    <s v="001D8458"/>
    <s v="001176"/>
    <s v="A309"/>
    <n v="2710199900"/>
    <s v="TB 1000"/>
    <s v="Post Printed"/>
    <m/>
    <m/>
    <m/>
    <m/>
    <m/>
    <m/>
  </r>
  <r>
    <s v="YES"/>
    <n v="41092905"/>
    <s v="HELIX ULTRA AH 5W30 A5/B5 CX 12X1L "/>
    <s v="12X1L"/>
    <x v="1"/>
    <x v="0"/>
    <x v="0"/>
    <s v="HYUNDAI"/>
    <m/>
    <s v="HELIX HX8 PROFESSIONAL AF 5W30 GRANEL"/>
    <s v="Local"/>
    <s v="Y"/>
    <d v="2017-07-10T00:00:00"/>
    <s v="Premium"/>
    <m/>
    <s v="YES"/>
    <n v="45502905"/>
    <s v="Helix HX8 AH 5W-30 (SN/GF-5)"/>
    <s v="12x1L"/>
    <s v="Shell Ilha"/>
    <s v="001E8812002W21A401"/>
    <s v="001E8812"/>
    <s v="002W21"/>
    <s v="A401"/>
    <n v="2710193200"/>
    <s v="1 L"/>
    <s v="Pre Printed"/>
    <m/>
    <m/>
    <m/>
    <m/>
    <m/>
    <m/>
  </r>
  <r>
    <s v="YES"/>
    <n v="52892919"/>
    <s v="GADUS S2 V220AD 2 BD 18 KG W/ LINER"/>
    <s v="18KG"/>
    <x v="0"/>
    <x v="1"/>
    <x v="0"/>
    <s v="Shell Brand"/>
    <m/>
    <s v="GADUS S2 V220AD 2 GRANEL"/>
    <s v="Local"/>
    <s v="N"/>
    <d v="2020-08-01T00:00:00"/>
    <s v="Premium"/>
    <m/>
    <s v="NO"/>
    <s v="NA"/>
    <s v="NA"/>
    <s v="NA"/>
    <s v="Shell Ilha"/>
    <s v="001D8458002XD7A1PU"/>
    <s v="001D8458"/>
    <s v="002XD7"/>
    <s v="A1PU"/>
    <n v="2710199900"/>
    <s v="BALDE"/>
    <s v="Post Printed"/>
    <m/>
    <m/>
    <m/>
    <s v="5011987051089"/>
    <m/>
    <m/>
  </r>
  <r>
    <s v="YES"/>
    <n v="52892988"/>
    <s v="GADUS S2 V220AD 2 TB. 180 KG"/>
    <s v="180 KG"/>
    <x v="0"/>
    <x v="1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2VH7A309"/>
    <s v="001D8458"/>
    <s v="002VH7"/>
    <s v="A309"/>
    <n v="2710193200"/>
    <s v="TAMBOR"/>
    <s v="Post Printed"/>
    <m/>
    <m/>
    <m/>
    <s v="5011987200074"/>
    <m/>
    <m/>
  </r>
  <r>
    <s v="YES"/>
    <n v="52892989"/>
    <s v="GADUS S2 V220AD 2 TG 1000 METALICO"/>
    <s v="1000Kg"/>
    <x v="0"/>
    <x v="1"/>
    <x v="0"/>
    <s v="Shell Brand"/>
    <m/>
    <s v="GADUS S2 V220AD 2 GRANEL"/>
    <s v="Local"/>
    <s v="Y"/>
    <d v="2012-03-07T00:00:00"/>
    <s v="Premium"/>
    <m/>
    <s v="NO"/>
    <s v="NA"/>
    <s v="NA"/>
    <s v="NA"/>
    <s v="Shell Ilha"/>
    <s v="001D8458001176A309"/>
    <s v="001D8458"/>
    <s v="001176"/>
    <s v="A309"/>
    <n v="2710199900"/>
    <s v="TB 1000"/>
    <s v="Post Printed"/>
    <m/>
    <m/>
    <m/>
    <m/>
    <m/>
    <m/>
  </r>
  <r>
    <s v="YES"/>
    <n v="41093801"/>
    <s v="KOMATSU ENGINE OIL 10W30 GRANEL"/>
    <s v="GRANEL"/>
    <x v="0"/>
    <x v="0"/>
    <x v="0"/>
    <s v="KOMATSU"/>
    <m/>
    <s v="KOMATSU ENGINE OIL 10W30 GRANEL"/>
    <s v="Local"/>
    <s v="Y"/>
    <d v="2017-08-17T00:00:00"/>
    <s v="Mainstream"/>
    <m/>
    <s v="NO"/>
    <s v="NA"/>
    <s v="NA"/>
    <s v="NA"/>
    <s v="Shell Ilha"/>
    <s v="001B0747001176A328"/>
    <s v="001B0747"/>
    <s v="001176"/>
    <s v="A328"/>
    <n v="2710193200"/>
    <s v="GRANEL"/>
    <s v="NO Label"/>
    <m/>
    <m/>
    <m/>
    <m/>
    <m/>
    <m/>
  </r>
  <r>
    <s v="YES"/>
    <n v="41093855"/>
    <s v="KOMATSU ENGINE OIL 10W30 FR 20L"/>
    <s v="20L"/>
    <x v="0"/>
    <x v="0"/>
    <x v="0"/>
    <s v="KOMATSU"/>
    <m/>
    <s v="KOMATSU ENGINE OIL 10W30 GRANEL"/>
    <s v="Local"/>
    <s v="Y"/>
    <d v="2017-08-21T00:00:00"/>
    <s v="Mainstream"/>
    <m/>
    <s v="NO"/>
    <s v="NA"/>
    <s v="NA"/>
    <s v="NA"/>
    <s v="Shell Ilha"/>
    <s v="001B0747002VXHA328"/>
    <s v="001B0747"/>
    <s v="002VXH"/>
    <s v="A328"/>
    <n v="2710193200"/>
    <s v="BOMBONA"/>
    <s v="Pre Printed"/>
    <m/>
    <m/>
    <m/>
    <m/>
    <m/>
    <m/>
  </r>
  <r>
    <s v="YES"/>
    <n v="45293855"/>
    <s v="SPIRAX S2 G 140 FR. 20LT."/>
    <s v="20L"/>
    <x v="0"/>
    <x v="1"/>
    <x v="0"/>
    <s v="Shell Brand"/>
    <m/>
    <s v="SPIRAX S2 G 140 GRANEL"/>
    <s v="Local"/>
    <s v="Y"/>
    <d v="2011-10-28T00:00:00"/>
    <s v="Mainstream"/>
    <m/>
    <s v="NO"/>
    <s v="NA"/>
    <s v="NA"/>
    <s v="NA"/>
    <s v="Shell Ilha"/>
    <s v="001D8263002VPLA309"/>
    <s v="001D8263"/>
    <s v="002VPL"/>
    <s v="A309"/>
    <n v="2710193200"/>
    <s v="BOMBONA"/>
    <s v="Pre Printed"/>
    <m/>
    <m/>
    <m/>
    <s v="'05011987193895"/>
    <m/>
    <m/>
  </r>
  <r>
    <s v="YES"/>
    <n v="45293905"/>
    <s v="SPIRAX S2 G 140 CX. 12X1L"/>
    <s v="12x1L"/>
    <x v="0"/>
    <x v="1"/>
    <x v="0"/>
    <s v="Shell Brand"/>
    <m/>
    <s v="SPIRAX S2 G 140 GRANEL"/>
    <s v="Local"/>
    <s v="Y"/>
    <d v="2012-01-09T00:00:00"/>
    <s v="Mainstream"/>
    <m/>
    <s v="NO"/>
    <s v="NA"/>
    <s v="NA"/>
    <s v="NA"/>
    <s v="Shell Ilha"/>
    <s v="001D8263002W1YA1SN"/>
    <s v="001D8263"/>
    <s v="002W1Y"/>
    <s v="A1SN"/>
    <n v="2710193200"/>
    <s v="1 L"/>
    <s v="Pre Printed"/>
    <m/>
    <m/>
    <m/>
    <m/>
    <s v="'05011987863743"/>
    <m/>
  </r>
  <r>
    <s v="YES"/>
    <n v="52893988"/>
    <s v="GADUS S3 V220C 1 TB. 180 KG"/>
    <s v="180 KG"/>
    <x v="0"/>
    <x v="1"/>
    <x v="0"/>
    <s v="Shell Brand"/>
    <m/>
    <s v="GADUS S3 V220C 1 GRANEL"/>
    <s v="Local"/>
    <s v="Y"/>
    <d v="2012-02-17T00:00:00"/>
    <s v="Premium"/>
    <m/>
    <s v="NO"/>
    <s v="NA"/>
    <s v="NA"/>
    <s v="NA"/>
    <s v="Shell Ilha"/>
    <s v="001D8424002VH7A309"/>
    <s v="001D8424"/>
    <s v="002VH7"/>
    <s v="A309"/>
    <n v="2710199900"/>
    <s v="TAMBOR"/>
    <s v="Post Printed"/>
    <m/>
    <m/>
    <m/>
    <s v="5011987199873"/>
    <m/>
    <m/>
  </r>
  <r>
    <s v="YES"/>
    <n v="45294801"/>
    <s v="SPIRAX S4 CX 50 GRANEL"/>
    <s v="GRANEL"/>
    <x v="0"/>
    <x v="1"/>
    <x v="0"/>
    <s v="Shell Brand"/>
    <m/>
    <s v="SPIRAX S4 CX 50 GRANEL"/>
    <s v="Local"/>
    <s v="Y"/>
    <d v="2011-10-11T00:00:00"/>
    <s v="Mainstream"/>
    <m/>
    <s v="NO"/>
    <s v="NA"/>
    <s v="NA"/>
    <s v="NA"/>
    <s v="Shell Ilha"/>
    <s v="001D8252001176A03Q"/>
    <s v="001D8252"/>
    <s v="001176"/>
    <s v="A03Q"/>
    <n v="2710193200"/>
    <s v="GRANEL"/>
    <s v="NO Label"/>
    <m/>
    <m/>
    <m/>
    <m/>
    <m/>
    <m/>
  </r>
  <r>
    <s v="NO"/>
    <n v="47994809"/>
    <s v="SCANIA OIL STO 2 0 G 75W90 TB 209L LOCAL"/>
    <s v="209L"/>
    <x v="2"/>
    <x v="0"/>
    <x v="0"/>
    <s v="SCANIA"/>
    <s v="SCANIA OIL STO 2 0 G 75W90"/>
    <s v="confirmar"/>
    <s v="Local"/>
    <s v="Y"/>
    <s v="-"/>
    <s v="Mainstream"/>
    <m/>
    <s v="NO"/>
    <s v="NA"/>
    <s v="NA"/>
    <s v="NA"/>
    <s v="Shell Ilha "/>
    <s v="001E7845002XGJA1S0"/>
    <s v="001E7845"/>
    <s v="002XGJ"/>
    <s v="A1S0"/>
    <n v="3403190000"/>
    <s v="TAMBOR"/>
    <s v="Pre Printed"/>
    <m/>
    <m/>
    <m/>
    <m/>
    <m/>
    <m/>
  </r>
  <r>
    <s v="YES"/>
    <n v="45294809"/>
    <s v="SPIRAX S4 CX 50 TB 209L"/>
    <s v="209L"/>
    <x v="0"/>
    <x v="1"/>
    <x v="0"/>
    <s v="Shell Brand"/>
    <m/>
    <s v="SPIRAX S4 CX 50 GRANEL"/>
    <s v="Local"/>
    <s v="Y"/>
    <d v="2011-11-08T00:00:00"/>
    <s v="Mainstream"/>
    <m/>
    <s v="NO"/>
    <s v="NA"/>
    <s v="NA"/>
    <s v="NA"/>
    <s v="Shell Ilha"/>
    <s v="001D8252002VSHA309"/>
    <s v="001D8252"/>
    <s v="002VSH"/>
    <s v="A309"/>
    <n v="2710193200"/>
    <s v="TAMBOR"/>
    <s v="Post Printed"/>
    <m/>
    <m/>
    <m/>
    <s v="5011987194243"/>
    <m/>
    <m/>
  </r>
  <r>
    <s v="YES"/>
    <n v="52894817"/>
    <s v="GADUS S3 V220C 2 BD. 18 KG"/>
    <s v="18KG"/>
    <x v="0"/>
    <x v="1"/>
    <x v="0"/>
    <s v="Shell Brand"/>
    <m/>
    <s v="GADUS S3 V220C 2 GRANEL"/>
    <s v="Local"/>
    <s v="Y"/>
    <d v="2012-02-06T00:00:00"/>
    <s v="Premium"/>
    <m/>
    <s v="NO"/>
    <s v="NA"/>
    <s v="NA"/>
    <s v="NA"/>
    <s v="Shell Ilha"/>
    <s v="001D8425002VMEA309"/>
    <s v="001D8425"/>
    <s v="002VME"/>
    <s v="A309"/>
    <n v="2710199900"/>
    <s v="BALDE"/>
    <s v="Post Printed"/>
    <m/>
    <m/>
    <m/>
    <s v="5011987199897"/>
    <m/>
    <m/>
  </r>
  <r>
    <s v="YES"/>
    <n v="41094855"/>
    <s v="KOMATSU ENGINE OIL 15W40 FR 20L"/>
    <s v="20L"/>
    <x v="0"/>
    <x v="0"/>
    <x v="0"/>
    <s v="KOMATSU"/>
    <m/>
    <s v="RIMULA RT4 X 15W40 SHELL GRANEL"/>
    <s v="Local"/>
    <s v="Y"/>
    <d v="2017-08-21T00:00:00"/>
    <s v="Mainstream"/>
    <m/>
    <s v="NO"/>
    <s v="NA"/>
    <s v="NA"/>
    <s v="NA"/>
    <s v="Shell Ilha"/>
    <s v="001B0821002VXHA328"/>
    <s v="001B0821"/>
    <s v="002VXH"/>
    <s v="A328"/>
    <n v="2710193200"/>
    <s v="BOMBONA"/>
    <s v="Pre Printed"/>
    <m/>
    <m/>
    <m/>
    <m/>
    <m/>
    <m/>
  </r>
  <r>
    <s v="YES"/>
    <n v="52894883"/>
    <s v="GADUS S3 V220C 2 CX 24X500g "/>
    <s v="24*0,5KG"/>
    <x v="0"/>
    <x v="1"/>
    <x v="0"/>
    <s v="Shell Brand"/>
    <m/>
    <s v="GADUS S3 V220C 2 GRANEL"/>
    <s v="Local"/>
    <s v="Y"/>
    <d v="2016-12-11T00:00:00"/>
    <s v="Premium"/>
    <m/>
    <s v="NO"/>
    <s v="NA"/>
    <s v="NA"/>
    <s v="NA"/>
    <s v="Shell Ilha"/>
    <s v="001D8425002XE3A1SN"/>
    <s v="001D8425"/>
    <s v="002XE3"/>
    <s v="A1SN"/>
    <n v="2710199900"/>
    <s v="0,5 KG"/>
    <s v="Serigrafia"/>
    <m/>
    <m/>
    <m/>
    <m/>
    <m/>
    <m/>
  </r>
  <r>
    <s v="YES"/>
    <n v="41094967"/>
    <s v="Komatsu Diesel Engine Oil 15W-40"/>
    <s v="1000L"/>
    <x v="0"/>
    <x v="0"/>
    <x v="0"/>
    <s v="KOMATSU"/>
    <m/>
    <s v="RIMULA RT4 X 15W40 SHELL GRANEL"/>
    <s v="Local"/>
    <s v="Y"/>
    <d v="2020-07-16T00:00:00"/>
    <s v="Mainstream"/>
    <m/>
    <s v="NO"/>
    <s v="NA"/>
    <s v="NA"/>
    <s v="NA"/>
    <s v="Shell Ilha"/>
    <s v="001B0821002VJWA328"/>
    <s v="001B0821"/>
    <s v="002VJW"/>
    <s v="A328"/>
    <n v="2710193200"/>
    <s v="TB 1000"/>
    <s v="Pre Printed"/>
    <m/>
    <m/>
    <m/>
    <m/>
    <m/>
    <m/>
  </r>
  <r>
    <s v="YES"/>
    <n v="45294967"/>
    <s v="SPIRAX S4 CX 50 TB1000 OW"/>
    <s v="1000L"/>
    <x v="1"/>
    <x v="1"/>
    <x v="0"/>
    <s v="Shell Brand"/>
    <m/>
    <s v="SPIRAX S4 CX 50 GRANEL"/>
    <s v="Local"/>
    <s v="Y"/>
    <d v="2012-08-08T00:00:00"/>
    <s v="Mainstream"/>
    <m/>
    <s v="NO"/>
    <s v="NA"/>
    <s v="NA"/>
    <s v="NA"/>
    <s v="Shell Ilha"/>
    <s v="001D8252002VJWA309"/>
    <s v="001D8252"/>
    <s v="002VJW"/>
    <s v="A309"/>
    <n v="2710193200"/>
    <s v="TB 1000"/>
    <s v="Post Printed"/>
    <m/>
    <m/>
    <m/>
    <s v="5011987194304"/>
    <m/>
    <m/>
  </r>
  <r>
    <s v="YES"/>
    <n v="52894988"/>
    <s v="GADUS S3 V220C 2 TB. 180 KG"/>
    <s v="180 KG"/>
    <x v="0"/>
    <x v="1"/>
    <x v="0"/>
    <s v="Shell Brand"/>
    <m/>
    <s v="GADUS S3 V220C 2 GRANEL"/>
    <s v="Local"/>
    <s v="Y"/>
    <d v="2012-02-06T00:00:00"/>
    <s v="Premium"/>
    <m/>
    <s v="NO"/>
    <s v="NA"/>
    <s v="NA"/>
    <s v="NA"/>
    <s v="Shell Ilha"/>
    <s v="001D8425002VH7A309"/>
    <s v="001D8425"/>
    <s v="002VH7"/>
    <s v="A309"/>
    <n v="2710193200"/>
    <s v="TAMBOR"/>
    <s v="Post Printed"/>
    <m/>
    <m/>
    <m/>
    <s v="5011987199880"/>
    <m/>
    <m/>
  </r>
  <r>
    <s v="YES"/>
    <n v="45295801"/>
    <s v="SPIRAX S4 CX 60 GRANEL"/>
    <s v="GRANEL"/>
    <x v="0"/>
    <x v="1"/>
    <x v="0"/>
    <s v="Shell Brand"/>
    <m/>
    <s v="SPIRAX S4 CX 60 GRANEL"/>
    <s v="Local"/>
    <s v="Y"/>
    <d v="2011-10-14T00:00:00"/>
    <s v="Mainstream"/>
    <m/>
    <s v="NO"/>
    <s v="NA"/>
    <s v="NA"/>
    <s v="NA"/>
    <s v="Shell Ilha"/>
    <s v="001D8253001176A03Q"/>
    <s v="001D8253"/>
    <s v="001176"/>
    <s v="A03Q"/>
    <n v="2710193200"/>
    <s v="GRANEL"/>
    <s v="NO Label"/>
    <m/>
    <m/>
    <m/>
    <m/>
    <m/>
    <m/>
  </r>
  <r>
    <s v="NO"/>
    <n v="47995809"/>
    <s v="SCANIA OIL STO 2 0 A 75W140 TB 209L LOCA"/>
    <s v="209L"/>
    <x v="2"/>
    <x v="0"/>
    <x v="0"/>
    <s v="SCANIA"/>
    <s v="SCANIA OIL STO 2 0 G 75W140"/>
    <s v="confirmar"/>
    <s v="Local"/>
    <s v="Y"/>
    <s v="-"/>
    <s v="Mainstream"/>
    <m/>
    <s v="NO"/>
    <s v="NA"/>
    <s v="NA"/>
    <s v="NA"/>
    <s v="Shell Ilha "/>
    <s v="001E7846002XGJA1S0"/>
    <s v="001E7846"/>
    <s v="002XGJ"/>
    <s v="A1S0"/>
    <n v="3403190000"/>
    <s v="TAMBOR"/>
    <s v="Pre Printed"/>
    <m/>
    <m/>
    <m/>
    <m/>
    <m/>
    <m/>
  </r>
  <r>
    <s v="YES"/>
    <n v="52895988"/>
    <s v="GADUS S3 V460 1.5 TB. 180 KG"/>
    <s v="180 KG"/>
    <x v="0"/>
    <x v="1"/>
    <x v="0"/>
    <s v="Shell Brand"/>
    <m/>
    <s v="GADUS S3 V460 1.5 GRANEL"/>
    <s v="Local"/>
    <s v="Y"/>
    <d v="2012-03-09T00:00:00"/>
    <s v="Premium"/>
    <m/>
    <s v="NO"/>
    <s v="NA"/>
    <s v="NA"/>
    <s v="NA"/>
    <s v="Shell Ilha"/>
    <s v="001D8427002VH7A309"/>
    <s v="001D8427"/>
    <s v="002VH7"/>
    <s v="A309"/>
    <n v="2710199900"/>
    <s v="TAMBOR"/>
    <s v="Post Printed"/>
    <m/>
    <m/>
    <m/>
    <s v="5011987199903"/>
    <m/>
    <m/>
  </r>
  <r>
    <s v="YES"/>
    <n v="41096801"/>
    <s v="HELIX HX8 5W30 SN GF5 GRANEL"/>
    <s v="GRANEL"/>
    <x v="1"/>
    <x v="1"/>
    <x v="0"/>
    <s v="Shell Brand"/>
    <m/>
    <s v="HELIX HX8  5W30 SN GF5 GRANEL"/>
    <s v="Local"/>
    <s v="N"/>
    <d v="2017-06-30T00:00:00"/>
    <s v="Premium"/>
    <m/>
    <s v="YES"/>
    <n v="43136801"/>
    <s v="Helix HX8 SP GF6 5W-30 GRANEL"/>
    <s v="GRANEL"/>
    <s v="Shell Ilha"/>
    <s v="001G4045001176A03Q"/>
    <s v="001G4045"/>
    <s v="001176"/>
    <s v="A03Q"/>
    <n v="2710193200"/>
    <s v="GRANEL"/>
    <s v="NO Label"/>
    <m/>
    <m/>
    <m/>
    <m/>
    <m/>
    <m/>
  </r>
  <r>
    <s v="YES"/>
    <n v="41096809"/>
    <s v="HELIX HX8 5W30 SN GF5 TB 209L"/>
    <s v="209L"/>
    <x v="1"/>
    <x v="1"/>
    <x v="0"/>
    <s v="Shell Brand"/>
    <m/>
    <s v="HELIX HX8  5W30 SN GF5 GRANEL"/>
    <s v="Local"/>
    <s v="N"/>
    <d v="2017-06-30T00:00:00"/>
    <s v="Premium"/>
    <m/>
    <s v="YES"/>
    <n v="43136809"/>
    <s v="Helix HX8 SP GF6 5W-30 TB 209L"/>
    <s v="209L"/>
    <s v="Shell Ilha"/>
    <s v="001G4045002VSHA309"/>
    <s v="001G4045"/>
    <s v="002VSH"/>
    <s v="A309"/>
    <n v="2710193200"/>
    <s v="TAMBOR"/>
    <s v="Post Printed"/>
    <m/>
    <m/>
    <m/>
    <s v="5011987037922"/>
    <m/>
    <m/>
  </r>
  <r>
    <s v="YES"/>
    <n v="52896817"/>
    <s v="GADUS S3 V460D 2 BD. 18 KG"/>
    <s v="18KG"/>
    <x v="0"/>
    <x v="1"/>
    <x v="0"/>
    <s v="Shell Brand"/>
    <m/>
    <s v="GADUS S3 V460D 2 GRANEL"/>
    <s v="Local"/>
    <s v="Y"/>
    <d v="2012-03-08T00:00:00"/>
    <s v="Premium"/>
    <m/>
    <s v="NO"/>
    <s v="NA"/>
    <s v="NA"/>
    <s v="NA"/>
    <s v="Shell Ilha"/>
    <s v="001D8429002VMEA309"/>
    <s v="001D8429"/>
    <s v="002VME"/>
    <s v="A309"/>
    <n v="2710199900"/>
    <s v="BALDE"/>
    <s v="Post Printed"/>
    <m/>
    <m/>
    <m/>
    <s v="5011987199927"/>
    <m/>
    <m/>
  </r>
  <r>
    <s v="YES"/>
    <n v="47996860"/>
    <s v="OMALA S3 WIND FR 20L"/>
    <s v="20L"/>
    <x v="0"/>
    <x v="1"/>
    <x v="0"/>
    <s v="Shell Brand"/>
    <m/>
    <s v="Importado"/>
    <s v="Importado"/>
    <s v="N"/>
    <d v="2022-01-12T00:00:00"/>
    <s v="Premium"/>
    <m/>
    <s v="NO"/>
    <s v="NA"/>
    <s v="NA"/>
    <s v="NA"/>
    <s v="Alemanha"/>
    <s v="001E7842002VNRA1P5"/>
    <s v="001E7842"/>
    <s v="002VNR"/>
    <s v="A1P5"/>
    <n v="2710193200"/>
    <s v="BOMBONA"/>
    <s v="etiqueta nacionalização"/>
    <m/>
    <m/>
    <n v="550056449"/>
    <m/>
    <m/>
    <m/>
  </r>
  <r>
    <s v="YES"/>
    <n v="41096905"/>
    <s v="HELIX HX8 5W30 SN GF5 CX 12X1L "/>
    <s v="12X1L"/>
    <x v="1"/>
    <x v="1"/>
    <x v="0"/>
    <s v="Shell Brand"/>
    <m/>
    <s v="HELIX HX8  5W30 SN GF5 GRANEL"/>
    <s v="Local"/>
    <s v="N"/>
    <d v="2017-06-30T00:00:00"/>
    <s v="Premium"/>
    <m/>
    <s v="YES"/>
    <n v="47988905"/>
    <s v="HELIX HX8 SP GF6 5W-30 CX 12X1L"/>
    <s v="12x1L"/>
    <s v="Shell Ilha"/>
    <s v="001G4045002WL0A1SN"/>
    <s v="001G4045"/>
    <s v="002WL0"/>
    <s v="A1SN"/>
    <n v="2710193200"/>
    <s v="1 L"/>
    <s v="Pre Printed"/>
    <m/>
    <m/>
    <m/>
    <s v="'05011987038325"/>
    <s v="'05011987038295"/>
    <m/>
  </r>
  <r>
    <s v="YES"/>
    <n v="52896911"/>
    <s v="GADUS S3 V460D 2 TG 5000KG"/>
    <s v="5000K"/>
    <x v="0"/>
    <x v="1"/>
    <x v="0"/>
    <s v="Shell Brand"/>
    <m/>
    <s v="GADUS S3 V460D 2 GRANEL"/>
    <s v="Local"/>
    <s v="N"/>
    <d v="2016-01-19T00:00:00"/>
    <s v="Premium"/>
    <m/>
    <s v="NO"/>
    <s v="NA"/>
    <s v="NA"/>
    <s v="NA"/>
    <s v="Shell Ilha"/>
    <s v="001D8429001176A03Q"/>
    <s v="001D8429"/>
    <s v="001176"/>
    <s v="A03Q"/>
    <n v="2710199900"/>
    <s v="TB 1000"/>
    <s v="Post Printed"/>
    <m/>
    <m/>
    <m/>
    <m/>
    <m/>
    <m/>
  </r>
  <r>
    <s v="YES"/>
    <n v="41096967"/>
    <s v="HELIX HX8 5W30 SN GF5 TB1000L"/>
    <s v="1000L"/>
    <x v="1"/>
    <x v="1"/>
    <x v="0"/>
    <s v="Shell Brand"/>
    <m/>
    <s v="HELIX HX8  5W30 SN GF5 GRANEL"/>
    <s v="Local"/>
    <s v="N"/>
    <d v="2017-08-18T00:00:00"/>
    <s v="Premium"/>
    <m/>
    <s v="YES"/>
    <n v="43136967"/>
    <s v="Helix HX8 SP GF6 5W-30 TB 1000L"/>
    <s v="1000L"/>
    <s v="Shell Ilha"/>
    <s v="001G4045002VJWA309"/>
    <s v="001G4045"/>
    <s v="002VJW"/>
    <s v="A309"/>
    <n v="2710193200"/>
    <s v="TB 1000"/>
    <s v="Post Printed"/>
    <m/>
    <m/>
    <m/>
    <s v="5011987038493"/>
    <m/>
    <m/>
  </r>
  <r>
    <s v="YES"/>
    <n v="47996979"/>
    <s v="OMALA S3 WIND TB 1000L"/>
    <s v="1000L"/>
    <x v="0"/>
    <x v="1"/>
    <x v="0"/>
    <s v="Shell Brand"/>
    <m/>
    <s v="Importado"/>
    <s v="Importado"/>
    <s v="N"/>
    <d v="2022-03-24T00:00:00"/>
    <s v="Premium"/>
    <m/>
    <s v="NO"/>
    <s v="NA"/>
    <s v="NA"/>
    <s v="NA"/>
    <s v="Alemanha"/>
    <s v="001E7842002VJWA1P5"/>
    <s v="001E7842"/>
    <s v="002VJW"/>
    <s v="A1P5"/>
    <n v="2710193200"/>
    <s v="TB 1000"/>
    <s v="etiqueta nacionalização"/>
    <m/>
    <m/>
    <n v="550056448"/>
    <m/>
    <m/>
    <m/>
  </r>
  <r>
    <s v="YES"/>
    <n v="52896988"/>
    <s v="GADUS S3 V460D 2 TB. 180 KG"/>
    <s v="180 KG"/>
    <x v="0"/>
    <x v="1"/>
    <x v="0"/>
    <s v="Shell Brand"/>
    <m/>
    <s v="GADUS S3 V460D 2 GRANEL"/>
    <s v="Local"/>
    <s v="Y"/>
    <d v="2012-03-08T00:00:00"/>
    <s v="Premium"/>
    <m/>
    <s v="NO"/>
    <s v="NA"/>
    <s v="NA"/>
    <s v="NA"/>
    <s v="Shell Ilha"/>
    <s v="001D8429002VH7A309"/>
    <s v="001D8429"/>
    <s v="002VH7"/>
    <s v="A309"/>
    <n v="2710199900"/>
    <s v="TAMBOR"/>
    <s v="Post Printed"/>
    <m/>
    <m/>
    <m/>
    <s v="5011987199910"/>
    <m/>
    <m/>
  </r>
  <r>
    <s v="YES"/>
    <n v="45297809"/>
    <s v="ADVANCE 4T AX5 20W-50 SL/ MA TB 209L"/>
    <s v="209L"/>
    <x v="1"/>
    <x v="1"/>
    <x v="0"/>
    <s v="Shell Brand"/>
    <m/>
    <s v="ADVANCE 4T AX5 20W-50 SL/ MA GRANEL"/>
    <s v="Local"/>
    <s v="Y"/>
    <d v="2011-10-19T00:00:00"/>
    <s v="Mainstream"/>
    <m/>
    <s v="YES"/>
    <n v="45311809"/>
    <s v="Advance 4T AX5 20W-50 (SL/MA2) TB 209L"/>
    <s v="209L"/>
    <s v="Shell Ilha"/>
    <s v="001D8574002VSHA309"/>
    <s v="001D8574"/>
    <s v="002VSH"/>
    <s v="A309"/>
    <n v="2710193200"/>
    <s v="TAMBOR"/>
    <s v="Post Printed"/>
    <m/>
    <m/>
    <m/>
    <s v="5011987192607"/>
    <m/>
    <m/>
  </r>
  <r>
    <s v="YES"/>
    <n v="45297905"/>
    <s v="ADVANCE 4T AX5 20W-50 SL/ MA CX. 12X1L"/>
    <s v="12x1L"/>
    <x v="1"/>
    <x v="1"/>
    <x v="0"/>
    <s v="Shell Brand"/>
    <m/>
    <s v="ADVANCE 4T AX5 20W-50 SL/ MA GRANEL"/>
    <s v="Local"/>
    <s v="Y"/>
    <d v="2011-10-24T00:00:00"/>
    <s v="Mainstream"/>
    <m/>
    <s v="YES"/>
    <n v="45311905"/>
    <s v="Advance 4T AX5 20W-50 (SL/MA2) CX 12X1L"/>
    <s v="12*1L"/>
    <s v="Shell Ilha"/>
    <s v="001D8574002W1XA1SN"/>
    <s v="001D8574"/>
    <s v="002W1X"/>
    <s v="A1SN"/>
    <n v="2710193200"/>
    <s v="1 L"/>
    <s v="Pre Printed"/>
    <m/>
    <m/>
    <m/>
    <s v="'05011987022966"/>
    <s v="'05011987022973"/>
    <m/>
  </r>
  <r>
    <s v="YES"/>
    <n v="41098809"/>
    <s v="SHELL HELIX ULTRA ECT C2 5W30 TB 209L"/>
    <s v="209L"/>
    <x v="0"/>
    <x v="1"/>
    <x v="0"/>
    <s v="Shell Brand"/>
    <m/>
    <s v="Helix Ultra ECT C2 5W30 GRANEL"/>
    <s v="Local"/>
    <s v="N"/>
    <d v="2018-04-25T00:00:00"/>
    <s v="Premium"/>
    <m/>
    <s v="NO"/>
    <s v="NA"/>
    <s v="NA"/>
    <s v="NA"/>
    <s v="Shell Ilha"/>
    <s v="001G5933002VSHA309"/>
    <s v="001G5933"/>
    <s v="002VSH"/>
    <s v="A309"/>
    <n v="2710193200"/>
    <s v="TAMBOR"/>
    <s v="Post Printed"/>
    <m/>
    <m/>
    <m/>
    <s v="5011987043961"/>
    <m/>
    <m/>
  </r>
  <r>
    <s v="YES"/>
    <n v="44998849"/>
    <s v="ZF ECOFLUID A LIFE TAMBOR"/>
    <s v="209L"/>
    <x v="0"/>
    <x v="1"/>
    <x v="0"/>
    <s v="Shell Brand"/>
    <m/>
    <s v="Importado"/>
    <s v="Importado"/>
    <s v="Y"/>
    <d v="2015-07-17T00:00:00"/>
    <s v="Mainstream"/>
    <m/>
    <s v="NO"/>
    <s v="NA"/>
    <s v="NA"/>
    <s v="NA"/>
    <s v="GLC (Alemanha)"/>
    <s v="001F4380002VILA351"/>
    <s v="001F4380"/>
    <s v="002VIL"/>
    <s v="A351"/>
    <n v="2710199200"/>
    <s v="TAMBOR"/>
    <s v="etiqueta nacionalização"/>
    <m/>
    <m/>
    <n v="550042533"/>
    <m/>
    <m/>
    <m/>
  </r>
  <r>
    <s v="YES"/>
    <n v="45298860"/>
    <s v="OMALA S4 WE 150 BALDE"/>
    <s v="20L"/>
    <x v="0"/>
    <x v="1"/>
    <x v="0"/>
    <s v="Shell Brand"/>
    <m/>
    <s v="Importado"/>
    <s v="Importado"/>
    <s v="Y"/>
    <d v="2011-11-01T00:00:00"/>
    <s v="Premium"/>
    <m/>
    <s v="NO"/>
    <s v="NA"/>
    <s v="NA"/>
    <s v="NA"/>
    <s v="GLC (Alemanha)"/>
    <s v="001D7856002VNFA246"/>
    <s v="001D7856"/>
    <s v="002VNF"/>
    <s v="A246"/>
    <n v="3403990000"/>
    <s v="BOMBONA"/>
    <s v="etiqueta nacionalização"/>
    <m/>
    <m/>
    <n v="550027181"/>
    <m/>
    <m/>
    <m/>
  </r>
  <r>
    <s v="YES"/>
    <n v="41098905"/>
    <s v="SHELL HELIX ULTRA ECT C2 5W30 CX 12X1L"/>
    <s v="12X1L"/>
    <x v="0"/>
    <x v="1"/>
    <x v="0"/>
    <s v="Shell Brand"/>
    <m/>
    <s v="Helix Ultra ECT C2 5W30 GRANEL"/>
    <s v="Local"/>
    <s v="N"/>
    <d v="2018-04-25T00:00:00"/>
    <s v="Premium"/>
    <m/>
    <s v="NO"/>
    <s v="NA"/>
    <s v="NA"/>
    <s v="NA"/>
    <s v="Shell Ilha"/>
    <s v="001G5933002W21A1SN"/>
    <s v="001G5933"/>
    <s v="002W21"/>
    <s v="A1SN"/>
    <n v="2710193200"/>
    <s v="1 L"/>
    <s v="Pre Printed"/>
    <m/>
    <m/>
    <m/>
    <s v="'05011987043978"/>
    <s v="'05011987043985"/>
    <m/>
  </r>
  <r>
    <s v="YES"/>
    <n v="41099809"/>
    <s v="MF TRANSMISSION SUPER TB 209L (NOVO)"/>
    <s v="209L"/>
    <x v="0"/>
    <x v="0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VIDA309"/>
    <s v="001G3777"/>
    <s v="002VID"/>
    <s v="A309"/>
    <n v="2710193200"/>
    <s v="TAMBOR"/>
    <s v="Pre Printed"/>
    <m/>
    <m/>
    <m/>
    <m/>
    <m/>
    <m/>
  </r>
  <r>
    <s v="YES"/>
    <n v="41099855"/>
    <s v="MF TRANSMISSION SUPER FR 20L (NOVO)"/>
    <s v="20L"/>
    <x v="0"/>
    <x v="0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VWLA309"/>
    <s v="001G3777"/>
    <s v="002VWL"/>
    <s v="A309"/>
    <n v="2710193200"/>
    <s v="BOMBONA"/>
    <s v="Pre Printed"/>
    <m/>
    <m/>
    <m/>
    <m/>
    <m/>
    <m/>
  </r>
  <r>
    <s v="YES"/>
    <n v="45299860"/>
    <s v="REFRIGERATION OIL S4 FR-F 32 BALDE"/>
    <s v="20L"/>
    <x v="0"/>
    <x v="1"/>
    <x v="0"/>
    <s v="Shell Brand"/>
    <m/>
    <s v="Importado"/>
    <s v="Importado"/>
    <s v="Y"/>
    <d v="2012-12-21T00:00:00"/>
    <s v="Premium"/>
    <m/>
    <s v="NO"/>
    <s v="NA"/>
    <s v="NA"/>
    <s v="NA"/>
    <s v="GRETZ (França)"/>
    <s v="001D8394002VO8A246"/>
    <s v="001D8394"/>
    <s v="002VO8"/>
    <s v="A246"/>
    <n v="3403990000"/>
    <s v="BOMBONA"/>
    <s v="etiqueta nacionalização"/>
    <m/>
    <m/>
    <n v="550025695"/>
    <m/>
    <m/>
    <m/>
  </r>
  <r>
    <s v="YES"/>
    <n v="52899896"/>
    <s v="GADUS S4 OG CL 20000 TB 180"/>
    <s v="180 KG"/>
    <x v="0"/>
    <x v="1"/>
    <x v="0"/>
    <s v="Shell Brand"/>
    <m/>
    <s v="Importado"/>
    <s v="Importado"/>
    <s v="N"/>
    <d v="2019-12-20T00:00:00"/>
    <s v="Premium"/>
    <m/>
    <s v="NO"/>
    <s v="NA"/>
    <s v="NA"/>
    <s v="NA"/>
    <s v="GLC"/>
    <s v="001D8505002W65A1WJ"/>
    <s v="001D8505"/>
    <s v="002W65"/>
    <s v="A1WJ"/>
    <n v="3403190000"/>
    <s v="TAMBOR"/>
    <s v="etiqueta nacionalização"/>
    <m/>
    <m/>
    <n v="550053880"/>
    <m/>
    <m/>
    <m/>
  </r>
  <r>
    <s v="YES"/>
    <n v="41099907"/>
    <s v="MF TRANSMISSION SUPER CX 4X4L (NOVO)"/>
    <s v="4x4L"/>
    <x v="0"/>
    <x v="0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W2KA309"/>
    <s v="001G3777"/>
    <s v="002W2K"/>
    <s v="A309"/>
    <n v="2710193200"/>
    <s v="4 L"/>
    <s v="Pre Printed"/>
    <m/>
    <m/>
    <m/>
    <m/>
    <m/>
    <m/>
  </r>
  <r>
    <s v="YES"/>
    <n v="41099967"/>
    <s v="MF TRANSMISSION SUPER TB 1000L (NOVO)"/>
    <s v="1000L"/>
    <x v="0"/>
    <x v="0"/>
    <x v="0"/>
    <s v="AGCO"/>
    <m/>
    <s v="WBF 100 NOVO GRANEL"/>
    <s v="Local"/>
    <s v="N"/>
    <d v="2019-07-23T00:00:00"/>
    <s v="Mainstream"/>
    <m/>
    <s v="NO"/>
    <s v="NA"/>
    <s v="NA"/>
    <s v="NA"/>
    <s v="Shell Ilha"/>
    <s v="001G3777002VJWA309"/>
    <s v="001G3777"/>
    <s v="002VJW"/>
    <s v="A309"/>
    <n v="2710193200"/>
    <s v="TB 1000"/>
    <s v="Pre Printed"/>
    <m/>
    <m/>
    <m/>
    <m/>
    <m/>
    <m/>
  </r>
  <r>
    <s v="NO"/>
    <n v="44947809"/>
    <s v="SCANIA STO 1 0 GEARBOX 80W90 TB 209L"/>
    <s v="209L"/>
    <x v="2"/>
    <x v="0"/>
    <x v="0"/>
    <s v="SCANIA"/>
    <s v="SCANIA OIL STO 1 0 GEARBOX 80W90"/>
    <s v="SPIRAX S3 AD 80W90 GRANEL"/>
    <s v="Local"/>
    <s v="Y"/>
    <s v="-"/>
    <s v="Mainstream"/>
    <m/>
    <s v="NO"/>
    <s v="NA"/>
    <s v="NA"/>
    <s v="NA"/>
    <s v="Shell Ilha"/>
    <s v="001D8799002WXHA1SO"/>
    <s v="001D8799"/>
    <s v="002WXH"/>
    <s v="A1SO"/>
    <n v="2710193200"/>
    <s v="TAMBOR"/>
    <s v="Pre Printed"/>
    <m/>
    <m/>
    <m/>
    <m/>
    <m/>
    <m/>
  </r>
  <r>
    <s v="NO"/>
    <n v="44947967"/>
    <s v="SCANIA STO 1 0 GEARBOX 80W90 TB1000L"/>
    <s v="1000L"/>
    <x v="2"/>
    <x v="0"/>
    <x v="0"/>
    <s v="SCANIA"/>
    <s v="SCANIA OIL STO 1 0 GEARBOX 80W90"/>
    <s v="SPIRAX S3 AD 80W90 GRANEL"/>
    <s v="Local"/>
    <s v="Y"/>
    <s v="-"/>
    <s v="Mainstream"/>
    <m/>
    <s v="NO"/>
    <s v="NA"/>
    <s v="NA"/>
    <s v="NA"/>
    <s v="Shell Ilha"/>
    <s v="001D8799002VJWA1SO"/>
    <s v="001D8799"/>
    <s v="002VJW"/>
    <s v="A1SO"/>
    <n v="2710193200"/>
    <s v="TB 1000"/>
    <s v="Pre Printed"/>
    <m/>
    <m/>
    <m/>
    <m/>
    <m/>
    <m/>
  </r>
  <r>
    <s v="NO"/>
    <n v="52921988"/>
    <s v="GADUS S3 V160CP 2 180KG"/>
    <s v="180KG"/>
    <x v="2"/>
    <x v="1"/>
    <x v="0"/>
    <s v="Shell Brand"/>
    <s v="GADUS S3 V160CP 2"/>
    <s v="GADUS S3 V160CP 2 GRANEL"/>
    <s v="Local"/>
    <s v="N"/>
    <s v="-"/>
    <s v="Premium"/>
    <m/>
    <s v="NO"/>
    <s v="NA"/>
    <s v="NA"/>
    <s v="NA"/>
    <s v="Shell Ilha"/>
    <s v="001I5771002VH7A309"/>
    <s v="001I5771"/>
    <s v="002VH7"/>
    <s v="A309"/>
    <n v="2710199900"/>
    <s v="TAMBOR"/>
    <s v="Post Printed"/>
    <m/>
    <m/>
    <m/>
    <s v="5011987114500"/>
    <m/>
    <m/>
  </r>
  <r>
    <s v="NO"/>
    <n v="52921817"/>
    <s v="GADUS S3 V160CP 2 18KG"/>
    <s v="18KG"/>
    <x v="2"/>
    <x v="1"/>
    <x v="0"/>
    <s v="Shell Brand"/>
    <s v="GADUS S3 V160CP 2"/>
    <s v="GADUS S3 V160CP 2 GRANEL"/>
    <s v="Local"/>
    <s v="N"/>
    <s v="-"/>
    <s v="Premium"/>
    <m/>
    <s v="NO"/>
    <s v="NA"/>
    <s v="NA"/>
    <s v="NA"/>
    <s v="Shell Ilha"/>
    <s v="001I5771002VMEA309"/>
    <s v="001I5771"/>
    <s v="002VME"/>
    <s v="A309"/>
    <n v="2710199900"/>
    <s v="BALDE"/>
    <s v="Post Printed"/>
    <m/>
    <m/>
    <m/>
    <m/>
    <m/>
    <m/>
  </r>
  <r>
    <s v="YES"/>
    <n v="44952967"/>
    <s v="SPIRAX S2 GD (BR) TB 1000 OW"/>
    <s v="TB1000"/>
    <x v="0"/>
    <x v="1"/>
    <x v="0"/>
    <s v="Shell Brand"/>
    <s v="SPIRAX S2 GD (BR) "/>
    <s v="SPIRAX S2 GD (BR) GRANEL"/>
    <s v="Local"/>
    <s v="N"/>
    <d v="2022-01-27T00:00:00"/>
    <s v="Mainstream"/>
    <m/>
    <s v="NO"/>
    <s v="NA"/>
    <s v="NA"/>
    <s v="NA"/>
    <s v="Shell Ilha"/>
    <s v="001F3672002VJWA309"/>
    <s v="001F3672"/>
    <s v="002VJW"/>
    <s v="A309"/>
    <n v="2710193200"/>
    <s v="TB 1000"/>
    <s v="Post Printed"/>
    <m/>
    <m/>
    <m/>
    <m/>
    <m/>
    <s v="sku para atender as especificações da BR(cliente)"/>
  </r>
  <r>
    <s v="YES"/>
    <n v="40920905"/>
    <s v="SCANIA HYDRAULIC OIL CX 12X1L"/>
    <s v="12X1L"/>
    <x v="0"/>
    <x v="0"/>
    <x v="0"/>
    <s v="SCANIA"/>
    <s v="SCANIA HYDRAULIC OIL "/>
    <s v="SPIRAX S3 ATF MD3"/>
    <s v="Local"/>
    <s v="Y"/>
    <d v="2022-02-21T00:00:00"/>
    <s v="Mainstream"/>
    <m/>
    <s v="NO"/>
    <s v="NA"/>
    <s v="NA"/>
    <s v="NA"/>
    <s v="Shell Ilha"/>
    <s v="001D8845002W20A1SO"/>
    <s v="001D8845"/>
    <s v="002W20"/>
    <s v="A1SO"/>
    <n v="2710199200"/>
    <s v="1L"/>
    <s v="Pre Printed"/>
    <m/>
    <m/>
    <m/>
    <m/>
    <m/>
    <m/>
  </r>
  <r>
    <s v="YES"/>
    <n v="40146905"/>
    <s v="CLASSIC LINE BY MOPAR 0W20 CX 12X1L"/>
    <s v="12X1L"/>
    <x v="0"/>
    <x v="0"/>
    <x v="0"/>
    <s v="FIAT"/>
    <s v="CLASSIC LINE BY MOPAR 0W20 "/>
    <s v="SHELL PC2044 0W-20 SN/GF-5 DEXOS1 GRANEL"/>
    <s v="Local"/>
    <s v="N"/>
    <d v="2022-05-01T00:00:00"/>
    <s v="Mainstream"/>
    <m/>
    <s v="NO"/>
    <s v="NA"/>
    <s v="NA"/>
    <s v="NA"/>
    <s v="Shell Ilha"/>
    <s v="001I9870002W1ZA1SN"/>
    <s v="001I9870"/>
    <s v="002W1Z"/>
    <s v="A1SN"/>
    <n v="2710193200"/>
    <s v="1L"/>
    <s v="Pre Printed"/>
    <m/>
    <m/>
    <m/>
    <m/>
    <m/>
    <m/>
  </r>
  <r>
    <s v="YES"/>
    <n v="40145905"/>
    <s v="CLASSIC LINE BY MOPAR 10W40 CX 12X1L"/>
    <s v="12X1L"/>
    <x v="0"/>
    <x v="0"/>
    <x v="0"/>
    <s v="FIAT"/>
    <s v="CLASSIC LINE BY MOPAR 10W40"/>
    <s v="HELIX HX7 10W40 SN GRANEL"/>
    <s v="Local"/>
    <s v="N"/>
    <d v="2022-05-01T00:00:00"/>
    <s v="Mainstream"/>
    <m/>
    <s v="NO"/>
    <s v="NA"/>
    <s v="NA"/>
    <s v="NA"/>
    <s v="Shell Ilha"/>
    <s v="001I9869002W1ZA1SN"/>
    <s v="001I9869"/>
    <s v="002W1Z"/>
    <s v="A1SN"/>
    <n v="2710193200"/>
    <s v="1L"/>
    <s v="Pre Printed"/>
    <m/>
    <m/>
    <m/>
    <m/>
    <m/>
    <m/>
  </r>
  <r>
    <s v="YES"/>
    <s v="44951849"/>
    <s v="TURBO S4 GX 46 TB209L"/>
    <s v="TB209L"/>
    <x v="0"/>
    <x v="1"/>
    <x v="2"/>
    <s v="Shell Brand"/>
    <s v="TURBO S4 GX 46"/>
    <s v="Importado"/>
    <s v="Importado"/>
    <s v="N"/>
    <d v="2022-05-01T00:00:00"/>
    <s v="Premium"/>
    <m/>
    <s v="NO"/>
    <s v="NA"/>
    <s v="NA"/>
    <s v="NA"/>
    <s v="Alemanha"/>
    <s v="001F4449002VSHA1P5"/>
    <s v="001F4449"/>
    <s v="002VSH"/>
    <s v="A1P5"/>
    <n v="2710193200"/>
    <s v="TAMBOR"/>
    <s v="etiqueta nacionalização"/>
    <m/>
    <m/>
    <m/>
    <m/>
    <m/>
    <m/>
  </r>
  <r>
    <s v="YES"/>
    <n v="44950801"/>
    <s v="HYUNDAI FULL SYNT MOTOR OIL 0W-20 GRANEL"/>
    <s v="GRANEL"/>
    <x v="0"/>
    <x v="0"/>
    <x v="0"/>
    <s v="HYUNDAI"/>
    <s v="HYUNDAI FULL SYNT MOTOR OIL 0W-20"/>
    <s v="HYUNDAI FULL SYNT MOTOR OIL 0W-20 GRANEL"/>
    <s v="Local"/>
    <s v="N"/>
    <d v="2022-03-04T00:00:00"/>
    <s v="Premium"/>
    <m/>
    <s v="NO"/>
    <s v="NA"/>
    <s v="NA"/>
    <s v="NA"/>
    <s v="Shell Ilha"/>
    <s v="001J2439001176A03Q"/>
    <s v="001J2439"/>
    <s v="001176"/>
    <s v="A03Q"/>
    <n v="2710193200"/>
    <s v="GRANEL"/>
    <s v="NA"/>
    <m/>
    <m/>
    <m/>
    <m/>
    <m/>
    <m/>
  </r>
  <r>
    <s v="YES"/>
    <n v="46134849"/>
    <s v="TELLUS S2 VX 32 FINE 55UGL"/>
    <s v="55UGL"/>
    <x v="0"/>
    <x v="1"/>
    <x v="0"/>
    <s v="Shell Brand"/>
    <m/>
    <s v="Importado"/>
    <s v="Importado"/>
    <s v="N"/>
    <d v="2022-05-01T00:00:00"/>
    <s v="Mainstream"/>
    <m/>
    <s v="NO"/>
    <s v="NA"/>
    <s v="NA"/>
    <s v="NA"/>
    <s v="Alemanha"/>
    <s v="001H8552002VJ3NAMD"/>
    <s v="001H8552"/>
    <s v="002VJ3"/>
    <s v="NAMD"/>
    <n v="2710193200"/>
    <s v="TAMBOR"/>
    <s v="NA"/>
    <m/>
    <m/>
    <m/>
    <m/>
    <m/>
    <m/>
  </r>
  <r>
    <s v="NO"/>
    <n v="45316845"/>
    <s v="OMALA S5 WIND 320 975L"/>
    <s v="975L"/>
    <x v="2"/>
    <x v="1"/>
    <x v="0"/>
    <s v="Shell Brand"/>
    <m/>
    <s v="Importado"/>
    <s v="Importado"/>
    <s v="N"/>
    <s v="-"/>
    <s v="Premium"/>
    <m/>
    <s v="NO"/>
    <s v="NA"/>
    <s v="NA"/>
    <s v="NA"/>
    <s v="USA"/>
    <s v="001F6357002X4LNAMD"/>
    <s v="001F6357"/>
    <s v="002X4L"/>
    <s v="NAMD"/>
    <n v="3403190000"/>
    <s v="PEQUENO EMBALADO"/>
    <s v="NA"/>
    <m/>
    <m/>
    <m/>
    <m/>
    <m/>
    <m/>
  </r>
  <r>
    <s v="NO"/>
    <n v="46135849"/>
    <s v="JD HY-GARD LOW VISCOSITY 55UGL"/>
    <s v="55UGL"/>
    <x v="2"/>
    <x v="0"/>
    <x v="0"/>
    <s v="JD"/>
    <m/>
    <s v="Importado"/>
    <s v="Importado"/>
    <s v="Y"/>
    <s v="-"/>
    <s v="Mainstream"/>
    <m/>
    <s v="NO"/>
    <s v="NA"/>
    <s v="NA"/>
    <s v="NA"/>
    <s v="USA"/>
    <s v="901L0607002VIXA770"/>
    <s v="901L0607"/>
    <s v="002VIX"/>
    <s v="A770"/>
    <n v="2710193200"/>
    <s v="TAMBOR"/>
    <s v="NA"/>
    <m/>
    <m/>
    <m/>
    <m/>
    <m/>
    <m/>
  </r>
  <r>
    <s v="NO"/>
    <n v="49661849"/>
    <s v="TURBO S5 DR 46 TB 230KG"/>
    <s v="230KG"/>
    <x v="2"/>
    <x v="1"/>
    <x v="0"/>
    <s v="Shell Brand"/>
    <m/>
    <s v="Importado"/>
    <s v="Importado"/>
    <s v="N"/>
    <s v="-"/>
    <s v="Premium"/>
    <m/>
    <s v="NO"/>
    <s v="NA"/>
    <s v="NA"/>
    <s v="NA"/>
    <s v="Alemanha"/>
    <s v="001F8352002VHC"/>
    <s v="001F8352"/>
    <s v="835200"/>
    <s v="2VHC"/>
    <n v="3819000000"/>
    <s v="TAMBOR"/>
    <s v="NA"/>
    <m/>
    <m/>
    <m/>
    <m/>
    <m/>
    <m/>
  </r>
  <r>
    <s v="NO"/>
    <n v="46133849"/>
    <s v="RISELLA X 430 TB209L"/>
    <s v="209L"/>
    <x v="2"/>
    <x v="1"/>
    <x v="0"/>
    <s v="Shell Brand"/>
    <m/>
    <s v="Importado"/>
    <s v="Importado"/>
    <s v="N"/>
    <s v="-"/>
    <s v="Mainstream"/>
    <m/>
    <s v="NO"/>
    <s v="NA"/>
    <s v="NA"/>
    <s v="NA"/>
    <s v="Alemanha"/>
    <s v="001E2775002VSHA1P5"/>
    <s v="001E2775"/>
    <s v="002VSH"/>
    <s v="A1P5"/>
    <n v="2710199100"/>
    <s v="TAMBOR"/>
    <s v="NA"/>
    <m/>
    <m/>
    <m/>
    <m/>
    <m/>
    <m/>
  </r>
  <r>
    <s v="NO"/>
    <n v="46136905"/>
    <s v="YAMALUBE 4T 20W50 API SL JASO MA2 12X1L"/>
    <s v="12X1L"/>
    <x v="2"/>
    <x v="0"/>
    <x v="0"/>
    <s v="YAMAHA"/>
    <m/>
    <s v="ADVANCE 4T AX5 20W-50 (SL/MA2)"/>
    <s v="Local"/>
    <s v="N"/>
    <s v="-"/>
    <s v="Mainstream"/>
    <m/>
    <s v="NO"/>
    <s v="NA"/>
    <s v="NA"/>
    <s v="NA"/>
    <s v="Ilha"/>
    <s v="001K0024002XQMA1SN"/>
    <s v="001K0024"/>
    <s v="002XQM"/>
    <s v="A1SN"/>
    <n v="27101932"/>
    <s v="1L"/>
    <s v="Pre Printed"/>
    <m/>
    <m/>
    <m/>
    <s v="'05011987123915"/>
    <m/>
    <m/>
  </r>
  <r>
    <s v="NO"/>
    <n v="46144905"/>
    <s v="YAMALUBE 4T 10W40 API SL JASO MA2 12X1L"/>
    <s v="12X1L"/>
    <x v="2"/>
    <x v="0"/>
    <x v="0"/>
    <s v="YAMAHA"/>
    <m/>
    <s v="YAMALUBE 4T 10W40 API SL JASO MA2 GRANEL"/>
    <s v="Local"/>
    <s v="N"/>
    <s v="-"/>
    <s v="Mainstream"/>
    <m/>
    <s v="NO"/>
    <s v="NA"/>
    <s v="NA"/>
    <s v="NA"/>
    <s v="Ilha"/>
    <s v="001K0023002XQMA1SN"/>
    <s v="001K0023"/>
    <s v="002XQM"/>
    <s v="A1SN"/>
    <n v="27101932"/>
    <s v="1L"/>
    <s v="Pre Printed"/>
    <m/>
    <m/>
    <m/>
    <s v="'05011987123922"/>
    <m/>
    <m/>
  </r>
  <r>
    <s v="NO"/>
    <n v="46137905"/>
    <s v="YAMALUBE 4T 10W40 API SL JASO MB 12X1L"/>
    <s v="12X1L"/>
    <x v="2"/>
    <x v="0"/>
    <x v="0"/>
    <s v="YAMAHA"/>
    <m/>
    <s v="YAMALUBE 4T 10W40 API SL JASO MB GRANEL"/>
    <s v="Local"/>
    <s v="N"/>
    <s v="-"/>
    <s v="Mainstream"/>
    <m/>
    <s v="NO"/>
    <s v="NA"/>
    <s v="NA"/>
    <s v="NA"/>
    <s v="Ilha"/>
    <s v="001K0199002XQMA1SN"/>
    <s v="001K0199"/>
    <s v="002XQM"/>
    <s v="A1SN"/>
    <n v="27101932"/>
    <s v="1L"/>
    <s v="Pre Printed"/>
    <m/>
    <m/>
    <m/>
    <s v="'05011987123939"/>
    <m/>
    <m/>
  </r>
  <r>
    <s v="NO"/>
    <n v="46138905"/>
    <s v="YAMALUBE SUPER NAUT 2T 20W50 TC-W3 12X1L"/>
    <s v="12X1L"/>
    <x v="2"/>
    <x v="0"/>
    <x v="0"/>
    <s v="YAMAHA"/>
    <m/>
    <s v="NAUTILUS PREMIUM OUTBOARD"/>
    <s v="Local"/>
    <s v="N"/>
    <s v="-"/>
    <s v="Mainstream"/>
    <m/>
    <s v="NO"/>
    <s v="NA"/>
    <s v="NA"/>
    <s v="NA"/>
    <s v="Ilha"/>
    <s v="001H0072002XQMA1SN"/>
    <s v="001H0072"/>
    <s v="002XQM"/>
    <s v="A1SN"/>
    <n v="27101932"/>
    <s v="1L"/>
    <s v="Pre Printed"/>
    <m/>
    <m/>
    <m/>
    <s v="'05011987123946"/>
    <m/>
    <m/>
  </r>
  <r>
    <s v="NO"/>
    <n v="46139905"/>
    <s v="YAMALUBE NAUTICO 4T 20W50 API SL 12X1L"/>
    <s v="12X1L"/>
    <x v="2"/>
    <x v="0"/>
    <x v="0"/>
    <s v="YAMAHA"/>
    <m/>
    <s v="ADVANCE 4T AX5 20W-50 (SL/MA2)"/>
    <s v="Local"/>
    <s v="N"/>
    <s v="-"/>
    <s v="Mainstream"/>
    <m/>
    <s v="NO"/>
    <s v="NA"/>
    <s v="NA"/>
    <s v="NA"/>
    <s v="Ilha"/>
    <s v="001K0198002XQMA1SN"/>
    <s v="001K0198"/>
    <s v="002XQM"/>
    <s v="A1SN"/>
    <n v="27101932"/>
    <s v="1L"/>
    <s v="Pre Printed"/>
    <m/>
    <m/>
    <m/>
    <s v="'05011987124769"/>
    <m/>
    <m/>
  </r>
  <r>
    <s v="NO"/>
    <n v="46136809"/>
    <s v="YAMALUBE 4T 20W50 API SL JASO MA2 TB209L"/>
    <s v="209L"/>
    <x v="2"/>
    <x v="0"/>
    <x v="0"/>
    <s v="YAMAHA"/>
    <m/>
    <s v="ADVANCE 4T AX5 20W-50 (SL/MA2)"/>
    <s v="Local"/>
    <s v="N"/>
    <s v="-"/>
    <s v="Mainstream"/>
    <m/>
    <s v="NO"/>
    <s v="NA"/>
    <s v="NA"/>
    <s v="NA"/>
    <s v="Ilha"/>
    <s v="001K0024002VSGA1SN"/>
    <s v="001K0024"/>
    <s v="002VSG"/>
    <s v="A1SN"/>
    <n v="27101932"/>
    <s v="TAMBOR"/>
    <s v="Pre Printed"/>
    <m/>
    <m/>
    <m/>
    <s v="'05011987123960"/>
    <m/>
    <m/>
  </r>
  <r>
    <s v="NO"/>
    <n v="46144809"/>
    <s v="YAMALUBE 4T 10W40 API SL JASO MA2 TB209L"/>
    <s v="209L"/>
    <x v="2"/>
    <x v="0"/>
    <x v="0"/>
    <s v="YAMAHA"/>
    <m/>
    <s v="YAMALUBE 4T 10W40 API SL JASO MA2 GRANEL"/>
    <s v="Local"/>
    <s v="N"/>
    <s v="-"/>
    <s v="Mainstream"/>
    <m/>
    <s v="NO"/>
    <s v="NA"/>
    <s v="NA"/>
    <s v="NA"/>
    <s v="Ilha"/>
    <s v="001K0023002VSHA1SN"/>
    <s v="001K0023"/>
    <s v="002VSH"/>
    <s v="A1SN"/>
    <n v="27101932"/>
    <s v="TAMBOR"/>
    <s v="Pre Printed"/>
    <m/>
    <m/>
    <m/>
    <s v="'05011987123977"/>
    <m/>
    <m/>
  </r>
  <r>
    <s v="NO"/>
    <n v="44440849"/>
    <s v="NAUTILUS PREMIUM OUTBOARD TB 55UGL"/>
    <s v="55UGL"/>
    <x v="2"/>
    <x v="1"/>
    <x v="0"/>
    <s v="Shell Brand"/>
    <m/>
    <s v="Importado"/>
    <s v="Importado"/>
    <s v="N"/>
    <s v="-"/>
    <s v="Premium"/>
    <m/>
    <s v="NO"/>
    <s v="NA"/>
    <s v="NA"/>
    <s v="NA"/>
    <s v="USA"/>
    <s v="001A0380002VJ3A0II"/>
    <s v="001A0380"/>
    <s v="002VJ3"/>
    <s v="A0II"/>
    <n v="2710193200"/>
    <s v="TAMBOR"/>
    <s v="NA"/>
    <m/>
    <m/>
    <m/>
    <m/>
    <m/>
    <m/>
  </r>
  <r>
    <s v="NO"/>
    <n v="44442905"/>
    <s v="JD BREAK IN PLUS 12X1L"/>
    <s v="12X1L"/>
    <x v="2"/>
    <x v="0"/>
    <x v="0"/>
    <s v="JD"/>
    <m/>
    <s v="JD BREAK IN PLUS GRANEL"/>
    <s v="Local"/>
    <s v="Y"/>
    <s v="-"/>
    <s v="Mainstream"/>
    <m/>
    <s v="NO"/>
    <s v="NA"/>
    <s v="NA"/>
    <s v="NA"/>
    <s v="Ilha"/>
    <s v="001D5418002W20A435"/>
    <s v="001D5418"/>
    <s v="002W20"/>
    <s v="A435"/>
    <n v="27101932"/>
    <s v="1L"/>
    <s v="Pre Printed"/>
    <m/>
    <m/>
    <m/>
    <m/>
    <m/>
    <m/>
  </r>
  <r>
    <s v="NO"/>
    <n v="44442809"/>
    <s v="JD BREAK IN PLUS TB 209L"/>
    <s v="209L"/>
    <x v="2"/>
    <x v="0"/>
    <x v="0"/>
    <s v="JD"/>
    <m/>
    <s v="JD BREAK IN PLUS GRANEL"/>
    <s v="Local"/>
    <s v="Y"/>
    <s v="-"/>
    <s v="Mainstream"/>
    <m/>
    <s v="NO"/>
    <s v="NA"/>
    <s v="NA"/>
    <s v="NA"/>
    <s v="Ilha"/>
    <s v="001D5418002VIDA435"/>
    <s v="001D5418"/>
    <s v="002VID"/>
    <s v="A435"/>
    <n v="27101932"/>
    <s v="TAMBOR"/>
    <s v="Pre Printed"/>
    <m/>
    <m/>
    <m/>
    <m/>
    <m/>
    <m/>
  </r>
  <r>
    <s v="NO"/>
    <n v="52922807"/>
    <s v="ALVANIA GREASE EPD TAMBOR 180KG"/>
    <s v="180kg"/>
    <x v="2"/>
    <x v="1"/>
    <x v="0"/>
    <s v="Shell Brand"/>
    <m/>
    <s v="Importado"/>
    <s v="Importado"/>
    <s v="N"/>
    <s v="-"/>
    <s v="Premium"/>
    <m/>
    <s v="NO"/>
    <s v="NA"/>
    <s v="NA"/>
    <s v="NA"/>
    <s v="Alemanha"/>
    <s v="001B0120002VH7A246"/>
    <s v="001B0120"/>
    <s v="002VH7"/>
    <s v="A246"/>
    <n v="2710199900"/>
    <s v="TAMBOR"/>
    <s v="NA"/>
    <m/>
    <m/>
    <m/>
    <m/>
    <m/>
    <m/>
  </r>
  <r>
    <s v="NO"/>
    <n v="48003849"/>
    <s v="MYSELLA S6 N 40 TB 209L"/>
    <s v="209L"/>
    <x v="2"/>
    <x v="1"/>
    <x v="0"/>
    <s v="Shell Brand"/>
    <m/>
    <s v="Importado"/>
    <s v="Importado"/>
    <s v="N"/>
    <s v="-"/>
    <s v="Premium"/>
    <m/>
    <s v="NO"/>
    <m/>
    <m/>
    <m/>
    <s v="França"/>
    <s v="001H0236002VSHA246"/>
    <s v="001H0236"/>
    <s v="002VSH"/>
    <s v="A246"/>
    <n v="2710193200"/>
    <s v="TAMBOR"/>
    <s v="etiqueta nacionalização"/>
    <m/>
    <m/>
    <m/>
    <m/>
    <m/>
    <m/>
  </r>
  <r>
    <s v="NO"/>
    <n v="45315849"/>
    <s v="OMALA S4 GXV 460 TB 209L"/>
    <s v="209L"/>
    <x v="2"/>
    <x v="1"/>
    <x v="0"/>
    <s v="Shell Brand"/>
    <m/>
    <s v="Importado"/>
    <s v="Importado"/>
    <s v="N"/>
    <s v="-"/>
    <s v="Premium"/>
    <m/>
    <s v="NO"/>
    <m/>
    <m/>
    <m/>
    <s v="USA"/>
    <s v="001F8460002VSHA1P5"/>
    <s v="001F8460"/>
    <s v="002VSH"/>
    <s v="A1P5"/>
    <n v="3403190000"/>
    <s v="TAMBOR"/>
    <s v="etiqueta nacionalização"/>
    <m/>
    <m/>
    <n v="550047739"/>
    <m/>
    <m/>
    <m/>
  </r>
  <r>
    <s v="NO"/>
    <n v="48001849"/>
    <s v="TURBO S4 X 32 TB209L"/>
    <s v="209L"/>
    <x v="2"/>
    <x v="1"/>
    <x v="0"/>
    <s v="Shell Brand"/>
    <m/>
    <s v="Importado"/>
    <s v="Importado"/>
    <s v="N"/>
    <s v="-"/>
    <s v="Premium"/>
    <m/>
    <s v="NO"/>
    <m/>
    <m/>
    <m/>
    <s v="Alemanha"/>
    <s v="001F4447002VSHA1P5"/>
    <s v="001F4447"/>
    <s v="002VSH"/>
    <s v="A1P5"/>
    <n v="2710193200"/>
    <s v="TAMBOR"/>
    <s v="etiqueta nacionalização"/>
    <m/>
    <m/>
    <n v="550042870"/>
    <m/>
    <m/>
    <m/>
  </r>
  <r>
    <s v="YES"/>
    <n v="43445801"/>
    <s v="CAPRINUS XR 40 GRANEL"/>
    <s v="GRANEL"/>
    <x v="0"/>
    <x v="1"/>
    <x v="2"/>
    <s v="Shell Brand"/>
    <m/>
    <s v="CAPRINUS XR 40 GRANEL"/>
    <s v="Local"/>
    <s v="N"/>
    <d v="2019-09-01T00:00:00"/>
    <s v="Mainstream"/>
    <m/>
    <s v="NO"/>
    <s v="NA"/>
    <s v="NA"/>
    <s v="NA"/>
    <s v="Shell Ilha"/>
    <s v="001A0897001176A03Q"/>
    <s v="001A0897"/>
    <s v="001176"/>
    <s v="A03Q"/>
    <n v="2710193200"/>
    <s v="GRANEL"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3"/>
    <x v="2"/>
    <x v="6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2">
  <r>
    <n v="45500801"/>
    <s v="Helix Ultra AH 0W-30 SP/GF-6A GRANEL"/>
    <s v="GRANEL"/>
    <x v="0"/>
    <s v="GPO"/>
    <s v="S&amp;M"/>
    <s v="HYUNDAI"/>
    <m/>
    <s v="Helix Ultra AH 0W-30 SP/GF-6A GRANEL"/>
    <x v="0"/>
  </r>
  <r>
    <n v="40000801"/>
    <s v="JD TORQ-GARD II CI4 15W40 GRANEL"/>
    <s v="GRANEL"/>
    <x v="0"/>
    <s v="GPO"/>
    <s v="S&amp;M"/>
    <s v="JD"/>
    <s v="JD TORQ-GARD II CI4 15W40"/>
    <s v="RIMULA R3 EXTRA 15W40 CI-4 GRANEL"/>
    <x v="0"/>
  </r>
  <r>
    <n v="40000809"/>
    <s v="JD TORQ-GARD II CI4 15W40 TB 209L "/>
    <s v="209L"/>
    <x v="0"/>
    <s v="GPO"/>
    <s v="S&amp;M"/>
    <s v="JD"/>
    <s v="JD TORQ-GARD II CI4 15W40"/>
    <s v="RIMULA R3 EXTRA 15W40 CI-4 GRANEL"/>
    <x v="0"/>
  </r>
  <r>
    <n v="40000855"/>
    <s v="JD TORQ-GARD II CI4 15W40 FR 20L"/>
    <s v="20L"/>
    <x v="0"/>
    <s v="GPO"/>
    <s v="S&amp;M"/>
    <s v="JD"/>
    <s v="JD TORQ-GARD II CI4 15W40"/>
    <s v="RIMULA R3 EXTRA 15W40 CI-4 GRANEL"/>
    <x v="0"/>
  </r>
  <r>
    <n v="45500905"/>
    <s v="Helix Ultra AH 0W-30 (SP/GF-6A) CX 12X1L"/>
    <s v="12x1L"/>
    <x v="0"/>
    <s v="GPO"/>
    <s v="S&amp;M"/>
    <s v="HYUNDAI"/>
    <m/>
    <s v="HELIX ULTRA AH 0W30 SP/GF-6A GRANEL"/>
    <x v="0"/>
  </r>
  <r>
    <n v="40000905"/>
    <s v="JD TORQ-GARD II CI4 15W40 CX 12X1L"/>
    <s v="12x1L"/>
    <x v="0"/>
    <s v="GPO"/>
    <s v="S&amp;M"/>
    <s v="JD"/>
    <s v="JD TORQ-GARD II CI4 15W40"/>
    <s v="RIMULA R3 EXTRA 15W40 CI-4 GRANEL"/>
    <x v="0"/>
  </r>
  <r>
    <n v="40000967"/>
    <s v="JD TORQ-GARD II CI-4 15W40 TB1000L"/>
    <s v="1000L"/>
    <x v="0"/>
    <s v="GPO"/>
    <s v="S&amp;M"/>
    <s v="JD"/>
    <s v="JD TORQ-GARD II CI4 15W40"/>
    <s v="RIMULA R3 EXTRA 15W40 CI-4 GRANEL"/>
    <x v="0"/>
  </r>
  <r>
    <n v="52900988"/>
    <s v="GADUS S3 V460 XD2 TAMBOR"/>
    <s v="180 KG"/>
    <x v="0"/>
    <s v="SB"/>
    <s v="S&amp;M"/>
    <s v="Shell Brand"/>
    <m/>
    <s v="GADUS S3 V460 XD2 GRANEL"/>
    <x v="0"/>
  </r>
  <r>
    <n v="50101801"/>
    <s v="VOLVO GRAXA LUBRIFICANTE GRANEL"/>
    <s v="GRANEL"/>
    <x v="0"/>
    <s v="GPO"/>
    <s v="S&amp;M"/>
    <s v="VOLVO"/>
    <m/>
    <s v="VOLVO GRAXA LUBRIFICANTE GRANEL"/>
    <x v="0"/>
  </r>
  <r>
    <n v="52601807"/>
    <s v="RHODINA BBZ TB. 170KG"/>
    <s v="170KG"/>
    <x v="0"/>
    <s v="SB"/>
    <s v="S&amp;M"/>
    <s v="Shell Brand"/>
    <m/>
    <s v="Importado"/>
    <x v="1"/>
  </r>
  <r>
    <n v="43201809"/>
    <s v="JD BREAK-IN OIL TB 209L"/>
    <s v="209L"/>
    <x v="0"/>
    <s v="GPO"/>
    <s v="S&amp;M"/>
    <s v="JD"/>
    <s v="JD BREAK-IN"/>
    <s v="JD BREAK-IN OIL GRANEL"/>
    <x v="0"/>
  </r>
  <r>
    <n v="52601816"/>
    <s v="RHODINA BBZ BD 20KG"/>
    <s v="18KG"/>
    <x v="0"/>
    <s v="SB"/>
    <s v="S&amp;M"/>
    <s v="Shell Brand"/>
    <m/>
    <s v="Importado"/>
    <x v="1"/>
  </r>
  <r>
    <n v="50101817"/>
    <s v="VOLVO GRAXA LUBRIFICANTE PARA ROLAMENTO "/>
    <s v="18KG"/>
    <x v="0"/>
    <s v="GPO"/>
    <s v="S&amp;M"/>
    <s v="VOLVO"/>
    <m/>
    <s v="VOLVO GRAXA LUBRIFICANTE GRANEL"/>
    <x v="0"/>
  </r>
  <r>
    <n v="45301849"/>
    <s v="OMALA S4 WE 320 TB 209L"/>
    <s v="209L"/>
    <x v="0"/>
    <s v="SB"/>
    <s v="S&amp;M"/>
    <s v="Shell Brand"/>
    <m/>
    <s v="Importado"/>
    <x v="1"/>
  </r>
  <r>
    <n v="47101849"/>
    <s v="SHELL DCT-M1 TB 209L "/>
    <s v="209L"/>
    <x v="0"/>
    <s v="SB"/>
    <s v="S&amp;M"/>
    <s v="Shell Brand"/>
    <m/>
    <s v="Importado"/>
    <x v="1"/>
  </r>
  <r>
    <n v="40001905"/>
    <s v="ADVANCE 4T AX7 10W-40 SM/MA2 CX 12X1L"/>
    <s v="12x1L"/>
    <x v="0"/>
    <s v="SB"/>
    <s v="S&amp;M"/>
    <s v="Shell Brand"/>
    <m/>
    <s v="ADVANCE 4T AX7 10W-40 SM/MA2 GRANEL"/>
    <x v="0"/>
  </r>
  <r>
    <n v="43201905"/>
    <s v="JD BREAK-IN OIL CX 12X1L"/>
    <s v="12x1L"/>
    <x v="0"/>
    <s v="GPO"/>
    <s v="S&amp;M"/>
    <s v="JD"/>
    <s v="JD BREAK-IN"/>
    <s v="JD BREAK-IN OIL GRANEL"/>
    <x v="0"/>
  </r>
  <r>
    <n v="52201988"/>
    <s v="ALVANIA 0854 TB 180KG"/>
    <s v="180 KG"/>
    <x v="0"/>
    <s v="SB"/>
    <s v="S&amp;M"/>
    <s v="Shell Brand"/>
    <m/>
    <s v="ALVANIA 0854 GRANEL"/>
    <x v="0"/>
  </r>
  <r>
    <n v="50101988"/>
    <s v="VOLVO GRAXA LUBRIFICANTE PARA CHASSI "/>
    <s v="180 KG"/>
    <x v="0"/>
    <s v="GPO"/>
    <s v="S&amp;M"/>
    <s v="VOLVO"/>
    <m/>
    <s v="VOLVO GRAXA LUBRIFICANTE GRANEL"/>
    <x v="0"/>
  </r>
  <r>
    <n v="52902807"/>
    <s v="GADUS S4 OGH 160 TAMBOR"/>
    <s v="190KG"/>
    <x v="0"/>
    <s v="SB"/>
    <s v="S&amp;M"/>
    <s v="Shell Brand"/>
    <m/>
    <s v="Importado"/>
    <x v="1"/>
  </r>
  <r>
    <n v="45502809"/>
    <s v="Helix HX8 AH 5W-30 (SN/GF-5) TB 209L"/>
    <s v="209L"/>
    <x v="0"/>
    <s v="GPO"/>
    <s v="S&amp;M"/>
    <s v="HYUNDAI"/>
    <m/>
    <s v="HELIX HX8  5W30 SN GF5 GRANEL"/>
    <x v="0"/>
  </r>
  <r>
    <n v="52902816"/>
    <s v="GADUS S2 V220 AD1 BD 18KG"/>
    <s v="18KG"/>
    <x v="0"/>
    <s v="SB"/>
    <s v="S&amp;M"/>
    <s v="Shell Brand"/>
    <m/>
    <s v="GADUS S2 V220 AD1 GRANEL"/>
    <x v="0"/>
  </r>
  <r>
    <n v="45302849"/>
    <s v="OMALA S4 WE 460 TB 209L"/>
    <s v="209L"/>
    <x v="0"/>
    <s v="SB"/>
    <s v="S&amp;M"/>
    <s v="Shell Brand"/>
    <m/>
    <s v="Importado"/>
    <x v="1"/>
  </r>
  <r>
    <n v="45502905"/>
    <s v="Helix HX8 AH 5W-30 (SN/GF-5) CX 12X1L"/>
    <s v="12x1L"/>
    <x v="0"/>
    <s v="GPO"/>
    <s v="S&amp;M"/>
    <s v="HYUNDAI"/>
    <m/>
    <s v="HELIX HX8  5W30 SN GF5 GRANEL"/>
    <x v="0"/>
  </r>
  <r>
    <n v="52603891"/>
    <s v="RHODINA BBZ CARTUCHO 12X0.38KG"/>
    <s v="12x0.38K"/>
    <x v="0"/>
    <s v="SB"/>
    <s v="S&amp;M"/>
    <s v="Shell Brand"/>
    <m/>
    <s v="Importado"/>
    <x v="1"/>
  </r>
  <r>
    <n v="43204801"/>
    <s v="JD HY-GARD GRANEL"/>
    <s v="GRANEL"/>
    <x v="0"/>
    <s v="GPO"/>
    <s v="S&amp;M"/>
    <s v="JD"/>
    <s v="JD HY-GARD"/>
    <s v="JD HY-GARD GRANEL"/>
    <x v="0"/>
  </r>
  <r>
    <n v="51004807"/>
    <s v="GADUS S2 OG 50 TB 190KG (IMP)"/>
    <s v="190KG"/>
    <x v="0"/>
    <s v="SB"/>
    <s v="S&amp;M"/>
    <s v="Shell Brand"/>
    <m/>
    <s v="Importado"/>
    <x v="1"/>
  </r>
  <r>
    <n v="43204809"/>
    <s v="JD HY-GARD TB 209L"/>
    <s v="209L"/>
    <x v="0"/>
    <s v="GPO"/>
    <s v="S&amp;M"/>
    <s v="JD"/>
    <s v="JD HY-GARD"/>
    <s v="JD HY-GARD GRANEL"/>
    <x v="0"/>
  </r>
  <r>
    <n v="43204855"/>
    <s v="JD HY-GARD FR 20L"/>
    <s v="20L"/>
    <x v="0"/>
    <s v="GPO"/>
    <s v="S&amp;M"/>
    <s v="JD"/>
    <s v="JD HY-GARD"/>
    <s v="JD HY-GARD GRANEL"/>
    <x v="0"/>
  </r>
  <r>
    <n v="43204905"/>
    <s v="JD HY-GARD CX 12X1L"/>
    <s v="12x1L"/>
    <x v="0"/>
    <s v="GPO"/>
    <s v="S&amp;M"/>
    <s v="JD"/>
    <s v="JD HY-GARD"/>
    <s v="JD HY-GARD GRANEL"/>
    <x v="0"/>
  </r>
  <r>
    <n v="43204967"/>
    <s v="JD HY-GARD TB1000 OW"/>
    <s v="1000L"/>
    <x v="0"/>
    <s v="GPO"/>
    <s v="S&amp;M"/>
    <s v="JD"/>
    <s v="JD HY-GARD"/>
    <s v="JD HY-GARD GRANEL"/>
    <x v="0"/>
  </r>
  <r>
    <n v="51005807"/>
    <s v="GADUS S2 OG 80 TB 190KG"/>
    <s v="190KG"/>
    <x v="0"/>
    <s v="SB"/>
    <s v="S&amp;M"/>
    <s v="Shell Brand"/>
    <m/>
    <s v="Importado"/>
    <x v="1"/>
  </r>
  <r>
    <n v="43705809"/>
    <s v="TELLUS S2 V 32 TB 209L"/>
    <s v="209L"/>
    <x v="0"/>
    <s v="SB"/>
    <s v="S&amp;M"/>
    <s v="Shell Brand"/>
    <m/>
    <s v="TELLUS S2 V 32 GRANEL"/>
    <x v="0"/>
  </r>
  <r>
    <n v="43705855"/>
    <s v="TELLUS S2 V 32 FR 20L"/>
    <s v="20L"/>
    <x v="0"/>
    <s v="SB"/>
    <s v="S&amp;M"/>
    <s v="Shell Brand"/>
    <m/>
    <s v="TELLUS S2 V 32 GRANEL"/>
    <x v="0"/>
  </r>
  <r>
    <n v="51005896"/>
    <s v="GADUS S2 OG 80 TB 204KG"/>
    <s v="204KG"/>
    <x v="1"/>
    <s v="SB"/>
    <s v="S&amp;M"/>
    <s v="Shell Brand"/>
    <m/>
    <s v="Importado"/>
    <x v="1"/>
  </r>
  <r>
    <n v="52905980"/>
    <s v="GADUS S3 V220C 2 CARTUCHO 12X0.4KG"/>
    <s v="12x0.4K"/>
    <x v="0"/>
    <s v="SB"/>
    <s v="S&amp;M"/>
    <s v="Shell Brand"/>
    <m/>
    <s v="Importado"/>
    <x v="1"/>
  </r>
  <r>
    <n v="43705981"/>
    <s v="TELLUS S2 V 32 TB1000 METALICO"/>
    <s v="1000L"/>
    <x v="0"/>
    <s v="SB"/>
    <s v="S&amp;M"/>
    <s v="Shell Brand"/>
    <m/>
    <s v="TELLUS S2 V 32 GRANEL"/>
    <x v="0"/>
  </r>
  <r>
    <n v="43706801"/>
    <s v="TELLUS S2 V 68 GRANEL"/>
    <s v="GRANEL"/>
    <x v="0"/>
    <s v="SB"/>
    <s v="S&amp;M"/>
    <s v="Shell Brand"/>
    <m/>
    <s v="TELLUS S2 V 68 GRANEL"/>
    <x v="0"/>
  </r>
  <r>
    <n v="51006807"/>
    <s v="GADUS S2 OG 85 TB 190KG"/>
    <s v="190KG"/>
    <x v="0"/>
    <s v="SB"/>
    <s v="S&amp;M"/>
    <s v="Shell Brand"/>
    <m/>
    <s v="Importado"/>
    <x v="1"/>
  </r>
  <r>
    <n v="43706809"/>
    <s v="TELLUS S2 V 68 TB 209L"/>
    <s v="209L"/>
    <x v="0"/>
    <s v="SB"/>
    <s v="S&amp;M"/>
    <s v="Shell Brand"/>
    <m/>
    <s v="TELLUS S2 V 68 GRANEL"/>
    <x v="0"/>
  </r>
  <r>
    <n v="51006816"/>
    <s v="GADUS S2 OG 85 BD 18KG"/>
    <s v="18KG"/>
    <x v="0"/>
    <s v="SB"/>
    <s v="S&amp;M"/>
    <s v="Shell Brand"/>
    <m/>
    <s v="Importado"/>
    <x v="1"/>
  </r>
  <r>
    <n v="51006896"/>
    <s v="GADUS S2 OG 85 TB 204KG"/>
    <s v="204KG"/>
    <x v="1"/>
    <s v="SB"/>
    <s v="S&amp;M"/>
    <s v="Shell Brand"/>
    <m/>
    <s v="Importado"/>
    <x v="1"/>
  </r>
  <r>
    <n v="52906980"/>
    <s v="GADUS S2 V220 2 CARTUCHO 12X0.4KG"/>
    <s v="12x0.4K"/>
    <x v="0"/>
    <s v="SB"/>
    <s v="S&amp;M"/>
    <s v="Shell Brand"/>
    <m/>
    <s v="Importado"/>
    <x v="1"/>
  </r>
  <r>
    <n v="43207801"/>
    <s v="JD PLUS 4 10W30 GRANEL"/>
    <s v="GRANEL"/>
    <x v="0"/>
    <s v="GPO"/>
    <s v="S&amp;M"/>
    <s v="JD"/>
    <s v="JD PLUS 4 10W30"/>
    <s v="JD PLUS 4 10W30 GRANEL"/>
    <x v="0"/>
  </r>
  <r>
    <n v="43207809"/>
    <s v="JD PLUS 4 10W30 TB 209L"/>
    <s v="209L"/>
    <x v="0"/>
    <s v="GPO"/>
    <s v="S&amp;M"/>
    <s v="JD"/>
    <s v="JD PLUS 4 10W30"/>
    <s v="JD PLUS 4 10W30 GRANEL"/>
    <x v="0"/>
  </r>
  <r>
    <n v="45307849"/>
    <s v="OMALA S4 GXV 150 - TAMBOR"/>
    <s v="209L"/>
    <x v="0"/>
    <s v="SB"/>
    <s v="S&amp;M"/>
    <s v="Shell Brand"/>
    <m/>
    <s v="Importado"/>
    <x v="1"/>
  </r>
  <r>
    <n v="43707849"/>
    <s v="Tellus S2 VX 15"/>
    <s v="209L"/>
    <x v="0"/>
    <s v="SB"/>
    <s v="S&amp;M"/>
    <s v="Shell Brand"/>
    <m/>
    <s v="Importado"/>
    <x v="1"/>
  </r>
  <r>
    <n v="43207855"/>
    <s v="JD PLUS 4 10W30 FR 20L"/>
    <s v="20L"/>
    <x v="0"/>
    <s v="GPO"/>
    <s v="S&amp;M"/>
    <s v="JD"/>
    <s v="JD PLUS 4 10W30"/>
    <s v="JD PLUS 4 10W30 GRANEL"/>
    <x v="0"/>
  </r>
  <r>
    <n v="45307860"/>
    <s v="OMALA S4 GXV 150 BALDE"/>
    <s v="18,92L"/>
    <x v="0"/>
    <s v="SB"/>
    <s v="S&amp;M"/>
    <s v="Shell Brand"/>
    <m/>
    <s v="Importado"/>
    <x v="1"/>
  </r>
  <r>
    <n v="43207905"/>
    <s v="JD PLUS 4 10W30 CX 12X1L"/>
    <s v="12x1L"/>
    <x v="0"/>
    <s v="GPO"/>
    <s v="S&amp;M"/>
    <s v="JD"/>
    <s v="JD PLUS 4 10W30"/>
    <s v="JD PLUS 4 10W30 GRANEL"/>
    <x v="0"/>
  </r>
  <r>
    <n v="43207967"/>
    <s v="JD PLUS 4 10W30 TB1000 OW"/>
    <s v="1000L"/>
    <x v="0"/>
    <s v="GPO"/>
    <s v="S&amp;M"/>
    <s v="JD"/>
    <s v="JD PLUS 4 10W30"/>
    <s v="JD PLUS 4 10W30 GRANEL"/>
    <x v="0"/>
  </r>
  <r>
    <n v="51007980"/>
    <s v="GADUS S5 T460 1.5 CARTUCHO 12X0.4KG"/>
    <s v="12x0.4K"/>
    <x v="0"/>
    <s v="SB"/>
    <s v="S&amp;M"/>
    <s v="Shell Brand"/>
    <m/>
    <s v="Importado"/>
    <x v="1"/>
  </r>
  <r>
    <n v="52907988"/>
    <s v="GADUS S3 V460D 2 EXP TB. 180 KG "/>
    <s v="180 KG"/>
    <x v="0"/>
    <s v="SB"/>
    <s v="S&amp;M"/>
    <s v="Shell Brand"/>
    <m/>
    <s v="GADUS S3 V460D 2 GRANEL"/>
    <x v="0"/>
  </r>
  <r>
    <n v="43208809"/>
    <s v="JD GL-5 85W140 TB 209L"/>
    <s v="209L"/>
    <x v="0"/>
    <s v="GPO"/>
    <s v="S&amp;M"/>
    <s v="JD"/>
    <s v="JD GL-5 85W140"/>
    <s v="SPIRAX S4 AX 85W140 GRANEL"/>
    <x v="0"/>
  </r>
  <r>
    <n v="43208855"/>
    <s v="JD GL-5 85W140 FR 20L"/>
    <s v="20L"/>
    <x v="0"/>
    <s v="GPO"/>
    <s v="S&amp;M"/>
    <s v="JD"/>
    <s v="JD GL-5 85W140"/>
    <s v="SPIRAX S4 AX 85W140 GRANEL"/>
    <x v="0"/>
  </r>
  <r>
    <n v="43209801"/>
    <s v="ÓLEO PARA TRANSMISSÃO 85W90 GRANEL"/>
    <s v="GRANEL"/>
    <x v="0"/>
    <s v="GPO"/>
    <s v="S&amp;M"/>
    <s v="JD"/>
    <m/>
    <s v="SPIRAX S3 AX 80W90 GRANEL"/>
    <x v="0"/>
  </r>
  <r>
    <n v="43509809"/>
    <s v="HELIX HX5 15W40 SL TB 209L"/>
    <s v="209L"/>
    <x v="0"/>
    <s v="SB"/>
    <s v="S&amp;M"/>
    <s v="Shell Brand"/>
    <m/>
    <s v="HELIX HX5 15W40 SL GRANEL"/>
    <x v="0"/>
  </r>
  <r>
    <n v="43609809"/>
    <s v="HELIX ULTRA SN 5W20 SN GF5 TB 209L"/>
    <s v="209L"/>
    <x v="1"/>
    <s v="SB"/>
    <s v="S&amp;M"/>
    <s v="Shell Brand"/>
    <m/>
    <s v="HELIX ULTRA SN 5W20 SN GF5 GRANEL"/>
    <x v="0"/>
  </r>
  <r>
    <n v="43709849"/>
    <s v="Tellus S2 VX 22"/>
    <s v="209L"/>
    <x v="0"/>
    <s v="SB"/>
    <s v="S&amp;M"/>
    <s v="Shell Brand"/>
    <m/>
    <s v="Importado"/>
    <x v="1"/>
  </r>
  <r>
    <n v="43209855"/>
    <s v="ÓLEO PARA TRANSMISSÃO 85W90 FR 20L"/>
    <s v="20L"/>
    <x v="0"/>
    <s v="GPO"/>
    <s v="S&amp;M"/>
    <s v="JD"/>
    <m/>
    <s v="SPIRAX S3 AX 80W90 GRANEL"/>
    <x v="0"/>
  </r>
  <r>
    <n v="43509905"/>
    <s v="HELIX HX5 15W40 SL CX 12X1L"/>
    <s v="12x1L"/>
    <x v="0"/>
    <s v="SB"/>
    <s v="S&amp;M"/>
    <s v="Shell Brand"/>
    <m/>
    <s v="HELIX HX5 15W40 SL GRANEL"/>
    <x v="0"/>
  </r>
  <r>
    <n v="43609905"/>
    <s v="HELIX ULTRA SN 5W20 SN GF5  CX 12X1L"/>
    <s v="12x1L"/>
    <x v="1"/>
    <s v="SB"/>
    <s v="S&amp;M"/>
    <s v="Shell Brand"/>
    <m/>
    <s v="HELIX ULTRA SN 5W20 SN GF5 GRANEL"/>
    <x v="0"/>
  </r>
  <r>
    <n v="43610801"/>
    <s v="HELIX ULTRA SP 5W30 GF6 D1G2 GRANEL"/>
    <s v="GRANEL"/>
    <x v="0"/>
    <s v="SB"/>
    <s v="S&amp;M"/>
    <s v="Shell Brand"/>
    <m/>
    <s v="HELIX ULTRA SP 5W30 GF6 D1G2 GRANEL"/>
    <x v="0"/>
  </r>
  <r>
    <n v="41110809"/>
    <s v="HELIX HX7 10W40 SP 209L"/>
    <s v="209L"/>
    <x v="0"/>
    <s v="SB"/>
    <s v="S&amp;M"/>
    <s v="Shell Brand"/>
    <m/>
    <s v="HELIX HX7 10W40 SN NEW GRANEL"/>
    <x v="0"/>
  </r>
  <r>
    <n v="43610809"/>
    <s v="HELIX ULTRA SP 5W30 GF6 D1G2 TB 209L"/>
    <s v="209L"/>
    <x v="0"/>
    <s v="SB"/>
    <s v="S&amp;M"/>
    <s v="Shell Brand"/>
    <m/>
    <s v="HELIX ULTRA SN PLUS 5W30 GF5 D1G2 GRANEL"/>
    <x v="0"/>
  </r>
  <r>
    <n v="44510849"/>
    <s v="BMW MOTORRAD ADVANTEC ULTIMATE TB 209L"/>
    <s v="209L"/>
    <x v="0"/>
    <s v="GPO"/>
    <s v="S&amp;M"/>
    <s v="BMW"/>
    <m/>
    <s v="Importado"/>
    <x v="1"/>
  </r>
  <r>
    <n v="42210849"/>
    <s v="RISELLA X 415 TB 209L"/>
    <s v="209L"/>
    <x v="0"/>
    <s v="SB"/>
    <s v="S&amp;M"/>
    <s v="Shell Brand"/>
    <m/>
    <s v="Importado"/>
    <x v="1"/>
  </r>
  <r>
    <n v="41110905"/>
    <s v="HELIX HX7 10W40 SP 12x1L"/>
    <s v="12x1L"/>
    <x v="0"/>
    <s v="SB"/>
    <s v="S&amp;M"/>
    <s v="Shell Brand"/>
    <m/>
    <s v="HELIX HX7 10W40 SN NEW GRANEL"/>
    <x v="0"/>
  </r>
  <r>
    <n v="43610905"/>
    <s v="HELIX ULTRA SP 5W30 GF6 D1G2 CX 12X1L"/>
    <s v="12x1L"/>
    <x v="0"/>
    <s v="SB"/>
    <s v="S&amp;M"/>
    <s v="Shell Brand"/>
    <m/>
    <s v="HELIX ULTRA SN PLUS 5W30 GF5 D1G2 GRANEL"/>
    <x v="0"/>
  </r>
  <r>
    <n v="44510909"/>
    <s v="BMW MOTORRAD ADVANTEC ULTIMATE CX 12X1L"/>
    <s v="12x1L"/>
    <x v="0"/>
    <s v="GPO"/>
    <s v="S&amp;M"/>
    <s v="BMW"/>
    <m/>
    <s v="Importado"/>
    <x v="1"/>
  </r>
  <r>
    <n v="52010988"/>
    <s v="GADUS S3 V460 XD1 TAMBOR"/>
    <s v="180 KG"/>
    <x v="0"/>
    <s v="SB"/>
    <s v="S&amp;M"/>
    <s v="Shell Brand"/>
    <m/>
    <s v="GADUS S3 V460 XD1 GRANEL"/>
    <x v="0"/>
  </r>
  <r>
    <n v="45311801"/>
    <s v="Advance 4T AX5 20W-50 (SL/MA2) GRANEL"/>
    <s v="GRANEL"/>
    <x v="0"/>
    <s v="SB"/>
    <s v="S&amp;M"/>
    <s v="Shell Brand"/>
    <m/>
    <s v="ADVANCE 4T AX5 20W-50 (SL/MA2) GRANEL"/>
    <x v="0"/>
  </r>
  <r>
    <n v="45311809"/>
    <s v="Advance 4T AX5 20W-50 (SL/MA2) TB 209L"/>
    <s v="209L"/>
    <x v="0"/>
    <s v="SB"/>
    <s v="S&amp;M"/>
    <s v="Shell Brand"/>
    <m/>
    <s v="ADVANCE 4T AX5 20W-50 (SL/MA2) GRANEL"/>
    <x v="0"/>
  </r>
  <r>
    <n v="48911849"/>
    <s v="ONDINA X 432 TB 209L"/>
    <s v="209L"/>
    <x v="0"/>
    <s v="SB"/>
    <s v="S&amp;M"/>
    <s v="Shell Brand"/>
    <m/>
    <s v="Importado"/>
    <x v="1"/>
  </r>
  <r>
    <n v="43811855"/>
    <s v="DOOSAN GENERAL HYDRAULIC OIL 46 FR 20L"/>
    <s v="20L"/>
    <x v="0"/>
    <s v="GPO"/>
    <s v="S&amp;M"/>
    <s v="DOOSAN"/>
    <m/>
    <s v="TELLUS S2 M 46 GRANEL"/>
    <x v="0"/>
  </r>
  <r>
    <n v="46111905"/>
    <s v="MOPAR MAXPRO SYNTHETIC 5W30 CX 12X1L"/>
    <s v="12x1L"/>
    <x v="1"/>
    <s v="GPO"/>
    <s v="S&amp;M"/>
    <s v="FIAT"/>
    <m/>
    <s v="HELIX ULTRA SN 5W30 SN GF5 GRANEL"/>
    <x v="0"/>
  </r>
  <r>
    <n v="45311905"/>
    <s v="Advance 4T AX5 20W-50 (SL/MA2) CX 12X1L EXP/L"/>
    <s v="12*1L"/>
    <x v="0"/>
    <s v="SB"/>
    <s v="EXPO"/>
    <s v="Shell Brand"/>
    <m/>
    <s v="ADVANCE 4T AX5 20W-50 (SL/MA2) GRANEL"/>
    <x v="0"/>
  </r>
  <r>
    <n v="44212801"/>
    <s v="RIMULA R2 10W GRANEL EXPO"/>
    <s v="GRANEL"/>
    <x v="0"/>
    <s v="SB"/>
    <s v="EXPO"/>
    <s v="Shell Brand"/>
    <m/>
    <s v="RIMULA R2 10W GRANEL EXPO"/>
    <x v="0"/>
  </r>
  <r>
    <n v="43812855"/>
    <s v="DOOSAN TRANSMISSION OIL 80W90 FR 20L"/>
    <s v="20L"/>
    <x v="0"/>
    <s v="GPO"/>
    <s v="S&amp;M"/>
    <s v="DOOSAN"/>
    <m/>
    <s v="SPIRAX S3 AX 80W90 GRANEL"/>
    <x v="0"/>
  </r>
  <r>
    <n v="43512905"/>
    <s v="HELIX HX5 15W40 SL CX 12X1L EXPO"/>
    <s v="12x1L"/>
    <x v="0"/>
    <s v="SB"/>
    <s v="EXPO"/>
    <s v="Shell Brand"/>
    <m/>
    <s v="HELIX HX5 15W40 SL GRANEL"/>
    <x v="0"/>
  </r>
  <r>
    <n v="43213809"/>
    <s v="JD PLUS 50 II 15W-40 CK-4 TB 209L"/>
    <s v="209L"/>
    <x v="0"/>
    <s v="GPO"/>
    <s v="S&amp;M"/>
    <s v="JD"/>
    <s v="JD PLUS 50 II 15W-40 CK-4"/>
    <s v="JD PLUS 50 II 15W-40 CK-4 GRANEL"/>
    <x v="0"/>
  </r>
  <r>
    <n v="44513845"/>
    <s v="BMW M TWINPOWER TURBO 10W60 CX 6X1L"/>
    <s v="6X1L"/>
    <x v="0"/>
    <s v="GPO"/>
    <s v="S&amp;M"/>
    <s v="BMW"/>
    <m/>
    <s v="Importado"/>
    <x v="1"/>
  </r>
  <r>
    <n v="45313849"/>
    <s v="OMALA S4 GXV 220 TB 55UGL"/>
    <s v="55 UGL"/>
    <x v="0"/>
    <s v="SB"/>
    <s v="S&amp;M"/>
    <s v="Shell Brand"/>
    <m/>
    <s v="Importado"/>
    <x v="1"/>
  </r>
  <r>
    <n v="43813855"/>
    <s v="DOOSAN PREMIUM DIESEL OIL 15W40 FR 20L"/>
    <s v="20L"/>
    <x v="0"/>
    <s v="GPO"/>
    <s v="S&amp;M"/>
    <s v="DOOSAN"/>
    <m/>
    <s v="RIMULA RT4 X 15W40 SHELL GRANEL"/>
    <x v="0"/>
  </r>
  <r>
    <n v="43213855"/>
    <s v="JD PLUS 50 II 15W-40 CK-4 20L"/>
    <s v="20L"/>
    <x v="0"/>
    <s v="GPO"/>
    <s v="S&amp;M"/>
    <s v="JD"/>
    <s v="JD PLUS 50 II 15W-40 CK-4"/>
    <s v="JD PLUS 50 II 15W-40 CK-4 GRANEL"/>
    <x v="0"/>
  </r>
  <r>
    <n v="46113857"/>
    <s v="MOPAR MAXPRO DIESEL DPF 15W40 CJ4 CX3X5L"/>
    <s v="3x5L"/>
    <x v="0"/>
    <s v="GPO"/>
    <s v="S&amp;M"/>
    <s v="FIAT"/>
    <m/>
    <s v="Importado"/>
    <x v="1"/>
  </r>
  <r>
    <n v="45313860"/>
    <s v="OMALA S4 GXV 220 BALDE"/>
    <s v="18,92L"/>
    <x v="0"/>
    <s v="SB"/>
    <s v="S&amp;M"/>
    <s v="Shell Brand"/>
    <m/>
    <s v="Importado"/>
    <x v="1"/>
  </r>
  <r>
    <n v="43813905"/>
    <s v="DOOSAN PREMIUM DIESEL OIL 15W40 CX 12X1L"/>
    <s v="12x1L"/>
    <x v="0"/>
    <s v="GPO"/>
    <s v="S&amp;M"/>
    <s v="DOOSAN"/>
    <m/>
    <s v="RIMULA RT4 X 15W40 SHELL GRANEL"/>
    <x v="0"/>
  </r>
  <r>
    <n v="43213905"/>
    <s v="JD PLUS 50 II 15W-40 CK-4 CX 12X1L"/>
    <s v="12x1L"/>
    <x v="0"/>
    <s v="GPO"/>
    <s v="S&amp;M"/>
    <s v="JD"/>
    <s v="JD PLUS 50 II 15W-40 CK-4"/>
    <s v="JD PLUS 50 II 15W-40 CK-4 GRANEL"/>
    <x v="0"/>
  </r>
  <r>
    <n v="44513909"/>
    <s v="BMW M TWINPOWER TURBO 10W60 CX 12X1L"/>
    <s v="12x1L"/>
    <x v="1"/>
    <s v="GPO"/>
    <s v="S&amp;M"/>
    <s v="BMW"/>
    <m/>
    <s v="Importado"/>
    <x v="1"/>
  </r>
  <r>
    <n v="43213967"/>
    <s v="JD PLUS 50 II 15W-40 CK-4 TB 1000L"/>
    <s v="1000L"/>
    <x v="0"/>
    <s v="GPO"/>
    <s v="S&amp;M"/>
    <s v="JD"/>
    <s v="JD PLUS 50 II 15W-40 CK-4"/>
    <s v="JD PLUS 50 II 15W-40 CK-4 GRANEL"/>
    <x v="0"/>
  </r>
  <r>
    <n v="44414801"/>
    <s v="RIMULA RT4 X 15W40 SHELL GRANEL"/>
    <s v="GRANEL"/>
    <x v="0"/>
    <s v="SB"/>
    <s v="S&amp;M"/>
    <s v="Shell Brand"/>
    <m/>
    <s v="RIMULA RT4 X 15W40 SHELL GRANEL"/>
    <x v="0"/>
  </r>
  <r>
    <n v="44414809"/>
    <s v="RIMULA RT4 X 15W40 SHELL TB 209L"/>
    <s v="209L"/>
    <x v="0"/>
    <s v="SB"/>
    <s v="S&amp;M"/>
    <s v="Shell Brand"/>
    <m/>
    <s v="RIMULA RT4 X 15W40 SHELL GRANEL"/>
    <x v="0"/>
  </r>
  <r>
    <n v="45314849"/>
    <s v="Omala S4 GXV 320 tambor"/>
    <s v="209L"/>
    <x v="0"/>
    <s v="SB"/>
    <s v="S&amp;M"/>
    <s v="Shell Brand"/>
    <m/>
    <s v="Importado"/>
    <x v="1"/>
  </r>
  <r>
    <n v="44414855"/>
    <s v="RIMULA RT4 X 15W40 SHELL FR 20L"/>
    <s v="20L"/>
    <x v="0"/>
    <s v="SB"/>
    <s v="S&amp;M"/>
    <s v="Shell Brand"/>
    <m/>
    <s v="RIMULA RT4 X 15W40 SHELL GRANEL"/>
    <x v="0"/>
  </r>
  <r>
    <n v="45314860"/>
    <s v="OMALA S4 GXV 320 BALDE"/>
    <s v="18,92L"/>
    <x v="0"/>
    <s v="SB"/>
    <s v="S&amp;M"/>
    <s v="Shell Brand"/>
    <m/>
    <s v="Importado"/>
    <x v="1"/>
  </r>
  <r>
    <n v="44414905"/>
    <s v="RIMULA RT4 X 15W40 SHELL CX 12X1L"/>
    <s v="12x1L"/>
    <x v="0"/>
    <s v="SB"/>
    <s v="S&amp;M"/>
    <s v="Shell Brand"/>
    <m/>
    <s v="RIMULA RT4 X 15W40 SHELL GRANEL"/>
    <x v="0"/>
  </r>
  <r>
    <n v="44414907"/>
    <s v="RIMULA RT4 X 15W40 SHELL CX 4X4L"/>
    <s v="4x4L"/>
    <x v="0"/>
    <s v="SB"/>
    <s v="S&amp;M"/>
    <s v="Shell Brand"/>
    <m/>
    <s v="RIMULA RT4 X 15W40 SHELL GRANEL"/>
    <x v="0"/>
  </r>
  <r>
    <n v="44414967"/>
    <s v="RIMULA RT4 X 15W40 TB1000 OW"/>
    <s v="1000L"/>
    <x v="0"/>
    <s v="SB"/>
    <s v="S&amp;M"/>
    <s v="Shell Brand"/>
    <m/>
    <s v="RIMULA RT4 X 15W40 SHELL GRANEL"/>
    <x v="0"/>
  </r>
  <r>
    <n v="43515809"/>
    <s v="HELIX HX7 5W-30 NEW TB 209L"/>
    <s v="209L"/>
    <x v="0"/>
    <s v="SB"/>
    <s v="S&amp;M"/>
    <s v="Shell Brand"/>
    <m/>
    <s v="HELIX HX7 5W-30 NEW GRANEL"/>
    <x v="0"/>
  </r>
  <r>
    <n v="45315860"/>
    <s v="OMALA S4 GXV 460 BALDE"/>
    <s v="18,92L"/>
    <x v="0"/>
    <s v="SB"/>
    <s v="S&amp;M"/>
    <s v="Shell Brand"/>
    <m/>
    <s v="Importado"/>
    <x v="1"/>
  </r>
  <r>
    <n v="43515905"/>
    <s v="HELIX HX7 5W-30 NEW 12X1L"/>
    <s v="12x1L"/>
    <x v="0"/>
    <s v="SB"/>
    <s v="S&amp;M"/>
    <s v="Shell Brand"/>
    <m/>
    <s v="HELIX HX7 5W-30 NEW GRANEL"/>
    <x v="0"/>
  </r>
  <r>
    <n v="46916801"/>
    <s v="MELINA S 30 GRANEL"/>
    <s v="GRANEL"/>
    <x v="0"/>
    <s v="SB"/>
    <s v="S&amp;M"/>
    <s v="Shell Brand"/>
    <m/>
    <s v="MELINA S 30 GRANEL"/>
    <x v="0"/>
  </r>
  <r>
    <n v="52616807"/>
    <s v="RHODINA 0616 TAMBOR"/>
    <s v="180 KG"/>
    <x v="0"/>
    <s v="SB"/>
    <s v="S&amp;M"/>
    <s v="Shell Brand"/>
    <m/>
    <s v="Importado"/>
    <x v="1"/>
  </r>
  <r>
    <n v="46916809"/>
    <s v="MELINA S 30 TB 209L"/>
    <s v="209L"/>
    <x v="0"/>
    <s v="SB"/>
    <s v="MARINE"/>
    <s v="Shell Brand"/>
    <m/>
    <s v="MELINA S 30 GRANEL"/>
    <x v="0"/>
  </r>
  <r>
    <n v="44216809"/>
    <s v="RIMULA R2 EXTRA 20W50 TB 209L EXPO"/>
    <s v="209L"/>
    <x v="0"/>
    <s v="SB"/>
    <s v="EXPO"/>
    <s v="Shell Brand"/>
    <m/>
    <s v="RIMULA R2 EXTRA 20W50 GRANEL EXPO"/>
    <x v="0"/>
  </r>
  <r>
    <n v="44516849"/>
    <s v="BMW MOTORRAD ADVANTEC PRO TB 209L"/>
    <s v="209L"/>
    <x v="0"/>
    <s v="GPO"/>
    <s v="S&amp;M"/>
    <s v="BMW"/>
    <m/>
    <s v="Importado"/>
    <x v="1"/>
  </r>
  <r>
    <n v="45316860"/>
    <s v="Omala S5 Wind 320"/>
    <s v="20L"/>
    <x v="0"/>
    <s v="SB"/>
    <s v="S&amp;M"/>
    <s v="Shell Brand"/>
    <m/>
    <s v="Importado"/>
    <x v="1"/>
  </r>
  <r>
    <n v="44516909"/>
    <s v="BMW MOTORRAD ADVANTEC PRO CX 12X1L"/>
    <s v="12x1L"/>
    <x v="0"/>
    <s v="GPO"/>
    <s v="S&amp;M"/>
    <s v="BMW"/>
    <m/>
    <s v="Importado"/>
    <x v="1"/>
  </r>
  <r>
    <n v="46916967"/>
    <s v="MELINA S 30 TB1000 OW"/>
    <s v="1000L"/>
    <x v="0"/>
    <s v="SB"/>
    <s v="MARINE"/>
    <s v="Shell Brand"/>
    <m/>
    <s v="MELINA S 30 GRANEL"/>
    <x v="0"/>
  </r>
  <r>
    <n v="45316979"/>
    <s v="OMALA S5 WIND 320 TB 1000L"/>
    <s v="1000L"/>
    <x v="1"/>
    <s v="SB"/>
    <s v="S&amp;M"/>
    <s v="Shell Brand"/>
    <m/>
    <s v="Importado"/>
    <x v="1"/>
  </r>
  <r>
    <n v="44517845"/>
    <s v="MINI ORIG ENG OIL LL01FE 0W30 CX 6X1L"/>
    <s v="6X1L"/>
    <x v="0"/>
    <s v="GPO"/>
    <s v="S&amp;M"/>
    <s v="BMW"/>
    <m/>
    <s v="Importado"/>
    <x v="1"/>
  </r>
  <r>
    <n v="45317849"/>
    <s v="OMALA S4 GXV 680 TB 209L"/>
    <s v="209L"/>
    <x v="0"/>
    <s v="SB"/>
    <s v="S&amp;M"/>
    <s v="Shell Brand"/>
    <m/>
    <s v="Importado"/>
    <x v="1"/>
  </r>
  <r>
    <n v="46117909"/>
    <s v="MOPAR GEAR AND AXLE 80W90 CX12X0,946L"/>
    <s v="12X0,946L"/>
    <x v="0"/>
    <s v="GPO"/>
    <s v="S&amp;M"/>
    <s v="FIAT"/>
    <m/>
    <s v="Importado"/>
    <x v="1"/>
  </r>
  <r>
    <n v="46118845"/>
    <s v="MOPAR 8 &amp; 9 SPEED ATF CX6X1L"/>
    <s v="6X0,946L"/>
    <x v="0"/>
    <s v="GPO"/>
    <s v="S&amp;M"/>
    <s v="FIAT"/>
    <m/>
    <s v="Importado"/>
    <x v="1"/>
  </r>
  <r>
    <n v="46118909"/>
    <s v="MOPAR 8 &amp; 9 SPEED ATF CX12X0,946L"/>
    <s v="12X0,946L"/>
    <x v="0"/>
    <s v="GPO"/>
    <s v="S&amp;M"/>
    <s v="FIAT"/>
    <m/>
    <s v="Importado"/>
    <x v="1"/>
  </r>
  <r>
    <n v="45319809"/>
    <s v="Advance 4T AX5 20W-50 (SL/MA2) TB 209L EXPO"/>
    <s v="209L"/>
    <x v="0"/>
    <s v="SB"/>
    <s v="EXPO"/>
    <s v="Shell Brand"/>
    <m/>
    <s v="ADVANCE 4T AX5 20W-50 (SL/MA2) GRANEL"/>
    <x v="0"/>
  </r>
  <r>
    <n v="46119845"/>
    <s v="MOPAR CVTF+4 6*0.946L"/>
    <s v="6X0.946L"/>
    <x v="0"/>
    <s v="GPO"/>
    <s v="S&amp;M"/>
    <s v="FIAT"/>
    <m/>
    <s v="Importado"/>
    <x v="1"/>
  </r>
  <r>
    <n v="45920801"/>
    <s v="SHELL PC2044 0W-20 SN/GF-5 DEXOS1 GRANEL"/>
    <s v="GRANEL"/>
    <x v="0"/>
    <s v="SB"/>
    <s v="S&amp;M"/>
    <s v="Shell Brand"/>
    <m/>
    <s v="SHELL PC2044 0W-20 SN/GF-5 DEXOS1 GRANEL"/>
    <x v="0"/>
  </r>
  <r>
    <n v="49620801"/>
    <s v="TURBO T 32 GRANEL"/>
    <s v="GRANEL"/>
    <x v="0"/>
    <s v="SB"/>
    <s v="S&amp;M"/>
    <s v="Shell Brand"/>
    <m/>
    <s v="TURBO T 32 GRANEL"/>
    <x v="0"/>
  </r>
  <r>
    <n v="40120801"/>
    <s v="VOLVO LUBRIFICANTE PARA CAIXA CÂMBIO MANUAL SAE 40 "/>
    <s v="GRANEL"/>
    <x v="0"/>
    <s v="GPO"/>
    <s v="S&amp;M"/>
    <s v="VOLVO"/>
    <m/>
    <s v="RIMULA R2 40 GRANEL"/>
    <x v="0"/>
  </r>
  <r>
    <n v="43520809"/>
    <s v="HELIX HX5 HIGH MILEAGE 25W60 TB 209L EXP"/>
    <s v="209L"/>
    <x v="0"/>
    <s v="SB"/>
    <s v="EXPO"/>
    <s v="Shell Brand"/>
    <m/>
    <s v="HELIX HX5 HIGH MILEAGE 25W60 GRANEL EXPO"/>
    <x v="0"/>
  </r>
  <r>
    <n v="49620809"/>
    <s v="TURBO T 32 TB 209L"/>
    <s v="209L"/>
    <x v="0"/>
    <s v="SB"/>
    <s v="S&amp;M"/>
    <s v="Shell Brand"/>
    <m/>
    <s v="TURBO T 32 GRANEL"/>
    <x v="0"/>
  </r>
  <r>
    <n v="40120809"/>
    <s v="VOLVO LUBRIFICANTE PARA CAIXA CÂMBIO MANUAL SAE 40 "/>
    <s v="209L"/>
    <x v="0"/>
    <s v="GPO"/>
    <s v="S&amp;M"/>
    <s v="VOLVO"/>
    <m/>
    <s v="RIMULA R2 40 GRANEL"/>
    <x v="0"/>
  </r>
  <r>
    <n v="44920849"/>
    <s v="SCANIA OIL STO 2 0 G 75W90 TB 209L"/>
    <s v="209L"/>
    <x v="0"/>
    <s v="GPO"/>
    <s v="S&amp;M"/>
    <s v="SCANIA"/>
    <s v="SCANIA OIL STO 2 0 G 75W90"/>
    <s v="Importado"/>
    <x v="1"/>
  </r>
  <r>
    <n v="44920855"/>
    <s v="SCANIA OIL STO 2 0 G 75W90 FR 20L"/>
    <s v="20L"/>
    <x v="0"/>
    <s v="GPO"/>
    <s v="S&amp;M"/>
    <s v="SCANIA"/>
    <s v="SCANIA OIL STO 2 0 G 75W90"/>
    <s v="SPIRAX S6 AXME 75W-90 GRANEL"/>
    <x v="0"/>
  </r>
  <r>
    <n v="40120855"/>
    <s v="VOLVO  LUBRIFICANTE PARA CAIXA CÂMBIO MANUAL SAE 40 "/>
    <s v="20L"/>
    <x v="0"/>
    <s v="GPO"/>
    <s v="S&amp;M"/>
    <s v="VOLVO"/>
    <m/>
    <s v="RIMULA R2 40 GRANEL"/>
    <x v="0"/>
  </r>
  <r>
    <n v="44920860"/>
    <s v="SCANIA OIL STO 2 0 G 75W90 FR 20L"/>
    <s v="20L"/>
    <x v="0"/>
    <s v="GPO"/>
    <s v="S&amp;M"/>
    <s v="SCANIA"/>
    <s v="SCANIA OIL STO 2 0 G 75W90"/>
    <s v="Importado"/>
    <x v="1"/>
  </r>
  <r>
    <n v="46120909"/>
    <s v="MOPAR SYN GEAR &amp; AXLE 75W140 CX12X0,946L"/>
    <s v="12X0,946L"/>
    <x v="0"/>
    <s v="GPO"/>
    <s v="S&amp;M"/>
    <s v="FIAT"/>
    <m/>
    <s v="Importado"/>
    <x v="1"/>
  </r>
  <r>
    <n v="45921801"/>
    <s v="SHELL PC 1476 5W-30 GRANEL"/>
    <s v="GRANEL"/>
    <x v="0"/>
    <s v="SB"/>
    <s v="S&amp;M"/>
    <s v="Shell Brand"/>
    <m/>
    <s v="SHELL PC 1476 5W-30 GRANEL"/>
    <x v="0"/>
  </r>
  <r>
    <n v="40121801"/>
    <s v="VOLVO CX MANUAL VEIC SAE 50 TB GRANEL"/>
    <s v="GRANEL"/>
    <x v="0"/>
    <s v="GPO"/>
    <s v="S&amp;M"/>
    <s v="VOLVO"/>
    <m/>
    <s v="VOLVO CX MANUAL VEIC SAE 50 GRANEL"/>
    <x v="0"/>
  </r>
  <r>
    <n v="44421809"/>
    <s v="RIMULA R3 MULTI CH4 15W40 TB 209 L"/>
    <s v="209L"/>
    <x v="0"/>
    <s v="SB"/>
    <s v="S&amp;M"/>
    <s v="Shell Brand"/>
    <m/>
    <s v="RIMULA R3 MULTI CH4 15W40 GRANEL"/>
    <x v="0"/>
  </r>
  <r>
    <n v="40121809"/>
    <s v="VOLVO LUBRIFICANTE PARA CAIXA MANUAL VEÍCULO FORA DE ESTRADA SAE 50 "/>
    <s v="209L"/>
    <x v="0"/>
    <s v="GPO"/>
    <s v="S&amp;M"/>
    <s v="VOLVO"/>
    <m/>
    <s v="VOLVO CX MANUAL VEIC SAE 50 GRANEL"/>
    <x v="0"/>
  </r>
  <r>
    <n v="44421855"/>
    <s v="RIMULA R3 MULTI CH4 15W40 FR 20L"/>
    <s v="20L"/>
    <x v="0"/>
    <s v="SB"/>
    <s v="S&amp;M"/>
    <s v="Shell Brand"/>
    <m/>
    <s v="RIMULA R3 MULTI CH4 15W40 GRANEL"/>
    <x v="0"/>
  </r>
  <r>
    <n v="40121855"/>
    <s v="VOLVO CX MANUAL VEIC SAE 50 FR 20L"/>
    <s v="20L"/>
    <x v="0"/>
    <s v="GPO"/>
    <s v="S&amp;M"/>
    <s v="VOLVO"/>
    <m/>
    <s v="VOLVO CX MANUAL VEIC SAE 50 GRANEL"/>
    <x v="0"/>
  </r>
  <r>
    <n v="44421905"/>
    <s v="RIMULA R3 MULTI CH4 15W40 CX 12X1L "/>
    <s v="12x1L"/>
    <x v="0"/>
    <s v="SB"/>
    <s v="S&amp;M"/>
    <s v="Shell Brand"/>
    <m/>
    <s v="RIMULA R3 MULTI CH4 15W40 GRANEL"/>
    <x v="0"/>
  </r>
  <r>
    <n v="44421967"/>
    <s v="RIMULA R3 MULTI CH4 15W40 TB1000L OW "/>
    <s v="1000L"/>
    <x v="0"/>
    <s v="SB"/>
    <s v="S&amp;M"/>
    <s v="Shell Brand"/>
    <m/>
    <s v="RIMULA R3 MULTI CH4 15W40 GRANEL"/>
    <x v="0"/>
  </r>
  <r>
    <n v="40121967"/>
    <s v="VOLVO LUBRIFICANTE PARA CAIXA MANUAL VEÍCULO FORA DE ESTRADA SAE 50 "/>
    <s v="1000L"/>
    <x v="0"/>
    <s v="GPO"/>
    <s v="S&amp;M"/>
    <s v="VOLVO"/>
    <m/>
    <s v="VOLVO CX MANUAL VEIC SAE 50 GRANEL"/>
    <x v="0"/>
  </r>
  <r>
    <n v="44422801"/>
    <s v="RIMULA R3 EXTRA 15W40 CI-4 GRANEL"/>
    <s v="GRANEL"/>
    <x v="0"/>
    <s v="SB"/>
    <s v="S&amp;M"/>
    <s v="Shell Brand"/>
    <m/>
    <s v="RIMULA R3 EXTRA 15W40 CI-4 GRANEL"/>
    <x v="0"/>
  </r>
  <r>
    <n v="45922801"/>
    <s v="SHELL PC2046 5W-30 SN/GF-5 DEXOS1 GRANEL"/>
    <s v="GRANEL"/>
    <x v="0"/>
    <s v="SB"/>
    <s v="S&amp;M"/>
    <s v="Shell Brand"/>
    <m/>
    <s v="SHELL PC2046 5W-30 SN/GF-5 DEXOS1 GRANEL"/>
    <x v="0"/>
  </r>
  <r>
    <n v="40122801"/>
    <s v="VOLVO LUBRIFICANTE PARA MOTOR DIESEL VDS-3  15W-40"/>
    <s v="GRANEL"/>
    <x v="0"/>
    <s v="GPO"/>
    <s v="S&amp;M"/>
    <s v="VOLVO"/>
    <m/>
    <s v="RIMULA RT4 X 15W40 SHELL GRANEL"/>
    <x v="0"/>
  </r>
  <r>
    <n v="44422809"/>
    <s v="RIMULA R3 EXTRA 15W40 CI-4 TB 209L"/>
    <s v="209L"/>
    <x v="0"/>
    <s v="SB"/>
    <s v="S&amp;M"/>
    <s v="Shell Brand"/>
    <m/>
    <s v="RIMULA R3 EXTRA 15W40 CI-4 GRANEL"/>
    <x v="0"/>
  </r>
  <r>
    <n v="40122809"/>
    <s v="VOLVO LUBRIFICANTE PARA MOTOR DIESEL VDS-3  15W-40"/>
    <s v="209L"/>
    <x v="0"/>
    <s v="GPO"/>
    <s v="S&amp;M"/>
    <s v="VOLVO"/>
    <m/>
    <s v="RIMULA RT4 X 15W40 SHELL GRANEL"/>
    <x v="0"/>
  </r>
  <r>
    <n v="44422855"/>
    <s v="RIMULA R3 EXTRA 15W40 CI-4 FR 20L"/>
    <s v="20L"/>
    <x v="0"/>
    <s v="SB"/>
    <s v="S&amp;M"/>
    <s v="Shell Brand"/>
    <m/>
    <s v="RIMULA R3 EXTRA 15W40 CI-4 GRANEL"/>
    <x v="0"/>
  </r>
  <r>
    <n v="40122855"/>
    <s v="VOLVO LUBRIFICANTE PARA MOTOR DIESEL VDS-3  15W-40"/>
    <s v="20L"/>
    <x v="0"/>
    <s v="GPO"/>
    <s v="S&amp;M"/>
    <s v="VOLVO"/>
    <m/>
    <s v="RIMULA RT4 X 15W40 SHELL GRANEL"/>
    <x v="0"/>
  </r>
  <r>
    <n v="44422905"/>
    <s v="RIMULA R3 EXTRA 15W40 CI-4 CX 12X1L "/>
    <s v="12x1L"/>
    <x v="0"/>
    <s v="SB"/>
    <s v="S&amp;M"/>
    <s v="Shell Brand"/>
    <m/>
    <s v="RIMULA R3 EXTRA 15W40 CI-4 GRANEL"/>
    <x v="0"/>
  </r>
  <r>
    <n v="40122905"/>
    <s v="VOLVO LUBRIFICANTE PARA MOTOR DIESEL VDS-3  15W-40"/>
    <s v="12x1L"/>
    <x v="0"/>
    <s v="GPO"/>
    <s v="S&amp;M"/>
    <s v="VOLVO"/>
    <m/>
    <s v="RIMULA RT4 X 15W40 SHELL GRANEL"/>
    <x v="0"/>
  </r>
  <r>
    <n v="44422967"/>
    <s v="RIMULA R3 EXTRA 15W40 CI-4 TB1000L"/>
    <s v="1000L"/>
    <x v="0"/>
    <s v="SB"/>
    <s v="S&amp;M"/>
    <s v="Shell Brand"/>
    <m/>
    <s v="RIMULA R3 EXTRA 15W40 CI-4 GRANEL"/>
    <x v="0"/>
  </r>
  <r>
    <n v="40122967"/>
    <s v="VOLVO LUBRIFICANTE PARA MOTOR DIESEL VDS-3  15W-40"/>
    <s v="1000L"/>
    <x v="0"/>
    <s v="GPO"/>
    <s v="S&amp;M"/>
    <s v="VOLVO"/>
    <m/>
    <s v="RIMULA RT4 X 15W40 SHELL GRANEL"/>
    <x v="0"/>
  </r>
  <r>
    <n v="44423801"/>
    <s v="RIMULA R6 MS 10W40 GRANEL"/>
    <s v="GRANEL"/>
    <x v="0"/>
    <s v="SB"/>
    <s v="S&amp;M"/>
    <s v="Shell Brand"/>
    <m/>
    <s v="RIMULA R6 MS 10W40 GRANEL"/>
    <x v="0"/>
  </r>
  <r>
    <n v="44523801"/>
    <s v="SPIRAX S3 T GRANEL"/>
    <s v="GRANEL"/>
    <x v="0"/>
    <s v="SB"/>
    <s v="S&amp;M"/>
    <s v="Shell Brand"/>
    <m/>
    <s v="SPIRAX S3 T GRANEL"/>
    <x v="0"/>
  </r>
  <r>
    <n v="40123801"/>
    <s v="VOLVO LUBRIFICANTE PARA MOTOR DIESEL VDS-4.5 10W-30 "/>
    <s v="GRANEL"/>
    <x v="0"/>
    <s v="GPO"/>
    <s v="S&amp;M"/>
    <s v="VOLVO"/>
    <m/>
    <s v="VOLVO MOTOR VDS-4.5 10W-30 GRANEL"/>
    <x v="0"/>
  </r>
  <r>
    <n v="44423809"/>
    <s v="RIMULA R6 MS 10W40 TB 209L"/>
    <s v="209L"/>
    <x v="0"/>
    <s v="SB"/>
    <s v="S&amp;M"/>
    <s v="Shell Brand"/>
    <m/>
    <s v="RIMULA R6 MS 10W40 GRANEL"/>
    <x v="0"/>
  </r>
  <r>
    <n v="44523809"/>
    <s v="SPIRAX S3 T TB 209L"/>
    <s v="209L"/>
    <x v="0"/>
    <s v="SB"/>
    <s v="S&amp;M"/>
    <s v="Shell Brand"/>
    <m/>
    <s v="SPIRAX S3 T GRANEL"/>
    <x v="0"/>
  </r>
  <r>
    <n v="40123809"/>
    <s v="VOLVO LUBRIFICANTE PARA MOTOR DIESEL VDS-4.5 10W-30 "/>
    <s v="209L"/>
    <x v="0"/>
    <s v="GPO"/>
    <s v="S&amp;M"/>
    <s v="VOLVO"/>
    <m/>
    <s v="VOLVO MOTOR VDS-4.5 10W-30 GRANEL"/>
    <x v="0"/>
  </r>
  <r>
    <n v="44423855"/>
    <s v="RIMULA R6 MS 10W40 20L"/>
    <s v="20L"/>
    <x v="0"/>
    <s v="SB"/>
    <s v="S&amp;M"/>
    <s v="Shell Brand"/>
    <m/>
    <s v="RIMULA R6 MS 10W40 GRANEL"/>
    <x v="0"/>
  </r>
  <r>
    <n v="44523855"/>
    <s v="SPIRAX S3 T FR. 20LT."/>
    <s v="20L"/>
    <x v="0"/>
    <s v="SB"/>
    <s v="S&amp;M"/>
    <s v="Shell Brand"/>
    <m/>
    <s v="SPIRAX S3 T GRANEL"/>
    <x v="0"/>
  </r>
  <r>
    <n v="40123855"/>
    <s v="VOLVO LUBRIFICANTE PARA MOTOR DIESEL VDS-4.5 10W-30 "/>
    <s v="20L"/>
    <x v="0"/>
    <s v="GPO"/>
    <s v="S&amp;M"/>
    <s v="VOLVO"/>
    <m/>
    <s v="VOLVO MOTOR VDS-4.5 10W-30 GRANEL"/>
    <x v="0"/>
  </r>
  <r>
    <n v="46123909"/>
    <s v="MOPAR SYN GEAR &amp; AXLE 75W90 CX12X0,946L"/>
    <s v="12X0,946L"/>
    <x v="0"/>
    <s v="GPO"/>
    <s v="S&amp;M"/>
    <s v="FIAT"/>
    <m/>
    <s v="Importado"/>
    <x v="1"/>
  </r>
  <r>
    <n v="44423967"/>
    <s v="RIMULA R6 MS 10W40 TB 1000L"/>
    <s v="1000L"/>
    <x v="0"/>
    <s v="SB"/>
    <s v="S&amp;M"/>
    <s v="Shell Brand"/>
    <m/>
    <s v="RIMULA R6 MS 10W40 GRANEL"/>
    <x v="0"/>
  </r>
  <r>
    <n v="40123967"/>
    <s v="VOLVO LUBRIFICANTE PARA MOTOR DIESEL VDS-4.5 10W-30 "/>
    <s v="1000L"/>
    <x v="0"/>
    <s v="GPO"/>
    <s v="S&amp;M"/>
    <s v="VOLVO"/>
    <m/>
    <s v="VOLVO MOTOR VDS-4.5 10W-30 GRANEL"/>
    <x v="0"/>
  </r>
  <r>
    <n v="44424801"/>
    <s v="RIMULA RT4 L 15W-40 (CK-4) GRANEL"/>
    <s v="GRANEL"/>
    <x v="0"/>
    <s v="SB"/>
    <s v="S&amp;M"/>
    <s v="Shell Brand"/>
    <m/>
    <s v="Rimula RT4 L 15W-40 (CK-4) GRANEL"/>
    <x v="0"/>
  </r>
  <r>
    <n v="52424807"/>
    <s v="JD COTTON PICKER SPINDLE TB 170KG"/>
    <s v="170KG"/>
    <x v="0"/>
    <s v="GPO"/>
    <s v="S&amp;M"/>
    <s v="JD"/>
    <s v="JD COTTON PICKER SPINDLE"/>
    <s v="Importado"/>
    <x v="1"/>
  </r>
  <r>
    <n v="44424809"/>
    <s v="RIMULA RT4 L 15W-40 (CK-4) TB 209L"/>
    <s v="209L"/>
    <x v="0"/>
    <s v="SB"/>
    <s v="S&amp;M"/>
    <s v="Shell Brand"/>
    <m/>
    <s v="Rimula RT4 L 15W-40 (CK-4) GRANEL"/>
    <x v="0"/>
  </r>
  <r>
    <n v="44424855"/>
    <s v="RIMULA RT4 L 15W-40 (CK-4) 20L"/>
    <s v="20L"/>
    <x v="0"/>
    <s v="SB"/>
    <s v="S&amp;M"/>
    <s v="Shell Brand"/>
    <m/>
    <s v="Rimula RT4 L 15W-40 (CK-4) GRANEL"/>
    <x v="0"/>
  </r>
  <r>
    <n v="40124855"/>
    <s v="VOLVO PENTA LUBRIFICANTE PARA MOTOR DIESEL VDS-3 15W-40 "/>
    <s v="20L"/>
    <x v="0"/>
    <s v="GPO"/>
    <s v="S&amp;M"/>
    <s v="VOLVO"/>
    <m/>
    <s v="RIMULA RT4 X 15W40 SHELL GRANEL"/>
    <x v="0"/>
  </r>
  <r>
    <n v="40124905"/>
    <s v="VOLVO PENTA LUBRIFICANTE PARA MOTOR DIESEL VDS-3 15W-40 "/>
    <s v="12x1L"/>
    <x v="0"/>
    <s v="GPO"/>
    <s v="S&amp;M"/>
    <s v="VOLVO"/>
    <m/>
    <s v="RIMULA RT4 X 15W40 SHELL GRANEL"/>
    <x v="0"/>
  </r>
  <r>
    <n v="44424967"/>
    <s v="Shell Rimula RT4 L 15W-40"/>
    <s v="1000L"/>
    <x v="0"/>
    <s v="SB"/>
    <s v="S&amp;M"/>
    <s v="Shell Brand"/>
    <m/>
    <s v="Rimula RT4 L 15W-40 (CK-4) GRANEL"/>
    <x v="0"/>
  </r>
  <r>
    <n v="40125801"/>
    <s v="VOLVO LUBRIFICANTE PREMIUM PARA DIFERENCIAL 85W-140 "/>
    <s v="GRANEL"/>
    <x v="0"/>
    <s v="GPO"/>
    <s v="S&amp;M"/>
    <s v="VOLVO"/>
    <m/>
    <s v="SPIRAX S4 AX 85W140 GRANEL"/>
    <x v="0"/>
  </r>
  <r>
    <n v="40125809"/>
    <s v="VOLVO LUBRIFICANTE PREMIUM PARA DIFERENCIAL 85W-140 "/>
    <s v="209L"/>
    <x v="0"/>
    <s v="GPO"/>
    <s v="S&amp;M"/>
    <s v="VOLVO"/>
    <m/>
    <s v="SPIRAX S4 AX 85W140 GRANEL"/>
    <x v="0"/>
  </r>
  <r>
    <n v="40125855"/>
    <s v="VOLVO LUBRIFICANTE PREMIUM PARA DIFERENCIAL 85W-140 "/>
    <s v="20L"/>
    <x v="0"/>
    <s v="GPO"/>
    <s v="S&amp;M"/>
    <s v="VOLVO"/>
    <m/>
    <s v="SPIRAX S4 AX 85W140 GRANEL"/>
    <x v="0"/>
  </r>
  <r>
    <n v="46125905"/>
    <s v="MOPAR MAXPRO 15W40 CK4 CX 12X1L"/>
    <s v="12x1L"/>
    <x v="0"/>
    <s v="GPO"/>
    <s v="S&amp;M"/>
    <s v="FIAT"/>
    <m/>
    <s v="Rimula RT4 L 15W-40 (CK-4) GRANEL"/>
    <x v="0"/>
  </r>
  <r>
    <n v="40125967"/>
    <s v="VOLVO LUBRIFICANTE PREMIUM PARA DIFERENCIAL 85W-140 "/>
    <s v="1000L"/>
    <x v="0"/>
    <s v="GPO"/>
    <s v="S&amp;M"/>
    <s v="VOLVO"/>
    <m/>
    <s v="SPIRAX S4 AX 85W140 GRANEL"/>
    <x v="0"/>
  </r>
  <r>
    <n v="40126801"/>
    <s v="VOLVO FLUID TRANS AUTO GRANEL"/>
    <s v="GRANEL"/>
    <x v="0"/>
    <s v="GPO"/>
    <s v="S&amp;M"/>
    <s v="VOLVO"/>
    <m/>
    <s v="VOLVO FLUID TRANS AUTO GRANEL"/>
    <x v="0"/>
  </r>
  <r>
    <n v="44426809"/>
    <s v="RIMULA R3 MULTI CH4 15W40 TB 209L EXPO"/>
    <s v="209L"/>
    <x v="0"/>
    <s v="SB"/>
    <s v="EXPO"/>
    <s v="Shell Brand"/>
    <m/>
    <s v="RIMULA R3 MULTI CH4 15W40 GRANEL"/>
    <x v="0"/>
  </r>
  <r>
    <n v="44226809"/>
    <s v="RIMULA R3 MV 15W-40 209L EXPO"/>
    <s v="209L"/>
    <x v="0"/>
    <s v="SB"/>
    <s v="EXPO"/>
    <s v="Shell Brand"/>
    <m/>
    <s v="RIMULA R3 MV 15W-40 EXPO GRANEL"/>
    <x v="0"/>
  </r>
  <r>
    <n v="44426815"/>
    <s v="RIMULA R3 MULTI CH4 15W40 BD 5 UGL EXPO"/>
    <s v="5UGL"/>
    <x v="0"/>
    <s v="SB"/>
    <s v="EXPO"/>
    <s v="Shell Brand"/>
    <m/>
    <s v="RIMULA R3 MULTI CH4 15W40 GRANEL"/>
    <x v="0"/>
  </r>
  <r>
    <n v="46126845"/>
    <s v="MOPAR ATF+4/PSF+4 6X0,946L"/>
    <s v="6X0,946L"/>
    <x v="0"/>
    <s v="GPO"/>
    <s v="S&amp;M"/>
    <s v="FIAT"/>
    <m/>
    <s v="Importado"/>
    <x v="1"/>
  </r>
  <r>
    <n v="40926905"/>
    <s v="HELIX HX8 PROF AG 0W20 CX 12X1L EXPO"/>
    <s v="12x1L"/>
    <x v="0"/>
    <s v="SB"/>
    <s v="EXPO"/>
    <s v="Shell Brand"/>
    <m/>
    <s v="SHELL PC2044 0W-20 SN/GF-5 DEXOS1 GRANEL"/>
    <x v="0"/>
  </r>
  <r>
    <n v="40126905"/>
    <s v="VOLVO FLUIDO PARA TRANSMISSÃO AUTOMÁTICA E DIREÇÃO HIDRÁULICA "/>
    <s v="12x1L"/>
    <x v="0"/>
    <s v="GPO"/>
    <s v="S&amp;M"/>
    <s v="VOLVO"/>
    <m/>
    <s v="SPIRAX S3 ATF MD3"/>
    <x v="0"/>
  </r>
  <r>
    <n v="44426907"/>
    <s v="RIMULA R3 MULTI CH4 15W40 CX 4X4L EXPO"/>
    <s v="4x4L"/>
    <x v="1"/>
    <s v="SB"/>
    <s v="EXPO"/>
    <s v="Shell Brand"/>
    <m/>
    <s v="RIMULA R3 MULTI CH4 15W40 GRANEL"/>
    <x v="0"/>
  </r>
  <r>
    <n v="44226967"/>
    <s v="RIMULA R3 MV 15W-40 TB1000 EXPO"/>
    <s v="1000L"/>
    <x v="0"/>
    <s v="SB"/>
    <s v="EXPO"/>
    <s v="Shell Brand"/>
    <m/>
    <s v="RIMULA R3 MV 15W-40 EXPO GRANEL"/>
    <x v="0"/>
  </r>
  <r>
    <n v="46127809"/>
    <s v="MOPAR MAXPRO DIESEL DPF 5W-30 TB 209L"/>
    <s v="209L"/>
    <x v="0"/>
    <s v="GPO"/>
    <s v="S&amp;M"/>
    <s v="FIAT"/>
    <m/>
    <s v="Helix Ultra ECT C2 5W30 GRANEL"/>
    <x v="0"/>
  </r>
  <r>
    <n v="40127809"/>
    <s v="VOLVO SINTET CX CAMBIO 75W-90 TB 209L (imp)"/>
    <s v="209L"/>
    <x v="0"/>
    <s v="GPO"/>
    <s v="S&amp;M"/>
    <s v="VOLVO"/>
    <m/>
    <s v="Importado"/>
    <x v="0"/>
  </r>
  <r>
    <n v="40127855"/>
    <s v="VOLVO  LUBRIFICANTE SINTÉTICO PARA CAIXA DE CÂMBIO 75W-90"/>
    <s v="20L"/>
    <x v="0"/>
    <s v="GPO"/>
    <s v="S&amp;M"/>
    <s v="VOLVO"/>
    <m/>
    <s v="VOLVO SINTET CX CAMBIO 75W-90 TB 209L"/>
    <x v="0"/>
  </r>
  <r>
    <n v="44227860"/>
    <s v="RIMULA R5 LE 10W40 AP CK-4 FR 20L"/>
    <s v="20L"/>
    <x v="0"/>
    <s v="SB"/>
    <s v="S&amp;M"/>
    <s v="Shell Brand"/>
    <m/>
    <s v="Importado"/>
    <x v="1"/>
  </r>
  <r>
    <n v="46127905"/>
    <s v="MOPAR MAXPRO DIESEL DPF 5W-30 CX 12X1L"/>
    <s v="12x1L"/>
    <x v="0"/>
    <s v="GPO"/>
    <s v="S&amp;M"/>
    <s v="FIAT"/>
    <m/>
    <s v="Helix Ultra ECT C2 5W30 GRANEL"/>
    <x v="0"/>
  </r>
  <r>
    <n v="44227979"/>
    <s v="RIMULA R5 LE 10W40 AP CK-4 TB 1000L"/>
    <s v="1000L"/>
    <x v="0"/>
    <s v="SB"/>
    <s v="S&amp;M"/>
    <s v="Shell Brand"/>
    <m/>
    <s v="Importado"/>
    <x v="1"/>
  </r>
  <r>
    <n v="42728801"/>
    <s v="CATENEX S 825 GRANEL"/>
    <s v="GRANEL"/>
    <x v="0"/>
    <s v="SB"/>
    <s v="S&amp;M"/>
    <s v="Shell Brand"/>
    <m/>
    <s v="CATENEX S 825  - RED - GRANEL"/>
    <x v="0"/>
  </r>
  <r>
    <n v="46128809"/>
    <s v="MOPAR MAXPRO 5W-30 TB 209L"/>
    <s v="209L"/>
    <x v="0"/>
    <s v="GPO"/>
    <s v="S&amp;M"/>
    <s v="FIAT"/>
    <m/>
    <s v="HELIX HX8  5W30 SN GF5 GRANEL"/>
    <x v="0"/>
  </r>
  <r>
    <n v="46128905"/>
    <s v="MOPAR MAXPRO 5W-30 CX 12X1L"/>
    <s v="12x1L"/>
    <x v="0"/>
    <s v="GPO"/>
    <s v="S&amp;M"/>
    <s v="FIAT"/>
    <m/>
    <s v="HELIX HX8  5W30 SN GF5 GRANEL"/>
    <x v="0"/>
  </r>
  <r>
    <n v="40128905"/>
    <s v="VOLVO LUBRIFICANTE SINTÉTICO 75W-90"/>
    <s v="12x1L"/>
    <x v="0"/>
    <s v="GPO"/>
    <s v="S&amp;M"/>
    <s v="VOLVO"/>
    <m/>
    <s v="SPIRAX S6 AXME 75W-90 GRANEL"/>
    <x v="0"/>
  </r>
  <r>
    <n v="47029809"/>
    <s v="RIMULA R6 M 10W-40 BR TB 209L"/>
    <s v="209L"/>
    <x v="0"/>
    <s v="SB"/>
    <s v="S&amp;M"/>
    <s v="Shell Brand"/>
    <m/>
    <s v="RIMULA R6 M 10W40 BR GRANEL"/>
    <x v="0"/>
  </r>
  <r>
    <n v="46129905"/>
    <s v="MOPAR MAXPRO SYNTHETIC 0W-30 CX 12X1L"/>
    <s v="12x1L"/>
    <x v="0"/>
    <s v="GPO"/>
    <s v="S&amp;M"/>
    <s v="FIAT"/>
    <m/>
    <s v="MOPAR MAXPRO SYNTHETIC 0W-30  GRANEL"/>
    <x v="0"/>
  </r>
  <r>
    <n v="40129905"/>
    <s v="VOLVO PENTA SINTETICO 5W-40 CX 12X1L"/>
    <s v="12x1L"/>
    <x v="0"/>
    <s v="GPO"/>
    <s v="S&amp;M"/>
    <s v="VOLVO"/>
    <m/>
    <s v="VOLVO PENTA SINTETICO 5W-40 GRANEL"/>
    <x v="0"/>
  </r>
  <r>
    <n v="40129979"/>
    <s v="VOLVO PENTA LUBRIFICANTE SINTÉTICO 5W-40 TB 1000L (imp)"/>
    <s v="GRANEL"/>
    <x v="0"/>
    <s v="GPO"/>
    <s v="S&amp;M"/>
    <s v="VOLVO"/>
    <m/>
    <s v="Importado"/>
    <x v="1"/>
  </r>
  <r>
    <n v="40130801"/>
    <s v="HD 2167 GRANEL"/>
    <s v="GRANEL"/>
    <x v="0"/>
    <s v="SB"/>
    <s v="S&amp;M"/>
    <s v="Shell Brand"/>
    <m/>
    <s v="Rimula RT4 L 15W-40 (CK-4) GRANEL"/>
    <x v="0"/>
  </r>
  <r>
    <n v="46130809"/>
    <s v="MOPAR MAXPRO SYNT 0W20 (SP/GF-6A) TB209L"/>
    <s v="209L"/>
    <x v="0"/>
    <s v="GPO"/>
    <s v="S&amp;M"/>
    <s v="FIAT"/>
    <m/>
    <s v="SHELL PC2044 0W-20 SN/GF-5 DEXOS1 GRANEL"/>
    <x v="0"/>
  </r>
  <r>
    <n v="52130817"/>
    <s v="GRAXA EXTREMA PRESSÃO SCANIA 18KG"/>
    <s v="18KG"/>
    <x v="0"/>
    <s v="GPO"/>
    <s v="S&amp;M"/>
    <s v="SCANIA"/>
    <m/>
    <s v="GADUS S2 V220 2 BD. 18 KG"/>
    <x v="0"/>
  </r>
  <r>
    <n v="43330855"/>
    <s v="KOMATSU TO 30 FR 20L"/>
    <s v="20L"/>
    <x v="0"/>
    <s v="GPO"/>
    <s v="S&amp;M"/>
    <s v="KOMATSU"/>
    <m/>
    <s v="KOMATSU TO 30 GRANEL"/>
    <x v="0"/>
  </r>
  <r>
    <n v="46130905"/>
    <s v="MOPAR MAXPRO SYNT 0W20 (SP/GF-6A) CX12X1L"/>
    <s v="12x1L"/>
    <x v="0"/>
    <s v="GPO"/>
    <s v="S&amp;M"/>
    <s v="FIAT"/>
    <m/>
    <s v="SHELL PC2044 0W-20 SN/GF-5 DEXOS1 GRANEL"/>
    <x v="0"/>
  </r>
  <r>
    <n v="52131817"/>
    <s v="GRAXA USO GERAL SCANIA 18KG"/>
    <s v="18KG"/>
    <x v="0"/>
    <s v="GPO"/>
    <s v="S&amp;M"/>
    <s v="SCANIA"/>
    <m/>
    <s v="GADUS S1 V160 2 GRANEL"/>
    <x v="0"/>
  </r>
  <r>
    <n v="44531849"/>
    <s v="JD HYDRAU XR TAMBOR"/>
    <s v="55 UGL"/>
    <x v="0"/>
    <s v="GPO"/>
    <s v="S&amp;M"/>
    <s v="JD"/>
    <s v="JD HYDRAU XR"/>
    <s v="Importado"/>
    <x v="1"/>
  </r>
  <r>
    <n v="46131905"/>
    <s v="MOPAR MAXPRO SYNT 5W30 (SP/GF6A) CX12X1L"/>
    <s v="12x1L"/>
    <x v="0"/>
    <s v="GPO"/>
    <s v="S&amp;M"/>
    <s v="FIAT"/>
    <m/>
    <s v="SHELL PC2046 5W-30 SN/GF-5 DEXOS1 GRANEL"/>
    <x v="0"/>
  </r>
  <r>
    <n v="40131909"/>
    <s v="JD HD460 SYNTHETIC GEAR LUBE 12x1 QT"/>
    <s v="1X1QT"/>
    <x v="0"/>
    <s v="GPO"/>
    <s v="S&amp;M"/>
    <s v="JD"/>
    <s v="JD HD460 SYNTHETIC GEAR LUBE"/>
    <s v="Importado"/>
    <x v="1"/>
  </r>
  <r>
    <n v="52132816"/>
    <s v="GADUS S5 V100 2 BD 18KG"/>
    <s v="18KG"/>
    <x v="0"/>
    <s v="SB"/>
    <s v="S&amp;M"/>
    <s v="Shell Brand"/>
    <m/>
    <s v="Importado"/>
    <x v="1"/>
  </r>
  <r>
    <n v="44932849"/>
    <s v="SCANIA OIL STO 2 0 A 75W140 TB 209L"/>
    <s v="209L"/>
    <x v="0"/>
    <s v="GPO"/>
    <s v="S&amp;M"/>
    <s v="SCANIA"/>
    <s v="SCANIA OIL STO 2 0 A 75W140"/>
    <s v="Importado"/>
    <x v="1"/>
  </r>
  <r>
    <n v="44932855"/>
    <s v="SCANIA OIL STO 2 0 A 75W140 FR 20L"/>
    <s v="20L"/>
    <x v="0"/>
    <s v="GPO"/>
    <s v="S&amp;M"/>
    <s v="SCANIA"/>
    <s v="SCANIA OIL STO 2 0 A 75W140"/>
    <s v="SPIRAX S6 AXME 75W-140 GRANEL"/>
    <x v="0"/>
  </r>
  <r>
    <n v="46132905"/>
    <s v="MOPAR MAXPRO SYNT 5W20 (SP/GF6A) CX12X1L"/>
    <s v="12x1L"/>
    <x v="0"/>
    <s v="GPO"/>
    <s v="S&amp;M"/>
    <s v="FIAT"/>
    <m/>
    <s v="MOPAR MAXPRO SYNT 5W20 (SP/GF6A) GRANEL"/>
    <x v="0"/>
  </r>
  <r>
    <n v="40132909"/>
    <s v="JD SYNTHETIC AIR COMP OIL100 20 OZ"/>
    <s v="20OZ"/>
    <x v="0"/>
    <s v="GPO"/>
    <s v="S&amp;M"/>
    <s v="JD"/>
    <s v="JD SYNTHETIC AIR"/>
    <s v="Importado"/>
    <x v="1"/>
  </r>
  <r>
    <n v="45933801"/>
    <s v="SHELL PC 1448 0W30 LOCAL GRANEL"/>
    <s v="GRANEL"/>
    <x v="0"/>
    <s v="SB"/>
    <s v="S&amp;M"/>
    <s v="Shell Brand"/>
    <m/>
    <s v="SHELL PC 1448 0W30 GRANEL"/>
    <x v="0"/>
  </r>
  <r>
    <n v="52133816"/>
    <s v="GADUS S3 HIGH SPEED GREASE BD 18KG"/>
    <s v="18KG"/>
    <x v="0"/>
    <s v="SB"/>
    <s v="S&amp;M"/>
    <s v="Shell Brand"/>
    <m/>
    <s v="Importado"/>
    <x v="1"/>
  </r>
  <r>
    <n v="40133849"/>
    <s v="Corena S4 R 68 TB 209L NEW"/>
    <s v="209L"/>
    <x v="0"/>
    <s v="SB"/>
    <s v="S&amp;M"/>
    <s v="Shell Brand"/>
    <m/>
    <s v="Importado"/>
    <x v="1"/>
  </r>
  <r>
    <n v="44933849"/>
    <s v="SCANIA OIL STO 1 0 GEARBOX 80W90 TB 209L"/>
    <s v="209L"/>
    <x v="1"/>
    <s v="GPO"/>
    <s v="S&amp;M"/>
    <s v="SCANIA"/>
    <s v="SCANIA OIL STO 1 0 GEARBOX 80W90"/>
    <s v="Importado"/>
    <x v="1"/>
  </r>
  <r>
    <n v="44933860"/>
    <s v="SCANIA OIL STO 1 0 GEARBOX 80W90 FR 20L"/>
    <s v="20L"/>
    <x v="1"/>
    <s v="GPO"/>
    <s v="S&amp;M"/>
    <s v="SCANIA"/>
    <s v="SCANIA OIL STO 1 0 GEARBOX 80W90"/>
    <s v="Importado"/>
    <x v="1"/>
  </r>
  <r>
    <n v="40134905"/>
    <s v="CAOA SUPREMUS 5W-30 12x1L"/>
    <s v="12x1L"/>
    <x v="0"/>
    <s v="GPO"/>
    <s v="S&amp;M"/>
    <s v="HYUNDAI"/>
    <m/>
    <s v="HELIX HX8  5W30 SN GF5 GRANEL"/>
    <x v="0"/>
  </r>
  <r>
    <n v="44935801"/>
    <s v="SCANIA OIL E7 ENGINE 15W-40 GRANEL"/>
    <s v="GRANEL"/>
    <x v="0"/>
    <s v="GPO"/>
    <s v="S&amp;M"/>
    <s v="SCANIA"/>
    <s v="SCANIA OIL E7 ENGINE 15W-40"/>
    <s v="RIMULA RT4 X 15W40 SHELL GRANEL"/>
    <x v="0"/>
  </r>
  <r>
    <n v="44535809"/>
    <s v="JD HYDRAU-GARD 68 209L"/>
    <s v="209L"/>
    <x v="0"/>
    <s v="GPO"/>
    <s v="S&amp;M"/>
    <s v="JD"/>
    <s v="JD HYDRAU-GARD 68"/>
    <s v="TELLUS S2 V 68 GRANEL"/>
    <x v="0"/>
  </r>
  <r>
    <n v="44935809"/>
    <s v="SCANIA OIL E7 ENGINE 15W-40 TB 209L"/>
    <s v="209L"/>
    <x v="0"/>
    <s v="GPO"/>
    <s v="S&amp;M"/>
    <s v="SCANIA"/>
    <s v="SCANIA OIL E7 ENGINE 15W-40"/>
    <s v="RIMULA RT4 X 15W40 SHELL GRANEL"/>
    <x v="0"/>
  </r>
  <r>
    <n v="40135849"/>
    <s v="CORENA S4 R 46 TB 209L (IMP)"/>
    <s v="209L"/>
    <x v="0"/>
    <s v="SB"/>
    <s v="S&amp;M"/>
    <s v="Shell Brand"/>
    <m/>
    <s v="Importado"/>
    <x v="1"/>
  </r>
  <r>
    <n v="44535855"/>
    <s v="JD HYDRAU-GARD 68 20L"/>
    <s v="20L"/>
    <x v="0"/>
    <s v="GPO"/>
    <s v="S&amp;M"/>
    <s v="JD"/>
    <s v="JD HYDRAU-GARD 68"/>
    <s v="TELLUS S2 V 68 GRANEL"/>
    <x v="0"/>
  </r>
  <r>
    <n v="44935855"/>
    <s v="SCANIA OIL E7 ENGINE 15W-40 FR 20L"/>
    <s v="20L"/>
    <x v="0"/>
    <s v="GPO"/>
    <s v="S&amp;M"/>
    <s v="SCANIA"/>
    <s v="SCANIA OIL E7 ENGINE 15W-40"/>
    <s v="RIMULA RT4 X 15W40 SHELL GRANEL"/>
    <x v="0"/>
  </r>
  <r>
    <n v="40135860"/>
    <s v="CORENA S4 R 46 BD 20L (IMP)"/>
    <s v="20L"/>
    <x v="0"/>
    <s v="SB"/>
    <s v="S&amp;M"/>
    <s v="Shell Brand"/>
    <m/>
    <s v="Importado"/>
    <x v="1"/>
  </r>
  <r>
    <n v="44535967"/>
    <s v="JD HYDRAU-GARD 68 TB1000"/>
    <s v="1000L"/>
    <x v="0"/>
    <s v="GPO"/>
    <s v="S&amp;M"/>
    <s v="JD"/>
    <s v="JD HYDRAU-GARD 68"/>
    <s v="TELLUS S2 V 68 GRANEL"/>
    <x v="0"/>
  </r>
  <r>
    <n v="44935967"/>
    <s v="SCANIA OIL E7 ENGINE 15W-40 TB 1000 OW"/>
    <s v="1000L"/>
    <x v="0"/>
    <s v="GPO"/>
    <s v="S&amp;M"/>
    <s v="SCANIA"/>
    <s v="SCANIA OIL E7 ENGINE 15W-40"/>
    <s v="RIMULA RT4 X 15W40 SHELL GRANEL"/>
    <x v="0"/>
  </r>
  <r>
    <n v="43136801"/>
    <s v="Helix HX8 SP GF6 5W-30 GRANEL"/>
    <s v="GRANEL"/>
    <x v="0"/>
    <s v="SB"/>
    <s v="S&amp;M"/>
    <s v="Shell Brand"/>
    <m/>
    <s v="HELIX HX8 SP GF6 5W-30 GRANEL"/>
    <x v="0"/>
  </r>
  <r>
    <n v="44936801"/>
    <s v="SCANIA STO 1:0 AXLE 85W-140 GRANEL"/>
    <s v="GRANEL"/>
    <x v="0"/>
    <s v="GPO"/>
    <s v="S&amp;M"/>
    <s v="SCANIA"/>
    <s v="SCANIA STO 1:0 AXLE 85W-140"/>
    <s v="SCANIA STO 1:0 AXLE 85W-140 GRANEL"/>
    <x v="0"/>
  </r>
  <r>
    <n v="45936801"/>
    <s v="SHELL PC 1436 LOCAL GRANEL"/>
    <s v="GRANEL"/>
    <x v="0"/>
    <s v="SB"/>
    <s v="S&amp;M"/>
    <s v="Shell Brand"/>
    <m/>
    <s v="SHELL PC 1436 LOCAL GRANEL"/>
    <x v="0"/>
  </r>
  <r>
    <n v="43136809"/>
    <s v="Helix HX8 SP GF6 5W-30 TB 209L"/>
    <s v="209L"/>
    <x v="0"/>
    <s v="SB"/>
    <s v="S&amp;M"/>
    <s v="Shell Brand"/>
    <m/>
    <s v="HELIX HX8 SP GF6 5W-30 GRANEL"/>
    <x v="0"/>
  </r>
  <r>
    <n v="44936809"/>
    <s v="SCANIA STO 1:0 AXLE 85W-140 TB 209L"/>
    <s v="209L"/>
    <x v="0"/>
    <s v="GPO"/>
    <s v="S&amp;M"/>
    <s v="SCANIA"/>
    <s v="SCANIA STO 1:0 AXLE 85W-140"/>
    <s v="SCANIA STO 1:0 AXLE 85W-140 GRANEL"/>
    <x v="0"/>
  </r>
  <r>
    <n v="44536809"/>
    <s v="VALTRA TRANSMISSION POWER 80W90 TB 209L"/>
    <s v="209L"/>
    <x v="0"/>
    <s v="GPO"/>
    <s v="S&amp;M"/>
    <s v="AGCO"/>
    <m/>
    <s v="SPIRAX S3 AX 80W90 GRANEL"/>
    <x v="0"/>
  </r>
  <r>
    <n v="43336849"/>
    <s v="DIALA S4 ZX-I TB 209L "/>
    <s v="209L"/>
    <x v="0"/>
    <s v="SB"/>
    <s v="S&amp;M"/>
    <s v="Shell Brand"/>
    <m/>
    <s v="Importado"/>
    <x v="1"/>
  </r>
  <r>
    <n v="44936855"/>
    <s v="SCANIA STO 1:0 AXLE 85W-140 FR 20L"/>
    <s v="20L"/>
    <x v="0"/>
    <s v="GPO"/>
    <s v="S&amp;M"/>
    <s v="SCANIA"/>
    <s v="SCANIA STO 1:0 AXLE 85W-140"/>
    <s v="SCANIA STO 1:0 AXLE 85W-140 GRANEL"/>
    <x v="0"/>
  </r>
  <r>
    <n v="44536855"/>
    <s v="VALTRA TRANSMISSION POWER 80W90 FR 20L"/>
    <s v="20L"/>
    <x v="0"/>
    <s v="GPO"/>
    <s v="S&amp;M"/>
    <s v="AGCO"/>
    <m/>
    <s v="SPIRAX S3 AX 80W90 GRANEL"/>
    <x v="0"/>
  </r>
  <r>
    <n v="43136967"/>
    <s v="Helix HX8 SP GF6 5W-30 TB 1000L"/>
    <s v="1000L"/>
    <x v="0"/>
    <s v="SB"/>
    <s v="S&amp;M"/>
    <s v="Shell Brand"/>
    <m/>
    <s v="HELIX HX8 SP GF6 5W-30 GRANEL"/>
    <x v="0"/>
  </r>
  <r>
    <n v="44936967"/>
    <s v="SCANIA STO 1:0 AXLE 85W-140 TB 1000 OW"/>
    <s v="1000L"/>
    <x v="0"/>
    <s v="GPO"/>
    <s v="S&amp;M"/>
    <s v="SCANIA"/>
    <s v="SCANIA STO 1:0 AXLE 85W-140"/>
    <s v="SCANIA STO 1:0 AXLE 85W-140 GRANEL"/>
    <x v="0"/>
  </r>
  <r>
    <n v="44537801"/>
    <s v="VALTRA TRANSMISSION PREMIUM 10W30 GRANEL"/>
    <s v="GRANEL"/>
    <x v="0"/>
    <s v="GPO"/>
    <s v="S&amp;M"/>
    <s v="AGCO"/>
    <m/>
    <s v="SPIRAX S4 TXM GRANEL"/>
    <x v="0"/>
  </r>
  <r>
    <n v="45637809"/>
    <s v="MORLINA S2 B 150 TB 209L EXPO"/>
    <s v="209L"/>
    <x v="0"/>
    <s v="SB"/>
    <s v="EXPO"/>
    <s v="Shell Brand"/>
    <m/>
    <s v="MORLINA S2 B 150 GRANEL EXPO"/>
    <x v="0"/>
  </r>
  <r>
    <n v="45937809"/>
    <s v="NISSAN MOTOR OIL 5W30 TB 209L"/>
    <s v="209L"/>
    <x v="0"/>
    <s v="GPO"/>
    <s v="S&amp;M"/>
    <s v="NISSAN"/>
    <m/>
    <s v="NISSAN MOTOR OIL 5W30 INDUST. GRANEL"/>
    <x v="1"/>
  </r>
  <r>
    <n v="44537809"/>
    <s v="VALTRA TRANSMISSION PREMIUM 10W30 TB209L"/>
    <s v="209L"/>
    <x v="0"/>
    <s v="GPO"/>
    <s v="S&amp;M"/>
    <s v="AGCO"/>
    <m/>
    <s v="SPIRAX S4 TXM GRANEL"/>
    <x v="0"/>
  </r>
  <r>
    <n v="52137816"/>
    <s v="GADUS S3 WIREROPE A BD 18KG"/>
    <s v="18KG"/>
    <x v="0"/>
    <s v="SB"/>
    <s v="S&amp;M"/>
    <s v="Shell Brand"/>
    <m/>
    <s v="Importado"/>
    <x v="1"/>
  </r>
  <r>
    <n v="43337849"/>
    <s v="DIALA S2 ZX-A TAMBOR"/>
    <s v="55 UGL"/>
    <x v="0"/>
    <s v="SB"/>
    <s v="S&amp;M"/>
    <s v="Shell Brand"/>
    <m/>
    <s v="Importado"/>
    <x v="1"/>
  </r>
  <r>
    <n v="44537855"/>
    <s v="VALTRA TRANSMISSION PREMIUM 10W30 FR 20L"/>
    <s v="20L"/>
    <x v="0"/>
    <s v="GPO"/>
    <s v="S&amp;M"/>
    <s v="AGCO"/>
    <m/>
    <s v="SPIRAX S4 TXM GRANEL"/>
    <x v="0"/>
  </r>
  <r>
    <n v="40137905"/>
    <s v="HELIX PROTECT V 5W30 SP/GF6 CX 12X1L"/>
    <s v="12x1L"/>
    <x v="0"/>
    <s v="SB"/>
    <s v="S&amp;M"/>
    <s v="Shell Brand"/>
    <m/>
    <s v="SHELL PC2046 5W-30 SN/GF-5 DEXOS1 GRANEL"/>
    <x v="0"/>
  </r>
  <r>
    <n v="45937905"/>
    <s v="NISSAN MOTOR OIL 5W30 CX 12X1L"/>
    <s v="12x1L"/>
    <x v="0"/>
    <s v="GPO"/>
    <s v="S&amp;M"/>
    <s v="NISSAN"/>
    <m/>
    <s v="NISSAN MOTOR OIL 5W30 INDUST. GRANEL"/>
    <x v="1"/>
  </r>
  <r>
    <n v="44537967"/>
    <s v="VALTRA TRANSMISSION PREMIUM 10W30 1000L"/>
    <s v="1000L"/>
    <x v="0"/>
    <s v="GPO"/>
    <s v="S&amp;M"/>
    <s v="AGCO"/>
    <m/>
    <s v="SPIRAX S4 TXM GRANEL"/>
    <x v="0"/>
  </r>
  <r>
    <n v="43338801"/>
    <s v="DIALA S4 ZX-I OEM GRANEL"/>
    <s v="GRANEL"/>
    <x v="0"/>
    <s v="SB"/>
    <s v="S&amp;M"/>
    <s v="Shell Brand"/>
    <m/>
    <s v="Importado"/>
    <x v="1"/>
  </r>
  <r>
    <n v="43338849"/>
    <s v="DIALA S4 ZX-I OEM TB 209L"/>
    <s v="209L"/>
    <x v="0"/>
    <s v="SB"/>
    <s v="S&amp;M"/>
    <s v="Shell Brand"/>
    <m/>
    <s v="Importado"/>
    <x v="1"/>
  </r>
  <r>
    <n v="40138905"/>
    <s v="HELIX POWER V 0W20 SP/GF6 CX 12X1L"/>
    <s v="12x1L"/>
    <x v="0"/>
    <s v="SB"/>
    <s v="S&amp;M"/>
    <s v="Shell Brand"/>
    <m/>
    <s v="SHELL PC2044 0W-20 SN/GF-5 DEXOS1 GRANEL"/>
    <x v="0"/>
  </r>
  <r>
    <n v="45939809"/>
    <s v="NISSAN SINTETICO 5W30 GF5 LOCAL TB 209L"/>
    <s v="209L"/>
    <x v="0"/>
    <s v="GPO"/>
    <s v="S&amp;M"/>
    <s v="NISSAN"/>
    <m/>
    <s v="SHELL PC 1436 LOCAL GRANEL"/>
    <x v="0"/>
  </r>
  <r>
    <n v="44539809"/>
    <s v="VALTRA TRANSMISSION SUPER TB 209L (NOVO)"/>
    <s v="209L"/>
    <x v="0"/>
    <s v="GPO"/>
    <s v="S&amp;M"/>
    <s v="AGCO"/>
    <m/>
    <s v="WBF 100 NOVO GRANEL"/>
    <x v="0"/>
  </r>
  <r>
    <n v="44539855"/>
    <s v="VALTRA TRANSMISSION SUPER FR 20L (NOVO)"/>
    <s v="20L"/>
    <x v="0"/>
    <s v="GPO"/>
    <s v="S&amp;M"/>
    <s v="AGCO"/>
    <m/>
    <s v="WBF 100 NOVO GRANEL"/>
    <x v="0"/>
  </r>
  <r>
    <n v="44539907"/>
    <s v="VALTRA TRANSMISSION SUPER CX 4X4L (NOVO)"/>
    <s v="4x4L"/>
    <x v="0"/>
    <s v="GPO"/>
    <s v="S&amp;M"/>
    <s v="AGCO"/>
    <m/>
    <s v="WBF 100 NOVO GRANEL"/>
    <x v="0"/>
  </r>
  <r>
    <n v="44539967"/>
    <s v="VALTRA TRANSMISSION SUPER TB 1000L (NOVO)"/>
    <s v="1000L"/>
    <x v="0"/>
    <s v="GPO"/>
    <s v="S&amp;M"/>
    <s v="AGCO"/>
    <m/>
    <s v="WBF 100 NOVO GRANEL"/>
    <x v="0"/>
  </r>
  <r>
    <n v="40940801"/>
    <s v="HD 1297 GRANEL"/>
    <s v="GRANEL"/>
    <x v="0"/>
    <s v="SB"/>
    <s v="S&amp;M"/>
    <s v="Shell Brand"/>
    <m/>
    <s v="HD 1297 GRANEL"/>
    <x v="0"/>
  </r>
  <r>
    <n v="44940801"/>
    <s v="MTF VW 75W GRANEL"/>
    <s v="GRANEL"/>
    <x v="0"/>
    <s v="GPO"/>
    <s v="S&amp;M"/>
    <s v="VW"/>
    <m/>
    <s v="Importado"/>
    <x v="1"/>
  </r>
  <r>
    <n v="40940809"/>
    <s v="HD 1297 TB 209L"/>
    <s v="209L"/>
    <x v="0"/>
    <s v="SB"/>
    <s v="S&amp;M"/>
    <s v="Shell Brand"/>
    <m/>
    <s v="HD 1297 GRANEL"/>
    <x v="0"/>
  </r>
  <r>
    <n v="44440845"/>
    <s v="NAUTILUS PREMIUM OUTBOARD CX 6X0,946 L"/>
    <s v="6X0,946L"/>
    <x v="0"/>
    <s v="SB"/>
    <s v="S&amp;M"/>
    <s v="Shell Brand"/>
    <m/>
    <s v="Importado"/>
    <x v="1"/>
  </r>
  <r>
    <n v="45240849"/>
    <s v="ADVANCE 4T ULTRA 15W50 SN TAMBOR"/>
    <s v="209L"/>
    <x v="0"/>
    <s v="SB"/>
    <s v="S&amp;M"/>
    <s v="Shell Brand"/>
    <m/>
    <s v="Importado"/>
    <x v="1"/>
  </r>
  <r>
    <n v="44940849"/>
    <s v="MTF VW 75W TB 209L"/>
    <s v="209L"/>
    <x v="0"/>
    <s v="GPO"/>
    <s v="S&amp;M"/>
    <s v="VW"/>
    <m/>
    <s v="Importado"/>
    <x v="1"/>
  </r>
  <r>
    <n v="40140905"/>
    <s v="CLASSIC LINE BY MOPAR 20W50 CX 12X1L"/>
    <s v="12x1L"/>
    <x v="0"/>
    <s v="GPO"/>
    <s v="S&amp;M"/>
    <s v="FIAT"/>
    <m/>
    <s v="HELIX HX3 20W50 SL GRANEL"/>
    <x v="0"/>
  </r>
  <r>
    <n v="45940905"/>
    <s v="NISSAN SINTETICO 5W30 GF5 LOCAL CX 12X1L"/>
    <s v="12x1L"/>
    <x v="0"/>
    <s v="GPO"/>
    <s v="S&amp;M"/>
    <s v="NISSAN"/>
    <m/>
    <s v="SHELL PC 1436 LOCAL GRANEL"/>
    <x v="0"/>
  </r>
  <r>
    <n v="45240909"/>
    <s v=" ADVANCE 4T ULTRA 15W50 SN CX12X1L "/>
    <s v="12x1L"/>
    <x v="0"/>
    <s v="SB"/>
    <s v="S&amp;M"/>
    <s v="Shell Brand"/>
    <m/>
    <s v="Importado"/>
    <x v="1"/>
  </r>
  <r>
    <n v="44940909"/>
    <s v="MTF VW 75W CX 12X1L"/>
    <s v="12x1L"/>
    <x v="0"/>
    <s v="GPO"/>
    <s v="S&amp;M"/>
    <s v="VW"/>
    <m/>
    <s v="Importado"/>
    <x v="1"/>
  </r>
  <r>
    <n v="40940967"/>
    <s v="HD 1297 TB 1000L"/>
    <s v="1000L"/>
    <x v="0"/>
    <s v="SB"/>
    <s v="S&amp;M"/>
    <s v="Shell Brand"/>
    <m/>
    <s v="HD 1297 GRANEL"/>
    <x v="0"/>
  </r>
  <r>
    <n v="40941801"/>
    <s v="HD 900 GRANEL"/>
    <s v="GRANEL"/>
    <x v="0"/>
    <s v="SB"/>
    <s v="S&amp;M"/>
    <s v="Shell Brand"/>
    <m/>
    <s v="RIMULA R6 MS 10W40 GRANEL"/>
    <x v="0"/>
  </r>
  <r>
    <n v="43341855"/>
    <s v="MB GEN SAE 10W40 228.51 FR 20L"/>
    <s v="20L"/>
    <x v="2"/>
    <s v="GPO"/>
    <s v="S&amp;M"/>
    <s v="MB"/>
    <m/>
    <s v="Vide aba formulação"/>
    <x v="0"/>
  </r>
  <r>
    <n v="40141905"/>
    <s v="CLASSIC LINE BY MOPAR 15W40 CX 12X1L"/>
    <s v="12x1L"/>
    <x v="0"/>
    <s v="GPO"/>
    <s v="S&amp;M"/>
    <s v="FIAT"/>
    <m/>
    <s v="HELIX HX6 FLEX 15W40 SN GRANEL"/>
    <x v="0"/>
  </r>
  <r>
    <n v="43342809"/>
    <s v="MB GEN SAE 5W30 228.51 LT TB 209L"/>
    <s v="209L"/>
    <x v="0"/>
    <s v="GPO"/>
    <s v="S&amp;M"/>
    <s v="MB"/>
    <m/>
    <s v="HD 1297 GRANEL"/>
    <x v="0"/>
  </r>
  <r>
    <n v="44242809"/>
    <s v="RIMULA R2 40 TB 209L EXPO"/>
    <s v="209L"/>
    <x v="0"/>
    <s v="SB"/>
    <s v="EXPO"/>
    <s v="Shell Brand"/>
    <m/>
    <s v="RIMULA R2 40 GRANEL EXPO"/>
    <x v="0"/>
  </r>
  <r>
    <n v="44242815"/>
    <s v="RIMULA R2 40 BD 5 UGL EXPO"/>
    <s v="5UGL"/>
    <x v="0"/>
    <s v="SB"/>
    <s v="EXPO"/>
    <s v="Shell Brand"/>
    <m/>
    <s v="RIMULA R2 40 GRANEL EXPO"/>
    <x v="0"/>
  </r>
  <r>
    <n v="43342855"/>
    <s v="MB GEN SAE 5W30 228.51 LT FR 20L"/>
    <s v="20L"/>
    <x v="0"/>
    <s v="GPO"/>
    <s v="S&amp;M"/>
    <s v="MB"/>
    <m/>
    <s v="HD 1297 GRANEL"/>
    <x v="0"/>
  </r>
  <r>
    <n v="40142905"/>
    <s v="CLASSIC LINE BY MOPAR 5W30 CX 12X1L"/>
    <s v="12x1L"/>
    <x v="0"/>
    <s v="GPO"/>
    <s v="S&amp;M"/>
    <s v="FIAT"/>
    <m/>
    <s v="HELIX HX8  5W30 SN GF5 GRANEL"/>
    <x v="0"/>
  </r>
  <r>
    <n v="44242905"/>
    <s v="RIMULA R2 40 CX.12X1L EXPO"/>
    <s v="12x1L"/>
    <x v="0"/>
    <s v="SB"/>
    <s v="EXPO"/>
    <s v="Shell Brand"/>
    <m/>
    <s v="RIMULA R2 40 GRANEL EXPO"/>
    <x v="0"/>
  </r>
  <r>
    <n v="43342909"/>
    <s v="MB GEN SAE 5W30 228.51 LT CX 12X1L"/>
    <s v="12x1L"/>
    <x v="0"/>
    <s v="GPO"/>
    <s v="S&amp;M"/>
    <s v="MB"/>
    <m/>
    <s v="Importado"/>
    <x v="1"/>
  </r>
  <r>
    <n v="43542967"/>
    <s v="ALEXIA S6 TB 1000 OW"/>
    <s v="1000L"/>
    <x v="1"/>
    <s v="SB"/>
    <s v="MARINE"/>
    <s v="Shell Brand"/>
    <m/>
    <s v="ALEXIA S6 NOVO GRANEL"/>
    <x v="0"/>
  </r>
  <r>
    <n v="44243801"/>
    <s v="RIMULA R4X 15W40 GRANEL EXPO"/>
    <s v="GRANEL"/>
    <x v="0"/>
    <s v="SB"/>
    <s v="EXPO"/>
    <s v="Shell Brand"/>
    <m/>
    <s v="RIMULA RT4 X 15W40 SHELL GRANEL"/>
    <x v="0"/>
  </r>
  <r>
    <n v="49943801"/>
    <s v="SHELL PC 2106 0W20 GRANEL "/>
    <s v="GRANEL"/>
    <x v="0"/>
    <s v="SB"/>
    <s v="S&amp;M"/>
    <s v="Shell Brand"/>
    <m/>
    <s v="Importado"/>
    <x v="1"/>
  </r>
  <r>
    <n v="44243809"/>
    <s v="RIMULA R4X  15W40 SHELL TB 209L EXPO"/>
    <s v="209L"/>
    <x v="0"/>
    <s v="SB"/>
    <s v="EXPO"/>
    <s v="Shell Brand"/>
    <m/>
    <s v="RIMULA RT4 X 15W40 SHELL GRANEL"/>
    <x v="0"/>
  </r>
  <r>
    <n v="44243815"/>
    <s v="RIMULA R4X 15W40 BD 5 UGL EXPO"/>
    <s v="5UGL"/>
    <x v="0"/>
    <s v="SB"/>
    <s v="EXPO"/>
    <s v="Shell Brand"/>
    <m/>
    <s v="RIMULA RT4 X 15W40 SHELL GRANEL"/>
    <x v="0"/>
  </r>
  <r>
    <n v="44243855"/>
    <s v="RIMULA R4X 15W40 FR 20L EXPO"/>
    <s v="20L"/>
    <x v="0"/>
    <s v="SB"/>
    <s v="EXPO"/>
    <s v="Shell Brand"/>
    <m/>
    <s v="RIMULA RT4 X 15W40 SHELL GRANEL"/>
    <x v="0"/>
  </r>
  <r>
    <n v="40143905"/>
    <s v="CLASSIC LINE BY MOPAR 5W40 CX 12X1L"/>
    <s v="12x1L"/>
    <x v="0"/>
    <s v="GPO"/>
    <s v="S&amp;M"/>
    <s v="FIAT"/>
    <m/>
    <s v="HELIX ULTRA PROF AV 5W40 GRANEL"/>
    <x v="0"/>
  </r>
  <r>
    <n v="43343909"/>
    <s v="MB GEN ATF 236.14 CX 12X1L"/>
    <s v="12x1L"/>
    <x v="0"/>
    <s v="GPO"/>
    <s v="S&amp;M"/>
    <s v="MB"/>
    <m/>
    <s v="Importado"/>
    <x v="1"/>
  </r>
  <r>
    <n v="44243967"/>
    <s v="RIMULA R4X  15W40 TB1000 OW EXPO"/>
    <s v="1000L"/>
    <x v="0"/>
    <s v="SB"/>
    <s v="EXPO"/>
    <s v="Shell Brand"/>
    <m/>
    <s v="RIMULA RT4 X 15W40 SHELL GRANEL"/>
    <x v="0"/>
  </r>
  <r>
    <n v="43544809"/>
    <s v="SHELL SPIRAX S4 TXM EXPO TB 209L"/>
    <s v="209L"/>
    <x v="0"/>
    <s v="SB"/>
    <s v="EXPO"/>
    <s v="Shell Brand"/>
    <m/>
    <s v="SPIRAX S4 TXM GRANEL"/>
    <x v="0"/>
  </r>
  <r>
    <n v="43544855"/>
    <s v="SHELL SPIRAX S4 TXM EXPO FR 20L"/>
    <s v="20L"/>
    <x v="0"/>
    <s v="SB"/>
    <s v="EXPO"/>
    <s v="Shell Brand"/>
    <m/>
    <s v="SPIRAX S4 TXM GRANEL"/>
    <x v="0"/>
  </r>
  <r>
    <n v="43344860"/>
    <s v="TF DCT-F3 236.25 FR 20L"/>
    <s v="20L"/>
    <x v="0"/>
    <s v="GPO"/>
    <s v="S&amp;M"/>
    <s v="MB"/>
    <m/>
    <s v="Importado"/>
    <x v="1"/>
  </r>
  <r>
    <n v="40144905"/>
    <s v="CLASSIC LINE BY MOPAR 5W30 SEMI CX 12X1L"/>
    <s v="12x1L"/>
    <x v="0"/>
    <s v="GPO"/>
    <s v="S&amp;M"/>
    <s v="FIAT"/>
    <m/>
    <s v="HELIX HX7 5W-30 NEW GRANEL"/>
    <x v="0"/>
  </r>
  <r>
    <n v="44945801"/>
    <s v="SCANIA OIL LDF 3 10W40 NOVO GRANEL"/>
    <s v="GRANEL"/>
    <x v="0"/>
    <s v="GPO"/>
    <s v="S&amp;M"/>
    <s v="SCANIA"/>
    <s v="SCANIA OIL LDF 3 10W40"/>
    <s v="RIMULA R6 MS 10W40 GRANEL"/>
    <x v="0"/>
  </r>
  <r>
    <n v="44545801"/>
    <s v="SPIRAX S6 AXME 75W-140 GRANEL"/>
    <s v="GRANEL"/>
    <x v="0"/>
    <s v="SB"/>
    <s v="S&amp;M"/>
    <s v="Shell Brand"/>
    <m/>
    <s v="Importado"/>
    <x v="1"/>
  </r>
  <r>
    <n v="45145801"/>
    <s v="TELLUS S2 V 46 GRANEL"/>
    <s v="GRANEL"/>
    <x v="0"/>
    <s v="SB"/>
    <s v="S&amp;M"/>
    <s v="Shell Brand"/>
    <m/>
    <s v="TELLUS S2 V 46 GRANEL"/>
    <x v="0"/>
  </r>
  <r>
    <n v="43445809"/>
    <s v="CAPRINUS XR 40 TB 209 L"/>
    <s v="209L"/>
    <x v="0"/>
    <s v="SB"/>
    <s v="MARINE"/>
    <s v="Shell Brand"/>
    <m/>
    <s v="CAPRINUS XR 40 GRANEL"/>
    <x v="0"/>
  </r>
  <r>
    <n v="44245809"/>
    <s v="RIMULA R2 50 TB 209L EXPO"/>
    <s v="209L"/>
    <x v="0"/>
    <s v="SB"/>
    <s v="EXPO"/>
    <s v="Shell Brand"/>
    <m/>
    <s v="RIMULA R2 50 GRANEL EXPO"/>
    <x v="0"/>
  </r>
  <r>
    <n v="44945809"/>
    <s v="SCANIA OIL LDF 3 10W40 NOVO TB 209L"/>
    <s v="209L"/>
    <x v="0"/>
    <s v="GPO"/>
    <s v="S&amp;M"/>
    <s v="SCANIA"/>
    <s v="SCANIA OIL LDF 3 10W40"/>
    <s v="RIMULA R6 MS 10W40 GRANEL"/>
    <x v="0"/>
  </r>
  <r>
    <n v="45145809"/>
    <s v="TELLUS S2 V 46 TB 209L"/>
    <s v="209L"/>
    <x v="0"/>
    <s v="SB"/>
    <s v="S&amp;M"/>
    <s v="Shell Brand"/>
    <m/>
    <s v="TELLUS S2 V 46 GRANEL"/>
    <x v="0"/>
  </r>
  <r>
    <n v="44245815"/>
    <s v="RIMULA R2 50 BD 5 UGL EXPO"/>
    <s v="5UGL"/>
    <x v="0"/>
    <s v="SB"/>
    <s v="EXPO"/>
    <s v="Shell Brand"/>
    <m/>
    <s v="RIMULA R2 50 GRANEL EXPO"/>
    <x v="0"/>
  </r>
  <r>
    <n v="43345849"/>
    <s v="MB GEN SAE 5W30 229.51 TB 209L"/>
    <s v="209L"/>
    <x v="0"/>
    <s v="GPO"/>
    <s v="S&amp;M"/>
    <s v="MB"/>
    <m/>
    <s v="Importado"/>
    <x v="1"/>
  </r>
  <r>
    <n v="44545849"/>
    <s v="SPIRAX S6 AXME 75W-140 TB 209L"/>
    <s v="209L"/>
    <x v="0"/>
    <s v="SB"/>
    <s v="S&amp;M"/>
    <s v="Shell Brand"/>
    <m/>
    <s v="Importado"/>
    <x v="1"/>
  </r>
  <r>
    <n v="44245855"/>
    <s v="RIMULA R2 50 FR 20L EXPO"/>
    <s v="20L"/>
    <x v="0"/>
    <s v="SB"/>
    <s v="EXPO"/>
    <s v="Shell Brand"/>
    <m/>
    <s v="RIMULA R2 50 GRANEL EXPO"/>
    <x v="0"/>
  </r>
  <r>
    <n v="44945855"/>
    <s v="SCANIA OIL LDF 3 10W40 NOVO FR 20L"/>
    <s v="20L"/>
    <x v="0"/>
    <s v="GPO"/>
    <s v="S&amp;M"/>
    <s v="SCANIA"/>
    <s v="SCANIA OIL LDF 3 10W40"/>
    <s v="RIMULA R6 MS 10W40 GRANEL"/>
    <x v="0"/>
  </r>
  <r>
    <n v="45145855"/>
    <s v="TELLUS S2 V 46 FR 20L"/>
    <s v="20L"/>
    <x v="0"/>
    <s v="SB"/>
    <s v="S&amp;M"/>
    <s v="Shell Brand"/>
    <m/>
    <s v="TELLUS S2 V 46 GRANEL"/>
    <x v="0"/>
  </r>
  <r>
    <n v="45245860"/>
    <s v="CORENA S2 P150 BALDE"/>
    <s v="20L"/>
    <x v="1"/>
    <s v="SB"/>
    <s v="S&amp;M"/>
    <s v="Shell Brand"/>
    <m/>
    <s v="Importado"/>
    <x v="1"/>
  </r>
  <r>
    <n v="44545860"/>
    <s v="SPIRAX S6 AXME 75W-140 BALDE"/>
    <s v="20L"/>
    <x v="0"/>
    <s v="SB"/>
    <s v="S&amp;M"/>
    <s v="Shell Brand"/>
    <m/>
    <s v="Importado"/>
    <x v="1"/>
  </r>
  <r>
    <n v="43345909"/>
    <s v="MB GEN SAE 5W30 229.51 CX 12X1L"/>
    <s v="12x1L"/>
    <x v="0"/>
    <s v="GPO"/>
    <s v="S&amp;M"/>
    <s v="MB"/>
    <m/>
    <s v="Importado"/>
    <x v="1"/>
  </r>
  <r>
    <n v="44945967"/>
    <s v="SCANIA OIL LDF 3 10W40 NOVO TB 1000OW"/>
    <s v="1000L"/>
    <x v="0"/>
    <s v="GPO"/>
    <s v="S&amp;M"/>
    <s v="SCANIA"/>
    <s v="SCANIA OIL LDF 3 10W40"/>
    <s v="RIMULA R6 MS 10W40 GRANEL"/>
    <x v="0"/>
  </r>
  <r>
    <n v="45145967"/>
    <s v="TELLUS S2 V 46 TB 1000L"/>
    <s v="1000L"/>
    <x v="0"/>
    <s v="SB"/>
    <s v="S&amp;M"/>
    <s v="Shell Brand"/>
    <m/>
    <s v="TELLUS S2 V 46 GRANEL"/>
    <x v="0"/>
  </r>
  <r>
    <n v="43446809"/>
    <s v="CAPRINUS XR 40  EXPO TB 209L"/>
    <s v="209L"/>
    <x v="0"/>
    <s v="SB"/>
    <s v="EXPO"/>
    <s v="Shell Brand"/>
    <m/>
    <s v="CAPRINUS XR 40 GRANEL"/>
    <x v="0"/>
  </r>
  <r>
    <n v="43346855"/>
    <s v="KOMATSU HO 46 FR 20L"/>
    <s v="20L"/>
    <x v="0"/>
    <s v="GPO"/>
    <s v="S&amp;M"/>
    <s v="KOMATSU"/>
    <m/>
    <s v="KOMATSU HO 46 GRANEL"/>
    <x v="0"/>
  </r>
  <r>
    <n v="49946909"/>
    <s v="JD GL-5 80W140 SYNT GEAR CX 12X0,946L"/>
    <s v="12x1L"/>
    <x v="0"/>
    <s v="GPO"/>
    <s v="S&amp;M"/>
    <s v="JD"/>
    <s v="JD GL-5 80W-140 Synthetic Gear Lube"/>
    <s v="Importado"/>
    <x v="1"/>
  </r>
  <r>
    <n v="43346967"/>
    <s v="Komatsu HO46-HM"/>
    <s v="1000L"/>
    <x v="0"/>
    <s v="GPO"/>
    <s v="S&amp;M"/>
    <s v="KOMATSU"/>
    <m/>
    <s v="KOMATSU HO 46 GRANEL"/>
    <x v="0"/>
  </r>
  <r>
    <n v="51047807"/>
    <s v="RETINAX LX 2 INA IMPORTADO TAMBOR"/>
    <s v="180 KG"/>
    <x v="0"/>
    <s v="SB"/>
    <s v="S&amp;M"/>
    <s v="Shell Brand"/>
    <m/>
    <s v="Importado"/>
    <x v="1"/>
  </r>
  <r>
    <n v="51047816"/>
    <s v="RETINAX LX 2 INA IMPORTADO BALDE"/>
    <s v="20KG"/>
    <x v="0"/>
    <s v="SB"/>
    <s v="S&amp;M"/>
    <s v="Shell Brand"/>
    <m/>
    <s v="Importado"/>
    <x v="1"/>
  </r>
  <r>
    <n v="44947855"/>
    <s v="SCANIA STO 1 0 GEARBOX 80W90 FR 20L"/>
    <s v="20L"/>
    <x v="2"/>
    <s v="GPO"/>
    <s v="S&amp;M"/>
    <s v="SCANIA"/>
    <s v="SCANIA OIL STO 1 0 GEARBOX 80W90"/>
    <s v="SPIRAX S3 AD 80W90 GRANEL"/>
    <x v="0"/>
  </r>
  <r>
    <n v="45247860"/>
    <s v="CORENA S2 P 100 BALDE"/>
    <s v="20L"/>
    <x v="0"/>
    <s v="SB"/>
    <s v="S&amp;M"/>
    <s v="Shell Brand"/>
    <m/>
    <s v="Importado"/>
    <x v="1"/>
  </r>
  <r>
    <n v="43347860"/>
    <s v="SHELL SPIRAX S5 ATE 236.26 FR 20L"/>
    <s v="20L"/>
    <x v="0"/>
    <s v="GPO"/>
    <s v="S&amp;M"/>
    <s v="MB"/>
    <m/>
    <s v="Importado"/>
    <x v="1"/>
  </r>
  <r>
    <n v="40147905"/>
    <s v="HONDA GPO 4T SEMI-SYN 10W-30 (MA) CX12X1L EXPO"/>
    <s v="12x1L"/>
    <x v="0"/>
    <s v="GPO"/>
    <s v="EXPO"/>
    <s v="HONDA"/>
    <m/>
    <s v="HONDA GPO 4T SEMISYN 10W30 GRANEL"/>
    <x v="0"/>
  </r>
  <r>
    <n v="45248860"/>
    <s v="CORENA S4 P 100 BALDE"/>
    <s v="20L"/>
    <x v="0"/>
    <s v="SB"/>
    <s v="S&amp;M"/>
    <s v="Shell Brand"/>
    <m/>
    <s v="Importado"/>
    <x v="1"/>
  </r>
  <r>
    <n v="43348909"/>
    <s v="MB GEN FE ATF 236.15 CX 12X1L"/>
    <s v="12x1L"/>
    <x v="0"/>
    <s v="GPO"/>
    <s v="S&amp;M"/>
    <s v="MB"/>
    <m/>
    <s v="Importado"/>
    <x v="1"/>
  </r>
  <r>
    <n v="43548979"/>
    <s v="KOMATSU EO 15W40 LA CK4 TB 1000L"/>
    <s v="1000L"/>
    <x v="0"/>
    <s v="GPO"/>
    <s v="S&amp;M"/>
    <s v="KOMATSU"/>
    <m/>
    <s v="Importado"/>
    <x v="1"/>
  </r>
  <r>
    <n v="46129809"/>
    <s v="MOPAR MAXPRO SYNTHETIC 0W-30 TB 209L"/>
    <s v="209L"/>
    <x v="0"/>
    <s v="GPO"/>
    <s v="S&amp;M"/>
    <s v="FIAT"/>
    <m/>
    <s v="MOPAR MAXPRO SYNTHETIC 0W-30  GRANEL"/>
    <x v="0"/>
  </r>
  <r>
    <n v="43349849"/>
    <s v="MB ATF DCT 236.21 TB 209L"/>
    <s v="209L"/>
    <x v="2"/>
    <s v="GPO"/>
    <s v="S&amp;M"/>
    <s v="MB"/>
    <m/>
    <s v="Importado"/>
    <x v="1"/>
  </r>
  <r>
    <n v="43349909"/>
    <s v="MB ATF DCT 236.21 CX 12X1L"/>
    <s v="12x1L"/>
    <x v="0"/>
    <s v="GPO"/>
    <s v="S&amp;M"/>
    <s v="MB"/>
    <m/>
    <s v="Importado"/>
    <x v="1"/>
  </r>
  <r>
    <n v="43350809"/>
    <s v="MB GEN SAE 5W40 229.5 TB 209L"/>
    <s v="209L"/>
    <x v="0"/>
    <s v="GPO"/>
    <s v="S&amp;M"/>
    <s v="MB"/>
    <m/>
    <s v="Vide aba formulação"/>
    <x v="0"/>
  </r>
  <r>
    <n v="45250849"/>
    <s v="CORENA S4 R 68 TB 209L"/>
    <s v="209L"/>
    <x v="0"/>
    <s v="SB"/>
    <s v="S&amp;M"/>
    <s v="Shell Brand"/>
    <m/>
    <s v="Importado"/>
    <x v="1"/>
  </r>
  <r>
    <n v="44550849"/>
    <s v="JD HYDRAU-GARD 46 209L"/>
    <s v="209L"/>
    <x v="0"/>
    <s v="GPO"/>
    <s v="S&amp;M"/>
    <s v="JD"/>
    <s v="JD HYDRAU-GARD 68"/>
    <s v="Importado"/>
    <x v="1"/>
  </r>
  <r>
    <n v="45250860"/>
    <s v="CORENA S4 R 68 BALDE"/>
    <s v="20L"/>
    <x v="0"/>
    <s v="SB"/>
    <s v="S&amp;M"/>
    <s v="Shell Brand"/>
    <m/>
    <s v="Importado"/>
    <x v="1"/>
  </r>
  <r>
    <n v="43350909"/>
    <s v="MB GEN SAE 5W40 229.5 CX 12X1L"/>
    <s v="12x1L"/>
    <x v="0"/>
    <s v="GPO"/>
    <s v="S&amp;M"/>
    <s v="MB"/>
    <m/>
    <s v="Importado"/>
    <x v="1"/>
  </r>
  <r>
    <n v="51450999"/>
    <s v="VALVULA TACTIC EMV DRIVE UNIT CX 10x1"/>
    <s v="3,6L"/>
    <x v="1"/>
    <s v="SB"/>
    <s v="S&amp;M"/>
    <s v="Shell Brand"/>
    <m/>
    <s v="Importado"/>
    <x v="1"/>
  </r>
  <r>
    <n v="41051809"/>
    <s v="HELIX HX8 PROFESSIONAL AG 0W-20 TB 209L"/>
    <s v="209L"/>
    <x v="0"/>
    <s v="SB"/>
    <s v="S&amp;M"/>
    <s v="Shell Brand"/>
    <m/>
    <s v="SHELL PC2044 0W-20 SN/GF-5 DEXOS1 GRANEL"/>
    <x v="0"/>
  </r>
  <r>
    <n v="41051905"/>
    <s v="HELIX HX8 PROFESSIONAL AG 0W-20 CX 12X1L"/>
    <s v="12x1L"/>
    <x v="0"/>
    <s v="SB"/>
    <s v="S&amp;M"/>
    <s v="Shell Brand"/>
    <m/>
    <s v="SHELL PC2044 0W-20 SN/GF-5 DEXOS1 GRANEL"/>
    <x v="0"/>
  </r>
  <r>
    <n v="51451999"/>
    <s v="VALVULA TACTIC EMV DRIVE UNIT N CX 10x1"/>
    <s v="10X1UN"/>
    <x v="0"/>
    <s v="SB"/>
    <s v="S&amp;M"/>
    <s v="Shell Brand"/>
    <m/>
    <s v="Importado"/>
    <x v="1"/>
  </r>
  <r>
    <n v="44452801"/>
    <s v="ATLAS COPCO ROTO INJECT FLUID GRANEL"/>
    <s v="GRANEL"/>
    <x v="0"/>
    <s v="GPO"/>
    <s v="S&amp;M"/>
    <s v="ATLAS"/>
    <m/>
    <s v="ATLAS COPCO ROTO INJECT FLUID GRANEL"/>
    <x v="0"/>
  </r>
  <r>
    <n v="43352801"/>
    <s v="MYSELLA S3 N40 GRANEL"/>
    <s v="GRANEL"/>
    <x v="0"/>
    <s v="SB"/>
    <s v="S&amp;M"/>
    <s v="Shell Brand"/>
    <m/>
    <s v="MYSELLA S3 N40 GRANEL"/>
    <x v="0"/>
  </r>
  <r>
    <n v="43352809"/>
    <s v="MYSELLA S3 N40 TB 209L"/>
    <s v="209L"/>
    <x v="0"/>
    <s v="SB"/>
    <s v="S&amp;M"/>
    <s v="Shell Brand"/>
    <m/>
    <s v="MYSELLA S3 N40 GRANEL"/>
    <x v="0"/>
  </r>
  <r>
    <n v="41053809"/>
    <s v="HELIX ULTRA PROF AV 5W40 TB 209L"/>
    <s v="209L"/>
    <x v="0"/>
    <s v="SB"/>
    <s v="S&amp;M"/>
    <s v="Shell Brand"/>
    <m/>
    <s v="HELIX ULTRA PROF AV 5W40 GRANEL"/>
    <x v="0"/>
  </r>
  <r>
    <n v="41053905"/>
    <s v="HELIX ULTRA PROF AV 5W40 CX 12X1L"/>
    <s v="12x1L"/>
    <x v="0"/>
    <s v="SB"/>
    <s v="S&amp;M"/>
    <s v="Shell Brand"/>
    <m/>
    <s v="HELIX ULTRA PROF AV 5W40 GRANEL"/>
    <x v="0"/>
  </r>
  <r>
    <n v="43354801"/>
    <s v="MYSELLA S5 N40 GRANEL"/>
    <s v="GRANEL"/>
    <x v="0"/>
    <s v="SB"/>
    <s v="S&amp;M"/>
    <s v="Shell Brand"/>
    <m/>
    <s v="MYSELLA S5 N40 GRANEL"/>
    <x v="0"/>
  </r>
  <r>
    <n v="52354807"/>
    <s v="SKF GHG 180KG"/>
    <s v="180 KG"/>
    <x v="0"/>
    <s v="SB"/>
    <s v="S&amp;M"/>
    <s v="Shell Brand"/>
    <m/>
    <s v="Importado"/>
    <x v="1"/>
  </r>
  <r>
    <n v="43354809"/>
    <s v="MYSELLA S5 N40 TB 209L"/>
    <s v="209L"/>
    <x v="0"/>
    <s v="SB"/>
    <s v="S&amp;M"/>
    <s v="Shell Brand"/>
    <m/>
    <s v="MYSELLA S5 N40 GRANEL"/>
    <x v="0"/>
  </r>
  <r>
    <n v="41054905"/>
    <s v="HELIX HX7 10W40 SN NEW CX 12X1L"/>
    <s v="12x1L"/>
    <x v="1"/>
    <s v="SB"/>
    <s v="S&amp;M"/>
    <s v="Shell Brand"/>
    <m/>
    <s v="HELIX HX7 10W40 SN NEW GRANEL"/>
    <x v="0"/>
  </r>
  <r>
    <n v="43355801"/>
    <s v="MYSELLA S5 S40 GRANEL"/>
    <s v="GRANEL"/>
    <x v="0"/>
    <s v="SB"/>
    <s v="S&amp;M"/>
    <s v="Shell Brand"/>
    <m/>
    <s v="MYSELLA S5 S40 GRANEL"/>
    <x v="0"/>
  </r>
  <r>
    <n v="43355809"/>
    <s v="MYSELLA S5 S40 TB 209L"/>
    <s v="209L"/>
    <x v="0"/>
    <s v="SB"/>
    <s v="MARINE"/>
    <s v="Shell Brand"/>
    <m/>
    <s v="MYSELLA S5 S40 GRANEL"/>
    <x v="0"/>
  </r>
  <r>
    <n v="43355849"/>
    <s v="SCANIA OIL LDF-4 TB 209L"/>
    <s v="209L"/>
    <x v="0"/>
    <s v="GPO"/>
    <s v="S&amp;M"/>
    <s v="SCANIA"/>
    <s v="SCANIA OIL LDF-4"/>
    <s v="Importado"/>
    <x v="1"/>
  </r>
  <r>
    <n v="44455849"/>
    <s v="SPIRAX S6 ATF VM PLUS TB 209L"/>
    <s v="209L"/>
    <x v="0"/>
    <s v="SB"/>
    <s v="S&amp;M"/>
    <s v="Shell Brand"/>
    <m/>
    <s v="Importado"/>
    <x v="1"/>
  </r>
  <r>
    <n v="43355967"/>
    <s v="MYSELLA S5 S40 TB 1000OW"/>
    <s v="1000L"/>
    <x v="0"/>
    <s v="SB"/>
    <s v="MARINE"/>
    <s v="Shell Brand"/>
    <m/>
    <s v="MYSELLA S5 S40 GRANEL"/>
    <x v="0"/>
  </r>
  <r>
    <n v="52356807"/>
    <s v="GADUS 1582 170KG"/>
    <s v="170KG"/>
    <x v="0"/>
    <s v="SB"/>
    <s v="S&amp;M"/>
    <s v="Shell Brand"/>
    <m/>
    <s v="Importado"/>
    <x v="1"/>
  </r>
  <r>
    <n v="45656809"/>
    <s v="TELLUS S2 V 100 TB 209L"/>
    <s v="209L"/>
    <x v="0"/>
    <s v="SB"/>
    <s v="S&amp;M"/>
    <s v="Shell Brand"/>
    <m/>
    <s v="TELLUS S2 V 100 GRANEL"/>
    <x v="0"/>
  </r>
  <r>
    <n v="43356849"/>
    <s v="SCANIA OIL MTF 75W-80 TB 2O9L"/>
    <s v="209L"/>
    <x v="0"/>
    <s v="GPO"/>
    <s v="S&amp;M"/>
    <s v="SCANIA"/>
    <s v="SCANIA OIL MTF 75W-80"/>
    <s v="Importado"/>
    <x v="1"/>
  </r>
  <r>
    <n v="44456860"/>
    <s v="SPIRAX S6 GXME 75W80 20L"/>
    <s v="20L"/>
    <x v="0"/>
    <s v="SB"/>
    <s v="S&amp;M"/>
    <s v="Shell Brand"/>
    <m/>
    <s v="Importado"/>
    <x v="1"/>
  </r>
  <r>
    <n v="43356979"/>
    <s v="SCANIA OIL MTF 75W-80 TB 1000L"/>
    <s v="1000L"/>
    <x v="0"/>
    <s v="GPO"/>
    <s v="S&amp;M"/>
    <s v="SCANIA"/>
    <s v="SCANIA OIL MTF 75W-80"/>
    <s v="Importado"/>
    <x v="1"/>
  </r>
  <r>
    <n v="49757801"/>
    <s v="WBF 100 NOVO GRANEL"/>
    <s v="GRANEL"/>
    <x v="0"/>
    <s v="SB"/>
    <s v="S&amp;M"/>
    <s v="Shell Brand"/>
    <m/>
    <s v="WBF 100 NOVO GRANEL"/>
    <x v="0"/>
  </r>
  <r>
    <n v="45657809"/>
    <s v="OMALA S2 G 100 TB 209L"/>
    <s v="209L"/>
    <x v="0"/>
    <s v="SB"/>
    <s v="S&amp;M"/>
    <s v="Shell Brand"/>
    <m/>
    <s v="OMALA S2 G 100 GRANEL"/>
    <x v="0"/>
  </r>
  <r>
    <n v="49757809"/>
    <s v="WBF 100 NOVO TB 209L"/>
    <s v="209L"/>
    <x v="0"/>
    <s v="SB"/>
    <s v="S&amp;M"/>
    <s v="Shell Brand"/>
    <m/>
    <s v="WBF 100 NOVO GRANEL"/>
    <x v="0"/>
  </r>
  <r>
    <n v="45657855"/>
    <s v="OMALA S2 G 100 FR 20L"/>
    <s v="20L"/>
    <x v="0"/>
    <s v="SB"/>
    <s v="S&amp;M"/>
    <s v="Shell Brand"/>
    <m/>
    <s v="OMALA S2 G 100 GRANEL"/>
    <x v="0"/>
  </r>
  <r>
    <n v="49757855"/>
    <s v="WBF 100 NOVO FR. 20LT"/>
    <s v="20L"/>
    <x v="0"/>
    <s v="SB"/>
    <s v="S&amp;M"/>
    <s v="Shell Brand"/>
    <m/>
    <s v="WBF 100 NOVO GRANEL"/>
    <x v="0"/>
  </r>
  <r>
    <n v="43357860"/>
    <s v="MB AXLE OIL 75W90 235.8 FR 20L"/>
    <s v="20L"/>
    <x v="2"/>
    <s v="GPO"/>
    <s v="S&amp;M"/>
    <s v="MB"/>
    <m/>
    <s v="Importado"/>
    <x v="1"/>
  </r>
  <r>
    <n v="49757907"/>
    <s v="WBF 100 NOVO CX 4X4L"/>
    <s v="4x4L"/>
    <x v="0"/>
    <s v="SB"/>
    <s v="S&amp;M"/>
    <s v="Shell Brand"/>
    <m/>
    <s v="WBF 100 NOVO GRANEL"/>
    <x v="0"/>
  </r>
  <r>
    <n v="45257909"/>
    <s v="SPIRAX S2 ALS 85W-140 12X1L"/>
    <s v="12x1L"/>
    <x v="0"/>
    <s v="SB"/>
    <s v="S&amp;M"/>
    <s v="Shell Brand"/>
    <m/>
    <s v="Importado"/>
    <x v="1"/>
  </r>
  <r>
    <n v="45658801"/>
    <s v="OMALA S2 G 150 GRANEL"/>
    <s v="GRANEL"/>
    <x v="0"/>
    <s v="SB"/>
    <s v="S&amp;M"/>
    <s v="Shell Brand"/>
    <m/>
    <s v="OMALA S2 G 150 GRANEL"/>
    <x v="0"/>
  </r>
  <r>
    <n v="45658809"/>
    <s v="OMALA S2 G 150 TB 209L"/>
    <s v="209L"/>
    <x v="0"/>
    <s v="SB"/>
    <s v="S&amp;M"/>
    <s v="Shell Brand"/>
    <m/>
    <s v="OMALA S2 G 150 GRANEL"/>
    <x v="0"/>
  </r>
  <r>
    <n v="45258845"/>
    <s v="SPIRAX S3 ATF MD3 CX 6 X 1L"/>
    <n v="5.6760000000000002"/>
    <x v="0"/>
    <s v="SB"/>
    <s v="S&amp;M"/>
    <s v="Shell Brand"/>
    <m/>
    <s v="Importado"/>
    <x v="1"/>
  </r>
  <r>
    <n v="45258849"/>
    <s v="SPIRAX S3 ATF MD3 TAMBOR"/>
    <s v="55 UGL"/>
    <x v="0"/>
    <s v="SB"/>
    <s v="S&amp;M"/>
    <s v="Shell Brand"/>
    <m/>
    <s v="Importado"/>
    <x v="1"/>
  </r>
  <r>
    <n v="44458849"/>
    <s v="SPIRAX S6  ATF A 295 TB 209L"/>
    <s v="209L"/>
    <x v="0"/>
    <s v="SB"/>
    <s v="S&amp;M"/>
    <s v="Shell Brand"/>
    <m/>
    <s v="Importado"/>
    <x v="1"/>
  </r>
  <r>
    <n v="45658855"/>
    <s v="OMALA S2 G 150 FR. 20LT."/>
    <s v="20L"/>
    <x v="0"/>
    <s v="SB"/>
    <s v="S&amp;M"/>
    <s v="Shell Brand"/>
    <m/>
    <s v="OMALA S2 G 150 GRANEL"/>
    <x v="0"/>
  </r>
  <r>
    <n v="45258860"/>
    <s v="SPIRAX S3 ATF MD3 BALDE"/>
    <s v="20L"/>
    <x v="0"/>
    <s v="SB"/>
    <s v="S&amp;M"/>
    <s v="Shell Brand"/>
    <m/>
    <s v="Importado"/>
    <x v="1"/>
  </r>
  <r>
    <n v="45658967"/>
    <s v=" OMALA S2 G 150 TB1000 OW"/>
    <s v="1000L"/>
    <x v="0"/>
    <s v="SB"/>
    <s v="S&amp;M"/>
    <s v="Shell Brand"/>
    <m/>
    <s v="OMALA S2 G 150 GRANEL"/>
    <x v="0"/>
  </r>
  <r>
    <n v="44459801"/>
    <s v="SPIRAX S6 ATF D6 GRANEL"/>
    <s v="GRANEL"/>
    <x v="0"/>
    <s v="SB"/>
    <s v="S&amp;M"/>
    <s v="Shell Brand"/>
    <m/>
    <s v="Importado"/>
    <x v="1"/>
  </r>
  <r>
    <n v="45659809"/>
    <s v="OMALA S2 G 220 TB 209L"/>
    <s v="209L"/>
    <x v="0"/>
    <s v="SB"/>
    <s v="S&amp;M"/>
    <s v="Shell Brand"/>
    <m/>
    <s v="OMALA S2 G 220 GRANEL"/>
    <x v="0"/>
  </r>
  <r>
    <n v="45659855"/>
    <s v="OMALA S2 G 220 FR. 20LT."/>
    <s v="20L"/>
    <x v="0"/>
    <s v="SB"/>
    <s v="S&amp;M"/>
    <s v="Shell Brand"/>
    <m/>
    <s v="OMALA S2 G 220 GRANEL"/>
    <x v="0"/>
  </r>
  <r>
    <n v="43560801"/>
    <s v="HELIX HX5 15W40 (2450) SL GRANEL"/>
    <s v="GRANEL"/>
    <x v="0"/>
    <s v="SB"/>
    <s v="S&amp;M"/>
    <s v="Shell Brand"/>
    <m/>
    <s v="HELIX HX5 15W40 (2450) SL GRANEL"/>
    <x v="0"/>
  </r>
  <r>
    <n v="43060801"/>
    <s v="SPIRAX S3 AX 80W90 GRANEL"/>
    <s v="GRANEL"/>
    <x v="0"/>
    <s v="SB"/>
    <s v="S&amp;M"/>
    <s v="Shell Brand"/>
    <m/>
    <s v="SPIRAX S3 AX 80W90 GRANEL"/>
    <x v="0"/>
  </r>
  <r>
    <n v="45260801"/>
    <s v="SPIRAX S6 AXME 75W-90 GRANEL"/>
    <s v="GRANEL"/>
    <x v="0"/>
    <s v="SB"/>
    <s v="S&amp;M"/>
    <s v="Shell Brand"/>
    <m/>
    <s v="Importado"/>
    <x v="1"/>
  </r>
  <r>
    <n v="45660809"/>
    <s v="OMALA S2 G 320 TB 209L"/>
    <s v="209L"/>
    <x v="0"/>
    <s v="SB"/>
    <s v="S&amp;M"/>
    <s v="Shell Brand"/>
    <m/>
    <s v="OMALA S2 G 320 GRANEL"/>
    <x v="0"/>
  </r>
  <r>
    <n v="43060809"/>
    <s v="SPIRAX S3 AX 80W90 TB 209L"/>
    <s v="209L"/>
    <x v="0"/>
    <s v="SB"/>
    <s v="S&amp;M"/>
    <s v="Shell Brand"/>
    <m/>
    <s v="SPIRAX S3 AX 80W90 GRANEL"/>
    <x v="0"/>
  </r>
  <r>
    <n v="45260849"/>
    <s v="SPIRAX S6 AXME 75W-90 TB 209L"/>
    <s v="209L"/>
    <x v="0"/>
    <s v="SB"/>
    <s v="S&amp;M"/>
    <s v="Shell Brand"/>
    <m/>
    <s v="Importado"/>
    <x v="1"/>
  </r>
  <r>
    <n v="45660855"/>
    <s v="OMALA S2 G 320 FR. 20LT."/>
    <s v="20L"/>
    <x v="0"/>
    <s v="SB"/>
    <s v="S&amp;M"/>
    <s v="Shell Brand"/>
    <m/>
    <s v="OMALA S2 G 320 GRANEL"/>
    <x v="0"/>
  </r>
  <r>
    <n v="43060855"/>
    <s v="SPIRAX S3 AX 80W90 FR. 20LT."/>
    <s v="20L"/>
    <x v="0"/>
    <s v="SB"/>
    <s v="S&amp;M"/>
    <s v="Shell Brand"/>
    <m/>
    <s v="SPIRAX S3 AX 80W90 GRANEL"/>
    <x v="0"/>
  </r>
  <r>
    <n v="45260860"/>
    <s v="SPIRAX S6 AXME 75W-90 BALDE"/>
    <s v="20L"/>
    <x v="0"/>
    <s v="SB"/>
    <s v="S&amp;M"/>
    <s v="Shell Brand"/>
    <m/>
    <s v="Importado"/>
    <x v="1"/>
  </r>
  <r>
    <n v="47061801"/>
    <s v="ALEXIA 50 GRANEL"/>
    <s v="GRANEL"/>
    <x v="0"/>
    <s v="SB"/>
    <s v="S&amp;M"/>
    <s v="Shell Brand"/>
    <m/>
    <s v="ALEXIA 50 GRANEL"/>
    <x v="0"/>
  </r>
  <r>
    <n v="47061809"/>
    <s v="ALEXIA 50 TB 209L"/>
    <s v="209L"/>
    <x v="0"/>
    <s v="SB"/>
    <s v="MARINE"/>
    <s v="Shell Brand"/>
    <m/>
    <s v="ALEXIA 50 GRANEL"/>
    <x v="0"/>
  </r>
  <r>
    <n v="45661809"/>
    <s v="OMALA S2 G 68 TB 209L"/>
    <s v="209L"/>
    <x v="0"/>
    <s v="SB"/>
    <s v="S&amp;M"/>
    <s v="Shell Brand"/>
    <m/>
    <s v="OMALA S2 G 68 GRANEL"/>
    <x v="0"/>
  </r>
  <r>
    <n v="43061809"/>
    <s v="SPIRAX S3 AD 80W90 TB 209L"/>
    <s v="209L"/>
    <x v="0"/>
    <s v="SB"/>
    <s v="S&amp;M"/>
    <s v="Shell Brand"/>
    <s v="SPIRAX S3 AD 80W90"/>
    <s v="SPIRAX S3 AD 80W90 GRANEL"/>
    <x v="0"/>
  </r>
  <r>
    <n v="45261849"/>
    <s v="CORENA S4 R 46 TAMBOR"/>
    <s v="55 UGL"/>
    <x v="0"/>
    <s v="SB"/>
    <s v="S&amp;M"/>
    <s v="Shell Brand"/>
    <m/>
    <s v="Importado"/>
    <x v="1"/>
  </r>
  <r>
    <n v="43061855"/>
    <s v="SPIRAX S3 AD 80W90 FR 20L"/>
    <s v="20L"/>
    <x v="0"/>
    <s v="SB"/>
    <s v="S&amp;M"/>
    <s v="Shell Brand"/>
    <s v="SPIRAX S3 AD 80W90"/>
    <s v="SPIRAX S3 AD 80W90 GRANEL"/>
    <x v="0"/>
  </r>
  <r>
    <n v="47061967"/>
    <s v="ALEXIA 50 TB1000 OW"/>
    <s v="1000L"/>
    <x v="0"/>
    <s v="SB"/>
    <s v="MARINE"/>
    <s v="Shell Brand"/>
    <m/>
    <s v="ALEXIA 50 GRANEL"/>
    <x v="0"/>
  </r>
  <r>
    <n v="45662809"/>
    <s v="MORLINA S2 B 150 TB 209L"/>
    <s v="209L"/>
    <x v="0"/>
    <s v="SB"/>
    <s v="S&amp;M"/>
    <s v="Shell Brand"/>
    <m/>
    <s v="MORLINA S2 B 150 GRANEL"/>
    <x v="0"/>
  </r>
  <r>
    <n v="48862849"/>
    <s v="MELINA 30 TB 209L"/>
    <s v="209L"/>
    <x v="0"/>
    <s v="SB"/>
    <s v="S&amp;M"/>
    <s v="Shell Brand"/>
    <m/>
    <s v="Importado"/>
    <x v="1"/>
  </r>
  <r>
    <n v="49662849"/>
    <s v="TURBO S4 GX 32 TB 209L"/>
    <s v="209L"/>
    <x v="0"/>
    <s v="SB"/>
    <s v="S&amp;M"/>
    <s v="Shell Brand"/>
    <m/>
    <s v="Importado"/>
    <x v="1"/>
  </r>
  <r>
    <n v="44162935"/>
    <s v="CVT FLUID NS-2 CAIXA 6X4"/>
    <s v="6X4L"/>
    <x v="0"/>
    <s v="GPO"/>
    <s v="S&amp;M"/>
    <s v="NISSAN"/>
    <m/>
    <s v="Importado"/>
    <x v="1"/>
  </r>
  <r>
    <n v="41063801"/>
    <s v="HELIX HX6 FLEX 15W40 SN GRANEL"/>
    <s v="GRANEL"/>
    <x v="0"/>
    <s v="SB"/>
    <s v="S&amp;M"/>
    <s v="Shell Brand"/>
    <m/>
    <s v="HELIX HX6 FLEX 15W40 SN GRANEL"/>
    <x v="0"/>
  </r>
  <r>
    <n v="41063809"/>
    <s v="HELIX HX6 FLEX 15W40 SN TB 209L"/>
    <s v="209L"/>
    <x v="0"/>
    <s v="SB"/>
    <s v="S&amp;M"/>
    <s v="Shell Brand"/>
    <m/>
    <s v="HELIX HX6 FLEX 15W40 SN GRANEL"/>
    <x v="0"/>
  </r>
  <r>
    <n v="41063905"/>
    <s v="HELIX HX6 FLEX 15W40 SN CX 12X1L"/>
    <s v="12x1L"/>
    <x v="0"/>
    <s v="SB"/>
    <s v="S&amp;M"/>
    <s v="Shell Brand"/>
    <m/>
    <s v="HELIX HX6 FLEX 15W40 SN GRANEL"/>
    <x v="0"/>
  </r>
  <r>
    <n v="41063967"/>
    <s v="HELIX HX6 FLEX 15W40 SN TB1000L OW"/>
    <s v="1000L"/>
    <x v="0"/>
    <s v="SB"/>
    <s v="S&amp;M"/>
    <s v="Shell Brand"/>
    <m/>
    <s v="HELIX HX6 FLEX 15W40 SN GRANEL"/>
    <x v="0"/>
  </r>
  <r>
    <n v="47064801"/>
    <s v="ALEXIA 40 GRANEL"/>
    <s v="GRANEL"/>
    <x v="0"/>
    <s v="SB"/>
    <s v="S&amp;M"/>
    <s v="Shell Brand"/>
    <m/>
    <s v="ALEXIA 40 GRANEL"/>
    <x v="0"/>
  </r>
  <r>
    <n v="47064809"/>
    <s v="ALEXIA 40 TB 209L"/>
    <s v="209L"/>
    <x v="0"/>
    <s v="SB"/>
    <s v="MARINE"/>
    <s v="Shell Brand"/>
    <m/>
    <s v="ALEXIA 40 GRANEL"/>
    <x v="0"/>
  </r>
  <r>
    <n v="41064809"/>
    <s v="HELIX HX3 20W50 SL TB 209L"/>
    <s v="209L"/>
    <x v="0"/>
    <s v="SB"/>
    <s v="S&amp;M"/>
    <s v="Shell Brand"/>
    <m/>
    <s v="HELIX HX3 20W50 SL GRANEL"/>
    <x v="0"/>
  </r>
  <r>
    <n v="31064849"/>
    <s v="AEROSHELL TURBINE OIL 500 TAMBOR"/>
    <s v="55 UGL"/>
    <x v="0"/>
    <s v="SB"/>
    <s v="AVIAÇÃO"/>
    <s v="Shell Brand"/>
    <m/>
    <s v="Importado"/>
    <x v="1"/>
  </r>
  <r>
    <n v="44964860"/>
    <s v="REFRIGERATION OIL S4 FR-F 68 BALDE  20L"/>
    <s v="20L"/>
    <x v="0"/>
    <s v="SB"/>
    <s v="S&amp;M"/>
    <s v="Shell Brand"/>
    <m/>
    <s v="Importado"/>
    <x v="1"/>
  </r>
  <r>
    <n v="41064905"/>
    <s v="HELIX HX3 20W50 SL CX 12X1L"/>
    <s v="12x1L"/>
    <x v="0"/>
    <s v="SB"/>
    <s v="S&amp;M"/>
    <s v="Shell Brand"/>
    <m/>
    <s v="HELIX HX3 20W50 SL GRANEL"/>
    <x v="0"/>
  </r>
  <r>
    <n v="44164935"/>
    <s v="CVT FLUID NS-3 CAIXA 6X4L"/>
    <s v="6X4L"/>
    <x v="0"/>
    <s v="GPO"/>
    <s v="S&amp;M"/>
    <s v="NISSAN"/>
    <m/>
    <s v="Importado"/>
    <x v="1"/>
  </r>
  <r>
    <n v="47064967"/>
    <s v="ALEXIA 40 TB 1000L"/>
    <s v="1000L"/>
    <x v="0"/>
    <s v="SB"/>
    <s v="MARINE"/>
    <s v="Shell Brand"/>
    <m/>
    <s v="ALEXIA 40 GRANEL"/>
    <x v="0"/>
  </r>
  <r>
    <n v="45265809"/>
    <s v="MORLINA S1 B 100 TB 209L"/>
    <s v="209L"/>
    <x v="0"/>
    <s v="SB"/>
    <s v="MARINE"/>
    <s v="Shell Brand"/>
    <m/>
    <s v="MORLINA S1 B 100 GRANEL"/>
    <x v="0"/>
  </r>
  <r>
    <n v="49665809"/>
    <s v="TURBO T 68 TB 209L"/>
    <s v="209L"/>
    <x v="0"/>
    <s v="SB"/>
    <s v="S&amp;M"/>
    <s v="Shell Brand"/>
    <m/>
    <s v="TURBO T 68 GRANEL"/>
    <x v="0"/>
  </r>
  <r>
    <n v="51265817"/>
    <s v="DOOSAN HOT WEATHER GREASE NLGI 2 BD 18KG"/>
    <s v="18KG"/>
    <x v="0"/>
    <s v="GPO"/>
    <s v="S&amp;M"/>
    <s v="DOOSAN"/>
    <m/>
    <s v="GADUS S3 V220C 2 GRANEL"/>
    <x v="0"/>
  </r>
  <r>
    <n v="44965860"/>
    <s v="REFRIGERATION OIL S4 FR-V 68 BALDE 20L"/>
    <s v="20L"/>
    <x v="0"/>
    <s v="SB"/>
    <s v="S&amp;M"/>
    <s v="Shell Brand"/>
    <m/>
    <s v="Importado"/>
    <x v="1"/>
  </r>
  <r>
    <n v="41065905"/>
    <s v="HELIX HX3 ALTA KM 25W60 SL CX 12X1L"/>
    <s v="12x1L"/>
    <x v="0"/>
    <s v="SB"/>
    <s v="S&amp;M"/>
    <s v="Shell Brand"/>
    <m/>
    <s v="HELIX HX3 ALTA KM 25W60 SL GRANEL"/>
    <x v="0"/>
  </r>
  <r>
    <n v="45266809"/>
    <s v="MORLINA S1 B 220 TB 209L"/>
    <s v="209L"/>
    <x v="0"/>
    <s v="SB"/>
    <s v="S&amp;M"/>
    <s v="Shell Brand"/>
    <m/>
    <s v="MORLINA S1 B 220 GRANEL"/>
    <x v="0"/>
  </r>
  <r>
    <n v="49167801"/>
    <s v="HEAT TRANSFER OIL S2 GRANEL"/>
    <s v="GRANEL"/>
    <x v="0"/>
    <s v="SB"/>
    <s v="S&amp;M"/>
    <s v="Shell Brand"/>
    <m/>
    <s v="HEAT TRANSFER OIL S2 GRANEL"/>
    <x v="0"/>
  </r>
  <r>
    <n v="49067801"/>
    <s v="HYDRAULIC S1 M 68 GRANEL"/>
    <s v="GRANEL"/>
    <x v="0"/>
    <s v="SB"/>
    <s v="S&amp;M"/>
    <s v="Shell Brand"/>
    <m/>
    <s v="HYDRAULIC S1 M 68 GRANEL"/>
    <x v="0"/>
  </r>
  <r>
    <n v="48967809"/>
    <s v="ALMAX PLUS TB 209L"/>
    <s v="209L"/>
    <x v="0"/>
    <s v="GPO"/>
    <s v="S&amp;M"/>
    <s v="MAN"/>
    <s v="ALMAX PLUS"/>
    <s v="Rimula RT4 L 15W-40 (CK-4) GRANEL"/>
    <x v="0"/>
  </r>
  <r>
    <n v="49167809"/>
    <s v="HEAT TRANSFER OIL S2 TB 209L"/>
    <s v="209L"/>
    <x v="0"/>
    <s v="SB"/>
    <s v="S&amp;M"/>
    <s v="Shell Brand"/>
    <m/>
    <s v="HEAT TRANSFER OIL S2 GRANEL"/>
    <x v="0"/>
  </r>
  <r>
    <n v="49067809"/>
    <s v="HYDRAULIC S1 M 68 TB 209L"/>
    <s v="209L"/>
    <x v="0"/>
    <s v="SB"/>
    <s v="S&amp;M"/>
    <s v="Shell Brand"/>
    <m/>
    <s v="HYDRAULIC S1 M 68 GRANEL"/>
    <x v="0"/>
  </r>
  <r>
    <n v="49667809"/>
    <s v="TURBO T 46 TB 209L"/>
    <s v="209L"/>
    <x v="0"/>
    <s v="SB"/>
    <s v="S&amp;M"/>
    <s v="Shell Brand"/>
    <m/>
    <s v="TURBO T 46 GRANEL"/>
    <x v="0"/>
  </r>
  <r>
    <n v="48967855"/>
    <s v="ALMAX PLUS FR 20L"/>
    <s v="20L"/>
    <x v="0"/>
    <s v="GPO"/>
    <s v="S&amp;M"/>
    <s v="MAN"/>
    <s v="ALMAX PLUS"/>
    <s v="Rimula RT4 L 15W-40 (CK-4) GRANEL"/>
    <x v="0"/>
  </r>
  <r>
    <n v="49067855"/>
    <s v="HYDRAULIC S1 M 68 FR 20L"/>
    <s v="20L"/>
    <x v="0"/>
    <s v="SB"/>
    <s v="S&amp;M"/>
    <s v="Shell Brand"/>
    <m/>
    <s v="HYDRAULIC S1 M 68 GRANEL"/>
    <x v="0"/>
  </r>
  <r>
    <n v="49067967"/>
    <s v="HYDRAULIC S1 M 68 TB1000L OW"/>
    <s v="1000L"/>
    <x v="0"/>
    <s v="SB"/>
    <s v="S&amp;M"/>
    <s v="Shell Brand"/>
    <m/>
    <s v="HYDRAULIC S1 M 68 GRANEL"/>
    <x v="0"/>
  </r>
  <r>
    <n v="45667967"/>
    <s v="MORLINA S2 BA 460 LOCAL TB1000L OW"/>
    <s v="1000L"/>
    <x v="0"/>
    <s v="SB"/>
    <s v="S&amp;M"/>
    <s v="Shell Brand"/>
    <m/>
    <s v="MORLINA S2 BA 460 LOCAL GRANEL"/>
    <x v="0"/>
  </r>
  <r>
    <n v="44968849"/>
    <s v="RIMULA R6 ME 5W-30 TAMBOR"/>
    <s v="209L"/>
    <x v="0"/>
    <s v="SB"/>
    <s v="S&amp;M"/>
    <s v="Shell Brand"/>
    <m/>
    <s v="Importado"/>
    <x v="1"/>
  </r>
  <r>
    <n v="48969801"/>
    <s v="ALMAX ORIGINAL 15W40 GRANEL-G-052-822-Q7"/>
    <s v="GRANEL"/>
    <x v="0"/>
    <s v="GPO"/>
    <s v="S&amp;M"/>
    <s v="MAN"/>
    <s v="ALMAX ORIGINAL 15W40"/>
    <s v="RIMULA RT4 X 15W40 SHELL GRANEL"/>
    <x v="0"/>
  </r>
  <r>
    <n v="45269801"/>
    <s v="MORLINA S2 BL 10 GRANEL"/>
    <s v="GRANEL"/>
    <x v="0"/>
    <s v="SB"/>
    <s v="S&amp;M"/>
    <s v="Shell Brand"/>
    <m/>
    <s v="MORLINA S2 BL 10 GRANEL"/>
    <x v="0"/>
  </r>
  <r>
    <n v="44969801"/>
    <s v="SHELL ARGINA S3 30 GRANEL"/>
    <s v="GRANEL"/>
    <x v="0"/>
    <s v="SB"/>
    <s v="MARINE"/>
    <s v="Shell Brand"/>
    <m/>
    <s v="SHELL ARGINA S3 30 GRANEL"/>
    <x v="0"/>
  </r>
  <r>
    <n v="48969809"/>
    <s v="ALMAX ORIGINAL 15W40 TB209L-G-052-822-Q4"/>
    <s v="209L"/>
    <x v="0"/>
    <s v="GPO"/>
    <s v="S&amp;M"/>
    <s v="MAN"/>
    <s v="ALMAX ORIGINAL 15W40"/>
    <s v="RIMULA RT4 X 15W40 SHELL GRANEL"/>
    <x v="0"/>
  </r>
  <r>
    <n v="49069809"/>
    <s v="HYDRAULIC S1 M 68 TB 209L EXPO"/>
    <s v="209L"/>
    <x v="0"/>
    <s v="SB"/>
    <s v="EXPO"/>
    <s v="Shell Brand"/>
    <m/>
    <s v="HYDRAULIC S1 M 68 GRANEL EXPO"/>
    <x v="0"/>
  </r>
  <r>
    <n v="44969809"/>
    <s v="SHELL ARGINA S3 30 TB 209L"/>
    <s v="209L"/>
    <x v="0"/>
    <s v="SB"/>
    <s v="MARINE"/>
    <s v="Shell Brand"/>
    <m/>
    <s v="SHELL ARGINA S3 30 GRANEL"/>
    <x v="0"/>
  </r>
  <r>
    <n v="48969855"/>
    <s v="ALMAX ORIGINAL 15W40 FR20L-G-052-822-Q2"/>
    <s v="20L"/>
    <x v="0"/>
    <s v="GPO"/>
    <s v="S&amp;M"/>
    <s v="MAN"/>
    <s v="ALMAX ORIGINAL 15W40"/>
    <s v="RIMULA RT4 X 15W40 SHELL GRANEL"/>
    <x v="0"/>
  </r>
  <r>
    <n v="45269855"/>
    <s v="MORLINA S2 BL 10 FR. 20LT."/>
    <s v="20L"/>
    <x v="0"/>
    <s v="SB"/>
    <s v="S&amp;M"/>
    <s v="Shell Brand"/>
    <m/>
    <s v="MORLINA S2 BL 10 GRANEL"/>
    <x v="0"/>
  </r>
  <r>
    <n v="48969905"/>
    <s v="ALMAX ORIGINAL 15W40 CX12X1"/>
    <s v="12x1L"/>
    <x v="0"/>
    <s v="GPO"/>
    <s v="S&amp;M"/>
    <s v="MAN"/>
    <s v="ALMAX ORIGINAL 15W40"/>
    <s v="RIMULA RT4 X 15W40 SHELL GRANEL"/>
    <x v="0"/>
  </r>
  <r>
    <n v="41569909"/>
    <s v="BMW TWINPOWER TURBO LL01FE 0W30 CX 12X1L"/>
    <s v="12x1L"/>
    <x v="0"/>
    <s v="GPO"/>
    <s v="S&amp;M"/>
    <s v="BMW"/>
    <m/>
    <s v="Importado"/>
    <x v="1"/>
  </r>
  <r>
    <n v="48969967"/>
    <s v="ALMAX ORIGINAL 15W40 TB 1000L"/>
    <s v="1000L"/>
    <x v="0"/>
    <s v="GPO"/>
    <s v="S&amp;M"/>
    <s v="MAN"/>
    <s v="ALMAX ORIGINAL 15W40"/>
    <s v="RIMULA RT4 X 15W40 SHELL GRANEL"/>
    <x v="0"/>
  </r>
  <r>
    <n v="44969967"/>
    <s v="SHELL ARGINA S3 30 TB1000L"/>
    <s v="1000L"/>
    <x v="0"/>
    <s v="SB"/>
    <s v="MARINE"/>
    <s v="Shell Brand"/>
    <m/>
    <s v="SHELL ARGINA S3 30 GRANEL"/>
    <x v="0"/>
  </r>
  <r>
    <n v="44970801"/>
    <s v="SHELL ARGINA S3 40 GRANEL"/>
    <s v="GRANEL"/>
    <x v="0"/>
    <s v="SB"/>
    <s v="MARINE E S&amp;M"/>
    <s v="Shell Brand"/>
    <m/>
    <s v="SHELL ARGINA S3 40 GRANEL"/>
    <x v="0"/>
  </r>
  <r>
    <n v="48970809"/>
    <s v="ALMAX PREMIUM 10W40 TB209L-G-052-823-Q4"/>
    <s v="209L"/>
    <x v="0"/>
    <s v="GPO"/>
    <s v="S&amp;M"/>
    <s v="MAN"/>
    <s v="ALMAX PREMIUM 10W40"/>
    <s v="RIMULA R6 MS 10W40 GRANEL"/>
    <x v="0"/>
  </r>
  <r>
    <n v="45270809"/>
    <s v="MORLINA S2 BL 22 TB 209L"/>
    <s v="209L"/>
    <x v="0"/>
    <s v="SB"/>
    <s v="S&amp;M"/>
    <s v="Shell Brand"/>
    <m/>
    <s v="MORLINA S2 BL 22 GRANEL"/>
    <x v="0"/>
  </r>
  <r>
    <n v="44970809"/>
    <s v="SHELL ARGINA S3 40 TB 209L"/>
    <s v="209L"/>
    <x v="0"/>
    <s v="SB"/>
    <s v="MARINE E S&amp;M"/>
    <s v="Shell Brand"/>
    <m/>
    <s v="SHELL ARGINA S3 40 GRANEL"/>
    <x v="0"/>
  </r>
  <r>
    <n v="48970855"/>
    <s v="ALMAX PREMIUM 10W40 FR20L-G-052-823-Q2"/>
    <s v="20L"/>
    <x v="0"/>
    <s v="GPO"/>
    <s v="S&amp;M"/>
    <s v="MAN"/>
    <s v="ALMAX PREMIUM 10W40"/>
    <s v="RIMULA R6 MS 10W40 GRANEL"/>
    <x v="0"/>
  </r>
  <r>
    <n v="48970905"/>
    <s v="ALMAX PREMIUM 10W40 CX 12X1"/>
    <s v="12x1L"/>
    <x v="0"/>
    <s v="GPO"/>
    <s v="S&amp;M"/>
    <s v="MAN"/>
    <s v="ALMAX PREMIUM 10W40"/>
    <s v="RIMULA R6 MS 10W40 GRANEL"/>
    <x v="0"/>
  </r>
  <r>
    <n v="48970967"/>
    <s v="ALMAX PREMIUM 10W40 TB 1000L"/>
    <s v="1000L"/>
    <x v="0"/>
    <s v="GPO"/>
    <s v="S&amp;M"/>
    <s v="MAN"/>
    <s v="ALMAX PREMIUM 10W40"/>
    <s v="RIMULA R6 MS 10W40 GRANEL"/>
    <x v="0"/>
  </r>
  <r>
    <n v="45270967"/>
    <s v="MORLINA S2 BL 22 TB1000 OW"/>
    <s v="1000L"/>
    <x v="0"/>
    <s v="SB"/>
    <s v="S&amp;M"/>
    <s v="Shell Brand"/>
    <m/>
    <s v="MORLINA S2 BL 22 GRANEL"/>
    <x v="0"/>
  </r>
  <r>
    <n v="44970967"/>
    <s v="SHELL ARGINA S3 40 TB1000L"/>
    <s v="1000L"/>
    <x v="0"/>
    <s v="SB"/>
    <s v="MARINE E S&amp;M"/>
    <s v="Shell Brand"/>
    <m/>
    <s v="SHELL ARGINA S3 40 GRANEL"/>
    <x v="0"/>
  </r>
  <r>
    <n v="48971801"/>
    <s v="ALMAX PREMIUM 10W40 GRANEL"/>
    <s v="GRANEL"/>
    <x v="0"/>
    <s v="GPO"/>
    <s v="S&amp;M"/>
    <s v="MAN"/>
    <s v="ALMAX PREMIUM 10W40"/>
    <s v="RIMULA R6 MS 10W40 GRANEL"/>
    <x v="0"/>
  </r>
  <r>
    <n v="44971801"/>
    <s v="SHELL ARGINA S4 40 GRANEL"/>
    <s v="GRANEL"/>
    <x v="0"/>
    <s v="SB"/>
    <s v="MARINE E S&amp;M"/>
    <s v="Shell Brand"/>
    <m/>
    <s v="SHELL ARGINA S4 40 GRANEL"/>
    <x v="0"/>
  </r>
  <r>
    <n v="44971809"/>
    <s v="SHELL ARGINA S4 40 TB 209L"/>
    <s v="209L"/>
    <x v="0"/>
    <s v="SB"/>
    <s v="MARINE"/>
    <s v="Shell Brand"/>
    <m/>
    <s v="SHELL ARGINA S4 40 GRANEL"/>
    <x v="0"/>
  </r>
  <r>
    <n v="52898817"/>
    <s v="GADUS S2 V220 0 BD 18KG"/>
    <s v="18KG"/>
    <x v="0"/>
    <s v="SB"/>
    <s v="S&amp;M"/>
    <s v="Shell Brand"/>
    <m/>
    <s v="GADUS S2 V220 0 GRANEL"/>
    <x v="0"/>
  </r>
  <r>
    <n v="41571909"/>
    <s v="BMW TWINPOWER TURBO LL01 5W30 CX 12X1L"/>
    <s v="12x1L"/>
    <x v="1"/>
    <s v="GPO"/>
    <s v="S&amp;M"/>
    <s v="BMW"/>
    <m/>
    <s v="Importado"/>
    <x v="1"/>
  </r>
  <r>
    <n v="41071909"/>
    <s v="HELIX ULTRA ECT C2/C3 0W30 CX 12X1L"/>
    <s v="12x1L"/>
    <x v="0"/>
    <s v="SB"/>
    <s v="S&amp;M"/>
    <s v="Shell Brand"/>
    <m/>
    <s v="Importado"/>
    <x v="1"/>
  </r>
  <r>
    <n v="44971967"/>
    <s v="SHELL ARGINA S4 40 TB1000L"/>
    <s v="1000L"/>
    <x v="0"/>
    <s v="SB"/>
    <s v="MARINE"/>
    <s v="Shell Brand"/>
    <m/>
    <s v="SHELL ARGINA S4 40 GRANEL"/>
    <x v="0"/>
  </r>
  <r>
    <n v="52871988"/>
    <s v="GADUS S2 V220 0 TB 180KG"/>
    <s v="180 KG"/>
    <x v="0"/>
    <s v="SB"/>
    <s v="S&amp;M"/>
    <s v="Shell Brand"/>
    <m/>
    <s v="GADUS S2 V220 0 GRANEL"/>
    <x v="0"/>
  </r>
  <r>
    <n v="52872807"/>
    <s v="NERITA 0460 TAMBOR"/>
    <s v="160K"/>
    <x v="1"/>
    <s v="SB"/>
    <s v="S&amp;M"/>
    <s v="Shell Brand"/>
    <m/>
    <s v="Importado"/>
    <x v="1"/>
  </r>
  <r>
    <n v="45272809"/>
    <s v="OMALA S2 G 460 TB 209L"/>
    <s v="209L"/>
    <x v="0"/>
    <s v="SB"/>
    <s v="S&amp;M"/>
    <s v="Shell Brand"/>
    <m/>
    <s v="OMALA S2 G 460 GRANEL"/>
    <x v="0"/>
  </r>
  <r>
    <n v="45372809"/>
    <s v="SPIRAX S2 A 85W-140 TB 209L EXPO"/>
    <s v="209L"/>
    <x v="0"/>
    <s v="SB"/>
    <s v="EXPO"/>
    <s v="Shell Brand"/>
    <m/>
    <s v="SPIRAX S2 A 85W-140 GRANEL EXPO"/>
    <x v="0"/>
  </r>
  <r>
    <n v="45372815"/>
    <s v="Spirax S2 A 85W-140 5 UGL EXPO"/>
    <s v="5UGL"/>
    <x v="0"/>
    <s v="SB"/>
    <s v="EXPO"/>
    <s v="Shell Brand"/>
    <m/>
    <s v="SPIRAX S2 A 85W-140 GRANEL EXPO"/>
    <x v="0"/>
  </r>
  <r>
    <n v="44972849"/>
    <s v="SHELL ARGINA S5 40 TAMBOR"/>
    <s v="209L"/>
    <x v="0"/>
    <s v="SB"/>
    <s v="S&amp;M"/>
    <s v="Shell Brand"/>
    <m/>
    <s v="Importado"/>
    <x v="1"/>
  </r>
  <r>
    <n v="45372855"/>
    <s v="SPIRAX S2 A 85W140 FR 20L EXPO"/>
    <s v="20L"/>
    <x v="0"/>
    <s v="SB"/>
    <s v="EXPO"/>
    <s v="Shell Brand"/>
    <m/>
    <s v="SPIRAX S2 A 85W-140 GRANEL EXPO"/>
    <x v="0"/>
  </r>
  <r>
    <n v="45372905"/>
    <s v="SPIRAX S2 A 85W-140 12X1L EXPO"/>
    <s v="12x1L"/>
    <x v="0"/>
    <s v="SB"/>
    <s v="EXPO"/>
    <s v="Shell Brand"/>
    <m/>
    <s v="SPIRAX S2 A 85W-140 GRANEL EXPO"/>
    <x v="0"/>
  </r>
  <r>
    <n v="45372907"/>
    <s v="SPIRAX S2 A 85W-140 CX 4X4L EXPO"/>
    <s v="4x4L"/>
    <x v="0"/>
    <s v="SB"/>
    <s v="EXPO"/>
    <s v="Shell Brand"/>
    <m/>
    <s v="SPIRAX S2 A 85W-140 GRANEL EXPO"/>
    <x v="0"/>
  </r>
  <r>
    <n v="44973801"/>
    <s v="SHELL GADINIA S3 30 GRANEL"/>
    <s v="GRANEL"/>
    <x v="0"/>
    <s v="SB"/>
    <s v="S&amp;M"/>
    <s v="Shell Brand"/>
    <m/>
    <s v="SHELL GADINIA S3 30 GRANEL"/>
    <x v="0"/>
  </r>
  <r>
    <n v="44773809"/>
    <s v="ADVANCE 4T AX7 10W30 SM TB 209 L"/>
    <s v="209L"/>
    <x v="0"/>
    <s v="SB"/>
    <s v="S&amp;M"/>
    <s v="Shell Brand"/>
    <m/>
    <s v="ADVANCE 4T AX7 10W30 SM GRANEL"/>
    <x v="0"/>
  </r>
  <r>
    <n v="45273809"/>
    <s v="OMALA S2 G 680 TB 209L"/>
    <s v="209L"/>
    <x v="0"/>
    <s v="SB"/>
    <s v="S&amp;M"/>
    <s v="Shell Brand"/>
    <m/>
    <s v="OMALA S2 G 680 GRANEL"/>
    <x v="0"/>
  </r>
  <r>
    <n v="44973809"/>
    <s v="SHELL GADINIA S3 30 TB 209L"/>
    <s v="209L"/>
    <x v="0"/>
    <s v="SB"/>
    <s v="MARINE"/>
    <s v="Shell Brand"/>
    <m/>
    <s v="SHELL GADINIA S3 30 GRANEL"/>
    <x v="0"/>
  </r>
  <r>
    <n v="52873816"/>
    <s v="GADUS S2 A 320 2 BALDE"/>
    <s v="18KG"/>
    <x v="0"/>
    <s v="SB"/>
    <s v="S&amp;M"/>
    <s v="Shell Brand"/>
    <m/>
    <s v="Importado"/>
    <x v="1"/>
  </r>
  <r>
    <n v="45273855"/>
    <s v="OMALA S2 G 680 FR. 20LT."/>
    <s v="20L"/>
    <x v="0"/>
    <s v="SB"/>
    <s v="S&amp;M"/>
    <s v="Shell Brand"/>
    <m/>
    <s v="OMALA S2 G 680 GRANEL"/>
    <x v="0"/>
  </r>
  <r>
    <n v="44973855"/>
    <s v="SHELL GADINIA S3 30 FR 20L"/>
    <s v="20L"/>
    <x v="0"/>
    <s v="SB"/>
    <s v="MARINE"/>
    <s v="Shell Brand"/>
    <m/>
    <s v="SHELL GADINIA S3 30 GRANEL"/>
    <x v="0"/>
  </r>
  <r>
    <n v="44773905"/>
    <s v=" ADVANCE 4T AX7 10W30 SM CX 12X1L"/>
    <s v="12x1L"/>
    <x v="0"/>
    <s v="SB"/>
    <s v="S&amp;M"/>
    <s v="Shell Brand"/>
    <m/>
    <s v="ADVANCE 4T AX7 10W30 SM GRANEL"/>
    <x v="0"/>
  </r>
  <r>
    <n v="45273905"/>
    <s v="OMALA S2 G 680 CX 12X1L"/>
    <s v="12x1L"/>
    <x v="0"/>
    <s v="SB"/>
    <s v="S&amp;M"/>
    <s v="Shell Brand"/>
    <m/>
    <s v="OMALA S2 G 680 GRANEL"/>
    <x v="0"/>
  </r>
  <r>
    <n v="44973967"/>
    <s v="SHELL GADINIA S3 30 TB1000L"/>
    <s v="1000L"/>
    <x v="0"/>
    <s v="SB"/>
    <s v="MARINE"/>
    <s v="Shell Brand"/>
    <m/>
    <s v="SHELL GADINIA S3 30 GRANEL"/>
    <x v="0"/>
  </r>
  <r>
    <n v="44974801"/>
    <s v="SHELL GADINIA S3 40 GRANEL"/>
    <s v="GRANEL"/>
    <x v="0"/>
    <s v="SB"/>
    <s v="MARINE"/>
    <s v="Shell Brand"/>
    <m/>
    <s v="SHELL GADINIA S3 40 GRANEL"/>
    <x v="0"/>
  </r>
  <r>
    <n v="44974809"/>
    <s v="SHELL GADINIA S3 40 TB 209L"/>
    <s v="209L"/>
    <x v="0"/>
    <s v="SB"/>
    <s v="MARINE"/>
    <s v="Shell Brand"/>
    <m/>
    <s v="SHELL GADINIA S3 40 GRANEL"/>
    <x v="0"/>
  </r>
  <r>
    <n v="45274809"/>
    <s v="SPIRAX S1 ATF TASA TB 209L"/>
    <s v="209L"/>
    <x v="0"/>
    <s v="SB"/>
    <s v="S&amp;M"/>
    <s v="Shell Brand"/>
    <m/>
    <s v="SPIRAX S1 ATF TASA GRANEL"/>
    <x v="0"/>
  </r>
  <r>
    <n v="45374809"/>
    <s v="SPIRAX S4 CX 10W TB 209L EXPO"/>
    <s v="209L"/>
    <x v="0"/>
    <s v="SB"/>
    <s v="EXPO"/>
    <s v="Shell Brand"/>
    <m/>
    <s v="SPIRAX S4 CX 10W GRANEL"/>
    <x v="0"/>
  </r>
  <r>
    <n v="44974855"/>
    <s v="SHELL GADINIA S3 40 FR 20L"/>
    <s v="20L"/>
    <x v="0"/>
    <s v="SB"/>
    <s v="MARINE"/>
    <s v="Shell Brand"/>
    <m/>
    <s v="SHELL GADINIA S3 40 GRANEL"/>
    <x v="0"/>
  </r>
  <r>
    <n v="45274855"/>
    <s v="SPIRAX S1 ATF TASA FR. 20LT."/>
    <s v="20L"/>
    <x v="0"/>
    <s v="SB"/>
    <s v="S&amp;M"/>
    <s v="Shell Brand"/>
    <m/>
    <s v="SPIRAX S1 ATF TASA GRANEL"/>
    <x v="0"/>
  </r>
  <r>
    <n v="44774905"/>
    <s v="ADVANCE 4T AX7 10W40 SM/MA2 CX12X1L EXPO"/>
    <s v="12x1L"/>
    <x v="1"/>
    <s v="SB"/>
    <s v="EXPO"/>
    <s v="Shell Brand"/>
    <m/>
    <s v="ADVANCE 4T AX7 10W-40 SM/MA2 GRANEL"/>
    <x v="0"/>
  </r>
  <r>
    <n v="45274905"/>
    <s v="SPIRAX S1 ATF TASA CX. 12X1L"/>
    <s v="12x1L"/>
    <x v="0"/>
    <s v="SB"/>
    <s v="S&amp;M"/>
    <s v="Shell Brand"/>
    <m/>
    <s v="SPIRAX S1 ATF TASA GRANEL"/>
    <x v="0"/>
  </r>
  <r>
    <n v="44974967"/>
    <s v="SHELL GADINIA S3 40 TB1000L"/>
    <s v="1000L"/>
    <x v="0"/>
    <s v="SB"/>
    <s v="MARINE"/>
    <s v="Shell Brand"/>
    <m/>
    <s v="SHELL GADINIA S3 40 GRANEL"/>
    <x v="0"/>
  </r>
  <r>
    <n v="44975809"/>
    <s v="GADINIA S3 30 TB 209L EXPO"/>
    <s v="209L"/>
    <x v="1"/>
    <s v="SB"/>
    <s v="EXPO/MARINE"/>
    <s v="Shell Brand"/>
    <m/>
    <s v="SHELL GADINIA S3 30 GRANEL"/>
    <x v="0"/>
  </r>
  <r>
    <n v="45275809"/>
    <s v="SPIRAX S2 A 140 TB 209L"/>
    <s v="209L"/>
    <x v="0"/>
    <s v="SB"/>
    <s v="S&amp;M"/>
    <s v="Shell Brand"/>
    <m/>
    <s v="SPIRAX S2 A 140 GRANEL"/>
    <x v="0"/>
  </r>
  <r>
    <n v="45375809"/>
    <s v="SPIRAX S4 CX 30 TB 209L EXPO"/>
    <s v="209L"/>
    <x v="0"/>
    <s v="SB"/>
    <s v="EXPO"/>
    <s v="Shell Brand"/>
    <m/>
    <s v="SPIRAX S4 CX 30 GRANEL"/>
    <x v="0"/>
  </r>
  <r>
    <n v="44775855"/>
    <s v="FENDT SUPER HYD 68 FR 20L"/>
    <s v="20L"/>
    <x v="0"/>
    <s v="GPO"/>
    <s v="S&amp;M"/>
    <s v="AGCO"/>
    <m/>
    <s v="TELLUS S2 V 68 GRANEL"/>
    <x v="0"/>
  </r>
  <r>
    <n v="45275855"/>
    <s v="SPIRAX S2 A 140 FR. 20LT."/>
    <s v="20L"/>
    <x v="0"/>
    <s v="SB"/>
    <s v="S&amp;M"/>
    <s v="Shell Brand"/>
    <m/>
    <s v="SPIRAX S2 A 140 GRANEL"/>
    <x v="0"/>
  </r>
  <r>
    <n v="45275905"/>
    <s v="SPIRAX S2 A 140 CX. 12X1L"/>
    <s v="12x1L"/>
    <x v="0"/>
    <s v="SB"/>
    <s v="S&amp;M"/>
    <s v="Shell Brand"/>
    <m/>
    <s v="SPIRAX S2 A 140 GRANEL"/>
    <x v="0"/>
  </r>
  <r>
    <n v="41076809"/>
    <s v="HELIX HX8 PROFESSIONAL AV 5W40 TB 209L"/>
    <s v="209L"/>
    <x v="0"/>
    <s v="SB"/>
    <s v="S&amp;M"/>
    <s v="Shell Brand"/>
    <m/>
    <s v="HELIX HX8 PROFESSIONAL AV 5W40 GRANEL"/>
    <x v="0"/>
  </r>
  <r>
    <n v="45276809"/>
    <s v="SPIRAX S2 A 85W-140 TB 209L"/>
    <s v="209L"/>
    <x v="0"/>
    <s v="SB"/>
    <s v="S&amp;M"/>
    <s v="Shell Brand"/>
    <m/>
    <s v="SPIRAX S2 A 85W-140 GRANEL"/>
    <x v="0"/>
  </r>
  <r>
    <n v="45376809"/>
    <s v="SPIRAX S4 CX 50 TB 209L EXPO"/>
    <s v="209L"/>
    <x v="0"/>
    <s v="SB"/>
    <s v="EXPO"/>
    <s v="Shell Brand"/>
    <m/>
    <s v="SPIRAX S4 CX 50 GRANEL EXPO"/>
    <x v="0"/>
  </r>
  <r>
    <n v="52876816"/>
    <s v="GADUS S3 T100 2 BALDE"/>
    <s v="18KG"/>
    <x v="0"/>
    <s v="SB"/>
    <s v="S&amp;M"/>
    <s v="Shell Brand"/>
    <m/>
    <s v="Importado"/>
    <x v="1"/>
  </r>
  <r>
    <n v="44776855"/>
    <s v="FENDT PREMIUM TRANS 10W-30 FR 20L"/>
    <s v="20L"/>
    <x v="0"/>
    <s v="GPO"/>
    <s v="S&amp;M"/>
    <s v="AGCO"/>
    <m/>
    <s v="SPIRAX S4 TXM GRANEL"/>
    <x v="0"/>
  </r>
  <r>
    <n v="45276855"/>
    <s v="SPIRAX S2 A 85W-140 FR. 20LT."/>
    <s v="20L"/>
    <x v="0"/>
    <s v="SB"/>
    <s v="S&amp;M"/>
    <s v="Shell Brand"/>
    <m/>
    <s v="SPIRAX S2 A 85W-140 GRANEL"/>
    <x v="0"/>
  </r>
  <r>
    <n v="41076905"/>
    <s v="HELIX HX8 PROFESSIONAL AV 5W40 CX 12X1L"/>
    <s v="12x1L"/>
    <x v="0"/>
    <s v="SB"/>
    <s v="S&amp;M"/>
    <s v="Shell Brand"/>
    <m/>
    <s v="HELIX HX8 PROFESSIONAL AV 5W40 GRANEL"/>
    <x v="0"/>
  </r>
  <r>
    <n v="45276905"/>
    <s v="SPIRAX S2 A 85W-140 CX 12X1L"/>
    <s v="12x1L"/>
    <x v="0"/>
    <s v="SB"/>
    <s v="S&amp;M"/>
    <s v="Shell Brand"/>
    <m/>
    <s v="SPIRAX S2 A 85W-140 GRANEL"/>
    <x v="0"/>
  </r>
  <r>
    <n v="41576909"/>
    <s v="BMW TWINPOWER TURBO LL04 5W30 CX 12X1L"/>
    <s v="12x1L"/>
    <x v="1"/>
    <s v="GPO"/>
    <s v="S&amp;M"/>
    <s v="BMW"/>
    <m/>
    <s v="Importado"/>
    <x v="1"/>
  </r>
  <r>
    <n v="52877807"/>
    <s v="GADUS S3 T220 2 TAMBOR "/>
    <s v="180 KG"/>
    <x v="0"/>
    <s v="SB"/>
    <s v="S&amp;M"/>
    <s v="Shell Brand"/>
    <m/>
    <s v="Importado"/>
    <x v="1"/>
  </r>
  <r>
    <n v="41077809"/>
    <s v="HELIX HX8 PROFESSIONAL AF 5W30 TB 209L"/>
    <s v="209L"/>
    <x v="0"/>
    <s v="SB"/>
    <s v="S&amp;M"/>
    <s v="Shell Brand"/>
    <m/>
    <s v="HELIX HX8 PROFESSIONAL AF 5W30 GRANEL"/>
    <x v="0"/>
  </r>
  <r>
    <n v="45277809"/>
    <s v="SPIRAX S2 G 90 TB 209L"/>
    <s v="209L"/>
    <x v="0"/>
    <s v="SB"/>
    <s v="S&amp;M"/>
    <s v="Shell Brand"/>
    <m/>
    <s v="SPIRAX S2 G 90 GRANEL"/>
    <x v="0"/>
  </r>
  <r>
    <n v="52877816"/>
    <s v="GADUS S3 T220 2 BALDE"/>
    <s v="18KG"/>
    <x v="0"/>
    <s v="SB"/>
    <s v="S&amp;M"/>
    <s v="Shell Brand"/>
    <m/>
    <s v="Importado"/>
    <x v="1"/>
  </r>
  <r>
    <n v="45877849"/>
    <s v="OMALA S4 WE 220 TB 209L"/>
    <s v="209L"/>
    <x v="0"/>
    <s v="SB"/>
    <s v="S&amp;M"/>
    <s v="Shell Brand"/>
    <m/>
    <s v="Importado"/>
    <x v="1"/>
  </r>
  <r>
    <n v="44777855"/>
    <s v="FENDT PREMIUM GRADE 15W-40 FR 20L"/>
    <s v="20L"/>
    <x v="0"/>
    <s v="GPO"/>
    <s v="S&amp;M"/>
    <s v="AGCO"/>
    <m/>
    <s v="Rimula RT4 L 15W-40 (CK-4) GRANEL"/>
    <x v="0"/>
  </r>
  <r>
    <n v="45277855"/>
    <s v="SPIRAX S2 G 90 FR. 20LT."/>
    <s v="20L"/>
    <x v="0"/>
    <s v="SB"/>
    <s v="S&amp;M"/>
    <s v="Shell Brand"/>
    <m/>
    <s v="SPIRAX S2 G 90 GRANEL"/>
    <x v="0"/>
  </r>
  <r>
    <n v="45877860"/>
    <s v="OMALA S4 WE 220 BALDE"/>
    <s v="18,92L"/>
    <x v="0"/>
    <s v="SB"/>
    <s v="S&amp;M"/>
    <s v="Shell Brand"/>
    <m/>
    <s v="Importado"/>
    <x v="1"/>
  </r>
  <r>
    <n v="44477905"/>
    <s v="ADVANCE 4T AX7 10W30 SM SCOOTER CX 12X1L"/>
    <s v="12x1L"/>
    <x v="0"/>
    <s v="SB"/>
    <s v="S&amp;M"/>
    <s v="Shell Brand"/>
    <m/>
    <s v="ADVANCE 4T AX7 10W30 SM GRANEL"/>
    <x v="0"/>
  </r>
  <r>
    <n v="41077905"/>
    <s v="HELIX HX8 PROFESSIONAL AF 5W30 CX 12X1L "/>
    <s v="12x1L"/>
    <x v="0"/>
    <s v="SB"/>
    <s v="S&amp;M"/>
    <s v="Shell Brand"/>
    <m/>
    <s v="HELIX HX8 PROFESSIONAL AF 5W30 GRANEL"/>
    <x v="0"/>
  </r>
  <r>
    <n v="45277905"/>
    <s v="SPIRAX S2 G 90 CX. 12X1L"/>
    <s v="12x1L"/>
    <x v="0"/>
    <s v="SB"/>
    <s v="S&amp;M"/>
    <s v="Shell Brand"/>
    <m/>
    <s v="SPIRAX S2 G 90 GRANEL"/>
    <x v="0"/>
  </r>
  <r>
    <n v="45278801"/>
    <s v="SPIRAX S3 AX 85W140 GRANEL"/>
    <s v="GRANEL"/>
    <x v="0"/>
    <s v="SB"/>
    <s v="S&amp;M"/>
    <s v="Shell Brand"/>
    <m/>
    <s v="SPIRAX S3 AX 85W-140 GRANEL"/>
    <x v="0"/>
  </r>
  <r>
    <n v="52878807"/>
    <s v="GADUS S3 T460 1.5 TAMBOR"/>
    <s v="180 KG"/>
    <x v="0"/>
    <s v="SB"/>
    <s v="S&amp;M"/>
    <s v="Shell Brand"/>
    <m/>
    <s v="Importado"/>
    <x v="1"/>
  </r>
  <r>
    <n v="41578809"/>
    <s v="BMW GROUP LL01FE 0W30 TB 209L"/>
    <s v="209L"/>
    <x v="0"/>
    <s v="GPO"/>
    <s v="S&amp;M"/>
    <s v="BMW"/>
    <m/>
    <s v="BMW GROUP LL01FE 0W-30 GRANEL"/>
    <x v="0"/>
  </r>
  <r>
    <n v="41078809"/>
    <s v="HEAT TRANSFER OIL S2 TB 209L EXPO"/>
    <s v="209L"/>
    <x v="0"/>
    <s v="SB"/>
    <s v="EXPO"/>
    <s v="Shell Brand"/>
    <m/>
    <s v="HEAT TRANSFER OIL S2 GRANEL EXPO"/>
    <x v="0"/>
  </r>
  <r>
    <n v="45678809"/>
    <s v="SPIRAX S2 GD TB 209L"/>
    <s v="209L"/>
    <x v="0"/>
    <s v="SB"/>
    <s v="S&amp;M"/>
    <s v="Shell Brand"/>
    <m/>
    <s v="SPIRAX S2 GD GRANEL"/>
    <x v="0"/>
  </r>
  <r>
    <n v="45278809"/>
    <s v="SPIRAX S3 AX 85W-140 TB 209L"/>
    <s v="209L"/>
    <x v="0"/>
    <s v="SB"/>
    <s v="S&amp;M"/>
    <s v="Shell Brand"/>
    <m/>
    <s v="SPIRAX S3 AX 85W-140 GRANEL"/>
    <x v="0"/>
  </r>
  <r>
    <n v="44778855"/>
    <s v="FENDT EXTRA TRANS 15W-40 FR 20L"/>
    <s v="20L"/>
    <x v="0"/>
    <s v="GPO"/>
    <s v="S&amp;M"/>
    <s v="AGCO"/>
    <m/>
    <s v="SPIRAX S3 T GRANEL"/>
    <x v="0"/>
  </r>
  <r>
    <n v="45678855"/>
    <s v="SPIRAX S2 GD FR 20L"/>
    <s v="20L"/>
    <x v="0"/>
    <s v="SB"/>
    <s v="S&amp;M"/>
    <s v="Shell Brand"/>
    <m/>
    <s v="SPIRAX S2 GD GRANEL"/>
    <x v="0"/>
  </r>
  <r>
    <n v="44979809"/>
    <s v="GADINIA S3 40 TB 209L EXPO"/>
    <s v="209L"/>
    <x v="1"/>
    <s v="SB"/>
    <s v="EXPO/MARINE"/>
    <s v="Shell Brand"/>
    <m/>
    <s v="SHELL GADINIA S3 40 GRANEL"/>
    <x v="0"/>
  </r>
  <r>
    <n v="41079809"/>
    <s v="HELIX HX3 20W50 SL TB 209L EXPO"/>
    <s v="209L"/>
    <x v="0"/>
    <s v="SB"/>
    <s v="EXPO"/>
    <s v="Shell Brand"/>
    <m/>
    <s v="HELIX HX3 20W50 SL GRANEL"/>
    <x v="0"/>
  </r>
  <r>
    <n v="45279809"/>
    <s v="SPIRAX S3 G 80W TB 209L"/>
    <s v="209L"/>
    <x v="0"/>
    <s v="SB"/>
    <s v="S&amp;M"/>
    <s v="Shell Brand"/>
    <m/>
    <s v="SPIRAX S3 G 80W GRANEL"/>
    <x v="0"/>
  </r>
  <r>
    <n v="45379809"/>
    <s v="TONNA S3 M 220 TB 209L EXPO"/>
    <s v="209L"/>
    <x v="0"/>
    <s v="SB"/>
    <s v="EXPO"/>
    <s v="Shell Brand"/>
    <m/>
    <s v="TONNA S3 M 220 GRANEL"/>
    <x v="0"/>
  </r>
  <r>
    <n v="52879843"/>
    <s v="TACTIC EMV GADUS S3 T220 2 CX 10X250CC"/>
    <s v="10X0,25g"/>
    <x v="0"/>
    <s v="SB"/>
    <s v="S&amp;M"/>
    <s v="Shell Brand"/>
    <m/>
    <s v="Importado"/>
    <x v="1"/>
  </r>
  <r>
    <n v="44779855"/>
    <s v="FENDT SUPER TRANS LS 80W-90 FR 20L"/>
    <s v="20L"/>
    <x v="0"/>
    <s v="GPO"/>
    <s v="S&amp;M"/>
    <s v="AGCO"/>
    <m/>
    <s v="SPIRAX S3 AX 80W90 GRANEL"/>
    <x v="0"/>
  </r>
  <r>
    <n v="45679855"/>
    <s v="OMALA S2 G 680 FR 20L EXPO"/>
    <s v="20L"/>
    <x v="0"/>
    <s v="SB"/>
    <s v="EXPO"/>
    <s v="Shell Brand"/>
    <m/>
    <s v="OMALA S2 G 680 GRANEL"/>
    <x v="0"/>
  </r>
  <r>
    <n v="45279855"/>
    <s v="SPIRAX S3 G 80W FR. 20LT"/>
    <s v="20L"/>
    <x v="0"/>
    <s v="SB"/>
    <s v="S&amp;M"/>
    <s v="Shell Brand"/>
    <m/>
    <s v="SPIRAX S3 G 80W GRANEL"/>
    <x v="0"/>
  </r>
  <r>
    <n v="40080809"/>
    <s v="MAXI PERFORM 5W40 508.88 509.99 TB 209L"/>
    <s v="209L"/>
    <x v="0"/>
    <s v="GPO"/>
    <s v="S&amp;M"/>
    <s v="VW"/>
    <m/>
    <s v="HELIX HX8 PROFESSIONAL AV 5W40 GRANEL"/>
    <x v="0"/>
  </r>
  <r>
    <n v="41080809"/>
    <s v="MF ENGINE GENUINE 15W40 TB 209L"/>
    <s v="209L"/>
    <x v="0"/>
    <s v="GPO"/>
    <s v="S&amp;M"/>
    <s v="AGCO"/>
    <m/>
    <s v="RIMULA R3 EXTRA 15W40 CI-4 GRANEL"/>
    <x v="0"/>
  </r>
  <r>
    <n v="45280809"/>
    <s v="SPIRAX S3 G 80W-90 TB 209L"/>
    <s v="209L"/>
    <x v="0"/>
    <s v="SB"/>
    <s v="S&amp;M"/>
    <s v="Shell Brand"/>
    <m/>
    <s v="SPIRAX S3 G 80W-90 GRANEL"/>
    <x v="0"/>
  </r>
  <r>
    <n v="45380809"/>
    <s v="TONNA S3 M 68 TB 209L EXPO"/>
    <s v="209L"/>
    <x v="0"/>
    <s v="SB"/>
    <s v="EXPO"/>
    <s v="Shell Brand"/>
    <m/>
    <s v="TONNA S3 M 68 GRANEL"/>
    <x v="0"/>
  </r>
  <r>
    <n v="52880843"/>
    <s v="TACTIC EMV GADUS S3 V460D 2 CX 10X250CC"/>
    <s v="10X0,25g"/>
    <x v="0"/>
    <s v="SB"/>
    <s v="S&amp;M"/>
    <s v="Shell Brand"/>
    <m/>
    <s v="Importado"/>
    <x v="1"/>
  </r>
  <r>
    <n v="41080855"/>
    <s v="MF ENGINE GENUINE 15W40 FR 20L"/>
    <s v="20L"/>
    <x v="0"/>
    <s v="GPO"/>
    <s v="S&amp;M"/>
    <s v="AGCO"/>
    <m/>
    <s v="RIMULA R3 EXTRA 15W40 CI-4 GRANEL"/>
    <x v="0"/>
  </r>
  <r>
    <n v="45880860"/>
    <s v="REFRIGERATION OIL S4 FR-F 100 BALDE"/>
    <s v="18,92L"/>
    <x v="0"/>
    <s v="SB"/>
    <s v="S&amp;M"/>
    <s v="Shell Brand"/>
    <m/>
    <s v="Importado"/>
    <x v="1"/>
  </r>
  <r>
    <n v="40080905"/>
    <s v="MAXI PERFORM 5W40 508.88 509.99 CX 12X1L"/>
    <s v="12x1L"/>
    <x v="0"/>
    <s v="GPO"/>
    <s v="S&amp;M"/>
    <s v="VW"/>
    <m/>
    <s v="HELIX HX8 PROFESSIONAL AV 5W40 GRANEL"/>
    <x v="0"/>
  </r>
  <r>
    <n v="41080907"/>
    <s v="MF ENGINE GENUINE 15W40 CX 4X4L"/>
    <s v="4x4L"/>
    <x v="0"/>
    <s v="GPO"/>
    <s v="S&amp;M"/>
    <s v="AGCO"/>
    <m/>
    <s v="RIMULA R3 EXTRA 15W40 CI-4 GRANEL"/>
    <x v="0"/>
  </r>
  <r>
    <n v="41080967"/>
    <s v="MF ENGINE GENUINE 15W40 TB1000L"/>
    <s v="1000L"/>
    <x v="0"/>
    <s v="GPO"/>
    <s v="S&amp;M"/>
    <s v="AGCO"/>
    <m/>
    <s v="RIMULA R3 EXTRA 15W40 CI-4 GRANEL"/>
    <x v="0"/>
  </r>
  <r>
    <n v="47981801"/>
    <s v="MB GEN SAE 15W40 228.3 GRANEL"/>
    <s v="GRANEL"/>
    <x v="0"/>
    <s v="GPO"/>
    <s v="S&amp;M"/>
    <s v="MB"/>
    <m/>
    <s v="RIMULA RT4 X 15W40 SHELL GRANEL"/>
    <x v="0"/>
  </r>
  <r>
    <n v="45281801"/>
    <s v="SPIRAX S4 CX 10W GRANEL"/>
    <s v="GRANEL"/>
    <x v="0"/>
    <s v="SB"/>
    <s v="S&amp;M"/>
    <s v="Shell Brand"/>
    <m/>
    <s v="SPIRAX S4 CX 10W GRANEL"/>
    <x v="0"/>
  </r>
  <r>
    <n v="40081809"/>
    <s v="MAXI PERFORMANCE 5W40 502 505 TB 209L"/>
    <s v="209L"/>
    <x v="0"/>
    <s v="GPO"/>
    <s v="S&amp;M"/>
    <s v="VW"/>
    <m/>
    <s v="HELIX ULTRA PROF AV 5W40 GRANEL"/>
    <x v="0"/>
  </r>
  <r>
    <n v="47981809"/>
    <s v="MB GEN SAE 15W40 228.3 TB 209L"/>
    <s v="209L"/>
    <x v="0"/>
    <s v="GPO"/>
    <s v="S&amp;M"/>
    <s v="MB"/>
    <m/>
    <s v="RIMULA RT4 X 15W40 SHELL GRANEL"/>
    <x v="0"/>
  </r>
  <r>
    <n v="41081809"/>
    <s v="MF ENGINE PREMIUM 10W40 TB 209L"/>
    <s v="209L"/>
    <x v="0"/>
    <s v="GPO"/>
    <s v="S&amp;M"/>
    <s v="AGCO"/>
    <m/>
    <s v="RIMULA R6 MS 10W40 GRANEL"/>
    <x v="0"/>
  </r>
  <r>
    <n v="45681809"/>
    <s v="OMALA S2 G 100 TB 209L EXPO"/>
    <s v="209L"/>
    <x v="0"/>
    <s v="SB"/>
    <s v="EXPO"/>
    <s v="Shell Brand"/>
    <m/>
    <s v="OMALA S2 G 100 GRANEL EXPO"/>
    <x v="0"/>
  </r>
  <r>
    <n v="43581809"/>
    <s v="SPIRAX S2 G 80W TB 209L"/>
    <s v="209L"/>
    <x v="0"/>
    <s v="SB"/>
    <s v="S&amp;M"/>
    <s v="Shell Brand"/>
    <m/>
    <s v="SPIRAX S2 G 80W GRANEL"/>
    <x v="0"/>
  </r>
  <r>
    <n v="45281809"/>
    <s v="SPIRAX S4 CX 10W TB 209L"/>
    <s v="209L"/>
    <x v="0"/>
    <s v="SB"/>
    <s v="S&amp;M"/>
    <s v="Shell Brand"/>
    <m/>
    <s v="SPIRAX S4 CX 10W GRANEL"/>
    <x v="0"/>
  </r>
  <r>
    <n v="45381809"/>
    <s v="TURBO T 46 TB 209L EXPO"/>
    <s v="209L"/>
    <x v="0"/>
    <s v="SB"/>
    <s v="EXPO"/>
    <s v="Shell Brand"/>
    <m/>
    <s v="TURBO T 46 GRANEL"/>
    <x v="0"/>
  </r>
  <r>
    <n v="52881847"/>
    <s v="TACTIC EMV GADUS S5 T100 2 CX 10X120CC"/>
    <s v="10X0,25g"/>
    <x v="0"/>
    <s v="SB"/>
    <s v="S&amp;M"/>
    <s v="Shell Brand"/>
    <m/>
    <s v="Importado"/>
    <x v="1"/>
  </r>
  <r>
    <n v="47981855"/>
    <s v="MB GEN SAE 15W40 228.3 FR 20L"/>
    <s v="20L"/>
    <x v="0"/>
    <s v="GPO"/>
    <s v="S&amp;M"/>
    <s v="MB"/>
    <m/>
    <s v="RIMULA RT4 X 15W40 SHELL GRANEL"/>
    <x v="0"/>
  </r>
  <r>
    <n v="41081855"/>
    <s v="MF ENGINE PREMIUM 10W40 FR 20L"/>
    <s v="20L"/>
    <x v="0"/>
    <s v="GPO"/>
    <s v="S&amp;M"/>
    <s v="AGCO"/>
    <m/>
    <s v="RIMULA R6 MS 10W40 GRANEL"/>
    <x v="0"/>
  </r>
  <r>
    <n v="43581855"/>
    <s v="SPIRAX S2 G 80W FR. 20LT."/>
    <s v="20L"/>
    <x v="0"/>
    <s v="SB"/>
    <s v="S&amp;M"/>
    <s v="Shell Brand"/>
    <m/>
    <s v="SPIRAX S2 G 80W GRANEL"/>
    <x v="0"/>
  </r>
  <r>
    <n v="45281855"/>
    <s v="SPIRAX S4 CX 10W FR 20L"/>
    <s v="20L"/>
    <x v="0"/>
    <s v="SB"/>
    <s v="S&amp;M"/>
    <s v="Shell Brand"/>
    <m/>
    <s v="SPIRAX S4 CX 10W GRANEL"/>
    <x v="0"/>
  </r>
  <r>
    <n v="40081905"/>
    <s v="MAXI PERFORMANCE 5W40 502 505 CX 12X1L"/>
    <s v="12x1L"/>
    <x v="0"/>
    <s v="GPO"/>
    <s v="S&amp;M"/>
    <s v="VW"/>
    <m/>
    <s v="HELIX ULTRA PROF AV 5W40 GRANEL"/>
    <x v="0"/>
  </r>
  <r>
    <n v="43581905"/>
    <s v="SPIRAX S2 G 80W CX. 12X1L"/>
    <s v="12x1L"/>
    <x v="0"/>
    <s v="SB"/>
    <s v="S&amp;M"/>
    <s v="Shell Brand"/>
    <m/>
    <s v="SPIRAX S2 G 80W GRANEL"/>
    <x v="0"/>
  </r>
  <r>
    <n v="41581909"/>
    <s v="BMW TWINPOWER TURBO LL04 5W30 N CX 12X1L"/>
    <s v="12x1L"/>
    <x v="0"/>
    <s v="GPO"/>
    <s v="S&amp;M"/>
    <s v="BMW"/>
    <m/>
    <s v="Importado"/>
    <x v="1"/>
  </r>
  <r>
    <n v="47981909"/>
    <s v="MB GEN SAE 15W40 228.3 CX 12X1L"/>
    <s v="12x1L"/>
    <x v="0"/>
    <s v="GPO"/>
    <s v="S&amp;M"/>
    <s v="MB"/>
    <m/>
    <s v="Importado"/>
    <x v="1"/>
  </r>
  <r>
    <n v="47981967"/>
    <s v="MB GEN SAE 15W40 228.3 TB 1000L"/>
    <s v="1000L"/>
    <x v="0"/>
    <s v="GPO"/>
    <s v="S&amp;M"/>
    <s v="MB"/>
    <m/>
    <s v="RIMULA RT4 X 15W40 SHELL GRANEL"/>
    <x v="0"/>
  </r>
  <r>
    <n v="41081967"/>
    <s v="MF ENGINE PREMIUM 10W40 TB 1000L"/>
    <s v="1000L"/>
    <x v="0"/>
    <s v="GPO"/>
    <s v="S&amp;M"/>
    <s v="AGCO"/>
    <m/>
    <s v="RIMULA R6 MS 10W40 GRANEL"/>
    <x v="0"/>
  </r>
  <r>
    <n v="45281967"/>
    <s v="SPIRAX S4 CX 10W TB1000 OW"/>
    <s v="1000L"/>
    <x v="0"/>
    <s v="SB"/>
    <s v="S&amp;M"/>
    <s v="Shell Brand"/>
    <m/>
    <s v="SPIRAX S4 CX 10W GRANEL"/>
    <x v="0"/>
  </r>
  <r>
    <n v="44982801"/>
    <s v="ARGINA S2 30 GRANEL"/>
    <s v="GRANEL"/>
    <x v="0"/>
    <s v="SB"/>
    <s v="S&amp;M"/>
    <s v="Shell Brand"/>
    <m/>
    <s v="ARGINA S2 30 GRANEL"/>
    <x v="0"/>
  </r>
  <r>
    <n v="43582801"/>
    <s v="SPIRAX S2 A 90 GRANEL"/>
    <s v="GRANEL"/>
    <x v="0"/>
    <s v="SB"/>
    <s v="S&amp;M"/>
    <s v="Shell Brand"/>
    <m/>
    <s v="SPIRAX S2 A 90 GRANEL"/>
    <x v="0"/>
  </r>
  <r>
    <n v="45282801"/>
    <s v="SPIRAX S4 CX 30 GRANEL"/>
    <s v="GRANEL"/>
    <x v="0"/>
    <s v="SB"/>
    <s v="S&amp;M"/>
    <s v="Shell Brand"/>
    <m/>
    <s v="SPIRAX S4 CX 30 GRANEL"/>
    <x v="0"/>
  </r>
  <r>
    <n v="44982809"/>
    <s v="ARGINA S2 30 TB 209L"/>
    <s v="209L"/>
    <x v="0"/>
    <s v="SB"/>
    <s v="MARINE"/>
    <s v="Shell Brand"/>
    <m/>
    <s v="ARGINA S2 30 GRANEL"/>
    <x v="0"/>
  </r>
  <r>
    <n v="47982809"/>
    <s v="MB OIL SAE 80W90 235.20 TB 209L"/>
    <s v="209L"/>
    <x v="0"/>
    <s v="GPO"/>
    <s v="S&amp;M"/>
    <s v="MB"/>
    <m/>
    <s v="SPIRAX S3 AD 80W90 GRANEL"/>
    <x v="0"/>
  </r>
  <r>
    <n v="41082809"/>
    <s v="MF ENGINE ULTRA 15W40 TB 209L"/>
    <s v="209L"/>
    <x v="0"/>
    <s v="GPO"/>
    <s v="S&amp;M"/>
    <s v="AGCO"/>
    <m/>
    <s v="RIMULA RT4 X 15W40 SHELL GRANEL"/>
    <x v="0"/>
  </r>
  <r>
    <n v="45682809"/>
    <s v="OMALA S2 G 150 TB 209L EXPO"/>
    <s v="209L"/>
    <x v="0"/>
    <s v="SB"/>
    <s v="EXPO"/>
    <s v="Shell Brand"/>
    <m/>
    <s v="OMALA S2 G 150 GRANEL EXPO"/>
    <x v="0"/>
  </r>
  <r>
    <n v="43582809"/>
    <s v="SPIRAX S2 A 90 TB 209L"/>
    <s v="209L"/>
    <x v="0"/>
    <s v="SB"/>
    <s v="S&amp;M"/>
    <s v="Shell Brand"/>
    <m/>
    <s v="SPIRAX S2 A 90 GRANEL"/>
    <x v="0"/>
  </r>
  <r>
    <n v="45282809"/>
    <s v="SPIRAX S4 CX 30 TB 209L"/>
    <s v="209L"/>
    <x v="0"/>
    <s v="SB"/>
    <s v="S&amp;M"/>
    <s v="Shell Brand"/>
    <m/>
    <s v="SPIRAX S4 CX 30 GRANEL"/>
    <x v="0"/>
  </r>
  <r>
    <n v="45382809"/>
    <s v="TURBO T 68 TB 209L EXPO"/>
    <s v="209L"/>
    <x v="0"/>
    <s v="SB"/>
    <s v="EXPO"/>
    <s v="Shell Brand"/>
    <m/>
    <s v="TURBO T 68 GRANEL"/>
    <x v="0"/>
  </r>
  <r>
    <n v="47982855"/>
    <s v="MB OIL SAE 80W90 235.20 FR 20L"/>
    <s v="20L"/>
    <x v="0"/>
    <s v="GPO"/>
    <s v="S&amp;M"/>
    <s v="MB"/>
    <m/>
    <s v="SPIRAX S3 AD 80W90 GRANEL"/>
    <x v="0"/>
  </r>
  <r>
    <n v="41082855"/>
    <s v="MF ENGINE ULTRA 15W40 FR 20L"/>
    <s v="20L"/>
    <x v="0"/>
    <s v="GPO"/>
    <s v="S&amp;M"/>
    <s v="AGCO"/>
    <m/>
    <s v="RIMULA RT4 X 15W40 SHELL GRANEL"/>
    <x v="0"/>
  </r>
  <r>
    <n v="45682855"/>
    <s v="OMALA S2 G 150 FR 20L EXPO"/>
    <s v="20L"/>
    <x v="0"/>
    <s v="SB"/>
    <s v="EXPO"/>
    <s v="Shell Brand"/>
    <m/>
    <s v="OMALA S2 G 150 GRANEL"/>
    <x v="0"/>
  </r>
  <r>
    <n v="43582855"/>
    <s v="SPIRAX S2 A 90 FR. 20LT."/>
    <s v="20L"/>
    <x v="0"/>
    <s v="SB"/>
    <s v="S&amp;M"/>
    <s v="Shell Brand"/>
    <m/>
    <s v="SPIRAX S2 A 90 GRANEL"/>
    <x v="0"/>
  </r>
  <r>
    <n v="40082905"/>
    <s v="MAXI PERFORMANCE 20W50 SL CX 12X1L"/>
    <s v="12x1L"/>
    <x v="0"/>
    <s v="GPO"/>
    <s v="S&amp;M"/>
    <s v="VW"/>
    <m/>
    <s v="HELIX HX3 20W50 SL GRANEL"/>
    <x v="0"/>
  </r>
  <r>
    <n v="43582905"/>
    <s v="SPIRAX S2 A 90 CX. 12X1L"/>
    <s v="12x1L"/>
    <x v="0"/>
    <s v="SB"/>
    <s v="S&amp;M"/>
    <s v="Shell Brand"/>
    <m/>
    <s v="SPIRAX S2 A 90 GRANEL"/>
    <x v="0"/>
  </r>
  <r>
    <n v="41082907"/>
    <s v="MF ENGINE ULTRA 15W40 CX 4X4L"/>
    <s v="4x4L"/>
    <x v="0"/>
    <s v="GPO"/>
    <s v="S&amp;M"/>
    <s v="AGCO"/>
    <m/>
    <s v="RIMULA RT4 X 15W40 SHELL GRANEL"/>
    <x v="0"/>
  </r>
  <r>
    <n v="41082967"/>
    <s v="MF ENGINE ULTRA 15W40 TB 1000L"/>
    <s v="1000L"/>
    <x v="0"/>
    <s v="GPO"/>
    <s v="S&amp;M"/>
    <s v="AGCO"/>
    <m/>
    <s v="RIMULA RT4 X 15W40 SHELL GRANEL"/>
    <x v="0"/>
  </r>
  <r>
    <n v="43582967"/>
    <s v="Spirax S2 A 90 TB 1000L"/>
    <s v="1000L"/>
    <x v="1"/>
    <s v="SB"/>
    <s v="S&amp;M"/>
    <s v="Shell Brand"/>
    <m/>
    <s v="SPIRAX S2 A 90 GRANEL"/>
    <x v="0"/>
  </r>
  <r>
    <n v="45282967"/>
    <s v="SPIRAX S4 CX 30 TB1000 OW"/>
    <s v="1000L"/>
    <x v="0"/>
    <s v="SB"/>
    <s v="S&amp;M"/>
    <s v="Shell Brand"/>
    <m/>
    <s v="SPIRAX S4 CX 30 GRANEL"/>
    <x v="0"/>
  </r>
  <r>
    <n v="44983801"/>
    <s v="ARGINA S2 40 GRANEL"/>
    <s v="GRANEL"/>
    <x v="0"/>
    <s v="SB"/>
    <s v="S&amp;M"/>
    <s v="Shell Brand"/>
    <m/>
    <s v="ARGINA S2 40 GRANEL"/>
    <x v="0"/>
  </r>
  <r>
    <n v="45283801"/>
    <s v="SPIRAX S4 TXM GRANEL"/>
    <s v="GRANEL"/>
    <x v="0"/>
    <s v="SB"/>
    <s v="S&amp;M"/>
    <s v="Shell Brand"/>
    <m/>
    <s v="SPIRAX S4 TXM GRANEL"/>
    <x v="0"/>
  </r>
  <r>
    <n v="44983809"/>
    <s v="ARGINA S2 40 TB 209L"/>
    <s v="209L"/>
    <x v="0"/>
    <s v="SB"/>
    <s v="MARINE"/>
    <s v="Shell Brand"/>
    <m/>
    <s v="ARGINA S2 40 GRANEL"/>
    <x v="0"/>
  </r>
  <r>
    <n v="45383809"/>
    <s v="MORLINA S3 BA 150 209L EXPO"/>
    <s v="209L"/>
    <x v="0"/>
    <s v="SB"/>
    <s v="EXPO"/>
    <s v="Shell Brand"/>
    <m/>
    <s v="MORLINA S3 BA 150 GRANEL EXPO"/>
    <x v="0"/>
  </r>
  <r>
    <n v="45683809"/>
    <s v="OMALA S2 G 220 TB 209L EXPO"/>
    <s v="209L"/>
    <x v="0"/>
    <s v="SB"/>
    <s v="EXPO"/>
    <s v="Shell Brand"/>
    <m/>
    <s v="OMALA S2 G 220 GRANEL EXPO"/>
    <x v="0"/>
  </r>
  <r>
    <n v="45283809"/>
    <s v="SPIRAX S4 TXM TB 209L"/>
    <s v="209L"/>
    <x v="0"/>
    <s v="SB"/>
    <s v="S&amp;M"/>
    <s v="Shell Brand"/>
    <m/>
    <s v="SPIRAX S4 TXM GRANEL"/>
    <x v="0"/>
  </r>
  <r>
    <n v="52883817"/>
    <s v="GADUS S1 A150 2 BD. 18 KG"/>
    <s v="18KG"/>
    <x v="0"/>
    <s v="SB"/>
    <s v="S&amp;M"/>
    <s v="Shell Brand"/>
    <m/>
    <s v="GADUS S1 A150 2 GRANEL"/>
    <x v="0"/>
  </r>
  <r>
    <n v="45883849"/>
    <s v="TELLUS S3 M46 TAMBOR"/>
    <s v="55 UGL"/>
    <x v="0"/>
    <s v="SB"/>
    <s v="S&amp;M"/>
    <s v="Shell Brand"/>
    <m/>
    <s v="Importado"/>
    <x v="1"/>
  </r>
  <r>
    <n v="45683855"/>
    <s v="OMALA S2 G 220 FR 20L EXPO"/>
    <s v="20L"/>
    <x v="0"/>
    <s v="SB"/>
    <s v="EXPO"/>
    <s v="Shell Brand"/>
    <m/>
    <s v="OMALA S2 G 220 GRANEL EXPO"/>
    <x v="0"/>
  </r>
  <r>
    <n v="45283855"/>
    <s v="SPIRAX S4 TXM FR. 20LT."/>
    <s v="20L"/>
    <x v="0"/>
    <s v="SB"/>
    <s v="S&amp;M"/>
    <s v="Shell Brand"/>
    <m/>
    <s v="SPIRAX S4 TXM GRANEL"/>
    <x v="0"/>
  </r>
  <r>
    <n v="40083905"/>
    <s v="MAXI PERFORMANCE 10W40 501 505 CX 12X1L"/>
    <s v="12x1L"/>
    <x v="0"/>
    <s v="GPO"/>
    <s v="S&amp;M"/>
    <s v="VW"/>
    <m/>
    <s v="HELIX HX7 10W40 SN NEW GRANEL"/>
    <x v="0"/>
  </r>
  <r>
    <n v="47983909"/>
    <s v="MB GEN FE ATF 236.17 CX 12X1L"/>
    <s v="12x1L"/>
    <x v="0"/>
    <s v="GPO"/>
    <s v="S&amp;M"/>
    <s v="MB"/>
    <m/>
    <s v="Importado"/>
    <x v="1"/>
  </r>
  <r>
    <n v="52883922"/>
    <s v="GADUS S1 A150 2 CX. 12X1 KG"/>
    <s v="12x1K"/>
    <x v="0"/>
    <s v="SB"/>
    <s v="S&amp;M"/>
    <s v="Shell Brand"/>
    <m/>
    <s v="GADUS S1 A150 2 GRANEL"/>
    <x v="0"/>
  </r>
  <r>
    <n v="45283967"/>
    <s v="SPIRAX S4 TXM TB1000 OW"/>
    <s v="1000L"/>
    <x v="0"/>
    <s v="SB"/>
    <s v="S&amp;M"/>
    <s v="Shell Brand"/>
    <m/>
    <s v="SPIRAX S4 TXM GRANEL"/>
    <x v="0"/>
  </r>
  <r>
    <n v="52883988"/>
    <s v="GADUS S1 A150 2 TB. 180 KG"/>
    <s v="180 KG"/>
    <x v="0"/>
    <s v="SB"/>
    <s v="S&amp;M"/>
    <s v="Shell Brand"/>
    <m/>
    <s v="GADUS S1 A150 2 GRANEL"/>
    <x v="0"/>
  </r>
  <r>
    <n v="44984801"/>
    <s v="SHELL ARGINA S3 40 LOCAL GRANEL"/>
    <s v="GRANEL"/>
    <x v="0"/>
    <s v="SB"/>
    <s v="S&amp;M"/>
    <s v="Shell Brand"/>
    <m/>
    <s v="SHELL ARGINA S3 40 LOCAL GRANEL"/>
    <x v="0"/>
  </r>
  <r>
    <n v="45284801"/>
    <s v="TELLUS S2 M 100 GRANEL"/>
    <s v="GRANEL"/>
    <x v="0"/>
    <s v="SB"/>
    <s v="S&amp;M"/>
    <s v="Shell Brand"/>
    <m/>
    <s v="TELLUS S2 M 100 GRANEL"/>
    <x v="0"/>
  </r>
  <r>
    <n v="40084809"/>
    <s v="MAXI PERFORMANCE 0W30 507 TB 209L"/>
    <s v="209L"/>
    <x v="0"/>
    <s v="GPO"/>
    <s v="S&amp;M"/>
    <s v="VW"/>
    <m/>
    <s v="MAXI PERFORMANCE 0W30 507 GRANEL"/>
    <x v="0"/>
  </r>
  <r>
    <n v="41084809"/>
    <s v="MF TRANSMISSION PREMIUM 10W30 TB 209L"/>
    <s v="209L"/>
    <x v="0"/>
    <s v="GPO"/>
    <s v="S&amp;M"/>
    <s v="AGCO"/>
    <m/>
    <s v="SPIRAX S4 TXM GRANEL"/>
    <x v="0"/>
  </r>
  <r>
    <n v="45684809"/>
    <s v="OMALA S2 G 320 TB 209L EXPO"/>
    <s v="209L"/>
    <x v="0"/>
    <s v="SB"/>
    <s v="EXPO"/>
    <s v="Shell Brand"/>
    <m/>
    <s v="OMALA S2 G 320 GRANEL EXPO"/>
    <x v="0"/>
  </r>
  <r>
    <n v="45284809"/>
    <s v="TELLUS S2 M 100 TB 209L"/>
    <s v="209L"/>
    <x v="0"/>
    <s v="SB"/>
    <s v="S&amp;M"/>
    <s v="Shell Brand"/>
    <m/>
    <s v="TELLUS S2 M 100 GRANEL"/>
    <x v="0"/>
  </r>
  <r>
    <n v="52884817"/>
    <s v="GADUS S1 V160 2 BD. 18 KG"/>
    <s v="18KG"/>
    <x v="0"/>
    <s v="SB"/>
    <s v="S&amp;M"/>
    <s v="Shell Brand"/>
    <m/>
    <s v="GADUS S1 V160 2 GRANEL"/>
    <x v="0"/>
  </r>
  <r>
    <n v="47984849"/>
    <s v="MB AMG HIGH PERF SAE 0W40 229.5 TB 209L"/>
    <s v="209L"/>
    <x v="0"/>
    <s v="GPO"/>
    <s v="S&amp;M"/>
    <s v="MB"/>
    <m/>
    <s v="Importado"/>
    <x v="1"/>
  </r>
  <r>
    <n v="43584849"/>
    <s v="SPIRAX S4 ATF HDX TAMBOR"/>
    <s v="209L"/>
    <x v="0"/>
    <s v="SB"/>
    <s v="S&amp;M"/>
    <s v="Shell Brand"/>
    <m/>
    <s v="Importado"/>
    <x v="1"/>
  </r>
  <r>
    <n v="45884849"/>
    <s v="TELLUS S4 ME 46 TAMBOR"/>
    <s v="209L"/>
    <x v="0"/>
    <s v="SB"/>
    <s v="S&amp;M"/>
    <s v="Shell Brand"/>
    <m/>
    <s v="Importado"/>
    <x v="1"/>
  </r>
  <r>
    <n v="41084855"/>
    <s v="MF TRANSMISSION PREMIUM 10W30 FR 20L"/>
    <s v="20L"/>
    <x v="0"/>
    <s v="GPO"/>
    <s v="S&amp;M"/>
    <s v="AGCO"/>
    <m/>
    <s v="SPIRAX S4 TXM GRANEL"/>
    <x v="0"/>
  </r>
  <r>
    <n v="45684855"/>
    <s v="OMALA S2 G 320 FR 20L EXPO"/>
    <s v="20L"/>
    <x v="0"/>
    <s v="SB"/>
    <s v="EXPO"/>
    <s v="Shell Brand"/>
    <m/>
    <s v="OMALA S2 G 320 GRANEL EXPO"/>
    <x v="0"/>
  </r>
  <r>
    <n v="45284855"/>
    <s v="TELLUS S2 M 100 FR. 20LT."/>
    <s v="20L"/>
    <x v="0"/>
    <s v="SB"/>
    <s v="S&amp;M"/>
    <s v="Shell Brand"/>
    <m/>
    <s v="TELLUS S2 M 100 GRANEL"/>
    <x v="0"/>
  </r>
  <r>
    <n v="52884883"/>
    <s v="GADUS S1 V160 2 CX 24X500"/>
    <s v="24*0,5KG"/>
    <x v="0"/>
    <s v="SB"/>
    <s v="S&amp;M"/>
    <s v="Shell Brand"/>
    <m/>
    <s v="GADUS S1 V160 2 GRANEL"/>
    <x v="0"/>
  </r>
  <r>
    <n v="40084905"/>
    <s v="MAXI PERFORMANCE 0W30 507 CX 12X1L"/>
    <s v="12x1L"/>
    <x v="0"/>
    <s v="GPO"/>
    <s v="S&amp;M"/>
    <s v="VW"/>
    <m/>
    <s v="MAXI PERFORMANCE 0W30 507 GRANEL"/>
    <x v="0"/>
  </r>
  <r>
    <n v="47984909"/>
    <s v="MB AMG HIGH PERF SAE 0W40 229.5 CX 12X1L"/>
    <s v="12x1L"/>
    <x v="0"/>
    <s v="GPO"/>
    <s v="S&amp;M"/>
    <s v="MB"/>
    <m/>
    <s v="Importado"/>
    <x v="1"/>
  </r>
  <r>
    <n v="43584909"/>
    <s v="SPIRAX S4 ATF HDX CX 12X1L"/>
    <s v="12x1L"/>
    <x v="0"/>
    <s v="SB"/>
    <s v="S&amp;M"/>
    <s v="Shell Brand"/>
    <m/>
    <s v="Importado"/>
    <x v="1"/>
  </r>
  <r>
    <n v="52884922"/>
    <s v="GADUS S1 V160 2 CX. 12X1 KG"/>
    <s v="12x1K"/>
    <x v="0"/>
    <s v="SB"/>
    <s v="S&amp;M"/>
    <s v="Shell Brand"/>
    <m/>
    <s v="GADUS S1 V160 2 GRANEL"/>
    <x v="0"/>
  </r>
  <r>
    <n v="41084967"/>
    <s v="MF TRANSMISSION PREMIUM 10W30 TB 1000L"/>
    <s v="1000L"/>
    <x v="0"/>
    <s v="GPO"/>
    <s v="S&amp;M"/>
    <s v="AGCO"/>
    <m/>
    <s v="SPIRAX S4 TXM GRANEL"/>
    <x v="0"/>
  </r>
  <r>
    <n v="45284967"/>
    <s v="TELLUS S2 M 100 TB1000 OW"/>
    <s v="1000L"/>
    <x v="0"/>
    <s v="SB"/>
    <s v="S&amp;M"/>
    <s v="Shell Brand"/>
    <m/>
    <s v="TELLUS S2 M 100 GRANEL"/>
    <x v="0"/>
  </r>
  <r>
    <n v="52884988"/>
    <s v="GADUS S1 V160 2 TB. 180 KG"/>
    <s v="180 KG"/>
    <x v="0"/>
    <s v="SB"/>
    <s v="S&amp;M"/>
    <s v="Shell Brand"/>
    <m/>
    <s v="GADUS S1 V160 2 GRANEL"/>
    <x v="0"/>
  </r>
  <r>
    <n v="40085809"/>
    <s v="MAXI PERFORMANCE 5W-30 SN GF-5 TB 209L"/>
    <s v="209L"/>
    <x v="0"/>
    <s v="GPO"/>
    <s v="S&amp;M"/>
    <s v="VW"/>
    <m/>
    <s v="HELIX HX7 5W-30 NEW GRANEL"/>
    <x v="0"/>
  </r>
  <r>
    <n v="41085809"/>
    <s v="MF TRANSMISSION PREMIUM PLUS 15W40 209L"/>
    <s v="209L"/>
    <x v="0"/>
    <s v="GPO"/>
    <s v="S&amp;M"/>
    <s v="AGCO"/>
    <m/>
    <s v="SPIRAX S3 T GRANEL"/>
    <x v="0"/>
  </r>
  <r>
    <n v="45685809"/>
    <s v="OMALA S2 G 460 TB 209L EXPO"/>
    <s v="209L"/>
    <x v="0"/>
    <s v="SB"/>
    <s v="EXPO"/>
    <s v="Shell Brand"/>
    <m/>
    <s v="OMALA S2 G 460 GRANEL EXPO"/>
    <x v="0"/>
  </r>
  <r>
    <n v="52885817"/>
    <s v="GADUS S1 V220 2 BD. 18 KG"/>
    <s v="18KG"/>
    <x v="0"/>
    <s v="SB"/>
    <s v="S&amp;M"/>
    <s v="Shell Brand"/>
    <m/>
    <s v="GADUS S1 V220 2 GRANEL"/>
    <x v="0"/>
  </r>
  <r>
    <n v="47985849"/>
    <s v="MB GEN SAE 0W20 229.71 TB 209L"/>
    <s v="209L"/>
    <x v="0"/>
    <s v="GPO"/>
    <s v="S&amp;M"/>
    <s v="MB"/>
    <m/>
    <s v="Importado"/>
    <x v="1"/>
  </r>
  <r>
    <n v="41085855"/>
    <s v="MF TRANSMISSION PREMIUM PLUS 15W40 FR20L"/>
    <s v="20L"/>
    <x v="0"/>
    <s v="GPO"/>
    <s v="S&amp;M"/>
    <s v="AGCO"/>
    <m/>
    <s v="SPIRAX S3 T GRANEL"/>
    <x v="0"/>
  </r>
  <r>
    <n v="45685855"/>
    <s v="OMALA S2 G 460 FR 20L EXPO"/>
    <s v="20L"/>
    <x v="0"/>
    <s v="SB"/>
    <s v="EXPO"/>
    <s v="Shell Brand"/>
    <m/>
    <s v="OMALA S2 G 460 GRANEL EXPO"/>
    <x v="0"/>
  </r>
  <r>
    <n v="40085905"/>
    <s v="MAXI PERFORMANCE 5W-30 SN GF-5 CX 12X1L"/>
    <s v="12x1L"/>
    <x v="0"/>
    <s v="GPO"/>
    <s v="S&amp;M"/>
    <s v="VW"/>
    <m/>
    <s v="HELIX HX7 5W-30 NEW GRANEL"/>
    <x v="0"/>
  </r>
  <r>
    <n v="47985909"/>
    <s v="MB GEN SAE 0W20 229.71 CX 12X1L"/>
    <s v="12x1L"/>
    <x v="0"/>
    <s v="GPO"/>
    <s v="S&amp;M"/>
    <s v="MB"/>
    <m/>
    <s v="Importado"/>
    <x v="1"/>
  </r>
  <r>
    <n v="52885988"/>
    <s v="GADUS S1 V220 2 TB. 180 KG"/>
    <s v="180 KG"/>
    <x v="0"/>
    <s v="SB"/>
    <s v="S&amp;M"/>
    <s v="Shell Brand"/>
    <m/>
    <s v="GADUS S1 V220 2 GRANEL"/>
    <x v="0"/>
  </r>
  <r>
    <n v="45686809"/>
    <s v="OMALA S2 G 68 TB 209L EXPO"/>
    <s v="209L"/>
    <x v="0"/>
    <s v="SB"/>
    <s v="EXPO"/>
    <s v="Shell Brand"/>
    <m/>
    <s v="OMALA S2 G 68 GRANEL EXPO"/>
    <x v="0"/>
  </r>
  <r>
    <n v="45286809"/>
    <s v="TELLUS S2 M 32 TB 209L"/>
    <s v="209L"/>
    <x v="0"/>
    <s v="SB"/>
    <s v="S&amp;M"/>
    <s v="Shell Brand"/>
    <m/>
    <s v="TELLUS S2 M 32 GRANEL"/>
    <x v="0"/>
  </r>
  <r>
    <n v="43086809"/>
    <s v="VALTRA TRANSMISSION PRO TB 209L "/>
    <s v="209L"/>
    <x v="0"/>
    <s v="GPO"/>
    <s v="S&amp;M"/>
    <s v="AGCO"/>
    <m/>
    <s v="SPIRAX S2 A 90 GRANEL"/>
    <x v="0"/>
  </r>
  <r>
    <n v="52886817"/>
    <s v="GADUS S2 U460L 2 BD. 18 KG"/>
    <s v="18KG"/>
    <x v="0"/>
    <s v="SB"/>
    <s v="S&amp;M"/>
    <s v="Shell Brand"/>
    <m/>
    <s v="GADUS S2 U460L 2 GRANEL"/>
    <x v="0"/>
  </r>
  <r>
    <n v="45886849"/>
    <s v="TELLUS S3 V 46 TB 209L"/>
    <s v="209L"/>
    <x v="0"/>
    <s v="SB"/>
    <s v="S&amp;M"/>
    <s v="Shell Brand"/>
    <m/>
    <s v="Importado"/>
    <x v="1"/>
  </r>
  <r>
    <n v="45286855"/>
    <s v="TELLUS S2 M 32 FR. 20LT."/>
    <s v="20L"/>
    <x v="0"/>
    <s v="SB"/>
    <s v="S&amp;M"/>
    <s v="Shell Brand"/>
    <m/>
    <s v="TELLUS S2 M 32 GRANEL"/>
    <x v="0"/>
  </r>
  <r>
    <n v="43086855"/>
    <s v="VALTRA TRANSMISSION PRO FR 20L "/>
    <s v="20L"/>
    <x v="0"/>
    <s v="GPO"/>
    <s v="S&amp;M"/>
    <s v="AGCO"/>
    <m/>
    <s v="SPIRAX S2 A 90 GRANEL"/>
    <x v="0"/>
  </r>
  <r>
    <n v="47986860"/>
    <s v="MB GEAR OIL 75W90 235.11 FR 20L"/>
    <s v="20L"/>
    <x v="2"/>
    <s v="GPO"/>
    <s v="S&amp;M"/>
    <s v="MB"/>
    <m/>
    <s v="Importado"/>
    <x v="1"/>
  </r>
  <r>
    <n v="40086905"/>
    <s v="MAXI PERFORMANCE 0W30 502 505 CX 12X1L"/>
    <s v="12x1L"/>
    <x v="0"/>
    <s v="GPO"/>
    <s v="S&amp;M"/>
    <s v="VW"/>
    <m/>
    <s v="MAXI PERFORMANCE 0W30 502 505 GRANEL"/>
    <x v="0"/>
  </r>
  <r>
    <n v="43086967"/>
    <s v="VALTRA TRANSMISSION PRO TB 1000L "/>
    <s v="1000L"/>
    <x v="0"/>
    <s v="GPO"/>
    <s v="S&amp;M"/>
    <s v="AGCO"/>
    <m/>
    <s v="SPIRAX S2 A 90 GRANEL"/>
    <x v="0"/>
  </r>
  <r>
    <n v="52886988"/>
    <s v="GADUS S2 U460L 2 TB. 180 KG"/>
    <s v="180 KG"/>
    <x v="0"/>
    <s v="SB"/>
    <s v="S&amp;M"/>
    <s v="Shell Brand"/>
    <m/>
    <s v="GADUS S2 U460L 2 GRANEL"/>
    <x v="0"/>
  </r>
  <r>
    <n v="45287801"/>
    <s v="TELLUS S2 M 46 GRANEL"/>
    <s v="GRANEL"/>
    <x v="0"/>
    <s v="SB"/>
    <s v="S&amp;M"/>
    <s v="Shell Brand"/>
    <m/>
    <s v="TELLUS S2 M 46 GRANEL"/>
    <x v="0"/>
  </r>
  <r>
    <n v="40087809"/>
    <s v="MAXI PERFORM 5W40 508.88 509.99 C TB209L"/>
    <s v="209L"/>
    <x v="0"/>
    <s v="GPO"/>
    <s v="S&amp;M"/>
    <s v="VW"/>
    <m/>
    <s v="HELIX HX8 PROFESSIONAL AV 5W40 GRANEL"/>
    <x v="0"/>
  </r>
  <r>
    <n v="47987809"/>
    <s v="MB GEAR OIL SAE 90 235.12 TB 209L"/>
    <s v="209L"/>
    <x v="0"/>
    <s v="GPO"/>
    <s v="S&amp;M"/>
    <s v="MB"/>
    <m/>
    <s v="SPIRAX S2 GD GRANEL"/>
    <x v="0"/>
  </r>
  <r>
    <n v="43087809"/>
    <s v="MF TRANSMISSION PRO 209L"/>
    <s v="209L"/>
    <x v="0"/>
    <s v="GPO"/>
    <s v="S&amp;M"/>
    <s v="AGCO"/>
    <m/>
    <s v="SPIRAX S2 A 90 GRANEL"/>
    <x v="0"/>
  </r>
  <r>
    <n v="45387809"/>
    <s v="SPIRAX S2 A 80W90 TAMBOR 209L EXPO"/>
    <s v="209L"/>
    <x v="0"/>
    <s v="SB"/>
    <s v="EXPO"/>
    <s v="Shell Brand"/>
    <m/>
    <s v="SPIRAX S2 A 80W90 GRANEL EXPO"/>
    <x v="0"/>
  </r>
  <r>
    <n v="45287809"/>
    <s v="TELLUS S2 M 46 TB 209L"/>
    <s v="209L"/>
    <x v="0"/>
    <s v="SB"/>
    <s v="S&amp;M"/>
    <s v="Shell Brand"/>
    <m/>
    <s v="TELLUS S2 M 46 GRANEL"/>
    <x v="0"/>
  </r>
  <r>
    <n v="41087809"/>
    <s v="VALTRA ENGINE GENUINE 15W40 TB 209L"/>
    <s v="209L"/>
    <x v="0"/>
    <s v="GPO"/>
    <s v="S&amp;M"/>
    <s v="AGCO"/>
    <m/>
    <s v="RIMULA R3 EXTRA 15W40 CI-4 GRANEL"/>
    <x v="0"/>
  </r>
  <r>
    <n v="45387815"/>
    <s v="Spirax S2 A 80W-90 5 UGL EXPO"/>
    <s v="5UGL"/>
    <x v="0"/>
    <s v="SB"/>
    <s v="EXPO"/>
    <s v="Shell Brand"/>
    <m/>
    <s v="SPIRAX S2 A 80W90 GRANEL EXPO"/>
    <x v="0"/>
  </r>
  <r>
    <n v="52887817"/>
    <s v="GADUS S2 V100 3 BD. 18 KG"/>
    <s v="18KG"/>
    <x v="0"/>
    <s v="SB"/>
    <s v="S&amp;M"/>
    <s v="Shell Brand"/>
    <m/>
    <s v="GADUS S2 V100 3 GRANEL"/>
    <x v="0"/>
  </r>
  <r>
    <n v="52387817"/>
    <s v="KOMATSU GREASE G2 LI BD 18 KG"/>
    <s v="18KG"/>
    <x v="0"/>
    <s v="GPO"/>
    <s v="S&amp;M"/>
    <s v="KOMATSU"/>
    <m/>
    <s v="GADUS S2 V220 2 GRANEL"/>
    <x v="0"/>
  </r>
  <r>
    <n v="43087855"/>
    <s v="MF TRANSMISSION PRO 20L "/>
    <s v="20L"/>
    <x v="0"/>
    <s v="GPO"/>
    <s v="S&amp;M"/>
    <s v="AGCO"/>
    <m/>
    <s v="SPIRAX S2 A 90 GRANEL"/>
    <x v="0"/>
  </r>
  <r>
    <n v="45387855"/>
    <s v="SPIRAX S2 A 80W90 FR 20L EXPO"/>
    <s v="20L"/>
    <x v="0"/>
    <s v="SB"/>
    <s v="EXPO"/>
    <s v="Shell Brand"/>
    <m/>
    <s v="SPIRAX S2 A 80W90 GRANEL EXPO"/>
    <x v="0"/>
  </r>
  <r>
    <n v="45287855"/>
    <s v="TELLUS S2 M 46 FR. 20LT."/>
    <s v="20L"/>
    <x v="0"/>
    <s v="SB"/>
    <s v="S&amp;M"/>
    <s v="Shell Brand"/>
    <m/>
    <s v="TELLUS S2 M 46 GRANEL"/>
    <x v="0"/>
  </r>
  <r>
    <n v="41087855"/>
    <s v="VALTRA ENGINE GENUINE 15W40 FR 20L"/>
    <s v="20L"/>
    <x v="0"/>
    <s v="GPO"/>
    <s v="S&amp;M"/>
    <s v="AGCO"/>
    <m/>
    <s v="RIMULA R3 EXTRA 15W40 CI-4 GRANEL"/>
    <x v="0"/>
  </r>
  <r>
    <n v="45387905"/>
    <s v="SPIRAX S2 A 80W90 12X1L EXPO"/>
    <s v="12x1L"/>
    <x v="0"/>
    <s v="SB"/>
    <s v="EXPO"/>
    <s v="Shell Brand"/>
    <m/>
    <s v="SPIRAX S2 A 80W90 GRANEL EXPO"/>
    <x v="0"/>
  </r>
  <r>
    <n v="45387907"/>
    <s v="SPIRAX S2 A 80W90 4X4 EXPO"/>
    <s v="4x4L"/>
    <x v="0"/>
    <s v="SB"/>
    <s v="EXPO"/>
    <s v="Shell Brand"/>
    <m/>
    <s v="SPIRAX S2 A 80W90 GRANEL EXPO"/>
    <x v="0"/>
  </r>
  <r>
    <n v="41087907"/>
    <s v="VALTRA ENGINE GENUINE 15W40 CX 4X4L"/>
    <s v="4x4L"/>
    <x v="0"/>
    <s v="GPO"/>
    <s v="S&amp;M"/>
    <s v="AGCO"/>
    <m/>
    <s v="RIMULA R3 EXTRA 15W40 CI-4 GRANEL"/>
    <x v="0"/>
  </r>
  <r>
    <n v="45287967"/>
    <s v="TELLUS S2 M 46 TB1000 OW"/>
    <s v="1000L"/>
    <x v="0"/>
    <s v="SB"/>
    <s v="S&amp;M"/>
    <s v="Shell Brand"/>
    <m/>
    <s v="TELLUS S2 M 46 GRANEL"/>
    <x v="0"/>
  </r>
  <r>
    <n v="41087967"/>
    <s v="VALTRA ENGINE GENUINE 15W40 TB1000L"/>
    <s v="1000L"/>
    <x v="0"/>
    <s v="GPO"/>
    <s v="S&amp;M"/>
    <s v="AGCO"/>
    <m/>
    <s v="RIMULA R3 EXTRA 15W40 CI-4 GRANEL"/>
    <x v="0"/>
  </r>
  <r>
    <n v="52887988"/>
    <s v="GADUS S2 V100 3 TB. 180 KG"/>
    <s v="180 KG"/>
    <x v="0"/>
    <s v="SB"/>
    <s v="S&amp;M"/>
    <s v="Shell Brand"/>
    <m/>
    <s v="GADUS S2 V100 3 GRANEL"/>
    <x v="0"/>
  </r>
  <r>
    <n v="47088801"/>
    <s v="GADINIA AL 40 GRANEL"/>
    <s v="GRANEL"/>
    <x v="0"/>
    <s v="SB"/>
    <s v="S&amp;M"/>
    <s v="Shell Brand"/>
    <m/>
    <s v="GADINIA AL 40 GRANEL"/>
    <x v="0"/>
  </r>
  <r>
    <n v="45288801"/>
    <s v="TELLUS S2 M 68 GRANEL"/>
    <s v="GRANEL"/>
    <x v="0"/>
    <s v="SB"/>
    <s v="S&amp;M"/>
    <s v="Shell Brand"/>
    <m/>
    <s v="TELLUS S2 M 68 GRANEL"/>
    <x v="0"/>
  </r>
  <r>
    <n v="47088809"/>
    <s v="GADINIA AL 40 TB 209L"/>
    <s v="209L"/>
    <x v="0"/>
    <s v="SB"/>
    <s v="MARINE"/>
    <s v="Shell Brand"/>
    <m/>
    <s v="GADINIA AL 40 GRANEL"/>
    <x v="0"/>
  </r>
  <r>
    <n v="40088809"/>
    <s v="MAXI PERFORMANCE 0W20 ECONOMY TB 209L"/>
    <s v="209L"/>
    <x v="0"/>
    <s v="GPO"/>
    <s v="S&amp;M"/>
    <s v="VW"/>
    <m/>
    <s v="SHELL PC2044 0W-20 SN/GF-5 DEXOS1 GRANEL"/>
    <x v="0"/>
  </r>
  <r>
    <n v="47988809"/>
    <s v="MB GEN SAE 15W40 228.31 TB 209L"/>
    <s v="209L"/>
    <x v="2"/>
    <s v="GPO"/>
    <s v="S&amp;M"/>
    <s v="MB"/>
    <m/>
    <s v="Rimula RT4 L 15W-40 (CK-4) GRANEL"/>
    <x v="0"/>
  </r>
  <r>
    <n v="43088809"/>
    <s v="MF TRANSMISSION PRO PLUS 209L"/>
    <s v="209L"/>
    <x v="0"/>
    <s v="GPO"/>
    <s v="S&amp;M"/>
    <s v="AGCO"/>
    <m/>
    <s v="SPIRAX S3 AX 80W90 GRANEL"/>
    <x v="0"/>
  </r>
  <r>
    <n v="45288809"/>
    <s v="TELLUS S2 M 68 TB 209L"/>
    <s v="209L"/>
    <x v="0"/>
    <s v="SB"/>
    <s v="S&amp;M"/>
    <s v="Shell Brand"/>
    <m/>
    <s v="TELLUS S2 M 68 GRANEL"/>
    <x v="0"/>
  </r>
  <r>
    <n v="41088809"/>
    <s v="VALTRA ENGINE PREMIUM 10W40 TB 209L"/>
    <s v="209L"/>
    <x v="0"/>
    <s v="GPO"/>
    <s v="S&amp;M"/>
    <s v="AGCO"/>
    <m/>
    <s v="RIMULA R6 MS 10W40 GRANEL"/>
    <x v="0"/>
  </r>
  <r>
    <n v="52888817"/>
    <s v="GADUS S2 V220 00 BD. 18 KG"/>
    <s v="18KG"/>
    <x v="0"/>
    <s v="SB"/>
    <s v="S&amp;M"/>
    <s v="Shell Brand"/>
    <m/>
    <s v="GADUS S2 V220 00 GRANEL"/>
    <x v="0"/>
  </r>
  <r>
    <n v="47988855"/>
    <s v="MB GEN SAE 15W40 228.31 FR 20L"/>
    <s v="20L"/>
    <x v="2"/>
    <s v="GPO"/>
    <s v="S&amp;M"/>
    <s v="MB"/>
    <m/>
    <s v="Rimula RT4 L 15W-40 (CK-4) GRANEL"/>
    <x v="0"/>
  </r>
  <r>
    <n v="43088855"/>
    <s v="MF TRANSMISSION PRO PLUS 20L "/>
    <s v="20L"/>
    <x v="0"/>
    <s v="GPO"/>
    <s v="S&amp;M"/>
    <s v="AGCO"/>
    <m/>
    <s v="SPIRAX S3 AX 80W90 GRANEL"/>
    <x v="0"/>
  </r>
  <r>
    <n v="45288855"/>
    <s v="TELLUS S2 M 68 FR. 20LT."/>
    <s v="20L"/>
    <x v="0"/>
    <s v="SB"/>
    <s v="S&amp;M"/>
    <s v="Shell Brand"/>
    <m/>
    <s v="TELLUS S2 M 68 GRANEL"/>
    <x v="0"/>
  </r>
  <r>
    <n v="41088855"/>
    <s v="VALTRA ENGINE PREMIUM 10W40 FR 20L"/>
    <s v="20L"/>
    <x v="0"/>
    <s v="GPO"/>
    <s v="S&amp;M"/>
    <s v="AGCO"/>
    <m/>
    <s v="RIMULA R6 MS 10W40 GRANEL"/>
    <x v="0"/>
  </r>
  <r>
    <n v="47988905"/>
    <s v="Helix HX8 SP GF6 5W-30 CX 12X1L"/>
    <s v="12x1L"/>
    <x v="0"/>
    <s v="SB"/>
    <s v="S&amp;M"/>
    <s v="Shell Brand"/>
    <m/>
    <s v="HELIX HX8 SP GF6 5W-30 GRANEL"/>
    <x v="0"/>
  </r>
  <r>
    <n v="40088905"/>
    <s v="MAXI PERFORMANCE 0W20 ECONOMY CX 12X1L"/>
    <s v="12x1L"/>
    <x v="0"/>
    <s v="GPO"/>
    <s v="S&amp;M"/>
    <s v="VW"/>
    <m/>
    <s v="SHELL PC2044 0W-20 SN/GF-5 DEXOS1 GRANEL"/>
    <x v="0"/>
  </r>
  <r>
    <n v="45288905"/>
    <s v="TELLUS S2 M 68 CX 12X1L"/>
    <s v="12X1L"/>
    <x v="0"/>
    <s v="SB"/>
    <s v="S&amp;M"/>
    <s v="Shell Brand"/>
    <m/>
    <s v="TELLUS S2 M 68 GRANEL"/>
    <x v="0"/>
  </r>
  <r>
    <n v="45288967"/>
    <s v="TELLUS S2 M 68 TB1000 OW"/>
    <s v="1000L"/>
    <x v="0"/>
    <s v="SB"/>
    <s v="S&amp;M"/>
    <s v="Shell Brand"/>
    <m/>
    <s v="TELLUS S2 M 68 GRANEL"/>
    <x v="0"/>
  </r>
  <r>
    <n v="41088967"/>
    <s v="VALTRA ENGINE PREMIUM 10W40 TB 1000L"/>
    <s v="1000L"/>
    <x v="0"/>
    <s v="GPO"/>
    <s v="S&amp;M"/>
    <s v="AGCO"/>
    <m/>
    <s v="RIMULA R6 MS 10W40 GRANEL"/>
    <x v="0"/>
  </r>
  <r>
    <n v="45389801"/>
    <s v="CATENEX T 121 GRANEL"/>
    <s v="GRANEL"/>
    <x v="0"/>
    <s v="SB"/>
    <s v="S&amp;M"/>
    <s v="Shell Brand"/>
    <m/>
    <s v="CATENEX T 121 GRANEL"/>
    <x v="0"/>
  </r>
  <r>
    <n v="47989809"/>
    <s v="HELIX HX7 10W40 SP TB 209L EXPO"/>
    <s v="209L"/>
    <x v="0"/>
    <s v="SB"/>
    <s v="EXPO"/>
    <s v="Shell Brand"/>
    <m/>
    <s v="confirmar"/>
    <x v="0"/>
  </r>
  <r>
    <n v="45289809"/>
    <s v="TONNA S3 M 220 TB 209L"/>
    <s v="209L"/>
    <x v="0"/>
    <s v="SB"/>
    <s v="S&amp;M"/>
    <s v="Shell Brand"/>
    <m/>
    <s v="TONNA S3 M 220 GRANEL"/>
    <x v="0"/>
  </r>
  <r>
    <n v="41089809"/>
    <s v="VALTRA ENGINE ULTRA 15W40 TB 209L"/>
    <s v="209L"/>
    <x v="0"/>
    <s v="GPO"/>
    <s v="S&amp;M"/>
    <s v="AGCO"/>
    <m/>
    <s v="RIMULA RT4 X 15W40 SHELL GRANEL"/>
    <x v="0"/>
  </r>
  <r>
    <n v="52889817"/>
    <s v="GADUS S2 V220 1 BD. 18 KG"/>
    <s v="18KG"/>
    <x v="0"/>
    <s v="SB"/>
    <s v="S&amp;M"/>
    <s v="Shell Brand"/>
    <m/>
    <s v="GADUS S2 V220 1 GRANEL"/>
    <x v="0"/>
  </r>
  <r>
    <n v="43089855"/>
    <s v="MF Hydraulic POWER PLUS"/>
    <s v="20L"/>
    <x v="0"/>
    <s v="GPO"/>
    <s v="S&amp;M"/>
    <s v="AGCO"/>
    <m/>
    <s v="TELLUS S2 V 68 GRANEL"/>
    <x v="0"/>
  </r>
  <r>
    <n v="45289855"/>
    <s v="TONNA S3 M 220 FR. 20LT."/>
    <s v="20L"/>
    <x v="0"/>
    <s v="SB"/>
    <s v="S&amp;M"/>
    <s v="Shell Brand"/>
    <m/>
    <s v="TONNA S3 M 220 GRANEL"/>
    <x v="0"/>
  </r>
  <r>
    <n v="41089855"/>
    <s v="VALTRA ENGINE ULTRA 15W40 FR 20L"/>
    <s v="20L"/>
    <x v="0"/>
    <s v="GPO"/>
    <s v="S&amp;M"/>
    <s v="AGCO"/>
    <m/>
    <s v="RIMULA RT4 X 15W40 SHELL GRANEL"/>
    <x v="0"/>
  </r>
  <r>
    <n v="47989905"/>
    <s v="HELIX HX7 10W40 SP CX 12X1L EXPO"/>
    <s v="12x1L"/>
    <x v="0"/>
    <s v="SB"/>
    <s v="EXPO"/>
    <s v="Shell Brand"/>
    <m/>
    <s v="confirmar"/>
    <x v="0"/>
  </r>
  <r>
    <n v="41089907"/>
    <s v="VALTRA ENGINE ULTRA 15W40 CX 4X4L"/>
    <s v="4x4L"/>
    <x v="0"/>
    <s v="GPO"/>
    <s v="S&amp;M"/>
    <s v="AGCO"/>
    <m/>
    <s v="RIMULA RT4 X 15W40 SHELL GRANEL"/>
    <x v="0"/>
  </r>
  <r>
    <n v="41089967"/>
    <s v="VALTRA ENGINE ULTRA 15W40 TB 1000L"/>
    <s v="1000L"/>
    <x v="0"/>
    <s v="GPO"/>
    <s v="S&amp;M"/>
    <s v="AGCO"/>
    <m/>
    <s v="RIMULA RT4 X 15W40 SHELL GRANEL"/>
    <x v="0"/>
  </r>
  <r>
    <n v="52889988"/>
    <s v="GADUS S2 V220 1 TB. 180 KG"/>
    <s v="180 KG"/>
    <x v="0"/>
    <s v="SB"/>
    <s v="S&amp;M"/>
    <s v="Shell Brand"/>
    <m/>
    <s v="GADUS S2 V220 1 GRANEL"/>
    <x v="0"/>
  </r>
  <r>
    <n v="45390801"/>
    <s v="SPIRAX S4 AX 85W140 GRANEL"/>
    <s v="GRANEL"/>
    <x v="0"/>
    <s v="SB"/>
    <s v="S&amp;M"/>
    <s v="Shell Brand"/>
    <m/>
    <s v="SPIRAX S4 AX 85W140 GRANEL"/>
    <x v="0"/>
  </r>
  <r>
    <n v="43090809"/>
    <s v="MF HYDRAULIC POWER TB 209L"/>
    <s v="209L"/>
    <x v="0"/>
    <s v="GPO"/>
    <s v="S&amp;M"/>
    <s v="AGCO"/>
    <m/>
    <s v="TELLUS S2 M 68 GRANEL"/>
    <x v="0"/>
  </r>
  <r>
    <n v="45290809"/>
    <s v="TONNA S3 M 68 TB 209L"/>
    <s v="209L"/>
    <x v="0"/>
    <s v="SB"/>
    <s v="S&amp;M"/>
    <s v="Shell Brand"/>
    <m/>
    <s v="TONNA S3 M 68 GRANEL"/>
    <x v="0"/>
  </r>
  <r>
    <n v="41090809"/>
    <s v="VALTRA HYDRAULIC MAX PLUS TB 209L"/>
    <s v="209L"/>
    <x v="0"/>
    <s v="GPO"/>
    <s v="S&amp;M"/>
    <s v="AGCO"/>
    <m/>
    <s v="TELLUS S2 V 68 GRANEL"/>
    <x v="0"/>
  </r>
  <r>
    <n v="52890817"/>
    <s v="GADUS S2 V220 2 BD. 18 KG"/>
    <s v="18KG"/>
    <x v="0"/>
    <s v="SB"/>
    <s v="S&amp;M"/>
    <s v="Shell Brand"/>
    <m/>
    <s v="GADUS S2 V220 2 GRANEL"/>
    <x v="0"/>
  </r>
  <r>
    <n v="43090855"/>
    <s v="MF HYDRAULIC POWER FR 20L "/>
    <s v="20L"/>
    <x v="0"/>
    <s v="GPO"/>
    <s v="S&amp;M"/>
    <s v="AGCO"/>
    <m/>
    <s v="TELLUS S2 M 68 GRANEL"/>
    <x v="0"/>
  </r>
  <r>
    <n v="45290855"/>
    <s v="TONNA S3 M 68 FR. 20LT."/>
    <s v="20L"/>
    <x v="0"/>
    <s v="SB"/>
    <s v="S&amp;M"/>
    <s v="Shell Brand"/>
    <m/>
    <s v="TONNA S3 M 68 GRANEL"/>
    <x v="0"/>
  </r>
  <r>
    <n v="41090855"/>
    <s v="VALTRA HYDRAULIC MAX PLUS FR 20L"/>
    <s v="20L"/>
    <x v="0"/>
    <s v="GPO"/>
    <s v="S&amp;M"/>
    <s v="AGCO"/>
    <m/>
    <s v="TELLUS S2 V 68 GRANEL"/>
    <x v="0"/>
  </r>
  <r>
    <n v="47990860"/>
    <s v="MB GEN RETARDER SAE 5W30 235.28 FR 20L"/>
    <s v="20L"/>
    <x v="0"/>
    <s v="GPO"/>
    <s v="S&amp;M"/>
    <s v="MB"/>
    <m/>
    <s v="Importado"/>
    <x v="1"/>
  </r>
  <r>
    <n v="52890861"/>
    <s v="GADUS S2 V220 2 TG 1000KG"/>
    <s v="1000Kg"/>
    <x v="0"/>
    <s v="SB"/>
    <s v="S&amp;M"/>
    <s v="Shell Brand"/>
    <m/>
    <s v="GADUS S2 V220 2 GRANEL"/>
    <x v="0"/>
  </r>
  <r>
    <n v="52890883"/>
    <s v="GADUS S2 V 220 2 24 X 0.5KG"/>
    <s v="24*0,5KG"/>
    <x v="0"/>
    <s v="SB"/>
    <s v="S&amp;M"/>
    <s v="Shell Brand"/>
    <m/>
    <s v="GADUS S2 V220 2 GRANEL"/>
    <x v="0"/>
  </r>
  <r>
    <n v="43090967"/>
    <s v="MF HYDRAULIC POWER TB 1000L"/>
    <s v="1000L"/>
    <x v="0"/>
    <s v="GPO"/>
    <s v="S&amp;M"/>
    <s v="AGCO"/>
    <m/>
    <s v="TELLUS S2 M 68 GRANEL"/>
    <x v="0"/>
  </r>
  <r>
    <n v="41090967"/>
    <s v="VALTRA HYDRAULIC MAX PLUS TB 1000L"/>
    <s v="1000L"/>
    <x v="0"/>
    <s v="GPO"/>
    <s v="S&amp;M"/>
    <s v="AGCO"/>
    <m/>
    <s v="TELLUS S2 V 68 GRANEL"/>
    <x v="0"/>
  </r>
  <r>
    <n v="52890988"/>
    <s v="GADUS S2 V220 2 TB. 180 KG"/>
    <s v="180 KG"/>
    <x v="0"/>
    <s v="SB"/>
    <s v="S&amp;M"/>
    <s v="Shell Brand"/>
    <m/>
    <s v="GADUS S2 V220 2 GRANEL"/>
    <x v="0"/>
  </r>
  <r>
    <n v="45391801"/>
    <s v="CATENEX T 129 GRANEL"/>
    <s v="GRANEL"/>
    <x v="0"/>
    <s v="SB"/>
    <s v="S&amp;M"/>
    <s v="Shell Brand"/>
    <m/>
    <s v="CATENEX T 129 GRANEL"/>
    <x v="0"/>
  </r>
  <r>
    <n v="43091801"/>
    <s v="VALTRA HYDRAULIC MAX GRANEL"/>
    <s v="GRANEL"/>
    <x v="0"/>
    <s v="GPO"/>
    <s v="S&amp;M"/>
    <s v="AGCO"/>
    <m/>
    <s v="TELLUS S2 M 68 GRANEL"/>
    <x v="0"/>
  </r>
  <r>
    <n v="43091809"/>
    <s v="VALTRA HYDRAULIC MAX TB 209L"/>
    <s v="209L"/>
    <x v="0"/>
    <s v="GPO"/>
    <s v="S&amp;M"/>
    <s v="AGCO"/>
    <m/>
    <s v="TELLUS S2 M 68 GRANEL"/>
    <x v="0"/>
  </r>
  <r>
    <n v="41091809"/>
    <s v="VALTRA TRANSMISSION UNIQUE 15W40 TB 209L"/>
    <s v="209L"/>
    <x v="0"/>
    <s v="GPO"/>
    <s v="S&amp;M"/>
    <s v="AGCO"/>
    <m/>
    <s v="SPIRAX S3 T GRANEL"/>
    <x v="0"/>
  </r>
  <r>
    <n v="52891817"/>
    <s v="GADUS S2 V220AC 2 BD. 18 KG"/>
    <s v="18KG"/>
    <x v="0"/>
    <s v="SB"/>
    <s v="S&amp;M"/>
    <s v="Shell Brand"/>
    <m/>
    <s v="GADUS S2 V220AC 2 GRANEL"/>
    <x v="0"/>
  </r>
  <r>
    <n v="47991849"/>
    <s v="MB GEAR OIL 80W 235.1 TB 209L"/>
    <s v="209L"/>
    <x v="0"/>
    <s v="GPO"/>
    <s v="S&amp;M"/>
    <s v="MB"/>
    <m/>
    <s v="Importado"/>
    <x v="1"/>
  </r>
  <r>
    <n v="43591849"/>
    <s v="SPIRAX S5 CVT X TB 209L"/>
    <s v="209L"/>
    <x v="0"/>
    <s v="SB"/>
    <s v="S&amp;M"/>
    <s v="Shell Brand"/>
    <m/>
    <s v="Importado"/>
    <x v="1"/>
  </r>
  <r>
    <n v="45291853"/>
    <s v="ADVANCE SX 2 (FB/EGB) CX. 24X500ML"/>
    <s v="24x0,5L"/>
    <x v="0"/>
    <s v="SB"/>
    <s v="S&amp;M"/>
    <s v="Shell Brand"/>
    <m/>
    <s v="ADVANCE SX 2 (FB/EGB) GRANEL"/>
    <x v="0"/>
  </r>
  <r>
    <n v="43091855"/>
    <s v="VALTRA HYDRAULIC MAX FR 20L"/>
    <s v="20L"/>
    <x v="0"/>
    <s v="GPO"/>
    <s v="S&amp;M"/>
    <s v="AGCO"/>
    <m/>
    <s v="TELLUS S2 M 68 GRANEL"/>
    <x v="0"/>
  </r>
  <r>
    <n v="41091855"/>
    <s v="VALTRA TRANSMISSION UNIQUE 15W40 FR 20L"/>
    <s v="20L"/>
    <x v="0"/>
    <s v="GPO"/>
    <s v="S&amp;M"/>
    <s v="AGCO"/>
    <m/>
    <s v="SPIRAX S3 T GRANEL"/>
    <x v="0"/>
  </r>
  <r>
    <n v="47987855"/>
    <s v="MB GEAR OIL SAE 90 235.12 FR 20L"/>
    <s v="20L"/>
    <x v="0"/>
    <s v="GPO"/>
    <s v="S&amp;M"/>
    <s v="MB"/>
    <m/>
    <s v="SPIRAX S2 GD GRANEL"/>
    <x v="0"/>
  </r>
  <r>
    <n v="43350801"/>
    <s v="MB GEN SAE 5W40 229.5 GRANEL"/>
    <s v="GRANEL"/>
    <x v="0"/>
    <s v="GPO"/>
    <s v="S&amp;M"/>
    <s v="MB"/>
    <m/>
    <s v="Importado"/>
    <x v="1"/>
  </r>
  <r>
    <n v="47991860"/>
    <s v="MB GEAR OIL 80W 235.1 FR 20L"/>
    <s v="20L"/>
    <x v="0"/>
    <s v="GPO"/>
    <s v="S&amp;M"/>
    <s v="MB"/>
    <m/>
    <s v="Importado"/>
    <x v="1"/>
  </r>
  <r>
    <n v="52891861"/>
    <s v="GADUS S2 V220AC 2 TG 1000KG"/>
    <s v="1000Kg"/>
    <x v="0"/>
    <s v="SB"/>
    <s v="S&amp;M"/>
    <s v="Shell Brand"/>
    <m/>
    <s v="GADUS S2 V220AC 2 GRANEL"/>
    <x v="0"/>
  </r>
  <r>
    <n v="43591909"/>
    <s v="SPIRAX S5 CVT X CX 12X1L"/>
    <s v="12x1L"/>
    <x v="0"/>
    <s v="SB"/>
    <s v="S&amp;M"/>
    <s v="Shell Brand"/>
    <m/>
    <s v="Importado"/>
    <x v="1"/>
  </r>
  <r>
    <n v="43091967"/>
    <s v="VALTRA HYDRAULIC MAX TB 1000L"/>
    <s v="1000L"/>
    <x v="0"/>
    <s v="GPO"/>
    <s v="S&amp;M"/>
    <s v="AGCO"/>
    <m/>
    <s v="TELLUS S2 M 68 GRANEL"/>
    <x v="0"/>
  </r>
  <r>
    <n v="41091967"/>
    <s v="VALTRA TRANSMISSION UNIQUE 15W40 TB1000L"/>
    <s v="1000L"/>
    <x v="0"/>
    <s v="GPO"/>
    <s v="S&amp;M"/>
    <s v="AGCO"/>
    <m/>
    <s v="SPIRAX S3 T GRANEL"/>
    <x v="0"/>
  </r>
  <r>
    <n v="52891988"/>
    <s v="GADUS S2 V220AC 2 TB. 180 KG"/>
    <s v="180 KG"/>
    <x v="0"/>
    <s v="SB"/>
    <s v="S&amp;M"/>
    <s v="Shell Brand"/>
    <m/>
    <s v="GADUS S2 V220AC 2 GRANEL"/>
    <x v="0"/>
  </r>
  <r>
    <n v="45392801"/>
    <s v="CATENEX T 145 GRANEL"/>
    <s v="GRANEL"/>
    <x v="0"/>
    <s v="SB"/>
    <s v="S&amp;M"/>
    <s v="Shell Brand"/>
    <m/>
    <s v="CATENEX T 145 GRANEL"/>
    <x v="0"/>
  </r>
  <r>
    <n v="45292801"/>
    <s v="SPIRAX S2 ALS 80W-90 GRANEL"/>
    <s v="GRANEL"/>
    <x v="0"/>
    <s v="SB"/>
    <s v="S&amp;M"/>
    <s v="Shell Brand"/>
    <m/>
    <s v="SPIRAX S2 ALS 80W-90 GRANEL"/>
    <x v="0"/>
  </r>
  <r>
    <n v="41092809"/>
    <s v="HELIX ULTRA AH 5W30 A5/B5 TB 209L"/>
    <s v="209L"/>
    <x v="1"/>
    <s v="GPO"/>
    <s v="S&amp;M"/>
    <s v="HYUNDAI"/>
    <m/>
    <s v="HELIX HX8 PROFESSIONAL AF 5W30 GRANEL"/>
    <x v="0"/>
  </r>
  <r>
    <n v="52892817"/>
    <s v="GADUS S2 V220AD 2 BD. 18 KG"/>
    <s v="18KG"/>
    <x v="0"/>
    <s v="SB"/>
    <s v="S&amp;M"/>
    <s v="Shell Brand"/>
    <m/>
    <s v="GADUS S2 V220AD 2 GRANEL"/>
    <x v="0"/>
  </r>
  <r>
    <n v="43592855"/>
    <s v="SPIRAX S2 A 90 FR 20L EXPO"/>
    <s v="20L"/>
    <x v="0"/>
    <s v="SB"/>
    <s v="EXPO"/>
    <s v="Shell Brand"/>
    <m/>
    <s v="SPIRAX S2 A 90 GRANEL"/>
    <x v="0"/>
  </r>
  <r>
    <n v="45292855"/>
    <s v="SPIRAX S2 ALS 80W-90 FR 20L"/>
    <s v="20L"/>
    <x v="0"/>
    <s v="SB"/>
    <s v="S&amp;M"/>
    <s v="Shell Brand"/>
    <m/>
    <s v="SPIRAX S2 ALS 80W-90 GRANEL"/>
    <x v="0"/>
  </r>
  <r>
    <n v="52892861"/>
    <s v="GADUS S2 V220AD 2 TG 1000KG"/>
    <s v="1000Kg"/>
    <x v="0"/>
    <s v="SB"/>
    <s v="S&amp;M"/>
    <s v="Shell Brand"/>
    <m/>
    <s v="GADUS S2 V220AD 2 GRANEL"/>
    <x v="0"/>
  </r>
  <r>
    <n v="41092905"/>
    <s v="HELIX ULTRA AH 5W30 A5/B5 CX 12X1L "/>
    <s v="12X1L"/>
    <x v="1"/>
    <s v="GPO"/>
    <s v="S&amp;M"/>
    <s v="HYUNDAI"/>
    <m/>
    <s v="HELIX HX8 PROFESSIONAL AF 5W30 GRANEL"/>
    <x v="0"/>
  </r>
  <r>
    <n v="52892919"/>
    <s v="GADUS S2 V220AD 2 BD 18 KG W/ LINER"/>
    <s v="18KG"/>
    <x v="0"/>
    <s v="SB"/>
    <s v="S&amp;M"/>
    <s v="Shell Brand"/>
    <m/>
    <s v="GADUS S2 V220AD 2 GRANEL"/>
    <x v="0"/>
  </r>
  <r>
    <n v="52892988"/>
    <s v="GADUS S2 V220AD 2 TB. 180 KG"/>
    <s v="180 KG"/>
    <x v="0"/>
    <s v="SB"/>
    <s v="S&amp;M"/>
    <s v="Shell Brand"/>
    <m/>
    <s v="GADUS S2 V220AD 2 GRANEL"/>
    <x v="0"/>
  </r>
  <r>
    <n v="52892989"/>
    <s v="GADUS S2 V220AD 2 TG 1000 METALICO"/>
    <s v="1000Kg"/>
    <x v="0"/>
    <s v="SB"/>
    <s v="S&amp;M"/>
    <s v="Shell Brand"/>
    <m/>
    <s v="GADUS S2 V220AD 2 GRANEL"/>
    <x v="0"/>
  </r>
  <r>
    <n v="41093801"/>
    <s v="KOMATSU ENGINE OIL 10W30 GRANEL"/>
    <s v="GRANEL"/>
    <x v="0"/>
    <s v="GPO"/>
    <s v="S&amp;M"/>
    <s v="KOMATSU"/>
    <m/>
    <s v="KOMATSU ENGINE OIL 10W30 GRANEL"/>
    <x v="0"/>
  </r>
  <r>
    <n v="41093855"/>
    <s v="KOMATSU ENGINE OIL 10W30 FR 20L"/>
    <s v="20L"/>
    <x v="0"/>
    <s v="GPO"/>
    <s v="S&amp;M"/>
    <s v="KOMATSU"/>
    <m/>
    <s v="KOMATSU ENGINE OIL 10W30 GRANEL"/>
    <x v="0"/>
  </r>
  <r>
    <n v="45293855"/>
    <s v="SPIRAX S2 G 140 FR. 20LT."/>
    <s v="20L"/>
    <x v="0"/>
    <s v="SB"/>
    <s v="S&amp;M"/>
    <s v="Shell Brand"/>
    <m/>
    <s v="SPIRAX S2 G 140 GRANEL"/>
    <x v="0"/>
  </r>
  <r>
    <n v="45293905"/>
    <s v="SPIRAX S2 G 140 CX. 12X1L"/>
    <s v="12x1L"/>
    <x v="0"/>
    <s v="SB"/>
    <s v="S&amp;M"/>
    <s v="Shell Brand"/>
    <m/>
    <s v="SPIRAX S2 G 140 GRANEL"/>
    <x v="0"/>
  </r>
  <r>
    <n v="52893988"/>
    <s v="GADUS S3 V220C 1 TB. 180 KG"/>
    <s v="180 KG"/>
    <x v="0"/>
    <s v="SB"/>
    <s v="S&amp;M"/>
    <s v="Shell Brand"/>
    <m/>
    <s v="GADUS S3 V220C 1 GRANEL"/>
    <x v="0"/>
  </r>
  <r>
    <n v="45294801"/>
    <s v="SPIRAX S4 CX 50 GRANEL"/>
    <s v="GRANEL"/>
    <x v="0"/>
    <s v="SB"/>
    <s v="S&amp;M"/>
    <s v="Shell Brand"/>
    <m/>
    <s v="SPIRAX S4 CX 50 GRANEL"/>
    <x v="0"/>
  </r>
  <r>
    <n v="47994809"/>
    <s v="SCANIA OIL STO 2 0 G 75W90 TB 209L LOCAL"/>
    <s v="209L"/>
    <x v="2"/>
    <s v="GPO"/>
    <s v="S&amp;M"/>
    <s v="SCANIA"/>
    <s v="SCANIA OIL STO 2 0 G 75W90"/>
    <s v="confirmar"/>
    <x v="0"/>
  </r>
  <r>
    <n v="45294809"/>
    <s v="SPIRAX S4 CX 50 TB 209L"/>
    <s v="209L"/>
    <x v="0"/>
    <s v="SB"/>
    <s v="S&amp;M"/>
    <s v="Shell Brand"/>
    <m/>
    <s v="SPIRAX S4 CX 50 GRANEL"/>
    <x v="0"/>
  </r>
  <r>
    <n v="52894817"/>
    <s v="GADUS S3 V220C 2 BD. 18 KG"/>
    <s v="18KG"/>
    <x v="0"/>
    <s v="SB"/>
    <s v="S&amp;M"/>
    <s v="Shell Brand"/>
    <m/>
    <s v="GADUS S3 V220C 2 GRANEL"/>
    <x v="0"/>
  </r>
  <r>
    <n v="41094855"/>
    <s v="KOMATSU ENGINE OIL 15W40 FR 20L"/>
    <s v="20L"/>
    <x v="0"/>
    <s v="GPO"/>
    <s v="S&amp;M"/>
    <s v="KOMATSU"/>
    <m/>
    <s v="RIMULA RT4 X 15W40 SHELL GRANEL"/>
    <x v="0"/>
  </r>
  <r>
    <n v="52894883"/>
    <s v="GADUS S3 V220C 2 CX 24X500g "/>
    <s v="24*0,5KG"/>
    <x v="0"/>
    <s v="SB"/>
    <s v="S&amp;M"/>
    <s v="Shell Brand"/>
    <m/>
    <s v="GADUS S3 V220C 2 GRANEL"/>
    <x v="0"/>
  </r>
  <r>
    <n v="41094967"/>
    <s v="Komatsu Diesel Engine Oil 15W-40"/>
    <s v="1000L"/>
    <x v="0"/>
    <s v="GPO"/>
    <s v="S&amp;M"/>
    <s v="KOMATSU"/>
    <m/>
    <s v="RIMULA RT4 X 15W40 SHELL GRANEL"/>
    <x v="0"/>
  </r>
  <r>
    <n v="45294967"/>
    <s v="SPIRAX S4 CX 50 TB1000 OW"/>
    <s v="1000L"/>
    <x v="1"/>
    <s v="SB"/>
    <s v="S&amp;M"/>
    <s v="Shell Brand"/>
    <m/>
    <s v="SPIRAX S4 CX 50 GRANEL"/>
    <x v="0"/>
  </r>
  <r>
    <n v="52894988"/>
    <s v="GADUS S3 V220C 2 TB. 180 KG"/>
    <s v="180 KG"/>
    <x v="0"/>
    <s v="SB"/>
    <s v="S&amp;M"/>
    <s v="Shell Brand"/>
    <m/>
    <s v="GADUS S3 V220C 2 GRANEL"/>
    <x v="0"/>
  </r>
  <r>
    <n v="45295801"/>
    <s v="SPIRAX S4 CX 60 GRANEL"/>
    <s v="GRANEL"/>
    <x v="0"/>
    <s v="SB"/>
    <s v="S&amp;M"/>
    <s v="Shell Brand"/>
    <m/>
    <s v="SPIRAX S4 CX 60 GRANEL"/>
    <x v="0"/>
  </r>
  <r>
    <n v="47995809"/>
    <s v="SCANIA OIL STO 2 0 A 75W140 TB 209L LOCA"/>
    <s v="209L"/>
    <x v="2"/>
    <s v="GPO"/>
    <s v="S&amp;M"/>
    <s v="SCANIA"/>
    <s v="SCANIA OIL STO 2 0 G 75W140"/>
    <s v="confirmar"/>
    <x v="0"/>
  </r>
  <r>
    <n v="52895988"/>
    <s v="GADUS S3 V460 1.5 TB. 180 KG"/>
    <s v="180 KG"/>
    <x v="0"/>
    <s v="SB"/>
    <s v="S&amp;M"/>
    <s v="Shell Brand"/>
    <m/>
    <s v="GADUS S3 V460 1.5 GRANEL"/>
    <x v="0"/>
  </r>
  <r>
    <n v="41096801"/>
    <s v="HELIX HX8 5W30 SN GF5 GRANEL"/>
    <s v="GRANEL"/>
    <x v="1"/>
    <s v="SB"/>
    <s v="S&amp;M"/>
    <s v="Shell Brand"/>
    <m/>
    <s v="HELIX HX8  5W30 SN GF5 GRANEL"/>
    <x v="0"/>
  </r>
  <r>
    <n v="41096809"/>
    <s v="HELIX HX8 5W30 SN GF5 TB 209L"/>
    <s v="209L"/>
    <x v="1"/>
    <s v="SB"/>
    <s v="S&amp;M"/>
    <s v="Shell Brand"/>
    <m/>
    <s v="HELIX HX8  5W30 SN GF5 GRANEL"/>
    <x v="0"/>
  </r>
  <r>
    <n v="52896817"/>
    <s v="GADUS S3 V460D 2 BD. 18 KG"/>
    <s v="18KG"/>
    <x v="0"/>
    <s v="SB"/>
    <s v="S&amp;M"/>
    <s v="Shell Brand"/>
    <m/>
    <s v="GADUS S3 V460D 2 GRANEL"/>
    <x v="0"/>
  </r>
  <r>
    <n v="47996860"/>
    <s v="OMALA S3 WIND FR 20L"/>
    <s v="20L"/>
    <x v="0"/>
    <s v="SB"/>
    <s v="S&amp;M"/>
    <s v="Shell Brand"/>
    <m/>
    <s v="Importado"/>
    <x v="1"/>
  </r>
  <r>
    <n v="41096905"/>
    <s v="HELIX HX8 5W30 SN GF5 CX 12X1L "/>
    <s v="12X1L"/>
    <x v="1"/>
    <s v="SB"/>
    <s v="S&amp;M"/>
    <s v="Shell Brand"/>
    <m/>
    <s v="HELIX HX8  5W30 SN GF5 GRANEL"/>
    <x v="0"/>
  </r>
  <r>
    <n v="52896911"/>
    <s v="GADUS S3 V460D 2 TG 5000KG"/>
    <s v="5000K"/>
    <x v="0"/>
    <s v="SB"/>
    <s v="S&amp;M"/>
    <s v="Shell Brand"/>
    <m/>
    <s v="GADUS S3 V460D 2 GRANEL"/>
    <x v="0"/>
  </r>
  <r>
    <n v="41096967"/>
    <s v="HELIX HX8 5W30 SN GF5 TB1000L"/>
    <s v="1000L"/>
    <x v="1"/>
    <s v="SB"/>
    <s v="S&amp;M"/>
    <s v="Shell Brand"/>
    <m/>
    <s v="HELIX HX8  5W30 SN GF5 GRANEL"/>
    <x v="0"/>
  </r>
  <r>
    <n v="47996979"/>
    <s v="OMALA S3 WIND TB 1000L"/>
    <s v="1000L"/>
    <x v="0"/>
    <s v="SB"/>
    <s v="S&amp;M"/>
    <s v="Shell Brand"/>
    <m/>
    <s v="Importado"/>
    <x v="1"/>
  </r>
  <r>
    <n v="52896988"/>
    <s v="GADUS S3 V460D 2 TB. 180 KG"/>
    <s v="180 KG"/>
    <x v="0"/>
    <s v="SB"/>
    <s v="S&amp;M"/>
    <s v="Shell Brand"/>
    <m/>
    <s v="GADUS S3 V460D 2 GRANEL"/>
    <x v="0"/>
  </r>
  <r>
    <n v="45297809"/>
    <s v="ADVANCE 4T AX5 20W-50 SL/ MA TB 209L"/>
    <s v="209L"/>
    <x v="1"/>
    <s v="SB"/>
    <s v="S&amp;M"/>
    <s v="Shell Brand"/>
    <m/>
    <s v="ADVANCE 4T AX5 20W-50 SL/ MA GRANEL"/>
    <x v="0"/>
  </r>
  <r>
    <n v="45297905"/>
    <s v="ADVANCE 4T AX5 20W-50 SL/ MA CX. 12X1L"/>
    <s v="12x1L"/>
    <x v="1"/>
    <s v="SB"/>
    <s v="S&amp;M"/>
    <s v="Shell Brand"/>
    <m/>
    <s v="ADVANCE 4T AX5 20W-50 SL/ MA GRANEL"/>
    <x v="0"/>
  </r>
  <r>
    <n v="41098809"/>
    <s v="SHELL HELIX ULTRA ECT C2 5W30 TB 209L"/>
    <s v="209L"/>
    <x v="0"/>
    <s v="SB"/>
    <s v="S&amp;M"/>
    <s v="Shell Brand"/>
    <m/>
    <s v="Helix Ultra ECT C2 5W30 GRANEL"/>
    <x v="0"/>
  </r>
  <r>
    <n v="44998849"/>
    <s v="ZF ECOFLUID A LIFE TAMBOR"/>
    <s v="209L"/>
    <x v="0"/>
    <s v="SB"/>
    <s v="S&amp;M"/>
    <s v="Shell Brand"/>
    <m/>
    <s v="Importado"/>
    <x v="1"/>
  </r>
  <r>
    <n v="45298860"/>
    <s v="OMALA S4 WE 150 BALDE"/>
    <s v="20L"/>
    <x v="0"/>
    <s v="SB"/>
    <s v="S&amp;M"/>
    <s v="Shell Brand"/>
    <m/>
    <s v="Importado"/>
    <x v="1"/>
  </r>
  <r>
    <n v="41098905"/>
    <s v="SHELL HELIX ULTRA ECT C2 5W30 CX 12X1L"/>
    <s v="12X1L"/>
    <x v="0"/>
    <s v="SB"/>
    <s v="S&amp;M"/>
    <s v="Shell Brand"/>
    <m/>
    <s v="Helix Ultra ECT C2 5W30 GRANEL"/>
    <x v="0"/>
  </r>
  <r>
    <n v="41099809"/>
    <s v="MF TRANSMISSION SUPER TB 209L (NOVO)"/>
    <s v="209L"/>
    <x v="0"/>
    <s v="GPO"/>
    <s v="S&amp;M"/>
    <s v="AGCO"/>
    <m/>
    <s v="WBF 100 NOVO GRANEL"/>
    <x v="0"/>
  </r>
  <r>
    <n v="41099855"/>
    <s v="MF TRANSMISSION SUPER FR 20L (NOVO)"/>
    <s v="20L"/>
    <x v="0"/>
    <s v="GPO"/>
    <s v="S&amp;M"/>
    <s v="AGCO"/>
    <m/>
    <s v="WBF 100 NOVO GRANEL"/>
    <x v="0"/>
  </r>
  <r>
    <n v="45299860"/>
    <s v="REFRIGERATION OIL S4 FR-F 32 BALDE"/>
    <s v="20L"/>
    <x v="0"/>
    <s v="SB"/>
    <s v="S&amp;M"/>
    <s v="Shell Brand"/>
    <m/>
    <s v="Importado"/>
    <x v="1"/>
  </r>
  <r>
    <n v="52899896"/>
    <s v="GADUS S4 OG CL 20000 TB 180"/>
    <s v="180 KG"/>
    <x v="0"/>
    <s v="SB"/>
    <s v="S&amp;M"/>
    <s v="Shell Brand"/>
    <m/>
    <s v="Importado"/>
    <x v="1"/>
  </r>
  <r>
    <n v="41099907"/>
    <s v="MF TRANSMISSION SUPER CX 4X4L (NOVO)"/>
    <s v="4x4L"/>
    <x v="0"/>
    <s v="GPO"/>
    <s v="S&amp;M"/>
    <s v="AGCO"/>
    <m/>
    <s v="WBF 100 NOVO GRANEL"/>
    <x v="0"/>
  </r>
  <r>
    <n v="41099967"/>
    <s v="MF TRANSMISSION SUPER TB 1000L (NOVO)"/>
    <s v="1000L"/>
    <x v="0"/>
    <s v="GPO"/>
    <s v="S&amp;M"/>
    <s v="AGCO"/>
    <m/>
    <s v="WBF 100 NOVO GRANEL"/>
    <x v="0"/>
  </r>
  <r>
    <n v="44947809"/>
    <s v="SCANIA STO 1 0 GEARBOX 80W90 TB 209L"/>
    <s v="209L"/>
    <x v="2"/>
    <s v="GPO"/>
    <s v="S&amp;M"/>
    <s v="SCANIA"/>
    <s v="SCANIA OIL STO 1 0 GEARBOX 80W90"/>
    <s v="SPIRAX S3 AD 80W90 GRANEL"/>
    <x v="0"/>
  </r>
  <r>
    <n v="44947967"/>
    <s v="SCANIA STO 1 0 GEARBOX 80W90 TB1000L"/>
    <s v="1000L"/>
    <x v="2"/>
    <s v="GPO"/>
    <s v="S&amp;M"/>
    <s v="SCANIA"/>
    <s v="SCANIA OIL STO 1 0 GEARBOX 80W90"/>
    <s v="SPIRAX S3 AD 80W90 GRANEL"/>
    <x v="0"/>
  </r>
  <r>
    <n v="52921988"/>
    <s v="GADUS S3 V160CP 2 180KG"/>
    <s v="180KG"/>
    <x v="2"/>
    <s v="SB"/>
    <s v="S&amp;M"/>
    <s v="Shell Brand"/>
    <s v="GADUS S3 V160CP 2"/>
    <s v="GADUS S3 V160CP 2 GRANEL"/>
    <x v="0"/>
  </r>
  <r>
    <n v="52921817"/>
    <s v="GADUS S3 V160CP 2 18KG"/>
    <s v="18KG"/>
    <x v="2"/>
    <s v="SB"/>
    <s v="S&amp;M"/>
    <s v="Shell Brand"/>
    <s v="GADUS S3 V160CP 2"/>
    <s v="GADUS S3 V160CP 2 GRANEL"/>
    <x v="0"/>
  </r>
  <r>
    <n v="44952967"/>
    <s v="SPIRAX S2 GD (BR) TB 1000 OW"/>
    <s v="TB1000"/>
    <x v="0"/>
    <s v="SB"/>
    <s v="S&amp;M"/>
    <s v="Shell Brand"/>
    <s v="SPIRAX S2 GD (BR) "/>
    <s v="SPIRAX S2 GD (BR) GRANEL"/>
    <x v="0"/>
  </r>
  <r>
    <n v="40920905"/>
    <s v="SCANIA HYDRAULIC OIL CX 12X1L"/>
    <s v="12X1L"/>
    <x v="0"/>
    <s v="GPO"/>
    <s v="S&amp;M"/>
    <s v="SCANIA"/>
    <s v="SCANIA HYDRAULIC OIL "/>
    <s v="SPIRAX S3 ATF MD3"/>
    <x v="0"/>
  </r>
  <r>
    <n v="40146905"/>
    <s v="CLASSIC LINE BY MOPAR 0W20 CX 12X1L"/>
    <s v="12X1L"/>
    <x v="0"/>
    <s v="GPO"/>
    <s v="S&amp;M"/>
    <s v="FIAT"/>
    <s v="CLASSIC LINE BY MOPAR 0W20 "/>
    <s v="SHELL PC2044 0W-20 SN/GF-5 DEXOS1 GRANEL"/>
    <x v="0"/>
  </r>
  <r>
    <n v="40145905"/>
    <s v="CLASSIC LINE BY MOPAR 10W40 CX 12X1L"/>
    <s v="12X1L"/>
    <x v="0"/>
    <s v="GPO"/>
    <s v="S&amp;M"/>
    <s v="FIAT"/>
    <s v="CLASSIC LINE BY MOPAR 10W40"/>
    <s v="HELIX HX7 10W40 SN GRANEL"/>
    <x v="0"/>
  </r>
  <r>
    <s v="44951849"/>
    <s v="TURBO S4 GX 46 TB209L"/>
    <s v="TB209L"/>
    <x v="0"/>
    <s v="SB"/>
    <s v="MARINE"/>
    <s v="Shell Brand"/>
    <s v="TURBO S4 GX 46"/>
    <s v="Importado"/>
    <x v="1"/>
  </r>
  <r>
    <n v="44950801"/>
    <s v="HYUNDAI FULL SYNT MOTOR OIL 0W-20 GRANEL"/>
    <s v="GRANEL"/>
    <x v="0"/>
    <s v="GPO"/>
    <s v="S&amp;M"/>
    <s v="HYUNDAI"/>
    <s v="HYUNDAI FULL SYNT MOTOR OIL 0W-20"/>
    <s v="HYUNDAI FULL SYNT MOTOR OIL 0W-20 GRANEL"/>
    <x v="0"/>
  </r>
  <r>
    <n v="46134849"/>
    <s v="TELLUS S2 VX 32 FINE 55UGL"/>
    <s v="55UGL"/>
    <x v="0"/>
    <s v="SB"/>
    <s v="S&amp;M"/>
    <s v="Shell Brand"/>
    <m/>
    <s v="Importado"/>
    <x v="1"/>
  </r>
  <r>
    <n v="45316845"/>
    <s v="OMALA S5 WIND 320 975L"/>
    <s v="975L"/>
    <x v="2"/>
    <s v="SB"/>
    <s v="S&amp;M"/>
    <s v="Shell Brand"/>
    <m/>
    <s v="Importado"/>
    <x v="1"/>
  </r>
  <r>
    <n v="46135849"/>
    <s v="JD HY-GARD LOW VISCOSITY 55UGL"/>
    <s v="55UGL"/>
    <x v="2"/>
    <s v="GPO"/>
    <s v="S&amp;M"/>
    <s v="JD"/>
    <m/>
    <s v="Importado"/>
    <x v="1"/>
  </r>
  <r>
    <n v="49661849"/>
    <s v="TURBO S5 DR 46 TB 230KG"/>
    <s v="230KG"/>
    <x v="2"/>
    <s v="SB"/>
    <s v="S&amp;M"/>
    <s v="Shell Brand"/>
    <m/>
    <s v="Importado"/>
    <x v="1"/>
  </r>
  <r>
    <n v="46133849"/>
    <s v="RISELLA X 430 TB209L"/>
    <s v="209L"/>
    <x v="2"/>
    <s v="SB"/>
    <s v="S&amp;M"/>
    <s v="Shell Brand"/>
    <m/>
    <s v="Importado"/>
    <x v="1"/>
  </r>
  <r>
    <n v="46136905"/>
    <s v="YAMALUBE 4T 20W50 API SL JASO MA2 12X1L"/>
    <s v="12X1L"/>
    <x v="2"/>
    <s v="GPO"/>
    <s v="S&amp;M"/>
    <s v="YAMAHA"/>
    <m/>
    <s v="ADVANCE 4T AX5 20W-50 (SL/MA2)"/>
    <x v="0"/>
  </r>
  <r>
    <n v="46144905"/>
    <s v="YAMALUBE 4T 10W40 API SL JASO MA2 12X1L"/>
    <s v="12X1L"/>
    <x v="2"/>
    <s v="GPO"/>
    <s v="S&amp;M"/>
    <s v="YAMAHA"/>
    <m/>
    <s v="YAMALUBE 4T 10W40 API SL JASO MA2 GRANEL"/>
    <x v="0"/>
  </r>
  <r>
    <n v="46137905"/>
    <s v="YAMALUBE 4T 10W40 API SL JASO MB 12X1L"/>
    <s v="12X1L"/>
    <x v="2"/>
    <s v="GPO"/>
    <s v="S&amp;M"/>
    <s v="YAMAHA"/>
    <m/>
    <s v="YAMALUBE 4T 10W40 API SL JASO MB GRANEL"/>
    <x v="0"/>
  </r>
  <r>
    <n v="46138905"/>
    <s v="YAMALUBE SUPER NAUT 2T 20W50 TC-W3 12X1L"/>
    <s v="12X1L"/>
    <x v="2"/>
    <s v="GPO"/>
    <s v="S&amp;M"/>
    <s v="YAMAHA"/>
    <m/>
    <s v="NAUTILUS PREMIUM OUTBOARD"/>
    <x v="0"/>
  </r>
  <r>
    <n v="46139905"/>
    <s v="YAMALUBE NAUTICO 4T 20W50 API SL 12X1L"/>
    <s v="12X1L"/>
    <x v="2"/>
    <s v="GPO"/>
    <s v="S&amp;M"/>
    <s v="YAMAHA"/>
    <m/>
    <s v="ADVANCE 4T AX5 20W-50 (SL/MA2)"/>
    <x v="0"/>
  </r>
  <r>
    <n v="46136809"/>
    <s v="YAMALUBE 4T 20W50 API SL JASO MA2 TB209L"/>
    <s v="209L"/>
    <x v="2"/>
    <s v="GPO"/>
    <s v="S&amp;M"/>
    <s v="YAMAHA"/>
    <m/>
    <s v="ADVANCE 4T AX5 20W-50 (SL/MA2)"/>
    <x v="0"/>
  </r>
  <r>
    <n v="46144809"/>
    <s v="YAMALUBE 4T 10W40 API SL JASO MA2 TB209L"/>
    <s v="209L"/>
    <x v="2"/>
    <s v="GPO"/>
    <s v="S&amp;M"/>
    <s v="YAMAHA"/>
    <m/>
    <s v="YAMALUBE 4T 10W40 API SL JASO MA2 GRANEL"/>
    <x v="0"/>
  </r>
  <r>
    <n v="44440849"/>
    <s v="NAUTILUS PREMIUM OUTBOARD TB 55UGL"/>
    <s v="55UGL"/>
    <x v="2"/>
    <s v="SB"/>
    <s v="S&amp;M"/>
    <s v="Shell Brand"/>
    <m/>
    <s v="Importado"/>
    <x v="1"/>
  </r>
  <r>
    <n v="44442905"/>
    <s v="JD BREAK IN PLUS 12X1L"/>
    <s v="12X1L"/>
    <x v="2"/>
    <s v="GPO"/>
    <s v="S&amp;M"/>
    <s v="JD"/>
    <m/>
    <s v="JD BREAK IN PLUS GRANEL"/>
    <x v="0"/>
  </r>
  <r>
    <n v="44442809"/>
    <s v="JD BREAK IN PLUS TB 209L"/>
    <s v="209L"/>
    <x v="2"/>
    <s v="GPO"/>
    <s v="S&amp;M"/>
    <s v="JD"/>
    <m/>
    <s v="JD BREAK IN PLUS GRANEL"/>
    <x v="0"/>
  </r>
  <r>
    <n v="52922807"/>
    <s v="ALVANIA GREASE EPD TAMBOR 180KG"/>
    <s v="180kg"/>
    <x v="2"/>
    <s v="SB"/>
    <s v="S&amp;M"/>
    <s v="Shell Brand"/>
    <m/>
    <s v="Importado"/>
    <x v="1"/>
  </r>
  <r>
    <n v="48003849"/>
    <s v="MYSELLA S6 N 40 TB 209L"/>
    <s v="209L"/>
    <x v="2"/>
    <s v="SB"/>
    <s v="S&amp;M"/>
    <s v="Shell Brand"/>
    <m/>
    <s v="Importado"/>
    <x v="1"/>
  </r>
  <r>
    <n v="45315849"/>
    <s v="OMALA S4 GXV 460 TB 209L"/>
    <s v="209L"/>
    <x v="2"/>
    <s v="SB"/>
    <s v="S&amp;M"/>
    <s v="Shell Brand"/>
    <m/>
    <s v="Importado"/>
    <x v="1"/>
  </r>
  <r>
    <n v="48001849"/>
    <s v="TURBO S4 X 32 TB209L"/>
    <s v="209L"/>
    <x v="2"/>
    <s v="SB"/>
    <s v="S&amp;M"/>
    <s v="Shell Brand"/>
    <m/>
    <s v="Importado"/>
    <x v="1"/>
  </r>
  <r>
    <n v="43445801"/>
    <s v="CAPRINUS XR 40 GRANEL"/>
    <s v="GRANEL"/>
    <x v="0"/>
    <s v="SB"/>
    <s v="MARINE"/>
    <s v="Shell Brand"/>
    <m/>
    <s v="CAPRINUS XR 40 GRANEL"/>
    <x v="0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  <r>
    <m/>
    <m/>
    <m/>
    <x v="3"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7DC516-42C3-4962-921D-3915E24AF0E4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U12:V15" firstHeaderRow="1" firstDataRow="1" firstDataCol="1" rowPageCount="1" colPageCount="1"/>
  <pivotFields count="33">
    <pivotField showAll="0"/>
    <pivotField dataField="1" showAll="0"/>
    <pivotField showAll="0"/>
    <pivotField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showAll="0"/>
    <pivotField axis="axisRow" multipleItemSelectionAllowed="1" showAll="0">
      <items count="8">
        <item h="1" x="3"/>
        <item x="1"/>
        <item x="5"/>
        <item h="1" x="2"/>
        <item h="1" x="4"/>
        <item h="1" x="0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2"/>
    </i>
    <i t="grand">
      <x/>
    </i>
  </rowItems>
  <colItems count="1">
    <i/>
  </colItems>
  <pageFields count="1">
    <pageField fld="4" hier="-1"/>
  </pageFields>
  <dataFields count="1">
    <dataField name="Count of SKU" fld="1" subtotal="count" baseField="0" baseItem="0"/>
  </dataFields>
  <formats count="3">
    <format dxfId="135">
      <pivotArea outline="0" collapsedLevelsAreSubtotals="1" fieldPosition="0"/>
    </format>
    <format dxfId="134">
      <pivotArea dataOnly="0" labelOnly="1" outline="0" fieldPosition="0">
        <references count="1">
          <reference field="4" count="0"/>
        </references>
      </pivotArea>
    </format>
    <format dxfId="1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836C79-7284-4FA2-A485-95B765B99030}" name="PivotTable2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">
  <location ref="Q3:R6" firstHeaderRow="1" firstDataRow="1" firstDataCol="1" rowPageCount="1" colPageCount="1"/>
  <pivotFields count="10">
    <pivotField dataField="1" showAll="0"/>
    <pivotField showAll="0"/>
    <pivotField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pageFields count="1">
    <pageField fld="3" hier="-1"/>
  </pageFields>
  <dataFields count="1">
    <dataField name="Count of SKU" fld="0" subtotal="count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45D63-DAFB-4481-90C2-A932CBEA4795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U4:V7" firstHeaderRow="1" firstDataRow="1" firstDataCol="1" rowPageCount="2" colPageCount="1"/>
  <pivotFields count="33">
    <pivotField showAll="0"/>
    <pivotField dataField="1" showAll="0"/>
    <pivotField showAll="0"/>
    <pivotField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Page" multipleItemSelectionAllowed="1" showAll="0">
      <items count="8">
        <item x="3"/>
        <item h="1" x="1"/>
        <item h="1" x="5"/>
        <item x="2"/>
        <item x="4"/>
        <item x="0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pageFields count="2">
    <pageField fld="4" hier="-1"/>
    <pageField fld="6" hier="-1"/>
  </pageFields>
  <dataFields count="1">
    <dataField name="Count of SKU" fld="1" subtotal="count" baseField="0" baseItem="0"/>
  </dataFields>
  <formats count="2">
    <format dxfId="137">
      <pivotArea outline="0" collapsedLevelsAreSubtotals="1" fieldPosition="0"/>
    </format>
    <format dxfId="13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597CC-25FE-422B-ADF8-B4913E0DFFBE}" name="Tabela2" displayName="Tabela2" ref="B7:AK908" totalsRowShown="0" headerRowDxfId="98" dataDxfId="97" totalsRowDxfId="96">
  <autoFilter ref="B7:AK908" xr:uid="{7DC597CC-25FE-422B-ADF8-B4913E0DFFBE}">
    <filterColumn colId="24">
      <filters>
        <filter val="001G4031"/>
      </filters>
    </filterColumn>
  </autoFilter>
  <tableColumns count="36">
    <tableColumn id="1" xr3:uid="{D1D59A05-664F-46AC-A023-A3EC19C1D6F2}" name="SKU" dataDxfId="95"/>
    <tableColumn id="2" xr3:uid="{223BE888-D181-4EFD-8B91-8AB3368BBE00}" name="Final" dataDxfId="94" totalsRowDxfId="93">
      <calculatedColumnFormula>RIGHT(B8,3)</calculatedColumnFormula>
    </tableColumn>
    <tableColumn id="3" xr3:uid="{3ED429B5-1E83-4610-8033-FFE8EAFDB7DF}" name="SKU Descrição do Produto Acabado" dataDxfId="92" totalsRowDxfId="91"/>
    <tableColumn id="4" xr3:uid="{AB8D419A-B7C3-420E-A1C0-F7655CBC7C34}" name="Granel de Produção" dataDxfId="90" totalsRowDxfId="89" totalsRowCellStyle="Vírgula"/>
    <tableColumn id="5" xr3:uid="{037BEABA-2CBE-4922-884F-BFA22D05ECC9}" name="SKU Granel Descrição" dataDxfId="88" totalsRowDxfId="87"/>
    <tableColumn id="8" xr3:uid="{97DA672B-9AED-4155-95A1-B1D8C3A1AE01}" name="Estoque" dataDxfId="86" totalsRowDxfId="85" totalsRowCellStyle="Vírgula">
      <calculatedColumnFormula>IF(VLOOKUP(Tabela2[[#This Row],[SKU]],[10]Volume!$A:$E,5,0)&lt;0,0,VLOOKUP(Tabela2[[#This Row],[SKU]],[10]Volume!$A:$E,5,0))</calculatedColumnFormula>
    </tableColumn>
    <tableColumn id="6" xr3:uid="{EBA24823-BEE6-4A28-8455-99E3032170F6}" name="Tipo" dataDxfId="84" totalsRowDxfId="83"/>
    <tableColumn id="7" xr3:uid="{411901F1-2BAC-4A87-B2D5-577485022631}" name="Pack e UMG" dataDxfId="82" totalsRowDxfId="81"/>
    <tableColumn id="9" xr3:uid="{E79E6ADE-C63F-4F22-B43D-1073543B262C}" name="Tipo de Embalagem" dataDxfId="80" totalsRowDxfId="79"/>
    <tableColumn id="10" xr3:uid="{DD446A37-1543-4AD3-9FF1-5E7C6156FAAB}" name="Segmento" dataDxfId="78" totalsRowDxfId="77"/>
    <tableColumn id="11" xr3:uid="{8251D1E6-B2B5-47E9-9B3C-5BECFC97668D}" name="GPO" dataDxfId="76" totalsRowDxfId="75"/>
    <tableColumn id="12" xr3:uid="{21B092C9-20FB-44A8-8201-57CF733EB261}" name="Origem" dataDxfId="74" totalsRowDxfId="73"/>
    <tableColumn id="13" xr3:uid="{B18A9FC1-B36F-4CFF-ACD3-873ED30350D3}" name="GKA (Y/N)" dataDxfId="72" totalsRowDxfId="71"/>
    <tableColumn id="14" xr3:uid="{E6C249D8-CA45-4CAC-B7CB-94B58298BF07}" name="Data de Implementação" dataDxfId="70" totalsRowDxfId="69"/>
    <tableColumn id="15" xr3:uid="{9A91EBBF-2D38-4CAE-8A93-BC530FA2BB5D}" name="Linha" dataDxfId="68" totalsRowDxfId="67"/>
    <tableColumn id="32" xr3:uid="{AEFB1E7E-005B-4901-A319-AD29ADF5D930}" name="Exit Date" dataDxfId="66" totalsRowDxfId="65"/>
    <tableColumn id="16" xr3:uid="{3C394420-F23C-4345-977E-ED3BDFD4625B}" name="Status" dataDxfId="64" totalsRowDxfId="63"/>
    <tableColumn id="17" xr3:uid="{1CF4F037-939D-4E13-8E88-DBD7D3D44C88}" name="Código de Barras do Pack" dataDxfId="62" totalsRowDxfId="61"/>
    <tableColumn id="18" xr3:uid="{9CDFA2C2-E9AE-4C5A-80E9-8450F86C4751}" name="Código de Barras da Unidade" dataDxfId="60" totalsRowDxfId="59"/>
    <tableColumn id="19" xr3:uid="{5A9B3C15-2DC2-43C7-B131-975AF79B23E3}" name="Novo SKU" dataDxfId="58" totalsRowDxfId="57"/>
    <tableColumn id="20" xr3:uid="{76C75E35-3108-4870-9496-F8987052FE66}" name="Descrição do Novo SKU" dataDxfId="56" totalsRowDxfId="55"/>
    <tableColumn id="21" xr3:uid="{96AD5A48-888D-4313-9BC4-4F8F5AD84C4D}" name="Migração" dataDxfId="54" totalsRowDxfId="53"/>
    <tableColumn id="22" xr3:uid="{175B8D1E-B21A-4986-A617-554D0171544D}" name="NCM" dataDxfId="52" totalsRowDxfId="51"/>
    <tableColumn id="23" xr3:uid="{F8B732C9-3F22-4791-94D5-84AA4EE2BE55}" name="Label" dataDxfId="50" totalsRowDxfId="49"/>
    <tableColumn id="24" xr3:uid="{BD360B6E-8A30-49F3-9544-FDEB7A54B15A}" name="SP Code" dataDxfId="48" totalsRowDxfId="47">
      <calculatedColumnFormula>LEFT(AC8,8)</calculatedColumnFormula>
    </tableColumn>
    <tableColumn id="25" xr3:uid="{76018831-BCA1-4DAA-AD5F-44568F00B84D}" name="Pack Code" dataDxfId="46" totalsRowDxfId="45">
      <calculatedColumnFormula>LEFT(RIGHT(AC8,10),6)</calculatedColumnFormula>
    </tableColumn>
    <tableColumn id="26" xr3:uid="{63AEBA15-B5A0-4C17-9232-6A3B65C7C3D8}" name="SKU Variant" dataDxfId="44" totalsRowDxfId="43">
      <calculatedColumnFormula>RIGHT(AC8,4)</calculatedColumnFormula>
    </tableColumn>
    <tableColumn id="27" xr3:uid="{134252A4-E518-4E84-9391-C1C41F09D374}" name="GPC Code" dataDxfId="42" totalsRowDxfId="41"/>
    <tableColumn id="28" xr3:uid="{6834CD3F-4371-475A-BF93-55EEA317AE9C}" name="Família Raízen" dataDxfId="40" totalsRowDxfId="39"/>
    <tableColumn id="29" xr3:uid="{9AE2E16F-FEDF-41E6-98A7-09ABF7BA40D6}" name="Tier" dataDxfId="38" totalsRowDxfId="37"/>
    <tableColumn id="30" xr3:uid="{59A12B3D-9B78-44EE-B56A-4CB1BFB605F9}" name="Utilização" dataDxfId="36" totalsRowDxfId="35"/>
    <tableColumn id="31" xr3:uid="{947458EA-4AA9-4E99-9E52-79714D12C455}" name="Composição" dataDxfId="34" totalsRowDxfId="33"/>
    <tableColumn id="33" xr3:uid="{D67CDEDD-CEA0-4F14-91B6-787ACAD785EE}" name="Coluna1" dataDxfId="32" totalsRowDxfId="31"/>
    <tableColumn id="35" xr3:uid="{72C9048F-BCF9-4A06-BCD4-00A27B8CD662}" name="Tipo de Portfolio" dataDxfId="30" totalsRowDxfId="29"/>
    <tableColumn id="34" xr3:uid="{484C7C1F-7F13-4C7B-B90B-600FB2C2A808}" name="Produto" dataDxfId="28" totalsRowDxfId="27"/>
    <tableColumn id="36" xr3:uid="{2972B8B4-85A2-4BF3-BDD0-922D4DF2BB32}" name="Viscosidade" dataDxfId="26" totalsRowDxfId="2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C215D0-3F6E-456F-A9B4-05187AD9C77D}" name="Tabela1" displayName="Tabela1" ref="A1:D489" totalsRowShown="0" headerRowDxfId="4">
  <autoFilter ref="A1:D489" xr:uid="{71C215D0-3F6E-456F-A9B4-05187AD9C77D}"/>
  <tableColumns count="4">
    <tableColumn id="1" xr3:uid="{B284B952-B8CB-4AE0-96E4-E30C03EA085C}" name="SKU" dataDxfId="3"/>
    <tableColumn id="2" xr3:uid="{5C1818E2-7E93-449B-9B85-B9655C6F098D}" name="SKU Descrição do Produto Acabado" dataDxfId="2"/>
    <tableColumn id="4" xr3:uid="{FF4AA860-361D-447F-AF08-FD887D6FB248}" name="Período" dataDxfId="1"/>
    <tableColumn id="3" xr3:uid="{6B9C9A0D-D9B8-4E20-A878-166F3F88A175}" name="Novo statu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3BB3-D735-41FD-A12F-CA2265319661}">
  <sheetPr codeName="Planilha1"/>
  <dimension ref="B1:AB838"/>
  <sheetViews>
    <sheetView showGridLines="0" zoomScale="110" zoomScaleNormal="110" workbookViewId="0">
      <selection activeCell="N37" sqref="N37"/>
    </sheetView>
  </sheetViews>
  <sheetFormatPr defaultColWidth="8.54296875" defaultRowHeight="14.9" customHeight="1" zeroHeight="1" x14ac:dyDescent="0.35"/>
  <cols>
    <col min="1" max="1" width="4.54296875" style="7" customWidth="1"/>
    <col min="2" max="2" width="8.54296875" style="7" customWidth="1"/>
    <col min="3" max="3" width="8.54296875" style="7" hidden="1" customWidth="1"/>
    <col min="4" max="18" width="8.54296875" style="7"/>
    <col min="19" max="19" width="8.54296875" style="7" bestFit="1" customWidth="1"/>
    <col min="20" max="20" width="2.453125" style="7" customWidth="1"/>
    <col min="21" max="16384" width="8.54296875" style="7"/>
  </cols>
  <sheetData>
    <row r="1" spans="2:22" ht="4.5" customHeight="1" x14ac:dyDescent="0.35"/>
    <row r="2" spans="2:22" ht="12.65" customHeight="1" x14ac:dyDescent="0.35">
      <c r="B2" s="139"/>
      <c r="C2" s="23"/>
    </row>
    <row r="3" spans="2:22" ht="12.65" customHeight="1" x14ac:dyDescent="0.35">
      <c r="B3" s="139"/>
      <c r="C3" s="23"/>
    </row>
    <row r="4" spans="2:22" ht="12.65" customHeight="1" x14ac:dyDescent="0.35">
      <c r="B4" s="139"/>
      <c r="C4" s="23"/>
    </row>
    <row r="5" spans="2:22" ht="12" customHeight="1" x14ac:dyDescent="0.35">
      <c r="B5" s="23"/>
      <c r="C5" s="23"/>
    </row>
    <row r="6" spans="2:22" ht="15" customHeight="1" x14ac:dyDescent="0.35">
      <c r="B6" s="140" t="s">
        <v>0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</row>
    <row r="7" spans="2:22" ht="14.9" customHeight="1" x14ac:dyDescent="0.35"/>
    <row r="8" spans="2:22" ht="14.9" customHeight="1" x14ac:dyDescent="0.35"/>
    <row r="9" spans="2:22" ht="14.9" customHeight="1" x14ac:dyDescent="0.35"/>
    <row r="10" spans="2:22" ht="14.9" customHeight="1" x14ac:dyDescent="0.35"/>
    <row r="11" spans="2:22" ht="14.9" customHeight="1" x14ac:dyDescent="0.35">
      <c r="U11" s="58"/>
      <c r="V11" s="58"/>
    </row>
    <row r="12" spans="2:22" ht="14.9" customHeight="1" x14ac:dyDescent="0.35">
      <c r="V12" s="58"/>
    </row>
    <row r="13" spans="2:22" ht="14.9" customHeight="1" x14ac:dyDescent="0.35">
      <c r="V13" s="58"/>
    </row>
    <row r="14" spans="2:22" ht="14.9" customHeight="1" x14ac:dyDescent="0.35">
      <c r="V14" s="58"/>
    </row>
    <row r="15" spans="2:22" ht="14.9" customHeight="1" x14ac:dyDescent="0.35">
      <c r="V15" s="58"/>
    </row>
    <row r="16" spans="2:22" ht="14.9" customHeight="1" x14ac:dyDescent="0.35">
      <c r="S16" s="57"/>
      <c r="V16" s="58"/>
    </row>
    <row r="17" spans="13:28" ht="14.9" customHeight="1" x14ac:dyDescent="0.35">
      <c r="M17" s="39"/>
      <c r="V17" s="58"/>
      <c r="AB17" s="7">
        <f>60+686</f>
        <v>746</v>
      </c>
    </row>
    <row r="18" spans="13:28" ht="14.9" customHeight="1" x14ac:dyDescent="0.35">
      <c r="V18" s="58"/>
    </row>
    <row r="19" spans="13:28" ht="14.9" customHeight="1" x14ac:dyDescent="0.35"/>
    <row r="20" spans="13:28" ht="14.9" customHeight="1" x14ac:dyDescent="0.35"/>
    <row r="21" spans="13:28" ht="14.9" customHeight="1" x14ac:dyDescent="0.35"/>
    <row r="22" spans="13:28" ht="14.9" customHeight="1" x14ac:dyDescent="0.35"/>
    <row r="23" spans="13:28" ht="14.9" customHeight="1" x14ac:dyDescent="0.35"/>
    <row r="24" spans="13:28" ht="14.9" customHeight="1" x14ac:dyDescent="0.35"/>
    <row r="25" spans="13:28" ht="14.9" customHeight="1" x14ac:dyDescent="0.35"/>
    <row r="26" spans="13:28" ht="14.9" customHeight="1" x14ac:dyDescent="0.35"/>
    <row r="27" spans="13:28" ht="14.9" customHeight="1" x14ac:dyDescent="0.35">
      <c r="AA27" s="56"/>
      <c r="AB27" s="57"/>
    </row>
    <row r="28" spans="13:28" ht="14.9" customHeight="1" x14ac:dyDescent="0.35">
      <c r="AA28" s="56"/>
      <c r="AB28" s="57"/>
    </row>
    <row r="29" spans="13:28" ht="14.9" customHeight="1" x14ac:dyDescent="0.35">
      <c r="AA29" s="56"/>
      <c r="AB29" s="57"/>
    </row>
    <row r="30" spans="13:28" ht="14.9" customHeight="1" x14ac:dyDescent="0.35">
      <c r="AA30" s="56"/>
      <c r="AB30" s="57"/>
    </row>
    <row r="31" spans="13:28" ht="14.9" customHeight="1" x14ac:dyDescent="0.35"/>
    <row r="32" spans="13:28" ht="14.9" customHeight="1" x14ac:dyDescent="0.35"/>
    <row r="33" ht="14.9" customHeight="1" x14ac:dyDescent="0.35"/>
    <row r="34" ht="14.9" customHeight="1" x14ac:dyDescent="0.35"/>
    <row r="35" ht="14.9" customHeight="1" x14ac:dyDescent="0.35"/>
    <row r="36" ht="14.9" customHeight="1" x14ac:dyDescent="0.35"/>
    <row r="37" ht="14.9" customHeight="1" x14ac:dyDescent="0.35"/>
    <row r="38" ht="14.9" customHeight="1" x14ac:dyDescent="0.35"/>
    <row r="39" ht="14.9" customHeight="1" x14ac:dyDescent="0.35"/>
    <row r="40" ht="14.9" customHeight="1" x14ac:dyDescent="0.35"/>
    <row r="41" ht="14.9" customHeight="1" x14ac:dyDescent="0.35"/>
    <row r="42" ht="14.9" customHeight="1" x14ac:dyDescent="0.35"/>
    <row r="43" ht="14.9" customHeight="1" x14ac:dyDescent="0.35"/>
    <row r="44" ht="14.9" customHeight="1" x14ac:dyDescent="0.35"/>
    <row r="45" ht="14.9" customHeight="1" x14ac:dyDescent="0.35"/>
    <row r="46" ht="14.9" customHeight="1" x14ac:dyDescent="0.35"/>
    <row r="47" ht="14.9" customHeight="1" x14ac:dyDescent="0.35"/>
    <row r="48" ht="14.9" customHeight="1" x14ac:dyDescent="0.35"/>
    <row r="49" ht="14.9" customHeight="1" x14ac:dyDescent="0.35"/>
    <row r="50" ht="14.9" customHeight="1" x14ac:dyDescent="0.35"/>
    <row r="51" ht="14.9" customHeight="1" x14ac:dyDescent="0.35"/>
    <row r="52" ht="14.9" customHeight="1" x14ac:dyDescent="0.35"/>
    <row r="53" ht="14.9" customHeight="1" x14ac:dyDescent="0.35"/>
    <row r="54" ht="14.9" customHeight="1" x14ac:dyDescent="0.35"/>
    <row r="55" ht="14.9" customHeight="1" x14ac:dyDescent="0.35"/>
    <row r="56" ht="14.9" customHeight="1" x14ac:dyDescent="0.35"/>
    <row r="57" ht="14.9" customHeight="1" x14ac:dyDescent="0.35"/>
    <row r="58" ht="14.9" customHeight="1" x14ac:dyDescent="0.35"/>
    <row r="59" ht="14.9" customHeight="1" x14ac:dyDescent="0.35"/>
    <row r="60" ht="14.9" customHeight="1" x14ac:dyDescent="0.35"/>
    <row r="61" ht="14.9" customHeight="1" x14ac:dyDescent="0.35"/>
    <row r="62" ht="14.9" customHeight="1" x14ac:dyDescent="0.35"/>
    <row r="63" ht="14.9" customHeight="1" x14ac:dyDescent="0.35"/>
    <row r="64" ht="14.9" customHeight="1" x14ac:dyDescent="0.35"/>
    <row r="65" ht="14.9" customHeight="1" x14ac:dyDescent="0.35"/>
    <row r="66" ht="14.9" customHeight="1" x14ac:dyDescent="0.35"/>
    <row r="67" ht="14.9" customHeight="1" x14ac:dyDescent="0.35"/>
    <row r="68" ht="14.9" customHeight="1" x14ac:dyDescent="0.35"/>
    <row r="69" ht="14.9" customHeight="1" x14ac:dyDescent="0.35"/>
    <row r="70" ht="14.9" customHeight="1" x14ac:dyDescent="0.35"/>
    <row r="71" ht="14.9" customHeight="1" x14ac:dyDescent="0.35"/>
    <row r="72" ht="14.9" customHeight="1" x14ac:dyDescent="0.35"/>
    <row r="73" ht="14.9" customHeight="1" x14ac:dyDescent="0.35"/>
    <row r="74" ht="14.9" customHeight="1" x14ac:dyDescent="0.35"/>
    <row r="75" ht="14.9" customHeight="1" x14ac:dyDescent="0.35"/>
    <row r="76" ht="14.9" customHeight="1" x14ac:dyDescent="0.35"/>
    <row r="77" ht="14.9" customHeight="1" x14ac:dyDescent="0.35"/>
    <row r="78" ht="14.9" customHeight="1" x14ac:dyDescent="0.35"/>
    <row r="79" ht="14.9" customHeight="1" x14ac:dyDescent="0.35"/>
    <row r="80" ht="14.9" customHeight="1" x14ac:dyDescent="0.35"/>
    <row r="81" ht="14.9" customHeight="1" x14ac:dyDescent="0.35"/>
    <row r="82" ht="14.9" customHeight="1" x14ac:dyDescent="0.35"/>
    <row r="83" ht="14.9" customHeight="1" x14ac:dyDescent="0.35"/>
    <row r="84" ht="14.9" customHeight="1" x14ac:dyDescent="0.35"/>
    <row r="85" ht="14.9" customHeight="1" x14ac:dyDescent="0.35"/>
    <row r="86" ht="14.9" customHeight="1" x14ac:dyDescent="0.35"/>
    <row r="87" ht="14.9" customHeight="1" x14ac:dyDescent="0.35"/>
    <row r="88" ht="14.9" customHeight="1" x14ac:dyDescent="0.35"/>
    <row r="89" ht="14.9" customHeight="1" x14ac:dyDescent="0.35"/>
    <row r="90" ht="14.9" customHeight="1" x14ac:dyDescent="0.35"/>
    <row r="91" ht="14.9" customHeight="1" x14ac:dyDescent="0.35"/>
    <row r="92" ht="14.9" customHeight="1" x14ac:dyDescent="0.35"/>
    <row r="93" ht="14.9" customHeight="1" x14ac:dyDescent="0.35"/>
    <row r="94" ht="14.9" customHeight="1" x14ac:dyDescent="0.35"/>
    <row r="95" ht="14.9" customHeight="1" x14ac:dyDescent="0.35"/>
    <row r="96" ht="14.9" customHeight="1" x14ac:dyDescent="0.35"/>
    <row r="97" ht="14.9" customHeight="1" x14ac:dyDescent="0.35"/>
    <row r="98" ht="14.9" customHeight="1" x14ac:dyDescent="0.35"/>
    <row r="99" ht="14.9" customHeight="1" x14ac:dyDescent="0.35"/>
    <row r="100" ht="14.9" customHeight="1" x14ac:dyDescent="0.35"/>
    <row r="101" ht="14.9" customHeight="1" x14ac:dyDescent="0.35"/>
    <row r="102" ht="14.9" customHeight="1" x14ac:dyDescent="0.35"/>
    <row r="103" ht="14.9" customHeight="1" x14ac:dyDescent="0.35"/>
    <row r="104" ht="14.9" customHeight="1" x14ac:dyDescent="0.35"/>
    <row r="105" ht="14.9" customHeight="1" x14ac:dyDescent="0.35"/>
    <row r="106" ht="14.9" customHeight="1" x14ac:dyDescent="0.35"/>
    <row r="107" ht="14.9" customHeight="1" x14ac:dyDescent="0.35"/>
    <row r="108" ht="14.9" customHeight="1" x14ac:dyDescent="0.35"/>
    <row r="109" ht="14.9" customHeight="1" x14ac:dyDescent="0.35"/>
    <row r="110" ht="14.9" customHeight="1" x14ac:dyDescent="0.35"/>
    <row r="111" ht="14.9" customHeight="1" x14ac:dyDescent="0.35"/>
    <row r="112" ht="14.9" customHeight="1" x14ac:dyDescent="0.35"/>
    <row r="113" ht="14.9" customHeight="1" x14ac:dyDescent="0.35"/>
    <row r="114" ht="14.9" customHeight="1" x14ac:dyDescent="0.35"/>
    <row r="115" ht="14.9" customHeight="1" x14ac:dyDescent="0.35"/>
    <row r="116" ht="14.9" customHeight="1" x14ac:dyDescent="0.35"/>
    <row r="117" ht="14.9" customHeight="1" x14ac:dyDescent="0.35"/>
    <row r="118" ht="14.9" customHeight="1" x14ac:dyDescent="0.35"/>
    <row r="119" ht="14.9" customHeight="1" x14ac:dyDescent="0.35"/>
    <row r="120" ht="14.9" customHeight="1" x14ac:dyDescent="0.35"/>
    <row r="121" ht="14.9" customHeight="1" x14ac:dyDescent="0.35"/>
    <row r="122" ht="14.9" customHeight="1" x14ac:dyDescent="0.35"/>
    <row r="123" ht="14.9" customHeight="1" x14ac:dyDescent="0.35"/>
    <row r="124" ht="14.9" customHeight="1" x14ac:dyDescent="0.35"/>
    <row r="125" ht="14.9" customHeight="1" x14ac:dyDescent="0.35"/>
    <row r="126" ht="14.9" customHeight="1" x14ac:dyDescent="0.35"/>
    <row r="127" ht="14.9" customHeight="1" x14ac:dyDescent="0.35"/>
    <row r="128" ht="14.9" customHeight="1" x14ac:dyDescent="0.35"/>
    <row r="129" ht="14.9" customHeight="1" x14ac:dyDescent="0.35"/>
    <row r="130" ht="14.9" customHeight="1" x14ac:dyDescent="0.35"/>
    <row r="131" ht="14.9" customHeight="1" x14ac:dyDescent="0.35"/>
    <row r="132" ht="14.9" customHeight="1" x14ac:dyDescent="0.35"/>
    <row r="133" ht="14.9" customHeight="1" x14ac:dyDescent="0.35"/>
    <row r="134" ht="14.9" customHeight="1" x14ac:dyDescent="0.35"/>
    <row r="135" ht="14.9" customHeight="1" x14ac:dyDescent="0.35"/>
    <row r="136" ht="14.9" customHeight="1" x14ac:dyDescent="0.35"/>
    <row r="137" ht="14.9" customHeight="1" x14ac:dyDescent="0.35"/>
    <row r="138" ht="14.9" customHeight="1" x14ac:dyDescent="0.35"/>
    <row r="139" ht="14.9" customHeight="1" x14ac:dyDescent="0.35"/>
    <row r="140" ht="14.9" customHeight="1" x14ac:dyDescent="0.35"/>
    <row r="141" ht="14.9" customHeight="1" x14ac:dyDescent="0.35"/>
    <row r="142" ht="14.9" customHeight="1" x14ac:dyDescent="0.35"/>
    <row r="143" ht="14.9" customHeight="1" x14ac:dyDescent="0.35"/>
    <row r="144" ht="14.9" customHeight="1" x14ac:dyDescent="0.35"/>
    <row r="145" ht="14.9" customHeight="1" x14ac:dyDescent="0.35"/>
    <row r="146" ht="14.9" customHeight="1" x14ac:dyDescent="0.35"/>
    <row r="147" ht="14.9" customHeight="1" x14ac:dyDescent="0.35"/>
    <row r="148" ht="14.9" customHeight="1" x14ac:dyDescent="0.35"/>
    <row r="149" ht="14.9" customHeight="1" x14ac:dyDescent="0.35"/>
    <row r="150" ht="14.9" customHeight="1" x14ac:dyDescent="0.35"/>
    <row r="151" ht="14.9" customHeight="1" x14ac:dyDescent="0.35"/>
    <row r="152" ht="14.9" customHeight="1" x14ac:dyDescent="0.35"/>
    <row r="153" ht="14.9" customHeight="1" x14ac:dyDescent="0.35"/>
    <row r="154" ht="14.9" customHeight="1" x14ac:dyDescent="0.35"/>
    <row r="155" ht="14.9" customHeight="1" x14ac:dyDescent="0.35"/>
    <row r="156" ht="14.9" customHeight="1" x14ac:dyDescent="0.35"/>
    <row r="157" ht="14.9" customHeight="1" x14ac:dyDescent="0.35"/>
    <row r="158" ht="14.9" customHeight="1" x14ac:dyDescent="0.35"/>
    <row r="159" ht="14.9" customHeight="1" x14ac:dyDescent="0.35"/>
    <row r="160" ht="14.9" customHeight="1" x14ac:dyDescent="0.35"/>
    <row r="161" ht="14.9" customHeight="1" x14ac:dyDescent="0.35"/>
    <row r="162" ht="14.9" customHeight="1" x14ac:dyDescent="0.35"/>
    <row r="163" ht="14.9" customHeight="1" x14ac:dyDescent="0.35"/>
    <row r="164" ht="14.9" customHeight="1" x14ac:dyDescent="0.35"/>
    <row r="165" ht="14.9" customHeight="1" x14ac:dyDescent="0.35"/>
    <row r="166" ht="14.9" customHeight="1" x14ac:dyDescent="0.35"/>
    <row r="167" ht="14.9" customHeight="1" x14ac:dyDescent="0.35"/>
    <row r="168" ht="14.9" customHeight="1" x14ac:dyDescent="0.35"/>
    <row r="169" ht="14.9" customHeight="1" x14ac:dyDescent="0.35"/>
    <row r="170" ht="14.9" customHeight="1" x14ac:dyDescent="0.35"/>
    <row r="171" ht="14.9" customHeight="1" x14ac:dyDescent="0.35"/>
    <row r="172" ht="14.9" customHeight="1" x14ac:dyDescent="0.35"/>
    <row r="173" ht="14.9" customHeight="1" x14ac:dyDescent="0.35"/>
    <row r="174" ht="14.9" customHeight="1" x14ac:dyDescent="0.35"/>
    <row r="175" ht="14.9" customHeight="1" x14ac:dyDescent="0.35"/>
    <row r="176" ht="14.9" customHeight="1" x14ac:dyDescent="0.35"/>
    <row r="177" ht="14.9" customHeight="1" x14ac:dyDescent="0.35"/>
    <row r="178" ht="14.9" customHeight="1" x14ac:dyDescent="0.35"/>
    <row r="179" ht="14.9" customHeight="1" x14ac:dyDescent="0.35"/>
    <row r="180" ht="14.9" customHeight="1" x14ac:dyDescent="0.35"/>
    <row r="181" ht="14.9" customHeight="1" x14ac:dyDescent="0.35"/>
    <row r="182" ht="14.9" customHeight="1" x14ac:dyDescent="0.35"/>
    <row r="183" ht="14.9" customHeight="1" x14ac:dyDescent="0.35"/>
    <row r="184" ht="14.9" customHeight="1" x14ac:dyDescent="0.35"/>
    <row r="185" ht="14.9" customHeight="1" x14ac:dyDescent="0.35"/>
    <row r="186" ht="14.9" customHeight="1" x14ac:dyDescent="0.35"/>
    <row r="187" ht="14.9" customHeight="1" x14ac:dyDescent="0.35"/>
    <row r="188" ht="14.9" customHeight="1" x14ac:dyDescent="0.35"/>
    <row r="189" ht="14.9" customHeight="1" x14ac:dyDescent="0.35"/>
    <row r="190" ht="14.9" customHeight="1" x14ac:dyDescent="0.35"/>
    <row r="191" ht="14.9" customHeight="1" x14ac:dyDescent="0.35"/>
    <row r="192" ht="14.9" customHeight="1" x14ac:dyDescent="0.35"/>
    <row r="193" ht="14.9" customHeight="1" x14ac:dyDescent="0.35"/>
    <row r="194" ht="14.9" customHeight="1" x14ac:dyDescent="0.35"/>
    <row r="195" ht="14.9" customHeight="1" x14ac:dyDescent="0.35"/>
    <row r="196" ht="14.9" customHeight="1" x14ac:dyDescent="0.35"/>
    <row r="197" ht="14.9" customHeight="1" x14ac:dyDescent="0.35"/>
    <row r="198" ht="14.9" customHeight="1" x14ac:dyDescent="0.35"/>
    <row r="199" ht="14.9" customHeight="1" x14ac:dyDescent="0.35"/>
    <row r="200" ht="14.9" customHeight="1" x14ac:dyDescent="0.35"/>
    <row r="201" ht="14.9" customHeight="1" x14ac:dyDescent="0.35"/>
    <row r="202" ht="14.9" customHeight="1" x14ac:dyDescent="0.35"/>
    <row r="203" ht="14.9" customHeight="1" x14ac:dyDescent="0.35"/>
    <row r="204" ht="14.9" customHeight="1" x14ac:dyDescent="0.35"/>
    <row r="205" ht="14.9" customHeight="1" x14ac:dyDescent="0.35"/>
    <row r="206" ht="14.9" customHeight="1" x14ac:dyDescent="0.35"/>
    <row r="207" ht="14.9" customHeight="1" x14ac:dyDescent="0.35"/>
    <row r="208" ht="14.9" customHeight="1" x14ac:dyDescent="0.35"/>
    <row r="209" ht="14.9" customHeight="1" x14ac:dyDescent="0.35"/>
    <row r="210" ht="14.9" customHeight="1" x14ac:dyDescent="0.35"/>
    <row r="211" ht="14.9" customHeight="1" x14ac:dyDescent="0.35"/>
    <row r="212" ht="14.9" customHeight="1" x14ac:dyDescent="0.35"/>
    <row r="213" ht="14.9" customHeight="1" x14ac:dyDescent="0.35"/>
    <row r="214" ht="14.9" customHeight="1" x14ac:dyDescent="0.35"/>
    <row r="215" ht="14.9" customHeight="1" x14ac:dyDescent="0.35"/>
    <row r="216" ht="14.9" customHeight="1" x14ac:dyDescent="0.35"/>
    <row r="217" ht="14.9" customHeight="1" x14ac:dyDescent="0.35"/>
    <row r="218" ht="14.9" customHeight="1" x14ac:dyDescent="0.35"/>
    <row r="219" ht="14.9" customHeight="1" x14ac:dyDescent="0.35"/>
    <row r="220" ht="14.9" customHeight="1" x14ac:dyDescent="0.35"/>
    <row r="221" ht="14.9" customHeight="1" x14ac:dyDescent="0.35"/>
    <row r="222" ht="14.9" customHeight="1" x14ac:dyDescent="0.35"/>
    <row r="223" ht="14.9" customHeight="1" x14ac:dyDescent="0.35"/>
    <row r="224" ht="14.9" customHeight="1" x14ac:dyDescent="0.35"/>
    <row r="225" ht="14.9" customHeight="1" x14ac:dyDescent="0.35"/>
    <row r="226" ht="14.9" customHeight="1" x14ac:dyDescent="0.35"/>
    <row r="227" ht="14.9" customHeight="1" x14ac:dyDescent="0.35"/>
    <row r="228" ht="14.9" customHeight="1" x14ac:dyDescent="0.35"/>
    <row r="229" ht="14.9" customHeight="1" x14ac:dyDescent="0.35"/>
    <row r="230" ht="14.9" customHeight="1" x14ac:dyDescent="0.35"/>
    <row r="231" ht="14.9" customHeight="1" x14ac:dyDescent="0.35"/>
    <row r="232" ht="14.9" customHeight="1" x14ac:dyDescent="0.35"/>
    <row r="233" ht="14.9" customHeight="1" x14ac:dyDescent="0.35"/>
    <row r="234" ht="14.9" customHeight="1" x14ac:dyDescent="0.35"/>
    <row r="235" ht="14.9" customHeight="1" x14ac:dyDescent="0.35"/>
    <row r="236" ht="14.9" customHeight="1" x14ac:dyDescent="0.35"/>
    <row r="237" ht="14.9" customHeight="1" x14ac:dyDescent="0.35"/>
    <row r="238" ht="14.9" customHeight="1" x14ac:dyDescent="0.35"/>
    <row r="239" ht="14.9" customHeight="1" x14ac:dyDescent="0.35"/>
    <row r="240" ht="14.9" customHeight="1" x14ac:dyDescent="0.35"/>
    <row r="241" ht="14.9" customHeight="1" x14ac:dyDescent="0.35"/>
    <row r="242" ht="14.9" customHeight="1" x14ac:dyDescent="0.35"/>
    <row r="243" ht="14.9" customHeight="1" x14ac:dyDescent="0.35"/>
    <row r="244" ht="14.9" customHeight="1" x14ac:dyDescent="0.35"/>
    <row r="245" ht="14.9" customHeight="1" x14ac:dyDescent="0.35"/>
    <row r="246" ht="14.9" customHeight="1" x14ac:dyDescent="0.35"/>
    <row r="247" ht="14.9" customHeight="1" x14ac:dyDescent="0.35"/>
    <row r="248" ht="14.9" customHeight="1" x14ac:dyDescent="0.35"/>
    <row r="249" ht="14.9" customHeight="1" x14ac:dyDescent="0.35"/>
    <row r="250" ht="14.9" customHeight="1" x14ac:dyDescent="0.35"/>
    <row r="251" ht="14.9" customHeight="1" x14ac:dyDescent="0.35"/>
    <row r="252" ht="14.9" customHeight="1" x14ac:dyDescent="0.35"/>
    <row r="253" ht="14.9" customHeight="1" x14ac:dyDescent="0.35"/>
    <row r="254" ht="14.9" customHeight="1" x14ac:dyDescent="0.35"/>
    <row r="255" ht="14.9" customHeight="1" x14ac:dyDescent="0.35"/>
    <row r="256" ht="14.9" customHeight="1" x14ac:dyDescent="0.35"/>
    <row r="257" ht="14.9" customHeight="1" x14ac:dyDescent="0.35"/>
    <row r="258" ht="14.9" customHeight="1" x14ac:dyDescent="0.35"/>
    <row r="259" ht="14.9" customHeight="1" x14ac:dyDescent="0.35"/>
    <row r="260" ht="14.9" customHeight="1" x14ac:dyDescent="0.35"/>
    <row r="261" ht="14.9" customHeight="1" x14ac:dyDescent="0.35"/>
    <row r="262" ht="14.9" customHeight="1" x14ac:dyDescent="0.35"/>
    <row r="263" ht="14.9" customHeight="1" x14ac:dyDescent="0.35"/>
    <row r="264" ht="14.9" customHeight="1" x14ac:dyDescent="0.35"/>
    <row r="265" ht="14.9" customHeight="1" x14ac:dyDescent="0.35"/>
    <row r="266" ht="14.9" customHeight="1" x14ac:dyDescent="0.35"/>
    <row r="267" ht="14.9" customHeight="1" x14ac:dyDescent="0.35"/>
    <row r="268" ht="14.9" customHeight="1" x14ac:dyDescent="0.35"/>
    <row r="269" ht="14.9" customHeight="1" x14ac:dyDescent="0.35"/>
    <row r="270" ht="14.9" customHeight="1" x14ac:dyDescent="0.35"/>
    <row r="271" ht="14.9" customHeight="1" x14ac:dyDescent="0.35"/>
    <row r="272" ht="14.9" customHeight="1" x14ac:dyDescent="0.35"/>
    <row r="273" ht="14.9" customHeight="1" x14ac:dyDescent="0.35"/>
    <row r="274" ht="14.9" customHeight="1" x14ac:dyDescent="0.35"/>
    <row r="275" ht="14.9" customHeight="1" x14ac:dyDescent="0.35"/>
    <row r="276" ht="14.9" customHeight="1" x14ac:dyDescent="0.35"/>
    <row r="277" ht="14.9" customHeight="1" x14ac:dyDescent="0.35"/>
    <row r="278" ht="14.9" customHeight="1" x14ac:dyDescent="0.35"/>
    <row r="279" ht="14.9" customHeight="1" x14ac:dyDescent="0.35"/>
    <row r="280" ht="14.9" customHeight="1" x14ac:dyDescent="0.35"/>
    <row r="281" ht="14.9" customHeight="1" x14ac:dyDescent="0.35"/>
    <row r="282" ht="14.9" customHeight="1" x14ac:dyDescent="0.35"/>
    <row r="283" ht="14.9" customHeight="1" x14ac:dyDescent="0.35"/>
    <row r="284" ht="14.9" customHeight="1" x14ac:dyDescent="0.35"/>
    <row r="285" ht="14.9" customHeight="1" x14ac:dyDescent="0.35"/>
    <row r="286" ht="14.9" customHeight="1" x14ac:dyDescent="0.35"/>
    <row r="287" ht="14.9" customHeight="1" x14ac:dyDescent="0.35"/>
    <row r="288" ht="14.9" customHeight="1" x14ac:dyDescent="0.35"/>
    <row r="289" ht="14.9" customHeight="1" x14ac:dyDescent="0.35"/>
    <row r="290" ht="14.9" customHeight="1" x14ac:dyDescent="0.35"/>
    <row r="291" ht="14.9" customHeight="1" x14ac:dyDescent="0.35"/>
    <row r="292" ht="14.9" customHeight="1" x14ac:dyDescent="0.35"/>
    <row r="293" ht="14.9" customHeight="1" x14ac:dyDescent="0.35"/>
    <row r="294" ht="14.9" customHeight="1" x14ac:dyDescent="0.35"/>
    <row r="295" ht="14.9" customHeight="1" x14ac:dyDescent="0.35"/>
    <row r="296" ht="14.9" customHeight="1" x14ac:dyDescent="0.35"/>
    <row r="297" ht="14.9" customHeight="1" x14ac:dyDescent="0.35"/>
    <row r="298" ht="14.9" customHeight="1" x14ac:dyDescent="0.35"/>
    <row r="299" ht="14.9" customHeight="1" x14ac:dyDescent="0.35"/>
    <row r="300" ht="14.9" customHeight="1" x14ac:dyDescent="0.35"/>
    <row r="301" ht="14.9" customHeight="1" x14ac:dyDescent="0.35"/>
    <row r="302" ht="14.9" customHeight="1" x14ac:dyDescent="0.35"/>
    <row r="303" ht="14.9" customHeight="1" x14ac:dyDescent="0.35"/>
    <row r="304" ht="14.9" customHeight="1" x14ac:dyDescent="0.35"/>
    <row r="305" ht="14.9" customHeight="1" x14ac:dyDescent="0.35"/>
    <row r="306" ht="14.9" customHeight="1" x14ac:dyDescent="0.35"/>
    <row r="307" ht="14.9" customHeight="1" x14ac:dyDescent="0.35"/>
    <row r="308" ht="14.9" customHeight="1" x14ac:dyDescent="0.35"/>
    <row r="309" ht="14.9" customHeight="1" x14ac:dyDescent="0.35"/>
    <row r="310" ht="14.9" customHeight="1" x14ac:dyDescent="0.35"/>
    <row r="311" ht="14.9" customHeight="1" x14ac:dyDescent="0.35"/>
    <row r="312" ht="14.9" customHeight="1" x14ac:dyDescent="0.35"/>
    <row r="313" ht="14.9" customHeight="1" x14ac:dyDescent="0.35"/>
    <row r="314" ht="14.9" customHeight="1" x14ac:dyDescent="0.35"/>
    <row r="315" ht="14.9" customHeight="1" x14ac:dyDescent="0.35"/>
    <row r="316" ht="14.9" customHeight="1" x14ac:dyDescent="0.35"/>
    <row r="317" ht="14.9" customHeight="1" x14ac:dyDescent="0.35"/>
    <row r="318" ht="14.9" customHeight="1" x14ac:dyDescent="0.35"/>
    <row r="319" ht="14.9" customHeight="1" x14ac:dyDescent="0.35"/>
    <row r="320" ht="14.9" customHeight="1" x14ac:dyDescent="0.35"/>
    <row r="321" ht="14.9" customHeight="1" x14ac:dyDescent="0.35"/>
    <row r="322" ht="14.9" customHeight="1" x14ac:dyDescent="0.35"/>
    <row r="323" ht="14.9" customHeight="1" x14ac:dyDescent="0.35"/>
    <row r="324" ht="14.9" customHeight="1" x14ac:dyDescent="0.35"/>
    <row r="325" ht="14.9" customHeight="1" x14ac:dyDescent="0.35"/>
    <row r="326" ht="14.9" customHeight="1" x14ac:dyDescent="0.35"/>
    <row r="327" ht="14.9" customHeight="1" x14ac:dyDescent="0.35"/>
    <row r="328" ht="14.9" customHeight="1" x14ac:dyDescent="0.35"/>
    <row r="329" ht="14.9" customHeight="1" x14ac:dyDescent="0.35"/>
    <row r="330" ht="14.9" customHeight="1" x14ac:dyDescent="0.35"/>
    <row r="331" ht="14.9" customHeight="1" x14ac:dyDescent="0.35"/>
    <row r="332" ht="14.9" customHeight="1" x14ac:dyDescent="0.35"/>
    <row r="333" ht="14.9" customHeight="1" x14ac:dyDescent="0.35"/>
    <row r="334" ht="14.9" customHeight="1" x14ac:dyDescent="0.35"/>
    <row r="335" ht="14.9" customHeight="1" x14ac:dyDescent="0.35"/>
    <row r="336" ht="14.9" customHeight="1" x14ac:dyDescent="0.35"/>
    <row r="337" ht="14.9" customHeight="1" x14ac:dyDescent="0.35"/>
    <row r="338" ht="14.9" customHeight="1" x14ac:dyDescent="0.35"/>
    <row r="339" ht="14.9" customHeight="1" x14ac:dyDescent="0.35"/>
    <row r="340" ht="14.9" customHeight="1" x14ac:dyDescent="0.35"/>
    <row r="341" ht="14.9" customHeight="1" x14ac:dyDescent="0.35"/>
    <row r="342" ht="14.9" customHeight="1" x14ac:dyDescent="0.35"/>
    <row r="343" ht="14.9" customHeight="1" x14ac:dyDescent="0.35"/>
    <row r="344" ht="14.9" customHeight="1" x14ac:dyDescent="0.35"/>
    <row r="345" ht="14.9" customHeight="1" x14ac:dyDescent="0.35"/>
    <row r="346" ht="14.9" customHeight="1" x14ac:dyDescent="0.35"/>
    <row r="347" ht="14.9" customHeight="1" x14ac:dyDescent="0.35"/>
    <row r="348" ht="14.9" customHeight="1" x14ac:dyDescent="0.35"/>
    <row r="349" ht="14.9" customHeight="1" x14ac:dyDescent="0.35"/>
    <row r="350" ht="14.9" customHeight="1" x14ac:dyDescent="0.35"/>
    <row r="351" ht="14.9" customHeight="1" x14ac:dyDescent="0.35"/>
    <row r="352" ht="14.9" customHeight="1" x14ac:dyDescent="0.35"/>
    <row r="353" ht="14.9" customHeight="1" x14ac:dyDescent="0.35"/>
    <row r="354" ht="14.9" customHeight="1" x14ac:dyDescent="0.35"/>
    <row r="355" ht="14.9" customHeight="1" x14ac:dyDescent="0.35"/>
    <row r="356" ht="14.9" customHeight="1" x14ac:dyDescent="0.35"/>
    <row r="357" ht="14.9" customHeight="1" x14ac:dyDescent="0.35"/>
    <row r="358" ht="14.9" customHeight="1" x14ac:dyDescent="0.35"/>
    <row r="359" ht="14.9" customHeight="1" x14ac:dyDescent="0.35"/>
    <row r="360" ht="14.9" customHeight="1" x14ac:dyDescent="0.35"/>
    <row r="361" ht="14.9" customHeight="1" x14ac:dyDescent="0.35"/>
    <row r="362" ht="14.9" customHeight="1" x14ac:dyDescent="0.35"/>
    <row r="363" ht="14.9" customHeight="1" x14ac:dyDescent="0.35"/>
    <row r="364" ht="14.9" customHeight="1" x14ac:dyDescent="0.35"/>
    <row r="365" ht="14.9" customHeight="1" x14ac:dyDescent="0.35"/>
    <row r="366" ht="14.9" customHeight="1" x14ac:dyDescent="0.35"/>
    <row r="367" ht="14.9" customHeight="1" x14ac:dyDescent="0.35"/>
    <row r="368" ht="14.9" customHeight="1" x14ac:dyDescent="0.35"/>
    <row r="369" ht="14.9" customHeight="1" x14ac:dyDescent="0.35"/>
    <row r="370" ht="14.9" customHeight="1" x14ac:dyDescent="0.35"/>
    <row r="371" ht="14.9" customHeight="1" x14ac:dyDescent="0.35"/>
    <row r="372" ht="14.9" customHeight="1" x14ac:dyDescent="0.35"/>
    <row r="373" ht="14.9" customHeight="1" x14ac:dyDescent="0.35"/>
    <row r="374" ht="14.9" customHeight="1" x14ac:dyDescent="0.35"/>
    <row r="375" ht="14.9" customHeight="1" x14ac:dyDescent="0.35"/>
    <row r="376" ht="14.9" customHeight="1" x14ac:dyDescent="0.35"/>
    <row r="377" ht="14.9" customHeight="1" x14ac:dyDescent="0.35"/>
    <row r="378" ht="14.9" customHeight="1" x14ac:dyDescent="0.35"/>
    <row r="379" ht="14.9" customHeight="1" x14ac:dyDescent="0.35"/>
    <row r="380" ht="14.9" customHeight="1" x14ac:dyDescent="0.35"/>
    <row r="381" ht="14.9" customHeight="1" x14ac:dyDescent="0.35"/>
    <row r="382" ht="14.9" customHeight="1" x14ac:dyDescent="0.35"/>
    <row r="383" ht="14.9" customHeight="1" x14ac:dyDescent="0.35"/>
    <row r="384" ht="14.9" customHeight="1" x14ac:dyDescent="0.35"/>
    <row r="385" ht="14.9" customHeight="1" x14ac:dyDescent="0.35"/>
    <row r="386" ht="14.9" customHeight="1" x14ac:dyDescent="0.35"/>
    <row r="387" ht="14.9" customHeight="1" x14ac:dyDescent="0.35"/>
    <row r="388" ht="14.9" customHeight="1" x14ac:dyDescent="0.35"/>
    <row r="389" ht="14.9" customHeight="1" x14ac:dyDescent="0.35"/>
    <row r="390" ht="14.9" customHeight="1" x14ac:dyDescent="0.35"/>
    <row r="391" ht="14.9" customHeight="1" x14ac:dyDescent="0.35"/>
    <row r="392" ht="14.9" customHeight="1" x14ac:dyDescent="0.35"/>
    <row r="393" ht="14.9" customHeight="1" x14ac:dyDescent="0.35"/>
    <row r="394" ht="14.9" customHeight="1" x14ac:dyDescent="0.35"/>
    <row r="395" ht="14.9" customHeight="1" x14ac:dyDescent="0.35"/>
    <row r="396" ht="14.9" customHeight="1" x14ac:dyDescent="0.35"/>
    <row r="397" ht="14.9" customHeight="1" x14ac:dyDescent="0.35"/>
    <row r="398" ht="14.9" customHeight="1" x14ac:dyDescent="0.35"/>
    <row r="399" ht="14.9" customHeight="1" x14ac:dyDescent="0.35"/>
    <row r="400" ht="14.9" customHeight="1" x14ac:dyDescent="0.35"/>
    <row r="401" ht="14.9" customHeight="1" x14ac:dyDescent="0.35"/>
    <row r="402" ht="14.9" customHeight="1" x14ac:dyDescent="0.35"/>
    <row r="403" ht="14.9" customHeight="1" x14ac:dyDescent="0.35"/>
    <row r="404" ht="14.9" customHeight="1" x14ac:dyDescent="0.35"/>
    <row r="405" ht="14.9" customHeight="1" x14ac:dyDescent="0.35"/>
    <row r="406" ht="14.9" customHeight="1" x14ac:dyDescent="0.35"/>
    <row r="407" ht="14.9" customHeight="1" x14ac:dyDescent="0.35"/>
    <row r="408" ht="14.9" customHeight="1" x14ac:dyDescent="0.35"/>
    <row r="409" ht="14.9" customHeight="1" x14ac:dyDescent="0.35"/>
    <row r="410" ht="14.9" customHeight="1" x14ac:dyDescent="0.35"/>
    <row r="411" ht="14.9" customHeight="1" x14ac:dyDescent="0.35"/>
    <row r="412" ht="14.9" customHeight="1" x14ac:dyDescent="0.35"/>
    <row r="413" ht="14.9" customHeight="1" x14ac:dyDescent="0.35"/>
    <row r="414" ht="14.9" customHeight="1" x14ac:dyDescent="0.35"/>
    <row r="415" ht="14.9" customHeight="1" x14ac:dyDescent="0.35"/>
    <row r="416" ht="14.9" customHeight="1" x14ac:dyDescent="0.35"/>
    <row r="417" ht="14.9" customHeight="1" x14ac:dyDescent="0.35"/>
    <row r="418" ht="14.9" customHeight="1" x14ac:dyDescent="0.35"/>
    <row r="419" ht="14.9" customHeight="1" x14ac:dyDescent="0.35"/>
    <row r="420" ht="14.9" customHeight="1" x14ac:dyDescent="0.35"/>
    <row r="421" ht="14.9" customHeight="1" x14ac:dyDescent="0.35"/>
    <row r="422" ht="14.9" customHeight="1" x14ac:dyDescent="0.35"/>
    <row r="423" ht="14.9" customHeight="1" x14ac:dyDescent="0.35"/>
    <row r="424" ht="14.9" customHeight="1" x14ac:dyDescent="0.35"/>
    <row r="425" ht="14.9" customHeight="1" x14ac:dyDescent="0.35"/>
    <row r="426" ht="14.9" customHeight="1" x14ac:dyDescent="0.35"/>
    <row r="427" ht="14.9" customHeight="1" x14ac:dyDescent="0.35"/>
    <row r="428" ht="14.9" customHeight="1" x14ac:dyDescent="0.35"/>
    <row r="429" ht="14.9" customHeight="1" x14ac:dyDescent="0.35"/>
    <row r="430" ht="14.9" customHeight="1" x14ac:dyDescent="0.35"/>
    <row r="431" ht="14.9" customHeight="1" x14ac:dyDescent="0.35"/>
    <row r="432" ht="14.9" customHeight="1" x14ac:dyDescent="0.35"/>
    <row r="433" ht="14.9" customHeight="1" x14ac:dyDescent="0.35"/>
    <row r="434" ht="14.9" customHeight="1" x14ac:dyDescent="0.35"/>
    <row r="435" ht="14.9" customHeight="1" x14ac:dyDescent="0.35"/>
    <row r="436" ht="14.9" customHeight="1" x14ac:dyDescent="0.35"/>
    <row r="437" ht="14.9" customHeight="1" x14ac:dyDescent="0.35"/>
    <row r="438" ht="14.9" customHeight="1" x14ac:dyDescent="0.35"/>
    <row r="439" ht="14.9" customHeight="1" x14ac:dyDescent="0.35"/>
    <row r="440" ht="14.9" customHeight="1" x14ac:dyDescent="0.35"/>
    <row r="441" ht="14.9" customHeight="1" x14ac:dyDescent="0.35"/>
    <row r="442" ht="14.9" customHeight="1" x14ac:dyDescent="0.35"/>
    <row r="443" ht="14.9" customHeight="1" x14ac:dyDescent="0.35"/>
    <row r="444" ht="14.9" customHeight="1" x14ac:dyDescent="0.35"/>
    <row r="445" ht="14.9" customHeight="1" x14ac:dyDescent="0.35"/>
    <row r="446" ht="14.9" customHeight="1" x14ac:dyDescent="0.35"/>
    <row r="447" ht="14.9" customHeight="1" x14ac:dyDescent="0.35"/>
    <row r="448" ht="14.9" customHeight="1" x14ac:dyDescent="0.35"/>
    <row r="449" ht="14.9" customHeight="1" x14ac:dyDescent="0.35"/>
    <row r="450" ht="14.9" customHeight="1" x14ac:dyDescent="0.35"/>
    <row r="451" ht="14.9" customHeight="1" x14ac:dyDescent="0.35"/>
    <row r="452" ht="14.9" customHeight="1" x14ac:dyDescent="0.35"/>
    <row r="453" ht="14.9" customHeight="1" x14ac:dyDescent="0.35"/>
    <row r="454" ht="14.9" customHeight="1" x14ac:dyDescent="0.35"/>
    <row r="455" ht="14.9" customHeight="1" x14ac:dyDescent="0.35"/>
    <row r="456" ht="14.9" customHeight="1" x14ac:dyDescent="0.35"/>
    <row r="457" ht="14.9" customHeight="1" x14ac:dyDescent="0.35"/>
    <row r="458" ht="14.9" customHeight="1" x14ac:dyDescent="0.35"/>
    <row r="459" ht="14.9" customHeight="1" x14ac:dyDescent="0.35"/>
    <row r="460" ht="14.9" customHeight="1" x14ac:dyDescent="0.35"/>
    <row r="461" ht="14.9" customHeight="1" x14ac:dyDescent="0.35"/>
    <row r="462" ht="14.9" customHeight="1" x14ac:dyDescent="0.35"/>
    <row r="463" ht="14.9" customHeight="1" x14ac:dyDescent="0.35"/>
    <row r="464" ht="14.9" customHeight="1" x14ac:dyDescent="0.35"/>
    <row r="465" ht="14.9" customHeight="1" x14ac:dyDescent="0.35"/>
    <row r="466" ht="14.9" customHeight="1" x14ac:dyDescent="0.35"/>
    <row r="467" ht="14.9" customHeight="1" x14ac:dyDescent="0.35"/>
    <row r="468" ht="14.9" customHeight="1" x14ac:dyDescent="0.35"/>
    <row r="469" ht="14.9" customHeight="1" x14ac:dyDescent="0.35"/>
    <row r="470" ht="14.9" customHeight="1" x14ac:dyDescent="0.35"/>
    <row r="471" ht="14.9" customHeight="1" x14ac:dyDescent="0.35"/>
    <row r="472" ht="14.9" customHeight="1" x14ac:dyDescent="0.35"/>
    <row r="473" ht="14.9" customHeight="1" x14ac:dyDescent="0.35"/>
    <row r="474" ht="14.9" customHeight="1" x14ac:dyDescent="0.35"/>
    <row r="475" ht="14.9" customHeight="1" x14ac:dyDescent="0.35"/>
    <row r="476" ht="14.9" customHeight="1" x14ac:dyDescent="0.35"/>
    <row r="477" ht="14.9" customHeight="1" x14ac:dyDescent="0.35"/>
    <row r="478" ht="14.9" customHeight="1" x14ac:dyDescent="0.35"/>
    <row r="479" ht="14.9" customHeight="1" x14ac:dyDescent="0.35"/>
    <row r="480" ht="14.9" customHeight="1" x14ac:dyDescent="0.35"/>
    <row r="481" ht="14.9" customHeight="1" x14ac:dyDescent="0.35"/>
    <row r="482" ht="14.9" customHeight="1" x14ac:dyDescent="0.35"/>
    <row r="483" ht="14.9" customHeight="1" x14ac:dyDescent="0.35"/>
    <row r="484" ht="14.9" customHeight="1" x14ac:dyDescent="0.35"/>
    <row r="485" ht="14.9" customHeight="1" x14ac:dyDescent="0.35"/>
    <row r="486" ht="14.9" customHeight="1" x14ac:dyDescent="0.35"/>
    <row r="487" ht="14.9" customHeight="1" x14ac:dyDescent="0.35"/>
    <row r="488" ht="14.9" customHeight="1" x14ac:dyDescent="0.35"/>
    <row r="489" ht="14.9" customHeight="1" x14ac:dyDescent="0.35"/>
    <row r="490" ht="14.9" customHeight="1" x14ac:dyDescent="0.35"/>
    <row r="491" ht="14.9" customHeight="1" x14ac:dyDescent="0.35"/>
    <row r="492" ht="14.9" customHeight="1" x14ac:dyDescent="0.35"/>
    <row r="493" ht="14.9" customHeight="1" x14ac:dyDescent="0.35"/>
    <row r="494" ht="14.9" customHeight="1" x14ac:dyDescent="0.35"/>
    <row r="495" ht="14.9" customHeight="1" x14ac:dyDescent="0.35"/>
    <row r="496" ht="14.9" customHeight="1" x14ac:dyDescent="0.35"/>
    <row r="497" ht="14.9" customHeight="1" x14ac:dyDescent="0.35"/>
    <row r="498" ht="14.9" customHeight="1" x14ac:dyDescent="0.35"/>
    <row r="499" ht="14.9" customHeight="1" x14ac:dyDescent="0.35"/>
    <row r="500" ht="14.9" customHeight="1" x14ac:dyDescent="0.35"/>
    <row r="501" ht="14.9" customHeight="1" x14ac:dyDescent="0.35"/>
    <row r="502" ht="14.9" customHeight="1" x14ac:dyDescent="0.35"/>
    <row r="503" ht="14.9" customHeight="1" x14ac:dyDescent="0.35"/>
    <row r="504" ht="14.9" customHeight="1" x14ac:dyDescent="0.35"/>
    <row r="505" ht="14.9" customHeight="1" x14ac:dyDescent="0.35"/>
    <row r="506" ht="14.9" customHeight="1" x14ac:dyDescent="0.35"/>
    <row r="507" ht="14.9" customHeight="1" x14ac:dyDescent="0.35"/>
    <row r="508" ht="14.9" customHeight="1" x14ac:dyDescent="0.35"/>
    <row r="509" ht="14.9" customHeight="1" x14ac:dyDescent="0.35"/>
    <row r="510" ht="14.9" customHeight="1" x14ac:dyDescent="0.35"/>
    <row r="511" ht="14.9" customHeight="1" x14ac:dyDescent="0.35"/>
    <row r="512" ht="14.9" customHeight="1" x14ac:dyDescent="0.35"/>
    <row r="513" ht="14.9" customHeight="1" x14ac:dyDescent="0.35"/>
    <row r="514" ht="14.9" customHeight="1" x14ac:dyDescent="0.35"/>
    <row r="515" ht="14.9" customHeight="1" x14ac:dyDescent="0.35"/>
    <row r="516" ht="14.9" customHeight="1" x14ac:dyDescent="0.35"/>
    <row r="517" ht="14.9" customHeight="1" x14ac:dyDescent="0.35"/>
    <row r="518" ht="14.9" customHeight="1" x14ac:dyDescent="0.35"/>
    <row r="519" ht="14.9" customHeight="1" x14ac:dyDescent="0.35"/>
    <row r="520" ht="14.9" customHeight="1" x14ac:dyDescent="0.35"/>
    <row r="521" ht="14.9" customHeight="1" x14ac:dyDescent="0.35"/>
    <row r="522" ht="14.9" customHeight="1" x14ac:dyDescent="0.35"/>
    <row r="523" ht="14.9" customHeight="1" x14ac:dyDescent="0.35"/>
    <row r="524" ht="14.9" customHeight="1" x14ac:dyDescent="0.35"/>
    <row r="525" ht="14.9" customHeight="1" x14ac:dyDescent="0.35"/>
    <row r="526" ht="14.9" customHeight="1" x14ac:dyDescent="0.35"/>
    <row r="527" ht="14.9" customHeight="1" x14ac:dyDescent="0.35"/>
    <row r="528" ht="14.9" customHeight="1" x14ac:dyDescent="0.35"/>
    <row r="529" ht="14.9" customHeight="1" x14ac:dyDescent="0.35"/>
    <row r="530" ht="14.9" customHeight="1" x14ac:dyDescent="0.35"/>
    <row r="531" ht="14.9" customHeight="1" x14ac:dyDescent="0.35"/>
    <row r="532" ht="14.9" customHeight="1" x14ac:dyDescent="0.35"/>
    <row r="533" ht="14.9" customHeight="1" x14ac:dyDescent="0.35"/>
    <row r="534" ht="14.9" customHeight="1" x14ac:dyDescent="0.35"/>
    <row r="535" ht="14.9" customHeight="1" x14ac:dyDescent="0.35"/>
    <row r="536" ht="14.9" customHeight="1" x14ac:dyDescent="0.35"/>
    <row r="537" ht="14.9" customHeight="1" x14ac:dyDescent="0.35"/>
    <row r="538" ht="14.9" customHeight="1" x14ac:dyDescent="0.35"/>
    <row r="539" ht="14.9" customHeight="1" x14ac:dyDescent="0.35"/>
    <row r="540" ht="14.9" customHeight="1" x14ac:dyDescent="0.35"/>
    <row r="541" ht="14.9" customHeight="1" x14ac:dyDescent="0.35"/>
    <row r="542" ht="14.9" customHeight="1" x14ac:dyDescent="0.35"/>
    <row r="543" ht="14.9" customHeight="1" x14ac:dyDescent="0.35"/>
    <row r="544" ht="14.9" customHeight="1" x14ac:dyDescent="0.35"/>
    <row r="545" ht="14.9" customHeight="1" x14ac:dyDescent="0.35"/>
    <row r="546" ht="14.9" customHeight="1" x14ac:dyDescent="0.35"/>
    <row r="547" ht="14.9" customHeight="1" x14ac:dyDescent="0.35"/>
    <row r="548" ht="14.9" customHeight="1" x14ac:dyDescent="0.35"/>
    <row r="549" ht="14.9" customHeight="1" x14ac:dyDescent="0.35"/>
    <row r="550" ht="14.9" customHeight="1" x14ac:dyDescent="0.35"/>
    <row r="551" ht="14.9" customHeight="1" x14ac:dyDescent="0.35"/>
    <row r="552" ht="14.9" customHeight="1" x14ac:dyDescent="0.35"/>
    <row r="553" ht="14.9" customHeight="1" x14ac:dyDescent="0.35"/>
    <row r="554" ht="14.9" customHeight="1" x14ac:dyDescent="0.35"/>
    <row r="555" ht="14.9" customHeight="1" x14ac:dyDescent="0.35"/>
    <row r="556" ht="14.9" customHeight="1" x14ac:dyDescent="0.35"/>
    <row r="557" ht="14.9" customHeight="1" x14ac:dyDescent="0.35"/>
    <row r="558" ht="14.9" customHeight="1" x14ac:dyDescent="0.35"/>
    <row r="559" ht="14.9" customHeight="1" x14ac:dyDescent="0.35"/>
    <row r="560" ht="14.9" customHeight="1" x14ac:dyDescent="0.35"/>
    <row r="561" ht="14.9" customHeight="1" x14ac:dyDescent="0.35"/>
    <row r="562" ht="14.9" customHeight="1" x14ac:dyDescent="0.35"/>
    <row r="563" ht="14.9" customHeight="1" x14ac:dyDescent="0.35"/>
    <row r="564" ht="14.9" customHeight="1" x14ac:dyDescent="0.35"/>
    <row r="565" ht="14.9" customHeight="1" x14ac:dyDescent="0.35"/>
    <row r="566" ht="14.9" customHeight="1" x14ac:dyDescent="0.35"/>
    <row r="567" ht="14.9" customHeight="1" x14ac:dyDescent="0.35"/>
    <row r="568" ht="14.9" customHeight="1" x14ac:dyDescent="0.35"/>
    <row r="569" ht="14.9" customHeight="1" x14ac:dyDescent="0.35"/>
    <row r="570" ht="14.9" customHeight="1" x14ac:dyDescent="0.35"/>
    <row r="571" ht="14.9" customHeight="1" x14ac:dyDescent="0.35"/>
    <row r="572" ht="14.9" customHeight="1" x14ac:dyDescent="0.35"/>
    <row r="573" ht="14.9" customHeight="1" x14ac:dyDescent="0.35"/>
    <row r="574" ht="14.9" customHeight="1" x14ac:dyDescent="0.35"/>
    <row r="575" ht="14.9" customHeight="1" x14ac:dyDescent="0.35"/>
    <row r="576" ht="14.9" customHeight="1" x14ac:dyDescent="0.35"/>
    <row r="577" ht="14.9" customHeight="1" x14ac:dyDescent="0.35"/>
    <row r="578" ht="14.9" customHeight="1" x14ac:dyDescent="0.35"/>
    <row r="579" ht="14.9" customHeight="1" x14ac:dyDescent="0.35"/>
    <row r="580" ht="14.9" customHeight="1" x14ac:dyDescent="0.35"/>
    <row r="581" ht="14.9" customHeight="1" x14ac:dyDescent="0.35"/>
    <row r="582" ht="14.9" customHeight="1" x14ac:dyDescent="0.35"/>
    <row r="583" ht="14.9" customHeight="1" x14ac:dyDescent="0.35"/>
    <row r="584" ht="14.9" customHeight="1" x14ac:dyDescent="0.35"/>
    <row r="585" ht="14.9" customHeight="1" x14ac:dyDescent="0.35"/>
    <row r="586" ht="14.9" customHeight="1" x14ac:dyDescent="0.35"/>
    <row r="587" ht="14.9" customHeight="1" x14ac:dyDescent="0.35"/>
    <row r="588" ht="14.9" customHeight="1" x14ac:dyDescent="0.35"/>
    <row r="589" ht="14.9" customHeight="1" x14ac:dyDescent="0.35"/>
    <row r="590" ht="14.9" customHeight="1" x14ac:dyDescent="0.35"/>
    <row r="591" ht="14.9" customHeight="1" x14ac:dyDescent="0.35"/>
    <row r="592" ht="14.9" customHeight="1" x14ac:dyDescent="0.35"/>
    <row r="593" ht="14.9" customHeight="1" x14ac:dyDescent="0.35"/>
    <row r="594" ht="14.9" customHeight="1" x14ac:dyDescent="0.35"/>
    <row r="595" ht="14.9" customHeight="1" x14ac:dyDescent="0.35"/>
    <row r="596" ht="14.9" customHeight="1" x14ac:dyDescent="0.35"/>
    <row r="597" ht="14.9" customHeight="1" x14ac:dyDescent="0.35"/>
    <row r="598" ht="14.9" customHeight="1" x14ac:dyDescent="0.35"/>
    <row r="599" ht="14.9" customHeight="1" x14ac:dyDescent="0.35"/>
    <row r="600" ht="14.9" customHeight="1" x14ac:dyDescent="0.35"/>
    <row r="601" ht="14.9" customHeight="1" x14ac:dyDescent="0.35"/>
    <row r="602" ht="14.9" customHeight="1" x14ac:dyDescent="0.35"/>
    <row r="603" ht="14.9" customHeight="1" x14ac:dyDescent="0.35"/>
    <row r="604" ht="14.9" customHeight="1" x14ac:dyDescent="0.35"/>
    <row r="605" ht="14.9" customHeight="1" x14ac:dyDescent="0.35"/>
    <row r="606" ht="14.9" customHeight="1" x14ac:dyDescent="0.35"/>
    <row r="607" ht="14.9" customHeight="1" x14ac:dyDescent="0.35"/>
    <row r="608" ht="14.9" customHeight="1" x14ac:dyDescent="0.35"/>
    <row r="609" ht="14.9" customHeight="1" x14ac:dyDescent="0.35"/>
    <row r="610" ht="14.9" customHeight="1" x14ac:dyDescent="0.35"/>
    <row r="611" ht="14.9" customHeight="1" x14ac:dyDescent="0.35"/>
    <row r="612" ht="14.9" customHeight="1" x14ac:dyDescent="0.35"/>
    <row r="613" ht="14.9" customHeight="1" x14ac:dyDescent="0.35"/>
    <row r="614" ht="14.9" customHeight="1" x14ac:dyDescent="0.35"/>
    <row r="615" ht="14.9" customHeight="1" x14ac:dyDescent="0.35"/>
    <row r="616" ht="14.9" customHeight="1" x14ac:dyDescent="0.35"/>
    <row r="617" ht="14.9" customHeight="1" x14ac:dyDescent="0.35"/>
    <row r="618" ht="14.9" customHeight="1" x14ac:dyDescent="0.35"/>
    <row r="619" ht="14.9" customHeight="1" x14ac:dyDescent="0.35"/>
    <row r="620" ht="14.9" customHeight="1" x14ac:dyDescent="0.35"/>
    <row r="621" ht="14.9" customHeight="1" x14ac:dyDescent="0.35"/>
    <row r="622" ht="14.9" customHeight="1" x14ac:dyDescent="0.35"/>
    <row r="623" ht="14.9" customHeight="1" x14ac:dyDescent="0.35"/>
    <row r="624" ht="14.9" customHeight="1" x14ac:dyDescent="0.35"/>
    <row r="625" ht="14.9" customHeight="1" x14ac:dyDescent="0.35"/>
    <row r="626" ht="14.9" customHeight="1" x14ac:dyDescent="0.35"/>
    <row r="627" ht="14.9" customHeight="1" x14ac:dyDescent="0.35"/>
    <row r="628" ht="14.9" customHeight="1" x14ac:dyDescent="0.35"/>
    <row r="629" ht="14.9" customHeight="1" x14ac:dyDescent="0.35"/>
    <row r="630" ht="14.9" customHeight="1" x14ac:dyDescent="0.35"/>
    <row r="631" ht="14.9" customHeight="1" x14ac:dyDescent="0.35"/>
    <row r="632" ht="14.9" customHeight="1" x14ac:dyDescent="0.35"/>
    <row r="633" ht="14.9" customHeight="1" x14ac:dyDescent="0.35"/>
    <row r="634" ht="14.9" customHeight="1" x14ac:dyDescent="0.35"/>
    <row r="635" ht="14.9" customHeight="1" x14ac:dyDescent="0.35"/>
    <row r="636" ht="14.9" customHeight="1" x14ac:dyDescent="0.35"/>
    <row r="637" ht="14.9" customHeight="1" x14ac:dyDescent="0.35"/>
    <row r="638" ht="14.9" customHeight="1" x14ac:dyDescent="0.35"/>
    <row r="639" ht="14.9" customHeight="1" x14ac:dyDescent="0.35"/>
    <row r="640" ht="14.9" customHeight="1" x14ac:dyDescent="0.35"/>
    <row r="641" ht="14.9" customHeight="1" x14ac:dyDescent="0.35"/>
    <row r="642" ht="14.9" customHeight="1" x14ac:dyDescent="0.35"/>
    <row r="643" ht="14.9" customHeight="1" x14ac:dyDescent="0.35"/>
    <row r="644" ht="14.9" customHeight="1" x14ac:dyDescent="0.35"/>
    <row r="645" ht="14.9" customHeight="1" x14ac:dyDescent="0.35"/>
    <row r="646" ht="14.9" customHeight="1" x14ac:dyDescent="0.35"/>
    <row r="647" ht="14.9" customHeight="1" x14ac:dyDescent="0.35"/>
    <row r="648" ht="14.9" customHeight="1" x14ac:dyDescent="0.35"/>
    <row r="649" ht="14.9" customHeight="1" x14ac:dyDescent="0.35"/>
    <row r="650" ht="14.9" customHeight="1" x14ac:dyDescent="0.35"/>
    <row r="651" ht="14.9" customHeight="1" x14ac:dyDescent="0.35"/>
    <row r="652" ht="14.9" customHeight="1" x14ac:dyDescent="0.35"/>
    <row r="653" ht="14.9" customHeight="1" x14ac:dyDescent="0.35"/>
    <row r="654" ht="14.9" customHeight="1" x14ac:dyDescent="0.35"/>
    <row r="655" ht="14.9" customHeight="1" x14ac:dyDescent="0.35"/>
    <row r="656" ht="14.9" customHeight="1" x14ac:dyDescent="0.35"/>
    <row r="657" ht="14.9" customHeight="1" x14ac:dyDescent="0.35"/>
    <row r="658" ht="14.9" customHeight="1" x14ac:dyDescent="0.35"/>
    <row r="659" ht="14.9" customHeight="1" x14ac:dyDescent="0.35"/>
    <row r="660" ht="14.9" customHeight="1" x14ac:dyDescent="0.35"/>
    <row r="661" ht="14.9" customHeight="1" x14ac:dyDescent="0.35"/>
    <row r="662" ht="14.9" customHeight="1" x14ac:dyDescent="0.35"/>
    <row r="663" ht="14.9" customHeight="1" x14ac:dyDescent="0.35"/>
    <row r="664" ht="14.9" customHeight="1" x14ac:dyDescent="0.35"/>
    <row r="665" ht="14.9" customHeight="1" x14ac:dyDescent="0.35"/>
    <row r="666" ht="14.9" customHeight="1" x14ac:dyDescent="0.35"/>
    <row r="667" ht="14.9" customHeight="1" x14ac:dyDescent="0.35"/>
    <row r="668" ht="14.9" customHeight="1" x14ac:dyDescent="0.35"/>
    <row r="669" ht="14.9" customHeight="1" x14ac:dyDescent="0.35"/>
    <row r="670" ht="14.9" customHeight="1" x14ac:dyDescent="0.35"/>
    <row r="671" ht="14.9" customHeight="1" x14ac:dyDescent="0.35"/>
    <row r="672" ht="14.9" customHeight="1" x14ac:dyDescent="0.35"/>
    <row r="673" ht="14.9" customHeight="1" x14ac:dyDescent="0.35"/>
    <row r="674" ht="14.9" customHeight="1" x14ac:dyDescent="0.35"/>
    <row r="675" ht="14.9" customHeight="1" x14ac:dyDescent="0.35"/>
    <row r="676" ht="14.9" customHeight="1" x14ac:dyDescent="0.35"/>
    <row r="677" ht="14.9" customHeight="1" x14ac:dyDescent="0.35"/>
    <row r="678" ht="14.9" customHeight="1" x14ac:dyDescent="0.35"/>
    <row r="679" ht="14.9" customHeight="1" x14ac:dyDescent="0.35"/>
    <row r="680" ht="14.9" customHeight="1" x14ac:dyDescent="0.35"/>
    <row r="681" ht="14.9" customHeight="1" x14ac:dyDescent="0.35"/>
    <row r="682" ht="14.9" customHeight="1" x14ac:dyDescent="0.35"/>
    <row r="683" ht="14.9" customHeight="1" x14ac:dyDescent="0.35"/>
    <row r="684" ht="14.9" customHeight="1" x14ac:dyDescent="0.35"/>
    <row r="685" ht="14.9" customHeight="1" x14ac:dyDescent="0.35"/>
    <row r="686" ht="14.9" customHeight="1" x14ac:dyDescent="0.35"/>
    <row r="687" ht="14.9" customHeight="1" x14ac:dyDescent="0.35"/>
    <row r="688" ht="14.9" customHeight="1" x14ac:dyDescent="0.35"/>
    <row r="689" ht="14.9" customHeight="1" x14ac:dyDescent="0.35"/>
    <row r="690" ht="14.9" customHeight="1" x14ac:dyDescent="0.35"/>
    <row r="691" ht="14.9" customHeight="1" x14ac:dyDescent="0.35"/>
    <row r="692" ht="14.9" customHeight="1" x14ac:dyDescent="0.35"/>
    <row r="693" ht="14.9" customHeight="1" x14ac:dyDescent="0.35"/>
    <row r="694" ht="14.9" customHeight="1" x14ac:dyDescent="0.35"/>
    <row r="695" ht="14.9" customHeight="1" x14ac:dyDescent="0.35"/>
    <row r="696" ht="14.9" customHeight="1" x14ac:dyDescent="0.35"/>
    <row r="697" ht="14.9" customHeight="1" x14ac:dyDescent="0.35"/>
    <row r="698" ht="14.9" customHeight="1" x14ac:dyDescent="0.35"/>
    <row r="699" ht="14.9" customHeight="1" x14ac:dyDescent="0.35"/>
    <row r="700" ht="14.9" customHeight="1" x14ac:dyDescent="0.35"/>
    <row r="701" ht="14.9" customHeight="1" x14ac:dyDescent="0.35"/>
    <row r="702" ht="14.9" customHeight="1" x14ac:dyDescent="0.35"/>
    <row r="703" ht="14.9" customHeight="1" x14ac:dyDescent="0.35"/>
    <row r="704" ht="14.9" customHeight="1" x14ac:dyDescent="0.35"/>
    <row r="705" ht="14.9" customHeight="1" x14ac:dyDescent="0.35"/>
    <row r="706" ht="14.9" customHeight="1" x14ac:dyDescent="0.35"/>
    <row r="707" ht="14.9" customHeight="1" x14ac:dyDescent="0.35"/>
    <row r="708" ht="14.9" customHeight="1" x14ac:dyDescent="0.35"/>
    <row r="709" ht="14.9" customHeight="1" x14ac:dyDescent="0.35"/>
    <row r="710" ht="14.9" customHeight="1" x14ac:dyDescent="0.35"/>
    <row r="711" ht="14.9" customHeight="1" x14ac:dyDescent="0.35"/>
    <row r="712" ht="14.9" customHeight="1" x14ac:dyDescent="0.35"/>
    <row r="713" ht="14.9" customHeight="1" x14ac:dyDescent="0.35"/>
    <row r="714" ht="14.9" customHeight="1" x14ac:dyDescent="0.35"/>
    <row r="715" ht="14.9" customHeight="1" x14ac:dyDescent="0.35"/>
    <row r="716" ht="14.9" customHeight="1" x14ac:dyDescent="0.35"/>
    <row r="717" ht="14.9" customHeight="1" x14ac:dyDescent="0.35"/>
    <row r="718" ht="14.9" customHeight="1" x14ac:dyDescent="0.35"/>
    <row r="719" ht="14.9" customHeight="1" x14ac:dyDescent="0.35"/>
    <row r="720" ht="14.9" customHeight="1" x14ac:dyDescent="0.35"/>
    <row r="721" ht="14.9" customHeight="1" x14ac:dyDescent="0.35"/>
    <row r="722" ht="14.9" customHeight="1" x14ac:dyDescent="0.35"/>
    <row r="723" ht="14.9" customHeight="1" x14ac:dyDescent="0.35"/>
    <row r="724" ht="14.9" customHeight="1" x14ac:dyDescent="0.35"/>
    <row r="725" ht="14.9" customHeight="1" x14ac:dyDescent="0.35"/>
    <row r="726" ht="14.9" customHeight="1" x14ac:dyDescent="0.35"/>
    <row r="727" ht="14.9" customHeight="1" x14ac:dyDescent="0.35"/>
    <row r="728" ht="14.9" customHeight="1" x14ac:dyDescent="0.35"/>
    <row r="729" ht="14.9" customHeight="1" x14ac:dyDescent="0.35"/>
    <row r="730" ht="14.9" customHeight="1" x14ac:dyDescent="0.35"/>
    <row r="731" ht="14.9" customHeight="1" x14ac:dyDescent="0.35"/>
    <row r="732" ht="14.9" customHeight="1" x14ac:dyDescent="0.35"/>
    <row r="733" ht="14.9" customHeight="1" x14ac:dyDescent="0.35"/>
    <row r="734" ht="14.9" customHeight="1" x14ac:dyDescent="0.35"/>
    <row r="735" ht="14.9" customHeight="1" x14ac:dyDescent="0.35"/>
    <row r="736" ht="14.9" customHeight="1" x14ac:dyDescent="0.35"/>
    <row r="737" ht="14.9" customHeight="1" x14ac:dyDescent="0.35"/>
    <row r="738" ht="14.9" customHeight="1" x14ac:dyDescent="0.35"/>
    <row r="739" ht="14.9" customHeight="1" x14ac:dyDescent="0.35"/>
    <row r="740" ht="14.9" customHeight="1" x14ac:dyDescent="0.35"/>
    <row r="741" ht="14.9" customHeight="1" x14ac:dyDescent="0.35"/>
    <row r="742" ht="14.9" customHeight="1" x14ac:dyDescent="0.35"/>
    <row r="743" ht="14.9" customHeight="1" x14ac:dyDescent="0.35"/>
    <row r="744" ht="14.9" customHeight="1" x14ac:dyDescent="0.35"/>
    <row r="745" ht="14.9" customHeight="1" x14ac:dyDescent="0.35"/>
    <row r="746" ht="14.9" customHeight="1" x14ac:dyDescent="0.35"/>
    <row r="747" ht="14.9" customHeight="1" x14ac:dyDescent="0.35"/>
    <row r="748" ht="14.9" customHeight="1" x14ac:dyDescent="0.35"/>
    <row r="749" ht="14.9" customHeight="1" x14ac:dyDescent="0.35"/>
    <row r="750" ht="14.9" customHeight="1" x14ac:dyDescent="0.35"/>
    <row r="751" ht="14.9" customHeight="1" x14ac:dyDescent="0.35"/>
    <row r="752" ht="14.9" customHeight="1" x14ac:dyDescent="0.35"/>
    <row r="753" ht="14.9" customHeight="1" x14ac:dyDescent="0.35"/>
    <row r="754" ht="14.9" customHeight="1" x14ac:dyDescent="0.35"/>
    <row r="755" ht="14.9" customHeight="1" x14ac:dyDescent="0.35"/>
    <row r="756" ht="14.9" customHeight="1" x14ac:dyDescent="0.35"/>
    <row r="757" ht="14.9" customHeight="1" x14ac:dyDescent="0.35"/>
    <row r="758" ht="14.9" customHeight="1" x14ac:dyDescent="0.35"/>
    <row r="759" ht="14.9" customHeight="1" x14ac:dyDescent="0.35"/>
    <row r="760" ht="14.9" customHeight="1" x14ac:dyDescent="0.35"/>
    <row r="761" ht="14.9" customHeight="1" x14ac:dyDescent="0.35"/>
    <row r="762" ht="14.9" customHeight="1" x14ac:dyDescent="0.35"/>
    <row r="763" ht="14.9" customHeight="1" x14ac:dyDescent="0.35"/>
    <row r="764" ht="14.9" customHeight="1" x14ac:dyDescent="0.35"/>
    <row r="765" ht="14.9" customHeight="1" x14ac:dyDescent="0.35"/>
    <row r="766" ht="14.9" customHeight="1" x14ac:dyDescent="0.35"/>
    <row r="767" ht="14.9" customHeight="1" x14ac:dyDescent="0.35"/>
    <row r="768" ht="14.9" customHeight="1" x14ac:dyDescent="0.35"/>
    <row r="769" ht="14.9" customHeight="1" x14ac:dyDescent="0.35"/>
    <row r="770" ht="14.9" customHeight="1" x14ac:dyDescent="0.35"/>
    <row r="771" ht="14.9" customHeight="1" x14ac:dyDescent="0.35"/>
    <row r="772" ht="14.9" customHeight="1" x14ac:dyDescent="0.35"/>
    <row r="773" ht="14.9" customHeight="1" x14ac:dyDescent="0.35"/>
    <row r="774" ht="14.9" customHeight="1" x14ac:dyDescent="0.35"/>
    <row r="775" ht="14.9" customHeight="1" x14ac:dyDescent="0.35"/>
    <row r="776" ht="14.9" customHeight="1" x14ac:dyDescent="0.35"/>
    <row r="777" ht="14.9" customHeight="1" x14ac:dyDescent="0.35"/>
    <row r="778" ht="14.9" customHeight="1" x14ac:dyDescent="0.35"/>
    <row r="779" ht="14.9" customHeight="1" x14ac:dyDescent="0.35"/>
    <row r="780" ht="14.9" customHeight="1" x14ac:dyDescent="0.35"/>
    <row r="781" ht="14.9" customHeight="1" x14ac:dyDescent="0.35"/>
    <row r="782" ht="14.9" customHeight="1" x14ac:dyDescent="0.35"/>
    <row r="783" ht="14.9" customHeight="1" x14ac:dyDescent="0.35"/>
    <row r="784" ht="14.9" customHeight="1" x14ac:dyDescent="0.35"/>
    <row r="785" ht="14.9" customHeight="1" x14ac:dyDescent="0.35"/>
    <row r="786" ht="14.9" customHeight="1" x14ac:dyDescent="0.35"/>
    <row r="787" ht="14.9" customHeight="1" x14ac:dyDescent="0.35"/>
    <row r="788" ht="14.9" customHeight="1" x14ac:dyDescent="0.35"/>
    <row r="789" ht="14.9" customHeight="1" x14ac:dyDescent="0.35"/>
    <row r="790" ht="14.9" customHeight="1" x14ac:dyDescent="0.35"/>
    <row r="791" ht="14.9" customHeight="1" x14ac:dyDescent="0.35"/>
    <row r="792" ht="14.9" customHeight="1" x14ac:dyDescent="0.35"/>
    <row r="793" ht="14.9" customHeight="1" x14ac:dyDescent="0.35"/>
    <row r="794" ht="14.9" customHeight="1" x14ac:dyDescent="0.35"/>
    <row r="795" ht="14.9" customHeight="1" x14ac:dyDescent="0.35"/>
    <row r="796" ht="14.9" customHeight="1" x14ac:dyDescent="0.35"/>
    <row r="797" ht="14.9" customHeight="1" x14ac:dyDescent="0.35"/>
    <row r="798" ht="14.9" customHeight="1" x14ac:dyDescent="0.35"/>
    <row r="799" ht="14.9" customHeight="1" x14ac:dyDescent="0.35"/>
    <row r="800" ht="14.9" customHeight="1" x14ac:dyDescent="0.35"/>
    <row r="801" ht="14.9" customHeight="1" x14ac:dyDescent="0.35"/>
    <row r="802" ht="14.9" customHeight="1" x14ac:dyDescent="0.35"/>
    <row r="803" ht="14.9" customHeight="1" x14ac:dyDescent="0.35"/>
    <row r="804" ht="14.9" customHeight="1" x14ac:dyDescent="0.35"/>
    <row r="805" ht="14.9" customHeight="1" x14ac:dyDescent="0.35"/>
    <row r="806" ht="14.9" customHeight="1" x14ac:dyDescent="0.35"/>
    <row r="807" ht="14.9" customHeight="1" x14ac:dyDescent="0.35"/>
    <row r="808" ht="14.9" customHeight="1" x14ac:dyDescent="0.35"/>
    <row r="809" ht="14.9" customHeight="1" x14ac:dyDescent="0.35"/>
    <row r="810" ht="14.9" customHeight="1" x14ac:dyDescent="0.35"/>
    <row r="811" ht="14.9" customHeight="1" x14ac:dyDescent="0.35"/>
    <row r="812" ht="14.9" customHeight="1" x14ac:dyDescent="0.35"/>
    <row r="813" ht="14.9" customHeight="1" x14ac:dyDescent="0.35"/>
    <row r="814" ht="14.9" customHeight="1" x14ac:dyDescent="0.35"/>
    <row r="815" ht="14.9" customHeight="1" x14ac:dyDescent="0.35"/>
    <row r="816" ht="14.9" customHeight="1" x14ac:dyDescent="0.35"/>
    <row r="817" ht="14.9" customHeight="1" x14ac:dyDescent="0.35"/>
    <row r="818" ht="14.9" customHeight="1" x14ac:dyDescent="0.35"/>
    <row r="819" ht="14.9" customHeight="1" x14ac:dyDescent="0.35"/>
    <row r="820" ht="14.9" customHeight="1" x14ac:dyDescent="0.35"/>
    <row r="821" ht="14.9" customHeight="1" x14ac:dyDescent="0.35"/>
    <row r="822" ht="14.9" customHeight="1" x14ac:dyDescent="0.35"/>
    <row r="823" ht="14.9" customHeight="1" x14ac:dyDescent="0.35"/>
    <row r="824" ht="14.9" customHeight="1" x14ac:dyDescent="0.35"/>
    <row r="825" ht="14.9" customHeight="1" x14ac:dyDescent="0.35"/>
    <row r="826" ht="14.9" customHeight="1" x14ac:dyDescent="0.35"/>
    <row r="827" ht="14.9" customHeight="1" x14ac:dyDescent="0.35"/>
    <row r="828" ht="14.9" customHeight="1" x14ac:dyDescent="0.35"/>
    <row r="829" ht="14.9" customHeight="1" x14ac:dyDescent="0.35"/>
    <row r="830" ht="14.9" customHeight="1" x14ac:dyDescent="0.35"/>
    <row r="831" ht="14.9" customHeight="1" x14ac:dyDescent="0.35"/>
    <row r="832" ht="14.9" customHeight="1" x14ac:dyDescent="0.35"/>
    <row r="833" ht="14.9" customHeight="1" x14ac:dyDescent="0.35"/>
    <row r="834" ht="14.9" customHeight="1" x14ac:dyDescent="0.35"/>
    <row r="835" ht="14.9" customHeight="1" x14ac:dyDescent="0.35"/>
    <row r="836" ht="14.9" customHeight="1" x14ac:dyDescent="0.35"/>
    <row r="837" ht="14.9" customHeight="1" x14ac:dyDescent="0.35"/>
    <row r="838" ht="14.9" customHeight="1" x14ac:dyDescent="0.35"/>
  </sheetData>
  <sheetProtection autoFilter="0" pivotTables="0"/>
  <mergeCells count="2">
    <mergeCell ref="B2:B4"/>
    <mergeCell ref="B6:S6"/>
  </mergeCells>
  <pageMargins left="0.7" right="0.7" top="0.75" bottom="0.75" header="0.3" footer="0.3"/>
  <pageSetup paperSize="9" orientation="portrait" r:id="rId1"/>
  <headerFooter>
    <oddFooter>&amp;L_x000D_&amp;1#&amp;"Calibri"&amp;10&amp;K000000 Interno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390C-6B17-4FA6-A644-21C923F8B3CF}">
  <sheetPr codeName="Planilha3"/>
  <dimension ref="A1:AY84"/>
  <sheetViews>
    <sheetView showGridLines="0" zoomScaleNormal="100" zoomScaleSheetLayoutView="90" workbookViewId="0">
      <pane xSplit="1" ySplit="2" topLeftCell="X58" activePane="bottomRight" state="frozen"/>
      <selection pane="topRight" activeCell="B1" sqref="B1"/>
      <selection pane="bottomLeft" activeCell="A3" sqref="A3"/>
      <selection pane="bottomRight" activeCell="AR2" sqref="AR2"/>
    </sheetView>
  </sheetViews>
  <sheetFormatPr defaultRowHeight="14.5" x14ac:dyDescent="0.35"/>
  <cols>
    <col min="1" max="1" width="13.54296875" style="2" bestFit="1" customWidth="1"/>
    <col min="2" max="2" width="9.54296875" style="2" bestFit="1" customWidth="1"/>
    <col min="3" max="3" width="8.54296875" style="2"/>
    <col min="4" max="4" width="14.453125" style="2" customWidth="1"/>
    <col min="5" max="6" width="8.54296875" style="2"/>
    <col min="7" max="7" width="9.26953125" style="2" customWidth="1"/>
    <col min="8" max="9" width="8.54296875" style="2"/>
    <col min="10" max="11" width="35.54296875" bestFit="1" customWidth="1"/>
    <col min="12" max="12" width="18.453125" customWidth="1"/>
    <col min="13" max="13" width="12.453125" bestFit="1" customWidth="1"/>
    <col min="14" max="14" width="16.54296875" customWidth="1"/>
    <col min="15" max="15" width="17.453125" customWidth="1"/>
    <col min="16" max="16" width="4" customWidth="1"/>
    <col min="17" max="17" width="17" customWidth="1"/>
    <col min="18" max="18" width="14" customWidth="1"/>
    <col min="19" max="20" width="8.54296875" customWidth="1"/>
    <col min="21" max="21" width="17" customWidth="1"/>
    <col min="22" max="22" width="16.453125" style="2" customWidth="1"/>
    <col min="23" max="23" width="8.7265625" customWidth="1"/>
    <col min="26" max="26" width="6.54296875" bestFit="1" customWidth="1"/>
    <col min="27" max="27" width="9" bestFit="1" customWidth="1"/>
    <col min="28" max="31" width="10.453125" bestFit="1" customWidth="1"/>
    <col min="32" max="32" width="7.453125" bestFit="1" customWidth="1"/>
    <col min="33" max="33" width="8.453125" bestFit="1" customWidth="1"/>
    <col min="35" max="35" width="6.54296875" bestFit="1" customWidth="1"/>
    <col min="36" max="36" width="5.54296875" bestFit="1" customWidth="1"/>
    <col min="37" max="37" width="9.453125" bestFit="1" customWidth="1"/>
    <col min="38" max="39" width="10.453125" bestFit="1" customWidth="1"/>
    <col min="40" max="40" width="6.453125" bestFit="1" customWidth="1"/>
    <col min="41" max="41" width="5.54296875" bestFit="1" customWidth="1"/>
    <col min="42" max="42" width="3.54296875" bestFit="1" customWidth="1"/>
    <col min="43" max="44" width="5.453125" bestFit="1" customWidth="1"/>
    <col min="45" max="45" width="6.54296875" bestFit="1" customWidth="1"/>
    <col min="46" max="46" width="8.453125" bestFit="1" customWidth="1"/>
    <col min="47" max="48" width="7.54296875" bestFit="1" customWidth="1"/>
    <col min="49" max="49" width="5.453125" bestFit="1" customWidth="1"/>
    <col min="50" max="51" width="7.453125" bestFit="1" customWidth="1"/>
  </cols>
  <sheetData>
    <row r="1" spans="1:51" x14ac:dyDescent="0.35">
      <c r="A1" s="145" t="s">
        <v>6277</v>
      </c>
      <c r="B1" s="145"/>
      <c r="C1" s="145"/>
      <c r="D1" s="145"/>
      <c r="E1" s="145"/>
      <c r="K1" s="145"/>
      <c r="L1" s="145"/>
      <c r="Q1" t="s">
        <v>28</v>
      </c>
      <c r="R1" t="s">
        <v>6278</v>
      </c>
      <c r="U1" t="s">
        <v>28</v>
      </c>
      <c r="V1" t="s">
        <v>6278</v>
      </c>
      <c r="Z1" s="17" t="s">
        <v>6279</v>
      </c>
      <c r="AA1" s="46" t="s">
        <v>49</v>
      </c>
      <c r="AB1" s="46" t="s">
        <v>59</v>
      </c>
      <c r="AC1" s="46" t="s">
        <v>6280</v>
      </c>
      <c r="AD1" s="46" t="s">
        <v>275</v>
      </c>
      <c r="AE1" s="46" t="s">
        <v>175</v>
      </c>
      <c r="AF1" s="46" t="s">
        <v>77</v>
      </c>
      <c r="AG1" s="46" t="s">
        <v>6281</v>
      </c>
      <c r="AI1" s="17" t="s">
        <v>6279</v>
      </c>
      <c r="AJ1" s="17" t="s">
        <v>400</v>
      </c>
      <c r="AK1" s="17" t="s">
        <v>6282</v>
      </c>
      <c r="AL1" s="17" t="s">
        <v>6283</v>
      </c>
      <c r="AM1" s="17" t="s">
        <v>272</v>
      </c>
      <c r="AN1" s="17" t="s">
        <v>6284</v>
      </c>
      <c r="AO1" s="17" t="s">
        <v>6285</v>
      </c>
      <c r="AP1" s="17" t="s">
        <v>1043</v>
      </c>
      <c r="AQ1" s="17" t="s">
        <v>159</v>
      </c>
      <c r="AR1" s="17" t="s">
        <v>238</v>
      </c>
      <c r="AS1" s="17" t="s">
        <v>6286</v>
      </c>
      <c r="AT1" s="17" t="s">
        <v>6287</v>
      </c>
      <c r="AU1" s="17" t="s">
        <v>6288</v>
      </c>
      <c r="AV1" s="17" t="s">
        <v>6289</v>
      </c>
      <c r="AW1" s="17" t="s">
        <v>6290</v>
      </c>
      <c r="AX1" s="17" t="s">
        <v>6291</v>
      </c>
    </row>
    <row r="2" spans="1:51" x14ac:dyDescent="0.35">
      <c r="A2" s="17" t="s">
        <v>6292</v>
      </c>
      <c r="B2" s="17" t="s">
        <v>6293</v>
      </c>
      <c r="C2" s="17" t="s">
        <v>6294</v>
      </c>
      <c r="D2" s="17" t="s">
        <v>6295</v>
      </c>
      <c r="E2" s="17" t="s">
        <v>22</v>
      </c>
      <c r="F2" s="2" t="s">
        <v>66</v>
      </c>
      <c r="G2" s="2" t="s">
        <v>51</v>
      </c>
      <c r="H2" s="2" t="s">
        <v>6296</v>
      </c>
      <c r="K2" s="42"/>
      <c r="U2" t="s">
        <v>6297</v>
      </c>
      <c r="V2" t="s">
        <v>6278</v>
      </c>
      <c r="Z2" s="22">
        <v>45292</v>
      </c>
      <c r="AA2" s="17">
        <f>COUNTIFS('Base Ativa'!$R:$R,Dados!$Y$9,'Base Ativa'!$K:$K,Dados!Z8)+COUNTIFS('Base Ativa'!$R:$R,Dados!$Y$10,'Base Ativa'!$K:$K,Dados!Z8)</f>
        <v>310</v>
      </c>
      <c r="AB2" s="17">
        <f>COUNTIFS('Base Ativa'!$R:$R,Dados!$Y$9,'Base Ativa'!$K:$K,Dados!AA8)+COUNTIFS('Base Ativa'!$R:$R,Dados!$Y$10,'Base Ativa'!$K:$K,Dados!AA8)</f>
        <v>336</v>
      </c>
      <c r="AC2" s="17">
        <f>COUNTIFS('Base Ativa'!$R:$R,Dados!$Y$9,'Base Ativa'!$K:$K,Dados!AB8)+COUNTIFS('Base Ativa'!$R:$R,Dados!$Y$10,'Base Ativa'!$K:$K,Dados!AB8)</f>
        <v>29</v>
      </c>
      <c r="AD2" s="17">
        <f>COUNTIFS('Base Ativa'!$R:$R,Dados!$Y$9,'Base Ativa'!$K:$K,Dados!AC8)+COUNTIFS('Base Ativa'!$R:$R,Dados!$Y$10,'Base Ativa'!$K:$K,Dados!AC8)</f>
        <v>43</v>
      </c>
      <c r="AE2" s="17">
        <f>COUNTIFS('Base Ativa'!$R:$R,Dados!$Y$9,'Base Ativa'!$K:$K,Dados!AD8)+COUNTIFS('Base Ativa'!$R:$R,Dados!$Y$10,'Base Ativa'!$K:$K,Dados!AD8)</f>
        <v>36</v>
      </c>
      <c r="AF2" s="17">
        <f>COUNTIFS('Base Ativa'!$R:$R,Dados!$Y$9,'Base Ativa'!$K:$K,Dados!AE8)+COUNTIFS('Base Ativa'!$R:$R,Dados!$Y$10,'Base Ativa'!$K:$K,Dados!AE8)</f>
        <v>15</v>
      </c>
      <c r="AG2" s="17">
        <f>COUNTIFS('Base Ativa'!$R:$R,Dados!$Y$9,'Base Ativa'!$K:$K,Dados!AF8)+COUNTIFS('Base Ativa'!$R:$R,Dados!$Y$10,'Base Ativa'!$K:$K,Dados!AF8)</f>
        <v>9</v>
      </c>
      <c r="AI2" s="45">
        <v>45292</v>
      </c>
      <c r="AJ2" s="17">
        <f>COUNTIFS('Base Ativa'!$R:$R,Dados!$Y$9,'Base Ativa'!$L:$L,Dados!AJ8)+COUNTIFS('Base Ativa'!$R:$R,Dados!$Y$10,'Base Ativa'!$L:$L,Dados!AJ8)</f>
        <v>68</v>
      </c>
      <c r="AK2" s="17">
        <f>COUNTIFS('Base Ativa'!$R:$R,Dados!$Y$9,'Base Ativa'!$L:$L,Dados!AK8)+COUNTIFS('Base Ativa'!$R:$R,Dados!$Y$10,'Base Ativa'!$L:$L,Dados!AK8)</f>
        <v>35</v>
      </c>
      <c r="AL2" s="17">
        <f>COUNTIFS('Base Ativa'!$R:$R,Dados!$Y$9,'Base Ativa'!$L:$L,Dados!AL8)+COUNTIFS('Base Ativa'!$R:$R,Dados!$Y$10,'Base Ativa'!$L:$L,Dados!AL8)</f>
        <v>36</v>
      </c>
      <c r="AM2" s="17">
        <f>COUNTIFS('Base Ativa'!$R:$R,Dados!$Y$9,'Base Ativa'!$L:$L,Dados!AM8)+COUNTIFS('Base Ativa'!$R:$R,Dados!$Y$10,'Base Ativa'!$L:$L,Dados!AM8)</f>
        <v>27</v>
      </c>
      <c r="AN2" s="17">
        <f>COUNTIFS('Base Ativa'!$R:$R,Dados!$Y$9,'Base Ativa'!$L:$L,Dados!AN8)+COUNTIFS('Base Ativa'!$R:$R,Dados!$Y$10,'Base Ativa'!$L:$L,Dados!AN8)</f>
        <v>32</v>
      </c>
      <c r="AO2" s="17">
        <f>COUNTIFS('Base Ativa'!$R:$R,Dados!$Y$9,'Base Ativa'!$L:$L,Dados!AO8)+COUNTIFS('Base Ativa'!$R:$R,Dados!$Y$10,'Base Ativa'!$L:$L,Dados!AO8)</f>
        <v>32</v>
      </c>
      <c r="AP2" s="17">
        <f>COUNTIFS('Base Ativa'!$R:$R,Dados!$Y$9,'Base Ativa'!$L:$L,Dados!AP8)+COUNTIFS('Base Ativa'!$R:$R,Dados!$Y$10,'Base Ativa'!$L:$L,Dados!AP8)</f>
        <v>20</v>
      </c>
      <c r="AQ2" s="17">
        <f>COUNTIFS('Base Ativa'!$R:$R,Dados!$Y$9,'Base Ativa'!$L:$L,Dados!AQ8)+COUNTIFS('Base Ativa'!$R:$R,Dados!$Y$10,'Base Ativa'!$L:$L,Dados!AQ8)</f>
        <v>16</v>
      </c>
      <c r="AR2" s="17">
        <f>COUNTIFS('Base Ativa'!$R:$R,Dados!$Y$9,'Base Ativa'!$L:$L,Dados!AR8)+COUNTIFS('Base Ativa'!$R:$R,Dados!$Y$10,'Base Ativa'!$L:$L,Dados!AR8)</f>
        <v>10</v>
      </c>
      <c r="AS2" s="17">
        <f>COUNTIFS('Base Ativa'!$R:$R,Dados!$Y$9,'Base Ativa'!$L:$L,Dados!AS8)+COUNTIFS('Base Ativa'!$R:$R,Dados!$Y$10,'Base Ativa'!$L:$L,Dados!AS8)</f>
        <v>10</v>
      </c>
      <c r="AT2" s="17">
        <f>COUNTIFS('Base Ativa'!$R:$R,Dados!$Y$9,'Base Ativa'!$L:$L,Dados!AT8)+COUNTIFS('Base Ativa'!$R:$R,Dados!$Y$10,'Base Ativa'!$L:$L,Dados!AT8)</f>
        <v>7</v>
      </c>
      <c r="AU2" s="17">
        <f>COUNTIFS('Base Ativa'!$R:$R,Dados!$Y$9,'Base Ativa'!$L:$L,Dados!AU8)+COUNTIFS('Base Ativa'!$R:$R,Dados!$Y$10,'Base Ativa'!$L:$L,Dados!AU8)</f>
        <v>5</v>
      </c>
      <c r="AV2" s="17">
        <f>COUNTIFS('Base Ativa'!$R:$R,Dados!$Y$9,'Base Ativa'!$L:$L,Dados!AV8)+COUNTIFS('Base Ativa'!$R:$R,Dados!$Y$10,'Base Ativa'!$L:$L,Dados!AV8)</f>
        <v>5</v>
      </c>
      <c r="AW2" s="17">
        <f>COUNTIFS('Base Ativa'!$R:$R,Dados!$Y$9,'Base Ativa'!$L:$L,Dados!AW8)+COUNTIFS('Base Ativa'!$R:$R,Dados!$Y$10,'Base Ativa'!$L:$L,Dados!AW8)</f>
        <v>1</v>
      </c>
      <c r="AX2" s="17">
        <f>COUNTIFS('Base Ativa'!$R:$R,Dados!$Y$9,'Base Ativa'!$L:$L,Dados!AX8)+COUNTIFS('Base Ativa'!$R:$R,Dados!$Y$10,'Base Ativa'!$L:$L,Dados!AX8)</f>
        <v>0</v>
      </c>
    </row>
    <row r="3" spans="1:51" x14ac:dyDescent="0.35">
      <c r="A3" s="17">
        <v>2018</v>
      </c>
      <c r="B3" s="17">
        <v>536</v>
      </c>
      <c r="C3" s="17">
        <v>39</v>
      </c>
      <c r="D3" s="17">
        <v>335</v>
      </c>
      <c r="E3" s="17">
        <v>162</v>
      </c>
      <c r="K3" s="42"/>
      <c r="Q3" t="s">
        <v>6298</v>
      </c>
      <c r="R3" t="s">
        <v>6299</v>
      </c>
      <c r="Z3" s="45">
        <v>45261</v>
      </c>
      <c r="AA3" s="17">
        <v>315</v>
      </c>
      <c r="AB3" s="17">
        <v>311</v>
      </c>
      <c r="AC3" s="17">
        <v>46</v>
      </c>
      <c r="AD3" s="47">
        <v>42</v>
      </c>
      <c r="AE3" s="47">
        <v>31</v>
      </c>
      <c r="AF3" s="47">
        <v>14</v>
      </c>
      <c r="AG3" s="47">
        <v>9</v>
      </c>
      <c r="AI3" s="45">
        <v>45261</v>
      </c>
      <c r="AJ3" s="17">
        <v>68</v>
      </c>
      <c r="AK3" s="17">
        <v>38</v>
      </c>
      <c r="AL3" s="17">
        <v>37</v>
      </c>
      <c r="AM3" s="17">
        <v>36</v>
      </c>
      <c r="AN3" s="17">
        <v>32</v>
      </c>
      <c r="AO3" s="17">
        <v>32</v>
      </c>
      <c r="AP3" s="17">
        <v>18</v>
      </c>
      <c r="AQ3" s="17">
        <v>12</v>
      </c>
      <c r="AR3" s="17">
        <v>11</v>
      </c>
      <c r="AS3" s="17">
        <v>10</v>
      </c>
      <c r="AT3" s="17">
        <v>9</v>
      </c>
      <c r="AU3" s="17">
        <v>7</v>
      </c>
      <c r="AV3" s="17">
        <v>5</v>
      </c>
      <c r="AW3" s="17">
        <v>0</v>
      </c>
      <c r="AX3" s="17">
        <v>0</v>
      </c>
    </row>
    <row r="4" spans="1:51" x14ac:dyDescent="0.35">
      <c r="A4" s="17">
        <v>2019</v>
      </c>
      <c r="B4" s="17">
        <v>653</v>
      </c>
      <c r="C4" s="17">
        <v>106</v>
      </c>
      <c r="D4" s="17">
        <v>364</v>
      </c>
      <c r="E4" s="17">
        <v>183</v>
      </c>
      <c r="K4" s="42"/>
      <c r="O4" s="18" t="str">
        <f>Q4</f>
        <v>Importado</v>
      </c>
      <c r="P4" s="19">
        <f>R4</f>
        <v>169</v>
      </c>
      <c r="Q4" s="1" t="s">
        <v>51</v>
      </c>
      <c r="R4">
        <v>169</v>
      </c>
      <c r="U4" t="s">
        <v>6298</v>
      </c>
      <c r="V4" s="2" t="s">
        <v>6299</v>
      </c>
      <c r="Z4" s="146" t="s">
        <v>6300</v>
      </c>
      <c r="AA4" s="146"/>
      <c r="AB4" s="146"/>
      <c r="AC4" s="146"/>
      <c r="AD4" s="146"/>
      <c r="AE4" s="146"/>
      <c r="AF4" s="146"/>
      <c r="AG4" s="146"/>
      <c r="AI4" s="146" t="s">
        <v>6301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</row>
    <row r="5" spans="1:51" x14ac:dyDescent="0.35">
      <c r="A5" s="17">
        <v>2020</v>
      </c>
      <c r="B5" s="17">
        <v>733</v>
      </c>
      <c r="C5" s="17">
        <v>115</v>
      </c>
      <c r="D5" s="17">
        <v>382</v>
      </c>
      <c r="E5" s="17">
        <v>236</v>
      </c>
      <c r="K5" s="42"/>
      <c r="O5" s="18" t="str">
        <f>Q5</f>
        <v>Local</v>
      </c>
      <c r="P5" s="19">
        <f>R5</f>
        <v>585</v>
      </c>
      <c r="Q5" s="1" t="s">
        <v>66</v>
      </c>
      <c r="R5">
        <v>585</v>
      </c>
      <c r="U5" s="1" t="s">
        <v>22</v>
      </c>
      <c r="V5" s="2">
        <v>285</v>
      </c>
      <c r="Z5" s="54"/>
      <c r="AA5" s="2"/>
      <c r="AB5" s="2"/>
      <c r="AC5" s="2"/>
      <c r="AD5" s="2"/>
      <c r="AE5" s="2"/>
      <c r="AF5" s="2"/>
      <c r="AG5" s="2"/>
    </row>
    <row r="6" spans="1:51" x14ac:dyDescent="0.35">
      <c r="A6" s="22">
        <v>44197</v>
      </c>
      <c r="B6" s="17">
        <v>733</v>
      </c>
      <c r="C6" s="17">
        <v>115</v>
      </c>
      <c r="D6" s="17">
        <v>383</v>
      </c>
      <c r="E6" s="17">
        <v>243</v>
      </c>
      <c r="K6" s="42"/>
      <c r="O6" s="1"/>
      <c r="P6" s="1"/>
      <c r="Q6" s="1" t="s">
        <v>6302</v>
      </c>
      <c r="R6">
        <v>754</v>
      </c>
      <c r="U6" s="1" t="s">
        <v>6303</v>
      </c>
      <c r="V6" s="2">
        <v>403</v>
      </c>
      <c r="Z6" s="54"/>
      <c r="AB6" s="2"/>
      <c r="AC6" s="2"/>
      <c r="AD6" s="2"/>
      <c r="AE6" s="2"/>
      <c r="AF6" s="2"/>
      <c r="AG6" s="2"/>
    </row>
    <row r="7" spans="1:51" x14ac:dyDescent="0.35">
      <c r="A7" s="22">
        <v>44228</v>
      </c>
      <c r="B7" s="17">
        <v>743</v>
      </c>
      <c r="C7" s="17">
        <v>115</v>
      </c>
      <c r="D7" s="17">
        <v>385</v>
      </c>
      <c r="E7" s="17">
        <v>243</v>
      </c>
      <c r="K7" s="42"/>
      <c r="U7" s="1" t="s">
        <v>6302</v>
      </c>
      <c r="V7" s="2">
        <v>688</v>
      </c>
    </row>
    <row r="8" spans="1:51" x14ac:dyDescent="0.35">
      <c r="A8" s="22">
        <v>44256</v>
      </c>
      <c r="B8" s="17">
        <v>746</v>
      </c>
      <c r="C8" s="17">
        <v>116</v>
      </c>
      <c r="D8" s="17">
        <v>384</v>
      </c>
      <c r="E8" s="17">
        <v>246</v>
      </c>
      <c r="K8" s="42"/>
      <c r="Z8" s="46" t="s">
        <v>49</v>
      </c>
      <c r="AA8" s="46" t="s">
        <v>59</v>
      </c>
      <c r="AB8" s="46" t="s">
        <v>6280</v>
      </c>
      <c r="AC8" s="46" t="s">
        <v>275</v>
      </c>
      <c r="AD8" s="46" t="s">
        <v>175</v>
      </c>
      <c r="AE8" s="46" t="s">
        <v>77</v>
      </c>
      <c r="AF8" s="46" t="s">
        <v>6304</v>
      </c>
      <c r="AJ8" s="17" t="s">
        <v>400</v>
      </c>
      <c r="AK8" s="17" t="s">
        <v>689</v>
      </c>
      <c r="AL8" s="17" t="s">
        <v>906</v>
      </c>
      <c r="AM8" s="17" t="s">
        <v>272</v>
      </c>
      <c r="AN8" s="17" t="s">
        <v>6284</v>
      </c>
      <c r="AO8" s="17" t="s">
        <v>6285</v>
      </c>
      <c r="AP8" s="17" t="s">
        <v>1043</v>
      </c>
      <c r="AQ8" s="17" t="s">
        <v>159</v>
      </c>
      <c r="AR8" s="17" t="s">
        <v>238</v>
      </c>
      <c r="AS8" s="17" t="s">
        <v>6286</v>
      </c>
      <c r="AT8" s="17" t="s">
        <v>6287</v>
      </c>
      <c r="AU8" s="17" t="s">
        <v>6288</v>
      </c>
      <c r="AV8" s="17" t="s">
        <v>6289</v>
      </c>
      <c r="AW8" s="17" t="s">
        <v>6290</v>
      </c>
      <c r="AX8" s="17" t="s">
        <v>6291</v>
      </c>
    </row>
    <row r="9" spans="1:51" x14ac:dyDescent="0.35">
      <c r="A9" s="22">
        <v>44287</v>
      </c>
      <c r="B9" s="17">
        <v>711</v>
      </c>
      <c r="C9" s="17">
        <v>115</v>
      </c>
      <c r="D9" s="17">
        <v>372</v>
      </c>
      <c r="E9" s="17">
        <v>224</v>
      </c>
      <c r="K9" s="42"/>
      <c r="Q9" s="20" t="s">
        <v>22</v>
      </c>
      <c r="R9" s="21">
        <v>276</v>
      </c>
      <c r="Y9" t="s">
        <v>1</v>
      </c>
      <c r="Z9" s="17">
        <f>COUNTIFS('Base Ativa'!$R:$R,Dados!$Y$9,'Base Ativa'!$K:$K,Dados!Z8)</f>
        <v>287</v>
      </c>
      <c r="AA9" s="17">
        <f>COUNTIFS('Base Ativa'!$R:$R,Dados!$Y$9,'Base Ativa'!$K:$K,Dados!AA8)</f>
        <v>329</v>
      </c>
      <c r="AB9" s="17">
        <f>COUNTIFS('Base Ativa'!$R:$R,Dados!$Y$9,'Base Ativa'!$K:$K,Dados!AB8)</f>
        <v>23</v>
      </c>
      <c r="AC9" s="17">
        <f>COUNTIFS('Base Ativa'!$R:$R,Dados!$Y$9,'Base Ativa'!$K:$K,Dados!AC8)</f>
        <v>33</v>
      </c>
      <c r="AD9" s="17">
        <f>COUNTIFS('Base Ativa'!$R:$R,Dados!$Y$9,'Base Ativa'!$K:$K,Dados!AD8)</f>
        <v>36</v>
      </c>
      <c r="AE9" s="17">
        <f>COUNTIFS('Base Ativa'!$R:$R,Dados!$Y$9,'Base Ativa'!$K:$K,Dados!AE8)</f>
        <v>14</v>
      </c>
      <c r="AF9" s="17">
        <f>COUNTIFS('Base Ativa'!$R:$R,Dados!$Y$9,'Base Ativa'!$K:$K,Dados!AF8)</f>
        <v>9</v>
      </c>
      <c r="AI9" t="s">
        <v>1</v>
      </c>
      <c r="AJ9" s="17">
        <f>COUNTIFS('Base Ativa'!$R:$R,Dados!$Y$9,'Base Ativa'!$L:$L,Dados!AJ8)</f>
        <v>52</v>
      </c>
      <c r="AK9" s="17">
        <f>COUNTIFS('Base Ativa'!$R:$R,Dados!$Y$9,'Base Ativa'!$L:$L,Dados!AK8)</f>
        <v>35</v>
      </c>
      <c r="AL9" s="17">
        <f>COUNTIFS('Base Ativa'!$R:$R,Dados!$Y$9,'Base Ativa'!$L:$L,Dados!AL8)</f>
        <v>35</v>
      </c>
      <c r="AM9" s="17">
        <f>COUNTIFS('Base Ativa'!$R:$R,Dados!$Y$9,'Base Ativa'!$L:$L,Dados!AM8)</f>
        <v>27</v>
      </c>
      <c r="AN9" s="17">
        <f>COUNTIFS('Base Ativa'!$R:$R,Dados!$Y$9,'Base Ativa'!$L:$L,Dados!AN8)</f>
        <v>31</v>
      </c>
      <c r="AO9" s="17">
        <f>COUNTIFS('Base Ativa'!$R:$R,Dados!$Y$9,'Base Ativa'!$L:$L,Dados!AO8)</f>
        <v>32</v>
      </c>
      <c r="AP9" s="17">
        <f>COUNTIFS('Base Ativa'!$R:$R,Dados!$Y$9,'Base Ativa'!$L:$L,Dados!AP8)</f>
        <v>19</v>
      </c>
      <c r="AQ9" s="17">
        <f>COUNTIFS('Base Ativa'!$R:$R,Dados!$Y$9,'Base Ativa'!$L:$L,Dados!AQ8)</f>
        <v>16</v>
      </c>
      <c r="AR9" s="17">
        <f>COUNTIFS('Base Ativa'!$R:$R,Dados!$Y$9,'Base Ativa'!$L:$L,Dados!AR8)</f>
        <v>9</v>
      </c>
      <c r="AS9" s="17">
        <f>COUNTIFS('Base Ativa'!$R:$R,Dados!$Y$9,'Base Ativa'!$L:$L,Dados!AS8)</f>
        <v>9</v>
      </c>
      <c r="AT9" s="17">
        <f>COUNTIFS('Base Ativa'!$R:$R,Dados!$Y$9,'Base Ativa'!$L:$L,Dados!AT8)</f>
        <v>7</v>
      </c>
      <c r="AU9" s="17">
        <f>COUNTIFS('Base Ativa'!$R:$R,Dados!$Y$9,'Base Ativa'!$L:$L,Dados!AU8)</f>
        <v>3</v>
      </c>
      <c r="AV9" s="17">
        <f>COUNTIFS('Base Ativa'!$R:$R,Dados!$Y$9,'Base Ativa'!$L:$L,Dados!AV8)</f>
        <v>5</v>
      </c>
      <c r="AW9" s="17">
        <f>COUNTIFS('Base Ativa'!$R:$R,Dados!$Y$9,'Base Ativa'!$L:$L,Dados!AW8)</f>
        <v>1</v>
      </c>
      <c r="AX9" s="17">
        <f>COUNTIFS('Base Ativa'!$R:$R,Dados!$Y$9,'Base Ativa'!$L:$L,Dados!AX8)</f>
        <v>0</v>
      </c>
    </row>
    <row r="10" spans="1:51" x14ac:dyDescent="0.35">
      <c r="A10" s="22">
        <v>44317</v>
      </c>
      <c r="B10" s="17">
        <v>711</v>
      </c>
      <c r="C10" s="17">
        <v>115</v>
      </c>
      <c r="D10" s="17">
        <v>373</v>
      </c>
      <c r="E10" s="17">
        <v>223</v>
      </c>
      <c r="K10" s="42"/>
      <c r="Q10" s="20" t="s">
        <v>175</v>
      </c>
      <c r="R10" s="21">
        <v>32</v>
      </c>
      <c r="U10" t="s">
        <v>28</v>
      </c>
      <c r="V10" s="2" t="s">
        <v>6278</v>
      </c>
      <c r="Y10" t="s">
        <v>6</v>
      </c>
      <c r="Z10" s="17">
        <f>COUNTIFS('Base Ativa'!$R:$R,Dados!$Y$10,'Base Ativa'!$K:$K,Dados!Z8)</f>
        <v>23</v>
      </c>
      <c r="AA10" s="17">
        <f>COUNTIFS('Base Ativa'!$R:$R,Dados!$Y$10,'Base Ativa'!$K:$K,Dados!AA8)</f>
        <v>7</v>
      </c>
      <c r="AB10" s="17">
        <f>COUNTIFS('Base Ativa'!$R:$R,Dados!$Y$10,'Base Ativa'!$K:$K,Dados!AB8)</f>
        <v>6</v>
      </c>
      <c r="AC10" s="17">
        <f>COUNTIFS('Base Ativa'!$R:$R,Dados!$Y$10,'Base Ativa'!$K:$K,Dados!AC8)</f>
        <v>10</v>
      </c>
      <c r="AD10" s="17">
        <f>COUNTIFS('Base Ativa'!$R:$R,Dados!$Y$10,'Base Ativa'!$K:$K,Dados!AD8)</f>
        <v>0</v>
      </c>
      <c r="AE10" s="17">
        <f>COUNTIFS('Base Ativa'!$R:$R,Dados!$Y$10,'Base Ativa'!$K:$K,Dados!AE8)</f>
        <v>1</v>
      </c>
      <c r="AF10" s="17">
        <f>COUNTIFS('Base Ativa'!$R:$R,Dados!$Y$10,'Base Ativa'!$K:$K,Dados!AF8)</f>
        <v>0</v>
      </c>
      <c r="AI10" t="s">
        <v>6</v>
      </c>
      <c r="AJ10" s="17">
        <f>COUNTIFS('Base Ativa'!$R:$R,Dados!$Y$10,'Base Ativa'!$L:$L,Dados!AJ8)</f>
        <v>16</v>
      </c>
      <c r="AK10" s="17">
        <f>COUNTIFS('Base Ativa'!$R:$R,Dados!$Y$10,'Base Ativa'!$L:$L,Dados!AK8)</f>
        <v>0</v>
      </c>
      <c r="AL10" s="17">
        <f>COUNTIFS('Base Ativa'!$R:$R,Dados!$Y$10,'Base Ativa'!$L:$L,Dados!AL8)</f>
        <v>1</v>
      </c>
      <c r="AM10" s="17">
        <f>COUNTIFS('Base Ativa'!$R:$R,Dados!$Y$10,'Base Ativa'!$L:$L,Dados!AM8)</f>
        <v>0</v>
      </c>
      <c r="AN10" s="17">
        <f>COUNTIFS('Base Ativa'!$R:$R,Dados!$Y$10,'Base Ativa'!$L:$L,Dados!AN8)</f>
        <v>1</v>
      </c>
      <c r="AO10" s="17">
        <f>COUNTIFS('Base Ativa'!$R:$R,Dados!$Y$10,'Base Ativa'!$L:$L,Dados!AO8)</f>
        <v>0</v>
      </c>
      <c r="AP10" s="17">
        <f>COUNTIFS('Base Ativa'!$R:$R,Dados!$Y$10,'Base Ativa'!$L:$L,Dados!AP8)</f>
        <v>1</v>
      </c>
      <c r="AQ10" s="17">
        <f>COUNTIFS('Base Ativa'!$R:$R,Dados!$Y$10,'Base Ativa'!$L:$L,Dados!AQ8)</f>
        <v>0</v>
      </c>
      <c r="AR10" s="17">
        <f>COUNTIFS('Base Ativa'!$R:$R,Dados!$Y$10,'Base Ativa'!$L:$L,Dados!AR8)</f>
        <v>1</v>
      </c>
      <c r="AS10" s="17">
        <f>COUNTIFS('Base Ativa'!$R:$R,Dados!$Y$10,'Base Ativa'!$L:$L,Dados!AS8)</f>
        <v>1</v>
      </c>
      <c r="AT10" s="17">
        <f>COUNTIFS('Base Ativa'!$R:$R,Dados!$Y$10,'Base Ativa'!$L:$L,Dados!AT8)</f>
        <v>0</v>
      </c>
      <c r="AU10" s="17">
        <f>COUNTIFS('Base Ativa'!$R:$R,Dados!$Y$10,'Base Ativa'!$L:$L,Dados!AU8)</f>
        <v>2</v>
      </c>
      <c r="AV10" s="17">
        <f>COUNTIFS('Base Ativa'!$R:$R,Dados!$Y$10,'Base Ativa'!$L:$L,Dados!AV8)</f>
        <v>0</v>
      </c>
      <c r="AW10" s="17">
        <f>COUNTIFS('Base Ativa'!$R:$R,Dados!$Y$10,'Base Ativa'!$L:$L,Dados!AW8)</f>
        <v>0</v>
      </c>
      <c r="AX10" s="17">
        <f>COUNTIFS('Base Ativa'!$R:$R,Dados!$Y$10,'Base Ativa'!$L:$L,Dados!AX8)</f>
        <v>0</v>
      </c>
    </row>
    <row r="11" spans="1:51" x14ac:dyDescent="0.35">
      <c r="A11" s="22">
        <v>44348</v>
      </c>
      <c r="B11" s="17">
        <v>714</v>
      </c>
      <c r="C11" s="17">
        <v>115</v>
      </c>
      <c r="D11" s="17">
        <v>373</v>
      </c>
      <c r="E11" s="17">
        <v>226</v>
      </c>
      <c r="K11" s="42"/>
      <c r="Q11" s="20" t="s">
        <v>275</v>
      </c>
      <c r="R11" s="21">
        <v>40</v>
      </c>
      <c r="Y11" t="s">
        <v>6293</v>
      </c>
      <c r="Z11" s="17">
        <f t="shared" ref="Z11:AF11" si="0">SUM(Z9:Z10)</f>
        <v>310</v>
      </c>
      <c r="AA11" s="17">
        <f t="shared" si="0"/>
        <v>336</v>
      </c>
      <c r="AB11" s="17">
        <f t="shared" si="0"/>
        <v>29</v>
      </c>
      <c r="AC11" s="17">
        <f t="shared" si="0"/>
        <v>43</v>
      </c>
      <c r="AD11" s="17">
        <f t="shared" si="0"/>
        <v>36</v>
      </c>
      <c r="AE11" s="17">
        <f t="shared" si="0"/>
        <v>15</v>
      </c>
      <c r="AF11" s="17">
        <f t="shared" si="0"/>
        <v>9</v>
      </c>
      <c r="AI11" t="s">
        <v>6293</v>
      </c>
      <c r="AJ11" s="17">
        <f t="shared" ref="AJ11:AX11" si="1">SUM(AJ9:AJ10)</f>
        <v>68</v>
      </c>
      <c r="AK11" s="17">
        <f t="shared" si="1"/>
        <v>35</v>
      </c>
      <c r="AL11" s="17">
        <f t="shared" si="1"/>
        <v>36</v>
      </c>
      <c r="AM11" s="17">
        <f t="shared" si="1"/>
        <v>27</v>
      </c>
      <c r="AN11" s="17">
        <f t="shared" si="1"/>
        <v>32</v>
      </c>
      <c r="AO11" s="17">
        <f t="shared" si="1"/>
        <v>32</v>
      </c>
      <c r="AP11" s="17">
        <f t="shared" si="1"/>
        <v>20</v>
      </c>
      <c r="AQ11" s="17">
        <f t="shared" si="1"/>
        <v>16</v>
      </c>
      <c r="AR11" s="17">
        <f t="shared" si="1"/>
        <v>10</v>
      </c>
      <c r="AS11" s="17">
        <f t="shared" si="1"/>
        <v>10</v>
      </c>
      <c r="AT11" s="17">
        <f t="shared" si="1"/>
        <v>7</v>
      </c>
      <c r="AU11" s="17">
        <f t="shared" si="1"/>
        <v>5</v>
      </c>
      <c r="AV11" s="17">
        <f t="shared" si="1"/>
        <v>5</v>
      </c>
      <c r="AW11" s="17">
        <f t="shared" si="1"/>
        <v>1</v>
      </c>
      <c r="AX11" s="17">
        <f t="shared" si="1"/>
        <v>0</v>
      </c>
    </row>
    <row r="12" spans="1:51" x14ac:dyDescent="0.35">
      <c r="A12" s="22">
        <v>44378</v>
      </c>
      <c r="B12" s="17">
        <v>715</v>
      </c>
      <c r="C12" s="17">
        <v>115</v>
      </c>
      <c r="D12" s="17">
        <v>373</v>
      </c>
      <c r="E12" s="17">
        <v>227</v>
      </c>
      <c r="K12" s="42"/>
      <c r="Q12" s="20" t="s">
        <v>77</v>
      </c>
      <c r="R12" s="21">
        <v>9</v>
      </c>
      <c r="U12" t="s">
        <v>6298</v>
      </c>
      <c r="V12" s="2" t="s">
        <v>6299</v>
      </c>
    </row>
    <row r="13" spans="1:51" x14ac:dyDescent="0.35">
      <c r="A13" s="22">
        <v>44409</v>
      </c>
      <c r="B13" s="17">
        <v>722</v>
      </c>
      <c r="C13" s="17">
        <v>117</v>
      </c>
      <c r="D13" s="17">
        <v>375</v>
      </c>
      <c r="E13" s="17">
        <v>230</v>
      </c>
      <c r="K13" s="42"/>
      <c r="Q13" s="20" t="s">
        <v>59</v>
      </c>
      <c r="R13" s="21">
        <v>306</v>
      </c>
      <c r="U13" s="1" t="s">
        <v>6294</v>
      </c>
      <c r="V13" s="2">
        <v>64</v>
      </c>
    </row>
    <row r="14" spans="1:51" x14ac:dyDescent="0.35">
      <c r="A14" s="22">
        <v>44440</v>
      </c>
      <c r="B14" s="17">
        <v>729</v>
      </c>
      <c r="C14" s="17">
        <v>117</v>
      </c>
      <c r="D14" s="17">
        <v>376</v>
      </c>
      <c r="E14" s="17">
        <v>236</v>
      </c>
      <c r="K14" s="42"/>
      <c r="Q14" s="20" t="s">
        <v>6280</v>
      </c>
      <c r="R14" s="21">
        <v>62</v>
      </c>
      <c r="U14" s="1" t="s">
        <v>6305</v>
      </c>
      <c r="V14" s="2">
        <v>2</v>
      </c>
    </row>
    <row r="15" spans="1:51" x14ac:dyDescent="0.35">
      <c r="A15" s="22">
        <v>44470</v>
      </c>
      <c r="B15" s="17">
        <v>679</v>
      </c>
      <c r="C15" s="17">
        <v>60</v>
      </c>
      <c r="D15" s="17">
        <v>382</v>
      </c>
      <c r="E15" s="17">
        <v>237</v>
      </c>
      <c r="K15" s="42"/>
      <c r="U15" s="1" t="s">
        <v>6302</v>
      </c>
      <c r="V15" s="2">
        <v>66</v>
      </c>
    </row>
    <row r="16" spans="1:51" x14ac:dyDescent="0.35">
      <c r="A16" s="22">
        <v>44501</v>
      </c>
      <c r="B16" s="17">
        <v>694</v>
      </c>
      <c r="C16" s="17">
        <v>60</v>
      </c>
      <c r="D16" s="17">
        <v>383</v>
      </c>
      <c r="E16" s="17">
        <v>251</v>
      </c>
      <c r="K16" s="42"/>
    </row>
    <row r="17" spans="1:37" x14ac:dyDescent="0.35">
      <c r="A17" s="22">
        <v>44531</v>
      </c>
      <c r="B17" s="17">
        <v>694</v>
      </c>
      <c r="C17" s="17">
        <v>60</v>
      </c>
      <c r="D17" s="17">
        <v>383</v>
      </c>
      <c r="E17" s="17">
        <v>251</v>
      </c>
      <c r="K17" s="42"/>
    </row>
    <row r="18" spans="1:37" x14ac:dyDescent="0.35">
      <c r="A18" s="17">
        <v>2021</v>
      </c>
      <c r="B18" s="17">
        <v>722</v>
      </c>
      <c r="C18" s="17">
        <v>69</v>
      </c>
      <c r="D18" s="17">
        <v>395</v>
      </c>
      <c r="E18" s="17">
        <v>258</v>
      </c>
      <c r="K18" s="42"/>
    </row>
    <row r="19" spans="1:37" x14ac:dyDescent="0.35">
      <c r="A19" s="22">
        <v>44562</v>
      </c>
      <c r="B19" s="17">
        <f>E19+D19+C19</f>
        <v>752</v>
      </c>
      <c r="C19" s="17">
        <f>V13</f>
        <v>64</v>
      </c>
      <c r="D19" s="17">
        <f>V6</f>
        <v>403</v>
      </c>
      <c r="E19" s="17">
        <f>V5</f>
        <v>285</v>
      </c>
    </row>
    <row r="20" spans="1:37" x14ac:dyDescent="0.35">
      <c r="A20" s="22">
        <v>44593</v>
      </c>
      <c r="B20" s="17">
        <f>E20+D20+C20</f>
        <v>747</v>
      </c>
      <c r="C20" s="17">
        <v>66</v>
      </c>
      <c r="D20" s="17">
        <v>406</v>
      </c>
      <c r="E20" s="17">
        <v>275</v>
      </c>
    </row>
    <row r="21" spans="1:37" x14ac:dyDescent="0.35">
      <c r="A21" s="22">
        <v>44621</v>
      </c>
      <c r="B21" s="17">
        <v>745</v>
      </c>
      <c r="C21" s="17">
        <v>66</v>
      </c>
      <c r="D21" s="17">
        <v>404</v>
      </c>
      <c r="E21" s="17">
        <v>275</v>
      </c>
    </row>
    <row r="22" spans="1:37" x14ac:dyDescent="0.35">
      <c r="A22" s="22">
        <v>44652</v>
      </c>
      <c r="B22" s="17">
        <v>747</v>
      </c>
      <c r="C22" s="17">
        <v>66</v>
      </c>
      <c r="D22" s="17">
        <v>400</v>
      </c>
      <c r="E22" s="17">
        <v>281</v>
      </c>
    </row>
    <row r="23" spans="1:37" x14ac:dyDescent="0.35">
      <c r="A23" s="22">
        <v>44682</v>
      </c>
      <c r="B23" s="17">
        <v>747</v>
      </c>
      <c r="C23" s="17">
        <v>66</v>
      </c>
      <c r="D23" s="17">
        <v>400</v>
      </c>
      <c r="E23" s="17">
        <v>281</v>
      </c>
    </row>
    <row r="24" spans="1:37" x14ac:dyDescent="0.35">
      <c r="A24" s="22">
        <v>44713</v>
      </c>
      <c r="B24" s="17">
        <v>754</v>
      </c>
      <c r="C24" s="17">
        <v>66</v>
      </c>
      <c r="D24" s="17">
        <v>403</v>
      </c>
      <c r="E24" s="17">
        <v>285</v>
      </c>
      <c r="J24" s="142" t="s">
        <v>6300</v>
      </c>
      <c r="K24" s="143"/>
      <c r="L24" s="143"/>
      <c r="M24" s="144"/>
      <c r="O24" s="21"/>
      <c r="P24" s="21"/>
      <c r="Q24" s="21"/>
    </row>
    <row r="25" spans="1:37" x14ac:dyDescent="0.35">
      <c r="A25" s="22">
        <v>44743</v>
      </c>
      <c r="B25" s="17">
        <v>757</v>
      </c>
      <c r="C25" s="17">
        <v>66</v>
      </c>
      <c r="D25" s="17">
        <v>405</v>
      </c>
      <c r="E25" s="17">
        <v>286</v>
      </c>
      <c r="J25" s="17" t="s">
        <v>119</v>
      </c>
      <c r="K25" s="17" t="s">
        <v>6295</v>
      </c>
      <c r="L25" s="17" t="s">
        <v>49</v>
      </c>
      <c r="M25" s="53" t="s">
        <v>6293</v>
      </c>
    </row>
    <row r="26" spans="1:37" x14ac:dyDescent="0.35">
      <c r="A26" s="22">
        <v>44774</v>
      </c>
      <c r="B26" s="17">
        <v>764</v>
      </c>
      <c r="C26" s="17">
        <v>66</v>
      </c>
      <c r="D26" s="17">
        <v>401</v>
      </c>
      <c r="E26" s="17">
        <v>297</v>
      </c>
      <c r="J26" s="17">
        <f>COUNTIFS('Base Ativa'!R:R,Dados!Y10,'Base Ativa'!K:K,Dados!J25)+COUNTIFS('Base Ativa'!R:R,Dados!Y9,'Base Ativa'!K:K,Dados!J25)</f>
        <v>29</v>
      </c>
      <c r="K26" s="17">
        <v>439</v>
      </c>
      <c r="L26" s="17">
        <f>COUNTIFS('Base Ativa'!R:R,Dados!Y10,'Base Ativa'!K:K,Dados!L25)+COUNTIFS('Base Ativa'!R:R,Dados!Y9,'Base Ativa'!K:K,Dados!L25)</f>
        <v>310</v>
      </c>
      <c r="M26" s="53">
        <f>COUNTIF('Base Ativa'!R8:R966,'Base Ativa'!R2)+COUNTIF('Base Ativa'!R8:R966,'Base Ativa'!R4)</f>
        <v>807</v>
      </c>
    </row>
    <row r="27" spans="1:37" x14ac:dyDescent="0.35">
      <c r="A27" s="22">
        <v>44805</v>
      </c>
      <c r="B27" s="17">
        <f>C27+D27+E27</f>
        <v>775</v>
      </c>
      <c r="C27" s="17">
        <v>66</v>
      </c>
      <c r="D27" s="17">
        <v>407</v>
      </c>
      <c r="E27" s="17">
        <v>302</v>
      </c>
      <c r="AC27" t="s">
        <v>6269</v>
      </c>
      <c r="AD27" t="s">
        <v>6271</v>
      </c>
    </row>
    <row r="28" spans="1:37" x14ac:dyDescent="0.35">
      <c r="A28" s="22">
        <v>44835</v>
      </c>
      <c r="B28" s="17">
        <f>C28+D28+E28</f>
        <v>776</v>
      </c>
      <c r="C28" s="17">
        <v>66</v>
      </c>
      <c r="D28" s="17">
        <v>408</v>
      </c>
      <c r="E28" s="17">
        <v>302</v>
      </c>
      <c r="J28" s="17" t="s">
        <v>216</v>
      </c>
      <c r="K28" s="43" t="s">
        <v>46</v>
      </c>
      <c r="L28" s="53" t="s">
        <v>6306</v>
      </c>
      <c r="M28" s="53" t="s">
        <v>6293</v>
      </c>
      <c r="AB28" t="s">
        <v>6307</v>
      </c>
      <c r="AC28" t="s">
        <v>6308</v>
      </c>
      <c r="AD28" t="s">
        <v>6309</v>
      </c>
      <c r="AG28" t="s">
        <v>6307</v>
      </c>
      <c r="AH28" t="s">
        <v>6293</v>
      </c>
      <c r="AI28" t="s">
        <v>6270</v>
      </c>
      <c r="AJ28" t="s">
        <v>6269</v>
      </c>
      <c r="AK28" t="s">
        <v>6310</v>
      </c>
    </row>
    <row r="29" spans="1:37" x14ac:dyDescent="0.35">
      <c r="A29" s="22">
        <v>44866</v>
      </c>
      <c r="B29" s="17">
        <v>775</v>
      </c>
      <c r="C29" s="17">
        <v>66</v>
      </c>
      <c r="D29" s="17">
        <v>408</v>
      </c>
      <c r="E29" s="17">
        <v>301</v>
      </c>
      <c r="J29" s="17">
        <f>COUNTIFS('Base Ativa'!R:R,Dados!Y10,'Base Ativa'!H:H,Dados!J28)+COUNTIFS('Base Ativa'!R:R,Dados!Y9,'Base Ativa'!H:H,Dados!J28)</f>
        <v>88</v>
      </c>
      <c r="K29" s="17">
        <f>COUNTIFS('Base Ativa'!$R:$R,Dados!$Y$10,'Base Ativa'!$H:$H,Dados!K28)+COUNTIFS('Base Ativa'!$R:$R,Dados!$Y$9,'Base Ativa'!$H:$H,Dados!K28)</f>
        <v>680</v>
      </c>
      <c r="L29" s="17">
        <f>COUNTIFS('Base Ativa'!$R:$R,Dados!$Y$10,'Base Ativa'!$H:$H,Dados!L28)+COUNTIFS('Base Ativa'!$R:$R,Dados!$Y$9,'Base Ativa'!$H:$H,Dados!L28)</f>
        <v>0</v>
      </c>
      <c r="M29" s="53">
        <f>SUM(J29:L29)</f>
        <v>768</v>
      </c>
      <c r="AB29" s="42">
        <v>45017</v>
      </c>
      <c r="AC29" s="17">
        <f>COUNTIFS(Atualizações!$D:$D,Dados!$AC$27,Atualizações!$C:$C,Dados!AB29)</f>
        <v>0</v>
      </c>
      <c r="AD29" s="17">
        <f>COUNTIFS(Atualizações!$D:$D,Dados!$AD$27,Atualizações!$C:$C,Dados!AB29)</f>
        <v>0</v>
      </c>
      <c r="AG29" s="42">
        <v>45047</v>
      </c>
      <c r="AH29" s="17">
        <v>746</v>
      </c>
      <c r="AI29">
        <v>23</v>
      </c>
      <c r="AJ29">
        <v>723</v>
      </c>
      <c r="AK29">
        <v>23</v>
      </c>
    </row>
    <row r="30" spans="1:37" x14ac:dyDescent="0.35">
      <c r="A30" s="22">
        <v>44896</v>
      </c>
      <c r="B30" s="17">
        <v>775</v>
      </c>
      <c r="C30" s="17">
        <v>66</v>
      </c>
      <c r="D30" s="17">
        <v>408</v>
      </c>
      <c r="E30" s="17">
        <v>301</v>
      </c>
      <c r="AB30" s="42">
        <v>45047</v>
      </c>
      <c r="AC30" s="17">
        <f>COUNTIFS(Atualizações!$D:$D,Dados!$AC$27,Atualizações!$C:$C,Dados!AB30)</f>
        <v>9</v>
      </c>
      <c r="AD30" s="17">
        <f>COUNTIFS(Atualizações!$D:$D,Dados!$AD$27,Atualizações!$C:$C,Dados!AB30)</f>
        <v>0</v>
      </c>
      <c r="AE30">
        <f t="shared" ref="AE30:AE41" si="2">AC30-AD30</f>
        <v>9</v>
      </c>
      <c r="AG30" s="42">
        <v>45078</v>
      </c>
      <c r="AH30" s="17">
        <v>748</v>
      </c>
      <c r="AI30">
        <v>21</v>
      </c>
      <c r="AJ30">
        <v>727</v>
      </c>
      <c r="AK30">
        <v>21</v>
      </c>
    </row>
    <row r="31" spans="1:37" x14ac:dyDescent="0.35">
      <c r="A31" s="22">
        <v>44927</v>
      </c>
      <c r="B31" s="17">
        <v>777</v>
      </c>
      <c r="C31" s="17">
        <v>66</v>
      </c>
      <c r="D31" s="17">
        <v>410</v>
      </c>
      <c r="E31" s="17">
        <v>301</v>
      </c>
      <c r="J31" s="17" t="s">
        <v>66</v>
      </c>
      <c r="K31" s="17" t="s">
        <v>51</v>
      </c>
      <c r="L31" s="53" t="s">
        <v>6311</v>
      </c>
      <c r="AB31" s="42">
        <v>45078</v>
      </c>
      <c r="AC31" s="17">
        <f>COUNTIFS(Atualizações!$D:$D,Dados!$AC$27,Atualizações!$C:$C,Dados!AB31)</f>
        <v>4</v>
      </c>
      <c r="AD31" s="17">
        <f>COUNTIFS(Atualizações!$D:$D,Dados!$AD$27,Atualizações!$C:$C,Dados!AB31)</f>
        <v>2</v>
      </c>
      <c r="AE31">
        <f t="shared" si="2"/>
        <v>2</v>
      </c>
      <c r="AG31" s="42">
        <v>45108</v>
      </c>
      <c r="AH31" s="17">
        <v>756</v>
      </c>
      <c r="AI31">
        <v>19</v>
      </c>
      <c r="AJ31">
        <v>737</v>
      </c>
      <c r="AK31">
        <v>19</v>
      </c>
    </row>
    <row r="32" spans="1:37" x14ac:dyDescent="0.35">
      <c r="A32" s="22">
        <v>44958</v>
      </c>
      <c r="B32" s="17">
        <v>774</v>
      </c>
      <c r="C32" s="17">
        <v>66</v>
      </c>
      <c r="D32" s="17">
        <v>409</v>
      </c>
      <c r="E32" s="17">
        <v>299</v>
      </c>
      <c r="F32" s="2">
        <v>603</v>
      </c>
      <c r="G32" s="2">
        <v>171</v>
      </c>
      <c r="J32" s="17">
        <f>COUNTIFS('Base Ativa'!$R:$R,Dados!$Y$10,'Base Ativa'!$M:$M,Dados!J31)+COUNTIFS('Base Ativa'!$R:$R,Dados!$Y$9,'Base Ativa'!$M:$M,Dados!J31)</f>
        <v>598</v>
      </c>
      <c r="K32" s="17">
        <f>COUNTIFS('Base Ativa'!$R:$R,Dados!$Y$10,'Base Ativa'!$M:$M,Dados!K31)+COUNTIFS('Base Ativa'!$R:$R,Dados!$Y$9,'Base Ativa'!$M:$M,Dados!K31)+COUNTIFS('Base Ativa'!$R:$R,Dados!Y9,'Base Ativa'!M:M,"Importado/reenvase local")++COUNTIFS('Base Ativa'!$R:$R,Dados!Y10,'Base Ativa'!M:M,"Importado/reenvase local")</f>
        <v>170</v>
      </c>
      <c r="L32" s="53">
        <f>SUM(J32:K32)</f>
        <v>768</v>
      </c>
      <c r="AB32" s="42">
        <v>45108</v>
      </c>
      <c r="AC32" s="17">
        <f>COUNTIFS(Atualizações!$D:$D,Dados!$AC$27,Atualizações!$C:$C,Dados!AB32)</f>
        <v>17</v>
      </c>
      <c r="AD32" s="17">
        <f>COUNTIFS(Atualizações!$D:$D,Dados!$AD$27,Atualizações!$C:$C,Dados!AB32)</f>
        <v>9</v>
      </c>
      <c r="AE32">
        <f t="shared" si="2"/>
        <v>8</v>
      </c>
      <c r="AG32" s="42">
        <v>45139</v>
      </c>
      <c r="AH32" s="17">
        <v>764</v>
      </c>
      <c r="AI32">
        <v>17</v>
      </c>
      <c r="AJ32">
        <v>747</v>
      </c>
      <c r="AK32">
        <v>17</v>
      </c>
    </row>
    <row r="33" spans="1:37" x14ac:dyDescent="0.35">
      <c r="A33" s="22">
        <v>44986</v>
      </c>
      <c r="B33" s="17">
        <v>734</v>
      </c>
      <c r="C33" s="17">
        <v>36</v>
      </c>
      <c r="D33" s="17">
        <v>396</v>
      </c>
      <c r="E33" s="17">
        <v>302</v>
      </c>
      <c r="F33" s="2">
        <v>563</v>
      </c>
      <c r="G33" s="2">
        <v>171</v>
      </c>
      <c r="J33" s="2"/>
      <c r="AB33" s="42">
        <v>45139</v>
      </c>
      <c r="AC33" s="17">
        <f>COUNTIFS(Atualizações!$D:$D,Dados!$AC$27,Atualizações!$C:$C,Dados!AB33)</f>
        <v>8</v>
      </c>
      <c r="AD33" s="17">
        <f>COUNTIFS(Atualizações!$D:$D,Dados!$AD$27,Atualizações!$C:$C,Dados!AB33)</f>
        <v>0</v>
      </c>
      <c r="AE33">
        <f t="shared" si="2"/>
        <v>8</v>
      </c>
      <c r="AG33" s="42">
        <v>45170</v>
      </c>
      <c r="AH33" s="17">
        <v>771</v>
      </c>
      <c r="AI33">
        <v>22</v>
      </c>
      <c r="AJ33">
        <v>749</v>
      </c>
      <c r="AK33">
        <v>22</v>
      </c>
    </row>
    <row r="34" spans="1:37" x14ac:dyDescent="0.35">
      <c r="A34" s="22">
        <v>45017</v>
      </c>
      <c r="B34" s="17">
        <v>737</v>
      </c>
      <c r="C34" s="17">
        <v>36</v>
      </c>
      <c r="D34" s="17">
        <v>398</v>
      </c>
      <c r="E34" s="17">
        <v>303</v>
      </c>
      <c r="F34" s="2">
        <v>565</v>
      </c>
      <c r="G34" s="2">
        <v>172</v>
      </c>
      <c r="AB34" s="42">
        <v>45170</v>
      </c>
      <c r="AC34" s="17">
        <f>COUNTIFS(Atualizações!$D:$D,Dados!$AC$27,Atualizações!$C:$C,Dados!AB34)</f>
        <v>9</v>
      </c>
      <c r="AD34" s="17">
        <f>COUNTIFS(Atualizações!$D:$D,Dados!$AD$27,Atualizações!$C:$C,Dados!AB34)</f>
        <v>2</v>
      </c>
      <c r="AE34">
        <f t="shared" si="2"/>
        <v>7</v>
      </c>
      <c r="AG34" s="42">
        <v>45200</v>
      </c>
      <c r="AH34" s="17">
        <v>777</v>
      </c>
      <c r="AI34">
        <v>28</v>
      </c>
      <c r="AJ34">
        <v>749</v>
      </c>
      <c r="AK34">
        <v>28</v>
      </c>
    </row>
    <row r="35" spans="1:37" x14ac:dyDescent="0.35">
      <c r="A35" s="22">
        <v>45047</v>
      </c>
      <c r="B35" s="17">
        <v>742</v>
      </c>
      <c r="C35" s="17">
        <v>36</v>
      </c>
      <c r="D35" s="17">
        <v>401</v>
      </c>
      <c r="E35" s="17">
        <v>305</v>
      </c>
      <c r="F35" s="2">
        <v>569</v>
      </c>
      <c r="G35" s="2">
        <v>173</v>
      </c>
      <c r="J35" s="142" t="s">
        <v>6300</v>
      </c>
      <c r="K35" s="143"/>
      <c r="L35" s="143"/>
      <c r="M35" s="144"/>
      <c r="AB35" s="42">
        <v>45200</v>
      </c>
      <c r="AC35" s="17">
        <f>COUNTIFS(Atualizações!$D:$D,Dados!$AC$27,Atualizações!$C:$C,Dados!AB35)</f>
        <v>6</v>
      </c>
      <c r="AD35" s="17">
        <f>COUNTIFS(Atualizações!$D:$D,Dados!$AD$27,Atualizações!$C:$C,Dados!AB35)</f>
        <v>0</v>
      </c>
      <c r="AE35">
        <f t="shared" si="2"/>
        <v>6</v>
      </c>
      <c r="AG35" s="42">
        <v>45231</v>
      </c>
      <c r="AH35" s="17">
        <v>769</v>
      </c>
      <c r="AI35">
        <v>49</v>
      </c>
      <c r="AJ35">
        <v>720</v>
      </c>
      <c r="AK35">
        <v>49</v>
      </c>
    </row>
    <row r="36" spans="1:37" x14ac:dyDescent="0.35">
      <c r="A36" s="22">
        <v>45078</v>
      </c>
      <c r="B36" s="17">
        <v>742</v>
      </c>
      <c r="C36" s="17">
        <v>36</v>
      </c>
      <c r="D36" s="17">
        <v>400</v>
      </c>
      <c r="E36" s="17">
        <v>306</v>
      </c>
      <c r="F36" s="2">
        <v>568</v>
      </c>
      <c r="G36" s="2">
        <v>174</v>
      </c>
      <c r="J36" s="17" t="s">
        <v>119</v>
      </c>
      <c r="K36" s="17" t="s">
        <v>6295</v>
      </c>
      <c r="L36" s="17" t="s">
        <v>49</v>
      </c>
      <c r="M36" s="53" t="s">
        <v>6293</v>
      </c>
      <c r="AB36" s="42">
        <v>45231</v>
      </c>
      <c r="AC36" s="17">
        <f>COUNTIFS(Atualizações!$D:$D,Dados!$AC$27,Atualizações!$C:$C,Dados!AB36)</f>
        <v>5</v>
      </c>
      <c r="AD36" s="17">
        <f>COUNTIFS(Atualizações!$D:$D,Dados!$AD$27,Atualizações!$C:$C,Dados!AB36)</f>
        <v>13</v>
      </c>
      <c r="AE36">
        <f t="shared" si="2"/>
        <v>-8</v>
      </c>
      <c r="AG36" s="42">
        <v>45261</v>
      </c>
      <c r="AH36" s="17">
        <v>776</v>
      </c>
      <c r="AI36">
        <v>52</v>
      </c>
      <c r="AJ36">
        <v>724</v>
      </c>
      <c r="AK36">
        <v>52</v>
      </c>
    </row>
    <row r="37" spans="1:37" x14ac:dyDescent="0.35">
      <c r="A37" s="22">
        <v>45108</v>
      </c>
      <c r="B37" s="17">
        <v>751</v>
      </c>
      <c r="C37" s="17">
        <v>36</v>
      </c>
      <c r="D37" s="17">
        <v>409</v>
      </c>
      <c r="E37" s="17">
        <v>306</v>
      </c>
      <c r="F37" s="2">
        <v>580</v>
      </c>
      <c r="G37" s="2">
        <v>171</v>
      </c>
      <c r="J37" s="17">
        <f>COUNTIFS('Base Ativa'!R:R,Dados!Y21,'Base Ativa'!K:K,Dados!J36)+COUNTIFS('Base Ativa'!R:R,Dados!Y20,'Base Ativa'!K:K,Dados!J36)</f>
        <v>0</v>
      </c>
      <c r="K37" s="17">
        <f>M37-L37-J37</f>
        <v>797</v>
      </c>
      <c r="L37" s="17">
        <f>COUNTIFS('Base Ativa'!R:R,Dados!Y21,'Base Ativa'!K:K,Dados!L36)+COUNTIFS('Base Ativa'!R:R,Dados!Y20,'Base Ativa'!K:K,Dados!L36)</f>
        <v>0</v>
      </c>
      <c r="M37" s="53">
        <f>COUNTIF('Base Ativa'!R19:R977,'Base Ativa'!R13)+COUNTIF('Base Ativa'!R19:R977,'Base Ativa'!R15)</f>
        <v>797</v>
      </c>
      <c r="AB37" s="42">
        <v>45261</v>
      </c>
      <c r="AC37" s="17">
        <f>COUNTIFS(Atualizações!$D:$D,Dados!$AC$27,Atualizações!$C:$C,Dados!AB37)</f>
        <v>8</v>
      </c>
      <c r="AD37" s="17">
        <f>COUNTIFS(Atualizações!$D:$D,Dados!$AD$27,Atualizações!$C:$C,Dados!AB37)</f>
        <v>1</v>
      </c>
      <c r="AE37">
        <f t="shared" si="2"/>
        <v>7</v>
      </c>
      <c r="AG37" s="42">
        <v>45292</v>
      </c>
      <c r="AH37" s="17">
        <v>765</v>
      </c>
      <c r="AI37">
        <v>85</v>
      </c>
      <c r="AJ37">
        <v>680</v>
      </c>
      <c r="AK37">
        <v>85</v>
      </c>
    </row>
    <row r="38" spans="1:37" x14ac:dyDescent="0.35">
      <c r="A38" s="22">
        <v>45139</v>
      </c>
      <c r="B38" s="17">
        <v>760</v>
      </c>
      <c r="C38" s="17">
        <v>44</v>
      </c>
      <c r="D38" s="17">
        <v>409</v>
      </c>
      <c r="E38" s="17">
        <v>307</v>
      </c>
      <c r="F38" s="2">
        <v>591</v>
      </c>
      <c r="G38" s="2">
        <v>169</v>
      </c>
      <c r="AB38" s="42">
        <v>45292</v>
      </c>
      <c r="AC38" s="17">
        <v>1</v>
      </c>
      <c r="AD38" s="17">
        <v>12</v>
      </c>
      <c r="AE38">
        <f t="shared" si="2"/>
        <v>-11</v>
      </c>
      <c r="AG38" s="42">
        <v>45323</v>
      </c>
      <c r="AH38" s="17">
        <v>759</v>
      </c>
      <c r="AI38">
        <v>79</v>
      </c>
      <c r="AJ38">
        <v>680</v>
      </c>
      <c r="AK38">
        <v>79</v>
      </c>
    </row>
    <row r="39" spans="1:37" x14ac:dyDescent="0.35">
      <c r="A39" s="22">
        <v>45170</v>
      </c>
      <c r="B39" s="17">
        <v>763</v>
      </c>
      <c r="C39" s="17">
        <v>44</v>
      </c>
      <c r="D39" s="17">
        <v>408</v>
      </c>
      <c r="E39" s="17">
        <v>311</v>
      </c>
      <c r="F39" s="2">
        <v>592</v>
      </c>
      <c r="G39" s="2">
        <v>171</v>
      </c>
      <c r="J39" s="17" t="s">
        <v>216</v>
      </c>
      <c r="K39" s="43" t="s">
        <v>46</v>
      </c>
      <c r="L39" s="53" t="s">
        <v>6306</v>
      </c>
      <c r="M39" s="53" t="s">
        <v>6293</v>
      </c>
      <c r="AB39" s="42">
        <v>45323</v>
      </c>
      <c r="AC39" s="17">
        <v>4</v>
      </c>
      <c r="AD39" s="17">
        <v>11</v>
      </c>
      <c r="AE39">
        <f t="shared" si="2"/>
        <v>-7</v>
      </c>
      <c r="AG39" s="42">
        <v>45352</v>
      </c>
      <c r="AH39" s="17">
        <v>744</v>
      </c>
      <c r="AI39">
        <v>60</v>
      </c>
      <c r="AJ39">
        <v>684</v>
      </c>
      <c r="AK39">
        <v>60</v>
      </c>
    </row>
    <row r="40" spans="1:37" x14ac:dyDescent="0.35">
      <c r="A40" s="22">
        <v>45200</v>
      </c>
      <c r="B40" s="17">
        <v>768</v>
      </c>
      <c r="C40" s="17">
        <v>44</v>
      </c>
      <c r="D40" s="17">
        <v>408</v>
      </c>
      <c r="E40" s="17">
        <v>316</v>
      </c>
      <c r="F40" s="2">
        <v>597</v>
      </c>
      <c r="G40" s="2">
        <v>171</v>
      </c>
      <c r="J40" s="17">
        <f>COUNTIFS('Base Ativa'!R:R,Dados!Y21,'Base Ativa'!H:H,Dados!J39)+COUNTIFS('Base Ativa'!R:R,Dados!Y20,'Base Ativa'!H:H,Dados!J39)</f>
        <v>0</v>
      </c>
      <c r="K40" s="17">
        <f>COUNTIFS('Base Ativa'!$R:$R,Dados!$Y$10,'Base Ativa'!$H:$H,Dados!K39)+COUNTIFS('Base Ativa'!$R:$R,Dados!$Y$9,'Base Ativa'!$H:$H,Dados!K39)</f>
        <v>680</v>
      </c>
      <c r="L40" s="17">
        <f>COUNTIFS('Base Ativa'!$R:$R,Dados!$Y$10,'Base Ativa'!$H:$H,Dados!L39)+COUNTIFS('Base Ativa'!$R:$R,Dados!$Y$9,'Base Ativa'!$H:$H,Dados!L39)</f>
        <v>0</v>
      </c>
      <c r="M40" s="53">
        <f>SUM(J40:L40)</f>
        <v>680</v>
      </c>
      <c r="AB40" s="42">
        <v>45352</v>
      </c>
      <c r="AC40" s="17">
        <v>13</v>
      </c>
      <c r="AD40" s="17">
        <v>28</v>
      </c>
      <c r="AE40">
        <f t="shared" si="2"/>
        <v>-15</v>
      </c>
      <c r="AG40" s="42">
        <v>45383</v>
      </c>
      <c r="AH40" s="17">
        <v>748</v>
      </c>
      <c r="AI40">
        <v>52</v>
      </c>
      <c r="AJ40">
        <v>696</v>
      </c>
      <c r="AK40">
        <v>52</v>
      </c>
    </row>
    <row r="41" spans="1:37" x14ac:dyDescent="0.35">
      <c r="A41" s="22">
        <v>45231</v>
      </c>
      <c r="B41" s="17">
        <v>761</v>
      </c>
      <c r="C41" s="17">
        <v>45</v>
      </c>
      <c r="D41" s="17">
        <v>403</v>
      </c>
      <c r="E41" s="17">
        <v>313</v>
      </c>
      <c r="F41" s="2">
        <v>590</v>
      </c>
      <c r="G41" s="2">
        <v>171</v>
      </c>
      <c r="AB41" s="42">
        <v>45383</v>
      </c>
      <c r="AC41" s="17">
        <v>11</v>
      </c>
      <c r="AD41" s="17">
        <v>8</v>
      </c>
      <c r="AE41">
        <f t="shared" si="2"/>
        <v>3</v>
      </c>
      <c r="AG41" s="42">
        <v>45413</v>
      </c>
      <c r="AH41" s="17">
        <v>749</v>
      </c>
      <c r="AI41">
        <v>52</v>
      </c>
      <c r="AJ41">
        <v>697</v>
      </c>
      <c r="AK41">
        <v>52</v>
      </c>
    </row>
    <row r="42" spans="1:37" x14ac:dyDescent="0.35">
      <c r="A42" s="22">
        <v>45261</v>
      </c>
      <c r="B42" s="2">
        <v>768</v>
      </c>
      <c r="C42" s="2">
        <v>46</v>
      </c>
      <c r="D42" s="2">
        <v>407</v>
      </c>
      <c r="E42" s="2">
        <v>315</v>
      </c>
      <c r="F42" s="2">
        <v>595</v>
      </c>
      <c r="G42" s="2">
        <v>173</v>
      </c>
      <c r="J42" s="17" t="s">
        <v>66</v>
      </c>
      <c r="K42" s="17" t="s">
        <v>51</v>
      </c>
      <c r="L42" s="53" t="s">
        <v>6311</v>
      </c>
      <c r="Q42" s="2"/>
      <c r="V42"/>
      <c r="AG42" s="42">
        <v>45444</v>
      </c>
      <c r="AH42" s="17">
        <v>749</v>
      </c>
      <c r="AI42">
        <v>51</v>
      </c>
      <c r="AJ42">
        <v>698</v>
      </c>
      <c r="AK42">
        <v>51</v>
      </c>
    </row>
    <row r="43" spans="1:37" x14ac:dyDescent="0.35">
      <c r="A43" s="54">
        <v>45292</v>
      </c>
      <c r="B43" s="2">
        <v>765</v>
      </c>
      <c r="C43" s="2">
        <v>43</v>
      </c>
      <c r="D43" s="2">
        <v>409</v>
      </c>
      <c r="E43" s="2">
        <v>313</v>
      </c>
      <c r="F43" s="2">
        <v>595</v>
      </c>
      <c r="G43" s="2">
        <v>170</v>
      </c>
      <c r="J43" s="17">
        <f>COUNTIFS('Base Ativa'!$R:$R,Dados!$Y$10,'Base Ativa'!$M:$M,Dados!J42)+COUNTIFS('Base Ativa'!$R:$R,Dados!$Y$9,'Base Ativa'!$M:$M,Dados!J42)</f>
        <v>598</v>
      </c>
      <c r="K43" s="17">
        <f>COUNTIFS('Base Ativa'!$R:$R,Dados!$Y$10,'Base Ativa'!$M:$M,Dados!K42)+COUNTIFS('Base Ativa'!$R:$R,Dados!$Y$9,'Base Ativa'!$M:$M,Dados!K42)+COUNTIFS('Base Ativa'!$R:$R,Dados!Y20,'Base Ativa'!M:M,"Importado/reenvase local")++COUNTIFS('Base Ativa'!$R:$R,Dados!Y21,'Base Ativa'!M:M,"Importado/reenvase local")</f>
        <v>162</v>
      </c>
      <c r="L43" s="53">
        <f>SUM(J43:K43)</f>
        <v>760</v>
      </c>
      <c r="Q43" s="2"/>
      <c r="V43"/>
      <c r="AG43" s="42">
        <v>45474</v>
      </c>
      <c r="AH43" s="17">
        <v>752</v>
      </c>
      <c r="AI43">
        <v>50</v>
      </c>
      <c r="AJ43">
        <v>702</v>
      </c>
      <c r="AK43">
        <v>50</v>
      </c>
    </row>
    <row r="44" spans="1:37" x14ac:dyDescent="0.35">
      <c r="A44" s="54">
        <v>45323</v>
      </c>
      <c r="B44" s="2">
        <f>COUNTIF('Base Ativa'!$R$8:$R$966,'Base Ativa'!$R$2)+COUNTIF('Base Ativa'!$R$8:$R$966,'Base Ativa'!$R$4)</f>
        <v>807</v>
      </c>
      <c r="C44" s="2">
        <f>COUNTIFS('Base Ativa'!R:R,Dados!$Y$10,'Base Ativa'!K:K,Dados!$J$25)+COUNTIFS('Base Ativa'!R:R,Dados!$Y$9,'Base Ativa'!K:K,Dados!$J$25)</f>
        <v>29</v>
      </c>
      <c r="D44" s="2">
        <f>B44-E44-C44</f>
        <v>468</v>
      </c>
      <c r="E44" s="2">
        <f>COUNTIFS('Base Ativa'!R:R,Dados!$Y$10,'Base Ativa'!K:K,Dados!$L$25)+COUNTIFS('Base Ativa'!R:R,Dados!$Y$9,'Base Ativa'!K:K,Dados!$L$25)</f>
        <v>310</v>
      </c>
      <c r="F44" s="2">
        <f>COUNTIFS('Base Ativa'!R:R,Dados!$Y$10,'Base Ativa'!M:M,Dados!$F$2)+COUNTIFS('Base Ativa'!R:R,Dados!$Y$9,'Base Ativa'!M:M,Dados!$F$2)</f>
        <v>598</v>
      </c>
      <c r="G44" s="2">
        <f>COUNTIFS('Base Ativa'!R:R,Dados!$Y$10,'Base Ativa'!M:M,Dados!$G$2)+COUNTIFS('Base Ativa'!R:R,Dados!$Y$9,'Base Ativa'!M:M,Dados!G2)+COUNTIFS('Base Ativa'!R:R,Dados!$Y$9,'Base Ativa'!M:M,"Importado/reenvase local")</f>
        <v>170</v>
      </c>
      <c r="H44" s="2" t="s">
        <v>6312</v>
      </c>
      <c r="Q44" s="2"/>
      <c r="V44"/>
      <c r="AB44" t="s">
        <v>6307</v>
      </c>
      <c r="AC44" t="s">
        <v>6313</v>
      </c>
      <c r="AD44" t="s">
        <v>6309</v>
      </c>
      <c r="AG44" s="42">
        <v>45505</v>
      </c>
      <c r="AH44" s="98">
        <v>758</v>
      </c>
      <c r="AI44">
        <v>52</v>
      </c>
      <c r="AJ44">
        <v>705</v>
      </c>
      <c r="AK44">
        <v>52</v>
      </c>
    </row>
    <row r="45" spans="1:37" x14ac:dyDescent="0.35">
      <c r="A45" s="54"/>
      <c r="Q45" s="2"/>
      <c r="V45"/>
      <c r="AB45" s="42">
        <v>45047</v>
      </c>
      <c r="AC45" s="17">
        <v>9</v>
      </c>
      <c r="AD45" s="17"/>
      <c r="AE45" s="17"/>
      <c r="AG45" s="42">
        <v>45536</v>
      </c>
      <c r="AH45" s="98">
        <v>756</v>
      </c>
      <c r="AI45">
        <v>50</v>
      </c>
      <c r="AJ45">
        <v>706</v>
      </c>
      <c r="AK45">
        <v>50</v>
      </c>
    </row>
    <row r="46" spans="1:37" x14ac:dyDescent="0.35">
      <c r="Q46" s="2"/>
      <c r="V46"/>
      <c r="AB46" s="42">
        <v>45078</v>
      </c>
      <c r="AC46" s="17">
        <v>4</v>
      </c>
      <c r="AD46" s="17">
        <v>-2</v>
      </c>
      <c r="AE46" s="17"/>
      <c r="AG46" s="42">
        <v>45566</v>
      </c>
      <c r="AH46" s="98">
        <v>755</v>
      </c>
      <c r="AI46">
        <v>49</v>
      </c>
      <c r="AJ46">
        <v>706</v>
      </c>
      <c r="AK46">
        <v>49</v>
      </c>
    </row>
    <row r="47" spans="1:37" x14ac:dyDescent="0.35">
      <c r="Q47" s="2"/>
      <c r="V47"/>
      <c r="AB47" s="42">
        <v>45108</v>
      </c>
      <c r="AC47" s="17">
        <v>17</v>
      </c>
      <c r="AD47" s="17">
        <v>-9</v>
      </c>
      <c r="AE47" s="17"/>
      <c r="AG47" s="42">
        <v>45597</v>
      </c>
      <c r="AH47" s="98">
        <v>760</v>
      </c>
      <c r="AI47">
        <v>49</v>
      </c>
      <c r="AJ47">
        <v>711</v>
      </c>
      <c r="AK47">
        <v>49</v>
      </c>
    </row>
    <row r="48" spans="1:37" x14ac:dyDescent="0.35">
      <c r="Q48" s="2"/>
      <c r="V48"/>
      <c r="AB48" s="42">
        <v>45139</v>
      </c>
      <c r="AC48" s="17">
        <v>8</v>
      </c>
      <c r="AD48" s="17"/>
      <c r="AE48" s="17"/>
      <c r="AG48" s="42">
        <v>45627</v>
      </c>
      <c r="AH48" s="98">
        <v>760</v>
      </c>
      <c r="AI48">
        <v>47</v>
      </c>
      <c r="AJ48">
        <v>713</v>
      </c>
      <c r="AK48">
        <v>47</v>
      </c>
    </row>
    <row r="49" spans="5:37" x14ac:dyDescent="0.35">
      <c r="Q49" s="2"/>
      <c r="V49"/>
      <c r="AB49" s="42">
        <v>45170</v>
      </c>
      <c r="AC49" s="17">
        <v>9</v>
      </c>
      <c r="AD49" s="17">
        <v>-2</v>
      </c>
      <c r="AE49" s="17"/>
      <c r="AG49" s="42">
        <v>45658</v>
      </c>
      <c r="AH49" s="98">
        <v>779</v>
      </c>
      <c r="AI49">
        <v>47</v>
      </c>
      <c r="AJ49">
        <v>732</v>
      </c>
      <c r="AK49">
        <v>47</v>
      </c>
    </row>
    <row r="50" spans="5:37" x14ac:dyDescent="0.35">
      <c r="E50" s="44"/>
      <c r="F50" s="44"/>
      <c r="G50" s="44"/>
      <c r="H50" s="44"/>
      <c r="I50" s="44"/>
      <c r="Q50" s="2"/>
      <c r="V50"/>
      <c r="AB50" s="42">
        <v>45200</v>
      </c>
      <c r="AC50" s="17">
        <v>6</v>
      </c>
      <c r="AD50" s="17"/>
      <c r="AE50" s="17"/>
      <c r="AG50" s="42">
        <v>45689</v>
      </c>
      <c r="AH50" s="98">
        <v>795</v>
      </c>
      <c r="AI50">
        <v>47</v>
      </c>
      <c r="AJ50">
        <v>748</v>
      </c>
      <c r="AK50">
        <v>47</v>
      </c>
    </row>
    <row r="51" spans="5:37" x14ac:dyDescent="0.35">
      <c r="E51" s="14"/>
      <c r="F51" s="14"/>
      <c r="G51" s="14"/>
      <c r="H51" s="14"/>
      <c r="I51" s="14"/>
      <c r="Q51" s="2"/>
      <c r="V51"/>
      <c r="AB51" s="42">
        <v>45231</v>
      </c>
      <c r="AC51" s="17">
        <v>5</v>
      </c>
      <c r="AD51" s="17">
        <v>-13</v>
      </c>
      <c r="AE51" s="17"/>
      <c r="AG51" s="42">
        <v>45717</v>
      </c>
      <c r="AH51" s="98">
        <v>775</v>
      </c>
      <c r="AI51">
        <v>45</v>
      </c>
      <c r="AJ51">
        <v>730</v>
      </c>
      <c r="AK51">
        <v>45</v>
      </c>
    </row>
    <row r="52" spans="5:37" x14ac:dyDescent="0.35">
      <c r="E52" s="14"/>
      <c r="F52" s="14"/>
      <c r="G52" s="14"/>
      <c r="H52" s="14"/>
      <c r="I52" s="14"/>
      <c r="Q52" s="2"/>
      <c r="V52"/>
      <c r="AB52" s="42">
        <v>45261</v>
      </c>
      <c r="AC52" s="17">
        <v>8</v>
      </c>
      <c r="AD52" s="17">
        <v>-1</v>
      </c>
      <c r="AE52" s="17"/>
      <c r="AG52" s="42">
        <v>45748</v>
      </c>
    </row>
    <row r="53" spans="5:37" x14ac:dyDescent="0.35">
      <c r="Q53" s="2"/>
      <c r="V53"/>
      <c r="AB53" s="42">
        <v>45292</v>
      </c>
      <c r="AC53" s="17">
        <v>1</v>
      </c>
      <c r="AD53" s="17">
        <v>-12</v>
      </c>
      <c r="AE53" s="17"/>
    </row>
    <row r="54" spans="5:37" x14ac:dyDescent="0.35">
      <c r="Q54" s="2"/>
      <c r="V54"/>
      <c r="AB54" s="42">
        <v>45323</v>
      </c>
      <c r="AC54" s="17">
        <v>4</v>
      </c>
      <c r="AD54" s="17">
        <v>-11</v>
      </c>
      <c r="AE54" s="17"/>
    </row>
    <row r="55" spans="5:37" x14ac:dyDescent="0.35">
      <c r="Q55" s="2"/>
      <c r="V55"/>
      <c r="AB55" s="42">
        <v>45352</v>
      </c>
      <c r="AC55" s="17">
        <v>13</v>
      </c>
      <c r="AD55" s="17">
        <v>-28</v>
      </c>
      <c r="AE55" s="17"/>
    </row>
    <row r="56" spans="5:37" x14ac:dyDescent="0.35">
      <c r="Q56" s="2"/>
      <c r="V56"/>
      <c r="AB56" s="42">
        <v>45383</v>
      </c>
      <c r="AC56" s="17">
        <v>12</v>
      </c>
      <c r="AD56" s="17">
        <v>-8</v>
      </c>
      <c r="AE56" s="17"/>
    </row>
    <row r="57" spans="5:37" x14ac:dyDescent="0.35">
      <c r="Q57" s="2"/>
      <c r="V57"/>
      <c r="AB57" s="42">
        <v>45413</v>
      </c>
      <c r="AC57" s="17">
        <v>1</v>
      </c>
      <c r="AD57" s="17">
        <v>0</v>
      </c>
      <c r="AE57" s="2"/>
    </row>
    <row r="58" spans="5:37" x14ac:dyDescent="0.35">
      <c r="Q58" s="2"/>
      <c r="V58"/>
      <c r="AB58" s="42">
        <v>45444</v>
      </c>
      <c r="AC58" s="17">
        <v>1</v>
      </c>
      <c r="AD58" s="17">
        <v>-1</v>
      </c>
      <c r="AE58" s="2"/>
    </row>
    <row r="59" spans="5:37" x14ac:dyDescent="0.35">
      <c r="Q59" s="2"/>
      <c r="V59"/>
      <c r="AB59" s="42">
        <v>45474</v>
      </c>
      <c r="AC59" s="17">
        <v>4</v>
      </c>
      <c r="AD59" s="17">
        <v>-5</v>
      </c>
      <c r="AE59" s="2"/>
    </row>
    <row r="60" spans="5:37" x14ac:dyDescent="0.35">
      <c r="Q60" s="2"/>
      <c r="V60"/>
      <c r="AB60" s="42">
        <v>45505</v>
      </c>
      <c r="AC60" s="17">
        <v>3</v>
      </c>
      <c r="AD60" s="17">
        <v>-2</v>
      </c>
      <c r="AE60" s="2"/>
    </row>
    <row r="61" spans="5:37" x14ac:dyDescent="0.35">
      <c r="Q61" s="2"/>
      <c r="V61"/>
      <c r="AB61" s="42">
        <v>45536</v>
      </c>
      <c r="AC61" s="17">
        <v>1</v>
      </c>
      <c r="AD61" s="17">
        <v>-3</v>
      </c>
      <c r="AE61" s="2"/>
    </row>
    <row r="62" spans="5:37" x14ac:dyDescent="0.35">
      <c r="Q62" s="2"/>
      <c r="V62"/>
      <c r="AB62" s="42">
        <v>45566</v>
      </c>
      <c r="AC62" s="17">
        <v>1</v>
      </c>
      <c r="AD62" s="17">
        <v>-2</v>
      </c>
      <c r="AE62" s="2"/>
    </row>
    <row r="63" spans="5:37" x14ac:dyDescent="0.35">
      <c r="Q63" s="2"/>
      <c r="V63"/>
      <c r="AB63" s="42">
        <v>45597</v>
      </c>
      <c r="AC63" s="17">
        <v>5</v>
      </c>
      <c r="AD63" s="17">
        <v>0</v>
      </c>
      <c r="AE63" s="2"/>
    </row>
    <row r="64" spans="5:37" x14ac:dyDescent="0.35">
      <c r="Q64" s="2"/>
      <c r="V64"/>
      <c r="AB64" s="42">
        <v>45627</v>
      </c>
      <c r="AC64" s="17">
        <v>1</v>
      </c>
      <c r="AD64" s="17">
        <v>-1</v>
      </c>
      <c r="AE64" s="2"/>
    </row>
    <row r="65" spans="11:31" x14ac:dyDescent="0.35">
      <c r="Q65" s="2"/>
      <c r="V65"/>
      <c r="AB65" s="42">
        <v>45658</v>
      </c>
      <c r="AC65" s="17">
        <v>19</v>
      </c>
      <c r="AD65" s="17"/>
      <c r="AE65" s="2"/>
    </row>
    <row r="66" spans="11:31" x14ac:dyDescent="0.35">
      <c r="Q66" s="2"/>
      <c r="V66"/>
      <c r="AB66" s="42">
        <v>45689</v>
      </c>
      <c r="AC66" s="17">
        <v>16</v>
      </c>
      <c r="AD66" s="17"/>
      <c r="AE66" s="2"/>
    </row>
    <row r="67" spans="11:31" x14ac:dyDescent="0.35">
      <c r="Q67" s="2"/>
      <c r="V67"/>
      <c r="AB67" s="42">
        <v>45717</v>
      </c>
      <c r="AC67" s="17"/>
      <c r="AD67" s="17">
        <v>-18</v>
      </c>
      <c r="AE67" s="2"/>
    </row>
    <row r="68" spans="11:31" x14ac:dyDescent="0.35">
      <c r="Q68" s="2"/>
      <c r="V68"/>
      <c r="AB68" s="42">
        <v>45748</v>
      </c>
      <c r="AC68" s="17"/>
      <c r="AD68" s="17"/>
      <c r="AE68" s="2"/>
    </row>
    <row r="69" spans="11:31" x14ac:dyDescent="0.35">
      <c r="Q69" s="2"/>
      <c r="V69"/>
      <c r="AB69" s="42"/>
      <c r="AC69" s="2"/>
      <c r="AD69" s="2"/>
      <c r="AE69" s="2"/>
    </row>
    <row r="70" spans="11:31" x14ac:dyDescent="0.35">
      <c r="Q70" s="2"/>
      <c r="V70"/>
      <c r="AB70" s="42"/>
      <c r="AC70" s="2"/>
      <c r="AD70" s="2"/>
      <c r="AE70" s="2"/>
    </row>
    <row r="72" spans="11:31" x14ac:dyDescent="0.35">
      <c r="L72" s="44"/>
      <c r="AB72" t="s">
        <v>6307</v>
      </c>
      <c r="AC72" t="s">
        <v>6313</v>
      </c>
      <c r="AD72" t="s">
        <v>6309</v>
      </c>
    </row>
    <row r="73" spans="11:31" x14ac:dyDescent="0.35">
      <c r="K73" s="7"/>
      <c r="L73" s="7"/>
      <c r="AB73" s="42">
        <v>45017</v>
      </c>
      <c r="AC73" s="17"/>
      <c r="AD73" s="17"/>
    </row>
    <row r="74" spans="11:31" x14ac:dyDescent="0.35">
      <c r="K74" s="7"/>
      <c r="L74" s="7"/>
      <c r="M74" s="7"/>
      <c r="N74" s="7"/>
      <c r="AB74" s="42">
        <v>45047</v>
      </c>
      <c r="AC74" s="17">
        <f>COUNTIFS(Atualizações!$D:$D,Dados!$AC$27,Atualizações!$C:$C,Dados!AB74)</f>
        <v>9</v>
      </c>
      <c r="AD74" s="17"/>
    </row>
    <row r="75" spans="11:31" x14ac:dyDescent="0.35">
      <c r="K75" s="7"/>
      <c r="L75" s="7"/>
      <c r="M75" s="7"/>
      <c r="N75" s="7"/>
      <c r="AB75" s="42">
        <v>45078</v>
      </c>
      <c r="AC75" s="17">
        <f>COUNTIFS(Atualizações!$D:$D,Dados!$AC$27,Atualizações!$C:$C,Dados!AB75)</f>
        <v>4</v>
      </c>
      <c r="AD75" s="17">
        <f>COUNTIFS(Atualizações!$D:$D,Dados!$AD$27,Atualizações!$C:$C,Dados!AB75)</f>
        <v>2</v>
      </c>
    </row>
    <row r="76" spans="11:31" x14ac:dyDescent="0.35">
      <c r="AB76" s="42">
        <v>45108</v>
      </c>
      <c r="AC76" s="17">
        <f>COUNTIFS(Atualizações!$D:$D,Dados!$AC$27,Atualizações!$C:$C,Dados!AB76)</f>
        <v>17</v>
      </c>
      <c r="AD76" s="17">
        <f>COUNTIFS(Atualizações!$D:$D,Dados!$AD$27,Atualizações!$C:$C,Dados!AB76)</f>
        <v>9</v>
      </c>
    </row>
    <row r="77" spans="11:31" x14ac:dyDescent="0.35">
      <c r="AB77" s="42">
        <v>45139</v>
      </c>
      <c r="AC77" s="17">
        <f>COUNTIFS(Atualizações!$D:$D,Dados!$AC$27,Atualizações!$C:$C,Dados!AB77)</f>
        <v>8</v>
      </c>
      <c r="AD77" s="17"/>
    </row>
    <row r="78" spans="11:31" x14ac:dyDescent="0.35">
      <c r="AB78" s="42">
        <v>45170</v>
      </c>
      <c r="AC78" s="17">
        <f>COUNTIFS(Atualizações!$D:$D,Dados!$AC$27,Atualizações!$C:$C,Dados!AB78)</f>
        <v>9</v>
      </c>
      <c r="AD78" s="17">
        <f>COUNTIFS(Atualizações!$D:$D,Dados!$AD$27,Atualizações!$C:$C,Dados!AB78)</f>
        <v>2</v>
      </c>
    </row>
    <row r="79" spans="11:31" x14ac:dyDescent="0.35">
      <c r="AB79" s="42">
        <v>45200</v>
      </c>
      <c r="AC79" s="17">
        <f>COUNTIFS(Atualizações!$D:$D,Dados!$AC$27,Atualizações!$C:$C,Dados!AB79)</f>
        <v>6</v>
      </c>
      <c r="AD79" s="17"/>
    </row>
    <row r="80" spans="11:31" x14ac:dyDescent="0.35">
      <c r="L80" s="7"/>
      <c r="M80" s="7"/>
      <c r="AB80" s="42">
        <v>45231</v>
      </c>
      <c r="AC80" s="17">
        <f>COUNTIFS(Atualizações!$D:$D,Dados!$AC$27,Atualizações!$C:$C,Dados!AB80)</f>
        <v>5</v>
      </c>
      <c r="AD80" s="17">
        <f>COUNTIFS(Atualizações!$D:$D,Dados!$AD$27,Atualizações!$C:$C,Dados!AB80)</f>
        <v>13</v>
      </c>
    </row>
    <row r="81" spans="12:31" x14ac:dyDescent="0.35">
      <c r="L81" s="2"/>
      <c r="M81" s="2"/>
      <c r="AB81" s="42">
        <v>45261</v>
      </c>
      <c r="AC81" s="17">
        <f>COUNTIFS(Atualizações!$D:$D,Dados!$AC$27,Atualizações!$C:$C,Dados!AB81)</f>
        <v>8</v>
      </c>
      <c r="AD81" s="17">
        <f>COUNTIFS(Atualizações!$D:$D,Dados!$AD$27,Atualizações!$C:$C,Dados!AB81)</f>
        <v>1</v>
      </c>
    </row>
    <row r="82" spans="12:31" x14ac:dyDescent="0.35">
      <c r="AB82" s="42">
        <v>45292</v>
      </c>
      <c r="AC82" s="2">
        <v>1</v>
      </c>
      <c r="AD82" s="2">
        <v>12</v>
      </c>
    </row>
    <row r="83" spans="12:31" x14ac:dyDescent="0.35">
      <c r="AB83" s="42">
        <v>45323</v>
      </c>
      <c r="AC83" s="2">
        <v>4</v>
      </c>
      <c r="AD83" s="2">
        <v>11</v>
      </c>
      <c r="AE83" s="17"/>
    </row>
    <row r="84" spans="12:31" x14ac:dyDescent="0.35">
      <c r="AB84" s="42">
        <v>45352</v>
      </c>
      <c r="AC84" s="2">
        <v>13</v>
      </c>
      <c r="AD84" s="2">
        <v>28</v>
      </c>
      <c r="AE84" s="17"/>
    </row>
  </sheetData>
  <autoFilter ref="A2:E41" xr:uid="{D15D390C-6B17-4FA6-A644-21C923F8B3CF}"/>
  <mergeCells count="6">
    <mergeCell ref="J35:M35"/>
    <mergeCell ref="A1:E1"/>
    <mergeCell ref="K1:L1"/>
    <mergeCell ref="Z4:AG4"/>
    <mergeCell ref="AI4:AY4"/>
    <mergeCell ref="J24:M24"/>
  </mergeCells>
  <pageMargins left="0.7" right="0.7" top="0.75" bottom="0.75" header="0.3" footer="0.3"/>
  <pageSetup paperSize="9" orientation="portrait" r:id="rId4"/>
  <headerFooter>
    <oddFooter>&amp;L_x000D_&amp;1#&amp;"Calibri"&amp;10&amp;K000000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A67D-BCF5-44AF-AA0C-948E891CAE5E}">
  <sheetPr codeName="Planilha2"/>
  <dimension ref="A1:XDZ908"/>
  <sheetViews>
    <sheetView showGridLines="0" zoomScale="90" zoomScaleNormal="90" workbookViewId="0">
      <pane xSplit="4" ySplit="7" topLeftCell="M30" activePane="bottomRight" state="frozen"/>
      <selection pane="topRight" activeCell="E1" sqref="E1"/>
      <selection pane="bottomLeft" activeCell="A8" sqref="A8"/>
      <selection pane="bottomRight" activeCell="Z30" sqref="Z30"/>
    </sheetView>
  </sheetViews>
  <sheetFormatPr defaultColWidth="8.54296875" defaultRowHeight="14.5" outlineLevelCol="1" x14ac:dyDescent="0.35"/>
  <cols>
    <col min="1" max="1" width="3.453125" style="7" customWidth="1"/>
    <col min="2" max="2" width="21.1796875" style="7" bestFit="1" customWidth="1"/>
    <col min="3" max="3" width="8.54296875" style="7" customWidth="1"/>
    <col min="4" max="4" width="39.453125" style="7" bestFit="1" customWidth="1"/>
    <col min="5" max="5" width="10.54296875" style="99" customWidth="1"/>
    <col min="6" max="6" width="38.453125" style="7" customWidth="1"/>
    <col min="7" max="7" width="11.1796875" style="7" customWidth="1"/>
    <col min="8" max="8" width="8.453125" style="7" customWidth="1"/>
    <col min="9" max="9" width="10.54296875" style="3" customWidth="1"/>
    <col min="10" max="10" width="15.54296875" style="3" customWidth="1"/>
    <col min="11" max="11" width="12.453125" style="7" customWidth="1"/>
    <col min="12" max="12" width="10" style="7" customWidth="1"/>
    <col min="13" max="13" width="20.81640625" style="3" bestFit="1" customWidth="1"/>
    <col min="14" max="14" width="6.453125" style="7" customWidth="1"/>
    <col min="15" max="15" width="18.54296875" style="7" customWidth="1"/>
    <col min="16" max="17" width="9.453125" style="16" customWidth="1"/>
    <col min="18" max="18" width="16.453125" style="7" customWidth="1"/>
    <col min="19" max="19" width="20.453125" style="7" customWidth="1" outlineLevel="1"/>
    <col min="20" max="20" width="21.54296875" style="7" customWidth="1"/>
    <col min="21" max="21" width="12.54296875" style="7" customWidth="1" outlineLevel="1"/>
    <col min="22" max="22" width="34.453125" style="7" customWidth="1" outlineLevel="1"/>
    <col min="23" max="23" width="8.54296875" style="7"/>
    <col min="24" max="24" width="11" style="7" customWidth="1" outlineLevel="1"/>
    <col min="25" max="25" width="20.453125" style="7" customWidth="1" outlineLevel="1"/>
    <col min="26" max="26" width="21.54296875" style="7" customWidth="1" outlineLevel="1"/>
    <col min="27" max="27" width="9.453125" style="7" customWidth="1" outlineLevel="1"/>
    <col min="28" max="28" width="10.54296875" style="7" customWidth="1" outlineLevel="1"/>
    <col min="29" max="29" width="19" style="7" bestFit="1" customWidth="1"/>
    <col min="30" max="30" width="14.453125" style="7" customWidth="1"/>
    <col min="31" max="31" width="30.453125" style="7" bestFit="1" customWidth="1"/>
    <col min="32" max="32" width="15" style="7" customWidth="1"/>
    <col min="33" max="33" width="14.54296875" style="3" customWidth="1"/>
    <col min="34" max="34" width="40.453125" style="7" hidden="1" customWidth="1"/>
    <col min="35" max="35" width="19.453125" style="7" bestFit="1" customWidth="1"/>
    <col min="36" max="36" width="37.453125" style="7" bestFit="1" customWidth="1"/>
    <col min="37" max="37" width="13.81640625" style="7" bestFit="1" customWidth="1"/>
    <col min="38" max="16384" width="8.54296875" style="7"/>
  </cols>
  <sheetData>
    <row r="1" spans="2:37" ht="4.5" customHeight="1" x14ac:dyDescent="0.35"/>
    <row r="2" spans="2:37" ht="12.65" customHeight="1" x14ac:dyDescent="0.35">
      <c r="B2" s="139"/>
      <c r="C2" s="23"/>
      <c r="D2" s="23"/>
      <c r="F2" s="24"/>
      <c r="G2" s="24"/>
      <c r="P2" s="7"/>
      <c r="Q2" s="7"/>
      <c r="R2" s="26" t="s">
        <v>1</v>
      </c>
      <c r="S2" s="29" t="s">
        <v>2</v>
      </c>
      <c r="V2" s="8"/>
    </row>
    <row r="3" spans="2:37" ht="12.65" customHeight="1" x14ac:dyDescent="0.35">
      <c r="B3" s="139"/>
      <c r="C3" s="23"/>
      <c r="D3" s="23"/>
      <c r="P3" s="7"/>
      <c r="Q3" s="7"/>
      <c r="R3" s="108" t="s">
        <v>3</v>
      </c>
      <c r="S3" s="29" t="s">
        <v>4</v>
      </c>
      <c r="V3" s="8"/>
      <c r="AD3" s="100" t="s">
        <v>5</v>
      </c>
      <c r="AE3" s="100" t="s">
        <v>5</v>
      </c>
      <c r="AG3" s="133"/>
      <c r="AJ3" s="101"/>
      <c r="AK3" s="101"/>
    </row>
    <row r="4" spans="2:37" ht="12.65" customHeight="1" x14ac:dyDescent="0.35">
      <c r="B4" s="139"/>
      <c r="C4" s="23"/>
      <c r="D4" s="23"/>
      <c r="L4" s="30"/>
      <c r="P4" s="7"/>
      <c r="Q4" s="7"/>
      <c r="R4" s="28" t="s">
        <v>6</v>
      </c>
      <c r="S4" s="29" t="s">
        <v>7</v>
      </c>
      <c r="V4" s="8"/>
      <c r="Z4" s="24"/>
      <c r="AA4" s="24"/>
      <c r="AB4" s="24" t="str">
        <f>RIGHT(AC4,4)</f>
        <v/>
      </c>
      <c r="AC4" s="24"/>
    </row>
    <row r="5" spans="2:37" ht="12.65" customHeight="1" x14ac:dyDescent="0.35">
      <c r="B5" s="23"/>
      <c r="C5" s="23"/>
      <c r="D5" s="23"/>
      <c r="F5" s="102"/>
      <c r="G5" s="102"/>
      <c r="P5" s="7"/>
      <c r="Q5" s="7"/>
      <c r="U5" s="8"/>
      <c r="V5" s="8"/>
      <c r="AE5" s="103"/>
      <c r="AF5" s="103"/>
    </row>
    <row r="6" spans="2:37" ht="12.65" customHeight="1" x14ac:dyDescent="0.35">
      <c r="I6" s="7"/>
      <c r="J6" s="7"/>
      <c r="S6" s="147" t="s">
        <v>8</v>
      </c>
      <c r="T6" s="147"/>
      <c r="U6" s="147" t="s">
        <v>9</v>
      </c>
      <c r="V6" s="147"/>
      <c r="W6" s="147"/>
      <c r="X6" s="147" t="s">
        <v>10</v>
      </c>
      <c r="Y6" s="147"/>
      <c r="Z6" s="147"/>
      <c r="AA6" s="147"/>
      <c r="AB6" s="147"/>
      <c r="AC6" s="147"/>
      <c r="AD6" s="104"/>
      <c r="AE6" s="104"/>
      <c r="AF6" s="104"/>
      <c r="AG6" s="105"/>
    </row>
    <row r="7" spans="2:37" s="9" customFormat="1" ht="27.75" customHeight="1" x14ac:dyDescent="0.35">
      <c r="B7" s="31" t="s">
        <v>12</v>
      </c>
      <c r="C7" s="31" t="s">
        <v>13</v>
      </c>
      <c r="D7" s="31" t="s">
        <v>14</v>
      </c>
      <c r="E7" s="65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2" t="s">
        <v>25</v>
      </c>
      <c r="P7" s="32" t="s">
        <v>26</v>
      </c>
      <c r="Q7" s="32" t="s">
        <v>27</v>
      </c>
      <c r="R7" s="31" t="s">
        <v>28</v>
      </c>
      <c r="S7" s="35" t="s">
        <v>29</v>
      </c>
      <c r="T7" s="35" t="s">
        <v>30</v>
      </c>
      <c r="U7" s="34" t="s">
        <v>31</v>
      </c>
      <c r="V7" s="34" t="s">
        <v>32</v>
      </c>
      <c r="W7" s="34" t="s">
        <v>9</v>
      </c>
      <c r="X7" s="35" t="s">
        <v>33</v>
      </c>
      <c r="Y7" s="35" t="s">
        <v>34</v>
      </c>
      <c r="Z7" s="35" t="s">
        <v>6944</v>
      </c>
      <c r="AA7" s="35" t="s">
        <v>36</v>
      </c>
      <c r="AB7" s="35" t="s">
        <v>37</v>
      </c>
      <c r="AC7" s="35" t="s">
        <v>38</v>
      </c>
      <c r="AD7" s="107" t="s">
        <v>39</v>
      </c>
      <c r="AE7" s="107" t="s">
        <v>40</v>
      </c>
      <c r="AF7" s="107" t="s">
        <v>41</v>
      </c>
      <c r="AG7" s="107" t="s">
        <v>42</v>
      </c>
      <c r="AH7" s="107" t="s">
        <v>6738</v>
      </c>
      <c r="AI7" s="107" t="s">
        <v>6755</v>
      </c>
      <c r="AJ7" s="107" t="s">
        <v>6796</v>
      </c>
      <c r="AK7" s="107" t="s">
        <v>6797</v>
      </c>
    </row>
    <row r="8" spans="2:37" s="14" customFormat="1" ht="13" hidden="1" x14ac:dyDescent="0.35">
      <c r="B8" s="24">
        <v>90316801</v>
      </c>
      <c r="C8" s="24" t="str">
        <f>RIGHT(B8,3)</f>
        <v>801</v>
      </c>
      <c r="D8" s="24" t="s">
        <v>2533</v>
      </c>
      <c r="E8" s="24">
        <v>90316801</v>
      </c>
      <c r="F8" s="24" t="s">
        <v>2533</v>
      </c>
      <c r="G8" s="122">
        <f>IF(VLOOKUP(Tabela2[[#This Row],[SKU]],[10]Volume!$A:$E,5,0)&lt;0,0,VLOOKUP(Tabela2[[#This Row],[SKU]],[10]Volume!$A:$E,5,0))</f>
        <v>0</v>
      </c>
      <c r="H8" s="24" t="s">
        <v>2524</v>
      </c>
      <c r="I8" s="24" t="s">
        <v>79</v>
      </c>
      <c r="J8" s="24" t="s">
        <v>79</v>
      </c>
      <c r="K8" s="24" t="s">
        <v>2525</v>
      </c>
      <c r="L8" s="24" t="s">
        <v>65</v>
      </c>
      <c r="M8" s="24" t="s">
        <v>54</v>
      </c>
      <c r="N8" s="24" t="s">
        <v>67</v>
      </c>
      <c r="O8" s="48"/>
      <c r="P8" s="24" t="s">
        <v>54</v>
      </c>
      <c r="Q8" s="25"/>
      <c r="R8" s="26" t="s">
        <v>1</v>
      </c>
      <c r="S8" s="24"/>
      <c r="T8" s="24"/>
      <c r="U8" s="24"/>
      <c r="V8" s="40"/>
      <c r="W8" s="24"/>
      <c r="X8" s="24"/>
      <c r="Z8" s="24" t="str">
        <f>LEFT(AC8,8)</f>
        <v/>
      </c>
      <c r="AA8" s="24" t="str">
        <f>LEFT(RIGHT(AC8,10),6)</f>
        <v/>
      </c>
      <c r="AB8" s="24" t="str">
        <f>RIGHT(AC8,4)</f>
        <v/>
      </c>
      <c r="AC8" s="24"/>
      <c r="AD8" s="24" t="s">
        <v>6351</v>
      </c>
      <c r="AE8" s="24" t="s">
        <v>44</v>
      </c>
      <c r="AF8" s="24" t="s">
        <v>44</v>
      </c>
      <c r="AG8" s="24" t="s">
        <v>2543</v>
      </c>
      <c r="AH8" s="24" t="str">
        <f t="shared" ref="AH8:AH18" si="0">F8</f>
        <v>150N - Óleo Básico</v>
      </c>
      <c r="AI8" s="24" t="s">
        <v>3016</v>
      </c>
      <c r="AJ8" s="24" t="s">
        <v>44</v>
      </c>
      <c r="AK8" s="24" t="s">
        <v>44</v>
      </c>
    </row>
    <row r="9" spans="2:37" s="14" customFormat="1" ht="13" hidden="1" x14ac:dyDescent="0.35">
      <c r="B9" s="24">
        <v>90317801</v>
      </c>
      <c r="C9" s="24" t="str">
        <f>RIGHT(B9,3)</f>
        <v>801</v>
      </c>
      <c r="D9" s="24" t="s">
        <v>2541</v>
      </c>
      <c r="E9" s="24">
        <v>90317801</v>
      </c>
      <c r="F9" s="24" t="s">
        <v>2541</v>
      </c>
      <c r="G9" s="122">
        <f>IF(VLOOKUP(Tabela2[[#This Row],[SKU]],[10]Volume!$A:$E,5,0)&lt;0,0,VLOOKUP(Tabela2[[#This Row],[SKU]],[10]Volume!$A:$E,5,0))</f>
        <v>0</v>
      </c>
      <c r="H9" s="24" t="s">
        <v>2524</v>
      </c>
      <c r="I9" s="24" t="s">
        <v>79</v>
      </c>
      <c r="J9" s="24" t="s">
        <v>79</v>
      </c>
      <c r="K9" s="24" t="s">
        <v>2525</v>
      </c>
      <c r="L9" s="24" t="s">
        <v>65</v>
      </c>
      <c r="M9" s="24" t="s">
        <v>54</v>
      </c>
      <c r="N9" s="24" t="s">
        <v>67</v>
      </c>
      <c r="O9" s="48"/>
      <c r="P9" s="24" t="s">
        <v>54</v>
      </c>
      <c r="Q9" s="25"/>
      <c r="R9" s="26" t="s">
        <v>1</v>
      </c>
      <c r="S9" s="24"/>
      <c r="T9" s="24"/>
      <c r="U9" s="24"/>
      <c r="V9" s="40"/>
      <c r="W9" s="24"/>
      <c r="X9" s="24"/>
      <c r="Z9" s="24" t="str">
        <f>LEFT(AC9,8)</f>
        <v/>
      </c>
      <c r="AA9" s="24" t="str">
        <f>LEFT(RIGHT(AC9,10),6)</f>
        <v/>
      </c>
      <c r="AB9" s="24" t="str">
        <f>RIGHT(AC9,4)</f>
        <v/>
      </c>
      <c r="AC9" s="24"/>
      <c r="AD9" s="24" t="s">
        <v>6351</v>
      </c>
      <c r="AE9" s="24" t="s">
        <v>44</v>
      </c>
      <c r="AF9" s="24" t="s">
        <v>44</v>
      </c>
      <c r="AG9" s="24" t="s">
        <v>2543</v>
      </c>
      <c r="AH9" s="24" t="str">
        <f t="shared" si="0"/>
        <v>500N</v>
      </c>
      <c r="AI9" s="24" t="s">
        <v>3016</v>
      </c>
      <c r="AJ9" s="24" t="s">
        <v>44</v>
      </c>
      <c r="AK9" s="24" t="s">
        <v>44</v>
      </c>
    </row>
    <row r="10" spans="2:37" s="14" customFormat="1" ht="13" hidden="1" x14ac:dyDescent="0.35">
      <c r="B10" s="24">
        <v>90378801</v>
      </c>
      <c r="C10" s="24" t="str">
        <f>RIGHT(B10,3)</f>
        <v>801</v>
      </c>
      <c r="D10" s="24" t="s">
        <v>2537</v>
      </c>
      <c r="E10" s="24">
        <v>90378801</v>
      </c>
      <c r="F10" s="24" t="s">
        <v>2537</v>
      </c>
      <c r="G10" s="122">
        <f>IF(VLOOKUP(Tabela2[[#This Row],[SKU]],[10]Volume!$A:$E,5,0)&lt;0,0,VLOOKUP(Tabela2[[#This Row],[SKU]],[10]Volume!$A:$E,5,0))</f>
        <v>531566.77500000002</v>
      </c>
      <c r="H10" s="24" t="s">
        <v>2524</v>
      </c>
      <c r="I10" s="24" t="s">
        <v>79</v>
      </c>
      <c r="J10" s="24" t="s">
        <v>79</v>
      </c>
      <c r="K10" s="24" t="s">
        <v>2525</v>
      </c>
      <c r="L10" s="24" t="s">
        <v>65</v>
      </c>
      <c r="M10" s="24" t="s">
        <v>54</v>
      </c>
      <c r="N10" s="24" t="s">
        <v>67</v>
      </c>
      <c r="O10" s="48"/>
      <c r="P10" s="24" t="s">
        <v>54</v>
      </c>
      <c r="Q10" s="25"/>
      <c r="R10" s="26" t="s">
        <v>1</v>
      </c>
      <c r="S10" s="24"/>
      <c r="T10" s="24"/>
      <c r="U10" s="24"/>
      <c r="V10" s="40"/>
      <c r="W10" s="24"/>
      <c r="X10" s="24"/>
      <c r="Z10" s="24" t="str">
        <f>LEFT(AC10,8)</f>
        <v/>
      </c>
      <c r="AA10" s="24" t="str">
        <f>LEFT(RIGHT(AC10,10),6)</f>
        <v/>
      </c>
      <c r="AB10" s="24" t="str">
        <f>RIGHT(AC10,4)</f>
        <v/>
      </c>
      <c r="AC10" s="24"/>
      <c r="AD10" s="24" t="s">
        <v>6351</v>
      </c>
      <c r="AE10" s="24" t="s">
        <v>44</v>
      </c>
      <c r="AF10" s="24" t="s">
        <v>44</v>
      </c>
      <c r="AG10" s="24" t="s">
        <v>6759</v>
      </c>
      <c r="AH10" s="24" t="str">
        <f t="shared" si="0"/>
        <v>AC 600 - Óleo Básico</v>
      </c>
      <c r="AI10" s="24" t="s">
        <v>3016</v>
      </c>
      <c r="AJ10" s="24" t="s">
        <v>44</v>
      </c>
      <c r="AK10" s="24" t="s">
        <v>44</v>
      </c>
    </row>
    <row r="11" spans="2:37" s="14" customFormat="1" hidden="1" x14ac:dyDescent="0.35">
      <c r="B11" s="24">
        <v>44997849</v>
      </c>
      <c r="C11" s="24" t="str">
        <f>RIGHT(B11,3)</f>
        <v>849</v>
      </c>
      <c r="D11" s="24" t="s">
        <v>43</v>
      </c>
      <c r="E11" s="106" t="s">
        <v>44</v>
      </c>
      <c r="F11" s="24" t="s">
        <v>45</v>
      </c>
      <c r="G11" s="122">
        <f>IF(VLOOKUP(Tabela2[[#This Row],[SKU]],[10]Volume!$A:$E,5,0)&lt;0,0,VLOOKUP(Tabela2[[#This Row],[SKU]],[10]Volume!$A:$E,5,0))</f>
        <v>12170.905850467296</v>
      </c>
      <c r="H11" s="24" t="s">
        <v>46</v>
      </c>
      <c r="I11" s="24" t="s">
        <v>47</v>
      </c>
      <c r="J11" s="24" t="s">
        <v>48</v>
      </c>
      <c r="K11" s="24" t="s">
        <v>49</v>
      </c>
      <c r="L11" s="24" t="s">
        <v>50</v>
      </c>
      <c r="M11" s="24" t="s">
        <v>51</v>
      </c>
      <c r="N11" s="24" t="s">
        <v>52</v>
      </c>
      <c r="O11" s="48">
        <v>45323</v>
      </c>
      <c r="P11" s="24" t="s">
        <v>53</v>
      </c>
      <c r="Q11" s="24"/>
      <c r="R11" s="26" t="s">
        <v>1</v>
      </c>
      <c r="S11" s="24" t="s">
        <v>54</v>
      </c>
      <c r="T11" s="24" t="s">
        <v>54</v>
      </c>
      <c r="U11" s="24" t="s">
        <v>44</v>
      </c>
      <c r="V11" s="40" t="s">
        <v>44</v>
      </c>
      <c r="W11" s="24" t="s">
        <v>55</v>
      </c>
      <c r="X11" s="24">
        <v>2710193200</v>
      </c>
      <c r="Y11" s="14" t="s">
        <v>56</v>
      </c>
      <c r="Z11" s="24" t="str">
        <f>LEFT(AC11,8)</f>
        <v>001G0824</v>
      </c>
      <c r="AA11" s="24"/>
      <c r="AB11" s="7"/>
      <c r="AC11" s="24" t="s">
        <v>57</v>
      </c>
      <c r="AD11" s="24" t="s">
        <v>58</v>
      </c>
      <c r="AE11" s="24" t="s">
        <v>6772</v>
      </c>
      <c r="AF11" s="24" t="s">
        <v>59</v>
      </c>
      <c r="AG11" s="24" t="s">
        <v>3016</v>
      </c>
      <c r="AH11" s="24" t="str">
        <f t="shared" si="0"/>
        <v>IMPORTADO</v>
      </c>
      <c r="AI11" s="24" t="s">
        <v>3016</v>
      </c>
      <c r="AJ11" s="24" t="s">
        <v>6723</v>
      </c>
      <c r="AK11" s="24" t="s">
        <v>3016</v>
      </c>
    </row>
    <row r="12" spans="2:37" s="14" customFormat="1" ht="13" hidden="1" x14ac:dyDescent="0.35">
      <c r="B12" s="24">
        <v>45297905</v>
      </c>
      <c r="C12" s="24" t="str">
        <f>RIGHT(B12,3)</f>
        <v>905</v>
      </c>
      <c r="D12" s="24" t="s">
        <v>60</v>
      </c>
      <c r="E12" s="106">
        <v>45297801</v>
      </c>
      <c r="F12" s="24" t="s">
        <v>61</v>
      </c>
      <c r="G12" s="122">
        <f>IF(VLOOKUP(Tabela2[[#This Row],[SKU]],[10]Volume!$A:$E,5,0)&lt;0,0,VLOOKUP(Tabela2[[#This Row],[SKU]],[10]Volume!$A:$E,5,0))</f>
        <v>0</v>
      </c>
      <c r="H12" s="24" t="s">
        <v>46</v>
      </c>
      <c r="I12" s="24" t="s">
        <v>62</v>
      </c>
      <c r="J12" s="24" t="s">
        <v>63</v>
      </c>
      <c r="K12" s="24" t="s">
        <v>64</v>
      </c>
      <c r="L12" s="24" t="s">
        <v>65</v>
      </c>
      <c r="M12" s="24" t="s">
        <v>66</v>
      </c>
      <c r="N12" s="24" t="s">
        <v>67</v>
      </c>
      <c r="O12" s="48">
        <v>40840</v>
      </c>
      <c r="P12" s="24" t="s">
        <v>53</v>
      </c>
      <c r="Q12" s="24"/>
      <c r="R12" s="26" t="s">
        <v>1</v>
      </c>
      <c r="S12" s="24" t="s">
        <v>68</v>
      </c>
      <c r="T12" s="24" t="s">
        <v>69</v>
      </c>
      <c r="U12" s="24" t="s">
        <v>44</v>
      </c>
      <c r="V12" s="40" t="s">
        <v>44</v>
      </c>
      <c r="W12" s="24" t="s">
        <v>55</v>
      </c>
      <c r="X12" s="24">
        <v>2710193200</v>
      </c>
      <c r="Y12" s="14" t="s">
        <v>70</v>
      </c>
      <c r="Z12" s="24" t="s">
        <v>71</v>
      </c>
      <c r="AA12" s="24" t="s">
        <v>72</v>
      </c>
      <c r="AB12" s="24" t="s">
        <v>73</v>
      </c>
      <c r="AC12" s="24" t="s">
        <v>74</v>
      </c>
      <c r="AD12" s="24" t="s">
        <v>75</v>
      </c>
      <c r="AE12" s="24" t="s">
        <v>76</v>
      </c>
      <c r="AF12" s="24" t="s">
        <v>77</v>
      </c>
      <c r="AG12" s="24" t="s">
        <v>78</v>
      </c>
      <c r="AH12" s="24" t="str">
        <f t="shared" si="0"/>
        <v>ADVANCE 4T AX5 20W-50 SL/ MA GRANEL</v>
      </c>
      <c r="AI12" s="24" t="s">
        <v>6756</v>
      </c>
      <c r="AJ12" s="24" t="s">
        <v>6365</v>
      </c>
      <c r="AK12" s="24" t="s">
        <v>6798</v>
      </c>
    </row>
    <row r="13" spans="2:37" s="14" customFormat="1" ht="13" hidden="1" x14ac:dyDescent="0.35">
      <c r="B13" s="24">
        <v>45312905</v>
      </c>
      <c r="C13" s="24" t="str">
        <f t="shared" ref="C13:C75" si="1">RIGHT(B13,3)</f>
        <v>905</v>
      </c>
      <c r="D13" s="24" t="s">
        <v>2601</v>
      </c>
      <c r="E13" s="106">
        <v>45297801</v>
      </c>
      <c r="F13" s="24" t="s">
        <v>61</v>
      </c>
      <c r="G13" s="122">
        <f>IF(VLOOKUP(Tabela2[[#This Row],[SKU]],[10]Volume!$A:$E,5,0)&lt;0,0,VLOOKUP(Tabela2[[#This Row],[SKU]],[10]Volume!$A:$E,5,0))</f>
        <v>890.65470852017938</v>
      </c>
      <c r="H13" s="24" t="s">
        <v>46</v>
      </c>
      <c r="I13" s="24" t="s">
        <v>735</v>
      </c>
      <c r="J13" s="24" t="s">
        <v>63</v>
      </c>
      <c r="K13" s="24" t="s">
        <v>119</v>
      </c>
      <c r="L13" s="24" t="s">
        <v>65</v>
      </c>
      <c r="M13" s="94" t="s">
        <v>66</v>
      </c>
      <c r="N13" s="24" t="s">
        <v>67</v>
      </c>
      <c r="O13" s="48">
        <v>42795</v>
      </c>
      <c r="P13" s="24" t="s">
        <v>53</v>
      </c>
      <c r="Q13" s="24"/>
      <c r="R13" s="28" t="s">
        <v>6</v>
      </c>
      <c r="S13" s="24"/>
      <c r="T13" s="24"/>
      <c r="U13" s="24">
        <v>45311905</v>
      </c>
      <c r="V13" s="40" t="s">
        <v>2602</v>
      </c>
      <c r="W13" s="24" t="s">
        <v>329</v>
      </c>
      <c r="X13" s="24">
        <v>2710193200</v>
      </c>
      <c r="Y13" s="14" t="s">
        <v>70</v>
      </c>
      <c r="Z13" s="24" t="s">
        <v>71</v>
      </c>
      <c r="AA13" s="24" t="s">
        <v>72</v>
      </c>
      <c r="AB13" s="24" t="s">
        <v>565</v>
      </c>
      <c r="AC13" s="24" t="s">
        <v>2603</v>
      </c>
      <c r="AD13" s="24" t="s">
        <v>75</v>
      </c>
      <c r="AE13" s="24" t="s">
        <v>76</v>
      </c>
      <c r="AF13" s="24" t="s">
        <v>77</v>
      </c>
      <c r="AG13" s="24" t="s">
        <v>78</v>
      </c>
      <c r="AH13" s="24" t="str">
        <f t="shared" si="0"/>
        <v>ADVANCE 4T AX5 20W-50 SL/ MA GRANEL</v>
      </c>
      <c r="AI13" s="24" t="s">
        <v>6756</v>
      </c>
      <c r="AJ13" s="24" t="s">
        <v>6365</v>
      </c>
      <c r="AK13" s="24" t="s">
        <v>6798</v>
      </c>
    </row>
    <row r="14" spans="2:37" s="14" customFormat="1" ht="13" hidden="1" x14ac:dyDescent="0.35">
      <c r="B14" s="24">
        <v>45297829</v>
      </c>
      <c r="C14" s="24" t="str">
        <f t="shared" si="1"/>
        <v>829</v>
      </c>
      <c r="D14" s="24" t="s">
        <v>6884</v>
      </c>
      <c r="E14" s="106">
        <v>45297801</v>
      </c>
      <c r="F14" s="24" t="s">
        <v>61</v>
      </c>
      <c r="G14" s="122">
        <f>IF(VLOOKUP(Tabela2[[#This Row],[SKU]],[10]Volume!$A:$E,5,0)&lt;0,0,VLOOKUP(Tabela2[[#This Row],[SKU]],[10]Volume!$A:$E,5,0))</f>
        <v>0</v>
      </c>
      <c r="H14" s="24" t="s">
        <v>46</v>
      </c>
      <c r="I14" s="24" t="s">
        <v>6939</v>
      </c>
      <c r="J14" s="24" t="s">
        <v>3046</v>
      </c>
      <c r="K14" s="24" t="s">
        <v>64</v>
      </c>
      <c r="L14" s="24" t="s">
        <v>65</v>
      </c>
      <c r="M14" s="94" t="s">
        <v>66</v>
      </c>
      <c r="N14" s="24" t="s">
        <v>67</v>
      </c>
      <c r="O14" s="48"/>
      <c r="P14" s="24" t="s">
        <v>53</v>
      </c>
      <c r="Q14" s="25"/>
      <c r="R14" s="108" t="s">
        <v>3</v>
      </c>
      <c r="S14" s="24"/>
      <c r="T14" s="24" t="s">
        <v>69</v>
      </c>
      <c r="U14" s="24">
        <v>45297905</v>
      </c>
      <c r="V14" s="40" t="s">
        <v>60</v>
      </c>
      <c r="W14" s="24" t="s">
        <v>329</v>
      </c>
      <c r="X14" s="24"/>
      <c r="Z14" s="24" t="str">
        <f t="shared" ref="Z14:Z28" si="2">LEFT(AC14,8)</f>
        <v/>
      </c>
      <c r="AA14" s="24" t="str">
        <f>LEFT(RIGHT(AC14,10),6)</f>
        <v/>
      </c>
      <c r="AB14" s="24" t="str">
        <f>RIGHT(AC14,4)</f>
        <v/>
      </c>
      <c r="AC14" s="24"/>
      <c r="AD14" s="24" t="s">
        <v>75</v>
      </c>
      <c r="AE14" s="24" t="s">
        <v>76</v>
      </c>
      <c r="AF14" s="24" t="s">
        <v>77</v>
      </c>
      <c r="AG14" s="24" t="s">
        <v>78</v>
      </c>
      <c r="AH14" s="24" t="str">
        <f t="shared" si="0"/>
        <v>ADVANCE 4T AX5 20W-50 SL/ MA GRANEL</v>
      </c>
      <c r="AI14" s="24" t="s">
        <v>6756</v>
      </c>
      <c r="AJ14" s="24" t="s">
        <v>6365</v>
      </c>
      <c r="AK14" s="24" t="s">
        <v>6798</v>
      </c>
    </row>
    <row r="15" spans="2:37" s="14" customFormat="1" ht="13" hidden="1" x14ac:dyDescent="0.35">
      <c r="B15" s="24">
        <v>45297801</v>
      </c>
      <c r="C15" s="24" t="str">
        <f t="shared" si="1"/>
        <v>801</v>
      </c>
      <c r="D15" s="24" t="s">
        <v>61</v>
      </c>
      <c r="E15" s="106">
        <v>45297801</v>
      </c>
      <c r="F15" s="24" t="s">
        <v>61</v>
      </c>
      <c r="G15" s="122">
        <f>IF(VLOOKUP(Tabela2[[#This Row],[SKU]],[10]Volume!$A:$E,5,0)&lt;0,0,VLOOKUP(Tabela2[[#This Row],[SKU]],[10]Volume!$A:$E,5,0))</f>
        <v>0</v>
      </c>
      <c r="H15" s="24" t="s">
        <v>46</v>
      </c>
      <c r="I15" s="24" t="s">
        <v>79</v>
      </c>
      <c r="J15" s="24" t="s">
        <v>79</v>
      </c>
      <c r="K15" s="24" t="s">
        <v>64</v>
      </c>
      <c r="L15" s="24" t="s">
        <v>65</v>
      </c>
      <c r="M15" s="24" t="s">
        <v>66</v>
      </c>
      <c r="N15" s="24" t="s">
        <v>67</v>
      </c>
      <c r="O15" s="48">
        <v>45200</v>
      </c>
      <c r="P15" s="24" t="s">
        <v>53</v>
      </c>
      <c r="Q15" s="24"/>
      <c r="R15" s="26" t="s">
        <v>1</v>
      </c>
      <c r="S15" s="24" t="s">
        <v>44</v>
      </c>
      <c r="T15" s="24"/>
      <c r="U15" s="24" t="s">
        <v>44</v>
      </c>
      <c r="V15" s="40" t="s">
        <v>44</v>
      </c>
      <c r="W15" s="24" t="s">
        <v>55</v>
      </c>
      <c r="X15" s="24">
        <v>2710193200</v>
      </c>
      <c r="Y15" s="14" t="s">
        <v>44</v>
      </c>
      <c r="Z15" s="24" t="str">
        <f t="shared" si="2"/>
        <v>001D8574</v>
      </c>
      <c r="AA15" s="24" t="str">
        <f>LEFT(RIGHT(AC15,10),6)</f>
        <v>001176</v>
      </c>
      <c r="AB15" s="24" t="str">
        <f>RIGHT(AC15,4)</f>
        <v>A03Q</v>
      </c>
      <c r="AC15" s="24" t="s">
        <v>80</v>
      </c>
      <c r="AD15" s="24" t="s">
        <v>75</v>
      </c>
      <c r="AE15" s="24" t="s">
        <v>76</v>
      </c>
      <c r="AF15" s="24" t="s">
        <v>77</v>
      </c>
      <c r="AG15" s="24" t="s">
        <v>78</v>
      </c>
      <c r="AH15" s="24" t="str">
        <f t="shared" si="0"/>
        <v>ADVANCE 4T AX5 20W-50 SL/ MA GRANEL</v>
      </c>
      <c r="AI15" s="24" t="s">
        <v>6756</v>
      </c>
      <c r="AJ15" s="24" t="s">
        <v>6365</v>
      </c>
      <c r="AK15" s="24" t="s">
        <v>6798</v>
      </c>
    </row>
    <row r="16" spans="2:37" s="14" customFormat="1" ht="13" hidden="1" x14ac:dyDescent="0.35">
      <c r="B16" s="24">
        <v>45297809</v>
      </c>
      <c r="C16" s="24" t="str">
        <f t="shared" si="1"/>
        <v>809</v>
      </c>
      <c r="D16" s="24" t="s">
        <v>81</v>
      </c>
      <c r="E16" s="106">
        <v>45297801</v>
      </c>
      <c r="F16" s="24" t="s">
        <v>61</v>
      </c>
      <c r="G16" s="122">
        <f>IF(VLOOKUP(Tabela2[[#This Row],[SKU]],[10]Volume!$A:$E,5,0)&lt;0,0,VLOOKUP(Tabela2[[#This Row],[SKU]],[10]Volume!$A:$E,5,0))</f>
        <v>2716.6454545454544</v>
      </c>
      <c r="H16" s="24" t="s">
        <v>46</v>
      </c>
      <c r="I16" s="24" t="s">
        <v>47</v>
      </c>
      <c r="J16" s="24" t="s">
        <v>48</v>
      </c>
      <c r="K16" s="24" t="s">
        <v>64</v>
      </c>
      <c r="L16" s="24" t="s">
        <v>65</v>
      </c>
      <c r="M16" s="24" t="s">
        <v>66</v>
      </c>
      <c r="N16" s="24" t="s">
        <v>67</v>
      </c>
      <c r="O16" s="48">
        <v>40835</v>
      </c>
      <c r="P16" s="24" t="s">
        <v>53</v>
      </c>
      <c r="Q16" s="24"/>
      <c r="R16" s="26" t="s">
        <v>1</v>
      </c>
      <c r="S16" s="24" t="s">
        <v>82</v>
      </c>
      <c r="T16" s="24" t="s">
        <v>54</v>
      </c>
      <c r="U16" s="24" t="s">
        <v>44</v>
      </c>
      <c r="V16" s="40" t="s">
        <v>44</v>
      </c>
      <c r="W16" s="24" t="s">
        <v>55</v>
      </c>
      <c r="X16" s="24">
        <v>2710193200</v>
      </c>
      <c r="Y16" s="14" t="s">
        <v>83</v>
      </c>
      <c r="Z16" s="24" t="str">
        <f t="shared" si="2"/>
        <v>001D8574</v>
      </c>
      <c r="AA16" s="24" t="str">
        <f>LEFT(RIGHT(AC16,10),6)</f>
        <v>002VSH</v>
      </c>
      <c r="AB16" s="24" t="str">
        <f>RIGHT(AC16,4)</f>
        <v>A309</v>
      </c>
      <c r="AC16" s="24" t="s">
        <v>84</v>
      </c>
      <c r="AD16" s="24" t="s">
        <v>75</v>
      </c>
      <c r="AE16" s="24" t="s">
        <v>76</v>
      </c>
      <c r="AF16" s="24" t="s">
        <v>77</v>
      </c>
      <c r="AG16" s="24" t="s">
        <v>78</v>
      </c>
      <c r="AH16" s="24" t="str">
        <f t="shared" si="0"/>
        <v>ADVANCE 4T AX5 20W-50 SL/ MA GRANEL</v>
      </c>
      <c r="AI16" s="24" t="s">
        <v>6756</v>
      </c>
      <c r="AJ16" s="24" t="s">
        <v>6365</v>
      </c>
      <c r="AK16" s="24" t="s">
        <v>6798</v>
      </c>
    </row>
    <row r="17" spans="2:39" s="14" customFormat="1" ht="13" hidden="1" x14ac:dyDescent="0.35">
      <c r="B17" s="24">
        <v>45297967</v>
      </c>
      <c r="C17" s="24" t="str">
        <f t="shared" si="1"/>
        <v>967</v>
      </c>
      <c r="D17" s="24" t="s">
        <v>85</v>
      </c>
      <c r="E17" s="106">
        <v>45297801</v>
      </c>
      <c r="F17" s="24" t="s">
        <v>61</v>
      </c>
      <c r="G17" s="122">
        <f>IF(VLOOKUP(Tabela2[[#This Row],[SKU]],[10]Volume!$A:$E,5,0)&lt;0,0,VLOOKUP(Tabela2[[#This Row],[SKU]],[10]Volume!$A:$E,5,0))</f>
        <v>21000</v>
      </c>
      <c r="H17" s="24" t="s">
        <v>46</v>
      </c>
      <c r="I17" s="24" t="s">
        <v>151</v>
      </c>
      <c r="J17" s="24" t="s">
        <v>86</v>
      </c>
      <c r="K17" s="24" t="s">
        <v>64</v>
      </c>
      <c r="L17" s="24" t="s">
        <v>65</v>
      </c>
      <c r="M17" s="24" t="s">
        <v>66</v>
      </c>
      <c r="N17" s="24" t="s">
        <v>67</v>
      </c>
      <c r="O17" s="48">
        <v>45444</v>
      </c>
      <c r="P17" s="24" t="s">
        <v>53</v>
      </c>
      <c r="Q17" s="24"/>
      <c r="R17" s="26" t="s">
        <v>1</v>
      </c>
      <c r="S17" s="24"/>
      <c r="T17" s="24"/>
      <c r="U17" s="24" t="s">
        <v>44</v>
      </c>
      <c r="V17" s="40" t="s">
        <v>44</v>
      </c>
      <c r="W17" s="24" t="s">
        <v>55</v>
      </c>
      <c r="X17" s="24">
        <v>2710193200</v>
      </c>
      <c r="Y17" s="14" t="s">
        <v>83</v>
      </c>
      <c r="Z17" s="24" t="str">
        <f t="shared" si="2"/>
        <v>001D8574</v>
      </c>
      <c r="AA17" s="24" t="s">
        <v>87</v>
      </c>
      <c r="AB17" s="24" t="s">
        <v>88</v>
      </c>
      <c r="AC17" s="24" t="s">
        <v>89</v>
      </c>
      <c r="AD17" s="24" t="s">
        <v>75</v>
      </c>
      <c r="AE17" s="24" t="s">
        <v>76</v>
      </c>
      <c r="AF17" s="24" t="s">
        <v>77</v>
      </c>
      <c r="AG17" s="24" t="s">
        <v>78</v>
      </c>
      <c r="AH17" s="24" t="str">
        <f t="shared" si="0"/>
        <v>ADVANCE 4T AX5 20W-50 SL/ MA GRANEL</v>
      </c>
      <c r="AI17" s="24" t="s">
        <v>6756</v>
      </c>
      <c r="AJ17" s="24" t="s">
        <v>6365</v>
      </c>
      <c r="AK17" s="24" t="s">
        <v>6798</v>
      </c>
    </row>
    <row r="18" spans="2:39" s="14" customFormat="1" ht="13" hidden="1" x14ac:dyDescent="0.35">
      <c r="B18" s="24">
        <v>44770905</v>
      </c>
      <c r="C18" s="24" t="str">
        <f t="shared" si="1"/>
        <v>905</v>
      </c>
      <c r="D18" s="24" t="s">
        <v>90</v>
      </c>
      <c r="E18" s="106">
        <v>44770801</v>
      </c>
      <c r="F18" s="24" t="s">
        <v>91</v>
      </c>
      <c r="G18" s="122">
        <f>IF(VLOOKUP(Tabela2[[#This Row],[SKU]],[10]Volume!$A:$E,5,0)&lt;0,0,VLOOKUP(Tabela2[[#This Row],[SKU]],[10]Volume!$A:$E,5,0))</f>
        <v>0</v>
      </c>
      <c r="H18" s="24" t="s">
        <v>46</v>
      </c>
      <c r="I18" s="24" t="s">
        <v>62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67</v>
      </c>
      <c r="O18" s="48">
        <v>44986</v>
      </c>
      <c r="P18" s="24" t="s">
        <v>92</v>
      </c>
      <c r="Q18" s="24"/>
      <c r="R18" s="26" t="s">
        <v>1</v>
      </c>
      <c r="S18" s="24" t="s">
        <v>93</v>
      </c>
      <c r="T18" s="73">
        <v>5011987121898</v>
      </c>
      <c r="U18" s="24" t="s">
        <v>44</v>
      </c>
      <c r="V18" s="40" t="s">
        <v>44</v>
      </c>
      <c r="W18" s="24" t="s">
        <v>55</v>
      </c>
      <c r="X18" s="24">
        <v>2710193200</v>
      </c>
      <c r="Y18" s="14" t="s">
        <v>70</v>
      </c>
      <c r="Z18" s="24" t="str">
        <f t="shared" si="2"/>
        <v>001K3099</v>
      </c>
      <c r="AA18" s="24" t="str">
        <f t="shared" ref="AA18:AA64" si="3">LEFT(RIGHT(AC18,10),6)</f>
        <v>002W1Z</v>
      </c>
      <c r="AB18" s="24" t="str">
        <f t="shared" ref="AB18:AB64" si="4">RIGHT(AC18,4)</f>
        <v>A1SN</v>
      </c>
      <c r="AC18" s="24" t="s">
        <v>94</v>
      </c>
      <c r="AD18" s="24" t="s">
        <v>75</v>
      </c>
      <c r="AE18" s="24" t="s">
        <v>95</v>
      </c>
      <c r="AF18" s="24" t="s">
        <v>77</v>
      </c>
      <c r="AG18" s="24" t="s">
        <v>96</v>
      </c>
      <c r="AH18" s="24" t="str">
        <f t="shared" si="0"/>
        <v>ADVANCE 4T AX6 10W-30 (SL/MA2) GRANEL</v>
      </c>
      <c r="AI18" s="24" t="s">
        <v>6757</v>
      </c>
      <c r="AJ18" s="24" t="s">
        <v>6366</v>
      </c>
      <c r="AK18" s="24" t="s">
        <v>6806</v>
      </c>
    </row>
    <row r="19" spans="2:39" s="14" customFormat="1" ht="13" hidden="1" x14ac:dyDescent="0.35">
      <c r="B19" s="24">
        <v>44770829</v>
      </c>
      <c r="C19" s="24" t="str">
        <f t="shared" si="1"/>
        <v>829</v>
      </c>
      <c r="D19" s="24" t="s">
        <v>6885</v>
      </c>
      <c r="E19" s="106">
        <v>44770801</v>
      </c>
      <c r="F19" s="24" t="s">
        <v>91</v>
      </c>
      <c r="G19" s="122">
        <f>IF(VLOOKUP(Tabela2[[#This Row],[SKU]],[10]Volume!$A:$E,5,0)&lt;0,0,VLOOKUP(Tabela2[[#This Row],[SKU]],[10]Volume!$A:$E,5,0))</f>
        <v>0</v>
      </c>
      <c r="H19" s="24" t="s">
        <v>46</v>
      </c>
      <c r="I19" s="24" t="s">
        <v>6939</v>
      </c>
      <c r="J19" s="24" t="s">
        <v>3046</v>
      </c>
      <c r="K19" s="24" t="s">
        <v>64</v>
      </c>
      <c r="L19" s="24" t="s">
        <v>65</v>
      </c>
      <c r="M19" s="24" t="s">
        <v>66</v>
      </c>
      <c r="N19" s="24" t="s">
        <v>67</v>
      </c>
      <c r="O19" s="48"/>
      <c r="P19" s="24" t="s">
        <v>92</v>
      </c>
      <c r="Q19" s="25"/>
      <c r="R19" s="108" t="s">
        <v>3</v>
      </c>
      <c r="S19" s="24"/>
      <c r="T19" s="73">
        <v>5011987121898</v>
      </c>
      <c r="U19" s="24">
        <v>44770905</v>
      </c>
      <c r="V19" s="24" t="s">
        <v>90</v>
      </c>
      <c r="W19" s="24" t="s">
        <v>329</v>
      </c>
      <c r="X19" s="24">
        <v>2710193200</v>
      </c>
      <c r="Y19" s="14" t="s">
        <v>70</v>
      </c>
      <c r="Z19" s="24" t="str">
        <f t="shared" si="2"/>
        <v>001K3099</v>
      </c>
      <c r="AA19" s="24" t="str">
        <f t="shared" si="3"/>
        <v>002W1Z</v>
      </c>
      <c r="AB19" s="24" t="str">
        <f t="shared" si="4"/>
        <v>A1SN</v>
      </c>
      <c r="AC19" s="24" t="s">
        <v>94</v>
      </c>
      <c r="AD19" s="24" t="s">
        <v>75</v>
      </c>
      <c r="AE19" s="24" t="s">
        <v>95</v>
      </c>
      <c r="AF19" s="24" t="s">
        <v>77</v>
      </c>
      <c r="AG19" s="24" t="s">
        <v>96</v>
      </c>
      <c r="AH19" s="94"/>
      <c r="AI19" s="24" t="s">
        <v>6757</v>
      </c>
      <c r="AJ19" s="24" t="s">
        <v>6366</v>
      </c>
      <c r="AK19" s="24" t="s">
        <v>6806</v>
      </c>
    </row>
    <row r="20" spans="2:39" s="14" customFormat="1" ht="13" hidden="1" x14ac:dyDescent="0.35">
      <c r="B20" s="24">
        <v>44762905</v>
      </c>
      <c r="C20" s="24" t="str">
        <f t="shared" si="1"/>
        <v>905</v>
      </c>
      <c r="D20" s="24" t="s">
        <v>97</v>
      </c>
      <c r="E20" s="106">
        <v>44762801</v>
      </c>
      <c r="F20" s="24" t="s">
        <v>98</v>
      </c>
      <c r="G20" s="122">
        <f>IF(VLOOKUP(Tabela2[[#This Row],[SKU]],[10]Volume!$A:$E,5,0)&lt;0,0,VLOOKUP(Tabela2[[#This Row],[SKU]],[10]Volume!$A:$E,5,0))</f>
        <v>0</v>
      </c>
      <c r="H20" s="24" t="s">
        <v>46</v>
      </c>
      <c r="I20" s="24" t="s">
        <v>62</v>
      </c>
      <c r="J20" s="24" t="s">
        <v>63</v>
      </c>
      <c r="K20" s="24" t="s">
        <v>64</v>
      </c>
      <c r="L20" s="24" t="s">
        <v>65</v>
      </c>
      <c r="M20" s="24" t="s">
        <v>66</v>
      </c>
      <c r="N20" s="24" t="s">
        <v>67</v>
      </c>
      <c r="O20" s="48">
        <v>44986</v>
      </c>
      <c r="P20" s="24" t="s">
        <v>92</v>
      </c>
      <c r="Q20" s="24"/>
      <c r="R20" s="26" t="s">
        <v>1</v>
      </c>
      <c r="S20" s="63" t="s">
        <v>99</v>
      </c>
      <c r="T20" s="73">
        <v>5011987030244</v>
      </c>
      <c r="U20" s="24" t="s">
        <v>44</v>
      </c>
      <c r="V20" s="40" t="s">
        <v>44</v>
      </c>
      <c r="W20" s="24" t="s">
        <v>55</v>
      </c>
      <c r="X20" s="24">
        <v>2710193200</v>
      </c>
      <c r="Y20" s="14" t="s">
        <v>70</v>
      </c>
      <c r="Z20" s="24" t="str">
        <f t="shared" si="2"/>
        <v>001K2915</v>
      </c>
      <c r="AA20" s="24" t="str">
        <f t="shared" si="3"/>
        <v>002W1Z</v>
      </c>
      <c r="AB20" s="24" t="str">
        <f t="shared" si="4"/>
        <v>A1SN</v>
      </c>
      <c r="AC20" s="24" t="s">
        <v>100</v>
      </c>
      <c r="AD20" s="24" t="s">
        <v>75</v>
      </c>
      <c r="AE20" s="24" t="s">
        <v>95</v>
      </c>
      <c r="AF20" s="24" t="s">
        <v>77</v>
      </c>
      <c r="AG20" s="24" t="s">
        <v>96</v>
      </c>
      <c r="AH20" s="24" t="str">
        <f>F20</f>
        <v>ADVANCE 4T AX6 10W-40 (SL/MA2) GRANEL</v>
      </c>
      <c r="AI20" s="24" t="s">
        <v>6757</v>
      </c>
      <c r="AJ20" s="24" t="s">
        <v>6367</v>
      </c>
      <c r="AK20" s="24" t="s">
        <v>6807</v>
      </c>
    </row>
    <row r="21" spans="2:39" s="14" customFormat="1" ht="13" hidden="1" x14ac:dyDescent="0.35">
      <c r="B21" s="24">
        <v>44762829</v>
      </c>
      <c r="C21" s="24" t="str">
        <f t="shared" si="1"/>
        <v>829</v>
      </c>
      <c r="D21" s="24" t="s">
        <v>6886</v>
      </c>
      <c r="E21" s="106">
        <v>44762801</v>
      </c>
      <c r="F21" s="24" t="s">
        <v>98</v>
      </c>
      <c r="G21" s="122">
        <f>IF(VLOOKUP(Tabela2[[#This Row],[SKU]],[10]Volume!$A:$E,5,0)&lt;0,0,VLOOKUP(Tabela2[[#This Row],[SKU]],[10]Volume!$A:$E,5,0))</f>
        <v>0</v>
      </c>
      <c r="H21" s="24" t="s">
        <v>46</v>
      </c>
      <c r="I21" s="24" t="s">
        <v>6939</v>
      </c>
      <c r="J21" s="24" t="s">
        <v>3046</v>
      </c>
      <c r="K21" s="24" t="s">
        <v>64</v>
      </c>
      <c r="L21" s="24" t="s">
        <v>65</v>
      </c>
      <c r="M21" s="24" t="s">
        <v>66</v>
      </c>
      <c r="N21" s="24" t="s">
        <v>67</v>
      </c>
      <c r="O21" s="48"/>
      <c r="P21" s="24" t="s">
        <v>92</v>
      </c>
      <c r="Q21" s="25"/>
      <c r="R21" s="108" t="s">
        <v>3</v>
      </c>
      <c r="S21" s="24"/>
      <c r="T21" s="73">
        <v>5011987030244</v>
      </c>
      <c r="U21" s="24">
        <v>44762905</v>
      </c>
      <c r="V21" s="24" t="s">
        <v>97</v>
      </c>
      <c r="W21" s="24" t="s">
        <v>329</v>
      </c>
      <c r="X21" s="24">
        <v>2710193200</v>
      </c>
      <c r="Y21" s="14" t="s">
        <v>70</v>
      </c>
      <c r="Z21" s="24" t="str">
        <f t="shared" si="2"/>
        <v>001K2915</v>
      </c>
      <c r="AA21" s="24" t="str">
        <f t="shared" si="3"/>
        <v>002W1Z</v>
      </c>
      <c r="AB21" s="24" t="str">
        <f t="shared" si="4"/>
        <v>A1SN</v>
      </c>
      <c r="AC21" s="24" t="s">
        <v>100</v>
      </c>
      <c r="AD21" s="24" t="s">
        <v>75</v>
      </c>
      <c r="AE21" s="24" t="s">
        <v>95</v>
      </c>
      <c r="AF21" s="24" t="s">
        <v>77</v>
      </c>
      <c r="AG21" s="24" t="s">
        <v>96</v>
      </c>
      <c r="AH21" s="94"/>
      <c r="AI21" s="24" t="s">
        <v>6757</v>
      </c>
      <c r="AJ21" s="24" t="s">
        <v>6367</v>
      </c>
      <c r="AK21" s="24" t="s">
        <v>6807</v>
      </c>
    </row>
    <row r="22" spans="2:39" s="97" customFormat="1" ht="13" hidden="1" x14ac:dyDescent="0.35">
      <c r="B22" s="24">
        <v>44763905</v>
      </c>
      <c r="C22" s="24" t="str">
        <f t="shared" si="1"/>
        <v>905</v>
      </c>
      <c r="D22" s="24" t="s">
        <v>101</v>
      </c>
      <c r="E22" s="106">
        <v>44763801</v>
      </c>
      <c r="F22" s="24" t="s">
        <v>102</v>
      </c>
      <c r="G22" s="122">
        <f>IF(VLOOKUP(Tabela2[[#This Row],[SKU]],[10]Volume!$A:$E,5,0)&lt;0,0,VLOOKUP(Tabela2[[#This Row],[SKU]],[10]Volume!$A:$E,5,0))</f>
        <v>19762.905829596413</v>
      </c>
      <c r="H22" s="24" t="s">
        <v>46</v>
      </c>
      <c r="I22" s="24" t="s">
        <v>62</v>
      </c>
      <c r="J22" s="24" t="s">
        <v>63</v>
      </c>
      <c r="K22" s="24" t="s">
        <v>64</v>
      </c>
      <c r="L22" s="24" t="s">
        <v>65</v>
      </c>
      <c r="M22" s="24" t="s">
        <v>66</v>
      </c>
      <c r="N22" s="24" t="s">
        <v>67</v>
      </c>
      <c r="O22" s="48">
        <v>44986</v>
      </c>
      <c r="P22" s="24" t="s">
        <v>92</v>
      </c>
      <c r="Q22" s="24"/>
      <c r="R22" s="26" t="s">
        <v>1</v>
      </c>
      <c r="S22" s="63" t="s">
        <v>103</v>
      </c>
      <c r="T22" s="73">
        <v>5011987085107</v>
      </c>
      <c r="U22" s="24" t="s">
        <v>44</v>
      </c>
      <c r="V22" s="40" t="s">
        <v>44</v>
      </c>
      <c r="W22" s="24" t="s">
        <v>55</v>
      </c>
      <c r="X22" s="24">
        <v>2710193200</v>
      </c>
      <c r="Y22" s="14" t="s">
        <v>70</v>
      </c>
      <c r="Z22" s="24" t="str">
        <f t="shared" si="2"/>
        <v>001K3171</v>
      </c>
      <c r="AA22" s="24" t="str">
        <f t="shared" si="3"/>
        <v>002W1Z</v>
      </c>
      <c r="AB22" s="24" t="str">
        <f t="shared" si="4"/>
        <v>A1SN</v>
      </c>
      <c r="AC22" s="24" t="s">
        <v>104</v>
      </c>
      <c r="AD22" s="24" t="s">
        <v>75</v>
      </c>
      <c r="AE22" s="24" t="s">
        <v>95</v>
      </c>
      <c r="AF22" s="24" t="s">
        <v>77</v>
      </c>
      <c r="AG22" s="24" t="s">
        <v>96</v>
      </c>
      <c r="AH22" s="24" t="str">
        <f>F22</f>
        <v>ADVANCE 4T AX6 SCOOTER 10W30 SL/MB GRANEL</v>
      </c>
      <c r="AI22" s="24" t="s">
        <v>6757</v>
      </c>
      <c r="AJ22" s="24" t="s">
        <v>6368</v>
      </c>
      <c r="AK22" s="24" t="s">
        <v>6806</v>
      </c>
      <c r="AL22" s="14"/>
      <c r="AM22" s="14"/>
    </row>
    <row r="23" spans="2:39" s="14" customFormat="1" ht="13" hidden="1" x14ac:dyDescent="0.35">
      <c r="B23" s="24">
        <v>44763829</v>
      </c>
      <c r="C23" s="24" t="str">
        <f t="shared" si="1"/>
        <v>829</v>
      </c>
      <c r="D23" s="24" t="s">
        <v>6887</v>
      </c>
      <c r="E23" s="106">
        <v>44763801</v>
      </c>
      <c r="F23" s="24" t="s">
        <v>102</v>
      </c>
      <c r="G23" s="122">
        <f>IF(VLOOKUP(Tabela2[[#This Row],[SKU]],[10]Volume!$A:$E,5,0)&lt;0,0,VLOOKUP(Tabela2[[#This Row],[SKU]],[10]Volume!$A:$E,5,0))</f>
        <v>0</v>
      </c>
      <c r="H23" s="24" t="s">
        <v>46</v>
      </c>
      <c r="I23" s="24" t="s">
        <v>6939</v>
      </c>
      <c r="J23" s="24" t="s">
        <v>3046</v>
      </c>
      <c r="K23" s="24" t="s">
        <v>64</v>
      </c>
      <c r="L23" s="24" t="s">
        <v>65</v>
      </c>
      <c r="M23" s="24" t="s">
        <v>66</v>
      </c>
      <c r="N23" s="24" t="s">
        <v>67</v>
      </c>
      <c r="O23" s="48"/>
      <c r="P23" s="24" t="s">
        <v>92</v>
      </c>
      <c r="Q23" s="25"/>
      <c r="R23" s="108" t="s">
        <v>3</v>
      </c>
      <c r="S23" s="24"/>
      <c r="T23" s="73">
        <v>5011987085107</v>
      </c>
      <c r="U23" s="24">
        <v>44763905</v>
      </c>
      <c r="V23" s="24" t="s">
        <v>101</v>
      </c>
      <c r="W23" s="24" t="s">
        <v>329</v>
      </c>
      <c r="X23" s="24">
        <v>2710193200</v>
      </c>
      <c r="Y23" s="14" t="s">
        <v>70</v>
      </c>
      <c r="Z23" s="24" t="str">
        <f t="shared" si="2"/>
        <v>001K3171</v>
      </c>
      <c r="AA23" s="24" t="str">
        <f t="shared" si="3"/>
        <v>002W1Z</v>
      </c>
      <c r="AB23" s="24" t="str">
        <f t="shared" si="4"/>
        <v>A1SN</v>
      </c>
      <c r="AC23" s="24" t="s">
        <v>104</v>
      </c>
      <c r="AD23" s="24" t="s">
        <v>75</v>
      </c>
      <c r="AE23" s="24" t="s">
        <v>95</v>
      </c>
      <c r="AF23" s="24" t="s">
        <v>77</v>
      </c>
      <c r="AG23" s="24" t="s">
        <v>96</v>
      </c>
      <c r="AH23" s="94"/>
      <c r="AI23" s="24" t="s">
        <v>6757</v>
      </c>
      <c r="AJ23" s="24" t="s">
        <v>6368</v>
      </c>
      <c r="AK23" s="24" t="s">
        <v>6806</v>
      </c>
    </row>
    <row r="24" spans="2:39" s="14" customFormat="1" ht="13" hidden="1" x14ac:dyDescent="0.35">
      <c r="B24" s="24">
        <v>44773905</v>
      </c>
      <c r="C24" s="24" t="str">
        <f t="shared" si="1"/>
        <v>905</v>
      </c>
      <c r="D24" s="24" t="s">
        <v>105</v>
      </c>
      <c r="E24" s="106">
        <v>44773801</v>
      </c>
      <c r="F24" s="24" t="s">
        <v>106</v>
      </c>
      <c r="G24" s="122">
        <f>IF(VLOOKUP(Tabela2[[#This Row],[SKU]],[10]Volume!$A:$E,5,0)&lt;0,0,VLOOKUP(Tabela2[[#This Row],[SKU]],[10]Volume!$A:$E,5,0))</f>
        <v>30246.152466367712</v>
      </c>
      <c r="H24" s="24" t="s">
        <v>46</v>
      </c>
      <c r="I24" s="24" t="s">
        <v>62</v>
      </c>
      <c r="J24" s="24" t="s">
        <v>63</v>
      </c>
      <c r="K24" s="24" t="s">
        <v>64</v>
      </c>
      <c r="L24" s="24" t="s">
        <v>65</v>
      </c>
      <c r="M24" s="24" t="s">
        <v>66</v>
      </c>
      <c r="N24" s="24" t="s">
        <v>67</v>
      </c>
      <c r="O24" s="48">
        <v>42653</v>
      </c>
      <c r="P24" s="24" t="s">
        <v>92</v>
      </c>
      <c r="Q24" s="24"/>
      <c r="R24" s="26" t="s">
        <v>1</v>
      </c>
      <c r="S24" s="24" t="s">
        <v>107</v>
      </c>
      <c r="T24" s="73" t="s">
        <v>107</v>
      </c>
      <c r="U24" s="24" t="s">
        <v>44</v>
      </c>
      <c r="V24" s="40" t="s">
        <v>44</v>
      </c>
      <c r="W24" s="24" t="s">
        <v>55</v>
      </c>
      <c r="X24" s="24">
        <v>2710193200</v>
      </c>
      <c r="Y24" s="14" t="s">
        <v>70</v>
      </c>
      <c r="Z24" s="24" t="str">
        <f t="shared" si="2"/>
        <v>001F4016</v>
      </c>
      <c r="AA24" s="24" t="str">
        <f t="shared" si="3"/>
        <v>002W22</v>
      </c>
      <c r="AB24" s="24" t="str">
        <f t="shared" si="4"/>
        <v>A1SN</v>
      </c>
      <c r="AC24" s="24" t="s">
        <v>108</v>
      </c>
      <c r="AD24" s="24" t="s">
        <v>75</v>
      </c>
      <c r="AE24" s="24" t="s">
        <v>109</v>
      </c>
      <c r="AF24" s="24" t="s">
        <v>77</v>
      </c>
      <c r="AG24" s="24" t="s">
        <v>110</v>
      </c>
      <c r="AH24" s="24" t="str">
        <f>F24</f>
        <v>ADVANCE 4T AX7 10W30 SM GRANEL</v>
      </c>
      <c r="AI24" s="24" t="s">
        <v>6757</v>
      </c>
      <c r="AJ24" s="24" t="s">
        <v>6369</v>
      </c>
      <c r="AK24" s="24" t="s">
        <v>6806</v>
      </c>
    </row>
    <row r="25" spans="2:39" s="14" customFormat="1" ht="13" hidden="1" x14ac:dyDescent="0.35">
      <c r="B25" s="24">
        <v>44773829</v>
      </c>
      <c r="C25" s="24" t="str">
        <f t="shared" si="1"/>
        <v>829</v>
      </c>
      <c r="D25" s="24" t="s">
        <v>6888</v>
      </c>
      <c r="E25" s="106">
        <v>44773801</v>
      </c>
      <c r="F25" s="24" t="s">
        <v>106</v>
      </c>
      <c r="G25" s="122">
        <f>IF(VLOOKUP(Tabela2[[#This Row],[SKU]],[10]Volume!$A:$E,5,0)&lt;0,0,VLOOKUP(Tabela2[[#This Row],[SKU]],[10]Volume!$A:$E,5,0))</f>
        <v>0</v>
      </c>
      <c r="H25" s="24" t="s">
        <v>46</v>
      </c>
      <c r="I25" s="24" t="s">
        <v>6939</v>
      </c>
      <c r="J25" s="24" t="s">
        <v>3046</v>
      </c>
      <c r="K25" s="24" t="s">
        <v>64</v>
      </c>
      <c r="L25" s="24" t="s">
        <v>65</v>
      </c>
      <c r="M25" s="24" t="s">
        <v>66</v>
      </c>
      <c r="N25" s="24" t="s">
        <v>67</v>
      </c>
      <c r="O25" s="48"/>
      <c r="P25" s="24" t="s">
        <v>92</v>
      </c>
      <c r="Q25" s="25"/>
      <c r="R25" s="108" t="s">
        <v>3</v>
      </c>
      <c r="S25" s="24"/>
      <c r="T25" s="73" t="s">
        <v>107</v>
      </c>
      <c r="U25" s="24">
        <v>44773905</v>
      </c>
      <c r="V25" s="24" t="s">
        <v>105</v>
      </c>
      <c r="W25" s="24" t="s">
        <v>329</v>
      </c>
      <c r="X25" s="24">
        <v>2710193200</v>
      </c>
      <c r="Y25" s="14" t="s">
        <v>70</v>
      </c>
      <c r="Z25" s="24" t="str">
        <f t="shared" si="2"/>
        <v>001F4016</v>
      </c>
      <c r="AA25" s="24" t="str">
        <f t="shared" si="3"/>
        <v>002W22</v>
      </c>
      <c r="AB25" s="24" t="str">
        <f t="shared" si="4"/>
        <v>A1SN</v>
      </c>
      <c r="AC25" s="24" t="s">
        <v>108</v>
      </c>
      <c r="AD25" s="24" t="s">
        <v>75</v>
      </c>
      <c r="AE25" s="24" t="s">
        <v>109</v>
      </c>
      <c r="AF25" s="24" t="s">
        <v>77</v>
      </c>
      <c r="AG25" s="24" t="s">
        <v>110</v>
      </c>
      <c r="AH25" s="94"/>
      <c r="AI25" s="24" t="s">
        <v>6757</v>
      </c>
      <c r="AJ25" s="24" t="s">
        <v>6369</v>
      </c>
      <c r="AK25" s="24" t="s">
        <v>6806</v>
      </c>
    </row>
    <row r="26" spans="2:39" s="14" customFormat="1" ht="13" hidden="1" x14ac:dyDescent="0.35">
      <c r="B26" s="24">
        <v>44773809</v>
      </c>
      <c r="C26" s="24" t="str">
        <f t="shared" si="1"/>
        <v>809</v>
      </c>
      <c r="D26" s="24" t="s">
        <v>111</v>
      </c>
      <c r="E26" s="106">
        <v>44773801</v>
      </c>
      <c r="F26" s="24" t="s">
        <v>106</v>
      </c>
      <c r="G26" s="122">
        <f>IF(VLOOKUP(Tabela2[[#This Row],[SKU]],[10]Volume!$A:$E,5,0)&lt;0,0,VLOOKUP(Tabela2[[#This Row],[SKU]],[10]Volume!$A:$E,5,0))</f>
        <v>9403.7727272727279</v>
      </c>
      <c r="H26" s="24" t="s">
        <v>46</v>
      </c>
      <c r="I26" s="24" t="s">
        <v>47</v>
      </c>
      <c r="J26" s="24" t="s">
        <v>48</v>
      </c>
      <c r="K26" s="24" t="s">
        <v>64</v>
      </c>
      <c r="L26" s="24" t="s">
        <v>65</v>
      </c>
      <c r="M26" s="24" t="s">
        <v>66</v>
      </c>
      <c r="N26" s="24" t="s">
        <v>67</v>
      </c>
      <c r="O26" s="48">
        <v>42653</v>
      </c>
      <c r="P26" s="24" t="s">
        <v>92</v>
      </c>
      <c r="Q26" s="24"/>
      <c r="R26" s="26" t="s">
        <v>1</v>
      </c>
      <c r="S26" s="24"/>
      <c r="T26" s="24" t="s">
        <v>112</v>
      </c>
      <c r="U26" s="24" t="s">
        <v>44</v>
      </c>
      <c r="V26" s="40" t="s">
        <v>44</v>
      </c>
      <c r="W26" s="24" t="s">
        <v>55</v>
      </c>
      <c r="X26" s="24">
        <v>2710193200</v>
      </c>
      <c r="Y26" s="14" t="s">
        <v>83</v>
      </c>
      <c r="Z26" s="24" t="str">
        <f t="shared" si="2"/>
        <v>001F4016</v>
      </c>
      <c r="AA26" s="24" t="str">
        <f t="shared" si="3"/>
        <v>002VSH</v>
      </c>
      <c r="AB26" s="24" t="str">
        <f t="shared" si="4"/>
        <v>A309</v>
      </c>
      <c r="AC26" s="24" t="s">
        <v>113</v>
      </c>
      <c r="AD26" s="24" t="s">
        <v>75</v>
      </c>
      <c r="AE26" s="24" t="s">
        <v>109</v>
      </c>
      <c r="AF26" s="24" t="s">
        <v>77</v>
      </c>
      <c r="AG26" s="24" t="s">
        <v>110</v>
      </c>
      <c r="AH26" s="24" t="str">
        <f>F26</f>
        <v>ADVANCE 4T AX7 10W30 SM GRANEL</v>
      </c>
      <c r="AI26" s="24" t="s">
        <v>6757</v>
      </c>
      <c r="AJ26" s="24" t="s">
        <v>6369</v>
      </c>
      <c r="AK26" s="24" t="s">
        <v>6806</v>
      </c>
    </row>
    <row r="27" spans="2:39" s="14" customFormat="1" ht="13" hidden="1" x14ac:dyDescent="0.35">
      <c r="B27" s="24">
        <v>40001905</v>
      </c>
      <c r="C27" s="24" t="str">
        <f t="shared" si="1"/>
        <v>905</v>
      </c>
      <c r="D27" s="24" t="s">
        <v>114</v>
      </c>
      <c r="E27" s="106">
        <v>40001801</v>
      </c>
      <c r="F27" s="24" t="s">
        <v>115</v>
      </c>
      <c r="G27" s="122">
        <f>IF(VLOOKUP(Tabela2[[#This Row],[SKU]],[10]Volume!$A:$E,5,0)&lt;0,0,VLOOKUP(Tabela2[[#This Row],[SKU]],[10]Volume!$A:$E,5,0))</f>
        <v>5620.7533632286995</v>
      </c>
      <c r="H27" s="24" t="s">
        <v>46</v>
      </c>
      <c r="I27" s="24" t="s">
        <v>62</v>
      </c>
      <c r="J27" s="24" t="s">
        <v>63</v>
      </c>
      <c r="K27" s="24" t="s">
        <v>64</v>
      </c>
      <c r="L27" s="24" t="s">
        <v>65</v>
      </c>
      <c r="M27" s="24" t="s">
        <v>66</v>
      </c>
      <c r="N27" s="24" t="s">
        <v>67</v>
      </c>
      <c r="O27" s="48">
        <v>43280</v>
      </c>
      <c r="P27" s="24" t="s">
        <v>92</v>
      </c>
      <c r="Q27" s="24"/>
      <c r="R27" s="26" t="s">
        <v>1</v>
      </c>
      <c r="S27" s="24" t="s">
        <v>116</v>
      </c>
      <c r="T27" s="24" t="s">
        <v>116</v>
      </c>
      <c r="U27" s="24" t="s">
        <v>44</v>
      </c>
      <c r="V27" s="40" t="s">
        <v>44</v>
      </c>
      <c r="W27" s="24" t="s">
        <v>55</v>
      </c>
      <c r="X27" s="24">
        <v>2710193200</v>
      </c>
      <c r="Y27" s="14" t="s">
        <v>70</v>
      </c>
      <c r="Z27" s="24" t="str">
        <f t="shared" si="2"/>
        <v>001F4017</v>
      </c>
      <c r="AA27" s="24" t="str">
        <f t="shared" si="3"/>
        <v>002W22</v>
      </c>
      <c r="AB27" s="24" t="str">
        <f t="shared" si="4"/>
        <v>A1SN</v>
      </c>
      <c r="AC27" s="24" t="s">
        <v>117</v>
      </c>
      <c r="AD27" s="24" t="s">
        <v>75</v>
      </c>
      <c r="AE27" s="24" t="s">
        <v>109</v>
      </c>
      <c r="AF27" s="24" t="s">
        <v>77</v>
      </c>
      <c r="AG27" s="24" t="s">
        <v>110</v>
      </c>
      <c r="AH27" s="24" t="str">
        <f>F27</f>
        <v>ADVANCE 4T AX7 10W-40 SM/MA2 GRANEL</v>
      </c>
      <c r="AI27" s="24" t="s">
        <v>6757</v>
      </c>
      <c r="AJ27" s="24" t="s">
        <v>6728</v>
      </c>
      <c r="AK27" s="24" t="s">
        <v>6807</v>
      </c>
    </row>
    <row r="28" spans="2:39" s="14" customFormat="1" ht="13" hidden="1" customHeight="1" x14ac:dyDescent="0.35">
      <c r="B28" s="24">
        <v>40001829</v>
      </c>
      <c r="C28" s="24" t="str">
        <f t="shared" si="1"/>
        <v>829</v>
      </c>
      <c r="D28" s="24" t="s">
        <v>6889</v>
      </c>
      <c r="E28" s="106">
        <v>40001801</v>
      </c>
      <c r="F28" s="24" t="s">
        <v>115</v>
      </c>
      <c r="G28" s="122">
        <f>IF(VLOOKUP(Tabela2[[#This Row],[SKU]],[10]Volume!$A:$E,5,0)&lt;0,0,VLOOKUP(Tabela2[[#This Row],[SKU]],[10]Volume!$A:$E,5,0))</f>
        <v>0</v>
      </c>
      <c r="H28" s="24" t="s">
        <v>46</v>
      </c>
      <c r="I28" s="24" t="s">
        <v>6939</v>
      </c>
      <c r="J28" s="24" t="s">
        <v>3046</v>
      </c>
      <c r="K28" s="24" t="s">
        <v>64</v>
      </c>
      <c r="L28" s="24" t="s">
        <v>65</v>
      </c>
      <c r="M28" s="24" t="s">
        <v>66</v>
      </c>
      <c r="N28" s="24" t="s">
        <v>67</v>
      </c>
      <c r="O28" s="48"/>
      <c r="P28" s="24" t="s">
        <v>92</v>
      </c>
      <c r="Q28" s="25"/>
      <c r="R28" s="108" t="s">
        <v>3</v>
      </c>
      <c r="S28" s="24"/>
      <c r="T28" s="24" t="s">
        <v>116</v>
      </c>
      <c r="U28" s="24">
        <v>40001905</v>
      </c>
      <c r="V28" s="24" t="s">
        <v>114</v>
      </c>
      <c r="W28" s="24" t="s">
        <v>329</v>
      </c>
      <c r="X28" s="24">
        <v>2710193200</v>
      </c>
      <c r="Y28" s="14" t="s">
        <v>70</v>
      </c>
      <c r="Z28" s="24" t="str">
        <f t="shared" si="2"/>
        <v>001F4017</v>
      </c>
      <c r="AA28" s="24" t="str">
        <f t="shared" si="3"/>
        <v>002W22</v>
      </c>
      <c r="AB28" s="24" t="str">
        <f t="shared" si="4"/>
        <v>A1SN</v>
      </c>
      <c r="AC28" s="24" t="s">
        <v>117</v>
      </c>
      <c r="AD28" s="24" t="s">
        <v>75</v>
      </c>
      <c r="AE28" s="24" t="s">
        <v>109</v>
      </c>
      <c r="AF28" s="24" t="s">
        <v>77</v>
      </c>
      <c r="AG28" s="24" t="s">
        <v>110</v>
      </c>
      <c r="AH28" s="94"/>
      <c r="AI28" s="24" t="s">
        <v>6757</v>
      </c>
      <c r="AJ28" s="24" t="s">
        <v>6728</v>
      </c>
      <c r="AK28" s="24" t="s">
        <v>6807</v>
      </c>
    </row>
    <row r="29" spans="2:39" s="14" customFormat="1" ht="13" hidden="1" x14ac:dyDescent="0.35">
      <c r="B29" s="24">
        <v>44764905</v>
      </c>
      <c r="C29" s="24" t="str">
        <f t="shared" si="1"/>
        <v>905</v>
      </c>
      <c r="D29" s="24" t="s">
        <v>6754</v>
      </c>
      <c r="E29" s="24">
        <v>44764801</v>
      </c>
      <c r="F29" s="24" t="s">
        <v>6766</v>
      </c>
      <c r="G29" s="122">
        <f>IF(VLOOKUP(Tabela2[[#This Row],[SKU]],[10]Volume!$A:$E,5,0)&lt;0,0,VLOOKUP(Tabela2[[#This Row],[SKU]],[10]Volume!$A:$E,5,0))</f>
        <v>0</v>
      </c>
      <c r="H29" s="24" t="s">
        <v>46</v>
      </c>
      <c r="I29" s="24" t="s">
        <v>62</v>
      </c>
      <c r="J29" s="24" t="s">
        <v>63</v>
      </c>
      <c r="K29" s="24" t="s">
        <v>64</v>
      </c>
      <c r="L29" s="24" t="s">
        <v>65</v>
      </c>
      <c r="M29" s="24" t="s">
        <v>66</v>
      </c>
      <c r="N29" s="24" t="s">
        <v>67</v>
      </c>
      <c r="O29" s="48"/>
      <c r="P29" s="24" t="s">
        <v>92</v>
      </c>
      <c r="Q29" s="24"/>
      <c r="R29" s="108" t="s">
        <v>3</v>
      </c>
      <c r="S29" s="24"/>
      <c r="T29" s="24"/>
      <c r="U29" s="24" t="s">
        <v>44</v>
      </c>
      <c r="V29" s="40" t="s">
        <v>44</v>
      </c>
      <c r="W29" s="24" t="s">
        <v>55</v>
      </c>
      <c r="X29" s="24">
        <v>2710193200</v>
      </c>
      <c r="Y29" s="14" t="s">
        <v>70</v>
      </c>
      <c r="Z29" s="24" t="s">
        <v>124</v>
      </c>
      <c r="AA29" s="24" t="str">
        <f t="shared" si="3"/>
        <v>002W21</v>
      </c>
      <c r="AB29" s="24" t="str">
        <f t="shared" si="4"/>
        <v>A309</v>
      </c>
      <c r="AC29" s="24" t="s">
        <v>125</v>
      </c>
      <c r="AD29" s="24" t="s">
        <v>75</v>
      </c>
      <c r="AE29" s="24" t="s">
        <v>126</v>
      </c>
      <c r="AF29" s="24" t="s">
        <v>77</v>
      </c>
      <c r="AG29" s="24" t="s">
        <v>110</v>
      </c>
      <c r="AH29" s="24"/>
      <c r="AI29" s="24" t="s">
        <v>6758</v>
      </c>
      <c r="AJ29" s="24" t="s">
        <v>6373</v>
      </c>
      <c r="AK29" s="24" t="s">
        <v>6806</v>
      </c>
    </row>
    <row r="30" spans="2:39" s="14" customFormat="1" ht="13" hidden="1" x14ac:dyDescent="0.35">
      <c r="B30" s="24">
        <v>44766905</v>
      </c>
      <c r="C30" s="24" t="str">
        <f t="shared" si="1"/>
        <v>905</v>
      </c>
      <c r="D30" s="24" t="s">
        <v>6753</v>
      </c>
      <c r="E30" s="24">
        <v>44766801</v>
      </c>
      <c r="F30" s="24" t="s">
        <v>6767</v>
      </c>
      <c r="G30" s="122">
        <f>IF(VLOOKUP(Tabela2[[#This Row],[SKU]],[10]Volume!$A:$E,5,0)&lt;0,0,VLOOKUP(Tabela2[[#This Row],[SKU]],[10]Volume!$A:$E,5,0))</f>
        <v>0</v>
      </c>
      <c r="H30" s="24" t="s">
        <v>46</v>
      </c>
      <c r="I30" s="24" t="s">
        <v>62</v>
      </c>
      <c r="J30" s="24" t="s">
        <v>63</v>
      </c>
      <c r="K30" s="24" t="s">
        <v>64</v>
      </c>
      <c r="L30" s="24" t="s">
        <v>65</v>
      </c>
      <c r="M30" s="24" t="s">
        <v>66</v>
      </c>
      <c r="N30" s="24" t="s">
        <v>67</v>
      </c>
      <c r="O30" s="97"/>
      <c r="P30" s="24" t="s">
        <v>92</v>
      </c>
      <c r="Q30" s="97"/>
      <c r="R30" s="108" t="s">
        <v>3</v>
      </c>
      <c r="S30" s="97"/>
      <c r="T30" s="97"/>
      <c r="U30" s="24" t="s">
        <v>44</v>
      </c>
      <c r="V30" s="40" t="s">
        <v>44</v>
      </c>
      <c r="W30" s="24" t="s">
        <v>55</v>
      </c>
      <c r="X30" s="24">
        <v>2710193200</v>
      </c>
      <c r="Y30" s="14" t="s">
        <v>70</v>
      </c>
      <c r="Z30" s="24" t="s">
        <v>128</v>
      </c>
      <c r="AA30" s="24" t="str">
        <f t="shared" si="3"/>
        <v>002W21</v>
      </c>
      <c r="AB30" s="24" t="str">
        <f t="shared" si="4"/>
        <v>A309</v>
      </c>
      <c r="AC30" s="24" t="s">
        <v>129</v>
      </c>
      <c r="AD30" s="24" t="s">
        <v>75</v>
      </c>
      <c r="AE30" s="24" t="s">
        <v>130</v>
      </c>
      <c r="AF30" s="24" t="s">
        <v>77</v>
      </c>
      <c r="AG30" s="24" t="s">
        <v>110</v>
      </c>
      <c r="AH30" s="24"/>
      <c r="AI30" s="24" t="s">
        <v>6758</v>
      </c>
      <c r="AJ30" s="24" t="s">
        <v>6374</v>
      </c>
      <c r="AK30" s="24" t="s">
        <v>6807</v>
      </c>
    </row>
    <row r="31" spans="2:39" s="14" customFormat="1" ht="13" hidden="1" x14ac:dyDescent="0.35">
      <c r="B31" s="24">
        <v>45240909</v>
      </c>
      <c r="C31" s="24" t="str">
        <f t="shared" si="1"/>
        <v>909</v>
      </c>
      <c r="D31" s="24" t="s">
        <v>131</v>
      </c>
      <c r="E31" s="106" t="s">
        <v>44</v>
      </c>
      <c r="F31" s="24" t="s">
        <v>45</v>
      </c>
      <c r="G31" s="122">
        <f>IF(VLOOKUP(Tabela2[[#This Row],[SKU]],[10]Volume!$A:$E,5,0)&lt;0,0,VLOOKUP(Tabela2[[#This Row],[SKU]],[10]Volume!$A:$E,5,0))</f>
        <v>0</v>
      </c>
      <c r="H31" s="24" t="s">
        <v>46</v>
      </c>
      <c r="I31" s="24" t="s">
        <v>62</v>
      </c>
      <c r="J31" s="24" t="s">
        <v>63</v>
      </c>
      <c r="K31" s="24" t="s">
        <v>64</v>
      </c>
      <c r="L31" s="24" t="s">
        <v>65</v>
      </c>
      <c r="M31" s="24" t="s">
        <v>51</v>
      </c>
      <c r="N31" s="24" t="s">
        <v>67</v>
      </c>
      <c r="O31" s="48">
        <v>42653</v>
      </c>
      <c r="P31" s="24" t="s">
        <v>92</v>
      </c>
      <c r="Q31" s="24"/>
      <c r="R31" s="26" t="s">
        <v>1</v>
      </c>
      <c r="S31" s="24" t="s">
        <v>132</v>
      </c>
      <c r="T31" s="24" t="s">
        <v>132</v>
      </c>
      <c r="U31" s="24" t="s">
        <v>44</v>
      </c>
      <c r="V31" s="40" t="s">
        <v>44</v>
      </c>
      <c r="W31" s="24" t="s">
        <v>55</v>
      </c>
      <c r="X31" s="24">
        <v>2710193200</v>
      </c>
      <c r="Y31" s="14" t="s">
        <v>56</v>
      </c>
      <c r="Z31" s="24" t="str">
        <f t="shared" ref="Z31:Z78" si="5">LEFT(AC31,8)</f>
        <v>001F4000</v>
      </c>
      <c r="AA31" s="24" t="str">
        <f t="shared" si="3"/>
        <v>002W21</v>
      </c>
      <c r="AB31" s="24" t="str">
        <f t="shared" si="4"/>
        <v>A318</v>
      </c>
      <c r="AC31" s="24" t="s">
        <v>133</v>
      </c>
      <c r="AD31" s="24" t="s">
        <v>75</v>
      </c>
      <c r="AE31" s="24" t="s">
        <v>134</v>
      </c>
      <c r="AF31" s="24" t="s">
        <v>77</v>
      </c>
      <c r="AG31" s="24" t="s">
        <v>110</v>
      </c>
      <c r="AH31" s="24" t="str">
        <f t="shared" ref="AH31:AH57" si="6">F31</f>
        <v>IMPORTADO</v>
      </c>
      <c r="AI31" s="24" t="s">
        <v>6758</v>
      </c>
      <c r="AJ31" s="24" t="s">
        <v>6375</v>
      </c>
      <c r="AK31" s="24" t="s">
        <v>6809</v>
      </c>
    </row>
    <row r="32" spans="2:39" s="14" customFormat="1" ht="13" hidden="1" x14ac:dyDescent="0.35">
      <c r="B32" s="24">
        <v>45240849</v>
      </c>
      <c r="C32" s="24" t="str">
        <f t="shared" si="1"/>
        <v>849</v>
      </c>
      <c r="D32" s="24" t="s">
        <v>135</v>
      </c>
      <c r="E32" s="106" t="s">
        <v>44</v>
      </c>
      <c r="F32" s="24" t="s">
        <v>45</v>
      </c>
      <c r="G32" s="122">
        <f>IF(VLOOKUP(Tabela2[[#This Row],[SKU]],[10]Volume!$A:$E,5,0)&lt;0,0,VLOOKUP(Tabela2[[#This Row],[SKU]],[10]Volume!$A:$E,5,0))</f>
        <v>598.56914018691612</v>
      </c>
      <c r="H32" s="24" t="s">
        <v>46</v>
      </c>
      <c r="I32" s="24" t="s">
        <v>47</v>
      </c>
      <c r="J32" s="24" t="s">
        <v>48</v>
      </c>
      <c r="K32" s="24" t="s">
        <v>64</v>
      </c>
      <c r="L32" s="24" t="s">
        <v>65</v>
      </c>
      <c r="M32" s="24" t="s">
        <v>51</v>
      </c>
      <c r="N32" s="24" t="s">
        <v>67</v>
      </c>
      <c r="O32" s="48">
        <v>42955</v>
      </c>
      <c r="P32" s="24" t="s">
        <v>92</v>
      </c>
      <c r="Q32" s="24"/>
      <c r="R32" s="26" t="s">
        <v>1</v>
      </c>
      <c r="S32" s="24" t="s">
        <v>132</v>
      </c>
      <c r="T32" s="24" t="s">
        <v>132</v>
      </c>
      <c r="U32" s="24" t="s">
        <v>44</v>
      </c>
      <c r="V32" s="40" t="s">
        <v>44</v>
      </c>
      <c r="W32" s="24" t="s">
        <v>55</v>
      </c>
      <c r="X32" s="24">
        <v>2710193200</v>
      </c>
      <c r="Y32" s="14" t="s">
        <v>56</v>
      </c>
      <c r="Z32" s="24" t="str">
        <f t="shared" si="5"/>
        <v>001F4000</v>
      </c>
      <c r="AA32" s="24" t="str">
        <f t="shared" si="3"/>
        <v>002VSH</v>
      </c>
      <c r="AB32" s="24" t="str">
        <f t="shared" si="4"/>
        <v>A309</v>
      </c>
      <c r="AC32" s="24" t="s">
        <v>136</v>
      </c>
      <c r="AD32" s="24" t="s">
        <v>75</v>
      </c>
      <c r="AE32" s="24" t="s">
        <v>134</v>
      </c>
      <c r="AF32" s="24" t="s">
        <v>77</v>
      </c>
      <c r="AG32" s="24" t="s">
        <v>110</v>
      </c>
      <c r="AH32" s="24" t="str">
        <f t="shared" si="6"/>
        <v>IMPORTADO</v>
      </c>
      <c r="AI32" s="24" t="s">
        <v>6758</v>
      </c>
      <c r="AJ32" s="24" t="s">
        <v>6375</v>
      </c>
      <c r="AK32" s="24" t="s">
        <v>6809</v>
      </c>
    </row>
    <row r="33" spans="2:37" s="14" customFormat="1" ht="13" hidden="1" x14ac:dyDescent="0.35">
      <c r="B33" s="24">
        <v>45291905</v>
      </c>
      <c r="C33" s="24" t="str">
        <f t="shared" si="1"/>
        <v>905</v>
      </c>
      <c r="D33" s="24" t="s">
        <v>6985</v>
      </c>
      <c r="E33" s="106">
        <v>45291801</v>
      </c>
      <c r="F33" s="24" t="s">
        <v>138</v>
      </c>
      <c r="G33" s="122">
        <f>IF(VLOOKUP(Tabela2[[#This Row],[SKU]],[10]Volume!$A:$E,5,0)&lt;0,0,VLOOKUP(Tabela2[[#This Row],[SKU]],[10]Volume!$A:$E,5,0))</f>
        <v>3502.4394618834081</v>
      </c>
      <c r="H33" s="24" t="s">
        <v>46</v>
      </c>
      <c r="I33" s="24" t="s">
        <v>62</v>
      </c>
      <c r="J33" s="24" t="s">
        <v>63</v>
      </c>
      <c r="K33" s="24" t="s">
        <v>64</v>
      </c>
      <c r="L33" s="24" t="s">
        <v>65</v>
      </c>
      <c r="M33" s="24" t="s">
        <v>66</v>
      </c>
      <c r="N33" s="24" t="s">
        <v>67</v>
      </c>
      <c r="O33" s="48"/>
      <c r="P33" s="24" t="s">
        <v>53</v>
      </c>
      <c r="Q33" s="24"/>
      <c r="R33" s="26" t="s">
        <v>1</v>
      </c>
      <c r="S33" s="24"/>
      <c r="T33" s="24"/>
      <c r="U33" s="24" t="s">
        <v>44</v>
      </c>
      <c r="V33" s="40" t="s">
        <v>44</v>
      </c>
      <c r="W33" s="24" t="s">
        <v>55</v>
      </c>
      <c r="X33" s="24">
        <v>2710193200</v>
      </c>
      <c r="Y33" s="14" t="s">
        <v>70</v>
      </c>
      <c r="Z33" s="24" t="str">
        <f>LEFT(AC33,8)</f>
        <v>001AN054</v>
      </c>
      <c r="AA33" s="24" t="str">
        <f>LEFT(RIGHT(AC33,10),6)</f>
        <v>002W22</v>
      </c>
      <c r="AB33" s="24" t="str">
        <f>RIGHT(AC33,4)</f>
        <v>A309</v>
      </c>
      <c r="AC33" s="24" t="s">
        <v>6986</v>
      </c>
      <c r="AD33" s="24" t="s">
        <v>75</v>
      </c>
      <c r="AE33" s="24" t="s">
        <v>143</v>
      </c>
      <c r="AF33" s="24" t="s">
        <v>77</v>
      </c>
      <c r="AG33" s="24" t="s">
        <v>78</v>
      </c>
      <c r="AH33" s="24" t="str">
        <f t="shared" ref="AH33" si="7">F33</f>
        <v>ADVANCE SX 2 (FB/EGB) GRANEL</v>
      </c>
      <c r="AI33" s="24" t="s">
        <v>6756</v>
      </c>
      <c r="AJ33" s="24" t="s">
        <v>6376</v>
      </c>
      <c r="AK33" s="24" t="s">
        <v>3016</v>
      </c>
    </row>
    <row r="34" spans="2:37" s="14" customFormat="1" ht="13" hidden="1" x14ac:dyDescent="0.35">
      <c r="B34" s="24">
        <v>45291853</v>
      </c>
      <c r="C34" s="24" t="str">
        <f t="shared" si="1"/>
        <v>853</v>
      </c>
      <c r="D34" s="24" t="s">
        <v>137</v>
      </c>
      <c r="E34" s="106">
        <v>45291801</v>
      </c>
      <c r="F34" s="24" t="s">
        <v>138</v>
      </c>
      <c r="G34" s="122">
        <f>IF(VLOOKUP(Tabela2[[#This Row],[SKU]],[10]Volume!$A:$E,5,0)&lt;0,0,VLOOKUP(Tabela2[[#This Row],[SKU]],[10]Volume!$A:$E,5,0))</f>
        <v>468</v>
      </c>
      <c r="H34" s="24" t="s">
        <v>46</v>
      </c>
      <c r="I34" s="24" t="s">
        <v>139</v>
      </c>
      <c r="J34" s="24" t="s">
        <v>140</v>
      </c>
      <c r="K34" s="24" t="s">
        <v>64</v>
      </c>
      <c r="L34" s="24" t="s">
        <v>65</v>
      </c>
      <c r="M34" s="24" t="s">
        <v>66</v>
      </c>
      <c r="N34" s="24" t="s">
        <v>67</v>
      </c>
      <c r="O34" s="48">
        <v>40836</v>
      </c>
      <c r="P34" s="24" t="s">
        <v>53</v>
      </c>
      <c r="Q34" s="24"/>
      <c r="R34" s="28" t="s">
        <v>6</v>
      </c>
      <c r="S34" s="24"/>
      <c r="T34" s="24" t="s">
        <v>141</v>
      </c>
      <c r="U34" s="24">
        <v>45291905</v>
      </c>
      <c r="V34" s="40" t="s">
        <v>6985</v>
      </c>
      <c r="W34" s="24" t="s">
        <v>7650</v>
      </c>
      <c r="X34" s="24">
        <v>2710193200</v>
      </c>
      <c r="Y34" s="14" t="s">
        <v>70</v>
      </c>
      <c r="Z34" s="24" t="str">
        <f t="shared" si="5"/>
        <v>001AN054</v>
      </c>
      <c r="AA34" s="24" t="str">
        <f t="shared" si="3"/>
        <v>002WL1</v>
      </c>
      <c r="AB34" s="24" t="str">
        <f t="shared" si="4"/>
        <v>A1SN</v>
      </c>
      <c r="AC34" s="24" t="s">
        <v>142</v>
      </c>
      <c r="AD34" s="24" t="s">
        <v>75</v>
      </c>
      <c r="AE34" s="24" t="s">
        <v>143</v>
      </c>
      <c r="AF34" s="24" t="s">
        <v>77</v>
      </c>
      <c r="AG34" s="24" t="s">
        <v>78</v>
      </c>
      <c r="AH34" s="24" t="str">
        <f t="shared" si="6"/>
        <v>ADVANCE SX 2 (FB/EGB) GRANEL</v>
      </c>
      <c r="AI34" s="24" t="s">
        <v>6756</v>
      </c>
      <c r="AJ34" s="24" t="s">
        <v>6376</v>
      </c>
      <c r="AK34" s="24" t="s">
        <v>3016</v>
      </c>
    </row>
    <row r="35" spans="2:37" s="14" customFormat="1" ht="13" hidden="1" x14ac:dyDescent="0.35">
      <c r="B35" s="24">
        <v>41112809</v>
      </c>
      <c r="C35" s="24" t="str">
        <f t="shared" si="1"/>
        <v>809</v>
      </c>
      <c r="D35" s="24" t="s">
        <v>6994</v>
      </c>
      <c r="E35" s="106">
        <v>45288801</v>
      </c>
      <c r="F35" s="24" t="s">
        <v>1192</v>
      </c>
      <c r="G35" s="122">
        <f>IF(VLOOKUP(Tabela2[[#This Row],[SKU]],[10]Volume!$A:$E,5,0)&lt;0,0,VLOOKUP(Tabela2[[#This Row],[SKU]],[10]Volume!$A:$E,5,0))</f>
        <v>0</v>
      </c>
      <c r="H35" s="24" t="s">
        <v>46</v>
      </c>
      <c r="I35" s="24" t="s">
        <v>47</v>
      </c>
      <c r="J35" s="24" t="s">
        <v>48</v>
      </c>
      <c r="K35" s="24" t="s">
        <v>49</v>
      </c>
      <c r="L35" s="24" t="s">
        <v>400</v>
      </c>
      <c r="M35" s="24" t="s">
        <v>66</v>
      </c>
      <c r="N35" s="24" t="s">
        <v>52</v>
      </c>
      <c r="O35" s="48"/>
      <c r="P35" s="24" t="s">
        <v>53</v>
      </c>
      <c r="Q35" s="24"/>
      <c r="R35" s="108" t="s">
        <v>3</v>
      </c>
      <c r="S35" s="24"/>
      <c r="T35" s="24"/>
      <c r="U35" s="24" t="s">
        <v>44</v>
      </c>
      <c r="V35" s="40" t="s">
        <v>44</v>
      </c>
      <c r="W35" s="24" t="s">
        <v>55</v>
      </c>
      <c r="X35" s="24">
        <v>2710193200</v>
      </c>
      <c r="Y35" s="14" t="s">
        <v>70</v>
      </c>
      <c r="Z35" s="24" t="str">
        <f t="shared" ref="Z35:Z40" si="8">LEFT(AC35,8)</f>
        <v>001D7745</v>
      </c>
      <c r="AA35" s="24" t="str">
        <f t="shared" ref="AA35:AA40" si="9">LEFT(RIGHT(AC35,10),6)</f>
        <v>002VID</v>
      </c>
      <c r="AB35" s="24" t="str">
        <f t="shared" ref="AB35:AB40" si="10">RIGHT(AC35,4)</f>
        <v>A309</v>
      </c>
      <c r="AC35" s="24" t="s">
        <v>7006</v>
      </c>
      <c r="AD35" s="24" t="s">
        <v>400</v>
      </c>
      <c r="AE35" s="24" t="s">
        <v>7014</v>
      </c>
      <c r="AF35" s="24" t="s">
        <v>175</v>
      </c>
      <c r="AG35" s="24" t="s">
        <v>78</v>
      </c>
      <c r="AH35" s="24"/>
      <c r="AI35" s="24" t="s">
        <v>3016</v>
      </c>
      <c r="AJ35" s="24" t="s">
        <v>7014</v>
      </c>
      <c r="AK35" s="24" t="s">
        <v>3016</v>
      </c>
    </row>
    <row r="36" spans="2:37" s="14" customFormat="1" ht="13" hidden="1" x14ac:dyDescent="0.35">
      <c r="B36" s="24">
        <v>41112967</v>
      </c>
      <c r="C36" s="24" t="str">
        <f t="shared" si="1"/>
        <v>967</v>
      </c>
      <c r="D36" s="24" t="s">
        <v>6995</v>
      </c>
      <c r="E36" s="106">
        <v>45288801</v>
      </c>
      <c r="F36" s="24" t="s">
        <v>1192</v>
      </c>
      <c r="G36" s="122">
        <f>IF(VLOOKUP(Tabela2[[#This Row],[SKU]],[10]Volume!$A:$E,5,0)&lt;0,0,VLOOKUP(Tabela2[[#This Row],[SKU]],[10]Volume!$A:$E,5,0))</f>
        <v>0</v>
      </c>
      <c r="H36" s="24" t="s">
        <v>46</v>
      </c>
      <c r="I36" s="24" t="s">
        <v>151</v>
      </c>
      <c r="J36" s="24" t="s">
        <v>86</v>
      </c>
      <c r="K36" s="24" t="s">
        <v>49</v>
      </c>
      <c r="L36" s="24" t="s">
        <v>400</v>
      </c>
      <c r="M36" s="24" t="s">
        <v>66</v>
      </c>
      <c r="N36" s="24" t="s">
        <v>52</v>
      </c>
      <c r="O36" s="48"/>
      <c r="P36" s="24" t="s">
        <v>53</v>
      </c>
      <c r="Q36" s="24"/>
      <c r="R36" s="108" t="s">
        <v>3</v>
      </c>
      <c r="S36" s="24"/>
      <c r="T36" s="24"/>
      <c r="U36" s="24" t="s">
        <v>44</v>
      </c>
      <c r="V36" s="40" t="s">
        <v>44</v>
      </c>
      <c r="W36" s="24" t="s">
        <v>55</v>
      </c>
      <c r="X36" s="24">
        <v>2710193200</v>
      </c>
      <c r="Y36" s="14" t="s">
        <v>70</v>
      </c>
      <c r="Z36" s="24" t="str">
        <f t="shared" si="8"/>
        <v>001D7745</v>
      </c>
      <c r="AA36" s="24" t="str">
        <f t="shared" si="9"/>
        <v>002VJW</v>
      </c>
      <c r="AB36" s="24" t="str">
        <f t="shared" si="10"/>
        <v>A309</v>
      </c>
      <c r="AC36" s="24" t="s">
        <v>2235</v>
      </c>
      <c r="AD36" s="24" t="s">
        <v>400</v>
      </c>
      <c r="AE36" s="24" t="s">
        <v>7014</v>
      </c>
      <c r="AF36" s="24" t="s">
        <v>175</v>
      </c>
      <c r="AG36" s="24" t="s">
        <v>78</v>
      </c>
      <c r="AH36" s="24"/>
      <c r="AI36" s="24" t="s">
        <v>3016</v>
      </c>
      <c r="AJ36" s="24" t="s">
        <v>7014</v>
      </c>
      <c r="AK36" s="24" t="s">
        <v>3016</v>
      </c>
    </row>
    <row r="37" spans="2:37" s="14" customFormat="1" ht="13" hidden="1" x14ac:dyDescent="0.35">
      <c r="B37" s="24">
        <v>41113809</v>
      </c>
      <c r="C37" s="24" t="str">
        <f t="shared" si="1"/>
        <v>809</v>
      </c>
      <c r="D37" s="24" t="s">
        <v>6996</v>
      </c>
      <c r="E37" s="106">
        <v>43706801</v>
      </c>
      <c r="F37" s="24" t="s">
        <v>413</v>
      </c>
      <c r="G37" s="122">
        <f>IF(VLOOKUP(Tabela2[[#This Row],[SKU]],[10]Volume!$A:$E,5,0)&lt;0,0,VLOOKUP(Tabela2[[#This Row],[SKU]],[10]Volume!$A:$E,5,0))</f>
        <v>0</v>
      </c>
      <c r="H37" s="24" t="s">
        <v>46</v>
      </c>
      <c r="I37" s="24" t="s">
        <v>47</v>
      </c>
      <c r="J37" s="24" t="s">
        <v>48</v>
      </c>
      <c r="K37" s="24" t="s">
        <v>49</v>
      </c>
      <c r="L37" s="24" t="s">
        <v>400</v>
      </c>
      <c r="M37" s="24" t="s">
        <v>66</v>
      </c>
      <c r="N37" s="24" t="s">
        <v>52</v>
      </c>
      <c r="O37" s="48"/>
      <c r="P37" s="24" t="s">
        <v>53</v>
      </c>
      <c r="Q37" s="24"/>
      <c r="R37" s="108" t="s">
        <v>3</v>
      </c>
      <c r="S37" s="24"/>
      <c r="T37" s="24"/>
      <c r="U37" s="24" t="s">
        <v>44</v>
      </c>
      <c r="V37" s="40" t="s">
        <v>44</v>
      </c>
      <c r="W37" s="24" t="s">
        <v>55</v>
      </c>
      <c r="X37" s="24">
        <v>2710193200</v>
      </c>
      <c r="Y37" s="14" t="s">
        <v>70</v>
      </c>
      <c r="Z37" s="24" t="str">
        <f t="shared" si="8"/>
        <v>001D7751</v>
      </c>
      <c r="AA37" s="24" t="str">
        <f t="shared" si="9"/>
        <v>002VID</v>
      </c>
      <c r="AB37" s="24" t="str">
        <f t="shared" si="10"/>
        <v>A309</v>
      </c>
      <c r="AC37" s="24" t="s">
        <v>7007</v>
      </c>
      <c r="AD37" s="24" t="s">
        <v>400</v>
      </c>
      <c r="AE37" s="24" t="s">
        <v>7015</v>
      </c>
      <c r="AF37" s="24" t="s">
        <v>175</v>
      </c>
      <c r="AG37" s="24" t="s">
        <v>78</v>
      </c>
      <c r="AH37" s="24"/>
      <c r="AI37" s="24" t="s">
        <v>3016</v>
      </c>
      <c r="AJ37" s="24" t="s">
        <v>7015</v>
      </c>
      <c r="AK37" s="24" t="s">
        <v>3016</v>
      </c>
    </row>
    <row r="38" spans="2:37" s="14" customFormat="1" ht="13" hidden="1" x14ac:dyDescent="0.35">
      <c r="B38" s="24">
        <v>41113967</v>
      </c>
      <c r="C38" s="24" t="str">
        <f t="shared" si="1"/>
        <v>967</v>
      </c>
      <c r="D38" s="24" t="s">
        <v>6997</v>
      </c>
      <c r="E38" s="106">
        <v>43706801</v>
      </c>
      <c r="F38" s="24" t="s">
        <v>413</v>
      </c>
      <c r="G38" s="122">
        <f>IF(VLOOKUP(Tabela2[[#This Row],[SKU]],[10]Volume!$A:$E,5,0)&lt;0,0,VLOOKUP(Tabela2[[#This Row],[SKU]],[10]Volume!$A:$E,5,0))</f>
        <v>0</v>
      </c>
      <c r="H38" s="24" t="s">
        <v>46</v>
      </c>
      <c r="I38" s="24" t="s">
        <v>151</v>
      </c>
      <c r="J38" s="24" t="s">
        <v>86</v>
      </c>
      <c r="K38" s="24" t="s">
        <v>49</v>
      </c>
      <c r="L38" s="24" t="s">
        <v>400</v>
      </c>
      <c r="M38" s="24" t="s">
        <v>66</v>
      </c>
      <c r="N38" s="24" t="s">
        <v>52</v>
      </c>
      <c r="O38" s="48"/>
      <c r="P38" s="24" t="s">
        <v>53</v>
      </c>
      <c r="Q38" s="24"/>
      <c r="R38" s="108" t="s">
        <v>3</v>
      </c>
      <c r="S38" s="24"/>
      <c r="T38" s="24"/>
      <c r="U38" s="24" t="s">
        <v>44</v>
      </c>
      <c r="V38" s="40" t="s">
        <v>44</v>
      </c>
      <c r="W38" s="24" t="s">
        <v>55</v>
      </c>
      <c r="X38" s="24">
        <v>2710193200</v>
      </c>
      <c r="Y38" s="14" t="s">
        <v>70</v>
      </c>
      <c r="Z38" s="24" t="str">
        <f t="shared" si="8"/>
        <v>001D7751</v>
      </c>
      <c r="AA38" s="24" t="str">
        <f t="shared" si="9"/>
        <v>002VJW</v>
      </c>
      <c r="AB38" s="24" t="str">
        <f t="shared" si="10"/>
        <v>A309</v>
      </c>
      <c r="AC38" s="24" t="s">
        <v>2265</v>
      </c>
      <c r="AD38" s="24" t="s">
        <v>400</v>
      </c>
      <c r="AE38" s="24" t="s">
        <v>7015</v>
      </c>
      <c r="AF38" s="24" t="s">
        <v>175</v>
      </c>
      <c r="AG38" s="24" t="s">
        <v>78</v>
      </c>
      <c r="AH38" s="24"/>
      <c r="AI38" s="24" t="s">
        <v>3016</v>
      </c>
      <c r="AJ38" s="24" t="s">
        <v>7015</v>
      </c>
      <c r="AK38" s="24" t="s">
        <v>3016</v>
      </c>
    </row>
    <row r="39" spans="2:37" s="14" customFormat="1" ht="13" hidden="1" x14ac:dyDescent="0.35">
      <c r="B39" s="24">
        <v>41114809</v>
      </c>
      <c r="C39" s="24" t="str">
        <f t="shared" si="1"/>
        <v>809</v>
      </c>
      <c r="D39" s="24" t="s">
        <v>6998</v>
      </c>
      <c r="E39" s="106">
        <v>43060801</v>
      </c>
      <c r="F39" s="24" t="s">
        <v>419</v>
      </c>
      <c r="G39" s="122">
        <f>IF(VLOOKUP(Tabela2[[#This Row],[SKU]],[10]Volume!$A:$E,5,0)&lt;0,0,VLOOKUP(Tabela2[[#This Row],[SKU]],[10]Volume!$A:$E,5,0))</f>
        <v>0</v>
      </c>
      <c r="H39" s="24" t="s">
        <v>46</v>
      </c>
      <c r="I39" s="24" t="s">
        <v>47</v>
      </c>
      <c r="J39" s="24" t="s">
        <v>48</v>
      </c>
      <c r="K39" s="24" t="s">
        <v>49</v>
      </c>
      <c r="L39" s="24" t="s">
        <v>400</v>
      </c>
      <c r="M39" s="24" t="s">
        <v>66</v>
      </c>
      <c r="N39" s="24" t="s">
        <v>52</v>
      </c>
      <c r="O39" s="48"/>
      <c r="P39" s="24" t="s">
        <v>53</v>
      </c>
      <c r="Q39" s="24"/>
      <c r="R39" s="108" t="s">
        <v>3</v>
      </c>
      <c r="S39" s="24"/>
      <c r="T39" s="24"/>
      <c r="U39" s="24" t="s">
        <v>44</v>
      </c>
      <c r="V39" s="40" t="s">
        <v>44</v>
      </c>
      <c r="W39" s="24" t="s">
        <v>55</v>
      </c>
      <c r="X39" s="24">
        <v>2710193200</v>
      </c>
      <c r="Y39" s="14" t="s">
        <v>70</v>
      </c>
      <c r="Z39" s="24" t="str">
        <f t="shared" si="8"/>
        <v>001D8281</v>
      </c>
      <c r="AA39" s="24" t="str">
        <f t="shared" si="9"/>
        <v>002VID</v>
      </c>
      <c r="AB39" s="24" t="str">
        <f t="shared" si="10"/>
        <v>A309</v>
      </c>
      <c r="AC39" s="24" t="s">
        <v>7009</v>
      </c>
      <c r="AD39" s="24" t="s">
        <v>400</v>
      </c>
      <c r="AE39" s="24" t="s">
        <v>7016</v>
      </c>
      <c r="AF39" s="24" t="s">
        <v>175</v>
      </c>
      <c r="AG39" s="24" t="s">
        <v>78</v>
      </c>
      <c r="AH39" s="24"/>
      <c r="AI39" s="24" t="s">
        <v>3016</v>
      </c>
      <c r="AJ39" s="24" t="s">
        <v>7016</v>
      </c>
      <c r="AK39" s="24" t="s">
        <v>3016</v>
      </c>
    </row>
    <row r="40" spans="2:37" s="14" customFormat="1" ht="13" hidden="1" x14ac:dyDescent="0.35">
      <c r="B40" s="24">
        <v>41114967</v>
      </c>
      <c r="C40" s="24" t="str">
        <f t="shared" si="1"/>
        <v>967</v>
      </c>
      <c r="D40" s="24" t="s">
        <v>7005</v>
      </c>
      <c r="E40" s="106">
        <v>43060801</v>
      </c>
      <c r="F40" s="24" t="s">
        <v>419</v>
      </c>
      <c r="G40" s="122">
        <f>IF(VLOOKUP(Tabela2[[#This Row],[SKU]],[10]Volume!$A:$E,5,0)&lt;0,0,VLOOKUP(Tabela2[[#This Row],[SKU]],[10]Volume!$A:$E,5,0))</f>
        <v>0</v>
      </c>
      <c r="H40" s="24" t="s">
        <v>46</v>
      </c>
      <c r="I40" s="24" t="s">
        <v>151</v>
      </c>
      <c r="J40" s="24" t="s">
        <v>86</v>
      </c>
      <c r="K40" s="24" t="s">
        <v>49</v>
      </c>
      <c r="L40" s="24" t="s">
        <v>400</v>
      </c>
      <c r="M40" s="24" t="s">
        <v>66</v>
      </c>
      <c r="N40" s="24" t="s">
        <v>52</v>
      </c>
      <c r="O40" s="48"/>
      <c r="P40" s="24" t="s">
        <v>53</v>
      </c>
      <c r="Q40" s="24"/>
      <c r="R40" s="108" t="s">
        <v>3</v>
      </c>
      <c r="S40" s="24"/>
      <c r="T40" s="24"/>
      <c r="U40" s="24" t="s">
        <v>44</v>
      </c>
      <c r="V40" s="40" t="s">
        <v>44</v>
      </c>
      <c r="W40" s="24" t="s">
        <v>55</v>
      </c>
      <c r="X40" s="24">
        <v>2710193200</v>
      </c>
      <c r="Y40" s="14" t="s">
        <v>70</v>
      </c>
      <c r="Z40" s="24" t="str">
        <f t="shared" si="8"/>
        <v>001D8281</v>
      </c>
      <c r="AA40" s="24" t="str">
        <f t="shared" si="9"/>
        <v>002VJW</v>
      </c>
      <c r="AB40" s="24" t="str">
        <f t="shared" si="10"/>
        <v>A309</v>
      </c>
      <c r="AC40" s="24" t="s">
        <v>7008</v>
      </c>
      <c r="AD40" s="24" t="s">
        <v>400</v>
      </c>
      <c r="AE40" s="24" t="s">
        <v>7016</v>
      </c>
      <c r="AF40" s="24" t="s">
        <v>175</v>
      </c>
      <c r="AG40" s="24" t="s">
        <v>78</v>
      </c>
      <c r="AH40" s="24"/>
      <c r="AI40" s="24" t="s">
        <v>3016</v>
      </c>
      <c r="AJ40" s="24" t="s">
        <v>7016</v>
      </c>
      <c r="AK40" s="24" t="s">
        <v>3016</v>
      </c>
    </row>
    <row r="41" spans="2:37" s="14" customFormat="1" ht="13" hidden="1" x14ac:dyDescent="0.35">
      <c r="B41" s="24">
        <v>41115967</v>
      </c>
      <c r="C41" s="24" t="str">
        <f t="shared" si="1"/>
        <v>967</v>
      </c>
      <c r="D41" s="24" t="s">
        <v>6999</v>
      </c>
      <c r="E41" s="106">
        <v>44523801</v>
      </c>
      <c r="F41" s="24" t="s">
        <v>399</v>
      </c>
      <c r="G41" s="122">
        <f>IF(VLOOKUP(Tabela2[[#This Row],[SKU]],[10]Volume!$A:$E,5,0)&lt;0,0,VLOOKUP(Tabela2[[#This Row],[SKU]],[10]Volume!$A:$E,5,0))</f>
        <v>0</v>
      </c>
      <c r="H41" s="24" t="s">
        <v>46</v>
      </c>
      <c r="I41" s="24" t="s">
        <v>151</v>
      </c>
      <c r="J41" s="24" t="s">
        <v>86</v>
      </c>
      <c r="K41" s="24" t="s">
        <v>49</v>
      </c>
      <c r="L41" s="24" t="s">
        <v>400</v>
      </c>
      <c r="M41" s="24" t="s">
        <v>66</v>
      </c>
      <c r="N41" s="24" t="s">
        <v>52</v>
      </c>
      <c r="O41" s="48"/>
      <c r="P41" s="24" t="s">
        <v>53</v>
      </c>
      <c r="Q41" s="24"/>
      <c r="R41" s="108" t="s">
        <v>3</v>
      </c>
      <c r="S41" s="24"/>
      <c r="T41" s="24"/>
      <c r="U41" s="24" t="s">
        <v>44</v>
      </c>
      <c r="V41" s="40" t="s">
        <v>44</v>
      </c>
      <c r="W41" s="24" t="s">
        <v>55</v>
      </c>
      <c r="X41" s="24">
        <v>2710193200</v>
      </c>
      <c r="Y41" s="14" t="s">
        <v>70</v>
      </c>
      <c r="Z41" s="24" t="str">
        <f>LEFT(AC39,8)</f>
        <v>001D8281</v>
      </c>
      <c r="AA41" s="24" t="str">
        <f>LEFT(RIGHT(AC39,10),6)</f>
        <v>002VID</v>
      </c>
      <c r="AB41" s="24" t="str">
        <f>RIGHT(AC39,4)</f>
        <v>A309</v>
      </c>
      <c r="AC41" s="24" t="s">
        <v>7010</v>
      </c>
      <c r="AD41" s="24" t="s">
        <v>400</v>
      </c>
      <c r="AE41" s="24" t="s">
        <v>7017</v>
      </c>
      <c r="AF41" s="24" t="s">
        <v>175</v>
      </c>
      <c r="AG41" s="24" t="s">
        <v>78</v>
      </c>
      <c r="AH41" s="24"/>
      <c r="AI41" s="24" t="s">
        <v>3016</v>
      </c>
      <c r="AJ41" s="24" t="s">
        <v>7017</v>
      </c>
      <c r="AK41" s="24" t="s">
        <v>3016</v>
      </c>
    </row>
    <row r="42" spans="2:37" s="14" customFormat="1" ht="13" hidden="1" x14ac:dyDescent="0.35">
      <c r="B42" s="24">
        <v>41115809</v>
      </c>
      <c r="C42" s="24" t="str">
        <f t="shared" si="1"/>
        <v>809</v>
      </c>
      <c r="D42" s="24" t="s">
        <v>7000</v>
      </c>
      <c r="E42" s="106">
        <v>44523801</v>
      </c>
      <c r="F42" s="24" t="s">
        <v>399</v>
      </c>
      <c r="G42" s="122">
        <f>IF(VLOOKUP(Tabela2[[#This Row],[SKU]],[10]Volume!$A:$E,5,0)&lt;0,0,VLOOKUP(Tabela2[[#This Row],[SKU]],[10]Volume!$A:$E,5,0))</f>
        <v>0</v>
      </c>
      <c r="H42" s="24" t="s">
        <v>46</v>
      </c>
      <c r="I42" s="24" t="s">
        <v>47</v>
      </c>
      <c r="J42" s="24" t="s">
        <v>48</v>
      </c>
      <c r="K42" s="24" t="s">
        <v>49</v>
      </c>
      <c r="L42" s="24" t="s">
        <v>400</v>
      </c>
      <c r="M42" s="24" t="s">
        <v>66</v>
      </c>
      <c r="N42" s="24" t="s">
        <v>52</v>
      </c>
      <c r="O42" s="48"/>
      <c r="P42" s="24" t="s">
        <v>53</v>
      </c>
      <c r="Q42" s="24"/>
      <c r="R42" s="108" t="s">
        <v>3</v>
      </c>
      <c r="S42" s="24"/>
      <c r="T42" s="24"/>
      <c r="U42" s="24" t="s">
        <v>44</v>
      </c>
      <c r="V42" s="40" t="s">
        <v>44</v>
      </c>
      <c r="W42" s="24" t="s">
        <v>55</v>
      </c>
      <c r="X42" s="24">
        <v>2710193200</v>
      </c>
      <c r="Y42" s="14" t="s">
        <v>70</v>
      </c>
      <c r="Z42" s="24" t="str">
        <f t="shared" ref="Z42:Z49" si="11">LEFT(AC42,8)</f>
        <v>001D8245</v>
      </c>
      <c r="AA42" s="24" t="str">
        <f t="shared" ref="AA42:AA49" si="12">LEFT(RIGHT(AC42,10),6)</f>
        <v>002VID</v>
      </c>
      <c r="AB42" s="24" t="str">
        <f t="shared" ref="AB42:AB49" si="13">RIGHT(AC42,4)</f>
        <v>A309</v>
      </c>
      <c r="AC42" s="24" t="s">
        <v>7011</v>
      </c>
      <c r="AD42" s="24" t="s">
        <v>400</v>
      </c>
      <c r="AE42" s="24" t="s">
        <v>7017</v>
      </c>
      <c r="AF42" s="24" t="s">
        <v>175</v>
      </c>
      <c r="AG42" s="24" t="s">
        <v>78</v>
      </c>
      <c r="AH42" s="24"/>
      <c r="AI42" s="24" t="s">
        <v>3016</v>
      </c>
      <c r="AJ42" s="24" t="s">
        <v>7017</v>
      </c>
      <c r="AK42" s="24" t="s">
        <v>3016</v>
      </c>
    </row>
    <row r="43" spans="2:37" s="14" customFormat="1" ht="13" hidden="1" x14ac:dyDescent="0.35">
      <c r="B43" s="24">
        <v>41116967</v>
      </c>
      <c r="C43" s="24" t="str">
        <f t="shared" si="1"/>
        <v>967</v>
      </c>
      <c r="D43" s="24" t="s">
        <v>7001</v>
      </c>
      <c r="E43" s="106">
        <v>45283801</v>
      </c>
      <c r="F43" s="24" t="s">
        <v>409</v>
      </c>
      <c r="G43" s="122">
        <f>IF(VLOOKUP(Tabela2[[#This Row],[SKU]],[10]Volume!$A:$E,5,0)&lt;0,0,VLOOKUP(Tabela2[[#This Row],[SKU]],[10]Volume!$A:$E,5,0))</f>
        <v>0</v>
      </c>
      <c r="H43" s="24" t="s">
        <v>46</v>
      </c>
      <c r="I43" s="24" t="s">
        <v>151</v>
      </c>
      <c r="J43" s="24" t="s">
        <v>86</v>
      </c>
      <c r="K43" s="24" t="s">
        <v>49</v>
      </c>
      <c r="L43" s="24" t="s">
        <v>400</v>
      </c>
      <c r="M43" s="24" t="s">
        <v>66</v>
      </c>
      <c r="N43" s="24" t="s">
        <v>52</v>
      </c>
      <c r="O43" s="48"/>
      <c r="P43" s="24" t="s">
        <v>53</v>
      </c>
      <c r="Q43" s="24"/>
      <c r="R43" s="108" t="s">
        <v>3</v>
      </c>
      <c r="S43" s="24"/>
      <c r="T43" s="24"/>
      <c r="U43" s="24" t="s">
        <v>44</v>
      </c>
      <c r="V43" s="40" t="s">
        <v>44</v>
      </c>
      <c r="W43" s="24" t="s">
        <v>55</v>
      </c>
      <c r="X43" s="24">
        <v>2710193200</v>
      </c>
      <c r="Y43" s="14" t="s">
        <v>70</v>
      </c>
      <c r="Z43" s="24" t="str">
        <f t="shared" si="11"/>
        <v>001D8246</v>
      </c>
      <c r="AA43" s="24" t="str">
        <f t="shared" si="12"/>
        <v>002VJW</v>
      </c>
      <c r="AB43" s="24" t="str">
        <f t="shared" si="13"/>
        <v>A309</v>
      </c>
      <c r="AC43" s="24" t="s">
        <v>2141</v>
      </c>
      <c r="AD43" s="24" t="s">
        <v>400</v>
      </c>
      <c r="AE43" s="24" t="s">
        <v>7018</v>
      </c>
      <c r="AF43" s="24" t="s">
        <v>175</v>
      </c>
      <c r="AG43" s="24" t="s">
        <v>78</v>
      </c>
      <c r="AH43" s="24"/>
      <c r="AI43" s="24" t="s">
        <v>3016</v>
      </c>
      <c r="AJ43" s="24" t="s">
        <v>7018</v>
      </c>
      <c r="AK43" s="24" t="s">
        <v>3016</v>
      </c>
    </row>
    <row r="44" spans="2:37" s="14" customFormat="1" ht="13" hidden="1" x14ac:dyDescent="0.35">
      <c r="B44" s="24">
        <v>41116809</v>
      </c>
      <c r="C44" s="24" t="str">
        <f t="shared" si="1"/>
        <v>809</v>
      </c>
      <c r="D44" s="24" t="s">
        <v>7002</v>
      </c>
      <c r="E44" s="106">
        <v>45283801</v>
      </c>
      <c r="F44" s="24" t="s">
        <v>409</v>
      </c>
      <c r="G44" s="122">
        <f>IF(VLOOKUP(Tabela2[[#This Row],[SKU]],[10]Volume!$A:$E,5,0)&lt;0,0,VLOOKUP(Tabela2[[#This Row],[SKU]],[10]Volume!$A:$E,5,0))</f>
        <v>0</v>
      </c>
      <c r="H44" s="24" t="s">
        <v>46</v>
      </c>
      <c r="I44" s="24" t="s">
        <v>47</v>
      </c>
      <c r="J44" s="24" t="s">
        <v>48</v>
      </c>
      <c r="K44" s="24" t="s">
        <v>49</v>
      </c>
      <c r="L44" s="24" t="s">
        <v>400</v>
      </c>
      <c r="M44" s="24" t="s">
        <v>66</v>
      </c>
      <c r="N44" s="24" t="s">
        <v>52</v>
      </c>
      <c r="O44" s="48"/>
      <c r="P44" s="24" t="s">
        <v>53</v>
      </c>
      <c r="Q44" s="24"/>
      <c r="R44" s="108" t="s">
        <v>3</v>
      </c>
      <c r="S44" s="24"/>
      <c r="T44" s="24"/>
      <c r="U44" s="24" t="s">
        <v>44</v>
      </c>
      <c r="V44" s="40" t="s">
        <v>44</v>
      </c>
      <c r="W44" s="24" t="s">
        <v>55</v>
      </c>
      <c r="X44" s="24">
        <v>2710193200</v>
      </c>
      <c r="Y44" s="14" t="s">
        <v>70</v>
      </c>
      <c r="Z44" s="24" t="str">
        <f t="shared" si="11"/>
        <v>001D8246</v>
      </c>
      <c r="AA44" s="24" t="str">
        <f t="shared" si="12"/>
        <v>002VID</v>
      </c>
      <c r="AB44" s="24" t="str">
        <f t="shared" si="13"/>
        <v>A309</v>
      </c>
      <c r="AC44" s="24" t="s">
        <v>7012</v>
      </c>
      <c r="AD44" s="24" t="s">
        <v>400</v>
      </c>
      <c r="AE44" s="24" t="s">
        <v>7018</v>
      </c>
      <c r="AF44" s="24" t="s">
        <v>175</v>
      </c>
      <c r="AG44" s="24" t="s">
        <v>78</v>
      </c>
      <c r="AH44" s="24"/>
      <c r="AI44" s="24" t="s">
        <v>3016</v>
      </c>
      <c r="AJ44" s="24" t="s">
        <v>7018</v>
      </c>
      <c r="AK44" s="24" t="s">
        <v>3016</v>
      </c>
    </row>
    <row r="45" spans="2:37" s="14" customFormat="1" ht="13" hidden="1" x14ac:dyDescent="0.35">
      <c r="B45" s="24">
        <v>41117967</v>
      </c>
      <c r="C45" s="24" t="str">
        <f t="shared" si="1"/>
        <v>967</v>
      </c>
      <c r="D45" s="24" t="s">
        <v>7003</v>
      </c>
      <c r="E45" s="106">
        <v>44427801</v>
      </c>
      <c r="F45" s="24" t="s">
        <v>1598</v>
      </c>
      <c r="G45" s="122">
        <f>IF(VLOOKUP(Tabela2[[#This Row],[SKU]],[10]Volume!$A:$E,5,0)&lt;0,0,VLOOKUP(Tabela2[[#This Row],[SKU]],[10]Volume!$A:$E,5,0))</f>
        <v>0</v>
      </c>
      <c r="H45" s="24" t="s">
        <v>46</v>
      </c>
      <c r="I45" s="24" t="s">
        <v>151</v>
      </c>
      <c r="J45" s="24" t="s">
        <v>86</v>
      </c>
      <c r="K45" s="24" t="s">
        <v>49</v>
      </c>
      <c r="L45" s="24" t="s">
        <v>400</v>
      </c>
      <c r="M45" s="24" t="s">
        <v>66</v>
      </c>
      <c r="N45" s="24" t="s">
        <v>52</v>
      </c>
      <c r="O45" s="48"/>
      <c r="P45" s="24" t="s">
        <v>53</v>
      </c>
      <c r="Q45" s="24"/>
      <c r="R45" s="108" t="s">
        <v>3</v>
      </c>
      <c r="S45" s="24"/>
      <c r="T45" s="24"/>
      <c r="U45" s="24" t="s">
        <v>44</v>
      </c>
      <c r="V45" s="40" t="s">
        <v>44</v>
      </c>
      <c r="W45" s="24" t="s">
        <v>55</v>
      </c>
      <c r="X45" s="24">
        <v>2710193200</v>
      </c>
      <c r="Y45" s="14" t="s">
        <v>70</v>
      </c>
      <c r="Z45" s="24" t="str">
        <f t="shared" si="11"/>
        <v>001G4600</v>
      </c>
      <c r="AA45" s="24" t="str">
        <f t="shared" si="12"/>
        <v>002VJW</v>
      </c>
      <c r="AB45" s="24" t="str">
        <f t="shared" si="13"/>
        <v>A309</v>
      </c>
      <c r="AC45" s="24" t="s">
        <v>1612</v>
      </c>
      <c r="AD45" s="24" t="s">
        <v>400</v>
      </c>
      <c r="AE45" s="24" t="s">
        <v>7020</v>
      </c>
      <c r="AF45" s="24" t="s">
        <v>175</v>
      </c>
      <c r="AG45" s="24" t="s">
        <v>78</v>
      </c>
      <c r="AH45" s="24"/>
      <c r="AI45" s="24" t="s">
        <v>3016</v>
      </c>
      <c r="AJ45" s="24" t="s">
        <v>7019</v>
      </c>
      <c r="AK45" s="24" t="s">
        <v>6811</v>
      </c>
    </row>
    <row r="46" spans="2:37" s="14" customFormat="1" ht="13" hidden="1" x14ac:dyDescent="0.35">
      <c r="B46" s="24">
        <v>41117809</v>
      </c>
      <c r="C46" s="24" t="str">
        <f t="shared" si="1"/>
        <v>809</v>
      </c>
      <c r="D46" s="24" t="s">
        <v>7004</v>
      </c>
      <c r="E46" s="106">
        <v>44427801</v>
      </c>
      <c r="F46" s="24" t="s">
        <v>1598</v>
      </c>
      <c r="G46" s="122">
        <f>IF(VLOOKUP(Tabela2[[#This Row],[SKU]],[10]Volume!$A:$E,5,0)&lt;0,0,VLOOKUP(Tabela2[[#This Row],[SKU]],[10]Volume!$A:$E,5,0))</f>
        <v>0</v>
      </c>
      <c r="H46" s="24" t="s">
        <v>46</v>
      </c>
      <c r="I46" s="24" t="s">
        <v>47</v>
      </c>
      <c r="J46" s="24" t="s">
        <v>48</v>
      </c>
      <c r="K46" s="24" t="s">
        <v>49</v>
      </c>
      <c r="L46" s="24" t="s">
        <v>400</v>
      </c>
      <c r="M46" s="24" t="s">
        <v>66</v>
      </c>
      <c r="N46" s="24" t="s">
        <v>52</v>
      </c>
      <c r="O46" s="48"/>
      <c r="P46" s="24" t="s">
        <v>53</v>
      </c>
      <c r="Q46" s="24"/>
      <c r="R46" s="108" t="s">
        <v>3</v>
      </c>
      <c r="S46" s="24"/>
      <c r="T46" s="24"/>
      <c r="U46" s="24" t="s">
        <v>44</v>
      </c>
      <c r="V46" s="40" t="s">
        <v>44</v>
      </c>
      <c r="W46" s="24" t="s">
        <v>55</v>
      </c>
      <c r="X46" s="24">
        <v>2710193200</v>
      </c>
      <c r="Y46" s="14" t="s">
        <v>70</v>
      </c>
      <c r="Z46" s="24" t="str">
        <f t="shared" si="11"/>
        <v>001G4600</v>
      </c>
      <c r="AA46" s="24" t="str">
        <f t="shared" si="12"/>
        <v>002VID</v>
      </c>
      <c r="AB46" s="24" t="str">
        <f t="shared" si="13"/>
        <v>A309</v>
      </c>
      <c r="AC46" s="24" t="s">
        <v>7013</v>
      </c>
      <c r="AD46" s="24" t="s">
        <v>400</v>
      </c>
      <c r="AE46" s="24" t="s">
        <v>7020</v>
      </c>
      <c r="AF46" s="24" t="s">
        <v>175</v>
      </c>
      <c r="AG46" s="24" t="s">
        <v>78</v>
      </c>
      <c r="AH46" s="24"/>
      <c r="AI46" s="24" t="s">
        <v>3016</v>
      </c>
      <c r="AJ46" s="24" t="s">
        <v>7019</v>
      </c>
      <c r="AK46" s="24" t="s">
        <v>6811</v>
      </c>
    </row>
    <row r="47" spans="2:37" s="14" customFormat="1" ht="13" hidden="1" x14ac:dyDescent="0.35">
      <c r="B47" s="24">
        <v>47068967</v>
      </c>
      <c r="C47" s="24" t="str">
        <f t="shared" si="1"/>
        <v>967</v>
      </c>
      <c r="D47" s="24" t="s">
        <v>6988</v>
      </c>
      <c r="E47" s="106">
        <v>47068801</v>
      </c>
      <c r="F47" s="24" t="s">
        <v>6989</v>
      </c>
      <c r="G47" s="122">
        <f>IF(VLOOKUP(Tabela2[[#This Row],[SKU]],[10]Volume!$A:$E,5,0)&lt;0,0,VLOOKUP(Tabela2[[#This Row],[SKU]],[10]Volume!$A:$E,5,0))</f>
        <v>0</v>
      </c>
      <c r="H47" s="24" t="s">
        <v>46</v>
      </c>
      <c r="I47" s="24" t="s">
        <v>151</v>
      </c>
      <c r="J47" s="24" t="s">
        <v>86</v>
      </c>
      <c r="K47" s="24" t="s">
        <v>145</v>
      </c>
      <c r="L47" s="24" t="s">
        <v>65</v>
      </c>
      <c r="M47" s="24" t="s">
        <v>66</v>
      </c>
      <c r="N47" s="24" t="s">
        <v>67</v>
      </c>
      <c r="O47" s="48"/>
      <c r="P47" s="24" t="s">
        <v>53</v>
      </c>
      <c r="Q47" s="24"/>
      <c r="R47" s="26" t="s">
        <v>1</v>
      </c>
      <c r="S47" s="24"/>
      <c r="T47" s="24"/>
      <c r="U47" s="24" t="s">
        <v>44</v>
      </c>
      <c r="V47" s="40" t="s">
        <v>44</v>
      </c>
      <c r="W47" s="24" t="s">
        <v>55</v>
      </c>
      <c r="X47" s="24">
        <v>2710193200</v>
      </c>
      <c r="Y47" s="14" t="s">
        <v>83</v>
      </c>
      <c r="Z47" s="24" t="str">
        <f t="shared" si="11"/>
        <v>001H3830</v>
      </c>
      <c r="AA47" s="24" t="str">
        <f t="shared" si="12"/>
        <v>002VJW</v>
      </c>
      <c r="AB47" s="24" t="str">
        <f t="shared" si="13"/>
        <v>A309</v>
      </c>
      <c r="AC47" s="24" t="s">
        <v>6992</v>
      </c>
      <c r="AD47" s="24" t="s">
        <v>147</v>
      </c>
      <c r="AE47" s="24" t="s">
        <v>6993</v>
      </c>
      <c r="AF47" s="24" t="s">
        <v>149</v>
      </c>
      <c r="AG47" s="24" t="s">
        <v>78</v>
      </c>
      <c r="AH47" s="24"/>
      <c r="AI47" s="24" t="s">
        <v>3016</v>
      </c>
      <c r="AJ47" s="24" t="s">
        <v>6993</v>
      </c>
      <c r="AK47" s="24" t="s">
        <v>3016</v>
      </c>
    </row>
    <row r="48" spans="2:37" s="14" customFormat="1" ht="13" hidden="1" x14ac:dyDescent="0.35">
      <c r="B48" s="24">
        <v>47068809</v>
      </c>
      <c r="C48" s="24" t="str">
        <f t="shared" si="1"/>
        <v>809</v>
      </c>
      <c r="D48" s="24" t="s">
        <v>6987</v>
      </c>
      <c r="E48" s="106">
        <v>47068801</v>
      </c>
      <c r="F48" s="24" t="s">
        <v>6989</v>
      </c>
      <c r="G48" s="122">
        <f>IF(VLOOKUP(Tabela2[[#This Row],[SKU]],[10]Volume!$A:$E,5,0)&lt;0,0,VLOOKUP(Tabela2[[#This Row],[SKU]],[10]Volume!$A:$E,5,0))</f>
        <v>12329.390909090909</v>
      </c>
      <c r="H48" s="24" t="s">
        <v>46</v>
      </c>
      <c r="I48" s="24" t="s">
        <v>47</v>
      </c>
      <c r="J48" s="24" t="s">
        <v>48</v>
      </c>
      <c r="K48" s="24" t="s">
        <v>145</v>
      </c>
      <c r="L48" s="24" t="s">
        <v>65</v>
      </c>
      <c r="M48" s="24" t="s">
        <v>66</v>
      </c>
      <c r="N48" s="24" t="s">
        <v>67</v>
      </c>
      <c r="O48" s="48"/>
      <c r="P48" s="24" t="s">
        <v>53</v>
      </c>
      <c r="Q48" s="24"/>
      <c r="R48" s="26" t="s">
        <v>1</v>
      </c>
      <c r="S48" s="24"/>
      <c r="T48" s="24"/>
      <c r="U48" s="24" t="s">
        <v>44</v>
      </c>
      <c r="V48" s="40" t="s">
        <v>44</v>
      </c>
      <c r="W48" s="24" t="s">
        <v>55</v>
      </c>
      <c r="X48" s="24">
        <v>2710193200</v>
      </c>
      <c r="Y48" s="14" t="s">
        <v>83</v>
      </c>
      <c r="Z48" s="24" t="str">
        <f t="shared" si="11"/>
        <v>001H3830</v>
      </c>
      <c r="AA48" s="24" t="str">
        <f t="shared" si="12"/>
        <v>002VSH</v>
      </c>
      <c r="AB48" s="24" t="str">
        <f t="shared" si="13"/>
        <v>A309</v>
      </c>
      <c r="AC48" s="24" t="s">
        <v>6991</v>
      </c>
      <c r="AD48" s="24" t="s">
        <v>147</v>
      </c>
      <c r="AE48" s="24" t="s">
        <v>6993</v>
      </c>
      <c r="AF48" s="24" t="s">
        <v>149</v>
      </c>
      <c r="AG48" s="24" t="s">
        <v>78</v>
      </c>
      <c r="AH48" s="24"/>
      <c r="AI48" s="24" t="s">
        <v>3016</v>
      </c>
      <c r="AJ48" s="24" t="s">
        <v>6993</v>
      </c>
      <c r="AK48" s="24" t="s">
        <v>3016</v>
      </c>
    </row>
    <row r="49" spans="2:37" s="14" customFormat="1" ht="13" hidden="1" x14ac:dyDescent="0.35">
      <c r="B49" s="24">
        <v>47068801</v>
      </c>
      <c r="C49" s="24" t="str">
        <f t="shared" si="1"/>
        <v>801</v>
      </c>
      <c r="D49" s="24" t="s">
        <v>6989</v>
      </c>
      <c r="E49" s="106">
        <v>47068801</v>
      </c>
      <c r="F49" s="24" t="s">
        <v>6989</v>
      </c>
      <c r="G49" s="122">
        <f>IF(VLOOKUP(Tabela2[[#This Row],[SKU]],[10]Volume!$A:$E,5,0)&lt;0,0,VLOOKUP(Tabela2[[#This Row],[SKU]],[10]Volume!$A:$E,5,0))</f>
        <v>648.95943750000004</v>
      </c>
      <c r="H49" s="24" t="s">
        <v>46</v>
      </c>
      <c r="I49" s="24" t="s">
        <v>79</v>
      </c>
      <c r="J49" s="24" t="s">
        <v>79</v>
      </c>
      <c r="K49" s="24" t="s">
        <v>145</v>
      </c>
      <c r="L49" s="24" t="s">
        <v>65</v>
      </c>
      <c r="M49" s="24" t="s">
        <v>66</v>
      </c>
      <c r="N49" s="24" t="s">
        <v>67</v>
      </c>
      <c r="O49" s="48"/>
      <c r="P49" s="24" t="s">
        <v>53</v>
      </c>
      <c r="Q49" s="24"/>
      <c r="R49" s="26" t="s">
        <v>1</v>
      </c>
      <c r="S49" s="24"/>
      <c r="T49" s="24"/>
      <c r="U49" s="24" t="s">
        <v>44</v>
      </c>
      <c r="V49" s="40" t="s">
        <v>44</v>
      </c>
      <c r="W49" s="24" t="s">
        <v>55</v>
      </c>
      <c r="X49" s="24">
        <v>2710193200</v>
      </c>
      <c r="Y49" s="14" t="s">
        <v>44</v>
      </c>
      <c r="Z49" s="24" t="str">
        <f t="shared" si="11"/>
        <v>001H3830</v>
      </c>
      <c r="AA49" s="24" t="str">
        <f t="shared" si="12"/>
        <v>001176</v>
      </c>
      <c r="AB49" s="24" t="str">
        <f t="shared" si="13"/>
        <v>A03Q</v>
      </c>
      <c r="AC49" s="24" t="s">
        <v>6990</v>
      </c>
      <c r="AD49" s="24" t="s">
        <v>147</v>
      </c>
      <c r="AE49" s="24" t="s">
        <v>6993</v>
      </c>
      <c r="AF49" s="24" t="s">
        <v>149</v>
      </c>
      <c r="AG49" s="24" t="s">
        <v>78</v>
      </c>
      <c r="AH49" s="24"/>
      <c r="AI49" s="24" t="s">
        <v>3016</v>
      </c>
      <c r="AJ49" s="24" t="s">
        <v>6993</v>
      </c>
      <c r="AK49" s="24" t="s">
        <v>3016</v>
      </c>
    </row>
    <row r="50" spans="2:37" s="14" customFormat="1" ht="13" hidden="1" x14ac:dyDescent="0.35">
      <c r="B50" s="24">
        <v>47064801</v>
      </c>
      <c r="C50" s="24" t="str">
        <f t="shared" si="1"/>
        <v>801</v>
      </c>
      <c r="D50" s="24" t="s">
        <v>144</v>
      </c>
      <c r="E50" s="106">
        <v>47064801</v>
      </c>
      <c r="F50" s="24" t="s">
        <v>144</v>
      </c>
      <c r="G50" s="122">
        <f>IF(VLOOKUP(Tabela2[[#This Row],[SKU]],[10]Volume!$A:$E,5,0)&lt;0,0,VLOOKUP(Tabela2[[#This Row],[SKU]],[10]Volume!$A:$E,5,0))</f>
        <v>0</v>
      </c>
      <c r="H50" s="24" t="s">
        <v>46</v>
      </c>
      <c r="I50" s="24" t="s">
        <v>79</v>
      </c>
      <c r="J50" s="24" t="s">
        <v>79</v>
      </c>
      <c r="K50" s="24" t="s">
        <v>145</v>
      </c>
      <c r="L50" s="24" t="s">
        <v>65</v>
      </c>
      <c r="M50" s="24" t="s">
        <v>66</v>
      </c>
      <c r="N50" s="24" t="s">
        <v>67</v>
      </c>
      <c r="O50" s="48">
        <v>43739</v>
      </c>
      <c r="P50" s="24" t="s">
        <v>53</v>
      </c>
      <c r="Q50" s="24"/>
      <c r="R50" s="26" t="s">
        <v>1</v>
      </c>
      <c r="S50" s="24" t="s">
        <v>44</v>
      </c>
      <c r="T50" s="24" t="s">
        <v>54</v>
      </c>
      <c r="U50" s="24" t="s">
        <v>44</v>
      </c>
      <c r="V50" s="40" t="s">
        <v>44</v>
      </c>
      <c r="W50" s="24" t="s">
        <v>55</v>
      </c>
      <c r="X50" s="24">
        <v>2710193200</v>
      </c>
      <c r="Y50" s="14" t="s">
        <v>44</v>
      </c>
      <c r="Z50" s="24" t="str">
        <f t="shared" si="5"/>
        <v>001H1059</v>
      </c>
      <c r="AA50" s="24" t="str">
        <f t="shared" si="3"/>
        <v>001176</v>
      </c>
      <c r="AB50" s="24" t="str">
        <f t="shared" si="4"/>
        <v>A03Q</v>
      </c>
      <c r="AC50" s="24" t="s">
        <v>146</v>
      </c>
      <c r="AD50" s="24" t="s">
        <v>147</v>
      </c>
      <c r="AE50" s="24" t="s">
        <v>148</v>
      </c>
      <c r="AF50" s="24" t="s">
        <v>149</v>
      </c>
      <c r="AG50" s="24" t="s">
        <v>78</v>
      </c>
      <c r="AH50" s="24" t="str">
        <f t="shared" si="6"/>
        <v>ALEXIA 40 GRANEL</v>
      </c>
      <c r="AI50" s="24" t="s">
        <v>3016</v>
      </c>
      <c r="AJ50" s="24" t="s">
        <v>148</v>
      </c>
      <c r="AK50" s="24" t="s">
        <v>3016</v>
      </c>
    </row>
    <row r="51" spans="2:37" s="14" customFormat="1" ht="13" hidden="1" x14ac:dyDescent="0.35">
      <c r="B51" s="24">
        <v>47064967</v>
      </c>
      <c r="C51" s="24" t="str">
        <f t="shared" si="1"/>
        <v>967</v>
      </c>
      <c r="D51" s="24" t="s">
        <v>150</v>
      </c>
      <c r="E51" s="106">
        <v>47064801</v>
      </c>
      <c r="F51" s="24" t="s">
        <v>144</v>
      </c>
      <c r="G51" s="122">
        <f>IF(VLOOKUP(Tabela2[[#This Row],[SKU]],[10]Volume!$A:$E,5,0)&lt;0,0,VLOOKUP(Tabela2[[#This Row],[SKU]],[10]Volume!$A:$E,5,0))</f>
        <v>5000</v>
      </c>
      <c r="H51" s="24" t="s">
        <v>46</v>
      </c>
      <c r="I51" s="24" t="s">
        <v>151</v>
      </c>
      <c r="J51" s="24" t="s">
        <v>86</v>
      </c>
      <c r="K51" s="24" t="s">
        <v>145</v>
      </c>
      <c r="L51" s="24" t="s">
        <v>65</v>
      </c>
      <c r="M51" s="24" t="s">
        <v>66</v>
      </c>
      <c r="N51" s="24" t="s">
        <v>67</v>
      </c>
      <c r="O51" s="48">
        <v>43739</v>
      </c>
      <c r="P51" s="24" t="s">
        <v>53</v>
      </c>
      <c r="Q51" s="24"/>
      <c r="R51" s="26" t="s">
        <v>1</v>
      </c>
      <c r="S51" s="24" t="s">
        <v>152</v>
      </c>
      <c r="T51" s="24" t="s">
        <v>54</v>
      </c>
      <c r="U51" s="24" t="s">
        <v>44</v>
      </c>
      <c r="V51" s="40" t="s">
        <v>44</v>
      </c>
      <c r="W51" s="24" t="s">
        <v>55</v>
      </c>
      <c r="X51" s="24">
        <v>2710193200</v>
      </c>
      <c r="Y51" s="14" t="s">
        <v>83</v>
      </c>
      <c r="Z51" s="24" t="str">
        <f t="shared" si="5"/>
        <v>001H1059</v>
      </c>
      <c r="AA51" s="24" t="str">
        <f t="shared" si="3"/>
        <v>002VJW</v>
      </c>
      <c r="AB51" s="24" t="str">
        <f t="shared" si="4"/>
        <v>A309</v>
      </c>
      <c r="AC51" s="24" t="s">
        <v>153</v>
      </c>
      <c r="AD51" s="24" t="s">
        <v>147</v>
      </c>
      <c r="AE51" s="24" t="s">
        <v>148</v>
      </c>
      <c r="AF51" s="24" t="s">
        <v>149</v>
      </c>
      <c r="AG51" s="24" t="s">
        <v>78</v>
      </c>
      <c r="AH51" s="24" t="str">
        <f t="shared" si="6"/>
        <v>ALEXIA 40 GRANEL</v>
      </c>
      <c r="AI51" s="24" t="s">
        <v>3016</v>
      </c>
      <c r="AJ51" s="24" t="s">
        <v>148</v>
      </c>
      <c r="AK51" s="24" t="s">
        <v>3016</v>
      </c>
    </row>
    <row r="52" spans="2:37" s="14" customFormat="1" ht="13" hidden="1" customHeight="1" x14ac:dyDescent="0.35">
      <c r="B52" s="24">
        <v>47064809</v>
      </c>
      <c r="C52" s="24" t="str">
        <f t="shared" si="1"/>
        <v>809</v>
      </c>
      <c r="D52" s="24" t="s">
        <v>154</v>
      </c>
      <c r="E52" s="106">
        <v>47064801</v>
      </c>
      <c r="F52" s="24" t="s">
        <v>144</v>
      </c>
      <c r="G52" s="122">
        <f>IF(VLOOKUP(Tabela2[[#This Row],[SKU]],[10]Volume!$A:$E,5,0)&lt;0,0,VLOOKUP(Tabela2[[#This Row],[SKU]],[10]Volume!$A:$E,5,0))</f>
        <v>10448.636363636364</v>
      </c>
      <c r="H52" s="24" t="s">
        <v>46</v>
      </c>
      <c r="I52" s="24" t="s">
        <v>47</v>
      </c>
      <c r="J52" s="24" t="s">
        <v>48</v>
      </c>
      <c r="K52" s="24" t="s">
        <v>145</v>
      </c>
      <c r="L52" s="24" t="s">
        <v>65</v>
      </c>
      <c r="M52" s="24" t="s">
        <v>66</v>
      </c>
      <c r="N52" s="24" t="s">
        <v>67</v>
      </c>
      <c r="O52" s="48">
        <v>43739</v>
      </c>
      <c r="P52" s="24" t="s">
        <v>53</v>
      </c>
      <c r="Q52" s="24"/>
      <c r="R52" s="26" t="s">
        <v>1</v>
      </c>
      <c r="S52" s="24" t="s">
        <v>155</v>
      </c>
      <c r="T52" s="24" t="s">
        <v>54</v>
      </c>
      <c r="U52" s="24" t="s">
        <v>44</v>
      </c>
      <c r="V52" s="40" t="s">
        <v>44</v>
      </c>
      <c r="W52" s="24" t="s">
        <v>55</v>
      </c>
      <c r="X52" s="24">
        <v>2710193200</v>
      </c>
      <c r="Y52" s="14" t="s">
        <v>83</v>
      </c>
      <c r="Z52" s="24" t="str">
        <f t="shared" si="5"/>
        <v>001H1059</v>
      </c>
      <c r="AA52" s="24" t="str">
        <f t="shared" si="3"/>
        <v>002VSH</v>
      </c>
      <c r="AB52" s="24" t="str">
        <f t="shared" si="4"/>
        <v>A309</v>
      </c>
      <c r="AC52" s="24" t="s">
        <v>156</v>
      </c>
      <c r="AD52" s="24" t="s">
        <v>147</v>
      </c>
      <c r="AE52" s="24" t="s">
        <v>148</v>
      </c>
      <c r="AF52" s="24" t="s">
        <v>149</v>
      </c>
      <c r="AG52" s="24" t="s">
        <v>78</v>
      </c>
      <c r="AH52" s="24" t="str">
        <f t="shared" si="6"/>
        <v>ALEXIA 40 GRANEL</v>
      </c>
      <c r="AI52" s="24" t="s">
        <v>3016</v>
      </c>
      <c r="AJ52" s="24" t="s">
        <v>148</v>
      </c>
      <c r="AK52" s="24" t="s">
        <v>3016</v>
      </c>
    </row>
    <row r="53" spans="2:37" s="14" customFormat="1" ht="13" hidden="1" x14ac:dyDescent="0.35">
      <c r="B53" s="24">
        <v>48966809</v>
      </c>
      <c r="C53" s="24" t="str">
        <f t="shared" si="1"/>
        <v>809</v>
      </c>
      <c r="D53" s="24" t="s">
        <v>157</v>
      </c>
      <c r="E53" s="106">
        <v>44961801</v>
      </c>
      <c r="F53" s="24" t="s">
        <v>158</v>
      </c>
      <c r="G53" s="122">
        <f>IF(VLOOKUP(Tabela2[[#This Row],[SKU]],[10]Volume!$A:$E,5,0)&lt;0,0,VLOOKUP(Tabela2[[#This Row],[SKU]],[10]Volume!$A:$E,5,0))</f>
        <v>0</v>
      </c>
      <c r="H53" s="24" t="s">
        <v>46</v>
      </c>
      <c r="I53" s="24" t="s">
        <v>47</v>
      </c>
      <c r="J53" s="24" t="s">
        <v>48</v>
      </c>
      <c r="K53" s="24" t="s">
        <v>49</v>
      </c>
      <c r="L53" s="24" t="s">
        <v>159</v>
      </c>
      <c r="M53" s="24" t="s">
        <v>66</v>
      </c>
      <c r="N53" s="24" t="s">
        <v>52</v>
      </c>
      <c r="O53" s="48">
        <v>45323</v>
      </c>
      <c r="P53" s="24" t="s">
        <v>53</v>
      </c>
      <c r="Q53" s="24"/>
      <c r="R53" s="26" t="s">
        <v>1</v>
      </c>
      <c r="S53" s="24"/>
      <c r="T53" s="24" t="s">
        <v>54</v>
      </c>
      <c r="U53" s="24" t="s">
        <v>44</v>
      </c>
      <c r="V53" s="40" t="s">
        <v>44</v>
      </c>
      <c r="W53" s="24" t="s">
        <v>55</v>
      </c>
      <c r="X53" s="24">
        <v>2710193200</v>
      </c>
      <c r="Y53" s="14" t="s">
        <v>70</v>
      </c>
      <c r="Z53" s="24" t="str">
        <f t="shared" si="5"/>
        <v>001K1634</v>
      </c>
      <c r="AA53" s="24" t="str">
        <f t="shared" si="3"/>
        <v>002VID</v>
      </c>
      <c r="AB53" s="24" t="str">
        <f t="shared" si="4"/>
        <v>A488</v>
      </c>
      <c r="AC53" s="24" t="s">
        <v>160</v>
      </c>
      <c r="AD53" s="24" t="s">
        <v>159</v>
      </c>
      <c r="AE53" s="24" t="s">
        <v>6773</v>
      </c>
      <c r="AF53" s="24" t="s">
        <v>175</v>
      </c>
      <c r="AG53" s="24" t="s">
        <v>110</v>
      </c>
      <c r="AH53" s="24" t="str">
        <f t="shared" si="6"/>
        <v>SCANIA LDF 4 GRANEL</v>
      </c>
      <c r="AI53" s="24" t="s">
        <v>3016</v>
      </c>
      <c r="AJ53" s="24" t="s">
        <v>161</v>
      </c>
      <c r="AK53" s="24" t="s">
        <v>3016</v>
      </c>
    </row>
    <row r="54" spans="2:37" s="14" customFormat="1" ht="13" hidden="1" x14ac:dyDescent="0.35">
      <c r="B54" s="24">
        <v>48966855</v>
      </c>
      <c r="C54" s="24" t="str">
        <f t="shared" si="1"/>
        <v>855</v>
      </c>
      <c r="D54" s="24" t="s">
        <v>162</v>
      </c>
      <c r="E54" s="106">
        <v>44961801</v>
      </c>
      <c r="F54" s="24" t="s">
        <v>158</v>
      </c>
      <c r="G54" s="122">
        <f>IF(VLOOKUP(Tabela2[[#This Row],[SKU]],[10]Volume!$A:$E,5,0)&lt;0,0,VLOOKUP(Tabela2[[#This Row],[SKU]],[10]Volume!$A:$E,5,0))</f>
        <v>36909.674418604649</v>
      </c>
      <c r="H54" s="24" t="s">
        <v>46</v>
      </c>
      <c r="I54" s="24" t="s">
        <v>163</v>
      </c>
      <c r="J54" s="24" t="s">
        <v>164</v>
      </c>
      <c r="K54" s="24" t="s">
        <v>49</v>
      </c>
      <c r="L54" s="24" t="s">
        <v>159</v>
      </c>
      <c r="M54" s="24" t="s">
        <v>66</v>
      </c>
      <c r="N54" s="24" t="s">
        <v>52</v>
      </c>
      <c r="O54" s="48">
        <v>45323</v>
      </c>
      <c r="P54" s="24" t="s">
        <v>53</v>
      </c>
      <c r="Q54" s="24"/>
      <c r="R54" s="26" t="s">
        <v>1</v>
      </c>
      <c r="S54" s="24"/>
      <c r="T54" s="24" t="s">
        <v>54</v>
      </c>
      <c r="U54" s="24" t="s">
        <v>44</v>
      </c>
      <c r="V54" s="40" t="s">
        <v>44</v>
      </c>
      <c r="W54" s="24" t="s">
        <v>55</v>
      </c>
      <c r="X54" s="24">
        <v>2710193200</v>
      </c>
      <c r="Y54" s="14" t="s">
        <v>70</v>
      </c>
      <c r="Z54" s="24" t="str">
        <f t="shared" si="5"/>
        <v>001K1634</v>
      </c>
      <c r="AA54" s="24" t="str">
        <f t="shared" si="3"/>
        <v>002VPM</v>
      </c>
      <c r="AB54" s="24" t="str">
        <f t="shared" si="4"/>
        <v>A488</v>
      </c>
      <c r="AC54" s="24" t="s">
        <v>165</v>
      </c>
      <c r="AD54" s="24" t="s">
        <v>159</v>
      </c>
      <c r="AE54" s="24" t="s">
        <v>6773</v>
      </c>
      <c r="AF54" s="24" t="s">
        <v>175</v>
      </c>
      <c r="AG54" s="24" t="s">
        <v>110</v>
      </c>
      <c r="AH54" s="24" t="str">
        <f t="shared" si="6"/>
        <v>SCANIA LDF 4 GRANEL</v>
      </c>
      <c r="AI54" s="24" t="s">
        <v>3016</v>
      </c>
      <c r="AJ54" s="24" t="s">
        <v>161</v>
      </c>
      <c r="AK54" s="24" t="s">
        <v>3016</v>
      </c>
    </row>
    <row r="55" spans="2:37" s="14" customFormat="1" ht="13" hidden="1" customHeight="1" x14ac:dyDescent="0.35">
      <c r="B55" s="24">
        <v>48966801</v>
      </c>
      <c r="C55" s="24" t="str">
        <f t="shared" si="1"/>
        <v>801</v>
      </c>
      <c r="D55" s="24" t="s">
        <v>166</v>
      </c>
      <c r="E55" s="106">
        <v>44961801</v>
      </c>
      <c r="F55" s="24" t="s">
        <v>158</v>
      </c>
      <c r="G55" s="122">
        <f>IF(VLOOKUP(Tabela2[[#This Row],[SKU]],[10]Volume!$A:$E,5,0)&lt;0,0,VLOOKUP(Tabela2[[#This Row],[SKU]],[10]Volume!$A:$E,5,0))</f>
        <v>2.9998125</v>
      </c>
      <c r="H55" s="24" t="s">
        <v>46</v>
      </c>
      <c r="I55" s="24" t="s">
        <v>79</v>
      </c>
      <c r="J55" s="24" t="s">
        <v>79</v>
      </c>
      <c r="K55" s="24" t="s">
        <v>49</v>
      </c>
      <c r="L55" s="24" t="s">
        <v>159</v>
      </c>
      <c r="M55" s="24" t="s">
        <v>66</v>
      </c>
      <c r="N55" s="24" t="s">
        <v>52</v>
      </c>
      <c r="O55" s="48">
        <v>45323</v>
      </c>
      <c r="P55" s="24" t="s">
        <v>53</v>
      </c>
      <c r="Q55" s="24"/>
      <c r="R55" s="26" t="s">
        <v>1</v>
      </c>
      <c r="S55" s="24"/>
      <c r="T55" s="24" t="s">
        <v>54</v>
      </c>
      <c r="U55" s="24" t="s">
        <v>44</v>
      </c>
      <c r="V55" s="40" t="s">
        <v>44</v>
      </c>
      <c r="W55" s="24" t="s">
        <v>55</v>
      </c>
      <c r="X55" s="24">
        <v>2710193200</v>
      </c>
      <c r="Y55" s="14" t="s">
        <v>44</v>
      </c>
      <c r="Z55" s="24" t="str">
        <f t="shared" si="5"/>
        <v>001K1634</v>
      </c>
      <c r="AA55" s="24" t="str">
        <f t="shared" si="3"/>
        <v>001176</v>
      </c>
      <c r="AB55" s="24" t="str">
        <f t="shared" si="4"/>
        <v>A03Q</v>
      </c>
      <c r="AC55" s="24" t="s">
        <v>167</v>
      </c>
      <c r="AD55" s="24" t="s">
        <v>159</v>
      </c>
      <c r="AE55" s="24" t="s">
        <v>6773</v>
      </c>
      <c r="AF55" s="24" t="s">
        <v>175</v>
      </c>
      <c r="AG55" s="24" t="s">
        <v>110</v>
      </c>
      <c r="AH55" s="24" t="str">
        <f t="shared" si="6"/>
        <v>SCANIA LDF 4 GRANEL</v>
      </c>
      <c r="AI55" s="24" t="s">
        <v>3016</v>
      </c>
      <c r="AJ55" s="24" t="s">
        <v>161</v>
      </c>
      <c r="AK55" s="24" t="s">
        <v>3016</v>
      </c>
    </row>
    <row r="56" spans="2:37" s="14" customFormat="1" ht="13" hidden="1" x14ac:dyDescent="0.35">
      <c r="B56" s="24">
        <v>48966967</v>
      </c>
      <c r="C56" s="24" t="str">
        <f t="shared" si="1"/>
        <v>967</v>
      </c>
      <c r="D56" s="24" t="s">
        <v>168</v>
      </c>
      <c r="E56" s="106">
        <v>44961801</v>
      </c>
      <c r="F56" s="24" t="s">
        <v>158</v>
      </c>
      <c r="G56" s="122">
        <f>IF(VLOOKUP(Tabela2[[#This Row],[SKU]],[10]Volume!$A:$E,5,0)&lt;0,0,VLOOKUP(Tabela2[[#This Row],[SKU]],[10]Volume!$A:$E,5,0))</f>
        <v>0</v>
      </c>
      <c r="H56" s="24" t="s">
        <v>46</v>
      </c>
      <c r="I56" s="24" t="s">
        <v>151</v>
      </c>
      <c r="J56" s="24" t="s">
        <v>86</v>
      </c>
      <c r="K56" s="24" t="s">
        <v>49</v>
      </c>
      <c r="L56" s="24" t="s">
        <v>159</v>
      </c>
      <c r="M56" s="24" t="s">
        <v>66</v>
      </c>
      <c r="N56" s="24" t="s">
        <v>52</v>
      </c>
      <c r="O56" s="48">
        <v>45323</v>
      </c>
      <c r="P56" s="24" t="s">
        <v>53</v>
      </c>
      <c r="Q56" s="24"/>
      <c r="R56" s="26" t="s">
        <v>1</v>
      </c>
      <c r="S56" s="24"/>
      <c r="T56" s="24" t="s">
        <v>54</v>
      </c>
      <c r="U56" s="24" t="s">
        <v>44</v>
      </c>
      <c r="V56" s="40" t="s">
        <v>44</v>
      </c>
      <c r="W56" s="24" t="s">
        <v>55</v>
      </c>
      <c r="X56" s="24">
        <v>2710193200</v>
      </c>
      <c r="Y56" s="14" t="s">
        <v>70</v>
      </c>
      <c r="Z56" s="24" t="str">
        <f t="shared" si="5"/>
        <v>001K1634</v>
      </c>
      <c r="AA56" s="24" t="str">
        <f t="shared" si="3"/>
        <v>002VJW</v>
      </c>
      <c r="AB56" s="24" t="str">
        <f t="shared" si="4"/>
        <v>A488</v>
      </c>
      <c r="AC56" s="24" t="s">
        <v>169</v>
      </c>
      <c r="AD56" s="24" t="s">
        <v>159</v>
      </c>
      <c r="AE56" s="24" t="s">
        <v>6773</v>
      </c>
      <c r="AF56" s="24" t="s">
        <v>175</v>
      </c>
      <c r="AG56" s="24" t="s">
        <v>110</v>
      </c>
      <c r="AH56" s="24" t="str">
        <f t="shared" si="6"/>
        <v>SCANIA LDF 4 GRANEL</v>
      </c>
      <c r="AI56" s="24" t="s">
        <v>3016</v>
      </c>
      <c r="AJ56" s="24" t="s">
        <v>161</v>
      </c>
      <c r="AK56" s="24" t="s">
        <v>3016</v>
      </c>
    </row>
    <row r="57" spans="2:37" s="14" customFormat="1" ht="13" hidden="1" x14ac:dyDescent="0.35">
      <c r="B57" s="24">
        <v>48969905</v>
      </c>
      <c r="C57" s="24" t="str">
        <f t="shared" si="1"/>
        <v>905</v>
      </c>
      <c r="D57" s="24" t="s">
        <v>170</v>
      </c>
      <c r="E57" s="106">
        <v>44414801</v>
      </c>
      <c r="F57" s="24" t="s">
        <v>171</v>
      </c>
      <c r="G57" s="122">
        <f>IF(VLOOKUP(Tabela2[[#This Row],[SKU]],[10]Volume!$A:$E,5,0)&lt;0,0,VLOOKUP(Tabela2[[#This Row],[SKU]],[10]Volume!$A:$E,5,0))</f>
        <v>5981.8295964125564</v>
      </c>
      <c r="H57" s="24" t="s">
        <v>46</v>
      </c>
      <c r="I57" s="24" t="s">
        <v>62</v>
      </c>
      <c r="J57" s="24" t="s">
        <v>63</v>
      </c>
      <c r="K57" s="24" t="s">
        <v>49</v>
      </c>
      <c r="L57" s="24" t="s">
        <v>159</v>
      </c>
      <c r="M57" s="24" t="s">
        <v>66</v>
      </c>
      <c r="N57" s="24" t="s">
        <v>52</v>
      </c>
      <c r="O57" s="48">
        <v>41890</v>
      </c>
      <c r="P57" s="24" t="s">
        <v>53</v>
      </c>
      <c r="Q57" s="24"/>
      <c r="R57" s="26" t="s">
        <v>1</v>
      </c>
      <c r="S57" s="24" t="s">
        <v>172</v>
      </c>
      <c r="T57" s="24" t="s">
        <v>173</v>
      </c>
      <c r="U57" s="24" t="s">
        <v>44</v>
      </c>
      <c r="V57" s="40" t="s">
        <v>44</v>
      </c>
      <c r="W57" s="24" t="s">
        <v>55</v>
      </c>
      <c r="X57" s="24">
        <v>2710193200</v>
      </c>
      <c r="Y57" s="14" t="s">
        <v>70</v>
      </c>
      <c r="Z57" s="24" t="str">
        <f t="shared" si="5"/>
        <v>001F1170</v>
      </c>
      <c r="AA57" s="24" t="str">
        <f t="shared" si="3"/>
        <v>002W20</v>
      </c>
      <c r="AB57" s="24" t="str">
        <f t="shared" si="4"/>
        <v>A488</v>
      </c>
      <c r="AC57" s="24" t="s">
        <v>174</v>
      </c>
      <c r="AD57" s="24" t="s">
        <v>159</v>
      </c>
      <c r="AE57" s="24" t="s">
        <v>6773</v>
      </c>
      <c r="AF57" s="24" t="s">
        <v>175</v>
      </c>
      <c r="AG57" s="24" t="s">
        <v>78</v>
      </c>
      <c r="AH57" s="24" t="str">
        <f t="shared" si="6"/>
        <v>RIMULA RT4 X 15W40 SHELL GRANEL</v>
      </c>
      <c r="AI57" s="24" t="s">
        <v>3016</v>
      </c>
      <c r="AJ57" s="24" t="s">
        <v>6377</v>
      </c>
      <c r="AK57" s="24" t="s">
        <v>6811</v>
      </c>
    </row>
    <row r="58" spans="2:37" s="14" customFormat="1" ht="13" hidden="1" x14ac:dyDescent="0.35">
      <c r="B58" s="24">
        <v>48969829</v>
      </c>
      <c r="C58" s="24" t="str">
        <f t="shared" si="1"/>
        <v>829</v>
      </c>
      <c r="D58" s="24" t="s">
        <v>6942</v>
      </c>
      <c r="E58" s="106">
        <v>44414801</v>
      </c>
      <c r="F58" s="24" t="s">
        <v>171</v>
      </c>
      <c r="G58" s="122">
        <f>IF(VLOOKUP(Tabela2[[#This Row],[SKU]],[10]Volume!$A:$E,5,0)&lt;0,0,VLOOKUP(Tabela2[[#This Row],[SKU]],[10]Volume!$A:$E,5,0))</f>
        <v>0</v>
      </c>
      <c r="H58" s="24" t="s">
        <v>46</v>
      </c>
      <c r="I58" s="24" t="s">
        <v>6939</v>
      </c>
      <c r="J58" s="24" t="s">
        <v>3046</v>
      </c>
      <c r="K58" s="24" t="s">
        <v>49</v>
      </c>
      <c r="L58" s="24" t="s">
        <v>159</v>
      </c>
      <c r="M58" s="24" t="s">
        <v>66</v>
      </c>
      <c r="N58" s="24" t="s">
        <v>52</v>
      </c>
      <c r="O58" s="48"/>
      <c r="P58" s="24" t="s">
        <v>53</v>
      </c>
      <c r="Q58" s="25"/>
      <c r="R58" s="108" t="s">
        <v>3</v>
      </c>
      <c r="S58" s="24"/>
      <c r="T58" s="24" t="s">
        <v>173</v>
      </c>
      <c r="U58" s="24">
        <v>48969905</v>
      </c>
      <c r="V58" s="24" t="s">
        <v>170</v>
      </c>
      <c r="W58" s="24" t="s">
        <v>329</v>
      </c>
      <c r="X58" s="24">
        <v>2710193200</v>
      </c>
      <c r="Y58" s="14" t="s">
        <v>70</v>
      </c>
      <c r="Z58" s="24" t="str">
        <f t="shared" si="5"/>
        <v>001F1170</v>
      </c>
      <c r="AA58" s="24" t="str">
        <f t="shared" si="3"/>
        <v>002W20</v>
      </c>
      <c r="AB58" s="24" t="str">
        <f t="shared" si="4"/>
        <v>A488</v>
      </c>
      <c r="AC58" s="24" t="s">
        <v>174</v>
      </c>
      <c r="AD58" s="24" t="s">
        <v>159</v>
      </c>
      <c r="AE58" s="24" t="s">
        <v>6773</v>
      </c>
      <c r="AF58" s="24" t="s">
        <v>175</v>
      </c>
      <c r="AG58" s="24" t="s">
        <v>78</v>
      </c>
      <c r="AH58" s="94"/>
      <c r="AI58" s="24" t="s">
        <v>3016</v>
      </c>
      <c r="AJ58" s="24" t="s">
        <v>6377</v>
      </c>
      <c r="AK58" s="24" t="s">
        <v>6811</v>
      </c>
    </row>
    <row r="59" spans="2:37" s="14" customFormat="1" ht="13" hidden="1" x14ac:dyDescent="0.35">
      <c r="B59" s="24">
        <v>48969855</v>
      </c>
      <c r="C59" s="24" t="str">
        <f t="shared" si="1"/>
        <v>855</v>
      </c>
      <c r="D59" s="24" t="s">
        <v>176</v>
      </c>
      <c r="E59" s="106">
        <v>44414801</v>
      </c>
      <c r="F59" s="24" t="s">
        <v>171</v>
      </c>
      <c r="G59" s="122">
        <f>IF(VLOOKUP(Tabela2[[#This Row],[SKU]],[10]Volume!$A:$E,5,0)&lt;0,0,VLOOKUP(Tabela2[[#This Row],[SKU]],[10]Volume!$A:$E,5,0))</f>
        <v>35240.093023255817</v>
      </c>
      <c r="H59" s="24" t="s">
        <v>46</v>
      </c>
      <c r="I59" s="24" t="s">
        <v>163</v>
      </c>
      <c r="J59" s="24" t="s">
        <v>164</v>
      </c>
      <c r="K59" s="24" t="s">
        <v>49</v>
      </c>
      <c r="L59" s="24" t="s">
        <v>159</v>
      </c>
      <c r="M59" s="24" t="s">
        <v>66</v>
      </c>
      <c r="N59" s="24" t="s">
        <v>52</v>
      </c>
      <c r="O59" s="48">
        <v>41649</v>
      </c>
      <c r="P59" s="24" t="s">
        <v>53</v>
      </c>
      <c r="Q59" s="24"/>
      <c r="R59" s="26" t="s">
        <v>1</v>
      </c>
      <c r="S59" s="24" t="s">
        <v>177</v>
      </c>
      <c r="T59" s="24" t="s">
        <v>178</v>
      </c>
      <c r="U59" s="24" t="s">
        <v>44</v>
      </c>
      <c r="V59" s="40" t="s">
        <v>44</v>
      </c>
      <c r="W59" s="24" t="s">
        <v>55</v>
      </c>
      <c r="X59" s="24">
        <v>2710193200</v>
      </c>
      <c r="Y59" s="14" t="s">
        <v>70</v>
      </c>
      <c r="Z59" s="24" t="str">
        <f t="shared" si="5"/>
        <v>001F1170</v>
      </c>
      <c r="AA59" s="24" t="str">
        <f t="shared" si="3"/>
        <v>002VWL</v>
      </c>
      <c r="AB59" s="24" t="str">
        <f t="shared" si="4"/>
        <v>A488</v>
      </c>
      <c r="AC59" s="24" t="s">
        <v>179</v>
      </c>
      <c r="AD59" s="24" t="s">
        <v>159</v>
      </c>
      <c r="AE59" s="24" t="s">
        <v>6773</v>
      </c>
      <c r="AF59" s="24" t="s">
        <v>175</v>
      </c>
      <c r="AG59" s="24" t="s">
        <v>78</v>
      </c>
      <c r="AH59" s="24" t="str">
        <f t="shared" ref="AH59:AH65" si="14">F59</f>
        <v>RIMULA RT4 X 15W40 SHELL GRANEL</v>
      </c>
      <c r="AI59" s="24" t="s">
        <v>3016</v>
      </c>
      <c r="AJ59" s="24" t="s">
        <v>6377</v>
      </c>
      <c r="AK59" s="24" t="s">
        <v>6811</v>
      </c>
    </row>
    <row r="60" spans="2:37" s="14" customFormat="1" ht="13" hidden="1" x14ac:dyDescent="0.35">
      <c r="B60" s="24">
        <v>48969801</v>
      </c>
      <c r="C60" s="24" t="str">
        <f t="shared" si="1"/>
        <v>801</v>
      </c>
      <c r="D60" s="24" t="s">
        <v>180</v>
      </c>
      <c r="E60" s="106">
        <v>44414801</v>
      </c>
      <c r="F60" s="24" t="s">
        <v>171</v>
      </c>
      <c r="G60" s="122">
        <f>IF(VLOOKUP(Tabela2[[#This Row],[SKU]],[10]Volume!$A:$E,5,0)&lt;0,0,VLOOKUP(Tabela2[[#This Row],[SKU]],[10]Volume!$A:$E,5,0))</f>
        <v>0</v>
      </c>
      <c r="H60" s="24" t="s">
        <v>46</v>
      </c>
      <c r="I60" s="24" t="s">
        <v>79</v>
      </c>
      <c r="J60" s="24" t="s">
        <v>79</v>
      </c>
      <c r="K60" s="24" t="s">
        <v>49</v>
      </c>
      <c r="L60" s="24" t="s">
        <v>159</v>
      </c>
      <c r="M60" s="24" t="s">
        <v>66</v>
      </c>
      <c r="N60" s="24" t="s">
        <v>52</v>
      </c>
      <c r="O60" s="48">
        <v>41611</v>
      </c>
      <c r="P60" s="24" t="s">
        <v>53</v>
      </c>
      <c r="Q60" s="24"/>
      <c r="R60" s="26" t="s">
        <v>1</v>
      </c>
      <c r="S60" s="24" t="s">
        <v>44</v>
      </c>
      <c r="T60" s="24" t="s">
        <v>44</v>
      </c>
      <c r="U60" s="24" t="s">
        <v>44</v>
      </c>
      <c r="V60" s="40" t="s">
        <v>44</v>
      </c>
      <c r="W60" s="24" t="s">
        <v>55</v>
      </c>
      <c r="X60" s="24">
        <v>2710193200</v>
      </c>
      <c r="Y60" s="14" t="s">
        <v>44</v>
      </c>
      <c r="Z60" s="24" t="str">
        <f t="shared" si="5"/>
        <v>001F1170</v>
      </c>
      <c r="AA60" s="24" t="str">
        <f t="shared" si="3"/>
        <v>001176</v>
      </c>
      <c r="AB60" s="24" t="str">
        <f t="shared" si="4"/>
        <v>A03Q</v>
      </c>
      <c r="AC60" s="24" t="s">
        <v>181</v>
      </c>
      <c r="AD60" s="24" t="s">
        <v>159</v>
      </c>
      <c r="AE60" s="24" t="s">
        <v>6773</v>
      </c>
      <c r="AF60" s="24" t="s">
        <v>175</v>
      </c>
      <c r="AG60" s="24" t="s">
        <v>78</v>
      </c>
      <c r="AH60" s="24" t="str">
        <f t="shared" si="14"/>
        <v>RIMULA RT4 X 15W40 SHELL GRANEL</v>
      </c>
      <c r="AI60" s="24" t="s">
        <v>3016</v>
      </c>
      <c r="AJ60" s="24" t="s">
        <v>6377</v>
      </c>
      <c r="AK60" s="24" t="s">
        <v>6811</v>
      </c>
    </row>
    <row r="61" spans="2:37" s="14" customFormat="1" ht="13" hidden="1" x14ac:dyDescent="0.35">
      <c r="B61" s="24">
        <v>48969967</v>
      </c>
      <c r="C61" s="24" t="str">
        <f t="shared" si="1"/>
        <v>967</v>
      </c>
      <c r="D61" s="24" t="s">
        <v>182</v>
      </c>
      <c r="E61" s="106">
        <v>44414801</v>
      </c>
      <c r="F61" s="24" t="s">
        <v>171</v>
      </c>
      <c r="G61" s="122">
        <f>IF(VLOOKUP(Tabela2[[#This Row],[SKU]],[10]Volume!$A:$E,5,0)&lt;0,0,VLOOKUP(Tabela2[[#This Row],[SKU]],[10]Volume!$A:$E,5,0))</f>
        <v>15000</v>
      </c>
      <c r="H61" s="24" t="s">
        <v>46</v>
      </c>
      <c r="I61" s="24" t="s">
        <v>151</v>
      </c>
      <c r="J61" s="24" t="s">
        <v>86</v>
      </c>
      <c r="K61" s="24" t="s">
        <v>49</v>
      </c>
      <c r="L61" s="24" t="s">
        <v>159</v>
      </c>
      <c r="M61" s="24" t="s">
        <v>66</v>
      </c>
      <c r="N61" s="24" t="s">
        <v>52</v>
      </c>
      <c r="O61" s="48">
        <v>43035</v>
      </c>
      <c r="P61" s="24" t="s">
        <v>53</v>
      </c>
      <c r="Q61" s="24"/>
      <c r="R61" s="26" t="s">
        <v>1</v>
      </c>
      <c r="S61" s="24" t="s">
        <v>183</v>
      </c>
      <c r="T61" s="24" t="s">
        <v>183</v>
      </c>
      <c r="U61" s="24" t="s">
        <v>44</v>
      </c>
      <c r="V61" s="40" t="s">
        <v>44</v>
      </c>
      <c r="W61" s="24" t="s">
        <v>55</v>
      </c>
      <c r="X61" s="24">
        <v>2710193200</v>
      </c>
      <c r="Y61" s="14" t="s">
        <v>70</v>
      </c>
      <c r="Z61" s="24" t="str">
        <f t="shared" si="5"/>
        <v>001F1170</v>
      </c>
      <c r="AA61" s="24" t="str">
        <f t="shared" si="3"/>
        <v>002VJW</v>
      </c>
      <c r="AB61" s="24" t="str">
        <f t="shared" si="4"/>
        <v>A488</v>
      </c>
      <c r="AC61" s="24" t="s">
        <v>184</v>
      </c>
      <c r="AD61" s="24" t="s">
        <v>159</v>
      </c>
      <c r="AE61" s="24" t="s">
        <v>6773</v>
      </c>
      <c r="AF61" s="24" t="s">
        <v>175</v>
      </c>
      <c r="AG61" s="24" t="s">
        <v>78</v>
      </c>
      <c r="AH61" s="24" t="str">
        <f t="shared" si="14"/>
        <v>RIMULA RT4 X 15W40 SHELL GRANEL</v>
      </c>
      <c r="AI61" s="24" t="s">
        <v>3016</v>
      </c>
      <c r="AJ61" s="24" t="s">
        <v>6377</v>
      </c>
      <c r="AK61" s="24" t="s">
        <v>6811</v>
      </c>
    </row>
    <row r="62" spans="2:37" s="14" customFormat="1" ht="13" hidden="1" x14ac:dyDescent="0.35">
      <c r="B62" s="24">
        <v>48969809</v>
      </c>
      <c r="C62" s="24" t="str">
        <f t="shared" si="1"/>
        <v>809</v>
      </c>
      <c r="D62" s="24" t="s">
        <v>185</v>
      </c>
      <c r="E62" s="106">
        <v>44414801</v>
      </c>
      <c r="F62" s="24" t="s">
        <v>171</v>
      </c>
      <c r="G62" s="122">
        <f>IF(VLOOKUP(Tabela2[[#This Row],[SKU]],[10]Volume!$A:$E,5,0)&lt;0,0,VLOOKUP(Tabela2[[#This Row],[SKU]],[10]Volume!$A:$E,5,0))</f>
        <v>37824.063636363637</v>
      </c>
      <c r="H62" s="24" t="s">
        <v>46</v>
      </c>
      <c r="I62" s="24" t="s">
        <v>47</v>
      </c>
      <c r="J62" s="24" t="s">
        <v>48</v>
      </c>
      <c r="K62" s="24" t="s">
        <v>49</v>
      </c>
      <c r="L62" s="24" t="s">
        <v>159</v>
      </c>
      <c r="M62" s="24" t="s">
        <v>66</v>
      </c>
      <c r="N62" s="24" t="s">
        <v>52</v>
      </c>
      <c r="O62" s="48">
        <v>41649</v>
      </c>
      <c r="P62" s="24" t="s">
        <v>53</v>
      </c>
      <c r="Q62" s="24"/>
      <c r="R62" s="26" t="s">
        <v>1</v>
      </c>
      <c r="S62" s="24" t="s">
        <v>186</v>
      </c>
      <c r="T62" s="24" t="s">
        <v>187</v>
      </c>
      <c r="U62" s="24" t="s">
        <v>44</v>
      </c>
      <c r="V62" s="40" t="s">
        <v>44</v>
      </c>
      <c r="W62" s="24" t="s">
        <v>55</v>
      </c>
      <c r="X62" s="24">
        <v>2710193200</v>
      </c>
      <c r="Y62" s="14" t="s">
        <v>70</v>
      </c>
      <c r="Z62" s="24" t="str">
        <f t="shared" si="5"/>
        <v>001F1170</v>
      </c>
      <c r="AA62" s="24" t="str">
        <f t="shared" si="3"/>
        <v>002VID</v>
      </c>
      <c r="AB62" s="24" t="str">
        <f t="shared" si="4"/>
        <v>A488</v>
      </c>
      <c r="AC62" s="24" t="s">
        <v>188</v>
      </c>
      <c r="AD62" s="24" t="s">
        <v>159</v>
      </c>
      <c r="AE62" s="24" t="s">
        <v>6773</v>
      </c>
      <c r="AF62" s="24" t="s">
        <v>175</v>
      </c>
      <c r="AG62" s="24" t="s">
        <v>78</v>
      </c>
      <c r="AH62" s="24" t="str">
        <f t="shared" si="14"/>
        <v>RIMULA RT4 X 15W40 SHELL GRANEL</v>
      </c>
      <c r="AI62" s="24" t="s">
        <v>3016</v>
      </c>
      <c r="AJ62" s="24" t="s">
        <v>6377</v>
      </c>
      <c r="AK62" s="24" t="s">
        <v>6811</v>
      </c>
    </row>
    <row r="63" spans="2:37" s="14" customFormat="1" ht="13" hidden="1" x14ac:dyDescent="0.35">
      <c r="B63" s="24">
        <v>48967855</v>
      </c>
      <c r="C63" s="24" t="str">
        <f t="shared" si="1"/>
        <v>855</v>
      </c>
      <c r="D63" s="24" t="s">
        <v>189</v>
      </c>
      <c r="E63" s="106">
        <v>44424801</v>
      </c>
      <c r="F63" s="24" t="s">
        <v>190</v>
      </c>
      <c r="G63" s="122">
        <f>IF(VLOOKUP(Tabela2[[#This Row],[SKU]],[10]Volume!$A:$E,5,0)&lt;0,0,VLOOKUP(Tabela2[[#This Row],[SKU]],[10]Volume!$A:$E,5,0))</f>
        <v>536.65116279069764</v>
      </c>
      <c r="H63" s="24" t="s">
        <v>46</v>
      </c>
      <c r="I63" s="24" t="s">
        <v>163</v>
      </c>
      <c r="J63" s="24" t="s">
        <v>164</v>
      </c>
      <c r="K63" s="24" t="s">
        <v>49</v>
      </c>
      <c r="L63" s="24" t="s">
        <v>159</v>
      </c>
      <c r="M63" s="24" t="s">
        <v>66</v>
      </c>
      <c r="N63" s="24" t="s">
        <v>52</v>
      </c>
      <c r="O63" s="48">
        <v>44510</v>
      </c>
      <c r="P63" s="24" t="s">
        <v>53</v>
      </c>
      <c r="Q63" s="24"/>
      <c r="R63" s="26" t="s">
        <v>1</v>
      </c>
      <c r="S63" s="24" t="s">
        <v>191</v>
      </c>
      <c r="T63" s="24" t="s">
        <v>191</v>
      </c>
      <c r="U63" s="24" t="s">
        <v>44</v>
      </c>
      <c r="V63" s="40" t="s">
        <v>44</v>
      </c>
      <c r="W63" s="24" t="s">
        <v>55</v>
      </c>
      <c r="X63" s="24">
        <v>2710193200</v>
      </c>
      <c r="Y63" s="14" t="s">
        <v>70</v>
      </c>
      <c r="Z63" s="24" t="str">
        <f t="shared" si="5"/>
        <v>001H7772</v>
      </c>
      <c r="AA63" s="24" t="str">
        <f t="shared" si="3"/>
        <v>002VSH</v>
      </c>
      <c r="AB63" s="24" t="str">
        <f t="shared" si="4"/>
        <v>A309</v>
      </c>
      <c r="AC63" s="24" t="s">
        <v>192</v>
      </c>
      <c r="AD63" s="24" t="s">
        <v>159</v>
      </c>
      <c r="AE63" s="24" t="s">
        <v>6773</v>
      </c>
      <c r="AF63" s="24" t="s">
        <v>175</v>
      </c>
      <c r="AG63" s="24" t="s">
        <v>78</v>
      </c>
      <c r="AH63" s="24" t="str">
        <f t="shared" si="14"/>
        <v>RIMULA RT4 L 15W-40 (CK-4) GRANEL</v>
      </c>
      <c r="AI63" s="24" t="s">
        <v>3016</v>
      </c>
      <c r="AJ63" s="24" t="s">
        <v>193</v>
      </c>
      <c r="AK63" s="24" t="s">
        <v>3016</v>
      </c>
    </row>
    <row r="64" spans="2:37" s="14" customFormat="1" ht="13" hidden="1" x14ac:dyDescent="0.35">
      <c r="B64" s="24">
        <v>48967809</v>
      </c>
      <c r="C64" s="24" t="str">
        <f t="shared" si="1"/>
        <v>809</v>
      </c>
      <c r="D64" s="24" t="s">
        <v>194</v>
      </c>
      <c r="E64" s="106">
        <v>44424801</v>
      </c>
      <c r="F64" s="24" t="s">
        <v>190</v>
      </c>
      <c r="G64" s="122">
        <f>IF(VLOOKUP(Tabela2[[#This Row],[SKU]],[10]Volume!$A:$E,5,0)&lt;0,0,VLOOKUP(Tabela2[[#This Row],[SKU]],[10]Volume!$A:$E,5,0))</f>
        <v>0</v>
      </c>
      <c r="H64" s="24" t="s">
        <v>46</v>
      </c>
      <c r="I64" s="24" t="s">
        <v>47</v>
      </c>
      <c r="J64" s="24" t="s">
        <v>48</v>
      </c>
      <c r="K64" s="24" t="s">
        <v>49</v>
      </c>
      <c r="L64" s="24" t="s">
        <v>159</v>
      </c>
      <c r="M64" s="24" t="s">
        <v>66</v>
      </c>
      <c r="N64" s="24" t="s">
        <v>52</v>
      </c>
      <c r="O64" s="48">
        <v>44510</v>
      </c>
      <c r="P64" s="24" t="s">
        <v>53</v>
      </c>
      <c r="Q64" s="24"/>
      <c r="R64" s="26" t="s">
        <v>1</v>
      </c>
      <c r="S64" s="24" t="s">
        <v>195</v>
      </c>
      <c r="T64" s="24" t="s">
        <v>195</v>
      </c>
      <c r="U64" s="24" t="s">
        <v>44</v>
      </c>
      <c r="V64" s="40" t="s">
        <v>44</v>
      </c>
      <c r="W64" s="24" t="s">
        <v>55</v>
      </c>
      <c r="X64" s="24">
        <v>2710193200</v>
      </c>
      <c r="Y64" s="14" t="s">
        <v>70</v>
      </c>
      <c r="Z64" s="24" t="str">
        <f t="shared" si="5"/>
        <v>001H7772</v>
      </c>
      <c r="AA64" s="24" t="str">
        <f t="shared" si="3"/>
        <v>002VID</v>
      </c>
      <c r="AB64" s="24" t="str">
        <f t="shared" si="4"/>
        <v>A309</v>
      </c>
      <c r="AC64" s="24" t="s">
        <v>196</v>
      </c>
      <c r="AD64" s="24" t="s">
        <v>159</v>
      </c>
      <c r="AE64" s="24" t="s">
        <v>6773</v>
      </c>
      <c r="AF64" s="24" t="s">
        <v>175</v>
      </c>
      <c r="AG64" s="24" t="s">
        <v>78</v>
      </c>
      <c r="AH64" s="24" t="str">
        <f t="shared" si="14"/>
        <v>RIMULA RT4 L 15W-40 (CK-4) GRANEL</v>
      </c>
      <c r="AI64" s="24" t="s">
        <v>3016</v>
      </c>
      <c r="AJ64" s="24" t="s">
        <v>193</v>
      </c>
      <c r="AK64" s="24" t="s">
        <v>3016</v>
      </c>
    </row>
    <row r="65" spans="2:37" s="14" customFormat="1" ht="13" hidden="1" x14ac:dyDescent="0.35">
      <c r="B65" s="24">
        <v>48970905</v>
      </c>
      <c r="C65" s="24" t="str">
        <f t="shared" si="1"/>
        <v>905</v>
      </c>
      <c r="D65" s="24" t="s">
        <v>197</v>
      </c>
      <c r="E65" s="106">
        <v>44423801</v>
      </c>
      <c r="F65" s="24" t="s">
        <v>198</v>
      </c>
      <c r="G65" s="122">
        <f>IF(VLOOKUP(Tabela2[[#This Row],[SKU]],[10]Volume!$A:$E,5,0)&lt;0,0,VLOOKUP(Tabela2[[#This Row],[SKU]],[10]Volume!$A:$E,5,0))</f>
        <v>14467.121076233185</v>
      </c>
      <c r="H65" s="24" t="s">
        <v>46</v>
      </c>
      <c r="I65" s="24" t="s">
        <v>62</v>
      </c>
      <c r="J65" s="24" t="s">
        <v>63</v>
      </c>
      <c r="K65" s="24" t="s">
        <v>49</v>
      </c>
      <c r="L65" s="24" t="s">
        <v>159</v>
      </c>
      <c r="M65" s="24" t="s">
        <v>66</v>
      </c>
      <c r="N65" s="24" t="s">
        <v>52</v>
      </c>
      <c r="O65" s="48">
        <v>41890</v>
      </c>
      <c r="P65" s="24" t="s">
        <v>53</v>
      </c>
      <c r="Q65" s="24"/>
      <c r="R65" s="26" t="s">
        <v>1</v>
      </c>
      <c r="S65" s="24" t="s">
        <v>199</v>
      </c>
      <c r="T65" s="24" t="s">
        <v>200</v>
      </c>
      <c r="U65" s="24" t="s">
        <v>44</v>
      </c>
      <c r="V65" s="40" t="s">
        <v>44</v>
      </c>
      <c r="W65" s="24" t="s">
        <v>55</v>
      </c>
      <c r="X65" s="24">
        <v>2710193200</v>
      </c>
      <c r="Y65" s="14" t="s">
        <v>70</v>
      </c>
      <c r="Z65" s="24" t="str">
        <f t="shared" si="5"/>
        <v>001F1171</v>
      </c>
      <c r="AA65" s="24" t="str">
        <f t="shared" ref="AA65:AA96" si="15">LEFT(RIGHT(AC65,10),6)</f>
        <v>002WL0</v>
      </c>
      <c r="AB65" s="24" t="str">
        <f t="shared" ref="AB65:AB96" si="16">RIGHT(AC65,4)</f>
        <v>A488</v>
      </c>
      <c r="AC65" s="24" t="s">
        <v>201</v>
      </c>
      <c r="AD65" s="24" t="s">
        <v>159</v>
      </c>
      <c r="AE65" s="24" t="s">
        <v>6773</v>
      </c>
      <c r="AF65" s="24" t="s">
        <v>175</v>
      </c>
      <c r="AG65" s="24" t="s">
        <v>110</v>
      </c>
      <c r="AH65" s="24" t="str">
        <f t="shared" si="14"/>
        <v>RIMULA R6 MS 10W40 GRANEL</v>
      </c>
      <c r="AI65" s="24" t="s">
        <v>3016</v>
      </c>
      <c r="AJ65" s="24" t="s">
        <v>6378</v>
      </c>
      <c r="AK65" s="24" t="s">
        <v>6807</v>
      </c>
    </row>
    <row r="66" spans="2:37" s="14" customFormat="1" ht="13" hidden="1" x14ac:dyDescent="0.35">
      <c r="B66" s="24">
        <v>48970829</v>
      </c>
      <c r="C66" s="24" t="str">
        <f t="shared" si="1"/>
        <v>829</v>
      </c>
      <c r="D66" s="24" t="s">
        <v>6941</v>
      </c>
      <c r="E66" s="106">
        <v>44423801</v>
      </c>
      <c r="F66" s="24" t="s">
        <v>198</v>
      </c>
      <c r="G66" s="122">
        <f>IF(VLOOKUP(Tabela2[[#This Row],[SKU]],[10]Volume!$A:$E,5,0)&lt;0,0,VLOOKUP(Tabela2[[#This Row],[SKU]],[10]Volume!$A:$E,5,0))</f>
        <v>0</v>
      </c>
      <c r="H66" s="24" t="s">
        <v>46</v>
      </c>
      <c r="I66" s="24" t="s">
        <v>6939</v>
      </c>
      <c r="J66" s="24" t="s">
        <v>3046</v>
      </c>
      <c r="K66" s="24" t="s">
        <v>49</v>
      </c>
      <c r="L66" s="24" t="s">
        <v>159</v>
      </c>
      <c r="M66" s="24" t="s">
        <v>66</v>
      </c>
      <c r="N66" s="24" t="s">
        <v>52</v>
      </c>
      <c r="O66" s="48"/>
      <c r="P66" s="24" t="s">
        <v>53</v>
      </c>
      <c r="Q66" s="25"/>
      <c r="R66" s="108" t="s">
        <v>3</v>
      </c>
      <c r="S66" s="24"/>
      <c r="T66" s="24" t="s">
        <v>200</v>
      </c>
      <c r="U66" s="24">
        <v>48970905</v>
      </c>
      <c r="V66" s="24" t="s">
        <v>197</v>
      </c>
      <c r="W66" s="24" t="s">
        <v>329</v>
      </c>
      <c r="X66" s="24">
        <v>2710193200</v>
      </c>
      <c r="Y66" s="14" t="s">
        <v>70</v>
      </c>
      <c r="Z66" s="24" t="str">
        <f t="shared" si="5"/>
        <v>001F1171</v>
      </c>
      <c r="AA66" s="24" t="str">
        <f t="shared" si="15"/>
        <v>002WL0</v>
      </c>
      <c r="AB66" s="24" t="str">
        <f t="shared" si="16"/>
        <v>A488</v>
      </c>
      <c r="AC66" s="24" t="s">
        <v>201</v>
      </c>
      <c r="AD66" s="24" t="s">
        <v>159</v>
      </c>
      <c r="AE66" s="24" t="s">
        <v>6773</v>
      </c>
      <c r="AF66" s="24" t="s">
        <v>175</v>
      </c>
      <c r="AG66" s="24" t="s">
        <v>110</v>
      </c>
      <c r="AH66" s="94"/>
      <c r="AI66" s="24" t="s">
        <v>3016</v>
      </c>
      <c r="AJ66" s="24" t="s">
        <v>6378</v>
      </c>
      <c r="AK66" s="24" t="s">
        <v>6807</v>
      </c>
    </row>
    <row r="67" spans="2:37" s="14" customFormat="1" ht="13" hidden="1" x14ac:dyDescent="0.35">
      <c r="B67" s="24">
        <v>48970855</v>
      </c>
      <c r="C67" s="24" t="str">
        <f t="shared" si="1"/>
        <v>855</v>
      </c>
      <c r="D67" s="24" t="s">
        <v>202</v>
      </c>
      <c r="E67" s="106">
        <v>44423801</v>
      </c>
      <c r="F67" s="24" t="s">
        <v>198</v>
      </c>
      <c r="G67" s="122">
        <f>IF(VLOOKUP(Tabela2[[#This Row],[SKU]],[10]Volume!$A:$E,5,0)&lt;0,0,VLOOKUP(Tabela2[[#This Row],[SKU]],[10]Volume!$A:$E,5,0))</f>
        <v>77655.410852713176</v>
      </c>
      <c r="H67" s="24" t="s">
        <v>46</v>
      </c>
      <c r="I67" s="24" t="s">
        <v>163</v>
      </c>
      <c r="J67" s="24" t="s">
        <v>164</v>
      </c>
      <c r="K67" s="24" t="s">
        <v>49</v>
      </c>
      <c r="L67" s="24" t="s">
        <v>159</v>
      </c>
      <c r="M67" s="24" t="s">
        <v>66</v>
      </c>
      <c r="N67" s="24" t="s">
        <v>52</v>
      </c>
      <c r="O67" s="48">
        <v>41649</v>
      </c>
      <c r="P67" s="24" t="s">
        <v>53</v>
      </c>
      <c r="Q67" s="24"/>
      <c r="R67" s="26" t="s">
        <v>1</v>
      </c>
      <c r="S67" s="24" t="s">
        <v>203</v>
      </c>
      <c r="T67" s="24" t="s">
        <v>204</v>
      </c>
      <c r="U67" s="24" t="s">
        <v>44</v>
      </c>
      <c r="V67" s="40" t="s">
        <v>44</v>
      </c>
      <c r="W67" s="24" t="s">
        <v>55</v>
      </c>
      <c r="X67" s="24">
        <v>2710193200</v>
      </c>
      <c r="Y67" s="14" t="s">
        <v>70</v>
      </c>
      <c r="Z67" s="24" t="str">
        <f t="shared" si="5"/>
        <v>001F1171</v>
      </c>
      <c r="AA67" s="24" t="str">
        <f t="shared" si="15"/>
        <v>002VPM</v>
      </c>
      <c r="AB67" s="24" t="str">
        <f t="shared" si="16"/>
        <v>A488</v>
      </c>
      <c r="AC67" s="24" t="s">
        <v>205</v>
      </c>
      <c r="AD67" s="24" t="s">
        <v>159</v>
      </c>
      <c r="AE67" s="24" t="s">
        <v>6773</v>
      </c>
      <c r="AF67" s="24" t="s">
        <v>175</v>
      </c>
      <c r="AG67" s="24" t="s">
        <v>110</v>
      </c>
      <c r="AH67" s="24" t="str">
        <f t="shared" ref="AH67:AH92" si="17">F67</f>
        <v>RIMULA R6 MS 10W40 GRANEL</v>
      </c>
      <c r="AI67" s="24" t="s">
        <v>3016</v>
      </c>
      <c r="AJ67" s="24" t="s">
        <v>6378</v>
      </c>
      <c r="AK67" s="24" t="s">
        <v>6807</v>
      </c>
    </row>
    <row r="68" spans="2:37" s="14" customFormat="1" ht="13" hidden="1" x14ac:dyDescent="0.35">
      <c r="B68" s="24">
        <v>48970967</v>
      </c>
      <c r="C68" s="24" t="str">
        <f t="shared" si="1"/>
        <v>967</v>
      </c>
      <c r="D68" s="24" t="s">
        <v>206</v>
      </c>
      <c r="E68" s="106">
        <v>44423801</v>
      </c>
      <c r="F68" s="24" t="s">
        <v>198</v>
      </c>
      <c r="G68" s="122">
        <f>IF(VLOOKUP(Tabela2[[#This Row],[SKU]],[10]Volume!$A:$E,5,0)&lt;0,0,VLOOKUP(Tabela2[[#This Row],[SKU]],[10]Volume!$A:$E,5,0))</f>
        <v>78000</v>
      </c>
      <c r="H68" s="24" t="s">
        <v>46</v>
      </c>
      <c r="I68" s="24" t="s">
        <v>151</v>
      </c>
      <c r="J68" s="24" t="s">
        <v>86</v>
      </c>
      <c r="K68" s="24" t="s">
        <v>49</v>
      </c>
      <c r="L68" s="24" t="s">
        <v>159</v>
      </c>
      <c r="M68" s="24" t="s">
        <v>66</v>
      </c>
      <c r="N68" s="24" t="s">
        <v>52</v>
      </c>
      <c r="O68" s="48">
        <v>43035</v>
      </c>
      <c r="P68" s="24" t="s">
        <v>53</v>
      </c>
      <c r="Q68" s="24"/>
      <c r="R68" s="26" t="s">
        <v>1</v>
      </c>
      <c r="S68" s="24" t="s">
        <v>207</v>
      </c>
      <c r="T68" s="24" t="s">
        <v>207</v>
      </c>
      <c r="U68" s="24" t="s">
        <v>44</v>
      </c>
      <c r="V68" s="40" t="s">
        <v>44</v>
      </c>
      <c r="W68" s="24" t="s">
        <v>55</v>
      </c>
      <c r="X68" s="24">
        <v>2710193200</v>
      </c>
      <c r="Y68" s="14" t="s">
        <v>70</v>
      </c>
      <c r="Z68" s="24" t="str">
        <f t="shared" si="5"/>
        <v>001F1171</v>
      </c>
      <c r="AA68" s="24" t="str">
        <f t="shared" si="15"/>
        <v>002VJW</v>
      </c>
      <c r="AB68" s="24" t="str">
        <f t="shared" si="16"/>
        <v>A488</v>
      </c>
      <c r="AC68" s="24" t="s">
        <v>208</v>
      </c>
      <c r="AD68" s="24" t="s">
        <v>159</v>
      </c>
      <c r="AE68" s="24" t="s">
        <v>6773</v>
      </c>
      <c r="AF68" s="24" t="s">
        <v>175</v>
      </c>
      <c r="AG68" s="24" t="s">
        <v>110</v>
      </c>
      <c r="AH68" s="24" t="str">
        <f t="shared" si="17"/>
        <v>RIMULA R6 MS 10W40 GRANEL</v>
      </c>
      <c r="AI68" s="24" t="s">
        <v>3016</v>
      </c>
      <c r="AJ68" s="24" t="s">
        <v>6378</v>
      </c>
      <c r="AK68" s="24" t="s">
        <v>6807</v>
      </c>
    </row>
    <row r="69" spans="2:37" s="14" customFormat="1" ht="13" hidden="1" x14ac:dyDescent="0.35">
      <c r="B69" s="24">
        <v>48970809</v>
      </c>
      <c r="C69" s="24" t="str">
        <f t="shared" si="1"/>
        <v>809</v>
      </c>
      <c r="D69" s="24" t="s">
        <v>209</v>
      </c>
      <c r="E69" s="106">
        <v>44423801</v>
      </c>
      <c r="F69" s="24" t="s">
        <v>198</v>
      </c>
      <c r="G69" s="122">
        <f>IF(VLOOKUP(Tabela2[[#This Row],[SKU]],[10]Volume!$A:$E,5,0)&lt;0,0,VLOOKUP(Tabela2[[#This Row],[SKU]],[10]Volume!$A:$E,5,0))</f>
        <v>85887.790909090909</v>
      </c>
      <c r="H69" s="24" t="s">
        <v>46</v>
      </c>
      <c r="I69" s="24" t="s">
        <v>47</v>
      </c>
      <c r="J69" s="24" t="s">
        <v>48</v>
      </c>
      <c r="K69" s="24" t="s">
        <v>49</v>
      </c>
      <c r="L69" s="24" t="s">
        <v>159</v>
      </c>
      <c r="M69" s="24" t="s">
        <v>66</v>
      </c>
      <c r="N69" s="24" t="s">
        <v>52</v>
      </c>
      <c r="O69" s="48">
        <v>41649</v>
      </c>
      <c r="P69" s="24" t="s">
        <v>53</v>
      </c>
      <c r="Q69" s="24"/>
      <c r="R69" s="26" t="s">
        <v>1</v>
      </c>
      <c r="S69" s="24" t="s">
        <v>210</v>
      </c>
      <c r="T69" s="24" t="s">
        <v>210</v>
      </c>
      <c r="U69" s="24" t="s">
        <v>44</v>
      </c>
      <c r="V69" s="40" t="s">
        <v>44</v>
      </c>
      <c r="W69" s="24" t="s">
        <v>55</v>
      </c>
      <c r="X69" s="24">
        <v>2710193200</v>
      </c>
      <c r="Y69" s="14" t="s">
        <v>70</v>
      </c>
      <c r="Z69" s="24" t="str">
        <f t="shared" si="5"/>
        <v>001F1171</v>
      </c>
      <c r="AA69" s="24" t="str">
        <f t="shared" si="15"/>
        <v>002VID</v>
      </c>
      <c r="AB69" s="24" t="str">
        <f t="shared" si="16"/>
        <v>A488</v>
      </c>
      <c r="AC69" s="24" t="s">
        <v>211</v>
      </c>
      <c r="AD69" s="24" t="s">
        <v>159</v>
      </c>
      <c r="AE69" s="24" t="s">
        <v>6773</v>
      </c>
      <c r="AF69" s="24" t="s">
        <v>175</v>
      </c>
      <c r="AG69" s="24" t="s">
        <v>110</v>
      </c>
      <c r="AH69" s="24" t="str">
        <f t="shared" si="17"/>
        <v>RIMULA R6 MS 10W40 GRANEL</v>
      </c>
      <c r="AI69" s="24" t="s">
        <v>3016</v>
      </c>
      <c r="AJ69" s="24" t="s">
        <v>6378</v>
      </c>
      <c r="AK69" s="24" t="s">
        <v>6807</v>
      </c>
    </row>
    <row r="70" spans="2:37" s="14" customFormat="1" ht="13" hidden="1" x14ac:dyDescent="0.35">
      <c r="B70" s="24">
        <v>48971801</v>
      </c>
      <c r="C70" s="24" t="str">
        <f t="shared" si="1"/>
        <v>801</v>
      </c>
      <c r="D70" s="24" t="s">
        <v>212</v>
      </c>
      <c r="E70" s="106">
        <v>44423801</v>
      </c>
      <c r="F70" s="24" t="s">
        <v>198</v>
      </c>
      <c r="G70" s="122">
        <f>IF(VLOOKUP(Tabela2[[#This Row],[SKU]],[10]Volume!$A:$E,5,0)&lt;0,0,VLOOKUP(Tabela2[[#This Row],[SKU]],[10]Volume!$A:$E,5,0))</f>
        <v>0</v>
      </c>
      <c r="H70" s="24" t="s">
        <v>46</v>
      </c>
      <c r="I70" s="24" t="s">
        <v>79</v>
      </c>
      <c r="J70" s="24" t="s">
        <v>79</v>
      </c>
      <c r="K70" s="24" t="s">
        <v>49</v>
      </c>
      <c r="L70" s="24" t="s">
        <v>159</v>
      </c>
      <c r="M70" s="24" t="s">
        <v>66</v>
      </c>
      <c r="N70" s="24" t="s">
        <v>52</v>
      </c>
      <c r="O70" s="48">
        <v>42339</v>
      </c>
      <c r="P70" s="24" t="s">
        <v>53</v>
      </c>
      <c r="Q70" s="24"/>
      <c r="R70" s="26" t="s">
        <v>1</v>
      </c>
      <c r="S70" s="24" t="s">
        <v>44</v>
      </c>
      <c r="T70" s="24" t="s">
        <v>44</v>
      </c>
      <c r="U70" s="24" t="s">
        <v>44</v>
      </c>
      <c r="V70" s="40" t="s">
        <v>44</v>
      </c>
      <c r="W70" s="24" t="s">
        <v>55</v>
      </c>
      <c r="X70" s="24">
        <v>2710193200</v>
      </c>
      <c r="Y70" s="14" t="s">
        <v>44</v>
      </c>
      <c r="Z70" s="24" t="str">
        <f t="shared" si="5"/>
        <v>001F1171</v>
      </c>
      <c r="AA70" s="24" t="str">
        <f t="shared" si="15"/>
        <v>001176</v>
      </c>
      <c r="AB70" s="24" t="str">
        <f t="shared" si="16"/>
        <v>A03Q</v>
      </c>
      <c r="AC70" s="24" t="s">
        <v>213</v>
      </c>
      <c r="AD70" s="24" t="s">
        <v>159</v>
      </c>
      <c r="AE70" s="24" t="s">
        <v>6773</v>
      </c>
      <c r="AF70" s="24" t="s">
        <v>175</v>
      </c>
      <c r="AG70" s="24" t="s">
        <v>110</v>
      </c>
      <c r="AH70" s="24" t="str">
        <f t="shared" si="17"/>
        <v>RIMULA R6 MS 10W40 GRANEL</v>
      </c>
      <c r="AI70" s="24" t="s">
        <v>3016</v>
      </c>
      <c r="AJ70" s="24" t="s">
        <v>6379</v>
      </c>
      <c r="AK70" s="24" t="s">
        <v>6807</v>
      </c>
    </row>
    <row r="71" spans="2:37" s="14" customFormat="1" ht="13" hidden="1" x14ac:dyDescent="0.35">
      <c r="B71" s="24">
        <v>52201988</v>
      </c>
      <c r="C71" s="24" t="str">
        <f t="shared" si="1"/>
        <v>988</v>
      </c>
      <c r="D71" s="24" t="s">
        <v>214</v>
      </c>
      <c r="E71" s="106">
        <v>52201801</v>
      </c>
      <c r="F71" s="24" t="s">
        <v>215</v>
      </c>
      <c r="G71" s="122">
        <f>IF(VLOOKUP(Tabela2[[#This Row],[SKU]],[10]Volume!$A:$E,5,0)&lt;0,0,VLOOKUP(Tabela2[[#This Row],[SKU]],[10]Volume!$A:$E,5,0))</f>
        <v>14040</v>
      </c>
      <c r="H71" s="24" t="s">
        <v>216</v>
      </c>
      <c r="I71" s="24" t="s">
        <v>217</v>
      </c>
      <c r="J71" s="24" t="s">
        <v>48</v>
      </c>
      <c r="K71" s="24" t="s">
        <v>145</v>
      </c>
      <c r="L71" s="24" t="s">
        <v>65</v>
      </c>
      <c r="M71" s="24" t="s">
        <v>66</v>
      </c>
      <c r="N71" s="24" t="s">
        <v>67</v>
      </c>
      <c r="O71" s="48">
        <v>41404</v>
      </c>
      <c r="P71" s="24" t="s">
        <v>53</v>
      </c>
      <c r="Q71" s="24"/>
      <c r="R71" s="26" t="s">
        <v>1</v>
      </c>
      <c r="S71" s="24" t="s">
        <v>218</v>
      </c>
      <c r="T71" s="24" t="s">
        <v>54</v>
      </c>
      <c r="U71" s="24" t="s">
        <v>44</v>
      </c>
      <c r="V71" s="40" t="s">
        <v>44</v>
      </c>
      <c r="W71" s="24" t="s">
        <v>55</v>
      </c>
      <c r="X71" s="24">
        <v>2710199900</v>
      </c>
      <c r="Y71" s="14" t="s">
        <v>83</v>
      </c>
      <c r="Z71" s="24" t="str">
        <f t="shared" si="5"/>
        <v>001B2486</v>
      </c>
      <c r="AA71" s="24" t="str">
        <f t="shared" si="15"/>
        <v>002VH7</v>
      </c>
      <c r="AB71" s="24" t="str">
        <f t="shared" si="16"/>
        <v>A309</v>
      </c>
      <c r="AC71" s="24" t="s">
        <v>219</v>
      </c>
      <c r="AD71" s="24" t="s">
        <v>220</v>
      </c>
      <c r="AE71" s="24" t="s">
        <v>220</v>
      </c>
      <c r="AF71" s="24" t="s">
        <v>216</v>
      </c>
      <c r="AG71" s="24" t="s">
        <v>221</v>
      </c>
      <c r="AH71" s="24" t="str">
        <f t="shared" si="17"/>
        <v>ALVANIA 0854</v>
      </c>
      <c r="AI71" s="24" t="s">
        <v>3016</v>
      </c>
      <c r="AJ71" s="24" t="s">
        <v>215</v>
      </c>
      <c r="AK71" s="24" t="s">
        <v>3016</v>
      </c>
    </row>
    <row r="72" spans="2:37" s="14" customFormat="1" ht="12.75" hidden="1" customHeight="1" x14ac:dyDescent="0.35">
      <c r="B72" s="24">
        <v>52922807</v>
      </c>
      <c r="C72" s="24" t="str">
        <f t="shared" si="1"/>
        <v>807</v>
      </c>
      <c r="D72" s="24" t="s">
        <v>222</v>
      </c>
      <c r="E72" s="106" t="s">
        <v>44</v>
      </c>
      <c r="F72" s="24" t="s">
        <v>45</v>
      </c>
      <c r="G72" s="122">
        <f>IF(VLOOKUP(Tabela2[[#This Row],[SKU]],[10]Volume!$A:$E,5,0)&lt;0,0,VLOOKUP(Tabela2[[#This Row],[SKU]],[10]Volume!$A:$E,5,0))</f>
        <v>10035.184565217391</v>
      </c>
      <c r="H72" s="24" t="s">
        <v>216</v>
      </c>
      <c r="I72" s="24" t="s">
        <v>217</v>
      </c>
      <c r="J72" s="24" t="s">
        <v>48</v>
      </c>
      <c r="K72" s="24" t="s">
        <v>145</v>
      </c>
      <c r="L72" s="24" t="s">
        <v>65</v>
      </c>
      <c r="M72" s="24" t="s">
        <v>51</v>
      </c>
      <c r="N72" s="24" t="s">
        <v>67</v>
      </c>
      <c r="O72" s="48">
        <v>44750</v>
      </c>
      <c r="P72" s="24" t="s">
        <v>92</v>
      </c>
      <c r="Q72" s="24"/>
      <c r="R72" s="26" t="s">
        <v>1</v>
      </c>
      <c r="S72" s="24" t="s">
        <v>132</v>
      </c>
      <c r="T72" s="24" t="s">
        <v>132</v>
      </c>
      <c r="U72" s="24" t="s">
        <v>44</v>
      </c>
      <c r="V72" s="40" t="s">
        <v>44</v>
      </c>
      <c r="W72" s="24" t="s">
        <v>55</v>
      </c>
      <c r="X72" s="24">
        <v>2710199900</v>
      </c>
      <c r="Y72" s="14" t="s">
        <v>44</v>
      </c>
      <c r="Z72" s="24" t="str">
        <f t="shared" si="5"/>
        <v>001B0120</v>
      </c>
      <c r="AA72" s="24" t="str">
        <f t="shared" si="15"/>
        <v>002VH7</v>
      </c>
      <c r="AB72" s="24" t="str">
        <f t="shared" si="16"/>
        <v>A246</v>
      </c>
      <c r="AC72" s="24" t="s">
        <v>223</v>
      </c>
      <c r="AD72" s="24" t="s">
        <v>220</v>
      </c>
      <c r="AE72" s="24" t="s">
        <v>220</v>
      </c>
      <c r="AF72" s="24" t="s">
        <v>216</v>
      </c>
      <c r="AG72" s="24" t="s">
        <v>224</v>
      </c>
      <c r="AH72" s="24" t="str">
        <f t="shared" si="17"/>
        <v>IMPORTADO</v>
      </c>
      <c r="AI72" s="24" t="s">
        <v>3016</v>
      </c>
      <c r="AJ72" s="24" t="s">
        <v>6380</v>
      </c>
      <c r="AK72" s="24" t="s">
        <v>3016</v>
      </c>
    </row>
    <row r="73" spans="2:37" s="14" customFormat="1" ht="12.75" hidden="1" customHeight="1" x14ac:dyDescent="0.35">
      <c r="B73" s="24">
        <v>44982809</v>
      </c>
      <c r="C73" s="24" t="str">
        <f t="shared" si="1"/>
        <v>809</v>
      </c>
      <c r="D73" s="24" t="s">
        <v>225</v>
      </c>
      <c r="E73" s="106">
        <v>44982801</v>
      </c>
      <c r="F73" s="24" t="s">
        <v>226</v>
      </c>
      <c r="G73" s="122">
        <f>IF(VLOOKUP(Tabela2[[#This Row],[SKU]],[10]Volume!$A:$E,5,0)&lt;0,0,VLOOKUP(Tabela2[[#This Row],[SKU]],[10]Volume!$A:$E,5,0))</f>
        <v>6478.1545454545458</v>
      </c>
      <c r="H73" s="24" t="s">
        <v>46</v>
      </c>
      <c r="I73" s="24" t="s">
        <v>47</v>
      </c>
      <c r="J73" s="24" t="s">
        <v>48</v>
      </c>
      <c r="K73" s="24" t="s">
        <v>145</v>
      </c>
      <c r="L73" s="24" t="s">
        <v>65</v>
      </c>
      <c r="M73" s="24" t="s">
        <v>66</v>
      </c>
      <c r="N73" s="24" t="s">
        <v>67</v>
      </c>
      <c r="O73" s="48">
        <v>44061</v>
      </c>
      <c r="P73" s="24" t="s">
        <v>53</v>
      </c>
      <c r="Q73" s="24"/>
      <c r="R73" s="26" t="s">
        <v>1</v>
      </c>
      <c r="S73" s="24" t="s">
        <v>227</v>
      </c>
      <c r="T73" s="24" t="s">
        <v>54</v>
      </c>
      <c r="U73" s="24" t="s">
        <v>44</v>
      </c>
      <c r="V73" s="40" t="s">
        <v>44</v>
      </c>
      <c r="W73" s="24" t="s">
        <v>55</v>
      </c>
      <c r="X73" s="24">
        <v>2710193200</v>
      </c>
      <c r="Y73" s="14" t="s">
        <v>83</v>
      </c>
      <c r="Z73" s="24" t="str">
        <f t="shared" si="5"/>
        <v>001G1521</v>
      </c>
      <c r="AA73" s="24" t="str">
        <f t="shared" si="15"/>
        <v>002VSH</v>
      </c>
      <c r="AB73" s="24" t="str">
        <f t="shared" si="16"/>
        <v>A309</v>
      </c>
      <c r="AC73" s="24" t="s">
        <v>228</v>
      </c>
      <c r="AD73" s="24" t="s">
        <v>229</v>
      </c>
      <c r="AE73" s="24" t="s">
        <v>230</v>
      </c>
      <c r="AF73" s="24" t="s">
        <v>149</v>
      </c>
      <c r="AG73" s="24" t="s">
        <v>78</v>
      </c>
      <c r="AH73" s="24" t="str">
        <f t="shared" si="17"/>
        <v>ARGINA S2 30 GRANEL</v>
      </c>
      <c r="AI73" s="24" t="s">
        <v>3016</v>
      </c>
      <c r="AJ73" s="24" t="s">
        <v>6381</v>
      </c>
      <c r="AK73" s="24" t="s">
        <v>3016</v>
      </c>
    </row>
    <row r="74" spans="2:37" s="14" customFormat="1" ht="12.75" hidden="1" customHeight="1" x14ac:dyDescent="0.35">
      <c r="B74" s="24">
        <v>44983801</v>
      </c>
      <c r="C74" s="24" t="str">
        <f t="shared" si="1"/>
        <v>801</v>
      </c>
      <c r="D74" s="24" t="s">
        <v>231</v>
      </c>
      <c r="E74" s="106">
        <v>44983801</v>
      </c>
      <c r="F74" s="24" t="s">
        <v>231</v>
      </c>
      <c r="G74" s="122">
        <f>IF(VLOOKUP(Tabela2[[#This Row],[SKU]],[10]Volume!$A:$E,5,0)&lt;0,0,VLOOKUP(Tabela2[[#This Row],[SKU]],[10]Volume!$A:$E,5,0))</f>
        <v>0</v>
      </c>
      <c r="H74" s="24" t="s">
        <v>46</v>
      </c>
      <c r="I74" s="24" t="s">
        <v>79</v>
      </c>
      <c r="J74" s="24" t="s">
        <v>79</v>
      </c>
      <c r="K74" s="24" t="s">
        <v>145</v>
      </c>
      <c r="L74" s="24" t="s">
        <v>65</v>
      </c>
      <c r="M74" s="24" t="s">
        <v>66</v>
      </c>
      <c r="N74" s="24" t="s">
        <v>67</v>
      </c>
      <c r="O74" s="48">
        <v>44061</v>
      </c>
      <c r="P74" s="24" t="s">
        <v>53</v>
      </c>
      <c r="Q74" s="24"/>
      <c r="R74" s="26" t="s">
        <v>1</v>
      </c>
      <c r="S74" s="24" t="s">
        <v>44</v>
      </c>
      <c r="T74" s="24" t="s">
        <v>54</v>
      </c>
      <c r="U74" s="24" t="s">
        <v>44</v>
      </c>
      <c r="V74" s="40" t="s">
        <v>44</v>
      </c>
      <c r="W74" s="24" t="s">
        <v>55</v>
      </c>
      <c r="X74" s="24">
        <v>2710193200</v>
      </c>
      <c r="Y74" s="14" t="s">
        <v>44</v>
      </c>
      <c r="Z74" s="24" t="str">
        <f t="shared" si="5"/>
        <v>001G1528</v>
      </c>
      <c r="AA74" s="24" t="str">
        <f t="shared" si="15"/>
        <v>001176</v>
      </c>
      <c r="AB74" s="24" t="str">
        <f t="shared" si="16"/>
        <v>A03Q</v>
      </c>
      <c r="AC74" s="24" t="s">
        <v>232</v>
      </c>
      <c r="AD74" s="24" t="s">
        <v>229</v>
      </c>
      <c r="AE74" s="24" t="s">
        <v>230</v>
      </c>
      <c r="AF74" s="24" t="s">
        <v>59</v>
      </c>
      <c r="AG74" s="24" t="s">
        <v>78</v>
      </c>
      <c r="AH74" s="24" t="str">
        <f t="shared" si="17"/>
        <v>ARGINA S2 40 GRANEL</v>
      </c>
      <c r="AI74" s="24" t="s">
        <v>3016</v>
      </c>
      <c r="AJ74" s="24" t="s">
        <v>6382</v>
      </c>
      <c r="AK74" s="24" t="s">
        <v>3016</v>
      </c>
    </row>
    <row r="75" spans="2:37" s="14" customFormat="1" ht="12.75" hidden="1" customHeight="1" x14ac:dyDescent="0.35">
      <c r="B75" s="24">
        <v>44983809</v>
      </c>
      <c r="C75" s="24" t="str">
        <f t="shared" si="1"/>
        <v>809</v>
      </c>
      <c r="D75" s="24" t="s">
        <v>233</v>
      </c>
      <c r="E75" s="106">
        <v>44983801</v>
      </c>
      <c r="F75" s="24" t="s">
        <v>231</v>
      </c>
      <c r="G75" s="122">
        <f>IF(VLOOKUP(Tabela2[[#This Row],[SKU]],[10]Volume!$A:$E,5,0)&lt;0,0,VLOOKUP(Tabela2[[#This Row],[SKU]],[10]Volume!$A:$E,5,0))</f>
        <v>10030.690909090908</v>
      </c>
      <c r="H75" s="24" t="s">
        <v>46</v>
      </c>
      <c r="I75" s="24" t="s">
        <v>47</v>
      </c>
      <c r="J75" s="24" t="s">
        <v>48</v>
      </c>
      <c r="K75" s="24" t="s">
        <v>145</v>
      </c>
      <c r="L75" s="24" t="s">
        <v>65</v>
      </c>
      <c r="M75" s="24" t="s">
        <v>66</v>
      </c>
      <c r="N75" s="24" t="s">
        <v>67</v>
      </c>
      <c r="O75" s="48">
        <v>44061</v>
      </c>
      <c r="P75" s="24" t="s">
        <v>53</v>
      </c>
      <c r="Q75" s="24"/>
      <c r="R75" s="26" t="s">
        <v>1</v>
      </c>
      <c r="S75" s="24" t="s">
        <v>234</v>
      </c>
      <c r="T75" s="24" t="s">
        <v>54</v>
      </c>
      <c r="U75" s="24" t="s">
        <v>44</v>
      </c>
      <c r="V75" s="40" t="s">
        <v>44</v>
      </c>
      <c r="W75" s="24" t="s">
        <v>55</v>
      </c>
      <c r="X75" s="24">
        <v>2710193200</v>
      </c>
      <c r="Y75" s="14" t="s">
        <v>83</v>
      </c>
      <c r="Z75" s="24" t="str">
        <f t="shared" si="5"/>
        <v>001G1528</v>
      </c>
      <c r="AA75" s="24" t="str">
        <f t="shared" si="15"/>
        <v>002VSH</v>
      </c>
      <c r="AB75" s="24" t="str">
        <f t="shared" si="16"/>
        <v>A309</v>
      </c>
      <c r="AC75" s="24" t="s">
        <v>235</v>
      </c>
      <c r="AD75" s="24" t="s">
        <v>229</v>
      </c>
      <c r="AE75" s="24" t="s">
        <v>230</v>
      </c>
      <c r="AF75" s="24" t="s">
        <v>149</v>
      </c>
      <c r="AG75" s="24" t="s">
        <v>78</v>
      </c>
      <c r="AH75" s="24" t="str">
        <f t="shared" si="17"/>
        <v>ARGINA S2 40 GRANEL</v>
      </c>
      <c r="AI75" s="24" t="s">
        <v>3016</v>
      </c>
      <c r="AJ75" s="24" t="s">
        <v>6382</v>
      </c>
      <c r="AK75" s="24" t="s">
        <v>3016</v>
      </c>
    </row>
    <row r="76" spans="2:37" s="14" customFormat="1" ht="12.75" hidden="1" customHeight="1" x14ac:dyDescent="0.35">
      <c r="B76" s="24">
        <v>90037801</v>
      </c>
      <c r="C76" s="24" t="str">
        <f t="shared" ref="C76:C136" si="18">RIGHT(B76,3)</f>
        <v>801</v>
      </c>
      <c r="D76" s="24" t="s">
        <v>2526</v>
      </c>
      <c r="E76" s="24">
        <v>90037801</v>
      </c>
      <c r="F76" s="24" t="s">
        <v>2526</v>
      </c>
      <c r="G76" s="122">
        <f>IF(VLOOKUP(Tabela2[[#This Row],[SKU]],[10]Volume!$A:$E,5,0)&lt;0,0,VLOOKUP(Tabela2[[#This Row],[SKU]],[10]Volume!$A:$E,5,0))</f>
        <v>366762.49591125001</v>
      </c>
      <c r="H76" s="24" t="s">
        <v>2524</v>
      </c>
      <c r="I76" s="24" t="s">
        <v>79</v>
      </c>
      <c r="J76" s="24" t="s">
        <v>79</v>
      </c>
      <c r="K76" s="24" t="s">
        <v>2525</v>
      </c>
      <c r="L76" s="24" t="s">
        <v>65</v>
      </c>
      <c r="M76" s="24" t="s">
        <v>54</v>
      </c>
      <c r="N76" s="24" t="s">
        <v>67</v>
      </c>
      <c r="O76" s="48"/>
      <c r="P76" s="24" t="s">
        <v>54</v>
      </c>
      <c r="Q76" s="25"/>
      <c r="R76" s="26" t="s">
        <v>1</v>
      </c>
      <c r="S76" s="24"/>
      <c r="T76" s="24"/>
      <c r="U76" s="24"/>
      <c r="V76" s="40"/>
      <c r="W76" s="24"/>
      <c r="X76" s="24"/>
      <c r="Z76" s="24" t="str">
        <f t="shared" si="5"/>
        <v/>
      </c>
      <c r="AA76" s="24" t="str">
        <f t="shared" si="15"/>
        <v/>
      </c>
      <c r="AB76" s="24" t="str">
        <f t="shared" si="16"/>
        <v/>
      </c>
      <c r="AC76" s="24"/>
      <c r="AD76" s="24" t="s">
        <v>6351</v>
      </c>
      <c r="AE76" s="24" t="s">
        <v>44</v>
      </c>
      <c r="AF76" s="24" t="s">
        <v>44</v>
      </c>
      <c r="AG76" s="24" t="s">
        <v>2547</v>
      </c>
      <c r="AH76" s="24" t="str">
        <f t="shared" si="17"/>
        <v>BAPBASE 4 - Óleo Básico</v>
      </c>
      <c r="AI76" s="24" t="s">
        <v>3016</v>
      </c>
      <c r="AJ76" s="24" t="s">
        <v>44</v>
      </c>
      <c r="AK76" s="24" t="s">
        <v>44</v>
      </c>
    </row>
    <row r="77" spans="2:37" s="14" customFormat="1" ht="15" hidden="1" customHeight="1" x14ac:dyDescent="0.35">
      <c r="B77" s="24">
        <v>90035801</v>
      </c>
      <c r="C77" s="24" t="str">
        <f t="shared" si="18"/>
        <v>801</v>
      </c>
      <c r="D77" s="24" t="s">
        <v>2546</v>
      </c>
      <c r="E77" s="24">
        <v>90035801</v>
      </c>
      <c r="F77" s="24" t="s">
        <v>2546</v>
      </c>
      <c r="G77" s="122">
        <f>IF(VLOOKUP(Tabela2[[#This Row],[SKU]],[10]Volume!$A:$E,5,0)&lt;0,0,VLOOKUP(Tabela2[[#This Row],[SKU]],[10]Volume!$A:$E,5,0))</f>
        <v>531.19679812499999</v>
      </c>
      <c r="H77" s="24" t="s">
        <v>2524</v>
      </c>
      <c r="I77" s="24" t="s">
        <v>79</v>
      </c>
      <c r="J77" s="24" t="s">
        <v>79</v>
      </c>
      <c r="K77" s="24" t="s">
        <v>2525</v>
      </c>
      <c r="L77" s="24" t="s">
        <v>65</v>
      </c>
      <c r="M77" s="24" t="s">
        <v>54</v>
      </c>
      <c r="N77" s="24" t="s">
        <v>67</v>
      </c>
      <c r="O77" s="48"/>
      <c r="P77" s="24" t="s">
        <v>54</v>
      </c>
      <c r="Q77" s="25"/>
      <c r="R77" s="26" t="s">
        <v>1</v>
      </c>
      <c r="S77" s="24"/>
      <c r="T77" s="24"/>
      <c r="U77" s="24"/>
      <c r="V77" s="40"/>
      <c r="W77" s="24"/>
      <c r="X77" s="24"/>
      <c r="Z77" s="24" t="str">
        <f t="shared" si="5"/>
        <v/>
      </c>
      <c r="AA77" s="24" t="str">
        <f t="shared" si="15"/>
        <v/>
      </c>
      <c r="AB77" s="24" t="str">
        <f t="shared" si="16"/>
        <v/>
      </c>
      <c r="AC77" s="24"/>
      <c r="AD77" s="24" t="s">
        <v>6351</v>
      </c>
      <c r="AE77" s="24" t="s">
        <v>44</v>
      </c>
      <c r="AF77" s="24" t="s">
        <v>44</v>
      </c>
      <c r="AG77" s="24" t="s">
        <v>2547</v>
      </c>
      <c r="AH77" s="24" t="str">
        <f t="shared" si="17"/>
        <v>BAPBASE 6</v>
      </c>
      <c r="AI77" s="24" t="s">
        <v>3016</v>
      </c>
      <c r="AJ77" s="24" t="s">
        <v>44</v>
      </c>
      <c r="AK77" s="24" t="s">
        <v>44</v>
      </c>
    </row>
    <row r="78" spans="2:37" s="14" customFormat="1" ht="12.75" hidden="1" customHeight="1" x14ac:dyDescent="0.35">
      <c r="B78" s="24">
        <v>41573809</v>
      </c>
      <c r="C78" s="24" t="str">
        <f t="shared" si="18"/>
        <v>809</v>
      </c>
      <c r="D78" s="24" t="s">
        <v>236</v>
      </c>
      <c r="E78" s="106">
        <v>41573801</v>
      </c>
      <c r="F78" s="24" t="s">
        <v>237</v>
      </c>
      <c r="G78" s="122">
        <f>IF(VLOOKUP(Tabela2[[#This Row],[SKU]],[10]Volume!$A:$E,5,0)&lt;0,0,VLOOKUP(Tabela2[[#This Row],[SKU]],[10]Volume!$A:$E,5,0))</f>
        <v>0</v>
      </c>
      <c r="H78" s="24" t="s">
        <v>46</v>
      </c>
      <c r="I78" s="24" t="s">
        <v>47</v>
      </c>
      <c r="J78" s="24" t="s">
        <v>48</v>
      </c>
      <c r="K78" s="24" t="s">
        <v>49</v>
      </c>
      <c r="L78" s="24" t="s">
        <v>238</v>
      </c>
      <c r="M78" s="24" t="s">
        <v>66</v>
      </c>
      <c r="N78" s="24" t="s">
        <v>52</v>
      </c>
      <c r="O78" s="48">
        <v>45170</v>
      </c>
      <c r="P78" s="24" t="s">
        <v>53</v>
      </c>
      <c r="Q78" s="24"/>
      <c r="R78" s="26" t="s">
        <v>1</v>
      </c>
      <c r="S78" s="24" t="s">
        <v>132</v>
      </c>
      <c r="T78" s="24" t="s">
        <v>132</v>
      </c>
      <c r="U78" s="24" t="s">
        <v>44</v>
      </c>
      <c r="V78" s="24" t="s">
        <v>44</v>
      </c>
      <c r="W78" s="24" t="s">
        <v>55</v>
      </c>
      <c r="X78" s="24">
        <v>2710193200</v>
      </c>
      <c r="Y78" s="24" t="s">
        <v>70</v>
      </c>
      <c r="Z78" s="24" t="str">
        <f t="shared" si="5"/>
        <v>001K3239</v>
      </c>
      <c r="AA78" s="24" t="str">
        <f t="shared" si="15"/>
        <v>002VID</v>
      </c>
      <c r="AB78" s="24" t="str">
        <f t="shared" si="16"/>
        <v>A558</v>
      </c>
      <c r="AC78" s="24" t="s">
        <v>239</v>
      </c>
      <c r="AD78" s="24" t="s">
        <v>238</v>
      </c>
      <c r="AE78" s="24" t="s">
        <v>240</v>
      </c>
      <c r="AF78" s="24" t="s">
        <v>275</v>
      </c>
      <c r="AG78" s="24" t="s">
        <v>110</v>
      </c>
      <c r="AH78" s="24" t="str">
        <f t="shared" si="17"/>
        <v>BMW GROUP LL01FE 0W30 SP GRANEL</v>
      </c>
      <c r="AI78" s="24" t="s">
        <v>3016</v>
      </c>
      <c r="AJ78" s="24" t="s">
        <v>6383</v>
      </c>
      <c r="AK78" s="24" t="s">
        <v>6799</v>
      </c>
    </row>
    <row r="79" spans="2:37" s="14" customFormat="1" ht="12.75" hidden="1" customHeight="1" x14ac:dyDescent="0.35">
      <c r="B79" s="24">
        <v>44513909</v>
      </c>
      <c r="C79" s="24" t="str">
        <f t="shared" si="18"/>
        <v>909</v>
      </c>
      <c r="D79" s="24" t="s">
        <v>241</v>
      </c>
      <c r="E79" s="106" t="s">
        <v>44</v>
      </c>
      <c r="F79" s="24" t="s">
        <v>45</v>
      </c>
      <c r="G79" s="122">
        <f>IF(VLOOKUP(Tabela2[[#This Row],[SKU]],[10]Volume!$A:$E,5,0)&lt;0,0,VLOOKUP(Tabela2[[#This Row],[SKU]],[10]Volume!$A:$E,5,0))</f>
        <v>879.0697183098589</v>
      </c>
      <c r="H79" s="24" t="s">
        <v>46</v>
      </c>
      <c r="I79" s="24" t="s">
        <v>62</v>
      </c>
      <c r="J79" s="24" t="s">
        <v>63</v>
      </c>
      <c r="K79" s="24" t="s">
        <v>49</v>
      </c>
      <c r="L79" s="24" t="s">
        <v>238</v>
      </c>
      <c r="M79" s="24" t="s">
        <v>51</v>
      </c>
      <c r="N79" s="24" t="s">
        <v>52</v>
      </c>
      <c r="O79" s="48">
        <v>45566</v>
      </c>
      <c r="P79" s="24" t="s">
        <v>53</v>
      </c>
      <c r="Q79" s="24"/>
      <c r="R79" s="26" t="s">
        <v>1</v>
      </c>
      <c r="S79" s="24"/>
      <c r="T79" s="24" t="s">
        <v>54</v>
      </c>
      <c r="U79" s="24" t="s">
        <v>44</v>
      </c>
      <c r="V79" s="24" t="s">
        <v>44</v>
      </c>
      <c r="W79" s="24" t="s">
        <v>55</v>
      </c>
      <c r="X79" s="24">
        <v>2710193200</v>
      </c>
      <c r="Y79" s="14" t="s">
        <v>56</v>
      </c>
      <c r="Z79" s="24" t="s">
        <v>242</v>
      </c>
      <c r="AA79" s="24" t="str">
        <f t="shared" si="15"/>
        <v>002XJX</v>
      </c>
      <c r="AB79" s="24" t="str">
        <f t="shared" si="16"/>
        <v>A546</v>
      </c>
      <c r="AC79" s="24" t="s">
        <v>243</v>
      </c>
      <c r="AD79" s="24" t="s">
        <v>238</v>
      </c>
      <c r="AE79" s="24" t="s">
        <v>244</v>
      </c>
      <c r="AF79" s="24" t="s">
        <v>275</v>
      </c>
      <c r="AG79" s="24" t="s">
        <v>110</v>
      </c>
      <c r="AH79" s="24" t="str">
        <f t="shared" si="17"/>
        <v>IMPORTADO</v>
      </c>
      <c r="AI79" s="24" t="s">
        <v>3016</v>
      </c>
      <c r="AJ79" s="24" t="s">
        <v>6384</v>
      </c>
      <c r="AK79" s="24" t="s">
        <v>6812</v>
      </c>
    </row>
    <row r="80" spans="2:37" s="14" customFormat="1" ht="12.75" hidden="1" customHeight="1" x14ac:dyDescent="0.35">
      <c r="B80" s="24">
        <v>44516909</v>
      </c>
      <c r="C80" s="24" t="str">
        <f t="shared" si="18"/>
        <v>909</v>
      </c>
      <c r="D80" s="24" t="s">
        <v>245</v>
      </c>
      <c r="E80" s="106" t="s">
        <v>44</v>
      </c>
      <c r="F80" s="24" t="s">
        <v>45</v>
      </c>
      <c r="G80" s="122">
        <f>IF(VLOOKUP(Tabela2[[#This Row],[SKU]],[10]Volume!$A:$E,5,0)&lt;0,0,VLOOKUP(Tabela2[[#This Row],[SKU]],[10]Volume!$A:$E,5,0))</f>
        <v>1699.534788732394</v>
      </c>
      <c r="H80" s="24" t="s">
        <v>46</v>
      </c>
      <c r="I80" s="24" t="s">
        <v>62</v>
      </c>
      <c r="J80" s="24" t="s">
        <v>63</v>
      </c>
      <c r="K80" s="24" t="s">
        <v>49</v>
      </c>
      <c r="L80" s="24" t="s">
        <v>238</v>
      </c>
      <c r="M80" s="24" t="s">
        <v>51</v>
      </c>
      <c r="N80" s="24" t="s">
        <v>52</v>
      </c>
      <c r="O80" s="48">
        <v>42255</v>
      </c>
      <c r="P80" s="24" t="s">
        <v>53</v>
      </c>
      <c r="Q80" s="24"/>
      <c r="R80" s="26" t="s">
        <v>1</v>
      </c>
      <c r="S80" s="24" t="s">
        <v>246</v>
      </c>
      <c r="T80" s="24" t="s">
        <v>54</v>
      </c>
      <c r="U80" s="24" t="s">
        <v>44</v>
      </c>
      <c r="V80" s="40" t="s">
        <v>44</v>
      </c>
      <c r="W80" s="24" t="s">
        <v>55</v>
      </c>
      <c r="X80" s="24">
        <v>2710193200</v>
      </c>
      <c r="Y80" s="14" t="s">
        <v>56</v>
      </c>
      <c r="Z80" s="24" t="str">
        <f t="shared" ref="Z80:Z85" si="19">LEFT(AC80,8)</f>
        <v>001F4219</v>
      </c>
      <c r="AA80" s="24" t="str">
        <f t="shared" si="15"/>
        <v>002XJX</v>
      </c>
      <c r="AB80" s="24" t="str">
        <f t="shared" si="16"/>
        <v>A601</v>
      </c>
      <c r="AC80" s="24" t="s">
        <v>247</v>
      </c>
      <c r="AD80" s="24" t="s">
        <v>238</v>
      </c>
      <c r="AE80" s="24" t="s">
        <v>248</v>
      </c>
      <c r="AF80" s="24" t="s">
        <v>77</v>
      </c>
      <c r="AG80" s="24" t="s">
        <v>110</v>
      </c>
      <c r="AH80" s="24" t="str">
        <f t="shared" si="17"/>
        <v>IMPORTADO</v>
      </c>
      <c r="AI80" s="24" t="s">
        <v>3016</v>
      </c>
      <c r="AJ80" s="24" t="s">
        <v>6385</v>
      </c>
      <c r="AK80" s="24" t="s">
        <v>3016</v>
      </c>
    </row>
    <row r="81" spans="2:37" s="14" customFormat="1" ht="12.75" hidden="1" customHeight="1" x14ac:dyDescent="0.35">
      <c r="B81" s="24">
        <v>44516849</v>
      </c>
      <c r="C81" s="24" t="str">
        <f t="shared" si="18"/>
        <v>849</v>
      </c>
      <c r="D81" s="24" t="s">
        <v>249</v>
      </c>
      <c r="E81" s="106" t="s">
        <v>44</v>
      </c>
      <c r="F81" s="24" t="s">
        <v>45</v>
      </c>
      <c r="G81" s="122">
        <f>IF(VLOOKUP(Tabela2[[#This Row],[SKU]],[10]Volume!$A:$E,5,0)&lt;0,0,VLOOKUP(Tabela2[[#This Row],[SKU]],[10]Volume!$A:$E,5,0))</f>
        <v>4389.5070280373848</v>
      </c>
      <c r="H81" s="24" t="s">
        <v>46</v>
      </c>
      <c r="I81" s="24" t="s">
        <v>47</v>
      </c>
      <c r="J81" s="24" t="s">
        <v>48</v>
      </c>
      <c r="K81" s="24" t="s">
        <v>49</v>
      </c>
      <c r="L81" s="24" t="s">
        <v>238</v>
      </c>
      <c r="M81" s="24" t="s">
        <v>51</v>
      </c>
      <c r="N81" s="24" t="s">
        <v>52</v>
      </c>
      <c r="O81" s="48">
        <v>42255</v>
      </c>
      <c r="P81" s="24" t="s">
        <v>53</v>
      </c>
      <c r="Q81" s="24"/>
      <c r="R81" s="26" t="s">
        <v>1</v>
      </c>
      <c r="S81" s="24" t="s">
        <v>132</v>
      </c>
      <c r="T81" s="24" t="s">
        <v>132</v>
      </c>
      <c r="U81" s="24" t="s">
        <v>44</v>
      </c>
      <c r="V81" s="40" t="s">
        <v>44</v>
      </c>
      <c r="W81" s="24" t="s">
        <v>55</v>
      </c>
      <c r="X81" s="24">
        <v>2710193200</v>
      </c>
      <c r="Y81" s="14" t="s">
        <v>56</v>
      </c>
      <c r="Z81" s="24" t="str">
        <f t="shared" si="19"/>
        <v>001F4219</v>
      </c>
      <c r="AA81" s="24" t="str">
        <f t="shared" si="15"/>
        <v>002VSH</v>
      </c>
      <c r="AB81" s="24" t="str">
        <f t="shared" si="16"/>
        <v>A593</v>
      </c>
      <c r="AC81" s="24" t="s">
        <v>250</v>
      </c>
      <c r="AD81" s="24" t="s">
        <v>238</v>
      </c>
      <c r="AE81" s="24" t="s">
        <v>248</v>
      </c>
      <c r="AF81" s="24" t="s">
        <v>77</v>
      </c>
      <c r="AG81" s="24" t="s">
        <v>110</v>
      </c>
      <c r="AH81" s="24" t="str">
        <f t="shared" si="17"/>
        <v>IMPORTADO</v>
      </c>
      <c r="AI81" s="24" t="s">
        <v>3016</v>
      </c>
      <c r="AJ81" s="24" t="s">
        <v>6385</v>
      </c>
      <c r="AK81" s="24" t="s">
        <v>3016</v>
      </c>
    </row>
    <row r="82" spans="2:37" s="14" customFormat="1" ht="12.75" hidden="1" customHeight="1" x14ac:dyDescent="0.35">
      <c r="B82" s="24">
        <v>44510909</v>
      </c>
      <c r="C82" s="24" t="str">
        <f t="shared" si="18"/>
        <v>909</v>
      </c>
      <c r="D82" s="24" t="s">
        <v>251</v>
      </c>
      <c r="E82" s="106" t="s">
        <v>44</v>
      </c>
      <c r="F82" s="24" t="s">
        <v>45</v>
      </c>
      <c r="G82" s="122">
        <f>IF(VLOOKUP(Tabela2[[#This Row],[SKU]],[10]Volume!$A:$E,5,0)&lt;0,0,VLOOKUP(Tabela2[[#This Row],[SKU]],[10]Volume!$A:$E,5,0))</f>
        <v>50247.625098591532</v>
      </c>
      <c r="H82" s="24" t="s">
        <v>46</v>
      </c>
      <c r="I82" s="24" t="s">
        <v>62</v>
      </c>
      <c r="J82" s="24" t="s">
        <v>63</v>
      </c>
      <c r="K82" s="24" t="s">
        <v>49</v>
      </c>
      <c r="L82" s="24" t="s">
        <v>238</v>
      </c>
      <c r="M82" s="24" t="s">
        <v>51</v>
      </c>
      <c r="N82" s="24" t="s">
        <v>52</v>
      </c>
      <c r="O82" s="48">
        <v>42255</v>
      </c>
      <c r="P82" s="24" t="s">
        <v>53</v>
      </c>
      <c r="Q82" s="24"/>
      <c r="R82" s="26" t="s">
        <v>1</v>
      </c>
      <c r="S82" s="24" t="s">
        <v>252</v>
      </c>
      <c r="T82" s="24" t="s">
        <v>54</v>
      </c>
      <c r="U82" s="24" t="s">
        <v>44</v>
      </c>
      <c r="V82" s="40" t="s">
        <v>44</v>
      </c>
      <c r="W82" s="24" t="s">
        <v>55</v>
      </c>
      <c r="X82" s="24">
        <v>2710193200</v>
      </c>
      <c r="Y82" s="14" t="s">
        <v>56</v>
      </c>
      <c r="Z82" s="24" t="str">
        <f t="shared" si="19"/>
        <v>001F4220</v>
      </c>
      <c r="AA82" s="24" t="str">
        <f t="shared" si="15"/>
        <v>002XJX</v>
      </c>
      <c r="AB82" s="24" t="str">
        <f t="shared" si="16"/>
        <v>A601</v>
      </c>
      <c r="AC82" s="24" t="s">
        <v>253</v>
      </c>
      <c r="AD82" s="24" t="s">
        <v>238</v>
      </c>
      <c r="AE82" s="24" t="s">
        <v>248</v>
      </c>
      <c r="AF82" s="24" t="s">
        <v>77</v>
      </c>
      <c r="AG82" s="24" t="s">
        <v>110</v>
      </c>
      <c r="AH82" s="24" t="str">
        <f t="shared" si="17"/>
        <v>IMPORTADO</v>
      </c>
      <c r="AI82" s="24" t="s">
        <v>3016</v>
      </c>
      <c r="AJ82" s="24" t="s">
        <v>6386</v>
      </c>
      <c r="AK82" s="24" t="s">
        <v>3016</v>
      </c>
    </row>
    <row r="83" spans="2:37" s="14" customFormat="1" ht="12.75" hidden="1" customHeight="1" x14ac:dyDescent="0.35">
      <c r="B83" s="24">
        <v>44510849</v>
      </c>
      <c r="C83" s="24" t="str">
        <f t="shared" si="18"/>
        <v>849</v>
      </c>
      <c r="D83" s="24" t="s">
        <v>254</v>
      </c>
      <c r="E83" s="106" t="s">
        <v>44</v>
      </c>
      <c r="F83" s="24" t="s">
        <v>45</v>
      </c>
      <c r="G83" s="122">
        <f>IF(VLOOKUP(Tabela2[[#This Row],[SKU]],[10]Volume!$A:$E,5,0)&lt;0,0,VLOOKUP(Tabela2[[#This Row],[SKU]],[10]Volume!$A:$E,5,0))</f>
        <v>13966.613271028044</v>
      </c>
      <c r="H83" s="24" t="s">
        <v>46</v>
      </c>
      <c r="I83" s="24" t="s">
        <v>47</v>
      </c>
      <c r="J83" s="24" t="s">
        <v>48</v>
      </c>
      <c r="K83" s="24" t="s">
        <v>49</v>
      </c>
      <c r="L83" s="24" t="s">
        <v>238</v>
      </c>
      <c r="M83" s="24" t="s">
        <v>51</v>
      </c>
      <c r="N83" s="24" t="s">
        <v>52</v>
      </c>
      <c r="O83" s="48">
        <v>42131</v>
      </c>
      <c r="P83" s="24" t="s">
        <v>53</v>
      </c>
      <c r="Q83" s="24"/>
      <c r="R83" s="26" t="s">
        <v>1</v>
      </c>
      <c r="S83" s="24" t="s">
        <v>132</v>
      </c>
      <c r="T83" s="24" t="s">
        <v>132</v>
      </c>
      <c r="U83" s="24" t="s">
        <v>44</v>
      </c>
      <c r="V83" s="40" t="s">
        <v>44</v>
      </c>
      <c r="W83" s="24" t="s">
        <v>55</v>
      </c>
      <c r="X83" s="24">
        <v>2710193200</v>
      </c>
      <c r="Y83" s="14" t="s">
        <v>56</v>
      </c>
      <c r="Z83" s="24" t="str">
        <f t="shared" si="19"/>
        <v>001F4220</v>
      </c>
      <c r="AA83" s="24" t="str">
        <f t="shared" si="15"/>
        <v>002VSH</v>
      </c>
      <c r="AB83" s="24" t="str">
        <f t="shared" si="16"/>
        <v>A593</v>
      </c>
      <c r="AC83" s="24" t="s">
        <v>255</v>
      </c>
      <c r="AD83" s="24" t="s">
        <v>238</v>
      </c>
      <c r="AE83" s="24" t="s">
        <v>248</v>
      </c>
      <c r="AF83" s="24" t="s">
        <v>77</v>
      </c>
      <c r="AG83" s="24" t="s">
        <v>110</v>
      </c>
      <c r="AH83" s="24" t="str">
        <f t="shared" si="17"/>
        <v>IMPORTADO</v>
      </c>
      <c r="AI83" s="24" t="s">
        <v>3016</v>
      </c>
      <c r="AJ83" s="24" t="s">
        <v>6386</v>
      </c>
      <c r="AK83" s="24" t="s">
        <v>3016</v>
      </c>
    </row>
    <row r="84" spans="2:37" s="14" customFormat="1" ht="12.75" hidden="1" customHeight="1" x14ac:dyDescent="0.35">
      <c r="B84" s="24">
        <v>41567909</v>
      </c>
      <c r="C84" s="24" t="str">
        <f t="shared" si="18"/>
        <v>909</v>
      </c>
      <c r="D84" s="24" t="s">
        <v>256</v>
      </c>
      <c r="E84" s="106" t="s">
        <v>44</v>
      </c>
      <c r="F84" s="24" t="s">
        <v>45</v>
      </c>
      <c r="G84" s="122">
        <f>IF(VLOOKUP(Tabela2[[#This Row],[SKU]],[10]Volume!$A:$E,5,0)&lt;0,0,VLOOKUP(Tabela2[[#This Row],[SKU]],[10]Volume!$A:$E,5,0))</f>
        <v>10607.441267605631</v>
      </c>
      <c r="H84" s="24" t="s">
        <v>46</v>
      </c>
      <c r="I84" s="24" t="s">
        <v>62</v>
      </c>
      <c r="J84" s="24" t="s">
        <v>63</v>
      </c>
      <c r="K84" s="24" t="s">
        <v>49</v>
      </c>
      <c r="L84" s="24" t="s">
        <v>238</v>
      </c>
      <c r="M84" s="24" t="s">
        <v>51</v>
      </c>
      <c r="N84" s="24" t="s">
        <v>52</v>
      </c>
      <c r="O84" s="48">
        <v>45200</v>
      </c>
      <c r="P84" s="24" t="s">
        <v>53</v>
      </c>
      <c r="Q84" s="24"/>
      <c r="R84" s="26" t="s">
        <v>1</v>
      </c>
      <c r="S84" s="24" t="s">
        <v>132</v>
      </c>
      <c r="T84" s="24" t="s">
        <v>132</v>
      </c>
      <c r="U84" s="24" t="s">
        <v>44</v>
      </c>
      <c r="V84" s="40" t="s">
        <v>44</v>
      </c>
      <c r="W84" s="24" t="s">
        <v>55</v>
      </c>
      <c r="X84" s="24">
        <v>2710193200</v>
      </c>
      <c r="Y84" s="14" t="s">
        <v>56</v>
      </c>
      <c r="Z84" s="24" t="str">
        <f t="shared" si="19"/>
        <v>001K3238</v>
      </c>
      <c r="AA84" s="24" t="str">
        <f t="shared" si="15"/>
        <v>002XJW</v>
      </c>
      <c r="AB84" s="24" t="str">
        <f t="shared" si="16"/>
        <v>A593</v>
      </c>
      <c r="AC84" s="24" t="s">
        <v>257</v>
      </c>
      <c r="AD84" s="24" t="s">
        <v>238</v>
      </c>
      <c r="AE84" s="24" t="s">
        <v>244</v>
      </c>
      <c r="AF84" s="24" t="s">
        <v>275</v>
      </c>
      <c r="AG84" s="24" t="s">
        <v>110</v>
      </c>
      <c r="AH84" s="24" t="str">
        <f t="shared" si="17"/>
        <v>IMPORTADO</v>
      </c>
      <c r="AI84" s="24" t="s">
        <v>3016</v>
      </c>
      <c r="AJ84" s="24" t="s">
        <v>6387</v>
      </c>
      <c r="AK84" s="24" t="s">
        <v>6799</v>
      </c>
    </row>
    <row r="85" spans="2:37" s="14" customFormat="1" ht="13.4" hidden="1" customHeight="1" x14ac:dyDescent="0.35">
      <c r="B85" s="24">
        <v>41581909</v>
      </c>
      <c r="C85" s="24" t="str">
        <f t="shared" si="18"/>
        <v>909</v>
      </c>
      <c r="D85" s="24" t="s">
        <v>258</v>
      </c>
      <c r="E85" s="106" t="s">
        <v>44</v>
      </c>
      <c r="F85" s="24" t="s">
        <v>45</v>
      </c>
      <c r="G85" s="122">
        <f>IF(VLOOKUP(Tabela2[[#This Row],[SKU]],[10]Volume!$A:$E,5,0)&lt;0,0,VLOOKUP(Tabela2[[#This Row],[SKU]],[10]Volume!$A:$E,5,0))</f>
        <v>6973.9530985915471</v>
      </c>
      <c r="H85" s="24" t="s">
        <v>46</v>
      </c>
      <c r="I85" s="24" t="s">
        <v>62</v>
      </c>
      <c r="J85" s="24" t="s">
        <v>63</v>
      </c>
      <c r="K85" s="24" t="s">
        <v>49</v>
      </c>
      <c r="L85" s="24" t="s">
        <v>238</v>
      </c>
      <c r="M85" s="24" t="s">
        <v>51</v>
      </c>
      <c r="N85" s="24" t="s">
        <v>52</v>
      </c>
      <c r="O85" s="48">
        <v>43739</v>
      </c>
      <c r="P85" s="24" t="s">
        <v>53</v>
      </c>
      <c r="Q85" s="24"/>
      <c r="R85" s="28" t="s">
        <v>6</v>
      </c>
      <c r="S85" s="24" t="s">
        <v>259</v>
      </c>
      <c r="T85" s="24" t="s">
        <v>54</v>
      </c>
      <c r="U85" s="24">
        <v>41521909</v>
      </c>
      <c r="V85" s="40" t="s">
        <v>264</v>
      </c>
      <c r="W85" s="24" t="s">
        <v>329</v>
      </c>
      <c r="X85" s="24">
        <v>2710193200</v>
      </c>
      <c r="Y85" s="14" t="s">
        <v>56</v>
      </c>
      <c r="Z85" s="24" t="str">
        <f t="shared" si="19"/>
        <v>001H0208</v>
      </c>
      <c r="AA85" s="24" t="str">
        <f t="shared" si="15"/>
        <v>002XJW</v>
      </c>
      <c r="AB85" s="24" t="str">
        <f t="shared" si="16"/>
        <v>A558</v>
      </c>
      <c r="AC85" s="24" t="s">
        <v>260</v>
      </c>
      <c r="AD85" s="24" t="s">
        <v>238</v>
      </c>
      <c r="AE85" s="24" t="s">
        <v>244</v>
      </c>
      <c r="AF85" s="24" t="s">
        <v>275</v>
      </c>
      <c r="AG85" s="24" t="s">
        <v>110</v>
      </c>
      <c r="AH85" s="24" t="str">
        <f t="shared" si="17"/>
        <v>IMPORTADO</v>
      </c>
      <c r="AI85" s="24" t="s">
        <v>3016</v>
      </c>
      <c r="AJ85" s="24" t="s">
        <v>6388</v>
      </c>
      <c r="AK85" s="24" t="s">
        <v>6800</v>
      </c>
    </row>
    <row r="86" spans="2:37" s="14" customFormat="1" ht="13" hidden="1" customHeight="1" x14ac:dyDescent="0.35">
      <c r="B86" s="24">
        <v>41511909</v>
      </c>
      <c r="C86" s="24" t="str">
        <f t="shared" si="18"/>
        <v>909</v>
      </c>
      <c r="D86" s="24" t="s">
        <v>261</v>
      </c>
      <c r="E86" s="106" t="s">
        <v>44</v>
      </c>
      <c r="F86" s="24" t="s">
        <v>45</v>
      </c>
      <c r="G86" s="122">
        <f>IF(VLOOKUP(Tabela2[[#This Row],[SKU]],[10]Volume!$A:$E,5,0)&lt;0,0,VLOOKUP(Tabela2[[#This Row],[SKU]],[10]Volume!$A:$E,5,0))</f>
        <v>656.37205633802796</v>
      </c>
      <c r="H86" s="24" t="s">
        <v>46</v>
      </c>
      <c r="I86" s="24" t="s">
        <v>62</v>
      </c>
      <c r="J86" s="24" t="s">
        <v>63</v>
      </c>
      <c r="K86" s="24" t="s">
        <v>49</v>
      </c>
      <c r="L86" s="24" t="s">
        <v>238</v>
      </c>
      <c r="M86" s="24" t="s">
        <v>51</v>
      </c>
      <c r="N86" s="24" t="s">
        <v>52</v>
      </c>
      <c r="O86" s="48"/>
      <c r="P86" s="24" t="s">
        <v>53</v>
      </c>
      <c r="Q86" s="24"/>
      <c r="R86" s="26" t="s">
        <v>1</v>
      </c>
      <c r="S86" s="24"/>
      <c r="T86" s="24"/>
      <c r="U86" s="24" t="s">
        <v>44</v>
      </c>
      <c r="V86" s="40" t="s">
        <v>44</v>
      </c>
      <c r="W86" s="24" t="s">
        <v>55</v>
      </c>
      <c r="X86" s="24">
        <v>2710193200</v>
      </c>
      <c r="Y86" s="14" t="s">
        <v>56</v>
      </c>
      <c r="Z86" s="24" t="s">
        <v>262</v>
      </c>
      <c r="AA86" s="24" t="str">
        <f t="shared" si="15"/>
        <v>002XJW</v>
      </c>
      <c r="AB86" s="24" t="str">
        <f t="shared" si="16"/>
        <v>A593</v>
      </c>
      <c r="AC86" s="24" t="s">
        <v>263</v>
      </c>
      <c r="AD86" s="24" t="s">
        <v>238</v>
      </c>
      <c r="AE86" s="24" t="s">
        <v>244</v>
      </c>
      <c r="AF86" s="24" t="s">
        <v>275</v>
      </c>
      <c r="AG86" s="24" t="s">
        <v>110</v>
      </c>
      <c r="AH86" s="24" t="str">
        <f t="shared" si="17"/>
        <v>IMPORTADO</v>
      </c>
      <c r="AI86" s="24" t="s">
        <v>3016</v>
      </c>
      <c r="AJ86" s="24" t="s">
        <v>6389</v>
      </c>
      <c r="AK86" s="24" t="s">
        <v>6808</v>
      </c>
    </row>
    <row r="87" spans="2:37" s="14" customFormat="1" ht="13" hidden="1" customHeight="1" x14ac:dyDescent="0.35">
      <c r="B87" s="24">
        <v>41521909</v>
      </c>
      <c r="C87" s="24" t="str">
        <f t="shared" si="18"/>
        <v>909</v>
      </c>
      <c r="D87" s="24" t="s">
        <v>264</v>
      </c>
      <c r="E87" s="106" t="s">
        <v>44</v>
      </c>
      <c r="F87" s="24" t="s">
        <v>45</v>
      </c>
      <c r="G87" s="122">
        <f>IF(VLOOKUP(Tabela2[[#This Row],[SKU]],[10]Volume!$A:$E,5,0)&lt;0,0,VLOOKUP(Tabela2[[#This Row],[SKU]],[10]Volume!$A:$E,5,0))</f>
        <v>0</v>
      </c>
      <c r="H87" s="24" t="s">
        <v>46</v>
      </c>
      <c r="I87" s="24" t="s">
        <v>62</v>
      </c>
      <c r="J87" s="24" t="s">
        <v>63</v>
      </c>
      <c r="K87" s="24" t="s">
        <v>49</v>
      </c>
      <c r="L87" s="24" t="s">
        <v>238</v>
      </c>
      <c r="M87" s="24" t="s">
        <v>51</v>
      </c>
      <c r="N87" s="24" t="s">
        <v>52</v>
      </c>
      <c r="O87" s="48"/>
      <c r="P87" s="24" t="s">
        <v>92</v>
      </c>
      <c r="Q87" s="24"/>
      <c r="R87" s="108" t="s">
        <v>3</v>
      </c>
      <c r="S87" s="24"/>
      <c r="T87" s="24"/>
      <c r="U87" s="24" t="s">
        <v>44</v>
      </c>
      <c r="V87" s="40" t="s">
        <v>44</v>
      </c>
      <c r="W87" s="24" t="s">
        <v>329</v>
      </c>
      <c r="X87" s="24">
        <v>2710193200</v>
      </c>
      <c r="Y87" s="14" t="s">
        <v>56</v>
      </c>
      <c r="Z87" s="24" t="s">
        <v>265</v>
      </c>
      <c r="AA87" s="24" t="str">
        <f t="shared" si="15"/>
        <v>002XJW</v>
      </c>
      <c r="AB87" s="24" t="str">
        <f t="shared" si="16"/>
        <v>A593</v>
      </c>
      <c r="AC87" s="24" t="s">
        <v>266</v>
      </c>
      <c r="AD87" s="24" t="s">
        <v>238</v>
      </c>
      <c r="AE87" s="24" t="s">
        <v>244</v>
      </c>
      <c r="AF87" s="24" t="s">
        <v>275</v>
      </c>
      <c r="AG87" s="24" t="s">
        <v>110</v>
      </c>
      <c r="AH87" s="24" t="str">
        <f t="shared" si="17"/>
        <v>IMPORTADO</v>
      </c>
      <c r="AI87" s="24" t="s">
        <v>3016</v>
      </c>
      <c r="AJ87" s="24" t="s">
        <v>6390</v>
      </c>
      <c r="AK87" s="24" t="s">
        <v>6799</v>
      </c>
    </row>
    <row r="88" spans="2:37" s="14" customFormat="1" ht="13" hidden="1" customHeight="1" x14ac:dyDescent="0.35">
      <c r="B88" s="24">
        <v>41531909</v>
      </c>
      <c r="C88" s="24" t="str">
        <f t="shared" si="18"/>
        <v>909</v>
      </c>
      <c r="D88" s="24" t="s">
        <v>267</v>
      </c>
      <c r="E88" s="106" t="s">
        <v>44</v>
      </c>
      <c r="F88" s="24" t="s">
        <v>45</v>
      </c>
      <c r="G88" s="122">
        <f>IF(VLOOKUP(Tabela2[[#This Row],[SKU]],[10]Volume!$A:$E,5,0)&lt;0,0,VLOOKUP(Tabela2[[#This Row],[SKU]],[10]Volume!$A:$E,5,0))</f>
        <v>668.0929859154927</v>
      </c>
      <c r="H88" s="24" t="s">
        <v>46</v>
      </c>
      <c r="I88" s="24" t="s">
        <v>62</v>
      </c>
      <c r="J88" s="24" t="s">
        <v>63</v>
      </c>
      <c r="K88" s="24" t="s">
        <v>49</v>
      </c>
      <c r="L88" s="24" t="s">
        <v>238</v>
      </c>
      <c r="M88" s="24" t="s">
        <v>51</v>
      </c>
      <c r="N88" s="24" t="s">
        <v>52</v>
      </c>
      <c r="O88" s="48"/>
      <c r="P88" s="24" t="s">
        <v>53</v>
      </c>
      <c r="Q88" s="24"/>
      <c r="R88" s="26" t="s">
        <v>1</v>
      </c>
      <c r="S88" s="24"/>
      <c r="T88" s="24"/>
      <c r="U88" s="24" t="s">
        <v>44</v>
      </c>
      <c r="V88" s="40" t="s">
        <v>44</v>
      </c>
      <c r="W88" s="24" t="s">
        <v>55</v>
      </c>
      <c r="X88" s="24">
        <v>2710193200</v>
      </c>
      <c r="Y88" s="14" t="s">
        <v>56</v>
      </c>
      <c r="Z88" s="24" t="s">
        <v>268</v>
      </c>
      <c r="AA88" s="24" t="str">
        <f t="shared" si="15"/>
        <v>002XJW</v>
      </c>
      <c r="AB88" s="24" t="str">
        <f t="shared" si="16"/>
        <v>A593</v>
      </c>
      <c r="AC88" s="24" t="s">
        <v>269</v>
      </c>
      <c r="AD88" s="24" t="s">
        <v>238</v>
      </c>
      <c r="AE88" s="24" t="s">
        <v>244</v>
      </c>
      <c r="AF88" s="24" t="s">
        <v>275</v>
      </c>
      <c r="AG88" s="24" t="s">
        <v>110</v>
      </c>
      <c r="AH88" s="24" t="str">
        <f t="shared" si="17"/>
        <v>IMPORTADO</v>
      </c>
      <c r="AI88" s="24" t="s">
        <v>3016</v>
      </c>
      <c r="AJ88" s="24" t="s">
        <v>6391</v>
      </c>
      <c r="AK88" s="24" t="s">
        <v>6813</v>
      </c>
    </row>
    <row r="89" spans="2:37" s="14" customFormat="1" ht="13" hidden="1" customHeight="1" x14ac:dyDescent="0.3">
      <c r="B89" s="24">
        <v>46155905</v>
      </c>
      <c r="C89" s="24" t="str">
        <f t="shared" si="18"/>
        <v>905</v>
      </c>
      <c r="D89" s="24" t="s">
        <v>270</v>
      </c>
      <c r="E89" s="106">
        <v>45920801</v>
      </c>
      <c r="F89" s="24" t="s">
        <v>271</v>
      </c>
      <c r="G89" s="122">
        <f>IF(VLOOKUP(Tabela2[[#This Row],[SKU]],[10]Volume!$A:$E,5,0)&lt;0,0,VLOOKUP(Tabela2[[#This Row],[SKU]],[10]Volume!$A:$E,5,0))</f>
        <v>14575.443946188341</v>
      </c>
      <c r="H89" s="24" t="s">
        <v>46</v>
      </c>
      <c r="I89" s="24" t="s">
        <v>62</v>
      </c>
      <c r="J89" s="24" t="s">
        <v>63</v>
      </c>
      <c r="K89" s="24" t="s">
        <v>49</v>
      </c>
      <c r="L89" s="24" t="s">
        <v>272</v>
      </c>
      <c r="M89" s="24" t="s">
        <v>66</v>
      </c>
      <c r="N89" s="24" t="s">
        <v>52</v>
      </c>
      <c r="O89" s="48">
        <v>45170</v>
      </c>
      <c r="P89" s="24" t="s">
        <v>53</v>
      </c>
      <c r="Q89" s="24"/>
      <c r="R89" s="26" t="s">
        <v>1</v>
      </c>
      <c r="S89" s="24" t="s">
        <v>132</v>
      </c>
      <c r="T89" s="70">
        <v>5011987268081</v>
      </c>
      <c r="U89" s="24" t="s">
        <v>44</v>
      </c>
      <c r="V89" s="40" t="s">
        <v>44</v>
      </c>
      <c r="W89" s="24" t="s">
        <v>55</v>
      </c>
      <c r="X89" s="24">
        <v>2710193200</v>
      </c>
      <c r="Y89" s="14" t="s">
        <v>70</v>
      </c>
      <c r="Z89" s="24" t="str">
        <f t="shared" ref="Z89:Z113" si="20">LEFT(AC89,8)</f>
        <v>001M3423</v>
      </c>
      <c r="AA89" s="24" t="str">
        <f t="shared" si="15"/>
        <v>002W1Z</v>
      </c>
      <c r="AB89" s="24" t="str">
        <f t="shared" si="16"/>
        <v>A488</v>
      </c>
      <c r="AC89" s="24" t="s">
        <v>273</v>
      </c>
      <c r="AD89" s="24" t="s">
        <v>272</v>
      </c>
      <c r="AE89" s="24" t="s">
        <v>274</v>
      </c>
      <c r="AF89" s="24" t="s">
        <v>275</v>
      </c>
      <c r="AG89" s="24" t="s">
        <v>110</v>
      </c>
      <c r="AH89" s="24" t="str">
        <f t="shared" si="17"/>
        <v>SHELL PC2044 0W-20 SN/GF-5 DEXOS1 GRANEL</v>
      </c>
      <c r="AI89" s="24" t="s">
        <v>3016</v>
      </c>
      <c r="AJ89" s="24" t="s">
        <v>6392</v>
      </c>
      <c r="AK89" s="24" t="s">
        <v>6808</v>
      </c>
    </row>
    <row r="90" spans="2:37" s="14" customFormat="1" ht="13" hidden="1" customHeight="1" x14ac:dyDescent="0.3">
      <c r="B90" s="24">
        <v>46146905</v>
      </c>
      <c r="C90" s="24" t="str">
        <f t="shared" si="18"/>
        <v>905</v>
      </c>
      <c r="D90" s="24" t="s">
        <v>276</v>
      </c>
      <c r="E90" s="106">
        <v>46129801</v>
      </c>
      <c r="F90" s="24" t="s">
        <v>277</v>
      </c>
      <c r="G90" s="122">
        <f>IF(VLOOKUP(Tabela2[[#This Row],[SKU]],[10]Volume!$A:$E,5,0)&lt;0,0,VLOOKUP(Tabela2[[#This Row],[SKU]],[10]Volume!$A:$E,5,0))</f>
        <v>4188.4843049327355</v>
      </c>
      <c r="H90" s="24" t="s">
        <v>46</v>
      </c>
      <c r="I90" s="24" t="s">
        <v>62</v>
      </c>
      <c r="J90" s="24" t="s">
        <v>63</v>
      </c>
      <c r="K90" s="24" t="s">
        <v>49</v>
      </c>
      <c r="L90" s="24" t="s">
        <v>272</v>
      </c>
      <c r="M90" s="24" t="s">
        <v>66</v>
      </c>
      <c r="N90" s="24" t="s">
        <v>52</v>
      </c>
      <c r="O90" s="48">
        <v>45200</v>
      </c>
      <c r="P90" s="24" t="s">
        <v>53</v>
      </c>
      <c r="Q90" s="24"/>
      <c r="R90" s="26" t="s">
        <v>1</v>
      </c>
      <c r="S90" s="24" t="s">
        <v>132</v>
      </c>
      <c r="T90" s="70">
        <v>5011987268043</v>
      </c>
      <c r="U90" s="24" t="s">
        <v>44</v>
      </c>
      <c r="V90" s="40" t="s">
        <v>44</v>
      </c>
      <c r="W90" s="24" t="s">
        <v>55</v>
      </c>
      <c r="X90" s="24">
        <v>2710193200</v>
      </c>
      <c r="Y90" s="14" t="s">
        <v>70</v>
      </c>
      <c r="Z90" s="24" t="str">
        <f t="shared" si="20"/>
        <v>001M3418</v>
      </c>
      <c r="AA90" s="24" t="str">
        <f t="shared" si="15"/>
        <v>002W1Z</v>
      </c>
      <c r="AB90" s="24" t="str">
        <f t="shared" si="16"/>
        <v>A488</v>
      </c>
      <c r="AC90" s="24" t="s">
        <v>278</v>
      </c>
      <c r="AD90" s="24" t="s">
        <v>272</v>
      </c>
      <c r="AE90" s="24" t="s">
        <v>274</v>
      </c>
      <c r="AF90" s="24" t="s">
        <v>275</v>
      </c>
      <c r="AG90" s="24" t="s">
        <v>110</v>
      </c>
      <c r="AH90" s="24" t="str">
        <f t="shared" si="17"/>
        <v>MOPAR MAXPRO SYNTHETIC 0W-30  GRANEL</v>
      </c>
      <c r="AI90" s="24" t="s">
        <v>3016</v>
      </c>
      <c r="AJ90" s="24" t="s">
        <v>6393</v>
      </c>
      <c r="AK90" s="24" t="s">
        <v>6799</v>
      </c>
    </row>
    <row r="91" spans="2:37" s="14" customFormat="1" ht="13" hidden="1" customHeight="1" x14ac:dyDescent="0.3">
      <c r="B91" s="24">
        <v>46149905</v>
      </c>
      <c r="C91" s="24" t="str">
        <f t="shared" si="18"/>
        <v>905</v>
      </c>
      <c r="D91" s="24" t="s">
        <v>279</v>
      </c>
      <c r="E91" s="106">
        <v>41110801</v>
      </c>
      <c r="F91" s="24" t="s">
        <v>280</v>
      </c>
      <c r="G91" s="122">
        <f>IF(VLOOKUP(Tabela2[[#This Row],[SKU]],[10]Volume!$A:$E,5,0)&lt;0,0,VLOOKUP(Tabela2[[#This Row],[SKU]],[10]Volume!$A:$E,5,0))</f>
        <v>13636.645739910315</v>
      </c>
      <c r="H91" s="24" t="s">
        <v>46</v>
      </c>
      <c r="I91" s="24" t="s">
        <v>62</v>
      </c>
      <c r="J91" s="24" t="s">
        <v>63</v>
      </c>
      <c r="K91" s="24" t="s">
        <v>49</v>
      </c>
      <c r="L91" s="24" t="s">
        <v>272</v>
      </c>
      <c r="M91" s="24" t="s">
        <v>66</v>
      </c>
      <c r="N91" s="24" t="s">
        <v>52</v>
      </c>
      <c r="O91" s="48">
        <v>45170</v>
      </c>
      <c r="P91" s="24" t="s">
        <v>53</v>
      </c>
      <c r="Q91" s="24"/>
      <c r="R91" s="26" t="s">
        <v>1</v>
      </c>
      <c r="S91" s="24" t="s">
        <v>132</v>
      </c>
      <c r="T91" s="70">
        <v>5011987268135</v>
      </c>
      <c r="U91" s="24" t="s">
        <v>44</v>
      </c>
      <c r="V91" s="40" t="s">
        <v>44</v>
      </c>
      <c r="W91" s="24" t="s">
        <v>55</v>
      </c>
      <c r="X91" s="24">
        <v>2710193200</v>
      </c>
      <c r="Y91" s="14" t="s">
        <v>70</v>
      </c>
      <c r="Z91" s="24" t="str">
        <f t="shared" si="20"/>
        <v>001M3416</v>
      </c>
      <c r="AA91" s="24" t="str">
        <f t="shared" si="15"/>
        <v>002W1Z</v>
      </c>
      <c r="AB91" s="24" t="str">
        <f t="shared" si="16"/>
        <v>A488</v>
      </c>
      <c r="AC91" s="24" t="s">
        <v>281</v>
      </c>
      <c r="AD91" s="24" t="s">
        <v>272</v>
      </c>
      <c r="AE91" s="24" t="s">
        <v>282</v>
      </c>
      <c r="AF91" s="24" t="s">
        <v>275</v>
      </c>
      <c r="AG91" s="24" t="s">
        <v>96</v>
      </c>
      <c r="AH91" s="24" t="str">
        <f t="shared" si="17"/>
        <v>HELIX HX7 10W40 SP GRANEL</v>
      </c>
      <c r="AI91" s="24" t="s">
        <v>3016</v>
      </c>
      <c r="AJ91" s="24" t="s">
        <v>6394</v>
      </c>
      <c r="AK91" s="24" t="s">
        <v>6807</v>
      </c>
    </row>
    <row r="92" spans="2:37" s="14" customFormat="1" ht="13" hidden="1" customHeight="1" x14ac:dyDescent="0.3">
      <c r="B92" s="24">
        <v>46150905</v>
      </c>
      <c r="C92" s="24" t="str">
        <f t="shared" si="18"/>
        <v>905</v>
      </c>
      <c r="D92" s="24" t="s">
        <v>283</v>
      </c>
      <c r="E92" s="106">
        <v>41063801</v>
      </c>
      <c r="F92" s="24" t="s">
        <v>284</v>
      </c>
      <c r="G92" s="122">
        <f>IF(VLOOKUP(Tabela2[[#This Row],[SKU]],[10]Volume!$A:$E,5,0)&lt;0,0,VLOOKUP(Tabela2[[#This Row],[SKU]],[10]Volume!$A:$E,5,0))</f>
        <v>35782.654708520182</v>
      </c>
      <c r="H92" s="24" t="s">
        <v>46</v>
      </c>
      <c r="I92" s="24" t="s">
        <v>62</v>
      </c>
      <c r="J92" s="24" t="s">
        <v>63</v>
      </c>
      <c r="K92" s="24" t="s">
        <v>49</v>
      </c>
      <c r="L92" s="24" t="s">
        <v>272</v>
      </c>
      <c r="M92" s="24" t="s">
        <v>66</v>
      </c>
      <c r="N92" s="24" t="s">
        <v>52</v>
      </c>
      <c r="O92" s="48">
        <v>45170</v>
      </c>
      <c r="P92" s="24" t="s">
        <v>53</v>
      </c>
      <c r="Q92" s="24"/>
      <c r="R92" s="26" t="s">
        <v>1</v>
      </c>
      <c r="S92" s="24" t="s">
        <v>132</v>
      </c>
      <c r="T92" s="70">
        <v>5011987268142</v>
      </c>
      <c r="U92" s="24" t="s">
        <v>44</v>
      </c>
      <c r="V92" s="40" t="s">
        <v>44</v>
      </c>
      <c r="W92" s="24" t="s">
        <v>55</v>
      </c>
      <c r="X92" s="24">
        <v>2710193200</v>
      </c>
      <c r="Y92" s="14" t="s">
        <v>70</v>
      </c>
      <c r="Z92" s="24" t="str">
        <f t="shared" si="20"/>
        <v>001M3417</v>
      </c>
      <c r="AA92" s="24" t="str">
        <f t="shared" si="15"/>
        <v>002W1Z</v>
      </c>
      <c r="AB92" s="24" t="str">
        <f t="shared" si="16"/>
        <v>A488</v>
      </c>
      <c r="AC92" s="24" t="s">
        <v>285</v>
      </c>
      <c r="AD92" s="24" t="s">
        <v>272</v>
      </c>
      <c r="AE92" s="24" t="s">
        <v>282</v>
      </c>
      <c r="AF92" s="24" t="s">
        <v>275</v>
      </c>
      <c r="AG92" s="24" t="s">
        <v>96</v>
      </c>
      <c r="AH92" s="24" t="str">
        <f t="shared" si="17"/>
        <v>HELIX HX6 FLEX 15W40 SN GRANEL</v>
      </c>
      <c r="AI92" s="24" t="s">
        <v>3016</v>
      </c>
      <c r="AJ92" s="24" t="s">
        <v>6395</v>
      </c>
      <c r="AK92" s="24" t="s">
        <v>6811</v>
      </c>
    </row>
    <row r="93" spans="2:37" s="14" customFormat="1" ht="13" hidden="1" x14ac:dyDescent="0.35">
      <c r="B93" s="24">
        <v>46150829</v>
      </c>
      <c r="C93" s="24" t="str">
        <f t="shared" si="18"/>
        <v>829</v>
      </c>
      <c r="D93" s="24" t="s">
        <v>6894</v>
      </c>
      <c r="E93" s="106">
        <v>41063801</v>
      </c>
      <c r="F93" s="24" t="s">
        <v>284</v>
      </c>
      <c r="G93" s="122">
        <f>IF(VLOOKUP(Tabela2[[#This Row],[SKU]],[10]Volume!$A:$E,5,0)&lt;0,0,VLOOKUP(Tabela2[[#This Row],[SKU]],[10]Volume!$A:$E,5,0))</f>
        <v>0</v>
      </c>
      <c r="H93" s="24" t="s">
        <v>46</v>
      </c>
      <c r="I93" s="24" t="s">
        <v>6939</v>
      </c>
      <c r="J93" s="24" t="s">
        <v>3046</v>
      </c>
      <c r="K93" s="24" t="s">
        <v>49</v>
      </c>
      <c r="L93" s="24" t="s">
        <v>272</v>
      </c>
      <c r="M93" s="24" t="s">
        <v>66</v>
      </c>
      <c r="N93" s="24" t="s">
        <v>52</v>
      </c>
      <c r="O93" s="48"/>
      <c r="P93" s="24" t="s">
        <v>53</v>
      </c>
      <c r="Q93" s="25"/>
      <c r="R93" s="108" t="s">
        <v>3</v>
      </c>
      <c r="S93" s="24"/>
      <c r="T93" s="24"/>
      <c r="U93" s="24"/>
      <c r="V93" s="40"/>
      <c r="W93" s="24"/>
      <c r="X93" s="24"/>
      <c r="Z93" s="24" t="str">
        <f t="shared" si="20"/>
        <v>001M3417</v>
      </c>
      <c r="AA93" s="24" t="str">
        <f t="shared" si="15"/>
        <v>002W1Z</v>
      </c>
      <c r="AB93" s="24" t="str">
        <f t="shared" si="16"/>
        <v>A488</v>
      </c>
      <c r="AC93" s="24" t="s">
        <v>285</v>
      </c>
      <c r="AD93" s="24" t="s">
        <v>272</v>
      </c>
      <c r="AE93" s="24" t="s">
        <v>282</v>
      </c>
      <c r="AF93" s="24" t="s">
        <v>275</v>
      </c>
      <c r="AG93" s="24" t="s">
        <v>96</v>
      </c>
      <c r="AH93" s="94"/>
      <c r="AI93" s="24" t="s">
        <v>3016</v>
      </c>
      <c r="AJ93" s="24" t="s">
        <v>6395</v>
      </c>
      <c r="AK93" s="24" t="s">
        <v>6811</v>
      </c>
    </row>
    <row r="94" spans="2:37" s="14" customFormat="1" ht="13" hidden="1" customHeight="1" x14ac:dyDescent="0.3">
      <c r="B94" s="24">
        <v>46148905</v>
      </c>
      <c r="C94" s="24" t="str">
        <f t="shared" si="18"/>
        <v>905</v>
      </c>
      <c r="D94" s="24" t="s">
        <v>286</v>
      </c>
      <c r="E94" s="106">
        <v>41064801</v>
      </c>
      <c r="F94" s="24" t="s">
        <v>287</v>
      </c>
      <c r="G94" s="122">
        <f>IF(VLOOKUP(Tabela2[[#This Row],[SKU]],[10]Volume!$A:$E,5,0)&lt;0,0,VLOOKUP(Tabela2[[#This Row],[SKU]],[10]Volume!$A:$E,5,0))</f>
        <v>34843.856502242154</v>
      </c>
      <c r="H94" s="24" t="s">
        <v>46</v>
      </c>
      <c r="I94" s="24" t="s">
        <v>62</v>
      </c>
      <c r="J94" s="24" t="s">
        <v>63</v>
      </c>
      <c r="K94" s="24" t="s">
        <v>49</v>
      </c>
      <c r="L94" s="24" t="s">
        <v>272</v>
      </c>
      <c r="M94" s="24" t="s">
        <v>66</v>
      </c>
      <c r="N94" s="24" t="s">
        <v>52</v>
      </c>
      <c r="O94" s="48">
        <v>45170</v>
      </c>
      <c r="P94" s="24" t="s">
        <v>53</v>
      </c>
      <c r="Q94" s="24"/>
      <c r="R94" s="26" t="s">
        <v>1</v>
      </c>
      <c r="S94" s="24" t="s">
        <v>132</v>
      </c>
      <c r="T94" s="70">
        <v>5011987268128</v>
      </c>
      <c r="U94" s="24" t="s">
        <v>44</v>
      </c>
      <c r="V94" s="40" t="s">
        <v>44</v>
      </c>
      <c r="W94" s="24" t="s">
        <v>55</v>
      </c>
      <c r="X94" s="24">
        <v>2710193200</v>
      </c>
      <c r="Y94" s="14" t="s">
        <v>70</v>
      </c>
      <c r="Z94" s="24" t="str">
        <f t="shared" si="20"/>
        <v>001M3415</v>
      </c>
      <c r="AA94" s="24" t="str">
        <f t="shared" si="15"/>
        <v>002W1Z</v>
      </c>
      <c r="AB94" s="24" t="str">
        <f t="shared" si="16"/>
        <v>A488</v>
      </c>
      <c r="AC94" s="24" t="s">
        <v>288</v>
      </c>
      <c r="AD94" s="24" t="s">
        <v>272</v>
      </c>
      <c r="AE94" s="24" t="s">
        <v>282</v>
      </c>
      <c r="AF94" s="24" t="s">
        <v>275</v>
      </c>
      <c r="AG94" s="24" t="s">
        <v>78</v>
      </c>
      <c r="AH94" s="24" t="str">
        <f>F94</f>
        <v>HELIX HX3 20W50 SL GRANEL</v>
      </c>
      <c r="AI94" s="24" t="s">
        <v>3016</v>
      </c>
      <c r="AJ94" s="24" t="s">
        <v>6396</v>
      </c>
      <c r="AK94" s="24" t="s">
        <v>6798</v>
      </c>
    </row>
    <row r="95" spans="2:37" s="14" customFormat="1" ht="13" hidden="1" x14ac:dyDescent="0.35">
      <c r="B95" s="24">
        <v>46148829</v>
      </c>
      <c r="C95" s="24" t="str">
        <f t="shared" si="18"/>
        <v>829</v>
      </c>
      <c r="D95" s="24" t="s">
        <v>6892</v>
      </c>
      <c r="E95" s="106">
        <v>41064801</v>
      </c>
      <c r="F95" s="24" t="s">
        <v>287</v>
      </c>
      <c r="G95" s="122">
        <f>IF(VLOOKUP(Tabela2[[#This Row],[SKU]],[10]Volume!$A:$E,5,0)&lt;0,0,VLOOKUP(Tabela2[[#This Row],[SKU]],[10]Volume!$A:$E,5,0))</f>
        <v>0</v>
      </c>
      <c r="H95" s="24" t="s">
        <v>46</v>
      </c>
      <c r="I95" s="24" t="s">
        <v>6939</v>
      </c>
      <c r="J95" s="24" t="s">
        <v>3046</v>
      </c>
      <c r="K95" s="24" t="s">
        <v>49</v>
      </c>
      <c r="L95" s="24" t="s">
        <v>272</v>
      </c>
      <c r="M95" s="24" t="s">
        <v>66</v>
      </c>
      <c r="N95" s="24" t="s">
        <v>52</v>
      </c>
      <c r="O95" s="48"/>
      <c r="P95" s="24" t="s">
        <v>53</v>
      </c>
      <c r="Q95" s="25"/>
      <c r="R95" s="108" t="s">
        <v>3</v>
      </c>
      <c r="S95" s="24"/>
      <c r="T95" s="24"/>
      <c r="U95" s="24">
        <v>46148905</v>
      </c>
      <c r="V95" s="24" t="s">
        <v>286</v>
      </c>
      <c r="W95" s="24" t="s">
        <v>329</v>
      </c>
      <c r="X95" s="24">
        <v>2710193200</v>
      </c>
      <c r="Y95" s="14" t="s">
        <v>70</v>
      </c>
      <c r="Z95" s="24" t="str">
        <f t="shared" si="20"/>
        <v>001M3415</v>
      </c>
      <c r="AA95" s="24" t="str">
        <f t="shared" si="15"/>
        <v>002W1Z</v>
      </c>
      <c r="AB95" s="24" t="str">
        <f t="shared" si="16"/>
        <v>A488</v>
      </c>
      <c r="AC95" s="24" t="s">
        <v>288</v>
      </c>
      <c r="AD95" s="24" t="s">
        <v>272</v>
      </c>
      <c r="AE95" s="24" t="s">
        <v>282</v>
      </c>
      <c r="AF95" s="24" t="s">
        <v>275</v>
      </c>
      <c r="AG95" s="24" t="s">
        <v>78</v>
      </c>
      <c r="AH95" s="94"/>
      <c r="AI95" s="24" t="s">
        <v>3016</v>
      </c>
      <c r="AJ95" s="24" t="s">
        <v>6396</v>
      </c>
      <c r="AK95" s="24" t="s">
        <v>6798</v>
      </c>
    </row>
    <row r="96" spans="2:37" s="14" customFormat="1" ht="13" hidden="1" customHeight="1" x14ac:dyDescent="0.3">
      <c r="B96" s="24">
        <v>46154905</v>
      </c>
      <c r="C96" s="24" t="str">
        <f t="shared" si="18"/>
        <v>905</v>
      </c>
      <c r="D96" s="24" t="s">
        <v>289</v>
      </c>
      <c r="E96" s="106">
        <v>41098801</v>
      </c>
      <c r="F96" s="24" t="s">
        <v>290</v>
      </c>
      <c r="G96" s="122">
        <f>IF(VLOOKUP(Tabela2[[#This Row],[SKU]],[10]Volume!$A:$E,5,0)&lt;0,0,VLOOKUP(Tabela2[[#This Row],[SKU]],[10]Volume!$A:$E,5,0))</f>
        <v>22073.793721973096</v>
      </c>
      <c r="H96" s="24" t="s">
        <v>46</v>
      </c>
      <c r="I96" s="24" t="s">
        <v>62</v>
      </c>
      <c r="J96" s="24" t="s">
        <v>63</v>
      </c>
      <c r="K96" s="24" t="s">
        <v>49</v>
      </c>
      <c r="L96" s="24" t="s">
        <v>272</v>
      </c>
      <c r="M96" s="24" t="s">
        <v>66</v>
      </c>
      <c r="N96" s="24" t="s">
        <v>52</v>
      </c>
      <c r="O96" s="48">
        <v>45200</v>
      </c>
      <c r="P96" s="24" t="s">
        <v>53</v>
      </c>
      <c r="Q96" s="24"/>
      <c r="R96" s="26" t="s">
        <v>1</v>
      </c>
      <c r="S96" s="24" t="s">
        <v>132</v>
      </c>
      <c r="T96" s="70">
        <v>5011987268067</v>
      </c>
      <c r="U96" s="24" t="s">
        <v>44</v>
      </c>
      <c r="V96" s="40" t="s">
        <v>44</v>
      </c>
      <c r="W96" s="24" t="s">
        <v>55</v>
      </c>
      <c r="X96" s="24">
        <v>2710193200</v>
      </c>
      <c r="Y96" s="14" t="s">
        <v>70</v>
      </c>
      <c r="Z96" s="24" t="str">
        <f t="shared" si="20"/>
        <v>001M3422</v>
      </c>
      <c r="AA96" s="24" t="str">
        <f t="shared" si="15"/>
        <v>002W1Z</v>
      </c>
      <c r="AB96" s="24" t="str">
        <f t="shared" si="16"/>
        <v>A488</v>
      </c>
      <c r="AC96" s="24" t="s">
        <v>291</v>
      </c>
      <c r="AD96" s="24" t="s">
        <v>272</v>
      </c>
      <c r="AE96" s="24" t="s">
        <v>274</v>
      </c>
      <c r="AF96" s="24" t="s">
        <v>275</v>
      </c>
      <c r="AG96" s="24" t="s">
        <v>110</v>
      </c>
      <c r="AH96" s="24" t="str">
        <f>F96</f>
        <v>HELIX ULTRA ECT C2 5W30 GRANEL</v>
      </c>
      <c r="AI96" s="24" t="s">
        <v>3016</v>
      </c>
      <c r="AJ96" s="24" t="s">
        <v>6397</v>
      </c>
      <c r="AK96" s="24" t="s">
        <v>6800</v>
      </c>
    </row>
    <row r="97" spans="2:37" s="14" customFormat="1" ht="13" hidden="1" customHeight="1" x14ac:dyDescent="0.3">
      <c r="B97" s="24">
        <v>46153905</v>
      </c>
      <c r="C97" s="24" t="str">
        <f t="shared" si="18"/>
        <v>905</v>
      </c>
      <c r="D97" s="24" t="s">
        <v>292</v>
      </c>
      <c r="E97" s="106">
        <v>43515801</v>
      </c>
      <c r="F97" s="24" t="s">
        <v>293</v>
      </c>
      <c r="G97" s="122">
        <f>IF(VLOOKUP(Tabela2[[#This Row],[SKU]],[10]Volume!$A:$E,5,0)&lt;0,0,VLOOKUP(Tabela2[[#This Row],[SKU]],[10]Volume!$A:$E,5,0))</f>
        <v>0</v>
      </c>
      <c r="H97" s="24" t="s">
        <v>46</v>
      </c>
      <c r="I97" s="24" t="s">
        <v>62</v>
      </c>
      <c r="J97" s="24" t="s">
        <v>63</v>
      </c>
      <c r="K97" s="24" t="s">
        <v>49</v>
      </c>
      <c r="L97" s="24" t="s">
        <v>272</v>
      </c>
      <c r="M97" s="24" t="s">
        <v>66</v>
      </c>
      <c r="N97" s="24" t="s">
        <v>52</v>
      </c>
      <c r="O97" s="48">
        <v>45200</v>
      </c>
      <c r="P97" s="24" t="s">
        <v>53</v>
      </c>
      <c r="Q97" s="24"/>
      <c r="R97" s="26" t="s">
        <v>1</v>
      </c>
      <c r="S97" s="24" t="s">
        <v>132</v>
      </c>
      <c r="T97" s="70">
        <v>5011987268067</v>
      </c>
      <c r="U97" s="24" t="s">
        <v>44</v>
      </c>
      <c r="V97" s="40" t="s">
        <v>44</v>
      </c>
      <c r="W97" s="24" t="s">
        <v>55</v>
      </c>
      <c r="X97" s="24">
        <v>2710193200</v>
      </c>
      <c r="Y97" s="14" t="s">
        <v>70</v>
      </c>
      <c r="Z97" s="24" t="str">
        <f t="shared" si="20"/>
        <v>001M3421</v>
      </c>
      <c r="AA97" s="24" t="str">
        <f t="shared" ref="AA97:AA113" si="21">LEFT(RIGHT(AC97,10),6)</f>
        <v>002W1Z</v>
      </c>
      <c r="AB97" s="24" t="str">
        <f t="shared" ref="AB97:AB113" si="22">RIGHT(AC97,4)</f>
        <v>A488</v>
      </c>
      <c r="AC97" s="24" t="s">
        <v>294</v>
      </c>
      <c r="AD97" s="24" t="s">
        <v>272</v>
      </c>
      <c r="AE97" s="24" t="s">
        <v>282</v>
      </c>
      <c r="AF97" s="24" t="s">
        <v>275</v>
      </c>
      <c r="AG97" s="24" t="s">
        <v>96</v>
      </c>
      <c r="AH97" s="24" t="str">
        <f>F97</f>
        <v>HELIX HX7 5W-30 NEW GRANEL</v>
      </c>
      <c r="AI97" s="24" t="s">
        <v>3016</v>
      </c>
      <c r="AJ97" s="24" t="s">
        <v>6398</v>
      </c>
      <c r="AK97" s="24" t="s">
        <v>6800</v>
      </c>
    </row>
    <row r="98" spans="2:37" s="14" customFormat="1" ht="13" hidden="1" customHeight="1" x14ac:dyDescent="0.3">
      <c r="B98" s="24">
        <v>46152905</v>
      </c>
      <c r="C98" s="24" t="str">
        <f t="shared" si="18"/>
        <v>905</v>
      </c>
      <c r="D98" s="24" t="s">
        <v>295</v>
      </c>
      <c r="E98" s="106">
        <v>41096801</v>
      </c>
      <c r="F98" s="24" t="s">
        <v>296</v>
      </c>
      <c r="G98" s="122">
        <f>IF(VLOOKUP(Tabela2[[#This Row],[SKU]],[10]Volume!$A:$E,5,0)&lt;0,0,VLOOKUP(Tabela2[[#This Row],[SKU]],[10]Volume!$A:$E,5,0))</f>
        <v>30198.008968609865</v>
      </c>
      <c r="H98" s="24" t="s">
        <v>46</v>
      </c>
      <c r="I98" s="24" t="s">
        <v>62</v>
      </c>
      <c r="J98" s="24" t="s">
        <v>63</v>
      </c>
      <c r="K98" s="24" t="s">
        <v>49</v>
      </c>
      <c r="L98" s="24" t="s">
        <v>272</v>
      </c>
      <c r="M98" s="24" t="s">
        <v>66</v>
      </c>
      <c r="N98" s="24" t="s">
        <v>52</v>
      </c>
      <c r="O98" s="48">
        <v>45170</v>
      </c>
      <c r="P98" s="24" t="s">
        <v>53</v>
      </c>
      <c r="Q98" s="24"/>
      <c r="R98" s="26" t="s">
        <v>1</v>
      </c>
      <c r="S98" s="24" t="s">
        <v>132</v>
      </c>
      <c r="T98" s="70">
        <v>5011987268098</v>
      </c>
      <c r="U98" s="24" t="s">
        <v>44</v>
      </c>
      <c r="V98" s="40" t="s">
        <v>44</v>
      </c>
      <c r="W98" s="24" t="s">
        <v>55</v>
      </c>
      <c r="X98" s="24">
        <v>2710193200</v>
      </c>
      <c r="Y98" s="14" t="s">
        <v>70</v>
      </c>
      <c r="Z98" s="24" t="str">
        <f t="shared" si="20"/>
        <v>001M3419</v>
      </c>
      <c r="AA98" s="24" t="str">
        <f t="shared" si="21"/>
        <v>002W1Z</v>
      </c>
      <c r="AB98" s="24" t="str">
        <f t="shared" si="22"/>
        <v>A488</v>
      </c>
      <c r="AC98" s="24" t="s">
        <v>297</v>
      </c>
      <c r="AD98" s="24" t="s">
        <v>272</v>
      </c>
      <c r="AE98" s="24" t="s">
        <v>274</v>
      </c>
      <c r="AF98" s="24" t="s">
        <v>275</v>
      </c>
      <c r="AG98" s="24" t="s">
        <v>110</v>
      </c>
      <c r="AH98" s="24" t="str">
        <f>F98</f>
        <v>HELIX HX8  5W30 SN GF5 GRANEL</v>
      </c>
      <c r="AI98" s="24" t="s">
        <v>3016</v>
      </c>
      <c r="AJ98" s="24" t="s">
        <v>6399</v>
      </c>
      <c r="AK98" s="24" t="s">
        <v>6800</v>
      </c>
    </row>
    <row r="99" spans="2:37" s="14" customFormat="1" ht="13" hidden="1" x14ac:dyDescent="0.3">
      <c r="B99" s="24">
        <v>46152829</v>
      </c>
      <c r="C99" s="24" t="str">
        <f t="shared" si="18"/>
        <v>829</v>
      </c>
      <c r="D99" s="24" t="s">
        <v>6897</v>
      </c>
      <c r="E99" s="106">
        <v>41096801</v>
      </c>
      <c r="F99" s="24" t="s">
        <v>296</v>
      </c>
      <c r="G99" s="122">
        <f>IF(VLOOKUP(Tabela2[[#This Row],[SKU]],[10]Volume!$A:$E,5,0)&lt;0,0,VLOOKUP(Tabela2[[#This Row],[SKU]],[10]Volume!$A:$E,5,0))</f>
        <v>0</v>
      </c>
      <c r="H99" s="24" t="s">
        <v>46</v>
      </c>
      <c r="I99" s="24" t="s">
        <v>6939</v>
      </c>
      <c r="J99" s="24" t="s">
        <v>3046</v>
      </c>
      <c r="K99" s="24" t="s">
        <v>49</v>
      </c>
      <c r="L99" s="24" t="s">
        <v>272</v>
      </c>
      <c r="M99" s="24" t="s">
        <v>66</v>
      </c>
      <c r="N99" s="24" t="s">
        <v>52</v>
      </c>
      <c r="O99" s="48"/>
      <c r="P99" s="24" t="s">
        <v>53</v>
      </c>
      <c r="Q99" s="25"/>
      <c r="R99" s="108" t="s">
        <v>3</v>
      </c>
      <c r="S99" s="24"/>
      <c r="T99" s="70">
        <v>5011987268098</v>
      </c>
      <c r="U99" s="24">
        <v>46152905</v>
      </c>
      <c r="V99" s="24" t="s">
        <v>295</v>
      </c>
      <c r="W99" s="24" t="s">
        <v>329</v>
      </c>
      <c r="X99" s="24">
        <v>2710193200</v>
      </c>
      <c r="Y99" s="14" t="s">
        <v>70</v>
      </c>
      <c r="Z99" s="24" t="str">
        <f t="shared" si="20"/>
        <v>001M3419</v>
      </c>
      <c r="AA99" s="24" t="str">
        <f t="shared" si="21"/>
        <v>002W1Z</v>
      </c>
      <c r="AB99" s="24" t="str">
        <f t="shared" si="22"/>
        <v>A488</v>
      </c>
      <c r="AC99" s="24" t="s">
        <v>297</v>
      </c>
      <c r="AD99" s="24" t="s">
        <v>272</v>
      </c>
      <c r="AE99" s="24" t="s">
        <v>274</v>
      </c>
      <c r="AF99" s="24" t="s">
        <v>275</v>
      </c>
      <c r="AG99" s="24" t="s">
        <v>110</v>
      </c>
      <c r="AH99" s="94"/>
      <c r="AI99" s="24" t="s">
        <v>3016</v>
      </c>
      <c r="AJ99" s="24" t="s">
        <v>6399</v>
      </c>
      <c r="AK99" s="24" t="s">
        <v>6800</v>
      </c>
    </row>
    <row r="100" spans="2:37" s="14" customFormat="1" ht="13" hidden="1" customHeight="1" x14ac:dyDescent="0.3">
      <c r="B100" s="24">
        <v>46151905</v>
      </c>
      <c r="C100" s="24" t="str">
        <f t="shared" si="18"/>
        <v>905</v>
      </c>
      <c r="D100" s="24" t="s">
        <v>298</v>
      </c>
      <c r="E100" s="106">
        <v>43136801</v>
      </c>
      <c r="F100" s="24" t="s">
        <v>299</v>
      </c>
      <c r="G100" s="122">
        <f>IF(VLOOKUP(Tabela2[[#This Row],[SKU]],[10]Volume!$A:$E,5,0)&lt;0,0,VLOOKUP(Tabela2[[#This Row],[SKU]],[10]Volume!$A:$E,5,0))</f>
        <v>47072.304932735424</v>
      </c>
      <c r="H100" s="24" t="s">
        <v>46</v>
      </c>
      <c r="I100" s="24" t="s">
        <v>62</v>
      </c>
      <c r="J100" s="24" t="s">
        <v>63</v>
      </c>
      <c r="K100" s="24" t="s">
        <v>49</v>
      </c>
      <c r="L100" s="24" t="s">
        <v>272</v>
      </c>
      <c r="M100" s="24" t="s">
        <v>66</v>
      </c>
      <c r="N100" s="24" t="s">
        <v>52</v>
      </c>
      <c r="O100" s="48">
        <v>45200</v>
      </c>
      <c r="P100" s="24" t="s">
        <v>53</v>
      </c>
      <c r="Q100" s="24"/>
      <c r="R100" s="26" t="s">
        <v>1</v>
      </c>
      <c r="S100" s="24" t="s">
        <v>132</v>
      </c>
      <c r="T100" s="70">
        <v>5011987268050</v>
      </c>
      <c r="U100" s="24" t="s">
        <v>44</v>
      </c>
      <c r="V100" s="40" t="s">
        <v>44</v>
      </c>
      <c r="W100" s="24" t="s">
        <v>55</v>
      </c>
      <c r="X100" s="24">
        <v>2710193200</v>
      </c>
      <c r="Y100" s="14" t="s">
        <v>70</v>
      </c>
      <c r="Z100" s="24" t="str">
        <f t="shared" si="20"/>
        <v>001M3420</v>
      </c>
      <c r="AA100" s="24" t="str">
        <f t="shared" si="21"/>
        <v>002W1Z</v>
      </c>
      <c r="AB100" s="24" t="str">
        <f t="shared" si="22"/>
        <v>A488</v>
      </c>
      <c r="AC100" s="24" t="s">
        <v>300</v>
      </c>
      <c r="AD100" s="24" t="s">
        <v>272</v>
      </c>
      <c r="AE100" s="24" t="s">
        <v>274</v>
      </c>
      <c r="AF100" s="24" t="s">
        <v>275</v>
      </c>
      <c r="AG100" s="24" t="s">
        <v>110</v>
      </c>
      <c r="AH100" s="24" t="str">
        <f>F100</f>
        <v>HELIX HX8 SP GF6 5W-30 GRANEL</v>
      </c>
      <c r="AI100" s="24" t="s">
        <v>3016</v>
      </c>
      <c r="AJ100" s="24" t="s">
        <v>6400</v>
      </c>
      <c r="AK100" s="24" t="s">
        <v>6800</v>
      </c>
    </row>
    <row r="101" spans="2:37" s="14" customFormat="1" ht="13" hidden="1" x14ac:dyDescent="0.3">
      <c r="B101" s="24">
        <v>46151829</v>
      </c>
      <c r="C101" s="24" t="str">
        <f t="shared" si="18"/>
        <v>829</v>
      </c>
      <c r="D101" s="24" t="s">
        <v>7653</v>
      </c>
      <c r="E101" s="106">
        <v>43136801</v>
      </c>
      <c r="F101" s="24" t="s">
        <v>299</v>
      </c>
      <c r="G101" s="122">
        <f>IF(VLOOKUP(Tabela2[[#This Row],[SKU]],[10]Volume!$A:$E,5,0)&lt;0,0,VLOOKUP(Tabela2[[#This Row],[SKU]],[10]Volume!$A:$E,5,0))</f>
        <v>0</v>
      </c>
      <c r="H101" s="24" t="s">
        <v>46</v>
      </c>
      <c r="I101" s="24" t="s">
        <v>6939</v>
      </c>
      <c r="J101" s="24" t="s">
        <v>3046</v>
      </c>
      <c r="K101" s="24" t="s">
        <v>49</v>
      </c>
      <c r="L101" s="24" t="s">
        <v>272</v>
      </c>
      <c r="M101" s="24" t="s">
        <v>66</v>
      </c>
      <c r="N101" s="24" t="s">
        <v>52</v>
      </c>
      <c r="O101" s="48"/>
      <c r="P101" s="24" t="s">
        <v>53</v>
      </c>
      <c r="Q101" s="25"/>
      <c r="R101" s="108" t="s">
        <v>3</v>
      </c>
      <c r="S101" s="24"/>
      <c r="T101" s="70">
        <v>5011987268050</v>
      </c>
      <c r="U101" s="24">
        <v>46151905</v>
      </c>
      <c r="V101" s="24" t="s">
        <v>298</v>
      </c>
      <c r="W101" s="24" t="s">
        <v>329</v>
      </c>
      <c r="X101" s="24">
        <v>2710193200</v>
      </c>
      <c r="Y101" s="14" t="s">
        <v>70</v>
      </c>
      <c r="Z101" s="24" t="str">
        <f t="shared" si="20"/>
        <v>001M3420</v>
      </c>
      <c r="AA101" s="24" t="str">
        <f t="shared" si="21"/>
        <v>002W1Z</v>
      </c>
      <c r="AB101" s="24" t="str">
        <f t="shared" si="22"/>
        <v>A488</v>
      </c>
      <c r="AC101" s="24" t="s">
        <v>300</v>
      </c>
      <c r="AD101" s="24" t="s">
        <v>272</v>
      </c>
      <c r="AE101" s="24" t="s">
        <v>274</v>
      </c>
      <c r="AF101" s="24" t="s">
        <v>275</v>
      </c>
      <c r="AG101" s="24" t="s">
        <v>110</v>
      </c>
      <c r="AH101" s="94"/>
      <c r="AI101" s="24" t="s">
        <v>3016</v>
      </c>
      <c r="AJ101" s="24" t="s">
        <v>6400</v>
      </c>
      <c r="AK101" s="24" t="s">
        <v>6800</v>
      </c>
    </row>
    <row r="102" spans="2:37" s="14" customFormat="1" ht="12.75" hidden="1" customHeight="1" x14ac:dyDescent="0.3">
      <c r="B102" s="24">
        <v>46147905</v>
      </c>
      <c r="C102" s="24" t="str">
        <f t="shared" si="18"/>
        <v>905</v>
      </c>
      <c r="D102" s="24" t="s">
        <v>301</v>
      </c>
      <c r="E102" s="106">
        <v>41053801</v>
      </c>
      <c r="F102" s="24" t="s">
        <v>302</v>
      </c>
      <c r="G102" s="122">
        <f>IF(VLOOKUP(Tabela2[[#This Row],[SKU]],[10]Volume!$A:$E,5,0)&lt;0,0,VLOOKUP(Tabela2[[#This Row],[SKU]],[10]Volume!$A:$E,5,0))</f>
        <v>45050.278026905828</v>
      </c>
      <c r="H102" s="24" t="s">
        <v>46</v>
      </c>
      <c r="I102" s="24" t="s">
        <v>62</v>
      </c>
      <c r="J102" s="24" t="s">
        <v>63</v>
      </c>
      <c r="K102" s="24" t="s">
        <v>49</v>
      </c>
      <c r="L102" s="24" t="s">
        <v>272</v>
      </c>
      <c r="M102" s="24" t="s">
        <v>66</v>
      </c>
      <c r="N102" s="24" t="s">
        <v>52</v>
      </c>
      <c r="O102" s="48">
        <v>45170</v>
      </c>
      <c r="P102" s="24" t="s">
        <v>53</v>
      </c>
      <c r="Q102" s="24"/>
      <c r="R102" s="26" t="s">
        <v>1</v>
      </c>
      <c r="S102" s="24" t="s">
        <v>132</v>
      </c>
      <c r="T102" s="70">
        <v>5011987268111</v>
      </c>
      <c r="U102" s="24" t="s">
        <v>44</v>
      </c>
      <c r="V102" s="40" t="s">
        <v>44</v>
      </c>
      <c r="W102" s="24" t="s">
        <v>55</v>
      </c>
      <c r="X102" s="24">
        <v>2710193200</v>
      </c>
      <c r="Y102" s="14" t="s">
        <v>70</v>
      </c>
      <c r="Z102" s="24" t="str">
        <f t="shared" si="20"/>
        <v>001M3414</v>
      </c>
      <c r="AA102" s="24" t="str">
        <f t="shared" si="21"/>
        <v>002W1Z</v>
      </c>
      <c r="AB102" s="24" t="str">
        <f t="shared" si="22"/>
        <v>A488</v>
      </c>
      <c r="AC102" s="24" t="s">
        <v>303</v>
      </c>
      <c r="AD102" s="24" t="s">
        <v>272</v>
      </c>
      <c r="AE102" s="24" t="s">
        <v>274</v>
      </c>
      <c r="AF102" s="24" t="s">
        <v>275</v>
      </c>
      <c r="AG102" s="24" t="s">
        <v>110</v>
      </c>
      <c r="AH102" s="24" t="str">
        <f>F102</f>
        <v>HELIX ULTRA PROF AV 5W40 GRANEL</v>
      </c>
      <c r="AI102" s="24" t="s">
        <v>3016</v>
      </c>
      <c r="AJ102" s="24" t="s">
        <v>6401</v>
      </c>
      <c r="AK102" s="24" t="s">
        <v>6805</v>
      </c>
    </row>
    <row r="103" spans="2:37" s="14" customFormat="1" ht="13" hidden="1" x14ac:dyDescent="0.35">
      <c r="B103" s="24">
        <v>90034801</v>
      </c>
      <c r="C103" s="24" t="str">
        <f t="shared" si="18"/>
        <v>801</v>
      </c>
      <c r="D103" s="24" t="s">
        <v>2530</v>
      </c>
      <c r="E103" s="24">
        <v>90034801</v>
      </c>
      <c r="F103" s="24" t="s">
        <v>2530</v>
      </c>
      <c r="G103" s="122">
        <f>IF(VLOOKUP(Tabela2[[#This Row],[SKU]],[10]Volume!$A:$E,5,0)&lt;0,0,VLOOKUP(Tabela2[[#This Row],[SKU]],[10]Volume!$A:$E,5,0))</f>
        <v>0</v>
      </c>
      <c r="H103" s="24" t="s">
        <v>2524</v>
      </c>
      <c r="I103" s="24" t="s">
        <v>79</v>
      </c>
      <c r="J103" s="24" t="s">
        <v>79</v>
      </c>
      <c r="K103" s="24" t="s">
        <v>49</v>
      </c>
      <c r="L103" s="24" t="s">
        <v>65</v>
      </c>
      <c r="M103" s="24" t="s">
        <v>54</v>
      </c>
      <c r="N103" s="24" t="s">
        <v>67</v>
      </c>
      <c r="O103" s="48"/>
      <c r="P103" s="24" t="s">
        <v>54</v>
      </c>
      <c r="Q103" s="25"/>
      <c r="R103" s="26" t="s">
        <v>1</v>
      </c>
      <c r="S103" s="24"/>
      <c r="T103" s="24"/>
      <c r="U103" s="24"/>
      <c r="V103" s="40"/>
      <c r="W103" s="24"/>
      <c r="X103" s="24"/>
      <c r="Z103" s="24" t="str">
        <f t="shared" si="20"/>
        <v/>
      </c>
      <c r="AA103" s="24" t="str">
        <f t="shared" si="21"/>
        <v/>
      </c>
      <c r="AB103" s="24" t="str">
        <f t="shared" si="22"/>
        <v/>
      </c>
      <c r="AC103" s="24"/>
      <c r="AD103" s="24" t="s">
        <v>6351</v>
      </c>
      <c r="AE103" s="24" t="s">
        <v>44</v>
      </c>
      <c r="AF103" s="24" t="s">
        <v>44</v>
      </c>
      <c r="AG103" s="24" t="s">
        <v>6759</v>
      </c>
      <c r="AH103" s="24" t="str">
        <f>F103</f>
        <v>BRIGHT STOCK SHELL / HVI 650 GRANEL</v>
      </c>
      <c r="AI103" s="24" t="s">
        <v>3016</v>
      </c>
      <c r="AJ103" s="24" t="s">
        <v>44</v>
      </c>
      <c r="AK103" s="24" t="s">
        <v>44</v>
      </c>
    </row>
    <row r="104" spans="2:37" s="14" customFormat="1" ht="12.75" hidden="1" customHeight="1" x14ac:dyDescent="0.35">
      <c r="B104" s="24">
        <v>40134905</v>
      </c>
      <c r="C104" s="24" t="str">
        <f t="shared" si="18"/>
        <v>905</v>
      </c>
      <c r="D104" s="24" t="s">
        <v>304</v>
      </c>
      <c r="E104" s="106">
        <v>41096801</v>
      </c>
      <c r="F104" s="24" t="s">
        <v>296</v>
      </c>
      <c r="G104" s="122">
        <f>IF(VLOOKUP(Tabela2[[#This Row],[SKU]],[10]Volume!$A:$E,5,0)&lt;0,0,VLOOKUP(Tabela2[[#This Row],[SKU]],[10]Volume!$A:$E,5,0))</f>
        <v>6944.6995515695071</v>
      </c>
      <c r="H104" s="24" t="s">
        <v>46</v>
      </c>
      <c r="I104" s="24" t="s">
        <v>62</v>
      </c>
      <c r="J104" s="24" t="s">
        <v>63</v>
      </c>
      <c r="K104" s="24" t="s">
        <v>49</v>
      </c>
      <c r="L104" s="24" t="s">
        <v>305</v>
      </c>
      <c r="M104" s="24" t="s">
        <v>66</v>
      </c>
      <c r="N104" s="24" t="s">
        <v>52</v>
      </c>
      <c r="O104" s="48">
        <v>44327</v>
      </c>
      <c r="P104" s="24" t="s">
        <v>53</v>
      </c>
      <c r="Q104" s="24"/>
      <c r="R104" s="26" t="s">
        <v>1</v>
      </c>
      <c r="S104" s="24" t="s">
        <v>132</v>
      </c>
      <c r="T104" s="24" t="s">
        <v>132</v>
      </c>
      <c r="U104" s="24" t="s">
        <v>44</v>
      </c>
      <c r="V104" s="40" t="s">
        <v>44</v>
      </c>
      <c r="W104" s="24" t="s">
        <v>55</v>
      </c>
      <c r="X104" s="24">
        <v>2710193200</v>
      </c>
      <c r="Y104" s="14" t="s">
        <v>70</v>
      </c>
      <c r="Z104" s="24" t="str">
        <f t="shared" si="20"/>
        <v>001I5205</v>
      </c>
      <c r="AA104" s="24" t="str">
        <f t="shared" si="21"/>
        <v>002WL0</v>
      </c>
      <c r="AB104" s="24" t="str">
        <f t="shared" si="22"/>
        <v>A1SN</v>
      </c>
      <c r="AC104" s="24" t="s">
        <v>306</v>
      </c>
      <c r="AD104" s="24" t="s">
        <v>49</v>
      </c>
      <c r="AE104" s="24" t="s">
        <v>307</v>
      </c>
      <c r="AF104" s="24" t="s">
        <v>275</v>
      </c>
      <c r="AG104" s="24" t="s">
        <v>110</v>
      </c>
      <c r="AH104" s="24" t="str">
        <f>F104</f>
        <v>HELIX HX8  5W30 SN GF5 GRANEL</v>
      </c>
      <c r="AI104" s="24" t="s">
        <v>3016</v>
      </c>
      <c r="AJ104" s="24" t="s">
        <v>6402</v>
      </c>
      <c r="AK104" s="24" t="s">
        <v>6800</v>
      </c>
    </row>
    <row r="105" spans="2:37" s="14" customFormat="1" ht="13" hidden="1" x14ac:dyDescent="0.35">
      <c r="B105" s="24">
        <v>40134829</v>
      </c>
      <c r="C105" s="24" t="str">
        <f t="shared" si="18"/>
        <v>829</v>
      </c>
      <c r="D105" s="24" t="s">
        <v>6896</v>
      </c>
      <c r="E105" s="106">
        <v>41096801</v>
      </c>
      <c r="F105" s="24" t="s">
        <v>296</v>
      </c>
      <c r="G105" s="122">
        <f>IF(VLOOKUP(Tabela2[[#This Row],[SKU]],[10]Volume!$A:$E,5,0)&lt;0,0,VLOOKUP(Tabela2[[#This Row],[SKU]],[10]Volume!$A:$E,5,0))</f>
        <v>0</v>
      </c>
      <c r="H105" s="24" t="s">
        <v>46</v>
      </c>
      <c r="I105" s="24" t="s">
        <v>6939</v>
      </c>
      <c r="J105" s="24" t="s">
        <v>3046</v>
      </c>
      <c r="K105" s="24" t="s">
        <v>49</v>
      </c>
      <c r="L105" s="24" t="s">
        <v>305</v>
      </c>
      <c r="M105" s="24" t="s">
        <v>66</v>
      </c>
      <c r="N105" s="24" t="s">
        <v>52</v>
      </c>
      <c r="O105" s="48"/>
      <c r="P105" s="24" t="s">
        <v>53</v>
      </c>
      <c r="Q105" s="25"/>
      <c r="R105" s="108" t="s">
        <v>3</v>
      </c>
      <c r="S105" s="24"/>
      <c r="T105" s="24"/>
      <c r="U105" s="24">
        <v>40134905</v>
      </c>
      <c r="V105" s="24" t="s">
        <v>304</v>
      </c>
      <c r="W105" s="24" t="s">
        <v>329</v>
      </c>
      <c r="X105" s="24">
        <v>2710193200</v>
      </c>
      <c r="Y105" s="14" t="s">
        <v>70</v>
      </c>
      <c r="Z105" s="24" t="str">
        <f t="shared" si="20"/>
        <v>001I5205</v>
      </c>
      <c r="AA105" s="24" t="str">
        <f t="shared" si="21"/>
        <v>002WL0</v>
      </c>
      <c r="AB105" s="24" t="str">
        <f t="shared" si="22"/>
        <v>A1SN</v>
      </c>
      <c r="AC105" s="24" t="s">
        <v>306</v>
      </c>
      <c r="AD105" s="24" t="s">
        <v>49</v>
      </c>
      <c r="AE105" s="24" t="s">
        <v>307</v>
      </c>
      <c r="AF105" s="24" t="s">
        <v>275</v>
      </c>
      <c r="AG105" s="24" t="s">
        <v>110</v>
      </c>
      <c r="AH105" s="94"/>
      <c r="AI105" s="24" t="s">
        <v>3016</v>
      </c>
      <c r="AJ105" s="24" t="s">
        <v>6402</v>
      </c>
      <c r="AK105" s="24" t="s">
        <v>6800</v>
      </c>
    </row>
    <row r="106" spans="2:37" s="14" customFormat="1" ht="13" hidden="1" x14ac:dyDescent="0.35">
      <c r="B106" s="24">
        <v>43445801</v>
      </c>
      <c r="C106" s="24" t="str">
        <f t="shared" si="18"/>
        <v>801</v>
      </c>
      <c r="D106" s="24" t="s">
        <v>308</v>
      </c>
      <c r="E106" s="106">
        <v>43445801</v>
      </c>
      <c r="F106" s="24" t="s">
        <v>308</v>
      </c>
      <c r="G106" s="122">
        <f>IF(VLOOKUP(Tabela2[[#This Row],[SKU]],[10]Volume!$A:$E,5,0)&lt;0,0,VLOOKUP(Tabela2[[#This Row],[SKU]],[10]Volume!$A:$E,5,0))</f>
        <v>0</v>
      </c>
      <c r="H106" s="24" t="s">
        <v>46</v>
      </c>
      <c r="I106" s="24" t="s">
        <v>79</v>
      </c>
      <c r="J106" s="24" t="s">
        <v>79</v>
      </c>
      <c r="K106" s="24" t="s">
        <v>145</v>
      </c>
      <c r="L106" s="24" t="s">
        <v>65</v>
      </c>
      <c r="M106" s="24" t="s">
        <v>66</v>
      </c>
      <c r="N106" s="24" t="s">
        <v>67</v>
      </c>
      <c r="O106" s="48">
        <v>43709</v>
      </c>
      <c r="P106" s="24" t="s">
        <v>53</v>
      </c>
      <c r="Q106" s="24"/>
      <c r="R106" s="26" t="s">
        <v>1</v>
      </c>
      <c r="S106" s="24" t="s">
        <v>44</v>
      </c>
      <c r="T106" s="24" t="s">
        <v>54</v>
      </c>
      <c r="U106" s="24" t="s">
        <v>44</v>
      </c>
      <c r="V106" s="40" t="s">
        <v>44</v>
      </c>
      <c r="W106" s="24" t="s">
        <v>55</v>
      </c>
      <c r="X106" s="24">
        <v>2710193200</v>
      </c>
      <c r="Y106" s="14" t="s">
        <v>44</v>
      </c>
      <c r="Z106" s="24" t="str">
        <f t="shared" si="20"/>
        <v>001A0897</v>
      </c>
      <c r="AA106" s="24" t="str">
        <f t="shared" si="21"/>
        <v>001176</v>
      </c>
      <c r="AB106" s="24" t="str">
        <f t="shared" si="22"/>
        <v>A03Q</v>
      </c>
      <c r="AC106" s="24" t="s">
        <v>309</v>
      </c>
      <c r="AD106" s="24" t="s">
        <v>310</v>
      </c>
      <c r="AE106" s="24" t="s">
        <v>311</v>
      </c>
      <c r="AF106" s="24" t="s">
        <v>149</v>
      </c>
      <c r="AG106" s="24" t="s">
        <v>78</v>
      </c>
      <c r="AH106" s="24" t="str">
        <f t="shared" ref="AH106:AH113" si="23">F106</f>
        <v>CAPRINUS XR 40 GRANEL</v>
      </c>
      <c r="AI106" s="24" t="s">
        <v>3016</v>
      </c>
      <c r="AJ106" s="24" t="s">
        <v>6403</v>
      </c>
      <c r="AK106" s="24" t="s">
        <v>3016</v>
      </c>
    </row>
    <row r="107" spans="2:37" s="14" customFormat="1" ht="13" hidden="1" x14ac:dyDescent="0.35">
      <c r="B107" s="24">
        <v>43445809</v>
      </c>
      <c r="C107" s="24" t="str">
        <f t="shared" si="18"/>
        <v>809</v>
      </c>
      <c r="D107" s="24" t="s">
        <v>312</v>
      </c>
      <c r="E107" s="106">
        <v>43445801</v>
      </c>
      <c r="F107" s="24" t="s">
        <v>308</v>
      </c>
      <c r="G107" s="122">
        <f>IF(VLOOKUP(Tabela2[[#This Row],[SKU]],[10]Volume!$A:$E,5,0)&lt;0,0,VLOOKUP(Tabela2[[#This Row],[SKU]],[10]Volume!$A:$E,5,0))</f>
        <v>11702.472727272727</v>
      </c>
      <c r="H107" s="24" t="s">
        <v>46</v>
      </c>
      <c r="I107" s="24" t="s">
        <v>47</v>
      </c>
      <c r="J107" s="24" t="s">
        <v>48</v>
      </c>
      <c r="K107" s="24" t="s">
        <v>145</v>
      </c>
      <c r="L107" s="24" t="s">
        <v>65</v>
      </c>
      <c r="M107" s="24" t="s">
        <v>66</v>
      </c>
      <c r="N107" s="24" t="s">
        <v>67</v>
      </c>
      <c r="O107" s="48">
        <v>43255</v>
      </c>
      <c r="P107" s="24" t="s">
        <v>53</v>
      </c>
      <c r="Q107" s="24"/>
      <c r="R107" s="26" t="s">
        <v>1</v>
      </c>
      <c r="S107" s="24" t="s">
        <v>313</v>
      </c>
      <c r="T107" s="24" t="s">
        <v>54</v>
      </c>
      <c r="U107" s="24" t="s">
        <v>44</v>
      </c>
      <c r="V107" s="40" t="s">
        <v>44</v>
      </c>
      <c r="W107" s="24" t="s">
        <v>55</v>
      </c>
      <c r="X107" s="24">
        <v>2710193200</v>
      </c>
      <c r="Y107" s="14" t="s">
        <v>83</v>
      </c>
      <c r="Z107" s="24" t="str">
        <f t="shared" si="20"/>
        <v>001A0897</v>
      </c>
      <c r="AA107" s="24" t="str">
        <f t="shared" si="21"/>
        <v>002VSH</v>
      </c>
      <c r="AB107" s="24" t="str">
        <f t="shared" si="22"/>
        <v>A309</v>
      </c>
      <c r="AC107" s="24" t="s">
        <v>314</v>
      </c>
      <c r="AD107" s="24" t="s">
        <v>310</v>
      </c>
      <c r="AE107" s="24" t="s">
        <v>311</v>
      </c>
      <c r="AF107" s="24" t="s">
        <v>149</v>
      </c>
      <c r="AG107" s="24" t="s">
        <v>78</v>
      </c>
      <c r="AH107" s="24" t="str">
        <f t="shared" si="23"/>
        <v>CAPRINUS XR 40 GRANEL</v>
      </c>
      <c r="AI107" s="24" t="s">
        <v>3016</v>
      </c>
      <c r="AJ107" s="24" t="s">
        <v>6403</v>
      </c>
      <c r="AK107" s="24" t="s">
        <v>3016</v>
      </c>
    </row>
    <row r="108" spans="2:37" s="14" customFormat="1" ht="13" hidden="1" x14ac:dyDescent="0.35">
      <c r="B108" s="24">
        <v>49170801</v>
      </c>
      <c r="C108" s="24" t="str">
        <f t="shared" si="18"/>
        <v>801</v>
      </c>
      <c r="D108" s="24" t="s">
        <v>315</v>
      </c>
      <c r="E108" s="106">
        <v>49170801</v>
      </c>
      <c r="F108" s="24" t="s">
        <v>315</v>
      </c>
      <c r="G108" s="122">
        <f>IF(VLOOKUP(Tabela2[[#This Row],[SKU]],[10]Volume!$A:$E,5,0)&lt;0,0,VLOOKUP(Tabela2[[#This Row],[SKU]],[10]Volume!$A:$E,5,0))</f>
        <v>0</v>
      </c>
      <c r="H108" s="24" t="s">
        <v>46</v>
      </c>
      <c r="I108" s="24" t="s">
        <v>79</v>
      </c>
      <c r="J108" s="24" t="s">
        <v>79</v>
      </c>
      <c r="K108" s="24" t="s">
        <v>145</v>
      </c>
      <c r="L108" s="24" t="s">
        <v>65</v>
      </c>
      <c r="M108" s="24" t="s">
        <v>66</v>
      </c>
      <c r="N108" s="24" t="s">
        <v>67</v>
      </c>
      <c r="O108" s="48">
        <v>45108</v>
      </c>
      <c r="P108" s="24" t="s">
        <v>53</v>
      </c>
      <c r="Q108" s="24"/>
      <c r="R108" s="26" t="s">
        <v>1</v>
      </c>
      <c r="S108" s="24" t="s">
        <v>44</v>
      </c>
      <c r="T108" s="24" t="s">
        <v>54</v>
      </c>
      <c r="U108" s="24" t="s">
        <v>44</v>
      </c>
      <c r="V108" s="40" t="s">
        <v>44</v>
      </c>
      <c r="W108" s="24" t="s">
        <v>55</v>
      </c>
      <c r="X108" s="24">
        <v>2710193100</v>
      </c>
      <c r="Y108" s="14" t="s">
        <v>44</v>
      </c>
      <c r="Z108" s="24" t="str">
        <f t="shared" si="20"/>
        <v/>
      </c>
      <c r="AA108" s="24" t="str">
        <f t="shared" si="21"/>
        <v/>
      </c>
      <c r="AB108" s="24" t="str">
        <f t="shared" si="22"/>
        <v/>
      </c>
      <c r="AC108" s="24"/>
      <c r="AD108" s="24" t="s">
        <v>316</v>
      </c>
      <c r="AE108" s="24" t="s">
        <v>316</v>
      </c>
      <c r="AF108" s="24" t="s">
        <v>317</v>
      </c>
      <c r="AG108" s="24" t="s">
        <v>78</v>
      </c>
      <c r="AH108" s="24" t="str">
        <f t="shared" si="23"/>
        <v>CATENEX S 825  - EXX - GRANEL</v>
      </c>
      <c r="AI108" s="24" t="s">
        <v>3016</v>
      </c>
      <c r="AJ108" s="24" t="s">
        <v>6404</v>
      </c>
      <c r="AK108" s="24" t="s">
        <v>3016</v>
      </c>
    </row>
    <row r="109" spans="2:37" s="14" customFormat="1" ht="13" hidden="1" x14ac:dyDescent="0.35">
      <c r="B109" s="24">
        <v>42728801</v>
      </c>
      <c r="C109" s="24" t="str">
        <f t="shared" si="18"/>
        <v>801</v>
      </c>
      <c r="D109" s="24" t="s">
        <v>318</v>
      </c>
      <c r="E109" s="106">
        <v>42728801</v>
      </c>
      <c r="F109" s="24" t="s">
        <v>318</v>
      </c>
      <c r="G109" s="122">
        <f>IF(VLOOKUP(Tabela2[[#This Row],[SKU]],[10]Volume!$A:$E,5,0)&lt;0,0,VLOOKUP(Tabela2[[#This Row],[SKU]],[10]Volume!$A:$E,5,0))</f>
        <v>0</v>
      </c>
      <c r="H109" s="24" t="s">
        <v>46</v>
      </c>
      <c r="I109" s="24" t="s">
        <v>79</v>
      </c>
      <c r="J109" s="24" t="s">
        <v>79</v>
      </c>
      <c r="K109" s="24" t="s">
        <v>145</v>
      </c>
      <c r="L109" s="24" t="s">
        <v>65</v>
      </c>
      <c r="M109" s="24" t="s">
        <v>66</v>
      </c>
      <c r="N109" s="24" t="s">
        <v>67</v>
      </c>
      <c r="O109" s="48">
        <v>41974</v>
      </c>
      <c r="P109" s="24" t="s">
        <v>53</v>
      </c>
      <c r="Q109" s="24"/>
      <c r="R109" s="26" t="s">
        <v>1</v>
      </c>
      <c r="S109" s="24" t="s">
        <v>44</v>
      </c>
      <c r="T109" s="24" t="s">
        <v>54</v>
      </c>
      <c r="U109" s="24" t="s">
        <v>44</v>
      </c>
      <c r="V109" s="40" t="s">
        <v>44</v>
      </c>
      <c r="W109" s="24" t="s">
        <v>55</v>
      </c>
      <c r="X109" s="24">
        <v>2710199900</v>
      </c>
      <c r="Y109" s="14" t="s">
        <v>44</v>
      </c>
      <c r="Z109" s="24" t="str">
        <f t="shared" si="20"/>
        <v>001B9537</v>
      </c>
      <c r="AA109" s="24" t="str">
        <f t="shared" si="21"/>
        <v>001176</v>
      </c>
      <c r="AB109" s="24" t="str">
        <f t="shared" si="22"/>
        <v>A03Q</v>
      </c>
      <c r="AC109" s="24" t="s">
        <v>319</v>
      </c>
      <c r="AD109" s="24" t="s">
        <v>316</v>
      </c>
      <c r="AE109" s="24" t="s">
        <v>316</v>
      </c>
      <c r="AF109" s="24" t="s">
        <v>317</v>
      </c>
      <c r="AG109" s="24" t="s">
        <v>78</v>
      </c>
      <c r="AH109" s="24" t="str">
        <f t="shared" si="23"/>
        <v>CATENEX S 825  - RED - GRANEL</v>
      </c>
      <c r="AI109" s="24" t="s">
        <v>3016</v>
      </c>
      <c r="AJ109" s="24" t="s">
        <v>6405</v>
      </c>
      <c r="AK109" s="24" t="s">
        <v>3016</v>
      </c>
    </row>
    <row r="110" spans="2:37" s="14" customFormat="1" ht="13" hidden="1" x14ac:dyDescent="0.35">
      <c r="B110" s="24">
        <v>45396801</v>
      </c>
      <c r="C110" s="24" t="str">
        <f t="shared" si="18"/>
        <v>801</v>
      </c>
      <c r="D110" s="24" t="s">
        <v>320</v>
      </c>
      <c r="E110" s="106">
        <v>45396801</v>
      </c>
      <c r="F110" s="24" t="s">
        <v>320</v>
      </c>
      <c r="G110" s="122">
        <f>IF(VLOOKUP(Tabela2[[#This Row],[SKU]],[10]Volume!$A:$E,5,0)&lt;0,0,VLOOKUP(Tabela2[[#This Row],[SKU]],[10]Volume!$A:$E,5,0))</f>
        <v>0</v>
      </c>
      <c r="H110" s="24" t="s">
        <v>46</v>
      </c>
      <c r="I110" s="24" t="s">
        <v>79</v>
      </c>
      <c r="J110" s="24" t="s">
        <v>79</v>
      </c>
      <c r="K110" s="24" t="s">
        <v>145</v>
      </c>
      <c r="L110" s="24" t="s">
        <v>65</v>
      </c>
      <c r="M110" s="24" t="s">
        <v>66</v>
      </c>
      <c r="N110" s="24" t="s">
        <v>67</v>
      </c>
      <c r="O110" s="48">
        <v>45108</v>
      </c>
      <c r="P110" s="24" t="s">
        <v>53</v>
      </c>
      <c r="Q110" s="24"/>
      <c r="R110" s="26" t="s">
        <v>1</v>
      </c>
      <c r="S110" s="24" t="s">
        <v>44</v>
      </c>
      <c r="T110" s="24" t="s">
        <v>54</v>
      </c>
      <c r="U110" s="24" t="s">
        <v>44</v>
      </c>
      <c r="V110" s="40" t="s">
        <v>44</v>
      </c>
      <c r="W110" s="24" t="s">
        <v>55</v>
      </c>
      <c r="X110" s="24">
        <v>2710199900</v>
      </c>
      <c r="Y110" s="14" t="s">
        <v>44</v>
      </c>
      <c r="Z110" s="24" t="str">
        <f t="shared" si="20"/>
        <v>001B7376</v>
      </c>
      <c r="AA110" s="24" t="str">
        <f t="shared" si="21"/>
        <v>001176</v>
      </c>
      <c r="AB110" s="24" t="str">
        <f t="shared" si="22"/>
        <v>A03Q</v>
      </c>
      <c r="AC110" s="24" t="s">
        <v>321</v>
      </c>
      <c r="AD110" s="24" t="s">
        <v>316</v>
      </c>
      <c r="AE110" s="24" t="s">
        <v>316</v>
      </c>
      <c r="AF110" s="24" t="s">
        <v>317</v>
      </c>
      <c r="AG110" s="24" t="s">
        <v>78</v>
      </c>
      <c r="AH110" s="24" t="str">
        <f t="shared" si="23"/>
        <v>CATENEX S 879 GRANEL</v>
      </c>
      <c r="AI110" s="24" t="s">
        <v>3016</v>
      </c>
      <c r="AJ110" s="24" t="s">
        <v>6406</v>
      </c>
      <c r="AK110" s="24" t="s">
        <v>3016</v>
      </c>
    </row>
    <row r="111" spans="2:37" s="14" customFormat="1" ht="13" hidden="1" x14ac:dyDescent="0.35">
      <c r="B111" s="24">
        <v>45389801</v>
      </c>
      <c r="C111" s="24" t="str">
        <f t="shared" si="18"/>
        <v>801</v>
      </c>
      <c r="D111" s="24" t="s">
        <v>322</v>
      </c>
      <c r="E111" s="106">
        <v>45389801</v>
      </c>
      <c r="F111" s="24" t="s">
        <v>322</v>
      </c>
      <c r="G111" s="122">
        <f>IF(VLOOKUP(Tabela2[[#This Row],[SKU]],[10]Volume!$A:$E,5,0)&lt;0,0,VLOOKUP(Tabela2[[#This Row],[SKU]],[10]Volume!$A:$E,5,0))</f>
        <v>0</v>
      </c>
      <c r="H111" s="24" t="s">
        <v>46</v>
      </c>
      <c r="I111" s="24" t="s">
        <v>79</v>
      </c>
      <c r="J111" s="24" t="s">
        <v>79</v>
      </c>
      <c r="K111" s="24" t="s">
        <v>145</v>
      </c>
      <c r="L111" s="24" t="s">
        <v>65</v>
      </c>
      <c r="M111" s="24" t="s">
        <v>66</v>
      </c>
      <c r="N111" s="24" t="s">
        <v>67</v>
      </c>
      <c r="O111" s="48">
        <v>42856</v>
      </c>
      <c r="P111" s="24" t="s">
        <v>53</v>
      </c>
      <c r="Q111" s="24"/>
      <c r="R111" s="26" t="s">
        <v>1</v>
      </c>
      <c r="S111" s="24" t="s">
        <v>44</v>
      </c>
      <c r="T111" s="24" t="s">
        <v>54</v>
      </c>
      <c r="U111" s="24" t="s">
        <v>44</v>
      </c>
      <c r="V111" s="40" t="s">
        <v>44</v>
      </c>
      <c r="W111" s="24" t="s">
        <v>55</v>
      </c>
      <c r="X111" s="24">
        <v>2710199900</v>
      </c>
      <c r="Y111" s="14" t="s">
        <v>44</v>
      </c>
      <c r="Z111" s="24" t="str">
        <f t="shared" si="20"/>
        <v>001B8316</v>
      </c>
      <c r="AA111" s="24" t="str">
        <f t="shared" si="21"/>
        <v>001176</v>
      </c>
      <c r="AB111" s="24" t="str">
        <f t="shared" si="22"/>
        <v>A03Q</v>
      </c>
      <c r="AC111" s="24" t="s">
        <v>323</v>
      </c>
      <c r="AD111" s="24" t="s">
        <v>316</v>
      </c>
      <c r="AE111" s="24" t="s">
        <v>316</v>
      </c>
      <c r="AF111" s="24" t="s">
        <v>317</v>
      </c>
      <c r="AG111" s="24" t="s">
        <v>78</v>
      </c>
      <c r="AH111" s="24" t="str">
        <f t="shared" si="23"/>
        <v>CATENEX T 121 GRANEL</v>
      </c>
      <c r="AI111" s="24" t="s">
        <v>3016</v>
      </c>
      <c r="AJ111" s="24" t="s">
        <v>6407</v>
      </c>
      <c r="AK111" s="24" t="s">
        <v>3016</v>
      </c>
    </row>
    <row r="112" spans="2:37" s="14" customFormat="1" ht="13" hidden="1" x14ac:dyDescent="0.35">
      <c r="B112" s="24">
        <v>45391801</v>
      </c>
      <c r="C112" s="24" t="str">
        <f t="shared" si="18"/>
        <v>801</v>
      </c>
      <c r="D112" s="24" t="s">
        <v>324</v>
      </c>
      <c r="E112" s="106">
        <v>45391801</v>
      </c>
      <c r="F112" s="24" t="s">
        <v>324</v>
      </c>
      <c r="G112" s="122">
        <f>IF(VLOOKUP(Tabela2[[#This Row],[SKU]],[10]Volume!$A:$E,5,0)&lt;0,0,VLOOKUP(Tabela2[[#This Row],[SKU]],[10]Volume!$A:$E,5,0))</f>
        <v>0</v>
      </c>
      <c r="H112" s="24" t="s">
        <v>46</v>
      </c>
      <c r="I112" s="24" t="s">
        <v>79</v>
      </c>
      <c r="J112" s="24" t="s">
        <v>79</v>
      </c>
      <c r="K112" s="24" t="s">
        <v>145</v>
      </c>
      <c r="L112" s="24" t="s">
        <v>65</v>
      </c>
      <c r="M112" s="24" t="s">
        <v>66</v>
      </c>
      <c r="N112" s="24" t="s">
        <v>67</v>
      </c>
      <c r="O112" s="48">
        <v>42856</v>
      </c>
      <c r="P112" s="24" t="s">
        <v>53</v>
      </c>
      <c r="Q112" s="24"/>
      <c r="R112" s="26" t="s">
        <v>1</v>
      </c>
      <c r="S112" s="24" t="s">
        <v>44</v>
      </c>
      <c r="T112" s="24" t="s">
        <v>54</v>
      </c>
      <c r="U112" s="24" t="s">
        <v>44</v>
      </c>
      <c r="V112" s="40" t="s">
        <v>44</v>
      </c>
      <c r="W112" s="24" t="s">
        <v>55</v>
      </c>
      <c r="X112" s="24">
        <v>2710199900</v>
      </c>
      <c r="Y112" s="14" t="s">
        <v>44</v>
      </c>
      <c r="Z112" s="24" t="str">
        <f t="shared" si="20"/>
        <v>001B9540</v>
      </c>
      <c r="AA112" s="24" t="str">
        <f t="shared" si="21"/>
        <v>001176</v>
      </c>
      <c r="AB112" s="24" t="str">
        <f t="shared" si="22"/>
        <v>A03Q</v>
      </c>
      <c r="AC112" s="24" t="s">
        <v>325</v>
      </c>
      <c r="AD112" s="24" t="s">
        <v>316</v>
      </c>
      <c r="AE112" s="24" t="s">
        <v>316</v>
      </c>
      <c r="AF112" s="24" t="s">
        <v>317</v>
      </c>
      <c r="AG112" s="24" t="s">
        <v>78</v>
      </c>
      <c r="AH112" s="24" t="str">
        <f t="shared" si="23"/>
        <v>CATENEX T 129 GRANEL</v>
      </c>
      <c r="AI112" s="24" t="s">
        <v>3016</v>
      </c>
      <c r="AJ112" s="24" t="s">
        <v>6408</v>
      </c>
      <c r="AK112" s="24" t="s">
        <v>3016</v>
      </c>
    </row>
    <row r="113" spans="2:37" s="14" customFormat="1" ht="13" hidden="1" x14ac:dyDescent="0.35">
      <c r="B113" s="24">
        <v>45392801</v>
      </c>
      <c r="C113" s="24" t="str">
        <f t="shared" si="18"/>
        <v>801</v>
      </c>
      <c r="D113" s="24" t="s">
        <v>326</v>
      </c>
      <c r="E113" s="106">
        <v>45392801</v>
      </c>
      <c r="F113" s="24" t="s">
        <v>326</v>
      </c>
      <c r="G113" s="122">
        <f>IF(VLOOKUP(Tabela2[[#This Row],[SKU]],[10]Volume!$A:$E,5,0)&lt;0,0,VLOOKUP(Tabela2[[#This Row],[SKU]],[10]Volume!$A:$E,5,0))</f>
        <v>0</v>
      </c>
      <c r="H113" s="24" t="s">
        <v>46</v>
      </c>
      <c r="I113" s="24" t="s">
        <v>79</v>
      </c>
      <c r="J113" s="24" t="s">
        <v>79</v>
      </c>
      <c r="K113" s="24" t="s">
        <v>145</v>
      </c>
      <c r="L113" s="24" t="s">
        <v>65</v>
      </c>
      <c r="M113" s="24" t="s">
        <v>66</v>
      </c>
      <c r="N113" s="24" t="s">
        <v>67</v>
      </c>
      <c r="O113" s="48">
        <v>42856</v>
      </c>
      <c r="P113" s="24" t="s">
        <v>53</v>
      </c>
      <c r="Q113" s="24"/>
      <c r="R113" s="26" t="s">
        <v>1</v>
      </c>
      <c r="S113" s="24" t="s">
        <v>44</v>
      </c>
      <c r="T113" s="24" t="s">
        <v>54</v>
      </c>
      <c r="U113" s="24" t="s">
        <v>44</v>
      </c>
      <c r="V113" s="40" t="s">
        <v>44</v>
      </c>
      <c r="W113" s="24" t="s">
        <v>55</v>
      </c>
      <c r="X113" s="24">
        <v>2710199900</v>
      </c>
      <c r="Y113" s="14" t="s">
        <v>44</v>
      </c>
      <c r="Z113" s="24" t="str">
        <f t="shared" si="20"/>
        <v>001B8317</v>
      </c>
      <c r="AA113" s="24" t="str">
        <f t="shared" si="21"/>
        <v>001176</v>
      </c>
      <c r="AB113" s="24" t="str">
        <f t="shared" si="22"/>
        <v>A03Q</v>
      </c>
      <c r="AC113" s="24" t="s">
        <v>327</v>
      </c>
      <c r="AD113" s="24" t="s">
        <v>316</v>
      </c>
      <c r="AE113" s="24" t="s">
        <v>316</v>
      </c>
      <c r="AF113" s="24" t="s">
        <v>317</v>
      </c>
      <c r="AG113" s="24" t="s">
        <v>78</v>
      </c>
      <c r="AH113" s="24" t="str">
        <f t="shared" si="23"/>
        <v>CATENEX T 145 GRANEL</v>
      </c>
      <c r="AI113" s="24" t="s">
        <v>3016</v>
      </c>
      <c r="AJ113" s="24" t="s">
        <v>6409</v>
      </c>
      <c r="AK113" s="24" t="s">
        <v>3016</v>
      </c>
    </row>
    <row r="114" spans="2:37" s="14" customFormat="1" ht="13" hidden="1" x14ac:dyDescent="0.35">
      <c r="B114" s="24">
        <v>45247860</v>
      </c>
      <c r="C114" s="24" t="str">
        <f t="shared" si="18"/>
        <v>860</v>
      </c>
      <c r="D114" s="24" t="s">
        <v>341</v>
      </c>
      <c r="E114" s="106" t="s">
        <v>44</v>
      </c>
      <c r="F114" s="24" t="s">
        <v>45</v>
      </c>
      <c r="G114" s="122">
        <f>IF(VLOOKUP(Tabela2[[#This Row],[SKU]],[10]Volume!$A:$E,5,0)&lt;0,0,VLOOKUP(Tabela2[[#This Row],[SKU]],[10]Volume!$A:$E,5,0))</f>
        <v>9701.8774999999987</v>
      </c>
      <c r="H114" s="24" t="s">
        <v>46</v>
      </c>
      <c r="I114" s="24" t="s">
        <v>163</v>
      </c>
      <c r="J114" s="24" t="s">
        <v>164</v>
      </c>
      <c r="K114" s="24" t="s">
        <v>145</v>
      </c>
      <c r="L114" s="24" t="s">
        <v>65</v>
      </c>
      <c r="M114" s="24" t="s">
        <v>51</v>
      </c>
      <c r="N114" s="24" t="s">
        <v>67</v>
      </c>
      <c r="O114" s="48">
        <v>40807</v>
      </c>
      <c r="P114" s="24" t="s">
        <v>53</v>
      </c>
      <c r="Q114" s="24"/>
      <c r="R114" s="26" t="s">
        <v>1</v>
      </c>
      <c r="S114" s="24"/>
      <c r="T114" s="24" t="s">
        <v>342</v>
      </c>
      <c r="U114" s="24" t="s">
        <v>44</v>
      </c>
      <c r="V114" s="40" t="s">
        <v>44</v>
      </c>
      <c r="W114" s="24" t="s">
        <v>55</v>
      </c>
      <c r="X114" s="24">
        <v>2710193200</v>
      </c>
      <c r="Y114" s="14" t="s">
        <v>56</v>
      </c>
      <c r="Z114" s="24" t="str">
        <f t="shared" ref="Z114:Z125" si="24">LEFT(AC114,8)</f>
        <v>001D7779</v>
      </c>
      <c r="AA114" s="24" t="str">
        <f>LEFT(RIGHT(AC114,10),6)</f>
        <v>002VNA</v>
      </c>
      <c r="AB114" s="24" t="str">
        <f>RIGHT(AC114,4)</f>
        <v>A246</v>
      </c>
      <c r="AC114" s="24" t="s">
        <v>343</v>
      </c>
      <c r="AD114" s="24" t="s">
        <v>344</v>
      </c>
      <c r="AE114" s="24" t="s">
        <v>345</v>
      </c>
      <c r="AF114" s="24" t="s">
        <v>59</v>
      </c>
      <c r="AG114" s="24" t="s">
        <v>78</v>
      </c>
      <c r="AH114" s="24" t="str">
        <f t="shared" ref="AH114:AH129" si="25">F114</f>
        <v>IMPORTADO</v>
      </c>
      <c r="AI114" s="24" t="s">
        <v>3016</v>
      </c>
      <c r="AJ114" s="24" t="s">
        <v>6414</v>
      </c>
      <c r="AK114" s="24" t="s">
        <v>3016</v>
      </c>
    </row>
    <row r="115" spans="2:37" s="14" customFormat="1" ht="13" hidden="1" x14ac:dyDescent="0.35">
      <c r="B115" s="24">
        <v>45248860</v>
      </c>
      <c r="C115" s="24" t="str">
        <f t="shared" si="18"/>
        <v>860</v>
      </c>
      <c r="D115" s="24" t="s">
        <v>346</v>
      </c>
      <c r="E115" s="106" t="s">
        <v>44</v>
      </c>
      <c r="F115" s="24" t="s">
        <v>45</v>
      </c>
      <c r="G115" s="122">
        <f>IF(VLOOKUP(Tabela2[[#This Row],[SKU]],[10]Volume!$A:$E,5,0)&lt;0,0,VLOOKUP(Tabela2[[#This Row],[SKU]],[10]Volume!$A:$E,5,0))</f>
        <v>1326.5832499999997</v>
      </c>
      <c r="H115" s="24" t="s">
        <v>46</v>
      </c>
      <c r="I115" s="24" t="s">
        <v>163</v>
      </c>
      <c r="J115" s="24" t="s">
        <v>164</v>
      </c>
      <c r="K115" s="24" t="s">
        <v>145</v>
      </c>
      <c r="L115" s="24" t="s">
        <v>65</v>
      </c>
      <c r="M115" s="24" t="s">
        <v>51</v>
      </c>
      <c r="N115" s="24" t="s">
        <v>67</v>
      </c>
      <c r="O115" s="48">
        <v>40812</v>
      </c>
      <c r="P115" s="24" t="s">
        <v>92</v>
      </c>
      <c r="Q115" s="24"/>
      <c r="R115" s="26" t="s">
        <v>1</v>
      </c>
      <c r="S115" s="24"/>
      <c r="T115" s="24" t="s">
        <v>347</v>
      </c>
      <c r="U115" s="24" t="s">
        <v>44</v>
      </c>
      <c r="V115" s="40" t="s">
        <v>44</v>
      </c>
      <c r="W115" s="24" t="s">
        <v>55</v>
      </c>
      <c r="X115" s="24">
        <v>3403990000</v>
      </c>
      <c r="Y115" s="14" t="s">
        <v>56</v>
      </c>
      <c r="Z115" s="24" t="str">
        <f t="shared" si="24"/>
        <v>001D7789</v>
      </c>
      <c r="AA115" s="24" t="str">
        <f>LEFT(RIGHT(AC115,10),6)</f>
        <v>002VNF</v>
      </c>
      <c r="AB115" s="24" t="str">
        <f>RIGHT(AC115,4)</f>
        <v>A246</v>
      </c>
      <c r="AC115" s="24" t="s">
        <v>348</v>
      </c>
      <c r="AD115" s="24" t="s">
        <v>344</v>
      </c>
      <c r="AE115" s="24" t="s">
        <v>349</v>
      </c>
      <c r="AF115" s="24" t="s">
        <v>59</v>
      </c>
      <c r="AG115" s="24" t="s">
        <v>110</v>
      </c>
      <c r="AH115" s="24" t="str">
        <f t="shared" si="25"/>
        <v>IMPORTADO</v>
      </c>
      <c r="AI115" s="24" t="s">
        <v>3016</v>
      </c>
      <c r="AJ115" s="24" t="s">
        <v>6415</v>
      </c>
      <c r="AK115" s="24" t="s">
        <v>3016</v>
      </c>
    </row>
    <row r="116" spans="2:37" s="14" customFormat="1" ht="13" hidden="1" x14ac:dyDescent="0.35">
      <c r="B116" s="24">
        <v>40135860</v>
      </c>
      <c r="C116" s="24" t="str">
        <f t="shared" si="18"/>
        <v>860</v>
      </c>
      <c r="D116" s="24" t="s">
        <v>350</v>
      </c>
      <c r="E116" s="106" t="s">
        <v>44</v>
      </c>
      <c r="F116" s="24" t="s">
        <v>45</v>
      </c>
      <c r="G116" s="122">
        <f>IF(VLOOKUP(Tabela2[[#This Row],[SKU]],[10]Volume!$A:$E,5,0)&lt;0,0,VLOOKUP(Tabela2[[#This Row],[SKU]],[10]Volume!$A:$E,5,0))</f>
        <v>19621.552249999997</v>
      </c>
      <c r="H116" s="24" t="s">
        <v>46</v>
      </c>
      <c r="I116" s="24" t="s">
        <v>163</v>
      </c>
      <c r="J116" s="24" t="s">
        <v>164</v>
      </c>
      <c r="K116" s="24" t="s">
        <v>145</v>
      </c>
      <c r="L116" s="24" t="s">
        <v>65</v>
      </c>
      <c r="M116" s="24" t="s">
        <v>51</v>
      </c>
      <c r="N116" s="24" t="s">
        <v>67</v>
      </c>
      <c r="O116" s="48">
        <v>44062</v>
      </c>
      <c r="P116" s="24" t="s">
        <v>92</v>
      </c>
      <c r="Q116" s="24"/>
      <c r="R116" s="26" t="s">
        <v>1</v>
      </c>
      <c r="S116" s="24" t="s">
        <v>132</v>
      </c>
      <c r="T116" s="24" t="s">
        <v>132</v>
      </c>
      <c r="U116" s="24" t="s">
        <v>44</v>
      </c>
      <c r="V116" s="40" t="s">
        <v>44</v>
      </c>
      <c r="W116" s="24" t="s">
        <v>55</v>
      </c>
      <c r="X116" s="24">
        <v>3403990000</v>
      </c>
      <c r="Y116" s="14" t="s">
        <v>56</v>
      </c>
      <c r="Z116" s="24" t="str">
        <f t="shared" si="24"/>
        <v>001D7786</v>
      </c>
      <c r="AA116" s="24" t="s">
        <v>351</v>
      </c>
      <c r="AB116" s="24"/>
      <c r="AC116" s="24" t="s">
        <v>352</v>
      </c>
      <c r="AD116" s="24" t="s">
        <v>344</v>
      </c>
      <c r="AE116" s="24" t="s">
        <v>349</v>
      </c>
      <c r="AF116" s="24" t="s">
        <v>59</v>
      </c>
      <c r="AG116" s="24" t="s">
        <v>110</v>
      </c>
      <c r="AH116" s="24" t="str">
        <f t="shared" si="25"/>
        <v>IMPORTADO</v>
      </c>
      <c r="AI116" s="24" t="s">
        <v>3016</v>
      </c>
      <c r="AJ116" s="24" t="s">
        <v>6724</v>
      </c>
      <c r="AK116" s="24" t="s">
        <v>3016</v>
      </c>
    </row>
    <row r="117" spans="2:37" s="14" customFormat="1" ht="13" hidden="1" x14ac:dyDescent="0.35">
      <c r="B117" s="24">
        <v>40135849</v>
      </c>
      <c r="C117" s="24" t="str">
        <f t="shared" si="18"/>
        <v>849</v>
      </c>
      <c r="D117" s="24" t="s">
        <v>353</v>
      </c>
      <c r="E117" s="106" t="s">
        <v>44</v>
      </c>
      <c r="F117" s="24" t="s">
        <v>45</v>
      </c>
      <c r="G117" s="122">
        <f>IF(VLOOKUP(Tabela2[[#This Row],[SKU]],[10]Volume!$A:$E,5,0)&lt;0,0,VLOOKUP(Tabela2[[#This Row],[SKU]],[10]Volume!$A:$E,5,0))</f>
        <v>8779.0140560747695</v>
      </c>
      <c r="H117" s="24" t="s">
        <v>46</v>
      </c>
      <c r="I117" s="24" t="s">
        <v>47</v>
      </c>
      <c r="J117" s="24" t="s">
        <v>48</v>
      </c>
      <c r="K117" s="24" t="s">
        <v>145</v>
      </c>
      <c r="L117" s="24" t="s">
        <v>65</v>
      </c>
      <c r="M117" s="24" t="s">
        <v>51</v>
      </c>
      <c r="N117" s="24" t="s">
        <v>67</v>
      </c>
      <c r="O117" s="48">
        <v>44062</v>
      </c>
      <c r="P117" s="24" t="s">
        <v>92</v>
      </c>
      <c r="Q117" s="24"/>
      <c r="R117" s="26" t="s">
        <v>1</v>
      </c>
      <c r="S117" s="24" t="s">
        <v>132</v>
      </c>
      <c r="T117" s="24" t="s">
        <v>132</v>
      </c>
      <c r="U117" s="24" t="s">
        <v>44</v>
      </c>
      <c r="V117" s="40" t="s">
        <v>44</v>
      </c>
      <c r="W117" s="24" t="s">
        <v>55</v>
      </c>
      <c r="X117" s="24">
        <v>3403990000</v>
      </c>
      <c r="Y117" s="14" t="s">
        <v>56</v>
      </c>
      <c r="Z117" s="24" t="str">
        <f t="shared" si="24"/>
        <v>001D7786</v>
      </c>
      <c r="AA117" s="24" t="s">
        <v>354</v>
      </c>
      <c r="AB117" s="24"/>
      <c r="AC117" s="24" t="s">
        <v>355</v>
      </c>
      <c r="AD117" s="24" t="s">
        <v>344</v>
      </c>
      <c r="AE117" s="24" t="s">
        <v>349</v>
      </c>
      <c r="AF117" s="24" t="s">
        <v>59</v>
      </c>
      <c r="AG117" s="24" t="s">
        <v>110</v>
      </c>
      <c r="AH117" s="24" t="str">
        <f t="shared" si="25"/>
        <v>IMPORTADO</v>
      </c>
      <c r="AI117" s="24" t="s">
        <v>3016</v>
      </c>
      <c r="AJ117" s="24" t="s">
        <v>6724</v>
      </c>
      <c r="AK117" s="24" t="s">
        <v>3016</v>
      </c>
    </row>
    <row r="118" spans="2:37" s="14" customFormat="1" ht="13" hidden="1" x14ac:dyDescent="0.35">
      <c r="B118" s="24">
        <v>45250860</v>
      </c>
      <c r="C118" s="24" t="str">
        <f t="shared" si="18"/>
        <v>860</v>
      </c>
      <c r="D118" s="24" t="s">
        <v>356</v>
      </c>
      <c r="E118" s="106" t="s">
        <v>44</v>
      </c>
      <c r="F118" s="24" t="s">
        <v>45</v>
      </c>
      <c r="G118" s="122">
        <f>IF(VLOOKUP(Tabela2[[#This Row],[SKU]],[10]Volume!$A:$E,5,0)&lt;0,0,VLOOKUP(Tabela2[[#This Row],[SKU]],[10]Volume!$A:$E,5,0))</f>
        <v>6593.316749999999</v>
      </c>
      <c r="H118" s="24" t="s">
        <v>46</v>
      </c>
      <c r="I118" s="24" t="s">
        <v>163</v>
      </c>
      <c r="J118" s="24" t="s">
        <v>164</v>
      </c>
      <c r="K118" s="24" t="s">
        <v>145</v>
      </c>
      <c r="L118" s="24" t="s">
        <v>65</v>
      </c>
      <c r="M118" s="24" t="s">
        <v>51</v>
      </c>
      <c r="N118" s="24" t="s">
        <v>67</v>
      </c>
      <c r="O118" s="48">
        <v>40974</v>
      </c>
      <c r="P118" s="24" t="s">
        <v>92</v>
      </c>
      <c r="Q118" s="24"/>
      <c r="R118" s="26" t="s">
        <v>1</v>
      </c>
      <c r="S118" s="24"/>
      <c r="T118" s="24" t="s">
        <v>357</v>
      </c>
      <c r="U118" s="24" t="s">
        <v>44</v>
      </c>
      <c r="V118" s="40" t="s">
        <v>44</v>
      </c>
      <c r="W118" s="24" t="s">
        <v>55</v>
      </c>
      <c r="X118" s="24">
        <v>3403990000</v>
      </c>
      <c r="Y118" s="14" t="s">
        <v>56</v>
      </c>
      <c r="Z118" s="24" t="str">
        <f t="shared" si="24"/>
        <v>001D7787</v>
      </c>
      <c r="AA118" s="24" t="str">
        <f>LEFT(RIGHT(AC118,10),6)</f>
        <v>002VNF</v>
      </c>
      <c r="AB118" s="24" t="str">
        <f>RIGHT(AC118,4)</f>
        <v>A246</v>
      </c>
      <c r="AC118" s="24" t="s">
        <v>358</v>
      </c>
      <c r="AD118" s="24" t="s">
        <v>344</v>
      </c>
      <c r="AE118" s="24" t="s">
        <v>349</v>
      </c>
      <c r="AF118" s="24" t="s">
        <v>59</v>
      </c>
      <c r="AG118" s="24" t="s">
        <v>110</v>
      </c>
      <c r="AH118" s="24" t="str">
        <f t="shared" si="25"/>
        <v>IMPORTADO</v>
      </c>
      <c r="AI118" s="24" t="s">
        <v>3016</v>
      </c>
      <c r="AJ118" s="24" t="s">
        <v>6416</v>
      </c>
      <c r="AK118" s="24" t="s">
        <v>3016</v>
      </c>
    </row>
    <row r="119" spans="2:37" s="14" customFormat="1" ht="13" hidden="1" x14ac:dyDescent="0.35">
      <c r="B119" s="24">
        <v>40133849</v>
      </c>
      <c r="C119" s="24" t="str">
        <f t="shared" si="18"/>
        <v>849</v>
      </c>
      <c r="D119" s="24" t="s">
        <v>359</v>
      </c>
      <c r="E119" s="106" t="s">
        <v>44</v>
      </c>
      <c r="F119" s="24" t="s">
        <v>45</v>
      </c>
      <c r="G119" s="122">
        <f>IF(VLOOKUP(Tabela2[[#This Row],[SKU]],[10]Volume!$A:$E,5,0)&lt;0,0,VLOOKUP(Tabela2[[#This Row],[SKU]],[10]Volume!$A:$E,5,0))</f>
        <v>44493.639420560765</v>
      </c>
      <c r="H119" s="24" t="s">
        <v>46</v>
      </c>
      <c r="I119" s="24" t="s">
        <v>47</v>
      </c>
      <c r="J119" s="24" t="s">
        <v>48</v>
      </c>
      <c r="K119" s="24" t="s">
        <v>145</v>
      </c>
      <c r="L119" s="24" t="s">
        <v>65</v>
      </c>
      <c r="M119" s="24" t="s">
        <v>51</v>
      </c>
      <c r="N119" s="24" t="s">
        <v>67</v>
      </c>
      <c r="O119" s="48">
        <v>44044</v>
      </c>
      <c r="P119" s="24" t="s">
        <v>92</v>
      </c>
      <c r="Q119" s="24"/>
      <c r="R119" s="26" t="s">
        <v>1</v>
      </c>
      <c r="S119" s="24" t="s">
        <v>132</v>
      </c>
      <c r="T119" s="24" t="s">
        <v>132</v>
      </c>
      <c r="U119" s="24" t="s">
        <v>44</v>
      </c>
      <c r="V119" s="40" t="s">
        <v>44</v>
      </c>
      <c r="W119" s="24" t="s">
        <v>55</v>
      </c>
      <c r="X119" s="24">
        <v>3403990000</v>
      </c>
      <c r="Y119" s="14" t="s">
        <v>56</v>
      </c>
      <c r="Z119" s="24" t="str">
        <f t="shared" si="24"/>
        <v>001D7787</v>
      </c>
      <c r="AA119" s="24" t="s">
        <v>360</v>
      </c>
      <c r="AB119" s="24"/>
      <c r="AC119" s="24" t="s">
        <v>361</v>
      </c>
      <c r="AD119" s="24" t="s">
        <v>344</v>
      </c>
      <c r="AE119" s="24" t="s">
        <v>349</v>
      </c>
      <c r="AF119" s="24" t="s">
        <v>59</v>
      </c>
      <c r="AG119" s="24" t="s">
        <v>110</v>
      </c>
      <c r="AH119" s="24" t="str">
        <f t="shared" si="25"/>
        <v>IMPORTADO</v>
      </c>
      <c r="AI119" s="24" t="s">
        <v>3016</v>
      </c>
      <c r="AJ119" s="24" t="s">
        <v>6417</v>
      </c>
      <c r="AK119" s="24" t="s">
        <v>3016</v>
      </c>
    </row>
    <row r="120" spans="2:37" s="14" customFormat="1" ht="13" hidden="1" x14ac:dyDescent="0.35">
      <c r="B120" s="24">
        <v>44162935</v>
      </c>
      <c r="C120" s="24" t="str">
        <f t="shared" si="18"/>
        <v>935</v>
      </c>
      <c r="D120" s="24" t="s">
        <v>362</v>
      </c>
      <c r="E120" s="106" t="s">
        <v>44</v>
      </c>
      <c r="F120" s="24" t="s">
        <v>45</v>
      </c>
      <c r="G120" s="122">
        <f>IF(VLOOKUP(Tabela2[[#This Row],[SKU]],[10]Volume!$A:$E,5,0)&lt;0,0,VLOOKUP(Tabela2[[#This Row],[SKU]],[10]Volume!$A:$E,5,0))</f>
        <v>0</v>
      </c>
      <c r="H120" s="24" t="s">
        <v>46</v>
      </c>
      <c r="I120" s="24" t="s">
        <v>363</v>
      </c>
      <c r="J120" s="24" t="s">
        <v>364</v>
      </c>
      <c r="K120" s="24" t="s">
        <v>49</v>
      </c>
      <c r="L120" s="24" t="s">
        <v>365</v>
      </c>
      <c r="M120" s="24" t="s">
        <v>51</v>
      </c>
      <c r="N120" s="24" t="s">
        <v>52</v>
      </c>
      <c r="O120" s="48">
        <v>40899</v>
      </c>
      <c r="P120" s="24" t="s">
        <v>53</v>
      </c>
      <c r="Q120" s="24"/>
      <c r="R120" s="26" t="s">
        <v>1</v>
      </c>
      <c r="S120" s="24" t="s">
        <v>132</v>
      </c>
      <c r="T120" s="24" t="s">
        <v>132</v>
      </c>
      <c r="U120" s="24" t="s">
        <v>44</v>
      </c>
      <c r="V120" s="40" t="s">
        <v>44</v>
      </c>
      <c r="W120" s="24" t="s">
        <v>55</v>
      </c>
      <c r="X120" s="24">
        <v>3819000000</v>
      </c>
      <c r="Y120" s="14" t="s">
        <v>56</v>
      </c>
      <c r="Z120" s="24" t="str">
        <f t="shared" si="24"/>
        <v>001B0524</v>
      </c>
      <c r="AA120" s="24" t="s">
        <v>366</v>
      </c>
      <c r="AB120" s="24"/>
      <c r="AC120" s="24" t="s">
        <v>367</v>
      </c>
      <c r="AD120" s="24" t="s">
        <v>365</v>
      </c>
      <c r="AE120" s="24" t="s">
        <v>368</v>
      </c>
      <c r="AF120" s="24" t="s">
        <v>369</v>
      </c>
      <c r="AG120" s="24" t="s">
        <v>370</v>
      </c>
      <c r="AH120" s="24" t="str">
        <f t="shared" si="25"/>
        <v>IMPORTADO</v>
      </c>
      <c r="AI120" s="24" t="s">
        <v>3016</v>
      </c>
      <c r="AJ120" s="24" t="s">
        <v>368</v>
      </c>
      <c r="AK120" s="24" t="s">
        <v>3016</v>
      </c>
    </row>
    <row r="121" spans="2:37" s="14" customFormat="1" ht="13" hidden="1" x14ac:dyDescent="0.35">
      <c r="B121" s="24">
        <v>44164849</v>
      </c>
      <c r="C121" s="24" t="str">
        <f t="shared" si="18"/>
        <v>849</v>
      </c>
      <c r="D121" s="24" t="s">
        <v>371</v>
      </c>
      <c r="E121" s="106" t="s">
        <v>44</v>
      </c>
      <c r="F121" s="24" t="s">
        <v>45</v>
      </c>
      <c r="G121" s="122">
        <f>IF(VLOOKUP(Tabela2[[#This Row],[SKU]],[10]Volume!$A:$E,5,0)&lt;0,0,VLOOKUP(Tabela2[[#This Row],[SKU]],[10]Volume!$A:$E,5,0))</f>
        <v>15363.274598130847</v>
      </c>
      <c r="H121" s="24" t="s">
        <v>46</v>
      </c>
      <c r="I121" s="24" t="s">
        <v>372</v>
      </c>
      <c r="J121" s="24" t="s">
        <v>48</v>
      </c>
      <c r="K121" s="24" t="s">
        <v>49</v>
      </c>
      <c r="L121" s="24" t="s">
        <v>365</v>
      </c>
      <c r="M121" s="24" t="s">
        <v>51</v>
      </c>
      <c r="N121" s="24" t="s">
        <v>52</v>
      </c>
      <c r="O121" s="48">
        <v>45017</v>
      </c>
      <c r="P121" s="24" t="s">
        <v>53</v>
      </c>
      <c r="Q121" s="24"/>
      <c r="R121" s="26" t="s">
        <v>1</v>
      </c>
      <c r="S121" s="24" t="s">
        <v>373</v>
      </c>
      <c r="T121" s="24" t="s">
        <v>54</v>
      </c>
      <c r="U121" s="24" t="s">
        <v>44</v>
      </c>
      <c r="V121" s="40" t="s">
        <v>44</v>
      </c>
      <c r="W121" s="24" t="s">
        <v>55</v>
      </c>
      <c r="X121" s="24">
        <v>2710199200</v>
      </c>
      <c r="Y121" s="14" t="s">
        <v>56</v>
      </c>
      <c r="Z121" s="24" t="str">
        <f t="shared" si="24"/>
        <v>001G6106</v>
      </c>
      <c r="AA121" s="24" t="str">
        <f>LEFT(RIGHT(AC121,10),6)</f>
        <v>002WF4</v>
      </c>
      <c r="AB121" s="24" t="str">
        <f>RIGHT(AC121,4)</f>
        <v>A758</v>
      </c>
      <c r="AC121" s="24" t="s">
        <v>374</v>
      </c>
      <c r="AD121" s="24" t="s">
        <v>365</v>
      </c>
      <c r="AE121" s="24" t="s">
        <v>375</v>
      </c>
      <c r="AF121" s="24" t="s">
        <v>369</v>
      </c>
      <c r="AG121" s="24" t="s">
        <v>370</v>
      </c>
      <c r="AH121" s="24" t="str">
        <f t="shared" si="25"/>
        <v>IMPORTADO</v>
      </c>
      <c r="AI121" s="24" t="s">
        <v>3016</v>
      </c>
      <c r="AJ121" s="24" t="s">
        <v>375</v>
      </c>
      <c r="AK121" s="24" t="s">
        <v>3016</v>
      </c>
    </row>
    <row r="122" spans="2:37" s="14" customFormat="1" ht="13" hidden="1" x14ac:dyDescent="0.35">
      <c r="B122" s="24">
        <v>44164979</v>
      </c>
      <c r="C122" s="24" t="str">
        <f t="shared" si="18"/>
        <v>979</v>
      </c>
      <c r="D122" s="24" t="s">
        <v>376</v>
      </c>
      <c r="E122" s="106" t="s">
        <v>44</v>
      </c>
      <c r="F122" s="24" t="s">
        <v>45</v>
      </c>
      <c r="G122" s="122">
        <f>IF(VLOOKUP(Tabela2[[#This Row],[SKU]],[10]Volume!$A:$E,5,0)&lt;0,0,VLOOKUP(Tabela2[[#This Row],[SKU]],[10]Volume!$A:$E,5,0))</f>
        <v>10838.625</v>
      </c>
      <c r="H122" s="24" t="s">
        <v>46</v>
      </c>
      <c r="I122" s="24" t="s">
        <v>377</v>
      </c>
      <c r="J122" s="24" t="s">
        <v>86</v>
      </c>
      <c r="K122" s="24" t="s">
        <v>49</v>
      </c>
      <c r="L122" s="24" t="s">
        <v>365</v>
      </c>
      <c r="M122" s="24" t="s">
        <v>51</v>
      </c>
      <c r="N122" s="24" t="s">
        <v>52</v>
      </c>
      <c r="O122" s="48">
        <v>44986</v>
      </c>
      <c r="P122" s="24" t="s">
        <v>53</v>
      </c>
      <c r="Q122" s="24"/>
      <c r="R122" s="28" t="s">
        <v>6</v>
      </c>
      <c r="S122" s="24" t="s">
        <v>378</v>
      </c>
      <c r="T122" s="24" t="s">
        <v>54</v>
      </c>
      <c r="U122" s="24" t="s">
        <v>44</v>
      </c>
      <c r="V122" s="40" t="s">
        <v>44</v>
      </c>
      <c r="W122" s="24" t="s">
        <v>55</v>
      </c>
      <c r="X122" s="24">
        <v>2710199200</v>
      </c>
      <c r="Y122" s="14" t="s">
        <v>56</v>
      </c>
      <c r="Z122" s="24" t="str">
        <f t="shared" si="24"/>
        <v>001G6106</v>
      </c>
      <c r="AA122" s="24" t="str">
        <f>LEFT(RIGHT(AC122,10),6)</f>
        <v>002X4L</v>
      </c>
      <c r="AB122" s="24" t="str">
        <f>RIGHT(AC122,4)</f>
        <v>A309</v>
      </c>
      <c r="AC122" s="24" t="s">
        <v>379</v>
      </c>
      <c r="AD122" s="24" t="s">
        <v>365</v>
      </c>
      <c r="AE122" s="24" t="s">
        <v>375</v>
      </c>
      <c r="AF122" s="24" t="s">
        <v>369</v>
      </c>
      <c r="AG122" s="24" t="s">
        <v>370</v>
      </c>
      <c r="AH122" s="24" t="str">
        <f t="shared" si="25"/>
        <v>IMPORTADO</v>
      </c>
      <c r="AI122" s="24" t="s">
        <v>3016</v>
      </c>
      <c r="AJ122" s="24" t="s">
        <v>375</v>
      </c>
      <c r="AK122" s="24" t="s">
        <v>3016</v>
      </c>
    </row>
    <row r="123" spans="2:37" s="14" customFormat="1" ht="13" hidden="1" x14ac:dyDescent="0.35">
      <c r="B123" s="24">
        <v>44164935</v>
      </c>
      <c r="C123" s="24" t="str">
        <f t="shared" si="18"/>
        <v>935</v>
      </c>
      <c r="D123" s="24" t="s">
        <v>380</v>
      </c>
      <c r="E123" s="106" t="s">
        <v>44</v>
      </c>
      <c r="F123" s="24" t="s">
        <v>45</v>
      </c>
      <c r="G123" s="122">
        <f>IF(VLOOKUP(Tabela2[[#This Row],[SKU]],[10]Volume!$A:$E,5,0)&lt;0,0,VLOOKUP(Tabela2[[#This Row],[SKU]],[10]Volume!$A:$E,5,0))</f>
        <v>3768</v>
      </c>
      <c r="H123" s="24" t="s">
        <v>46</v>
      </c>
      <c r="I123" s="24" t="s">
        <v>363</v>
      </c>
      <c r="J123" s="24" t="s">
        <v>364</v>
      </c>
      <c r="K123" s="24" t="s">
        <v>49</v>
      </c>
      <c r="L123" s="24" t="s">
        <v>365</v>
      </c>
      <c r="M123" s="24" t="s">
        <v>51</v>
      </c>
      <c r="N123" s="24" t="s">
        <v>52</v>
      </c>
      <c r="O123" s="48">
        <v>41765</v>
      </c>
      <c r="P123" s="24" t="s">
        <v>53</v>
      </c>
      <c r="Q123" s="24"/>
      <c r="R123" s="26" t="s">
        <v>1</v>
      </c>
      <c r="S123" s="24" t="s">
        <v>132</v>
      </c>
      <c r="T123" s="24" t="s">
        <v>132</v>
      </c>
      <c r="U123" s="24" t="s">
        <v>44</v>
      </c>
      <c r="V123" s="40" t="s">
        <v>44</v>
      </c>
      <c r="W123" s="24" t="s">
        <v>55</v>
      </c>
      <c r="X123" s="24">
        <v>2710193200</v>
      </c>
      <c r="Y123" s="14" t="s">
        <v>56</v>
      </c>
      <c r="Z123" s="24" t="str">
        <f t="shared" si="24"/>
        <v>001E1692</v>
      </c>
      <c r="AA123" s="24" t="s">
        <v>366</v>
      </c>
      <c r="AB123" s="24"/>
      <c r="AC123" s="96" t="s">
        <v>381</v>
      </c>
      <c r="AD123" s="24" t="s">
        <v>365</v>
      </c>
      <c r="AE123" s="24" t="s">
        <v>375</v>
      </c>
      <c r="AF123" s="24" t="s">
        <v>369</v>
      </c>
      <c r="AG123" s="24" t="s">
        <v>370</v>
      </c>
      <c r="AH123" s="24" t="str">
        <f t="shared" si="25"/>
        <v>IMPORTADO</v>
      </c>
      <c r="AI123" s="24" t="s">
        <v>3016</v>
      </c>
      <c r="AJ123" s="24" t="s">
        <v>375</v>
      </c>
      <c r="AK123" s="24" t="s">
        <v>3016</v>
      </c>
    </row>
    <row r="124" spans="2:37" s="14" customFormat="1" ht="13" hidden="1" x14ac:dyDescent="0.35">
      <c r="B124" s="24">
        <v>44164801</v>
      </c>
      <c r="C124" s="24" t="str">
        <f t="shared" si="18"/>
        <v>801</v>
      </c>
      <c r="D124" s="24" t="s">
        <v>382</v>
      </c>
      <c r="E124" s="106" t="s">
        <v>44</v>
      </c>
      <c r="F124" s="24" t="s">
        <v>45</v>
      </c>
      <c r="G124" s="122">
        <f>IF(VLOOKUP(Tabela2[[#This Row],[SKU]],[10]Volume!$A:$E,5,0)&lt;0,0,VLOOKUP(Tabela2[[#This Row],[SKU]],[10]Volume!$A:$E,5,0))</f>
        <v>142.47109499999999</v>
      </c>
      <c r="H124" s="24" t="s">
        <v>46</v>
      </c>
      <c r="I124" s="24" t="s">
        <v>79</v>
      </c>
      <c r="J124" s="24" t="s">
        <v>79</v>
      </c>
      <c r="K124" s="24" t="s">
        <v>49</v>
      </c>
      <c r="L124" s="24" t="s">
        <v>365</v>
      </c>
      <c r="M124" s="24" t="s">
        <v>51</v>
      </c>
      <c r="N124" s="24" t="s">
        <v>52</v>
      </c>
      <c r="O124" s="48">
        <v>45047</v>
      </c>
      <c r="P124" s="24" t="s">
        <v>53</v>
      </c>
      <c r="Q124" s="24"/>
      <c r="R124" s="26" t="s">
        <v>1</v>
      </c>
      <c r="S124" s="24" t="s">
        <v>44</v>
      </c>
      <c r="T124" s="24" t="s">
        <v>54</v>
      </c>
      <c r="U124" s="24" t="s">
        <v>44</v>
      </c>
      <c r="V124" s="40" t="s">
        <v>44</v>
      </c>
      <c r="W124" s="24" t="s">
        <v>55</v>
      </c>
      <c r="X124" s="24">
        <v>2710199200</v>
      </c>
      <c r="Y124" s="14" t="s">
        <v>56</v>
      </c>
      <c r="Z124" s="24" t="str">
        <f t="shared" si="24"/>
        <v>001G6106</v>
      </c>
      <c r="AA124" s="24" t="str">
        <f>LEFT(RIGHT(AC124,10),6)</f>
        <v>001176</v>
      </c>
      <c r="AB124" s="24" t="str">
        <f>RIGHT(AC124,4)</f>
        <v>A03Q</v>
      </c>
      <c r="AC124" s="24" t="s">
        <v>383</v>
      </c>
      <c r="AD124" s="24" t="s">
        <v>365</v>
      </c>
      <c r="AE124" s="24" t="s">
        <v>375</v>
      </c>
      <c r="AF124" s="24" t="s">
        <v>369</v>
      </c>
      <c r="AG124" s="24" t="s">
        <v>370</v>
      </c>
      <c r="AH124" s="24" t="str">
        <f t="shared" si="25"/>
        <v>IMPORTADO</v>
      </c>
      <c r="AI124" s="24" t="s">
        <v>3016</v>
      </c>
      <c r="AJ124" s="24" t="s">
        <v>375</v>
      </c>
      <c r="AK124" s="24" t="s">
        <v>3016</v>
      </c>
    </row>
    <row r="125" spans="2:37" s="14" customFormat="1" ht="13" hidden="1" x14ac:dyDescent="0.35">
      <c r="B125" s="24">
        <v>43337849</v>
      </c>
      <c r="C125" s="24" t="str">
        <f t="shared" si="18"/>
        <v>849</v>
      </c>
      <c r="D125" s="24" t="s">
        <v>384</v>
      </c>
      <c r="E125" s="106" t="s">
        <v>44</v>
      </c>
      <c r="F125" s="24" t="s">
        <v>45</v>
      </c>
      <c r="G125" s="122">
        <f>IF(VLOOKUP(Tabela2[[#This Row],[SKU]],[10]Volume!$A:$E,5,0)&lt;0,0,VLOOKUP(Tabela2[[#This Row],[SKU]],[10]Volume!$A:$E,5,0))</f>
        <v>199.52304672897205</v>
      </c>
      <c r="H125" s="24" t="s">
        <v>46</v>
      </c>
      <c r="I125" s="24" t="s">
        <v>372</v>
      </c>
      <c r="J125" s="24" t="s">
        <v>48</v>
      </c>
      <c r="K125" s="24" t="s">
        <v>145</v>
      </c>
      <c r="L125" s="24" t="s">
        <v>65</v>
      </c>
      <c r="M125" s="24" t="s">
        <v>51</v>
      </c>
      <c r="N125" s="24" t="s">
        <v>67</v>
      </c>
      <c r="O125" s="48">
        <v>41263</v>
      </c>
      <c r="P125" s="24" t="s">
        <v>53</v>
      </c>
      <c r="Q125" s="24"/>
      <c r="R125" s="26" t="s">
        <v>1</v>
      </c>
      <c r="S125" s="63"/>
      <c r="T125" s="24" t="s">
        <v>385</v>
      </c>
      <c r="U125" s="24" t="s">
        <v>44</v>
      </c>
      <c r="V125" s="40" t="s">
        <v>44</v>
      </c>
      <c r="W125" s="24" t="s">
        <v>55</v>
      </c>
      <c r="X125" s="24">
        <v>2710199300</v>
      </c>
      <c r="Y125" s="14" t="s">
        <v>56</v>
      </c>
      <c r="Z125" s="24" t="str">
        <f t="shared" si="24"/>
        <v>001D8374</v>
      </c>
      <c r="AA125" s="24" t="str">
        <f>LEFT(RIGHT(AC125,10),6)</f>
        <v>002VJ3</v>
      </c>
      <c r="AB125" s="24" t="str">
        <f>RIGHT(AC125,4)</f>
        <v>A1WJ</v>
      </c>
      <c r="AC125" s="24" t="s">
        <v>386</v>
      </c>
      <c r="AD125" s="24" t="s">
        <v>387</v>
      </c>
      <c r="AE125" s="24" t="s">
        <v>388</v>
      </c>
      <c r="AF125" s="24" t="s">
        <v>59</v>
      </c>
      <c r="AG125" s="24" t="s">
        <v>78</v>
      </c>
      <c r="AH125" s="24" t="str">
        <f t="shared" si="25"/>
        <v>IMPORTADO</v>
      </c>
      <c r="AI125" s="24" t="s">
        <v>3016</v>
      </c>
      <c r="AJ125" s="24" t="s">
        <v>6418</v>
      </c>
      <c r="AK125" s="24" t="s">
        <v>3016</v>
      </c>
    </row>
    <row r="126" spans="2:37" s="14" customFormat="1" ht="13" hidden="1" x14ac:dyDescent="0.35">
      <c r="B126" s="24">
        <v>43338801</v>
      </c>
      <c r="C126" s="24" t="str">
        <f t="shared" si="18"/>
        <v>801</v>
      </c>
      <c r="D126" s="24" t="s">
        <v>389</v>
      </c>
      <c r="E126" s="106" t="s">
        <v>44</v>
      </c>
      <c r="F126" s="24" t="s">
        <v>45</v>
      </c>
      <c r="G126" s="122">
        <f>IF(VLOOKUP(Tabela2[[#This Row],[SKU]],[10]Volume!$A:$E,5,0)&lt;0,0,VLOOKUP(Tabela2[[#This Row],[SKU]],[10]Volume!$A:$E,5,0))</f>
        <v>0</v>
      </c>
      <c r="H126" s="24" t="s">
        <v>46</v>
      </c>
      <c r="I126" s="24" t="s">
        <v>79</v>
      </c>
      <c r="J126" s="24" t="s">
        <v>79</v>
      </c>
      <c r="K126" s="24" t="s">
        <v>145</v>
      </c>
      <c r="L126" s="24" t="s">
        <v>65</v>
      </c>
      <c r="M126" s="24" t="s">
        <v>51</v>
      </c>
      <c r="N126" s="24" t="s">
        <v>67</v>
      </c>
      <c r="O126" s="48">
        <v>45170</v>
      </c>
      <c r="P126" s="24" t="s">
        <v>53</v>
      </c>
      <c r="Q126" s="24"/>
      <c r="R126" s="26" t="s">
        <v>1</v>
      </c>
      <c r="S126" s="24" t="s">
        <v>44</v>
      </c>
      <c r="T126" s="24" t="s">
        <v>54</v>
      </c>
      <c r="U126" s="24" t="s">
        <v>44</v>
      </c>
      <c r="V126" s="40" t="s">
        <v>44</v>
      </c>
      <c r="W126" s="24" t="s">
        <v>55</v>
      </c>
      <c r="X126" s="24">
        <v>2710199300</v>
      </c>
      <c r="Y126" s="14" t="s">
        <v>56</v>
      </c>
      <c r="Z126" s="24" t="s">
        <v>390</v>
      </c>
      <c r="AA126" s="24" t="s">
        <v>391</v>
      </c>
      <c r="AB126" s="24" t="s">
        <v>392</v>
      </c>
      <c r="AC126" s="24" t="s">
        <v>393</v>
      </c>
      <c r="AD126" s="24" t="s">
        <v>387</v>
      </c>
      <c r="AE126" s="24" t="s">
        <v>394</v>
      </c>
      <c r="AF126" s="24" t="s">
        <v>59</v>
      </c>
      <c r="AG126" s="24" t="s">
        <v>110</v>
      </c>
      <c r="AH126" s="24" t="str">
        <f t="shared" si="25"/>
        <v>IMPORTADO</v>
      </c>
      <c r="AI126" s="24" t="s">
        <v>3016</v>
      </c>
      <c r="AJ126" s="24" t="s">
        <v>6419</v>
      </c>
      <c r="AK126" s="24" t="s">
        <v>3016</v>
      </c>
    </row>
    <row r="127" spans="2:37" s="14" customFormat="1" ht="13" hidden="1" x14ac:dyDescent="0.35">
      <c r="B127" s="24">
        <v>43336849</v>
      </c>
      <c r="C127" s="24" t="str">
        <f t="shared" si="18"/>
        <v>849</v>
      </c>
      <c r="D127" s="24" t="s">
        <v>395</v>
      </c>
      <c r="E127" s="106" t="s">
        <v>44</v>
      </c>
      <c r="F127" s="24" t="s">
        <v>45</v>
      </c>
      <c r="G127" s="122">
        <f>IF(VLOOKUP(Tabela2[[#This Row],[SKU]],[10]Volume!$A:$E,5,0)&lt;0,0,VLOOKUP(Tabela2[[#This Row],[SKU]],[10]Volume!$A:$E,5,0))</f>
        <v>20550.873813084119</v>
      </c>
      <c r="H127" s="24" t="s">
        <v>46</v>
      </c>
      <c r="I127" s="24" t="s">
        <v>47</v>
      </c>
      <c r="J127" s="24" t="s">
        <v>48</v>
      </c>
      <c r="K127" s="24" t="s">
        <v>145</v>
      </c>
      <c r="L127" s="24" t="s">
        <v>65</v>
      </c>
      <c r="M127" s="24" t="s">
        <v>51</v>
      </c>
      <c r="N127" s="24" t="s">
        <v>67</v>
      </c>
      <c r="O127" s="48">
        <v>43815</v>
      </c>
      <c r="P127" s="24" t="s">
        <v>53</v>
      </c>
      <c r="Q127" s="24"/>
      <c r="R127" s="26" t="s">
        <v>1</v>
      </c>
      <c r="S127" s="24"/>
      <c r="T127" s="24" t="s">
        <v>396</v>
      </c>
      <c r="U127" s="24" t="s">
        <v>44</v>
      </c>
      <c r="V127" s="40" t="s">
        <v>44</v>
      </c>
      <c r="W127" s="24" t="s">
        <v>55</v>
      </c>
      <c r="X127" s="24">
        <v>2710199300</v>
      </c>
      <c r="Y127" s="14" t="s">
        <v>56</v>
      </c>
      <c r="Z127" s="24" t="str">
        <f t="shared" ref="Z127:Z129" si="26">LEFT(AC127,8)</f>
        <v>001E8701</v>
      </c>
      <c r="AA127" s="24" t="str">
        <f t="shared" ref="AA127:AA129" si="27">LEFT(RIGHT(AC127,10),6)</f>
        <v>002VSH</v>
      </c>
      <c r="AB127" s="24" t="str">
        <f t="shared" ref="AB127:AB129" si="28">RIGHT(AC127,4)</f>
        <v>A684</v>
      </c>
      <c r="AC127" s="24" t="s">
        <v>397</v>
      </c>
      <c r="AD127" s="24" t="s">
        <v>387</v>
      </c>
      <c r="AE127" s="24" t="s">
        <v>394</v>
      </c>
      <c r="AF127" s="24" t="s">
        <v>59</v>
      </c>
      <c r="AG127" s="24" t="s">
        <v>110</v>
      </c>
      <c r="AH127" s="24" t="str">
        <f t="shared" si="25"/>
        <v>IMPORTADO</v>
      </c>
      <c r="AI127" s="24" t="s">
        <v>3016</v>
      </c>
      <c r="AJ127" s="24" t="s">
        <v>394</v>
      </c>
      <c r="AK127" s="24" t="s">
        <v>3016</v>
      </c>
    </row>
    <row r="128" spans="2:37" s="14" customFormat="1" ht="13" hidden="1" x14ac:dyDescent="0.35">
      <c r="B128" s="24">
        <v>90947801</v>
      </c>
      <c r="C128" s="24" t="str">
        <f t="shared" si="18"/>
        <v>801</v>
      </c>
      <c r="D128" s="24" t="s">
        <v>2545</v>
      </c>
      <c r="E128" s="24">
        <v>90947801</v>
      </c>
      <c r="F128" s="24" t="s">
        <v>2545</v>
      </c>
      <c r="G128" s="122">
        <f>IF(VLOOKUP(Tabela2[[#This Row],[SKU]],[10]Volume!$A:$E,5,0)&lt;0,0,VLOOKUP(Tabela2[[#This Row],[SKU]],[10]Volume!$A:$E,5,0))</f>
        <v>0</v>
      </c>
      <c r="H128" s="24" t="s">
        <v>2524</v>
      </c>
      <c r="I128" s="24" t="s">
        <v>79</v>
      </c>
      <c r="J128" s="24" t="s">
        <v>79</v>
      </c>
      <c r="K128" s="24" t="s">
        <v>2525</v>
      </c>
      <c r="L128" s="24" t="s">
        <v>65</v>
      </c>
      <c r="M128" s="24" t="s">
        <v>54</v>
      </c>
      <c r="N128" s="24" t="s">
        <v>67</v>
      </c>
      <c r="O128" s="48"/>
      <c r="P128" s="24" t="s">
        <v>54</v>
      </c>
      <c r="Q128" s="25"/>
      <c r="R128" s="26" t="s">
        <v>1</v>
      </c>
      <c r="S128" s="24"/>
      <c r="T128" s="24"/>
      <c r="U128" s="24"/>
      <c r="V128" s="40"/>
      <c r="W128" s="24"/>
      <c r="X128" s="24"/>
      <c r="Z128" s="24" t="str">
        <f t="shared" si="26"/>
        <v/>
      </c>
      <c r="AA128" s="24" t="str">
        <f t="shared" si="27"/>
        <v/>
      </c>
      <c r="AB128" s="24" t="str">
        <f t="shared" si="28"/>
        <v/>
      </c>
      <c r="AC128" s="24"/>
      <c r="AD128" s="24" t="s">
        <v>6351</v>
      </c>
      <c r="AE128" s="24" t="s">
        <v>44</v>
      </c>
      <c r="AF128" s="24" t="s">
        <v>44</v>
      </c>
      <c r="AG128" s="24" t="s">
        <v>2543</v>
      </c>
      <c r="AH128" s="24" t="str">
        <f t="shared" si="25"/>
        <v xml:space="preserve">DURA 500 </v>
      </c>
      <c r="AI128" s="24" t="s">
        <v>3016</v>
      </c>
      <c r="AJ128" s="24" t="s">
        <v>44</v>
      </c>
      <c r="AK128" s="24" t="s">
        <v>44</v>
      </c>
    </row>
    <row r="129" spans="2:37" s="14" customFormat="1" ht="13" hidden="1" x14ac:dyDescent="0.35">
      <c r="B129" s="24">
        <v>90388801</v>
      </c>
      <c r="C129" s="24" t="str">
        <f t="shared" si="18"/>
        <v>801</v>
      </c>
      <c r="D129" s="24" t="s">
        <v>2542</v>
      </c>
      <c r="E129" s="24">
        <v>90388801</v>
      </c>
      <c r="F129" s="24" t="s">
        <v>2542</v>
      </c>
      <c r="G129" s="122">
        <f>IF(VLOOKUP(Tabela2[[#This Row],[SKU]],[10]Volume!$A:$E,5,0)&lt;0,0,VLOOKUP(Tabela2[[#This Row],[SKU]],[10]Volume!$A:$E,5,0))</f>
        <v>0</v>
      </c>
      <c r="H129" s="24" t="s">
        <v>2524</v>
      </c>
      <c r="I129" s="24" t="s">
        <v>79</v>
      </c>
      <c r="J129" s="24" t="s">
        <v>79</v>
      </c>
      <c r="K129" s="24" t="s">
        <v>2525</v>
      </c>
      <c r="L129" s="24" t="s">
        <v>65</v>
      </c>
      <c r="M129" s="24" t="s">
        <v>54</v>
      </c>
      <c r="N129" s="24" t="s">
        <v>67</v>
      </c>
      <c r="O129" s="48"/>
      <c r="P129" s="24" t="s">
        <v>54</v>
      </c>
      <c r="Q129" s="25"/>
      <c r="R129" s="26" t="s">
        <v>1</v>
      </c>
      <c r="S129" s="24"/>
      <c r="T129" s="24"/>
      <c r="U129" s="24"/>
      <c r="V129" s="40"/>
      <c r="W129" s="24"/>
      <c r="X129" s="24"/>
      <c r="Z129" s="24" t="str">
        <f t="shared" si="26"/>
        <v/>
      </c>
      <c r="AA129" s="24" t="str">
        <f t="shared" si="27"/>
        <v/>
      </c>
      <c r="AB129" s="24" t="str">
        <f t="shared" si="28"/>
        <v/>
      </c>
      <c r="AC129" s="24"/>
      <c r="AD129" s="24" t="s">
        <v>6351</v>
      </c>
      <c r="AE129" s="24" t="s">
        <v>44</v>
      </c>
      <c r="AF129" s="24" t="s">
        <v>44</v>
      </c>
      <c r="AG129" s="24" t="s">
        <v>2543</v>
      </c>
      <c r="AH129" s="24" t="str">
        <f t="shared" si="25"/>
        <v xml:space="preserve">DURABS150 </v>
      </c>
      <c r="AI129" s="24" t="s">
        <v>3016</v>
      </c>
      <c r="AJ129" s="24" t="s">
        <v>44</v>
      </c>
      <c r="AK129" s="24" t="s">
        <v>44</v>
      </c>
    </row>
    <row r="130" spans="2:37" s="14" customFormat="1" ht="13" hidden="1" x14ac:dyDescent="0.35">
      <c r="B130" s="24">
        <v>44778855</v>
      </c>
      <c r="C130" s="24" t="str">
        <f t="shared" si="18"/>
        <v>855</v>
      </c>
      <c r="D130" s="24" t="s">
        <v>398</v>
      </c>
      <c r="E130" s="106">
        <v>44523801</v>
      </c>
      <c r="F130" s="24" t="s">
        <v>399</v>
      </c>
      <c r="G130" s="122">
        <f>IF(VLOOKUP(Tabela2[[#This Row],[SKU]],[10]Volume!$A:$E,5,0)&lt;0,0,VLOOKUP(Tabela2[[#This Row],[SKU]],[10]Volume!$A:$E,5,0))</f>
        <v>12740.496124031008</v>
      </c>
      <c r="H130" s="24" t="s">
        <v>46</v>
      </c>
      <c r="I130" s="24" t="s">
        <v>163</v>
      </c>
      <c r="J130" s="24" t="s">
        <v>164</v>
      </c>
      <c r="K130" s="24" t="s">
        <v>49</v>
      </c>
      <c r="L130" s="24" t="s">
        <v>400</v>
      </c>
      <c r="M130" s="24" t="s">
        <v>66</v>
      </c>
      <c r="N130" s="24" t="s">
        <v>52</v>
      </c>
      <c r="O130" s="48">
        <v>44525</v>
      </c>
      <c r="P130" s="24" t="s">
        <v>53</v>
      </c>
      <c r="Q130" s="24"/>
      <c r="R130" s="26" t="s">
        <v>1</v>
      </c>
      <c r="S130" s="24" t="s">
        <v>401</v>
      </c>
      <c r="T130" s="24" t="s">
        <v>54</v>
      </c>
      <c r="U130" s="24" t="s">
        <v>44</v>
      </c>
      <c r="V130" s="40" t="s">
        <v>44</v>
      </c>
      <c r="W130" s="24" t="s">
        <v>55</v>
      </c>
      <c r="X130" s="24">
        <v>2710193200</v>
      </c>
      <c r="Y130" s="14" t="s">
        <v>70</v>
      </c>
      <c r="Z130" s="24" t="str">
        <f t="shared" ref="Z130:Z136" si="29">LEFT(AC130,8)</f>
        <v>001J3956</v>
      </c>
      <c r="AA130" s="24" t="str">
        <f t="shared" ref="AA130:AA136" si="30">LEFT(RIGHT(AC130,10),6)</f>
        <v>002VNA</v>
      </c>
      <c r="AB130" s="24" t="str">
        <f t="shared" ref="AB130:AB136" si="31">RIGHT(AC130,4)</f>
        <v>A309</v>
      </c>
      <c r="AC130" s="24" t="s">
        <v>402</v>
      </c>
      <c r="AD130" s="24" t="s">
        <v>400</v>
      </c>
      <c r="AE130" s="24" t="s">
        <v>403</v>
      </c>
      <c r="AF130" s="24" t="s">
        <v>369</v>
      </c>
      <c r="AG130" s="24" t="s">
        <v>78</v>
      </c>
      <c r="AH130" s="24" t="str">
        <f t="shared" ref="AH130:AH136" si="32">F130</f>
        <v>SPIRAX S3 T GRANEL</v>
      </c>
      <c r="AI130" s="24" t="s">
        <v>3016</v>
      </c>
      <c r="AJ130" s="24" t="s">
        <v>6420</v>
      </c>
      <c r="AK130" s="24" t="s">
        <v>6811</v>
      </c>
    </row>
    <row r="131" spans="2:37" s="14" customFormat="1" ht="13" hidden="1" x14ac:dyDescent="0.35">
      <c r="B131" s="24">
        <v>44777855</v>
      </c>
      <c r="C131" s="24" t="str">
        <f t="shared" si="18"/>
        <v>855</v>
      </c>
      <c r="D131" s="24" t="s">
        <v>404</v>
      </c>
      <c r="E131" s="106">
        <v>44424801</v>
      </c>
      <c r="F131" s="24" t="s">
        <v>190</v>
      </c>
      <c r="G131" s="122">
        <f>IF(VLOOKUP(Tabela2[[#This Row],[SKU]],[10]Volume!$A:$E,5,0)&lt;0,0,VLOOKUP(Tabela2[[#This Row],[SKU]],[10]Volume!$A:$E,5,0))</f>
        <v>0</v>
      </c>
      <c r="H131" s="24" t="s">
        <v>46</v>
      </c>
      <c r="I131" s="24" t="s">
        <v>163</v>
      </c>
      <c r="J131" s="24" t="s">
        <v>164</v>
      </c>
      <c r="K131" s="24" t="s">
        <v>49</v>
      </c>
      <c r="L131" s="24" t="s">
        <v>400</v>
      </c>
      <c r="M131" s="24" t="s">
        <v>66</v>
      </c>
      <c r="N131" s="24" t="s">
        <v>52</v>
      </c>
      <c r="O131" s="48">
        <v>44518</v>
      </c>
      <c r="P131" s="24" t="s">
        <v>53</v>
      </c>
      <c r="Q131" s="24"/>
      <c r="R131" s="26" t="s">
        <v>1</v>
      </c>
      <c r="S131" s="24" t="s">
        <v>405</v>
      </c>
      <c r="T131" s="24" t="s">
        <v>54</v>
      </c>
      <c r="U131" s="24" t="s">
        <v>44</v>
      </c>
      <c r="V131" s="40" t="s">
        <v>44</v>
      </c>
      <c r="W131" s="24" t="s">
        <v>55</v>
      </c>
      <c r="X131" s="24">
        <v>2710193200</v>
      </c>
      <c r="Y131" s="14" t="s">
        <v>70</v>
      </c>
      <c r="Z131" s="24" t="str">
        <f t="shared" si="29"/>
        <v>001J3904</v>
      </c>
      <c r="AA131" s="24" t="str">
        <f t="shared" si="30"/>
        <v>002VNA</v>
      </c>
      <c r="AB131" s="24" t="str">
        <f t="shared" si="31"/>
        <v>A309</v>
      </c>
      <c r="AC131" s="24" t="s">
        <v>406</v>
      </c>
      <c r="AD131" s="24" t="s">
        <v>400</v>
      </c>
      <c r="AE131" s="24" t="s">
        <v>407</v>
      </c>
      <c r="AF131" s="24" t="s">
        <v>175</v>
      </c>
      <c r="AG131" s="24" t="s">
        <v>78</v>
      </c>
      <c r="AH131" s="24" t="str">
        <f t="shared" si="32"/>
        <v>RIMULA RT4 L 15W-40 (CK-4) GRANEL</v>
      </c>
      <c r="AI131" s="24" t="s">
        <v>3016</v>
      </c>
      <c r="AJ131" s="24" t="s">
        <v>6421</v>
      </c>
      <c r="AK131" s="24" t="s">
        <v>6811</v>
      </c>
    </row>
    <row r="132" spans="2:37" s="14" customFormat="1" ht="13" hidden="1" x14ac:dyDescent="0.35">
      <c r="B132" s="24">
        <v>44776855</v>
      </c>
      <c r="C132" s="24" t="str">
        <f t="shared" si="18"/>
        <v>855</v>
      </c>
      <c r="D132" s="24" t="s">
        <v>408</v>
      </c>
      <c r="E132" s="106">
        <v>45283801</v>
      </c>
      <c r="F132" s="24" t="s">
        <v>409</v>
      </c>
      <c r="G132" s="122">
        <f>IF(VLOOKUP(Tabela2[[#This Row],[SKU]],[10]Volume!$A:$E,5,0)&lt;0,0,VLOOKUP(Tabela2[[#This Row],[SKU]],[10]Volume!$A:$E,5,0))</f>
        <v>3855.937984496124</v>
      </c>
      <c r="H132" s="24" t="s">
        <v>46</v>
      </c>
      <c r="I132" s="24" t="s">
        <v>163</v>
      </c>
      <c r="J132" s="24" t="s">
        <v>164</v>
      </c>
      <c r="K132" s="24" t="s">
        <v>49</v>
      </c>
      <c r="L132" s="24" t="s">
        <v>400</v>
      </c>
      <c r="M132" s="24" t="s">
        <v>66</v>
      </c>
      <c r="N132" s="24" t="s">
        <v>52</v>
      </c>
      <c r="O132" s="48">
        <v>44522</v>
      </c>
      <c r="P132" s="24" t="s">
        <v>53</v>
      </c>
      <c r="Q132" s="24"/>
      <c r="R132" s="26" t="s">
        <v>1</v>
      </c>
      <c r="S132" s="24" t="s">
        <v>132</v>
      </c>
      <c r="T132" s="24" t="s">
        <v>132</v>
      </c>
      <c r="U132" s="24" t="s">
        <v>44</v>
      </c>
      <c r="V132" s="40" t="s">
        <v>44</v>
      </c>
      <c r="W132" s="24" t="s">
        <v>55</v>
      </c>
      <c r="X132" s="24">
        <v>2710193200</v>
      </c>
      <c r="Y132" s="14" t="s">
        <v>70</v>
      </c>
      <c r="Z132" s="24" t="str">
        <f t="shared" si="29"/>
        <v>001J3955</v>
      </c>
      <c r="AA132" s="24" t="str">
        <f t="shared" si="30"/>
        <v>002VNA</v>
      </c>
      <c r="AB132" s="24" t="str">
        <f t="shared" si="31"/>
        <v>A309</v>
      </c>
      <c r="AC132" s="24" t="s">
        <v>410</v>
      </c>
      <c r="AD132" s="24" t="s">
        <v>400</v>
      </c>
      <c r="AE132" s="24" t="s">
        <v>411</v>
      </c>
      <c r="AF132" s="24" t="s">
        <v>369</v>
      </c>
      <c r="AG132" s="24" t="s">
        <v>78</v>
      </c>
      <c r="AH132" s="24" t="str">
        <f t="shared" si="32"/>
        <v>SPIRAX S4 TXM GRANEL</v>
      </c>
      <c r="AI132" s="24" t="s">
        <v>3016</v>
      </c>
      <c r="AJ132" s="24" t="s">
        <v>6422</v>
      </c>
      <c r="AK132" s="24" t="s">
        <v>6806</v>
      </c>
    </row>
    <row r="133" spans="2:37" s="14" customFormat="1" ht="13" hidden="1" x14ac:dyDescent="0.35">
      <c r="B133" s="24">
        <v>44775855</v>
      </c>
      <c r="C133" s="24" t="str">
        <f t="shared" si="18"/>
        <v>855</v>
      </c>
      <c r="D133" s="24" t="s">
        <v>412</v>
      </c>
      <c r="E133" s="106">
        <v>43706801</v>
      </c>
      <c r="F133" s="24" t="s">
        <v>413</v>
      </c>
      <c r="G133" s="122">
        <f>IF(VLOOKUP(Tabela2[[#This Row],[SKU]],[10]Volume!$A:$E,5,0)&lt;0,0,VLOOKUP(Tabela2[[#This Row],[SKU]],[10]Volume!$A:$E,5,0))</f>
        <v>3756.5581395348836</v>
      </c>
      <c r="H133" s="24" t="s">
        <v>46</v>
      </c>
      <c r="I133" s="24" t="s">
        <v>163</v>
      </c>
      <c r="J133" s="24" t="s">
        <v>164</v>
      </c>
      <c r="K133" s="24" t="s">
        <v>49</v>
      </c>
      <c r="L133" s="24" t="s">
        <v>400</v>
      </c>
      <c r="M133" s="24" t="s">
        <v>66</v>
      </c>
      <c r="N133" s="24" t="s">
        <v>52</v>
      </c>
      <c r="O133" s="48">
        <v>44517</v>
      </c>
      <c r="P133" s="24" t="s">
        <v>53</v>
      </c>
      <c r="Q133" s="24"/>
      <c r="R133" s="26" t="s">
        <v>1</v>
      </c>
      <c r="S133" s="24" t="s">
        <v>414</v>
      </c>
      <c r="T133" s="24" t="s">
        <v>54</v>
      </c>
      <c r="U133" s="24" t="s">
        <v>44</v>
      </c>
      <c r="V133" s="40" t="s">
        <v>44</v>
      </c>
      <c r="W133" s="24" t="s">
        <v>55</v>
      </c>
      <c r="X133" s="24">
        <v>2710193200</v>
      </c>
      <c r="Y133" s="14" t="s">
        <v>70</v>
      </c>
      <c r="Z133" s="24" t="str">
        <f t="shared" si="29"/>
        <v>001J4116</v>
      </c>
      <c r="AA133" s="24" t="str">
        <f t="shared" si="30"/>
        <v>002VNA</v>
      </c>
      <c r="AB133" s="24" t="str">
        <f t="shared" si="31"/>
        <v>A309</v>
      </c>
      <c r="AC133" s="24" t="s">
        <v>415</v>
      </c>
      <c r="AD133" s="24" t="s">
        <v>400</v>
      </c>
      <c r="AE133" s="24" t="s">
        <v>416</v>
      </c>
      <c r="AF133" s="24" t="s">
        <v>417</v>
      </c>
      <c r="AG133" s="24" t="s">
        <v>78</v>
      </c>
      <c r="AH133" s="24" t="str">
        <f t="shared" si="32"/>
        <v>TELLUS S2 V 68 GRANEL</v>
      </c>
      <c r="AI133" s="24" t="s">
        <v>3016</v>
      </c>
      <c r="AJ133" s="24" t="s">
        <v>6423</v>
      </c>
      <c r="AK133" s="24" t="s">
        <v>3016</v>
      </c>
    </row>
    <row r="134" spans="2:37" s="14" customFormat="1" ht="13" hidden="1" x14ac:dyDescent="0.35">
      <c r="B134" s="24">
        <v>44779855</v>
      </c>
      <c r="C134" s="24" t="str">
        <f t="shared" si="18"/>
        <v>855</v>
      </c>
      <c r="D134" s="24" t="s">
        <v>418</v>
      </c>
      <c r="E134" s="106">
        <v>43060801</v>
      </c>
      <c r="F134" s="24" t="s">
        <v>419</v>
      </c>
      <c r="G134" s="122">
        <f>IF(VLOOKUP(Tabela2[[#This Row],[SKU]],[10]Volume!$A:$E,5,0)&lt;0,0,VLOOKUP(Tabela2[[#This Row],[SKU]],[10]Volume!$A:$E,5,0))</f>
        <v>13893.302325581395</v>
      </c>
      <c r="H134" s="24" t="s">
        <v>46</v>
      </c>
      <c r="I134" s="24" t="s">
        <v>163</v>
      </c>
      <c r="J134" s="24" t="s">
        <v>164</v>
      </c>
      <c r="K134" s="24" t="s">
        <v>49</v>
      </c>
      <c r="L134" s="24" t="s">
        <v>400</v>
      </c>
      <c r="M134" s="24" t="s">
        <v>66</v>
      </c>
      <c r="N134" s="24" t="s">
        <v>52</v>
      </c>
      <c r="O134" s="48">
        <v>44518</v>
      </c>
      <c r="P134" s="24" t="s">
        <v>53</v>
      </c>
      <c r="Q134" s="24"/>
      <c r="R134" s="26" t="s">
        <v>1</v>
      </c>
      <c r="S134" s="24" t="s">
        <v>420</v>
      </c>
      <c r="T134" s="24" t="s">
        <v>54</v>
      </c>
      <c r="U134" s="24" t="s">
        <v>44</v>
      </c>
      <c r="V134" s="40" t="s">
        <v>44</v>
      </c>
      <c r="W134" s="24" t="s">
        <v>55</v>
      </c>
      <c r="X134" s="24">
        <v>2710193200</v>
      </c>
      <c r="Y134" s="14" t="s">
        <v>70</v>
      </c>
      <c r="Z134" s="24" t="str">
        <f t="shared" si="29"/>
        <v>001J3954</v>
      </c>
      <c r="AA134" s="24" t="str">
        <f t="shared" si="30"/>
        <v>002VNA</v>
      </c>
      <c r="AB134" s="24" t="str">
        <f t="shared" si="31"/>
        <v>A309</v>
      </c>
      <c r="AC134" s="24" t="s">
        <v>421</v>
      </c>
      <c r="AD134" s="24" t="s">
        <v>400</v>
      </c>
      <c r="AE134" s="24" t="s">
        <v>422</v>
      </c>
      <c r="AF134" s="24" t="s">
        <v>369</v>
      </c>
      <c r="AG134" s="24" t="s">
        <v>78</v>
      </c>
      <c r="AH134" s="24" t="str">
        <f t="shared" si="32"/>
        <v>SPIRAX S3 AX 80W90 GRANEL</v>
      </c>
      <c r="AI134" s="24" t="s">
        <v>3016</v>
      </c>
      <c r="AJ134" s="24" t="s">
        <v>6424</v>
      </c>
      <c r="AK134" s="24" t="s">
        <v>6802</v>
      </c>
    </row>
    <row r="135" spans="2:37" s="14" customFormat="1" ht="13" hidden="1" x14ac:dyDescent="0.35">
      <c r="B135" s="24">
        <v>47088801</v>
      </c>
      <c r="C135" s="24" t="str">
        <f t="shared" si="18"/>
        <v>801</v>
      </c>
      <c r="D135" s="94" t="s">
        <v>423</v>
      </c>
      <c r="E135" s="106">
        <v>47088801</v>
      </c>
      <c r="F135" s="24" t="s">
        <v>423</v>
      </c>
      <c r="G135" s="122">
        <f>IF(VLOOKUP(Tabela2[[#This Row],[SKU]],[10]Volume!$A:$E,5,0)&lt;0,0,VLOOKUP(Tabela2[[#This Row],[SKU]],[10]Volume!$A:$E,5,0))</f>
        <v>0</v>
      </c>
      <c r="H135" s="24" t="s">
        <v>46</v>
      </c>
      <c r="I135" s="24" t="s">
        <v>79</v>
      </c>
      <c r="J135" s="24" t="s">
        <v>79</v>
      </c>
      <c r="K135" s="24" t="s">
        <v>145</v>
      </c>
      <c r="L135" s="24" t="s">
        <v>65</v>
      </c>
      <c r="M135" s="24" t="s">
        <v>66</v>
      </c>
      <c r="N135" s="24" t="s">
        <v>67</v>
      </c>
      <c r="O135" s="48">
        <v>41942</v>
      </c>
      <c r="P135" s="24" t="s">
        <v>53</v>
      </c>
      <c r="Q135" s="24"/>
      <c r="R135" s="26" t="s">
        <v>1</v>
      </c>
      <c r="S135" s="24" t="s">
        <v>44</v>
      </c>
      <c r="T135" s="24" t="s">
        <v>54</v>
      </c>
      <c r="U135" s="24" t="s">
        <v>44</v>
      </c>
      <c r="V135" s="40" t="s">
        <v>44</v>
      </c>
      <c r="W135" s="24" t="s">
        <v>55</v>
      </c>
      <c r="X135" s="24">
        <v>2710193200</v>
      </c>
      <c r="Y135" s="14" t="s">
        <v>44</v>
      </c>
      <c r="Z135" s="24" t="str">
        <f t="shared" si="29"/>
        <v>901L4305</v>
      </c>
      <c r="AA135" s="24" t="str">
        <f t="shared" si="30"/>
        <v>001176</v>
      </c>
      <c r="AB135" s="24" t="str">
        <f t="shared" si="31"/>
        <v>A309</v>
      </c>
      <c r="AC135" s="24" t="s">
        <v>424</v>
      </c>
      <c r="AD135" s="24" t="s">
        <v>425</v>
      </c>
      <c r="AE135" s="24" t="s">
        <v>426</v>
      </c>
      <c r="AF135" s="24" t="s">
        <v>149</v>
      </c>
      <c r="AG135" s="24" t="s">
        <v>78</v>
      </c>
      <c r="AH135" s="24" t="str">
        <f t="shared" si="32"/>
        <v>GADINIA AL 40 GRANEL</v>
      </c>
      <c r="AI135" s="24" t="s">
        <v>3016</v>
      </c>
      <c r="AJ135" s="24" t="s">
        <v>6425</v>
      </c>
      <c r="AK135" s="24" t="s">
        <v>3016</v>
      </c>
    </row>
    <row r="136" spans="2:37" s="14" customFormat="1" ht="13" hidden="1" x14ac:dyDescent="0.35">
      <c r="B136" s="24">
        <v>47088809</v>
      </c>
      <c r="C136" s="24" t="str">
        <f t="shared" si="18"/>
        <v>809</v>
      </c>
      <c r="D136" s="94" t="s">
        <v>427</v>
      </c>
      <c r="E136" s="106">
        <v>47088801</v>
      </c>
      <c r="F136" s="24" t="s">
        <v>423</v>
      </c>
      <c r="G136" s="122">
        <f>IF(VLOOKUP(Tabela2[[#This Row],[SKU]],[10]Volume!$A:$E,5,0)&lt;0,0,VLOOKUP(Tabela2[[#This Row],[SKU]],[10]Volume!$A:$E,5,0))</f>
        <v>0</v>
      </c>
      <c r="H136" s="24" t="s">
        <v>46</v>
      </c>
      <c r="I136" s="24" t="s">
        <v>47</v>
      </c>
      <c r="J136" s="24" t="s">
        <v>48</v>
      </c>
      <c r="K136" s="24" t="s">
        <v>145</v>
      </c>
      <c r="L136" s="24" t="s">
        <v>65</v>
      </c>
      <c r="M136" s="24" t="s">
        <v>66</v>
      </c>
      <c r="N136" s="24" t="s">
        <v>67</v>
      </c>
      <c r="O136" s="48">
        <v>40858</v>
      </c>
      <c r="P136" s="24" t="s">
        <v>53</v>
      </c>
      <c r="Q136" s="24"/>
      <c r="R136" s="26" t="s">
        <v>1</v>
      </c>
      <c r="S136" s="24" t="s">
        <v>428</v>
      </c>
      <c r="T136" s="24" t="s">
        <v>54</v>
      </c>
      <c r="U136" s="24" t="s">
        <v>44</v>
      </c>
      <c r="V136" s="40" t="s">
        <v>44</v>
      </c>
      <c r="W136" s="24" t="s">
        <v>55</v>
      </c>
      <c r="X136" s="24">
        <v>2710193200</v>
      </c>
      <c r="Y136" s="14" t="s">
        <v>83</v>
      </c>
      <c r="Z136" s="24" t="str">
        <f t="shared" si="29"/>
        <v>901L4305</v>
      </c>
      <c r="AA136" s="24" t="str">
        <f t="shared" si="30"/>
        <v>002VSH</v>
      </c>
      <c r="AB136" s="24" t="str">
        <f t="shared" si="31"/>
        <v>A309</v>
      </c>
      <c r="AC136" s="24" t="s">
        <v>429</v>
      </c>
      <c r="AD136" s="24" t="s">
        <v>425</v>
      </c>
      <c r="AE136" s="24" t="s">
        <v>426</v>
      </c>
      <c r="AF136" s="24" t="s">
        <v>149</v>
      </c>
      <c r="AG136" s="24" t="s">
        <v>78</v>
      </c>
      <c r="AH136" s="24" t="str">
        <f t="shared" si="32"/>
        <v>GADINIA AL 40 GRANEL</v>
      </c>
      <c r="AI136" s="24" t="s">
        <v>3016</v>
      </c>
      <c r="AJ136" s="24" t="s">
        <v>6425</v>
      </c>
      <c r="AK136" s="24" t="s">
        <v>3016</v>
      </c>
    </row>
    <row r="137" spans="2:37" s="14" customFormat="1" ht="13" hidden="1" x14ac:dyDescent="0.35">
      <c r="B137" s="24">
        <v>52356807</v>
      </c>
      <c r="C137" s="24" t="str">
        <f t="shared" ref="C137:C199" si="33">RIGHT(B137,3)</f>
        <v>807</v>
      </c>
      <c r="D137" s="24" t="s">
        <v>430</v>
      </c>
      <c r="E137" s="106" t="s">
        <v>44</v>
      </c>
      <c r="F137" s="24" t="s">
        <v>45</v>
      </c>
      <c r="G137" s="122">
        <f>IF(VLOOKUP(Tabela2[[#This Row],[SKU]],[10]Volume!$A:$E,5,0)&lt;0,0,VLOOKUP(Tabela2[[#This Row],[SKU]],[10]Volume!$A:$E,5,0))</f>
        <v>6866.1789130434781</v>
      </c>
      <c r="H137" s="24" t="s">
        <v>216</v>
      </c>
      <c r="I137" s="24" t="s">
        <v>431</v>
      </c>
      <c r="J137" s="24" t="s">
        <v>48</v>
      </c>
      <c r="K137" s="24" t="s">
        <v>145</v>
      </c>
      <c r="L137" s="24" t="s">
        <v>65</v>
      </c>
      <c r="M137" s="24" t="s">
        <v>51</v>
      </c>
      <c r="N137" s="24" t="s">
        <v>67</v>
      </c>
      <c r="O137" s="48">
        <v>44326</v>
      </c>
      <c r="P137" s="24" t="s">
        <v>53</v>
      </c>
      <c r="Q137" s="24"/>
      <c r="R137" s="26" t="s">
        <v>1</v>
      </c>
      <c r="S137" s="24" t="s">
        <v>432</v>
      </c>
      <c r="T137" s="24" t="s">
        <v>54</v>
      </c>
      <c r="U137" s="24" t="s">
        <v>44</v>
      </c>
      <c r="V137" s="40" t="s">
        <v>44</v>
      </c>
      <c r="W137" s="24" t="s">
        <v>55</v>
      </c>
      <c r="X137" s="24">
        <v>3403190000</v>
      </c>
      <c r="Y137" s="14" t="s">
        <v>56</v>
      </c>
      <c r="Z137" s="24" t="str">
        <f t="shared" ref="Z137:Z151" si="34">LEFT(AC137,8)</f>
        <v>001E9581</v>
      </c>
      <c r="AA137" s="24" t="str">
        <f t="shared" ref="AA137:AA160" si="35">LEFT(RIGHT(AC137,10),6)</f>
        <v>002VT9</v>
      </c>
      <c r="AB137" s="24" t="str">
        <f t="shared" ref="AB137:AB160" si="36">RIGHT(AC137,4)</f>
        <v>A1P5</v>
      </c>
      <c r="AC137" s="24" t="s">
        <v>433</v>
      </c>
      <c r="AD137" s="24" t="s">
        <v>434</v>
      </c>
      <c r="AE137" s="24" t="s">
        <v>435</v>
      </c>
      <c r="AF137" s="24" t="s">
        <v>216</v>
      </c>
      <c r="AG137" s="24" t="s">
        <v>436</v>
      </c>
      <c r="AH137" s="24" t="str">
        <f t="shared" ref="AH137:AH157" si="37">F137</f>
        <v>IMPORTADO</v>
      </c>
      <c r="AI137" s="24" t="s">
        <v>3016</v>
      </c>
      <c r="AJ137" s="24" t="s">
        <v>435</v>
      </c>
      <c r="AK137" s="24" t="s">
        <v>3016</v>
      </c>
    </row>
    <row r="138" spans="2:37" s="14" customFormat="1" ht="13" hidden="1" x14ac:dyDescent="0.35">
      <c r="B138" s="24">
        <v>52883817</v>
      </c>
      <c r="C138" s="24" t="str">
        <f t="shared" si="33"/>
        <v>817</v>
      </c>
      <c r="D138" s="24" t="s">
        <v>444</v>
      </c>
      <c r="E138" s="106">
        <v>52883801</v>
      </c>
      <c r="F138" s="24" t="s">
        <v>445</v>
      </c>
      <c r="G138" s="122">
        <f>IF(VLOOKUP(Tabela2[[#This Row],[SKU]],[10]Volume!$A:$E,5,0)&lt;0,0,VLOOKUP(Tabela2[[#This Row],[SKU]],[10]Volume!$A:$E,5,0))</f>
        <v>0</v>
      </c>
      <c r="H138" s="24" t="s">
        <v>216</v>
      </c>
      <c r="I138" s="24" t="s">
        <v>446</v>
      </c>
      <c r="J138" s="24" t="s">
        <v>447</v>
      </c>
      <c r="K138" s="24" t="s">
        <v>145</v>
      </c>
      <c r="L138" s="24" t="s">
        <v>65</v>
      </c>
      <c r="M138" s="24" t="s">
        <v>66</v>
      </c>
      <c r="N138" s="24" t="s">
        <v>67</v>
      </c>
      <c r="O138" s="48">
        <v>41003</v>
      </c>
      <c r="P138" s="24" t="s">
        <v>53</v>
      </c>
      <c r="Q138" s="24"/>
      <c r="R138" s="26" t="s">
        <v>1</v>
      </c>
      <c r="S138" s="24"/>
      <c r="T138" s="24" t="s">
        <v>448</v>
      </c>
      <c r="U138" s="24" t="s">
        <v>44</v>
      </c>
      <c r="V138" s="40" t="s">
        <v>44</v>
      </c>
      <c r="W138" s="24" t="s">
        <v>55</v>
      </c>
      <c r="X138" s="24">
        <v>2710193200</v>
      </c>
      <c r="Y138" s="14" t="s">
        <v>83</v>
      </c>
      <c r="Z138" s="24" t="str">
        <f t="shared" si="34"/>
        <v>001D8517</v>
      </c>
      <c r="AA138" s="24" t="str">
        <f t="shared" si="35"/>
        <v>002XD7</v>
      </c>
      <c r="AB138" s="24" t="str">
        <f t="shared" si="36"/>
        <v>A309</v>
      </c>
      <c r="AC138" s="24" t="s">
        <v>449</v>
      </c>
      <c r="AD138" s="24" t="s">
        <v>434</v>
      </c>
      <c r="AE138" s="24" t="s">
        <v>450</v>
      </c>
      <c r="AF138" s="24" t="s">
        <v>216</v>
      </c>
      <c r="AG138" s="24" t="s">
        <v>451</v>
      </c>
      <c r="AH138" s="24" t="str">
        <f t="shared" si="37"/>
        <v>GADUS S1 A150 2</v>
      </c>
      <c r="AI138" s="24" t="s">
        <v>3016</v>
      </c>
      <c r="AJ138" s="24" t="s">
        <v>445</v>
      </c>
      <c r="AK138" s="24" t="s">
        <v>3016</v>
      </c>
    </row>
    <row r="139" spans="2:37" s="14" customFormat="1" ht="13" hidden="1" x14ac:dyDescent="0.35">
      <c r="B139" s="24">
        <v>52883922</v>
      </c>
      <c r="C139" s="24" t="str">
        <f t="shared" si="33"/>
        <v>922</v>
      </c>
      <c r="D139" s="24" t="s">
        <v>452</v>
      </c>
      <c r="E139" s="106">
        <v>52883801</v>
      </c>
      <c r="F139" s="24" t="s">
        <v>445</v>
      </c>
      <c r="G139" s="122">
        <f>IF(VLOOKUP(Tabela2[[#This Row],[SKU]],[10]Volume!$A:$E,5,0)&lt;0,0,VLOOKUP(Tabela2[[#This Row],[SKU]],[10]Volume!$A:$E,5,0))</f>
        <v>0</v>
      </c>
      <c r="H139" s="24" t="s">
        <v>216</v>
      </c>
      <c r="I139" s="24" t="s">
        <v>453</v>
      </c>
      <c r="J139" s="24" t="s">
        <v>454</v>
      </c>
      <c r="K139" s="24" t="s">
        <v>145</v>
      </c>
      <c r="L139" s="24" t="s">
        <v>65</v>
      </c>
      <c r="M139" s="24" t="s">
        <v>66</v>
      </c>
      <c r="N139" s="24" t="s">
        <v>67</v>
      </c>
      <c r="O139" s="48">
        <v>41033</v>
      </c>
      <c r="P139" s="24" t="s">
        <v>53</v>
      </c>
      <c r="Q139" s="24"/>
      <c r="R139" s="26" t="s">
        <v>1</v>
      </c>
      <c r="S139" s="24" t="s">
        <v>132</v>
      </c>
      <c r="T139" s="24" t="s">
        <v>132</v>
      </c>
      <c r="U139" s="24" t="s">
        <v>44</v>
      </c>
      <c r="V139" s="40" t="s">
        <v>44</v>
      </c>
      <c r="W139" s="24" t="s">
        <v>55</v>
      </c>
      <c r="X139" s="24">
        <v>2710199900</v>
      </c>
      <c r="Y139" s="14" t="s">
        <v>455</v>
      </c>
      <c r="Z139" s="24" t="str">
        <f t="shared" si="34"/>
        <v>001D8517</v>
      </c>
      <c r="AA139" s="24" t="str">
        <f t="shared" si="35"/>
        <v>002X62</v>
      </c>
      <c r="AB139" s="24" t="str">
        <f t="shared" si="36"/>
        <v>A1SN</v>
      </c>
      <c r="AC139" s="24" t="s">
        <v>456</v>
      </c>
      <c r="AD139" s="24" t="s">
        <v>434</v>
      </c>
      <c r="AE139" s="24" t="s">
        <v>450</v>
      </c>
      <c r="AF139" s="24" t="s">
        <v>216</v>
      </c>
      <c r="AG139" s="24" t="s">
        <v>451</v>
      </c>
      <c r="AH139" s="24" t="str">
        <f t="shared" si="37"/>
        <v>GADUS S1 A150 2</v>
      </c>
      <c r="AI139" s="24" t="s">
        <v>3016</v>
      </c>
      <c r="AJ139" s="24" t="s">
        <v>445</v>
      </c>
      <c r="AK139" s="24" t="s">
        <v>3016</v>
      </c>
    </row>
    <row r="140" spans="2:37" s="14" customFormat="1" ht="12.75" hidden="1" customHeight="1" x14ac:dyDescent="0.35">
      <c r="B140" s="24">
        <v>52883988</v>
      </c>
      <c r="C140" s="24" t="str">
        <f t="shared" si="33"/>
        <v>988</v>
      </c>
      <c r="D140" s="24" t="s">
        <v>457</v>
      </c>
      <c r="E140" s="106">
        <v>52883801</v>
      </c>
      <c r="F140" s="24" t="s">
        <v>445</v>
      </c>
      <c r="G140" s="122">
        <f>IF(VLOOKUP(Tabela2[[#This Row],[SKU]],[10]Volume!$A:$E,5,0)&lt;0,0,VLOOKUP(Tabela2[[#This Row],[SKU]],[10]Volume!$A:$E,5,0))</f>
        <v>0</v>
      </c>
      <c r="H140" s="24" t="s">
        <v>216</v>
      </c>
      <c r="I140" s="24" t="s">
        <v>217</v>
      </c>
      <c r="J140" s="24" t="s">
        <v>48</v>
      </c>
      <c r="K140" s="24" t="s">
        <v>145</v>
      </c>
      <c r="L140" s="24" t="s">
        <v>65</v>
      </c>
      <c r="M140" s="24" t="s">
        <v>66</v>
      </c>
      <c r="N140" s="24" t="s">
        <v>67</v>
      </c>
      <c r="O140" s="48">
        <v>40981</v>
      </c>
      <c r="P140" s="24" t="s">
        <v>53</v>
      </c>
      <c r="Q140" s="24"/>
      <c r="R140" s="26" t="s">
        <v>1</v>
      </c>
      <c r="S140" s="24"/>
      <c r="T140" s="24" t="s">
        <v>458</v>
      </c>
      <c r="U140" s="24" t="s">
        <v>44</v>
      </c>
      <c r="V140" s="40" t="s">
        <v>44</v>
      </c>
      <c r="W140" s="24" t="s">
        <v>55</v>
      </c>
      <c r="X140" s="24">
        <v>2710199900</v>
      </c>
      <c r="Y140" s="14" t="s">
        <v>83</v>
      </c>
      <c r="Z140" s="24" t="str">
        <f t="shared" si="34"/>
        <v>001D8517</v>
      </c>
      <c r="AA140" s="24" t="str">
        <f t="shared" si="35"/>
        <v>002VH7</v>
      </c>
      <c r="AB140" s="24" t="str">
        <f t="shared" si="36"/>
        <v>A309</v>
      </c>
      <c r="AC140" s="24" t="s">
        <v>459</v>
      </c>
      <c r="AD140" s="24" t="s">
        <v>434</v>
      </c>
      <c r="AE140" s="24" t="s">
        <v>450</v>
      </c>
      <c r="AF140" s="24" t="s">
        <v>216</v>
      </c>
      <c r="AG140" s="24" t="s">
        <v>451</v>
      </c>
      <c r="AH140" s="24" t="str">
        <f t="shared" si="37"/>
        <v>GADUS S1 A150 2</v>
      </c>
      <c r="AI140" s="24" t="s">
        <v>3016</v>
      </c>
      <c r="AJ140" s="24" t="s">
        <v>445</v>
      </c>
      <c r="AK140" s="24" t="s">
        <v>3016</v>
      </c>
    </row>
    <row r="141" spans="2:37" s="14" customFormat="1" ht="13" hidden="1" x14ac:dyDescent="0.35">
      <c r="B141" s="24">
        <v>52884817</v>
      </c>
      <c r="C141" s="24" t="str">
        <f t="shared" si="33"/>
        <v>817</v>
      </c>
      <c r="D141" s="24" t="s">
        <v>460</v>
      </c>
      <c r="E141" s="106">
        <v>52884801</v>
      </c>
      <c r="F141" s="24" t="s">
        <v>461</v>
      </c>
      <c r="G141" s="122">
        <f>IF(VLOOKUP(Tabela2[[#This Row],[SKU]],[10]Volume!$A:$E,5,0)&lt;0,0,VLOOKUP(Tabela2[[#This Row],[SKU]],[10]Volume!$A:$E,5,0))</f>
        <v>7912.2580645161297</v>
      </c>
      <c r="H141" s="24" t="s">
        <v>216</v>
      </c>
      <c r="I141" s="24" t="s">
        <v>446</v>
      </c>
      <c r="J141" s="24" t="s">
        <v>447</v>
      </c>
      <c r="K141" s="24" t="s">
        <v>145</v>
      </c>
      <c r="L141" s="24" t="s">
        <v>65</v>
      </c>
      <c r="M141" s="24" t="s">
        <v>66</v>
      </c>
      <c r="N141" s="24" t="s">
        <v>67</v>
      </c>
      <c r="O141" s="48">
        <v>40970</v>
      </c>
      <c r="P141" s="24" t="s">
        <v>53</v>
      </c>
      <c r="Q141" s="24"/>
      <c r="R141" s="26" t="s">
        <v>1</v>
      </c>
      <c r="S141" s="24"/>
      <c r="T141" s="24" t="s">
        <v>462</v>
      </c>
      <c r="U141" s="24" t="s">
        <v>44</v>
      </c>
      <c r="V141" s="40" t="s">
        <v>44</v>
      </c>
      <c r="W141" s="24" t="s">
        <v>55</v>
      </c>
      <c r="X141" s="24">
        <v>2710199900</v>
      </c>
      <c r="Y141" s="14" t="s">
        <v>83</v>
      </c>
      <c r="Z141" s="24" t="str">
        <f t="shared" si="34"/>
        <v>001D8565</v>
      </c>
      <c r="AA141" s="24" t="str">
        <f t="shared" si="35"/>
        <v>002XD7</v>
      </c>
      <c r="AB141" s="24" t="str">
        <f t="shared" si="36"/>
        <v>A309</v>
      </c>
      <c r="AC141" s="24" t="s">
        <v>463</v>
      </c>
      <c r="AD141" s="24" t="s">
        <v>434</v>
      </c>
      <c r="AE141" s="24" t="s">
        <v>450</v>
      </c>
      <c r="AF141" s="24" t="s">
        <v>216</v>
      </c>
      <c r="AG141" s="24" t="s">
        <v>221</v>
      </c>
      <c r="AH141" s="24" t="str">
        <f t="shared" si="37"/>
        <v>GADUS S1 V160 2</v>
      </c>
      <c r="AI141" s="24" t="s">
        <v>3016</v>
      </c>
      <c r="AJ141" s="24" t="s">
        <v>461</v>
      </c>
      <c r="AK141" s="24" t="s">
        <v>3016</v>
      </c>
    </row>
    <row r="142" spans="2:37" s="14" customFormat="1" ht="13" hidden="1" x14ac:dyDescent="0.35">
      <c r="B142" s="24">
        <v>52884883</v>
      </c>
      <c r="C142" s="24" t="str">
        <f t="shared" si="33"/>
        <v>883</v>
      </c>
      <c r="D142" s="24" t="s">
        <v>464</v>
      </c>
      <c r="E142" s="106">
        <v>52884801</v>
      </c>
      <c r="F142" s="24" t="s">
        <v>461</v>
      </c>
      <c r="G142" s="122">
        <f>IF(VLOOKUP(Tabela2[[#This Row],[SKU]],[10]Volume!$A:$E,5,0)&lt;0,0,VLOOKUP(Tabela2[[#This Row],[SKU]],[10]Volume!$A:$E,5,0))</f>
        <v>444</v>
      </c>
      <c r="H142" s="24" t="s">
        <v>216</v>
      </c>
      <c r="I142" s="24" t="s">
        <v>465</v>
      </c>
      <c r="J142" s="24" t="s">
        <v>140</v>
      </c>
      <c r="K142" s="24" t="s">
        <v>145</v>
      </c>
      <c r="L142" s="24" t="s">
        <v>65</v>
      </c>
      <c r="M142" s="24" t="s">
        <v>66</v>
      </c>
      <c r="N142" s="24" t="s">
        <v>67</v>
      </c>
      <c r="O142" s="48">
        <v>40985</v>
      </c>
      <c r="P142" s="24" t="s">
        <v>53</v>
      </c>
      <c r="Q142" s="24"/>
      <c r="R142" s="26" t="s">
        <v>1</v>
      </c>
      <c r="S142" s="24"/>
      <c r="T142" s="24" t="s">
        <v>466</v>
      </c>
      <c r="U142" s="24" t="s">
        <v>44</v>
      </c>
      <c r="V142" s="40" t="s">
        <v>44</v>
      </c>
      <c r="W142" s="24" t="s">
        <v>55</v>
      </c>
      <c r="X142" s="24">
        <v>2710199900</v>
      </c>
      <c r="Y142" s="14" t="s">
        <v>455</v>
      </c>
      <c r="Z142" s="24" t="str">
        <f t="shared" si="34"/>
        <v>001D8565</v>
      </c>
      <c r="AA142" s="24" t="str">
        <f t="shared" si="35"/>
        <v>002XE3</v>
      </c>
      <c r="AB142" s="24" t="str">
        <f t="shared" si="36"/>
        <v>A1SN</v>
      </c>
      <c r="AC142" s="24" t="s">
        <v>467</v>
      </c>
      <c r="AD142" s="24" t="s">
        <v>434</v>
      </c>
      <c r="AE142" s="24" t="s">
        <v>450</v>
      </c>
      <c r="AF142" s="24" t="s">
        <v>216</v>
      </c>
      <c r="AG142" s="24" t="s">
        <v>221</v>
      </c>
      <c r="AH142" s="24" t="str">
        <f t="shared" si="37"/>
        <v>GADUS S1 V160 2</v>
      </c>
      <c r="AI142" s="24" t="s">
        <v>3016</v>
      </c>
      <c r="AJ142" s="24" t="s">
        <v>461</v>
      </c>
      <c r="AK142" s="24" t="s">
        <v>3016</v>
      </c>
    </row>
    <row r="143" spans="2:37" s="14" customFormat="1" ht="13" hidden="1" x14ac:dyDescent="0.35">
      <c r="B143" s="24">
        <v>52884922</v>
      </c>
      <c r="C143" s="24" t="str">
        <f t="shared" si="33"/>
        <v>922</v>
      </c>
      <c r="D143" s="24" t="s">
        <v>468</v>
      </c>
      <c r="E143" s="106">
        <v>52884801</v>
      </c>
      <c r="F143" s="24" t="s">
        <v>461</v>
      </c>
      <c r="G143" s="122">
        <f>IF(VLOOKUP(Tabela2[[#This Row],[SKU]],[10]Volume!$A:$E,5,0)&lt;0,0,VLOOKUP(Tabela2[[#This Row],[SKU]],[10]Volume!$A:$E,5,0))</f>
        <v>4344</v>
      </c>
      <c r="H143" s="24" t="s">
        <v>216</v>
      </c>
      <c r="I143" s="24" t="s">
        <v>453</v>
      </c>
      <c r="J143" s="24" t="s">
        <v>454</v>
      </c>
      <c r="K143" s="24" t="s">
        <v>145</v>
      </c>
      <c r="L143" s="24" t="s">
        <v>65</v>
      </c>
      <c r="M143" s="24" t="s">
        <v>66</v>
      </c>
      <c r="N143" s="24" t="s">
        <v>67</v>
      </c>
      <c r="O143" s="48">
        <v>40992</v>
      </c>
      <c r="P143" s="24" t="s">
        <v>53</v>
      </c>
      <c r="Q143" s="24"/>
      <c r="R143" s="26" t="s">
        <v>1</v>
      </c>
      <c r="S143" s="24" t="s">
        <v>132</v>
      </c>
      <c r="T143" s="24" t="s">
        <v>132</v>
      </c>
      <c r="U143" s="24" t="s">
        <v>44</v>
      </c>
      <c r="V143" s="40" t="s">
        <v>44</v>
      </c>
      <c r="W143" s="24" t="s">
        <v>55</v>
      </c>
      <c r="X143" s="24">
        <v>2710199900</v>
      </c>
      <c r="Y143" s="14" t="s">
        <v>455</v>
      </c>
      <c r="Z143" s="24" t="str">
        <f t="shared" si="34"/>
        <v>001D8565</v>
      </c>
      <c r="AA143" s="24" t="str">
        <f t="shared" si="35"/>
        <v>002X62</v>
      </c>
      <c r="AB143" s="24" t="str">
        <f t="shared" si="36"/>
        <v>A1SN</v>
      </c>
      <c r="AC143" s="24" t="s">
        <v>469</v>
      </c>
      <c r="AD143" s="24" t="s">
        <v>434</v>
      </c>
      <c r="AE143" s="24" t="s">
        <v>450</v>
      </c>
      <c r="AF143" s="24" t="s">
        <v>216</v>
      </c>
      <c r="AG143" s="24" t="s">
        <v>221</v>
      </c>
      <c r="AH143" s="24" t="str">
        <f t="shared" si="37"/>
        <v>GADUS S1 V160 2</v>
      </c>
      <c r="AI143" s="24" t="s">
        <v>3016</v>
      </c>
      <c r="AJ143" s="24" t="s">
        <v>461</v>
      </c>
      <c r="AK143" s="24" t="s">
        <v>3016</v>
      </c>
    </row>
    <row r="144" spans="2:37" s="14" customFormat="1" ht="13" hidden="1" x14ac:dyDescent="0.35">
      <c r="B144" s="24">
        <v>52884988</v>
      </c>
      <c r="C144" s="24" t="str">
        <f t="shared" si="33"/>
        <v>988</v>
      </c>
      <c r="D144" s="24" t="s">
        <v>470</v>
      </c>
      <c r="E144" s="106">
        <v>52884801</v>
      </c>
      <c r="F144" s="24" t="s">
        <v>461</v>
      </c>
      <c r="G144" s="122">
        <f>IF(VLOOKUP(Tabela2[[#This Row],[SKU]],[10]Volume!$A:$E,5,0)&lt;0,0,VLOOKUP(Tabela2[[#This Row],[SKU]],[10]Volume!$A:$E,5,0))</f>
        <v>19080</v>
      </c>
      <c r="H144" s="24" t="s">
        <v>216</v>
      </c>
      <c r="I144" s="24" t="s">
        <v>217</v>
      </c>
      <c r="J144" s="24" t="s">
        <v>48</v>
      </c>
      <c r="K144" s="24" t="s">
        <v>145</v>
      </c>
      <c r="L144" s="24" t="s">
        <v>65</v>
      </c>
      <c r="M144" s="24" t="s">
        <v>66</v>
      </c>
      <c r="N144" s="24" t="s">
        <v>67</v>
      </c>
      <c r="O144" s="48">
        <v>40964</v>
      </c>
      <c r="P144" s="24" t="s">
        <v>53</v>
      </c>
      <c r="Q144" s="24"/>
      <c r="R144" s="26" t="s">
        <v>1</v>
      </c>
      <c r="S144" s="24"/>
      <c r="T144" s="24" t="s">
        <v>471</v>
      </c>
      <c r="U144" s="24" t="s">
        <v>44</v>
      </c>
      <c r="V144" s="40" t="s">
        <v>44</v>
      </c>
      <c r="W144" s="24" t="s">
        <v>55</v>
      </c>
      <c r="X144" s="24">
        <v>2710199900</v>
      </c>
      <c r="Y144" s="14" t="s">
        <v>83</v>
      </c>
      <c r="Z144" s="24" t="str">
        <f t="shared" si="34"/>
        <v>001D8565</v>
      </c>
      <c r="AA144" s="24" t="str">
        <f t="shared" si="35"/>
        <v>002VH7</v>
      </c>
      <c r="AB144" s="24" t="str">
        <f t="shared" si="36"/>
        <v>A309</v>
      </c>
      <c r="AC144" s="24" t="s">
        <v>472</v>
      </c>
      <c r="AD144" s="24" t="s">
        <v>434</v>
      </c>
      <c r="AE144" s="24" t="s">
        <v>450</v>
      </c>
      <c r="AF144" s="24" t="s">
        <v>216</v>
      </c>
      <c r="AG144" s="24" t="s">
        <v>221</v>
      </c>
      <c r="AH144" s="24" t="str">
        <f t="shared" si="37"/>
        <v>GADUS S1 V160 2</v>
      </c>
      <c r="AI144" s="24" t="s">
        <v>3016</v>
      </c>
      <c r="AJ144" s="24" t="s">
        <v>461</v>
      </c>
      <c r="AK144" s="24" t="s">
        <v>3016</v>
      </c>
    </row>
    <row r="145" spans="2:37" s="14" customFormat="1" ht="13" hidden="1" x14ac:dyDescent="0.35">
      <c r="B145" s="24">
        <v>52885817</v>
      </c>
      <c r="C145" s="24" t="str">
        <f t="shared" si="33"/>
        <v>817</v>
      </c>
      <c r="D145" s="24" t="s">
        <v>473</v>
      </c>
      <c r="E145" s="106">
        <v>52885801</v>
      </c>
      <c r="F145" s="24" t="s">
        <v>474</v>
      </c>
      <c r="G145" s="122">
        <f>IF(VLOOKUP(Tabela2[[#This Row],[SKU]],[10]Volume!$A:$E,5,0)&lt;0,0,VLOOKUP(Tabela2[[#This Row],[SKU]],[10]Volume!$A:$E,5,0))</f>
        <v>5473.5483870967746</v>
      </c>
      <c r="H145" s="24" t="s">
        <v>216</v>
      </c>
      <c r="I145" s="24" t="s">
        <v>446</v>
      </c>
      <c r="J145" s="24" t="s">
        <v>447</v>
      </c>
      <c r="K145" s="24" t="s">
        <v>145</v>
      </c>
      <c r="L145" s="24" t="s">
        <v>65</v>
      </c>
      <c r="M145" s="24" t="s">
        <v>66</v>
      </c>
      <c r="N145" s="24" t="s">
        <v>67</v>
      </c>
      <c r="O145" s="48">
        <v>40996</v>
      </c>
      <c r="P145" s="24" t="s">
        <v>53</v>
      </c>
      <c r="Q145" s="24"/>
      <c r="R145" s="26" t="s">
        <v>1</v>
      </c>
      <c r="S145" s="24"/>
      <c r="T145" s="24" t="s">
        <v>475</v>
      </c>
      <c r="U145" s="24" t="s">
        <v>44</v>
      </c>
      <c r="V145" s="40" t="s">
        <v>44</v>
      </c>
      <c r="W145" s="24" t="s">
        <v>55</v>
      </c>
      <c r="X145" s="24">
        <v>2710199900</v>
      </c>
      <c r="Y145" s="14" t="s">
        <v>83</v>
      </c>
      <c r="Z145" s="24" t="str">
        <f t="shared" si="34"/>
        <v>001D8522</v>
      </c>
      <c r="AA145" s="24" t="str">
        <f t="shared" si="35"/>
        <v>002XD7</v>
      </c>
      <c r="AB145" s="24" t="str">
        <f t="shared" si="36"/>
        <v>A309</v>
      </c>
      <c r="AC145" s="24" t="s">
        <v>476</v>
      </c>
      <c r="AD145" s="24" t="s">
        <v>434</v>
      </c>
      <c r="AE145" s="24" t="s">
        <v>450</v>
      </c>
      <c r="AF145" s="24" t="s">
        <v>216</v>
      </c>
      <c r="AG145" s="24" t="s">
        <v>221</v>
      </c>
      <c r="AH145" s="24" t="str">
        <f t="shared" si="37"/>
        <v>GADUS S1 V220 2</v>
      </c>
      <c r="AI145" s="24" t="s">
        <v>3016</v>
      </c>
      <c r="AJ145" s="24" t="s">
        <v>474</v>
      </c>
      <c r="AK145" s="24" t="s">
        <v>3016</v>
      </c>
    </row>
    <row r="146" spans="2:37" s="14" customFormat="1" ht="13" hidden="1" x14ac:dyDescent="0.35">
      <c r="B146" s="24">
        <v>52885988</v>
      </c>
      <c r="C146" s="24" t="str">
        <f t="shared" si="33"/>
        <v>988</v>
      </c>
      <c r="D146" s="24" t="s">
        <v>477</v>
      </c>
      <c r="E146" s="106">
        <v>52885801</v>
      </c>
      <c r="F146" s="24" t="s">
        <v>474</v>
      </c>
      <c r="G146" s="122">
        <f>IF(VLOOKUP(Tabela2[[#This Row],[SKU]],[10]Volume!$A:$E,5,0)&lt;0,0,VLOOKUP(Tabela2[[#This Row],[SKU]],[10]Volume!$A:$E,5,0))</f>
        <v>9900</v>
      </c>
      <c r="H146" s="24" t="s">
        <v>216</v>
      </c>
      <c r="I146" s="24" t="s">
        <v>217</v>
      </c>
      <c r="J146" s="24" t="s">
        <v>48</v>
      </c>
      <c r="K146" s="24" t="s">
        <v>145</v>
      </c>
      <c r="L146" s="24" t="s">
        <v>65</v>
      </c>
      <c r="M146" s="24" t="s">
        <v>66</v>
      </c>
      <c r="N146" s="24" t="s">
        <v>67</v>
      </c>
      <c r="O146" s="48">
        <v>40996</v>
      </c>
      <c r="P146" s="24" t="s">
        <v>53</v>
      </c>
      <c r="Q146" s="24"/>
      <c r="R146" s="26" t="s">
        <v>1</v>
      </c>
      <c r="S146" s="24"/>
      <c r="T146" s="24" t="s">
        <v>478</v>
      </c>
      <c r="U146" s="24" t="s">
        <v>44</v>
      </c>
      <c r="V146" s="40" t="s">
        <v>44</v>
      </c>
      <c r="W146" s="24" t="s">
        <v>55</v>
      </c>
      <c r="X146" s="24">
        <v>2710199900</v>
      </c>
      <c r="Y146" s="14" t="s">
        <v>83</v>
      </c>
      <c r="Z146" s="24" t="str">
        <f t="shared" si="34"/>
        <v>001D8522</v>
      </c>
      <c r="AA146" s="24" t="str">
        <f t="shared" si="35"/>
        <v>002VH7</v>
      </c>
      <c r="AB146" s="24" t="str">
        <f t="shared" si="36"/>
        <v>A309</v>
      </c>
      <c r="AC146" s="24" t="s">
        <v>479</v>
      </c>
      <c r="AD146" s="24" t="s">
        <v>434</v>
      </c>
      <c r="AE146" s="24" t="s">
        <v>450</v>
      </c>
      <c r="AF146" s="24" t="s">
        <v>216</v>
      </c>
      <c r="AG146" s="24" t="s">
        <v>221</v>
      </c>
      <c r="AH146" s="24" t="str">
        <f t="shared" si="37"/>
        <v>GADUS S1 V220 2</v>
      </c>
      <c r="AI146" s="24" t="s">
        <v>3016</v>
      </c>
      <c r="AJ146" s="24" t="s">
        <v>474</v>
      </c>
      <c r="AK146" s="24" t="s">
        <v>3016</v>
      </c>
    </row>
    <row r="147" spans="2:37" s="14" customFormat="1" ht="13" hidden="1" x14ac:dyDescent="0.35">
      <c r="B147" s="24">
        <v>52873816</v>
      </c>
      <c r="C147" s="24" t="str">
        <f t="shared" si="33"/>
        <v>816</v>
      </c>
      <c r="D147" s="24" t="s">
        <v>480</v>
      </c>
      <c r="E147" s="106" t="s">
        <v>44</v>
      </c>
      <c r="F147" s="24" t="s">
        <v>45</v>
      </c>
      <c r="G147" s="122">
        <f>IF(VLOOKUP(Tabela2[[#This Row],[SKU]],[10]Volume!$A:$E,5,0)&lt;0,0,VLOOKUP(Tabela2[[#This Row],[SKU]],[10]Volume!$A:$E,5,0))</f>
        <v>37.833333333333336</v>
      </c>
      <c r="H147" s="24" t="s">
        <v>216</v>
      </c>
      <c r="I147" s="24" t="s">
        <v>446</v>
      </c>
      <c r="J147" s="24" t="s">
        <v>447</v>
      </c>
      <c r="K147" s="24" t="s">
        <v>145</v>
      </c>
      <c r="L147" s="24" t="s">
        <v>65</v>
      </c>
      <c r="M147" s="24" t="s">
        <v>51</v>
      </c>
      <c r="N147" s="24" t="s">
        <v>67</v>
      </c>
      <c r="O147" s="48">
        <v>41038</v>
      </c>
      <c r="P147" s="24" t="s">
        <v>92</v>
      </c>
      <c r="Q147" s="24"/>
      <c r="R147" s="26" t="s">
        <v>1</v>
      </c>
      <c r="S147" s="24"/>
      <c r="T147" s="24" t="s">
        <v>481</v>
      </c>
      <c r="U147" s="24" t="s">
        <v>44</v>
      </c>
      <c r="V147" s="40" t="s">
        <v>44</v>
      </c>
      <c r="W147" s="24" t="s">
        <v>55</v>
      </c>
      <c r="X147" s="24">
        <v>2710199900</v>
      </c>
      <c r="Y147" s="14" t="s">
        <v>56</v>
      </c>
      <c r="Z147" s="24" t="str">
        <f t="shared" si="34"/>
        <v>001D8536</v>
      </c>
      <c r="AA147" s="24" t="str">
        <f t="shared" si="35"/>
        <v>002XD7</v>
      </c>
      <c r="AB147" s="24" t="str">
        <f t="shared" si="36"/>
        <v>A246</v>
      </c>
      <c r="AC147" s="24" t="s">
        <v>482</v>
      </c>
      <c r="AD147" s="24" t="s">
        <v>434</v>
      </c>
      <c r="AE147" s="24" t="s">
        <v>483</v>
      </c>
      <c r="AF147" s="24" t="s">
        <v>216</v>
      </c>
      <c r="AG147" s="24" t="s">
        <v>451</v>
      </c>
      <c r="AH147" s="24" t="str">
        <f t="shared" si="37"/>
        <v>IMPORTADO</v>
      </c>
      <c r="AI147" s="24" t="s">
        <v>3016</v>
      </c>
      <c r="AJ147" s="24" t="s">
        <v>6428</v>
      </c>
      <c r="AK147" s="24" t="s">
        <v>3016</v>
      </c>
    </row>
    <row r="148" spans="2:37" s="14" customFormat="1" ht="13" hidden="1" x14ac:dyDescent="0.35">
      <c r="B148" s="24">
        <v>51004807</v>
      </c>
      <c r="C148" s="24" t="str">
        <f t="shared" si="33"/>
        <v>807</v>
      </c>
      <c r="D148" s="24" t="s">
        <v>484</v>
      </c>
      <c r="E148" s="106" t="s">
        <v>44</v>
      </c>
      <c r="F148" s="24" t="s">
        <v>45</v>
      </c>
      <c r="G148" s="122">
        <f>IF(VLOOKUP(Tabela2[[#This Row],[SKU]],[10]Volume!$A:$E,5,0)&lt;0,0,VLOOKUP(Tabela2[[#This Row],[SKU]],[10]Volume!$A:$E,5,0))</f>
        <v>880.27934782608691</v>
      </c>
      <c r="H148" s="24" t="s">
        <v>216</v>
      </c>
      <c r="I148" s="24" t="s">
        <v>485</v>
      </c>
      <c r="J148" s="24" t="s">
        <v>48</v>
      </c>
      <c r="K148" s="24" t="s">
        <v>145</v>
      </c>
      <c r="L148" s="24" t="s">
        <v>65</v>
      </c>
      <c r="M148" s="24" t="s">
        <v>51</v>
      </c>
      <c r="N148" s="24" t="s">
        <v>67</v>
      </c>
      <c r="O148" s="48">
        <v>44072</v>
      </c>
      <c r="P148" s="24" t="s">
        <v>92</v>
      </c>
      <c r="Q148" s="24"/>
      <c r="R148" s="28" t="s">
        <v>6</v>
      </c>
      <c r="S148" s="24"/>
      <c r="T148" s="24" t="s">
        <v>486</v>
      </c>
      <c r="U148" s="24" t="s">
        <v>44</v>
      </c>
      <c r="V148" s="40" t="s">
        <v>44</v>
      </c>
      <c r="W148" s="24" t="s">
        <v>55</v>
      </c>
      <c r="X148" s="24">
        <v>3403190000</v>
      </c>
      <c r="Y148" s="14" t="s">
        <v>56</v>
      </c>
      <c r="Z148" s="24" t="str">
        <f t="shared" si="34"/>
        <v>001D8493</v>
      </c>
      <c r="AA148" s="24" t="str">
        <f t="shared" si="35"/>
        <v>002VH9</v>
      </c>
      <c r="AB148" s="24" t="str">
        <f t="shared" si="36"/>
        <v>A1WJ</v>
      </c>
      <c r="AC148" s="24" t="s">
        <v>487</v>
      </c>
      <c r="AD148" s="24" t="s">
        <v>434</v>
      </c>
      <c r="AE148" s="24" t="s">
        <v>483</v>
      </c>
      <c r="AF148" s="24" t="s">
        <v>216</v>
      </c>
      <c r="AG148" s="24" t="s">
        <v>488</v>
      </c>
      <c r="AH148" s="24" t="str">
        <f t="shared" si="37"/>
        <v>IMPORTADO</v>
      </c>
      <c r="AI148" s="24" t="s">
        <v>3016</v>
      </c>
      <c r="AJ148" s="24" t="s">
        <v>6429</v>
      </c>
      <c r="AK148" s="24" t="s">
        <v>3016</v>
      </c>
    </row>
    <row r="149" spans="2:37" s="14" customFormat="1" ht="13" hidden="1" x14ac:dyDescent="0.35">
      <c r="B149" s="24">
        <v>51005807</v>
      </c>
      <c r="C149" s="24" t="str">
        <f t="shared" si="33"/>
        <v>807</v>
      </c>
      <c r="D149" s="24" t="s">
        <v>489</v>
      </c>
      <c r="E149" s="106" t="s">
        <v>44</v>
      </c>
      <c r="F149" s="24" t="s">
        <v>45</v>
      </c>
      <c r="G149" s="122">
        <f>IF(VLOOKUP(Tabela2[[#This Row],[SKU]],[10]Volume!$A:$E,5,0)&lt;0,0,VLOOKUP(Tabela2[[#This Row],[SKU]],[10]Volume!$A:$E,5,0))</f>
        <v>59330.828043478265</v>
      </c>
      <c r="H149" s="24" t="s">
        <v>216</v>
      </c>
      <c r="I149" s="24" t="s">
        <v>485</v>
      </c>
      <c r="J149" s="24" t="s">
        <v>48</v>
      </c>
      <c r="K149" s="24" t="s">
        <v>145</v>
      </c>
      <c r="L149" s="24" t="s">
        <v>65</v>
      </c>
      <c r="M149" s="24" t="s">
        <v>51</v>
      </c>
      <c r="N149" s="24" t="s">
        <v>67</v>
      </c>
      <c r="O149" s="48">
        <v>43773</v>
      </c>
      <c r="P149" s="24" t="s">
        <v>92</v>
      </c>
      <c r="Q149" s="24"/>
      <c r="R149" s="26" t="s">
        <v>1</v>
      </c>
      <c r="S149" s="24"/>
      <c r="T149" s="24" t="s">
        <v>490</v>
      </c>
      <c r="U149" s="24" t="s">
        <v>44</v>
      </c>
      <c r="V149" s="40" t="s">
        <v>44</v>
      </c>
      <c r="W149" s="24" t="s">
        <v>55</v>
      </c>
      <c r="X149" s="24">
        <v>3403190000</v>
      </c>
      <c r="Y149" s="14" t="s">
        <v>56</v>
      </c>
      <c r="Z149" s="24" t="str">
        <f t="shared" si="34"/>
        <v>001D8496</v>
      </c>
      <c r="AA149" s="24" t="str">
        <f t="shared" si="35"/>
        <v>002VH9</v>
      </c>
      <c r="AB149" s="24" t="str">
        <f t="shared" si="36"/>
        <v>A1WJ</v>
      </c>
      <c r="AC149" s="24" t="s">
        <v>491</v>
      </c>
      <c r="AD149" s="24" t="s">
        <v>434</v>
      </c>
      <c r="AE149" s="24" t="s">
        <v>483</v>
      </c>
      <c r="AF149" s="24" t="s">
        <v>216</v>
      </c>
      <c r="AG149" s="24" t="s">
        <v>488</v>
      </c>
      <c r="AH149" s="24" t="str">
        <f t="shared" si="37"/>
        <v>IMPORTADO</v>
      </c>
      <c r="AI149" s="24" t="s">
        <v>3016</v>
      </c>
      <c r="AJ149" s="24" t="s">
        <v>6430</v>
      </c>
      <c r="AK149" s="24" t="s">
        <v>3016</v>
      </c>
    </row>
    <row r="150" spans="2:37" s="14" customFormat="1" ht="13" hidden="1" x14ac:dyDescent="0.35">
      <c r="B150" s="24">
        <v>51006816</v>
      </c>
      <c r="C150" s="24" t="str">
        <f t="shared" si="33"/>
        <v>816</v>
      </c>
      <c r="D150" s="24" t="s">
        <v>492</v>
      </c>
      <c r="E150" s="106" t="s">
        <v>44</v>
      </c>
      <c r="F150" s="24" t="s">
        <v>45</v>
      </c>
      <c r="G150" s="122">
        <f>IF(VLOOKUP(Tabela2[[#This Row],[SKU]],[10]Volume!$A:$E,5,0)&lt;0,0,VLOOKUP(Tabela2[[#This Row],[SKU]],[10]Volume!$A:$E,5,0))</f>
        <v>1721.4166666666667</v>
      </c>
      <c r="H150" s="24" t="s">
        <v>216</v>
      </c>
      <c r="I150" s="24" t="s">
        <v>446</v>
      </c>
      <c r="J150" s="24" t="s">
        <v>447</v>
      </c>
      <c r="K150" s="24" t="s">
        <v>145</v>
      </c>
      <c r="L150" s="24" t="s">
        <v>65</v>
      </c>
      <c r="M150" s="24" t="s">
        <v>51</v>
      </c>
      <c r="N150" s="24" t="s">
        <v>67</v>
      </c>
      <c r="O150" s="48">
        <v>41578</v>
      </c>
      <c r="P150" s="24" t="s">
        <v>92</v>
      </c>
      <c r="Q150" s="24"/>
      <c r="R150" s="26" t="s">
        <v>1</v>
      </c>
      <c r="S150" s="24" t="s">
        <v>132</v>
      </c>
      <c r="T150" s="24" t="s">
        <v>132</v>
      </c>
      <c r="U150" s="24" t="s">
        <v>44</v>
      </c>
      <c r="V150" s="40" t="s">
        <v>44</v>
      </c>
      <c r="W150" s="24" t="s">
        <v>55</v>
      </c>
      <c r="X150" s="24">
        <v>3403190000</v>
      </c>
      <c r="Y150" s="14" t="s">
        <v>56</v>
      </c>
      <c r="Z150" s="24" t="str">
        <f t="shared" si="34"/>
        <v>001D8497</v>
      </c>
      <c r="AA150" s="24" t="str">
        <f t="shared" si="35"/>
        <v>002XD7</v>
      </c>
      <c r="AB150" s="24" t="str">
        <f t="shared" si="36"/>
        <v>A1WJ</v>
      </c>
      <c r="AC150" s="24" t="s">
        <v>493</v>
      </c>
      <c r="AD150" s="24" t="s">
        <v>434</v>
      </c>
      <c r="AE150" s="24" t="s">
        <v>483</v>
      </c>
      <c r="AF150" s="24" t="s">
        <v>216</v>
      </c>
      <c r="AG150" s="24" t="s">
        <v>488</v>
      </c>
      <c r="AH150" s="24" t="str">
        <f t="shared" si="37"/>
        <v>IMPORTADO</v>
      </c>
      <c r="AI150" s="24" t="s">
        <v>3016</v>
      </c>
      <c r="AJ150" s="24" t="s">
        <v>6431</v>
      </c>
      <c r="AK150" s="24" t="s">
        <v>3016</v>
      </c>
    </row>
    <row r="151" spans="2:37" s="14" customFormat="1" ht="13" hidden="1" x14ac:dyDescent="0.35">
      <c r="B151" s="24">
        <v>51006807</v>
      </c>
      <c r="C151" s="24" t="str">
        <f t="shared" si="33"/>
        <v>807</v>
      </c>
      <c r="D151" s="24" t="s">
        <v>494</v>
      </c>
      <c r="E151" s="106" t="s">
        <v>44</v>
      </c>
      <c r="F151" s="24" t="s">
        <v>45</v>
      </c>
      <c r="G151" s="122">
        <f>IF(VLOOKUP(Tabela2[[#This Row],[SKU]],[10]Volume!$A:$E,5,0)&lt;0,0,VLOOKUP(Tabela2[[#This Row],[SKU]],[10]Volume!$A:$E,5,0))</f>
        <v>7218.2906521739133</v>
      </c>
      <c r="H151" s="24" t="s">
        <v>216</v>
      </c>
      <c r="I151" s="24" t="s">
        <v>485</v>
      </c>
      <c r="J151" s="24" t="s">
        <v>48</v>
      </c>
      <c r="K151" s="24" t="s">
        <v>145</v>
      </c>
      <c r="L151" s="24" t="s">
        <v>65</v>
      </c>
      <c r="M151" s="24" t="s">
        <v>51</v>
      </c>
      <c r="N151" s="24" t="s">
        <v>67</v>
      </c>
      <c r="O151" s="48">
        <v>43783</v>
      </c>
      <c r="P151" s="24" t="s">
        <v>92</v>
      </c>
      <c r="Q151" s="24"/>
      <c r="R151" s="26" t="s">
        <v>1</v>
      </c>
      <c r="S151" s="24" t="s">
        <v>495</v>
      </c>
      <c r="T151" s="24" t="s">
        <v>54</v>
      </c>
      <c r="U151" s="24" t="s">
        <v>44</v>
      </c>
      <c r="V151" s="40" t="s">
        <v>44</v>
      </c>
      <c r="W151" s="24" t="s">
        <v>55</v>
      </c>
      <c r="X151" s="24">
        <v>3403190000</v>
      </c>
      <c r="Y151" s="14" t="s">
        <v>56</v>
      </c>
      <c r="Z151" s="24" t="str">
        <f t="shared" si="34"/>
        <v>001D8497</v>
      </c>
      <c r="AA151" s="24" t="str">
        <f t="shared" si="35"/>
        <v>002VUU</v>
      </c>
      <c r="AB151" s="24" t="str">
        <f t="shared" si="36"/>
        <v>NAMD</v>
      </c>
      <c r="AC151" s="24" t="s">
        <v>496</v>
      </c>
      <c r="AD151" s="24" t="s">
        <v>434</v>
      </c>
      <c r="AE151" s="24" t="s">
        <v>483</v>
      </c>
      <c r="AF151" s="24" t="s">
        <v>216</v>
      </c>
      <c r="AG151" s="24" t="s">
        <v>488</v>
      </c>
      <c r="AH151" s="24" t="str">
        <f t="shared" si="37"/>
        <v>IMPORTADO</v>
      </c>
      <c r="AI151" s="24" t="s">
        <v>3016</v>
      </c>
      <c r="AJ151" s="24" t="s">
        <v>6431</v>
      </c>
      <c r="AK151" s="24" t="s">
        <v>3016</v>
      </c>
    </row>
    <row r="152" spans="2:37" s="14" customFormat="1" ht="13" hidden="1" x14ac:dyDescent="0.35">
      <c r="B152" s="24">
        <v>52925807</v>
      </c>
      <c r="C152" s="24" t="str">
        <f t="shared" si="33"/>
        <v>807</v>
      </c>
      <c r="D152" s="24" t="s">
        <v>6862</v>
      </c>
      <c r="E152" s="106" t="s">
        <v>44</v>
      </c>
      <c r="F152" s="24" t="s">
        <v>45</v>
      </c>
      <c r="G152" s="122">
        <f>IF(VLOOKUP(Tabela2[[#This Row],[SKU]],[10]Volume!$A:$E,5,0)&lt;0,0,VLOOKUP(Tabela2[[#This Row],[SKU]],[10]Volume!$A:$E,5,0))</f>
        <v>10563.352173913043</v>
      </c>
      <c r="H152" s="24" t="s">
        <v>216</v>
      </c>
      <c r="I152" s="24" t="s">
        <v>217</v>
      </c>
      <c r="J152" s="24" t="s">
        <v>48</v>
      </c>
      <c r="K152" s="24" t="s">
        <v>145</v>
      </c>
      <c r="L152" s="24" t="s">
        <v>65</v>
      </c>
      <c r="M152" s="24" t="s">
        <v>51</v>
      </c>
      <c r="N152" s="24" t="s">
        <v>67</v>
      </c>
      <c r="O152" s="48"/>
      <c r="P152" s="24" t="s">
        <v>53</v>
      </c>
      <c r="Q152" s="24"/>
      <c r="R152" s="26" t="s">
        <v>1</v>
      </c>
      <c r="S152" s="24"/>
      <c r="T152" s="24"/>
      <c r="U152" s="24" t="s">
        <v>44</v>
      </c>
      <c r="V152" s="40" t="s">
        <v>44</v>
      </c>
      <c r="W152" s="24" t="s">
        <v>55</v>
      </c>
      <c r="X152" s="24">
        <v>3403190000</v>
      </c>
      <c r="Y152" s="14" t="s">
        <v>56</v>
      </c>
      <c r="Z152" s="24" t="s">
        <v>438</v>
      </c>
      <c r="AA152" s="24" t="str">
        <f t="shared" si="35"/>
        <v>002VH7</v>
      </c>
      <c r="AB152" s="24" t="str">
        <f t="shared" si="36"/>
        <v>A309</v>
      </c>
      <c r="AC152" s="24" t="s">
        <v>439</v>
      </c>
      <c r="AD152" s="24" t="s">
        <v>434</v>
      </c>
      <c r="AE152" s="24" t="s">
        <v>6354</v>
      </c>
      <c r="AF152" s="24" t="s">
        <v>216</v>
      </c>
      <c r="AG152" s="24" t="s">
        <v>3016</v>
      </c>
      <c r="AH152" s="24" t="str">
        <f t="shared" si="37"/>
        <v>IMPORTADO</v>
      </c>
      <c r="AI152" s="24" t="s">
        <v>3016</v>
      </c>
      <c r="AJ152" s="24" t="s">
        <v>6426</v>
      </c>
      <c r="AK152" s="24" t="s">
        <v>3016</v>
      </c>
    </row>
    <row r="153" spans="2:37" s="14" customFormat="1" ht="13" hidden="1" x14ac:dyDescent="0.35">
      <c r="B153" s="24">
        <v>52926807</v>
      </c>
      <c r="C153" s="24" t="str">
        <f t="shared" si="33"/>
        <v>807</v>
      </c>
      <c r="D153" s="24" t="s">
        <v>441</v>
      </c>
      <c r="E153" s="106" t="s">
        <v>44</v>
      </c>
      <c r="F153" s="24" t="s">
        <v>45</v>
      </c>
      <c r="G153" s="122">
        <f>IF(VLOOKUP(Tabela2[[#This Row],[SKU]],[10]Volume!$A:$E,5,0)&lt;0,0,VLOOKUP(Tabela2[[#This Row],[SKU]],[10]Volume!$A:$E,5,0))</f>
        <v>15316.860652173913</v>
      </c>
      <c r="H153" s="24" t="s">
        <v>216</v>
      </c>
      <c r="I153" s="24" t="s">
        <v>217</v>
      </c>
      <c r="J153" s="24" t="s">
        <v>48</v>
      </c>
      <c r="K153" s="24" t="s">
        <v>145</v>
      </c>
      <c r="L153" s="24" t="s">
        <v>65</v>
      </c>
      <c r="M153" s="24" t="s">
        <v>51</v>
      </c>
      <c r="N153" s="24" t="s">
        <v>67</v>
      </c>
      <c r="O153" s="48"/>
      <c r="P153" s="24" t="s">
        <v>53</v>
      </c>
      <c r="Q153" s="24"/>
      <c r="R153" s="26" t="s">
        <v>1</v>
      </c>
      <c r="S153" s="24"/>
      <c r="T153" s="24"/>
      <c r="U153" s="24" t="s">
        <v>44</v>
      </c>
      <c r="V153" s="40" t="s">
        <v>44</v>
      </c>
      <c r="W153" s="24" t="s">
        <v>55</v>
      </c>
      <c r="X153" s="24">
        <v>3403190000</v>
      </c>
      <c r="Y153" s="14" t="s">
        <v>56</v>
      </c>
      <c r="Z153" s="24" t="s">
        <v>442</v>
      </c>
      <c r="AA153" s="24" t="str">
        <f t="shared" si="35"/>
        <v>002VH7</v>
      </c>
      <c r="AB153" s="24" t="str">
        <f t="shared" si="36"/>
        <v>A309</v>
      </c>
      <c r="AC153" s="24" t="s">
        <v>443</v>
      </c>
      <c r="AD153" s="24" t="s">
        <v>434</v>
      </c>
      <c r="AE153" s="24" t="s">
        <v>6354</v>
      </c>
      <c r="AF153" s="24" t="s">
        <v>216</v>
      </c>
      <c r="AG153" s="24" t="s">
        <v>3016</v>
      </c>
      <c r="AH153" s="24" t="str">
        <f t="shared" si="37"/>
        <v>IMPORTADO</v>
      </c>
      <c r="AI153" s="24" t="s">
        <v>3016</v>
      </c>
      <c r="AJ153" s="24" t="s">
        <v>6427</v>
      </c>
      <c r="AK153" s="24" t="s">
        <v>3016</v>
      </c>
    </row>
    <row r="154" spans="2:37" s="14" customFormat="1" ht="13" hidden="1" customHeight="1" x14ac:dyDescent="0.35">
      <c r="B154" s="24">
        <v>52886817</v>
      </c>
      <c r="C154" s="24" t="str">
        <f t="shared" si="33"/>
        <v>817</v>
      </c>
      <c r="D154" s="24" t="s">
        <v>497</v>
      </c>
      <c r="E154" s="106">
        <v>52886801</v>
      </c>
      <c r="F154" s="24" t="s">
        <v>498</v>
      </c>
      <c r="G154" s="122">
        <f>IF(VLOOKUP(Tabela2[[#This Row],[SKU]],[10]Volume!$A:$E,5,0)&lt;0,0,VLOOKUP(Tabela2[[#This Row],[SKU]],[10]Volume!$A:$E,5,0))</f>
        <v>2402.5806451612907</v>
      </c>
      <c r="H154" s="24" t="s">
        <v>216</v>
      </c>
      <c r="I154" s="24" t="s">
        <v>446</v>
      </c>
      <c r="J154" s="24" t="s">
        <v>447</v>
      </c>
      <c r="K154" s="24" t="s">
        <v>145</v>
      </c>
      <c r="L154" s="24" t="s">
        <v>65</v>
      </c>
      <c r="M154" s="24" t="s">
        <v>66</v>
      </c>
      <c r="N154" s="24" t="s">
        <v>67</v>
      </c>
      <c r="O154" s="48">
        <v>40980</v>
      </c>
      <c r="P154" s="24" t="s">
        <v>92</v>
      </c>
      <c r="Q154" s="24"/>
      <c r="R154" s="26" t="s">
        <v>1</v>
      </c>
      <c r="S154" s="24"/>
      <c r="T154" s="24" t="s">
        <v>499</v>
      </c>
      <c r="U154" s="24" t="s">
        <v>44</v>
      </c>
      <c r="V154" s="40" t="s">
        <v>44</v>
      </c>
      <c r="W154" s="24" t="s">
        <v>55</v>
      </c>
      <c r="X154" s="24">
        <v>2710199900</v>
      </c>
      <c r="Y154" s="14" t="s">
        <v>83</v>
      </c>
      <c r="Z154" s="24" t="str">
        <f t="shared" ref="Z154:Z160" si="38">LEFT(AC154,8)</f>
        <v>001D8483</v>
      </c>
      <c r="AA154" s="24" t="str">
        <f t="shared" si="35"/>
        <v>002XD7</v>
      </c>
      <c r="AB154" s="24" t="str">
        <f t="shared" si="36"/>
        <v>A309</v>
      </c>
      <c r="AC154" s="24" t="s">
        <v>500</v>
      </c>
      <c r="AD154" s="24" t="s">
        <v>434</v>
      </c>
      <c r="AE154" s="24" t="s">
        <v>483</v>
      </c>
      <c r="AF154" s="24" t="s">
        <v>216</v>
      </c>
      <c r="AG154" s="24" t="s">
        <v>488</v>
      </c>
      <c r="AH154" s="24" t="str">
        <f t="shared" si="37"/>
        <v xml:space="preserve">GADUS S2 U460L 2 </v>
      </c>
      <c r="AI154" s="24" t="s">
        <v>3016</v>
      </c>
      <c r="AJ154" s="24" t="s">
        <v>6432</v>
      </c>
      <c r="AK154" s="24" t="s">
        <v>3016</v>
      </c>
    </row>
    <row r="155" spans="2:37" s="14" customFormat="1" ht="13" hidden="1" x14ac:dyDescent="0.35">
      <c r="B155" s="24">
        <v>52886988</v>
      </c>
      <c r="C155" s="24" t="str">
        <f t="shared" si="33"/>
        <v>988</v>
      </c>
      <c r="D155" s="24" t="s">
        <v>501</v>
      </c>
      <c r="E155" s="106">
        <v>52886801</v>
      </c>
      <c r="F155" s="24" t="s">
        <v>498</v>
      </c>
      <c r="G155" s="122">
        <f>IF(VLOOKUP(Tabela2[[#This Row],[SKU]],[10]Volume!$A:$E,5,0)&lt;0,0,VLOOKUP(Tabela2[[#This Row],[SKU]],[10]Volume!$A:$E,5,0))</f>
        <v>5580</v>
      </c>
      <c r="H155" s="24" t="s">
        <v>216</v>
      </c>
      <c r="I155" s="24" t="s">
        <v>217</v>
      </c>
      <c r="J155" s="24" t="s">
        <v>48</v>
      </c>
      <c r="K155" s="24" t="s">
        <v>145</v>
      </c>
      <c r="L155" s="24" t="s">
        <v>65</v>
      </c>
      <c r="M155" s="24" t="s">
        <v>66</v>
      </c>
      <c r="N155" s="24" t="s">
        <v>67</v>
      </c>
      <c r="O155" s="48">
        <v>40980</v>
      </c>
      <c r="P155" s="24" t="s">
        <v>92</v>
      </c>
      <c r="Q155" s="24"/>
      <c r="R155" s="26" t="s">
        <v>1</v>
      </c>
      <c r="S155" s="24"/>
      <c r="T155" s="24" t="s">
        <v>502</v>
      </c>
      <c r="U155" s="24" t="s">
        <v>44</v>
      </c>
      <c r="V155" s="40" t="s">
        <v>44</v>
      </c>
      <c r="W155" s="24" t="s">
        <v>55</v>
      </c>
      <c r="X155" s="24">
        <v>2710199900</v>
      </c>
      <c r="Y155" s="14" t="s">
        <v>83</v>
      </c>
      <c r="Z155" s="24" t="str">
        <f t="shared" si="38"/>
        <v>001D8483</v>
      </c>
      <c r="AA155" s="24" t="str">
        <f t="shared" si="35"/>
        <v>002VH7</v>
      </c>
      <c r="AB155" s="24" t="str">
        <f t="shared" si="36"/>
        <v>A309</v>
      </c>
      <c r="AC155" s="24" t="s">
        <v>503</v>
      </c>
      <c r="AD155" s="24" t="s">
        <v>434</v>
      </c>
      <c r="AE155" s="24" t="s">
        <v>483</v>
      </c>
      <c r="AF155" s="24" t="s">
        <v>216</v>
      </c>
      <c r="AG155" s="24" t="s">
        <v>488</v>
      </c>
      <c r="AH155" s="24" t="str">
        <f t="shared" si="37"/>
        <v xml:space="preserve">GADUS S2 U460L 2 </v>
      </c>
      <c r="AI155" s="24" t="s">
        <v>3016</v>
      </c>
      <c r="AJ155" s="24" t="s">
        <v>6432</v>
      </c>
      <c r="AK155" s="24" t="s">
        <v>3016</v>
      </c>
    </row>
    <row r="156" spans="2:37" s="14" customFormat="1" ht="13" hidden="1" x14ac:dyDescent="0.35">
      <c r="B156" s="24">
        <v>52887817</v>
      </c>
      <c r="C156" s="24" t="str">
        <f t="shared" si="33"/>
        <v>817</v>
      </c>
      <c r="D156" s="24" t="s">
        <v>504</v>
      </c>
      <c r="E156" s="106">
        <v>52887801</v>
      </c>
      <c r="F156" s="24" t="s">
        <v>505</v>
      </c>
      <c r="G156" s="122">
        <f>IF(VLOOKUP(Tabela2[[#This Row],[SKU]],[10]Volume!$A:$E,5,0)&lt;0,0,VLOOKUP(Tabela2[[#This Row],[SKU]],[10]Volume!$A:$E,5,0))</f>
        <v>1282.5806451612905</v>
      </c>
      <c r="H156" s="24" t="s">
        <v>216</v>
      </c>
      <c r="I156" s="24" t="s">
        <v>446</v>
      </c>
      <c r="J156" s="24" t="s">
        <v>447</v>
      </c>
      <c r="K156" s="24" t="s">
        <v>145</v>
      </c>
      <c r="L156" s="24" t="s">
        <v>65</v>
      </c>
      <c r="M156" s="24" t="s">
        <v>66</v>
      </c>
      <c r="N156" s="24" t="s">
        <v>67</v>
      </c>
      <c r="O156" s="48">
        <v>40956</v>
      </c>
      <c r="P156" s="24" t="s">
        <v>92</v>
      </c>
      <c r="Q156" s="24"/>
      <c r="R156" s="26" t="s">
        <v>1</v>
      </c>
      <c r="S156" s="24"/>
      <c r="T156" s="24" t="s">
        <v>506</v>
      </c>
      <c r="U156" s="24" t="s">
        <v>44</v>
      </c>
      <c r="V156" s="40" t="s">
        <v>44</v>
      </c>
      <c r="W156" s="24" t="s">
        <v>55</v>
      </c>
      <c r="X156" s="24">
        <v>2710199900</v>
      </c>
      <c r="Y156" s="14" t="s">
        <v>83</v>
      </c>
      <c r="Z156" s="24" t="str">
        <f t="shared" si="38"/>
        <v>001D8464</v>
      </c>
      <c r="AA156" s="24" t="str">
        <f t="shared" si="35"/>
        <v>002XD7</v>
      </c>
      <c r="AB156" s="24" t="str">
        <f t="shared" si="36"/>
        <v>A309</v>
      </c>
      <c r="AC156" s="24" t="s">
        <v>507</v>
      </c>
      <c r="AD156" s="24" t="s">
        <v>434</v>
      </c>
      <c r="AE156" s="24" t="s">
        <v>483</v>
      </c>
      <c r="AF156" s="24" t="s">
        <v>216</v>
      </c>
      <c r="AG156" s="24" t="s">
        <v>221</v>
      </c>
      <c r="AH156" s="24" t="str">
        <f t="shared" si="37"/>
        <v>GADUS S2 V100 3</v>
      </c>
      <c r="AI156" s="24" t="s">
        <v>3016</v>
      </c>
      <c r="AJ156" s="24" t="s">
        <v>505</v>
      </c>
      <c r="AK156" s="24" t="s">
        <v>3016</v>
      </c>
    </row>
    <row r="157" spans="2:37" s="14" customFormat="1" ht="13" hidden="1" x14ac:dyDescent="0.35">
      <c r="B157" s="24">
        <v>52887988</v>
      </c>
      <c r="C157" s="24" t="str">
        <f t="shared" si="33"/>
        <v>988</v>
      </c>
      <c r="D157" s="24" t="s">
        <v>508</v>
      </c>
      <c r="E157" s="106">
        <v>52887801</v>
      </c>
      <c r="F157" s="24" t="s">
        <v>505</v>
      </c>
      <c r="G157" s="122">
        <f>IF(VLOOKUP(Tabela2[[#This Row],[SKU]],[10]Volume!$A:$E,5,0)&lt;0,0,VLOOKUP(Tabela2[[#This Row],[SKU]],[10]Volume!$A:$E,5,0))</f>
        <v>1980</v>
      </c>
      <c r="H157" s="24" t="s">
        <v>216</v>
      </c>
      <c r="I157" s="24" t="s">
        <v>217</v>
      </c>
      <c r="J157" s="24" t="s">
        <v>48</v>
      </c>
      <c r="K157" s="24" t="s">
        <v>145</v>
      </c>
      <c r="L157" s="24" t="s">
        <v>65</v>
      </c>
      <c r="M157" s="24" t="s">
        <v>66</v>
      </c>
      <c r="N157" s="24" t="s">
        <v>67</v>
      </c>
      <c r="O157" s="48">
        <v>40956</v>
      </c>
      <c r="P157" s="24" t="s">
        <v>92</v>
      </c>
      <c r="Q157" s="24"/>
      <c r="R157" s="26" t="s">
        <v>1</v>
      </c>
      <c r="S157" s="24"/>
      <c r="T157" s="24" t="s">
        <v>509</v>
      </c>
      <c r="U157" s="24" t="s">
        <v>44</v>
      </c>
      <c r="V157" s="40" t="s">
        <v>44</v>
      </c>
      <c r="W157" s="24" t="s">
        <v>55</v>
      </c>
      <c r="X157" s="24">
        <v>2710199900</v>
      </c>
      <c r="Y157" s="14" t="s">
        <v>83</v>
      </c>
      <c r="Z157" s="24" t="str">
        <f t="shared" si="38"/>
        <v>001D8464</v>
      </c>
      <c r="AA157" s="24" t="str">
        <f t="shared" si="35"/>
        <v>002VH7</v>
      </c>
      <c r="AB157" s="24" t="str">
        <f t="shared" si="36"/>
        <v>A309</v>
      </c>
      <c r="AC157" s="24" t="s">
        <v>510</v>
      </c>
      <c r="AD157" s="24" t="s">
        <v>434</v>
      </c>
      <c r="AE157" s="24" t="s">
        <v>483</v>
      </c>
      <c r="AF157" s="24" t="s">
        <v>216</v>
      </c>
      <c r="AG157" s="24" t="s">
        <v>221</v>
      </c>
      <c r="AH157" s="24" t="str">
        <f t="shared" si="37"/>
        <v>GADUS S2 V100 3</v>
      </c>
      <c r="AI157" s="24" t="s">
        <v>3016</v>
      </c>
      <c r="AJ157" s="24" t="s">
        <v>505</v>
      </c>
      <c r="AK157" s="24" t="s">
        <v>3016</v>
      </c>
    </row>
    <row r="158" spans="2:37" s="14" customFormat="1" ht="13" hidden="1" x14ac:dyDescent="0.35">
      <c r="B158" s="24">
        <v>52898817</v>
      </c>
      <c r="C158" s="24" t="str">
        <f t="shared" si="33"/>
        <v>817</v>
      </c>
      <c r="D158" s="24" t="s">
        <v>511</v>
      </c>
      <c r="E158" s="106">
        <v>52898801</v>
      </c>
      <c r="F158" s="24" t="s">
        <v>512</v>
      </c>
      <c r="G158" s="122">
        <f>IF(VLOOKUP(Tabela2[[#This Row],[SKU]],[10]Volume!$A:$E,5,0)&lt;0,0,VLOOKUP(Tabela2[[#This Row],[SKU]],[10]Volume!$A:$E,5,0))</f>
        <v>16980.645161290326</v>
      </c>
      <c r="H158" s="24" t="s">
        <v>216</v>
      </c>
      <c r="I158" s="24" t="s">
        <v>446</v>
      </c>
      <c r="J158" s="24" t="s">
        <v>447</v>
      </c>
      <c r="K158" s="24" t="s">
        <v>145</v>
      </c>
      <c r="L158" s="24" t="s">
        <v>65</v>
      </c>
      <c r="M158" s="24" t="s">
        <v>66</v>
      </c>
      <c r="N158" s="24" t="s">
        <v>67</v>
      </c>
      <c r="O158" s="48">
        <v>41556</v>
      </c>
      <c r="P158" s="24" t="s">
        <v>92</v>
      </c>
      <c r="Q158" s="24"/>
      <c r="R158" s="26" t="s">
        <v>1</v>
      </c>
      <c r="S158" s="24"/>
      <c r="T158" s="24" t="s">
        <v>513</v>
      </c>
      <c r="U158" s="24" t="s">
        <v>44</v>
      </c>
      <c r="V158" s="40" t="s">
        <v>44</v>
      </c>
      <c r="W158" s="24" t="s">
        <v>55</v>
      </c>
      <c r="X158" s="24">
        <v>2710199900</v>
      </c>
      <c r="Y158" s="14" t="s">
        <v>83</v>
      </c>
      <c r="Z158" s="24" t="str">
        <f t="shared" si="38"/>
        <v>001D8448</v>
      </c>
      <c r="AA158" s="24" t="str">
        <f t="shared" si="35"/>
        <v>002XD7</v>
      </c>
      <c r="AB158" s="24" t="str">
        <f t="shared" si="36"/>
        <v>A309</v>
      </c>
      <c r="AC158" s="24" t="s">
        <v>514</v>
      </c>
      <c r="AD158" s="24" t="s">
        <v>434</v>
      </c>
      <c r="AE158" s="24" t="s">
        <v>483</v>
      </c>
      <c r="AF158" s="24" t="s">
        <v>216</v>
      </c>
      <c r="AG158" s="24" t="s">
        <v>221</v>
      </c>
      <c r="AH158" s="24"/>
      <c r="AI158" s="24" t="s">
        <v>3016</v>
      </c>
      <c r="AJ158" s="24" t="s">
        <v>6433</v>
      </c>
      <c r="AK158" s="24" t="s">
        <v>3016</v>
      </c>
    </row>
    <row r="159" spans="2:37" s="14" customFormat="1" ht="13" hidden="1" x14ac:dyDescent="0.35">
      <c r="B159" s="24">
        <v>52898988</v>
      </c>
      <c r="C159" s="24" t="str">
        <f t="shared" si="33"/>
        <v>988</v>
      </c>
      <c r="D159" s="24" t="s">
        <v>515</v>
      </c>
      <c r="E159" s="106">
        <v>52898801</v>
      </c>
      <c r="F159" s="24" t="s">
        <v>512</v>
      </c>
      <c r="G159" s="122">
        <f>IF(VLOOKUP(Tabela2[[#This Row],[SKU]],[10]Volume!$A:$E,5,0)&lt;0,0,VLOOKUP(Tabela2[[#This Row],[SKU]],[10]Volume!$A:$E,5,0))</f>
        <v>12060</v>
      </c>
      <c r="H159" s="24" t="s">
        <v>216</v>
      </c>
      <c r="I159" s="24" t="s">
        <v>217</v>
      </c>
      <c r="J159" s="24" t="s">
        <v>48</v>
      </c>
      <c r="K159" s="24" t="s">
        <v>145</v>
      </c>
      <c r="L159" s="24" t="s">
        <v>65</v>
      </c>
      <c r="M159" s="24" t="s">
        <v>66</v>
      </c>
      <c r="N159" s="24" t="s">
        <v>67</v>
      </c>
      <c r="O159" s="48">
        <v>43328</v>
      </c>
      <c r="P159" s="24" t="s">
        <v>92</v>
      </c>
      <c r="Q159" s="24"/>
      <c r="R159" s="26" t="s">
        <v>1</v>
      </c>
      <c r="S159" s="24"/>
      <c r="T159" s="24" t="s">
        <v>516</v>
      </c>
      <c r="U159" s="24" t="s">
        <v>44</v>
      </c>
      <c r="V159" s="40" t="s">
        <v>44</v>
      </c>
      <c r="W159" s="24" t="s">
        <v>55</v>
      </c>
      <c r="X159" s="24">
        <v>2710199900</v>
      </c>
      <c r="Y159" s="14" t="s">
        <v>83</v>
      </c>
      <c r="Z159" s="24" t="str">
        <f t="shared" si="38"/>
        <v>001D8448</v>
      </c>
      <c r="AA159" s="24" t="str">
        <f t="shared" si="35"/>
        <v>002VH7</v>
      </c>
      <c r="AB159" s="24" t="str">
        <f t="shared" si="36"/>
        <v>A309</v>
      </c>
      <c r="AC159" s="24" t="s">
        <v>517</v>
      </c>
      <c r="AD159" s="24" t="s">
        <v>434</v>
      </c>
      <c r="AE159" s="24" t="s">
        <v>483</v>
      </c>
      <c r="AF159" s="24" t="s">
        <v>216</v>
      </c>
      <c r="AG159" s="24" t="s">
        <v>221</v>
      </c>
      <c r="AH159" s="24"/>
      <c r="AI159" s="24" t="s">
        <v>3016</v>
      </c>
      <c r="AJ159" s="24" t="s">
        <v>6433</v>
      </c>
      <c r="AK159" s="24" t="s">
        <v>3016</v>
      </c>
    </row>
    <row r="160" spans="2:37" s="14" customFormat="1" ht="13" hidden="1" x14ac:dyDescent="0.35">
      <c r="B160" s="24">
        <v>52888817</v>
      </c>
      <c r="C160" s="24" t="str">
        <f t="shared" si="33"/>
        <v>817</v>
      </c>
      <c r="D160" s="24" t="s">
        <v>518</v>
      </c>
      <c r="E160" s="106">
        <v>52888801</v>
      </c>
      <c r="F160" s="24" t="s">
        <v>519</v>
      </c>
      <c r="G160" s="122">
        <f>IF(VLOOKUP(Tabela2[[#This Row],[SKU]],[10]Volume!$A:$E,5,0)&lt;0,0,VLOOKUP(Tabela2[[#This Row],[SKU]],[10]Volume!$A:$E,5,0))</f>
        <v>0</v>
      </c>
      <c r="H160" s="24" t="s">
        <v>216</v>
      </c>
      <c r="I160" s="24" t="s">
        <v>446</v>
      </c>
      <c r="J160" s="24" t="s">
        <v>447</v>
      </c>
      <c r="K160" s="24" t="s">
        <v>145</v>
      </c>
      <c r="L160" s="24" t="s">
        <v>65</v>
      </c>
      <c r="M160" s="24" t="s">
        <v>66</v>
      </c>
      <c r="N160" s="24" t="s">
        <v>67</v>
      </c>
      <c r="O160" s="48">
        <v>40981</v>
      </c>
      <c r="P160" s="24" t="s">
        <v>92</v>
      </c>
      <c r="Q160" s="24"/>
      <c r="R160" s="26" t="s">
        <v>1</v>
      </c>
      <c r="S160" s="24"/>
      <c r="T160" s="24" t="s">
        <v>520</v>
      </c>
      <c r="U160" s="24" t="s">
        <v>44</v>
      </c>
      <c r="V160" s="40" t="s">
        <v>44</v>
      </c>
      <c r="W160" s="24" t="s">
        <v>55</v>
      </c>
      <c r="X160" s="24">
        <v>2710199900</v>
      </c>
      <c r="Y160" s="14" t="s">
        <v>83</v>
      </c>
      <c r="Z160" s="24" t="str">
        <f t="shared" si="38"/>
        <v>001D8449</v>
      </c>
      <c r="AA160" s="24" t="str">
        <f t="shared" si="35"/>
        <v>002XD7</v>
      </c>
      <c r="AB160" s="24" t="str">
        <f t="shared" si="36"/>
        <v>A309</v>
      </c>
      <c r="AC160" s="24" t="s">
        <v>521</v>
      </c>
      <c r="AD160" s="24" t="s">
        <v>434</v>
      </c>
      <c r="AE160" s="24" t="s">
        <v>483</v>
      </c>
      <c r="AF160" s="24" t="s">
        <v>216</v>
      </c>
      <c r="AG160" s="24" t="s">
        <v>221</v>
      </c>
      <c r="AH160" s="24" t="str">
        <f>F160</f>
        <v>GADUS S2 V220 00 GRANEL</v>
      </c>
      <c r="AI160" s="24" t="s">
        <v>3016</v>
      </c>
      <c r="AJ160" s="24" t="s">
        <v>6434</v>
      </c>
      <c r="AK160" s="24" t="s">
        <v>3016</v>
      </c>
    </row>
    <row r="161" spans="2:37" s="14" customFormat="1" ht="13" hidden="1" x14ac:dyDescent="0.35">
      <c r="B161" s="24">
        <v>52888988</v>
      </c>
      <c r="C161" s="24" t="str">
        <f t="shared" si="33"/>
        <v>988</v>
      </c>
      <c r="D161" s="24" t="s">
        <v>522</v>
      </c>
      <c r="E161" s="106">
        <v>52888801</v>
      </c>
      <c r="F161" s="24" t="s">
        <v>519</v>
      </c>
      <c r="G161" s="122">
        <f>IF(VLOOKUP(Tabela2[[#This Row],[SKU]],[10]Volume!$A:$E,5,0)&lt;0,0,VLOOKUP(Tabela2[[#This Row],[SKU]],[10]Volume!$A:$E,5,0))</f>
        <v>25020</v>
      </c>
      <c r="H161" s="24" t="s">
        <v>216</v>
      </c>
      <c r="I161" s="24" t="s">
        <v>217</v>
      </c>
      <c r="J161" s="24" t="s">
        <v>48</v>
      </c>
      <c r="K161" s="24" t="s">
        <v>145</v>
      </c>
      <c r="L161" s="24" t="s">
        <v>65</v>
      </c>
      <c r="M161" s="24" t="s">
        <v>66</v>
      </c>
      <c r="N161" s="24" t="s">
        <v>67</v>
      </c>
      <c r="O161" s="48">
        <v>45017</v>
      </c>
      <c r="P161" s="24" t="s">
        <v>92</v>
      </c>
      <c r="Q161" s="24"/>
      <c r="R161" s="26" t="s">
        <v>1</v>
      </c>
      <c r="S161" s="24"/>
      <c r="T161" s="24" t="s">
        <v>523</v>
      </c>
      <c r="U161" s="24" t="s">
        <v>44</v>
      </c>
      <c r="V161" s="40" t="s">
        <v>44</v>
      </c>
      <c r="W161" s="24" t="s">
        <v>55</v>
      </c>
      <c r="X161" s="24">
        <v>2710199900</v>
      </c>
      <c r="Y161" s="14" t="s">
        <v>83</v>
      </c>
      <c r="Z161" s="24" t="s">
        <v>524</v>
      </c>
      <c r="AA161" s="24" t="s">
        <v>525</v>
      </c>
      <c r="AB161" s="24" t="s">
        <v>88</v>
      </c>
      <c r="AC161" s="24" t="s">
        <v>526</v>
      </c>
      <c r="AD161" s="24" t="s">
        <v>434</v>
      </c>
      <c r="AE161" s="24" t="s">
        <v>483</v>
      </c>
      <c r="AF161" s="24" t="s">
        <v>216</v>
      </c>
      <c r="AG161" s="24" t="s">
        <v>221</v>
      </c>
      <c r="AH161" s="24"/>
      <c r="AI161" s="24" t="s">
        <v>3016</v>
      </c>
      <c r="AJ161" s="24" t="s">
        <v>6434</v>
      </c>
      <c r="AK161" s="24" t="s">
        <v>3016</v>
      </c>
    </row>
    <row r="162" spans="2:37" s="14" customFormat="1" ht="13" hidden="1" x14ac:dyDescent="0.35">
      <c r="B162" s="24">
        <v>52889817</v>
      </c>
      <c r="C162" s="24" t="str">
        <f t="shared" si="33"/>
        <v>817</v>
      </c>
      <c r="D162" s="24" t="s">
        <v>527</v>
      </c>
      <c r="E162" s="106">
        <v>52889801</v>
      </c>
      <c r="F162" s="24" t="s">
        <v>528</v>
      </c>
      <c r="G162" s="122">
        <f>IF(VLOOKUP(Tabela2[[#This Row],[SKU]],[10]Volume!$A:$E,5,0)&lt;0,0,VLOOKUP(Tabela2[[#This Row],[SKU]],[10]Volume!$A:$E,5,0))</f>
        <v>5256.7741935483873</v>
      </c>
      <c r="H162" s="24" t="s">
        <v>216</v>
      </c>
      <c r="I162" s="24" t="s">
        <v>446</v>
      </c>
      <c r="J162" s="24" t="s">
        <v>447</v>
      </c>
      <c r="K162" s="24" t="s">
        <v>145</v>
      </c>
      <c r="L162" s="24" t="s">
        <v>65</v>
      </c>
      <c r="M162" s="24" t="s">
        <v>66</v>
      </c>
      <c r="N162" s="24" t="s">
        <v>67</v>
      </c>
      <c r="O162" s="48">
        <v>40954</v>
      </c>
      <c r="P162" s="24" t="s">
        <v>92</v>
      </c>
      <c r="Q162" s="24"/>
      <c r="R162" s="26" t="s">
        <v>1</v>
      </c>
      <c r="S162" s="24"/>
      <c r="T162" s="24" t="s">
        <v>529</v>
      </c>
      <c r="U162" s="24" t="s">
        <v>44</v>
      </c>
      <c r="V162" s="40" t="s">
        <v>44</v>
      </c>
      <c r="W162" s="24" t="s">
        <v>55</v>
      </c>
      <c r="X162" s="24">
        <v>2710199900</v>
      </c>
      <c r="Y162" s="14" t="s">
        <v>83</v>
      </c>
      <c r="Z162" s="24" t="str">
        <f>LEFT(AC162,8)</f>
        <v>001D8450</v>
      </c>
      <c r="AA162" s="24" t="str">
        <f>LEFT(RIGHT(AC162,10),6)</f>
        <v>002XD7</v>
      </c>
      <c r="AB162" s="24" t="str">
        <f>RIGHT(AC162,4)</f>
        <v>A309</v>
      </c>
      <c r="AC162" s="24" t="s">
        <v>530</v>
      </c>
      <c r="AD162" s="24" t="s">
        <v>434</v>
      </c>
      <c r="AE162" s="24" t="s">
        <v>483</v>
      </c>
      <c r="AF162" s="24" t="s">
        <v>216</v>
      </c>
      <c r="AG162" s="24" t="s">
        <v>221</v>
      </c>
      <c r="AH162" s="24"/>
      <c r="AI162" s="24" t="s">
        <v>3016</v>
      </c>
      <c r="AJ162" s="24" t="s">
        <v>528</v>
      </c>
      <c r="AK162" s="24" t="s">
        <v>3016</v>
      </c>
    </row>
    <row r="163" spans="2:37" s="14" customFormat="1" ht="13" hidden="1" x14ac:dyDescent="0.35">
      <c r="B163" s="24">
        <v>52889988</v>
      </c>
      <c r="C163" s="24" t="str">
        <f t="shared" si="33"/>
        <v>988</v>
      </c>
      <c r="D163" s="24" t="s">
        <v>531</v>
      </c>
      <c r="E163" s="106">
        <v>52889801</v>
      </c>
      <c r="F163" s="24" t="s">
        <v>528</v>
      </c>
      <c r="G163" s="122">
        <f>IF(VLOOKUP(Tabela2[[#This Row],[SKU]],[10]Volume!$A:$E,5,0)&lt;0,0,VLOOKUP(Tabela2[[#This Row],[SKU]],[10]Volume!$A:$E,5,0))</f>
        <v>8100</v>
      </c>
      <c r="H163" s="24" t="s">
        <v>216</v>
      </c>
      <c r="I163" s="24" t="s">
        <v>217</v>
      </c>
      <c r="J163" s="24" t="s">
        <v>48</v>
      </c>
      <c r="K163" s="24" t="s">
        <v>145</v>
      </c>
      <c r="L163" s="24" t="s">
        <v>65</v>
      </c>
      <c r="M163" s="24" t="s">
        <v>66</v>
      </c>
      <c r="N163" s="24" t="s">
        <v>67</v>
      </c>
      <c r="O163" s="48">
        <v>40952</v>
      </c>
      <c r="P163" s="24" t="s">
        <v>92</v>
      </c>
      <c r="Q163" s="24"/>
      <c r="R163" s="26" t="s">
        <v>1</v>
      </c>
      <c r="S163" s="24"/>
      <c r="T163" s="24" t="s">
        <v>532</v>
      </c>
      <c r="U163" s="24" t="s">
        <v>44</v>
      </c>
      <c r="V163" s="40" t="s">
        <v>44</v>
      </c>
      <c r="W163" s="24" t="s">
        <v>55</v>
      </c>
      <c r="X163" s="24">
        <v>2710193200</v>
      </c>
      <c r="Y163" s="14" t="s">
        <v>83</v>
      </c>
      <c r="Z163" s="24" t="str">
        <f>LEFT(AC163,8)</f>
        <v>001D8450</v>
      </c>
      <c r="AA163" s="24" t="str">
        <f>LEFT(RIGHT(AC163,10),6)</f>
        <v>002VH7</v>
      </c>
      <c r="AB163" s="24" t="str">
        <f>RIGHT(AC163,4)</f>
        <v>A309</v>
      </c>
      <c r="AC163" s="24" t="s">
        <v>533</v>
      </c>
      <c r="AD163" s="24" t="s">
        <v>434</v>
      </c>
      <c r="AE163" s="24" t="s">
        <v>483</v>
      </c>
      <c r="AF163" s="24" t="s">
        <v>216</v>
      </c>
      <c r="AG163" s="24" t="s">
        <v>221</v>
      </c>
      <c r="AH163" s="24"/>
      <c r="AI163" s="24" t="s">
        <v>3016</v>
      </c>
      <c r="AJ163" s="24" t="s">
        <v>528</v>
      </c>
      <c r="AK163" s="24" t="s">
        <v>3016</v>
      </c>
    </row>
    <row r="164" spans="2:37" s="14" customFormat="1" ht="13" hidden="1" x14ac:dyDescent="0.35">
      <c r="B164" s="24">
        <v>52889911</v>
      </c>
      <c r="C164" s="24" t="str">
        <f t="shared" si="33"/>
        <v>911</v>
      </c>
      <c r="D164" s="24" t="s">
        <v>534</v>
      </c>
      <c r="E164" s="106">
        <v>52889801</v>
      </c>
      <c r="F164" s="24" t="s">
        <v>528</v>
      </c>
      <c r="G164" s="122">
        <f>IF(VLOOKUP(Tabela2[[#This Row],[SKU]],[10]Volume!$A:$E,5,0)&lt;0,0,VLOOKUP(Tabela2[[#This Row],[SKU]],[10]Volume!$A:$E,5,0))</f>
        <v>0</v>
      </c>
      <c r="H164" s="24" t="s">
        <v>216</v>
      </c>
      <c r="I164" s="24" t="s">
        <v>535</v>
      </c>
      <c r="J164" s="24" t="s">
        <v>86</v>
      </c>
      <c r="K164" s="24" t="s">
        <v>145</v>
      </c>
      <c r="L164" s="24" t="s">
        <v>65</v>
      </c>
      <c r="M164" s="24" t="s">
        <v>66</v>
      </c>
      <c r="N164" s="24" t="s">
        <v>67</v>
      </c>
      <c r="O164" s="48">
        <v>45323</v>
      </c>
      <c r="P164" s="24" t="s">
        <v>92</v>
      </c>
      <c r="Q164" s="24"/>
      <c r="R164" s="26" t="s">
        <v>1</v>
      </c>
      <c r="S164" s="24"/>
      <c r="T164" s="24"/>
      <c r="U164" s="24" t="s">
        <v>536</v>
      </c>
      <c r="V164" s="40" t="s">
        <v>536</v>
      </c>
      <c r="W164" s="24" t="s">
        <v>55</v>
      </c>
      <c r="X164" s="24">
        <v>2710199900</v>
      </c>
      <c r="Y164" s="14" t="s">
        <v>83</v>
      </c>
      <c r="Z164" s="24" t="s">
        <v>537</v>
      </c>
      <c r="AA164" s="24" t="s">
        <v>391</v>
      </c>
      <c r="AB164" s="24" t="s">
        <v>88</v>
      </c>
      <c r="AC164" s="24" t="s">
        <v>538</v>
      </c>
      <c r="AD164" s="24" t="s">
        <v>434</v>
      </c>
      <c r="AE164" s="24" t="s">
        <v>483</v>
      </c>
      <c r="AF164" s="24" t="s">
        <v>216</v>
      </c>
      <c r="AG164" s="24" t="s">
        <v>221</v>
      </c>
      <c r="AH164" s="24" t="str">
        <f>F164</f>
        <v>GADUS S2 V220 1</v>
      </c>
      <c r="AI164" s="24" t="s">
        <v>3016</v>
      </c>
      <c r="AJ164" s="24" t="s">
        <v>528</v>
      </c>
      <c r="AK164" s="24" t="s">
        <v>3016</v>
      </c>
    </row>
    <row r="165" spans="2:37" s="14" customFormat="1" ht="13" hidden="1" x14ac:dyDescent="0.35">
      <c r="B165" s="24">
        <v>52890817</v>
      </c>
      <c r="C165" s="24" t="str">
        <f t="shared" si="33"/>
        <v>817</v>
      </c>
      <c r="D165" s="24" t="s">
        <v>539</v>
      </c>
      <c r="E165" s="106">
        <v>52890801</v>
      </c>
      <c r="F165" s="24" t="s">
        <v>540</v>
      </c>
      <c r="G165" s="122">
        <f>IF(VLOOKUP(Tabela2[[#This Row],[SKU]],[10]Volume!$A:$E,5,0)&lt;0,0,VLOOKUP(Tabela2[[#This Row],[SKU]],[10]Volume!$A:$E,5,0))</f>
        <v>11958.709677419356</v>
      </c>
      <c r="H165" s="24" t="s">
        <v>216</v>
      </c>
      <c r="I165" s="24" t="s">
        <v>446</v>
      </c>
      <c r="J165" s="24" t="s">
        <v>447</v>
      </c>
      <c r="K165" s="24" t="s">
        <v>145</v>
      </c>
      <c r="L165" s="24" t="s">
        <v>65</v>
      </c>
      <c r="M165" s="24" t="s">
        <v>66</v>
      </c>
      <c r="N165" s="24" t="s">
        <v>67</v>
      </c>
      <c r="O165" s="48">
        <v>40975</v>
      </c>
      <c r="P165" s="24" t="s">
        <v>92</v>
      </c>
      <c r="Q165" s="24"/>
      <c r="R165" s="26" t="s">
        <v>1</v>
      </c>
      <c r="S165" s="24"/>
      <c r="T165" s="24" t="s">
        <v>541</v>
      </c>
      <c r="U165" s="24" t="s">
        <v>44</v>
      </c>
      <c r="V165" s="40" t="s">
        <v>44</v>
      </c>
      <c r="W165" s="24" t="s">
        <v>55</v>
      </c>
      <c r="X165" s="24">
        <v>2710199900</v>
      </c>
      <c r="Y165" s="14" t="s">
        <v>83</v>
      </c>
      <c r="Z165" s="24" t="str">
        <f t="shared" ref="Z165:Z170" si="39">LEFT(AC165,8)</f>
        <v>001D8451</v>
      </c>
      <c r="AA165" s="24" t="str">
        <f t="shared" ref="AA165:AA170" si="40">LEFT(RIGHT(AC165,10),6)</f>
        <v>002XD7</v>
      </c>
      <c r="AB165" s="24" t="str">
        <f t="shared" ref="AB165:AB170" si="41">RIGHT(AC165,4)</f>
        <v>A309</v>
      </c>
      <c r="AC165" s="24" t="s">
        <v>542</v>
      </c>
      <c r="AD165" s="24" t="s">
        <v>434</v>
      </c>
      <c r="AE165" s="24" t="s">
        <v>483</v>
      </c>
      <c r="AF165" s="24" t="s">
        <v>216</v>
      </c>
      <c r="AG165" s="24" t="s">
        <v>221</v>
      </c>
      <c r="AH165" s="24" t="str">
        <f>F165</f>
        <v>GADUS S2 V220 2</v>
      </c>
      <c r="AI165" s="24" t="s">
        <v>3016</v>
      </c>
      <c r="AJ165" s="24" t="s">
        <v>540</v>
      </c>
      <c r="AK165" s="24" t="s">
        <v>3016</v>
      </c>
    </row>
    <row r="166" spans="2:37" s="14" customFormat="1" ht="13" hidden="1" x14ac:dyDescent="0.35">
      <c r="B166" s="24">
        <v>52906980</v>
      </c>
      <c r="C166" s="24" t="str">
        <f t="shared" si="33"/>
        <v>980</v>
      </c>
      <c r="D166" s="24" t="s">
        <v>543</v>
      </c>
      <c r="E166" s="106" t="s">
        <v>44</v>
      </c>
      <c r="F166" s="24" t="s">
        <v>45</v>
      </c>
      <c r="G166" s="122">
        <f>IF(VLOOKUP(Tabela2[[#This Row],[SKU]],[10]Volume!$A:$E,5,0)&lt;0,0,VLOOKUP(Tabela2[[#This Row],[SKU]],[10]Volume!$A:$E,5,0))</f>
        <v>3019.7333333333331</v>
      </c>
      <c r="H166" s="24" t="s">
        <v>216</v>
      </c>
      <c r="I166" s="24" t="s">
        <v>544</v>
      </c>
      <c r="J166" s="24" t="s">
        <v>545</v>
      </c>
      <c r="K166" s="24" t="s">
        <v>145</v>
      </c>
      <c r="L166" s="24" t="s">
        <v>65</v>
      </c>
      <c r="M166" s="24" t="s">
        <v>51</v>
      </c>
      <c r="N166" s="24" t="s">
        <v>67</v>
      </c>
      <c r="O166" s="48">
        <v>41761</v>
      </c>
      <c r="P166" s="24" t="s">
        <v>92</v>
      </c>
      <c r="Q166" s="24"/>
      <c r="R166" s="26" t="s">
        <v>1</v>
      </c>
      <c r="S166" s="24" t="s">
        <v>132</v>
      </c>
      <c r="T166" s="24" t="s">
        <v>132</v>
      </c>
      <c r="U166" s="24" t="s">
        <v>44</v>
      </c>
      <c r="V166" s="40" t="s">
        <v>44</v>
      </c>
      <c r="W166" s="24" t="s">
        <v>55</v>
      </c>
      <c r="X166" s="24">
        <v>2710199900</v>
      </c>
      <c r="Y166" s="14" t="s">
        <v>56</v>
      </c>
      <c r="Z166" s="24" t="str">
        <f t="shared" si="39"/>
        <v>001D8451</v>
      </c>
      <c r="AA166" s="24" t="str">
        <f t="shared" si="40"/>
        <v>002VGF</v>
      </c>
      <c r="AB166" s="24" t="str">
        <f t="shared" si="41"/>
        <v>A10E</v>
      </c>
      <c r="AC166" s="24" t="s">
        <v>546</v>
      </c>
      <c r="AD166" s="24" t="s">
        <v>434</v>
      </c>
      <c r="AE166" s="24" t="s">
        <v>483</v>
      </c>
      <c r="AF166" s="24" t="s">
        <v>216</v>
      </c>
      <c r="AG166" s="24" t="s">
        <v>221</v>
      </c>
      <c r="AH166" s="24" t="str">
        <f>F166</f>
        <v>IMPORTADO</v>
      </c>
      <c r="AI166" s="24" t="s">
        <v>3016</v>
      </c>
      <c r="AJ166" s="24" t="s">
        <v>540</v>
      </c>
      <c r="AK166" s="24" t="s">
        <v>3016</v>
      </c>
    </row>
    <row r="167" spans="2:37" s="14" customFormat="1" ht="13" hidden="1" x14ac:dyDescent="0.35">
      <c r="B167" s="24">
        <v>52890883</v>
      </c>
      <c r="C167" s="24" t="str">
        <f t="shared" si="33"/>
        <v>883</v>
      </c>
      <c r="D167" s="24" t="s">
        <v>547</v>
      </c>
      <c r="E167" s="106">
        <v>52890801</v>
      </c>
      <c r="F167" s="24" t="s">
        <v>540</v>
      </c>
      <c r="G167" s="122">
        <f>IF(VLOOKUP(Tabela2[[#This Row],[SKU]],[10]Volume!$A:$E,5,0)&lt;0,0,VLOOKUP(Tabela2[[#This Row],[SKU]],[10]Volume!$A:$E,5,0))</f>
        <v>0</v>
      </c>
      <c r="H167" s="24" t="s">
        <v>216</v>
      </c>
      <c r="I167" s="24" t="s">
        <v>465</v>
      </c>
      <c r="J167" s="24" t="s">
        <v>140</v>
      </c>
      <c r="K167" s="24" t="s">
        <v>145</v>
      </c>
      <c r="L167" s="24" t="s">
        <v>65</v>
      </c>
      <c r="M167" s="24" t="s">
        <v>66</v>
      </c>
      <c r="N167" s="24" t="s">
        <v>67</v>
      </c>
      <c r="O167" s="48">
        <v>43709</v>
      </c>
      <c r="P167" s="24" t="s">
        <v>92</v>
      </c>
      <c r="Q167" s="24"/>
      <c r="R167" s="26" t="s">
        <v>1</v>
      </c>
      <c r="S167" s="24" t="s">
        <v>548</v>
      </c>
      <c r="T167" s="24" t="s">
        <v>54</v>
      </c>
      <c r="U167" s="24" t="s">
        <v>44</v>
      </c>
      <c r="V167" s="40" t="s">
        <v>44</v>
      </c>
      <c r="W167" s="24" t="s">
        <v>55</v>
      </c>
      <c r="X167" s="24">
        <v>2710199900</v>
      </c>
      <c r="Y167" s="14" t="s">
        <v>455</v>
      </c>
      <c r="Z167" s="24" t="str">
        <f t="shared" si="39"/>
        <v>001D8451</v>
      </c>
      <c r="AA167" s="24" t="str">
        <f t="shared" si="40"/>
        <v>002XE3</v>
      </c>
      <c r="AB167" s="24" t="str">
        <f t="shared" si="41"/>
        <v>A1SN</v>
      </c>
      <c r="AC167" s="24" t="s">
        <v>549</v>
      </c>
      <c r="AD167" s="24" t="s">
        <v>434</v>
      </c>
      <c r="AE167" s="24" t="s">
        <v>483</v>
      </c>
      <c r="AF167" s="24" t="s">
        <v>216</v>
      </c>
      <c r="AG167" s="24" t="s">
        <v>221</v>
      </c>
      <c r="AH167" s="24" t="str">
        <f>F167</f>
        <v>GADUS S2 V220 2</v>
      </c>
      <c r="AI167" s="24" t="s">
        <v>3016</v>
      </c>
      <c r="AJ167" s="24" t="s">
        <v>540</v>
      </c>
      <c r="AK167" s="24" t="s">
        <v>3016</v>
      </c>
    </row>
    <row r="168" spans="2:37" s="14" customFormat="1" ht="13" hidden="1" x14ac:dyDescent="0.35">
      <c r="B168" s="24">
        <v>52890988</v>
      </c>
      <c r="C168" s="24" t="str">
        <f t="shared" si="33"/>
        <v>988</v>
      </c>
      <c r="D168" s="24" t="s">
        <v>550</v>
      </c>
      <c r="E168" s="106">
        <v>52890801</v>
      </c>
      <c r="F168" s="24" t="s">
        <v>540</v>
      </c>
      <c r="G168" s="122">
        <f>IF(VLOOKUP(Tabela2[[#This Row],[SKU]],[10]Volume!$A:$E,5,0)&lt;0,0,VLOOKUP(Tabela2[[#This Row],[SKU]],[10]Volume!$A:$E,5,0))</f>
        <v>28080</v>
      </c>
      <c r="H168" s="24" t="s">
        <v>216</v>
      </c>
      <c r="I168" s="24" t="s">
        <v>217</v>
      </c>
      <c r="J168" s="24" t="s">
        <v>48</v>
      </c>
      <c r="K168" s="24" t="s">
        <v>145</v>
      </c>
      <c r="L168" s="24" t="s">
        <v>65</v>
      </c>
      <c r="M168" s="24" t="s">
        <v>66</v>
      </c>
      <c r="N168" s="24" t="s">
        <v>67</v>
      </c>
      <c r="O168" s="48">
        <v>40975</v>
      </c>
      <c r="P168" s="24" t="s">
        <v>92</v>
      </c>
      <c r="Q168" s="24"/>
      <c r="R168" s="26" t="s">
        <v>1</v>
      </c>
      <c r="S168" s="24"/>
      <c r="T168" s="24" t="s">
        <v>551</v>
      </c>
      <c r="U168" s="24" t="s">
        <v>44</v>
      </c>
      <c r="V168" s="40" t="s">
        <v>44</v>
      </c>
      <c r="W168" s="24" t="s">
        <v>55</v>
      </c>
      <c r="X168" s="24">
        <v>2710199900</v>
      </c>
      <c r="Y168" s="14" t="s">
        <v>83</v>
      </c>
      <c r="Z168" s="24" t="str">
        <f t="shared" si="39"/>
        <v>001D8451</v>
      </c>
      <c r="AA168" s="24" t="str">
        <f t="shared" si="40"/>
        <v>002VH7</v>
      </c>
      <c r="AB168" s="24" t="str">
        <f t="shared" si="41"/>
        <v>A309</v>
      </c>
      <c r="AC168" s="24" t="s">
        <v>552</v>
      </c>
      <c r="AD168" s="24" t="s">
        <v>434</v>
      </c>
      <c r="AE168" s="24" t="s">
        <v>483</v>
      </c>
      <c r="AF168" s="24" t="s">
        <v>216</v>
      </c>
      <c r="AG168" s="24" t="s">
        <v>221</v>
      </c>
      <c r="AH168" s="24" t="str">
        <f>F168</f>
        <v>GADUS S2 V220 2</v>
      </c>
      <c r="AI168" s="24" t="s">
        <v>3016</v>
      </c>
      <c r="AJ168" s="24" t="s">
        <v>540</v>
      </c>
      <c r="AK168" s="24" t="s">
        <v>3016</v>
      </c>
    </row>
    <row r="169" spans="2:37" s="14" customFormat="1" ht="13" hidden="1" x14ac:dyDescent="0.35">
      <c r="B169" s="24">
        <v>52902816</v>
      </c>
      <c r="C169" s="24" t="str">
        <f t="shared" si="33"/>
        <v>816</v>
      </c>
      <c r="D169" s="24" t="s">
        <v>553</v>
      </c>
      <c r="E169" s="106">
        <v>52902801</v>
      </c>
      <c r="F169" s="24" t="s">
        <v>554</v>
      </c>
      <c r="G169" s="122">
        <f>IF(VLOOKUP(Tabela2[[#This Row],[SKU]],[10]Volume!$A:$E,5,0)&lt;0,0,VLOOKUP(Tabela2[[#This Row],[SKU]],[10]Volume!$A:$E,5,0))</f>
        <v>12333.666666666668</v>
      </c>
      <c r="H169" s="24" t="s">
        <v>216</v>
      </c>
      <c r="I169" s="24" t="s">
        <v>446</v>
      </c>
      <c r="J169" s="24" t="s">
        <v>447</v>
      </c>
      <c r="K169" s="24" t="s">
        <v>145</v>
      </c>
      <c r="L169" s="24" t="s">
        <v>65</v>
      </c>
      <c r="M169" s="24" t="s">
        <v>66</v>
      </c>
      <c r="N169" s="24" t="s">
        <v>67</v>
      </c>
      <c r="O169" s="48">
        <v>41431</v>
      </c>
      <c r="P169" s="24" t="s">
        <v>92</v>
      </c>
      <c r="Q169" s="24"/>
      <c r="R169" s="26" t="s">
        <v>1</v>
      </c>
      <c r="S169" s="24"/>
      <c r="T169" s="24" t="s">
        <v>555</v>
      </c>
      <c r="U169" s="24" t="s">
        <v>44</v>
      </c>
      <c r="V169" s="40" t="s">
        <v>44</v>
      </c>
      <c r="W169" s="24" t="s">
        <v>55</v>
      </c>
      <c r="X169" s="24">
        <v>2710199900</v>
      </c>
      <c r="Y169" s="14" t="s">
        <v>83</v>
      </c>
      <c r="Z169" s="24" t="str">
        <f t="shared" si="39"/>
        <v>001D8457</v>
      </c>
      <c r="AA169" s="24" t="str">
        <f t="shared" si="40"/>
        <v>002XD7</v>
      </c>
      <c r="AB169" s="24" t="str">
        <f t="shared" si="41"/>
        <v>A309</v>
      </c>
      <c r="AC169" s="24" t="s">
        <v>556</v>
      </c>
      <c r="AD169" s="24" t="s">
        <v>434</v>
      </c>
      <c r="AE169" s="24" t="s">
        <v>483</v>
      </c>
      <c r="AF169" s="24" t="s">
        <v>216</v>
      </c>
      <c r="AG169" s="24" t="s">
        <v>224</v>
      </c>
      <c r="AH169" s="24"/>
      <c r="AI169" s="24" t="s">
        <v>3016</v>
      </c>
      <c r="AJ169" s="24" t="s">
        <v>6435</v>
      </c>
      <c r="AK169" s="24" t="s">
        <v>3016</v>
      </c>
    </row>
    <row r="170" spans="2:37" s="14" customFormat="1" ht="13" hidden="1" x14ac:dyDescent="0.35">
      <c r="B170" s="24">
        <v>52891817</v>
      </c>
      <c r="C170" s="24" t="str">
        <f t="shared" si="33"/>
        <v>817</v>
      </c>
      <c r="D170" s="24" t="s">
        <v>557</v>
      </c>
      <c r="E170" s="106">
        <v>52891801</v>
      </c>
      <c r="F170" s="24" t="s">
        <v>558</v>
      </c>
      <c r="G170" s="122">
        <f>IF(VLOOKUP(Tabela2[[#This Row],[SKU]],[10]Volume!$A:$E,5,0)&lt;0,0,VLOOKUP(Tabela2[[#This Row],[SKU]],[10]Volume!$A:$E,5,0))</f>
        <v>5112.2580645161297</v>
      </c>
      <c r="H170" s="24" t="s">
        <v>216</v>
      </c>
      <c r="I170" s="24" t="s">
        <v>446</v>
      </c>
      <c r="J170" s="24" t="s">
        <v>447</v>
      </c>
      <c r="K170" s="24" t="s">
        <v>145</v>
      </c>
      <c r="L170" s="24" t="s">
        <v>65</v>
      </c>
      <c r="M170" s="24" t="s">
        <v>66</v>
      </c>
      <c r="N170" s="24" t="s">
        <v>67</v>
      </c>
      <c r="O170" s="48">
        <v>40947</v>
      </c>
      <c r="P170" s="24" t="s">
        <v>92</v>
      </c>
      <c r="Q170" s="24"/>
      <c r="R170" s="26" t="s">
        <v>1</v>
      </c>
      <c r="S170" s="24"/>
      <c r="T170" s="24" t="s">
        <v>559</v>
      </c>
      <c r="U170" s="24" t="s">
        <v>44</v>
      </c>
      <c r="V170" s="40" t="s">
        <v>44</v>
      </c>
      <c r="W170" s="24" t="s">
        <v>55</v>
      </c>
      <c r="X170" s="24">
        <v>2710199900</v>
      </c>
      <c r="Y170" s="14" t="s">
        <v>83</v>
      </c>
      <c r="Z170" s="24" t="str">
        <f t="shared" si="39"/>
        <v>001D8456</v>
      </c>
      <c r="AA170" s="24" t="str">
        <f t="shared" si="40"/>
        <v>002XD7</v>
      </c>
      <c r="AB170" s="24" t="str">
        <f t="shared" si="41"/>
        <v>A309</v>
      </c>
      <c r="AC170" s="24" t="s">
        <v>560</v>
      </c>
      <c r="AD170" s="24" t="s">
        <v>434</v>
      </c>
      <c r="AE170" s="24" t="s">
        <v>483</v>
      </c>
      <c r="AF170" s="24" t="s">
        <v>216</v>
      </c>
      <c r="AG170" s="24" t="s">
        <v>224</v>
      </c>
      <c r="AH170" s="24" t="str">
        <f t="shared" ref="AH170:AH182" si="42">F170</f>
        <v>GADUS S2 V220 AC 2</v>
      </c>
      <c r="AI170" s="24" t="s">
        <v>3016</v>
      </c>
      <c r="AJ170" s="24" t="s">
        <v>6436</v>
      </c>
      <c r="AK170" s="24" t="s">
        <v>3016</v>
      </c>
    </row>
    <row r="171" spans="2:37" s="14" customFormat="1" ht="13" hidden="1" x14ac:dyDescent="0.35">
      <c r="B171" s="24">
        <v>52915817</v>
      </c>
      <c r="C171" s="24" t="str">
        <f t="shared" si="33"/>
        <v>817</v>
      </c>
      <c r="D171" s="24" t="s">
        <v>561</v>
      </c>
      <c r="E171" s="106">
        <v>52891801</v>
      </c>
      <c r="F171" s="24" t="s">
        <v>558</v>
      </c>
      <c r="G171" s="122">
        <f>IF(VLOOKUP(Tabela2[[#This Row],[SKU]],[10]Volume!$A:$E,5,0)&lt;0,0,VLOOKUP(Tabela2[[#This Row],[SKU]],[10]Volume!$A:$E,5,0))</f>
        <v>487.74193548387103</v>
      </c>
      <c r="H171" s="24" t="s">
        <v>216</v>
      </c>
      <c r="I171" s="24" t="s">
        <v>446</v>
      </c>
      <c r="J171" s="24" t="s">
        <v>447</v>
      </c>
      <c r="K171" s="24" t="s">
        <v>119</v>
      </c>
      <c r="L171" s="24" t="s">
        <v>65</v>
      </c>
      <c r="M171" s="24" t="s">
        <v>66</v>
      </c>
      <c r="N171" s="24" t="s">
        <v>67</v>
      </c>
      <c r="O171" s="48">
        <v>43709</v>
      </c>
      <c r="P171" s="24" t="s">
        <v>92</v>
      </c>
      <c r="Q171" s="24"/>
      <c r="R171" s="26" t="s">
        <v>1</v>
      </c>
      <c r="S171" s="24" t="s">
        <v>562</v>
      </c>
      <c r="T171" s="24"/>
      <c r="U171" s="24" t="s">
        <v>44</v>
      </c>
      <c r="V171" s="40" t="s">
        <v>44</v>
      </c>
      <c r="W171" s="24" t="s">
        <v>55</v>
      </c>
      <c r="X171" s="24">
        <v>2710199900</v>
      </c>
      <c r="Y171" s="14" t="s">
        <v>83</v>
      </c>
      <c r="Z171" s="24" t="s">
        <v>563</v>
      </c>
      <c r="AA171" s="24" t="s">
        <v>564</v>
      </c>
      <c r="AB171" s="24" t="s">
        <v>565</v>
      </c>
      <c r="AC171" s="24" t="s">
        <v>566</v>
      </c>
      <c r="AD171" s="24" t="s">
        <v>434</v>
      </c>
      <c r="AE171" s="24" t="s">
        <v>483</v>
      </c>
      <c r="AF171" s="24" t="s">
        <v>216</v>
      </c>
      <c r="AG171" s="24" t="s">
        <v>224</v>
      </c>
      <c r="AH171" s="24" t="str">
        <f t="shared" si="42"/>
        <v>GADUS S2 V220 AC 2</v>
      </c>
      <c r="AI171" s="24" t="s">
        <v>3016</v>
      </c>
      <c r="AJ171" s="24" t="s">
        <v>6436</v>
      </c>
      <c r="AK171" s="24" t="s">
        <v>3016</v>
      </c>
    </row>
    <row r="172" spans="2:37" s="14" customFormat="1" ht="13" hidden="1" x14ac:dyDescent="0.35">
      <c r="B172" s="24">
        <v>52891988</v>
      </c>
      <c r="C172" s="24" t="str">
        <f t="shared" si="33"/>
        <v>988</v>
      </c>
      <c r="D172" s="24" t="s">
        <v>567</v>
      </c>
      <c r="E172" s="106">
        <v>52891801</v>
      </c>
      <c r="F172" s="24" t="s">
        <v>558</v>
      </c>
      <c r="G172" s="122">
        <f>IF(VLOOKUP(Tabela2[[#This Row],[SKU]],[10]Volume!$A:$E,5,0)&lt;0,0,VLOOKUP(Tabela2[[#This Row],[SKU]],[10]Volume!$A:$E,5,0))</f>
        <v>27000</v>
      </c>
      <c r="H172" s="24" t="s">
        <v>216</v>
      </c>
      <c r="I172" s="24" t="s">
        <v>217</v>
      </c>
      <c r="J172" s="24" t="s">
        <v>48</v>
      </c>
      <c r="K172" s="24" t="s">
        <v>145</v>
      </c>
      <c r="L172" s="24" t="s">
        <v>65</v>
      </c>
      <c r="M172" s="24" t="s">
        <v>66</v>
      </c>
      <c r="N172" s="24" t="s">
        <v>67</v>
      </c>
      <c r="O172" s="48">
        <v>40947</v>
      </c>
      <c r="P172" s="24" t="s">
        <v>92</v>
      </c>
      <c r="Q172" s="24"/>
      <c r="R172" s="26" t="s">
        <v>1</v>
      </c>
      <c r="S172" s="24"/>
      <c r="T172" s="24" t="s">
        <v>568</v>
      </c>
      <c r="U172" s="24" t="s">
        <v>44</v>
      </c>
      <c r="V172" s="40" t="s">
        <v>44</v>
      </c>
      <c r="W172" s="24" t="s">
        <v>55</v>
      </c>
      <c r="X172" s="24">
        <v>2710199900</v>
      </c>
      <c r="Y172" s="14" t="s">
        <v>83</v>
      </c>
      <c r="Z172" s="24" t="str">
        <f>LEFT(AC172,8)</f>
        <v>001D8456</v>
      </c>
      <c r="AA172" s="24" t="str">
        <f>LEFT(RIGHT(AC172,10),6)</f>
        <v>002VH7</v>
      </c>
      <c r="AB172" s="24" t="str">
        <f>RIGHT(AC172,4)</f>
        <v>A309</v>
      </c>
      <c r="AC172" s="24" t="s">
        <v>569</v>
      </c>
      <c r="AD172" s="24" t="s">
        <v>434</v>
      </c>
      <c r="AE172" s="24" t="s">
        <v>483</v>
      </c>
      <c r="AF172" s="24" t="s">
        <v>216</v>
      </c>
      <c r="AG172" s="24" t="s">
        <v>224</v>
      </c>
      <c r="AH172" s="24" t="str">
        <f t="shared" si="42"/>
        <v>GADUS S2 V220 AC 2</v>
      </c>
      <c r="AI172" s="24" t="s">
        <v>3016</v>
      </c>
      <c r="AJ172" s="24" t="s">
        <v>6436</v>
      </c>
      <c r="AK172" s="24" t="s">
        <v>3016</v>
      </c>
    </row>
    <row r="173" spans="2:37" s="14" customFormat="1" ht="13" hidden="1" x14ac:dyDescent="0.35">
      <c r="B173" s="24">
        <v>52892919</v>
      </c>
      <c r="C173" s="24" t="str">
        <f t="shared" si="33"/>
        <v>919</v>
      </c>
      <c r="D173" s="24" t="s">
        <v>570</v>
      </c>
      <c r="E173" s="106">
        <v>52892801</v>
      </c>
      <c r="F173" s="24" t="s">
        <v>571</v>
      </c>
      <c r="G173" s="122">
        <f>IF(VLOOKUP(Tabela2[[#This Row],[SKU]],[10]Volume!$A:$E,5,0)&lt;0,0,VLOOKUP(Tabela2[[#This Row],[SKU]],[10]Volume!$A:$E,5,0))</f>
        <v>278.92307692307691</v>
      </c>
      <c r="H173" s="24" t="s">
        <v>216</v>
      </c>
      <c r="I173" s="24" t="s">
        <v>446</v>
      </c>
      <c r="J173" s="24" t="s">
        <v>447</v>
      </c>
      <c r="K173" s="24" t="s">
        <v>145</v>
      </c>
      <c r="L173" s="24" t="s">
        <v>65</v>
      </c>
      <c r="M173" s="24" t="s">
        <v>66</v>
      </c>
      <c r="N173" s="24" t="s">
        <v>67</v>
      </c>
      <c r="O173" s="48">
        <v>44044</v>
      </c>
      <c r="P173" s="24" t="s">
        <v>92</v>
      </c>
      <c r="Q173" s="24"/>
      <c r="R173" s="28" t="s">
        <v>6</v>
      </c>
      <c r="S173" s="24" t="s">
        <v>572</v>
      </c>
      <c r="T173" s="24" t="s">
        <v>54</v>
      </c>
      <c r="U173" s="24" t="s">
        <v>44</v>
      </c>
      <c r="V173" s="40" t="s">
        <v>44</v>
      </c>
      <c r="W173" s="24" t="s">
        <v>55</v>
      </c>
      <c r="X173" s="24">
        <v>2710199900</v>
      </c>
      <c r="Y173" s="14" t="s">
        <v>83</v>
      </c>
      <c r="Z173" s="24" t="str">
        <f>LEFT(AC173,8)</f>
        <v>001D8458</v>
      </c>
      <c r="AA173" s="24" t="str">
        <f>LEFT(RIGHT(AC173,10),6)</f>
        <v>002XD7</v>
      </c>
      <c r="AB173" s="24" t="str">
        <f>RIGHT(AC173,4)</f>
        <v>A1PU</v>
      </c>
      <c r="AC173" s="24" t="s">
        <v>573</v>
      </c>
      <c r="AD173" s="24" t="s">
        <v>434</v>
      </c>
      <c r="AE173" s="24" t="s">
        <v>483</v>
      </c>
      <c r="AF173" s="24" t="s">
        <v>216</v>
      </c>
      <c r="AG173" s="24" t="s">
        <v>224</v>
      </c>
      <c r="AH173" s="24" t="str">
        <f t="shared" si="42"/>
        <v>GADUS S2 V220 AD 2</v>
      </c>
      <c r="AI173" s="24" t="s">
        <v>3016</v>
      </c>
      <c r="AJ173" s="24" t="s">
        <v>6437</v>
      </c>
      <c r="AK173" s="24" t="s">
        <v>3016</v>
      </c>
    </row>
    <row r="174" spans="2:37" s="14" customFormat="1" ht="13" hidden="1" x14ac:dyDescent="0.35">
      <c r="B174" s="24">
        <v>52892817</v>
      </c>
      <c r="C174" s="24" t="str">
        <f t="shared" si="33"/>
        <v>817</v>
      </c>
      <c r="D174" s="24" t="s">
        <v>574</v>
      </c>
      <c r="E174" s="106">
        <v>52892801</v>
      </c>
      <c r="F174" s="24" t="s">
        <v>571</v>
      </c>
      <c r="G174" s="122">
        <f>IF(VLOOKUP(Tabela2[[#This Row],[SKU]],[10]Volume!$A:$E,5,0)&lt;0,0,VLOOKUP(Tabela2[[#This Row],[SKU]],[10]Volume!$A:$E,5,0))</f>
        <v>71878.709677419363</v>
      </c>
      <c r="H174" s="24" t="s">
        <v>216</v>
      </c>
      <c r="I174" s="24" t="s">
        <v>446</v>
      </c>
      <c r="J174" s="24" t="s">
        <v>447</v>
      </c>
      <c r="K174" s="24" t="s">
        <v>145</v>
      </c>
      <c r="L174" s="24" t="s">
        <v>65</v>
      </c>
      <c r="M174" s="24" t="s">
        <v>66</v>
      </c>
      <c r="N174" s="24" t="s">
        <v>67</v>
      </c>
      <c r="O174" s="48">
        <v>40975</v>
      </c>
      <c r="P174" s="24" t="s">
        <v>92</v>
      </c>
      <c r="Q174" s="24"/>
      <c r="R174" s="26" t="s">
        <v>1</v>
      </c>
      <c r="S174" s="24"/>
      <c r="T174" s="24" t="s">
        <v>575</v>
      </c>
      <c r="U174" s="24" t="s">
        <v>44</v>
      </c>
      <c r="V174" s="40" t="s">
        <v>44</v>
      </c>
      <c r="W174" s="24" t="s">
        <v>55</v>
      </c>
      <c r="X174" s="24">
        <v>2710193200</v>
      </c>
      <c r="Y174" s="14" t="s">
        <v>83</v>
      </c>
      <c r="Z174" s="24" t="str">
        <f>LEFT(AC174,8)</f>
        <v>001D8458</v>
      </c>
      <c r="AA174" s="24" t="str">
        <f>LEFT(RIGHT(AC174,10),6)</f>
        <v>002XD7</v>
      </c>
      <c r="AB174" s="24" t="str">
        <f>RIGHT(AC174,4)</f>
        <v>A309</v>
      </c>
      <c r="AC174" s="24" t="s">
        <v>576</v>
      </c>
      <c r="AD174" s="24" t="s">
        <v>434</v>
      </c>
      <c r="AE174" s="24" t="s">
        <v>483</v>
      </c>
      <c r="AF174" s="24" t="s">
        <v>216</v>
      </c>
      <c r="AG174" s="24" t="s">
        <v>224</v>
      </c>
      <c r="AH174" s="24" t="str">
        <f t="shared" si="42"/>
        <v>GADUS S2 V220 AD 2</v>
      </c>
      <c r="AI174" s="24" t="s">
        <v>3016</v>
      </c>
      <c r="AJ174" s="24" t="s">
        <v>6437</v>
      </c>
      <c r="AK174" s="24" t="s">
        <v>3016</v>
      </c>
    </row>
    <row r="175" spans="2:37" s="14" customFormat="1" ht="13" hidden="1" x14ac:dyDescent="0.35">
      <c r="B175" s="24">
        <v>52911817</v>
      </c>
      <c r="C175" s="24" t="str">
        <f t="shared" si="33"/>
        <v>817</v>
      </c>
      <c r="D175" s="24" t="s">
        <v>577</v>
      </c>
      <c r="E175" s="106">
        <v>52892801</v>
      </c>
      <c r="F175" s="24" t="s">
        <v>571</v>
      </c>
      <c r="G175" s="122">
        <f>IF(VLOOKUP(Tabela2[[#This Row],[SKU]],[10]Volume!$A:$E,5,0)&lt;0,0,VLOOKUP(Tabela2[[#This Row],[SKU]],[10]Volume!$A:$E,5,0))</f>
        <v>0</v>
      </c>
      <c r="H175" s="24" t="s">
        <v>216</v>
      </c>
      <c r="I175" s="24" t="s">
        <v>446</v>
      </c>
      <c r="J175" s="24" t="s">
        <v>447</v>
      </c>
      <c r="K175" s="24" t="s">
        <v>119</v>
      </c>
      <c r="L175" s="24" t="s">
        <v>65</v>
      </c>
      <c r="M175" s="24" t="s">
        <v>66</v>
      </c>
      <c r="N175" s="24" t="s">
        <v>67</v>
      </c>
      <c r="O175" s="48">
        <v>43709</v>
      </c>
      <c r="P175" s="24" t="s">
        <v>92</v>
      </c>
      <c r="Q175" s="24"/>
      <c r="R175" s="26" t="s">
        <v>1</v>
      </c>
      <c r="S175" s="24" t="s">
        <v>578</v>
      </c>
      <c r="T175" s="24"/>
      <c r="U175" s="24" t="s">
        <v>44</v>
      </c>
      <c r="V175" s="40" t="s">
        <v>44</v>
      </c>
      <c r="W175" s="24" t="s">
        <v>55</v>
      </c>
      <c r="X175" s="24">
        <v>2710199900</v>
      </c>
      <c r="Y175" s="14" t="s">
        <v>83</v>
      </c>
      <c r="Z175" s="24" t="s">
        <v>579</v>
      </c>
      <c r="AA175" s="24" t="s">
        <v>564</v>
      </c>
      <c r="AB175" s="24" t="s">
        <v>565</v>
      </c>
      <c r="AC175" s="24" t="s">
        <v>573</v>
      </c>
      <c r="AD175" s="24" t="s">
        <v>434</v>
      </c>
      <c r="AE175" s="24" t="s">
        <v>483</v>
      </c>
      <c r="AF175" s="24" t="s">
        <v>216</v>
      </c>
      <c r="AG175" s="24" t="s">
        <v>224</v>
      </c>
      <c r="AH175" s="24" t="str">
        <f t="shared" si="42"/>
        <v>GADUS S2 V220 AD 2</v>
      </c>
      <c r="AI175" s="24" t="s">
        <v>3016</v>
      </c>
      <c r="AJ175" s="24" t="s">
        <v>6437</v>
      </c>
      <c r="AK175" s="24" t="s">
        <v>3016</v>
      </c>
    </row>
    <row r="176" spans="2:37" s="14" customFormat="1" ht="13" hidden="1" x14ac:dyDescent="0.35">
      <c r="B176" s="24">
        <v>52892988</v>
      </c>
      <c r="C176" s="24" t="str">
        <f t="shared" si="33"/>
        <v>988</v>
      </c>
      <c r="D176" s="24" t="s">
        <v>580</v>
      </c>
      <c r="E176" s="106">
        <v>52892801</v>
      </c>
      <c r="F176" s="24" t="s">
        <v>571</v>
      </c>
      <c r="G176" s="122">
        <f>IF(VLOOKUP(Tabela2[[#This Row],[SKU]],[10]Volume!$A:$E,5,0)&lt;0,0,VLOOKUP(Tabela2[[#This Row],[SKU]],[10]Volume!$A:$E,5,0))</f>
        <v>16560</v>
      </c>
      <c r="H176" s="24" t="s">
        <v>216</v>
      </c>
      <c r="I176" s="24" t="s">
        <v>217</v>
      </c>
      <c r="J176" s="24" t="s">
        <v>48</v>
      </c>
      <c r="K176" s="24" t="s">
        <v>145</v>
      </c>
      <c r="L176" s="24" t="s">
        <v>65</v>
      </c>
      <c r="M176" s="24" t="s">
        <v>66</v>
      </c>
      <c r="N176" s="24" t="s">
        <v>67</v>
      </c>
      <c r="O176" s="48">
        <v>40975</v>
      </c>
      <c r="P176" s="24" t="s">
        <v>92</v>
      </c>
      <c r="Q176" s="24"/>
      <c r="R176" s="26" t="s">
        <v>1</v>
      </c>
      <c r="S176" s="24"/>
      <c r="T176" s="24" t="s">
        <v>581</v>
      </c>
      <c r="U176" s="24" t="s">
        <v>44</v>
      </c>
      <c r="V176" s="40" t="s">
        <v>44</v>
      </c>
      <c r="W176" s="24" t="s">
        <v>55</v>
      </c>
      <c r="X176" s="24">
        <v>2710193200</v>
      </c>
      <c r="Y176" s="14" t="s">
        <v>83</v>
      </c>
      <c r="Z176" s="24" t="str">
        <f t="shared" ref="Z176:Z182" si="43">LEFT(AC176,8)</f>
        <v>001D8458</v>
      </c>
      <c r="AA176" s="24" t="str">
        <f t="shared" ref="AA176:AA182" si="44">LEFT(RIGHT(AC176,10),6)</f>
        <v>002VH7</v>
      </c>
      <c r="AB176" s="24" t="str">
        <f t="shared" ref="AB176:AB182" si="45">RIGHT(AC176,4)</f>
        <v>A309</v>
      </c>
      <c r="AC176" s="24" t="s">
        <v>582</v>
      </c>
      <c r="AD176" s="24" t="s">
        <v>434</v>
      </c>
      <c r="AE176" s="24" t="s">
        <v>483</v>
      </c>
      <c r="AF176" s="24" t="s">
        <v>216</v>
      </c>
      <c r="AG176" s="24" t="s">
        <v>224</v>
      </c>
      <c r="AH176" s="24" t="str">
        <f t="shared" si="42"/>
        <v>GADUS S2 V220 AD 2</v>
      </c>
      <c r="AI176" s="24" t="s">
        <v>3016</v>
      </c>
      <c r="AJ176" s="24" t="s">
        <v>6437</v>
      </c>
      <c r="AK176" s="24" t="s">
        <v>3016</v>
      </c>
    </row>
    <row r="177" spans="2:37" s="14" customFormat="1" ht="13" hidden="1" x14ac:dyDescent="0.35">
      <c r="B177" s="24">
        <v>52892989</v>
      </c>
      <c r="C177" s="24" t="str">
        <f t="shared" si="33"/>
        <v>989</v>
      </c>
      <c r="D177" s="24" t="s">
        <v>583</v>
      </c>
      <c r="E177" s="106">
        <v>52892801</v>
      </c>
      <c r="F177" s="24" t="s">
        <v>571</v>
      </c>
      <c r="G177" s="122">
        <f>IF(VLOOKUP(Tabela2[[#This Row],[SKU]],[10]Volume!$A:$E,5,0)&lt;0,0,VLOOKUP(Tabela2[[#This Row],[SKU]],[10]Volume!$A:$E,5,0))</f>
        <v>0</v>
      </c>
      <c r="H177" s="24" t="s">
        <v>216</v>
      </c>
      <c r="I177" s="24" t="s">
        <v>584</v>
      </c>
      <c r="J177" s="24" t="s">
        <v>86</v>
      </c>
      <c r="K177" s="24" t="s">
        <v>145</v>
      </c>
      <c r="L177" s="24" t="s">
        <v>65</v>
      </c>
      <c r="M177" s="24" t="s">
        <v>66</v>
      </c>
      <c r="N177" s="24" t="s">
        <v>67</v>
      </c>
      <c r="O177" s="48">
        <v>40975</v>
      </c>
      <c r="P177" s="24" t="s">
        <v>92</v>
      </c>
      <c r="Q177" s="24"/>
      <c r="R177" s="26" t="s">
        <v>1</v>
      </c>
      <c r="S177" s="24" t="s">
        <v>132</v>
      </c>
      <c r="T177" s="24" t="s">
        <v>132</v>
      </c>
      <c r="U177" s="24" t="s">
        <v>44</v>
      </c>
      <c r="V177" s="40" t="s">
        <v>44</v>
      </c>
      <c r="W177" s="24" t="s">
        <v>55</v>
      </c>
      <c r="X177" s="24">
        <v>2710199900</v>
      </c>
      <c r="Y177" s="14" t="s">
        <v>83</v>
      </c>
      <c r="Z177" s="24" t="str">
        <f t="shared" si="43"/>
        <v>001D8458</v>
      </c>
      <c r="AA177" s="24" t="str">
        <f t="shared" si="44"/>
        <v>001176</v>
      </c>
      <c r="AB177" s="24" t="str">
        <f t="shared" si="45"/>
        <v>A309</v>
      </c>
      <c r="AC177" s="24" t="s">
        <v>585</v>
      </c>
      <c r="AD177" s="24" t="s">
        <v>434</v>
      </c>
      <c r="AE177" s="24" t="s">
        <v>483</v>
      </c>
      <c r="AF177" s="24" t="s">
        <v>216</v>
      </c>
      <c r="AG177" s="24" t="s">
        <v>224</v>
      </c>
      <c r="AH177" s="24" t="str">
        <f t="shared" si="42"/>
        <v>GADUS S2 V220 AD 2</v>
      </c>
      <c r="AI177" s="24" t="s">
        <v>3016</v>
      </c>
      <c r="AJ177" s="24" t="s">
        <v>6437</v>
      </c>
      <c r="AK177" s="24" t="s">
        <v>3016</v>
      </c>
    </row>
    <row r="178" spans="2:37" s="14" customFormat="1" ht="13" hidden="1" x14ac:dyDescent="0.35">
      <c r="B178" s="24">
        <v>52133816</v>
      </c>
      <c r="C178" s="24" t="str">
        <f t="shared" si="33"/>
        <v>816</v>
      </c>
      <c r="D178" s="24" t="s">
        <v>586</v>
      </c>
      <c r="E178" s="106" t="s">
        <v>44</v>
      </c>
      <c r="F178" s="24" t="s">
        <v>45</v>
      </c>
      <c r="G178" s="122">
        <f>IF(VLOOKUP(Tabela2[[#This Row],[SKU]],[10]Volume!$A:$E,5,0)&lt;0,0,VLOOKUP(Tabela2[[#This Row],[SKU]],[10]Volume!$A:$E,5,0))</f>
        <v>12163.416666666668</v>
      </c>
      <c r="H178" s="24" t="s">
        <v>216</v>
      </c>
      <c r="I178" s="24" t="s">
        <v>446</v>
      </c>
      <c r="J178" s="24" t="s">
        <v>447</v>
      </c>
      <c r="K178" s="24" t="s">
        <v>145</v>
      </c>
      <c r="L178" s="24" t="s">
        <v>65</v>
      </c>
      <c r="M178" s="24" t="s">
        <v>51</v>
      </c>
      <c r="N178" s="24" t="s">
        <v>67</v>
      </c>
      <c r="O178" s="48">
        <v>41523</v>
      </c>
      <c r="P178" s="24" t="s">
        <v>92</v>
      </c>
      <c r="Q178" s="24"/>
      <c r="R178" s="26" t="s">
        <v>1</v>
      </c>
      <c r="S178" s="24"/>
      <c r="T178" s="24" t="s">
        <v>587</v>
      </c>
      <c r="U178" s="24" t="s">
        <v>44</v>
      </c>
      <c r="V178" s="40" t="s">
        <v>44</v>
      </c>
      <c r="W178" s="24" t="s">
        <v>55</v>
      </c>
      <c r="X178" s="24">
        <v>2710199900</v>
      </c>
      <c r="Y178" s="14" t="s">
        <v>56</v>
      </c>
      <c r="Z178" s="24" t="str">
        <f t="shared" si="43"/>
        <v>001D8426</v>
      </c>
      <c r="AA178" s="24" t="str">
        <f t="shared" si="44"/>
        <v>002VME</v>
      </c>
      <c r="AB178" s="24" t="str">
        <f t="shared" si="45"/>
        <v>A1P5</v>
      </c>
      <c r="AC178" s="24" t="s">
        <v>588</v>
      </c>
      <c r="AD178" s="24" t="s">
        <v>434</v>
      </c>
      <c r="AE178" s="24" t="s">
        <v>589</v>
      </c>
      <c r="AF178" s="24" t="s">
        <v>216</v>
      </c>
      <c r="AG178" s="24" t="s">
        <v>436</v>
      </c>
      <c r="AH178" s="24" t="str">
        <f t="shared" si="42"/>
        <v>IMPORTADO</v>
      </c>
      <c r="AI178" s="24" t="s">
        <v>3016</v>
      </c>
      <c r="AJ178" s="24" t="s">
        <v>6438</v>
      </c>
      <c r="AK178" s="24" t="s">
        <v>3016</v>
      </c>
    </row>
    <row r="179" spans="2:37" s="14" customFormat="1" ht="13" hidden="1" x14ac:dyDescent="0.35">
      <c r="B179" s="24">
        <v>52876816</v>
      </c>
      <c r="C179" s="24" t="str">
        <f t="shared" si="33"/>
        <v>816</v>
      </c>
      <c r="D179" s="24" t="s">
        <v>590</v>
      </c>
      <c r="E179" s="106" t="s">
        <v>44</v>
      </c>
      <c r="F179" s="24" t="s">
        <v>45</v>
      </c>
      <c r="G179" s="122">
        <f>IF(VLOOKUP(Tabela2[[#This Row],[SKU]],[10]Volume!$A:$E,5,0)&lt;0,0,VLOOKUP(Tabela2[[#This Row],[SKU]],[10]Volume!$A:$E,5,0))</f>
        <v>2345.666666666667</v>
      </c>
      <c r="H179" s="24" t="s">
        <v>216</v>
      </c>
      <c r="I179" s="24" t="s">
        <v>446</v>
      </c>
      <c r="J179" s="24" t="s">
        <v>447</v>
      </c>
      <c r="K179" s="24" t="s">
        <v>145</v>
      </c>
      <c r="L179" s="24" t="s">
        <v>65</v>
      </c>
      <c r="M179" s="24" t="s">
        <v>51</v>
      </c>
      <c r="N179" s="24" t="s">
        <v>67</v>
      </c>
      <c r="O179" s="48">
        <v>41038</v>
      </c>
      <c r="P179" s="24" t="s">
        <v>92</v>
      </c>
      <c r="Q179" s="24"/>
      <c r="R179" s="26" t="s">
        <v>1</v>
      </c>
      <c r="S179" s="24"/>
      <c r="T179" s="24" t="s">
        <v>591</v>
      </c>
      <c r="U179" s="24" t="s">
        <v>44</v>
      </c>
      <c r="V179" s="40" t="s">
        <v>44</v>
      </c>
      <c r="W179" s="24" t="s">
        <v>55</v>
      </c>
      <c r="X179" s="24">
        <v>2710199900</v>
      </c>
      <c r="Y179" s="14" t="s">
        <v>56</v>
      </c>
      <c r="Z179" s="24" t="str">
        <f t="shared" si="43"/>
        <v>001D8549</v>
      </c>
      <c r="AA179" s="24" t="str">
        <f t="shared" si="44"/>
        <v>002VME</v>
      </c>
      <c r="AB179" s="24" t="str">
        <f t="shared" si="45"/>
        <v>A246</v>
      </c>
      <c r="AC179" s="24" t="s">
        <v>592</v>
      </c>
      <c r="AD179" s="24" t="s">
        <v>434</v>
      </c>
      <c r="AE179" s="24" t="s">
        <v>589</v>
      </c>
      <c r="AF179" s="24" t="s">
        <v>216</v>
      </c>
      <c r="AG179" s="24" t="s">
        <v>593</v>
      </c>
      <c r="AH179" s="24" t="str">
        <f t="shared" si="42"/>
        <v>IMPORTADO</v>
      </c>
      <c r="AI179" s="24" t="s">
        <v>3016</v>
      </c>
      <c r="AJ179" s="24" t="s">
        <v>6439</v>
      </c>
      <c r="AK179" s="24" t="s">
        <v>3016</v>
      </c>
    </row>
    <row r="180" spans="2:37" s="14" customFormat="1" ht="13" hidden="1" x14ac:dyDescent="0.35">
      <c r="B180" s="24">
        <v>52877816</v>
      </c>
      <c r="C180" s="24" t="str">
        <f t="shared" si="33"/>
        <v>816</v>
      </c>
      <c r="D180" s="24" t="s">
        <v>594</v>
      </c>
      <c r="E180" s="106" t="s">
        <v>44</v>
      </c>
      <c r="F180" s="24" t="s">
        <v>45</v>
      </c>
      <c r="G180" s="122">
        <f>IF(VLOOKUP(Tabela2[[#This Row],[SKU]],[10]Volume!$A:$E,5,0)&lt;0,0,VLOOKUP(Tabela2[[#This Row],[SKU]],[10]Volume!$A:$E,5,0))</f>
        <v>1626.8333333333335</v>
      </c>
      <c r="H180" s="24" t="s">
        <v>216</v>
      </c>
      <c r="I180" s="24" t="s">
        <v>446</v>
      </c>
      <c r="J180" s="24" t="s">
        <v>447</v>
      </c>
      <c r="K180" s="24" t="s">
        <v>145</v>
      </c>
      <c r="L180" s="24" t="s">
        <v>65</v>
      </c>
      <c r="M180" s="24" t="s">
        <v>51</v>
      </c>
      <c r="N180" s="24" t="s">
        <v>67</v>
      </c>
      <c r="O180" s="48">
        <v>41043</v>
      </c>
      <c r="P180" s="24" t="s">
        <v>92</v>
      </c>
      <c r="Q180" s="24"/>
      <c r="R180" s="26" t="s">
        <v>1</v>
      </c>
      <c r="S180" s="24"/>
      <c r="T180" s="24" t="s">
        <v>595</v>
      </c>
      <c r="U180" s="24" t="s">
        <v>44</v>
      </c>
      <c r="V180" s="40" t="s">
        <v>44</v>
      </c>
      <c r="W180" s="24" t="s">
        <v>55</v>
      </c>
      <c r="X180" s="24">
        <v>2710199900</v>
      </c>
      <c r="Y180" s="14" t="s">
        <v>56</v>
      </c>
      <c r="Z180" s="24" t="str">
        <f t="shared" si="43"/>
        <v>001D8546</v>
      </c>
      <c r="AA180" s="24" t="str">
        <f t="shared" si="44"/>
        <v>002VME</v>
      </c>
      <c r="AB180" s="24" t="str">
        <f t="shared" si="45"/>
        <v>A246</v>
      </c>
      <c r="AC180" s="24" t="s">
        <v>596</v>
      </c>
      <c r="AD180" s="24" t="s">
        <v>434</v>
      </c>
      <c r="AE180" s="24" t="s">
        <v>589</v>
      </c>
      <c r="AF180" s="24" t="s">
        <v>216</v>
      </c>
      <c r="AG180" s="24" t="s">
        <v>593</v>
      </c>
      <c r="AH180" s="24" t="str">
        <f t="shared" si="42"/>
        <v>IMPORTADO</v>
      </c>
      <c r="AI180" s="24" t="s">
        <v>3016</v>
      </c>
      <c r="AJ180" s="24" t="s">
        <v>6440</v>
      </c>
      <c r="AK180" s="24" t="s">
        <v>3016</v>
      </c>
    </row>
    <row r="181" spans="2:37" s="14" customFormat="1" ht="13" hidden="1" x14ac:dyDescent="0.35">
      <c r="B181" s="24">
        <v>52877807</v>
      </c>
      <c r="C181" s="24" t="str">
        <f t="shared" si="33"/>
        <v>807</v>
      </c>
      <c r="D181" s="24" t="s">
        <v>597</v>
      </c>
      <c r="E181" s="106" t="s">
        <v>44</v>
      </c>
      <c r="F181" s="24" t="s">
        <v>45</v>
      </c>
      <c r="G181" s="122">
        <f>IF(VLOOKUP(Tabela2[[#This Row],[SKU]],[10]Volume!$A:$E,5,0)&lt;0,0,VLOOKUP(Tabela2[[#This Row],[SKU]],[10]Volume!$A:$E,5,0))</f>
        <v>2816.8939130434783</v>
      </c>
      <c r="H181" s="24" t="s">
        <v>216</v>
      </c>
      <c r="I181" s="24" t="s">
        <v>217</v>
      </c>
      <c r="J181" s="24" t="s">
        <v>48</v>
      </c>
      <c r="K181" s="24" t="s">
        <v>145</v>
      </c>
      <c r="L181" s="24" t="s">
        <v>65</v>
      </c>
      <c r="M181" s="24" t="s">
        <v>51</v>
      </c>
      <c r="N181" s="24" t="s">
        <v>67</v>
      </c>
      <c r="O181" s="48">
        <v>42715</v>
      </c>
      <c r="P181" s="24" t="s">
        <v>92</v>
      </c>
      <c r="Q181" s="24"/>
      <c r="R181" s="26" t="s">
        <v>1</v>
      </c>
      <c r="S181" s="24" t="s">
        <v>598</v>
      </c>
      <c r="T181" s="24" t="s">
        <v>54</v>
      </c>
      <c r="U181" s="24" t="s">
        <v>44</v>
      </c>
      <c r="V181" s="40" t="s">
        <v>44</v>
      </c>
      <c r="W181" s="24" t="s">
        <v>55</v>
      </c>
      <c r="X181" s="24">
        <v>2710199900</v>
      </c>
      <c r="Y181" s="14" t="s">
        <v>56</v>
      </c>
      <c r="Z181" s="24" t="str">
        <f t="shared" si="43"/>
        <v>001D8546</v>
      </c>
      <c r="AA181" s="24" t="str">
        <f t="shared" si="44"/>
        <v>002VH7</v>
      </c>
      <c r="AB181" s="24" t="str">
        <f t="shared" si="45"/>
        <v>A246</v>
      </c>
      <c r="AC181" s="24" t="s">
        <v>599</v>
      </c>
      <c r="AD181" s="24" t="s">
        <v>434</v>
      </c>
      <c r="AE181" s="24" t="s">
        <v>589</v>
      </c>
      <c r="AF181" s="24" t="s">
        <v>216</v>
      </c>
      <c r="AG181" s="24" t="s">
        <v>593</v>
      </c>
      <c r="AH181" s="24" t="str">
        <f t="shared" si="42"/>
        <v>IMPORTADO</v>
      </c>
      <c r="AI181" s="24" t="s">
        <v>3016</v>
      </c>
      <c r="AJ181" s="24" t="s">
        <v>6440</v>
      </c>
      <c r="AK181" s="24" t="s">
        <v>3016</v>
      </c>
    </row>
    <row r="182" spans="2:37" s="14" customFormat="1" ht="13" hidden="1" x14ac:dyDescent="0.35">
      <c r="B182" s="24">
        <v>52878807</v>
      </c>
      <c r="C182" s="24" t="str">
        <f t="shared" si="33"/>
        <v>807</v>
      </c>
      <c r="D182" s="24" t="s">
        <v>600</v>
      </c>
      <c r="E182" s="106" t="s">
        <v>44</v>
      </c>
      <c r="F182" s="24" t="s">
        <v>45</v>
      </c>
      <c r="G182" s="122">
        <f>IF(VLOOKUP(Tabela2[[#This Row],[SKU]],[10]Volume!$A:$E,5,0)&lt;0,0,VLOOKUP(Tabela2[[#This Row],[SKU]],[10]Volume!$A:$E,5,0))</f>
        <v>352.11173913043478</v>
      </c>
      <c r="H182" s="24" t="s">
        <v>216</v>
      </c>
      <c r="I182" s="24" t="s">
        <v>217</v>
      </c>
      <c r="J182" s="24" t="s">
        <v>48</v>
      </c>
      <c r="K182" s="24" t="s">
        <v>145</v>
      </c>
      <c r="L182" s="24" t="s">
        <v>65</v>
      </c>
      <c r="M182" s="24" t="s">
        <v>51</v>
      </c>
      <c r="N182" s="24" t="s">
        <v>67</v>
      </c>
      <c r="O182" s="48">
        <v>44104</v>
      </c>
      <c r="P182" s="24" t="s">
        <v>92</v>
      </c>
      <c r="Q182" s="24"/>
      <c r="R182" s="26" t="s">
        <v>1</v>
      </c>
      <c r="S182" s="24"/>
      <c r="T182" s="24" t="s">
        <v>601</v>
      </c>
      <c r="U182" s="24" t="s">
        <v>44</v>
      </c>
      <c r="V182" s="40" t="s">
        <v>44</v>
      </c>
      <c r="W182" s="24" t="s">
        <v>55</v>
      </c>
      <c r="X182" s="24">
        <v>2710199900</v>
      </c>
      <c r="Y182" s="14" t="s">
        <v>56</v>
      </c>
      <c r="Z182" s="24" t="str">
        <f t="shared" si="43"/>
        <v>001D8544</v>
      </c>
      <c r="AA182" s="24" t="str">
        <f t="shared" si="44"/>
        <v>002VH7</v>
      </c>
      <c r="AB182" s="24" t="str">
        <f t="shared" si="45"/>
        <v>A246</v>
      </c>
      <c r="AC182" s="24" t="s">
        <v>602</v>
      </c>
      <c r="AD182" s="24" t="s">
        <v>434</v>
      </c>
      <c r="AE182" s="24" t="s">
        <v>589</v>
      </c>
      <c r="AF182" s="24" t="s">
        <v>216</v>
      </c>
      <c r="AG182" s="24" t="s">
        <v>593</v>
      </c>
      <c r="AH182" s="24" t="str">
        <f t="shared" si="42"/>
        <v>IMPORTADO</v>
      </c>
      <c r="AI182" s="24" t="s">
        <v>3016</v>
      </c>
      <c r="AJ182" s="24" t="s">
        <v>6441</v>
      </c>
      <c r="AK182" s="24" t="s">
        <v>3016</v>
      </c>
    </row>
    <row r="183" spans="2:37" s="14" customFormat="1" ht="12.75" hidden="1" customHeight="1" x14ac:dyDescent="0.35">
      <c r="B183" s="24">
        <v>52921817</v>
      </c>
      <c r="C183" s="24" t="str">
        <f t="shared" si="33"/>
        <v>817</v>
      </c>
      <c r="D183" s="24" t="s">
        <v>606</v>
      </c>
      <c r="E183" s="106">
        <v>52916801</v>
      </c>
      <c r="F183" s="24" t="s">
        <v>607</v>
      </c>
      <c r="G183" s="122">
        <f>IF(VLOOKUP(Tabela2[[#This Row],[SKU]],[10]Volume!$A:$E,5,0)&lt;0,0,VLOOKUP(Tabela2[[#This Row],[SKU]],[10]Volume!$A:$E,5,0))</f>
        <v>0</v>
      </c>
      <c r="H183" s="24" t="s">
        <v>216</v>
      </c>
      <c r="I183" s="24" t="s">
        <v>446</v>
      </c>
      <c r="J183" s="24" t="s">
        <v>447</v>
      </c>
      <c r="K183" s="24" t="s">
        <v>145</v>
      </c>
      <c r="L183" s="24" t="s">
        <v>65</v>
      </c>
      <c r="M183" s="24" t="s">
        <v>66</v>
      </c>
      <c r="N183" s="24" t="s">
        <v>67</v>
      </c>
      <c r="O183" s="48">
        <v>45017</v>
      </c>
      <c r="P183" s="24" t="s">
        <v>92</v>
      </c>
      <c r="Q183" s="24"/>
      <c r="R183" s="26" t="s">
        <v>1</v>
      </c>
      <c r="S183" s="24"/>
      <c r="T183" s="24" t="s">
        <v>608</v>
      </c>
      <c r="U183" s="24" t="s">
        <v>44</v>
      </c>
      <c r="V183" s="40" t="s">
        <v>44</v>
      </c>
      <c r="W183" s="24" t="s">
        <v>55</v>
      </c>
      <c r="X183" s="24">
        <v>2710199900</v>
      </c>
      <c r="Y183" s="14" t="s">
        <v>83</v>
      </c>
      <c r="Z183" s="24" t="str">
        <f t="shared" ref="Z183:Z199" si="46">LEFT(AC183,8)</f>
        <v>001I5771</v>
      </c>
      <c r="AA183" s="24" t="str">
        <f t="shared" ref="AA183:AA199" si="47">LEFT(RIGHT(AC183,10),6)</f>
        <v>002VME</v>
      </c>
      <c r="AB183" s="24" t="str">
        <f t="shared" ref="AB183:AB199" si="48">RIGHT(AC183,4)</f>
        <v>A309</v>
      </c>
      <c r="AC183" s="24" t="s">
        <v>609</v>
      </c>
      <c r="AD183" s="24" t="s">
        <v>434</v>
      </c>
      <c r="AE183" s="24" t="s">
        <v>589</v>
      </c>
      <c r="AF183" s="24" t="s">
        <v>216</v>
      </c>
      <c r="AG183" s="24" t="s">
        <v>436</v>
      </c>
      <c r="AH183" s="24"/>
      <c r="AI183" s="24" t="s">
        <v>3016</v>
      </c>
      <c r="AJ183" s="24" t="s">
        <v>607</v>
      </c>
      <c r="AK183" s="24" t="s">
        <v>3016</v>
      </c>
    </row>
    <row r="184" spans="2:37" s="14" customFormat="1" ht="13" hidden="1" x14ac:dyDescent="0.35">
      <c r="B184" s="24">
        <v>52921988</v>
      </c>
      <c r="C184" s="24" t="str">
        <f t="shared" si="33"/>
        <v>988</v>
      </c>
      <c r="D184" s="24" t="s">
        <v>610</v>
      </c>
      <c r="E184" s="106">
        <v>52916801</v>
      </c>
      <c r="F184" s="24" t="s">
        <v>607</v>
      </c>
      <c r="G184" s="122">
        <f>IF(VLOOKUP(Tabela2[[#This Row],[SKU]],[10]Volume!$A:$E,5,0)&lt;0,0,VLOOKUP(Tabela2[[#This Row],[SKU]],[10]Volume!$A:$E,5,0))</f>
        <v>7920</v>
      </c>
      <c r="H184" s="24" t="s">
        <v>216</v>
      </c>
      <c r="I184" s="24" t="s">
        <v>217</v>
      </c>
      <c r="J184" s="24" t="s">
        <v>48</v>
      </c>
      <c r="K184" s="24" t="s">
        <v>145</v>
      </c>
      <c r="L184" s="24" t="s">
        <v>65</v>
      </c>
      <c r="M184" s="24" t="s">
        <v>66</v>
      </c>
      <c r="N184" s="24" t="s">
        <v>67</v>
      </c>
      <c r="O184" s="48">
        <v>44783</v>
      </c>
      <c r="P184" s="24" t="s">
        <v>92</v>
      </c>
      <c r="Q184" s="24"/>
      <c r="R184" s="26" t="s">
        <v>1</v>
      </c>
      <c r="S184" s="24"/>
      <c r="T184" s="24" t="s">
        <v>611</v>
      </c>
      <c r="U184" s="24" t="s">
        <v>44</v>
      </c>
      <c r="V184" s="40" t="s">
        <v>44</v>
      </c>
      <c r="W184" s="24" t="s">
        <v>55</v>
      </c>
      <c r="X184" s="24">
        <v>2710199900</v>
      </c>
      <c r="Y184" s="14" t="s">
        <v>83</v>
      </c>
      <c r="Z184" s="24" t="str">
        <f t="shared" si="46"/>
        <v>001I5771</v>
      </c>
      <c r="AA184" s="24" t="str">
        <f t="shared" si="47"/>
        <v>002VH7</v>
      </c>
      <c r="AB184" s="24" t="str">
        <f t="shared" si="48"/>
        <v>A309</v>
      </c>
      <c r="AC184" s="24" t="s">
        <v>612</v>
      </c>
      <c r="AD184" s="24" t="s">
        <v>434</v>
      </c>
      <c r="AE184" s="24" t="s">
        <v>589</v>
      </c>
      <c r="AF184" s="24" t="s">
        <v>216</v>
      </c>
      <c r="AG184" s="24" t="s">
        <v>436</v>
      </c>
      <c r="AH184" s="24" t="str">
        <f t="shared" ref="AH184:AH193" si="49">F184</f>
        <v>GADUS S3 V160CP 2</v>
      </c>
      <c r="AI184" s="24" t="s">
        <v>3016</v>
      </c>
      <c r="AJ184" s="24" t="s">
        <v>607</v>
      </c>
      <c r="AK184" s="24" t="s">
        <v>3016</v>
      </c>
    </row>
    <row r="185" spans="2:37" s="14" customFormat="1" ht="13" hidden="1" x14ac:dyDescent="0.35">
      <c r="B185" s="24">
        <v>52893988</v>
      </c>
      <c r="C185" s="24" t="str">
        <f t="shared" si="33"/>
        <v>988</v>
      </c>
      <c r="D185" s="24" t="s">
        <v>613</v>
      </c>
      <c r="E185" s="106">
        <v>52893801</v>
      </c>
      <c r="F185" s="24" t="s">
        <v>614</v>
      </c>
      <c r="G185" s="122">
        <f>IF(VLOOKUP(Tabela2[[#This Row],[SKU]],[10]Volume!$A:$E,5,0)&lt;0,0,VLOOKUP(Tabela2[[#This Row],[SKU]],[10]Volume!$A:$E,5,0))</f>
        <v>23940</v>
      </c>
      <c r="H185" s="24" t="s">
        <v>216</v>
      </c>
      <c r="I185" s="24" t="s">
        <v>217</v>
      </c>
      <c r="J185" s="24" t="s">
        <v>48</v>
      </c>
      <c r="K185" s="24" t="s">
        <v>145</v>
      </c>
      <c r="L185" s="24" t="s">
        <v>65</v>
      </c>
      <c r="M185" s="24" t="s">
        <v>66</v>
      </c>
      <c r="N185" s="24" t="s">
        <v>67</v>
      </c>
      <c r="O185" s="48">
        <v>40956</v>
      </c>
      <c r="P185" s="24" t="s">
        <v>92</v>
      </c>
      <c r="Q185" s="24"/>
      <c r="R185" s="26" t="s">
        <v>1</v>
      </c>
      <c r="S185" s="24"/>
      <c r="T185" s="24" t="s">
        <v>615</v>
      </c>
      <c r="U185" s="24" t="s">
        <v>44</v>
      </c>
      <c r="V185" s="40" t="s">
        <v>44</v>
      </c>
      <c r="W185" s="24" t="s">
        <v>55</v>
      </c>
      <c r="X185" s="24">
        <v>2710199900</v>
      </c>
      <c r="Y185" s="14" t="s">
        <v>83</v>
      </c>
      <c r="Z185" s="24" t="str">
        <f t="shared" si="46"/>
        <v>001D8424</v>
      </c>
      <c r="AA185" s="24" t="str">
        <f t="shared" si="47"/>
        <v>002VH7</v>
      </c>
      <c r="AB185" s="24" t="str">
        <f t="shared" si="48"/>
        <v>A309</v>
      </c>
      <c r="AC185" s="24" t="s">
        <v>616</v>
      </c>
      <c r="AD185" s="24" t="s">
        <v>434</v>
      </c>
      <c r="AE185" s="24" t="s">
        <v>589</v>
      </c>
      <c r="AF185" s="24" t="s">
        <v>216</v>
      </c>
      <c r="AG185" s="24" t="s">
        <v>436</v>
      </c>
      <c r="AH185" s="24" t="str">
        <f t="shared" si="49"/>
        <v xml:space="preserve">GADUS S3 V220C 1 </v>
      </c>
      <c r="AI185" s="24" t="s">
        <v>3016</v>
      </c>
      <c r="AJ185" s="24" t="s">
        <v>6442</v>
      </c>
      <c r="AK185" s="24" t="s">
        <v>3016</v>
      </c>
    </row>
    <row r="186" spans="2:37" s="14" customFormat="1" ht="13" hidden="1" x14ac:dyDescent="0.35">
      <c r="B186" s="24">
        <v>52894817</v>
      </c>
      <c r="C186" s="24" t="str">
        <f t="shared" si="33"/>
        <v>817</v>
      </c>
      <c r="D186" s="24" t="s">
        <v>617</v>
      </c>
      <c r="E186" s="106">
        <v>52894801</v>
      </c>
      <c r="F186" s="24" t="s">
        <v>618</v>
      </c>
      <c r="G186" s="122">
        <f>IF(VLOOKUP(Tabela2[[#This Row],[SKU]],[10]Volume!$A:$E,5,0)&lt;0,0,VLOOKUP(Tabela2[[#This Row],[SKU]],[10]Volume!$A:$E,5,0))</f>
        <v>0</v>
      </c>
      <c r="H186" s="24" t="s">
        <v>216</v>
      </c>
      <c r="I186" s="24" t="s">
        <v>446</v>
      </c>
      <c r="J186" s="24" t="s">
        <v>447</v>
      </c>
      <c r="K186" s="24" t="s">
        <v>145</v>
      </c>
      <c r="L186" s="24" t="s">
        <v>65</v>
      </c>
      <c r="M186" s="24" t="s">
        <v>66</v>
      </c>
      <c r="N186" s="24" t="s">
        <v>67</v>
      </c>
      <c r="O186" s="48">
        <v>40945</v>
      </c>
      <c r="P186" s="24" t="s">
        <v>92</v>
      </c>
      <c r="Q186" s="24"/>
      <c r="R186" s="26" t="s">
        <v>1</v>
      </c>
      <c r="S186" s="24"/>
      <c r="T186" s="24" t="s">
        <v>619</v>
      </c>
      <c r="U186" s="24" t="s">
        <v>44</v>
      </c>
      <c r="V186" s="40" t="s">
        <v>44</v>
      </c>
      <c r="W186" s="24" t="s">
        <v>55</v>
      </c>
      <c r="X186" s="24">
        <v>2710199900</v>
      </c>
      <c r="Y186" s="14" t="s">
        <v>83</v>
      </c>
      <c r="Z186" s="24" t="str">
        <f t="shared" si="46"/>
        <v>001D8425</v>
      </c>
      <c r="AA186" s="24" t="str">
        <f t="shared" si="47"/>
        <v>002VME</v>
      </c>
      <c r="AB186" s="24" t="str">
        <f t="shared" si="48"/>
        <v>A309</v>
      </c>
      <c r="AC186" s="24" t="s">
        <v>620</v>
      </c>
      <c r="AD186" s="24" t="s">
        <v>434</v>
      </c>
      <c r="AE186" s="24" t="s">
        <v>589</v>
      </c>
      <c r="AF186" s="24" t="s">
        <v>216</v>
      </c>
      <c r="AG186" s="24" t="s">
        <v>436</v>
      </c>
      <c r="AH186" s="24" t="str">
        <f t="shared" si="49"/>
        <v>GADUS S3 V220C 2</v>
      </c>
      <c r="AI186" s="24" t="s">
        <v>3016</v>
      </c>
      <c r="AJ186" s="24" t="s">
        <v>618</v>
      </c>
      <c r="AK186" s="24" t="s">
        <v>3016</v>
      </c>
    </row>
    <row r="187" spans="2:37" s="14" customFormat="1" ht="13" hidden="1" x14ac:dyDescent="0.35">
      <c r="B187" s="24">
        <v>52905980</v>
      </c>
      <c r="C187" s="24" t="str">
        <f t="shared" si="33"/>
        <v>980</v>
      </c>
      <c r="D187" s="24" t="s">
        <v>621</v>
      </c>
      <c r="E187" s="106" t="s">
        <v>44</v>
      </c>
      <c r="F187" s="24" t="s">
        <v>45</v>
      </c>
      <c r="G187" s="122">
        <f>IF(VLOOKUP(Tabela2[[#This Row],[SKU]],[10]Volume!$A:$E,5,0)&lt;0,0,VLOOKUP(Tabela2[[#This Row],[SKU]],[10]Volume!$A:$E,5,0))</f>
        <v>11121.333333333332</v>
      </c>
      <c r="H187" s="24" t="s">
        <v>216</v>
      </c>
      <c r="I187" s="24" t="s">
        <v>544</v>
      </c>
      <c r="J187" s="24" t="s">
        <v>545</v>
      </c>
      <c r="K187" s="24" t="s">
        <v>145</v>
      </c>
      <c r="L187" s="24" t="s">
        <v>65</v>
      </c>
      <c r="M187" s="24" t="s">
        <v>51</v>
      </c>
      <c r="N187" s="24" t="s">
        <v>67</v>
      </c>
      <c r="O187" s="48">
        <v>41761</v>
      </c>
      <c r="P187" s="24" t="s">
        <v>92</v>
      </c>
      <c r="Q187" s="24"/>
      <c r="R187" s="26" t="s">
        <v>1</v>
      </c>
      <c r="S187" s="24" t="s">
        <v>132</v>
      </c>
      <c r="T187" s="24" t="s">
        <v>132</v>
      </c>
      <c r="U187" s="24" t="s">
        <v>44</v>
      </c>
      <c r="V187" s="40" t="s">
        <v>44</v>
      </c>
      <c r="W187" s="24" t="s">
        <v>55</v>
      </c>
      <c r="X187" s="24">
        <v>3403190000</v>
      </c>
      <c r="Y187" s="14" t="s">
        <v>56</v>
      </c>
      <c r="Z187" s="24" t="str">
        <f t="shared" si="46"/>
        <v>001D8425</v>
      </c>
      <c r="AA187" s="24" t="str">
        <f t="shared" si="47"/>
        <v>002VGF</v>
      </c>
      <c r="AB187" s="24" t="str">
        <f t="shared" si="48"/>
        <v>A10E</v>
      </c>
      <c r="AC187" s="24" t="s">
        <v>622</v>
      </c>
      <c r="AD187" s="24" t="s">
        <v>434</v>
      </c>
      <c r="AE187" s="24" t="s">
        <v>589</v>
      </c>
      <c r="AF187" s="24" t="s">
        <v>216</v>
      </c>
      <c r="AG187" s="24" t="s">
        <v>436</v>
      </c>
      <c r="AH187" s="24" t="str">
        <f t="shared" si="49"/>
        <v>IMPORTADO</v>
      </c>
      <c r="AI187" s="24" t="s">
        <v>3016</v>
      </c>
      <c r="AJ187" s="24" t="s">
        <v>618</v>
      </c>
      <c r="AK187" s="24" t="s">
        <v>3016</v>
      </c>
    </row>
    <row r="188" spans="2:37" s="14" customFormat="1" ht="12.75" hidden="1" customHeight="1" x14ac:dyDescent="0.35">
      <c r="B188" s="24">
        <v>52894883</v>
      </c>
      <c r="C188" s="24" t="str">
        <f t="shared" si="33"/>
        <v>883</v>
      </c>
      <c r="D188" s="24" t="s">
        <v>623</v>
      </c>
      <c r="E188" s="106">
        <v>52894801</v>
      </c>
      <c r="F188" s="24" t="s">
        <v>618</v>
      </c>
      <c r="G188" s="122">
        <f>IF(VLOOKUP(Tabela2[[#This Row],[SKU]],[10]Volume!$A:$E,5,0)&lt;0,0,VLOOKUP(Tabela2[[#This Row],[SKU]],[10]Volume!$A:$E,5,0))</f>
        <v>4284</v>
      </c>
      <c r="H188" s="24" t="s">
        <v>216</v>
      </c>
      <c r="I188" s="24" t="s">
        <v>465</v>
      </c>
      <c r="J188" s="24" t="s">
        <v>140</v>
      </c>
      <c r="K188" s="24" t="s">
        <v>145</v>
      </c>
      <c r="L188" s="24" t="s">
        <v>65</v>
      </c>
      <c r="M188" s="24" t="s">
        <v>66</v>
      </c>
      <c r="N188" s="24" t="s">
        <v>67</v>
      </c>
      <c r="O188" s="48">
        <v>42715</v>
      </c>
      <c r="P188" s="24" t="s">
        <v>92</v>
      </c>
      <c r="Q188" s="24"/>
      <c r="R188" s="26" t="s">
        <v>1</v>
      </c>
      <c r="S188" s="24"/>
      <c r="T188" s="24" t="s">
        <v>624</v>
      </c>
      <c r="U188" s="24" t="s">
        <v>44</v>
      </c>
      <c r="V188" s="40" t="s">
        <v>44</v>
      </c>
      <c r="W188" s="24" t="s">
        <v>55</v>
      </c>
      <c r="X188" s="24">
        <v>2710199900</v>
      </c>
      <c r="Y188" s="14" t="s">
        <v>83</v>
      </c>
      <c r="Z188" s="24" t="str">
        <f t="shared" si="46"/>
        <v>001D8425</v>
      </c>
      <c r="AA188" s="24" t="str">
        <f t="shared" si="47"/>
        <v>002XE3</v>
      </c>
      <c r="AB188" s="24" t="str">
        <f t="shared" si="48"/>
        <v>A1SN</v>
      </c>
      <c r="AC188" s="24" t="s">
        <v>625</v>
      </c>
      <c r="AD188" s="24" t="s">
        <v>434</v>
      </c>
      <c r="AE188" s="24" t="s">
        <v>589</v>
      </c>
      <c r="AF188" s="24" t="s">
        <v>216</v>
      </c>
      <c r="AG188" s="24" t="s">
        <v>436</v>
      </c>
      <c r="AH188" s="24" t="str">
        <f t="shared" si="49"/>
        <v>GADUS S3 V220C 2</v>
      </c>
      <c r="AI188" s="24" t="s">
        <v>3016</v>
      </c>
      <c r="AJ188" s="24" t="s">
        <v>618</v>
      </c>
      <c r="AK188" s="24" t="s">
        <v>3016</v>
      </c>
    </row>
    <row r="189" spans="2:37" s="14" customFormat="1" ht="13" hidden="1" x14ac:dyDescent="0.35">
      <c r="B189" s="24">
        <v>52894988</v>
      </c>
      <c r="C189" s="24" t="str">
        <f t="shared" si="33"/>
        <v>988</v>
      </c>
      <c r="D189" s="24" t="s">
        <v>626</v>
      </c>
      <c r="E189" s="106">
        <v>52894801</v>
      </c>
      <c r="F189" s="24" t="s">
        <v>618</v>
      </c>
      <c r="G189" s="122">
        <f>IF(VLOOKUP(Tabela2[[#This Row],[SKU]],[10]Volume!$A:$E,5,0)&lt;0,0,VLOOKUP(Tabela2[[#This Row],[SKU]],[10]Volume!$A:$E,5,0))</f>
        <v>31680</v>
      </c>
      <c r="H189" s="24" t="s">
        <v>216</v>
      </c>
      <c r="I189" s="24" t="s">
        <v>217</v>
      </c>
      <c r="J189" s="24" t="s">
        <v>48</v>
      </c>
      <c r="K189" s="24" t="s">
        <v>145</v>
      </c>
      <c r="L189" s="24" t="s">
        <v>65</v>
      </c>
      <c r="M189" s="24" t="s">
        <v>66</v>
      </c>
      <c r="N189" s="24" t="s">
        <v>67</v>
      </c>
      <c r="O189" s="48">
        <v>40945</v>
      </c>
      <c r="P189" s="24" t="s">
        <v>92</v>
      </c>
      <c r="Q189" s="24"/>
      <c r="R189" s="26" t="s">
        <v>1</v>
      </c>
      <c r="S189" s="24"/>
      <c r="T189" s="24" t="s">
        <v>627</v>
      </c>
      <c r="U189" s="24" t="s">
        <v>44</v>
      </c>
      <c r="V189" s="40" t="s">
        <v>44</v>
      </c>
      <c r="W189" s="24" t="s">
        <v>55</v>
      </c>
      <c r="X189" s="24">
        <v>2710193200</v>
      </c>
      <c r="Y189" s="14" t="s">
        <v>83</v>
      </c>
      <c r="Z189" s="24" t="str">
        <f t="shared" si="46"/>
        <v>001D8425</v>
      </c>
      <c r="AA189" s="24" t="str">
        <f t="shared" si="47"/>
        <v>002VH7</v>
      </c>
      <c r="AB189" s="24" t="str">
        <f t="shared" si="48"/>
        <v>A309</v>
      </c>
      <c r="AC189" s="24" t="s">
        <v>628</v>
      </c>
      <c r="AD189" s="24" t="s">
        <v>434</v>
      </c>
      <c r="AE189" s="24" t="s">
        <v>589</v>
      </c>
      <c r="AF189" s="24" t="s">
        <v>216</v>
      </c>
      <c r="AG189" s="24" t="s">
        <v>436</v>
      </c>
      <c r="AH189" s="24" t="str">
        <f t="shared" si="49"/>
        <v>GADUS S3 V220C 2</v>
      </c>
      <c r="AI189" s="24" t="s">
        <v>3016</v>
      </c>
      <c r="AJ189" s="24" t="s">
        <v>618</v>
      </c>
      <c r="AK189" s="24" t="s">
        <v>3016</v>
      </c>
    </row>
    <row r="190" spans="2:37" s="14" customFormat="1" ht="12.75" hidden="1" customHeight="1" x14ac:dyDescent="0.35">
      <c r="B190" s="24">
        <v>52895988</v>
      </c>
      <c r="C190" s="24" t="str">
        <f t="shared" si="33"/>
        <v>988</v>
      </c>
      <c r="D190" s="24" t="s">
        <v>629</v>
      </c>
      <c r="E190" s="106">
        <v>52895801</v>
      </c>
      <c r="F190" s="24" t="s">
        <v>630</v>
      </c>
      <c r="G190" s="122">
        <f>IF(VLOOKUP(Tabela2[[#This Row],[SKU]],[10]Volume!$A:$E,5,0)&lt;0,0,VLOOKUP(Tabela2[[#This Row],[SKU]],[10]Volume!$A:$E,5,0))</f>
        <v>0</v>
      </c>
      <c r="H190" s="24" t="s">
        <v>216</v>
      </c>
      <c r="I190" s="24" t="s">
        <v>217</v>
      </c>
      <c r="J190" s="24" t="s">
        <v>48</v>
      </c>
      <c r="K190" s="24" t="s">
        <v>145</v>
      </c>
      <c r="L190" s="24" t="s">
        <v>65</v>
      </c>
      <c r="M190" s="24" t="s">
        <v>66</v>
      </c>
      <c r="N190" s="24" t="s">
        <v>67</v>
      </c>
      <c r="O190" s="48">
        <v>40977</v>
      </c>
      <c r="P190" s="24" t="s">
        <v>92</v>
      </c>
      <c r="Q190" s="24"/>
      <c r="R190" s="26" t="s">
        <v>1</v>
      </c>
      <c r="S190" s="24"/>
      <c r="T190" s="24" t="s">
        <v>631</v>
      </c>
      <c r="U190" s="24" t="s">
        <v>44</v>
      </c>
      <c r="V190" s="40" t="s">
        <v>44</v>
      </c>
      <c r="W190" s="24" t="s">
        <v>55</v>
      </c>
      <c r="X190" s="24">
        <v>2710199900</v>
      </c>
      <c r="Y190" s="14" t="s">
        <v>83</v>
      </c>
      <c r="Z190" s="24" t="str">
        <f t="shared" si="46"/>
        <v>001D8427</v>
      </c>
      <c r="AA190" s="24" t="str">
        <f t="shared" si="47"/>
        <v>002VH7</v>
      </c>
      <c r="AB190" s="24" t="str">
        <f t="shared" si="48"/>
        <v>A309</v>
      </c>
      <c r="AC190" s="24" t="s">
        <v>632</v>
      </c>
      <c r="AD190" s="24" t="s">
        <v>434</v>
      </c>
      <c r="AE190" s="24" t="s">
        <v>589</v>
      </c>
      <c r="AF190" s="24" t="s">
        <v>216</v>
      </c>
      <c r="AG190" s="24" t="s">
        <v>436</v>
      </c>
      <c r="AH190" s="24" t="str">
        <f t="shared" si="49"/>
        <v>GADUS S3 V460 1.5</v>
      </c>
      <c r="AI190" s="24" t="s">
        <v>3016</v>
      </c>
      <c r="AJ190" s="24" t="s">
        <v>630</v>
      </c>
      <c r="AK190" s="24" t="s">
        <v>3016</v>
      </c>
    </row>
    <row r="191" spans="2:37" s="14" customFormat="1" ht="13" hidden="1" x14ac:dyDescent="0.35">
      <c r="B191" s="24">
        <v>52917988</v>
      </c>
      <c r="C191" s="24" t="str">
        <f t="shared" si="33"/>
        <v>988</v>
      </c>
      <c r="D191" s="24" t="s">
        <v>633</v>
      </c>
      <c r="E191" s="106">
        <v>52917801</v>
      </c>
      <c r="F191" s="24" t="s">
        <v>634</v>
      </c>
      <c r="G191" s="122">
        <f>IF(VLOOKUP(Tabela2[[#This Row],[SKU]],[10]Volume!$A:$E,5,0)&lt;0,0,VLOOKUP(Tabela2[[#This Row],[SKU]],[10]Volume!$A:$E,5,0))</f>
        <v>0</v>
      </c>
      <c r="H191" s="24" t="s">
        <v>216</v>
      </c>
      <c r="I191" s="24" t="s">
        <v>217</v>
      </c>
      <c r="J191" s="24" t="s">
        <v>48</v>
      </c>
      <c r="K191" s="24" t="s">
        <v>145</v>
      </c>
      <c r="L191" s="24" t="s">
        <v>65</v>
      </c>
      <c r="M191" s="24" t="s">
        <v>66</v>
      </c>
      <c r="N191" s="24" t="s">
        <v>67</v>
      </c>
      <c r="O191" s="48">
        <v>45108</v>
      </c>
      <c r="P191" s="24" t="s">
        <v>92</v>
      </c>
      <c r="Q191" s="24"/>
      <c r="R191" s="26" t="s">
        <v>1</v>
      </c>
      <c r="S191" s="24" t="s">
        <v>635</v>
      </c>
      <c r="T191" s="24" t="s">
        <v>54</v>
      </c>
      <c r="U191" s="24" t="s">
        <v>44</v>
      </c>
      <c r="V191" s="40" t="s">
        <v>44</v>
      </c>
      <c r="W191" s="24" t="s">
        <v>55</v>
      </c>
      <c r="X191" s="24">
        <v>2710199900</v>
      </c>
      <c r="Y191" s="14" t="s">
        <v>83</v>
      </c>
      <c r="Z191" s="24" t="str">
        <f t="shared" si="46"/>
        <v>001J3739</v>
      </c>
      <c r="AA191" s="24" t="str">
        <f t="shared" si="47"/>
        <v>002VH7</v>
      </c>
      <c r="AB191" s="24" t="str">
        <f t="shared" si="48"/>
        <v>A309</v>
      </c>
      <c r="AC191" s="24" t="s">
        <v>636</v>
      </c>
      <c r="AD191" s="24" t="s">
        <v>434</v>
      </c>
      <c r="AE191" s="24" t="s">
        <v>589</v>
      </c>
      <c r="AF191" s="24" t="s">
        <v>216</v>
      </c>
      <c r="AG191" s="24" t="s">
        <v>436</v>
      </c>
      <c r="AH191" s="24" t="str">
        <f t="shared" si="49"/>
        <v>GADUS S3 V460 DM 2 GRANEL</v>
      </c>
      <c r="AI191" s="24" t="s">
        <v>3016</v>
      </c>
      <c r="AJ191" s="24" t="s">
        <v>6443</v>
      </c>
      <c r="AK191" s="24" t="s">
        <v>3016</v>
      </c>
    </row>
    <row r="192" spans="2:37" s="14" customFormat="1" ht="13" hidden="1" x14ac:dyDescent="0.35">
      <c r="B192" s="24">
        <v>52917911</v>
      </c>
      <c r="C192" s="24" t="str">
        <f t="shared" si="33"/>
        <v>911</v>
      </c>
      <c r="D192" s="24" t="s">
        <v>637</v>
      </c>
      <c r="E192" s="106">
        <v>52917801</v>
      </c>
      <c r="F192" s="24" t="s">
        <v>634</v>
      </c>
      <c r="G192" s="122">
        <f>IF(VLOOKUP(Tabela2[[#This Row],[SKU]],[10]Volume!$A:$E,5,0)&lt;0,0,VLOOKUP(Tabela2[[#This Row],[SKU]],[10]Volume!$A:$E,5,0))</f>
        <v>0</v>
      </c>
      <c r="H192" s="24" t="s">
        <v>216</v>
      </c>
      <c r="I192" s="24" t="s">
        <v>638</v>
      </c>
      <c r="J192" s="24" t="s">
        <v>545</v>
      </c>
      <c r="K192" s="24" t="s">
        <v>145</v>
      </c>
      <c r="L192" s="24" t="s">
        <v>65</v>
      </c>
      <c r="M192" s="24" t="s">
        <v>66</v>
      </c>
      <c r="N192" s="24" t="s">
        <v>67</v>
      </c>
      <c r="O192" s="48">
        <v>45383</v>
      </c>
      <c r="P192" s="24" t="s">
        <v>92</v>
      </c>
      <c r="Q192" s="24"/>
      <c r="R192" s="26" t="s">
        <v>1</v>
      </c>
      <c r="S192" s="24"/>
      <c r="T192" s="24" t="s">
        <v>54</v>
      </c>
      <c r="U192" s="24" t="s">
        <v>44</v>
      </c>
      <c r="V192" s="40" t="s">
        <v>44</v>
      </c>
      <c r="W192" s="24" t="s">
        <v>55</v>
      </c>
      <c r="X192" s="24">
        <v>2710199900</v>
      </c>
      <c r="Y192" s="14" t="s">
        <v>83</v>
      </c>
      <c r="Z192" s="24" t="str">
        <f t="shared" si="46"/>
        <v>001J3739</v>
      </c>
      <c r="AA192" s="24" t="str">
        <f t="shared" si="47"/>
        <v>001176</v>
      </c>
      <c r="AB192" s="24" t="str">
        <f t="shared" si="48"/>
        <v>ZZZZ</v>
      </c>
      <c r="AC192" s="24" t="s">
        <v>639</v>
      </c>
      <c r="AD192" s="24" t="s">
        <v>434</v>
      </c>
      <c r="AE192" s="24" t="s">
        <v>589</v>
      </c>
      <c r="AF192" s="24" t="s">
        <v>216</v>
      </c>
      <c r="AG192" s="24" t="s">
        <v>436</v>
      </c>
      <c r="AH192" s="24" t="str">
        <f t="shared" si="49"/>
        <v>GADUS S3 V460 DM 2 GRANEL</v>
      </c>
      <c r="AI192" s="24" t="s">
        <v>3016</v>
      </c>
      <c r="AJ192" s="24" t="s">
        <v>6443</v>
      </c>
      <c r="AK192" s="24" t="s">
        <v>3016</v>
      </c>
    </row>
    <row r="193" spans="2:37" s="14" customFormat="1" ht="13" hidden="1" x14ac:dyDescent="0.35">
      <c r="B193" s="24">
        <v>52010988</v>
      </c>
      <c r="C193" s="24" t="str">
        <f t="shared" si="33"/>
        <v>988</v>
      </c>
      <c r="D193" s="24" t="s">
        <v>640</v>
      </c>
      <c r="E193" s="106">
        <v>52010801</v>
      </c>
      <c r="F193" s="24" t="s">
        <v>641</v>
      </c>
      <c r="G193" s="122">
        <f>IF(VLOOKUP(Tabela2[[#This Row],[SKU]],[10]Volume!$A:$E,5,0)&lt;0,0,VLOOKUP(Tabela2[[#This Row],[SKU]],[10]Volume!$A:$E,5,0))</f>
        <v>7020</v>
      </c>
      <c r="H193" s="24" t="s">
        <v>216</v>
      </c>
      <c r="I193" s="24" t="s">
        <v>217</v>
      </c>
      <c r="J193" s="24" t="s">
        <v>48</v>
      </c>
      <c r="K193" s="24" t="s">
        <v>145</v>
      </c>
      <c r="L193" s="24" t="s">
        <v>65</v>
      </c>
      <c r="M193" s="24" t="s">
        <v>66</v>
      </c>
      <c r="N193" s="24" t="s">
        <v>67</v>
      </c>
      <c r="O193" s="48">
        <v>42115</v>
      </c>
      <c r="P193" s="24" t="s">
        <v>92</v>
      </c>
      <c r="Q193" s="24"/>
      <c r="R193" s="26" t="s">
        <v>1</v>
      </c>
      <c r="S193" s="24" t="s">
        <v>642</v>
      </c>
      <c r="T193" s="24" t="s">
        <v>54</v>
      </c>
      <c r="U193" s="24" t="s">
        <v>44</v>
      </c>
      <c r="V193" s="40" t="s">
        <v>44</v>
      </c>
      <c r="W193" s="24" t="s">
        <v>55</v>
      </c>
      <c r="X193" s="24">
        <v>2710193200</v>
      </c>
      <c r="Y193" s="14" t="s">
        <v>83</v>
      </c>
      <c r="Z193" s="24" t="str">
        <f t="shared" si="46"/>
        <v>001D8434</v>
      </c>
      <c r="AA193" s="24" t="str">
        <f t="shared" si="47"/>
        <v>002VH7</v>
      </c>
      <c r="AB193" s="24" t="str">
        <f t="shared" si="48"/>
        <v>A309</v>
      </c>
      <c r="AC193" s="24" t="s">
        <v>643</v>
      </c>
      <c r="AD193" s="24" t="s">
        <v>434</v>
      </c>
      <c r="AE193" s="24" t="s">
        <v>589</v>
      </c>
      <c r="AF193" s="24" t="s">
        <v>216</v>
      </c>
      <c r="AG193" s="24" t="s">
        <v>436</v>
      </c>
      <c r="AH193" s="24" t="str">
        <f t="shared" si="49"/>
        <v>GADUS S3 V460 XD1</v>
      </c>
      <c r="AI193" s="24" t="s">
        <v>3016</v>
      </c>
      <c r="AJ193" s="24" t="s">
        <v>641</v>
      </c>
      <c r="AK193" s="24" t="s">
        <v>3016</v>
      </c>
    </row>
    <row r="194" spans="2:37" s="14" customFormat="1" ht="12.75" hidden="1" customHeight="1" x14ac:dyDescent="0.35">
      <c r="B194" s="24">
        <v>52900988</v>
      </c>
      <c r="C194" s="24" t="str">
        <f t="shared" si="33"/>
        <v>988</v>
      </c>
      <c r="D194" s="24" t="s">
        <v>644</v>
      </c>
      <c r="E194" s="106">
        <v>52900801</v>
      </c>
      <c r="F194" s="24" t="s">
        <v>645</v>
      </c>
      <c r="G194" s="122">
        <f>IF(VLOOKUP(Tabela2[[#This Row],[SKU]],[10]Volume!$A:$E,5,0)&lt;0,0,VLOOKUP(Tabela2[[#This Row],[SKU]],[10]Volume!$A:$E,5,0))</f>
        <v>36180</v>
      </c>
      <c r="H194" s="24" t="s">
        <v>216</v>
      </c>
      <c r="I194" s="24" t="s">
        <v>217</v>
      </c>
      <c r="J194" s="24" t="s">
        <v>48</v>
      </c>
      <c r="K194" s="24" t="s">
        <v>145</v>
      </c>
      <c r="L194" s="24" t="s">
        <v>65</v>
      </c>
      <c r="M194" s="24" t="s">
        <v>66</v>
      </c>
      <c r="N194" s="24" t="s">
        <v>67</v>
      </c>
      <c r="O194" s="48">
        <v>41051</v>
      </c>
      <c r="P194" s="24" t="s">
        <v>92</v>
      </c>
      <c r="Q194" s="24"/>
      <c r="R194" s="26" t="s">
        <v>1</v>
      </c>
      <c r="S194" s="24" t="s">
        <v>646</v>
      </c>
      <c r="T194" s="24" t="s">
        <v>54</v>
      </c>
      <c r="U194" s="24" t="s">
        <v>44</v>
      </c>
      <c r="V194" s="40" t="s">
        <v>44</v>
      </c>
      <c r="W194" s="24" t="s">
        <v>55</v>
      </c>
      <c r="X194" s="24">
        <v>2710199900</v>
      </c>
      <c r="Y194" s="14" t="s">
        <v>83</v>
      </c>
      <c r="Z194" s="24" t="str">
        <f t="shared" si="46"/>
        <v>001D8435</v>
      </c>
      <c r="AA194" s="24" t="str">
        <f t="shared" si="47"/>
        <v>002VH7</v>
      </c>
      <c r="AB194" s="24" t="str">
        <f t="shared" si="48"/>
        <v>A309</v>
      </c>
      <c r="AC194" s="24" t="s">
        <v>647</v>
      </c>
      <c r="AD194" s="24" t="s">
        <v>434</v>
      </c>
      <c r="AE194" s="24" t="s">
        <v>589</v>
      </c>
      <c r="AF194" s="24" t="s">
        <v>216</v>
      </c>
      <c r="AG194" s="24" t="s">
        <v>436</v>
      </c>
      <c r="AH194" s="24"/>
      <c r="AI194" s="24" t="s">
        <v>3016</v>
      </c>
      <c r="AJ194" s="24" t="s">
        <v>645</v>
      </c>
      <c r="AK194" s="24" t="s">
        <v>3016</v>
      </c>
    </row>
    <row r="195" spans="2:37" s="14" customFormat="1" ht="13" hidden="1" x14ac:dyDescent="0.35">
      <c r="B195" s="24">
        <v>52896817</v>
      </c>
      <c r="C195" s="24" t="str">
        <f t="shared" si="33"/>
        <v>817</v>
      </c>
      <c r="D195" s="24" t="s">
        <v>648</v>
      </c>
      <c r="E195" s="106">
        <v>52896801</v>
      </c>
      <c r="F195" s="24" t="s">
        <v>649</v>
      </c>
      <c r="G195" s="122">
        <f>IF(VLOOKUP(Tabela2[[#This Row],[SKU]],[10]Volume!$A:$E,5,0)&lt;0,0,VLOOKUP(Tabela2[[#This Row],[SKU]],[10]Volume!$A:$E,5,0))</f>
        <v>2637.4193548387098</v>
      </c>
      <c r="H195" s="24" t="s">
        <v>216</v>
      </c>
      <c r="I195" s="24" t="s">
        <v>446</v>
      </c>
      <c r="J195" s="24" t="s">
        <v>447</v>
      </c>
      <c r="K195" s="24" t="s">
        <v>145</v>
      </c>
      <c r="L195" s="24" t="s">
        <v>65</v>
      </c>
      <c r="M195" s="24" t="s">
        <v>66</v>
      </c>
      <c r="N195" s="24" t="s">
        <v>67</v>
      </c>
      <c r="O195" s="48">
        <v>40976</v>
      </c>
      <c r="P195" s="24" t="s">
        <v>92</v>
      </c>
      <c r="Q195" s="24"/>
      <c r="R195" s="26" t="s">
        <v>1</v>
      </c>
      <c r="S195" s="24"/>
      <c r="T195" s="24" t="s">
        <v>650</v>
      </c>
      <c r="U195" s="24" t="s">
        <v>44</v>
      </c>
      <c r="V195" s="40" t="s">
        <v>44</v>
      </c>
      <c r="W195" s="24" t="s">
        <v>55</v>
      </c>
      <c r="X195" s="24">
        <v>2710199900</v>
      </c>
      <c r="Y195" s="14" t="s">
        <v>83</v>
      </c>
      <c r="Z195" s="24" t="str">
        <f t="shared" si="46"/>
        <v>001D8429</v>
      </c>
      <c r="AA195" s="24" t="str">
        <f t="shared" si="47"/>
        <v>002VME</v>
      </c>
      <c r="AB195" s="24" t="str">
        <f t="shared" si="48"/>
        <v>A309</v>
      </c>
      <c r="AC195" s="24" t="s">
        <v>651</v>
      </c>
      <c r="AD195" s="24" t="s">
        <v>434</v>
      </c>
      <c r="AE195" s="24" t="s">
        <v>589</v>
      </c>
      <c r="AF195" s="24" t="s">
        <v>216</v>
      </c>
      <c r="AG195" s="24" t="s">
        <v>436</v>
      </c>
      <c r="AH195" s="24" t="str">
        <f>F195</f>
        <v>GADUS S3 V460 D 2</v>
      </c>
      <c r="AI195" s="24" t="s">
        <v>3016</v>
      </c>
      <c r="AJ195" s="24" t="s">
        <v>6444</v>
      </c>
      <c r="AK195" s="24" t="s">
        <v>3016</v>
      </c>
    </row>
    <row r="196" spans="2:37" s="14" customFormat="1" ht="13" hidden="1" x14ac:dyDescent="0.35">
      <c r="B196" s="24">
        <v>52896988</v>
      </c>
      <c r="C196" s="24" t="str">
        <f t="shared" si="33"/>
        <v>988</v>
      </c>
      <c r="D196" s="24" t="s">
        <v>652</v>
      </c>
      <c r="E196" s="106">
        <v>52896801</v>
      </c>
      <c r="F196" s="24" t="s">
        <v>649</v>
      </c>
      <c r="G196" s="122">
        <f>IF(VLOOKUP(Tabela2[[#This Row],[SKU]],[10]Volume!$A:$E,5,0)&lt;0,0,VLOOKUP(Tabela2[[#This Row],[SKU]],[10]Volume!$A:$E,5,0))</f>
        <v>43380</v>
      </c>
      <c r="H196" s="24" t="s">
        <v>216</v>
      </c>
      <c r="I196" s="24" t="s">
        <v>217</v>
      </c>
      <c r="J196" s="24" t="s">
        <v>48</v>
      </c>
      <c r="K196" s="24" t="s">
        <v>145</v>
      </c>
      <c r="L196" s="24" t="s">
        <v>65</v>
      </c>
      <c r="M196" s="24" t="s">
        <v>66</v>
      </c>
      <c r="N196" s="24" t="s">
        <v>67</v>
      </c>
      <c r="O196" s="48">
        <v>40976</v>
      </c>
      <c r="P196" s="24" t="s">
        <v>92</v>
      </c>
      <c r="Q196" s="24"/>
      <c r="R196" s="26" t="s">
        <v>1</v>
      </c>
      <c r="S196" s="24" t="s">
        <v>653</v>
      </c>
      <c r="T196" s="24" t="s">
        <v>54</v>
      </c>
      <c r="U196" s="24" t="s">
        <v>44</v>
      </c>
      <c r="V196" s="40" t="s">
        <v>44</v>
      </c>
      <c r="W196" s="24" t="s">
        <v>55</v>
      </c>
      <c r="X196" s="24">
        <v>2710199900</v>
      </c>
      <c r="Y196" s="14" t="s">
        <v>83</v>
      </c>
      <c r="Z196" s="24" t="str">
        <f t="shared" si="46"/>
        <v>001D8429</v>
      </c>
      <c r="AA196" s="24" t="str">
        <f t="shared" si="47"/>
        <v>002VH7</v>
      </c>
      <c r="AB196" s="24" t="str">
        <f t="shared" si="48"/>
        <v>A309</v>
      </c>
      <c r="AC196" s="24" t="s">
        <v>654</v>
      </c>
      <c r="AD196" s="24" t="s">
        <v>434</v>
      </c>
      <c r="AE196" s="24" t="s">
        <v>589</v>
      </c>
      <c r="AF196" s="24" t="s">
        <v>216</v>
      </c>
      <c r="AG196" s="24" t="s">
        <v>436</v>
      </c>
      <c r="AH196" s="24" t="str">
        <f>F196</f>
        <v>GADUS S3 V460 D 2</v>
      </c>
      <c r="AI196" s="24" t="s">
        <v>3016</v>
      </c>
      <c r="AJ196" s="24" t="s">
        <v>6444</v>
      </c>
      <c r="AK196" s="24" t="s">
        <v>3016</v>
      </c>
    </row>
    <row r="197" spans="2:37" s="14" customFormat="1" ht="12.75" hidden="1" customHeight="1" x14ac:dyDescent="0.35">
      <c r="B197" s="24">
        <v>52896911</v>
      </c>
      <c r="C197" s="24" t="str">
        <f t="shared" si="33"/>
        <v>911</v>
      </c>
      <c r="D197" s="24" t="s">
        <v>655</v>
      </c>
      <c r="E197" s="106">
        <v>52896801</v>
      </c>
      <c r="F197" s="24" t="s">
        <v>649</v>
      </c>
      <c r="G197" s="122">
        <f>IF(VLOOKUP(Tabela2[[#This Row],[SKU]],[10]Volume!$A:$E,5,0)&lt;0,0,VLOOKUP(Tabela2[[#This Row],[SKU]],[10]Volume!$A:$E,5,0))</f>
        <v>0</v>
      </c>
      <c r="H197" s="24" t="s">
        <v>216</v>
      </c>
      <c r="I197" s="24" t="s">
        <v>535</v>
      </c>
      <c r="J197" s="24" t="s">
        <v>86</v>
      </c>
      <c r="K197" s="24" t="s">
        <v>145</v>
      </c>
      <c r="L197" s="24" t="s">
        <v>65</v>
      </c>
      <c r="M197" s="24" t="s">
        <v>66</v>
      </c>
      <c r="N197" s="24" t="s">
        <v>67</v>
      </c>
      <c r="O197" s="48">
        <v>42388</v>
      </c>
      <c r="P197" s="24" t="s">
        <v>92</v>
      </c>
      <c r="Q197" s="24"/>
      <c r="R197" s="26" t="s">
        <v>1</v>
      </c>
      <c r="S197" s="24" t="s">
        <v>132</v>
      </c>
      <c r="T197" s="24" t="s">
        <v>132</v>
      </c>
      <c r="U197" s="24" t="s">
        <v>44</v>
      </c>
      <c r="V197" s="40" t="s">
        <v>44</v>
      </c>
      <c r="W197" s="24" t="s">
        <v>55</v>
      </c>
      <c r="X197" s="24">
        <v>2710199900</v>
      </c>
      <c r="Y197" s="14" t="s">
        <v>83</v>
      </c>
      <c r="Z197" s="24" t="str">
        <f t="shared" si="46"/>
        <v>001D8429</v>
      </c>
      <c r="AA197" s="24" t="str">
        <f t="shared" si="47"/>
        <v>001176</v>
      </c>
      <c r="AB197" s="24" t="str">
        <f t="shared" si="48"/>
        <v>A03Q</v>
      </c>
      <c r="AC197" s="24" t="s">
        <v>656</v>
      </c>
      <c r="AD197" s="24" t="s">
        <v>434</v>
      </c>
      <c r="AE197" s="24" t="s">
        <v>589</v>
      </c>
      <c r="AF197" s="24" t="s">
        <v>216</v>
      </c>
      <c r="AG197" s="24" t="s">
        <v>436</v>
      </c>
      <c r="AH197" s="24"/>
      <c r="AI197" s="24" t="s">
        <v>3016</v>
      </c>
      <c r="AJ197" s="24" t="s">
        <v>6444</v>
      </c>
      <c r="AK197" s="24" t="s">
        <v>3016</v>
      </c>
    </row>
    <row r="198" spans="2:37" s="14" customFormat="1" ht="13" hidden="1" x14ac:dyDescent="0.35">
      <c r="B198" s="24">
        <v>52137816</v>
      </c>
      <c r="C198" s="24" t="str">
        <f t="shared" si="33"/>
        <v>816</v>
      </c>
      <c r="D198" s="24" t="s">
        <v>657</v>
      </c>
      <c r="E198" s="106" t="s">
        <v>44</v>
      </c>
      <c r="F198" s="24" t="s">
        <v>45</v>
      </c>
      <c r="G198" s="122">
        <f>IF(VLOOKUP(Tabela2[[#This Row],[SKU]],[10]Volume!$A:$E,5,0)&lt;0,0,VLOOKUP(Tabela2[[#This Row],[SKU]],[10]Volume!$A:$E,5,0))</f>
        <v>7282.916666666667</v>
      </c>
      <c r="H198" s="24" t="s">
        <v>216</v>
      </c>
      <c r="I198" s="24" t="s">
        <v>446</v>
      </c>
      <c r="J198" s="24" t="s">
        <v>447</v>
      </c>
      <c r="K198" s="24" t="s">
        <v>145</v>
      </c>
      <c r="L198" s="24" t="s">
        <v>65</v>
      </c>
      <c r="M198" s="24" t="s">
        <v>51</v>
      </c>
      <c r="N198" s="24" t="s">
        <v>67</v>
      </c>
      <c r="O198" s="48">
        <v>42185</v>
      </c>
      <c r="P198" s="24" t="s">
        <v>92</v>
      </c>
      <c r="Q198" s="24"/>
      <c r="R198" s="26" t="s">
        <v>1</v>
      </c>
      <c r="S198" s="24" t="s">
        <v>132</v>
      </c>
      <c r="T198" s="24" t="s">
        <v>132</v>
      </c>
      <c r="U198" s="24" t="s">
        <v>44</v>
      </c>
      <c r="V198" s="40" t="s">
        <v>44</v>
      </c>
      <c r="W198" s="24" t="s">
        <v>55</v>
      </c>
      <c r="X198" s="24">
        <v>2710199900</v>
      </c>
      <c r="Y198" s="14" t="s">
        <v>56</v>
      </c>
      <c r="Z198" s="24" t="str">
        <f t="shared" si="46"/>
        <v>001D8539</v>
      </c>
      <c r="AA198" s="24" t="str">
        <f t="shared" si="47"/>
        <v>002VME</v>
      </c>
      <c r="AB198" s="24" t="str">
        <f t="shared" si="48"/>
        <v>A309</v>
      </c>
      <c r="AC198" s="24" t="s">
        <v>658</v>
      </c>
      <c r="AD198" s="24" t="s">
        <v>434</v>
      </c>
      <c r="AE198" s="24" t="s">
        <v>589</v>
      </c>
      <c r="AF198" s="24" t="s">
        <v>216</v>
      </c>
      <c r="AG198" s="24" t="s">
        <v>659</v>
      </c>
      <c r="AH198" s="24" t="str">
        <f>F198</f>
        <v>IMPORTADO</v>
      </c>
      <c r="AI198" s="24" t="s">
        <v>3016</v>
      </c>
      <c r="AJ198" s="24" t="s">
        <v>6445</v>
      </c>
      <c r="AK198" s="24" t="s">
        <v>3016</v>
      </c>
    </row>
    <row r="199" spans="2:37" s="14" customFormat="1" ht="13" hidden="1" x14ac:dyDescent="0.35">
      <c r="B199" s="24">
        <v>52899896</v>
      </c>
      <c r="C199" s="24" t="str">
        <f t="shared" si="33"/>
        <v>896</v>
      </c>
      <c r="D199" s="24" t="s">
        <v>660</v>
      </c>
      <c r="E199" s="106" t="s">
        <v>44</v>
      </c>
      <c r="F199" s="24" t="s">
        <v>45</v>
      </c>
      <c r="G199" s="122">
        <f>IF(VLOOKUP(Tabela2[[#This Row],[SKU]],[10]Volume!$A:$E,5,0)&lt;0,0,VLOOKUP(Tabela2[[#This Row],[SKU]],[10]Volume!$A:$E,5,0))</f>
        <v>372548.07692307694</v>
      </c>
      <c r="H199" s="24" t="s">
        <v>216</v>
      </c>
      <c r="I199" s="24" t="s">
        <v>217</v>
      </c>
      <c r="J199" s="24" t="s">
        <v>48</v>
      </c>
      <c r="K199" s="24" t="s">
        <v>145</v>
      </c>
      <c r="L199" s="24" t="s">
        <v>65</v>
      </c>
      <c r="M199" s="24" t="s">
        <v>51</v>
      </c>
      <c r="N199" s="24" t="s">
        <v>67</v>
      </c>
      <c r="O199" s="48">
        <v>43819</v>
      </c>
      <c r="P199" s="24" t="s">
        <v>92</v>
      </c>
      <c r="Q199" s="24"/>
      <c r="R199" s="26" t="s">
        <v>1</v>
      </c>
      <c r="S199" s="24" t="s">
        <v>661</v>
      </c>
      <c r="T199" s="24" t="s">
        <v>54</v>
      </c>
      <c r="U199" s="24" t="s">
        <v>44</v>
      </c>
      <c r="V199" s="40" t="s">
        <v>44</v>
      </c>
      <c r="W199" s="24" t="s">
        <v>55</v>
      </c>
      <c r="X199" s="24">
        <v>3403190000</v>
      </c>
      <c r="Y199" s="14" t="s">
        <v>44</v>
      </c>
      <c r="Z199" s="24" t="str">
        <f t="shared" si="46"/>
        <v>001D8505</v>
      </c>
      <c r="AA199" s="24" t="str">
        <f t="shared" si="47"/>
        <v>002W65</v>
      </c>
      <c r="AB199" s="24" t="str">
        <f t="shared" si="48"/>
        <v>A1WJ</v>
      </c>
      <c r="AC199" s="24" t="s">
        <v>662</v>
      </c>
      <c r="AD199" s="24" t="s">
        <v>434</v>
      </c>
      <c r="AE199" s="24" t="s">
        <v>663</v>
      </c>
      <c r="AF199" s="24" t="s">
        <v>216</v>
      </c>
      <c r="AG199" s="24" t="s">
        <v>664</v>
      </c>
      <c r="AH199" s="24" t="str">
        <f>F199</f>
        <v>IMPORTADO</v>
      </c>
      <c r="AI199" s="24" t="s">
        <v>3016</v>
      </c>
      <c r="AJ199" s="24" t="s">
        <v>6446</v>
      </c>
      <c r="AK199" s="24" t="s">
        <v>3016</v>
      </c>
    </row>
    <row r="200" spans="2:37" s="14" customFormat="1" ht="12.75" hidden="1" customHeight="1" x14ac:dyDescent="0.35">
      <c r="B200" s="24">
        <v>52874816</v>
      </c>
      <c r="C200" s="24" t="str">
        <f t="shared" ref="C200:C260" si="50">RIGHT(B200,3)</f>
        <v>816</v>
      </c>
      <c r="D200" s="24" t="s">
        <v>6793</v>
      </c>
      <c r="E200" s="106" t="s">
        <v>44</v>
      </c>
      <c r="F200" s="24" t="s">
        <v>45</v>
      </c>
      <c r="G200" s="122">
        <f>IF(VLOOKUP(Tabela2[[#This Row],[SKU]],[10]Volume!$A:$E,5,0)&lt;0,0,VLOOKUP(Tabela2[[#This Row],[SKU]],[10]Volume!$A:$E,5,0))</f>
        <v>359.41666666666669</v>
      </c>
      <c r="H200" s="24" t="s">
        <v>216</v>
      </c>
      <c r="I200" s="24" t="s">
        <v>446</v>
      </c>
      <c r="J200" s="24" t="s">
        <v>447</v>
      </c>
      <c r="K200" s="24" t="s">
        <v>145</v>
      </c>
      <c r="L200" s="24" t="s">
        <v>65</v>
      </c>
      <c r="M200" s="24" t="s">
        <v>51</v>
      </c>
      <c r="N200" s="24" t="s">
        <v>67</v>
      </c>
      <c r="O200" s="48">
        <v>45505</v>
      </c>
      <c r="P200" s="25" t="s">
        <v>92</v>
      </c>
      <c r="Q200" s="25"/>
      <c r="R200" s="26" t="s">
        <v>1</v>
      </c>
      <c r="S200" s="24"/>
      <c r="T200" s="24"/>
      <c r="U200" s="24" t="s">
        <v>44</v>
      </c>
      <c r="V200" s="40" t="s">
        <v>44</v>
      </c>
      <c r="W200" s="24" t="s">
        <v>55</v>
      </c>
      <c r="X200" s="24">
        <v>3403190000</v>
      </c>
      <c r="Y200" s="14" t="s">
        <v>56</v>
      </c>
      <c r="Z200" s="96" t="s">
        <v>6794</v>
      </c>
      <c r="AA200" s="96">
        <v>9.9999999999999995E+67</v>
      </c>
      <c r="AB200" s="24">
        <v>6891</v>
      </c>
      <c r="AC200" s="96" t="s">
        <v>6794</v>
      </c>
      <c r="AD200" s="24" t="s">
        <v>434</v>
      </c>
      <c r="AE200" s="24" t="s">
        <v>663</v>
      </c>
      <c r="AF200" s="24" t="s">
        <v>216</v>
      </c>
      <c r="AG200" s="24" t="s">
        <v>3016</v>
      </c>
      <c r="AH200" s="24"/>
      <c r="AI200" s="24" t="s">
        <v>3016</v>
      </c>
      <c r="AJ200" s="24" t="s">
        <v>6795</v>
      </c>
      <c r="AK200" s="24" t="s">
        <v>3016</v>
      </c>
    </row>
    <row r="201" spans="2:37" s="14" customFormat="1" ht="12.75" hidden="1" customHeight="1" x14ac:dyDescent="0.35">
      <c r="B201" s="24">
        <v>52902807</v>
      </c>
      <c r="C201" s="24" t="str">
        <f t="shared" si="50"/>
        <v>807</v>
      </c>
      <c r="D201" s="24" t="s">
        <v>665</v>
      </c>
      <c r="E201" s="106" t="s">
        <v>44</v>
      </c>
      <c r="F201" s="24" t="s">
        <v>45</v>
      </c>
      <c r="G201" s="122">
        <f>IF(VLOOKUP(Tabela2[[#This Row],[SKU]],[10]Volume!$A:$E,5,0)&lt;0,0,VLOOKUP(Tabela2[[#This Row],[SKU]],[10]Volume!$A:$E,5,0))</f>
        <v>7746.4582608695655</v>
      </c>
      <c r="H201" s="24" t="s">
        <v>216</v>
      </c>
      <c r="I201" s="24" t="s">
        <v>485</v>
      </c>
      <c r="J201" s="24" t="s">
        <v>48</v>
      </c>
      <c r="K201" s="24" t="s">
        <v>145</v>
      </c>
      <c r="L201" s="24" t="s">
        <v>65</v>
      </c>
      <c r="M201" s="24" t="s">
        <v>51</v>
      </c>
      <c r="N201" s="24" t="s">
        <v>67</v>
      </c>
      <c r="O201" s="48">
        <v>43273</v>
      </c>
      <c r="P201" s="24" t="s">
        <v>92</v>
      </c>
      <c r="Q201" s="24"/>
      <c r="R201" s="26" t="s">
        <v>1</v>
      </c>
      <c r="S201" s="24" t="s">
        <v>132</v>
      </c>
      <c r="T201" s="24" t="s">
        <v>132</v>
      </c>
      <c r="U201" s="24" t="s">
        <v>44</v>
      </c>
      <c r="V201" s="40" t="s">
        <v>44</v>
      </c>
      <c r="W201" s="24" t="s">
        <v>55</v>
      </c>
      <c r="X201" s="24">
        <v>3403190000</v>
      </c>
      <c r="Y201" s="14" t="s">
        <v>56</v>
      </c>
      <c r="Z201" s="24" t="str">
        <f>LEFT(AC201,8)</f>
        <v>001D8495</v>
      </c>
      <c r="AA201" s="24" t="str">
        <f>LEFT(RIGHT(AC201,10),6)</f>
        <v>002WBQ</v>
      </c>
      <c r="AB201" s="24" t="str">
        <f>RIGHT(AC201,4)</f>
        <v>A0II</v>
      </c>
      <c r="AC201" s="24" t="s">
        <v>666</v>
      </c>
      <c r="AD201" s="24" t="s">
        <v>434</v>
      </c>
      <c r="AE201" s="24" t="s">
        <v>663</v>
      </c>
      <c r="AF201" s="24" t="s">
        <v>216</v>
      </c>
      <c r="AG201" s="24" t="s">
        <v>667</v>
      </c>
      <c r="AH201" s="24" t="str">
        <f>F201</f>
        <v>IMPORTADO</v>
      </c>
      <c r="AI201" s="24" t="s">
        <v>3016</v>
      </c>
      <c r="AJ201" s="24" t="s">
        <v>6447</v>
      </c>
      <c r="AK201" s="24" t="s">
        <v>3016</v>
      </c>
    </row>
    <row r="202" spans="2:37" s="14" customFormat="1" ht="13" hidden="1" x14ac:dyDescent="0.35">
      <c r="B202" s="24">
        <v>52901807</v>
      </c>
      <c r="C202" s="24" t="str">
        <f t="shared" si="50"/>
        <v>807</v>
      </c>
      <c r="D202" s="24" t="s">
        <v>668</v>
      </c>
      <c r="E202" s="106" t="s">
        <v>44</v>
      </c>
      <c r="F202" s="24" t="s">
        <v>45</v>
      </c>
      <c r="G202" s="122">
        <f>IF(VLOOKUP(Tabela2[[#This Row],[SKU]],[10]Volume!$A:$E,5,0)&lt;0,0,VLOOKUP(Tabela2[[#This Row],[SKU]],[10]Volume!$A:$E,5,0))</f>
        <v>2112.6704347826089</v>
      </c>
      <c r="H202" s="24" t="s">
        <v>216</v>
      </c>
      <c r="I202" s="24" t="s">
        <v>217</v>
      </c>
      <c r="J202" s="24" t="s">
        <v>48</v>
      </c>
      <c r="K202" s="24" t="s">
        <v>145</v>
      </c>
      <c r="L202" s="24" t="s">
        <v>65</v>
      </c>
      <c r="M202" s="24" t="s">
        <v>51</v>
      </c>
      <c r="N202" s="24" t="s">
        <v>67</v>
      </c>
      <c r="O202" s="48">
        <v>42339</v>
      </c>
      <c r="P202" s="24" t="s">
        <v>92</v>
      </c>
      <c r="Q202" s="24"/>
      <c r="R202" s="28" t="s">
        <v>6</v>
      </c>
      <c r="S202" s="24"/>
      <c r="T202" s="24"/>
      <c r="U202" s="24" t="s">
        <v>44</v>
      </c>
      <c r="V202" s="40" t="s">
        <v>44</v>
      </c>
      <c r="W202" s="24" t="s">
        <v>55</v>
      </c>
      <c r="X202" s="24">
        <v>3403190000</v>
      </c>
      <c r="Y202" s="14" t="s">
        <v>56</v>
      </c>
      <c r="Z202" s="24" t="s">
        <v>670</v>
      </c>
      <c r="AA202" s="24" t="s">
        <v>525</v>
      </c>
      <c r="AB202" s="24" t="s">
        <v>671</v>
      </c>
      <c r="AC202" s="24" t="s">
        <v>672</v>
      </c>
      <c r="AD202" s="24" t="s">
        <v>434</v>
      </c>
      <c r="AE202" s="24" t="s">
        <v>663</v>
      </c>
      <c r="AF202" s="24" t="s">
        <v>216</v>
      </c>
      <c r="AG202" s="24" t="s">
        <v>3016</v>
      </c>
      <c r="AH202" s="24" t="str">
        <f>F202</f>
        <v>IMPORTADO</v>
      </c>
      <c r="AI202" s="24" t="s">
        <v>3016</v>
      </c>
      <c r="AJ202" s="24" t="s">
        <v>6448</v>
      </c>
      <c r="AK202" s="24" t="s">
        <v>3016</v>
      </c>
    </row>
    <row r="203" spans="2:37" s="14" customFormat="1" ht="13" hidden="1" x14ac:dyDescent="0.35">
      <c r="B203" s="24">
        <v>52927807</v>
      </c>
      <c r="C203" s="24" t="str">
        <f t="shared" si="50"/>
        <v>807</v>
      </c>
      <c r="D203" s="24" t="s">
        <v>6863</v>
      </c>
      <c r="E203" s="106" t="s">
        <v>44</v>
      </c>
      <c r="F203" s="24" t="s">
        <v>45</v>
      </c>
      <c r="G203" s="122">
        <f>IF(VLOOKUP(Tabela2[[#This Row],[SKU]],[10]Volume!$A:$E,5,0)&lt;0,0,VLOOKUP(Tabela2[[#This Row],[SKU]],[10]Volume!$A:$E,5,0))</f>
        <v>16197.14</v>
      </c>
      <c r="H203" s="24" t="s">
        <v>216</v>
      </c>
      <c r="I203" s="24" t="s">
        <v>217</v>
      </c>
      <c r="J203" s="24" t="s">
        <v>48</v>
      </c>
      <c r="K203" s="24" t="s">
        <v>145</v>
      </c>
      <c r="L203" s="24" t="s">
        <v>65</v>
      </c>
      <c r="M203" s="24" t="s">
        <v>51</v>
      </c>
      <c r="N203" s="24" t="s">
        <v>67</v>
      </c>
      <c r="O203" s="48"/>
      <c r="P203" s="24" t="s">
        <v>92</v>
      </c>
      <c r="Q203" s="25"/>
      <c r="R203" s="26" t="s">
        <v>1</v>
      </c>
      <c r="S203" s="24"/>
      <c r="T203" s="24"/>
      <c r="U203" s="24"/>
      <c r="V203" s="40"/>
      <c r="W203" s="24" t="s">
        <v>55</v>
      </c>
      <c r="X203" s="24">
        <v>3403990000</v>
      </c>
      <c r="Y203" s="14" t="s">
        <v>56</v>
      </c>
      <c r="Z203" s="24" t="str">
        <f>LEFT(AC203,8)</f>
        <v>001J6792</v>
      </c>
      <c r="AA203" s="24" t="str">
        <f>LEFT(RIGHT(AC203,10),6)</f>
        <v>001J67</v>
      </c>
      <c r="AB203" s="24" t="str">
        <f>RIGHT(AC203,4)</f>
        <v>6792</v>
      </c>
      <c r="AC203" s="24" t="s">
        <v>6865</v>
      </c>
      <c r="AD203" s="24" t="s">
        <v>434</v>
      </c>
      <c r="AE203" s="24" t="s">
        <v>676</v>
      </c>
      <c r="AF203" s="24" t="s">
        <v>216</v>
      </c>
      <c r="AG203" s="24" t="s">
        <v>3016</v>
      </c>
      <c r="AH203" s="94"/>
      <c r="AI203" s="24" t="s">
        <v>3016</v>
      </c>
      <c r="AJ203" s="94" t="s">
        <v>6866</v>
      </c>
      <c r="AK203" s="24" t="s">
        <v>3016</v>
      </c>
    </row>
    <row r="204" spans="2:37" s="14" customFormat="1" ht="13" hidden="1" x14ac:dyDescent="0.35">
      <c r="B204" s="24">
        <v>51007891</v>
      </c>
      <c r="C204" s="24" t="str">
        <f t="shared" si="50"/>
        <v>891</v>
      </c>
      <c r="D204" s="24" t="s">
        <v>673</v>
      </c>
      <c r="E204" s="106" t="s">
        <v>44</v>
      </c>
      <c r="F204" s="24" t="s">
        <v>45</v>
      </c>
      <c r="G204" s="122">
        <f>IF(VLOOKUP(Tabela2[[#This Row],[SKU]],[10]Volume!$A:$E,5,0)&lt;0,0,VLOOKUP(Tabela2[[#This Row],[SKU]],[10]Volume!$A:$E,5,0))</f>
        <v>0</v>
      </c>
      <c r="H204" s="24" t="s">
        <v>216</v>
      </c>
      <c r="I204" s="24" t="s">
        <v>674</v>
      </c>
      <c r="J204" s="24" t="s">
        <v>545</v>
      </c>
      <c r="K204" s="24" t="s">
        <v>145</v>
      </c>
      <c r="L204" s="24" t="s">
        <v>65</v>
      </c>
      <c r="M204" s="24" t="s">
        <v>51</v>
      </c>
      <c r="N204" s="24" t="s">
        <v>67</v>
      </c>
      <c r="O204" s="48">
        <v>44881</v>
      </c>
      <c r="P204" s="24" t="s">
        <v>92</v>
      </c>
      <c r="Q204" s="24"/>
      <c r="R204" s="26" t="s">
        <v>1</v>
      </c>
      <c r="S204" s="24" t="s">
        <v>132</v>
      </c>
      <c r="T204" s="24" t="s">
        <v>132</v>
      </c>
      <c r="U204" s="24" t="s">
        <v>44</v>
      </c>
      <c r="V204" s="40" t="s">
        <v>44</v>
      </c>
      <c r="W204" s="24" t="s">
        <v>55</v>
      </c>
      <c r="X204" s="24">
        <v>3403190000</v>
      </c>
      <c r="Y204" s="14" t="s">
        <v>56</v>
      </c>
      <c r="Z204" s="24" t="s">
        <v>675</v>
      </c>
      <c r="AA204" s="24"/>
      <c r="AB204" s="24"/>
      <c r="AC204" s="24" t="s">
        <v>675</v>
      </c>
      <c r="AD204" s="24" t="s">
        <v>434</v>
      </c>
      <c r="AE204" s="24" t="s">
        <v>676</v>
      </c>
      <c r="AF204" s="24" t="s">
        <v>216</v>
      </c>
      <c r="AG204" s="24" t="s">
        <v>677</v>
      </c>
      <c r="AH204" s="24" t="str">
        <f>F204</f>
        <v>IMPORTADO</v>
      </c>
      <c r="AI204" s="24" t="s">
        <v>3016</v>
      </c>
      <c r="AJ204" s="24" t="s">
        <v>6449</v>
      </c>
      <c r="AK204" s="24" t="s">
        <v>3016</v>
      </c>
    </row>
    <row r="205" spans="2:37" s="14" customFormat="1" ht="12.75" hidden="1" customHeight="1" x14ac:dyDescent="0.35">
      <c r="B205" s="24">
        <v>52132816</v>
      </c>
      <c r="C205" s="24" t="str">
        <f t="shared" si="50"/>
        <v>816</v>
      </c>
      <c r="D205" s="24" t="s">
        <v>678</v>
      </c>
      <c r="E205" s="106" t="s">
        <v>44</v>
      </c>
      <c r="F205" s="24" t="s">
        <v>45</v>
      </c>
      <c r="G205" s="122">
        <f>IF(VLOOKUP(Tabela2[[#This Row],[SKU]],[10]Volume!$A:$E,5,0)&lt;0,0,VLOOKUP(Tabela2[[#This Row],[SKU]],[10]Volume!$A:$E,5,0))</f>
        <v>3253.666666666667</v>
      </c>
      <c r="H205" s="24" t="s">
        <v>216</v>
      </c>
      <c r="I205" s="24" t="s">
        <v>446</v>
      </c>
      <c r="J205" s="24" t="s">
        <v>447</v>
      </c>
      <c r="K205" s="24" t="s">
        <v>145</v>
      </c>
      <c r="L205" s="24" t="s">
        <v>65</v>
      </c>
      <c r="M205" s="24" t="s">
        <v>51</v>
      </c>
      <c r="N205" s="24" t="s">
        <v>67</v>
      </c>
      <c r="O205" s="48">
        <v>41428</v>
      </c>
      <c r="P205" s="24" t="s">
        <v>92</v>
      </c>
      <c r="Q205" s="24"/>
      <c r="R205" s="26" t="s">
        <v>1</v>
      </c>
      <c r="S205" s="24"/>
      <c r="T205" s="24" t="s">
        <v>679</v>
      </c>
      <c r="U205" s="24" t="s">
        <v>44</v>
      </c>
      <c r="V205" s="40" t="s">
        <v>44</v>
      </c>
      <c r="W205" s="24" t="s">
        <v>55</v>
      </c>
      <c r="X205" s="24">
        <v>3403990000</v>
      </c>
      <c r="Y205" s="14" t="s">
        <v>56</v>
      </c>
      <c r="Z205" s="24" t="str">
        <f t="shared" ref="Z205:Z221" si="51">LEFT(AC205,8)</f>
        <v>001D8423</v>
      </c>
      <c r="AA205" s="24" t="str">
        <f t="shared" ref="AA205:AA221" si="52">LEFT(RIGHT(AC205,10),6)</f>
        <v>002XEC</v>
      </c>
      <c r="AB205" s="24" t="str">
        <f t="shared" ref="AB205:AB221" si="53">RIGHT(AC205,4)</f>
        <v>A1P5</v>
      </c>
      <c r="AC205" s="24" t="s">
        <v>680</v>
      </c>
      <c r="AD205" s="24" t="s">
        <v>434</v>
      </c>
      <c r="AE205" s="24" t="s">
        <v>676</v>
      </c>
      <c r="AF205" s="24" t="s">
        <v>216</v>
      </c>
      <c r="AG205" s="24" t="s">
        <v>681</v>
      </c>
      <c r="AH205" s="24" t="str">
        <f>F205</f>
        <v>IMPORTADO</v>
      </c>
      <c r="AI205" s="24" t="s">
        <v>3016</v>
      </c>
      <c r="AJ205" s="24" t="s">
        <v>6450</v>
      </c>
      <c r="AK205" s="24" t="s">
        <v>3016</v>
      </c>
    </row>
    <row r="206" spans="2:37" s="14" customFormat="1" ht="13" hidden="1" x14ac:dyDescent="0.35">
      <c r="B206" s="24">
        <v>92987801</v>
      </c>
      <c r="C206" s="24" t="str">
        <f t="shared" si="50"/>
        <v>801</v>
      </c>
      <c r="D206" s="24" t="s">
        <v>2532</v>
      </c>
      <c r="E206" s="24">
        <v>92987801</v>
      </c>
      <c r="F206" s="24" t="s">
        <v>2532</v>
      </c>
      <c r="G206" s="122">
        <f>IF(VLOOKUP(Tabela2[[#This Row],[SKU]],[10]Volume!$A:$E,5,0)&lt;0,0,VLOOKUP(Tabela2[[#This Row],[SKU]],[10]Volume!$A:$E,5,0))</f>
        <v>25136.948842500002</v>
      </c>
      <c r="H206" s="24" t="s">
        <v>2524</v>
      </c>
      <c r="I206" s="24" t="s">
        <v>79</v>
      </c>
      <c r="J206" s="24" t="s">
        <v>79</v>
      </c>
      <c r="K206" s="24" t="s">
        <v>2525</v>
      </c>
      <c r="L206" s="24" t="s">
        <v>65</v>
      </c>
      <c r="M206" s="24" t="s">
        <v>54</v>
      </c>
      <c r="N206" s="24" t="s">
        <v>67</v>
      </c>
      <c r="O206" s="48"/>
      <c r="P206" s="24" t="s">
        <v>54</v>
      </c>
      <c r="Q206" s="25"/>
      <c r="R206" s="26" t="s">
        <v>1</v>
      </c>
      <c r="S206" s="24"/>
      <c r="T206" s="24"/>
      <c r="U206" s="24"/>
      <c r="V206" s="40"/>
      <c r="W206" s="24"/>
      <c r="X206" s="24"/>
      <c r="Z206" s="24" t="str">
        <f t="shared" si="51"/>
        <v/>
      </c>
      <c r="AA206" s="24" t="str">
        <f t="shared" si="52"/>
        <v/>
      </c>
      <c r="AB206" s="24" t="str">
        <f t="shared" si="53"/>
        <v/>
      </c>
      <c r="AC206" s="24"/>
      <c r="AD206" s="24" t="s">
        <v>6351</v>
      </c>
      <c r="AE206" s="24" t="s">
        <v>44</v>
      </c>
      <c r="AF206" s="24" t="s">
        <v>44</v>
      </c>
      <c r="AG206" s="24" t="s">
        <v>3016</v>
      </c>
      <c r="AH206" s="24"/>
      <c r="AI206" s="24" t="s">
        <v>3016</v>
      </c>
      <c r="AJ206" s="24" t="s">
        <v>44</v>
      </c>
      <c r="AK206" s="24" t="s">
        <v>44</v>
      </c>
    </row>
    <row r="207" spans="2:37" s="14" customFormat="1" ht="12.75" hidden="1" customHeight="1" x14ac:dyDescent="0.35">
      <c r="B207" s="24">
        <v>52130817</v>
      </c>
      <c r="C207" s="24" t="str">
        <f t="shared" si="50"/>
        <v>817</v>
      </c>
      <c r="D207" s="24" t="s">
        <v>682</v>
      </c>
      <c r="E207" s="106">
        <v>52890801</v>
      </c>
      <c r="F207" s="24" t="s">
        <v>540</v>
      </c>
      <c r="G207" s="122">
        <f>IF(VLOOKUP(Tabela2[[#This Row],[SKU]],[10]Volume!$A:$E,5,0)&lt;0,0,VLOOKUP(Tabela2[[#This Row],[SKU]],[10]Volume!$A:$E,5,0))</f>
        <v>758.70967741935488</v>
      </c>
      <c r="H207" s="24" t="s">
        <v>216</v>
      </c>
      <c r="I207" s="24" t="s">
        <v>446</v>
      </c>
      <c r="J207" s="24" t="s">
        <v>447</v>
      </c>
      <c r="K207" s="24" t="s">
        <v>49</v>
      </c>
      <c r="L207" s="24" t="s">
        <v>683</v>
      </c>
      <c r="M207" s="24" t="s">
        <v>66</v>
      </c>
      <c r="N207" s="24" t="s">
        <v>52</v>
      </c>
      <c r="O207" s="48">
        <v>44277</v>
      </c>
      <c r="P207" s="24" t="s">
        <v>53</v>
      </c>
      <c r="Q207" s="24"/>
      <c r="R207" s="26" t="s">
        <v>1</v>
      </c>
      <c r="S207" s="24" t="s">
        <v>132</v>
      </c>
      <c r="T207" s="24" t="s">
        <v>132</v>
      </c>
      <c r="U207" s="24" t="s">
        <v>44</v>
      </c>
      <c r="V207" s="40" t="s">
        <v>44</v>
      </c>
      <c r="W207" s="24" t="s">
        <v>55</v>
      </c>
      <c r="X207" s="24">
        <v>2710199900</v>
      </c>
      <c r="Y207" s="14" t="s">
        <v>70</v>
      </c>
      <c r="Z207" s="24" t="str">
        <f t="shared" si="51"/>
        <v>001I1036</v>
      </c>
      <c r="AA207" s="24" t="str">
        <f t="shared" si="52"/>
        <v>002XD7</v>
      </c>
      <c r="AB207" s="24" t="str">
        <f t="shared" si="53"/>
        <v>A1SO</v>
      </c>
      <c r="AC207" s="24" t="s">
        <v>684</v>
      </c>
      <c r="AD207" s="24" t="s">
        <v>683</v>
      </c>
      <c r="AE207" s="24" t="s">
        <v>685</v>
      </c>
      <c r="AF207" s="24" t="s">
        <v>216</v>
      </c>
      <c r="AG207" s="24" t="s">
        <v>221</v>
      </c>
      <c r="AH207" s="24" t="str">
        <f t="shared" ref="AH207:AH215" si="54">F207</f>
        <v>GADUS S2 V220 2</v>
      </c>
      <c r="AI207" s="24" t="s">
        <v>3016</v>
      </c>
      <c r="AJ207" s="24" t="s">
        <v>6451</v>
      </c>
      <c r="AK207" s="24" t="s">
        <v>3016</v>
      </c>
    </row>
    <row r="208" spans="2:37" s="14" customFormat="1" ht="13" hidden="1" x14ac:dyDescent="0.35">
      <c r="B208" s="24">
        <v>52131817</v>
      </c>
      <c r="C208" s="24" t="str">
        <f t="shared" si="50"/>
        <v>817</v>
      </c>
      <c r="D208" s="24" t="s">
        <v>686</v>
      </c>
      <c r="E208" s="106">
        <v>52884801</v>
      </c>
      <c r="F208" s="24" t="s">
        <v>461</v>
      </c>
      <c r="G208" s="122">
        <f>IF(VLOOKUP(Tabela2[[#This Row],[SKU]],[10]Volume!$A:$E,5,0)&lt;0,0,VLOOKUP(Tabela2[[#This Row],[SKU]],[10]Volume!$A:$E,5,0))</f>
        <v>4190.9677419354839</v>
      </c>
      <c r="H208" s="24" t="s">
        <v>216</v>
      </c>
      <c r="I208" s="24" t="s">
        <v>446</v>
      </c>
      <c r="J208" s="24" t="s">
        <v>447</v>
      </c>
      <c r="K208" s="24" t="s">
        <v>49</v>
      </c>
      <c r="L208" s="24" t="s">
        <v>683</v>
      </c>
      <c r="M208" s="24" t="s">
        <v>66</v>
      </c>
      <c r="N208" s="24" t="s">
        <v>52</v>
      </c>
      <c r="O208" s="48">
        <v>44263</v>
      </c>
      <c r="P208" s="24" t="s">
        <v>53</v>
      </c>
      <c r="Q208" s="24"/>
      <c r="R208" s="26" t="s">
        <v>1</v>
      </c>
      <c r="S208" s="24" t="s">
        <v>132</v>
      </c>
      <c r="T208" s="24" t="s">
        <v>132</v>
      </c>
      <c r="U208" s="24" t="s">
        <v>44</v>
      </c>
      <c r="V208" s="40" t="s">
        <v>44</v>
      </c>
      <c r="W208" s="24" t="s">
        <v>55</v>
      </c>
      <c r="X208" s="24">
        <v>2710199900</v>
      </c>
      <c r="Y208" s="14" t="s">
        <v>70</v>
      </c>
      <c r="Z208" s="24" t="str">
        <f t="shared" si="51"/>
        <v>001I1035</v>
      </c>
      <c r="AA208" s="24" t="str">
        <f t="shared" si="52"/>
        <v>002XD7</v>
      </c>
      <c r="AB208" s="24" t="str">
        <f t="shared" si="53"/>
        <v>A1SO</v>
      </c>
      <c r="AC208" s="24" t="s">
        <v>687</v>
      </c>
      <c r="AD208" s="24" t="s">
        <v>683</v>
      </c>
      <c r="AE208" s="24" t="s">
        <v>685</v>
      </c>
      <c r="AF208" s="24" t="s">
        <v>216</v>
      </c>
      <c r="AG208" s="24" t="s">
        <v>221</v>
      </c>
      <c r="AH208" s="24" t="str">
        <f t="shared" si="54"/>
        <v>GADUS S1 V160 2</v>
      </c>
      <c r="AI208" s="24" t="s">
        <v>3016</v>
      </c>
      <c r="AJ208" s="24" t="s">
        <v>6452</v>
      </c>
      <c r="AK208" s="24" t="s">
        <v>3016</v>
      </c>
    </row>
    <row r="209" spans="2:37" s="14" customFormat="1" ht="12.75" hidden="1" customHeight="1" x14ac:dyDescent="0.35">
      <c r="B209" s="24">
        <v>40940801</v>
      </c>
      <c r="C209" s="24" t="str">
        <f t="shared" si="50"/>
        <v>801</v>
      </c>
      <c r="D209" s="24" t="s">
        <v>688</v>
      </c>
      <c r="E209" s="106">
        <v>40940801</v>
      </c>
      <c r="F209" s="24" t="s">
        <v>688</v>
      </c>
      <c r="G209" s="122">
        <f>IF(VLOOKUP(Tabela2[[#This Row],[SKU]],[10]Volume!$A:$E,5,0)&lt;0,0,VLOOKUP(Tabela2[[#This Row],[SKU]],[10]Volume!$A:$E,5,0))</f>
        <v>499.96875</v>
      </c>
      <c r="H209" s="24" t="s">
        <v>46</v>
      </c>
      <c r="I209" s="24" t="s">
        <v>79</v>
      </c>
      <c r="J209" s="24" t="s">
        <v>79</v>
      </c>
      <c r="K209" s="24" t="s">
        <v>49</v>
      </c>
      <c r="L209" s="24" t="s">
        <v>689</v>
      </c>
      <c r="M209" s="24" t="s">
        <v>66</v>
      </c>
      <c r="N209" s="24" t="s">
        <v>52</v>
      </c>
      <c r="O209" s="48">
        <v>43976</v>
      </c>
      <c r="P209" s="24" t="s">
        <v>53</v>
      </c>
      <c r="Q209" s="24"/>
      <c r="R209" s="26" t="s">
        <v>1</v>
      </c>
      <c r="S209" s="24" t="s">
        <v>44</v>
      </c>
      <c r="T209" s="24" t="s">
        <v>54</v>
      </c>
      <c r="U209" s="24" t="s">
        <v>44</v>
      </c>
      <c r="V209" s="40" t="s">
        <v>44</v>
      </c>
      <c r="W209" s="24" t="s">
        <v>55</v>
      </c>
      <c r="X209" s="24">
        <v>2710193200</v>
      </c>
      <c r="Y209" s="14" t="s">
        <v>44</v>
      </c>
      <c r="Z209" s="24" t="str">
        <f t="shared" si="51"/>
        <v>001E5371</v>
      </c>
      <c r="AA209" s="24" t="str">
        <f t="shared" si="52"/>
        <v>001176</v>
      </c>
      <c r="AB209" s="24" t="str">
        <f t="shared" si="53"/>
        <v>A03Q</v>
      </c>
      <c r="AC209" s="24" t="s">
        <v>690</v>
      </c>
      <c r="AD209" s="24" t="s">
        <v>689</v>
      </c>
      <c r="AE209" s="24" t="s">
        <v>691</v>
      </c>
      <c r="AF209" s="24" t="s">
        <v>175</v>
      </c>
      <c r="AG209" s="24" t="s">
        <v>110</v>
      </c>
      <c r="AH209" s="24" t="str">
        <f t="shared" si="54"/>
        <v>HD 1297 GRANEL</v>
      </c>
      <c r="AI209" s="24" t="s">
        <v>3016</v>
      </c>
      <c r="AJ209" s="24" t="s">
        <v>691</v>
      </c>
      <c r="AK209" s="24" t="s">
        <v>3016</v>
      </c>
    </row>
    <row r="210" spans="2:37" s="14" customFormat="1" ht="13" hidden="1" x14ac:dyDescent="0.35">
      <c r="B210" s="24">
        <v>40941801</v>
      </c>
      <c r="C210" s="24" t="str">
        <f t="shared" si="50"/>
        <v>801</v>
      </c>
      <c r="D210" s="24" t="s">
        <v>695</v>
      </c>
      <c r="E210" s="106">
        <v>44423801</v>
      </c>
      <c r="F210" s="24" t="s">
        <v>198</v>
      </c>
      <c r="G210" s="122">
        <f>IF(VLOOKUP(Tabela2[[#This Row],[SKU]],[10]Volume!$A:$E,5,0)&lt;0,0,VLOOKUP(Tabela2[[#This Row],[SKU]],[10]Volume!$A:$E,5,0))</f>
        <v>0</v>
      </c>
      <c r="H210" s="24" t="s">
        <v>46</v>
      </c>
      <c r="I210" s="24" t="s">
        <v>79</v>
      </c>
      <c r="J210" s="24" t="s">
        <v>79</v>
      </c>
      <c r="K210" s="24" t="s">
        <v>49</v>
      </c>
      <c r="L210" s="24" t="s">
        <v>689</v>
      </c>
      <c r="M210" s="24" t="s">
        <v>66</v>
      </c>
      <c r="N210" s="24" t="s">
        <v>52</v>
      </c>
      <c r="O210" s="48">
        <v>43952</v>
      </c>
      <c r="P210" s="24" t="s">
        <v>53</v>
      </c>
      <c r="Q210" s="24"/>
      <c r="R210" s="26" t="s">
        <v>1</v>
      </c>
      <c r="S210" s="24" t="s">
        <v>44</v>
      </c>
      <c r="T210" s="24" t="s">
        <v>54</v>
      </c>
      <c r="U210" s="24" t="s">
        <v>44</v>
      </c>
      <c r="V210" s="40" t="s">
        <v>44</v>
      </c>
      <c r="W210" s="24" t="s">
        <v>55</v>
      </c>
      <c r="X210" s="24">
        <v>2710193200</v>
      </c>
      <c r="Y210" s="14" t="s">
        <v>44</v>
      </c>
      <c r="Z210" s="24" t="str">
        <f t="shared" si="51"/>
        <v>001E9398</v>
      </c>
      <c r="AA210" s="24" t="str">
        <f t="shared" si="52"/>
        <v>001176</v>
      </c>
      <c r="AB210" s="24" t="str">
        <f t="shared" si="53"/>
        <v>A03Q</v>
      </c>
      <c r="AC210" s="24" t="s">
        <v>696</v>
      </c>
      <c r="AD210" s="24" t="s">
        <v>689</v>
      </c>
      <c r="AE210" s="24" t="s">
        <v>697</v>
      </c>
      <c r="AF210" s="24" t="s">
        <v>175</v>
      </c>
      <c r="AG210" s="24" t="s">
        <v>110</v>
      </c>
      <c r="AH210" s="24" t="str">
        <f t="shared" si="54"/>
        <v>RIMULA R6 MS 10W40 GRANEL</v>
      </c>
      <c r="AI210" s="24" t="s">
        <v>3016</v>
      </c>
      <c r="AJ210" s="24" t="s">
        <v>697</v>
      </c>
      <c r="AK210" s="24" t="s">
        <v>3016</v>
      </c>
    </row>
    <row r="211" spans="2:37" s="14" customFormat="1" ht="13" hidden="1" x14ac:dyDescent="0.35">
      <c r="B211" s="24">
        <v>49167801</v>
      </c>
      <c r="C211" s="24" t="str">
        <f t="shared" si="50"/>
        <v>801</v>
      </c>
      <c r="D211" s="24" t="s">
        <v>698</v>
      </c>
      <c r="E211" s="106">
        <v>49167801</v>
      </c>
      <c r="F211" s="24" t="s">
        <v>698</v>
      </c>
      <c r="G211" s="122">
        <f>IF(VLOOKUP(Tabela2[[#This Row],[SKU]],[10]Volume!$A:$E,5,0)&lt;0,0,VLOOKUP(Tabela2[[#This Row],[SKU]],[10]Volume!$A:$E,5,0))</f>
        <v>421.97362500000003</v>
      </c>
      <c r="H211" s="24" t="s">
        <v>46</v>
      </c>
      <c r="I211" s="24" t="s">
        <v>79</v>
      </c>
      <c r="J211" s="24" t="s">
        <v>79</v>
      </c>
      <c r="K211" s="24" t="s">
        <v>145</v>
      </c>
      <c r="L211" s="24" t="s">
        <v>65</v>
      </c>
      <c r="M211" s="24" t="s">
        <v>66</v>
      </c>
      <c r="N211" s="24" t="s">
        <v>67</v>
      </c>
      <c r="O211" s="48">
        <v>40836</v>
      </c>
      <c r="P211" s="24" t="s">
        <v>53</v>
      </c>
      <c r="Q211" s="24"/>
      <c r="R211" s="26" t="s">
        <v>1</v>
      </c>
      <c r="S211" s="24" t="s">
        <v>44</v>
      </c>
      <c r="T211" s="24" t="s">
        <v>54</v>
      </c>
      <c r="U211" s="24" t="s">
        <v>44</v>
      </c>
      <c r="V211" s="40" t="s">
        <v>44</v>
      </c>
      <c r="W211" s="24" t="s">
        <v>55</v>
      </c>
      <c r="X211" s="24">
        <v>2710199900</v>
      </c>
      <c r="Y211" s="14" t="s">
        <v>44</v>
      </c>
      <c r="Z211" s="24" t="str">
        <f t="shared" si="51"/>
        <v>001D8388</v>
      </c>
      <c r="AA211" s="24" t="str">
        <f t="shared" si="52"/>
        <v>001176</v>
      </c>
      <c r="AB211" s="24" t="str">
        <f t="shared" si="53"/>
        <v>A03Q</v>
      </c>
      <c r="AC211" s="24" t="s">
        <v>699</v>
      </c>
      <c r="AD211" s="24" t="s">
        <v>700</v>
      </c>
      <c r="AE211" s="24" t="s">
        <v>701</v>
      </c>
      <c r="AF211" s="24" t="s">
        <v>59</v>
      </c>
      <c r="AG211" s="24" t="s">
        <v>78</v>
      </c>
      <c r="AH211" s="24" t="str">
        <f t="shared" si="54"/>
        <v>HEAT TRANSFER OIL S2 GRANEL</v>
      </c>
      <c r="AI211" s="24" t="s">
        <v>3016</v>
      </c>
      <c r="AJ211" s="24" t="s">
        <v>701</v>
      </c>
      <c r="AK211" s="24" t="s">
        <v>3016</v>
      </c>
    </row>
    <row r="212" spans="2:37" s="14" customFormat="1" ht="13" hidden="1" x14ac:dyDescent="0.35">
      <c r="B212" s="24">
        <v>49167809</v>
      </c>
      <c r="C212" s="24" t="str">
        <f t="shared" si="50"/>
        <v>809</v>
      </c>
      <c r="D212" s="24" t="s">
        <v>702</v>
      </c>
      <c r="E212" s="106">
        <v>49167801</v>
      </c>
      <c r="F212" s="24" t="s">
        <v>698</v>
      </c>
      <c r="G212" s="122">
        <f>IF(VLOOKUP(Tabela2[[#This Row],[SKU]],[10]Volume!$A:$E,5,0)&lt;0,0,VLOOKUP(Tabela2[[#This Row],[SKU]],[10]Volume!$A:$E,5,0))</f>
        <v>24240.836363636365</v>
      </c>
      <c r="H212" s="24" t="s">
        <v>46</v>
      </c>
      <c r="I212" s="24" t="s">
        <v>47</v>
      </c>
      <c r="J212" s="24" t="s">
        <v>48</v>
      </c>
      <c r="K212" s="24" t="s">
        <v>145</v>
      </c>
      <c r="L212" s="24" t="s">
        <v>65</v>
      </c>
      <c r="M212" s="24" t="s">
        <v>66</v>
      </c>
      <c r="N212" s="24" t="s">
        <v>67</v>
      </c>
      <c r="O212" s="48">
        <v>40837</v>
      </c>
      <c r="P212" s="24" t="s">
        <v>53</v>
      </c>
      <c r="Q212" s="24"/>
      <c r="R212" s="26" t="s">
        <v>1</v>
      </c>
      <c r="S212" s="24"/>
      <c r="T212" s="24" t="s">
        <v>703</v>
      </c>
      <c r="U212" s="24" t="s">
        <v>44</v>
      </c>
      <c r="V212" s="40" t="s">
        <v>44</v>
      </c>
      <c r="W212" s="24" t="s">
        <v>55</v>
      </c>
      <c r="X212" s="24">
        <v>2710199900</v>
      </c>
      <c r="Y212" s="14" t="s">
        <v>83</v>
      </c>
      <c r="Z212" s="24" t="str">
        <f t="shared" ref="Z212" si="55">LEFT(AC212,8)</f>
        <v>001D8388</v>
      </c>
      <c r="AA212" s="24" t="str">
        <f t="shared" ref="AA212" si="56">LEFT(RIGHT(AC212,10),6)</f>
        <v>002VSH</v>
      </c>
      <c r="AB212" s="24" t="str">
        <f t="shared" ref="AB212" si="57">RIGHT(AC212,4)</f>
        <v>A309</v>
      </c>
      <c r="AC212" s="24" t="s">
        <v>704</v>
      </c>
      <c r="AD212" s="24" t="s">
        <v>700</v>
      </c>
      <c r="AE212" s="24" t="s">
        <v>701</v>
      </c>
      <c r="AF212" s="24" t="s">
        <v>59</v>
      </c>
      <c r="AG212" s="24" t="s">
        <v>78</v>
      </c>
      <c r="AH212" s="24" t="str">
        <f t="shared" ref="AH212" si="58">F212</f>
        <v>HEAT TRANSFER OIL S2 GRANEL</v>
      </c>
      <c r="AI212" s="24" t="s">
        <v>3016</v>
      </c>
      <c r="AJ212" s="24" t="s">
        <v>701</v>
      </c>
      <c r="AK212" s="24" t="s">
        <v>3016</v>
      </c>
    </row>
    <row r="213" spans="2:37" s="14" customFormat="1" ht="13" hidden="1" x14ac:dyDescent="0.35">
      <c r="B213" s="24">
        <v>49167967</v>
      </c>
      <c r="C213" s="24" t="str">
        <f t="shared" si="50"/>
        <v>967</v>
      </c>
      <c r="D213" s="24" t="s">
        <v>7663</v>
      </c>
      <c r="E213" s="106">
        <v>49167801</v>
      </c>
      <c r="F213" s="24" t="s">
        <v>698</v>
      </c>
      <c r="G213" s="122">
        <f>IF(VLOOKUP(Tabela2[[#This Row],[SKU]],[10]Volume!$A:$E,5,0)&lt;0,0,VLOOKUP(Tabela2[[#This Row],[SKU]],[10]Volume!$A:$E,5,0))</f>
        <v>0</v>
      </c>
      <c r="H213" s="24" t="s">
        <v>46</v>
      </c>
      <c r="I213" s="24" t="s">
        <v>151</v>
      </c>
      <c r="J213" s="24" t="s">
        <v>86</v>
      </c>
      <c r="K213" s="24" t="s">
        <v>145</v>
      </c>
      <c r="L213" s="24" t="s">
        <v>65</v>
      </c>
      <c r="M213" s="24" t="s">
        <v>66</v>
      </c>
      <c r="N213" s="24" t="s">
        <v>67</v>
      </c>
      <c r="O213" s="48">
        <v>45747</v>
      </c>
      <c r="P213" s="24" t="s">
        <v>53</v>
      </c>
      <c r="Q213" s="24"/>
      <c r="R213" s="26" t="s">
        <v>1</v>
      </c>
      <c r="S213" s="24"/>
      <c r="T213" s="63" t="s">
        <v>7664</v>
      </c>
      <c r="U213" s="24" t="s">
        <v>44</v>
      </c>
      <c r="V213" s="40" t="s">
        <v>44</v>
      </c>
      <c r="W213" s="24" t="s">
        <v>55</v>
      </c>
      <c r="X213" s="24">
        <v>2710199900</v>
      </c>
      <c r="Y213" s="14" t="s">
        <v>83</v>
      </c>
      <c r="Z213" s="24" t="str">
        <f t="shared" si="51"/>
        <v>001D8388</v>
      </c>
      <c r="AA213" s="24" t="str">
        <f t="shared" si="52"/>
        <v>002VJW</v>
      </c>
      <c r="AB213" s="24" t="str">
        <f t="shared" si="53"/>
        <v>A309</v>
      </c>
      <c r="AC213" s="24" t="s">
        <v>7665</v>
      </c>
      <c r="AD213" s="24" t="s">
        <v>700</v>
      </c>
      <c r="AE213" s="24" t="s">
        <v>701</v>
      </c>
      <c r="AF213" s="24" t="s">
        <v>59</v>
      </c>
      <c r="AG213" s="24" t="s">
        <v>78</v>
      </c>
      <c r="AH213" s="24" t="str">
        <f t="shared" si="54"/>
        <v>HEAT TRANSFER OIL S2 GRANEL</v>
      </c>
      <c r="AI213" s="24" t="s">
        <v>3016</v>
      </c>
      <c r="AJ213" s="24" t="s">
        <v>701</v>
      </c>
      <c r="AK213" s="24" t="s">
        <v>3016</v>
      </c>
    </row>
    <row r="214" spans="2:37" s="14" customFormat="1" ht="13" hidden="1" x14ac:dyDescent="0.35">
      <c r="B214" s="24">
        <v>41078809</v>
      </c>
      <c r="C214" s="24" t="str">
        <f t="shared" si="50"/>
        <v>809</v>
      </c>
      <c r="D214" s="24" t="s">
        <v>705</v>
      </c>
      <c r="E214" s="106">
        <v>49167801</v>
      </c>
      <c r="F214" s="24" t="s">
        <v>698</v>
      </c>
      <c r="G214" s="122">
        <f>IF(VLOOKUP(Tabela2[[#This Row],[SKU]],[10]Volume!$A:$E,5,0)&lt;0,0,VLOOKUP(Tabela2[[#This Row],[SKU]],[10]Volume!$A:$E,5,0))</f>
        <v>417.94545454545454</v>
      </c>
      <c r="H214" s="24" t="s">
        <v>46</v>
      </c>
      <c r="I214" s="24" t="s">
        <v>47</v>
      </c>
      <c r="J214" s="24" t="s">
        <v>48</v>
      </c>
      <c r="K214" s="24" t="s">
        <v>119</v>
      </c>
      <c r="L214" s="24" t="s">
        <v>65</v>
      </c>
      <c r="M214" s="24" t="s">
        <v>66</v>
      </c>
      <c r="N214" s="24" t="s">
        <v>67</v>
      </c>
      <c r="O214" s="48">
        <v>42826</v>
      </c>
      <c r="P214" s="24" t="s">
        <v>53</v>
      </c>
      <c r="Q214" s="24"/>
      <c r="R214" s="26" t="s">
        <v>1</v>
      </c>
      <c r="S214" s="24" t="s">
        <v>706</v>
      </c>
      <c r="T214" s="24" t="s">
        <v>54</v>
      </c>
      <c r="U214" s="24" t="s">
        <v>44</v>
      </c>
      <c r="V214" s="40" t="s">
        <v>44</v>
      </c>
      <c r="W214" s="24" t="s">
        <v>55</v>
      </c>
      <c r="X214" s="24">
        <v>2710199300</v>
      </c>
      <c r="Y214" s="14" t="s">
        <v>83</v>
      </c>
      <c r="Z214" s="24" t="str">
        <f t="shared" si="51"/>
        <v>001D8388</v>
      </c>
      <c r="AA214" s="24" t="str">
        <f t="shared" si="52"/>
        <v>002VSH</v>
      </c>
      <c r="AB214" s="24" t="str">
        <f t="shared" si="53"/>
        <v>A1PU</v>
      </c>
      <c r="AC214" s="24" t="s">
        <v>707</v>
      </c>
      <c r="AD214" s="24" t="s">
        <v>700</v>
      </c>
      <c r="AE214" s="24" t="s">
        <v>701</v>
      </c>
      <c r="AF214" s="24" t="s">
        <v>59</v>
      </c>
      <c r="AG214" s="24" t="s">
        <v>78</v>
      </c>
      <c r="AH214" s="24" t="str">
        <f t="shared" si="54"/>
        <v>HEAT TRANSFER OIL S2 GRANEL</v>
      </c>
      <c r="AI214" s="24" t="s">
        <v>3016</v>
      </c>
      <c r="AJ214" s="24" t="s">
        <v>701</v>
      </c>
      <c r="AK214" s="24" t="s">
        <v>3016</v>
      </c>
    </row>
    <row r="215" spans="2:37" s="14" customFormat="1" ht="13" hidden="1" x14ac:dyDescent="0.35">
      <c r="B215" s="24">
        <v>41064905</v>
      </c>
      <c r="C215" s="24" t="str">
        <f t="shared" si="50"/>
        <v>905</v>
      </c>
      <c r="D215" s="24" t="s">
        <v>708</v>
      </c>
      <c r="E215" s="106">
        <v>41064801</v>
      </c>
      <c r="F215" s="24" t="s">
        <v>287</v>
      </c>
      <c r="G215" s="122">
        <f>IF(VLOOKUP(Tabela2[[#This Row],[SKU]],[10]Volume!$A:$E,5,0)&lt;0,0,VLOOKUP(Tabela2[[#This Row],[SKU]],[10]Volume!$A:$E,5,0))</f>
        <v>0</v>
      </c>
      <c r="H215" s="24" t="s">
        <v>46</v>
      </c>
      <c r="I215" s="24" t="s">
        <v>62</v>
      </c>
      <c r="J215" s="24" t="s">
        <v>63</v>
      </c>
      <c r="K215" s="24" t="s">
        <v>709</v>
      </c>
      <c r="L215" s="24" t="s">
        <v>65</v>
      </c>
      <c r="M215" s="24" t="s">
        <v>66</v>
      </c>
      <c r="N215" s="24" t="s">
        <v>67</v>
      </c>
      <c r="O215" s="48">
        <v>41796</v>
      </c>
      <c r="P215" s="24" t="s">
        <v>53</v>
      </c>
      <c r="Q215" s="24"/>
      <c r="R215" s="26" t="s">
        <v>1</v>
      </c>
      <c r="S215" s="24" t="s">
        <v>710</v>
      </c>
      <c r="T215" s="24" t="s">
        <v>711</v>
      </c>
      <c r="U215" s="24" t="s">
        <v>44</v>
      </c>
      <c r="V215" s="40" t="s">
        <v>44</v>
      </c>
      <c r="W215" s="24" t="s">
        <v>55</v>
      </c>
      <c r="X215" s="24">
        <v>2710193200</v>
      </c>
      <c r="Y215" s="14" t="s">
        <v>70</v>
      </c>
      <c r="Z215" s="24" t="str">
        <f t="shared" si="51"/>
        <v>001E7931</v>
      </c>
      <c r="AA215" s="24" t="str">
        <f t="shared" si="52"/>
        <v>002W1Y</v>
      </c>
      <c r="AB215" s="24" t="str">
        <f t="shared" si="53"/>
        <v>A1SN</v>
      </c>
      <c r="AC215" s="24" t="s">
        <v>712</v>
      </c>
      <c r="AD215" s="24" t="s">
        <v>713</v>
      </c>
      <c r="AE215" s="24" t="s">
        <v>714</v>
      </c>
      <c r="AF215" s="24" t="s">
        <v>275</v>
      </c>
      <c r="AG215" s="24" t="s">
        <v>78</v>
      </c>
      <c r="AH215" s="24" t="str">
        <f t="shared" si="54"/>
        <v>HELIX HX3 20W50 SL GRANEL</v>
      </c>
      <c r="AI215" s="24" t="s">
        <v>6756</v>
      </c>
      <c r="AJ215" s="24" t="s">
        <v>6453</v>
      </c>
      <c r="AK215" s="24" t="s">
        <v>6798</v>
      </c>
    </row>
    <row r="216" spans="2:37" s="14" customFormat="1" ht="13" hidden="1" x14ac:dyDescent="0.35">
      <c r="B216" s="24">
        <v>41064829</v>
      </c>
      <c r="C216" s="24" t="str">
        <f t="shared" si="50"/>
        <v>829</v>
      </c>
      <c r="D216" s="24" t="s">
        <v>6891</v>
      </c>
      <c r="E216" s="106">
        <v>41064801</v>
      </c>
      <c r="F216" s="24" t="s">
        <v>287</v>
      </c>
      <c r="G216" s="122">
        <f>IF(VLOOKUP(Tabela2[[#This Row],[SKU]],[10]Volume!$A:$E,5,0)&lt;0,0,VLOOKUP(Tabela2[[#This Row],[SKU]],[10]Volume!$A:$E,5,0))</f>
        <v>0</v>
      </c>
      <c r="H216" s="24" t="s">
        <v>46</v>
      </c>
      <c r="I216" s="24" t="s">
        <v>6939</v>
      </c>
      <c r="J216" s="24" t="s">
        <v>3046</v>
      </c>
      <c r="K216" s="24" t="s">
        <v>709</v>
      </c>
      <c r="L216" s="24" t="s">
        <v>65</v>
      </c>
      <c r="M216" s="24" t="s">
        <v>66</v>
      </c>
      <c r="N216" s="24" t="s">
        <v>67</v>
      </c>
      <c r="O216" s="48"/>
      <c r="P216" s="24" t="s">
        <v>53</v>
      </c>
      <c r="Q216" s="25"/>
      <c r="R216" s="108" t="s">
        <v>3</v>
      </c>
      <c r="S216" s="24"/>
      <c r="T216" s="24" t="s">
        <v>711</v>
      </c>
      <c r="U216" s="24">
        <v>41064905</v>
      </c>
      <c r="V216" s="24" t="s">
        <v>708</v>
      </c>
      <c r="W216" s="24" t="s">
        <v>329</v>
      </c>
      <c r="X216" s="24">
        <v>2710193200</v>
      </c>
      <c r="Y216" s="14" t="s">
        <v>70</v>
      </c>
      <c r="Z216" s="24" t="str">
        <f t="shared" si="51"/>
        <v>001E7931</v>
      </c>
      <c r="AA216" s="24" t="str">
        <f t="shared" si="52"/>
        <v>002W1Y</v>
      </c>
      <c r="AB216" s="24" t="str">
        <f t="shared" si="53"/>
        <v>A1SN</v>
      </c>
      <c r="AC216" s="24" t="s">
        <v>712</v>
      </c>
      <c r="AD216" s="24" t="s">
        <v>713</v>
      </c>
      <c r="AE216" s="24" t="s">
        <v>714</v>
      </c>
      <c r="AF216" s="24" t="s">
        <v>275</v>
      </c>
      <c r="AG216" s="24" t="s">
        <v>78</v>
      </c>
      <c r="AH216" s="94"/>
      <c r="AI216" s="24" t="s">
        <v>6756</v>
      </c>
      <c r="AJ216" s="24" t="s">
        <v>6453</v>
      </c>
      <c r="AK216" s="24" t="s">
        <v>6798</v>
      </c>
    </row>
    <row r="217" spans="2:37" s="14" customFormat="1" ht="12.75" hidden="1" customHeight="1" x14ac:dyDescent="0.35">
      <c r="B217" s="24">
        <v>41064809</v>
      </c>
      <c r="C217" s="24" t="str">
        <f t="shared" si="50"/>
        <v>809</v>
      </c>
      <c r="D217" s="24" t="s">
        <v>715</v>
      </c>
      <c r="E217" s="106">
        <v>41064801</v>
      </c>
      <c r="F217" s="24" t="s">
        <v>287</v>
      </c>
      <c r="G217" s="122">
        <f>IF(VLOOKUP(Tabela2[[#This Row],[SKU]],[10]Volume!$A:$E,5,0)&lt;0,0,VLOOKUP(Tabela2[[#This Row],[SKU]],[10]Volume!$A:$E,5,0))</f>
        <v>18180.627272727274</v>
      </c>
      <c r="H217" s="24" t="s">
        <v>46</v>
      </c>
      <c r="I217" s="24" t="s">
        <v>47</v>
      </c>
      <c r="J217" s="24" t="s">
        <v>48</v>
      </c>
      <c r="K217" s="24" t="s">
        <v>709</v>
      </c>
      <c r="L217" s="24" t="s">
        <v>65</v>
      </c>
      <c r="M217" s="24" t="s">
        <v>66</v>
      </c>
      <c r="N217" s="24" t="s">
        <v>67</v>
      </c>
      <c r="O217" s="48">
        <v>41837</v>
      </c>
      <c r="P217" s="24" t="s">
        <v>53</v>
      </c>
      <c r="Q217" s="24"/>
      <c r="R217" s="26" t="s">
        <v>1</v>
      </c>
      <c r="S217" s="24"/>
      <c r="T217" s="24" t="s">
        <v>716</v>
      </c>
      <c r="U217" s="24" t="s">
        <v>44</v>
      </c>
      <c r="V217" s="40" t="s">
        <v>44</v>
      </c>
      <c r="W217" s="24" t="s">
        <v>55</v>
      </c>
      <c r="X217" s="24">
        <v>2710193200</v>
      </c>
      <c r="Y217" s="14" t="s">
        <v>83</v>
      </c>
      <c r="Z217" s="24" t="str">
        <f t="shared" si="51"/>
        <v>001E7931</v>
      </c>
      <c r="AA217" s="24" t="str">
        <f t="shared" si="52"/>
        <v>002VSH</v>
      </c>
      <c r="AB217" s="24" t="str">
        <f t="shared" si="53"/>
        <v>A309</v>
      </c>
      <c r="AC217" s="24" t="s">
        <v>717</v>
      </c>
      <c r="AD217" s="24" t="s">
        <v>713</v>
      </c>
      <c r="AE217" s="24" t="s">
        <v>714</v>
      </c>
      <c r="AF217" s="24" t="s">
        <v>275</v>
      </c>
      <c r="AG217" s="24" t="s">
        <v>78</v>
      </c>
      <c r="AH217" s="24" t="str">
        <f t="shared" ref="AH217:AH222" si="59">F217</f>
        <v>HELIX HX3 20W50 SL GRANEL</v>
      </c>
      <c r="AI217" s="24" t="s">
        <v>6756</v>
      </c>
      <c r="AJ217" s="24" t="s">
        <v>6453</v>
      </c>
      <c r="AK217" s="24" t="s">
        <v>6798</v>
      </c>
    </row>
    <row r="218" spans="2:37" s="14" customFormat="1" ht="13" hidden="1" x14ac:dyDescent="0.35">
      <c r="B218" s="24">
        <v>41079809</v>
      </c>
      <c r="C218" s="24" t="str">
        <f t="shared" si="50"/>
        <v>809</v>
      </c>
      <c r="D218" s="24" t="s">
        <v>718</v>
      </c>
      <c r="E218" s="106">
        <v>41064801</v>
      </c>
      <c r="F218" s="24" t="s">
        <v>287</v>
      </c>
      <c r="G218" s="122">
        <f>IF(VLOOKUP(Tabela2[[#This Row],[SKU]],[10]Volume!$A:$E,5,0)&lt;0,0,VLOOKUP(Tabela2[[#This Row],[SKU]],[10]Volume!$A:$E,5,0))</f>
        <v>0</v>
      </c>
      <c r="H218" s="24" t="s">
        <v>46</v>
      </c>
      <c r="I218" s="24" t="s">
        <v>47</v>
      </c>
      <c r="J218" s="24" t="s">
        <v>48</v>
      </c>
      <c r="K218" s="24" t="s">
        <v>119</v>
      </c>
      <c r="L218" s="24" t="s">
        <v>65</v>
      </c>
      <c r="M218" s="24" t="s">
        <v>66</v>
      </c>
      <c r="N218" s="24" t="s">
        <v>67</v>
      </c>
      <c r="O218" s="48">
        <v>42826</v>
      </c>
      <c r="P218" s="24" t="s">
        <v>53</v>
      </c>
      <c r="Q218" s="24"/>
      <c r="R218" s="26" t="s">
        <v>1</v>
      </c>
      <c r="S218" s="24" t="s">
        <v>719</v>
      </c>
      <c r="T218" s="24" t="s">
        <v>54</v>
      </c>
      <c r="U218" s="24" t="s">
        <v>44</v>
      </c>
      <c r="V218" s="40" t="s">
        <v>44</v>
      </c>
      <c r="W218" s="24" t="s">
        <v>55</v>
      </c>
      <c r="X218" s="24">
        <v>2710193200</v>
      </c>
      <c r="Y218" s="14" t="s">
        <v>83</v>
      </c>
      <c r="Z218" s="24" t="str">
        <f t="shared" si="51"/>
        <v>001E7931</v>
      </c>
      <c r="AA218" s="24" t="str">
        <f t="shared" si="52"/>
        <v>002VSH</v>
      </c>
      <c r="AB218" s="24" t="str">
        <f t="shared" si="53"/>
        <v>A1PU</v>
      </c>
      <c r="AC218" s="24" t="s">
        <v>720</v>
      </c>
      <c r="AD218" s="24" t="s">
        <v>713</v>
      </c>
      <c r="AE218" s="24" t="s">
        <v>714</v>
      </c>
      <c r="AF218" s="24" t="s">
        <v>275</v>
      </c>
      <c r="AG218" s="24" t="s">
        <v>78</v>
      </c>
      <c r="AH218" s="24" t="str">
        <f t="shared" si="59"/>
        <v>HELIX HX3 20W50 SL GRANEL</v>
      </c>
      <c r="AI218" s="24" t="s">
        <v>6756</v>
      </c>
      <c r="AJ218" s="24" t="s">
        <v>6453</v>
      </c>
      <c r="AK218" s="24" t="s">
        <v>6798</v>
      </c>
    </row>
    <row r="219" spans="2:37" s="14" customFormat="1" ht="13" hidden="1" x14ac:dyDescent="0.35">
      <c r="B219" s="24">
        <v>43560801</v>
      </c>
      <c r="C219" s="24" t="str">
        <f t="shared" si="50"/>
        <v>801</v>
      </c>
      <c r="D219" s="24" t="s">
        <v>721</v>
      </c>
      <c r="E219" s="106">
        <v>43560801</v>
      </c>
      <c r="F219" s="24" t="s">
        <v>721</v>
      </c>
      <c r="G219" s="122">
        <f>IF(VLOOKUP(Tabela2[[#This Row],[SKU]],[10]Volume!$A:$E,5,0)&lt;0,0,VLOOKUP(Tabela2[[#This Row],[SKU]],[10]Volume!$A:$E,5,0))</f>
        <v>0</v>
      </c>
      <c r="H219" s="24" t="s">
        <v>46</v>
      </c>
      <c r="I219" s="24" t="s">
        <v>79</v>
      </c>
      <c r="J219" s="24" t="s">
        <v>79</v>
      </c>
      <c r="K219" s="24" t="s">
        <v>709</v>
      </c>
      <c r="L219" s="24" t="s">
        <v>65</v>
      </c>
      <c r="M219" s="24" t="s">
        <v>66</v>
      </c>
      <c r="N219" s="24" t="s">
        <v>67</v>
      </c>
      <c r="O219" s="48">
        <v>43411</v>
      </c>
      <c r="P219" s="24" t="s">
        <v>53</v>
      </c>
      <c r="Q219" s="24"/>
      <c r="R219" s="26" t="s">
        <v>1</v>
      </c>
      <c r="S219" s="24" t="s">
        <v>44</v>
      </c>
      <c r="T219" s="24" t="s">
        <v>54</v>
      </c>
      <c r="U219" s="24" t="s">
        <v>44</v>
      </c>
      <c r="V219" s="40" t="s">
        <v>44</v>
      </c>
      <c r="W219" s="24" t="s">
        <v>55</v>
      </c>
      <c r="X219" s="24">
        <v>2710193200</v>
      </c>
      <c r="Y219" s="14" t="s">
        <v>44</v>
      </c>
      <c r="Z219" s="24" t="str">
        <f t="shared" si="51"/>
        <v>001G7411</v>
      </c>
      <c r="AA219" s="24" t="str">
        <f t="shared" si="52"/>
        <v>001176</v>
      </c>
      <c r="AB219" s="24" t="str">
        <f t="shared" si="53"/>
        <v>A03Q</v>
      </c>
      <c r="AC219" s="24" t="s">
        <v>722</v>
      </c>
      <c r="AD219" s="24" t="s">
        <v>713</v>
      </c>
      <c r="AE219" s="24" t="s">
        <v>723</v>
      </c>
      <c r="AF219" s="24" t="s">
        <v>275</v>
      </c>
      <c r="AG219" s="24" t="s">
        <v>78</v>
      </c>
      <c r="AH219" s="24" t="str">
        <f t="shared" si="59"/>
        <v>HELIX HX5 15W40 (2450) SL GRANEL</v>
      </c>
      <c r="AI219" s="24" t="s">
        <v>6756</v>
      </c>
      <c r="AJ219" s="24" t="s">
        <v>6454</v>
      </c>
      <c r="AK219" s="24" t="s">
        <v>6811</v>
      </c>
    </row>
    <row r="220" spans="2:37" s="14" customFormat="1" ht="13" hidden="1" x14ac:dyDescent="0.35">
      <c r="B220" s="24">
        <v>43509905</v>
      </c>
      <c r="C220" s="24" t="str">
        <f t="shared" si="50"/>
        <v>905</v>
      </c>
      <c r="D220" s="24" t="s">
        <v>724</v>
      </c>
      <c r="E220" s="106">
        <v>43509801</v>
      </c>
      <c r="F220" s="24" t="s">
        <v>725</v>
      </c>
      <c r="G220" s="122">
        <f>IF(VLOOKUP(Tabela2[[#This Row],[SKU]],[10]Volume!$A:$E,5,0)&lt;0,0,VLOOKUP(Tabela2[[#This Row],[SKU]],[10]Volume!$A:$E,5,0))</f>
        <v>18222.313901345293</v>
      </c>
      <c r="H220" s="24" t="s">
        <v>46</v>
      </c>
      <c r="I220" s="24" t="s">
        <v>62</v>
      </c>
      <c r="J220" s="24" t="s">
        <v>63</v>
      </c>
      <c r="K220" s="24" t="s">
        <v>709</v>
      </c>
      <c r="L220" s="24" t="s">
        <v>65</v>
      </c>
      <c r="M220" s="24" t="s">
        <v>66</v>
      </c>
      <c r="N220" s="24" t="s">
        <v>67</v>
      </c>
      <c r="O220" s="48">
        <v>41710</v>
      </c>
      <c r="P220" s="24" t="s">
        <v>53</v>
      </c>
      <c r="Q220" s="24"/>
      <c r="R220" s="28" t="s">
        <v>6</v>
      </c>
      <c r="S220" s="24" t="s">
        <v>726</v>
      </c>
      <c r="T220" s="24" t="s">
        <v>727</v>
      </c>
      <c r="U220" s="24">
        <v>41074905</v>
      </c>
      <c r="V220" s="40" t="s">
        <v>728</v>
      </c>
      <c r="W220" s="24" t="s">
        <v>329</v>
      </c>
      <c r="X220" s="24">
        <v>2710193200</v>
      </c>
      <c r="Y220" s="14" t="s">
        <v>70</v>
      </c>
      <c r="Z220" s="24" t="str">
        <f t="shared" si="51"/>
        <v>001E9270</v>
      </c>
      <c r="AA220" s="24" t="str">
        <f t="shared" si="52"/>
        <v>002W1X</v>
      </c>
      <c r="AB220" s="24" t="str">
        <f t="shared" si="53"/>
        <v>A1SN</v>
      </c>
      <c r="AC220" s="24" t="s">
        <v>729</v>
      </c>
      <c r="AD220" s="24" t="s">
        <v>713</v>
      </c>
      <c r="AE220" s="24" t="s">
        <v>723</v>
      </c>
      <c r="AF220" s="24" t="s">
        <v>275</v>
      </c>
      <c r="AG220" s="24" t="s">
        <v>78</v>
      </c>
      <c r="AH220" s="24" t="str">
        <f t="shared" si="59"/>
        <v>HELIX HX5 15W40 SL GRANEL</v>
      </c>
      <c r="AI220" s="24" t="s">
        <v>6756</v>
      </c>
      <c r="AJ220" s="24" t="s">
        <v>6455</v>
      </c>
      <c r="AK220" s="24" t="s">
        <v>6811</v>
      </c>
    </row>
    <row r="221" spans="2:37" s="14" customFormat="1" ht="13" hidden="1" x14ac:dyDescent="0.35">
      <c r="B221" s="24">
        <v>43509809</v>
      </c>
      <c r="C221" s="24" t="str">
        <f t="shared" si="50"/>
        <v>809</v>
      </c>
      <c r="D221" s="24" t="s">
        <v>730</v>
      </c>
      <c r="E221" s="106">
        <v>43509801</v>
      </c>
      <c r="F221" s="24" t="s">
        <v>725</v>
      </c>
      <c r="G221" s="122">
        <f>IF(VLOOKUP(Tabela2[[#This Row],[SKU]],[10]Volume!$A:$E,5,0)&lt;0,0,VLOOKUP(Tabela2[[#This Row],[SKU]],[10]Volume!$A:$E,5,0))</f>
        <v>1044.8636363636363</v>
      </c>
      <c r="H221" s="24" t="s">
        <v>46</v>
      </c>
      <c r="I221" s="24" t="s">
        <v>47</v>
      </c>
      <c r="J221" s="24" t="s">
        <v>48</v>
      </c>
      <c r="K221" s="24" t="s">
        <v>709</v>
      </c>
      <c r="L221" s="24" t="s">
        <v>65</v>
      </c>
      <c r="M221" s="24" t="s">
        <v>66</v>
      </c>
      <c r="N221" s="24" t="s">
        <v>67</v>
      </c>
      <c r="O221" s="48">
        <v>41761</v>
      </c>
      <c r="P221" s="24" t="s">
        <v>53</v>
      </c>
      <c r="Q221" s="24"/>
      <c r="R221" s="28" t="s">
        <v>6</v>
      </c>
      <c r="S221" s="24"/>
      <c r="T221" s="24" t="s">
        <v>731</v>
      </c>
      <c r="U221" s="24">
        <v>41074809</v>
      </c>
      <c r="V221" s="40" t="s">
        <v>732</v>
      </c>
      <c r="W221" s="24" t="s">
        <v>329</v>
      </c>
      <c r="X221" s="24">
        <v>2710193200</v>
      </c>
      <c r="Y221" s="14" t="s">
        <v>83</v>
      </c>
      <c r="Z221" s="24" t="str">
        <f t="shared" si="51"/>
        <v>001E9270</v>
      </c>
      <c r="AA221" s="24" t="str">
        <f t="shared" si="52"/>
        <v>002VSH</v>
      </c>
      <c r="AB221" s="24" t="str">
        <f t="shared" si="53"/>
        <v>A309</v>
      </c>
      <c r="AC221" s="24" t="s">
        <v>733</v>
      </c>
      <c r="AD221" s="24" t="s">
        <v>713</v>
      </c>
      <c r="AE221" s="24" t="s">
        <v>723</v>
      </c>
      <c r="AF221" s="24" t="s">
        <v>275</v>
      </c>
      <c r="AG221" s="24" t="s">
        <v>78</v>
      </c>
      <c r="AH221" s="24" t="str">
        <f t="shared" si="59"/>
        <v>HELIX HX5 15W40 SL GRANEL</v>
      </c>
      <c r="AI221" s="24" t="s">
        <v>6756</v>
      </c>
      <c r="AJ221" s="24" t="s">
        <v>6455</v>
      </c>
      <c r="AK221" s="24" t="s">
        <v>6811</v>
      </c>
    </row>
    <row r="222" spans="2:37" s="14" customFormat="1" ht="13" hidden="1" x14ac:dyDescent="0.35">
      <c r="B222" s="24">
        <v>41074905</v>
      </c>
      <c r="C222" s="24" t="str">
        <f t="shared" si="50"/>
        <v>905</v>
      </c>
      <c r="D222" s="24" t="s">
        <v>728</v>
      </c>
      <c r="E222" s="106">
        <v>41074801</v>
      </c>
      <c r="F222" s="24" t="s">
        <v>734</v>
      </c>
      <c r="G222" s="122">
        <f>IF(VLOOKUP(Tabela2[[#This Row],[SKU]],[10]Volume!$A:$E,5,0)&lt;0,0,VLOOKUP(Tabela2[[#This Row],[SKU]],[10]Volume!$A:$E,5,0))</f>
        <v>0</v>
      </c>
      <c r="H222" s="24" t="s">
        <v>46</v>
      </c>
      <c r="I222" s="24" t="s">
        <v>735</v>
      </c>
      <c r="J222" s="24" t="s">
        <v>63</v>
      </c>
      <c r="K222" s="24" t="s">
        <v>709</v>
      </c>
      <c r="L222" s="24" t="s">
        <v>65</v>
      </c>
      <c r="M222" s="24" t="s">
        <v>66</v>
      </c>
      <c r="N222" s="24" t="s">
        <v>67</v>
      </c>
      <c r="O222" s="48">
        <v>45261</v>
      </c>
      <c r="P222" s="24" t="s">
        <v>92</v>
      </c>
      <c r="Q222" s="24"/>
      <c r="R222" s="26" t="s">
        <v>1</v>
      </c>
      <c r="S222" s="24" t="s">
        <v>736</v>
      </c>
      <c r="T222" s="24"/>
      <c r="U222" s="24" t="s">
        <v>44</v>
      </c>
      <c r="V222" s="40" t="s">
        <v>44</v>
      </c>
      <c r="W222" s="24" t="s">
        <v>55</v>
      </c>
      <c r="X222" s="24">
        <v>2710193200</v>
      </c>
      <c r="Y222" s="14" t="s">
        <v>70</v>
      </c>
      <c r="Z222" s="24" t="s">
        <v>737</v>
      </c>
      <c r="AA222" s="24" t="s">
        <v>72</v>
      </c>
      <c r="AB222" s="24" t="s">
        <v>73</v>
      </c>
      <c r="AC222" s="24" t="s">
        <v>738</v>
      </c>
      <c r="AD222" s="24" t="s">
        <v>713</v>
      </c>
      <c r="AE222" s="24" t="s">
        <v>749</v>
      </c>
      <c r="AF222" s="24" t="s">
        <v>275</v>
      </c>
      <c r="AG222" s="24" t="s">
        <v>96</v>
      </c>
      <c r="AH222" s="24" t="str">
        <f t="shared" si="59"/>
        <v>HELIX HX6 FLEX 15W40 SL GRANEL</v>
      </c>
      <c r="AI222" s="24" t="s">
        <v>6756</v>
      </c>
      <c r="AJ222" s="24" t="s">
        <v>6456</v>
      </c>
      <c r="AK222" s="24" t="s">
        <v>6811</v>
      </c>
    </row>
    <row r="223" spans="2:37" s="14" customFormat="1" ht="13" hidden="1" x14ac:dyDescent="0.35">
      <c r="B223" s="24">
        <v>41074829</v>
      </c>
      <c r="C223" s="24" t="str">
        <f t="shared" si="50"/>
        <v>829</v>
      </c>
      <c r="D223" s="24" t="s">
        <v>6893</v>
      </c>
      <c r="E223" s="106">
        <v>41074801</v>
      </c>
      <c r="F223" s="24" t="s">
        <v>734</v>
      </c>
      <c r="G223" s="122">
        <f>IF(VLOOKUP(Tabela2[[#This Row],[SKU]],[10]Volume!$A:$E,5,0)&lt;0,0,VLOOKUP(Tabela2[[#This Row],[SKU]],[10]Volume!$A:$E,5,0))</f>
        <v>0</v>
      </c>
      <c r="H223" s="24" t="s">
        <v>46</v>
      </c>
      <c r="I223" s="24" t="s">
        <v>6939</v>
      </c>
      <c r="J223" s="24" t="s">
        <v>3046</v>
      </c>
      <c r="K223" s="24" t="s">
        <v>709</v>
      </c>
      <c r="L223" s="24" t="s">
        <v>65</v>
      </c>
      <c r="M223" s="24" t="s">
        <v>66</v>
      </c>
      <c r="N223" s="24" t="s">
        <v>67</v>
      </c>
      <c r="O223" s="48"/>
      <c r="P223" s="24" t="s">
        <v>92</v>
      </c>
      <c r="Q223" s="25"/>
      <c r="R223" s="108" t="s">
        <v>3</v>
      </c>
      <c r="S223" s="24"/>
      <c r="T223" s="24"/>
      <c r="U223" s="24">
        <v>41074905</v>
      </c>
      <c r="V223" s="24" t="s">
        <v>728</v>
      </c>
      <c r="W223" s="24" t="s">
        <v>329</v>
      </c>
      <c r="X223" s="24">
        <v>2710193200</v>
      </c>
      <c r="Y223" s="14" t="s">
        <v>70</v>
      </c>
      <c r="Z223" s="24" t="s">
        <v>737</v>
      </c>
      <c r="AA223" s="24" t="s">
        <v>72</v>
      </c>
      <c r="AB223" s="24" t="s">
        <v>73</v>
      </c>
      <c r="AC223" s="24" t="s">
        <v>738</v>
      </c>
      <c r="AD223" s="24" t="s">
        <v>713</v>
      </c>
      <c r="AE223" s="24" t="s">
        <v>749</v>
      </c>
      <c r="AF223" s="24" t="s">
        <v>275</v>
      </c>
      <c r="AG223" s="24" t="s">
        <v>96</v>
      </c>
      <c r="AH223" s="94"/>
      <c r="AI223" s="24" t="s">
        <v>6756</v>
      </c>
      <c r="AJ223" s="24" t="s">
        <v>6456</v>
      </c>
      <c r="AK223" s="24" t="s">
        <v>6811</v>
      </c>
    </row>
    <row r="224" spans="2:37" s="14" customFormat="1" ht="13" hidden="1" x14ac:dyDescent="0.35">
      <c r="B224" s="24">
        <v>41074801</v>
      </c>
      <c r="C224" s="24" t="str">
        <f t="shared" si="50"/>
        <v>801</v>
      </c>
      <c r="D224" s="24" t="s">
        <v>734</v>
      </c>
      <c r="E224" s="106">
        <v>41074801</v>
      </c>
      <c r="F224" s="24" t="s">
        <v>734</v>
      </c>
      <c r="G224" s="122">
        <f>IF(VLOOKUP(Tabela2[[#This Row],[SKU]],[10]Volume!$A:$E,5,0)&lt;0,0,VLOOKUP(Tabela2[[#This Row],[SKU]],[10]Volume!$A:$E,5,0))</f>
        <v>3560.5074543750002</v>
      </c>
      <c r="H224" s="24" t="s">
        <v>46</v>
      </c>
      <c r="I224" s="24" t="s">
        <v>79</v>
      </c>
      <c r="J224" s="24" t="s">
        <v>79</v>
      </c>
      <c r="K224" s="24" t="s">
        <v>709</v>
      </c>
      <c r="L224" s="24" t="s">
        <v>65</v>
      </c>
      <c r="M224" s="24" t="s">
        <v>66</v>
      </c>
      <c r="N224" s="24" t="s">
        <v>67</v>
      </c>
      <c r="O224" s="48">
        <v>45261</v>
      </c>
      <c r="P224" s="24" t="s">
        <v>92</v>
      </c>
      <c r="Q224" s="24"/>
      <c r="R224" s="26" t="s">
        <v>1</v>
      </c>
      <c r="S224" s="24" t="s">
        <v>44</v>
      </c>
      <c r="T224" s="24" t="s">
        <v>54</v>
      </c>
      <c r="U224" s="24" t="s">
        <v>44</v>
      </c>
      <c r="V224" s="40" t="s">
        <v>44</v>
      </c>
      <c r="W224" s="24" t="s">
        <v>55</v>
      </c>
      <c r="X224" s="24">
        <v>2710193200</v>
      </c>
      <c r="Y224" s="14" t="s">
        <v>44</v>
      </c>
      <c r="Z224" s="24" t="s">
        <v>737</v>
      </c>
      <c r="AA224" s="24" t="s">
        <v>391</v>
      </c>
      <c r="AB224" s="24" t="s">
        <v>739</v>
      </c>
      <c r="AC224" s="24" t="s">
        <v>740</v>
      </c>
      <c r="AD224" s="24" t="s">
        <v>713</v>
      </c>
      <c r="AE224" s="24" t="s">
        <v>749</v>
      </c>
      <c r="AF224" s="24" t="s">
        <v>275</v>
      </c>
      <c r="AG224" s="24" t="s">
        <v>96</v>
      </c>
      <c r="AH224" s="24" t="str">
        <f t="shared" ref="AH224:AH235" si="60">F224</f>
        <v>HELIX HX6 FLEX 15W40 SL GRANEL</v>
      </c>
      <c r="AI224" s="24" t="s">
        <v>6756</v>
      </c>
      <c r="AJ224" s="24" t="s">
        <v>6456</v>
      </c>
      <c r="AK224" s="24" t="s">
        <v>6811</v>
      </c>
    </row>
    <row r="225" spans="2:37" s="14" customFormat="1" ht="13" hidden="1" x14ac:dyDescent="0.35">
      <c r="B225" s="24">
        <v>41074809</v>
      </c>
      <c r="C225" s="24" t="str">
        <f t="shared" si="50"/>
        <v>809</v>
      </c>
      <c r="D225" s="24" t="s">
        <v>732</v>
      </c>
      <c r="E225" s="106">
        <v>41074801</v>
      </c>
      <c r="F225" s="24" t="s">
        <v>734</v>
      </c>
      <c r="G225" s="122">
        <f>IF(VLOOKUP(Tabela2[[#This Row],[SKU]],[10]Volume!$A:$E,5,0)&lt;0,0,VLOOKUP(Tabela2[[#This Row],[SKU]],[10]Volume!$A:$E,5,0))</f>
        <v>17762.681818181816</v>
      </c>
      <c r="H225" s="24" t="s">
        <v>46</v>
      </c>
      <c r="I225" s="24" t="s">
        <v>47</v>
      </c>
      <c r="J225" s="24" t="s">
        <v>48</v>
      </c>
      <c r="K225" s="24" t="s">
        <v>709</v>
      </c>
      <c r="L225" s="24" t="s">
        <v>65</v>
      </c>
      <c r="M225" s="24" t="s">
        <v>66</v>
      </c>
      <c r="N225" s="24" t="s">
        <v>67</v>
      </c>
      <c r="O225" s="48">
        <v>45261</v>
      </c>
      <c r="P225" s="24" t="s">
        <v>92</v>
      </c>
      <c r="Q225" s="24"/>
      <c r="R225" s="26" t="s">
        <v>1</v>
      </c>
      <c r="S225" s="24" t="s">
        <v>132</v>
      </c>
      <c r="T225" s="24" t="s">
        <v>741</v>
      </c>
      <c r="U225" s="24" t="s">
        <v>44</v>
      </c>
      <c r="V225" s="40" t="s">
        <v>44</v>
      </c>
      <c r="W225" s="24" t="s">
        <v>55</v>
      </c>
      <c r="X225" s="24">
        <v>2710193200</v>
      </c>
      <c r="Y225" s="14" t="s">
        <v>83</v>
      </c>
      <c r="Z225" s="24" t="s">
        <v>737</v>
      </c>
      <c r="AA225" s="24" t="s">
        <v>360</v>
      </c>
      <c r="AB225" s="24" t="s">
        <v>88</v>
      </c>
      <c r="AC225" s="24" t="s">
        <v>742</v>
      </c>
      <c r="AD225" s="24" t="s">
        <v>713</v>
      </c>
      <c r="AE225" s="24" t="s">
        <v>749</v>
      </c>
      <c r="AF225" s="24" t="s">
        <v>275</v>
      </c>
      <c r="AG225" s="24" t="s">
        <v>96</v>
      </c>
      <c r="AH225" s="24" t="str">
        <f t="shared" si="60"/>
        <v>HELIX HX6 FLEX 15W40 SL GRANEL</v>
      </c>
      <c r="AI225" s="24" t="s">
        <v>6756</v>
      </c>
      <c r="AJ225" s="24" t="s">
        <v>6456</v>
      </c>
      <c r="AK225" s="24" t="s">
        <v>6811</v>
      </c>
    </row>
    <row r="226" spans="2:37" s="14" customFormat="1" ht="13" hidden="1" x14ac:dyDescent="0.35">
      <c r="B226" s="24">
        <v>41074967</v>
      </c>
      <c r="C226" s="24" t="str">
        <f t="shared" si="50"/>
        <v>967</v>
      </c>
      <c r="D226" s="24" t="s">
        <v>743</v>
      </c>
      <c r="E226" s="106">
        <v>41074801</v>
      </c>
      <c r="F226" s="24" t="s">
        <v>734</v>
      </c>
      <c r="G226" s="122">
        <f>IF(VLOOKUP(Tabela2[[#This Row],[SKU]],[10]Volume!$A:$E,5,0)&lt;0,0,VLOOKUP(Tabela2[[#This Row],[SKU]],[10]Volume!$A:$E,5,0))</f>
        <v>8000</v>
      </c>
      <c r="H226" s="24" t="s">
        <v>46</v>
      </c>
      <c r="I226" s="24" t="s">
        <v>151</v>
      </c>
      <c r="J226" s="24" t="s">
        <v>86</v>
      </c>
      <c r="K226" s="24" t="s">
        <v>709</v>
      </c>
      <c r="L226" s="24" t="s">
        <v>65</v>
      </c>
      <c r="M226" s="24" t="s">
        <v>66</v>
      </c>
      <c r="N226" s="24" t="s">
        <v>67</v>
      </c>
      <c r="O226" s="48">
        <v>45261</v>
      </c>
      <c r="P226" s="24" t="s">
        <v>92</v>
      </c>
      <c r="Q226" s="24"/>
      <c r="R226" s="26" t="s">
        <v>1</v>
      </c>
      <c r="S226" s="24" t="s">
        <v>132</v>
      </c>
      <c r="T226" s="24" t="s">
        <v>744</v>
      </c>
      <c r="U226" s="24" t="s">
        <v>44</v>
      </c>
      <c r="V226" s="40" t="s">
        <v>44</v>
      </c>
      <c r="W226" s="24" t="s">
        <v>55</v>
      </c>
      <c r="X226" s="24">
        <v>2710193200</v>
      </c>
      <c r="Y226" s="14" t="s">
        <v>83</v>
      </c>
      <c r="Z226" s="24" t="s">
        <v>737</v>
      </c>
      <c r="AA226" s="24" t="s">
        <v>87</v>
      </c>
      <c r="AB226" s="24" t="s">
        <v>88</v>
      </c>
      <c r="AC226" s="24" t="s">
        <v>745</v>
      </c>
      <c r="AD226" s="24" t="s">
        <v>713</v>
      </c>
      <c r="AE226" s="24" t="s">
        <v>749</v>
      </c>
      <c r="AF226" s="24" t="s">
        <v>275</v>
      </c>
      <c r="AG226" s="24" t="s">
        <v>96</v>
      </c>
      <c r="AH226" s="24" t="str">
        <f t="shared" si="60"/>
        <v>HELIX HX6 FLEX 15W40 SL GRANEL</v>
      </c>
      <c r="AI226" s="24" t="s">
        <v>6756</v>
      </c>
      <c r="AJ226" s="24" t="s">
        <v>6456</v>
      </c>
      <c r="AK226" s="24" t="s">
        <v>6811</v>
      </c>
    </row>
    <row r="227" spans="2:37" s="14" customFormat="1" ht="13" hidden="1" x14ac:dyDescent="0.35">
      <c r="B227" s="24">
        <v>41063809</v>
      </c>
      <c r="C227" s="24" t="str">
        <f t="shared" si="50"/>
        <v>809</v>
      </c>
      <c r="D227" s="24" t="s">
        <v>746</v>
      </c>
      <c r="E227" s="106">
        <v>41063801</v>
      </c>
      <c r="F227" s="24" t="s">
        <v>284</v>
      </c>
      <c r="G227" s="122">
        <f>IF(VLOOKUP(Tabela2[[#This Row],[SKU]],[10]Volume!$A:$E,5,0)&lt;0,0,VLOOKUP(Tabela2[[#This Row],[SKU]],[10]Volume!$A:$E,5,0))</f>
        <v>208.97272727272727</v>
      </c>
      <c r="H227" s="24" t="s">
        <v>46</v>
      </c>
      <c r="I227" s="24" t="s">
        <v>47</v>
      </c>
      <c r="J227" s="24" t="s">
        <v>48</v>
      </c>
      <c r="K227" s="24" t="s">
        <v>709</v>
      </c>
      <c r="L227" s="24" t="s">
        <v>65</v>
      </c>
      <c r="M227" s="24" t="s">
        <v>66</v>
      </c>
      <c r="N227" s="24" t="s">
        <v>67</v>
      </c>
      <c r="O227" s="48">
        <v>43656</v>
      </c>
      <c r="P227" s="24" t="s">
        <v>92</v>
      </c>
      <c r="Q227" s="24"/>
      <c r="R227" s="28" t="s">
        <v>6</v>
      </c>
      <c r="S227" s="24"/>
      <c r="T227" s="24" t="s">
        <v>747</v>
      </c>
      <c r="U227" s="24">
        <v>41074809</v>
      </c>
      <c r="V227" s="40" t="s">
        <v>732</v>
      </c>
      <c r="W227" s="24" t="s">
        <v>329</v>
      </c>
      <c r="X227" s="24">
        <v>2710193200</v>
      </c>
      <c r="Y227" s="14" t="s">
        <v>83</v>
      </c>
      <c r="Z227" s="24" t="str">
        <f t="shared" ref="Z227:Z240" si="61">LEFT(AC227,8)</f>
        <v>001E8037</v>
      </c>
      <c r="AA227" s="24" t="str">
        <f t="shared" ref="AA227:AA240" si="62">LEFT(RIGHT(AC227,10),6)</f>
        <v>002VSH</v>
      </c>
      <c r="AB227" s="24" t="str">
        <f t="shared" ref="AB227:AB240" si="63">RIGHT(AC227,4)</f>
        <v>A309</v>
      </c>
      <c r="AC227" s="24" t="s">
        <v>748</v>
      </c>
      <c r="AD227" s="24" t="s">
        <v>713</v>
      </c>
      <c r="AE227" s="24" t="s">
        <v>749</v>
      </c>
      <c r="AF227" s="24" t="s">
        <v>275</v>
      </c>
      <c r="AG227" s="24" t="s">
        <v>96</v>
      </c>
      <c r="AH227" s="24" t="str">
        <f t="shared" si="60"/>
        <v>HELIX HX6 FLEX 15W40 SN GRANEL</v>
      </c>
      <c r="AI227" s="24" t="s">
        <v>6756</v>
      </c>
      <c r="AJ227" s="24" t="s">
        <v>6457</v>
      </c>
      <c r="AK227" s="24" t="s">
        <v>6811</v>
      </c>
    </row>
    <row r="228" spans="2:37" s="14" customFormat="1" ht="12.75" hidden="1" customHeight="1" x14ac:dyDescent="0.35">
      <c r="B228" s="24">
        <v>41110905</v>
      </c>
      <c r="C228" s="24" t="str">
        <f t="shared" si="50"/>
        <v>905</v>
      </c>
      <c r="D228" s="24" t="s">
        <v>750</v>
      </c>
      <c r="E228" s="106">
        <v>41110801</v>
      </c>
      <c r="F228" s="24" t="s">
        <v>280</v>
      </c>
      <c r="G228" s="122">
        <f>IF(VLOOKUP(Tabela2[[#This Row],[SKU]],[10]Volume!$A:$E,5,0)&lt;0,0,VLOOKUP(Tabela2[[#This Row],[SKU]],[10]Volume!$A:$E,5,0))</f>
        <v>1107.3004484304934</v>
      </c>
      <c r="H228" s="24" t="s">
        <v>46</v>
      </c>
      <c r="I228" s="24" t="s">
        <v>62</v>
      </c>
      <c r="J228" s="24" t="s">
        <v>63</v>
      </c>
      <c r="K228" s="24" t="s">
        <v>709</v>
      </c>
      <c r="L228" s="24" t="s">
        <v>65</v>
      </c>
      <c r="M228" s="24" t="s">
        <v>66</v>
      </c>
      <c r="N228" s="24" t="s">
        <v>67</v>
      </c>
      <c r="O228" s="48">
        <v>44470</v>
      </c>
      <c r="P228" s="24" t="s">
        <v>92</v>
      </c>
      <c r="Q228" s="24"/>
      <c r="R228" s="28" t="s">
        <v>6</v>
      </c>
      <c r="S228" s="24" t="s">
        <v>751</v>
      </c>
      <c r="T228" s="24" t="s">
        <v>752</v>
      </c>
      <c r="U228" s="24">
        <v>41120905</v>
      </c>
      <c r="V228" s="40" t="s">
        <v>7021</v>
      </c>
      <c r="W228" s="24" t="s">
        <v>329</v>
      </c>
      <c r="X228" s="24">
        <v>2710193200</v>
      </c>
      <c r="Y228" s="14" t="s">
        <v>70</v>
      </c>
      <c r="Z228" s="24" t="str">
        <f t="shared" si="61"/>
        <v>001I1551</v>
      </c>
      <c r="AA228" s="24" t="str">
        <f t="shared" si="62"/>
        <v>002W22</v>
      </c>
      <c r="AB228" s="24" t="str">
        <f t="shared" si="63"/>
        <v>A1SN</v>
      </c>
      <c r="AC228" s="24" t="s">
        <v>753</v>
      </c>
      <c r="AD228" s="24" t="s">
        <v>713</v>
      </c>
      <c r="AE228" s="24" t="s">
        <v>754</v>
      </c>
      <c r="AF228" s="24" t="s">
        <v>275</v>
      </c>
      <c r="AG228" s="24" t="s">
        <v>96</v>
      </c>
      <c r="AH228" s="24" t="str">
        <f t="shared" si="60"/>
        <v>HELIX HX7 10W40 SP GRANEL</v>
      </c>
      <c r="AI228" s="24" t="s">
        <v>6757</v>
      </c>
      <c r="AJ228" s="24" t="s">
        <v>6458</v>
      </c>
      <c r="AK228" s="24" t="s">
        <v>6807</v>
      </c>
    </row>
    <row r="229" spans="2:37" s="14" customFormat="1" ht="12.75" hidden="1" customHeight="1" x14ac:dyDescent="0.35">
      <c r="B229" s="24">
        <v>41110809</v>
      </c>
      <c r="C229" s="24" t="str">
        <f t="shared" si="50"/>
        <v>809</v>
      </c>
      <c r="D229" s="24" t="s">
        <v>755</v>
      </c>
      <c r="E229" s="106">
        <v>41110801</v>
      </c>
      <c r="F229" s="24" t="s">
        <v>280</v>
      </c>
      <c r="G229" s="122">
        <f>IF(VLOOKUP(Tabela2[[#This Row],[SKU]],[10]Volume!$A:$E,5,0)&lt;0,0,VLOOKUP(Tabela2[[#This Row],[SKU]],[10]Volume!$A:$E,5,0))</f>
        <v>8985.8272727272724</v>
      </c>
      <c r="H229" s="24" t="s">
        <v>46</v>
      </c>
      <c r="I229" s="24" t="s">
        <v>47</v>
      </c>
      <c r="J229" s="24" t="s">
        <v>48</v>
      </c>
      <c r="K229" s="24" t="s">
        <v>709</v>
      </c>
      <c r="L229" s="24" t="s">
        <v>65</v>
      </c>
      <c r="M229" s="24" t="s">
        <v>66</v>
      </c>
      <c r="N229" s="24" t="s">
        <v>67</v>
      </c>
      <c r="O229" s="48">
        <v>44459</v>
      </c>
      <c r="P229" s="24" t="s">
        <v>92</v>
      </c>
      <c r="Q229" s="24"/>
      <c r="R229" s="28" t="s">
        <v>6</v>
      </c>
      <c r="S229" s="24"/>
      <c r="T229" s="24" t="s">
        <v>756</v>
      </c>
      <c r="U229" s="24">
        <v>41120809</v>
      </c>
      <c r="V229" s="40" t="s">
        <v>7022</v>
      </c>
      <c r="W229" s="24" t="s">
        <v>329</v>
      </c>
      <c r="X229" s="24">
        <v>2710193200</v>
      </c>
      <c r="Y229" s="14" t="s">
        <v>83</v>
      </c>
      <c r="Z229" s="24" t="str">
        <f t="shared" si="61"/>
        <v>001I1551</v>
      </c>
      <c r="AA229" s="24" t="str">
        <f t="shared" si="62"/>
        <v>002VSH</v>
      </c>
      <c r="AB229" s="24" t="str">
        <f t="shared" si="63"/>
        <v>A309</v>
      </c>
      <c r="AC229" s="24" t="s">
        <v>757</v>
      </c>
      <c r="AD229" s="24" t="s">
        <v>713</v>
      </c>
      <c r="AE229" s="24" t="s">
        <v>754</v>
      </c>
      <c r="AF229" s="24" t="s">
        <v>275</v>
      </c>
      <c r="AG229" s="24" t="s">
        <v>96</v>
      </c>
      <c r="AH229" s="24" t="str">
        <f t="shared" si="60"/>
        <v>HELIX HX7 10W40 SP GRANEL</v>
      </c>
      <c r="AI229" s="24" t="s">
        <v>6757</v>
      </c>
      <c r="AJ229" s="24" t="s">
        <v>6458</v>
      </c>
      <c r="AK229" s="24" t="s">
        <v>6807</v>
      </c>
    </row>
    <row r="230" spans="2:37" s="14" customFormat="1" ht="12.75" hidden="1" customHeight="1" x14ac:dyDescent="0.35">
      <c r="B230" s="24">
        <v>41120905</v>
      </c>
      <c r="C230" s="24" t="str">
        <f t="shared" si="50"/>
        <v>905</v>
      </c>
      <c r="D230" s="24" t="s">
        <v>7021</v>
      </c>
      <c r="E230" s="106">
        <v>41120801</v>
      </c>
      <c r="F230" s="24" t="s">
        <v>7023</v>
      </c>
      <c r="G230" s="122">
        <f>IF(VLOOKUP(Tabela2[[#This Row],[SKU]],[10]Volume!$A:$E,5,0)&lt;0,0,VLOOKUP(Tabela2[[#This Row],[SKU]],[10]Volume!$A:$E,5,0))</f>
        <v>0</v>
      </c>
      <c r="H230" s="24" t="s">
        <v>46</v>
      </c>
      <c r="I230" s="24" t="s">
        <v>62</v>
      </c>
      <c r="J230" s="24" t="s">
        <v>63</v>
      </c>
      <c r="K230" s="24" t="s">
        <v>709</v>
      </c>
      <c r="L230" s="24" t="s">
        <v>65</v>
      </c>
      <c r="M230" s="24" t="s">
        <v>66</v>
      </c>
      <c r="N230" s="24" t="s">
        <v>67</v>
      </c>
      <c r="O230" s="48"/>
      <c r="P230" s="24" t="s">
        <v>92</v>
      </c>
      <c r="Q230" s="24"/>
      <c r="R230" s="26" t="s">
        <v>1</v>
      </c>
      <c r="S230" s="24"/>
      <c r="T230" s="24"/>
      <c r="U230" s="24" t="s">
        <v>44</v>
      </c>
      <c r="V230" s="40" t="s">
        <v>44</v>
      </c>
      <c r="W230" s="24" t="s">
        <v>55</v>
      </c>
      <c r="X230" s="24">
        <v>2710193200</v>
      </c>
      <c r="Y230" s="14" t="s">
        <v>70</v>
      </c>
      <c r="Z230" s="24" t="str">
        <f>LEFT(AC230,8)</f>
        <v>001I6669</v>
      </c>
      <c r="AA230" s="24" t="str">
        <f>LEFT(RIGHT(AC230,10),6)</f>
        <v>002W22</v>
      </c>
      <c r="AB230" s="24" t="str">
        <f>RIGHT(AC230,4)</f>
        <v>A1SN</v>
      </c>
      <c r="AC230" s="24" t="s">
        <v>7024</v>
      </c>
      <c r="AD230" s="24" t="s">
        <v>713</v>
      </c>
      <c r="AE230" s="24" t="s">
        <v>754</v>
      </c>
      <c r="AF230" s="24" t="s">
        <v>275</v>
      </c>
      <c r="AG230" s="24" t="s">
        <v>110</v>
      </c>
      <c r="AH230" s="24" t="str">
        <f t="shared" ref="AH230:AH231" si="64">F230</f>
        <v>HELIX HX7 SP 10W40 NOVO GRANEL</v>
      </c>
      <c r="AI230" s="24" t="s">
        <v>3016</v>
      </c>
      <c r="AJ230" s="24" t="s">
        <v>7026</v>
      </c>
      <c r="AK230" s="24" t="s">
        <v>6807</v>
      </c>
    </row>
    <row r="231" spans="2:37" s="14" customFormat="1" ht="12.75" hidden="1" customHeight="1" x14ac:dyDescent="0.35">
      <c r="B231" s="24">
        <v>41120809</v>
      </c>
      <c r="C231" s="24" t="str">
        <f t="shared" si="50"/>
        <v>809</v>
      </c>
      <c r="D231" s="24" t="s">
        <v>7022</v>
      </c>
      <c r="E231" s="106">
        <v>41120801</v>
      </c>
      <c r="F231" s="24" t="s">
        <v>7023</v>
      </c>
      <c r="G231" s="122">
        <f>IF(VLOOKUP(Tabela2[[#This Row],[SKU]],[10]Volume!$A:$E,5,0)&lt;0,0,VLOOKUP(Tabela2[[#This Row],[SKU]],[10]Volume!$A:$E,5,0))</f>
        <v>5642.2636363636366</v>
      </c>
      <c r="H231" s="24" t="s">
        <v>46</v>
      </c>
      <c r="I231" s="24" t="s">
        <v>47</v>
      </c>
      <c r="J231" s="24" t="s">
        <v>48</v>
      </c>
      <c r="K231" s="24" t="s">
        <v>709</v>
      </c>
      <c r="L231" s="24" t="s">
        <v>65</v>
      </c>
      <c r="M231" s="24" t="s">
        <v>66</v>
      </c>
      <c r="N231" s="24" t="s">
        <v>67</v>
      </c>
      <c r="O231" s="48"/>
      <c r="P231" s="24" t="s">
        <v>92</v>
      </c>
      <c r="Q231" s="24"/>
      <c r="R231" s="26" t="s">
        <v>1</v>
      </c>
      <c r="S231" s="24"/>
      <c r="T231" s="24"/>
      <c r="U231" s="24" t="s">
        <v>44</v>
      </c>
      <c r="V231" s="40" t="s">
        <v>44</v>
      </c>
      <c r="W231" s="24" t="s">
        <v>55</v>
      </c>
      <c r="X231" s="24">
        <v>2710193200</v>
      </c>
      <c r="Y231" s="14" t="s">
        <v>83</v>
      </c>
      <c r="Z231" s="24" t="str">
        <f>LEFT(AC231,8)</f>
        <v>001I6669</v>
      </c>
      <c r="AA231" s="24" t="str">
        <f>LEFT(RIGHT(AC231,10),6)</f>
        <v>002VSH</v>
      </c>
      <c r="AB231" s="24" t="str">
        <f>RIGHT(AC231,4)</f>
        <v>A1SN</v>
      </c>
      <c r="AC231" s="24" t="s">
        <v>7025</v>
      </c>
      <c r="AD231" s="24" t="s">
        <v>713</v>
      </c>
      <c r="AE231" s="24" t="s">
        <v>754</v>
      </c>
      <c r="AF231" s="24" t="s">
        <v>275</v>
      </c>
      <c r="AG231" s="24" t="s">
        <v>110</v>
      </c>
      <c r="AH231" s="24" t="str">
        <f t="shared" si="64"/>
        <v>HELIX HX7 SP 10W40 NOVO GRANEL</v>
      </c>
      <c r="AI231" s="24" t="s">
        <v>3016</v>
      </c>
      <c r="AJ231" s="24" t="s">
        <v>7026</v>
      </c>
      <c r="AK231" s="24" t="s">
        <v>6807</v>
      </c>
    </row>
    <row r="232" spans="2:37" s="14" customFormat="1" ht="12.75" hidden="1" customHeight="1" x14ac:dyDescent="0.35">
      <c r="B232" s="24">
        <v>43515905</v>
      </c>
      <c r="C232" s="24" t="str">
        <f t="shared" si="50"/>
        <v>905</v>
      </c>
      <c r="D232" s="24" t="s">
        <v>758</v>
      </c>
      <c r="E232" s="106">
        <v>43515801</v>
      </c>
      <c r="F232" s="24" t="s">
        <v>293</v>
      </c>
      <c r="G232" s="122">
        <f>IF(VLOOKUP(Tabela2[[#This Row],[SKU]],[10]Volume!$A:$E,5,0)&lt;0,0,VLOOKUP(Tabela2[[#This Row],[SKU]],[10]Volume!$A:$E,5,0))</f>
        <v>6776.1973094170407</v>
      </c>
      <c r="H232" s="24" t="s">
        <v>46</v>
      </c>
      <c r="I232" s="24" t="s">
        <v>62</v>
      </c>
      <c r="J232" s="24" t="s">
        <v>63</v>
      </c>
      <c r="K232" s="24" t="s">
        <v>709</v>
      </c>
      <c r="L232" s="24" t="s">
        <v>65</v>
      </c>
      <c r="M232" s="24" t="s">
        <v>66</v>
      </c>
      <c r="N232" s="24" t="s">
        <v>67</v>
      </c>
      <c r="O232" s="48">
        <v>43573</v>
      </c>
      <c r="P232" s="24" t="s">
        <v>92</v>
      </c>
      <c r="Q232" s="24"/>
      <c r="R232" s="26" t="s">
        <v>1</v>
      </c>
      <c r="S232" s="24" t="s">
        <v>759</v>
      </c>
      <c r="T232" s="24" t="s">
        <v>760</v>
      </c>
      <c r="U232" s="24" t="s">
        <v>44</v>
      </c>
      <c r="V232" s="40" t="s">
        <v>44</v>
      </c>
      <c r="W232" s="24" t="s">
        <v>55</v>
      </c>
      <c r="X232" s="24">
        <v>2710193200</v>
      </c>
      <c r="Y232" s="14" t="s">
        <v>70</v>
      </c>
      <c r="Z232" s="24" t="str">
        <f t="shared" si="61"/>
        <v>001E8035</v>
      </c>
      <c r="AA232" s="24" t="str">
        <f t="shared" si="62"/>
        <v>002W22</v>
      </c>
      <c r="AB232" s="24" t="str">
        <f t="shared" si="63"/>
        <v>A1SN</v>
      </c>
      <c r="AC232" s="24" t="s">
        <v>761</v>
      </c>
      <c r="AD232" s="24" t="s">
        <v>713</v>
      </c>
      <c r="AE232" s="24" t="s">
        <v>754</v>
      </c>
      <c r="AF232" s="24" t="s">
        <v>275</v>
      </c>
      <c r="AG232" s="24" t="s">
        <v>96</v>
      </c>
      <c r="AH232" s="24" t="str">
        <f t="shared" si="60"/>
        <v>HELIX HX7 5W-30 NEW GRANEL</v>
      </c>
      <c r="AI232" s="24" t="s">
        <v>6757</v>
      </c>
      <c r="AJ232" s="24" t="s">
        <v>6459</v>
      </c>
      <c r="AK232" s="24" t="s">
        <v>6800</v>
      </c>
    </row>
    <row r="233" spans="2:37" s="14" customFormat="1" ht="13" hidden="1" x14ac:dyDescent="0.35">
      <c r="B233" s="24">
        <v>43515809</v>
      </c>
      <c r="C233" s="24" t="str">
        <f t="shared" si="50"/>
        <v>809</v>
      </c>
      <c r="D233" s="24" t="s">
        <v>762</v>
      </c>
      <c r="E233" s="106">
        <v>43515801</v>
      </c>
      <c r="F233" s="24" t="s">
        <v>293</v>
      </c>
      <c r="G233" s="122">
        <f>IF(VLOOKUP(Tabela2[[#This Row],[SKU]],[10]Volume!$A:$E,5,0)&lt;0,0,VLOOKUP(Tabela2[[#This Row],[SKU]],[10]Volume!$A:$E,5,0))</f>
        <v>20688.3</v>
      </c>
      <c r="H233" s="24" t="s">
        <v>46</v>
      </c>
      <c r="I233" s="24" t="s">
        <v>47</v>
      </c>
      <c r="J233" s="24" t="s">
        <v>48</v>
      </c>
      <c r="K233" s="24" t="s">
        <v>709</v>
      </c>
      <c r="L233" s="24" t="s">
        <v>65</v>
      </c>
      <c r="M233" s="24" t="s">
        <v>66</v>
      </c>
      <c r="N233" s="24" t="s">
        <v>67</v>
      </c>
      <c r="O233" s="48">
        <v>43573</v>
      </c>
      <c r="P233" s="24" t="s">
        <v>92</v>
      </c>
      <c r="Q233" s="24"/>
      <c r="R233" s="26" t="s">
        <v>1</v>
      </c>
      <c r="S233" s="24"/>
      <c r="T233" s="24" t="s">
        <v>763</v>
      </c>
      <c r="U233" s="24" t="s">
        <v>44</v>
      </c>
      <c r="V233" s="40" t="s">
        <v>44</v>
      </c>
      <c r="W233" s="24" t="s">
        <v>55</v>
      </c>
      <c r="X233" s="24">
        <v>2710193200</v>
      </c>
      <c r="Y233" s="14" t="s">
        <v>83</v>
      </c>
      <c r="Z233" s="24" t="str">
        <f t="shared" si="61"/>
        <v>001E8035</v>
      </c>
      <c r="AA233" s="24" t="str">
        <f t="shared" si="62"/>
        <v>002VSH</v>
      </c>
      <c r="AB233" s="24" t="str">
        <f t="shared" si="63"/>
        <v>A309</v>
      </c>
      <c r="AC233" s="24" t="s">
        <v>764</v>
      </c>
      <c r="AD233" s="24" t="s">
        <v>713</v>
      </c>
      <c r="AE233" s="24" t="s">
        <v>754</v>
      </c>
      <c r="AF233" s="24" t="s">
        <v>275</v>
      </c>
      <c r="AG233" s="24" t="s">
        <v>96</v>
      </c>
      <c r="AH233" s="24" t="str">
        <f t="shared" si="60"/>
        <v>HELIX HX7 5W-30 NEW GRANEL</v>
      </c>
      <c r="AI233" s="24" t="s">
        <v>6757</v>
      </c>
      <c r="AJ233" s="24" t="s">
        <v>6459</v>
      </c>
      <c r="AK233" s="24" t="s">
        <v>6800</v>
      </c>
    </row>
    <row r="234" spans="2:37" s="14" customFormat="1" ht="13" hidden="1" x14ac:dyDescent="0.35">
      <c r="B234" s="24">
        <v>41060905</v>
      </c>
      <c r="C234" s="24" t="str">
        <f t="shared" si="50"/>
        <v>905</v>
      </c>
      <c r="D234" s="24" t="s">
        <v>765</v>
      </c>
      <c r="E234" s="106">
        <v>41060801</v>
      </c>
      <c r="F234" s="24" t="s">
        <v>766</v>
      </c>
      <c r="G234" s="122">
        <f>IF(VLOOKUP(Tabela2[[#This Row],[SKU]],[10]Volume!$A:$E,5,0)&lt;0,0,VLOOKUP(Tabela2[[#This Row],[SKU]],[10]Volume!$A:$E,5,0))</f>
        <v>9556.4843049327355</v>
      </c>
      <c r="H234" s="24" t="s">
        <v>46</v>
      </c>
      <c r="I234" s="24" t="s">
        <v>735</v>
      </c>
      <c r="J234" s="24" t="s">
        <v>63</v>
      </c>
      <c r="K234" s="24" t="s">
        <v>709</v>
      </c>
      <c r="L234" s="24" t="s">
        <v>65</v>
      </c>
      <c r="M234" s="24" t="s">
        <v>66</v>
      </c>
      <c r="N234" s="24" t="s">
        <v>67</v>
      </c>
      <c r="O234" s="48">
        <v>45323</v>
      </c>
      <c r="P234" s="24" t="s">
        <v>92</v>
      </c>
      <c r="Q234" s="24"/>
      <c r="R234" s="26" t="s">
        <v>1</v>
      </c>
      <c r="S234" s="24" t="s">
        <v>767</v>
      </c>
      <c r="T234" s="73">
        <v>5011987272569</v>
      </c>
      <c r="U234" s="24" t="s">
        <v>44</v>
      </c>
      <c r="V234" s="40" t="s">
        <v>44</v>
      </c>
      <c r="W234" s="24" t="s">
        <v>55</v>
      </c>
      <c r="X234" s="24">
        <v>2710193200</v>
      </c>
      <c r="Y234" s="14" t="s">
        <v>70</v>
      </c>
      <c r="Z234" s="24" t="str">
        <f t="shared" si="61"/>
        <v>001E7784</v>
      </c>
      <c r="AA234" s="24" t="str">
        <f t="shared" si="62"/>
        <v>002W22</v>
      </c>
      <c r="AB234" s="24" t="str">
        <f t="shared" si="63"/>
        <v>A1SN</v>
      </c>
      <c r="AC234" s="96" t="s">
        <v>768</v>
      </c>
      <c r="AD234" s="24" t="s">
        <v>713</v>
      </c>
      <c r="AE234" s="24" t="s">
        <v>754</v>
      </c>
      <c r="AF234" s="24" t="s">
        <v>275</v>
      </c>
      <c r="AG234" s="24" t="s">
        <v>96</v>
      </c>
      <c r="AH234" s="24" t="str">
        <f t="shared" si="60"/>
        <v>HELIX HX7 SN 10W30 (SN/GF-5) GRANEL</v>
      </c>
      <c r="AI234" s="24" t="s">
        <v>6757</v>
      </c>
      <c r="AJ234" s="24" t="s">
        <v>6460</v>
      </c>
      <c r="AK234" s="24" t="s">
        <v>6806</v>
      </c>
    </row>
    <row r="235" spans="2:37" s="14" customFormat="1" ht="13" hidden="1" x14ac:dyDescent="0.35">
      <c r="B235" s="24">
        <v>45502905</v>
      </c>
      <c r="C235" s="24" t="str">
        <f t="shared" si="50"/>
        <v>905</v>
      </c>
      <c r="D235" s="24" t="s">
        <v>769</v>
      </c>
      <c r="E235" s="106">
        <v>41096801</v>
      </c>
      <c r="F235" s="24" t="s">
        <v>296</v>
      </c>
      <c r="G235" s="122">
        <f>IF(VLOOKUP(Tabela2[[#This Row],[SKU]],[10]Volume!$A:$E,5,0)&lt;0,0,VLOOKUP(Tabela2[[#This Row],[SKU]],[10]Volume!$A:$E,5,0))</f>
        <v>1877.5964125560538</v>
      </c>
      <c r="H235" s="24" t="s">
        <v>46</v>
      </c>
      <c r="I235" s="24" t="s">
        <v>62</v>
      </c>
      <c r="J235" s="24" t="s">
        <v>63</v>
      </c>
      <c r="K235" s="24" t="s">
        <v>49</v>
      </c>
      <c r="L235" s="24" t="s">
        <v>305</v>
      </c>
      <c r="M235" s="24" t="s">
        <v>66</v>
      </c>
      <c r="N235" s="24" t="s">
        <v>52</v>
      </c>
      <c r="O235" s="48">
        <v>44459</v>
      </c>
      <c r="P235" s="24" t="s">
        <v>92</v>
      </c>
      <c r="Q235" s="24"/>
      <c r="R235" s="28" t="s">
        <v>6</v>
      </c>
      <c r="S235" s="24" t="s">
        <v>770</v>
      </c>
      <c r="T235" s="24" t="s">
        <v>771</v>
      </c>
      <c r="U235" s="24">
        <v>43135829</v>
      </c>
      <c r="V235" s="40" t="s">
        <v>6906</v>
      </c>
      <c r="W235" s="24" t="s">
        <v>329</v>
      </c>
      <c r="X235" s="24">
        <v>2710193200</v>
      </c>
      <c r="Y235" s="14" t="s">
        <v>70</v>
      </c>
      <c r="Z235" s="24" t="str">
        <f t="shared" si="61"/>
        <v>001G9503</v>
      </c>
      <c r="AA235" s="24" t="str">
        <f t="shared" si="62"/>
        <v>002W21</v>
      </c>
      <c r="AB235" s="24" t="str">
        <f t="shared" si="63"/>
        <v>A401</v>
      </c>
      <c r="AC235" s="24" t="s">
        <v>772</v>
      </c>
      <c r="AD235" s="24" t="s">
        <v>713</v>
      </c>
      <c r="AE235" s="24" t="s">
        <v>780</v>
      </c>
      <c r="AF235" s="24" t="s">
        <v>275</v>
      </c>
      <c r="AG235" s="24" t="s">
        <v>110</v>
      </c>
      <c r="AH235" s="24" t="str">
        <f t="shared" si="60"/>
        <v>HELIX HX8  5W30 SN GF5 GRANEL</v>
      </c>
      <c r="AI235" s="24" t="s">
        <v>6757</v>
      </c>
      <c r="AJ235" s="24" t="s">
        <v>6461</v>
      </c>
      <c r="AK235" s="24" t="s">
        <v>6800</v>
      </c>
    </row>
    <row r="236" spans="2:37" s="14" customFormat="1" ht="13" hidden="1" x14ac:dyDescent="0.35">
      <c r="B236" s="24">
        <v>45502809</v>
      </c>
      <c r="C236" s="24" t="str">
        <f t="shared" si="50"/>
        <v>809</v>
      </c>
      <c r="D236" s="24" t="s">
        <v>773</v>
      </c>
      <c r="E236" s="106">
        <v>41096801</v>
      </c>
      <c r="F236" s="24" t="s">
        <v>296</v>
      </c>
      <c r="G236" s="122">
        <f>IF(VLOOKUP(Tabela2[[#This Row],[SKU]],[10]Volume!$A:$E,5,0)&lt;0,0,VLOOKUP(Tabela2[[#This Row],[SKU]],[10]Volume!$A:$E,5,0))</f>
        <v>67707.163636363635</v>
      </c>
      <c r="H236" s="24" t="s">
        <v>46</v>
      </c>
      <c r="I236" s="24" t="s">
        <v>47</v>
      </c>
      <c r="J236" s="24" t="s">
        <v>48</v>
      </c>
      <c r="K236" s="24" t="s">
        <v>49</v>
      </c>
      <c r="L236" s="24" t="s">
        <v>305</v>
      </c>
      <c r="M236" s="24" t="s">
        <v>66</v>
      </c>
      <c r="N236" s="24" t="s">
        <v>52</v>
      </c>
      <c r="O236" s="48">
        <v>44341</v>
      </c>
      <c r="P236" s="24" t="s">
        <v>92</v>
      </c>
      <c r="Q236" s="24"/>
      <c r="R236" s="28" t="s">
        <v>6</v>
      </c>
      <c r="S236" s="24" t="s">
        <v>774</v>
      </c>
      <c r="T236" s="24" t="s">
        <v>54</v>
      </c>
      <c r="U236" s="24">
        <v>43135809</v>
      </c>
      <c r="V236" s="40" t="s">
        <v>801</v>
      </c>
      <c r="W236" s="24" t="s">
        <v>329</v>
      </c>
      <c r="X236" s="24">
        <v>2710193200</v>
      </c>
      <c r="Y236" s="14" t="s">
        <v>83</v>
      </c>
      <c r="Z236" s="24" t="str">
        <f t="shared" si="61"/>
        <v>001G9503</v>
      </c>
      <c r="AA236" s="24" t="str">
        <f t="shared" si="62"/>
        <v>002VSH</v>
      </c>
      <c r="AB236" s="24" t="str">
        <f t="shared" si="63"/>
        <v>A401</v>
      </c>
      <c r="AC236" s="24" t="s">
        <v>775</v>
      </c>
      <c r="AD236" s="24" t="s">
        <v>713</v>
      </c>
      <c r="AE236" s="24" t="s">
        <v>780</v>
      </c>
      <c r="AF236" s="24" t="s">
        <v>275</v>
      </c>
      <c r="AG236" s="24" t="s">
        <v>110</v>
      </c>
      <c r="AH236" s="24" t="str">
        <f>F236</f>
        <v>HELIX HX8  5W30 SN GF5 GRANEL</v>
      </c>
      <c r="AI236" s="24" t="s">
        <v>6757</v>
      </c>
      <c r="AJ236" s="24" t="s">
        <v>6461</v>
      </c>
      <c r="AK236" s="24" t="s">
        <v>6800</v>
      </c>
    </row>
    <row r="237" spans="2:37" s="14" customFormat="1" ht="13" hidden="1" x14ac:dyDescent="0.35">
      <c r="B237" s="24">
        <v>40926905</v>
      </c>
      <c r="C237" s="24" t="str">
        <f t="shared" si="50"/>
        <v>905</v>
      </c>
      <c r="D237" s="24" t="s">
        <v>776</v>
      </c>
      <c r="E237" s="106">
        <v>45920801</v>
      </c>
      <c r="F237" s="24" t="s">
        <v>271</v>
      </c>
      <c r="G237" s="122">
        <f>IF(VLOOKUP(Tabela2[[#This Row],[SKU]],[10]Volume!$A:$E,5,0)&lt;0,0,VLOOKUP(Tabela2[[#This Row],[SKU]],[10]Volume!$A:$E,5,0))</f>
        <v>397.18385650224218</v>
      </c>
      <c r="H237" s="24" t="s">
        <v>46</v>
      </c>
      <c r="I237" s="24" t="s">
        <v>62</v>
      </c>
      <c r="J237" s="24" t="s">
        <v>63</v>
      </c>
      <c r="K237" s="24" t="s">
        <v>119</v>
      </c>
      <c r="L237" s="24" t="s">
        <v>65</v>
      </c>
      <c r="M237" s="24" t="s">
        <v>66</v>
      </c>
      <c r="N237" s="24" t="s">
        <v>67</v>
      </c>
      <c r="O237" s="48">
        <v>44309</v>
      </c>
      <c r="P237" s="24" t="s">
        <v>92</v>
      </c>
      <c r="Q237" s="24"/>
      <c r="R237" s="28" t="s">
        <v>6</v>
      </c>
      <c r="S237" s="24" t="s">
        <v>777</v>
      </c>
      <c r="T237" s="24" t="s">
        <v>778</v>
      </c>
      <c r="U237" s="24" t="s">
        <v>44</v>
      </c>
      <c r="V237" s="40" t="s">
        <v>44</v>
      </c>
      <c r="W237" s="24" t="s">
        <v>55</v>
      </c>
      <c r="X237" s="24">
        <v>2710193200</v>
      </c>
      <c r="Y237" s="14" t="s">
        <v>70</v>
      </c>
      <c r="Z237" s="24" t="str">
        <f t="shared" si="61"/>
        <v>001G5123</v>
      </c>
      <c r="AA237" s="24" t="str">
        <f t="shared" si="62"/>
        <v>002W21</v>
      </c>
      <c r="AB237" s="24" t="str">
        <f t="shared" si="63"/>
        <v>A1PU</v>
      </c>
      <c r="AC237" s="24" t="s">
        <v>779</v>
      </c>
      <c r="AD237" s="24" t="s">
        <v>713</v>
      </c>
      <c r="AE237" s="24" t="s">
        <v>780</v>
      </c>
      <c r="AF237" s="24" t="s">
        <v>275</v>
      </c>
      <c r="AG237" s="24" t="s">
        <v>110</v>
      </c>
      <c r="AH237" s="24" t="str">
        <f>F237</f>
        <v>SHELL PC2044 0W-20 SN/GF-5 DEXOS1 GRANEL</v>
      </c>
      <c r="AI237" s="24" t="s">
        <v>6757</v>
      </c>
      <c r="AJ237" s="24" t="s">
        <v>6729</v>
      </c>
      <c r="AK237" s="24" t="s">
        <v>6808</v>
      </c>
    </row>
    <row r="238" spans="2:37" s="14" customFormat="1" ht="13" hidden="1" x14ac:dyDescent="0.35">
      <c r="B238" s="24">
        <v>41077905</v>
      </c>
      <c r="C238" s="24" t="str">
        <f t="shared" si="50"/>
        <v>905</v>
      </c>
      <c r="D238" s="24" t="s">
        <v>781</v>
      </c>
      <c r="E238" s="106">
        <v>41077801</v>
      </c>
      <c r="F238" s="24" t="s">
        <v>782</v>
      </c>
      <c r="G238" s="122">
        <f>IF(VLOOKUP(Tabela2[[#This Row],[SKU]],[10]Volume!$A:$E,5,0)&lt;0,0,VLOOKUP(Tabela2[[#This Row],[SKU]],[10]Volume!$A:$E,5,0))</f>
        <v>11759.04932735426</v>
      </c>
      <c r="H238" s="24" t="s">
        <v>46</v>
      </c>
      <c r="I238" s="24" t="s">
        <v>62</v>
      </c>
      <c r="J238" s="24" t="s">
        <v>63</v>
      </c>
      <c r="K238" s="24" t="s">
        <v>709</v>
      </c>
      <c r="L238" s="24" t="s">
        <v>65</v>
      </c>
      <c r="M238" s="24" t="s">
        <v>66</v>
      </c>
      <c r="N238" s="24" t="s">
        <v>67</v>
      </c>
      <c r="O238" s="48">
        <v>42927</v>
      </c>
      <c r="P238" s="24" t="s">
        <v>92</v>
      </c>
      <c r="Q238" s="24"/>
      <c r="R238" s="26" t="s">
        <v>1</v>
      </c>
      <c r="S238" s="24" t="s">
        <v>783</v>
      </c>
      <c r="T238" s="24" t="s">
        <v>783</v>
      </c>
      <c r="U238" s="24" t="s">
        <v>44</v>
      </c>
      <c r="V238" s="40" t="s">
        <v>44</v>
      </c>
      <c r="W238" s="24" t="s">
        <v>55</v>
      </c>
      <c r="X238" s="24">
        <v>2710193200</v>
      </c>
      <c r="Y238" s="14" t="s">
        <v>70</v>
      </c>
      <c r="Z238" s="24" t="str">
        <f t="shared" si="61"/>
        <v>001G4046</v>
      </c>
      <c r="AA238" s="24" t="str">
        <f t="shared" si="62"/>
        <v>002WL0</v>
      </c>
      <c r="AB238" s="24" t="str">
        <f t="shared" si="63"/>
        <v>A1SN</v>
      </c>
      <c r="AC238" s="24" t="s">
        <v>784</v>
      </c>
      <c r="AD238" s="24" t="s">
        <v>713</v>
      </c>
      <c r="AE238" s="24" t="s">
        <v>780</v>
      </c>
      <c r="AF238" s="24" t="s">
        <v>275</v>
      </c>
      <c r="AG238" s="24" t="s">
        <v>110</v>
      </c>
      <c r="AH238" s="24" t="str">
        <f>F238</f>
        <v>HELIX HX8 PROFESSIONAL AF 5W30 GRANEL</v>
      </c>
      <c r="AI238" s="24" t="s">
        <v>6757</v>
      </c>
      <c r="AJ238" s="24" t="s">
        <v>6462</v>
      </c>
      <c r="AK238" s="24" t="s">
        <v>6800</v>
      </c>
    </row>
    <row r="239" spans="2:37" s="14" customFormat="1" ht="13" hidden="1" x14ac:dyDescent="0.35">
      <c r="B239" s="24">
        <v>41077829</v>
      </c>
      <c r="C239" s="24" t="str">
        <f t="shared" si="50"/>
        <v>829</v>
      </c>
      <c r="D239" s="24" t="s">
        <v>6899</v>
      </c>
      <c r="E239" s="106">
        <v>41077801</v>
      </c>
      <c r="F239" s="24" t="s">
        <v>782</v>
      </c>
      <c r="G239" s="122">
        <f>IF(VLOOKUP(Tabela2[[#This Row],[SKU]],[10]Volume!$A:$E,5,0)&lt;0,0,VLOOKUP(Tabela2[[#This Row],[SKU]],[10]Volume!$A:$E,5,0))</f>
        <v>0</v>
      </c>
      <c r="H239" s="24" t="s">
        <v>46</v>
      </c>
      <c r="I239" s="24" t="s">
        <v>6939</v>
      </c>
      <c r="J239" s="24" t="s">
        <v>3046</v>
      </c>
      <c r="K239" s="24" t="s">
        <v>709</v>
      </c>
      <c r="L239" s="24" t="s">
        <v>65</v>
      </c>
      <c r="M239" s="24" t="s">
        <v>66</v>
      </c>
      <c r="N239" s="24" t="s">
        <v>67</v>
      </c>
      <c r="O239" s="48"/>
      <c r="P239" s="24" t="s">
        <v>92</v>
      </c>
      <c r="Q239" s="25"/>
      <c r="R239" s="108" t="s">
        <v>3</v>
      </c>
      <c r="S239" s="24"/>
      <c r="T239" s="24" t="s">
        <v>783</v>
      </c>
      <c r="U239" s="24">
        <v>41077905</v>
      </c>
      <c r="V239" s="24" t="s">
        <v>781</v>
      </c>
      <c r="W239" s="24" t="s">
        <v>329</v>
      </c>
      <c r="X239" s="24">
        <v>2710193200</v>
      </c>
      <c r="Y239" s="14" t="s">
        <v>70</v>
      </c>
      <c r="Z239" s="24" t="str">
        <f t="shared" si="61"/>
        <v>001G4046</v>
      </c>
      <c r="AA239" s="24" t="str">
        <f t="shared" si="62"/>
        <v>002WL0</v>
      </c>
      <c r="AB239" s="24" t="str">
        <f t="shared" si="63"/>
        <v>A1SN</v>
      </c>
      <c r="AC239" s="24" t="s">
        <v>784</v>
      </c>
      <c r="AD239" s="24" t="s">
        <v>713</v>
      </c>
      <c r="AE239" s="24" t="s">
        <v>780</v>
      </c>
      <c r="AF239" s="24" t="s">
        <v>275</v>
      </c>
      <c r="AG239" s="24" t="s">
        <v>110</v>
      </c>
      <c r="AH239" s="94"/>
      <c r="AI239" s="24" t="s">
        <v>6757</v>
      </c>
      <c r="AJ239" s="24" t="s">
        <v>6462</v>
      </c>
      <c r="AK239" s="24" t="s">
        <v>6800</v>
      </c>
    </row>
    <row r="240" spans="2:37" s="14" customFormat="1" ht="13" hidden="1" x14ac:dyDescent="0.35">
      <c r="B240" s="24">
        <v>41077809</v>
      </c>
      <c r="C240" s="24" t="str">
        <f t="shared" si="50"/>
        <v>809</v>
      </c>
      <c r="D240" s="24" t="s">
        <v>785</v>
      </c>
      <c r="E240" s="106">
        <v>41077801</v>
      </c>
      <c r="F240" s="24" t="s">
        <v>782</v>
      </c>
      <c r="G240" s="122">
        <f>IF(VLOOKUP(Tabela2[[#This Row],[SKU]],[10]Volume!$A:$E,5,0)&lt;0,0,VLOOKUP(Tabela2[[#This Row],[SKU]],[10]Volume!$A:$E,5,0))</f>
        <v>9403.7727272727279</v>
      </c>
      <c r="H240" s="24" t="s">
        <v>46</v>
      </c>
      <c r="I240" s="24" t="s">
        <v>47</v>
      </c>
      <c r="J240" s="24" t="s">
        <v>48</v>
      </c>
      <c r="K240" s="24" t="s">
        <v>709</v>
      </c>
      <c r="L240" s="24" t="s">
        <v>65</v>
      </c>
      <c r="M240" s="24" t="s">
        <v>66</v>
      </c>
      <c r="N240" s="24" t="s">
        <v>67</v>
      </c>
      <c r="O240" s="48">
        <v>42927</v>
      </c>
      <c r="P240" s="24" t="s">
        <v>92</v>
      </c>
      <c r="Q240" s="24"/>
      <c r="R240" s="26" t="s">
        <v>1</v>
      </c>
      <c r="S240" s="24"/>
      <c r="T240" s="24" t="s">
        <v>786</v>
      </c>
      <c r="U240" s="24" t="s">
        <v>44</v>
      </c>
      <c r="V240" s="40" t="s">
        <v>44</v>
      </c>
      <c r="W240" s="24" t="s">
        <v>55</v>
      </c>
      <c r="X240" s="24">
        <v>2710193200</v>
      </c>
      <c r="Y240" s="14" t="s">
        <v>83</v>
      </c>
      <c r="Z240" s="24" t="str">
        <f t="shared" si="61"/>
        <v>001G4046</v>
      </c>
      <c r="AA240" s="24" t="str">
        <f t="shared" si="62"/>
        <v>002VSH</v>
      </c>
      <c r="AB240" s="24" t="str">
        <f t="shared" si="63"/>
        <v>A309</v>
      </c>
      <c r="AC240" s="24" t="s">
        <v>787</v>
      </c>
      <c r="AD240" s="24" t="s">
        <v>713</v>
      </c>
      <c r="AE240" s="24" t="s">
        <v>780</v>
      </c>
      <c r="AF240" s="24" t="s">
        <v>275</v>
      </c>
      <c r="AG240" s="24" t="s">
        <v>110</v>
      </c>
      <c r="AH240" s="24" t="str">
        <f>F240</f>
        <v>HELIX HX8 PROFESSIONAL AF 5W30 GRANEL</v>
      </c>
      <c r="AI240" s="24" t="s">
        <v>6757</v>
      </c>
      <c r="AJ240" s="24" t="s">
        <v>6462</v>
      </c>
      <c r="AK240" s="24" t="s">
        <v>6800</v>
      </c>
    </row>
    <row r="241" spans="2:37" s="14" customFormat="1" ht="13" hidden="1" x14ac:dyDescent="0.35">
      <c r="B241" s="24">
        <v>41051809</v>
      </c>
      <c r="C241" s="24" t="str">
        <f t="shared" si="50"/>
        <v>809</v>
      </c>
      <c r="D241" s="24" t="s">
        <v>788</v>
      </c>
      <c r="E241" s="106">
        <v>45920801</v>
      </c>
      <c r="F241" s="24" t="s">
        <v>271</v>
      </c>
      <c r="G241" s="122">
        <f>IF(VLOOKUP(Tabela2[[#This Row],[SKU]],[10]Volume!$A:$E,5,0)&lt;0,0,VLOOKUP(Tabela2[[#This Row],[SKU]],[10]Volume!$A:$E,5,0))</f>
        <v>1044.8636363636363</v>
      </c>
      <c r="H241" s="24" t="s">
        <v>46</v>
      </c>
      <c r="I241" s="24" t="s">
        <v>47</v>
      </c>
      <c r="J241" s="24" t="s">
        <v>48</v>
      </c>
      <c r="K241" s="24" t="s">
        <v>709</v>
      </c>
      <c r="L241" s="24" t="s">
        <v>65</v>
      </c>
      <c r="M241" s="24" t="s">
        <v>66</v>
      </c>
      <c r="N241" s="24" t="s">
        <v>67</v>
      </c>
      <c r="O241" s="48">
        <v>43192</v>
      </c>
      <c r="P241" s="24" t="s">
        <v>92</v>
      </c>
      <c r="Q241" s="24"/>
      <c r="R241" s="28" t="s">
        <v>6</v>
      </c>
      <c r="S241" s="24"/>
      <c r="T241" s="24" t="s">
        <v>789</v>
      </c>
      <c r="U241" s="24">
        <v>43615809</v>
      </c>
      <c r="V241" s="24" t="s">
        <v>790</v>
      </c>
      <c r="W241" s="24" t="s">
        <v>329</v>
      </c>
      <c r="X241" s="24">
        <v>2710193200</v>
      </c>
      <c r="Y241" s="14" t="s">
        <v>83</v>
      </c>
      <c r="Z241" s="24" t="s">
        <v>791</v>
      </c>
      <c r="AA241" s="24" t="s">
        <v>360</v>
      </c>
      <c r="AB241" s="24" t="s">
        <v>88</v>
      </c>
      <c r="AC241" s="24" t="s">
        <v>792</v>
      </c>
      <c r="AD241" s="24" t="s">
        <v>713</v>
      </c>
      <c r="AE241" s="24" t="s">
        <v>780</v>
      </c>
      <c r="AF241" s="24" t="s">
        <v>275</v>
      </c>
      <c r="AG241" s="24" t="s">
        <v>110</v>
      </c>
      <c r="AH241" s="24" t="str">
        <f>F241</f>
        <v>SHELL PC2044 0W-20 SN/GF-5 DEXOS1 GRANEL</v>
      </c>
      <c r="AI241" s="24" t="s">
        <v>6757</v>
      </c>
      <c r="AJ241" s="24" t="s">
        <v>6463</v>
      </c>
      <c r="AK241" s="24" t="s">
        <v>6808</v>
      </c>
    </row>
    <row r="242" spans="2:37" s="14" customFormat="1" ht="12.75" hidden="1" customHeight="1" x14ac:dyDescent="0.35">
      <c r="B242" s="24">
        <v>41076905</v>
      </c>
      <c r="C242" s="24" t="str">
        <f t="shared" si="50"/>
        <v>905</v>
      </c>
      <c r="D242" s="24" t="s">
        <v>793</v>
      </c>
      <c r="E242" s="106">
        <v>41076801</v>
      </c>
      <c r="F242" s="24" t="s">
        <v>794</v>
      </c>
      <c r="G242" s="122">
        <f>IF(VLOOKUP(Tabela2[[#This Row],[SKU]],[10]Volume!$A:$E,5,0)&lt;0,0,VLOOKUP(Tabela2[[#This Row],[SKU]],[10]Volume!$A:$E,5,0))</f>
        <v>0</v>
      </c>
      <c r="H242" s="24" t="s">
        <v>46</v>
      </c>
      <c r="I242" s="24" t="s">
        <v>62</v>
      </c>
      <c r="J242" s="24" t="s">
        <v>63</v>
      </c>
      <c r="K242" s="24" t="s">
        <v>709</v>
      </c>
      <c r="L242" s="24" t="s">
        <v>65</v>
      </c>
      <c r="M242" s="24" t="s">
        <v>66</v>
      </c>
      <c r="N242" s="24" t="s">
        <v>67</v>
      </c>
      <c r="O242" s="48">
        <v>42653</v>
      </c>
      <c r="P242" s="24" t="s">
        <v>92</v>
      </c>
      <c r="Q242" s="24"/>
      <c r="R242" s="26" t="s">
        <v>1</v>
      </c>
      <c r="S242" s="24" t="s">
        <v>795</v>
      </c>
      <c r="T242" s="24" t="s">
        <v>796</v>
      </c>
      <c r="U242" s="24" t="s">
        <v>44</v>
      </c>
      <c r="V242" s="40" t="s">
        <v>44</v>
      </c>
      <c r="W242" s="24" t="s">
        <v>55</v>
      </c>
      <c r="X242" s="24">
        <v>2710193200</v>
      </c>
      <c r="Y242" s="14" t="s">
        <v>70</v>
      </c>
      <c r="Z242" s="24" t="str">
        <f t="shared" ref="Z242:Z251" si="65">LEFT(AC242,8)</f>
        <v>001G0386</v>
      </c>
      <c r="AA242" s="24" t="str">
        <f>LEFT(RIGHT(AC242,10),6)</f>
        <v>002WL0</v>
      </c>
      <c r="AB242" s="24" t="str">
        <f>RIGHT(AC242,4)</f>
        <v>A1SN</v>
      </c>
      <c r="AC242" s="24" t="s">
        <v>797</v>
      </c>
      <c r="AD242" s="24" t="s">
        <v>713</v>
      </c>
      <c r="AE242" s="24" t="s">
        <v>780</v>
      </c>
      <c r="AF242" s="24" t="s">
        <v>275</v>
      </c>
      <c r="AG242" s="24" t="s">
        <v>110</v>
      </c>
      <c r="AH242" s="24" t="str">
        <f>F242</f>
        <v>HELIX HX8 PROFESSIONAL AV 5W40 GRANEL</v>
      </c>
      <c r="AI242" s="24" t="s">
        <v>6757</v>
      </c>
      <c r="AJ242" s="24" t="s">
        <v>6464</v>
      </c>
      <c r="AK242" s="24" t="s">
        <v>6805</v>
      </c>
    </row>
    <row r="243" spans="2:37" s="14" customFormat="1" ht="13" hidden="1" x14ac:dyDescent="0.35">
      <c r="B243" s="24">
        <v>41076829</v>
      </c>
      <c r="C243" s="24" t="str">
        <f t="shared" si="50"/>
        <v>829</v>
      </c>
      <c r="D243" s="24" t="s">
        <v>6901</v>
      </c>
      <c r="E243" s="106">
        <v>41076801</v>
      </c>
      <c r="F243" s="24" t="s">
        <v>794</v>
      </c>
      <c r="G243" s="122">
        <f>IF(VLOOKUP(Tabela2[[#This Row],[SKU]],[10]Volume!$A:$E,5,0)&lt;0,0,VLOOKUP(Tabela2[[#This Row],[SKU]],[10]Volume!$A:$E,5,0))</f>
        <v>0</v>
      </c>
      <c r="H243" s="24" t="s">
        <v>46</v>
      </c>
      <c r="I243" s="24" t="s">
        <v>6939</v>
      </c>
      <c r="J243" s="24" t="s">
        <v>3046</v>
      </c>
      <c r="K243" s="24" t="s">
        <v>709</v>
      </c>
      <c r="L243" s="24" t="s">
        <v>65</v>
      </c>
      <c r="M243" s="24" t="s">
        <v>66</v>
      </c>
      <c r="N243" s="24" t="s">
        <v>67</v>
      </c>
      <c r="O243" s="48"/>
      <c r="P243" s="24" t="s">
        <v>92</v>
      </c>
      <c r="Q243" s="25"/>
      <c r="R243" s="108" t="s">
        <v>3</v>
      </c>
      <c r="S243" s="24"/>
      <c r="T243" s="24" t="s">
        <v>796</v>
      </c>
      <c r="U243" s="24">
        <v>41076905</v>
      </c>
      <c r="V243" s="24" t="s">
        <v>793</v>
      </c>
      <c r="W243" s="24" t="s">
        <v>329</v>
      </c>
      <c r="X243" s="24">
        <v>2710193200</v>
      </c>
      <c r="Y243" s="14" t="s">
        <v>70</v>
      </c>
      <c r="Z243" s="24" t="str">
        <f t="shared" si="65"/>
        <v>001G0386</v>
      </c>
      <c r="AA243" s="24" t="str">
        <f>LEFT(RIGHT(AC243,10),6)</f>
        <v>002WL0</v>
      </c>
      <c r="AB243" s="24" t="str">
        <f>RIGHT(AC243,4)</f>
        <v>A1SN</v>
      </c>
      <c r="AC243" s="24" t="s">
        <v>797</v>
      </c>
      <c r="AD243" s="24" t="s">
        <v>713</v>
      </c>
      <c r="AE243" s="24" t="s">
        <v>780</v>
      </c>
      <c r="AF243" s="24" t="s">
        <v>275</v>
      </c>
      <c r="AG243" s="24" t="s">
        <v>110</v>
      </c>
      <c r="AH243" s="94"/>
      <c r="AI243" s="24" t="s">
        <v>6757</v>
      </c>
      <c r="AJ243" s="24" t="s">
        <v>6464</v>
      </c>
      <c r="AK243" s="24" t="s">
        <v>6805</v>
      </c>
    </row>
    <row r="244" spans="2:37" s="14" customFormat="1" ht="13" hidden="1" x14ac:dyDescent="0.35">
      <c r="B244" s="24">
        <v>41076809</v>
      </c>
      <c r="C244" s="24" t="str">
        <f t="shared" si="50"/>
        <v>809</v>
      </c>
      <c r="D244" s="24" t="s">
        <v>798</v>
      </c>
      <c r="E244" s="106">
        <v>41076801</v>
      </c>
      <c r="F244" s="24" t="s">
        <v>794</v>
      </c>
      <c r="G244" s="122">
        <f>IF(VLOOKUP(Tabela2[[#This Row],[SKU]],[10]Volume!$A:$E,5,0)&lt;0,0,VLOOKUP(Tabela2[[#This Row],[SKU]],[10]Volume!$A:$E,5,0))</f>
        <v>21106.245454545453</v>
      </c>
      <c r="H244" s="24" t="s">
        <v>46</v>
      </c>
      <c r="I244" s="24" t="s">
        <v>47</v>
      </c>
      <c r="J244" s="24" t="s">
        <v>48</v>
      </c>
      <c r="K244" s="24" t="s">
        <v>709</v>
      </c>
      <c r="L244" s="24" t="s">
        <v>65</v>
      </c>
      <c r="M244" s="24" t="s">
        <v>66</v>
      </c>
      <c r="N244" s="24" t="s">
        <v>67</v>
      </c>
      <c r="O244" s="48">
        <v>42555</v>
      </c>
      <c r="P244" s="24" t="s">
        <v>92</v>
      </c>
      <c r="Q244" s="24"/>
      <c r="R244" s="26" t="s">
        <v>1</v>
      </c>
      <c r="S244" s="24"/>
      <c r="T244" s="24" t="s">
        <v>799</v>
      </c>
      <c r="U244" s="24" t="s">
        <v>44</v>
      </c>
      <c r="V244" s="40" t="s">
        <v>44</v>
      </c>
      <c r="W244" s="24" t="s">
        <v>55</v>
      </c>
      <c r="X244" s="24">
        <v>2710193200</v>
      </c>
      <c r="Y244" s="14" t="s">
        <v>83</v>
      </c>
      <c r="Z244" s="24" t="str">
        <f t="shared" si="65"/>
        <v>001G0386</v>
      </c>
      <c r="AA244" s="24" t="str">
        <f>LEFT(RIGHT(AC244,10),6)</f>
        <v>002VSH</v>
      </c>
      <c r="AB244" s="24" t="str">
        <f>RIGHT(AC244,4)</f>
        <v>A309</v>
      </c>
      <c r="AC244" s="24" t="s">
        <v>800</v>
      </c>
      <c r="AD244" s="24" t="s">
        <v>713</v>
      </c>
      <c r="AE244" s="24" t="s">
        <v>780</v>
      </c>
      <c r="AF244" s="24" t="s">
        <v>275</v>
      </c>
      <c r="AG244" s="24" t="s">
        <v>110</v>
      </c>
      <c r="AH244" s="24" t="str">
        <f>F244</f>
        <v>HELIX HX8 PROFESSIONAL AV 5W40 GRANEL</v>
      </c>
      <c r="AI244" s="24" t="s">
        <v>6757</v>
      </c>
      <c r="AJ244" s="24" t="s">
        <v>6464</v>
      </c>
      <c r="AK244" s="24" t="s">
        <v>6805</v>
      </c>
    </row>
    <row r="245" spans="2:37" s="14" customFormat="1" ht="13" hidden="1" x14ac:dyDescent="0.35">
      <c r="B245" s="24">
        <v>43135809</v>
      </c>
      <c r="C245" s="24" t="str">
        <f t="shared" si="50"/>
        <v>809</v>
      </c>
      <c r="D245" s="24" t="s">
        <v>801</v>
      </c>
      <c r="E245" s="106">
        <v>43135801</v>
      </c>
      <c r="F245" s="24" t="s">
        <v>802</v>
      </c>
      <c r="G245" s="122">
        <f>IF(VLOOKUP(Tabela2[[#This Row],[SKU]],[10]Volume!$A:$E,5,0)&lt;0,0,VLOOKUP(Tabela2[[#This Row],[SKU]],[10]Volume!$A:$E,5,0))</f>
        <v>219421.36363636365</v>
      </c>
      <c r="H245" s="24" t="s">
        <v>46</v>
      </c>
      <c r="I245" s="24" t="s">
        <v>47</v>
      </c>
      <c r="J245" s="24" t="s">
        <v>48</v>
      </c>
      <c r="K245" s="24" t="s">
        <v>709</v>
      </c>
      <c r="L245" s="24" t="s">
        <v>65</v>
      </c>
      <c r="M245" s="24" t="s">
        <v>66</v>
      </c>
      <c r="N245" s="24" t="s">
        <v>67</v>
      </c>
      <c r="O245" s="48">
        <v>45323</v>
      </c>
      <c r="P245" s="24" t="s">
        <v>92</v>
      </c>
      <c r="Q245" s="24"/>
      <c r="R245" s="26" t="s">
        <v>1</v>
      </c>
      <c r="S245" s="24"/>
      <c r="T245" s="24" t="s">
        <v>803</v>
      </c>
      <c r="U245" s="24" t="s">
        <v>44</v>
      </c>
      <c r="V245" s="24" t="s">
        <v>44</v>
      </c>
      <c r="W245" s="24" t="s">
        <v>55</v>
      </c>
      <c r="X245" s="24">
        <v>2710193200</v>
      </c>
      <c r="Y245" s="14" t="s">
        <v>83</v>
      </c>
      <c r="Z245" s="24" t="str">
        <f t="shared" si="65"/>
        <v>001I1547</v>
      </c>
      <c r="AA245" s="24" t="s">
        <v>360</v>
      </c>
      <c r="AB245" s="24" t="s">
        <v>88</v>
      </c>
      <c r="AC245" s="24" t="s">
        <v>804</v>
      </c>
      <c r="AD245" s="24" t="s">
        <v>713</v>
      </c>
      <c r="AE245" s="24" t="s">
        <v>780</v>
      </c>
      <c r="AF245" s="24" t="s">
        <v>275</v>
      </c>
      <c r="AG245" s="24" t="s">
        <v>110</v>
      </c>
      <c r="AH245" s="24" t="str">
        <f>F245</f>
        <v>HELIX HX8 SP GF6 5W30 NEW GRANEL</v>
      </c>
      <c r="AI245" s="24" t="s">
        <v>6757</v>
      </c>
      <c r="AJ245" s="24" t="s">
        <v>6465</v>
      </c>
      <c r="AK245" s="24" t="s">
        <v>6800</v>
      </c>
    </row>
    <row r="246" spans="2:37" s="14" customFormat="1" ht="13" hidden="1" x14ac:dyDescent="0.35">
      <c r="B246" s="24">
        <v>47988905</v>
      </c>
      <c r="C246" s="24" t="str">
        <f t="shared" si="50"/>
        <v>905</v>
      </c>
      <c r="D246" s="24" t="s">
        <v>805</v>
      </c>
      <c r="E246" s="106">
        <v>43136801</v>
      </c>
      <c r="F246" s="24" t="s">
        <v>299</v>
      </c>
      <c r="G246" s="122">
        <f>IF(VLOOKUP(Tabela2[[#This Row],[SKU]],[10]Volume!$A:$E,5,0)&lt;0,0,VLOOKUP(Tabela2[[#This Row],[SKU]],[10]Volume!$A:$E,5,0))</f>
        <v>529.57847533632287</v>
      </c>
      <c r="H246" s="24" t="s">
        <v>46</v>
      </c>
      <c r="I246" s="24" t="s">
        <v>62</v>
      </c>
      <c r="J246" s="24" t="s">
        <v>63</v>
      </c>
      <c r="K246" s="24" t="s">
        <v>709</v>
      </c>
      <c r="L246" s="24" t="s">
        <v>65</v>
      </c>
      <c r="M246" s="24" t="s">
        <v>66</v>
      </c>
      <c r="N246" s="24" t="s">
        <v>67</v>
      </c>
      <c r="O246" s="48">
        <v>44497</v>
      </c>
      <c r="P246" s="24" t="s">
        <v>92</v>
      </c>
      <c r="Q246" s="24"/>
      <c r="R246" s="28" t="s">
        <v>6</v>
      </c>
      <c r="S246" s="24" t="s">
        <v>806</v>
      </c>
      <c r="T246" s="24" t="s">
        <v>807</v>
      </c>
      <c r="U246" s="24">
        <v>43135905</v>
      </c>
      <c r="V246" s="40" t="s">
        <v>808</v>
      </c>
      <c r="W246" s="24" t="s">
        <v>329</v>
      </c>
      <c r="X246" s="24">
        <v>2710193200</v>
      </c>
      <c r="Y246" s="14" t="s">
        <v>70</v>
      </c>
      <c r="Z246" s="24" t="str">
        <f t="shared" si="65"/>
        <v>001G4045</v>
      </c>
      <c r="AA246" s="24" t="str">
        <f>LEFT(RIGHT(AC246,10),6)</f>
        <v>002WL0</v>
      </c>
      <c r="AB246" s="24" t="str">
        <f>RIGHT(AC246,4)</f>
        <v>A1SN</v>
      </c>
      <c r="AC246" s="24" t="s">
        <v>809</v>
      </c>
      <c r="AD246" s="24" t="s">
        <v>713</v>
      </c>
      <c r="AE246" s="24" t="s">
        <v>780</v>
      </c>
      <c r="AF246" s="24" t="s">
        <v>275</v>
      </c>
      <c r="AG246" s="24" t="s">
        <v>110</v>
      </c>
      <c r="AH246" s="24" t="str">
        <f>F246</f>
        <v>HELIX HX8 SP GF6 5W-30 GRANEL</v>
      </c>
      <c r="AI246" s="24" t="s">
        <v>6757</v>
      </c>
      <c r="AJ246" s="24" t="s">
        <v>6466</v>
      </c>
      <c r="AK246" s="24" t="s">
        <v>6800</v>
      </c>
    </row>
    <row r="247" spans="2:37" s="14" customFormat="1" ht="13" hidden="1" x14ac:dyDescent="0.35">
      <c r="B247" s="24">
        <v>43135905</v>
      </c>
      <c r="C247" s="24" t="str">
        <f t="shared" si="50"/>
        <v>905</v>
      </c>
      <c r="D247" s="24" t="s">
        <v>808</v>
      </c>
      <c r="E247" s="106">
        <v>43135801</v>
      </c>
      <c r="F247" s="24" t="s">
        <v>802</v>
      </c>
      <c r="G247" s="122">
        <f>IF(VLOOKUP(Tabela2[[#This Row],[SKU]],[10]Volume!$A:$E,5,0)&lt;0,0,VLOOKUP(Tabela2[[#This Row],[SKU]],[10]Volume!$A:$E,5,0))</f>
        <v>0</v>
      </c>
      <c r="H247" s="24" t="s">
        <v>46</v>
      </c>
      <c r="I247" s="24" t="s">
        <v>735</v>
      </c>
      <c r="J247" s="24" t="s">
        <v>63</v>
      </c>
      <c r="K247" s="24" t="s">
        <v>709</v>
      </c>
      <c r="L247" s="24" t="s">
        <v>65</v>
      </c>
      <c r="M247" s="24" t="s">
        <v>66</v>
      </c>
      <c r="N247" s="24" t="s">
        <v>67</v>
      </c>
      <c r="O247" s="48">
        <v>45323</v>
      </c>
      <c r="P247" s="24" t="s">
        <v>92</v>
      </c>
      <c r="Q247" s="24"/>
      <c r="R247" s="26" t="s">
        <v>1</v>
      </c>
      <c r="S247" s="24" t="s">
        <v>810</v>
      </c>
      <c r="T247" s="73">
        <v>5011987272620</v>
      </c>
      <c r="U247" s="24" t="s">
        <v>44</v>
      </c>
      <c r="V247" s="24" t="s">
        <v>44</v>
      </c>
      <c r="W247" s="24" t="s">
        <v>55</v>
      </c>
      <c r="X247" s="24">
        <v>2710193200</v>
      </c>
      <c r="Y247" s="14" t="s">
        <v>70</v>
      </c>
      <c r="Z247" s="24" t="str">
        <f t="shared" si="65"/>
        <v>001I1547</v>
      </c>
      <c r="AA247" s="24" t="s">
        <v>811</v>
      </c>
      <c r="AB247" s="24" t="s">
        <v>73</v>
      </c>
      <c r="AC247" s="24" t="s">
        <v>812</v>
      </c>
      <c r="AD247" s="24" t="s">
        <v>713</v>
      </c>
      <c r="AE247" s="24" t="s">
        <v>780</v>
      </c>
      <c r="AF247" s="24" t="s">
        <v>275</v>
      </c>
      <c r="AG247" s="24" t="s">
        <v>110</v>
      </c>
      <c r="AH247" s="24" t="str">
        <f>F247</f>
        <v>HELIX HX8 SP GF6 5W30 NEW GRANEL</v>
      </c>
      <c r="AI247" s="24" t="s">
        <v>6757</v>
      </c>
      <c r="AJ247" s="24" t="s">
        <v>6465</v>
      </c>
      <c r="AK247" s="24" t="s">
        <v>6800</v>
      </c>
    </row>
    <row r="248" spans="2:37" s="14" customFormat="1" ht="13" hidden="1" x14ac:dyDescent="0.35">
      <c r="B248" s="24">
        <v>43135829</v>
      </c>
      <c r="C248" s="24" t="str">
        <f t="shared" si="50"/>
        <v>829</v>
      </c>
      <c r="D248" s="24" t="s">
        <v>6906</v>
      </c>
      <c r="E248" s="106">
        <v>43135801</v>
      </c>
      <c r="F248" s="24" t="s">
        <v>802</v>
      </c>
      <c r="G248" s="122">
        <f>IF(VLOOKUP(Tabela2[[#This Row],[SKU]],[10]Volume!$A:$E,5,0)&lt;0,0,VLOOKUP(Tabela2[[#This Row],[SKU]],[10]Volume!$A:$E,5,0))</f>
        <v>23376</v>
      </c>
      <c r="H248" s="24" t="s">
        <v>46</v>
      </c>
      <c r="I248" s="24" t="s">
        <v>6939</v>
      </c>
      <c r="J248" s="24" t="s">
        <v>3046</v>
      </c>
      <c r="K248" s="24" t="s">
        <v>709</v>
      </c>
      <c r="L248" s="24" t="s">
        <v>65</v>
      </c>
      <c r="M248" s="24" t="s">
        <v>66</v>
      </c>
      <c r="N248" s="24" t="s">
        <v>67</v>
      </c>
      <c r="O248" s="48"/>
      <c r="P248" s="24" t="s">
        <v>92</v>
      </c>
      <c r="Q248" s="25"/>
      <c r="R248" s="108" t="s">
        <v>3</v>
      </c>
      <c r="S248" s="24"/>
      <c r="T248" s="73">
        <v>5011987272620</v>
      </c>
      <c r="U248" s="24">
        <v>43135905</v>
      </c>
      <c r="V248" s="24" t="s">
        <v>808</v>
      </c>
      <c r="W248" s="24" t="s">
        <v>329</v>
      </c>
      <c r="X248" s="24">
        <v>2710193200</v>
      </c>
      <c r="Y248" s="14" t="s">
        <v>70</v>
      </c>
      <c r="Z248" s="24" t="str">
        <f t="shared" si="65"/>
        <v>001I1547</v>
      </c>
      <c r="AA248" s="24" t="s">
        <v>811</v>
      </c>
      <c r="AB248" s="24" t="s">
        <v>73</v>
      </c>
      <c r="AC248" s="24" t="s">
        <v>812</v>
      </c>
      <c r="AD248" s="24" t="s">
        <v>713</v>
      </c>
      <c r="AE248" s="24" t="s">
        <v>780</v>
      </c>
      <c r="AF248" s="24" t="s">
        <v>275</v>
      </c>
      <c r="AG248" s="24" t="s">
        <v>110</v>
      </c>
      <c r="AH248" s="94"/>
      <c r="AI248" s="24" t="s">
        <v>6757</v>
      </c>
      <c r="AJ248" s="24" t="s">
        <v>6465</v>
      </c>
      <c r="AK248" s="24" t="s">
        <v>6800</v>
      </c>
    </row>
    <row r="249" spans="2:37" s="14" customFormat="1" ht="13" hidden="1" x14ac:dyDescent="0.35">
      <c r="B249" s="24">
        <v>43135801</v>
      </c>
      <c r="C249" s="24" t="str">
        <f t="shared" si="50"/>
        <v>801</v>
      </c>
      <c r="D249" s="24" t="s">
        <v>813</v>
      </c>
      <c r="E249" s="106">
        <v>43136801</v>
      </c>
      <c r="F249" s="24" t="s">
        <v>299</v>
      </c>
      <c r="G249" s="122">
        <f>IF(VLOOKUP(Tabela2[[#This Row],[SKU]],[10]Volume!$A:$E,5,0)&lt;0,0,VLOOKUP(Tabela2[[#This Row],[SKU]],[10]Volume!$A:$E,5,0))</f>
        <v>251541.2776875</v>
      </c>
      <c r="H249" s="24" t="s">
        <v>46</v>
      </c>
      <c r="I249" s="24" t="s">
        <v>79</v>
      </c>
      <c r="J249" s="24" t="s">
        <v>79</v>
      </c>
      <c r="K249" s="24" t="s">
        <v>709</v>
      </c>
      <c r="L249" s="24" t="s">
        <v>65</v>
      </c>
      <c r="M249" s="24" t="s">
        <v>66</v>
      </c>
      <c r="N249" s="24" t="s">
        <v>67</v>
      </c>
      <c r="O249" s="48">
        <v>45323</v>
      </c>
      <c r="P249" s="24" t="s">
        <v>92</v>
      </c>
      <c r="Q249" s="24"/>
      <c r="R249" s="26" t="s">
        <v>1</v>
      </c>
      <c r="S249" s="24" t="s">
        <v>44</v>
      </c>
      <c r="T249" s="24" t="s">
        <v>54</v>
      </c>
      <c r="U249" s="24" t="s">
        <v>44</v>
      </c>
      <c r="V249" s="24" t="s">
        <v>44</v>
      </c>
      <c r="W249" s="24" t="s">
        <v>55</v>
      </c>
      <c r="X249" s="24">
        <v>2710193200</v>
      </c>
      <c r="Y249" s="14" t="s">
        <v>44</v>
      </c>
      <c r="Z249" s="24" t="str">
        <f t="shared" si="65"/>
        <v>001I1547</v>
      </c>
      <c r="AA249" s="24" t="s">
        <v>391</v>
      </c>
      <c r="AB249" s="24" t="s">
        <v>392</v>
      </c>
      <c r="AC249" s="24" t="s">
        <v>814</v>
      </c>
      <c r="AD249" s="24" t="s">
        <v>713</v>
      </c>
      <c r="AE249" s="24" t="s">
        <v>780</v>
      </c>
      <c r="AF249" s="24" t="s">
        <v>275</v>
      </c>
      <c r="AG249" s="24" t="s">
        <v>110</v>
      </c>
      <c r="AH249" s="24" t="str">
        <f>F249</f>
        <v>HELIX HX8 SP GF6 5W-30 GRANEL</v>
      </c>
      <c r="AI249" s="24" t="s">
        <v>6757</v>
      </c>
      <c r="AJ249" s="24" t="s">
        <v>6465</v>
      </c>
      <c r="AK249" s="24" t="s">
        <v>6800</v>
      </c>
    </row>
    <row r="250" spans="2:37" s="14" customFormat="1" ht="13" hidden="1" x14ac:dyDescent="0.35">
      <c r="B250" s="24">
        <v>43136809</v>
      </c>
      <c r="C250" s="24" t="str">
        <f t="shared" si="50"/>
        <v>809</v>
      </c>
      <c r="D250" s="24" t="s">
        <v>819</v>
      </c>
      <c r="E250" s="106">
        <v>43136801</v>
      </c>
      <c r="F250" s="24" t="s">
        <v>299</v>
      </c>
      <c r="G250" s="122">
        <f>IF(VLOOKUP(Tabela2[[#This Row],[SKU]],[10]Volume!$A:$E,5,0)&lt;0,0,VLOOKUP(Tabela2[[#This Row],[SKU]],[10]Volume!$A:$E,5,0))</f>
        <v>417.94545454545454</v>
      </c>
      <c r="H250" s="24" t="s">
        <v>46</v>
      </c>
      <c r="I250" s="24" t="s">
        <v>47</v>
      </c>
      <c r="J250" s="24" t="s">
        <v>48</v>
      </c>
      <c r="K250" s="24" t="s">
        <v>709</v>
      </c>
      <c r="L250" s="24" t="s">
        <v>65</v>
      </c>
      <c r="M250" s="24" t="s">
        <v>66</v>
      </c>
      <c r="N250" s="24" t="s">
        <v>67</v>
      </c>
      <c r="O250" s="48">
        <v>44485</v>
      </c>
      <c r="P250" s="24" t="s">
        <v>92</v>
      </c>
      <c r="Q250" s="24"/>
      <c r="R250" s="28" t="s">
        <v>6</v>
      </c>
      <c r="S250" s="24"/>
      <c r="T250" s="24" t="s">
        <v>820</v>
      </c>
      <c r="U250" s="24">
        <v>43135809</v>
      </c>
      <c r="V250" s="40" t="s">
        <v>801</v>
      </c>
      <c r="W250" s="24" t="s">
        <v>329</v>
      </c>
      <c r="X250" s="24">
        <v>2710193200</v>
      </c>
      <c r="Y250" s="14" t="s">
        <v>83</v>
      </c>
      <c r="Z250" s="24" t="str">
        <f t="shared" si="65"/>
        <v>001G4045</v>
      </c>
      <c r="AA250" s="24" t="str">
        <f>LEFT(RIGHT(AC250,10),6)</f>
        <v>002VSH</v>
      </c>
      <c r="AB250" s="24" t="str">
        <f>RIGHT(AC250,4)</f>
        <v>A309</v>
      </c>
      <c r="AC250" s="24" t="s">
        <v>821</v>
      </c>
      <c r="AD250" s="24" t="s">
        <v>713</v>
      </c>
      <c r="AE250" s="24" t="s">
        <v>780</v>
      </c>
      <c r="AF250" s="24" t="s">
        <v>275</v>
      </c>
      <c r="AG250" s="24" t="s">
        <v>110</v>
      </c>
      <c r="AH250" s="24"/>
      <c r="AI250" s="24" t="s">
        <v>6757</v>
      </c>
      <c r="AJ250" s="24" t="s">
        <v>6466</v>
      </c>
      <c r="AK250" s="24" t="s">
        <v>6800</v>
      </c>
    </row>
    <row r="251" spans="2:37" s="14" customFormat="1" ht="13" hidden="1" x14ac:dyDescent="0.35">
      <c r="B251" s="24">
        <v>43135967</v>
      </c>
      <c r="C251" s="24" t="str">
        <f t="shared" si="50"/>
        <v>967</v>
      </c>
      <c r="D251" s="24" t="s">
        <v>817</v>
      </c>
      <c r="E251" s="106">
        <v>43135801</v>
      </c>
      <c r="F251" s="24" t="s">
        <v>802</v>
      </c>
      <c r="G251" s="122">
        <f>IF(VLOOKUP(Tabela2[[#This Row],[SKU]],[10]Volume!$A:$E,5,0)&lt;0,0,VLOOKUP(Tabela2[[#This Row],[SKU]],[10]Volume!$A:$E,5,0))</f>
        <v>101000</v>
      </c>
      <c r="H251" s="24" t="s">
        <v>46</v>
      </c>
      <c r="I251" s="24" t="s">
        <v>151</v>
      </c>
      <c r="J251" s="24" t="s">
        <v>86</v>
      </c>
      <c r="K251" s="24" t="s">
        <v>709</v>
      </c>
      <c r="L251" s="24" t="s">
        <v>65</v>
      </c>
      <c r="M251" s="24" t="s">
        <v>66</v>
      </c>
      <c r="N251" s="24" t="s">
        <v>67</v>
      </c>
      <c r="O251" s="48">
        <v>45323</v>
      </c>
      <c r="P251" s="24" t="s">
        <v>92</v>
      </c>
      <c r="Q251" s="24"/>
      <c r="R251" s="26" t="s">
        <v>1</v>
      </c>
      <c r="S251" s="24"/>
      <c r="T251" s="24"/>
      <c r="U251" s="24" t="s">
        <v>44</v>
      </c>
      <c r="V251" s="24" t="s">
        <v>44</v>
      </c>
      <c r="W251" s="24" t="s">
        <v>55</v>
      </c>
      <c r="X251" s="24">
        <v>2710193200</v>
      </c>
      <c r="Y251" s="14" t="s">
        <v>83</v>
      </c>
      <c r="Z251" s="24" t="str">
        <f t="shared" si="65"/>
        <v>001I1547</v>
      </c>
      <c r="AA251" s="24" t="s">
        <v>87</v>
      </c>
      <c r="AB251" s="24" t="s">
        <v>88</v>
      </c>
      <c r="AC251" s="24" t="s">
        <v>822</v>
      </c>
      <c r="AD251" s="24" t="s">
        <v>713</v>
      </c>
      <c r="AE251" s="24" t="s">
        <v>780</v>
      </c>
      <c r="AF251" s="24" t="s">
        <v>275</v>
      </c>
      <c r="AG251" s="24" t="s">
        <v>110</v>
      </c>
      <c r="AH251" s="24" t="str">
        <f>F251</f>
        <v>HELIX HX8 SP GF6 5W30 NEW GRANEL</v>
      </c>
      <c r="AI251" s="24" t="s">
        <v>6757</v>
      </c>
      <c r="AJ251" s="24" t="s">
        <v>6465</v>
      </c>
      <c r="AK251" s="24" t="s">
        <v>6800</v>
      </c>
    </row>
    <row r="252" spans="2:37" s="14" customFormat="1" ht="13" hidden="1" x14ac:dyDescent="0.35">
      <c r="B252" s="24">
        <v>42010905</v>
      </c>
      <c r="C252" s="24" t="str">
        <f t="shared" si="50"/>
        <v>905</v>
      </c>
      <c r="D252" s="24" t="s">
        <v>823</v>
      </c>
      <c r="E252" s="106">
        <v>42010801</v>
      </c>
      <c r="F252" s="94" t="s">
        <v>824</v>
      </c>
      <c r="G252" s="122">
        <f>IF(VLOOKUP(Tabela2[[#This Row],[SKU]],[10]Volume!$A:$E,5,0)&lt;0,0,VLOOKUP(Tabela2[[#This Row],[SKU]],[10]Volume!$A:$E,5,0))</f>
        <v>8196.4304932735431</v>
      </c>
      <c r="H252" s="24" t="s">
        <v>46</v>
      </c>
      <c r="I252" s="24" t="s">
        <v>62</v>
      </c>
      <c r="J252" s="24" t="s">
        <v>63</v>
      </c>
      <c r="K252" s="24" t="s">
        <v>709</v>
      </c>
      <c r="L252" s="24" t="s">
        <v>65</v>
      </c>
      <c r="M252" s="24" t="s">
        <v>66</v>
      </c>
      <c r="N252" s="24" t="s">
        <v>67</v>
      </c>
      <c r="O252" s="48">
        <v>45505</v>
      </c>
      <c r="P252" s="24" t="s">
        <v>92</v>
      </c>
      <c r="Q252" s="24"/>
      <c r="R252" s="26" t="s">
        <v>1</v>
      </c>
      <c r="S252" s="24"/>
      <c r="T252" s="24"/>
      <c r="U252" s="24" t="s">
        <v>44</v>
      </c>
      <c r="V252" s="40" t="s">
        <v>44</v>
      </c>
      <c r="W252" s="24" t="s">
        <v>55</v>
      </c>
      <c r="X252" s="24">
        <v>2710193200</v>
      </c>
      <c r="Y252" s="14" t="s">
        <v>70</v>
      </c>
      <c r="Z252" s="24" t="s">
        <v>825</v>
      </c>
      <c r="AA252" s="24" t="str">
        <f t="shared" ref="AA252:AA265" si="66">LEFT(RIGHT(AC252,10),6)</f>
        <v>002w21</v>
      </c>
      <c r="AB252" s="24" t="str">
        <f t="shared" ref="AB252:AB265" si="67">RIGHT(AC252,4)</f>
        <v>A1SN</v>
      </c>
      <c r="AC252" s="24" t="s">
        <v>826</v>
      </c>
      <c r="AD252" s="24" t="s">
        <v>713</v>
      </c>
      <c r="AE252" s="24" t="s">
        <v>827</v>
      </c>
      <c r="AF252" s="24" t="s">
        <v>275</v>
      </c>
      <c r="AG252" s="24" t="s">
        <v>110</v>
      </c>
      <c r="AH252" s="24" t="str">
        <f>F252</f>
        <v>HELIX HYBRID SP 0W20 GF6A GRANEL</v>
      </c>
      <c r="AI252" s="24" t="s">
        <v>6757</v>
      </c>
      <c r="AJ252" s="24" t="s">
        <v>6467</v>
      </c>
      <c r="AK252" s="24" t="s">
        <v>6808</v>
      </c>
    </row>
    <row r="253" spans="2:37" s="14" customFormat="1" ht="13" hidden="1" x14ac:dyDescent="0.35">
      <c r="B253" s="24">
        <v>42020905</v>
      </c>
      <c r="C253" s="24" t="str">
        <f t="shared" si="50"/>
        <v>905</v>
      </c>
      <c r="D253" s="24" t="s">
        <v>828</v>
      </c>
      <c r="E253" s="106">
        <v>43135801</v>
      </c>
      <c r="F253" s="24" t="s">
        <v>802</v>
      </c>
      <c r="G253" s="122">
        <f>IF(VLOOKUP(Tabela2[[#This Row],[SKU]],[10]Volume!$A:$E,5,0)&lt;0,0,VLOOKUP(Tabela2[[#This Row],[SKU]],[10]Volume!$A:$E,5,0))</f>
        <v>8376.9686098654711</v>
      </c>
      <c r="H253" s="24" t="s">
        <v>46</v>
      </c>
      <c r="I253" s="24" t="s">
        <v>62</v>
      </c>
      <c r="J253" s="24" t="s">
        <v>63</v>
      </c>
      <c r="K253" s="24" t="s">
        <v>709</v>
      </c>
      <c r="L253" s="24" t="s">
        <v>65</v>
      </c>
      <c r="M253" s="24" t="s">
        <v>66</v>
      </c>
      <c r="N253" s="24" t="s">
        <v>67</v>
      </c>
      <c r="O253" s="48">
        <v>45505</v>
      </c>
      <c r="P253" s="24" t="s">
        <v>92</v>
      </c>
      <c r="Q253" s="24"/>
      <c r="R253" s="26" t="s">
        <v>1</v>
      </c>
      <c r="S253" s="24"/>
      <c r="T253" s="73">
        <v>5011987278493</v>
      </c>
      <c r="U253" s="24" t="s">
        <v>44</v>
      </c>
      <c r="V253" s="40" t="s">
        <v>44</v>
      </c>
      <c r="W253" s="24" t="s">
        <v>55</v>
      </c>
      <c r="X253" s="24">
        <v>2710193200</v>
      </c>
      <c r="Y253" s="14" t="s">
        <v>70</v>
      </c>
      <c r="Z253" s="24" t="s">
        <v>829</v>
      </c>
      <c r="AA253" s="24" t="str">
        <f t="shared" si="66"/>
        <v>002w21</v>
      </c>
      <c r="AB253" s="24" t="str">
        <f t="shared" si="67"/>
        <v>A1SN</v>
      </c>
      <c r="AC253" s="24" t="s">
        <v>830</v>
      </c>
      <c r="AD253" s="24" t="s">
        <v>713</v>
      </c>
      <c r="AE253" s="24" t="s">
        <v>827</v>
      </c>
      <c r="AF253" s="24" t="s">
        <v>275</v>
      </c>
      <c r="AG253" s="24" t="s">
        <v>110</v>
      </c>
      <c r="AH253" s="24" t="str">
        <f>F253</f>
        <v>HELIX HX8 SP GF6 5W30 NEW GRANEL</v>
      </c>
      <c r="AI253" s="24" t="s">
        <v>6757</v>
      </c>
      <c r="AJ253" s="24" t="s">
        <v>6468</v>
      </c>
      <c r="AK253" s="24" t="s">
        <v>6800</v>
      </c>
    </row>
    <row r="254" spans="2:37" s="14" customFormat="1" ht="13" hidden="1" x14ac:dyDescent="0.35">
      <c r="B254" s="24">
        <v>40138905</v>
      </c>
      <c r="C254" s="24" t="str">
        <f t="shared" si="50"/>
        <v>905</v>
      </c>
      <c r="D254" s="24" t="s">
        <v>831</v>
      </c>
      <c r="E254" s="106">
        <v>45920801</v>
      </c>
      <c r="F254" s="24" t="s">
        <v>271</v>
      </c>
      <c r="G254" s="122">
        <f>IF(VLOOKUP(Tabela2[[#This Row],[SKU]],[10]Volume!$A:$E,5,0)&lt;0,0,VLOOKUP(Tabela2[[#This Row],[SKU]],[10]Volume!$A:$E,5,0))</f>
        <v>13407.964125560538</v>
      </c>
      <c r="H254" s="24" t="s">
        <v>46</v>
      </c>
      <c r="I254" s="24" t="s">
        <v>62</v>
      </c>
      <c r="J254" s="24" t="s">
        <v>63</v>
      </c>
      <c r="K254" s="24" t="s">
        <v>709</v>
      </c>
      <c r="L254" s="24" t="s">
        <v>65</v>
      </c>
      <c r="M254" s="24" t="s">
        <v>66</v>
      </c>
      <c r="N254" s="24" t="s">
        <v>67</v>
      </c>
      <c r="O254" s="48">
        <v>44117</v>
      </c>
      <c r="P254" s="24" t="s">
        <v>92</v>
      </c>
      <c r="Q254" s="24"/>
      <c r="R254" s="26" t="s">
        <v>1</v>
      </c>
      <c r="S254" s="24" t="s">
        <v>832</v>
      </c>
      <c r="T254" s="24" t="s">
        <v>833</v>
      </c>
      <c r="U254" s="24" t="s">
        <v>44</v>
      </c>
      <c r="V254" s="40" t="s">
        <v>44</v>
      </c>
      <c r="W254" s="24" t="s">
        <v>55</v>
      </c>
      <c r="X254" s="24">
        <v>2710193200</v>
      </c>
      <c r="Y254" s="14" t="s">
        <v>70</v>
      </c>
      <c r="Z254" s="24" t="str">
        <f t="shared" ref="Z254:Z262" si="68">LEFT(AC254,8)</f>
        <v>001I6451</v>
      </c>
      <c r="AA254" s="24" t="str">
        <f t="shared" si="66"/>
        <v>002W1Y</v>
      </c>
      <c r="AB254" s="24" t="str">
        <f t="shared" si="67"/>
        <v>A1SN</v>
      </c>
      <c r="AC254" s="24" t="s">
        <v>834</v>
      </c>
      <c r="AD254" s="24" t="s">
        <v>713</v>
      </c>
      <c r="AE254" s="24" t="s">
        <v>6734</v>
      </c>
      <c r="AF254" s="24" t="s">
        <v>275</v>
      </c>
      <c r="AG254" s="24" t="s">
        <v>110</v>
      </c>
      <c r="AH254" s="24" t="str">
        <f>F254</f>
        <v>SHELL PC2044 0W-20 SN/GF-5 DEXOS1 GRANEL</v>
      </c>
      <c r="AI254" s="24" t="s">
        <v>6757</v>
      </c>
      <c r="AJ254" s="24" t="s">
        <v>6469</v>
      </c>
      <c r="AK254" s="24" t="s">
        <v>6808</v>
      </c>
    </row>
    <row r="255" spans="2:37" s="14" customFormat="1" ht="12.75" hidden="1" customHeight="1" x14ac:dyDescent="0.35">
      <c r="B255" s="24">
        <v>40137905</v>
      </c>
      <c r="C255" s="24" t="str">
        <f t="shared" si="50"/>
        <v>905</v>
      </c>
      <c r="D255" s="24" t="s">
        <v>835</v>
      </c>
      <c r="E255" s="106">
        <v>43136801</v>
      </c>
      <c r="F255" s="24" t="s">
        <v>299</v>
      </c>
      <c r="G255" s="122">
        <f>IF(VLOOKUP(Tabela2[[#This Row],[SKU]],[10]Volume!$A:$E,5,0)&lt;0,0,VLOOKUP(Tabela2[[#This Row],[SKU]],[10]Volume!$A:$E,5,0))</f>
        <v>51585.757847533634</v>
      </c>
      <c r="H255" s="24" t="s">
        <v>46</v>
      </c>
      <c r="I255" s="24" t="s">
        <v>62</v>
      </c>
      <c r="J255" s="24" t="s">
        <v>63</v>
      </c>
      <c r="K255" s="24" t="s">
        <v>709</v>
      </c>
      <c r="L255" s="24" t="s">
        <v>65</v>
      </c>
      <c r="M255" s="24" t="s">
        <v>66</v>
      </c>
      <c r="N255" s="24" t="s">
        <v>67</v>
      </c>
      <c r="O255" s="48">
        <v>44117</v>
      </c>
      <c r="P255" s="24" t="s">
        <v>92</v>
      </c>
      <c r="Q255" s="24"/>
      <c r="R255" s="26" t="s">
        <v>1</v>
      </c>
      <c r="S255" s="24" t="s">
        <v>836</v>
      </c>
      <c r="T255" s="24" t="s">
        <v>836</v>
      </c>
      <c r="U255" s="24" t="s">
        <v>44</v>
      </c>
      <c r="V255" s="40" t="s">
        <v>44</v>
      </c>
      <c r="W255" s="24" t="s">
        <v>55</v>
      </c>
      <c r="X255" s="24">
        <v>2710193200</v>
      </c>
      <c r="Y255" s="14" t="s">
        <v>70</v>
      </c>
      <c r="Z255" s="24" t="str">
        <f t="shared" si="68"/>
        <v>001I6452</v>
      </c>
      <c r="AA255" s="24" t="str">
        <f t="shared" si="66"/>
        <v>002W22</v>
      </c>
      <c r="AB255" s="24" t="str">
        <f t="shared" si="67"/>
        <v>A1SN</v>
      </c>
      <c r="AC255" s="24" t="s">
        <v>837</v>
      </c>
      <c r="AD255" s="24" t="s">
        <v>713</v>
      </c>
      <c r="AE255" s="24" t="s">
        <v>6734</v>
      </c>
      <c r="AF255" s="24" t="s">
        <v>275</v>
      </c>
      <c r="AG255" s="24" t="s">
        <v>110</v>
      </c>
      <c r="AH255" s="24"/>
      <c r="AI255" s="24" t="s">
        <v>6757</v>
      </c>
      <c r="AJ255" s="24" t="s">
        <v>6470</v>
      </c>
      <c r="AK255" s="24" t="s">
        <v>6800</v>
      </c>
    </row>
    <row r="256" spans="2:37" s="14" customFormat="1" ht="13" hidden="1" x14ac:dyDescent="0.35">
      <c r="B256" s="24">
        <v>40137829</v>
      </c>
      <c r="C256" s="24" t="str">
        <f t="shared" si="50"/>
        <v>829</v>
      </c>
      <c r="D256" s="24" t="s">
        <v>6904</v>
      </c>
      <c r="E256" s="106">
        <v>43136801</v>
      </c>
      <c r="F256" s="24" t="s">
        <v>299</v>
      </c>
      <c r="G256" s="122">
        <f>IF(VLOOKUP(Tabela2[[#This Row],[SKU]],[10]Volume!$A:$E,5,0)&lt;0,0,VLOOKUP(Tabela2[[#This Row],[SKU]],[10]Volume!$A:$E,5,0))</f>
        <v>0</v>
      </c>
      <c r="H256" s="24" t="s">
        <v>46</v>
      </c>
      <c r="I256" s="24" t="s">
        <v>6939</v>
      </c>
      <c r="J256" s="24" t="s">
        <v>3046</v>
      </c>
      <c r="K256" s="24" t="s">
        <v>709</v>
      </c>
      <c r="L256" s="24" t="s">
        <v>65</v>
      </c>
      <c r="M256" s="24" t="s">
        <v>66</v>
      </c>
      <c r="N256" s="24" t="s">
        <v>67</v>
      </c>
      <c r="O256" s="48"/>
      <c r="P256" s="24" t="s">
        <v>92</v>
      </c>
      <c r="Q256" s="25"/>
      <c r="R256" s="108" t="s">
        <v>3</v>
      </c>
      <c r="S256" s="24"/>
      <c r="T256" s="24" t="s">
        <v>836</v>
      </c>
      <c r="U256" s="24">
        <v>40137905</v>
      </c>
      <c r="V256" s="24" t="s">
        <v>835</v>
      </c>
      <c r="W256" s="24" t="s">
        <v>329</v>
      </c>
      <c r="X256" s="24">
        <v>2710193200</v>
      </c>
      <c r="Y256" s="14" t="s">
        <v>70</v>
      </c>
      <c r="Z256" s="24" t="str">
        <f t="shared" si="68"/>
        <v>001I6452</v>
      </c>
      <c r="AA256" s="24" t="str">
        <f t="shared" si="66"/>
        <v>002W22</v>
      </c>
      <c r="AB256" s="24" t="str">
        <f t="shared" si="67"/>
        <v>A1SN</v>
      </c>
      <c r="AC256" s="24" t="s">
        <v>837</v>
      </c>
      <c r="AD256" s="24" t="s">
        <v>713</v>
      </c>
      <c r="AE256" s="24" t="s">
        <v>6734</v>
      </c>
      <c r="AF256" s="24" t="s">
        <v>275</v>
      </c>
      <c r="AG256" s="24" t="s">
        <v>110</v>
      </c>
      <c r="AH256" s="94"/>
      <c r="AI256" s="24" t="s">
        <v>6757</v>
      </c>
      <c r="AJ256" s="24" t="s">
        <v>6470</v>
      </c>
      <c r="AK256" s="24" t="s">
        <v>6800</v>
      </c>
    </row>
    <row r="257" spans="2:37" s="14" customFormat="1" ht="13" hidden="1" x14ac:dyDescent="0.35">
      <c r="B257" s="24">
        <v>45500905</v>
      </c>
      <c r="C257" s="24" t="str">
        <f t="shared" si="50"/>
        <v>905</v>
      </c>
      <c r="D257" s="24" t="s">
        <v>838</v>
      </c>
      <c r="E257" s="106">
        <v>45500801</v>
      </c>
      <c r="F257" s="24" t="s">
        <v>839</v>
      </c>
      <c r="G257" s="122">
        <f>IF(VLOOKUP(Tabela2[[#This Row],[SKU]],[10]Volume!$A:$E,5,0)&lt;0,0,VLOOKUP(Tabela2[[#This Row],[SKU]],[10]Volume!$A:$E,5,0))</f>
        <v>1997.9551569506727</v>
      </c>
      <c r="H257" s="24" t="s">
        <v>46</v>
      </c>
      <c r="I257" s="24" t="s">
        <v>62</v>
      </c>
      <c r="J257" s="24" t="s">
        <v>63</v>
      </c>
      <c r="K257" s="24" t="s">
        <v>49</v>
      </c>
      <c r="L257" s="24" t="s">
        <v>305</v>
      </c>
      <c r="M257" s="24" t="s">
        <v>66</v>
      </c>
      <c r="N257" s="24" t="s">
        <v>52</v>
      </c>
      <c r="O257" s="48">
        <v>44378</v>
      </c>
      <c r="P257" s="24" t="s">
        <v>92</v>
      </c>
      <c r="Q257" s="24"/>
      <c r="R257" s="26" t="s">
        <v>1</v>
      </c>
      <c r="S257" s="24" t="s">
        <v>840</v>
      </c>
      <c r="T257" s="24" t="s">
        <v>54</v>
      </c>
      <c r="U257" s="24" t="s">
        <v>44</v>
      </c>
      <c r="V257" s="40" t="s">
        <v>44</v>
      </c>
      <c r="W257" s="24" t="s">
        <v>55</v>
      </c>
      <c r="X257" s="24">
        <v>2710193200</v>
      </c>
      <c r="Y257" s="14" t="s">
        <v>70</v>
      </c>
      <c r="Z257" s="24" t="str">
        <f t="shared" si="68"/>
        <v>001I9544</v>
      </c>
      <c r="AA257" s="24" t="str">
        <f t="shared" si="66"/>
        <v>002W21</v>
      </c>
      <c r="AB257" s="24" t="str">
        <f t="shared" si="67"/>
        <v>A401</v>
      </c>
      <c r="AC257" s="24" t="s">
        <v>841</v>
      </c>
      <c r="AD257" s="24" t="s">
        <v>713</v>
      </c>
      <c r="AE257" s="24" t="s">
        <v>842</v>
      </c>
      <c r="AF257" s="24" t="s">
        <v>275</v>
      </c>
      <c r="AG257" s="24" t="s">
        <v>110</v>
      </c>
      <c r="AH257" s="24" t="str">
        <f t="shared" ref="AH257:AH262" si="69">F257</f>
        <v>HELIX ULTRA AH 0W30 SP/GF-6A GRANEL</v>
      </c>
      <c r="AI257" s="24" t="s">
        <v>6758</v>
      </c>
      <c r="AJ257" s="24" t="s">
        <v>6471</v>
      </c>
      <c r="AK257" s="24" t="s">
        <v>6799</v>
      </c>
    </row>
    <row r="258" spans="2:37" s="14" customFormat="1" ht="13" hidden="1" x14ac:dyDescent="0.35">
      <c r="B258" s="24">
        <v>41098905</v>
      </c>
      <c r="C258" s="24" t="str">
        <f t="shared" si="50"/>
        <v>905</v>
      </c>
      <c r="D258" s="24" t="s">
        <v>846</v>
      </c>
      <c r="E258" s="106">
        <v>41098801</v>
      </c>
      <c r="F258" s="24" t="s">
        <v>290</v>
      </c>
      <c r="G258" s="122">
        <f>IF(VLOOKUP(Tabela2[[#This Row],[SKU]],[10]Volume!$A:$E,5,0)&lt;0,0,VLOOKUP(Tabela2[[#This Row],[SKU]],[10]Volume!$A:$E,5,0))</f>
        <v>0</v>
      </c>
      <c r="H258" s="24" t="s">
        <v>46</v>
      </c>
      <c r="I258" s="24" t="s">
        <v>62</v>
      </c>
      <c r="J258" s="24" t="s">
        <v>63</v>
      </c>
      <c r="K258" s="24" t="s">
        <v>709</v>
      </c>
      <c r="L258" s="24" t="s">
        <v>65</v>
      </c>
      <c r="M258" s="24" t="s">
        <v>66</v>
      </c>
      <c r="N258" s="24" t="s">
        <v>67</v>
      </c>
      <c r="O258" s="48">
        <v>43215</v>
      </c>
      <c r="P258" s="24" t="s">
        <v>92</v>
      </c>
      <c r="Q258" s="24"/>
      <c r="R258" s="26" t="s">
        <v>1</v>
      </c>
      <c r="S258" s="24" t="s">
        <v>847</v>
      </c>
      <c r="T258" s="24" t="s">
        <v>847</v>
      </c>
      <c r="U258" s="24" t="s">
        <v>44</v>
      </c>
      <c r="V258" s="40" t="s">
        <v>44</v>
      </c>
      <c r="W258" s="24" t="s">
        <v>55</v>
      </c>
      <c r="X258" s="24">
        <v>2710193200</v>
      </c>
      <c r="Y258" s="14" t="s">
        <v>70</v>
      </c>
      <c r="Z258" s="24" t="str">
        <f t="shared" si="68"/>
        <v>001G5933</v>
      </c>
      <c r="AA258" s="24" t="str">
        <f t="shared" si="66"/>
        <v>002W21</v>
      </c>
      <c r="AB258" s="24" t="str">
        <f t="shared" si="67"/>
        <v>A1SN</v>
      </c>
      <c r="AC258" s="24" t="s">
        <v>848</v>
      </c>
      <c r="AD258" s="24" t="s">
        <v>713</v>
      </c>
      <c r="AE258" s="24" t="s">
        <v>842</v>
      </c>
      <c r="AF258" s="24" t="s">
        <v>275</v>
      </c>
      <c r="AG258" s="24" t="s">
        <v>110</v>
      </c>
      <c r="AH258" s="24" t="str">
        <f t="shared" si="69"/>
        <v>HELIX ULTRA ECT C2 5W30 GRANEL</v>
      </c>
      <c r="AI258" s="24" t="s">
        <v>6758</v>
      </c>
      <c r="AJ258" s="24" t="s">
        <v>6473</v>
      </c>
      <c r="AK258" s="24" t="s">
        <v>6800</v>
      </c>
    </row>
    <row r="259" spans="2:37" s="14" customFormat="1" ht="13" hidden="1" x14ac:dyDescent="0.35">
      <c r="B259" s="24">
        <v>41098809</v>
      </c>
      <c r="C259" s="24" t="str">
        <f t="shared" si="50"/>
        <v>809</v>
      </c>
      <c r="D259" s="24" t="s">
        <v>849</v>
      </c>
      <c r="E259" s="106">
        <v>41098801</v>
      </c>
      <c r="F259" s="24" t="s">
        <v>290</v>
      </c>
      <c r="G259" s="122">
        <f>IF(VLOOKUP(Tabela2[[#This Row],[SKU]],[10]Volume!$A:$E,5,0)&lt;0,0,VLOOKUP(Tabela2[[#This Row],[SKU]],[10]Volume!$A:$E,5,0))</f>
        <v>0</v>
      </c>
      <c r="H259" s="24" t="s">
        <v>46</v>
      </c>
      <c r="I259" s="24" t="s">
        <v>47</v>
      </c>
      <c r="J259" s="24" t="s">
        <v>48</v>
      </c>
      <c r="K259" s="24" t="s">
        <v>709</v>
      </c>
      <c r="L259" s="24" t="s">
        <v>65</v>
      </c>
      <c r="M259" s="24" t="s">
        <v>66</v>
      </c>
      <c r="N259" s="24" t="s">
        <v>67</v>
      </c>
      <c r="O259" s="48">
        <v>43215</v>
      </c>
      <c r="P259" s="24" t="s">
        <v>92</v>
      </c>
      <c r="Q259" s="24"/>
      <c r="R259" s="26" t="s">
        <v>1</v>
      </c>
      <c r="S259" s="24"/>
      <c r="T259" s="24" t="s">
        <v>850</v>
      </c>
      <c r="U259" s="24" t="s">
        <v>44</v>
      </c>
      <c r="V259" s="40" t="s">
        <v>44</v>
      </c>
      <c r="W259" s="24" t="s">
        <v>55</v>
      </c>
      <c r="X259" s="24">
        <v>2710193200</v>
      </c>
      <c r="Y259" s="14" t="s">
        <v>83</v>
      </c>
      <c r="Z259" s="24" t="str">
        <f t="shared" si="68"/>
        <v>001G5933</v>
      </c>
      <c r="AA259" s="24" t="str">
        <f t="shared" si="66"/>
        <v>002VSH</v>
      </c>
      <c r="AB259" s="24" t="str">
        <f t="shared" si="67"/>
        <v>A309</v>
      </c>
      <c r="AC259" s="24" t="s">
        <v>851</v>
      </c>
      <c r="AD259" s="24" t="s">
        <v>713</v>
      </c>
      <c r="AE259" s="24" t="s">
        <v>842</v>
      </c>
      <c r="AF259" s="24" t="s">
        <v>275</v>
      </c>
      <c r="AG259" s="24" t="s">
        <v>110</v>
      </c>
      <c r="AH259" s="24" t="str">
        <f t="shared" si="69"/>
        <v>HELIX ULTRA ECT C2 5W30 GRANEL</v>
      </c>
      <c r="AI259" s="24" t="s">
        <v>6758</v>
      </c>
      <c r="AJ259" s="24" t="s">
        <v>6473</v>
      </c>
      <c r="AK259" s="24" t="s">
        <v>6800</v>
      </c>
    </row>
    <row r="260" spans="2:37" s="14" customFormat="1" ht="13" hidden="1" x14ac:dyDescent="0.35">
      <c r="B260" s="24">
        <v>41071905</v>
      </c>
      <c r="C260" s="24" t="str">
        <f t="shared" si="50"/>
        <v>905</v>
      </c>
      <c r="D260" s="24" t="s">
        <v>852</v>
      </c>
      <c r="E260" s="106">
        <v>41071801</v>
      </c>
      <c r="F260" s="24" t="s">
        <v>853</v>
      </c>
      <c r="G260" s="122">
        <f>IF(VLOOKUP(Tabela2[[#This Row],[SKU]],[10]Volume!$A:$E,5,0)&lt;0,0,VLOOKUP(Tabela2[[#This Row],[SKU]],[10]Volume!$A:$E,5,0))</f>
        <v>0</v>
      </c>
      <c r="H260" s="24" t="s">
        <v>46</v>
      </c>
      <c r="I260" s="24" t="s">
        <v>735</v>
      </c>
      <c r="J260" s="24" t="s">
        <v>63</v>
      </c>
      <c r="K260" s="24" t="s">
        <v>709</v>
      </c>
      <c r="L260" s="24" t="s">
        <v>65</v>
      </c>
      <c r="M260" s="24" t="s">
        <v>66</v>
      </c>
      <c r="N260" s="24" t="s">
        <v>67</v>
      </c>
      <c r="O260" s="48">
        <v>45383</v>
      </c>
      <c r="P260" s="24" t="s">
        <v>92</v>
      </c>
      <c r="Q260" s="24"/>
      <c r="R260" s="26" t="s">
        <v>1</v>
      </c>
      <c r="S260" s="24"/>
      <c r="T260" s="24"/>
      <c r="U260" s="24" t="s">
        <v>44</v>
      </c>
      <c r="V260" s="24" t="s">
        <v>44</v>
      </c>
      <c r="W260" s="24" t="s">
        <v>55</v>
      </c>
      <c r="X260" s="24">
        <v>2710193200</v>
      </c>
      <c r="Y260" s="14" t="s">
        <v>70</v>
      </c>
      <c r="Z260" s="24" t="str">
        <f t="shared" si="68"/>
        <v>001F2651</v>
      </c>
      <c r="AA260" s="24" t="str">
        <f t="shared" si="66"/>
        <v>002W21</v>
      </c>
      <c r="AB260" s="24" t="str">
        <f t="shared" si="67"/>
        <v>A1SN</v>
      </c>
      <c r="AC260" s="24" t="s">
        <v>854</v>
      </c>
      <c r="AD260" s="24" t="s">
        <v>713</v>
      </c>
      <c r="AE260" s="24" t="s">
        <v>842</v>
      </c>
      <c r="AF260" s="24" t="s">
        <v>275</v>
      </c>
      <c r="AG260" s="24" t="s">
        <v>110</v>
      </c>
      <c r="AH260" s="24" t="str">
        <f t="shared" si="69"/>
        <v>HELIX ULTRA ECT C2/C3 0W30 GRANEL</v>
      </c>
      <c r="AI260" s="24" t="s">
        <v>6758</v>
      </c>
      <c r="AJ260" s="24" t="s">
        <v>6474</v>
      </c>
      <c r="AK260" s="24" t="s">
        <v>6799</v>
      </c>
    </row>
    <row r="261" spans="2:37" s="14" customFormat="1" ht="13" hidden="1" x14ac:dyDescent="0.35">
      <c r="B261" s="24">
        <v>41071909</v>
      </c>
      <c r="C261" s="24" t="str">
        <f t="shared" ref="C261:C322" si="70">RIGHT(B261,3)</f>
        <v>909</v>
      </c>
      <c r="D261" s="24" t="s">
        <v>855</v>
      </c>
      <c r="E261" s="106" t="s">
        <v>44</v>
      </c>
      <c r="F261" s="24" t="s">
        <v>45</v>
      </c>
      <c r="G261" s="122">
        <f>IF(VLOOKUP(Tabela2[[#This Row],[SKU]],[10]Volume!$A:$E,5,0)&lt;0,0,VLOOKUP(Tabela2[[#This Row],[SKU]],[10]Volume!$A:$E,5,0))</f>
        <v>23.441859154929571</v>
      </c>
      <c r="H261" s="24" t="s">
        <v>46</v>
      </c>
      <c r="I261" s="24" t="s">
        <v>62</v>
      </c>
      <c r="J261" s="24" t="s">
        <v>63</v>
      </c>
      <c r="K261" s="24" t="s">
        <v>709</v>
      </c>
      <c r="L261" s="24" t="s">
        <v>65</v>
      </c>
      <c r="M261" s="24" t="s">
        <v>51</v>
      </c>
      <c r="N261" s="24" t="s">
        <v>67</v>
      </c>
      <c r="O261" s="48">
        <v>42318</v>
      </c>
      <c r="P261" s="24" t="s">
        <v>92</v>
      </c>
      <c r="Q261" s="24"/>
      <c r="R261" s="28" t="s">
        <v>6</v>
      </c>
      <c r="S261" s="24" t="s">
        <v>132</v>
      </c>
      <c r="T261" s="24" t="s">
        <v>132</v>
      </c>
      <c r="U261" s="24">
        <v>41071905</v>
      </c>
      <c r="V261" s="40" t="s">
        <v>852</v>
      </c>
      <c r="W261" s="24" t="s">
        <v>329</v>
      </c>
      <c r="X261" s="24">
        <v>2710193200</v>
      </c>
      <c r="Y261" s="14" t="s">
        <v>56</v>
      </c>
      <c r="Z261" s="24" t="str">
        <f t="shared" si="68"/>
        <v>001F2651</v>
      </c>
      <c r="AA261" s="24" t="str">
        <f t="shared" si="66"/>
        <v>002W21</v>
      </c>
      <c r="AB261" s="24" t="str">
        <f t="shared" si="67"/>
        <v>A0Y0</v>
      </c>
      <c r="AC261" s="24" t="s">
        <v>856</v>
      </c>
      <c r="AD261" s="24" t="s">
        <v>713</v>
      </c>
      <c r="AE261" s="24" t="s">
        <v>842</v>
      </c>
      <c r="AF261" s="24" t="s">
        <v>275</v>
      </c>
      <c r="AG261" s="24" t="s">
        <v>110</v>
      </c>
      <c r="AH261" s="24" t="str">
        <f t="shared" si="69"/>
        <v>IMPORTADO</v>
      </c>
      <c r="AI261" s="24" t="s">
        <v>6758</v>
      </c>
      <c r="AJ261" s="24" t="s">
        <v>6474</v>
      </c>
      <c r="AK261" s="24" t="s">
        <v>6799</v>
      </c>
    </row>
    <row r="262" spans="2:37" s="14" customFormat="1" ht="13" hidden="1" x14ac:dyDescent="0.35">
      <c r="B262" s="24">
        <v>43615905</v>
      </c>
      <c r="C262" s="24" t="str">
        <f t="shared" si="70"/>
        <v>905</v>
      </c>
      <c r="D262" s="24" t="s">
        <v>857</v>
      </c>
      <c r="E262" s="106">
        <v>43615801</v>
      </c>
      <c r="F262" s="24" t="s">
        <v>858</v>
      </c>
      <c r="G262" s="122">
        <f>IF(VLOOKUP(Tabela2[[#This Row],[SKU]],[10]Volume!$A:$E,5,0)&lt;0,0,VLOOKUP(Tabela2[[#This Row],[SKU]],[10]Volume!$A:$E,5,0))</f>
        <v>0</v>
      </c>
      <c r="H262" s="24" t="s">
        <v>46</v>
      </c>
      <c r="I262" s="24" t="s">
        <v>62</v>
      </c>
      <c r="J262" s="24" t="s">
        <v>63</v>
      </c>
      <c r="K262" s="24" t="s">
        <v>709</v>
      </c>
      <c r="L262" s="24" t="s">
        <v>65</v>
      </c>
      <c r="M262" s="24" t="s">
        <v>66</v>
      </c>
      <c r="N262" s="24" t="s">
        <v>67</v>
      </c>
      <c r="O262" s="48">
        <v>45231</v>
      </c>
      <c r="P262" s="24" t="s">
        <v>53</v>
      </c>
      <c r="Q262" s="24"/>
      <c r="R262" s="26" t="s">
        <v>1</v>
      </c>
      <c r="S262" s="24" t="s">
        <v>859</v>
      </c>
      <c r="T262" s="24" t="s">
        <v>54</v>
      </c>
      <c r="U262" s="24" t="s">
        <v>44</v>
      </c>
      <c r="V262" s="40" t="s">
        <v>44</v>
      </c>
      <c r="W262" s="24" t="s">
        <v>55</v>
      </c>
      <c r="X262" s="24">
        <v>2710193200</v>
      </c>
      <c r="Y262" s="14" t="s">
        <v>70</v>
      </c>
      <c r="Z262" s="24" t="str">
        <f t="shared" si="68"/>
        <v>001J9529</v>
      </c>
      <c r="AA262" s="24" t="str">
        <f t="shared" si="66"/>
        <v>002W21</v>
      </c>
      <c r="AB262" s="24" t="str">
        <f t="shared" si="67"/>
        <v>A1SN</v>
      </c>
      <c r="AC262" s="24" t="s">
        <v>860</v>
      </c>
      <c r="AD262" s="24" t="s">
        <v>713</v>
      </c>
      <c r="AE262" s="24" t="s">
        <v>842</v>
      </c>
      <c r="AF262" s="24" t="s">
        <v>275</v>
      </c>
      <c r="AG262" s="24" t="s">
        <v>110</v>
      </c>
      <c r="AH262" s="24" t="str">
        <f t="shared" si="69"/>
        <v>HELIX ULTRA PRO AG 0W20 GF6A D1G3 GRANEL</v>
      </c>
      <c r="AI262" s="24" t="s">
        <v>6758</v>
      </c>
      <c r="AJ262" s="24" t="s">
        <v>6475</v>
      </c>
      <c r="AK262" s="24" t="s">
        <v>6808</v>
      </c>
    </row>
    <row r="263" spans="2:37" s="14" customFormat="1" ht="13" hidden="1" x14ac:dyDescent="0.35">
      <c r="B263" s="24">
        <v>43615809</v>
      </c>
      <c r="C263" s="24" t="str">
        <f t="shared" si="70"/>
        <v>809</v>
      </c>
      <c r="D263" s="24" t="s">
        <v>790</v>
      </c>
      <c r="E263" s="106">
        <v>43615801</v>
      </c>
      <c r="F263" s="24" t="s">
        <v>858</v>
      </c>
      <c r="G263" s="122">
        <f>IF(VLOOKUP(Tabela2[[#This Row],[SKU]],[10]Volume!$A:$E,5,0)&lt;0,0,VLOOKUP(Tabela2[[#This Row],[SKU]],[10]Volume!$A:$E,5,0))</f>
        <v>2298.6999999999998</v>
      </c>
      <c r="H263" s="24" t="s">
        <v>46</v>
      </c>
      <c r="I263" s="24" t="s">
        <v>47</v>
      </c>
      <c r="J263" s="24" t="s">
        <v>48</v>
      </c>
      <c r="K263" s="24" t="s">
        <v>709</v>
      </c>
      <c r="L263" s="24" t="s">
        <v>65</v>
      </c>
      <c r="M263" s="24" t="s">
        <v>66</v>
      </c>
      <c r="N263" s="24" t="s">
        <v>67</v>
      </c>
      <c r="O263" s="48">
        <v>45231</v>
      </c>
      <c r="P263" s="24" t="s">
        <v>53</v>
      </c>
      <c r="Q263" s="24"/>
      <c r="R263" s="26" t="s">
        <v>1</v>
      </c>
      <c r="S263" s="24" t="s">
        <v>132</v>
      </c>
      <c r="T263" s="24" t="s">
        <v>132</v>
      </c>
      <c r="U263" s="24" t="s">
        <v>44</v>
      </c>
      <c r="V263" s="40" t="s">
        <v>44</v>
      </c>
      <c r="W263" s="24" t="s">
        <v>55</v>
      </c>
      <c r="X263" s="24">
        <v>2710193200</v>
      </c>
      <c r="Y263" s="14" t="s">
        <v>70</v>
      </c>
      <c r="Z263" s="24" t="s">
        <v>861</v>
      </c>
      <c r="AA263" s="24" t="str">
        <f t="shared" si="66"/>
        <v>002VSH</v>
      </c>
      <c r="AB263" s="24" t="str">
        <f t="shared" si="67"/>
        <v>A309</v>
      </c>
      <c r="AC263" s="24" t="s">
        <v>862</v>
      </c>
      <c r="AD263" s="24" t="s">
        <v>713</v>
      </c>
      <c r="AE263" s="24" t="s">
        <v>842</v>
      </c>
      <c r="AF263" s="24" t="s">
        <v>275</v>
      </c>
      <c r="AG263" s="24" t="s">
        <v>110</v>
      </c>
      <c r="AH263" s="24"/>
      <c r="AI263" s="24" t="s">
        <v>6758</v>
      </c>
      <c r="AJ263" s="24" t="s">
        <v>6475</v>
      </c>
      <c r="AK263" s="24" t="s">
        <v>6808</v>
      </c>
    </row>
    <row r="264" spans="2:37" s="14" customFormat="1" ht="13" hidden="1" x14ac:dyDescent="0.35">
      <c r="B264" s="24">
        <v>41053905</v>
      </c>
      <c r="C264" s="24" t="str">
        <f t="shared" si="70"/>
        <v>905</v>
      </c>
      <c r="D264" s="24" t="s">
        <v>863</v>
      </c>
      <c r="E264" s="106">
        <v>41053801</v>
      </c>
      <c r="F264" s="24" t="s">
        <v>302</v>
      </c>
      <c r="G264" s="122">
        <f>IF(VLOOKUP(Tabela2[[#This Row],[SKU]],[10]Volume!$A:$E,5,0)&lt;0,0,VLOOKUP(Tabela2[[#This Row],[SKU]],[10]Volume!$A:$E,5,0))</f>
        <v>64428.035874439462</v>
      </c>
      <c r="H264" s="24" t="s">
        <v>46</v>
      </c>
      <c r="I264" s="24" t="s">
        <v>62</v>
      </c>
      <c r="J264" s="24" t="s">
        <v>63</v>
      </c>
      <c r="K264" s="24" t="s">
        <v>709</v>
      </c>
      <c r="L264" s="24" t="s">
        <v>65</v>
      </c>
      <c r="M264" s="24" t="s">
        <v>66</v>
      </c>
      <c r="N264" s="24" t="s">
        <v>67</v>
      </c>
      <c r="O264" s="48">
        <v>43739</v>
      </c>
      <c r="P264" s="24" t="s">
        <v>92</v>
      </c>
      <c r="Q264" s="24"/>
      <c r="R264" s="26" t="s">
        <v>1</v>
      </c>
      <c r="S264" s="24" t="s">
        <v>864</v>
      </c>
      <c r="T264" s="24" t="s">
        <v>864</v>
      </c>
      <c r="U264" s="24" t="s">
        <v>44</v>
      </c>
      <c r="V264" s="40" t="s">
        <v>44</v>
      </c>
      <c r="W264" s="24" t="s">
        <v>55</v>
      </c>
      <c r="X264" s="24">
        <v>2710193200</v>
      </c>
      <c r="Y264" s="14" t="s">
        <v>70</v>
      </c>
      <c r="Z264" s="24" t="str">
        <f>LEFT(AC264,8)</f>
        <v>001F6652</v>
      </c>
      <c r="AA264" s="24" t="str">
        <f t="shared" si="66"/>
        <v>002W21</v>
      </c>
      <c r="AB264" s="24" t="str">
        <f t="shared" si="67"/>
        <v>A1SN</v>
      </c>
      <c r="AC264" s="24" t="s">
        <v>865</v>
      </c>
      <c r="AD264" s="24" t="s">
        <v>713</v>
      </c>
      <c r="AE264" s="24" t="s">
        <v>842</v>
      </c>
      <c r="AF264" s="24" t="s">
        <v>275</v>
      </c>
      <c r="AG264" s="24" t="s">
        <v>110</v>
      </c>
      <c r="AH264" s="24" t="str">
        <f t="shared" ref="AH264:AH268" si="71">F264</f>
        <v>HELIX ULTRA PROF AV 5W40 GRANEL</v>
      </c>
      <c r="AI264" s="24" t="s">
        <v>6758</v>
      </c>
      <c r="AJ264" s="24" t="s">
        <v>6476</v>
      </c>
      <c r="AK264" s="24" t="s">
        <v>6805</v>
      </c>
    </row>
    <row r="265" spans="2:37" s="14" customFormat="1" ht="13" hidden="1" x14ac:dyDescent="0.35">
      <c r="B265" s="24">
        <v>41053809</v>
      </c>
      <c r="C265" s="24" t="str">
        <f t="shared" si="70"/>
        <v>809</v>
      </c>
      <c r="D265" s="24" t="s">
        <v>866</v>
      </c>
      <c r="E265" s="106">
        <v>41053801</v>
      </c>
      <c r="F265" s="24" t="s">
        <v>302</v>
      </c>
      <c r="G265" s="122">
        <f>IF(VLOOKUP(Tabela2[[#This Row],[SKU]],[10]Volume!$A:$E,5,0)&lt;0,0,VLOOKUP(Tabela2[[#This Row],[SKU]],[10]Volume!$A:$E,5,0))</f>
        <v>58094.418181818182</v>
      </c>
      <c r="H265" s="24" t="s">
        <v>46</v>
      </c>
      <c r="I265" s="24" t="s">
        <v>47</v>
      </c>
      <c r="J265" s="24" t="s">
        <v>48</v>
      </c>
      <c r="K265" s="24" t="s">
        <v>709</v>
      </c>
      <c r="L265" s="24" t="s">
        <v>65</v>
      </c>
      <c r="M265" s="24" t="s">
        <v>66</v>
      </c>
      <c r="N265" s="24" t="s">
        <v>67</v>
      </c>
      <c r="O265" s="48">
        <v>43739</v>
      </c>
      <c r="P265" s="24" t="s">
        <v>92</v>
      </c>
      <c r="Q265" s="24"/>
      <c r="R265" s="26" t="s">
        <v>1</v>
      </c>
      <c r="S265" s="24"/>
      <c r="T265" s="24" t="s">
        <v>867</v>
      </c>
      <c r="U265" s="24" t="s">
        <v>44</v>
      </c>
      <c r="V265" s="40" t="s">
        <v>44</v>
      </c>
      <c r="W265" s="24" t="s">
        <v>55</v>
      </c>
      <c r="X265" s="24">
        <v>2710193200</v>
      </c>
      <c r="Y265" s="14" t="s">
        <v>83</v>
      </c>
      <c r="Z265" s="24" t="str">
        <f>LEFT(AC265,8)</f>
        <v>001F6652</v>
      </c>
      <c r="AA265" s="24" t="str">
        <f t="shared" si="66"/>
        <v>002VSH</v>
      </c>
      <c r="AB265" s="24" t="str">
        <f t="shared" si="67"/>
        <v>A309</v>
      </c>
      <c r="AC265" s="24" t="s">
        <v>868</v>
      </c>
      <c r="AD265" s="24" t="s">
        <v>713</v>
      </c>
      <c r="AE265" s="24" t="s">
        <v>842</v>
      </c>
      <c r="AF265" s="24" t="s">
        <v>275</v>
      </c>
      <c r="AG265" s="24" t="s">
        <v>110</v>
      </c>
      <c r="AH265" s="24" t="str">
        <f t="shared" si="71"/>
        <v>HELIX ULTRA PROF AV 5W40 GRANEL</v>
      </c>
      <c r="AI265" s="24" t="s">
        <v>6758</v>
      </c>
      <c r="AJ265" s="24" t="s">
        <v>6476</v>
      </c>
      <c r="AK265" s="24" t="s">
        <v>6805</v>
      </c>
    </row>
    <row r="266" spans="2:37" s="14" customFormat="1" ht="12.75" hidden="1" customHeight="1" x14ac:dyDescent="0.35">
      <c r="B266" s="24">
        <v>43609809</v>
      </c>
      <c r="C266" s="24" t="str">
        <f t="shared" si="70"/>
        <v>809</v>
      </c>
      <c r="D266" s="24" t="s">
        <v>869</v>
      </c>
      <c r="E266" s="106">
        <v>43609801</v>
      </c>
      <c r="F266" s="24" t="s">
        <v>870</v>
      </c>
      <c r="G266" s="122">
        <f>IF(VLOOKUP(Tabela2[[#This Row],[SKU]],[10]Volume!$A:$E,5,0)&lt;0,0,VLOOKUP(Tabela2[[#This Row],[SKU]],[10]Volume!$A:$E,5,0))</f>
        <v>2298.6999999999998</v>
      </c>
      <c r="H266" s="24" t="s">
        <v>46</v>
      </c>
      <c r="I266" s="24" t="s">
        <v>47</v>
      </c>
      <c r="J266" s="24" t="s">
        <v>48</v>
      </c>
      <c r="K266" s="24" t="s">
        <v>709</v>
      </c>
      <c r="L266" s="24" t="s">
        <v>65</v>
      </c>
      <c r="M266" s="24" t="s">
        <v>66</v>
      </c>
      <c r="N266" s="24" t="s">
        <v>67</v>
      </c>
      <c r="O266" s="48">
        <v>42314</v>
      </c>
      <c r="P266" s="24" t="s">
        <v>92</v>
      </c>
      <c r="Q266" s="24"/>
      <c r="R266" s="28" t="s">
        <v>6</v>
      </c>
      <c r="S266" s="24"/>
      <c r="T266" s="24" t="s">
        <v>871</v>
      </c>
      <c r="U266" s="24" t="s">
        <v>44</v>
      </c>
      <c r="V266" s="40" t="s">
        <v>44</v>
      </c>
      <c r="W266" s="24" t="s">
        <v>55</v>
      </c>
      <c r="X266" s="24">
        <v>2710193200</v>
      </c>
      <c r="Y266" s="14" t="s">
        <v>83</v>
      </c>
      <c r="Z266" s="24" t="s">
        <v>872</v>
      </c>
      <c r="AA266" s="24" t="s">
        <v>360</v>
      </c>
      <c r="AB266" s="24" t="s">
        <v>88</v>
      </c>
      <c r="AC266" s="24" t="s">
        <v>873</v>
      </c>
      <c r="AD266" s="24" t="s">
        <v>713</v>
      </c>
      <c r="AE266" s="24" t="s">
        <v>842</v>
      </c>
      <c r="AF266" s="24" t="s">
        <v>275</v>
      </c>
      <c r="AG266" s="24" t="s">
        <v>110</v>
      </c>
      <c r="AH266" s="24" t="str">
        <f t="shared" si="71"/>
        <v>HELIX ULTRA SN 5W20 SN GF5 GRANEL</v>
      </c>
      <c r="AI266" s="24" t="s">
        <v>6758</v>
      </c>
      <c r="AJ266" s="24" t="s">
        <v>6477</v>
      </c>
      <c r="AK266" s="24" t="s">
        <v>6814</v>
      </c>
    </row>
    <row r="267" spans="2:37" s="14" customFormat="1" ht="13" hidden="1" x14ac:dyDescent="0.35">
      <c r="B267" s="24">
        <v>43614905</v>
      </c>
      <c r="C267" s="24" t="str">
        <f t="shared" si="70"/>
        <v>905</v>
      </c>
      <c r="D267" s="24" t="s">
        <v>878</v>
      </c>
      <c r="E267" s="106">
        <v>43614801</v>
      </c>
      <c r="F267" s="94" t="s">
        <v>879</v>
      </c>
      <c r="G267" s="122">
        <f>IF(VLOOKUP(Tabela2[[#This Row],[SKU]],[10]Volume!$A:$E,5,0)&lt;0,0,VLOOKUP(Tabela2[[#This Row],[SKU]],[10]Volume!$A:$E,5,0))</f>
        <v>14828.197309417041</v>
      </c>
      <c r="H267" s="24" t="s">
        <v>46</v>
      </c>
      <c r="I267" s="24" t="s">
        <v>735</v>
      </c>
      <c r="J267" s="24" t="s">
        <v>63</v>
      </c>
      <c r="K267" s="24" t="s">
        <v>709</v>
      </c>
      <c r="L267" s="24" t="s">
        <v>65</v>
      </c>
      <c r="M267" s="24" t="s">
        <v>66</v>
      </c>
      <c r="N267" s="24" t="s">
        <v>67</v>
      </c>
      <c r="O267" s="48">
        <v>45505</v>
      </c>
      <c r="P267" s="24" t="s">
        <v>92</v>
      </c>
      <c r="Q267" s="24"/>
      <c r="R267" s="26" t="s">
        <v>1</v>
      </c>
      <c r="S267" s="24"/>
      <c r="T267" s="24"/>
      <c r="U267" s="24" t="s">
        <v>44</v>
      </c>
      <c r="V267" s="40" t="s">
        <v>44</v>
      </c>
      <c r="W267" s="24" t="s">
        <v>55</v>
      </c>
      <c r="X267" s="24">
        <v>2710193200</v>
      </c>
      <c r="Y267" s="14" t="s">
        <v>70</v>
      </c>
      <c r="Z267" s="24" t="s">
        <v>880</v>
      </c>
      <c r="AA267" s="24" t="str">
        <f t="shared" ref="AA267:AA311" si="72">LEFT(RIGHT(AC267,10),6)</f>
        <v>002W21</v>
      </c>
      <c r="AB267" s="24" t="str">
        <f t="shared" ref="AB267:AB311" si="73">RIGHT(AC267,4)</f>
        <v>A1SN</v>
      </c>
      <c r="AC267" s="24" t="s">
        <v>881</v>
      </c>
      <c r="AD267" s="24" t="s">
        <v>713</v>
      </c>
      <c r="AE267" s="24" t="s">
        <v>842</v>
      </c>
      <c r="AF267" s="24" t="s">
        <v>275</v>
      </c>
      <c r="AG267" s="24" t="s">
        <v>110</v>
      </c>
      <c r="AH267" s="24" t="str">
        <f t="shared" si="71"/>
        <v>Helix Ultra SP 5W30 GF6A D1G3 GRANEL</v>
      </c>
      <c r="AI267" s="24" t="s">
        <v>6758</v>
      </c>
      <c r="AJ267" s="24" t="s">
        <v>6479</v>
      </c>
      <c r="AK267" s="24" t="s">
        <v>6800</v>
      </c>
    </row>
    <row r="268" spans="2:37" s="14" customFormat="1" ht="13" hidden="1" x14ac:dyDescent="0.35">
      <c r="B268" s="24">
        <v>40147905</v>
      </c>
      <c r="C268" s="24" t="str">
        <f t="shared" si="70"/>
        <v>905</v>
      </c>
      <c r="D268" s="24" t="s">
        <v>882</v>
      </c>
      <c r="E268" s="106">
        <v>40147801</v>
      </c>
      <c r="F268" s="24" t="s">
        <v>883</v>
      </c>
      <c r="G268" s="122">
        <f>IF(VLOOKUP(Tabela2[[#This Row],[SKU]],[10]Volume!$A:$E,5,0)&lt;0,0,VLOOKUP(Tabela2[[#This Row],[SKU]],[10]Volume!$A:$E,5,0))</f>
        <v>1841.4887892376682</v>
      </c>
      <c r="H268" s="24" t="s">
        <v>46</v>
      </c>
      <c r="I268" s="24" t="s">
        <v>62</v>
      </c>
      <c r="J268" s="24" t="s">
        <v>63</v>
      </c>
      <c r="K268" s="24" t="s">
        <v>119</v>
      </c>
      <c r="L268" s="24" t="s">
        <v>884</v>
      </c>
      <c r="M268" s="24" t="s">
        <v>66</v>
      </c>
      <c r="N268" s="24" t="s">
        <v>52</v>
      </c>
      <c r="O268" s="48">
        <v>44250</v>
      </c>
      <c r="P268" s="24" t="s">
        <v>53</v>
      </c>
      <c r="Q268" s="24"/>
      <c r="R268" s="26" t="s">
        <v>1</v>
      </c>
      <c r="S268" s="24" t="s">
        <v>132</v>
      </c>
      <c r="T268" s="24" t="s">
        <v>132</v>
      </c>
      <c r="U268" s="24" t="s">
        <v>44</v>
      </c>
      <c r="V268" s="40" t="s">
        <v>44</v>
      </c>
      <c r="W268" s="24" t="s">
        <v>55</v>
      </c>
      <c r="X268" s="24">
        <v>2710193200</v>
      </c>
      <c r="Y268" s="14" t="s">
        <v>70</v>
      </c>
      <c r="Z268" s="24" t="str">
        <f t="shared" ref="Z268:Z311" si="74">LEFT(AC268,8)</f>
        <v>001I3993</v>
      </c>
      <c r="AA268" s="24" t="str">
        <f t="shared" si="72"/>
        <v>002W1Z</v>
      </c>
      <c r="AB268" s="24" t="str">
        <f t="shared" si="73"/>
        <v>A1PU</v>
      </c>
      <c r="AC268" s="24" t="s">
        <v>885</v>
      </c>
      <c r="AD268" s="24" t="s">
        <v>886</v>
      </c>
      <c r="AE268" s="24" t="s">
        <v>884</v>
      </c>
      <c r="AF268" s="24" t="s">
        <v>77</v>
      </c>
      <c r="AG268" s="24" t="s">
        <v>96</v>
      </c>
      <c r="AH268" s="24" t="str">
        <f t="shared" si="71"/>
        <v>HONDA GPO 4T SEMISYN 10W30 GRANEL</v>
      </c>
      <c r="AI268" s="24" t="s">
        <v>3016</v>
      </c>
      <c r="AJ268" s="24" t="s">
        <v>6730</v>
      </c>
      <c r="AK268" s="24" t="s">
        <v>6806</v>
      </c>
    </row>
    <row r="269" spans="2:37" s="14" customFormat="1" ht="13" hidden="1" x14ac:dyDescent="0.35">
      <c r="B269" s="24">
        <v>40147829</v>
      </c>
      <c r="C269" s="24" t="str">
        <f t="shared" si="70"/>
        <v>829</v>
      </c>
      <c r="D269" s="24" t="s">
        <v>6907</v>
      </c>
      <c r="E269" s="106">
        <v>40147801</v>
      </c>
      <c r="F269" s="24" t="s">
        <v>883</v>
      </c>
      <c r="G269" s="122">
        <f>IF(VLOOKUP(Tabela2[[#This Row],[SKU]],[10]Volume!$A:$E,5,0)&lt;0,0,VLOOKUP(Tabela2[[#This Row],[SKU]],[10]Volume!$A:$E,5,0))</f>
        <v>0</v>
      </c>
      <c r="H269" s="24" t="s">
        <v>46</v>
      </c>
      <c r="I269" s="24" t="s">
        <v>6939</v>
      </c>
      <c r="J269" s="24" t="s">
        <v>3046</v>
      </c>
      <c r="K269" s="24" t="s">
        <v>119</v>
      </c>
      <c r="L269" s="24" t="s">
        <v>884</v>
      </c>
      <c r="M269" s="24" t="s">
        <v>66</v>
      </c>
      <c r="N269" s="24" t="s">
        <v>52</v>
      </c>
      <c r="O269" s="48"/>
      <c r="P269" s="24" t="s">
        <v>53</v>
      </c>
      <c r="Q269" s="25"/>
      <c r="R269" s="108" t="s">
        <v>3</v>
      </c>
      <c r="S269" s="24"/>
      <c r="T269" s="24"/>
      <c r="U269" s="24">
        <v>40147905</v>
      </c>
      <c r="V269" s="24" t="s">
        <v>882</v>
      </c>
      <c r="W269" s="24" t="s">
        <v>329</v>
      </c>
      <c r="X269" s="24">
        <v>2710193200</v>
      </c>
      <c r="Y269" s="14" t="s">
        <v>70</v>
      </c>
      <c r="Z269" s="24" t="str">
        <f t="shared" si="74"/>
        <v>001I3993</v>
      </c>
      <c r="AA269" s="24" t="str">
        <f t="shared" si="72"/>
        <v>002W1Z</v>
      </c>
      <c r="AB269" s="24" t="str">
        <f t="shared" si="73"/>
        <v>A1PU</v>
      </c>
      <c r="AC269" s="24" t="s">
        <v>885</v>
      </c>
      <c r="AD269" s="24" t="s">
        <v>886</v>
      </c>
      <c r="AE269" s="24" t="s">
        <v>884</v>
      </c>
      <c r="AF269" s="24" t="s">
        <v>77</v>
      </c>
      <c r="AG269" s="24" t="s">
        <v>96</v>
      </c>
      <c r="AH269" s="94"/>
      <c r="AI269" s="24" t="s">
        <v>3016</v>
      </c>
      <c r="AJ269" s="24" t="s">
        <v>6730</v>
      </c>
      <c r="AK269" s="24" t="s">
        <v>6806</v>
      </c>
    </row>
    <row r="270" spans="2:37" s="14" customFormat="1" ht="13" hidden="1" x14ac:dyDescent="0.35">
      <c r="B270" s="24">
        <v>40147809</v>
      </c>
      <c r="C270" s="24" t="str">
        <f t="shared" si="70"/>
        <v>809</v>
      </c>
      <c r="D270" s="24" t="s">
        <v>6859</v>
      </c>
      <c r="E270" s="106">
        <v>40147801</v>
      </c>
      <c r="F270" s="24" t="s">
        <v>883</v>
      </c>
      <c r="G270" s="122">
        <f>IF(VLOOKUP(Tabela2[[#This Row],[SKU]],[10]Volume!$A:$E,5,0)&lt;0,0,VLOOKUP(Tabela2[[#This Row],[SKU]],[10]Volume!$A:$E,5,0))</f>
        <v>0</v>
      </c>
      <c r="H270" s="24" t="s">
        <v>46</v>
      </c>
      <c r="I270" s="24" t="s">
        <v>47</v>
      </c>
      <c r="J270" s="24" t="s">
        <v>48</v>
      </c>
      <c r="K270" s="24" t="s">
        <v>119</v>
      </c>
      <c r="L270" s="24" t="s">
        <v>884</v>
      </c>
      <c r="M270" s="24" t="s">
        <v>66</v>
      </c>
      <c r="N270" s="24" t="s">
        <v>52</v>
      </c>
      <c r="O270" s="48">
        <v>45536</v>
      </c>
      <c r="P270" s="24" t="s">
        <v>53</v>
      </c>
      <c r="Q270" s="24"/>
      <c r="R270" s="26" t="s">
        <v>1</v>
      </c>
      <c r="S270" s="24"/>
      <c r="T270" s="24"/>
      <c r="U270" s="24" t="s">
        <v>44</v>
      </c>
      <c r="V270" s="24" t="s">
        <v>44</v>
      </c>
      <c r="W270" s="24" t="s">
        <v>55</v>
      </c>
      <c r="X270" s="24">
        <v>2710193200</v>
      </c>
      <c r="Y270" s="14" t="s">
        <v>70</v>
      </c>
      <c r="Z270" s="24" t="str">
        <f t="shared" si="74"/>
        <v>001I3993</v>
      </c>
      <c r="AA270" s="24" t="str">
        <f t="shared" si="72"/>
        <v>002VID</v>
      </c>
      <c r="AB270" s="24" t="str">
        <f t="shared" si="73"/>
        <v>A309</v>
      </c>
      <c r="AC270" s="24" t="s">
        <v>6860</v>
      </c>
      <c r="AD270" s="24" t="s">
        <v>886</v>
      </c>
      <c r="AE270" s="24" t="s">
        <v>884</v>
      </c>
      <c r="AF270" s="24" t="s">
        <v>77</v>
      </c>
      <c r="AG270" s="24" t="s">
        <v>96</v>
      </c>
      <c r="AH270" s="24"/>
      <c r="AI270" s="24" t="s">
        <v>3016</v>
      </c>
      <c r="AJ270" s="24" t="s">
        <v>6730</v>
      </c>
      <c r="AK270" s="24" t="s">
        <v>6806</v>
      </c>
    </row>
    <row r="271" spans="2:37" s="14" customFormat="1" ht="13" hidden="1" x14ac:dyDescent="0.35">
      <c r="B271" s="24">
        <v>90952801</v>
      </c>
      <c r="C271" s="24" t="str">
        <f t="shared" si="70"/>
        <v>801</v>
      </c>
      <c r="D271" s="24" t="s">
        <v>2535</v>
      </c>
      <c r="E271" s="24">
        <v>90952801</v>
      </c>
      <c r="F271" s="24" t="s">
        <v>2535</v>
      </c>
      <c r="G271" s="122">
        <f>IF(VLOOKUP(Tabela2[[#This Row],[SKU]],[10]Volume!$A:$E,5,0)&lt;0,0,VLOOKUP(Tabela2[[#This Row],[SKU]],[10]Volume!$A:$E,5,0))</f>
        <v>0</v>
      </c>
      <c r="H271" s="24" t="s">
        <v>2524</v>
      </c>
      <c r="I271" s="24" t="s">
        <v>79</v>
      </c>
      <c r="J271" s="24" t="s">
        <v>79</v>
      </c>
      <c r="K271" s="24" t="s">
        <v>2525</v>
      </c>
      <c r="L271" s="24" t="s">
        <v>65</v>
      </c>
      <c r="M271" s="24" t="s">
        <v>54</v>
      </c>
      <c r="N271" s="24" t="s">
        <v>67</v>
      </c>
      <c r="O271" s="48"/>
      <c r="P271" s="24" t="s">
        <v>54</v>
      </c>
      <c r="Q271" s="25"/>
      <c r="R271" s="26" t="s">
        <v>1</v>
      </c>
      <c r="S271" s="24"/>
      <c r="T271" s="24"/>
      <c r="U271" s="24"/>
      <c r="V271" s="40"/>
      <c r="W271" s="24"/>
      <c r="X271" s="24"/>
      <c r="Z271" s="24" t="str">
        <f t="shared" si="74"/>
        <v/>
      </c>
      <c r="AA271" s="24" t="str">
        <f t="shared" si="72"/>
        <v/>
      </c>
      <c r="AB271" s="24" t="str">
        <f t="shared" si="73"/>
        <v/>
      </c>
      <c r="AC271" s="24"/>
      <c r="AD271" s="24" t="s">
        <v>6351</v>
      </c>
      <c r="AE271" s="24" t="s">
        <v>44</v>
      </c>
      <c r="AF271" s="24" t="s">
        <v>44</v>
      </c>
      <c r="AG271" s="24" t="s">
        <v>2543</v>
      </c>
      <c r="AH271" s="24" t="str">
        <f t="shared" ref="AH271:AH279" si="75">F271</f>
        <v>HVI 120 PULAU BUKOM - Óleo Básico</v>
      </c>
      <c r="AI271" s="24" t="s">
        <v>3016</v>
      </c>
      <c r="AJ271" s="24" t="s">
        <v>44</v>
      </c>
      <c r="AK271" s="24" t="s">
        <v>44</v>
      </c>
    </row>
    <row r="272" spans="2:37" s="14" customFormat="1" ht="13" hidden="1" x14ac:dyDescent="0.35">
      <c r="B272" s="24">
        <v>49067855</v>
      </c>
      <c r="C272" s="24" t="str">
        <f t="shared" si="70"/>
        <v>855</v>
      </c>
      <c r="D272" s="24" t="s">
        <v>887</v>
      </c>
      <c r="E272" s="106">
        <v>49067801</v>
      </c>
      <c r="F272" s="24" t="s">
        <v>888</v>
      </c>
      <c r="G272" s="122">
        <f>IF(VLOOKUP(Tabela2[[#This Row],[SKU]],[10]Volume!$A:$E,5,0)&lt;0,0,VLOOKUP(Tabela2[[#This Row],[SKU]],[10]Volume!$A:$E,5,0))</f>
        <v>31960.558139534882</v>
      </c>
      <c r="H272" s="24" t="s">
        <v>46</v>
      </c>
      <c r="I272" s="24" t="s">
        <v>163</v>
      </c>
      <c r="J272" s="24" t="s">
        <v>164</v>
      </c>
      <c r="K272" s="24" t="s">
        <v>145</v>
      </c>
      <c r="L272" s="24" t="s">
        <v>65</v>
      </c>
      <c r="M272" s="24" t="s">
        <v>66</v>
      </c>
      <c r="N272" s="24" t="s">
        <v>67</v>
      </c>
      <c r="O272" s="48">
        <v>42619</v>
      </c>
      <c r="P272" s="24" t="s">
        <v>53</v>
      </c>
      <c r="Q272" s="24"/>
      <c r="R272" s="26" t="s">
        <v>1</v>
      </c>
      <c r="S272" s="24"/>
      <c r="T272" s="24" t="s">
        <v>889</v>
      </c>
      <c r="U272" s="24" t="s">
        <v>44</v>
      </c>
      <c r="V272" s="40" t="s">
        <v>44</v>
      </c>
      <c r="W272" s="24" t="s">
        <v>55</v>
      </c>
      <c r="X272" s="24">
        <v>2710193200</v>
      </c>
      <c r="Y272" s="14" t="s">
        <v>70</v>
      </c>
      <c r="Z272" s="24" t="str">
        <f t="shared" si="74"/>
        <v>001D7741</v>
      </c>
      <c r="AA272" s="24" t="str">
        <f t="shared" si="72"/>
        <v>002VWL</v>
      </c>
      <c r="AB272" s="24" t="str">
        <f t="shared" si="73"/>
        <v>A309</v>
      </c>
      <c r="AC272" s="24" t="s">
        <v>890</v>
      </c>
      <c r="AD272" s="24" t="s">
        <v>891</v>
      </c>
      <c r="AE272" s="24" t="s">
        <v>892</v>
      </c>
      <c r="AF272" s="24" t="s">
        <v>417</v>
      </c>
      <c r="AG272" s="24" t="s">
        <v>78</v>
      </c>
      <c r="AH272" s="24" t="str">
        <f t="shared" si="75"/>
        <v>HYDRAULIC S1 M 68 GRANEL</v>
      </c>
      <c r="AI272" s="24" t="s">
        <v>3016</v>
      </c>
      <c r="AJ272" s="24" t="s">
        <v>892</v>
      </c>
      <c r="AK272" s="24" t="s">
        <v>3016</v>
      </c>
    </row>
    <row r="273" spans="2:37" s="14" customFormat="1" ht="13" hidden="1" x14ac:dyDescent="0.35">
      <c r="B273" s="24">
        <v>49067801</v>
      </c>
      <c r="C273" s="24" t="str">
        <f t="shared" si="70"/>
        <v>801</v>
      </c>
      <c r="D273" s="24" t="s">
        <v>888</v>
      </c>
      <c r="E273" s="106">
        <v>49067801</v>
      </c>
      <c r="F273" s="24" t="s">
        <v>888</v>
      </c>
      <c r="G273" s="122">
        <f>IF(VLOOKUP(Tabela2[[#This Row],[SKU]],[10]Volume!$A:$E,5,0)&lt;0,0,VLOOKUP(Tabela2[[#This Row],[SKU]],[10]Volume!$A:$E,5,0))</f>
        <v>8011.3092618750006</v>
      </c>
      <c r="H273" s="24" t="s">
        <v>46</v>
      </c>
      <c r="I273" s="24" t="s">
        <v>79</v>
      </c>
      <c r="J273" s="24" t="s">
        <v>79</v>
      </c>
      <c r="K273" s="24" t="s">
        <v>145</v>
      </c>
      <c r="L273" s="24" t="s">
        <v>65</v>
      </c>
      <c r="M273" s="24" t="s">
        <v>66</v>
      </c>
      <c r="N273" s="24" t="s">
        <v>67</v>
      </c>
      <c r="O273" s="48">
        <v>42590</v>
      </c>
      <c r="P273" s="24" t="s">
        <v>53</v>
      </c>
      <c r="Q273" s="24"/>
      <c r="R273" s="26" t="s">
        <v>1</v>
      </c>
      <c r="S273" s="24" t="s">
        <v>44</v>
      </c>
      <c r="T273" s="24" t="s">
        <v>54</v>
      </c>
      <c r="U273" s="24" t="s">
        <v>44</v>
      </c>
      <c r="V273" s="40" t="s">
        <v>44</v>
      </c>
      <c r="W273" s="24" t="s">
        <v>55</v>
      </c>
      <c r="X273" s="24">
        <v>2710193200</v>
      </c>
      <c r="Y273" s="14" t="s">
        <v>44</v>
      </c>
      <c r="Z273" s="24" t="str">
        <f t="shared" si="74"/>
        <v>001D7741</v>
      </c>
      <c r="AA273" s="24" t="str">
        <f t="shared" si="72"/>
        <v>001176</v>
      </c>
      <c r="AB273" s="24" t="str">
        <f t="shared" si="73"/>
        <v>A03Q</v>
      </c>
      <c r="AC273" s="24" t="s">
        <v>893</v>
      </c>
      <c r="AD273" s="24" t="s">
        <v>891</v>
      </c>
      <c r="AE273" s="24" t="s">
        <v>892</v>
      </c>
      <c r="AF273" s="24" t="s">
        <v>417</v>
      </c>
      <c r="AG273" s="24" t="s">
        <v>78</v>
      </c>
      <c r="AH273" s="24" t="str">
        <f t="shared" si="75"/>
        <v>HYDRAULIC S1 M 68 GRANEL</v>
      </c>
      <c r="AI273" s="24" t="s">
        <v>3016</v>
      </c>
      <c r="AJ273" s="24" t="s">
        <v>892</v>
      </c>
      <c r="AK273" s="24" t="s">
        <v>3016</v>
      </c>
    </row>
    <row r="274" spans="2:37" s="14" customFormat="1" ht="13" hidden="1" x14ac:dyDescent="0.35">
      <c r="B274" s="24">
        <v>49067809</v>
      </c>
      <c r="C274" s="24" t="str">
        <f t="shared" si="70"/>
        <v>809</v>
      </c>
      <c r="D274" s="24" t="s">
        <v>894</v>
      </c>
      <c r="E274" s="106">
        <v>49067801</v>
      </c>
      <c r="F274" s="24" t="s">
        <v>888</v>
      </c>
      <c r="G274" s="122">
        <f>IF(VLOOKUP(Tabela2[[#This Row],[SKU]],[10]Volume!$A:$E,5,0)&lt;0,0,VLOOKUP(Tabela2[[#This Row],[SKU]],[10]Volume!$A:$E,5,0))</f>
        <v>6896.0999999999995</v>
      </c>
      <c r="H274" s="24" t="s">
        <v>46</v>
      </c>
      <c r="I274" s="24" t="s">
        <v>47</v>
      </c>
      <c r="J274" s="24" t="s">
        <v>48</v>
      </c>
      <c r="K274" s="24" t="s">
        <v>145</v>
      </c>
      <c r="L274" s="24" t="s">
        <v>65</v>
      </c>
      <c r="M274" s="24" t="s">
        <v>66</v>
      </c>
      <c r="N274" s="24" t="s">
        <v>67</v>
      </c>
      <c r="O274" s="48">
        <v>42590</v>
      </c>
      <c r="P274" s="24" t="s">
        <v>53</v>
      </c>
      <c r="Q274" s="24"/>
      <c r="R274" s="26" t="s">
        <v>1</v>
      </c>
      <c r="S274" s="24"/>
      <c r="T274" s="24" t="s">
        <v>895</v>
      </c>
      <c r="U274" s="24" t="s">
        <v>44</v>
      </c>
      <c r="V274" s="40" t="s">
        <v>44</v>
      </c>
      <c r="W274" s="24" t="s">
        <v>55</v>
      </c>
      <c r="X274" s="24">
        <v>2710193200</v>
      </c>
      <c r="Y274" s="14" t="s">
        <v>83</v>
      </c>
      <c r="Z274" s="24" t="str">
        <f t="shared" si="74"/>
        <v>001D7741</v>
      </c>
      <c r="AA274" s="24" t="str">
        <f t="shared" si="72"/>
        <v>002VSH</v>
      </c>
      <c r="AB274" s="24" t="str">
        <f t="shared" si="73"/>
        <v>A309</v>
      </c>
      <c r="AC274" s="24" t="s">
        <v>896</v>
      </c>
      <c r="AD274" s="24" t="s">
        <v>891</v>
      </c>
      <c r="AE274" s="24" t="s">
        <v>892</v>
      </c>
      <c r="AF274" s="24" t="s">
        <v>417</v>
      </c>
      <c r="AG274" s="24" t="s">
        <v>78</v>
      </c>
      <c r="AH274" s="24" t="str">
        <f t="shared" si="75"/>
        <v>HYDRAULIC S1 M 68 GRANEL</v>
      </c>
      <c r="AI274" s="24" t="s">
        <v>3016</v>
      </c>
      <c r="AJ274" s="24" t="s">
        <v>892</v>
      </c>
      <c r="AK274" s="24" t="s">
        <v>3016</v>
      </c>
    </row>
    <row r="275" spans="2:37" s="14" customFormat="1" ht="12.75" hidden="1" customHeight="1" x14ac:dyDescent="0.35">
      <c r="B275" s="24">
        <v>49067967</v>
      </c>
      <c r="C275" s="24" t="str">
        <f t="shared" si="70"/>
        <v>967</v>
      </c>
      <c r="D275" s="24" t="s">
        <v>897</v>
      </c>
      <c r="E275" s="106">
        <v>49067801</v>
      </c>
      <c r="F275" s="24" t="s">
        <v>888</v>
      </c>
      <c r="G275" s="122">
        <f>IF(VLOOKUP(Tabela2[[#This Row],[SKU]],[10]Volume!$A:$E,5,0)&lt;0,0,VLOOKUP(Tabela2[[#This Row],[SKU]],[10]Volume!$A:$E,5,0))</f>
        <v>9000</v>
      </c>
      <c r="H275" s="24" t="s">
        <v>46</v>
      </c>
      <c r="I275" s="24" t="s">
        <v>151</v>
      </c>
      <c r="J275" s="24" t="s">
        <v>86</v>
      </c>
      <c r="K275" s="24" t="s">
        <v>145</v>
      </c>
      <c r="L275" s="24" t="s">
        <v>65</v>
      </c>
      <c r="M275" s="24" t="s">
        <v>66</v>
      </c>
      <c r="N275" s="24" t="s">
        <v>67</v>
      </c>
      <c r="O275" s="48">
        <v>42590</v>
      </c>
      <c r="P275" s="24" t="s">
        <v>53</v>
      </c>
      <c r="Q275" s="24"/>
      <c r="R275" s="26" t="s">
        <v>1</v>
      </c>
      <c r="S275" s="24"/>
      <c r="T275" s="24" t="s">
        <v>898</v>
      </c>
      <c r="U275" s="24" t="s">
        <v>44</v>
      </c>
      <c r="V275" s="40" t="s">
        <v>44</v>
      </c>
      <c r="W275" s="24" t="s">
        <v>55</v>
      </c>
      <c r="X275" s="24">
        <v>2710193200</v>
      </c>
      <c r="Y275" s="14" t="s">
        <v>83</v>
      </c>
      <c r="Z275" s="24" t="str">
        <f t="shared" si="74"/>
        <v>001D7741</v>
      </c>
      <c r="AA275" s="24" t="str">
        <f t="shared" si="72"/>
        <v>002VJW</v>
      </c>
      <c r="AB275" s="24" t="str">
        <f t="shared" si="73"/>
        <v>A309</v>
      </c>
      <c r="AC275" s="24" t="s">
        <v>899</v>
      </c>
      <c r="AD275" s="24" t="s">
        <v>891</v>
      </c>
      <c r="AE275" s="24" t="s">
        <v>892</v>
      </c>
      <c r="AF275" s="24" t="s">
        <v>417</v>
      </c>
      <c r="AG275" s="24" t="s">
        <v>78</v>
      </c>
      <c r="AH275" s="24" t="str">
        <f t="shared" si="75"/>
        <v>HYDRAULIC S1 M 68 GRANEL</v>
      </c>
      <c r="AI275" s="24" t="s">
        <v>3016</v>
      </c>
      <c r="AJ275" s="24" t="s">
        <v>892</v>
      </c>
      <c r="AK275" s="24" t="s">
        <v>3016</v>
      </c>
    </row>
    <row r="276" spans="2:37" s="14" customFormat="1" ht="13" hidden="1" x14ac:dyDescent="0.35">
      <c r="B276" s="24">
        <v>91069801</v>
      </c>
      <c r="C276" s="24" t="str">
        <f t="shared" si="70"/>
        <v>801</v>
      </c>
      <c r="D276" s="24" t="s">
        <v>2539</v>
      </c>
      <c r="E276" s="24">
        <v>91069801</v>
      </c>
      <c r="F276" s="24" t="s">
        <v>2539</v>
      </c>
      <c r="G276" s="122">
        <f>IF(VLOOKUP(Tabela2[[#This Row],[SKU]],[10]Volume!$A:$E,5,0)&lt;0,0,VLOOKUP(Tabela2[[#This Row],[SKU]],[10]Volume!$A:$E,5,0))</f>
        <v>9993.8553449999999</v>
      </c>
      <c r="H276" s="24" t="s">
        <v>2524</v>
      </c>
      <c r="I276" s="24" t="s">
        <v>79</v>
      </c>
      <c r="J276" s="24" t="s">
        <v>79</v>
      </c>
      <c r="K276" s="24" t="s">
        <v>2525</v>
      </c>
      <c r="L276" s="24" t="s">
        <v>65</v>
      </c>
      <c r="M276" s="24" t="s">
        <v>54</v>
      </c>
      <c r="N276" s="24" t="s">
        <v>67</v>
      </c>
      <c r="O276" s="48"/>
      <c r="P276" s="24" t="s">
        <v>54</v>
      </c>
      <c r="Q276" s="25"/>
      <c r="R276" s="26" t="s">
        <v>1</v>
      </c>
      <c r="S276" s="24"/>
      <c r="T276" s="24"/>
      <c r="U276" s="24"/>
      <c r="V276" s="40"/>
      <c r="W276" s="24"/>
      <c r="X276" s="24"/>
      <c r="Z276" s="24" t="str">
        <f t="shared" si="74"/>
        <v/>
      </c>
      <c r="AA276" s="24" t="str">
        <f t="shared" si="72"/>
        <v/>
      </c>
      <c r="AB276" s="24" t="str">
        <f t="shared" si="73"/>
        <v/>
      </c>
      <c r="AC276" s="24"/>
      <c r="AD276" s="24" t="s">
        <v>6351</v>
      </c>
      <c r="AE276" s="24" t="s">
        <v>44</v>
      </c>
      <c r="AF276" s="24" t="s">
        <v>44</v>
      </c>
      <c r="AG276" s="24" t="s">
        <v>3016</v>
      </c>
      <c r="AH276" s="24" t="str">
        <f t="shared" si="75"/>
        <v xml:space="preserve">HYGOLD 60 </v>
      </c>
      <c r="AI276" s="24" t="s">
        <v>3016</v>
      </c>
      <c r="AJ276" s="24" t="s">
        <v>44</v>
      </c>
      <c r="AK276" s="24" t="s">
        <v>44</v>
      </c>
    </row>
    <row r="277" spans="2:37" s="14" customFormat="1" ht="13" hidden="1" x14ac:dyDescent="0.35">
      <c r="B277" s="24">
        <v>90066801</v>
      </c>
      <c r="C277" s="24" t="str">
        <f t="shared" si="70"/>
        <v>801</v>
      </c>
      <c r="D277" s="24" t="s">
        <v>2540</v>
      </c>
      <c r="E277" s="24">
        <v>90066801</v>
      </c>
      <c r="F277" s="24" t="s">
        <v>2540</v>
      </c>
      <c r="G277" s="122">
        <f>IF(VLOOKUP(Tabela2[[#This Row],[SKU]],[10]Volume!$A:$E,5,0)&lt;0,0,VLOOKUP(Tabela2[[#This Row],[SKU]],[10]Volume!$A:$E,5,0))</f>
        <v>8349.3781312499996</v>
      </c>
      <c r="H277" s="24" t="s">
        <v>2524</v>
      </c>
      <c r="I277" s="24" t="s">
        <v>79</v>
      </c>
      <c r="J277" s="24" t="s">
        <v>79</v>
      </c>
      <c r="K277" s="24" t="s">
        <v>2525</v>
      </c>
      <c r="L277" s="24" t="s">
        <v>65</v>
      </c>
      <c r="M277" s="24" t="s">
        <v>54</v>
      </c>
      <c r="N277" s="24" t="s">
        <v>67</v>
      </c>
      <c r="O277" s="48"/>
      <c r="P277" s="24" t="s">
        <v>54</v>
      </c>
      <c r="Q277" s="25"/>
      <c r="R277" s="26" t="s">
        <v>1</v>
      </c>
      <c r="S277" s="24"/>
      <c r="T277" s="24"/>
      <c r="U277" s="24"/>
      <c r="V277" s="40"/>
      <c r="W277" s="24"/>
      <c r="X277" s="24"/>
      <c r="Z277" s="24" t="str">
        <f t="shared" si="74"/>
        <v/>
      </c>
      <c r="AA277" s="24" t="str">
        <f t="shared" si="72"/>
        <v/>
      </c>
      <c r="AB277" s="24" t="str">
        <f t="shared" si="73"/>
        <v/>
      </c>
      <c r="AC277" s="24"/>
      <c r="AD277" s="24" t="s">
        <v>6351</v>
      </c>
      <c r="AE277" s="24" t="s">
        <v>44</v>
      </c>
      <c r="AF277" s="24" t="s">
        <v>44</v>
      </c>
      <c r="AG277" s="24" t="s">
        <v>3016</v>
      </c>
      <c r="AH277" s="24" t="str">
        <f t="shared" si="75"/>
        <v>HYGOLD 750 GRANEL</v>
      </c>
      <c r="AI277" s="24" t="s">
        <v>3016</v>
      </c>
      <c r="AJ277" s="24" t="s">
        <v>44</v>
      </c>
      <c r="AK277" s="24" t="s">
        <v>44</v>
      </c>
    </row>
    <row r="278" spans="2:37" s="14" customFormat="1" ht="13" hidden="1" x14ac:dyDescent="0.35">
      <c r="B278" s="24">
        <v>44950801</v>
      </c>
      <c r="C278" s="24" t="str">
        <f t="shared" si="70"/>
        <v>801</v>
      </c>
      <c r="D278" s="24" t="s">
        <v>900</v>
      </c>
      <c r="E278" s="106">
        <v>44950801</v>
      </c>
      <c r="F278" s="24" t="s">
        <v>900</v>
      </c>
      <c r="G278" s="122">
        <f>IF(VLOOKUP(Tabela2[[#This Row],[SKU]],[10]Volume!$A:$E,5,0)&lt;0,0,VLOOKUP(Tabela2[[#This Row],[SKU]],[10]Volume!$A:$E,5,0))</f>
        <v>464.97093749999999</v>
      </c>
      <c r="H278" s="24" t="s">
        <v>46</v>
      </c>
      <c r="I278" s="24" t="s">
        <v>79</v>
      </c>
      <c r="J278" s="24" t="s">
        <v>79</v>
      </c>
      <c r="K278" s="24" t="s">
        <v>49</v>
      </c>
      <c r="L278" s="24" t="s">
        <v>305</v>
      </c>
      <c r="M278" s="24" t="s">
        <v>66</v>
      </c>
      <c r="N278" s="24" t="s">
        <v>52</v>
      </c>
      <c r="O278" s="48">
        <v>44624</v>
      </c>
      <c r="P278" s="24" t="s">
        <v>92</v>
      </c>
      <c r="Q278" s="24"/>
      <c r="R278" s="26" t="s">
        <v>1</v>
      </c>
      <c r="S278" s="24" t="s">
        <v>44</v>
      </c>
      <c r="T278" s="24" t="s">
        <v>54</v>
      </c>
      <c r="U278" s="24" t="s">
        <v>44</v>
      </c>
      <c r="V278" s="40" t="s">
        <v>44</v>
      </c>
      <c r="W278" s="24" t="s">
        <v>55</v>
      </c>
      <c r="X278" s="24">
        <v>2710193200</v>
      </c>
      <c r="Y278" s="14" t="s">
        <v>44</v>
      </c>
      <c r="Z278" s="24" t="str">
        <f t="shared" si="74"/>
        <v>001J2439</v>
      </c>
      <c r="AA278" s="24" t="str">
        <f t="shared" si="72"/>
        <v>001176</v>
      </c>
      <c r="AB278" s="24" t="str">
        <f t="shared" si="73"/>
        <v>A03Q</v>
      </c>
      <c r="AC278" s="24" t="s">
        <v>901</v>
      </c>
      <c r="AD278" s="24" t="s">
        <v>49</v>
      </c>
      <c r="AE278" s="24" t="s">
        <v>902</v>
      </c>
      <c r="AF278" s="24" t="s">
        <v>275</v>
      </c>
      <c r="AG278" s="24" t="s">
        <v>110</v>
      </c>
      <c r="AH278" s="24" t="str">
        <f t="shared" si="75"/>
        <v>HYUNDAI FULL SYNT MOTOR OIL 0W-20 GRANEL</v>
      </c>
      <c r="AI278" s="24" t="s">
        <v>3016</v>
      </c>
      <c r="AJ278" s="24" t="s">
        <v>6480</v>
      </c>
      <c r="AK278" s="24" t="s">
        <v>6808</v>
      </c>
    </row>
    <row r="279" spans="2:37" s="14" customFormat="1" ht="12.75" hidden="1" customHeight="1" x14ac:dyDescent="0.35">
      <c r="B279" s="24">
        <v>44442905</v>
      </c>
      <c r="C279" s="24" t="str">
        <f t="shared" si="70"/>
        <v>905</v>
      </c>
      <c r="D279" s="24" t="s">
        <v>907</v>
      </c>
      <c r="E279" s="106">
        <v>44442801</v>
      </c>
      <c r="F279" s="24" t="s">
        <v>910</v>
      </c>
      <c r="G279" s="122">
        <f>IF(VLOOKUP(Tabela2[[#This Row],[SKU]],[10]Volume!$A:$E,5,0)&lt;0,0,VLOOKUP(Tabela2[[#This Row],[SKU]],[10]Volume!$A:$E,5,0))</f>
        <v>312.93273542600895</v>
      </c>
      <c r="H279" s="24" t="s">
        <v>46</v>
      </c>
      <c r="I279" s="24" t="s">
        <v>62</v>
      </c>
      <c r="J279" s="24" t="s">
        <v>63</v>
      </c>
      <c r="K279" s="24" t="s">
        <v>49</v>
      </c>
      <c r="L279" s="24" t="s">
        <v>906</v>
      </c>
      <c r="M279" s="24" t="s">
        <v>66</v>
      </c>
      <c r="N279" s="24" t="s">
        <v>52</v>
      </c>
      <c r="O279" s="48">
        <v>44743</v>
      </c>
      <c r="P279" s="24" t="s">
        <v>53</v>
      </c>
      <c r="Q279" s="24"/>
      <c r="R279" s="26" t="s">
        <v>1</v>
      </c>
      <c r="S279" s="24" t="s">
        <v>132</v>
      </c>
      <c r="T279" s="24" t="s">
        <v>132</v>
      </c>
      <c r="U279" s="24" t="s">
        <v>44</v>
      </c>
      <c r="V279" s="40" t="s">
        <v>44</v>
      </c>
      <c r="W279" s="24" t="s">
        <v>55</v>
      </c>
      <c r="X279" s="24">
        <v>2710193200</v>
      </c>
      <c r="Y279" s="14" t="s">
        <v>70</v>
      </c>
      <c r="Z279" s="24" t="str">
        <f t="shared" si="74"/>
        <v>001D5418</v>
      </c>
      <c r="AA279" s="24" t="str">
        <f t="shared" si="72"/>
        <v>002W20</v>
      </c>
      <c r="AB279" s="24" t="str">
        <f t="shared" si="73"/>
        <v>A435</v>
      </c>
      <c r="AC279" s="24" t="s">
        <v>911</v>
      </c>
      <c r="AD279" s="24" t="s">
        <v>906</v>
      </c>
      <c r="AE279" s="24" t="s">
        <v>909</v>
      </c>
      <c r="AF279" s="24" t="s">
        <v>175</v>
      </c>
      <c r="AG279" s="24" t="s">
        <v>78</v>
      </c>
      <c r="AH279" s="24" t="str">
        <f t="shared" si="75"/>
        <v>JD BREAK IN PLUS GRANEL</v>
      </c>
      <c r="AI279" s="24" t="s">
        <v>3016</v>
      </c>
      <c r="AJ279" s="24" t="s">
        <v>6482</v>
      </c>
      <c r="AK279" s="24" t="s">
        <v>3016</v>
      </c>
    </row>
    <row r="280" spans="2:37" s="14" customFormat="1" ht="13" hidden="1" x14ac:dyDescent="0.35">
      <c r="B280" s="24">
        <v>44442829</v>
      </c>
      <c r="C280" s="24" t="str">
        <f t="shared" si="70"/>
        <v>829</v>
      </c>
      <c r="D280" s="24" t="s">
        <v>6908</v>
      </c>
      <c r="E280" s="106">
        <v>44442801</v>
      </c>
      <c r="F280" s="24" t="s">
        <v>910</v>
      </c>
      <c r="G280" s="122">
        <f>IF(VLOOKUP(Tabela2[[#This Row],[SKU]],[10]Volume!$A:$E,5,0)&lt;0,0,VLOOKUP(Tabela2[[#This Row],[SKU]],[10]Volume!$A:$E,5,0))</f>
        <v>0</v>
      </c>
      <c r="H280" s="24" t="s">
        <v>46</v>
      </c>
      <c r="I280" s="24" t="s">
        <v>6939</v>
      </c>
      <c r="J280" s="24" t="s">
        <v>3046</v>
      </c>
      <c r="K280" s="24" t="s">
        <v>49</v>
      </c>
      <c r="L280" s="24" t="s">
        <v>906</v>
      </c>
      <c r="M280" s="24" t="s">
        <v>66</v>
      </c>
      <c r="N280" s="24" t="s">
        <v>52</v>
      </c>
      <c r="O280" s="48"/>
      <c r="P280" s="24" t="s">
        <v>53</v>
      </c>
      <c r="Q280" s="25"/>
      <c r="R280" s="108" t="s">
        <v>3</v>
      </c>
      <c r="S280" s="24"/>
      <c r="T280" s="24"/>
      <c r="U280" s="24">
        <v>44442905</v>
      </c>
      <c r="V280" s="24" t="s">
        <v>907</v>
      </c>
      <c r="W280" s="24" t="s">
        <v>329</v>
      </c>
      <c r="X280" s="24">
        <v>2710193200</v>
      </c>
      <c r="Y280" s="14" t="s">
        <v>70</v>
      </c>
      <c r="Z280" s="24" t="str">
        <f t="shared" si="74"/>
        <v>001D5418</v>
      </c>
      <c r="AA280" s="24" t="str">
        <f t="shared" si="72"/>
        <v>002W20</v>
      </c>
      <c r="AB280" s="24" t="str">
        <f t="shared" si="73"/>
        <v>A435</v>
      </c>
      <c r="AC280" s="24" t="s">
        <v>911</v>
      </c>
      <c r="AD280" s="24" t="s">
        <v>906</v>
      </c>
      <c r="AE280" s="24" t="s">
        <v>909</v>
      </c>
      <c r="AF280" s="24" t="s">
        <v>175</v>
      </c>
      <c r="AG280" s="24" t="s">
        <v>78</v>
      </c>
      <c r="AH280" s="94"/>
      <c r="AI280" s="24" t="s">
        <v>3016</v>
      </c>
      <c r="AJ280" s="24" t="s">
        <v>6482</v>
      </c>
      <c r="AK280" s="24" t="s">
        <v>3016</v>
      </c>
    </row>
    <row r="281" spans="2:37" s="14" customFormat="1" ht="13" hidden="1" x14ac:dyDescent="0.35">
      <c r="B281" s="24">
        <v>44442809</v>
      </c>
      <c r="C281" s="24" t="str">
        <f t="shared" si="70"/>
        <v>809</v>
      </c>
      <c r="D281" s="24" t="s">
        <v>912</v>
      </c>
      <c r="E281" s="106">
        <v>44442801</v>
      </c>
      <c r="F281" s="24" t="s">
        <v>910</v>
      </c>
      <c r="G281" s="122">
        <f>IF(VLOOKUP(Tabela2[[#This Row],[SKU]],[10]Volume!$A:$E,5,0)&lt;0,0,VLOOKUP(Tabela2[[#This Row],[SKU]],[10]Volume!$A:$E,5,0))</f>
        <v>20688.3</v>
      </c>
      <c r="H281" s="24" t="s">
        <v>46</v>
      </c>
      <c r="I281" s="24" t="s">
        <v>47</v>
      </c>
      <c r="J281" s="24" t="s">
        <v>48</v>
      </c>
      <c r="K281" s="24" t="s">
        <v>49</v>
      </c>
      <c r="L281" s="24" t="s">
        <v>906</v>
      </c>
      <c r="M281" s="24" t="s">
        <v>66</v>
      </c>
      <c r="N281" s="24" t="s">
        <v>52</v>
      </c>
      <c r="O281" s="48">
        <v>44743</v>
      </c>
      <c r="P281" s="24" t="s">
        <v>53</v>
      </c>
      <c r="Q281" s="24"/>
      <c r="R281" s="26" t="s">
        <v>1</v>
      </c>
      <c r="S281" s="24" t="s">
        <v>132</v>
      </c>
      <c r="T281" s="24" t="s">
        <v>132</v>
      </c>
      <c r="U281" s="24" t="s">
        <v>44</v>
      </c>
      <c r="V281" s="40" t="s">
        <v>44</v>
      </c>
      <c r="W281" s="24" t="s">
        <v>55</v>
      </c>
      <c r="X281" s="24">
        <v>2710193200</v>
      </c>
      <c r="Y281" s="14" t="s">
        <v>70</v>
      </c>
      <c r="Z281" s="24" t="str">
        <f t="shared" si="74"/>
        <v>001D5418</v>
      </c>
      <c r="AA281" s="24" t="str">
        <f t="shared" si="72"/>
        <v>002VID</v>
      </c>
      <c r="AB281" s="24" t="str">
        <f t="shared" si="73"/>
        <v>A435</v>
      </c>
      <c r="AC281" s="24" t="s">
        <v>913</v>
      </c>
      <c r="AD281" s="24" t="s">
        <v>906</v>
      </c>
      <c r="AE281" s="24" t="s">
        <v>914</v>
      </c>
      <c r="AF281" s="24" t="s">
        <v>175</v>
      </c>
      <c r="AG281" s="24" t="s">
        <v>78</v>
      </c>
      <c r="AH281" s="24" t="str">
        <f t="shared" ref="AH281:AH297" si="76">F281</f>
        <v>JD BREAK IN PLUS GRANEL</v>
      </c>
      <c r="AI281" s="24" t="s">
        <v>3016</v>
      </c>
      <c r="AJ281" s="24" t="s">
        <v>6482</v>
      </c>
      <c r="AK281" s="24" t="s">
        <v>3016</v>
      </c>
    </row>
    <row r="282" spans="2:37" s="14" customFormat="1" ht="13" hidden="1" x14ac:dyDescent="0.35">
      <c r="B282" s="24">
        <v>43201905</v>
      </c>
      <c r="C282" s="24" t="str">
        <f t="shared" si="70"/>
        <v>905</v>
      </c>
      <c r="D282" s="24" t="s">
        <v>903</v>
      </c>
      <c r="E282" s="106">
        <v>43201801</v>
      </c>
      <c r="F282" s="24" t="s">
        <v>904</v>
      </c>
      <c r="G282" s="122">
        <f>IF(VLOOKUP(Tabela2[[#This Row],[SKU]],[10]Volume!$A:$E,5,0)&lt;0,0,VLOOKUP(Tabela2[[#This Row],[SKU]],[10]Volume!$A:$E,5,0))</f>
        <v>1709.0941704035874</v>
      </c>
      <c r="H282" s="24" t="s">
        <v>46</v>
      </c>
      <c r="I282" s="24" t="s">
        <v>62</v>
      </c>
      <c r="J282" s="24" t="s">
        <v>63</v>
      </c>
      <c r="K282" s="24" t="s">
        <v>49</v>
      </c>
      <c r="L282" s="24" t="s">
        <v>906</v>
      </c>
      <c r="M282" s="24" t="s">
        <v>66</v>
      </c>
      <c r="N282" s="24" t="s">
        <v>52</v>
      </c>
      <c r="O282" s="48">
        <v>42653</v>
      </c>
      <c r="P282" s="24" t="s">
        <v>53</v>
      </c>
      <c r="Q282" s="24"/>
      <c r="R282" s="28" t="s">
        <v>6</v>
      </c>
      <c r="S282" s="24"/>
      <c r="T282" s="24"/>
      <c r="U282" s="24">
        <v>44442905</v>
      </c>
      <c r="V282" s="40" t="s">
        <v>907</v>
      </c>
      <c r="W282" s="24" t="s">
        <v>329</v>
      </c>
      <c r="X282" s="24">
        <v>2710193200</v>
      </c>
      <c r="Y282" s="14" t="s">
        <v>56</v>
      </c>
      <c r="Z282" s="24" t="str">
        <f t="shared" si="74"/>
        <v>001L3559</v>
      </c>
      <c r="AA282" s="24" t="str">
        <f t="shared" si="72"/>
        <v>002W20</v>
      </c>
      <c r="AB282" s="24" t="str">
        <f t="shared" si="73"/>
        <v>A435</v>
      </c>
      <c r="AC282" s="24" t="s">
        <v>908</v>
      </c>
      <c r="AD282" s="24" t="s">
        <v>906</v>
      </c>
      <c r="AE282" s="24" t="s">
        <v>909</v>
      </c>
      <c r="AF282" s="24" t="s">
        <v>175</v>
      </c>
      <c r="AG282" s="24" t="s">
        <v>78</v>
      </c>
      <c r="AH282" s="24" t="str">
        <f t="shared" si="76"/>
        <v>JD BREAK-IN OIL GRANEL</v>
      </c>
      <c r="AI282" s="24" t="s">
        <v>3016</v>
      </c>
      <c r="AJ282" s="24" t="s">
        <v>6481</v>
      </c>
      <c r="AK282" s="24" t="s">
        <v>3016</v>
      </c>
    </row>
    <row r="283" spans="2:37" s="14" customFormat="1" ht="13" hidden="1" x14ac:dyDescent="0.35">
      <c r="B283" s="24">
        <v>52424807</v>
      </c>
      <c r="C283" s="24" t="str">
        <f t="shared" si="70"/>
        <v>807</v>
      </c>
      <c r="D283" s="24" t="s">
        <v>915</v>
      </c>
      <c r="E283" s="106" t="s">
        <v>44</v>
      </c>
      <c r="F283" s="24" t="s">
        <v>45</v>
      </c>
      <c r="G283" s="122">
        <f>IF(VLOOKUP(Tabela2[[#This Row],[SKU]],[10]Volume!$A:$E,5,0)&lt;0,0,VLOOKUP(Tabela2[[#This Row],[SKU]],[10]Volume!$A:$E,5,0))</f>
        <v>352.11173913043478</v>
      </c>
      <c r="H283" s="24" t="s">
        <v>216</v>
      </c>
      <c r="I283" s="24" t="s">
        <v>431</v>
      </c>
      <c r="J283" s="24" t="s">
        <v>48</v>
      </c>
      <c r="K283" s="24" t="s">
        <v>49</v>
      </c>
      <c r="L283" s="24" t="s">
        <v>906</v>
      </c>
      <c r="M283" s="24" t="s">
        <v>51</v>
      </c>
      <c r="N283" s="24" t="s">
        <v>52</v>
      </c>
      <c r="O283" s="48">
        <v>44044</v>
      </c>
      <c r="P283" s="24" t="s">
        <v>53</v>
      </c>
      <c r="Q283" s="24"/>
      <c r="R283" s="26" t="s">
        <v>1</v>
      </c>
      <c r="S283" s="24" t="s">
        <v>916</v>
      </c>
      <c r="T283" s="24" t="s">
        <v>54</v>
      </c>
      <c r="U283" s="24" t="s">
        <v>44</v>
      </c>
      <c r="V283" s="40" t="s">
        <v>44</v>
      </c>
      <c r="W283" s="24" t="s">
        <v>55</v>
      </c>
      <c r="X283" s="24">
        <v>2710199900</v>
      </c>
      <c r="Y283" s="14" t="s">
        <v>56</v>
      </c>
      <c r="Z283" s="24" t="str">
        <f t="shared" si="74"/>
        <v>001A9857</v>
      </c>
      <c r="AA283" s="24" t="str">
        <f t="shared" si="72"/>
        <v>002XMY</v>
      </c>
      <c r="AB283" s="24" t="str">
        <f t="shared" si="73"/>
        <v>A253</v>
      </c>
      <c r="AC283" s="24" t="s">
        <v>917</v>
      </c>
      <c r="AD283" s="24" t="s">
        <v>906</v>
      </c>
      <c r="AE283" s="24" t="s">
        <v>918</v>
      </c>
      <c r="AF283" s="24" t="s">
        <v>216</v>
      </c>
      <c r="AG283" s="24" t="s">
        <v>221</v>
      </c>
      <c r="AH283" s="24" t="str">
        <f t="shared" si="76"/>
        <v>IMPORTADO</v>
      </c>
      <c r="AI283" s="24" t="s">
        <v>3016</v>
      </c>
      <c r="AJ283" s="24" t="s">
        <v>6483</v>
      </c>
      <c r="AK283" s="24" t="s">
        <v>3016</v>
      </c>
    </row>
    <row r="284" spans="2:37" s="14" customFormat="1" ht="13" hidden="1" x14ac:dyDescent="0.35">
      <c r="B284" s="24">
        <v>49946909</v>
      </c>
      <c r="C284" s="24" t="str">
        <f t="shared" si="70"/>
        <v>909</v>
      </c>
      <c r="D284" s="24" t="s">
        <v>919</v>
      </c>
      <c r="E284" s="106" t="s">
        <v>44</v>
      </c>
      <c r="F284" s="24" t="s">
        <v>45</v>
      </c>
      <c r="G284" s="122">
        <f>IF(VLOOKUP(Tabela2[[#This Row],[SKU]],[10]Volume!$A:$E,5,0)&lt;0,0,VLOOKUP(Tabela2[[#This Row],[SKU]],[10]Volume!$A:$E,5,0))</f>
        <v>0</v>
      </c>
      <c r="H284" s="24" t="s">
        <v>46</v>
      </c>
      <c r="I284" s="24" t="s">
        <v>62</v>
      </c>
      <c r="J284" s="24" t="s">
        <v>63</v>
      </c>
      <c r="K284" s="24" t="s">
        <v>49</v>
      </c>
      <c r="L284" s="24" t="s">
        <v>906</v>
      </c>
      <c r="M284" s="24" t="s">
        <v>51</v>
      </c>
      <c r="N284" s="24" t="s">
        <v>52</v>
      </c>
      <c r="O284" s="48">
        <v>44589</v>
      </c>
      <c r="P284" s="24" t="s">
        <v>53</v>
      </c>
      <c r="Q284" s="24"/>
      <c r="R284" s="26" t="s">
        <v>1</v>
      </c>
      <c r="S284" s="24" t="s">
        <v>132</v>
      </c>
      <c r="T284" s="24" t="s">
        <v>132</v>
      </c>
      <c r="U284" s="24" t="s">
        <v>44</v>
      </c>
      <c r="V284" s="40" t="s">
        <v>44</v>
      </c>
      <c r="W284" s="24" t="s">
        <v>55</v>
      </c>
      <c r="X284" s="24">
        <v>3403190000</v>
      </c>
      <c r="Y284" s="14" t="s">
        <v>56</v>
      </c>
      <c r="Z284" s="24" t="str">
        <f t="shared" si="74"/>
        <v>001I7198</v>
      </c>
      <c r="AA284" s="24" t="str">
        <f t="shared" si="72"/>
        <v>002XSZ</v>
      </c>
      <c r="AB284" s="24" t="str">
        <f t="shared" si="73"/>
        <v>A770</v>
      </c>
      <c r="AC284" s="24" t="s">
        <v>920</v>
      </c>
      <c r="AD284" s="24" t="s">
        <v>906</v>
      </c>
      <c r="AE284" s="24" t="s">
        <v>921</v>
      </c>
      <c r="AF284" s="24" t="s">
        <v>3016</v>
      </c>
      <c r="AG284" s="24" t="s">
        <v>110</v>
      </c>
      <c r="AH284" s="24" t="str">
        <f t="shared" si="76"/>
        <v>IMPORTADO</v>
      </c>
      <c r="AI284" s="24" t="s">
        <v>3016</v>
      </c>
      <c r="AJ284" s="24" t="s">
        <v>6484</v>
      </c>
      <c r="AK284" s="24" t="s">
        <v>6815</v>
      </c>
    </row>
    <row r="285" spans="2:37" s="14" customFormat="1" ht="13" hidden="1" x14ac:dyDescent="0.35">
      <c r="B285" s="24">
        <v>43208855</v>
      </c>
      <c r="C285" s="24" t="str">
        <f t="shared" si="70"/>
        <v>855</v>
      </c>
      <c r="D285" s="24" t="s">
        <v>922</v>
      </c>
      <c r="E285" s="106">
        <v>45390801</v>
      </c>
      <c r="F285" s="24" t="s">
        <v>923</v>
      </c>
      <c r="G285" s="122">
        <f>IF(VLOOKUP(Tabela2[[#This Row],[SKU]],[10]Volume!$A:$E,5,0)&lt;0,0,VLOOKUP(Tabela2[[#This Row],[SKU]],[10]Volume!$A:$E,5,0))</f>
        <v>0</v>
      </c>
      <c r="H285" s="24" t="s">
        <v>46</v>
      </c>
      <c r="I285" s="24" t="s">
        <v>163</v>
      </c>
      <c r="J285" s="24" t="s">
        <v>164</v>
      </c>
      <c r="K285" s="24" t="s">
        <v>49</v>
      </c>
      <c r="L285" s="24" t="s">
        <v>906</v>
      </c>
      <c r="M285" s="24" t="s">
        <v>66</v>
      </c>
      <c r="N285" s="24" t="s">
        <v>52</v>
      </c>
      <c r="O285" s="48">
        <v>41452</v>
      </c>
      <c r="P285" s="24" t="s">
        <v>53</v>
      </c>
      <c r="Q285" s="24"/>
      <c r="R285" s="26" t="s">
        <v>1</v>
      </c>
      <c r="S285" s="24" t="s">
        <v>924</v>
      </c>
      <c r="T285" s="24" t="s">
        <v>54</v>
      </c>
      <c r="U285" s="24" t="s">
        <v>44</v>
      </c>
      <c r="V285" s="40" t="s">
        <v>44</v>
      </c>
      <c r="W285" s="24" t="s">
        <v>55</v>
      </c>
      <c r="X285" s="24">
        <v>2710193200</v>
      </c>
      <c r="Y285" s="14" t="s">
        <v>70</v>
      </c>
      <c r="Z285" s="24" t="str">
        <f t="shared" si="74"/>
        <v>001B2185</v>
      </c>
      <c r="AA285" s="24" t="str">
        <f t="shared" si="72"/>
        <v>002VPM</v>
      </c>
      <c r="AB285" s="24" t="str">
        <f t="shared" si="73"/>
        <v>A435</v>
      </c>
      <c r="AC285" s="24" t="s">
        <v>925</v>
      </c>
      <c r="AD285" s="24" t="s">
        <v>906</v>
      </c>
      <c r="AE285" s="24" t="s">
        <v>926</v>
      </c>
      <c r="AF285" s="24" t="s">
        <v>369</v>
      </c>
      <c r="AG285" s="24" t="s">
        <v>78</v>
      </c>
      <c r="AH285" s="24" t="str">
        <f t="shared" si="76"/>
        <v>SPIRAX S4 AX 85W140 GRANEL</v>
      </c>
      <c r="AI285" s="24" t="s">
        <v>3016</v>
      </c>
      <c r="AJ285" s="24" t="s">
        <v>6485</v>
      </c>
      <c r="AK285" s="24" t="s">
        <v>6801</v>
      </c>
    </row>
    <row r="286" spans="2:37" s="14" customFormat="1" ht="13" hidden="1" x14ac:dyDescent="0.35">
      <c r="B286" s="24">
        <v>43208809</v>
      </c>
      <c r="C286" s="24" t="str">
        <f t="shared" si="70"/>
        <v>809</v>
      </c>
      <c r="D286" s="24" t="s">
        <v>927</v>
      </c>
      <c r="E286" s="106">
        <v>45390801</v>
      </c>
      <c r="F286" s="24" t="s">
        <v>923</v>
      </c>
      <c r="G286" s="122">
        <f>IF(VLOOKUP(Tabela2[[#This Row],[SKU]],[10]Volume!$A:$E,5,0)&lt;0,0,VLOOKUP(Tabela2[[#This Row],[SKU]],[10]Volume!$A:$E,5,0))</f>
        <v>0</v>
      </c>
      <c r="H286" s="24" t="s">
        <v>46</v>
      </c>
      <c r="I286" s="24" t="s">
        <v>47</v>
      </c>
      <c r="J286" s="24" t="s">
        <v>48</v>
      </c>
      <c r="K286" s="24" t="s">
        <v>49</v>
      </c>
      <c r="L286" s="24" t="s">
        <v>906</v>
      </c>
      <c r="M286" s="24" t="s">
        <v>66</v>
      </c>
      <c r="N286" s="24" t="s">
        <v>52</v>
      </c>
      <c r="O286" s="48">
        <v>41468</v>
      </c>
      <c r="P286" s="24" t="s">
        <v>53</v>
      </c>
      <c r="Q286" s="24"/>
      <c r="R286" s="26" t="s">
        <v>1</v>
      </c>
      <c r="S286" s="24" t="s">
        <v>132</v>
      </c>
      <c r="T286" s="24" t="s">
        <v>132</v>
      </c>
      <c r="U286" s="24" t="s">
        <v>44</v>
      </c>
      <c r="V286" s="40" t="s">
        <v>44</v>
      </c>
      <c r="W286" s="24" t="s">
        <v>55</v>
      </c>
      <c r="X286" s="24">
        <v>2710193200</v>
      </c>
      <c r="Y286" s="14" t="s">
        <v>70</v>
      </c>
      <c r="Z286" s="24" t="str">
        <f t="shared" si="74"/>
        <v>001B2185</v>
      </c>
      <c r="AA286" s="24" t="str">
        <f t="shared" si="72"/>
        <v>002VID</v>
      </c>
      <c r="AB286" s="24" t="str">
        <f t="shared" si="73"/>
        <v>A435</v>
      </c>
      <c r="AC286" s="24" t="s">
        <v>928</v>
      </c>
      <c r="AD286" s="24" t="s">
        <v>906</v>
      </c>
      <c r="AE286" s="24" t="s">
        <v>926</v>
      </c>
      <c r="AF286" s="24" t="s">
        <v>369</v>
      </c>
      <c r="AG286" s="24" t="s">
        <v>78</v>
      </c>
      <c r="AH286" s="24" t="str">
        <f t="shared" si="76"/>
        <v>SPIRAX S4 AX 85W140 GRANEL</v>
      </c>
      <c r="AI286" s="24" t="s">
        <v>3016</v>
      </c>
      <c r="AJ286" s="24" t="s">
        <v>6485</v>
      </c>
      <c r="AK286" s="24" t="s">
        <v>6801</v>
      </c>
    </row>
    <row r="287" spans="2:37" s="14" customFormat="1" ht="13" hidden="1" x14ac:dyDescent="0.35">
      <c r="B287" s="24">
        <v>40131909</v>
      </c>
      <c r="C287" s="24" t="str">
        <f t="shared" si="70"/>
        <v>909</v>
      </c>
      <c r="D287" s="24" t="s">
        <v>929</v>
      </c>
      <c r="E287" s="106" t="s">
        <v>44</v>
      </c>
      <c r="F287" s="24" t="s">
        <v>45</v>
      </c>
      <c r="G287" s="122">
        <f>IF(VLOOKUP(Tabela2[[#This Row],[SKU]],[10]Volume!$A:$E,5,0)&lt;0,0,VLOOKUP(Tabela2[[#This Row],[SKU]],[10]Volume!$A:$E,5,0))</f>
        <v>3106.0463380281681</v>
      </c>
      <c r="H287" s="24" t="s">
        <v>46</v>
      </c>
      <c r="I287" s="24" t="s">
        <v>930</v>
      </c>
      <c r="J287" s="24" t="s">
        <v>63</v>
      </c>
      <c r="K287" s="24" t="s">
        <v>49</v>
      </c>
      <c r="L287" s="24" t="s">
        <v>906</v>
      </c>
      <c r="M287" s="24" t="s">
        <v>51</v>
      </c>
      <c r="N287" s="24" t="s">
        <v>52</v>
      </c>
      <c r="O287" s="48">
        <v>44044</v>
      </c>
      <c r="P287" s="24" t="s">
        <v>53</v>
      </c>
      <c r="Q287" s="24"/>
      <c r="R287" s="26" t="s">
        <v>1</v>
      </c>
      <c r="S287" s="24" t="s">
        <v>931</v>
      </c>
      <c r="T287" s="24" t="s">
        <v>54</v>
      </c>
      <c r="U287" s="24" t="s">
        <v>44</v>
      </c>
      <c r="V287" s="40" t="s">
        <v>44</v>
      </c>
      <c r="W287" s="24" t="s">
        <v>55</v>
      </c>
      <c r="X287" s="24">
        <v>3403190000</v>
      </c>
      <c r="Y287" s="14" t="s">
        <v>56</v>
      </c>
      <c r="Z287" s="24" t="str">
        <f t="shared" si="74"/>
        <v>001H3642</v>
      </c>
      <c r="AA287" s="24" t="str">
        <f t="shared" si="72"/>
        <v>002XSZ</v>
      </c>
      <c r="AB287" s="24" t="str">
        <f t="shared" si="73"/>
        <v>A770</v>
      </c>
      <c r="AC287" s="24" t="s">
        <v>932</v>
      </c>
      <c r="AD287" s="24" t="s">
        <v>906</v>
      </c>
      <c r="AE287" s="24" t="s">
        <v>933</v>
      </c>
      <c r="AF287" s="24" t="s">
        <v>3016</v>
      </c>
      <c r="AG287" s="24" t="s">
        <v>110</v>
      </c>
      <c r="AH287" s="24" t="str">
        <f t="shared" si="76"/>
        <v>IMPORTADO</v>
      </c>
      <c r="AI287" s="24" t="s">
        <v>3016</v>
      </c>
      <c r="AJ287" s="24" t="s">
        <v>6486</v>
      </c>
      <c r="AK287" s="24" t="s">
        <v>3016</v>
      </c>
    </row>
    <row r="288" spans="2:37" s="14" customFormat="1" ht="13" hidden="1" x14ac:dyDescent="0.35">
      <c r="B288" s="24">
        <v>44531849</v>
      </c>
      <c r="C288" s="24" t="str">
        <f t="shared" si="70"/>
        <v>849</v>
      </c>
      <c r="D288" s="24" t="s">
        <v>934</v>
      </c>
      <c r="E288" s="106" t="s">
        <v>44</v>
      </c>
      <c r="F288" s="24" t="s">
        <v>45</v>
      </c>
      <c r="G288" s="122">
        <f>IF(VLOOKUP(Tabela2[[#This Row],[SKU]],[10]Volume!$A:$E,5,0)&lt;0,0,VLOOKUP(Tabela2[[#This Row],[SKU]],[10]Volume!$A:$E,5,0))</f>
        <v>0</v>
      </c>
      <c r="H288" s="24" t="s">
        <v>46</v>
      </c>
      <c r="I288" s="24" t="s">
        <v>372</v>
      </c>
      <c r="J288" s="24" t="s">
        <v>48</v>
      </c>
      <c r="K288" s="24" t="s">
        <v>49</v>
      </c>
      <c r="L288" s="24" t="s">
        <v>906</v>
      </c>
      <c r="M288" s="24" t="s">
        <v>51</v>
      </c>
      <c r="N288" s="24" t="s">
        <v>52</v>
      </c>
      <c r="O288" s="48">
        <v>43984</v>
      </c>
      <c r="P288" s="24" t="s">
        <v>53</v>
      </c>
      <c r="Q288" s="24"/>
      <c r="R288" s="26" t="s">
        <v>1</v>
      </c>
      <c r="S288" s="24" t="s">
        <v>935</v>
      </c>
      <c r="T288" s="24" t="s">
        <v>54</v>
      </c>
      <c r="U288" s="24" t="s">
        <v>44</v>
      </c>
      <c r="V288" s="40" t="s">
        <v>44</v>
      </c>
      <c r="W288" s="24" t="s">
        <v>55</v>
      </c>
      <c r="X288" s="24">
        <v>2710193200</v>
      </c>
      <c r="Y288" s="14" t="s">
        <v>56</v>
      </c>
      <c r="Z288" s="24" t="str">
        <f t="shared" si="74"/>
        <v>001G7886</v>
      </c>
      <c r="AA288" s="24" t="str">
        <f t="shared" si="72"/>
        <v>002VIX</v>
      </c>
      <c r="AB288" s="24" t="str">
        <f t="shared" si="73"/>
        <v>A770</v>
      </c>
      <c r="AC288" s="24" t="s">
        <v>936</v>
      </c>
      <c r="AD288" s="24" t="s">
        <v>906</v>
      </c>
      <c r="AE288" s="24" t="s">
        <v>937</v>
      </c>
      <c r="AF288" s="24" t="s">
        <v>417</v>
      </c>
      <c r="AG288" s="24" t="s">
        <v>78</v>
      </c>
      <c r="AH288" s="24" t="str">
        <f t="shared" si="76"/>
        <v>IMPORTADO</v>
      </c>
      <c r="AI288" s="24" t="s">
        <v>3016</v>
      </c>
      <c r="AJ288" s="24" t="s">
        <v>6487</v>
      </c>
      <c r="AK288" s="24" t="s">
        <v>3016</v>
      </c>
    </row>
    <row r="289" spans="2:37" s="14" customFormat="1" ht="13" hidden="1" x14ac:dyDescent="0.35">
      <c r="B289" s="24">
        <v>44535809</v>
      </c>
      <c r="C289" s="24" t="str">
        <f t="shared" si="70"/>
        <v>809</v>
      </c>
      <c r="D289" s="24" t="s">
        <v>938</v>
      </c>
      <c r="E289" s="106">
        <v>43706801</v>
      </c>
      <c r="F289" s="24" t="s">
        <v>413</v>
      </c>
      <c r="G289" s="122">
        <f>IF(VLOOKUP(Tabela2[[#This Row],[SKU]],[10]Volume!$A:$E,5,0)&lt;0,0,VLOOKUP(Tabela2[[#This Row],[SKU]],[10]Volume!$A:$E,5,0))</f>
        <v>3343.5636363636363</v>
      </c>
      <c r="H289" s="24" t="s">
        <v>46</v>
      </c>
      <c r="I289" s="24" t="s">
        <v>47</v>
      </c>
      <c r="J289" s="24" t="s">
        <v>48</v>
      </c>
      <c r="K289" s="24" t="s">
        <v>49</v>
      </c>
      <c r="L289" s="24" t="s">
        <v>906</v>
      </c>
      <c r="M289" s="24" t="s">
        <v>66</v>
      </c>
      <c r="N289" s="24" t="s">
        <v>52</v>
      </c>
      <c r="O289" s="48">
        <v>42009</v>
      </c>
      <c r="P289" s="24" t="s">
        <v>53</v>
      </c>
      <c r="Q289" s="24"/>
      <c r="R289" s="26" t="s">
        <v>1</v>
      </c>
      <c r="S289" s="24" t="s">
        <v>132</v>
      </c>
      <c r="T289" s="24" t="s">
        <v>132</v>
      </c>
      <c r="U289" s="24" t="s">
        <v>44</v>
      </c>
      <c r="V289" s="40" t="s">
        <v>44</v>
      </c>
      <c r="W289" s="24" t="s">
        <v>55</v>
      </c>
      <c r="X289" s="24">
        <v>2710193200</v>
      </c>
      <c r="Y289" s="14" t="s">
        <v>70</v>
      </c>
      <c r="Z289" s="24" t="str">
        <f t="shared" si="74"/>
        <v>001E4455</v>
      </c>
      <c r="AA289" s="24" t="str">
        <f t="shared" si="72"/>
        <v>002VID</v>
      </c>
      <c r="AB289" s="24" t="str">
        <f t="shared" si="73"/>
        <v>A435</v>
      </c>
      <c r="AC289" s="24" t="s">
        <v>939</v>
      </c>
      <c r="AD289" s="24" t="s">
        <v>906</v>
      </c>
      <c r="AE289" s="24" t="s">
        <v>940</v>
      </c>
      <c r="AF289" s="24" t="s">
        <v>417</v>
      </c>
      <c r="AG289" s="24" t="s">
        <v>78</v>
      </c>
      <c r="AH289" s="24" t="str">
        <f t="shared" si="76"/>
        <v>TELLUS S2 V 68 GRANEL</v>
      </c>
      <c r="AI289" s="24" t="s">
        <v>3016</v>
      </c>
      <c r="AJ289" s="24" t="s">
        <v>6488</v>
      </c>
      <c r="AK289" s="24" t="s">
        <v>3016</v>
      </c>
    </row>
    <row r="290" spans="2:37" s="14" customFormat="1" ht="13" hidden="1" x14ac:dyDescent="0.35">
      <c r="B290" s="24">
        <v>44535855</v>
      </c>
      <c r="C290" s="24" t="str">
        <f t="shared" si="70"/>
        <v>855</v>
      </c>
      <c r="D290" s="24" t="s">
        <v>941</v>
      </c>
      <c r="E290" s="106">
        <v>43706801</v>
      </c>
      <c r="F290" s="24" t="s">
        <v>413</v>
      </c>
      <c r="G290" s="122">
        <f>IF(VLOOKUP(Tabela2[[#This Row],[SKU]],[10]Volume!$A:$E,5,0)&lt;0,0,VLOOKUP(Tabela2[[#This Row],[SKU]],[10]Volume!$A:$E,5,0))</f>
        <v>0</v>
      </c>
      <c r="H290" s="24" t="s">
        <v>46</v>
      </c>
      <c r="I290" s="24" t="s">
        <v>163</v>
      </c>
      <c r="J290" s="24" t="s">
        <v>164</v>
      </c>
      <c r="K290" s="24" t="s">
        <v>49</v>
      </c>
      <c r="L290" s="24" t="s">
        <v>906</v>
      </c>
      <c r="M290" s="24" t="s">
        <v>66</v>
      </c>
      <c r="N290" s="24" t="s">
        <v>52</v>
      </c>
      <c r="O290" s="48">
        <v>42009</v>
      </c>
      <c r="P290" s="24" t="s">
        <v>53</v>
      </c>
      <c r="Q290" s="24"/>
      <c r="R290" s="26" t="s">
        <v>1</v>
      </c>
      <c r="S290" s="24" t="s">
        <v>942</v>
      </c>
      <c r="T290" s="24" t="s">
        <v>54</v>
      </c>
      <c r="U290" s="24" t="s">
        <v>44</v>
      </c>
      <c r="V290" s="40" t="s">
        <v>44</v>
      </c>
      <c r="W290" s="24" t="s">
        <v>55</v>
      </c>
      <c r="X290" s="24">
        <v>2710193200</v>
      </c>
      <c r="Y290" s="14" t="s">
        <v>70</v>
      </c>
      <c r="Z290" s="24" t="str">
        <f t="shared" si="74"/>
        <v>001E4455</v>
      </c>
      <c r="AA290" s="24" t="str">
        <f t="shared" si="72"/>
        <v>002VPM</v>
      </c>
      <c r="AB290" s="24" t="str">
        <f t="shared" si="73"/>
        <v>A435</v>
      </c>
      <c r="AC290" s="24" t="s">
        <v>943</v>
      </c>
      <c r="AD290" s="24" t="s">
        <v>906</v>
      </c>
      <c r="AE290" s="24" t="s">
        <v>940</v>
      </c>
      <c r="AF290" s="24" t="s">
        <v>417</v>
      </c>
      <c r="AG290" s="24" t="s">
        <v>78</v>
      </c>
      <c r="AH290" s="24" t="str">
        <f t="shared" si="76"/>
        <v>TELLUS S2 V 68 GRANEL</v>
      </c>
      <c r="AI290" s="24" t="s">
        <v>3016</v>
      </c>
      <c r="AJ290" s="24" t="s">
        <v>6488</v>
      </c>
      <c r="AK290" s="24" t="s">
        <v>3016</v>
      </c>
    </row>
    <row r="291" spans="2:37" s="14" customFormat="1" ht="13" hidden="1" x14ac:dyDescent="0.35">
      <c r="B291" s="24">
        <v>44535967</v>
      </c>
      <c r="C291" s="24" t="str">
        <f t="shared" si="70"/>
        <v>967</v>
      </c>
      <c r="D291" s="24" t="s">
        <v>944</v>
      </c>
      <c r="E291" s="106">
        <v>43706801</v>
      </c>
      <c r="F291" s="24" t="s">
        <v>413</v>
      </c>
      <c r="G291" s="122">
        <f>IF(VLOOKUP(Tabela2[[#This Row],[SKU]],[10]Volume!$A:$E,5,0)&lt;0,0,VLOOKUP(Tabela2[[#This Row],[SKU]],[10]Volume!$A:$E,5,0))</f>
        <v>35000</v>
      </c>
      <c r="H291" s="24" t="s">
        <v>46</v>
      </c>
      <c r="I291" s="24" t="s">
        <v>151</v>
      </c>
      <c r="J291" s="24" t="s">
        <v>86</v>
      </c>
      <c r="K291" s="24" t="s">
        <v>49</v>
      </c>
      <c r="L291" s="24" t="s">
        <v>906</v>
      </c>
      <c r="M291" s="24" t="s">
        <v>66</v>
      </c>
      <c r="N291" s="24" t="s">
        <v>52</v>
      </c>
      <c r="O291" s="48">
        <v>42368</v>
      </c>
      <c r="P291" s="24" t="s">
        <v>53</v>
      </c>
      <c r="Q291" s="24"/>
      <c r="R291" s="26" t="s">
        <v>1</v>
      </c>
      <c r="S291" s="24" t="s">
        <v>945</v>
      </c>
      <c r="T291" s="24" t="s">
        <v>54</v>
      </c>
      <c r="U291" s="24" t="s">
        <v>44</v>
      </c>
      <c r="V291" s="40" t="s">
        <v>44</v>
      </c>
      <c r="W291" s="24" t="s">
        <v>55</v>
      </c>
      <c r="X291" s="24">
        <v>2710193200</v>
      </c>
      <c r="Y291" s="14" t="s">
        <v>70</v>
      </c>
      <c r="Z291" s="24" t="str">
        <f t="shared" si="74"/>
        <v>001E4455</v>
      </c>
      <c r="AA291" s="24" t="str">
        <f t="shared" si="72"/>
        <v>002VJW</v>
      </c>
      <c r="AB291" s="24" t="str">
        <f t="shared" si="73"/>
        <v>A435</v>
      </c>
      <c r="AC291" s="24" t="s">
        <v>946</v>
      </c>
      <c r="AD291" s="24" t="s">
        <v>906</v>
      </c>
      <c r="AE291" s="24" t="s">
        <v>940</v>
      </c>
      <c r="AF291" s="24" t="s">
        <v>417</v>
      </c>
      <c r="AG291" s="24" t="s">
        <v>78</v>
      </c>
      <c r="AH291" s="24" t="str">
        <f t="shared" si="76"/>
        <v>TELLUS S2 V 68 GRANEL</v>
      </c>
      <c r="AI291" s="24" t="s">
        <v>3016</v>
      </c>
      <c r="AJ291" s="24" t="s">
        <v>6488</v>
      </c>
      <c r="AK291" s="24" t="s">
        <v>3016</v>
      </c>
    </row>
    <row r="292" spans="2:37" s="14" customFormat="1" ht="12.75" hidden="1" customHeight="1" x14ac:dyDescent="0.35">
      <c r="B292" s="24">
        <v>43204905</v>
      </c>
      <c r="C292" s="24" t="str">
        <f t="shared" si="70"/>
        <v>905</v>
      </c>
      <c r="D292" s="24" t="s">
        <v>947</v>
      </c>
      <c r="E292" s="106">
        <v>43204801</v>
      </c>
      <c r="F292" s="24" t="s">
        <v>948</v>
      </c>
      <c r="G292" s="122">
        <f>IF(VLOOKUP(Tabela2[[#This Row],[SKU]],[10]Volume!$A:$E,5,0)&lt;0,0,VLOOKUP(Tabela2[[#This Row],[SKU]],[10]Volume!$A:$E,5,0))</f>
        <v>24023.605381165919</v>
      </c>
      <c r="H292" s="24" t="s">
        <v>46</v>
      </c>
      <c r="I292" s="24" t="s">
        <v>62</v>
      </c>
      <c r="J292" s="24" t="s">
        <v>63</v>
      </c>
      <c r="K292" s="24" t="s">
        <v>49</v>
      </c>
      <c r="L292" s="24" t="s">
        <v>906</v>
      </c>
      <c r="M292" s="24" t="s">
        <v>66</v>
      </c>
      <c r="N292" s="24" t="s">
        <v>52</v>
      </c>
      <c r="O292" s="48">
        <v>42156</v>
      </c>
      <c r="P292" s="24" t="s">
        <v>53</v>
      </c>
      <c r="Q292" s="24"/>
      <c r="R292" s="26" t="s">
        <v>1</v>
      </c>
      <c r="S292" s="24" t="s">
        <v>949</v>
      </c>
      <c r="T292" s="24" t="s">
        <v>54</v>
      </c>
      <c r="U292" s="24" t="s">
        <v>44</v>
      </c>
      <c r="V292" s="40" t="s">
        <v>44</v>
      </c>
      <c r="W292" s="24" t="s">
        <v>55</v>
      </c>
      <c r="X292" s="24">
        <v>2710193200</v>
      </c>
      <c r="Y292" s="14" t="s">
        <v>70</v>
      </c>
      <c r="Z292" s="24" t="str">
        <f t="shared" si="74"/>
        <v>001B0498</v>
      </c>
      <c r="AA292" s="24" t="str">
        <f t="shared" si="72"/>
        <v>002W20</v>
      </c>
      <c r="AB292" s="24" t="str">
        <f t="shared" si="73"/>
        <v>A435</v>
      </c>
      <c r="AC292" s="24" t="s">
        <v>950</v>
      </c>
      <c r="AD292" s="24" t="s">
        <v>906</v>
      </c>
      <c r="AE292" s="24" t="s">
        <v>951</v>
      </c>
      <c r="AF292" s="24" t="s">
        <v>417</v>
      </c>
      <c r="AG292" s="24" t="s">
        <v>78</v>
      </c>
      <c r="AH292" s="24" t="str">
        <f t="shared" si="76"/>
        <v>JD HY-GARD GRANEL</v>
      </c>
      <c r="AI292" s="24" t="s">
        <v>3016</v>
      </c>
      <c r="AJ292" s="24" t="s">
        <v>951</v>
      </c>
      <c r="AK292" s="24" t="s">
        <v>3016</v>
      </c>
    </row>
    <row r="293" spans="2:37" s="14" customFormat="1" ht="13" hidden="1" x14ac:dyDescent="0.35">
      <c r="B293" s="24">
        <v>43204855</v>
      </c>
      <c r="C293" s="24" t="str">
        <f t="shared" si="70"/>
        <v>855</v>
      </c>
      <c r="D293" s="24" t="s">
        <v>952</v>
      </c>
      <c r="E293" s="106">
        <v>43204801</v>
      </c>
      <c r="F293" s="24" t="s">
        <v>948</v>
      </c>
      <c r="G293" s="122">
        <f>IF(VLOOKUP(Tabela2[[#This Row],[SKU]],[10]Volume!$A:$E,5,0)&lt;0,0,VLOOKUP(Tabela2[[#This Row],[SKU]],[10]Volume!$A:$E,5,0))</f>
        <v>126689.42635658915</v>
      </c>
      <c r="H293" s="24" t="s">
        <v>46</v>
      </c>
      <c r="I293" s="24" t="s">
        <v>163</v>
      </c>
      <c r="J293" s="24" t="s">
        <v>164</v>
      </c>
      <c r="K293" s="24" t="s">
        <v>49</v>
      </c>
      <c r="L293" s="24" t="s">
        <v>906</v>
      </c>
      <c r="M293" s="24" t="s">
        <v>66</v>
      </c>
      <c r="N293" s="24" t="s">
        <v>52</v>
      </c>
      <c r="O293" s="48">
        <v>41450</v>
      </c>
      <c r="P293" s="24" t="s">
        <v>53</v>
      </c>
      <c r="Q293" s="24"/>
      <c r="R293" s="26" t="s">
        <v>1</v>
      </c>
      <c r="S293" s="24" t="s">
        <v>953</v>
      </c>
      <c r="T293" s="24" t="s">
        <v>54</v>
      </c>
      <c r="U293" s="24" t="s">
        <v>44</v>
      </c>
      <c r="V293" s="40" t="s">
        <v>44</v>
      </c>
      <c r="W293" s="24" t="s">
        <v>55</v>
      </c>
      <c r="X293" s="24">
        <v>2710193200</v>
      </c>
      <c r="Y293" s="14" t="s">
        <v>70</v>
      </c>
      <c r="Z293" s="24" t="str">
        <f t="shared" si="74"/>
        <v>001B0498</v>
      </c>
      <c r="AA293" s="24" t="str">
        <f t="shared" si="72"/>
        <v>002VPM</v>
      </c>
      <c r="AB293" s="24" t="str">
        <f t="shared" si="73"/>
        <v>A435</v>
      </c>
      <c r="AC293" s="24" t="s">
        <v>954</v>
      </c>
      <c r="AD293" s="24" t="s">
        <v>906</v>
      </c>
      <c r="AE293" s="24" t="s">
        <v>951</v>
      </c>
      <c r="AF293" s="24" t="s">
        <v>417</v>
      </c>
      <c r="AG293" s="24" t="s">
        <v>78</v>
      </c>
      <c r="AH293" s="24" t="str">
        <f t="shared" si="76"/>
        <v>JD HY-GARD GRANEL</v>
      </c>
      <c r="AI293" s="24" t="s">
        <v>3016</v>
      </c>
      <c r="AJ293" s="24" t="s">
        <v>951</v>
      </c>
      <c r="AK293" s="24" t="s">
        <v>3016</v>
      </c>
    </row>
    <row r="294" spans="2:37" s="14" customFormat="1" ht="13" hidden="1" x14ac:dyDescent="0.35">
      <c r="B294" s="24">
        <v>43204801</v>
      </c>
      <c r="C294" s="24" t="str">
        <f t="shared" si="70"/>
        <v>801</v>
      </c>
      <c r="D294" s="24" t="s">
        <v>948</v>
      </c>
      <c r="E294" s="106">
        <v>43204801</v>
      </c>
      <c r="F294" s="24" t="s">
        <v>948</v>
      </c>
      <c r="G294" s="122">
        <f>IF(VLOOKUP(Tabela2[[#This Row],[SKU]],[10]Volume!$A:$E,5,0)&lt;0,0,VLOOKUP(Tabela2[[#This Row],[SKU]],[10]Volume!$A:$E,5,0))</f>
        <v>251642.46136312501</v>
      </c>
      <c r="H294" s="24" t="s">
        <v>46</v>
      </c>
      <c r="I294" s="24" t="s">
        <v>79</v>
      </c>
      <c r="J294" s="24" t="s">
        <v>79</v>
      </c>
      <c r="K294" s="24" t="s">
        <v>49</v>
      </c>
      <c r="L294" s="24" t="s">
        <v>906</v>
      </c>
      <c r="M294" s="24" t="s">
        <v>66</v>
      </c>
      <c r="N294" s="24" t="s">
        <v>52</v>
      </c>
      <c r="O294" s="48">
        <v>41444</v>
      </c>
      <c r="P294" s="24" t="s">
        <v>53</v>
      </c>
      <c r="Q294" s="24"/>
      <c r="R294" s="26" t="s">
        <v>1</v>
      </c>
      <c r="S294" s="24" t="s">
        <v>44</v>
      </c>
      <c r="T294" s="24" t="s">
        <v>54</v>
      </c>
      <c r="U294" s="24" t="s">
        <v>44</v>
      </c>
      <c r="V294" s="40" t="s">
        <v>44</v>
      </c>
      <c r="W294" s="24" t="s">
        <v>55</v>
      </c>
      <c r="X294" s="24">
        <v>2710193200</v>
      </c>
      <c r="Y294" s="14" t="s">
        <v>44</v>
      </c>
      <c r="Z294" s="24" t="str">
        <f t="shared" si="74"/>
        <v>001B0498</v>
      </c>
      <c r="AA294" s="24" t="str">
        <f t="shared" si="72"/>
        <v>001176</v>
      </c>
      <c r="AB294" s="24" t="str">
        <f t="shared" si="73"/>
        <v>A03Q</v>
      </c>
      <c r="AC294" s="24" t="s">
        <v>955</v>
      </c>
      <c r="AD294" s="24" t="s">
        <v>906</v>
      </c>
      <c r="AE294" s="24" t="s">
        <v>951</v>
      </c>
      <c r="AF294" s="24" t="s">
        <v>417</v>
      </c>
      <c r="AG294" s="24" t="s">
        <v>78</v>
      </c>
      <c r="AH294" s="24" t="str">
        <f t="shared" si="76"/>
        <v>JD HY-GARD GRANEL</v>
      </c>
      <c r="AI294" s="24" t="s">
        <v>3016</v>
      </c>
      <c r="AJ294" s="24" t="s">
        <v>951</v>
      </c>
      <c r="AK294" s="24" t="s">
        <v>3016</v>
      </c>
    </row>
    <row r="295" spans="2:37" s="14" customFormat="1" ht="13" hidden="1" x14ac:dyDescent="0.35">
      <c r="B295" s="24">
        <v>43204809</v>
      </c>
      <c r="C295" s="24" t="str">
        <f t="shared" si="70"/>
        <v>809</v>
      </c>
      <c r="D295" s="24" t="s">
        <v>956</v>
      </c>
      <c r="E295" s="106">
        <v>43204801</v>
      </c>
      <c r="F295" s="24" t="s">
        <v>948</v>
      </c>
      <c r="G295" s="122">
        <f>IF(VLOOKUP(Tabela2[[#This Row],[SKU]],[10]Volume!$A:$E,5,0)&lt;0,0,VLOOKUP(Tabela2[[#This Row],[SKU]],[10]Volume!$A:$E,5,0))</f>
        <v>175955.03636363635</v>
      </c>
      <c r="H295" s="24" t="s">
        <v>46</v>
      </c>
      <c r="I295" s="24" t="s">
        <v>47</v>
      </c>
      <c r="J295" s="24" t="s">
        <v>48</v>
      </c>
      <c r="K295" s="24" t="s">
        <v>49</v>
      </c>
      <c r="L295" s="24" t="s">
        <v>906</v>
      </c>
      <c r="M295" s="24" t="s">
        <v>66</v>
      </c>
      <c r="N295" s="24" t="s">
        <v>52</v>
      </c>
      <c r="O295" s="48">
        <v>41464</v>
      </c>
      <c r="P295" s="24" t="s">
        <v>53</v>
      </c>
      <c r="Q295" s="24"/>
      <c r="R295" s="26" t="s">
        <v>1</v>
      </c>
      <c r="S295" s="24" t="s">
        <v>957</v>
      </c>
      <c r="T295" s="24" t="s">
        <v>54</v>
      </c>
      <c r="U295" s="24" t="s">
        <v>44</v>
      </c>
      <c r="V295" s="40" t="s">
        <v>44</v>
      </c>
      <c r="W295" s="24" t="s">
        <v>55</v>
      </c>
      <c r="X295" s="24">
        <v>2710193200</v>
      </c>
      <c r="Y295" s="14" t="s">
        <v>70</v>
      </c>
      <c r="Z295" s="24" t="str">
        <f t="shared" si="74"/>
        <v>001B0498</v>
      </c>
      <c r="AA295" s="24" t="str">
        <f t="shared" si="72"/>
        <v>002VID</v>
      </c>
      <c r="AB295" s="24" t="str">
        <f t="shared" si="73"/>
        <v>A435</v>
      </c>
      <c r="AC295" s="24" t="s">
        <v>958</v>
      </c>
      <c r="AD295" s="24" t="s">
        <v>906</v>
      </c>
      <c r="AE295" s="24" t="s">
        <v>951</v>
      </c>
      <c r="AF295" s="24" t="s">
        <v>417</v>
      </c>
      <c r="AG295" s="24" t="s">
        <v>78</v>
      </c>
      <c r="AH295" s="24" t="str">
        <f t="shared" si="76"/>
        <v>JD HY-GARD GRANEL</v>
      </c>
      <c r="AI295" s="24" t="s">
        <v>3016</v>
      </c>
      <c r="AJ295" s="24" t="s">
        <v>951</v>
      </c>
      <c r="AK295" s="24" t="s">
        <v>3016</v>
      </c>
    </row>
    <row r="296" spans="2:37" s="14" customFormat="1" ht="13" hidden="1" x14ac:dyDescent="0.35">
      <c r="B296" s="24">
        <v>43204967</v>
      </c>
      <c r="C296" s="24" t="str">
        <f t="shared" si="70"/>
        <v>967</v>
      </c>
      <c r="D296" s="24" t="s">
        <v>959</v>
      </c>
      <c r="E296" s="106">
        <v>43204801</v>
      </c>
      <c r="F296" s="24" t="s">
        <v>948</v>
      </c>
      <c r="G296" s="122">
        <f>IF(VLOOKUP(Tabela2[[#This Row],[SKU]],[10]Volume!$A:$E,5,0)&lt;0,0,VLOOKUP(Tabela2[[#This Row],[SKU]],[10]Volume!$A:$E,5,0))</f>
        <v>0</v>
      </c>
      <c r="H296" s="24" t="s">
        <v>46</v>
      </c>
      <c r="I296" s="24" t="s">
        <v>151</v>
      </c>
      <c r="J296" s="24" t="s">
        <v>86</v>
      </c>
      <c r="K296" s="24" t="s">
        <v>49</v>
      </c>
      <c r="L296" s="24" t="s">
        <v>906</v>
      </c>
      <c r="M296" s="24" t="s">
        <v>66</v>
      </c>
      <c r="N296" s="24" t="s">
        <v>52</v>
      </c>
      <c r="O296" s="48">
        <v>41775</v>
      </c>
      <c r="P296" s="24" t="s">
        <v>53</v>
      </c>
      <c r="Q296" s="24"/>
      <c r="R296" s="26" t="s">
        <v>1</v>
      </c>
      <c r="S296" s="24" t="s">
        <v>960</v>
      </c>
      <c r="T296" s="24" t="s">
        <v>54</v>
      </c>
      <c r="U296" s="24" t="s">
        <v>44</v>
      </c>
      <c r="V296" s="40" t="s">
        <v>44</v>
      </c>
      <c r="W296" s="24" t="s">
        <v>55</v>
      </c>
      <c r="X296" s="24">
        <v>2710193200</v>
      </c>
      <c r="Y296" s="14" t="s">
        <v>70</v>
      </c>
      <c r="Z296" s="24" t="str">
        <f t="shared" si="74"/>
        <v>001B0498</v>
      </c>
      <c r="AA296" s="24" t="str">
        <f t="shared" si="72"/>
        <v>002VJW</v>
      </c>
      <c r="AB296" s="24" t="str">
        <f t="shared" si="73"/>
        <v>A435</v>
      </c>
      <c r="AC296" s="24" t="s">
        <v>961</v>
      </c>
      <c r="AD296" s="24" t="s">
        <v>906</v>
      </c>
      <c r="AE296" s="24" t="s">
        <v>951</v>
      </c>
      <c r="AF296" s="24" t="s">
        <v>417</v>
      </c>
      <c r="AG296" s="24" t="s">
        <v>78</v>
      </c>
      <c r="AH296" s="24" t="str">
        <f t="shared" si="76"/>
        <v>JD HY-GARD GRANEL</v>
      </c>
      <c r="AI296" s="24" t="s">
        <v>3016</v>
      </c>
      <c r="AJ296" s="24" t="s">
        <v>951</v>
      </c>
      <c r="AK296" s="24" t="s">
        <v>3016</v>
      </c>
    </row>
    <row r="297" spans="2:37" s="14" customFormat="1" ht="13" hidden="1" x14ac:dyDescent="0.35">
      <c r="B297" s="24">
        <v>43207905</v>
      </c>
      <c r="C297" s="24" t="str">
        <f t="shared" si="70"/>
        <v>905</v>
      </c>
      <c r="D297" s="24" t="s">
        <v>962</v>
      </c>
      <c r="E297" s="106">
        <v>43207801</v>
      </c>
      <c r="F297" s="24" t="s">
        <v>963</v>
      </c>
      <c r="G297" s="122">
        <f>IF(VLOOKUP(Tabela2[[#This Row],[SKU]],[10]Volume!$A:$E,5,0)&lt;0,0,VLOOKUP(Tabela2[[#This Row],[SKU]],[10]Volume!$A:$E,5,0))</f>
        <v>2816.3946188340806</v>
      </c>
      <c r="H297" s="24" t="s">
        <v>46</v>
      </c>
      <c r="I297" s="24" t="s">
        <v>62</v>
      </c>
      <c r="J297" s="24" t="s">
        <v>63</v>
      </c>
      <c r="K297" s="24" t="s">
        <v>49</v>
      </c>
      <c r="L297" s="24" t="s">
        <v>906</v>
      </c>
      <c r="M297" s="24" t="s">
        <v>66</v>
      </c>
      <c r="N297" s="24" t="s">
        <v>52</v>
      </c>
      <c r="O297" s="48">
        <v>41466</v>
      </c>
      <c r="P297" s="24" t="s">
        <v>53</v>
      </c>
      <c r="Q297" s="24"/>
      <c r="R297" s="26" t="s">
        <v>1</v>
      </c>
      <c r="S297" s="24" t="s">
        <v>964</v>
      </c>
      <c r="T297" s="24" t="s">
        <v>54</v>
      </c>
      <c r="U297" s="24" t="s">
        <v>44</v>
      </c>
      <c r="V297" s="40" t="s">
        <v>44</v>
      </c>
      <c r="W297" s="24" t="s">
        <v>55</v>
      </c>
      <c r="X297" s="24">
        <v>2710193200</v>
      </c>
      <c r="Y297" s="14" t="s">
        <v>70</v>
      </c>
      <c r="Z297" s="24" t="str">
        <f t="shared" si="74"/>
        <v>001E9523</v>
      </c>
      <c r="AA297" s="24" t="str">
        <f t="shared" si="72"/>
        <v>002W20</v>
      </c>
      <c r="AB297" s="24" t="str">
        <f t="shared" si="73"/>
        <v>A435</v>
      </c>
      <c r="AC297" s="24" t="s">
        <v>965</v>
      </c>
      <c r="AD297" s="24" t="s">
        <v>906</v>
      </c>
      <c r="AE297" s="24" t="s">
        <v>966</v>
      </c>
      <c r="AF297" s="24" t="s">
        <v>417</v>
      </c>
      <c r="AG297" s="24" t="s">
        <v>96</v>
      </c>
      <c r="AH297" s="24" t="str">
        <f t="shared" si="76"/>
        <v>JD PLUS 4 10W30 GRANEL</v>
      </c>
      <c r="AI297" s="24" t="s">
        <v>3016</v>
      </c>
      <c r="AJ297" s="24" t="s">
        <v>6489</v>
      </c>
      <c r="AK297" s="24" t="s">
        <v>6806</v>
      </c>
    </row>
    <row r="298" spans="2:37" s="14" customFormat="1" ht="13" hidden="1" x14ac:dyDescent="0.35">
      <c r="B298" s="24">
        <v>43207829</v>
      </c>
      <c r="C298" s="24" t="str">
        <f t="shared" si="70"/>
        <v>829</v>
      </c>
      <c r="D298" s="24" t="s">
        <v>6909</v>
      </c>
      <c r="E298" s="106">
        <v>43207801</v>
      </c>
      <c r="F298" s="24" t="s">
        <v>963</v>
      </c>
      <c r="G298" s="122">
        <f>IF(VLOOKUP(Tabela2[[#This Row],[SKU]],[10]Volume!$A:$E,5,0)&lt;0,0,VLOOKUP(Tabela2[[#This Row],[SKU]],[10]Volume!$A:$E,5,0))</f>
        <v>0</v>
      </c>
      <c r="H298" s="24" t="s">
        <v>46</v>
      </c>
      <c r="I298" s="24" t="s">
        <v>6939</v>
      </c>
      <c r="J298" s="24" t="s">
        <v>3046</v>
      </c>
      <c r="K298" s="24" t="s">
        <v>49</v>
      </c>
      <c r="L298" s="24" t="s">
        <v>906</v>
      </c>
      <c r="M298" s="24" t="s">
        <v>66</v>
      </c>
      <c r="N298" s="24" t="s">
        <v>52</v>
      </c>
      <c r="O298" s="48"/>
      <c r="P298" s="24" t="s">
        <v>53</v>
      </c>
      <c r="Q298" s="25"/>
      <c r="R298" s="108" t="s">
        <v>3</v>
      </c>
      <c r="S298" s="24" t="s">
        <v>964</v>
      </c>
      <c r="T298" s="24"/>
      <c r="U298" s="24">
        <v>43207905</v>
      </c>
      <c r="V298" s="24" t="s">
        <v>962</v>
      </c>
      <c r="W298" s="24" t="s">
        <v>329</v>
      </c>
      <c r="X298" s="24">
        <v>2710193200</v>
      </c>
      <c r="Y298" s="14" t="s">
        <v>70</v>
      </c>
      <c r="Z298" s="24" t="str">
        <f t="shared" si="74"/>
        <v>001E9523</v>
      </c>
      <c r="AA298" s="24" t="str">
        <f t="shared" si="72"/>
        <v>002W20</v>
      </c>
      <c r="AB298" s="24" t="str">
        <f t="shared" si="73"/>
        <v>A435</v>
      </c>
      <c r="AC298" s="24" t="s">
        <v>965</v>
      </c>
      <c r="AD298" s="24" t="s">
        <v>906</v>
      </c>
      <c r="AE298" s="24" t="s">
        <v>966</v>
      </c>
      <c r="AF298" s="24" t="s">
        <v>417</v>
      </c>
      <c r="AG298" s="24" t="s">
        <v>96</v>
      </c>
      <c r="AH298" s="94"/>
      <c r="AI298" s="24" t="s">
        <v>3016</v>
      </c>
      <c r="AJ298" s="24" t="s">
        <v>6489</v>
      </c>
      <c r="AK298" s="24" t="s">
        <v>6806</v>
      </c>
    </row>
    <row r="299" spans="2:37" s="14" customFormat="1" ht="13" hidden="1" x14ac:dyDescent="0.35">
      <c r="B299" s="24">
        <v>43207855</v>
      </c>
      <c r="C299" s="24" t="str">
        <f t="shared" si="70"/>
        <v>855</v>
      </c>
      <c r="D299" s="24" t="s">
        <v>967</v>
      </c>
      <c r="E299" s="106">
        <v>43207801</v>
      </c>
      <c r="F299" s="24" t="s">
        <v>963</v>
      </c>
      <c r="G299" s="122">
        <f>IF(VLOOKUP(Tabela2[[#This Row],[SKU]],[10]Volume!$A:$E,5,0)&lt;0,0,VLOOKUP(Tabela2[[#This Row],[SKU]],[10]Volume!$A:$E,5,0))</f>
        <v>0</v>
      </c>
      <c r="H299" s="24" t="s">
        <v>46</v>
      </c>
      <c r="I299" s="24" t="s">
        <v>163</v>
      </c>
      <c r="J299" s="24" t="s">
        <v>164</v>
      </c>
      <c r="K299" s="24" t="s">
        <v>49</v>
      </c>
      <c r="L299" s="24" t="s">
        <v>906</v>
      </c>
      <c r="M299" s="24" t="s">
        <v>66</v>
      </c>
      <c r="N299" s="24" t="s">
        <v>52</v>
      </c>
      <c r="O299" s="48">
        <v>41467</v>
      </c>
      <c r="P299" s="24" t="s">
        <v>53</v>
      </c>
      <c r="Q299" s="24"/>
      <c r="R299" s="26" t="s">
        <v>1</v>
      </c>
      <c r="S299" s="24" t="s">
        <v>968</v>
      </c>
      <c r="T299" s="24" t="s">
        <v>54</v>
      </c>
      <c r="U299" s="24" t="s">
        <v>44</v>
      </c>
      <c r="V299" s="40" t="s">
        <v>44</v>
      </c>
      <c r="W299" s="24" t="s">
        <v>55</v>
      </c>
      <c r="X299" s="24">
        <v>2710193200</v>
      </c>
      <c r="Y299" s="14" t="s">
        <v>70</v>
      </c>
      <c r="Z299" s="24" t="str">
        <f t="shared" si="74"/>
        <v>001E9523</v>
      </c>
      <c r="AA299" s="24" t="str">
        <f t="shared" si="72"/>
        <v>002VWL</v>
      </c>
      <c r="AB299" s="24" t="str">
        <f t="shared" si="73"/>
        <v>A435</v>
      </c>
      <c r="AC299" s="24" t="s">
        <v>969</v>
      </c>
      <c r="AD299" s="24" t="s">
        <v>906</v>
      </c>
      <c r="AE299" s="24" t="s">
        <v>966</v>
      </c>
      <c r="AF299" s="24" t="s">
        <v>417</v>
      </c>
      <c r="AG299" s="24" t="s">
        <v>96</v>
      </c>
      <c r="AH299" s="24" t="str">
        <f t="shared" ref="AH299:AH304" si="77">F299</f>
        <v>JD PLUS 4 10W30 GRANEL</v>
      </c>
      <c r="AI299" s="24" t="s">
        <v>3016</v>
      </c>
      <c r="AJ299" s="24" t="s">
        <v>6489</v>
      </c>
      <c r="AK299" s="24" t="s">
        <v>6806</v>
      </c>
    </row>
    <row r="300" spans="2:37" s="14" customFormat="1" ht="13" hidden="1" x14ac:dyDescent="0.35">
      <c r="B300" s="24">
        <v>43207801</v>
      </c>
      <c r="C300" s="24" t="str">
        <f t="shared" si="70"/>
        <v>801</v>
      </c>
      <c r="D300" s="24" t="s">
        <v>963</v>
      </c>
      <c r="E300" s="106">
        <v>43207801</v>
      </c>
      <c r="F300" s="24" t="s">
        <v>963</v>
      </c>
      <c r="G300" s="122">
        <f>IF(VLOOKUP(Tabela2[[#This Row],[SKU]],[10]Volume!$A:$E,5,0)&lt;0,0,VLOOKUP(Tabela2[[#This Row],[SKU]],[10]Volume!$A:$E,5,0))</f>
        <v>3276.7951875000003</v>
      </c>
      <c r="H300" s="24" t="s">
        <v>46</v>
      </c>
      <c r="I300" s="24" t="s">
        <v>79</v>
      </c>
      <c r="J300" s="24" t="s">
        <v>79</v>
      </c>
      <c r="K300" s="24" t="s">
        <v>49</v>
      </c>
      <c r="L300" s="24" t="s">
        <v>906</v>
      </c>
      <c r="M300" s="24" t="s">
        <v>66</v>
      </c>
      <c r="N300" s="24" t="s">
        <v>52</v>
      </c>
      <c r="O300" s="48">
        <v>41466</v>
      </c>
      <c r="P300" s="24" t="s">
        <v>53</v>
      </c>
      <c r="Q300" s="24"/>
      <c r="R300" s="26" t="s">
        <v>1</v>
      </c>
      <c r="S300" s="24" t="s">
        <v>44</v>
      </c>
      <c r="T300" s="24" t="s">
        <v>54</v>
      </c>
      <c r="U300" s="24" t="s">
        <v>44</v>
      </c>
      <c r="V300" s="40" t="s">
        <v>44</v>
      </c>
      <c r="W300" s="24" t="s">
        <v>55</v>
      </c>
      <c r="X300" s="24">
        <v>2710193200</v>
      </c>
      <c r="Y300" s="14" t="s">
        <v>44</v>
      </c>
      <c r="Z300" s="24" t="str">
        <f t="shared" si="74"/>
        <v>001E9523</v>
      </c>
      <c r="AA300" s="24" t="str">
        <f t="shared" si="72"/>
        <v>001176</v>
      </c>
      <c r="AB300" s="24" t="str">
        <f t="shared" si="73"/>
        <v>A03Q</v>
      </c>
      <c r="AC300" s="24" t="s">
        <v>970</v>
      </c>
      <c r="AD300" s="24" t="s">
        <v>906</v>
      </c>
      <c r="AE300" s="24" t="s">
        <v>966</v>
      </c>
      <c r="AF300" s="24" t="s">
        <v>417</v>
      </c>
      <c r="AG300" s="24" t="s">
        <v>96</v>
      </c>
      <c r="AH300" s="24" t="str">
        <f t="shared" si="77"/>
        <v>JD PLUS 4 10W30 GRANEL</v>
      </c>
      <c r="AI300" s="24" t="s">
        <v>3016</v>
      </c>
      <c r="AJ300" s="24" t="s">
        <v>6489</v>
      </c>
      <c r="AK300" s="24" t="s">
        <v>6806</v>
      </c>
    </row>
    <row r="301" spans="2:37" s="14" customFormat="1" ht="13" hidden="1" x14ac:dyDescent="0.35">
      <c r="B301" s="24">
        <v>43207809</v>
      </c>
      <c r="C301" s="24" t="str">
        <f t="shared" si="70"/>
        <v>809</v>
      </c>
      <c r="D301" s="24" t="s">
        <v>971</v>
      </c>
      <c r="E301" s="106">
        <v>43207801</v>
      </c>
      <c r="F301" s="24" t="s">
        <v>963</v>
      </c>
      <c r="G301" s="122">
        <f>IF(VLOOKUP(Tabela2[[#This Row],[SKU]],[10]Volume!$A:$E,5,0)&lt;0,0,VLOOKUP(Tabela2[[#This Row],[SKU]],[10]Volume!$A:$E,5,0))</f>
        <v>77528.881818181821</v>
      </c>
      <c r="H301" s="24" t="s">
        <v>46</v>
      </c>
      <c r="I301" s="24" t="s">
        <v>47</v>
      </c>
      <c r="J301" s="24" t="s">
        <v>48</v>
      </c>
      <c r="K301" s="24" t="s">
        <v>49</v>
      </c>
      <c r="L301" s="24" t="s">
        <v>906</v>
      </c>
      <c r="M301" s="24" t="s">
        <v>66</v>
      </c>
      <c r="N301" s="24" t="s">
        <v>52</v>
      </c>
      <c r="O301" s="48">
        <v>41466</v>
      </c>
      <c r="P301" s="24" t="s">
        <v>53</v>
      </c>
      <c r="Q301" s="24"/>
      <c r="R301" s="26" t="s">
        <v>1</v>
      </c>
      <c r="S301" s="24" t="s">
        <v>972</v>
      </c>
      <c r="T301" s="24" t="s">
        <v>54</v>
      </c>
      <c r="U301" s="24" t="s">
        <v>44</v>
      </c>
      <c r="V301" s="40" t="s">
        <v>44</v>
      </c>
      <c r="W301" s="24" t="s">
        <v>55</v>
      </c>
      <c r="X301" s="24">
        <v>2710193200</v>
      </c>
      <c r="Y301" s="14" t="s">
        <v>70</v>
      </c>
      <c r="Z301" s="24" t="str">
        <f t="shared" si="74"/>
        <v>001E9523</v>
      </c>
      <c r="AA301" s="24" t="str">
        <f t="shared" si="72"/>
        <v>002VID</v>
      </c>
      <c r="AB301" s="24" t="str">
        <f t="shared" si="73"/>
        <v>A435</v>
      </c>
      <c r="AC301" s="24" t="s">
        <v>973</v>
      </c>
      <c r="AD301" s="24" t="s">
        <v>906</v>
      </c>
      <c r="AE301" s="24" t="s">
        <v>966</v>
      </c>
      <c r="AF301" s="24" t="s">
        <v>417</v>
      </c>
      <c r="AG301" s="24" t="s">
        <v>96</v>
      </c>
      <c r="AH301" s="24" t="str">
        <f t="shared" si="77"/>
        <v>JD PLUS 4 10W30 GRANEL</v>
      </c>
      <c r="AI301" s="24" t="s">
        <v>3016</v>
      </c>
      <c r="AJ301" s="24" t="s">
        <v>6489</v>
      </c>
      <c r="AK301" s="24" t="s">
        <v>6806</v>
      </c>
    </row>
    <row r="302" spans="2:37" s="14" customFormat="1" ht="13" hidden="1" x14ac:dyDescent="0.35">
      <c r="B302" s="24">
        <v>43207967</v>
      </c>
      <c r="C302" s="24" t="str">
        <f t="shared" si="70"/>
        <v>967</v>
      </c>
      <c r="D302" s="24" t="s">
        <v>974</v>
      </c>
      <c r="E302" s="106">
        <v>43207801</v>
      </c>
      <c r="F302" s="24" t="s">
        <v>963</v>
      </c>
      <c r="G302" s="122">
        <f>IF(VLOOKUP(Tabela2[[#This Row],[SKU]],[10]Volume!$A:$E,5,0)&lt;0,0,VLOOKUP(Tabela2[[#This Row],[SKU]],[10]Volume!$A:$E,5,0))</f>
        <v>0</v>
      </c>
      <c r="H302" s="24" t="s">
        <v>46</v>
      </c>
      <c r="I302" s="24" t="s">
        <v>151</v>
      </c>
      <c r="J302" s="24" t="s">
        <v>86</v>
      </c>
      <c r="K302" s="24" t="s">
        <v>49</v>
      </c>
      <c r="L302" s="24" t="s">
        <v>906</v>
      </c>
      <c r="M302" s="24" t="s">
        <v>66</v>
      </c>
      <c r="N302" s="24" t="s">
        <v>52</v>
      </c>
      <c r="O302" s="48">
        <v>41456</v>
      </c>
      <c r="P302" s="24" t="s">
        <v>53</v>
      </c>
      <c r="Q302" s="24"/>
      <c r="R302" s="26" t="s">
        <v>1</v>
      </c>
      <c r="S302" s="24" t="s">
        <v>975</v>
      </c>
      <c r="T302" s="24" t="s">
        <v>54</v>
      </c>
      <c r="U302" s="24" t="s">
        <v>44</v>
      </c>
      <c r="V302" s="40" t="s">
        <v>44</v>
      </c>
      <c r="W302" s="24" t="s">
        <v>55</v>
      </c>
      <c r="X302" s="24">
        <v>2710193200</v>
      </c>
      <c r="Y302" s="14" t="s">
        <v>70</v>
      </c>
      <c r="Z302" s="24" t="str">
        <f t="shared" si="74"/>
        <v>001E9523</v>
      </c>
      <c r="AA302" s="24" t="str">
        <f t="shared" si="72"/>
        <v>002VJW</v>
      </c>
      <c r="AB302" s="24" t="str">
        <f t="shared" si="73"/>
        <v>A435</v>
      </c>
      <c r="AC302" s="24" t="s">
        <v>976</v>
      </c>
      <c r="AD302" s="24" t="s">
        <v>906</v>
      </c>
      <c r="AE302" s="24" t="s">
        <v>966</v>
      </c>
      <c r="AF302" s="24" t="s">
        <v>417</v>
      </c>
      <c r="AG302" s="24" t="s">
        <v>96</v>
      </c>
      <c r="AH302" s="24" t="str">
        <f t="shared" si="77"/>
        <v>JD PLUS 4 10W30 GRANEL</v>
      </c>
      <c r="AI302" s="24" t="s">
        <v>3016</v>
      </c>
      <c r="AJ302" s="24" t="s">
        <v>6489</v>
      </c>
      <c r="AK302" s="24" t="s">
        <v>6806</v>
      </c>
    </row>
    <row r="303" spans="2:37" s="14" customFormat="1" ht="13" hidden="1" x14ac:dyDescent="0.35">
      <c r="B303" s="24">
        <v>43213855</v>
      </c>
      <c r="C303" s="24" t="str">
        <f t="shared" si="70"/>
        <v>855</v>
      </c>
      <c r="D303" s="24" t="s">
        <v>977</v>
      </c>
      <c r="E303" s="106">
        <v>43213801</v>
      </c>
      <c r="F303" s="24" t="s">
        <v>978</v>
      </c>
      <c r="G303" s="122">
        <f>IF(VLOOKUP(Tabela2[[#This Row],[SKU]],[10]Volume!$A:$E,5,0)&lt;0,0,VLOOKUP(Tabela2[[#This Row],[SKU]],[10]Volume!$A:$E,5,0))</f>
        <v>3200.031007751938</v>
      </c>
      <c r="H303" s="24" t="s">
        <v>46</v>
      </c>
      <c r="I303" s="24" t="s">
        <v>163</v>
      </c>
      <c r="J303" s="24" t="s">
        <v>164</v>
      </c>
      <c r="K303" s="24" t="s">
        <v>49</v>
      </c>
      <c r="L303" s="24" t="s">
        <v>906</v>
      </c>
      <c r="M303" s="24" t="s">
        <v>66</v>
      </c>
      <c r="N303" s="24" t="s">
        <v>52</v>
      </c>
      <c r="O303" s="48">
        <v>43221</v>
      </c>
      <c r="P303" s="24" t="s">
        <v>53</v>
      </c>
      <c r="Q303" s="24"/>
      <c r="R303" s="26" t="s">
        <v>1</v>
      </c>
      <c r="S303" s="24" t="s">
        <v>979</v>
      </c>
      <c r="T303" s="24" t="s">
        <v>54</v>
      </c>
      <c r="U303" s="24" t="s">
        <v>44</v>
      </c>
      <c r="V303" s="40" t="s">
        <v>44</v>
      </c>
      <c r="W303" s="24" t="s">
        <v>55</v>
      </c>
      <c r="X303" s="24">
        <v>2710193200</v>
      </c>
      <c r="Y303" s="14" t="s">
        <v>70</v>
      </c>
      <c r="Z303" s="24" t="str">
        <f t="shared" si="74"/>
        <v>001D5417</v>
      </c>
      <c r="AA303" s="24" t="str">
        <f t="shared" si="72"/>
        <v>002VWL</v>
      </c>
      <c r="AB303" s="24" t="str">
        <f t="shared" si="73"/>
        <v>A435</v>
      </c>
      <c r="AC303" s="24" t="s">
        <v>980</v>
      </c>
      <c r="AD303" s="24" t="s">
        <v>906</v>
      </c>
      <c r="AE303" s="24" t="s">
        <v>981</v>
      </c>
      <c r="AF303" s="24" t="s">
        <v>175</v>
      </c>
      <c r="AG303" s="24" t="s">
        <v>78</v>
      </c>
      <c r="AH303" s="24" t="str">
        <f t="shared" si="77"/>
        <v>JD PLUS 50 II 15W-40 CK-4 GRANEL</v>
      </c>
      <c r="AI303" s="24" t="s">
        <v>3016</v>
      </c>
      <c r="AJ303" s="24" t="s">
        <v>6490</v>
      </c>
      <c r="AK303" s="24" t="s">
        <v>6811</v>
      </c>
    </row>
    <row r="304" spans="2:37" s="14" customFormat="1" ht="13" hidden="1" x14ac:dyDescent="0.35">
      <c r="B304" s="24">
        <v>43213905</v>
      </c>
      <c r="C304" s="24" t="str">
        <f t="shared" si="70"/>
        <v>905</v>
      </c>
      <c r="D304" s="24" t="s">
        <v>982</v>
      </c>
      <c r="E304" s="106">
        <v>43213801</v>
      </c>
      <c r="F304" s="24" t="s">
        <v>978</v>
      </c>
      <c r="G304" s="122">
        <f>IF(VLOOKUP(Tabela2[[#This Row],[SKU]],[10]Volume!$A:$E,5,0)&lt;0,0,VLOOKUP(Tabela2[[#This Row],[SKU]],[10]Volume!$A:$E,5,0))</f>
        <v>6535.4798206278028</v>
      </c>
      <c r="H304" s="24" t="s">
        <v>46</v>
      </c>
      <c r="I304" s="24" t="s">
        <v>62</v>
      </c>
      <c r="J304" s="24" t="s">
        <v>63</v>
      </c>
      <c r="K304" s="24" t="s">
        <v>49</v>
      </c>
      <c r="L304" s="24" t="s">
        <v>906</v>
      </c>
      <c r="M304" s="24" t="s">
        <v>66</v>
      </c>
      <c r="N304" s="24" t="s">
        <v>52</v>
      </c>
      <c r="O304" s="48">
        <v>43221</v>
      </c>
      <c r="P304" s="24" t="s">
        <v>53</v>
      </c>
      <c r="Q304" s="24"/>
      <c r="R304" s="26" t="s">
        <v>1</v>
      </c>
      <c r="S304" s="24" t="s">
        <v>983</v>
      </c>
      <c r="T304" s="24" t="s">
        <v>54</v>
      </c>
      <c r="U304" s="24" t="s">
        <v>44</v>
      </c>
      <c r="V304" s="40" t="s">
        <v>44</v>
      </c>
      <c r="W304" s="24" t="s">
        <v>55</v>
      </c>
      <c r="X304" s="24">
        <v>2710193200</v>
      </c>
      <c r="Y304" s="14" t="s">
        <v>70</v>
      </c>
      <c r="Z304" s="24" t="str">
        <f t="shared" si="74"/>
        <v>001D5417</v>
      </c>
      <c r="AA304" s="24" t="str">
        <f t="shared" si="72"/>
        <v>002W20</v>
      </c>
      <c r="AB304" s="24" t="str">
        <f t="shared" si="73"/>
        <v>A435</v>
      </c>
      <c r="AC304" s="24" t="s">
        <v>984</v>
      </c>
      <c r="AD304" s="24" t="s">
        <v>906</v>
      </c>
      <c r="AE304" s="24" t="s">
        <v>981</v>
      </c>
      <c r="AF304" s="24" t="s">
        <v>175</v>
      </c>
      <c r="AG304" s="24" t="s">
        <v>78</v>
      </c>
      <c r="AH304" s="24" t="str">
        <f t="shared" si="77"/>
        <v>JD PLUS 50 II 15W-40 CK-4 GRANEL</v>
      </c>
      <c r="AI304" s="24" t="s">
        <v>3016</v>
      </c>
      <c r="AJ304" s="24" t="s">
        <v>6490</v>
      </c>
      <c r="AK304" s="24" t="s">
        <v>6811</v>
      </c>
    </row>
    <row r="305" spans="2:37" s="14" customFormat="1" ht="13" hidden="1" x14ac:dyDescent="0.35">
      <c r="B305" s="24">
        <v>43213829</v>
      </c>
      <c r="C305" s="24" t="str">
        <f t="shared" si="70"/>
        <v>829</v>
      </c>
      <c r="D305" s="24" t="s">
        <v>6910</v>
      </c>
      <c r="E305" s="106">
        <v>43213801</v>
      </c>
      <c r="F305" s="24" t="s">
        <v>978</v>
      </c>
      <c r="G305" s="122">
        <f>IF(VLOOKUP(Tabela2[[#This Row],[SKU]],[10]Volume!$A:$E,5,0)&lt;0,0,VLOOKUP(Tabela2[[#This Row],[SKU]],[10]Volume!$A:$E,5,0))</f>
        <v>0</v>
      </c>
      <c r="H305" s="24" t="s">
        <v>46</v>
      </c>
      <c r="I305" s="24" t="s">
        <v>6939</v>
      </c>
      <c r="J305" s="24" t="s">
        <v>3046</v>
      </c>
      <c r="K305" s="24" t="s">
        <v>49</v>
      </c>
      <c r="L305" s="24" t="s">
        <v>906</v>
      </c>
      <c r="M305" s="24" t="s">
        <v>66</v>
      </c>
      <c r="N305" s="24" t="s">
        <v>52</v>
      </c>
      <c r="O305" s="48"/>
      <c r="P305" s="24" t="s">
        <v>53</v>
      </c>
      <c r="Q305" s="25"/>
      <c r="R305" s="108" t="s">
        <v>3</v>
      </c>
      <c r="S305" s="24" t="s">
        <v>983</v>
      </c>
      <c r="T305" s="24"/>
      <c r="U305" s="24">
        <v>43213905</v>
      </c>
      <c r="V305" s="24" t="s">
        <v>982</v>
      </c>
      <c r="W305" s="24" t="s">
        <v>329</v>
      </c>
      <c r="X305" s="24">
        <v>2710193200</v>
      </c>
      <c r="Y305" s="14" t="s">
        <v>70</v>
      </c>
      <c r="Z305" s="24" t="str">
        <f t="shared" si="74"/>
        <v>001D5417</v>
      </c>
      <c r="AA305" s="24" t="str">
        <f t="shared" si="72"/>
        <v>002W20</v>
      </c>
      <c r="AB305" s="24" t="str">
        <f t="shared" si="73"/>
        <v>A435</v>
      </c>
      <c r="AC305" s="24" t="s">
        <v>984</v>
      </c>
      <c r="AD305" s="24" t="s">
        <v>906</v>
      </c>
      <c r="AE305" s="24" t="s">
        <v>981</v>
      </c>
      <c r="AF305" s="24" t="s">
        <v>175</v>
      </c>
      <c r="AG305" s="24" t="s">
        <v>78</v>
      </c>
      <c r="AH305" s="94"/>
      <c r="AI305" s="24" t="s">
        <v>3016</v>
      </c>
      <c r="AJ305" s="24" t="s">
        <v>6490</v>
      </c>
      <c r="AK305" s="24" t="s">
        <v>6811</v>
      </c>
    </row>
    <row r="306" spans="2:37" s="14" customFormat="1" ht="13" hidden="1" x14ac:dyDescent="0.35">
      <c r="B306" s="24">
        <v>43213801</v>
      </c>
      <c r="C306" s="24" t="str">
        <f t="shared" si="70"/>
        <v>801</v>
      </c>
      <c r="D306" s="24" t="s">
        <v>978</v>
      </c>
      <c r="E306" s="106">
        <v>43213801</v>
      </c>
      <c r="F306" s="24" t="s">
        <v>978</v>
      </c>
      <c r="G306" s="122">
        <f>IF(VLOOKUP(Tabela2[[#This Row],[SKU]],[10]Volume!$A:$E,5,0)&lt;0,0,VLOOKUP(Tabela2[[#This Row],[SKU]],[10]Volume!$A:$E,5,0))</f>
        <v>172.98918750000001</v>
      </c>
      <c r="H306" s="24" t="s">
        <v>46</v>
      </c>
      <c r="I306" s="24" t="s">
        <v>79</v>
      </c>
      <c r="J306" s="24" t="s">
        <v>79</v>
      </c>
      <c r="K306" s="24" t="s">
        <v>49</v>
      </c>
      <c r="L306" s="24" t="s">
        <v>906</v>
      </c>
      <c r="M306" s="24" t="s">
        <v>66</v>
      </c>
      <c r="N306" s="48" t="s">
        <v>52</v>
      </c>
      <c r="O306" s="48">
        <v>45261</v>
      </c>
      <c r="P306" s="24" t="s">
        <v>53</v>
      </c>
      <c r="Q306" s="25"/>
      <c r="R306" s="26" t="s">
        <v>1</v>
      </c>
      <c r="S306" s="24"/>
      <c r="T306" s="24" t="s">
        <v>54</v>
      </c>
      <c r="U306" s="40" t="s">
        <v>44</v>
      </c>
      <c r="V306" s="24" t="s">
        <v>44</v>
      </c>
      <c r="W306" s="24" t="s">
        <v>55</v>
      </c>
      <c r="X306" s="14">
        <v>2710193200</v>
      </c>
      <c r="Y306" s="14" t="s">
        <v>44</v>
      </c>
      <c r="Z306" s="24" t="str">
        <f t="shared" si="74"/>
        <v>001D5417</v>
      </c>
      <c r="AA306" s="24" t="str">
        <f t="shared" si="72"/>
        <v>002VXC</v>
      </c>
      <c r="AB306" s="24" t="str">
        <f t="shared" si="73"/>
        <v>A435</v>
      </c>
      <c r="AC306" s="24" t="s">
        <v>986</v>
      </c>
      <c r="AD306" s="24" t="s">
        <v>906</v>
      </c>
      <c r="AE306" s="24" t="s">
        <v>981</v>
      </c>
      <c r="AF306" s="24" t="s">
        <v>175</v>
      </c>
      <c r="AG306" s="24" t="s">
        <v>78</v>
      </c>
      <c r="AH306" s="24" t="str">
        <f t="shared" ref="AH306:AH311" si="78">F306</f>
        <v>JD PLUS 50 II 15W-40 CK-4 GRANEL</v>
      </c>
      <c r="AI306" s="24" t="s">
        <v>3016</v>
      </c>
      <c r="AJ306" s="24" t="s">
        <v>6490</v>
      </c>
      <c r="AK306" s="24" t="s">
        <v>6811</v>
      </c>
    </row>
    <row r="307" spans="2:37" s="14" customFormat="1" ht="13" hidden="1" x14ac:dyDescent="0.35">
      <c r="B307" s="24">
        <v>43213967</v>
      </c>
      <c r="C307" s="24" t="str">
        <f t="shared" si="70"/>
        <v>967</v>
      </c>
      <c r="D307" s="24" t="s">
        <v>987</v>
      </c>
      <c r="E307" s="106">
        <v>43213801</v>
      </c>
      <c r="F307" s="24" t="s">
        <v>978</v>
      </c>
      <c r="G307" s="122">
        <f>IF(VLOOKUP(Tabela2[[#This Row],[SKU]],[10]Volume!$A:$E,5,0)&lt;0,0,VLOOKUP(Tabela2[[#This Row],[SKU]],[10]Volume!$A:$E,5,0))</f>
        <v>155000</v>
      </c>
      <c r="H307" s="24" t="s">
        <v>46</v>
      </c>
      <c r="I307" s="24" t="s">
        <v>151</v>
      </c>
      <c r="J307" s="24" t="s">
        <v>86</v>
      </c>
      <c r="K307" s="24" t="s">
        <v>49</v>
      </c>
      <c r="L307" s="24" t="s">
        <v>906</v>
      </c>
      <c r="M307" s="24" t="s">
        <v>66</v>
      </c>
      <c r="N307" s="24" t="s">
        <v>52</v>
      </c>
      <c r="O307" s="48">
        <v>43221</v>
      </c>
      <c r="P307" s="24" t="s">
        <v>53</v>
      </c>
      <c r="Q307" s="24"/>
      <c r="R307" s="26" t="s">
        <v>1</v>
      </c>
      <c r="S307" s="24" t="s">
        <v>988</v>
      </c>
      <c r="T307" s="24" t="s">
        <v>54</v>
      </c>
      <c r="U307" s="24" t="s">
        <v>44</v>
      </c>
      <c r="V307" s="40" t="s">
        <v>44</v>
      </c>
      <c r="W307" s="24" t="s">
        <v>55</v>
      </c>
      <c r="X307" s="24">
        <v>2710193200</v>
      </c>
      <c r="Y307" s="14" t="s">
        <v>70</v>
      </c>
      <c r="Z307" s="24" t="str">
        <f t="shared" si="74"/>
        <v>001D5417</v>
      </c>
      <c r="AA307" s="24" t="str">
        <f t="shared" si="72"/>
        <v>002VJW</v>
      </c>
      <c r="AB307" s="24" t="str">
        <f t="shared" si="73"/>
        <v>A435</v>
      </c>
      <c r="AC307" s="24" t="s">
        <v>989</v>
      </c>
      <c r="AD307" s="24" t="s">
        <v>906</v>
      </c>
      <c r="AE307" s="24" t="s">
        <v>981</v>
      </c>
      <c r="AF307" s="24" t="s">
        <v>175</v>
      </c>
      <c r="AG307" s="24" t="s">
        <v>78</v>
      </c>
      <c r="AH307" s="24" t="str">
        <f t="shared" si="78"/>
        <v>JD PLUS 50 II 15W-40 CK-4 GRANEL</v>
      </c>
      <c r="AI307" s="24" t="s">
        <v>3016</v>
      </c>
      <c r="AJ307" s="24" t="s">
        <v>6490</v>
      </c>
      <c r="AK307" s="24" t="s">
        <v>6811</v>
      </c>
    </row>
    <row r="308" spans="2:37" s="14" customFormat="1" ht="13" hidden="1" x14ac:dyDescent="0.35">
      <c r="B308" s="24">
        <v>43213809</v>
      </c>
      <c r="C308" s="24" t="str">
        <f t="shared" si="70"/>
        <v>809</v>
      </c>
      <c r="D308" s="24" t="s">
        <v>990</v>
      </c>
      <c r="E308" s="106">
        <v>43213801</v>
      </c>
      <c r="F308" s="24" t="s">
        <v>978</v>
      </c>
      <c r="G308" s="122">
        <f>IF(VLOOKUP(Tabela2[[#This Row],[SKU]],[10]Volume!$A:$E,5,0)&lt;0,0,VLOOKUP(Tabela2[[#This Row],[SKU]],[10]Volume!$A:$E,5,0))</f>
        <v>157147.49090909091</v>
      </c>
      <c r="H308" s="24" t="s">
        <v>46</v>
      </c>
      <c r="I308" s="24" t="s">
        <v>47</v>
      </c>
      <c r="J308" s="24" t="s">
        <v>48</v>
      </c>
      <c r="K308" s="24" t="s">
        <v>49</v>
      </c>
      <c r="L308" s="24" t="s">
        <v>906</v>
      </c>
      <c r="M308" s="24" t="s">
        <v>66</v>
      </c>
      <c r="N308" s="24" t="s">
        <v>52</v>
      </c>
      <c r="O308" s="48">
        <v>43221</v>
      </c>
      <c r="P308" s="24" t="s">
        <v>53</v>
      </c>
      <c r="Q308" s="24"/>
      <c r="R308" s="26" t="s">
        <v>1</v>
      </c>
      <c r="S308" s="24" t="s">
        <v>985</v>
      </c>
      <c r="T308" s="24" t="s">
        <v>54</v>
      </c>
      <c r="U308" s="24" t="s">
        <v>44</v>
      </c>
      <c r="V308" s="40" t="s">
        <v>44</v>
      </c>
      <c r="W308" s="24" t="s">
        <v>55</v>
      </c>
      <c r="X308" s="24">
        <v>2710193200</v>
      </c>
      <c r="Y308" s="14" t="s">
        <v>70</v>
      </c>
      <c r="Z308" s="24" t="str">
        <f t="shared" si="74"/>
        <v>001D5417</v>
      </c>
      <c r="AA308" s="24" t="str">
        <f t="shared" si="72"/>
        <v>002VID</v>
      </c>
      <c r="AB308" s="24" t="str">
        <f t="shared" si="73"/>
        <v>A435</v>
      </c>
      <c r="AC308" s="24" t="s">
        <v>991</v>
      </c>
      <c r="AD308" s="24" t="s">
        <v>906</v>
      </c>
      <c r="AE308" s="24" t="s">
        <v>981</v>
      </c>
      <c r="AF308" s="24" t="s">
        <v>175</v>
      </c>
      <c r="AG308" s="24" t="s">
        <v>78</v>
      </c>
      <c r="AH308" s="24" t="str">
        <f t="shared" si="78"/>
        <v>JD PLUS 50 II 15W-40 CK-4 GRANEL</v>
      </c>
      <c r="AI308" s="24" t="s">
        <v>3016</v>
      </c>
      <c r="AJ308" s="24" t="s">
        <v>6490</v>
      </c>
      <c r="AK308" s="24" t="s">
        <v>6811</v>
      </c>
    </row>
    <row r="309" spans="2:37" s="14" customFormat="1" ht="13" hidden="1" x14ac:dyDescent="0.35">
      <c r="B309" s="24">
        <v>40132909</v>
      </c>
      <c r="C309" s="24" t="str">
        <f t="shared" si="70"/>
        <v>909</v>
      </c>
      <c r="D309" s="24" t="s">
        <v>992</v>
      </c>
      <c r="E309" s="106" t="s">
        <v>44</v>
      </c>
      <c r="F309" s="24" t="s">
        <v>45</v>
      </c>
      <c r="G309" s="122">
        <f>IF(VLOOKUP(Tabela2[[#This Row],[SKU]],[10]Volume!$A:$E,5,0)&lt;0,0,VLOOKUP(Tabela2[[#This Row],[SKU]],[10]Volume!$A:$E,5,0))</f>
        <v>0</v>
      </c>
      <c r="H309" s="24" t="s">
        <v>46</v>
      </c>
      <c r="I309" s="24" t="s">
        <v>993</v>
      </c>
      <c r="J309" s="24" t="s">
        <v>164</v>
      </c>
      <c r="K309" s="24" t="s">
        <v>49</v>
      </c>
      <c r="L309" s="24" t="s">
        <v>906</v>
      </c>
      <c r="M309" s="24" t="s">
        <v>51</v>
      </c>
      <c r="N309" s="24" t="s">
        <v>52</v>
      </c>
      <c r="O309" s="48">
        <v>44044</v>
      </c>
      <c r="P309" s="24" t="s">
        <v>53</v>
      </c>
      <c r="Q309" s="24"/>
      <c r="R309" s="26" t="s">
        <v>1</v>
      </c>
      <c r="S309" s="24" t="s">
        <v>994</v>
      </c>
      <c r="T309" s="24" t="s">
        <v>54</v>
      </c>
      <c r="U309" s="24" t="s">
        <v>44</v>
      </c>
      <c r="V309" s="40" t="s">
        <v>44</v>
      </c>
      <c r="W309" s="24" t="s">
        <v>55</v>
      </c>
      <c r="X309" s="24">
        <v>2710193200</v>
      </c>
      <c r="Y309" s="14" t="s">
        <v>56</v>
      </c>
      <c r="Z309" s="24" t="str">
        <f t="shared" si="74"/>
        <v>001H7714</v>
      </c>
      <c r="AA309" s="24" t="str">
        <f t="shared" si="72"/>
        <v>002XUJ</v>
      </c>
      <c r="AB309" s="24" t="str">
        <f t="shared" si="73"/>
        <v>A770</v>
      </c>
      <c r="AC309" s="24" t="s">
        <v>995</v>
      </c>
      <c r="AD309" s="24" t="s">
        <v>906</v>
      </c>
      <c r="AE309" s="24" t="s">
        <v>996</v>
      </c>
      <c r="AF309" s="24" t="s">
        <v>3016</v>
      </c>
      <c r="AG309" s="24" t="s">
        <v>110</v>
      </c>
      <c r="AH309" s="24" t="str">
        <f t="shared" si="78"/>
        <v>IMPORTADO</v>
      </c>
      <c r="AI309" s="24" t="s">
        <v>3016</v>
      </c>
      <c r="AJ309" s="24" t="s">
        <v>6491</v>
      </c>
      <c r="AK309" s="24" t="s">
        <v>3016</v>
      </c>
    </row>
    <row r="310" spans="2:37" s="14" customFormat="1" ht="13" hidden="1" x14ac:dyDescent="0.35">
      <c r="B310" s="24">
        <v>40000907</v>
      </c>
      <c r="C310" s="24" t="str">
        <f t="shared" si="70"/>
        <v>907</v>
      </c>
      <c r="D310" s="24" t="s">
        <v>997</v>
      </c>
      <c r="E310" s="106">
        <v>44422801</v>
      </c>
      <c r="F310" s="24" t="s">
        <v>998</v>
      </c>
      <c r="G310" s="122">
        <f>IF(VLOOKUP(Tabela2[[#This Row],[SKU]],[10]Volume!$A:$E,5,0)&lt;0,0,VLOOKUP(Tabela2[[#This Row],[SKU]],[10]Volume!$A:$E,5,0))</f>
        <v>14221.851851851852</v>
      </c>
      <c r="H310" s="24" t="s">
        <v>46</v>
      </c>
      <c r="I310" s="24" t="s">
        <v>999</v>
      </c>
      <c r="J310" s="24" t="s">
        <v>364</v>
      </c>
      <c r="K310" s="24" t="s">
        <v>49</v>
      </c>
      <c r="L310" s="24" t="s">
        <v>906</v>
      </c>
      <c r="M310" s="24" t="s">
        <v>66</v>
      </c>
      <c r="N310" s="24" t="s">
        <v>52</v>
      </c>
      <c r="O310" s="48">
        <v>44927</v>
      </c>
      <c r="P310" s="24" t="s">
        <v>53</v>
      </c>
      <c r="Q310" s="24"/>
      <c r="R310" s="26" t="s">
        <v>1</v>
      </c>
      <c r="S310" s="24" t="s">
        <v>1000</v>
      </c>
      <c r="T310" s="24" t="s">
        <v>54</v>
      </c>
      <c r="U310" s="24" t="s">
        <v>44</v>
      </c>
      <c r="V310" s="40" t="s">
        <v>44</v>
      </c>
      <c r="W310" s="24" t="s">
        <v>55</v>
      </c>
      <c r="X310" s="24">
        <v>2710193200</v>
      </c>
      <c r="Y310" s="14" t="s">
        <v>70</v>
      </c>
      <c r="Z310" s="24" t="str">
        <f t="shared" si="74"/>
        <v>001E9621</v>
      </c>
      <c r="AA310" s="24" t="str">
        <f t="shared" si="72"/>
        <v>002W2T</v>
      </c>
      <c r="AB310" s="24" t="str">
        <f t="shared" si="73"/>
        <v>A435</v>
      </c>
      <c r="AC310" s="24" t="s">
        <v>1001</v>
      </c>
      <c r="AD310" s="24" t="s">
        <v>906</v>
      </c>
      <c r="AE310" s="24" t="s">
        <v>1002</v>
      </c>
      <c r="AF310" s="24" t="s">
        <v>175</v>
      </c>
      <c r="AG310" s="24" t="s">
        <v>78</v>
      </c>
      <c r="AH310" s="24" t="str">
        <f t="shared" si="78"/>
        <v>RIMULA R3 EXTRA 15W40 CI-4 GRANEL</v>
      </c>
      <c r="AI310" s="24" t="s">
        <v>3016</v>
      </c>
      <c r="AJ310" s="24" t="s">
        <v>6492</v>
      </c>
      <c r="AK310" s="24" t="s">
        <v>6811</v>
      </c>
    </row>
    <row r="311" spans="2:37" s="14" customFormat="1" ht="13" hidden="1" x14ac:dyDescent="0.35">
      <c r="B311" s="24">
        <v>40000905</v>
      </c>
      <c r="C311" s="24" t="str">
        <f t="shared" si="70"/>
        <v>905</v>
      </c>
      <c r="D311" s="24" t="s">
        <v>1003</v>
      </c>
      <c r="E311" s="106">
        <v>44422801</v>
      </c>
      <c r="F311" s="24" t="s">
        <v>998</v>
      </c>
      <c r="G311" s="122">
        <f>IF(VLOOKUP(Tabela2[[#This Row],[SKU]],[10]Volume!$A:$E,5,0)&lt;0,0,VLOOKUP(Tabela2[[#This Row],[SKU]],[10]Volume!$A:$E,5,0))</f>
        <v>1612.8071748878924</v>
      </c>
      <c r="H311" s="24" t="s">
        <v>46</v>
      </c>
      <c r="I311" s="24" t="s">
        <v>62</v>
      </c>
      <c r="J311" s="24" t="s">
        <v>63</v>
      </c>
      <c r="K311" s="24" t="s">
        <v>49</v>
      </c>
      <c r="L311" s="24" t="s">
        <v>906</v>
      </c>
      <c r="M311" s="24" t="s">
        <v>66</v>
      </c>
      <c r="N311" s="24" t="s">
        <v>52</v>
      </c>
      <c r="O311" s="48">
        <v>43257</v>
      </c>
      <c r="P311" s="24" t="s">
        <v>53</v>
      </c>
      <c r="Q311" s="24"/>
      <c r="R311" s="26" t="s">
        <v>1</v>
      </c>
      <c r="S311" s="24" t="s">
        <v>1004</v>
      </c>
      <c r="T311" s="24" t="s">
        <v>54</v>
      </c>
      <c r="U311" s="24" t="s">
        <v>44</v>
      </c>
      <c r="V311" s="40" t="s">
        <v>44</v>
      </c>
      <c r="W311" s="24" t="s">
        <v>55</v>
      </c>
      <c r="X311" s="24">
        <v>2710193200</v>
      </c>
      <c r="Y311" s="14" t="s">
        <v>70</v>
      </c>
      <c r="Z311" s="24" t="str">
        <f t="shared" si="74"/>
        <v>001E9621</v>
      </c>
      <c r="AA311" s="24" t="str">
        <f t="shared" si="72"/>
        <v>002W20</v>
      </c>
      <c r="AB311" s="24" t="str">
        <f t="shared" si="73"/>
        <v>A435</v>
      </c>
      <c r="AC311" s="24" t="s">
        <v>1005</v>
      </c>
      <c r="AD311" s="24" t="s">
        <v>906</v>
      </c>
      <c r="AE311" s="24" t="s">
        <v>1002</v>
      </c>
      <c r="AF311" s="24" t="s">
        <v>175</v>
      </c>
      <c r="AG311" s="24" t="s">
        <v>78</v>
      </c>
      <c r="AH311" s="24" t="str">
        <f t="shared" si="78"/>
        <v>RIMULA R3 EXTRA 15W40 CI-4 GRANEL</v>
      </c>
      <c r="AI311" s="24" t="s">
        <v>3016</v>
      </c>
      <c r="AJ311" s="24" t="s">
        <v>6493</v>
      </c>
      <c r="AK311" s="24" t="s">
        <v>6811</v>
      </c>
    </row>
    <row r="312" spans="2:37" s="14" customFormat="1" ht="13" hidden="1" x14ac:dyDescent="0.35">
      <c r="B312" s="24">
        <v>40000829</v>
      </c>
      <c r="C312" s="24" t="str">
        <f t="shared" si="70"/>
        <v>829</v>
      </c>
      <c r="D312" s="24" t="s">
        <v>6916</v>
      </c>
      <c r="E312" s="106">
        <v>44422801</v>
      </c>
      <c r="F312" s="24" t="s">
        <v>998</v>
      </c>
      <c r="G312" s="122">
        <f>IF(VLOOKUP(Tabela2[[#This Row],[SKU]],[10]Volume!$A:$E,5,0)&lt;0,0,VLOOKUP(Tabela2[[#This Row],[SKU]],[10]Volume!$A:$E,5,0))</f>
        <v>0</v>
      </c>
      <c r="H312" s="24" t="s">
        <v>46</v>
      </c>
      <c r="I312" s="24" t="s">
        <v>6939</v>
      </c>
      <c r="J312" s="24" t="s">
        <v>3046</v>
      </c>
      <c r="K312" s="24" t="s">
        <v>49</v>
      </c>
      <c r="L312" s="24" t="s">
        <v>906</v>
      </c>
      <c r="M312" s="24" t="s">
        <v>66</v>
      </c>
      <c r="N312" s="24" t="s">
        <v>52</v>
      </c>
      <c r="O312" s="48"/>
      <c r="P312" s="24" t="s">
        <v>53</v>
      </c>
      <c r="Q312" s="25"/>
      <c r="R312" s="108" t="s">
        <v>3</v>
      </c>
      <c r="S312" s="24"/>
      <c r="T312" s="24"/>
      <c r="U312" s="24">
        <v>40000905</v>
      </c>
      <c r="V312" s="24" t="s">
        <v>1003</v>
      </c>
      <c r="W312" s="24" t="s">
        <v>329</v>
      </c>
      <c r="X312" s="24">
        <v>2710193200</v>
      </c>
      <c r="Y312" s="14" t="s">
        <v>70</v>
      </c>
      <c r="Z312" s="24" t="s">
        <v>5268</v>
      </c>
      <c r="AA312" s="24" t="s">
        <v>2703</v>
      </c>
      <c r="AB312" s="24" t="s">
        <v>5219</v>
      </c>
      <c r="AC312" s="24" t="s">
        <v>1005</v>
      </c>
      <c r="AD312" s="24" t="s">
        <v>906</v>
      </c>
      <c r="AE312" s="24" t="s">
        <v>1002</v>
      </c>
      <c r="AF312" s="24" t="s">
        <v>175</v>
      </c>
      <c r="AG312" s="24" t="s">
        <v>78</v>
      </c>
      <c r="AH312" s="24"/>
      <c r="AI312" s="24" t="s">
        <v>3016</v>
      </c>
      <c r="AJ312" s="24" t="s">
        <v>6493</v>
      </c>
      <c r="AK312" s="24" t="s">
        <v>6811</v>
      </c>
    </row>
    <row r="313" spans="2:37" s="14" customFormat="1" ht="13" hidden="1" x14ac:dyDescent="0.35">
      <c r="B313" s="24">
        <v>40000855</v>
      </c>
      <c r="C313" s="24" t="str">
        <f t="shared" si="70"/>
        <v>855</v>
      </c>
      <c r="D313" s="24" t="s">
        <v>1006</v>
      </c>
      <c r="E313" s="106">
        <v>44422801</v>
      </c>
      <c r="F313" s="24" t="s">
        <v>998</v>
      </c>
      <c r="G313" s="122">
        <f>IF(VLOOKUP(Tabela2[[#This Row],[SKU]],[10]Volume!$A:$E,5,0)&lt;0,0,VLOOKUP(Tabela2[[#This Row],[SKU]],[10]Volume!$A:$E,5,0))</f>
        <v>67598.170542635664</v>
      </c>
      <c r="H313" s="24" t="s">
        <v>46</v>
      </c>
      <c r="I313" s="24" t="s">
        <v>163</v>
      </c>
      <c r="J313" s="24" t="s">
        <v>164</v>
      </c>
      <c r="K313" s="24" t="s">
        <v>49</v>
      </c>
      <c r="L313" s="24" t="s">
        <v>906</v>
      </c>
      <c r="M313" s="24" t="s">
        <v>66</v>
      </c>
      <c r="N313" s="24" t="s">
        <v>52</v>
      </c>
      <c r="O313" s="48">
        <v>43257</v>
      </c>
      <c r="P313" s="24" t="s">
        <v>53</v>
      </c>
      <c r="Q313" s="24"/>
      <c r="R313" s="26" t="s">
        <v>1</v>
      </c>
      <c r="S313" s="24" t="s">
        <v>1007</v>
      </c>
      <c r="T313" s="24" t="s">
        <v>54</v>
      </c>
      <c r="U313" s="24" t="s">
        <v>44</v>
      </c>
      <c r="V313" s="40" t="s">
        <v>44</v>
      </c>
      <c r="W313" s="24" t="s">
        <v>55</v>
      </c>
      <c r="X313" s="24">
        <v>2710193200</v>
      </c>
      <c r="Y313" s="14" t="s">
        <v>70</v>
      </c>
      <c r="Z313" s="24" t="str">
        <f t="shared" ref="Z313:Z343" si="79">LEFT(AC313,8)</f>
        <v>001E9621</v>
      </c>
      <c r="AA313" s="24" t="str">
        <f t="shared" ref="AA313:AA341" si="80">LEFT(RIGHT(AC313,10),6)</f>
        <v>002VWL</v>
      </c>
      <c r="AB313" s="24" t="str">
        <f t="shared" ref="AB313:AB341" si="81">RIGHT(AC313,4)</f>
        <v>A435</v>
      </c>
      <c r="AC313" s="24" t="s">
        <v>1008</v>
      </c>
      <c r="AD313" s="24" t="s">
        <v>906</v>
      </c>
      <c r="AE313" s="24" t="s">
        <v>1002</v>
      </c>
      <c r="AF313" s="24" t="s">
        <v>175</v>
      </c>
      <c r="AG313" s="24" t="s">
        <v>78</v>
      </c>
      <c r="AH313" s="24" t="str">
        <f>F313</f>
        <v>RIMULA R3 EXTRA 15W40 CI-4 GRANEL</v>
      </c>
      <c r="AI313" s="24" t="s">
        <v>3016</v>
      </c>
      <c r="AJ313" s="24" t="s">
        <v>6493</v>
      </c>
      <c r="AK313" s="24" t="s">
        <v>6811</v>
      </c>
    </row>
    <row r="314" spans="2:37" s="14" customFormat="1" ht="13" hidden="1" x14ac:dyDescent="0.35">
      <c r="B314" s="24">
        <v>40000801</v>
      </c>
      <c r="C314" s="24" t="str">
        <f t="shared" si="70"/>
        <v>801</v>
      </c>
      <c r="D314" s="24" t="s">
        <v>1009</v>
      </c>
      <c r="E314" s="106">
        <v>44422801</v>
      </c>
      <c r="F314" s="24" t="s">
        <v>998</v>
      </c>
      <c r="G314" s="122">
        <f>IF(VLOOKUP(Tabela2[[#This Row],[SKU]],[10]Volume!$A:$E,5,0)&lt;0,0,VLOOKUP(Tabela2[[#This Row],[SKU]],[10]Volume!$A:$E,5,0))</f>
        <v>0</v>
      </c>
      <c r="H314" s="24" t="s">
        <v>46</v>
      </c>
      <c r="I314" s="24" t="s">
        <v>79</v>
      </c>
      <c r="J314" s="24" t="s">
        <v>79</v>
      </c>
      <c r="K314" s="24" t="s">
        <v>49</v>
      </c>
      <c r="L314" s="24" t="s">
        <v>906</v>
      </c>
      <c r="M314" s="24" t="s">
        <v>66</v>
      </c>
      <c r="N314" s="24" t="s">
        <v>52</v>
      </c>
      <c r="O314" s="48">
        <v>43257</v>
      </c>
      <c r="P314" s="24" t="s">
        <v>53</v>
      </c>
      <c r="Q314" s="24"/>
      <c r="R314" s="26" t="s">
        <v>1</v>
      </c>
      <c r="S314" s="24" t="s">
        <v>44</v>
      </c>
      <c r="T314" s="24" t="s">
        <v>54</v>
      </c>
      <c r="U314" s="24" t="s">
        <v>44</v>
      </c>
      <c r="V314" s="40" t="s">
        <v>44</v>
      </c>
      <c r="W314" s="24" t="s">
        <v>55</v>
      </c>
      <c r="X314" s="24">
        <v>2710193200</v>
      </c>
      <c r="Y314" s="14" t="s">
        <v>44</v>
      </c>
      <c r="Z314" s="24" t="str">
        <f t="shared" si="79"/>
        <v>001E9621</v>
      </c>
      <c r="AA314" s="24" t="str">
        <f t="shared" si="80"/>
        <v>001176</v>
      </c>
      <c r="AB314" s="24" t="str">
        <f t="shared" si="81"/>
        <v>A03Q</v>
      </c>
      <c r="AC314" s="24" t="s">
        <v>1010</v>
      </c>
      <c r="AD314" s="24" t="s">
        <v>906</v>
      </c>
      <c r="AE314" s="24" t="s">
        <v>1002</v>
      </c>
      <c r="AF314" s="24" t="s">
        <v>175</v>
      </c>
      <c r="AG314" s="24" t="s">
        <v>78</v>
      </c>
      <c r="AH314" s="24" t="str">
        <f>F314</f>
        <v>RIMULA R3 EXTRA 15W40 CI-4 GRANEL</v>
      </c>
      <c r="AI314" s="24" t="s">
        <v>3016</v>
      </c>
      <c r="AJ314" s="24" t="s">
        <v>6493</v>
      </c>
      <c r="AK314" s="24" t="s">
        <v>6811</v>
      </c>
    </row>
    <row r="315" spans="2:37" s="14" customFormat="1" ht="13" hidden="1" x14ac:dyDescent="0.35">
      <c r="B315" s="24">
        <v>40000809</v>
      </c>
      <c r="C315" s="24" t="str">
        <f t="shared" si="70"/>
        <v>809</v>
      </c>
      <c r="D315" s="24" t="s">
        <v>1011</v>
      </c>
      <c r="E315" s="106">
        <v>44422801</v>
      </c>
      <c r="F315" s="24" t="s">
        <v>998</v>
      </c>
      <c r="G315" s="122">
        <f>IF(VLOOKUP(Tabela2[[#This Row],[SKU]],[10]Volume!$A:$E,5,0)&lt;0,0,VLOOKUP(Tabela2[[#This Row],[SKU]],[10]Volume!$A:$E,5,0))</f>
        <v>55795.718181818178</v>
      </c>
      <c r="H315" s="24" t="s">
        <v>46</v>
      </c>
      <c r="I315" s="24" t="s">
        <v>47</v>
      </c>
      <c r="J315" s="24" t="s">
        <v>48</v>
      </c>
      <c r="K315" s="24" t="s">
        <v>49</v>
      </c>
      <c r="L315" s="24" t="s">
        <v>906</v>
      </c>
      <c r="M315" s="24" t="s">
        <v>66</v>
      </c>
      <c r="N315" s="24" t="s">
        <v>52</v>
      </c>
      <c r="O315" s="48">
        <v>43257</v>
      </c>
      <c r="P315" s="24" t="s">
        <v>53</v>
      </c>
      <c r="Q315" s="24"/>
      <c r="R315" s="26" t="s">
        <v>1</v>
      </c>
      <c r="S315" s="24" t="s">
        <v>1012</v>
      </c>
      <c r="T315" s="24" t="s">
        <v>54</v>
      </c>
      <c r="U315" s="24" t="s">
        <v>44</v>
      </c>
      <c r="V315" s="40" t="s">
        <v>44</v>
      </c>
      <c r="W315" s="24" t="s">
        <v>55</v>
      </c>
      <c r="X315" s="24">
        <v>2710193200</v>
      </c>
      <c r="Y315" s="14" t="s">
        <v>70</v>
      </c>
      <c r="Z315" s="24" t="str">
        <f t="shared" si="79"/>
        <v>001E9621</v>
      </c>
      <c r="AA315" s="24" t="str">
        <f t="shared" si="80"/>
        <v>002VID</v>
      </c>
      <c r="AB315" s="24" t="str">
        <f t="shared" si="81"/>
        <v>A435</v>
      </c>
      <c r="AC315" s="24" t="s">
        <v>1013</v>
      </c>
      <c r="AD315" s="24" t="s">
        <v>906</v>
      </c>
      <c r="AE315" s="24" t="s">
        <v>1002</v>
      </c>
      <c r="AF315" s="24" t="s">
        <v>175</v>
      </c>
      <c r="AG315" s="24" t="s">
        <v>78</v>
      </c>
      <c r="AH315" s="24" t="str">
        <f>F315</f>
        <v>RIMULA R3 EXTRA 15W40 CI-4 GRANEL</v>
      </c>
      <c r="AI315" s="24" t="s">
        <v>3016</v>
      </c>
      <c r="AJ315" s="24" t="s">
        <v>6493</v>
      </c>
      <c r="AK315" s="24" t="s">
        <v>6811</v>
      </c>
    </row>
    <row r="316" spans="2:37" s="14" customFormat="1" ht="13" hidden="1" x14ac:dyDescent="0.35">
      <c r="B316" s="24">
        <v>40000967</v>
      </c>
      <c r="C316" s="24" t="str">
        <f t="shared" si="70"/>
        <v>967</v>
      </c>
      <c r="D316" s="24" t="s">
        <v>1014</v>
      </c>
      <c r="E316" s="106">
        <v>44422801</v>
      </c>
      <c r="F316" s="24" t="s">
        <v>998</v>
      </c>
      <c r="G316" s="122">
        <f>IF(VLOOKUP(Tabela2[[#This Row],[SKU]],[10]Volume!$A:$E,5,0)&lt;0,0,VLOOKUP(Tabela2[[#This Row],[SKU]],[10]Volume!$A:$E,5,0))</f>
        <v>78000</v>
      </c>
      <c r="H316" s="24" t="s">
        <v>46</v>
      </c>
      <c r="I316" s="24" t="s">
        <v>151</v>
      </c>
      <c r="J316" s="24" t="s">
        <v>86</v>
      </c>
      <c r="K316" s="24" t="s">
        <v>49</v>
      </c>
      <c r="L316" s="24" t="s">
        <v>906</v>
      </c>
      <c r="M316" s="24" t="s">
        <v>66</v>
      </c>
      <c r="N316" s="24" t="s">
        <v>52</v>
      </c>
      <c r="O316" s="48">
        <v>43894</v>
      </c>
      <c r="P316" s="24" t="s">
        <v>53</v>
      </c>
      <c r="Q316" s="24"/>
      <c r="R316" s="26" t="s">
        <v>1</v>
      </c>
      <c r="S316" s="24" t="s">
        <v>1015</v>
      </c>
      <c r="T316" s="24" t="s">
        <v>54</v>
      </c>
      <c r="U316" s="24" t="s">
        <v>44</v>
      </c>
      <c r="V316" s="40" t="s">
        <v>44</v>
      </c>
      <c r="W316" s="24" t="s">
        <v>55</v>
      </c>
      <c r="X316" s="24">
        <v>2710193200</v>
      </c>
      <c r="Y316" s="14" t="s">
        <v>70</v>
      </c>
      <c r="Z316" s="24" t="str">
        <f t="shared" si="79"/>
        <v>001E9621</v>
      </c>
      <c r="AA316" s="24" t="str">
        <f t="shared" si="80"/>
        <v>002VJW</v>
      </c>
      <c r="AB316" s="24" t="str">
        <f t="shared" si="81"/>
        <v>A435</v>
      </c>
      <c r="AC316" s="24" t="s">
        <v>1016</v>
      </c>
      <c r="AD316" s="24" t="s">
        <v>906</v>
      </c>
      <c r="AE316" s="24" t="s">
        <v>1002</v>
      </c>
      <c r="AF316" s="24" t="s">
        <v>175</v>
      </c>
      <c r="AG316" s="24" t="s">
        <v>78</v>
      </c>
      <c r="AH316" s="24" t="str">
        <f>F316</f>
        <v>RIMULA R3 EXTRA 15W40 CI-4 GRANEL</v>
      </c>
      <c r="AI316" s="24" t="s">
        <v>3016</v>
      </c>
      <c r="AJ316" s="24" t="s">
        <v>6493</v>
      </c>
      <c r="AK316" s="24" t="s">
        <v>6811</v>
      </c>
    </row>
    <row r="317" spans="2:37" s="14" customFormat="1" ht="13" hidden="1" x14ac:dyDescent="0.35">
      <c r="B317" s="24">
        <v>41093855</v>
      </c>
      <c r="C317" s="24" t="str">
        <f t="shared" si="70"/>
        <v>855</v>
      </c>
      <c r="D317" s="24" t="s">
        <v>1017</v>
      </c>
      <c r="E317" s="106">
        <v>41093801</v>
      </c>
      <c r="F317" s="24" t="s">
        <v>1018</v>
      </c>
      <c r="G317" s="122">
        <f>IF(VLOOKUP(Tabela2[[#This Row],[SKU]],[10]Volume!$A:$E,5,0)&lt;0,0,VLOOKUP(Tabela2[[#This Row],[SKU]],[10]Volume!$A:$E,5,0))</f>
        <v>0</v>
      </c>
      <c r="H317" s="24" t="s">
        <v>46</v>
      </c>
      <c r="I317" s="24" t="s">
        <v>163</v>
      </c>
      <c r="J317" s="24" t="s">
        <v>164</v>
      </c>
      <c r="K317" s="24" t="s">
        <v>49</v>
      </c>
      <c r="L317" s="24" t="s">
        <v>1019</v>
      </c>
      <c r="M317" s="24" t="s">
        <v>66</v>
      </c>
      <c r="N317" s="24" t="s">
        <v>52</v>
      </c>
      <c r="O317" s="48">
        <v>42968</v>
      </c>
      <c r="P317" s="24" t="s">
        <v>53</v>
      </c>
      <c r="Q317" s="24"/>
      <c r="R317" s="26" t="s">
        <v>1</v>
      </c>
      <c r="S317" s="24" t="s">
        <v>1020</v>
      </c>
      <c r="T317" s="24" t="s">
        <v>54</v>
      </c>
      <c r="U317" s="24" t="s">
        <v>44</v>
      </c>
      <c r="V317" s="40" t="s">
        <v>44</v>
      </c>
      <c r="W317" s="24" t="s">
        <v>55</v>
      </c>
      <c r="X317" s="24">
        <v>2710193200</v>
      </c>
      <c r="Y317" s="14" t="s">
        <v>70</v>
      </c>
      <c r="Z317" s="24" t="str">
        <f t="shared" si="79"/>
        <v>001B0747</v>
      </c>
      <c r="AA317" s="24" t="str">
        <f t="shared" si="80"/>
        <v>002VXH</v>
      </c>
      <c r="AB317" s="24" t="str">
        <f t="shared" si="81"/>
        <v>A328</v>
      </c>
      <c r="AC317" s="24" t="s">
        <v>1021</v>
      </c>
      <c r="AD317" s="24" t="s">
        <v>1019</v>
      </c>
      <c r="AE317" s="24" t="s">
        <v>6776</v>
      </c>
      <c r="AF317" s="24" t="s">
        <v>175</v>
      </c>
      <c r="AG317" s="24" t="s">
        <v>96</v>
      </c>
      <c r="AH317" s="24" t="str">
        <f>F317</f>
        <v>KOMATSU ENGINE OIL 10W30 GRANEL</v>
      </c>
      <c r="AI317" s="24" t="s">
        <v>3016</v>
      </c>
      <c r="AJ317" s="24" t="s">
        <v>6494</v>
      </c>
      <c r="AK317" s="24" t="s">
        <v>6806</v>
      </c>
    </row>
    <row r="318" spans="2:37" s="14" customFormat="1" ht="13" hidden="1" x14ac:dyDescent="0.35">
      <c r="B318" s="24">
        <v>41093801</v>
      </c>
      <c r="C318" s="24" t="str">
        <f t="shared" si="70"/>
        <v>801</v>
      </c>
      <c r="D318" s="24" t="s">
        <v>1018</v>
      </c>
      <c r="E318" s="106">
        <v>41093801</v>
      </c>
      <c r="F318" s="24" t="s">
        <v>1018</v>
      </c>
      <c r="G318" s="122">
        <f>IF(VLOOKUP(Tabela2[[#This Row],[SKU]],[10]Volume!$A:$E,5,0)&lt;0,0,VLOOKUP(Tabela2[[#This Row],[SKU]],[10]Volume!$A:$E,5,0))</f>
        <v>1420.6912012499999</v>
      </c>
      <c r="H318" s="24" t="s">
        <v>46</v>
      </c>
      <c r="I318" s="24" t="s">
        <v>79</v>
      </c>
      <c r="J318" s="24" t="s">
        <v>79</v>
      </c>
      <c r="K318" s="24" t="s">
        <v>49</v>
      </c>
      <c r="L318" s="24" t="s">
        <v>1019</v>
      </c>
      <c r="M318" s="24" t="s">
        <v>66</v>
      </c>
      <c r="N318" s="24" t="s">
        <v>52</v>
      </c>
      <c r="O318" s="48">
        <v>42964</v>
      </c>
      <c r="P318" s="24" t="s">
        <v>53</v>
      </c>
      <c r="Q318" s="24"/>
      <c r="R318" s="26" t="s">
        <v>1</v>
      </c>
      <c r="S318" s="24" t="s">
        <v>44</v>
      </c>
      <c r="T318" s="24" t="s">
        <v>54</v>
      </c>
      <c r="U318" s="24" t="s">
        <v>44</v>
      </c>
      <c r="V318" s="40" t="s">
        <v>44</v>
      </c>
      <c r="W318" s="24" t="s">
        <v>55</v>
      </c>
      <c r="X318" s="24">
        <v>2710193200</v>
      </c>
      <c r="Y318" s="14" t="s">
        <v>44</v>
      </c>
      <c r="Z318" s="24" t="str">
        <f t="shared" si="79"/>
        <v>001B0747</v>
      </c>
      <c r="AA318" s="24" t="str">
        <f t="shared" si="80"/>
        <v>001176</v>
      </c>
      <c r="AB318" s="24" t="str">
        <f t="shared" si="81"/>
        <v>A03Q</v>
      </c>
      <c r="AC318" s="24" t="s">
        <v>1022</v>
      </c>
      <c r="AD318" s="24" t="s">
        <v>1019</v>
      </c>
      <c r="AE318" s="24" t="s">
        <v>6776</v>
      </c>
      <c r="AF318" s="24" t="s">
        <v>175</v>
      </c>
      <c r="AG318" s="24" t="s">
        <v>96</v>
      </c>
      <c r="AH318" s="24"/>
      <c r="AI318" s="24" t="s">
        <v>3016</v>
      </c>
      <c r="AJ318" s="24" t="s">
        <v>6494</v>
      </c>
      <c r="AK318" s="24" t="s">
        <v>6806</v>
      </c>
    </row>
    <row r="319" spans="2:37" s="14" customFormat="1" ht="13" hidden="1" x14ac:dyDescent="0.35">
      <c r="B319" s="24">
        <v>41094855</v>
      </c>
      <c r="C319" s="24" t="str">
        <f t="shared" si="70"/>
        <v>855</v>
      </c>
      <c r="D319" s="24" t="s">
        <v>1023</v>
      </c>
      <c r="E319" s="106">
        <v>44417801</v>
      </c>
      <c r="F319" s="62" t="s">
        <v>1024</v>
      </c>
      <c r="G319" s="122">
        <f>IF(VLOOKUP(Tabela2[[#This Row],[SKU]],[10]Volume!$A:$E,5,0)&lt;0,0,VLOOKUP(Tabela2[[#This Row],[SKU]],[10]Volume!$A:$E,5,0))</f>
        <v>0</v>
      </c>
      <c r="H319" s="24" t="s">
        <v>46</v>
      </c>
      <c r="I319" s="24" t="s">
        <v>163</v>
      </c>
      <c r="J319" s="24" t="s">
        <v>164</v>
      </c>
      <c r="K319" s="24" t="s">
        <v>49</v>
      </c>
      <c r="L319" s="24" t="s">
        <v>1019</v>
      </c>
      <c r="M319" s="24" t="s">
        <v>66</v>
      </c>
      <c r="N319" s="24" t="s">
        <v>52</v>
      </c>
      <c r="O319" s="48">
        <v>42968</v>
      </c>
      <c r="P319" s="24" t="s">
        <v>53</v>
      </c>
      <c r="Q319" s="24"/>
      <c r="R319" s="26" t="s">
        <v>1</v>
      </c>
      <c r="S319" s="24" t="s">
        <v>132</v>
      </c>
      <c r="T319" s="24" t="s">
        <v>132</v>
      </c>
      <c r="U319" s="24" t="s">
        <v>44</v>
      </c>
      <c r="V319" s="40" t="s">
        <v>44</v>
      </c>
      <c r="W319" s="24" t="s">
        <v>55</v>
      </c>
      <c r="X319" s="24">
        <v>2710193200</v>
      </c>
      <c r="Y319" s="14" t="s">
        <v>70</v>
      </c>
      <c r="Z319" s="24" t="str">
        <f t="shared" si="79"/>
        <v>001B0821</v>
      </c>
      <c r="AA319" s="24" t="str">
        <f t="shared" si="80"/>
        <v>002VXH</v>
      </c>
      <c r="AB319" s="24" t="str">
        <f t="shared" si="81"/>
        <v>A328</v>
      </c>
      <c r="AC319" s="24" t="s">
        <v>1025</v>
      </c>
      <c r="AD319" s="24" t="s">
        <v>1019</v>
      </c>
      <c r="AE319" s="24" t="s">
        <v>6776</v>
      </c>
      <c r="AF319" s="24" t="s">
        <v>175</v>
      </c>
      <c r="AG319" s="24" t="s">
        <v>78</v>
      </c>
      <c r="AH319" s="24" t="str">
        <f t="shared" ref="AH319:AH325" si="82">F319</f>
        <v>RT4X 15W40 GPO GR II GRANEL</v>
      </c>
      <c r="AI319" s="24" t="s">
        <v>3016</v>
      </c>
      <c r="AJ319" s="24" t="s">
        <v>6495</v>
      </c>
      <c r="AK319" s="24" t="s">
        <v>6811</v>
      </c>
    </row>
    <row r="320" spans="2:37" s="14" customFormat="1" ht="13" hidden="1" x14ac:dyDescent="0.35">
      <c r="B320" s="24">
        <v>43548979</v>
      </c>
      <c r="C320" s="24" t="str">
        <f t="shared" si="70"/>
        <v>979</v>
      </c>
      <c r="D320" s="24" t="s">
        <v>1029</v>
      </c>
      <c r="E320" s="106" t="s">
        <v>44</v>
      </c>
      <c r="F320" s="24" t="s">
        <v>45</v>
      </c>
      <c r="G320" s="122">
        <f>IF(VLOOKUP(Tabela2[[#This Row],[SKU]],[10]Volume!$A:$E,5,0)&lt;0,0,VLOOKUP(Tabela2[[#This Row],[SKU]],[10]Volume!$A:$E,5,0))</f>
        <v>2709.65625</v>
      </c>
      <c r="H320" s="24" t="s">
        <v>46</v>
      </c>
      <c r="I320" s="24" t="s">
        <v>151</v>
      </c>
      <c r="J320" s="24" t="s">
        <v>86</v>
      </c>
      <c r="K320" s="24" t="s">
        <v>49</v>
      </c>
      <c r="L320" s="24" t="s">
        <v>1019</v>
      </c>
      <c r="M320" s="24" t="s">
        <v>51</v>
      </c>
      <c r="N320" s="24" t="s">
        <v>52</v>
      </c>
      <c r="O320" s="48">
        <v>44034</v>
      </c>
      <c r="P320" s="24" t="s">
        <v>53</v>
      </c>
      <c r="Q320" s="24"/>
      <c r="R320" s="26" t="s">
        <v>1</v>
      </c>
      <c r="S320" s="24" t="s">
        <v>132</v>
      </c>
      <c r="T320" s="24" t="s">
        <v>132</v>
      </c>
      <c r="U320" s="24" t="s">
        <v>44</v>
      </c>
      <c r="V320" s="40" t="s">
        <v>44</v>
      </c>
      <c r="W320" s="24" t="s">
        <v>55</v>
      </c>
      <c r="X320" s="24">
        <v>2710193200</v>
      </c>
      <c r="Y320" s="14" t="s">
        <v>56</v>
      </c>
      <c r="Z320" s="24" t="str">
        <f t="shared" si="79"/>
        <v>001G5830</v>
      </c>
      <c r="AA320" s="24" t="str">
        <f t="shared" si="80"/>
        <v>002VJW</v>
      </c>
      <c r="AB320" s="24" t="str">
        <f t="shared" si="81"/>
        <v>A309</v>
      </c>
      <c r="AC320" s="24" t="s">
        <v>1030</v>
      </c>
      <c r="AD320" s="24" t="s">
        <v>1019</v>
      </c>
      <c r="AE320" s="24" t="s">
        <v>6776</v>
      </c>
      <c r="AF320" s="24" t="s">
        <v>175</v>
      </c>
      <c r="AG320" s="24" t="s">
        <v>110</v>
      </c>
      <c r="AH320" s="24" t="str">
        <f t="shared" si="82"/>
        <v>IMPORTADO</v>
      </c>
      <c r="AI320" s="24" t="s">
        <v>3016</v>
      </c>
      <c r="AJ320" s="24" t="s">
        <v>6496</v>
      </c>
      <c r="AK320" s="24" t="s">
        <v>6811</v>
      </c>
    </row>
    <row r="321" spans="2:37" s="14" customFormat="1" ht="13" hidden="1" x14ac:dyDescent="0.35">
      <c r="B321" s="24">
        <v>52387817</v>
      </c>
      <c r="C321" s="24" t="str">
        <f t="shared" si="70"/>
        <v>817</v>
      </c>
      <c r="D321" s="24" t="s">
        <v>1031</v>
      </c>
      <c r="E321" s="106">
        <v>52890801</v>
      </c>
      <c r="F321" s="24" t="s">
        <v>540</v>
      </c>
      <c r="G321" s="122">
        <f>IF(VLOOKUP(Tabela2[[#This Row],[SKU]],[10]Volume!$A:$E,5,0)&lt;0,0,VLOOKUP(Tabela2[[#This Row],[SKU]],[10]Volume!$A:$E,5,0))</f>
        <v>2312.2580645161293</v>
      </c>
      <c r="H321" s="24" t="s">
        <v>216</v>
      </c>
      <c r="I321" s="24" t="s">
        <v>446</v>
      </c>
      <c r="J321" s="24" t="s">
        <v>447</v>
      </c>
      <c r="K321" s="24" t="s">
        <v>49</v>
      </c>
      <c r="L321" s="24" t="s">
        <v>1019</v>
      </c>
      <c r="M321" s="24" t="s">
        <v>66</v>
      </c>
      <c r="N321" s="24" t="s">
        <v>52</v>
      </c>
      <c r="O321" s="48">
        <v>42782</v>
      </c>
      <c r="P321" s="24" t="s">
        <v>53</v>
      </c>
      <c r="Q321" s="24"/>
      <c r="R321" s="26" t="s">
        <v>1</v>
      </c>
      <c r="S321" s="24" t="s">
        <v>1032</v>
      </c>
      <c r="T321" s="24" t="s">
        <v>54</v>
      </c>
      <c r="U321" s="24" t="s">
        <v>44</v>
      </c>
      <c r="V321" s="40" t="s">
        <v>44</v>
      </c>
      <c r="W321" s="24" t="s">
        <v>55</v>
      </c>
      <c r="X321" s="24">
        <v>2710199900</v>
      </c>
      <c r="Y321" s="14" t="s">
        <v>83</v>
      </c>
      <c r="Z321" s="24" t="str">
        <f t="shared" si="79"/>
        <v>001B3407</v>
      </c>
      <c r="AA321" s="24" t="str">
        <f t="shared" si="80"/>
        <v>002VME</v>
      </c>
      <c r="AB321" s="24" t="str">
        <f t="shared" si="81"/>
        <v>A328</v>
      </c>
      <c r="AC321" s="24" t="s">
        <v>1033</v>
      </c>
      <c r="AD321" s="24" t="s">
        <v>1019</v>
      </c>
      <c r="AE321" s="24" t="s">
        <v>1034</v>
      </c>
      <c r="AF321" s="24" t="s">
        <v>216</v>
      </c>
      <c r="AG321" s="24" t="s">
        <v>221</v>
      </c>
      <c r="AH321" s="24" t="str">
        <f t="shared" si="82"/>
        <v>GADUS S2 V220 2</v>
      </c>
      <c r="AI321" s="24" t="s">
        <v>3016</v>
      </c>
      <c r="AJ321" s="24" t="s">
        <v>6497</v>
      </c>
      <c r="AK321" s="24" t="s">
        <v>3016</v>
      </c>
    </row>
    <row r="322" spans="2:37" s="14" customFormat="1" ht="13" hidden="1" x14ac:dyDescent="0.35">
      <c r="B322" s="24">
        <v>43346855</v>
      </c>
      <c r="C322" s="24" t="str">
        <f t="shared" si="70"/>
        <v>855</v>
      </c>
      <c r="D322" s="24" t="s">
        <v>1035</v>
      </c>
      <c r="E322" s="106">
        <v>43346801</v>
      </c>
      <c r="F322" s="24" t="s">
        <v>1036</v>
      </c>
      <c r="G322" s="122">
        <f>IF(VLOOKUP(Tabela2[[#This Row],[SKU]],[10]Volume!$A:$E,5,0)&lt;0,0,VLOOKUP(Tabela2[[#This Row],[SKU]],[10]Volume!$A:$E,5,0))</f>
        <v>21466.046511627908</v>
      </c>
      <c r="H322" s="24" t="s">
        <v>46</v>
      </c>
      <c r="I322" s="24" t="s">
        <v>163</v>
      </c>
      <c r="J322" s="24" t="s">
        <v>164</v>
      </c>
      <c r="K322" s="24" t="s">
        <v>49</v>
      </c>
      <c r="L322" s="24" t="s">
        <v>1019</v>
      </c>
      <c r="M322" s="24" t="s">
        <v>66</v>
      </c>
      <c r="N322" s="24" t="s">
        <v>52</v>
      </c>
      <c r="O322" s="48">
        <v>39090</v>
      </c>
      <c r="P322" s="24" t="s">
        <v>53</v>
      </c>
      <c r="Q322" s="24"/>
      <c r="R322" s="26" t="s">
        <v>1</v>
      </c>
      <c r="S322" s="24" t="s">
        <v>132</v>
      </c>
      <c r="T322" s="24" t="s">
        <v>132</v>
      </c>
      <c r="U322" s="24" t="s">
        <v>44</v>
      </c>
      <c r="V322" s="40" t="s">
        <v>44</v>
      </c>
      <c r="W322" s="24" t="s">
        <v>55</v>
      </c>
      <c r="X322" s="24">
        <v>2710193200</v>
      </c>
      <c r="Y322" s="14" t="s">
        <v>70</v>
      </c>
      <c r="Z322" s="24" t="str">
        <f t="shared" si="79"/>
        <v>001B1577</v>
      </c>
      <c r="AA322" s="24" t="str">
        <f t="shared" si="80"/>
        <v>002VXH</v>
      </c>
      <c r="AB322" s="24" t="str">
        <f t="shared" si="81"/>
        <v>A328</v>
      </c>
      <c r="AC322" s="24" t="s">
        <v>1037</v>
      </c>
      <c r="AD322" s="24" t="s">
        <v>1019</v>
      </c>
      <c r="AE322" s="24" t="s">
        <v>1038</v>
      </c>
      <c r="AF322" s="24" t="s">
        <v>417</v>
      </c>
      <c r="AG322" s="24" t="s">
        <v>78</v>
      </c>
      <c r="AH322" s="24" t="str">
        <f t="shared" si="82"/>
        <v>KOMATSU HO 46 GRANEL</v>
      </c>
      <c r="AI322" s="24" t="s">
        <v>3016</v>
      </c>
      <c r="AJ322" s="24" t="s">
        <v>6498</v>
      </c>
      <c r="AK322" s="24" t="s">
        <v>3016</v>
      </c>
    </row>
    <row r="323" spans="2:37" s="14" customFormat="1" ht="13" hidden="1" x14ac:dyDescent="0.35">
      <c r="B323" s="24">
        <v>43330855</v>
      </c>
      <c r="C323" s="24" t="str">
        <f t="shared" ref="C323:C386" si="83">RIGHT(B323,3)</f>
        <v>855</v>
      </c>
      <c r="D323" s="24" t="s">
        <v>1039</v>
      </c>
      <c r="E323" s="106">
        <v>43330801</v>
      </c>
      <c r="F323" s="24" t="s">
        <v>1040</v>
      </c>
      <c r="G323" s="122">
        <f>IF(VLOOKUP(Tabela2[[#This Row],[SKU]],[10]Volume!$A:$E,5,0)&lt;0,0,VLOOKUP(Tabela2[[#This Row],[SKU]],[10]Volume!$A:$E,5,0))</f>
        <v>0</v>
      </c>
      <c r="H323" s="24" t="s">
        <v>46</v>
      </c>
      <c r="I323" s="24" t="s">
        <v>163</v>
      </c>
      <c r="J323" s="24" t="s">
        <v>164</v>
      </c>
      <c r="K323" s="24" t="s">
        <v>49</v>
      </c>
      <c r="L323" s="24" t="s">
        <v>1019</v>
      </c>
      <c r="M323" s="24" t="s">
        <v>66</v>
      </c>
      <c r="N323" s="24" t="s">
        <v>52</v>
      </c>
      <c r="O323" s="48">
        <v>39085</v>
      </c>
      <c r="P323" s="24" t="s">
        <v>53</v>
      </c>
      <c r="Q323" s="24"/>
      <c r="R323" s="26" t="s">
        <v>1</v>
      </c>
      <c r="S323" s="24" t="s">
        <v>132</v>
      </c>
      <c r="T323" s="24" t="s">
        <v>132</v>
      </c>
      <c r="U323" s="24" t="s">
        <v>44</v>
      </c>
      <c r="V323" s="40" t="s">
        <v>44</v>
      </c>
      <c r="W323" s="24" t="s">
        <v>55</v>
      </c>
      <c r="X323" s="24">
        <v>2710193200</v>
      </c>
      <c r="Y323" s="14" t="s">
        <v>70</v>
      </c>
      <c r="Z323" s="24" t="str">
        <f t="shared" si="79"/>
        <v>001B1695</v>
      </c>
      <c r="AA323" s="24" t="str">
        <f t="shared" si="80"/>
        <v>002VXH</v>
      </c>
      <c r="AB323" s="24" t="str">
        <f t="shared" si="81"/>
        <v>A328</v>
      </c>
      <c r="AC323" s="24" t="s">
        <v>1041</v>
      </c>
      <c r="AD323" s="24" t="s">
        <v>1019</v>
      </c>
      <c r="AE323" s="24" t="s">
        <v>6499</v>
      </c>
      <c r="AF323" s="24" t="s">
        <v>369</v>
      </c>
      <c r="AG323" s="24" t="s">
        <v>78</v>
      </c>
      <c r="AH323" s="24" t="str">
        <f t="shared" si="82"/>
        <v>KOMATSU TO 30 GRANEL</v>
      </c>
      <c r="AI323" s="24" t="s">
        <v>3016</v>
      </c>
      <c r="AJ323" s="24" t="s">
        <v>6499</v>
      </c>
      <c r="AK323" s="24" t="s">
        <v>3016</v>
      </c>
    </row>
    <row r="324" spans="2:37" s="14" customFormat="1" ht="13" hidden="1" x14ac:dyDescent="0.35">
      <c r="B324" s="24">
        <v>40087809</v>
      </c>
      <c r="C324" s="24" t="str">
        <f t="shared" si="83"/>
        <v>809</v>
      </c>
      <c r="D324" s="24" t="s">
        <v>1042</v>
      </c>
      <c r="E324" s="106">
        <v>41076801</v>
      </c>
      <c r="F324" s="24" t="s">
        <v>794</v>
      </c>
      <c r="G324" s="122">
        <f>IF(VLOOKUP(Tabela2[[#This Row],[SKU]],[10]Volume!$A:$E,5,0)&lt;0,0,VLOOKUP(Tabela2[[#This Row],[SKU]],[10]Volume!$A:$E,5,0))</f>
        <v>0</v>
      </c>
      <c r="H324" s="24" t="s">
        <v>46</v>
      </c>
      <c r="I324" s="24" t="s">
        <v>47</v>
      </c>
      <c r="J324" s="24" t="s">
        <v>48</v>
      </c>
      <c r="K324" s="24" t="s">
        <v>49</v>
      </c>
      <c r="L324" s="24" t="s">
        <v>1043</v>
      </c>
      <c r="M324" s="24" t="s">
        <v>66</v>
      </c>
      <c r="N324" s="24" t="s">
        <v>52</v>
      </c>
      <c r="O324" s="48">
        <v>44169</v>
      </c>
      <c r="P324" s="24" t="s">
        <v>53</v>
      </c>
      <c r="Q324" s="24"/>
      <c r="R324" s="26" t="s">
        <v>1</v>
      </c>
      <c r="S324" s="24" t="s">
        <v>132</v>
      </c>
      <c r="T324" s="24" t="s">
        <v>132</v>
      </c>
      <c r="U324" s="24" t="s">
        <v>44</v>
      </c>
      <c r="V324" s="40" t="s">
        <v>44</v>
      </c>
      <c r="W324" s="24" t="s">
        <v>55</v>
      </c>
      <c r="X324" s="24">
        <v>2710193200</v>
      </c>
      <c r="Y324" s="14" t="s">
        <v>1044</v>
      </c>
      <c r="Z324" s="24" t="str">
        <f t="shared" si="79"/>
        <v>001H9073</v>
      </c>
      <c r="AA324" s="24" t="str">
        <f t="shared" si="80"/>
        <v>002VID</v>
      </c>
      <c r="AB324" s="24" t="str">
        <f t="shared" si="81"/>
        <v>A798</v>
      </c>
      <c r="AC324" s="24" t="s">
        <v>1045</v>
      </c>
      <c r="AD324" s="24" t="s">
        <v>1043</v>
      </c>
      <c r="AE324" s="24" t="s">
        <v>1046</v>
      </c>
      <c r="AF324" s="24" t="s">
        <v>275</v>
      </c>
      <c r="AG324" s="24" t="s">
        <v>110</v>
      </c>
      <c r="AH324" s="24" t="str">
        <f t="shared" si="82"/>
        <v>HELIX HX8 PROFESSIONAL AV 5W40 GRANEL</v>
      </c>
      <c r="AI324" s="24" t="s">
        <v>3016</v>
      </c>
      <c r="AJ324" s="24" t="s">
        <v>6500</v>
      </c>
      <c r="AK324" s="24" t="s">
        <v>6805</v>
      </c>
    </row>
    <row r="325" spans="2:37" s="14" customFormat="1" ht="13" hidden="1" x14ac:dyDescent="0.35">
      <c r="B325" s="24">
        <v>40080905</v>
      </c>
      <c r="C325" s="24" t="str">
        <f t="shared" si="83"/>
        <v>905</v>
      </c>
      <c r="D325" s="24" t="s">
        <v>1047</v>
      </c>
      <c r="E325" s="106">
        <v>41076801</v>
      </c>
      <c r="F325" s="24" t="s">
        <v>794</v>
      </c>
      <c r="G325" s="122">
        <f>IF(VLOOKUP(Tabela2[[#This Row],[SKU]],[10]Volume!$A:$E,5,0)&lt;0,0,VLOOKUP(Tabela2[[#This Row],[SKU]],[10]Volume!$A:$E,5,0))</f>
        <v>0</v>
      </c>
      <c r="H325" s="24" t="s">
        <v>46</v>
      </c>
      <c r="I325" s="24" t="s">
        <v>62</v>
      </c>
      <c r="J325" s="24" t="s">
        <v>63</v>
      </c>
      <c r="K325" s="24" t="s">
        <v>49</v>
      </c>
      <c r="L325" s="24" t="s">
        <v>1043</v>
      </c>
      <c r="M325" s="24" t="s">
        <v>66</v>
      </c>
      <c r="N325" s="24" t="s">
        <v>52</v>
      </c>
      <c r="O325" s="48">
        <v>43800</v>
      </c>
      <c r="P325" s="24" t="s">
        <v>53</v>
      </c>
      <c r="Q325" s="24"/>
      <c r="R325" s="26" t="s">
        <v>1</v>
      </c>
      <c r="S325" s="24" t="s">
        <v>132</v>
      </c>
      <c r="T325" s="24" t="s">
        <v>132</v>
      </c>
      <c r="U325" s="24" t="s">
        <v>44</v>
      </c>
      <c r="V325" s="40" t="s">
        <v>44</v>
      </c>
      <c r="W325" s="24" t="s">
        <v>55</v>
      </c>
      <c r="X325" s="24">
        <v>2710193200</v>
      </c>
      <c r="Y325" s="14" t="s">
        <v>70</v>
      </c>
      <c r="Z325" s="24" t="str">
        <f t="shared" si="79"/>
        <v>001H9073</v>
      </c>
      <c r="AA325" s="24" t="str">
        <f t="shared" si="80"/>
        <v>002W21</v>
      </c>
      <c r="AB325" s="24" t="str">
        <f t="shared" si="81"/>
        <v>A798</v>
      </c>
      <c r="AC325" s="24" t="s">
        <v>1048</v>
      </c>
      <c r="AD325" s="24" t="s">
        <v>1043</v>
      </c>
      <c r="AE325" s="24" t="s">
        <v>1046</v>
      </c>
      <c r="AF325" s="24" t="s">
        <v>275</v>
      </c>
      <c r="AG325" s="24" t="s">
        <v>110</v>
      </c>
      <c r="AH325" s="24" t="str">
        <f t="shared" si="82"/>
        <v>HELIX HX8 PROFESSIONAL AV 5W40 GRANEL</v>
      </c>
      <c r="AI325" s="24" t="s">
        <v>3016</v>
      </c>
      <c r="AJ325" s="24" t="s">
        <v>6501</v>
      </c>
      <c r="AK325" s="24" t="s">
        <v>6805</v>
      </c>
    </row>
    <row r="326" spans="2:37" s="14" customFormat="1" ht="13" hidden="1" x14ac:dyDescent="0.35">
      <c r="B326" s="24">
        <v>40080829</v>
      </c>
      <c r="C326" s="24" t="str">
        <f t="shared" si="83"/>
        <v>829</v>
      </c>
      <c r="D326" s="24" t="s">
        <v>6900</v>
      </c>
      <c r="E326" s="106">
        <v>41076801</v>
      </c>
      <c r="F326" s="24" t="s">
        <v>794</v>
      </c>
      <c r="G326" s="122">
        <f>IF(VLOOKUP(Tabela2[[#This Row],[SKU]],[10]Volume!$A:$E,5,0)&lt;0,0,VLOOKUP(Tabela2[[#This Row],[SKU]],[10]Volume!$A:$E,5,0))</f>
        <v>0</v>
      </c>
      <c r="H326" s="24" t="s">
        <v>46</v>
      </c>
      <c r="I326" s="24" t="s">
        <v>6939</v>
      </c>
      <c r="J326" s="24" t="s">
        <v>3046</v>
      </c>
      <c r="K326" s="24" t="s">
        <v>49</v>
      </c>
      <c r="L326" s="24" t="s">
        <v>1043</v>
      </c>
      <c r="M326" s="24" t="s">
        <v>66</v>
      </c>
      <c r="N326" s="24" t="s">
        <v>52</v>
      </c>
      <c r="O326" s="48"/>
      <c r="P326" s="24" t="s">
        <v>53</v>
      </c>
      <c r="Q326" s="25"/>
      <c r="R326" s="108" t="s">
        <v>3</v>
      </c>
      <c r="S326" s="24"/>
      <c r="T326" s="24"/>
      <c r="U326" s="24">
        <v>40080905</v>
      </c>
      <c r="V326" s="24" t="s">
        <v>1047</v>
      </c>
      <c r="W326" s="24" t="s">
        <v>329</v>
      </c>
      <c r="X326" s="24">
        <v>2710193200</v>
      </c>
      <c r="Y326" s="14" t="s">
        <v>70</v>
      </c>
      <c r="Z326" s="24" t="str">
        <f t="shared" si="79"/>
        <v>001H9073</v>
      </c>
      <c r="AA326" s="24" t="str">
        <f t="shared" si="80"/>
        <v>002W21</v>
      </c>
      <c r="AB326" s="24" t="str">
        <f t="shared" si="81"/>
        <v>A798</v>
      </c>
      <c r="AC326" s="24" t="s">
        <v>1048</v>
      </c>
      <c r="AD326" s="24" t="s">
        <v>1043</v>
      </c>
      <c r="AE326" s="24" t="s">
        <v>1046</v>
      </c>
      <c r="AF326" s="24" t="s">
        <v>275</v>
      </c>
      <c r="AG326" s="24" t="s">
        <v>110</v>
      </c>
      <c r="AH326" s="94"/>
      <c r="AI326" s="24" t="s">
        <v>3016</v>
      </c>
      <c r="AJ326" s="24" t="s">
        <v>6501</v>
      </c>
      <c r="AK326" s="24" t="s">
        <v>6805</v>
      </c>
    </row>
    <row r="327" spans="2:37" s="14" customFormat="1" ht="13" hidden="1" x14ac:dyDescent="0.35">
      <c r="B327" s="24">
        <v>40080809</v>
      </c>
      <c r="C327" s="24" t="str">
        <f t="shared" si="83"/>
        <v>809</v>
      </c>
      <c r="D327" s="24" t="s">
        <v>1049</v>
      </c>
      <c r="E327" s="106">
        <v>41076801</v>
      </c>
      <c r="F327" s="24" t="s">
        <v>794</v>
      </c>
      <c r="G327" s="122">
        <f>IF(VLOOKUP(Tabela2[[#This Row],[SKU]],[10]Volume!$A:$E,5,0)&lt;0,0,VLOOKUP(Tabela2[[#This Row],[SKU]],[10]Volume!$A:$E,5,0))</f>
        <v>30718.99090909091</v>
      </c>
      <c r="H327" s="24" t="s">
        <v>46</v>
      </c>
      <c r="I327" s="24" t="s">
        <v>47</v>
      </c>
      <c r="J327" s="24" t="s">
        <v>48</v>
      </c>
      <c r="K327" s="24" t="s">
        <v>49</v>
      </c>
      <c r="L327" s="24" t="s">
        <v>1043</v>
      </c>
      <c r="M327" s="24" t="s">
        <v>66</v>
      </c>
      <c r="N327" s="24" t="s">
        <v>52</v>
      </c>
      <c r="O327" s="48">
        <v>43800</v>
      </c>
      <c r="P327" s="24" t="s">
        <v>53</v>
      </c>
      <c r="Q327" s="24"/>
      <c r="R327" s="26" t="s">
        <v>1</v>
      </c>
      <c r="S327" s="24" t="s">
        <v>132</v>
      </c>
      <c r="T327" s="24" t="s">
        <v>132</v>
      </c>
      <c r="U327" s="24" t="s">
        <v>44</v>
      </c>
      <c r="V327" s="40" t="s">
        <v>44</v>
      </c>
      <c r="W327" s="24" t="s">
        <v>55</v>
      </c>
      <c r="X327" s="24">
        <v>2710193200</v>
      </c>
      <c r="Y327" s="14" t="s">
        <v>70</v>
      </c>
      <c r="Z327" s="24" t="str">
        <f t="shared" si="79"/>
        <v>001H9073</v>
      </c>
      <c r="AA327" s="24" t="str">
        <f t="shared" si="80"/>
        <v>002VID</v>
      </c>
      <c r="AB327" s="24" t="str">
        <f t="shared" si="81"/>
        <v>A798</v>
      </c>
      <c r="AC327" s="24" t="s">
        <v>1045</v>
      </c>
      <c r="AD327" s="24" t="s">
        <v>1043</v>
      </c>
      <c r="AE327" s="24" t="s">
        <v>1046</v>
      </c>
      <c r="AF327" s="24" t="s">
        <v>275</v>
      </c>
      <c r="AG327" s="24" t="s">
        <v>110</v>
      </c>
      <c r="AH327" s="24" t="str">
        <f>F327</f>
        <v>HELIX HX8 PROFESSIONAL AV 5W40 GRANEL</v>
      </c>
      <c r="AI327" s="24" t="s">
        <v>3016</v>
      </c>
      <c r="AJ327" s="24" t="s">
        <v>6501</v>
      </c>
      <c r="AK327" s="24" t="s">
        <v>6805</v>
      </c>
    </row>
    <row r="328" spans="2:37" s="14" customFormat="1" ht="13" hidden="1" x14ac:dyDescent="0.35">
      <c r="B328" s="24">
        <v>46145905</v>
      </c>
      <c r="C328" s="24" t="str">
        <f t="shared" si="83"/>
        <v>905</v>
      </c>
      <c r="D328" s="24" t="s">
        <v>1050</v>
      </c>
      <c r="E328" s="106">
        <v>41271801</v>
      </c>
      <c r="F328" s="24" t="s">
        <v>6940</v>
      </c>
      <c r="G328" s="122">
        <f>IF(VLOOKUP(Tabela2[[#This Row],[SKU]],[10]Volume!$A:$E,5,0)&lt;0,0,VLOOKUP(Tabela2[[#This Row],[SKU]],[10]Volume!$A:$E,5,0))</f>
        <v>0</v>
      </c>
      <c r="H328" s="24" t="s">
        <v>46</v>
      </c>
      <c r="I328" s="24" t="s">
        <v>62</v>
      </c>
      <c r="J328" s="24" t="s">
        <v>63</v>
      </c>
      <c r="K328" s="24" t="s">
        <v>49</v>
      </c>
      <c r="L328" s="24" t="s">
        <v>1043</v>
      </c>
      <c r="M328" s="24" t="s">
        <v>1051</v>
      </c>
      <c r="N328" s="24" t="s">
        <v>67</v>
      </c>
      <c r="O328" s="48">
        <v>44927</v>
      </c>
      <c r="P328" s="24" t="s">
        <v>53</v>
      </c>
      <c r="Q328" s="24"/>
      <c r="R328" s="26" t="s">
        <v>1</v>
      </c>
      <c r="S328" s="24" t="s">
        <v>132</v>
      </c>
      <c r="T328" s="24" t="s">
        <v>132</v>
      </c>
      <c r="U328" s="24" t="s">
        <v>44</v>
      </c>
      <c r="V328" s="40" t="s">
        <v>44</v>
      </c>
      <c r="W328" s="24" t="s">
        <v>55</v>
      </c>
      <c r="X328" s="24">
        <v>2710193200</v>
      </c>
      <c r="Y328" s="14" t="s">
        <v>70</v>
      </c>
      <c r="Z328" s="24" t="str">
        <f t="shared" si="79"/>
        <v>001I8826</v>
      </c>
      <c r="AA328" s="24" t="str">
        <f t="shared" si="80"/>
        <v>002W21</v>
      </c>
      <c r="AB328" s="24" t="str">
        <f t="shared" si="81"/>
        <v>A798</v>
      </c>
      <c r="AC328" s="24" t="s">
        <v>1052</v>
      </c>
      <c r="AD328" s="24" t="s">
        <v>1043</v>
      </c>
      <c r="AE328" s="24" t="s">
        <v>1046</v>
      </c>
      <c r="AF328" s="24" t="s">
        <v>275</v>
      </c>
      <c r="AG328" s="24" t="s">
        <v>110</v>
      </c>
      <c r="AH328" s="24" t="str">
        <f>F328</f>
        <v>HELIX ULTRA PRO AV-L 0W20</v>
      </c>
      <c r="AI328" s="24" t="s">
        <v>3016</v>
      </c>
      <c r="AJ328" s="24" t="s">
        <v>6502</v>
      </c>
      <c r="AK328" s="24" t="s">
        <v>6808</v>
      </c>
    </row>
    <row r="329" spans="2:37" s="14" customFormat="1" ht="13" hidden="1" x14ac:dyDescent="0.35">
      <c r="B329" s="24">
        <v>40088905</v>
      </c>
      <c r="C329" s="24" t="str">
        <f t="shared" si="83"/>
        <v>905</v>
      </c>
      <c r="D329" s="24" t="s">
        <v>1053</v>
      </c>
      <c r="E329" s="106">
        <v>45920801</v>
      </c>
      <c r="F329" s="24" t="s">
        <v>271</v>
      </c>
      <c r="G329" s="122">
        <f>IF(VLOOKUP(Tabela2[[#This Row],[SKU]],[10]Volume!$A:$E,5,0)&lt;0,0,VLOOKUP(Tabela2[[#This Row],[SKU]],[10]Volume!$A:$E,5,0))</f>
        <v>17680.699551569505</v>
      </c>
      <c r="H329" s="24" t="s">
        <v>46</v>
      </c>
      <c r="I329" s="24" t="s">
        <v>62</v>
      </c>
      <c r="J329" s="24" t="s">
        <v>63</v>
      </c>
      <c r="K329" s="24" t="s">
        <v>49</v>
      </c>
      <c r="L329" s="24" t="s">
        <v>1043</v>
      </c>
      <c r="M329" s="24" t="s">
        <v>66</v>
      </c>
      <c r="N329" s="24" t="s">
        <v>52</v>
      </c>
      <c r="O329" s="48">
        <v>44459</v>
      </c>
      <c r="P329" s="24" t="s">
        <v>53</v>
      </c>
      <c r="Q329" s="24"/>
      <c r="R329" s="26" t="s">
        <v>1</v>
      </c>
      <c r="S329" s="24" t="s">
        <v>132</v>
      </c>
      <c r="T329" s="24" t="s">
        <v>132</v>
      </c>
      <c r="U329" s="24" t="s">
        <v>44</v>
      </c>
      <c r="V329" s="40" t="s">
        <v>44</v>
      </c>
      <c r="W329" s="24" t="s">
        <v>55</v>
      </c>
      <c r="X329" s="24">
        <v>2710193200</v>
      </c>
      <c r="Y329" s="14" t="s">
        <v>70</v>
      </c>
      <c r="Z329" s="24" t="str">
        <f t="shared" si="79"/>
        <v>001J0044</v>
      </c>
      <c r="AA329" s="24" t="str">
        <f t="shared" si="80"/>
        <v>002W21</v>
      </c>
      <c r="AB329" s="24" t="str">
        <f t="shared" si="81"/>
        <v>A798</v>
      </c>
      <c r="AC329" s="24" t="s">
        <v>1054</v>
      </c>
      <c r="AD329" s="24" t="s">
        <v>1043</v>
      </c>
      <c r="AE329" s="24" t="s">
        <v>1046</v>
      </c>
      <c r="AF329" s="24" t="s">
        <v>275</v>
      </c>
      <c r="AG329" s="24" t="s">
        <v>110</v>
      </c>
      <c r="AH329" s="24" t="str">
        <f>F329</f>
        <v>SHELL PC2044 0W-20 SN/GF-5 DEXOS1 GRANEL</v>
      </c>
      <c r="AI329" s="24" t="s">
        <v>3016</v>
      </c>
      <c r="AJ329" s="24" t="s">
        <v>6503</v>
      </c>
      <c r="AK329" s="24" t="s">
        <v>6808</v>
      </c>
    </row>
    <row r="330" spans="2:37" s="14" customFormat="1" ht="13" hidden="1" x14ac:dyDescent="0.35">
      <c r="B330" s="24">
        <v>40088809</v>
      </c>
      <c r="C330" s="24" t="str">
        <f t="shared" si="83"/>
        <v>809</v>
      </c>
      <c r="D330" s="24" t="s">
        <v>1055</v>
      </c>
      <c r="E330" s="106">
        <v>45920801</v>
      </c>
      <c r="F330" s="24" t="s">
        <v>271</v>
      </c>
      <c r="G330" s="122">
        <f>IF(VLOOKUP(Tabela2[[#This Row],[SKU]],[10]Volume!$A:$E,5,0)&lt;0,0,VLOOKUP(Tabela2[[#This Row],[SKU]],[10]Volume!$A:$E,5,0))</f>
        <v>0</v>
      </c>
      <c r="H330" s="24" t="s">
        <v>46</v>
      </c>
      <c r="I330" s="24" t="s">
        <v>47</v>
      </c>
      <c r="J330" s="24" t="s">
        <v>48</v>
      </c>
      <c r="K330" s="24" t="s">
        <v>49</v>
      </c>
      <c r="L330" s="24" t="s">
        <v>1043</v>
      </c>
      <c r="M330" s="24" t="s">
        <v>66</v>
      </c>
      <c r="N330" s="24" t="s">
        <v>52</v>
      </c>
      <c r="O330" s="48">
        <v>44459</v>
      </c>
      <c r="P330" s="24" t="s">
        <v>53</v>
      </c>
      <c r="Q330" s="24"/>
      <c r="R330" s="26" t="s">
        <v>1</v>
      </c>
      <c r="S330" s="24" t="s">
        <v>132</v>
      </c>
      <c r="T330" s="24" t="s">
        <v>132</v>
      </c>
      <c r="U330" s="24" t="s">
        <v>44</v>
      </c>
      <c r="V330" s="40" t="s">
        <v>44</v>
      </c>
      <c r="W330" s="24" t="s">
        <v>55</v>
      </c>
      <c r="X330" s="24">
        <v>2710193200</v>
      </c>
      <c r="Y330" s="14" t="s">
        <v>1044</v>
      </c>
      <c r="Z330" s="24" t="str">
        <f t="shared" si="79"/>
        <v>001J0044</v>
      </c>
      <c r="AA330" s="24" t="str">
        <f t="shared" si="80"/>
        <v>002VID</v>
      </c>
      <c r="AB330" s="24" t="str">
        <f t="shared" si="81"/>
        <v>A798</v>
      </c>
      <c r="AC330" s="24" t="s">
        <v>1056</v>
      </c>
      <c r="AD330" s="24" t="s">
        <v>1043</v>
      </c>
      <c r="AE330" s="24" t="s">
        <v>1046</v>
      </c>
      <c r="AF330" s="24" t="s">
        <v>275</v>
      </c>
      <c r="AG330" s="24" t="s">
        <v>110</v>
      </c>
      <c r="AH330" s="24" t="str">
        <f>F330</f>
        <v>SHELL PC2044 0W-20 SN/GF-5 DEXOS1 GRANEL</v>
      </c>
      <c r="AI330" s="24" t="s">
        <v>3016</v>
      </c>
      <c r="AJ330" s="24" t="s">
        <v>6503</v>
      </c>
      <c r="AK330" s="24" t="s">
        <v>6808</v>
      </c>
    </row>
    <row r="331" spans="2:37" s="14" customFormat="1" ht="13" hidden="1" x14ac:dyDescent="0.35">
      <c r="B331" s="24">
        <v>40086905</v>
      </c>
      <c r="C331" s="24" t="str">
        <f t="shared" si="83"/>
        <v>905</v>
      </c>
      <c r="D331" s="24" t="s">
        <v>1057</v>
      </c>
      <c r="E331" s="106">
        <v>40086801</v>
      </c>
      <c r="F331" s="24" t="s">
        <v>1058</v>
      </c>
      <c r="G331" s="122">
        <f>IF(VLOOKUP(Tabela2[[#This Row],[SKU]],[10]Volume!$A:$E,5,0)&lt;0,0,VLOOKUP(Tabela2[[#This Row],[SKU]],[10]Volume!$A:$E,5,0))</f>
        <v>8966.7264573991033</v>
      </c>
      <c r="H331" s="24" t="s">
        <v>46</v>
      </c>
      <c r="I331" s="24" t="s">
        <v>62</v>
      </c>
      <c r="J331" s="24" t="s">
        <v>63</v>
      </c>
      <c r="K331" s="24" t="s">
        <v>49</v>
      </c>
      <c r="L331" s="24" t="s">
        <v>1043</v>
      </c>
      <c r="M331" s="24" t="s">
        <v>66</v>
      </c>
      <c r="N331" s="24" t="s">
        <v>52</v>
      </c>
      <c r="O331" s="48">
        <v>43800</v>
      </c>
      <c r="P331" s="24" t="s">
        <v>53</v>
      </c>
      <c r="Q331" s="24"/>
      <c r="R331" s="26" t="s">
        <v>1</v>
      </c>
      <c r="S331" s="24" t="s">
        <v>132</v>
      </c>
      <c r="T331" s="24" t="s">
        <v>132</v>
      </c>
      <c r="U331" s="24" t="s">
        <v>44</v>
      </c>
      <c r="V331" s="40" t="s">
        <v>44</v>
      </c>
      <c r="W331" s="24" t="s">
        <v>55</v>
      </c>
      <c r="X331" s="24">
        <v>2710193200</v>
      </c>
      <c r="Y331" s="14" t="s">
        <v>70</v>
      </c>
      <c r="Z331" s="24" t="str">
        <f t="shared" si="79"/>
        <v>001H9074</v>
      </c>
      <c r="AA331" s="24" t="str">
        <f t="shared" si="80"/>
        <v>002W21</v>
      </c>
      <c r="AB331" s="24" t="str">
        <f t="shared" si="81"/>
        <v>A798</v>
      </c>
      <c r="AC331" s="24" t="s">
        <v>1059</v>
      </c>
      <c r="AD331" s="24" t="s">
        <v>1043</v>
      </c>
      <c r="AE331" s="24" t="s">
        <v>1046</v>
      </c>
      <c r="AF331" s="24" t="s">
        <v>275</v>
      </c>
      <c r="AG331" s="24" t="s">
        <v>110</v>
      </c>
      <c r="AH331" s="24" t="str">
        <f>F331</f>
        <v>MAXI PERFORMANCE 0W30 502 505 GRANEL</v>
      </c>
      <c r="AI331" s="24" t="s">
        <v>3016</v>
      </c>
      <c r="AJ331" s="24" t="s">
        <v>6504</v>
      </c>
      <c r="AK331" s="24" t="s">
        <v>6799</v>
      </c>
    </row>
    <row r="332" spans="2:37" s="14" customFormat="1" ht="12.75" hidden="1" customHeight="1" x14ac:dyDescent="0.35">
      <c r="B332" s="24">
        <v>40086829</v>
      </c>
      <c r="C332" s="24" t="str">
        <f t="shared" si="83"/>
        <v>829</v>
      </c>
      <c r="D332" s="24" t="s">
        <v>6911</v>
      </c>
      <c r="E332" s="106">
        <v>40086801</v>
      </c>
      <c r="F332" s="24" t="s">
        <v>1058</v>
      </c>
      <c r="G332" s="122">
        <f>IF(VLOOKUP(Tabela2[[#This Row],[SKU]],[10]Volume!$A:$E,5,0)&lt;0,0,VLOOKUP(Tabela2[[#This Row],[SKU]],[10]Volume!$A:$E,5,0))</f>
        <v>0</v>
      </c>
      <c r="H332" s="24" t="s">
        <v>46</v>
      </c>
      <c r="I332" s="24" t="s">
        <v>6939</v>
      </c>
      <c r="J332" s="24" t="s">
        <v>3046</v>
      </c>
      <c r="K332" s="24" t="s">
        <v>49</v>
      </c>
      <c r="L332" s="24" t="s">
        <v>1043</v>
      </c>
      <c r="M332" s="24" t="s">
        <v>66</v>
      </c>
      <c r="N332" s="24" t="s">
        <v>52</v>
      </c>
      <c r="O332" s="48"/>
      <c r="P332" s="24" t="s">
        <v>53</v>
      </c>
      <c r="Q332" s="25"/>
      <c r="R332" s="108" t="s">
        <v>3</v>
      </c>
      <c r="S332" s="24"/>
      <c r="T332" s="24"/>
      <c r="U332" s="24">
        <v>40086905</v>
      </c>
      <c r="V332" s="24" t="s">
        <v>1057</v>
      </c>
      <c r="W332" s="24" t="s">
        <v>329</v>
      </c>
      <c r="X332" s="24">
        <v>2710193200</v>
      </c>
      <c r="Y332" s="14" t="s">
        <v>70</v>
      </c>
      <c r="Z332" s="24" t="str">
        <f t="shared" si="79"/>
        <v>001H9074</v>
      </c>
      <c r="AA332" s="24" t="str">
        <f t="shared" si="80"/>
        <v>002W21</v>
      </c>
      <c r="AB332" s="24" t="str">
        <f t="shared" si="81"/>
        <v>A798</v>
      </c>
      <c r="AC332" s="24" t="s">
        <v>1059</v>
      </c>
      <c r="AD332" s="24" t="s">
        <v>1043</v>
      </c>
      <c r="AE332" s="24" t="s">
        <v>1046</v>
      </c>
      <c r="AF332" s="24" t="s">
        <v>275</v>
      </c>
      <c r="AG332" s="24" t="s">
        <v>110</v>
      </c>
      <c r="AH332" s="94"/>
      <c r="AI332" s="24" t="s">
        <v>3016</v>
      </c>
      <c r="AJ332" s="24" t="s">
        <v>6504</v>
      </c>
      <c r="AK332" s="24" t="s">
        <v>6799</v>
      </c>
    </row>
    <row r="333" spans="2:37" s="14" customFormat="1" ht="13" hidden="1" x14ac:dyDescent="0.35">
      <c r="B333" s="24">
        <v>40084905</v>
      </c>
      <c r="C333" s="24" t="str">
        <f t="shared" si="83"/>
        <v>905</v>
      </c>
      <c r="D333" s="24" t="s">
        <v>1060</v>
      </c>
      <c r="E333" s="106">
        <v>40084801</v>
      </c>
      <c r="F333" s="24" t="s">
        <v>1061</v>
      </c>
      <c r="G333" s="122">
        <f>IF(VLOOKUP(Tabela2[[#This Row],[SKU]],[10]Volume!$A:$E,5,0)&lt;0,0,VLOOKUP(Tabela2[[#This Row],[SKU]],[10]Volume!$A:$E,5,0))</f>
        <v>0</v>
      </c>
      <c r="H333" s="24" t="s">
        <v>46</v>
      </c>
      <c r="I333" s="24" t="s">
        <v>62</v>
      </c>
      <c r="J333" s="24" t="s">
        <v>63</v>
      </c>
      <c r="K333" s="24" t="s">
        <v>49</v>
      </c>
      <c r="L333" s="24" t="s">
        <v>1043</v>
      </c>
      <c r="M333" s="24" t="s">
        <v>66</v>
      </c>
      <c r="N333" s="24" t="s">
        <v>52</v>
      </c>
      <c r="O333" s="48">
        <v>43800</v>
      </c>
      <c r="P333" s="24" t="s">
        <v>53</v>
      </c>
      <c r="Q333" s="24"/>
      <c r="R333" s="26" t="s">
        <v>1</v>
      </c>
      <c r="S333" s="24" t="s">
        <v>132</v>
      </c>
      <c r="T333" s="24" t="s">
        <v>132</v>
      </c>
      <c r="U333" s="24" t="s">
        <v>44</v>
      </c>
      <c r="V333" s="40" t="s">
        <v>44</v>
      </c>
      <c r="W333" s="24" t="s">
        <v>55</v>
      </c>
      <c r="X333" s="24">
        <v>2710193200</v>
      </c>
      <c r="Y333" s="14" t="s">
        <v>70</v>
      </c>
      <c r="Z333" s="24" t="str">
        <f t="shared" si="79"/>
        <v>001H9071</v>
      </c>
      <c r="AA333" s="24" t="str">
        <f t="shared" si="80"/>
        <v>002W21</v>
      </c>
      <c r="AB333" s="24" t="str">
        <f t="shared" si="81"/>
        <v>A798</v>
      </c>
      <c r="AC333" s="24" t="s">
        <v>1062</v>
      </c>
      <c r="AD333" s="24" t="s">
        <v>1043</v>
      </c>
      <c r="AE333" s="24" t="s">
        <v>1046</v>
      </c>
      <c r="AF333" s="24" t="s">
        <v>275</v>
      </c>
      <c r="AG333" s="24" t="s">
        <v>110</v>
      </c>
      <c r="AH333" s="24" t="str">
        <f>F333</f>
        <v>MAXI PERFORMANCE 0W30 507 GRANEL</v>
      </c>
      <c r="AI333" s="24" t="s">
        <v>3016</v>
      </c>
      <c r="AJ333" s="24" t="s">
        <v>6505</v>
      </c>
      <c r="AK333" s="24" t="s">
        <v>6799</v>
      </c>
    </row>
    <row r="334" spans="2:37" s="14" customFormat="1" ht="13" hidden="1" x14ac:dyDescent="0.35">
      <c r="B334" s="24">
        <v>40084829</v>
      </c>
      <c r="C334" s="24" t="str">
        <f t="shared" si="83"/>
        <v>829</v>
      </c>
      <c r="D334" s="24" t="s">
        <v>6912</v>
      </c>
      <c r="E334" s="106">
        <v>40084801</v>
      </c>
      <c r="F334" s="24" t="s">
        <v>1061</v>
      </c>
      <c r="G334" s="122">
        <f>IF(VLOOKUP(Tabela2[[#This Row],[SKU]],[10]Volume!$A:$E,5,0)&lt;0,0,VLOOKUP(Tabela2[[#This Row],[SKU]],[10]Volume!$A:$E,5,0))</f>
        <v>0</v>
      </c>
      <c r="H334" s="24" t="s">
        <v>46</v>
      </c>
      <c r="I334" s="24" t="s">
        <v>6939</v>
      </c>
      <c r="J334" s="24" t="s">
        <v>3046</v>
      </c>
      <c r="K334" s="24" t="s">
        <v>49</v>
      </c>
      <c r="L334" s="24" t="s">
        <v>1043</v>
      </c>
      <c r="M334" s="24" t="s">
        <v>66</v>
      </c>
      <c r="N334" s="24" t="s">
        <v>52</v>
      </c>
      <c r="O334" s="48"/>
      <c r="P334" s="24" t="s">
        <v>53</v>
      </c>
      <c r="Q334" s="25"/>
      <c r="R334" s="108" t="s">
        <v>3</v>
      </c>
      <c r="S334" s="24"/>
      <c r="T334" s="24"/>
      <c r="U334" s="24">
        <v>40084905</v>
      </c>
      <c r="V334" s="24" t="s">
        <v>1060</v>
      </c>
      <c r="W334" s="24" t="s">
        <v>329</v>
      </c>
      <c r="X334" s="24">
        <v>2710193200</v>
      </c>
      <c r="Y334" s="14" t="s">
        <v>70</v>
      </c>
      <c r="Z334" s="24" t="str">
        <f t="shared" si="79"/>
        <v>001H9071</v>
      </c>
      <c r="AA334" s="24" t="str">
        <f t="shared" si="80"/>
        <v>002W21</v>
      </c>
      <c r="AB334" s="24" t="str">
        <f t="shared" si="81"/>
        <v>A798</v>
      </c>
      <c r="AC334" s="24" t="s">
        <v>1062</v>
      </c>
      <c r="AD334" s="24" t="s">
        <v>1043</v>
      </c>
      <c r="AE334" s="24" t="s">
        <v>1046</v>
      </c>
      <c r="AF334" s="24" t="s">
        <v>275</v>
      </c>
      <c r="AG334" s="24" t="s">
        <v>110</v>
      </c>
      <c r="AH334" s="94"/>
      <c r="AI334" s="24" t="s">
        <v>3016</v>
      </c>
      <c r="AJ334" s="24" t="s">
        <v>6505</v>
      </c>
      <c r="AK334" s="24" t="s">
        <v>6799</v>
      </c>
    </row>
    <row r="335" spans="2:37" s="14" customFormat="1" ht="13" hidden="1" x14ac:dyDescent="0.35">
      <c r="B335" s="24">
        <v>40084809</v>
      </c>
      <c r="C335" s="24" t="str">
        <f t="shared" si="83"/>
        <v>809</v>
      </c>
      <c r="D335" s="24" t="s">
        <v>1063</v>
      </c>
      <c r="E335" s="106">
        <v>40084801</v>
      </c>
      <c r="F335" s="24" t="s">
        <v>1061</v>
      </c>
      <c r="G335" s="122">
        <f>IF(VLOOKUP(Tabela2[[#This Row],[SKU]],[10]Volume!$A:$E,5,0)&lt;0,0,VLOOKUP(Tabela2[[#This Row],[SKU]],[10]Volume!$A:$E,5,0))</f>
        <v>0</v>
      </c>
      <c r="H335" s="24" t="s">
        <v>46</v>
      </c>
      <c r="I335" s="24" t="s">
        <v>47</v>
      </c>
      <c r="J335" s="24" t="s">
        <v>48</v>
      </c>
      <c r="K335" s="24" t="s">
        <v>49</v>
      </c>
      <c r="L335" s="24" t="s">
        <v>1043</v>
      </c>
      <c r="M335" s="24" t="s">
        <v>66</v>
      </c>
      <c r="N335" s="24" t="s">
        <v>52</v>
      </c>
      <c r="O335" s="48">
        <v>43837</v>
      </c>
      <c r="P335" s="24" t="s">
        <v>53</v>
      </c>
      <c r="Q335" s="24"/>
      <c r="R335" s="26" t="s">
        <v>1</v>
      </c>
      <c r="S335" s="24" t="s">
        <v>132</v>
      </c>
      <c r="T335" s="24" t="s">
        <v>132</v>
      </c>
      <c r="U335" s="24" t="s">
        <v>44</v>
      </c>
      <c r="V335" s="40" t="s">
        <v>44</v>
      </c>
      <c r="W335" s="24" t="s">
        <v>55</v>
      </c>
      <c r="X335" s="24">
        <v>2710193200</v>
      </c>
      <c r="Y335" s="14" t="s">
        <v>1044</v>
      </c>
      <c r="Z335" s="24" t="str">
        <f t="shared" si="79"/>
        <v>001H9071</v>
      </c>
      <c r="AA335" s="24" t="str">
        <f t="shared" si="80"/>
        <v>002VID</v>
      </c>
      <c r="AB335" s="24" t="str">
        <f t="shared" si="81"/>
        <v>A798</v>
      </c>
      <c r="AC335" s="24" t="s">
        <v>1064</v>
      </c>
      <c r="AD335" s="24" t="s">
        <v>1043</v>
      </c>
      <c r="AE335" s="24" t="s">
        <v>1046</v>
      </c>
      <c r="AF335" s="24" t="s">
        <v>275</v>
      </c>
      <c r="AG335" s="24" t="s">
        <v>110</v>
      </c>
      <c r="AH335" s="24" t="str">
        <f>F335</f>
        <v>MAXI PERFORMANCE 0W30 507 GRANEL</v>
      </c>
      <c r="AI335" s="24" t="s">
        <v>3016</v>
      </c>
      <c r="AJ335" s="24" t="s">
        <v>6505</v>
      </c>
      <c r="AK335" s="24" t="s">
        <v>6799</v>
      </c>
    </row>
    <row r="336" spans="2:37" s="14" customFormat="1" ht="13" hidden="1" x14ac:dyDescent="0.35">
      <c r="B336" s="24">
        <v>40083905</v>
      </c>
      <c r="C336" s="24" t="str">
        <f t="shared" si="83"/>
        <v>905</v>
      </c>
      <c r="D336" s="24" t="s">
        <v>1065</v>
      </c>
      <c r="E336" s="106">
        <v>41054801</v>
      </c>
      <c r="F336" s="24" t="s">
        <v>333</v>
      </c>
      <c r="G336" s="122">
        <f>IF(VLOOKUP(Tabela2[[#This Row],[SKU]],[10]Volume!$A:$E,5,0)&lt;0,0,VLOOKUP(Tabela2[[#This Row],[SKU]],[10]Volume!$A:$E,5,0))</f>
        <v>2900.6457399103138</v>
      </c>
      <c r="H336" s="24" t="s">
        <v>46</v>
      </c>
      <c r="I336" s="24" t="s">
        <v>62</v>
      </c>
      <c r="J336" s="24" t="s">
        <v>63</v>
      </c>
      <c r="K336" s="24" t="s">
        <v>49</v>
      </c>
      <c r="L336" s="24" t="s">
        <v>1043</v>
      </c>
      <c r="M336" s="24" t="s">
        <v>66</v>
      </c>
      <c r="N336" s="24" t="s">
        <v>52</v>
      </c>
      <c r="O336" s="48">
        <v>43800</v>
      </c>
      <c r="P336" s="24" t="s">
        <v>53</v>
      </c>
      <c r="Q336" s="24"/>
      <c r="R336" s="28" t="s">
        <v>6</v>
      </c>
      <c r="S336" s="24" t="s">
        <v>132</v>
      </c>
      <c r="T336" s="24" t="s">
        <v>132</v>
      </c>
      <c r="U336" s="24">
        <v>40089905</v>
      </c>
      <c r="V336" s="40" t="s">
        <v>1066</v>
      </c>
      <c r="W336" s="24" t="s">
        <v>329</v>
      </c>
      <c r="X336" s="24">
        <v>2710193200</v>
      </c>
      <c r="Y336" s="14" t="s">
        <v>70</v>
      </c>
      <c r="Z336" s="24" t="str">
        <f t="shared" si="79"/>
        <v>001H9069</v>
      </c>
      <c r="AA336" s="24" t="str">
        <f t="shared" si="80"/>
        <v>002W21</v>
      </c>
      <c r="AB336" s="24" t="str">
        <f t="shared" si="81"/>
        <v>A798</v>
      </c>
      <c r="AC336" s="24" t="s">
        <v>1067</v>
      </c>
      <c r="AD336" s="24" t="s">
        <v>1043</v>
      </c>
      <c r="AE336" s="24" t="s">
        <v>1046</v>
      </c>
      <c r="AF336" s="24" t="s">
        <v>275</v>
      </c>
      <c r="AG336" s="24" t="s">
        <v>96</v>
      </c>
      <c r="AH336" s="24" t="str">
        <f>F336</f>
        <v>HELIX HX7 10W40 SN NEW GRANEL</v>
      </c>
      <c r="AI336" s="24" t="s">
        <v>3016</v>
      </c>
      <c r="AJ336" s="24" t="s">
        <v>6506</v>
      </c>
      <c r="AK336" s="24" t="s">
        <v>6807</v>
      </c>
    </row>
    <row r="337" spans="2:37" s="14" customFormat="1" ht="13" hidden="1" x14ac:dyDescent="0.35">
      <c r="B337" s="24">
        <v>40089905</v>
      </c>
      <c r="C337" s="24" t="str">
        <f t="shared" si="83"/>
        <v>905</v>
      </c>
      <c r="D337" s="24" t="s">
        <v>1066</v>
      </c>
      <c r="E337" s="106">
        <v>41110801</v>
      </c>
      <c r="F337" s="24" t="s">
        <v>280</v>
      </c>
      <c r="G337" s="122">
        <f>IF(VLOOKUP(Tabela2[[#This Row],[SKU]],[10]Volume!$A:$E,5,0)&lt;0,0,VLOOKUP(Tabela2[[#This Row],[SKU]],[10]Volume!$A:$E,5,0))</f>
        <v>0</v>
      </c>
      <c r="H337" s="24" t="s">
        <v>46</v>
      </c>
      <c r="I337" s="24" t="s">
        <v>62</v>
      </c>
      <c r="J337" s="24" t="s">
        <v>63</v>
      </c>
      <c r="K337" s="24" t="s">
        <v>49</v>
      </c>
      <c r="L337" s="24" t="s">
        <v>1043</v>
      </c>
      <c r="M337" s="24" t="s">
        <v>66</v>
      </c>
      <c r="N337" s="24" t="s">
        <v>52</v>
      </c>
      <c r="O337" s="48">
        <v>45352</v>
      </c>
      <c r="P337" s="24" t="s">
        <v>53</v>
      </c>
      <c r="Q337" s="24"/>
      <c r="R337" s="26" t="s">
        <v>1</v>
      </c>
      <c r="S337" s="24"/>
      <c r="T337" s="24" t="s">
        <v>54</v>
      </c>
      <c r="U337" s="24" t="s">
        <v>44</v>
      </c>
      <c r="V337" s="24" t="s">
        <v>44</v>
      </c>
      <c r="W337" s="24" t="s">
        <v>55</v>
      </c>
      <c r="X337" s="24">
        <v>2710193200</v>
      </c>
      <c r="Y337" s="14" t="s">
        <v>70</v>
      </c>
      <c r="Z337" s="24" t="str">
        <f t="shared" si="79"/>
        <v>001H9069</v>
      </c>
      <c r="AA337" s="24" t="str">
        <f t="shared" si="80"/>
        <v>002W21</v>
      </c>
      <c r="AB337" s="24" t="str">
        <f t="shared" si="81"/>
        <v>A798</v>
      </c>
      <c r="AC337" s="24" t="s">
        <v>1067</v>
      </c>
      <c r="AD337" s="24" t="s">
        <v>1043</v>
      </c>
      <c r="AE337" s="24" t="s">
        <v>1046</v>
      </c>
      <c r="AF337" s="24" t="s">
        <v>275</v>
      </c>
      <c r="AG337" s="24" t="s">
        <v>96</v>
      </c>
      <c r="AH337" s="24" t="str">
        <f>F337</f>
        <v>HELIX HX7 10W40 SP GRANEL</v>
      </c>
      <c r="AI337" s="24" t="s">
        <v>3016</v>
      </c>
      <c r="AJ337" s="24" t="s">
        <v>6507</v>
      </c>
      <c r="AK337" s="24" t="s">
        <v>6807</v>
      </c>
    </row>
    <row r="338" spans="2:37" s="14" customFormat="1" ht="13" hidden="1" x14ac:dyDescent="0.35">
      <c r="B338" s="24">
        <v>40082905</v>
      </c>
      <c r="C338" s="24" t="str">
        <f t="shared" si="83"/>
        <v>905</v>
      </c>
      <c r="D338" s="24" t="s">
        <v>1068</v>
      </c>
      <c r="E338" s="106">
        <v>41064801</v>
      </c>
      <c r="F338" s="24" t="s">
        <v>287</v>
      </c>
      <c r="G338" s="122">
        <f>IF(VLOOKUP(Tabela2[[#This Row],[SKU]],[10]Volume!$A:$E,5,0)&lt;0,0,VLOOKUP(Tabela2[[#This Row],[SKU]],[10]Volume!$A:$E,5,0))</f>
        <v>29367.533632286995</v>
      </c>
      <c r="H338" s="24" t="s">
        <v>46</v>
      </c>
      <c r="I338" s="24" t="s">
        <v>62</v>
      </c>
      <c r="J338" s="24" t="s">
        <v>63</v>
      </c>
      <c r="K338" s="24" t="s">
        <v>49</v>
      </c>
      <c r="L338" s="24" t="s">
        <v>1043</v>
      </c>
      <c r="M338" s="24" t="s">
        <v>66</v>
      </c>
      <c r="N338" s="24" t="s">
        <v>52</v>
      </c>
      <c r="O338" s="48">
        <v>43800</v>
      </c>
      <c r="P338" s="24" t="s">
        <v>53</v>
      </c>
      <c r="Q338" s="24"/>
      <c r="R338" s="26" t="s">
        <v>1</v>
      </c>
      <c r="S338" s="24" t="s">
        <v>132</v>
      </c>
      <c r="T338" s="24" t="s">
        <v>132</v>
      </c>
      <c r="U338" s="24" t="s">
        <v>44</v>
      </c>
      <c r="V338" s="40" t="s">
        <v>44</v>
      </c>
      <c r="W338" s="24" t="s">
        <v>55</v>
      </c>
      <c r="X338" s="24">
        <v>2710193200</v>
      </c>
      <c r="Y338" s="14" t="s">
        <v>70</v>
      </c>
      <c r="Z338" s="24" t="str">
        <f t="shared" si="79"/>
        <v>001H9070</v>
      </c>
      <c r="AA338" s="24" t="str">
        <f t="shared" si="80"/>
        <v>002W21</v>
      </c>
      <c r="AB338" s="24" t="str">
        <f t="shared" si="81"/>
        <v>A798</v>
      </c>
      <c r="AC338" s="24" t="s">
        <v>1069</v>
      </c>
      <c r="AD338" s="24" t="s">
        <v>1043</v>
      </c>
      <c r="AE338" s="24" t="s">
        <v>1046</v>
      </c>
      <c r="AF338" s="24" t="s">
        <v>275</v>
      </c>
      <c r="AG338" s="24" t="s">
        <v>78</v>
      </c>
      <c r="AH338" s="24" t="str">
        <f>F338</f>
        <v>HELIX HX3 20W50 SL GRANEL</v>
      </c>
      <c r="AI338" s="24" t="s">
        <v>3016</v>
      </c>
      <c r="AJ338" s="24" t="s">
        <v>6508</v>
      </c>
      <c r="AK338" s="24" t="s">
        <v>6798</v>
      </c>
    </row>
    <row r="339" spans="2:37" s="14" customFormat="1" ht="12.75" hidden="1" customHeight="1" x14ac:dyDescent="0.35">
      <c r="B339" s="24">
        <v>40082829</v>
      </c>
      <c r="C339" s="24" t="str">
        <f t="shared" si="83"/>
        <v>829</v>
      </c>
      <c r="D339" s="24" t="s">
        <v>6890</v>
      </c>
      <c r="E339" s="106">
        <v>41064801</v>
      </c>
      <c r="F339" s="24" t="s">
        <v>287</v>
      </c>
      <c r="G339" s="122">
        <f>IF(VLOOKUP(Tabela2[[#This Row],[SKU]],[10]Volume!$A:$E,5,0)&lt;0,0,VLOOKUP(Tabela2[[#This Row],[SKU]],[10]Volume!$A:$E,5,0))</f>
        <v>0</v>
      </c>
      <c r="H339" s="24" t="s">
        <v>46</v>
      </c>
      <c r="I339" s="24" t="s">
        <v>6939</v>
      </c>
      <c r="J339" s="24" t="s">
        <v>3046</v>
      </c>
      <c r="K339" s="24" t="s">
        <v>49</v>
      </c>
      <c r="L339" s="24" t="s">
        <v>1043</v>
      </c>
      <c r="M339" s="24" t="s">
        <v>66</v>
      </c>
      <c r="N339" s="24" t="s">
        <v>52</v>
      </c>
      <c r="O339" s="48"/>
      <c r="P339" s="24" t="s">
        <v>53</v>
      </c>
      <c r="Q339" s="25"/>
      <c r="R339" s="108" t="s">
        <v>3</v>
      </c>
      <c r="S339" s="24"/>
      <c r="T339" s="24"/>
      <c r="U339" s="24">
        <v>40082905</v>
      </c>
      <c r="V339" s="24" t="s">
        <v>1068</v>
      </c>
      <c r="W339" s="24" t="s">
        <v>329</v>
      </c>
      <c r="X339" s="24">
        <v>2710193200</v>
      </c>
      <c r="Y339" s="14" t="s">
        <v>70</v>
      </c>
      <c r="Z339" s="24" t="str">
        <f t="shared" si="79"/>
        <v>001H9070</v>
      </c>
      <c r="AA339" s="24" t="str">
        <f t="shared" si="80"/>
        <v>002W21</v>
      </c>
      <c r="AB339" s="24" t="str">
        <f t="shared" si="81"/>
        <v>A798</v>
      </c>
      <c r="AC339" s="24" t="s">
        <v>1069</v>
      </c>
      <c r="AD339" s="24" t="s">
        <v>1043</v>
      </c>
      <c r="AE339" s="24" t="s">
        <v>1046</v>
      </c>
      <c r="AF339" s="24" t="s">
        <v>275</v>
      </c>
      <c r="AG339" s="24" t="s">
        <v>78</v>
      </c>
      <c r="AH339" s="94"/>
      <c r="AI339" s="24" t="s">
        <v>3016</v>
      </c>
      <c r="AJ339" s="24" t="s">
        <v>6508</v>
      </c>
      <c r="AK339" s="24" t="s">
        <v>6798</v>
      </c>
    </row>
    <row r="340" spans="2:37" s="14" customFormat="1" ht="13" hidden="1" x14ac:dyDescent="0.35">
      <c r="B340" s="24">
        <v>40085905</v>
      </c>
      <c r="C340" s="24" t="str">
        <f t="shared" si="83"/>
        <v>905</v>
      </c>
      <c r="D340" s="24" t="s">
        <v>1070</v>
      </c>
      <c r="E340" s="106">
        <v>43515801</v>
      </c>
      <c r="F340" s="24" t="s">
        <v>293</v>
      </c>
      <c r="G340" s="122">
        <f>IF(VLOOKUP(Tabela2[[#This Row],[SKU]],[10]Volume!$A:$E,5,0)&lt;0,0,VLOOKUP(Tabela2[[#This Row],[SKU]],[10]Volume!$A:$E,5,0))</f>
        <v>14575.443946188341</v>
      </c>
      <c r="H340" s="24" t="s">
        <v>46</v>
      </c>
      <c r="I340" s="24" t="s">
        <v>62</v>
      </c>
      <c r="J340" s="24" t="s">
        <v>63</v>
      </c>
      <c r="K340" s="24" t="s">
        <v>49</v>
      </c>
      <c r="L340" s="24" t="s">
        <v>1043</v>
      </c>
      <c r="M340" s="24" t="s">
        <v>66</v>
      </c>
      <c r="N340" s="24" t="s">
        <v>52</v>
      </c>
      <c r="O340" s="48">
        <v>43800</v>
      </c>
      <c r="P340" s="24" t="s">
        <v>53</v>
      </c>
      <c r="Q340" s="24"/>
      <c r="R340" s="26" t="s">
        <v>1</v>
      </c>
      <c r="S340" s="24" t="s">
        <v>132</v>
      </c>
      <c r="T340" s="24" t="s">
        <v>132</v>
      </c>
      <c r="U340" s="24" t="s">
        <v>44</v>
      </c>
      <c r="V340" s="40" t="s">
        <v>44</v>
      </c>
      <c r="W340" s="24" t="s">
        <v>55</v>
      </c>
      <c r="X340" s="24">
        <v>2710193200</v>
      </c>
      <c r="Y340" s="14" t="s">
        <v>70</v>
      </c>
      <c r="Z340" s="24" t="str">
        <f t="shared" si="79"/>
        <v>001I1040</v>
      </c>
      <c r="AA340" s="24" t="str">
        <f t="shared" si="80"/>
        <v>002W21</v>
      </c>
      <c r="AB340" s="24" t="str">
        <f t="shared" si="81"/>
        <v>A798</v>
      </c>
      <c r="AC340" s="24" t="s">
        <v>1071</v>
      </c>
      <c r="AD340" s="24" t="s">
        <v>1043</v>
      </c>
      <c r="AE340" s="24" t="s">
        <v>1046</v>
      </c>
      <c r="AF340" s="24" t="s">
        <v>275</v>
      </c>
      <c r="AG340" s="24" t="s">
        <v>96</v>
      </c>
      <c r="AH340" s="24" t="str">
        <f>F340</f>
        <v>HELIX HX7 5W-30 NEW GRANEL</v>
      </c>
      <c r="AI340" s="24" t="s">
        <v>3016</v>
      </c>
      <c r="AJ340" s="24" t="s">
        <v>6509</v>
      </c>
      <c r="AK340" s="24" t="s">
        <v>6800</v>
      </c>
    </row>
    <row r="341" spans="2:37" s="14" customFormat="1" ht="13" hidden="1" x14ac:dyDescent="0.35">
      <c r="B341" s="24">
        <v>40085809</v>
      </c>
      <c r="C341" s="24" t="str">
        <f t="shared" si="83"/>
        <v>809</v>
      </c>
      <c r="D341" s="24" t="s">
        <v>1072</v>
      </c>
      <c r="E341" s="106">
        <v>43515801</v>
      </c>
      <c r="F341" s="24" t="s">
        <v>293</v>
      </c>
      <c r="G341" s="122">
        <f>IF(VLOOKUP(Tabela2[[#This Row],[SKU]],[10]Volume!$A:$E,5,0)&lt;0,0,VLOOKUP(Tabela2[[#This Row],[SKU]],[10]Volume!$A:$E,5,0))</f>
        <v>28211.31818181818</v>
      </c>
      <c r="H341" s="24" t="s">
        <v>46</v>
      </c>
      <c r="I341" s="24" t="s">
        <v>47</v>
      </c>
      <c r="J341" s="24" t="s">
        <v>48</v>
      </c>
      <c r="K341" s="24" t="s">
        <v>49</v>
      </c>
      <c r="L341" s="24" t="s">
        <v>1043</v>
      </c>
      <c r="M341" s="24" t="s">
        <v>66</v>
      </c>
      <c r="N341" s="24" t="s">
        <v>52</v>
      </c>
      <c r="O341" s="48">
        <v>43837</v>
      </c>
      <c r="P341" s="24" t="s">
        <v>53</v>
      </c>
      <c r="Q341" s="24"/>
      <c r="R341" s="26" t="s">
        <v>1</v>
      </c>
      <c r="S341" s="24" t="s">
        <v>132</v>
      </c>
      <c r="T341" s="24" t="s">
        <v>132</v>
      </c>
      <c r="U341" s="24" t="s">
        <v>44</v>
      </c>
      <c r="V341" s="40" t="s">
        <v>44</v>
      </c>
      <c r="W341" s="24" t="s">
        <v>55</v>
      </c>
      <c r="X341" s="24">
        <v>2710193200</v>
      </c>
      <c r="Y341" s="14" t="s">
        <v>1044</v>
      </c>
      <c r="Z341" s="24" t="str">
        <f t="shared" si="79"/>
        <v>001I1040</v>
      </c>
      <c r="AA341" s="24" t="str">
        <f t="shared" si="80"/>
        <v>002VID</v>
      </c>
      <c r="AB341" s="24" t="str">
        <f t="shared" si="81"/>
        <v>A798</v>
      </c>
      <c r="AC341" s="24" t="s">
        <v>1073</v>
      </c>
      <c r="AD341" s="24" t="s">
        <v>1043</v>
      </c>
      <c r="AE341" s="24" t="s">
        <v>1046</v>
      </c>
      <c r="AF341" s="24" t="s">
        <v>275</v>
      </c>
      <c r="AG341" s="24" t="s">
        <v>96</v>
      </c>
      <c r="AH341" s="24" t="str">
        <f>F341</f>
        <v>HELIX HX7 5W-30 NEW GRANEL</v>
      </c>
      <c r="AI341" s="24" t="s">
        <v>3016</v>
      </c>
      <c r="AJ341" s="24" t="s">
        <v>6509</v>
      </c>
      <c r="AK341" s="24" t="s">
        <v>6800</v>
      </c>
    </row>
    <row r="342" spans="2:37" s="14" customFormat="1" ht="13" hidden="1" x14ac:dyDescent="0.35">
      <c r="B342" s="24">
        <v>40078905</v>
      </c>
      <c r="C342" s="24" t="str">
        <f t="shared" si="83"/>
        <v>905</v>
      </c>
      <c r="D342" s="24" t="s">
        <v>1074</v>
      </c>
      <c r="E342" s="106">
        <v>43135801</v>
      </c>
      <c r="F342" s="24" t="s">
        <v>802</v>
      </c>
      <c r="G342" s="122">
        <f>IF(VLOOKUP(Tabela2[[#This Row],[SKU]],[10]Volume!$A:$E,5,0)&lt;0,0,VLOOKUP(Tabela2[[#This Row],[SKU]],[10]Volume!$A:$E,5,0))</f>
        <v>29451.78475336323</v>
      </c>
      <c r="H342" s="24" t="s">
        <v>46</v>
      </c>
      <c r="I342" s="24" t="s">
        <v>62</v>
      </c>
      <c r="J342" s="24" t="s">
        <v>63</v>
      </c>
      <c r="K342" s="24" t="s">
        <v>49</v>
      </c>
      <c r="L342" s="24" t="s">
        <v>1043</v>
      </c>
      <c r="M342" s="24" t="s">
        <v>66</v>
      </c>
      <c r="N342" s="24" t="s">
        <v>52</v>
      </c>
      <c r="O342" s="48">
        <v>45383</v>
      </c>
      <c r="P342" s="24" t="s">
        <v>53</v>
      </c>
      <c r="Q342" s="24"/>
      <c r="R342" s="26" t="s">
        <v>1</v>
      </c>
      <c r="S342" s="24"/>
      <c r="T342" s="24"/>
      <c r="U342" s="24" t="s">
        <v>44</v>
      </c>
      <c r="V342" s="40" t="s">
        <v>44</v>
      </c>
      <c r="W342" s="24" t="s">
        <v>55</v>
      </c>
      <c r="X342" s="24">
        <v>2710193200</v>
      </c>
      <c r="Y342" s="14" t="s">
        <v>70</v>
      </c>
      <c r="Z342" s="24" t="str">
        <f t="shared" si="79"/>
        <v>001K2645</v>
      </c>
      <c r="AA342" s="24" t="s">
        <v>1075</v>
      </c>
      <c r="AB342" s="24" t="s">
        <v>1076</v>
      </c>
      <c r="AC342" s="24" t="s">
        <v>1077</v>
      </c>
      <c r="AD342" s="24" t="s">
        <v>1043</v>
      </c>
      <c r="AE342" s="24" t="s">
        <v>1046</v>
      </c>
      <c r="AF342" s="24" t="s">
        <v>275</v>
      </c>
      <c r="AG342" s="24" t="s">
        <v>110</v>
      </c>
      <c r="AH342" s="24" t="str">
        <f>F342</f>
        <v>HELIX HX8 SP GF6 5W30 NEW GRANEL</v>
      </c>
      <c r="AI342" s="24" t="s">
        <v>3016</v>
      </c>
      <c r="AJ342" s="24" t="s">
        <v>6510</v>
      </c>
      <c r="AK342" s="24" t="s">
        <v>6800</v>
      </c>
    </row>
    <row r="343" spans="2:37" s="14" customFormat="1" ht="13" hidden="1" x14ac:dyDescent="0.35">
      <c r="B343" s="24">
        <v>40078829</v>
      </c>
      <c r="C343" s="24" t="str">
        <f t="shared" si="83"/>
        <v>829</v>
      </c>
      <c r="D343" s="24" t="s">
        <v>6905</v>
      </c>
      <c r="E343" s="106">
        <v>43135801</v>
      </c>
      <c r="F343" s="24" t="s">
        <v>802</v>
      </c>
      <c r="G343" s="122">
        <f>IF(VLOOKUP(Tabela2[[#This Row],[SKU]],[10]Volume!$A:$E,5,0)&lt;0,0,VLOOKUP(Tabela2[[#This Row],[SKU]],[10]Volume!$A:$E,5,0))</f>
        <v>0</v>
      </c>
      <c r="H343" s="24" t="s">
        <v>46</v>
      </c>
      <c r="I343" s="24" t="s">
        <v>6939</v>
      </c>
      <c r="J343" s="24" t="s">
        <v>3046</v>
      </c>
      <c r="K343" s="24" t="s">
        <v>49</v>
      </c>
      <c r="L343" s="24" t="s">
        <v>1043</v>
      </c>
      <c r="M343" s="24" t="s">
        <v>66</v>
      </c>
      <c r="N343" s="24" t="s">
        <v>52</v>
      </c>
      <c r="O343" s="48"/>
      <c r="P343" s="24" t="s">
        <v>53</v>
      </c>
      <c r="Q343" s="25"/>
      <c r="R343" s="108" t="s">
        <v>3</v>
      </c>
      <c r="S343" s="24"/>
      <c r="T343" s="24"/>
      <c r="U343" s="24">
        <v>40078905</v>
      </c>
      <c r="V343" s="24" t="s">
        <v>1074</v>
      </c>
      <c r="W343" s="24" t="s">
        <v>329</v>
      </c>
      <c r="X343" s="24">
        <v>2710193200</v>
      </c>
      <c r="Y343" s="14" t="s">
        <v>70</v>
      </c>
      <c r="Z343" s="24" t="str">
        <f t="shared" si="79"/>
        <v>001K2645</v>
      </c>
      <c r="AA343" s="24" t="s">
        <v>1075</v>
      </c>
      <c r="AB343" s="24" t="s">
        <v>1076</v>
      </c>
      <c r="AC343" s="24" t="s">
        <v>1077</v>
      </c>
      <c r="AD343" s="24" t="s">
        <v>1043</v>
      </c>
      <c r="AE343" s="24" t="s">
        <v>1046</v>
      </c>
      <c r="AF343" s="24" t="s">
        <v>275</v>
      </c>
      <c r="AG343" s="24" t="s">
        <v>110</v>
      </c>
      <c r="AH343" s="94"/>
      <c r="AI343" s="24" t="s">
        <v>3016</v>
      </c>
      <c r="AJ343" s="24" t="s">
        <v>6510</v>
      </c>
      <c r="AK343" s="24" t="s">
        <v>6800</v>
      </c>
    </row>
    <row r="344" spans="2:37" s="14" customFormat="1" ht="13" hidden="1" x14ac:dyDescent="0.35">
      <c r="B344" s="24">
        <v>40081905</v>
      </c>
      <c r="C344" s="24" t="str">
        <f t="shared" si="83"/>
        <v>905</v>
      </c>
      <c r="D344" s="24" t="s">
        <v>1078</v>
      </c>
      <c r="E344" s="106">
        <v>41053801</v>
      </c>
      <c r="F344" s="24" t="s">
        <v>302</v>
      </c>
      <c r="G344" s="122">
        <f>IF(VLOOKUP(Tabela2[[#This Row],[SKU]],[10]Volume!$A:$E,5,0)&lt;0,0,VLOOKUP(Tabela2[[#This Row],[SKU]],[10]Volume!$A:$E,5,0))</f>
        <v>41752.44843049327</v>
      </c>
      <c r="H344" s="24" t="s">
        <v>46</v>
      </c>
      <c r="I344" s="24" t="s">
        <v>62</v>
      </c>
      <c r="J344" s="24" t="s">
        <v>63</v>
      </c>
      <c r="K344" s="24" t="s">
        <v>49</v>
      </c>
      <c r="L344" s="24" t="s">
        <v>1043</v>
      </c>
      <c r="M344" s="24" t="s">
        <v>66</v>
      </c>
      <c r="N344" s="24" t="s">
        <v>52</v>
      </c>
      <c r="O344" s="48">
        <v>43800</v>
      </c>
      <c r="P344" s="24" t="s">
        <v>53</v>
      </c>
      <c r="Q344" s="24"/>
      <c r="R344" s="26" t="s">
        <v>1</v>
      </c>
      <c r="S344" s="24" t="s">
        <v>132</v>
      </c>
      <c r="T344" s="24" t="s">
        <v>132</v>
      </c>
      <c r="U344" s="24" t="s">
        <v>44</v>
      </c>
      <c r="V344" s="40" t="s">
        <v>44</v>
      </c>
      <c r="W344" s="24" t="s">
        <v>55</v>
      </c>
      <c r="X344" s="24">
        <v>2710193200</v>
      </c>
      <c r="Y344" s="14" t="s">
        <v>70</v>
      </c>
      <c r="Z344" s="24" t="str">
        <f t="shared" ref="Z344:Z375" si="84">LEFT(AC344,8)</f>
        <v>001H9072</v>
      </c>
      <c r="AA344" s="24" t="str">
        <f t="shared" ref="AA344:AA375" si="85">LEFT(RIGHT(AC344,10),6)</f>
        <v>002W21</v>
      </c>
      <c r="AB344" s="24" t="str">
        <f t="shared" ref="AB344:AB375" si="86">RIGHT(AC344,4)</f>
        <v>A798</v>
      </c>
      <c r="AC344" s="24" t="s">
        <v>1079</v>
      </c>
      <c r="AD344" s="24" t="s">
        <v>1043</v>
      </c>
      <c r="AE344" s="24" t="s">
        <v>1046</v>
      </c>
      <c r="AF344" s="24" t="s">
        <v>275</v>
      </c>
      <c r="AG344" s="24" t="s">
        <v>110</v>
      </c>
      <c r="AH344" s="24" t="str">
        <f t="shared" ref="AH344:AH373" si="87">F344</f>
        <v>HELIX ULTRA PROF AV 5W40 GRANEL</v>
      </c>
      <c r="AI344" s="24" t="s">
        <v>3016</v>
      </c>
      <c r="AJ344" s="24" t="s">
        <v>6511</v>
      </c>
      <c r="AK344" s="24" t="s">
        <v>6805</v>
      </c>
    </row>
    <row r="345" spans="2:37" s="14" customFormat="1" ht="13" hidden="1" x14ac:dyDescent="0.35">
      <c r="B345" s="24">
        <v>40081809</v>
      </c>
      <c r="C345" s="24" t="str">
        <f t="shared" si="83"/>
        <v>809</v>
      </c>
      <c r="D345" s="24" t="s">
        <v>1080</v>
      </c>
      <c r="E345" s="106">
        <v>41053801</v>
      </c>
      <c r="F345" s="24" t="s">
        <v>302</v>
      </c>
      <c r="G345" s="122">
        <f>IF(VLOOKUP(Tabela2[[#This Row],[SKU]],[10]Volume!$A:$E,5,0)&lt;0,0,VLOOKUP(Tabela2[[#This Row],[SKU]],[10]Volume!$A:$E,5,0))</f>
        <v>14419.118181818181</v>
      </c>
      <c r="H345" s="24" t="s">
        <v>46</v>
      </c>
      <c r="I345" s="24" t="s">
        <v>47</v>
      </c>
      <c r="J345" s="24" t="s">
        <v>48</v>
      </c>
      <c r="K345" s="24" t="s">
        <v>49</v>
      </c>
      <c r="L345" s="24" t="s">
        <v>1043</v>
      </c>
      <c r="M345" s="24" t="s">
        <v>66</v>
      </c>
      <c r="N345" s="24" t="s">
        <v>52</v>
      </c>
      <c r="O345" s="48">
        <v>43800</v>
      </c>
      <c r="P345" s="24" t="s">
        <v>53</v>
      </c>
      <c r="Q345" s="24"/>
      <c r="R345" s="26" t="s">
        <v>1</v>
      </c>
      <c r="S345" s="24" t="s">
        <v>132</v>
      </c>
      <c r="T345" s="24" t="s">
        <v>132</v>
      </c>
      <c r="U345" s="24" t="s">
        <v>44</v>
      </c>
      <c r="V345" s="40" t="s">
        <v>44</v>
      </c>
      <c r="W345" s="24" t="s">
        <v>55</v>
      </c>
      <c r="X345" s="24">
        <v>2710193200</v>
      </c>
      <c r="Y345" s="14" t="s">
        <v>70</v>
      </c>
      <c r="Z345" s="24" t="str">
        <f t="shared" si="84"/>
        <v>001H9072</v>
      </c>
      <c r="AA345" s="24" t="str">
        <f t="shared" si="85"/>
        <v>002VID</v>
      </c>
      <c r="AB345" s="24" t="str">
        <f t="shared" si="86"/>
        <v>A798</v>
      </c>
      <c r="AC345" s="24" t="s">
        <v>1081</v>
      </c>
      <c r="AD345" s="24" t="s">
        <v>1043</v>
      </c>
      <c r="AE345" s="24" t="s">
        <v>1046</v>
      </c>
      <c r="AF345" s="24" t="s">
        <v>275</v>
      </c>
      <c r="AG345" s="24" t="s">
        <v>110</v>
      </c>
      <c r="AH345" s="24" t="str">
        <f t="shared" si="87"/>
        <v>HELIX ULTRA PROF AV 5W40 GRANEL</v>
      </c>
      <c r="AI345" s="24" t="s">
        <v>3016</v>
      </c>
      <c r="AJ345" s="24" t="s">
        <v>6511</v>
      </c>
      <c r="AK345" s="24" t="s">
        <v>6805</v>
      </c>
    </row>
    <row r="346" spans="2:37" s="14" customFormat="1" ht="13" hidden="1" x14ac:dyDescent="0.35">
      <c r="B346" s="24">
        <v>47984909</v>
      </c>
      <c r="C346" s="24" t="str">
        <f t="shared" si="83"/>
        <v>909</v>
      </c>
      <c r="D346" s="24" t="s">
        <v>1082</v>
      </c>
      <c r="E346" s="106" t="s">
        <v>44</v>
      </c>
      <c r="F346" s="24" t="s">
        <v>45</v>
      </c>
      <c r="G346" s="122">
        <f>IF(VLOOKUP(Tabela2[[#This Row],[SKU]],[10]Volume!$A:$E,5,0)&lt;0,0,VLOOKUP(Tabela2[[#This Row],[SKU]],[10]Volume!$A:$E,5,0))</f>
        <v>6188.6508169014069</v>
      </c>
      <c r="H346" s="24" t="s">
        <v>46</v>
      </c>
      <c r="I346" s="24" t="s">
        <v>62</v>
      </c>
      <c r="J346" s="24" t="s">
        <v>63</v>
      </c>
      <c r="K346" s="24" t="s">
        <v>49</v>
      </c>
      <c r="L346" s="24" t="s">
        <v>689</v>
      </c>
      <c r="M346" s="24" t="s">
        <v>51</v>
      </c>
      <c r="N346" s="24" t="s">
        <v>52</v>
      </c>
      <c r="O346" s="48">
        <v>44531</v>
      </c>
      <c r="P346" s="24" t="s">
        <v>53</v>
      </c>
      <c r="Q346" s="24"/>
      <c r="R346" s="26" t="s">
        <v>1</v>
      </c>
      <c r="S346" s="24" t="s">
        <v>132</v>
      </c>
      <c r="T346" s="24" t="s">
        <v>132</v>
      </c>
      <c r="U346" s="24" t="s">
        <v>44</v>
      </c>
      <c r="V346" s="40" t="s">
        <v>44</v>
      </c>
      <c r="W346" s="24" t="s">
        <v>55</v>
      </c>
      <c r="X346" s="24">
        <v>2710193200</v>
      </c>
      <c r="Y346" s="14" t="s">
        <v>56</v>
      </c>
      <c r="Z346" s="24" t="str">
        <f t="shared" si="84"/>
        <v>001J7018</v>
      </c>
      <c r="AA346" s="24" t="str">
        <f t="shared" si="85"/>
        <v>002XPV</v>
      </c>
      <c r="AB346" s="24" t="str">
        <f t="shared" si="86"/>
        <v>A878</v>
      </c>
      <c r="AC346" s="24" t="s">
        <v>1083</v>
      </c>
      <c r="AD346" s="24" t="s">
        <v>689</v>
      </c>
      <c r="AE346" s="24" t="s">
        <v>6774</v>
      </c>
      <c r="AF346" s="24" t="s">
        <v>175</v>
      </c>
      <c r="AG346" s="24" t="s">
        <v>110</v>
      </c>
      <c r="AH346" s="24" t="str">
        <f t="shared" si="87"/>
        <v>IMPORTADO</v>
      </c>
      <c r="AI346" s="24" t="s">
        <v>3016</v>
      </c>
      <c r="AJ346" s="24" t="s">
        <v>6512</v>
      </c>
      <c r="AK346" s="24" t="s">
        <v>6816</v>
      </c>
    </row>
    <row r="347" spans="2:37" s="14" customFormat="1" ht="13" hidden="1" x14ac:dyDescent="0.35">
      <c r="B347" s="24">
        <v>47984849</v>
      </c>
      <c r="C347" s="24" t="str">
        <f t="shared" si="83"/>
        <v>849</v>
      </c>
      <c r="D347" s="24" t="s">
        <v>1084</v>
      </c>
      <c r="E347" s="106" t="s">
        <v>44</v>
      </c>
      <c r="F347" s="24" t="s">
        <v>45</v>
      </c>
      <c r="G347" s="122">
        <f>IF(VLOOKUP(Tabela2[[#This Row],[SKU]],[10]Volume!$A:$E,5,0)&lt;0,0,VLOOKUP(Tabela2[[#This Row],[SKU]],[10]Volume!$A:$E,5,0))</f>
        <v>5586.6453084112172</v>
      </c>
      <c r="H347" s="24" t="s">
        <v>46</v>
      </c>
      <c r="I347" s="24" t="s">
        <v>47</v>
      </c>
      <c r="J347" s="24" t="s">
        <v>48</v>
      </c>
      <c r="K347" s="24" t="s">
        <v>49</v>
      </c>
      <c r="L347" s="24" t="s">
        <v>689</v>
      </c>
      <c r="M347" s="24" t="s">
        <v>51</v>
      </c>
      <c r="N347" s="24" t="s">
        <v>52</v>
      </c>
      <c r="O347" s="48">
        <v>44531</v>
      </c>
      <c r="P347" s="24" t="s">
        <v>53</v>
      </c>
      <c r="Q347" s="24"/>
      <c r="R347" s="26" t="s">
        <v>1</v>
      </c>
      <c r="S347" s="24" t="s">
        <v>1085</v>
      </c>
      <c r="T347" s="24" t="s">
        <v>54</v>
      </c>
      <c r="U347" s="24" t="s">
        <v>44</v>
      </c>
      <c r="V347" s="40" t="s">
        <v>44</v>
      </c>
      <c r="W347" s="24" t="s">
        <v>55</v>
      </c>
      <c r="X347" s="24">
        <v>2710193200</v>
      </c>
      <c r="Y347" s="14" t="s">
        <v>56</v>
      </c>
      <c r="Z347" s="24" t="str">
        <f t="shared" si="84"/>
        <v>001J7018</v>
      </c>
      <c r="AA347" s="24" t="str">
        <f t="shared" si="85"/>
        <v>002XJE</v>
      </c>
      <c r="AB347" s="24" t="str">
        <f t="shared" si="86"/>
        <v>A878</v>
      </c>
      <c r="AC347" s="24" t="s">
        <v>1086</v>
      </c>
      <c r="AD347" s="24" t="s">
        <v>689</v>
      </c>
      <c r="AE347" s="24" t="s">
        <v>6774</v>
      </c>
      <c r="AF347" s="24" t="s">
        <v>175</v>
      </c>
      <c r="AG347" s="24" t="s">
        <v>110</v>
      </c>
      <c r="AH347" s="24" t="str">
        <f t="shared" si="87"/>
        <v>IMPORTADO</v>
      </c>
      <c r="AI347" s="24" t="s">
        <v>3016</v>
      </c>
      <c r="AJ347" s="24" t="s">
        <v>6512</v>
      </c>
      <c r="AK347" s="24" t="s">
        <v>6816</v>
      </c>
    </row>
    <row r="348" spans="2:37" s="14" customFormat="1" ht="13" hidden="1" x14ac:dyDescent="0.35">
      <c r="B348" s="24">
        <v>43349909</v>
      </c>
      <c r="C348" s="24" t="str">
        <f t="shared" si="83"/>
        <v>909</v>
      </c>
      <c r="D348" s="24" t="s">
        <v>1087</v>
      </c>
      <c r="E348" s="106" t="s">
        <v>44</v>
      </c>
      <c r="F348" s="24" t="s">
        <v>45</v>
      </c>
      <c r="G348" s="122">
        <f>IF(VLOOKUP(Tabela2[[#This Row],[SKU]],[10]Volume!$A:$E,5,0)&lt;0,0,VLOOKUP(Tabela2[[#This Row],[SKU]],[10]Volume!$A:$E,5,0))</f>
        <v>679.81391549295756</v>
      </c>
      <c r="H348" s="24" t="s">
        <v>46</v>
      </c>
      <c r="I348" s="24" t="s">
        <v>62</v>
      </c>
      <c r="J348" s="24" t="s">
        <v>63</v>
      </c>
      <c r="K348" s="24" t="s">
        <v>49</v>
      </c>
      <c r="L348" s="24" t="s">
        <v>689</v>
      </c>
      <c r="M348" s="24" t="s">
        <v>51</v>
      </c>
      <c r="N348" s="24" t="s">
        <v>52</v>
      </c>
      <c r="O348" s="48">
        <v>44546</v>
      </c>
      <c r="P348" s="24" t="s">
        <v>53</v>
      </c>
      <c r="Q348" s="24"/>
      <c r="R348" s="26" t="s">
        <v>1</v>
      </c>
      <c r="S348" s="24" t="s">
        <v>132</v>
      </c>
      <c r="T348" s="24" t="s">
        <v>132</v>
      </c>
      <c r="U348" s="24" t="s">
        <v>44</v>
      </c>
      <c r="V348" s="40" t="s">
        <v>44</v>
      </c>
      <c r="W348" s="24" t="s">
        <v>55</v>
      </c>
      <c r="X348" s="24">
        <v>3819000000</v>
      </c>
      <c r="Y348" s="14" t="s">
        <v>56</v>
      </c>
      <c r="Z348" s="24" t="str">
        <f t="shared" si="84"/>
        <v>001J7055</v>
      </c>
      <c r="AA348" s="24" t="str">
        <f t="shared" si="85"/>
        <v>002XPV</v>
      </c>
      <c r="AB348" s="24" t="str">
        <f t="shared" si="86"/>
        <v>A254</v>
      </c>
      <c r="AC348" s="24" t="s">
        <v>1088</v>
      </c>
      <c r="AD348" s="24" t="s">
        <v>689</v>
      </c>
      <c r="AE348" s="24" t="s">
        <v>6786</v>
      </c>
      <c r="AF348" s="24" t="s">
        <v>369</v>
      </c>
      <c r="AG348" s="24" t="s">
        <v>78</v>
      </c>
      <c r="AH348" s="24" t="str">
        <f t="shared" si="87"/>
        <v>IMPORTADO</v>
      </c>
      <c r="AI348" s="24" t="s">
        <v>3016</v>
      </c>
      <c r="AJ348" s="24" t="s">
        <v>6513</v>
      </c>
      <c r="AK348" s="24" t="s">
        <v>3016</v>
      </c>
    </row>
    <row r="349" spans="2:37" s="14" customFormat="1" ht="13" hidden="1" x14ac:dyDescent="0.35">
      <c r="B349" s="24">
        <v>43357860</v>
      </c>
      <c r="C349" s="24" t="str">
        <f t="shared" si="83"/>
        <v>860</v>
      </c>
      <c r="D349" s="24" t="s">
        <v>1089</v>
      </c>
      <c r="E349" s="106" t="s">
        <v>44</v>
      </c>
      <c r="F349" s="24" t="s">
        <v>45</v>
      </c>
      <c r="G349" s="122">
        <f>IF(VLOOKUP(Tabela2[[#This Row],[SKU]],[10]Volume!$A:$E,5,0)&lt;0,0,VLOOKUP(Tabela2[[#This Row],[SKU]],[10]Volume!$A:$E,5,0))</f>
        <v>0</v>
      </c>
      <c r="H349" s="24" t="s">
        <v>46</v>
      </c>
      <c r="I349" s="24" t="s">
        <v>163</v>
      </c>
      <c r="J349" s="24" t="s">
        <v>164</v>
      </c>
      <c r="K349" s="24" t="s">
        <v>49</v>
      </c>
      <c r="L349" s="24" t="s">
        <v>689</v>
      </c>
      <c r="M349" s="24" t="s">
        <v>51</v>
      </c>
      <c r="N349" s="24" t="s">
        <v>52</v>
      </c>
      <c r="O349" s="48">
        <v>44775</v>
      </c>
      <c r="P349" s="24" t="s">
        <v>53</v>
      </c>
      <c r="Q349" s="24"/>
      <c r="R349" s="26" t="s">
        <v>1</v>
      </c>
      <c r="S349" s="24" t="s">
        <v>132</v>
      </c>
      <c r="T349" s="24" t="s">
        <v>132</v>
      </c>
      <c r="U349" s="24" t="s">
        <v>44</v>
      </c>
      <c r="V349" s="40" t="s">
        <v>44</v>
      </c>
      <c r="W349" s="24" t="s">
        <v>55</v>
      </c>
      <c r="X349" s="24">
        <v>3403990000</v>
      </c>
      <c r="Y349" s="14" t="s">
        <v>56</v>
      </c>
      <c r="Z349" s="24" t="str">
        <f t="shared" si="84"/>
        <v>001F0904</v>
      </c>
      <c r="AA349" s="24" t="str">
        <f t="shared" si="85"/>
        <v>002VND</v>
      </c>
      <c r="AB349" s="24" t="str">
        <f t="shared" si="86"/>
        <v>A879</v>
      </c>
      <c r="AC349" s="24" t="s">
        <v>1090</v>
      </c>
      <c r="AD349" s="24" t="s">
        <v>689</v>
      </c>
      <c r="AE349" s="24" t="s">
        <v>6778</v>
      </c>
      <c r="AF349" s="24" t="s">
        <v>369</v>
      </c>
      <c r="AG349" s="24" t="s">
        <v>110</v>
      </c>
      <c r="AH349" s="24" t="str">
        <f t="shared" si="87"/>
        <v>IMPORTADO</v>
      </c>
      <c r="AI349" s="24" t="s">
        <v>3016</v>
      </c>
      <c r="AJ349" s="24" t="s">
        <v>6514</v>
      </c>
      <c r="AK349" s="24" t="s">
        <v>6804</v>
      </c>
    </row>
    <row r="350" spans="2:37" s="14" customFormat="1" ht="13" hidden="1" x14ac:dyDescent="0.35">
      <c r="B350" s="24">
        <v>47986860</v>
      </c>
      <c r="C350" s="24" t="str">
        <f t="shared" si="83"/>
        <v>860</v>
      </c>
      <c r="D350" s="24" t="s">
        <v>1091</v>
      </c>
      <c r="E350" s="106" t="s">
        <v>44</v>
      </c>
      <c r="F350" s="24" t="s">
        <v>45</v>
      </c>
      <c r="G350" s="122">
        <f>IF(VLOOKUP(Tabela2[[#This Row],[SKU]],[10]Volume!$A:$E,5,0)&lt;0,0,VLOOKUP(Tabela2[[#This Row],[SKU]],[10]Volume!$A:$E,5,0))</f>
        <v>4949.9374999999991</v>
      </c>
      <c r="H350" s="24" t="s">
        <v>46</v>
      </c>
      <c r="I350" s="24" t="s">
        <v>163</v>
      </c>
      <c r="J350" s="24" t="s">
        <v>164</v>
      </c>
      <c r="K350" s="24" t="s">
        <v>49</v>
      </c>
      <c r="L350" s="24" t="s">
        <v>689</v>
      </c>
      <c r="M350" s="24" t="s">
        <v>51</v>
      </c>
      <c r="N350" s="24" t="s">
        <v>52</v>
      </c>
      <c r="O350" s="48">
        <v>44750</v>
      </c>
      <c r="P350" s="24" t="s">
        <v>53</v>
      </c>
      <c r="Q350" s="24"/>
      <c r="R350" s="26" t="s">
        <v>1</v>
      </c>
      <c r="S350" s="24" t="s">
        <v>132</v>
      </c>
      <c r="T350" s="24" t="s">
        <v>132</v>
      </c>
      <c r="U350" s="24" t="s">
        <v>44</v>
      </c>
      <c r="V350" s="40" t="s">
        <v>44</v>
      </c>
      <c r="W350" s="24" t="s">
        <v>55</v>
      </c>
      <c r="X350" s="24">
        <v>3403190000</v>
      </c>
      <c r="Y350" s="14" t="s">
        <v>56</v>
      </c>
      <c r="Z350" s="24" t="str">
        <f t="shared" si="84"/>
        <v>001F0905</v>
      </c>
      <c r="AA350" s="24" t="str">
        <f t="shared" si="85"/>
        <v>002VND</v>
      </c>
      <c r="AB350" s="24" t="str">
        <f t="shared" si="86"/>
        <v>A879</v>
      </c>
      <c r="AC350" s="24" t="s">
        <v>1092</v>
      </c>
      <c r="AD350" s="24" t="s">
        <v>689</v>
      </c>
      <c r="AE350" s="24" t="s">
        <v>6787</v>
      </c>
      <c r="AF350" s="24" t="s">
        <v>3016</v>
      </c>
      <c r="AG350" s="24" t="s">
        <v>110</v>
      </c>
      <c r="AH350" s="24" t="str">
        <f t="shared" si="87"/>
        <v>IMPORTADO</v>
      </c>
      <c r="AI350" s="24" t="s">
        <v>3016</v>
      </c>
      <c r="AJ350" s="24" t="s">
        <v>6515</v>
      </c>
      <c r="AK350" s="24" t="s">
        <v>6804</v>
      </c>
    </row>
    <row r="351" spans="2:37" s="14" customFormat="1" ht="13" hidden="1" x14ac:dyDescent="0.35">
      <c r="B351" s="24">
        <v>47991860</v>
      </c>
      <c r="C351" s="24" t="str">
        <f t="shared" si="83"/>
        <v>860</v>
      </c>
      <c r="D351" s="24" t="s">
        <v>1093</v>
      </c>
      <c r="E351" s="106" t="s">
        <v>44</v>
      </c>
      <c r="F351" s="24" t="s">
        <v>45</v>
      </c>
      <c r="G351" s="122">
        <f>IF(VLOOKUP(Tabela2[[#This Row],[SKU]],[10]Volume!$A:$E,5,0)&lt;0,0,VLOOKUP(Tabela2[[#This Row],[SKU]],[10]Volume!$A:$E,5,0))</f>
        <v>21997.522249999995</v>
      </c>
      <c r="H351" s="24" t="s">
        <v>46</v>
      </c>
      <c r="I351" s="24" t="s">
        <v>163</v>
      </c>
      <c r="J351" s="24" t="s">
        <v>164</v>
      </c>
      <c r="K351" s="24" t="s">
        <v>49</v>
      </c>
      <c r="L351" s="24" t="s">
        <v>689</v>
      </c>
      <c r="M351" s="24" t="s">
        <v>51</v>
      </c>
      <c r="N351" s="24" t="s">
        <v>52</v>
      </c>
      <c r="O351" s="48">
        <v>44553</v>
      </c>
      <c r="P351" s="24" t="s">
        <v>53</v>
      </c>
      <c r="Q351" s="24"/>
      <c r="R351" s="26" t="s">
        <v>1</v>
      </c>
      <c r="S351" s="24" t="s">
        <v>132</v>
      </c>
      <c r="T351" s="24" t="s">
        <v>132</v>
      </c>
      <c r="U351" s="24" t="s">
        <v>44</v>
      </c>
      <c r="V351" s="40" t="s">
        <v>44</v>
      </c>
      <c r="W351" s="24" t="s">
        <v>55</v>
      </c>
      <c r="X351" s="24">
        <v>2710193200</v>
      </c>
      <c r="Y351" s="14" t="s">
        <v>56</v>
      </c>
      <c r="Z351" s="24" t="str">
        <f t="shared" si="84"/>
        <v>001F0903</v>
      </c>
      <c r="AA351" s="24" t="str">
        <f t="shared" si="85"/>
        <v>002VND</v>
      </c>
      <c r="AB351" s="24" t="str">
        <f t="shared" si="86"/>
        <v>A878</v>
      </c>
      <c r="AC351" s="24" t="s">
        <v>1094</v>
      </c>
      <c r="AD351" s="24" t="s">
        <v>689</v>
      </c>
      <c r="AE351" s="24" t="s">
        <v>6787</v>
      </c>
      <c r="AF351" s="24" t="s">
        <v>3016</v>
      </c>
      <c r="AG351" s="24" t="s">
        <v>78</v>
      </c>
      <c r="AH351" s="24" t="str">
        <f t="shared" si="87"/>
        <v>IMPORTADO</v>
      </c>
      <c r="AI351" s="24" t="s">
        <v>3016</v>
      </c>
      <c r="AJ351" s="24" t="s">
        <v>6516</v>
      </c>
      <c r="AK351" s="24" t="s">
        <v>6821</v>
      </c>
    </row>
    <row r="352" spans="2:37" s="14" customFormat="1" ht="13" hidden="1" x14ac:dyDescent="0.35">
      <c r="B352" s="24">
        <v>47991849</v>
      </c>
      <c r="C352" s="24" t="str">
        <f t="shared" si="83"/>
        <v>849</v>
      </c>
      <c r="D352" s="24" t="s">
        <v>1095</v>
      </c>
      <c r="E352" s="106" t="s">
        <v>44</v>
      </c>
      <c r="F352" s="24" t="s">
        <v>45</v>
      </c>
      <c r="G352" s="122">
        <f>IF(VLOOKUP(Tabela2[[#This Row],[SKU]],[10]Volume!$A:$E,5,0)&lt;0,0,VLOOKUP(Tabela2[[#This Row],[SKU]],[10]Volume!$A:$E,5,0))</f>
        <v>32721.779663551417</v>
      </c>
      <c r="H352" s="24" t="s">
        <v>46</v>
      </c>
      <c r="I352" s="24" t="s">
        <v>47</v>
      </c>
      <c r="J352" s="24" t="s">
        <v>48</v>
      </c>
      <c r="K352" s="24" t="s">
        <v>49</v>
      </c>
      <c r="L352" s="24" t="s">
        <v>689</v>
      </c>
      <c r="M352" s="24" t="s">
        <v>51</v>
      </c>
      <c r="N352" s="24" t="s">
        <v>52</v>
      </c>
      <c r="O352" s="48">
        <v>44531</v>
      </c>
      <c r="P352" s="24" t="s">
        <v>53</v>
      </c>
      <c r="Q352" s="24"/>
      <c r="R352" s="26" t="s">
        <v>1</v>
      </c>
      <c r="S352" s="24" t="s">
        <v>132</v>
      </c>
      <c r="T352" s="24" t="s">
        <v>132</v>
      </c>
      <c r="U352" s="24" t="s">
        <v>44</v>
      </c>
      <c r="V352" s="40" t="s">
        <v>44</v>
      </c>
      <c r="W352" s="24" t="s">
        <v>55</v>
      </c>
      <c r="X352" s="24">
        <v>2710193200</v>
      </c>
      <c r="Y352" s="14" t="s">
        <v>56</v>
      </c>
      <c r="Z352" s="24" t="str">
        <f t="shared" si="84"/>
        <v>001F0903</v>
      </c>
      <c r="AA352" s="24" t="str">
        <f t="shared" si="85"/>
        <v>002XJE</v>
      </c>
      <c r="AB352" s="24" t="str">
        <f t="shared" si="86"/>
        <v>A878</v>
      </c>
      <c r="AC352" s="24" t="s">
        <v>1096</v>
      </c>
      <c r="AD352" s="24" t="s">
        <v>689</v>
      </c>
      <c r="AE352" s="24" t="s">
        <v>6787</v>
      </c>
      <c r="AF352" s="24" t="s">
        <v>3016</v>
      </c>
      <c r="AG352" s="24" t="s">
        <v>78</v>
      </c>
      <c r="AH352" s="24" t="str">
        <f t="shared" si="87"/>
        <v>IMPORTADO</v>
      </c>
      <c r="AI352" s="24" t="s">
        <v>3016</v>
      </c>
      <c r="AJ352" s="24" t="s">
        <v>6516</v>
      </c>
      <c r="AK352" s="24" t="s">
        <v>6821</v>
      </c>
    </row>
    <row r="353" spans="2:37" s="14" customFormat="1" ht="13" hidden="1" x14ac:dyDescent="0.35">
      <c r="B353" s="24">
        <v>47987855</v>
      </c>
      <c r="C353" s="24" t="str">
        <f t="shared" si="83"/>
        <v>855</v>
      </c>
      <c r="D353" s="24" t="s">
        <v>1097</v>
      </c>
      <c r="E353" s="106">
        <v>45678801</v>
      </c>
      <c r="F353" s="24" t="s">
        <v>1098</v>
      </c>
      <c r="G353" s="122">
        <f>IF(VLOOKUP(Tabela2[[#This Row],[SKU]],[10]Volume!$A:$E,5,0)&lt;0,0,VLOOKUP(Tabela2[[#This Row],[SKU]],[10]Volume!$A:$E,5,0))</f>
        <v>7552.8682170542634</v>
      </c>
      <c r="H353" s="24" t="s">
        <v>46</v>
      </c>
      <c r="I353" s="24" t="s">
        <v>163</v>
      </c>
      <c r="J353" s="24" t="s">
        <v>164</v>
      </c>
      <c r="K353" s="24" t="s">
        <v>49</v>
      </c>
      <c r="L353" s="24" t="s">
        <v>689</v>
      </c>
      <c r="M353" s="24" t="s">
        <v>66</v>
      </c>
      <c r="N353" s="24" t="s">
        <v>52</v>
      </c>
      <c r="O353" s="48">
        <v>44557</v>
      </c>
      <c r="P353" s="24" t="s">
        <v>53</v>
      </c>
      <c r="Q353" s="24"/>
      <c r="R353" s="26" t="s">
        <v>1</v>
      </c>
      <c r="S353" s="24" t="s">
        <v>132</v>
      </c>
      <c r="T353" s="24" t="s">
        <v>132</v>
      </c>
      <c r="U353" s="24" t="s">
        <v>44</v>
      </c>
      <c r="V353" s="40" t="s">
        <v>44</v>
      </c>
      <c r="W353" s="24" t="s">
        <v>55</v>
      </c>
      <c r="X353" s="24">
        <v>2710199200</v>
      </c>
      <c r="Y353" s="14" t="s">
        <v>70</v>
      </c>
      <c r="Z353" s="24" t="str">
        <f t="shared" si="84"/>
        <v>001J6434</v>
      </c>
      <c r="AA353" s="24" t="str">
        <f t="shared" si="85"/>
        <v>002VPM</v>
      </c>
      <c r="AB353" s="24" t="str">
        <f t="shared" si="86"/>
        <v>A878</v>
      </c>
      <c r="AC353" s="24" t="s">
        <v>1099</v>
      </c>
      <c r="AD353" s="24" t="s">
        <v>689</v>
      </c>
      <c r="AE353" s="24" t="s">
        <v>6787</v>
      </c>
      <c r="AF353" s="24" t="s">
        <v>369</v>
      </c>
      <c r="AG353" s="24" t="s">
        <v>78</v>
      </c>
      <c r="AH353" s="24" t="str">
        <f t="shared" si="87"/>
        <v>SPIRAX S2 GD GRANEL</v>
      </c>
      <c r="AI353" s="24" t="s">
        <v>3016</v>
      </c>
      <c r="AJ353" s="24" t="s">
        <v>6517</v>
      </c>
      <c r="AK353" s="24" t="s">
        <v>3016</v>
      </c>
    </row>
    <row r="354" spans="2:37" s="14" customFormat="1" ht="12.75" hidden="1" customHeight="1" x14ac:dyDescent="0.35">
      <c r="B354" s="24">
        <v>47987809</v>
      </c>
      <c r="C354" s="24" t="str">
        <f t="shared" si="83"/>
        <v>809</v>
      </c>
      <c r="D354" s="24" t="s">
        <v>1100</v>
      </c>
      <c r="E354" s="106">
        <v>45678801</v>
      </c>
      <c r="F354" s="24" t="s">
        <v>1098</v>
      </c>
      <c r="G354" s="122">
        <f>IF(VLOOKUP(Tabela2[[#This Row],[SKU]],[10]Volume!$A:$E,5,0)&lt;0,0,VLOOKUP(Tabela2[[#This Row],[SKU]],[10]Volume!$A:$E,5,0))</f>
        <v>9194.7999999999993</v>
      </c>
      <c r="H354" s="24" t="s">
        <v>46</v>
      </c>
      <c r="I354" s="24" t="s">
        <v>47</v>
      </c>
      <c r="J354" s="24" t="s">
        <v>48</v>
      </c>
      <c r="K354" s="24" t="s">
        <v>49</v>
      </c>
      <c r="L354" s="24" t="s">
        <v>689</v>
      </c>
      <c r="M354" s="24" t="s">
        <v>66</v>
      </c>
      <c r="N354" s="24" t="s">
        <v>52</v>
      </c>
      <c r="O354" s="48">
        <v>44531</v>
      </c>
      <c r="P354" s="24" t="s">
        <v>53</v>
      </c>
      <c r="Q354" s="24"/>
      <c r="R354" s="26" t="s">
        <v>1</v>
      </c>
      <c r="S354" s="24" t="s">
        <v>132</v>
      </c>
      <c r="T354" s="24" t="s">
        <v>132</v>
      </c>
      <c r="U354" s="24" t="s">
        <v>44</v>
      </c>
      <c r="V354" s="40" t="s">
        <v>44</v>
      </c>
      <c r="W354" s="24" t="s">
        <v>55</v>
      </c>
      <c r="X354" s="24">
        <v>2710199200</v>
      </c>
      <c r="Y354" s="14" t="s">
        <v>70</v>
      </c>
      <c r="Z354" s="24" t="str">
        <f t="shared" si="84"/>
        <v>001J6434</v>
      </c>
      <c r="AA354" s="24" t="str">
        <f t="shared" si="85"/>
        <v>002XJE</v>
      </c>
      <c r="AB354" s="24" t="str">
        <f t="shared" si="86"/>
        <v>A878</v>
      </c>
      <c r="AC354" s="24" t="s">
        <v>1101</v>
      </c>
      <c r="AD354" s="24" t="s">
        <v>689</v>
      </c>
      <c r="AE354" s="24" t="s">
        <v>6787</v>
      </c>
      <c r="AF354" s="24" t="s">
        <v>369</v>
      </c>
      <c r="AG354" s="24" t="s">
        <v>78</v>
      </c>
      <c r="AH354" s="24" t="str">
        <f t="shared" si="87"/>
        <v>SPIRAX S2 GD GRANEL</v>
      </c>
      <c r="AI354" s="24" t="s">
        <v>3016</v>
      </c>
      <c r="AJ354" s="24" t="s">
        <v>6517</v>
      </c>
      <c r="AK354" s="24" t="s">
        <v>3016</v>
      </c>
    </row>
    <row r="355" spans="2:37" s="14" customFormat="1" ht="13" hidden="1" x14ac:dyDescent="0.35">
      <c r="B355" s="24">
        <v>43343909</v>
      </c>
      <c r="C355" s="24" t="str">
        <f t="shared" si="83"/>
        <v>909</v>
      </c>
      <c r="D355" s="24" t="s">
        <v>1102</v>
      </c>
      <c r="E355" s="106" t="s">
        <v>44</v>
      </c>
      <c r="F355" s="24" t="s">
        <v>45</v>
      </c>
      <c r="G355" s="122">
        <f>IF(VLOOKUP(Tabela2[[#This Row],[SKU]],[10]Volume!$A:$E,5,0)&lt;0,0,VLOOKUP(Tabela2[[#This Row],[SKU]],[10]Volume!$A:$E,5,0))</f>
        <v>879.0697183098589</v>
      </c>
      <c r="H355" s="24" t="s">
        <v>46</v>
      </c>
      <c r="I355" s="24" t="s">
        <v>62</v>
      </c>
      <c r="J355" s="24" t="s">
        <v>63</v>
      </c>
      <c r="K355" s="24" t="s">
        <v>49</v>
      </c>
      <c r="L355" s="24" t="s">
        <v>689</v>
      </c>
      <c r="M355" s="24" t="s">
        <v>51</v>
      </c>
      <c r="N355" s="24" t="s">
        <v>52</v>
      </c>
      <c r="O355" s="48">
        <v>44531</v>
      </c>
      <c r="P355" s="24" t="s">
        <v>53</v>
      </c>
      <c r="Q355" s="24"/>
      <c r="R355" s="26" t="s">
        <v>1</v>
      </c>
      <c r="S355" s="24" t="s">
        <v>132</v>
      </c>
      <c r="T355" s="24" t="s">
        <v>132</v>
      </c>
      <c r="U355" s="24" t="s">
        <v>44</v>
      </c>
      <c r="V355" s="40" t="s">
        <v>44</v>
      </c>
      <c r="W355" s="24" t="s">
        <v>55</v>
      </c>
      <c r="X355" s="24">
        <v>2710199200</v>
      </c>
      <c r="Y355" s="14" t="s">
        <v>56</v>
      </c>
      <c r="Z355" s="24" t="str">
        <f t="shared" si="84"/>
        <v>001J7053</v>
      </c>
      <c r="AA355" s="24" t="str">
        <f t="shared" si="85"/>
        <v>002XPV</v>
      </c>
      <c r="AB355" s="24" t="str">
        <f t="shared" si="86"/>
        <v>A879</v>
      </c>
      <c r="AC355" s="24" t="s">
        <v>1103</v>
      </c>
      <c r="AD355" s="24" t="s">
        <v>689</v>
      </c>
      <c r="AE355" s="24" t="s">
        <v>6788</v>
      </c>
      <c r="AF355" s="24" t="s">
        <v>369</v>
      </c>
      <c r="AG355" s="24" t="s">
        <v>78</v>
      </c>
      <c r="AH355" s="24" t="str">
        <f t="shared" si="87"/>
        <v>IMPORTADO</v>
      </c>
      <c r="AI355" s="24" t="s">
        <v>3016</v>
      </c>
      <c r="AJ355" s="24" t="s">
        <v>6518</v>
      </c>
      <c r="AK355" s="24" t="s">
        <v>3016</v>
      </c>
    </row>
    <row r="356" spans="2:37" s="14" customFormat="1" ht="13" hidden="1" x14ac:dyDescent="0.35">
      <c r="B356" s="24">
        <v>43348909</v>
      </c>
      <c r="C356" s="24" t="str">
        <f t="shared" si="83"/>
        <v>909</v>
      </c>
      <c r="D356" s="24" t="s">
        <v>1104</v>
      </c>
      <c r="E356" s="106" t="s">
        <v>44</v>
      </c>
      <c r="F356" s="24" t="s">
        <v>45</v>
      </c>
      <c r="G356" s="122">
        <f>IF(VLOOKUP(Tabela2[[#This Row],[SKU]],[10]Volume!$A:$E,5,0)&lt;0,0,VLOOKUP(Tabela2[[#This Row],[SKU]],[10]Volume!$A:$E,5,0))</f>
        <v>1230.6976056338024</v>
      </c>
      <c r="H356" s="24" t="s">
        <v>46</v>
      </c>
      <c r="I356" s="24" t="s">
        <v>62</v>
      </c>
      <c r="J356" s="24" t="s">
        <v>63</v>
      </c>
      <c r="K356" s="24" t="s">
        <v>49</v>
      </c>
      <c r="L356" s="24" t="s">
        <v>689</v>
      </c>
      <c r="M356" s="24" t="s">
        <v>51</v>
      </c>
      <c r="N356" s="24" t="s">
        <v>52</v>
      </c>
      <c r="O356" s="48">
        <v>44531</v>
      </c>
      <c r="P356" s="24" t="s">
        <v>53</v>
      </c>
      <c r="Q356" s="24"/>
      <c r="R356" s="26" t="s">
        <v>1</v>
      </c>
      <c r="S356" s="24" t="s">
        <v>132</v>
      </c>
      <c r="T356" s="24" t="s">
        <v>132</v>
      </c>
      <c r="U356" s="24" t="s">
        <v>44</v>
      </c>
      <c r="V356" s="40" t="s">
        <v>44</v>
      </c>
      <c r="W356" s="24" t="s">
        <v>55</v>
      </c>
      <c r="X356" s="24">
        <v>2710199200</v>
      </c>
      <c r="Y356" s="14" t="s">
        <v>56</v>
      </c>
      <c r="Z356" s="24" t="str">
        <f t="shared" si="84"/>
        <v>001J7056</v>
      </c>
      <c r="AA356" s="24" t="str">
        <f t="shared" si="85"/>
        <v>002XPV</v>
      </c>
      <c r="AB356" s="24" t="str">
        <f t="shared" si="86"/>
        <v>A879</v>
      </c>
      <c r="AC356" s="24" t="s">
        <v>1105</v>
      </c>
      <c r="AD356" s="24" t="s">
        <v>689</v>
      </c>
      <c r="AE356" s="24" t="s">
        <v>6788</v>
      </c>
      <c r="AF356" s="24" t="s">
        <v>369</v>
      </c>
      <c r="AG356" s="24" t="s">
        <v>78</v>
      </c>
      <c r="AH356" s="24" t="str">
        <f t="shared" si="87"/>
        <v>IMPORTADO</v>
      </c>
      <c r="AI356" s="24" t="s">
        <v>3016</v>
      </c>
      <c r="AJ356" s="24" t="s">
        <v>6519</v>
      </c>
      <c r="AK356" s="24" t="s">
        <v>3016</v>
      </c>
    </row>
    <row r="357" spans="2:37" s="14" customFormat="1" ht="13" hidden="1" x14ac:dyDescent="0.35">
      <c r="B357" s="24">
        <v>47983909</v>
      </c>
      <c r="C357" s="24" t="str">
        <f t="shared" si="83"/>
        <v>909</v>
      </c>
      <c r="D357" s="24" t="s">
        <v>1106</v>
      </c>
      <c r="E357" s="106" t="s">
        <v>44</v>
      </c>
      <c r="F357" s="24" t="s">
        <v>45</v>
      </c>
      <c r="G357" s="122">
        <f>IF(VLOOKUP(Tabela2[[#This Row],[SKU]],[10]Volume!$A:$E,5,0)&lt;0,0,VLOOKUP(Tabela2[[#This Row],[SKU]],[10]Volume!$A:$E,5,0))</f>
        <v>316.46509859154918</v>
      </c>
      <c r="H357" s="24" t="s">
        <v>46</v>
      </c>
      <c r="I357" s="24" t="s">
        <v>62</v>
      </c>
      <c r="J357" s="24" t="s">
        <v>63</v>
      </c>
      <c r="K357" s="24" t="s">
        <v>49</v>
      </c>
      <c r="L357" s="24" t="s">
        <v>689</v>
      </c>
      <c r="M357" s="24" t="s">
        <v>51</v>
      </c>
      <c r="N357" s="24" t="s">
        <v>52</v>
      </c>
      <c r="O357" s="48">
        <v>44531</v>
      </c>
      <c r="P357" s="24" t="s">
        <v>53</v>
      </c>
      <c r="Q357" s="24"/>
      <c r="R357" s="26" t="s">
        <v>1</v>
      </c>
      <c r="S357" s="24" t="s">
        <v>132</v>
      </c>
      <c r="T357" s="24" t="s">
        <v>132</v>
      </c>
      <c r="U357" s="24" t="s">
        <v>44</v>
      </c>
      <c r="V357" s="40" t="s">
        <v>44</v>
      </c>
      <c r="W357" s="24" t="s">
        <v>55</v>
      </c>
      <c r="X357" s="24">
        <v>2710199200</v>
      </c>
      <c r="Y357" s="14" t="s">
        <v>56</v>
      </c>
      <c r="Z357" s="24" t="str">
        <f t="shared" si="84"/>
        <v>001J7054</v>
      </c>
      <c r="AA357" s="24" t="str">
        <f t="shared" si="85"/>
        <v>002XPV</v>
      </c>
      <c r="AB357" s="24" t="str">
        <f t="shared" si="86"/>
        <v>A879</v>
      </c>
      <c r="AC357" s="24" t="s">
        <v>1107</v>
      </c>
      <c r="AD357" s="24" t="s">
        <v>689</v>
      </c>
      <c r="AE357" s="24" t="s">
        <v>6788</v>
      </c>
      <c r="AF357" s="24" t="s">
        <v>369</v>
      </c>
      <c r="AG357" s="24" t="s">
        <v>370</v>
      </c>
      <c r="AH357" s="24" t="str">
        <f t="shared" si="87"/>
        <v>IMPORTADO</v>
      </c>
      <c r="AI357" s="24" t="s">
        <v>3016</v>
      </c>
      <c r="AJ357" s="24" t="s">
        <v>6520</v>
      </c>
      <c r="AK357" s="24" t="s">
        <v>3016</v>
      </c>
    </row>
    <row r="358" spans="2:37" s="14" customFormat="1" ht="13" hidden="1" x14ac:dyDescent="0.35">
      <c r="B358" s="24">
        <v>47967860</v>
      </c>
      <c r="C358" s="24" t="str">
        <f t="shared" si="83"/>
        <v>860</v>
      </c>
      <c r="D358" s="24" t="s">
        <v>1108</v>
      </c>
      <c r="E358" s="106" t="s">
        <v>44</v>
      </c>
      <c r="F358" s="24" t="s">
        <v>45</v>
      </c>
      <c r="G358" s="122">
        <f>IF(VLOOKUP(Tabela2[[#This Row],[SKU]],[10]Volume!$A:$E,5,0)&lt;0,0,VLOOKUP(Tabela2[[#This Row],[SKU]],[10]Volume!$A:$E,5,0))</f>
        <v>0</v>
      </c>
      <c r="H358" s="24" t="s">
        <v>46</v>
      </c>
      <c r="I358" s="24" t="s">
        <v>163</v>
      </c>
      <c r="J358" s="24" t="s">
        <v>164</v>
      </c>
      <c r="K358" s="24" t="s">
        <v>49</v>
      </c>
      <c r="L358" s="24" t="s">
        <v>689</v>
      </c>
      <c r="M358" s="24" t="s">
        <v>51</v>
      </c>
      <c r="N358" s="24" t="s">
        <v>52</v>
      </c>
      <c r="O358" s="48">
        <v>45017</v>
      </c>
      <c r="P358" s="24" t="s">
        <v>54</v>
      </c>
      <c r="Q358" s="24"/>
      <c r="R358" s="26" t="s">
        <v>1</v>
      </c>
      <c r="S358" s="24" t="s">
        <v>132</v>
      </c>
      <c r="T358" s="24" t="s">
        <v>132</v>
      </c>
      <c r="U358" s="24" t="s">
        <v>44</v>
      </c>
      <c r="V358" s="40" t="s">
        <v>44</v>
      </c>
      <c r="W358" s="24" t="s">
        <v>55</v>
      </c>
      <c r="X358" s="24">
        <v>3403190000</v>
      </c>
      <c r="Y358" s="14" t="s">
        <v>56</v>
      </c>
      <c r="Z358" s="24" t="str">
        <f t="shared" si="84"/>
        <v>001J7162</v>
      </c>
      <c r="AA358" s="24" t="str">
        <f t="shared" si="85"/>
        <v>002VND</v>
      </c>
      <c r="AB358" s="24" t="str">
        <f t="shared" si="86"/>
        <v>A879</v>
      </c>
      <c r="AC358" s="24" t="s">
        <v>1109</v>
      </c>
      <c r="AD358" s="24" t="s">
        <v>689</v>
      </c>
      <c r="AE358" s="24" t="s">
        <v>6787</v>
      </c>
      <c r="AF358" s="24" t="s">
        <v>369</v>
      </c>
      <c r="AG358" s="24" t="s">
        <v>78</v>
      </c>
      <c r="AH358" s="24" t="str">
        <f t="shared" si="87"/>
        <v>IMPORTADO</v>
      </c>
      <c r="AI358" s="24" t="s">
        <v>3016</v>
      </c>
      <c r="AJ358" s="24" t="s">
        <v>6522</v>
      </c>
      <c r="AK358" s="24" t="s">
        <v>6817</v>
      </c>
    </row>
    <row r="359" spans="2:37" s="14" customFormat="1" ht="12.75" hidden="1" customHeight="1" x14ac:dyDescent="0.35">
      <c r="B359" s="24">
        <v>47990860</v>
      </c>
      <c r="C359" s="24" t="str">
        <f t="shared" si="83"/>
        <v>860</v>
      </c>
      <c r="D359" s="24" t="s">
        <v>1110</v>
      </c>
      <c r="E359" s="106" t="s">
        <v>44</v>
      </c>
      <c r="F359" s="24" t="s">
        <v>45</v>
      </c>
      <c r="G359" s="122">
        <f>IF(VLOOKUP(Tabela2[[#This Row],[SKU]],[10]Volume!$A:$E,5,0)&lt;0,0,VLOOKUP(Tabela2[[#This Row],[SKU]],[10]Volume!$A:$E,5,0))</f>
        <v>0</v>
      </c>
      <c r="H359" s="24" t="s">
        <v>46</v>
      </c>
      <c r="I359" s="24" t="s">
        <v>163</v>
      </c>
      <c r="J359" s="24" t="s">
        <v>164</v>
      </c>
      <c r="K359" s="24" t="s">
        <v>49</v>
      </c>
      <c r="L359" s="24" t="s">
        <v>689</v>
      </c>
      <c r="M359" s="24" t="s">
        <v>51</v>
      </c>
      <c r="N359" s="24" t="s">
        <v>52</v>
      </c>
      <c r="O359" s="48">
        <v>44531</v>
      </c>
      <c r="P359" s="24" t="s">
        <v>53</v>
      </c>
      <c r="Q359" s="24"/>
      <c r="R359" s="26" t="s">
        <v>1</v>
      </c>
      <c r="S359" s="24" t="s">
        <v>132</v>
      </c>
      <c r="T359" s="24" t="s">
        <v>132</v>
      </c>
      <c r="U359" s="24" t="s">
        <v>44</v>
      </c>
      <c r="V359" s="40" t="s">
        <v>44</v>
      </c>
      <c r="W359" s="24" t="s">
        <v>55</v>
      </c>
      <c r="X359" s="24">
        <v>2710193200</v>
      </c>
      <c r="Y359" s="14" t="s">
        <v>56</v>
      </c>
      <c r="Z359" s="24" t="str">
        <f t="shared" si="84"/>
        <v>001J6437</v>
      </c>
      <c r="AA359" s="24" t="str">
        <f t="shared" si="85"/>
        <v>002VND</v>
      </c>
      <c r="AB359" s="24" t="str">
        <f t="shared" si="86"/>
        <v>A879</v>
      </c>
      <c r="AC359" s="24" t="s">
        <v>1111</v>
      </c>
      <c r="AD359" s="24" t="s">
        <v>689</v>
      </c>
      <c r="AE359" s="24" t="s">
        <v>6789</v>
      </c>
      <c r="AF359" s="24" t="s">
        <v>3016</v>
      </c>
      <c r="AG359" s="24" t="s">
        <v>110</v>
      </c>
      <c r="AH359" s="24" t="str">
        <f t="shared" si="87"/>
        <v>IMPORTADO</v>
      </c>
      <c r="AI359" s="24" t="s">
        <v>3016</v>
      </c>
      <c r="AJ359" s="24" t="s">
        <v>6521</v>
      </c>
      <c r="AK359" s="24" t="s">
        <v>6800</v>
      </c>
    </row>
    <row r="360" spans="2:37" s="14" customFormat="1" ht="13" hidden="1" x14ac:dyDescent="0.35">
      <c r="B360" s="24">
        <v>47985909</v>
      </c>
      <c r="C360" s="24" t="str">
        <f t="shared" si="83"/>
        <v>909</v>
      </c>
      <c r="D360" s="24" t="s">
        <v>1112</v>
      </c>
      <c r="E360" s="106" t="s">
        <v>44</v>
      </c>
      <c r="F360" s="24" t="s">
        <v>45</v>
      </c>
      <c r="G360" s="122">
        <f>IF(VLOOKUP(Tabela2[[#This Row],[SKU]],[10]Volume!$A:$E,5,0)&lt;0,0,VLOOKUP(Tabela2[[#This Row],[SKU]],[10]Volume!$A:$E,5,0))</f>
        <v>0</v>
      </c>
      <c r="H360" s="24" t="s">
        <v>46</v>
      </c>
      <c r="I360" s="24" t="s">
        <v>62</v>
      </c>
      <c r="J360" s="24" t="s">
        <v>63</v>
      </c>
      <c r="K360" s="24" t="s">
        <v>49</v>
      </c>
      <c r="L360" s="24" t="s">
        <v>689</v>
      </c>
      <c r="M360" s="24" t="s">
        <v>51</v>
      </c>
      <c r="N360" s="24" t="s">
        <v>52</v>
      </c>
      <c r="O360" s="48">
        <v>44682</v>
      </c>
      <c r="P360" s="24" t="s">
        <v>53</v>
      </c>
      <c r="Q360" s="24"/>
      <c r="R360" s="26" t="s">
        <v>1</v>
      </c>
      <c r="S360" s="24" t="s">
        <v>1113</v>
      </c>
      <c r="T360" s="24" t="s">
        <v>54</v>
      </c>
      <c r="U360" s="24" t="s">
        <v>44</v>
      </c>
      <c r="V360" s="40" t="s">
        <v>44</v>
      </c>
      <c r="W360" s="24" t="s">
        <v>55</v>
      </c>
      <c r="X360" s="24">
        <v>2710193200</v>
      </c>
      <c r="Y360" s="14" t="s">
        <v>56</v>
      </c>
      <c r="Z360" s="24" t="str">
        <f t="shared" si="84"/>
        <v>001J7021</v>
      </c>
      <c r="AA360" s="24" t="str">
        <f t="shared" si="85"/>
        <v>002XPV</v>
      </c>
      <c r="AB360" s="24" t="str">
        <f t="shared" si="86"/>
        <v>A880</v>
      </c>
      <c r="AC360" s="24" t="s">
        <v>1114</v>
      </c>
      <c r="AD360" s="24" t="s">
        <v>689</v>
      </c>
      <c r="AE360" s="24" t="s">
        <v>6790</v>
      </c>
      <c r="AF360" s="24" t="s">
        <v>175</v>
      </c>
      <c r="AG360" s="24" t="s">
        <v>110</v>
      </c>
      <c r="AH360" s="24" t="str">
        <f t="shared" si="87"/>
        <v>IMPORTADO</v>
      </c>
      <c r="AI360" s="24" t="s">
        <v>3016</v>
      </c>
      <c r="AJ360" s="24" t="s">
        <v>6523</v>
      </c>
      <c r="AK360" s="24" t="s">
        <v>6808</v>
      </c>
    </row>
    <row r="361" spans="2:37" s="14" customFormat="1" ht="13" hidden="1" x14ac:dyDescent="0.35">
      <c r="B361" s="24">
        <v>47985849</v>
      </c>
      <c r="C361" s="24" t="str">
        <f t="shared" si="83"/>
        <v>849</v>
      </c>
      <c r="D361" s="24" t="s">
        <v>1115</v>
      </c>
      <c r="E361" s="106" t="s">
        <v>44</v>
      </c>
      <c r="F361" s="24" t="s">
        <v>45</v>
      </c>
      <c r="G361" s="122">
        <f>IF(VLOOKUP(Tabela2[[#This Row],[SKU]],[10]Volume!$A:$E,5,0)&lt;0,0,VLOOKUP(Tabela2[[#This Row],[SKU]],[10]Volume!$A:$E,5,0))</f>
        <v>1995.2304672897205</v>
      </c>
      <c r="H361" s="24" t="s">
        <v>46</v>
      </c>
      <c r="I361" s="24" t="s">
        <v>47</v>
      </c>
      <c r="J361" s="24" t="s">
        <v>48</v>
      </c>
      <c r="K361" s="24" t="s">
        <v>49</v>
      </c>
      <c r="L361" s="24" t="s">
        <v>689</v>
      </c>
      <c r="M361" s="24" t="s">
        <v>51</v>
      </c>
      <c r="N361" s="24" t="s">
        <v>52</v>
      </c>
      <c r="O361" s="48">
        <v>44546</v>
      </c>
      <c r="P361" s="24" t="s">
        <v>53</v>
      </c>
      <c r="Q361" s="24"/>
      <c r="R361" s="26" t="s">
        <v>1</v>
      </c>
      <c r="S361" s="24" t="s">
        <v>1116</v>
      </c>
      <c r="T361" s="24" t="s">
        <v>54</v>
      </c>
      <c r="U361" s="24" t="s">
        <v>44</v>
      </c>
      <c r="V361" s="40" t="s">
        <v>44</v>
      </c>
      <c r="W361" s="24" t="s">
        <v>55</v>
      </c>
      <c r="X361" s="24">
        <v>2710193200</v>
      </c>
      <c r="Y361" s="14" t="s">
        <v>56</v>
      </c>
      <c r="Z361" s="24" t="str">
        <f t="shared" si="84"/>
        <v>001J7021</v>
      </c>
      <c r="AA361" s="24" t="str">
        <f t="shared" si="85"/>
        <v>002XJE</v>
      </c>
      <c r="AB361" s="24" t="str">
        <f t="shared" si="86"/>
        <v>A880</v>
      </c>
      <c r="AC361" s="24" t="s">
        <v>1117</v>
      </c>
      <c r="AD361" s="24" t="s">
        <v>689</v>
      </c>
      <c r="AE361" s="24" t="s">
        <v>6790</v>
      </c>
      <c r="AF361" s="24" t="s">
        <v>175</v>
      </c>
      <c r="AG361" s="24" t="s">
        <v>110</v>
      </c>
      <c r="AH361" s="24" t="str">
        <f t="shared" si="87"/>
        <v>IMPORTADO</v>
      </c>
      <c r="AI361" s="24" t="s">
        <v>3016</v>
      </c>
      <c r="AJ361" s="24" t="s">
        <v>6523</v>
      </c>
      <c r="AK361" s="24" t="s">
        <v>6808</v>
      </c>
    </row>
    <row r="362" spans="2:37" s="14" customFormat="1" ht="13" hidden="1" x14ac:dyDescent="0.35">
      <c r="B362" s="24">
        <v>47981909</v>
      </c>
      <c r="C362" s="24" t="str">
        <f t="shared" si="83"/>
        <v>909</v>
      </c>
      <c r="D362" s="24" t="s">
        <v>1118</v>
      </c>
      <c r="E362" s="106" t="s">
        <v>44</v>
      </c>
      <c r="F362" s="24" t="s">
        <v>45</v>
      </c>
      <c r="G362" s="122">
        <f>IF(VLOOKUP(Tabela2[[#This Row],[SKU]],[10]Volume!$A:$E,5,0)&lt;0,0,VLOOKUP(Tabela2[[#This Row],[SKU]],[10]Volume!$A:$E,5,0))</f>
        <v>31646.509859154921</v>
      </c>
      <c r="H362" s="24" t="s">
        <v>46</v>
      </c>
      <c r="I362" s="24" t="s">
        <v>62</v>
      </c>
      <c r="J362" s="24" t="s">
        <v>63</v>
      </c>
      <c r="K362" s="24" t="s">
        <v>49</v>
      </c>
      <c r="L362" s="24" t="s">
        <v>689</v>
      </c>
      <c r="M362" s="24" t="s">
        <v>51</v>
      </c>
      <c r="N362" s="24" t="s">
        <v>52</v>
      </c>
      <c r="O362" s="48">
        <v>44531</v>
      </c>
      <c r="P362" s="24" t="s">
        <v>53</v>
      </c>
      <c r="Q362" s="24"/>
      <c r="R362" s="26" t="s">
        <v>1</v>
      </c>
      <c r="S362" s="24" t="s">
        <v>132</v>
      </c>
      <c r="T362" s="24" t="s">
        <v>132</v>
      </c>
      <c r="U362" s="24" t="s">
        <v>44</v>
      </c>
      <c r="V362" s="40" t="s">
        <v>44</v>
      </c>
      <c r="W362" s="24" t="s">
        <v>55</v>
      </c>
      <c r="X362" s="24">
        <v>2710193200</v>
      </c>
      <c r="Y362" s="14" t="s">
        <v>56</v>
      </c>
      <c r="Z362" s="24" t="str">
        <f t="shared" si="84"/>
        <v>001D4781</v>
      </c>
      <c r="AA362" s="24" t="str">
        <f t="shared" si="85"/>
        <v>002XPV</v>
      </c>
      <c r="AB362" s="24" t="str">
        <f t="shared" si="86"/>
        <v>A878</v>
      </c>
      <c r="AC362" s="24" t="s">
        <v>1119</v>
      </c>
      <c r="AD362" s="24" t="s">
        <v>689</v>
      </c>
      <c r="AE362" s="24" t="s">
        <v>6790</v>
      </c>
      <c r="AF362" s="24" t="s">
        <v>175</v>
      </c>
      <c r="AG362" s="24" t="s">
        <v>78</v>
      </c>
      <c r="AH362" s="24" t="str">
        <f t="shared" si="87"/>
        <v>IMPORTADO</v>
      </c>
      <c r="AI362" s="24" t="s">
        <v>3016</v>
      </c>
      <c r="AJ362" s="24" t="s">
        <v>6524</v>
      </c>
      <c r="AK362" s="24" t="s">
        <v>6811</v>
      </c>
    </row>
    <row r="363" spans="2:37" s="14" customFormat="1" ht="13" hidden="1" x14ac:dyDescent="0.35">
      <c r="B363" s="24">
        <v>47981855</v>
      </c>
      <c r="C363" s="24" t="str">
        <f t="shared" si="83"/>
        <v>855</v>
      </c>
      <c r="D363" s="24" t="s">
        <v>1120</v>
      </c>
      <c r="E363" s="106">
        <v>44417801</v>
      </c>
      <c r="F363" s="62" t="s">
        <v>1024</v>
      </c>
      <c r="G363" s="122">
        <f>IF(VLOOKUP(Tabela2[[#This Row],[SKU]],[10]Volume!$A:$E,5,0)&lt;0,0,VLOOKUP(Tabela2[[#This Row],[SKU]],[10]Volume!$A:$E,5,0))</f>
        <v>49232.77519379845</v>
      </c>
      <c r="H363" s="24" t="s">
        <v>46</v>
      </c>
      <c r="I363" s="24" t="s">
        <v>163</v>
      </c>
      <c r="J363" s="24" t="s">
        <v>164</v>
      </c>
      <c r="K363" s="24" t="s">
        <v>49</v>
      </c>
      <c r="L363" s="24" t="s">
        <v>689</v>
      </c>
      <c r="M363" s="24" t="s">
        <v>66</v>
      </c>
      <c r="N363" s="24" t="s">
        <v>52</v>
      </c>
      <c r="O363" s="48">
        <v>44538</v>
      </c>
      <c r="P363" s="24" t="s">
        <v>53</v>
      </c>
      <c r="Q363" s="24"/>
      <c r="R363" s="26" t="s">
        <v>1</v>
      </c>
      <c r="S363" s="24" t="s">
        <v>132</v>
      </c>
      <c r="T363" s="24" t="s">
        <v>132</v>
      </c>
      <c r="U363" s="24" t="s">
        <v>44</v>
      </c>
      <c r="V363" s="40" t="s">
        <v>44</v>
      </c>
      <c r="W363" s="24" t="s">
        <v>55</v>
      </c>
      <c r="X363" s="24">
        <v>2710193200</v>
      </c>
      <c r="Y363" s="14" t="s">
        <v>70</v>
      </c>
      <c r="Z363" s="24" t="str">
        <f t="shared" si="84"/>
        <v>001D4781</v>
      </c>
      <c r="AA363" s="24" t="str">
        <f t="shared" si="85"/>
        <v>002VPM</v>
      </c>
      <c r="AB363" s="24" t="str">
        <f t="shared" si="86"/>
        <v>A878</v>
      </c>
      <c r="AC363" s="24" t="s">
        <v>1121</v>
      </c>
      <c r="AD363" s="24" t="s">
        <v>689</v>
      </c>
      <c r="AE363" s="24" t="s">
        <v>6790</v>
      </c>
      <c r="AF363" s="24" t="s">
        <v>175</v>
      </c>
      <c r="AG363" s="24" t="s">
        <v>78</v>
      </c>
      <c r="AH363" s="24" t="str">
        <f t="shared" si="87"/>
        <v>RT4X 15W40 GPO GR II GRANEL</v>
      </c>
      <c r="AI363" s="24" t="s">
        <v>3016</v>
      </c>
      <c r="AJ363" s="24" t="s">
        <v>6524</v>
      </c>
      <c r="AK363" s="24" t="s">
        <v>6811</v>
      </c>
    </row>
    <row r="364" spans="2:37" s="14" customFormat="1" ht="13" hidden="1" x14ac:dyDescent="0.35">
      <c r="B364" s="24">
        <v>47981801</v>
      </c>
      <c r="C364" s="24" t="str">
        <f t="shared" si="83"/>
        <v>801</v>
      </c>
      <c r="D364" s="24" t="s">
        <v>1122</v>
      </c>
      <c r="E364" s="106">
        <v>44417801</v>
      </c>
      <c r="F364" s="62" t="s">
        <v>1024</v>
      </c>
      <c r="G364" s="122">
        <f>IF(VLOOKUP(Tabela2[[#This Row],[SKU]],[10]Volume!$A:$E,5,0)&lt;0,0,VLOOKUP(Tabela2[[#This Row],[SKU]],[10]Volume!$A:$E,5,0))</f>
        <v>0</v>
      </c>
      <c r="H364" s="24" t="s">
        <v>46</v>
      </c>
      <c r="I364" s="24" t="s">
        <v>79</v>
      </c>
      <c r="J364" s="24" t="s">
        <v>79</v>
      </c>
      <c r="K364" s="24" t="s">
        <v>49</v>
      </c>
      <c r="L364" s="24" t="s">
        <v>689</v>
      </c>
      <c r="M364" s="24" t="s">
        <v>66</v>
      </c>
      <c r="N364" s="24" t="s">
        <v>52</v>
      </c>
      <c r="O364" s="48">
        <v>44682</v>
      </c>
      <c r="P364" s="24" t="s">
        <v>53</v>
      </c>
      <c r="Q364" s="24"/>
      <c r="R364" s="26" t="s">
        <v>1</v>
      </c>
      <c r="S364" s="24" t="s">
        <v>44</v>
      </c>
      <c r="T364" s="24" t="s">
        <v>54</v>
      </c>
      <c r="U364" s="24" t="s">
        <v>44</v>
      </c>
      <c r="V364" s="40" t="s">
        <v>44</v>
      </c>
      <c r="W364" s="24" t="s">
        <v>55</v>
      </c>
      <c r="X364" s="24">
        <v>2710193200</v>
      </c>
      <c r="Y364" s="14" t="s">
        <v>44</v>
      </c>
      <c r="Z364" s="24" t="str">
        <f t="shared" si="84"/>
        <v>001D4781</v>
      </c>
      <c r="AA364" s="24" t="str">
        <f t="shared" si="85"/>
        <v>001176</v>
      </c>
      <c r="AB364" s="24" t="str">
        <f t="shared" si="86"/>
        <v>A03Q</v>
      </c>
      <c r="AC364" s="24" t="s">
        <v>1123</v>
      </c>
      <c r="AD364" s="24" t="s">
        <v>689</v>
      </c>
      <c r="AE364" s="24" t="s">
        <v>6790</v>
      </c>
      <c r="AF364" s="24" t="s">
        <v>175</v>
      </c>
      <c r="AG364" s="24" t="s">
        <v>78</v>
      </c>
      <c r="AH364" s="24" t="str">
        <f t="shared" si="87"/>
        <v>RT4X 15W40 GPO GR II GRANEL</v>
      </c>
      <c r="AI364" s="24" t="s">
        <v>3016</v>
      </c>
      <c r="AJ364" s="24" t="s">
        <v>6524</v>
      </c>
      <c r="AK364" s="24" t="s">
        <v>6811</v>
      </c>
    </row>
    <row r="365" spans="2:37" s="14" customFormat="1" ht="13" hidden="1" x14ac:dyDescent="0.35">
      <c r="B365" s="24">
        <v>47981967</v>
      </c>
      <c r="C365" s="24" t="str">
        <f t="shared" si="83"/>
        <v>967</v>
      </c>
      <c r="D365" s="24" t="s">
        <v>1124</v>
      </c>
      <c r="E365" s="106">
        <v>44417801</v>
      </c>
      <c r="F365" s="62" t="s">
        <v>1024</v>
      </c>
      <c r="G365" s="122">
        <f>IF(VLOOKUP(Tabela2[[#This Row],[SKU]],[10]Volume!$A:$E,5,0)&lt;0,0,VLOOKUP(Tabela2[[#This Row],[SKU]],[10]Volume!$A:$E,5,0))</f>
        <v>10000</v>
      </c>
      <c r="H365" s="24" t="s">
        <v>46</v>
      </c>
      <c r="I365" s="24" t="s">
        <v>151</v>
      </c>
      <c r="J365" s="24" t="s">
        <v>86</v>
      </c>
      <c r="K365" s="24" t="s">
        <v>49</v>
      </c>
      <c r="L365" s="24" t="s">
        <v>689</v>
      </c>
      <c r="M365" s="24" t="s">
        <v>66</v>
      </c>
      <c r="N365" s="24" t="s">
        <v>52</v>
      </c>
      <c r="O365" s="48">
        <v>44682</v>
      </c>
      <c r="P365" s="24" t="s">
        <v>53</v>
      </c>
      <c r="Q365" s="24"/>
      <c r="R365" s="26" t="s">
        <v>1</v>
      </c>
      <c r="S365" s="24" t="s">
        <v>132</v>
      </c>
      <c r="T365" s="24" t="s">
        <v>132</v>
      </c>
      <c r="U365" s="24" t="s">
        <v>44</v>
      </c>
      <c r="V365" s="40" t="s">
        <v>44</v>
      </c>
      <c r="W365" s="24" t="s">
        <v>55</v>
      </c>
      <c r="X365" s="24">
        <v>2710193200</v>
      </c>
      <c r="Y365" s="14" t="s">
        <v>70</v>
      </c>
      <c r="Z365" s="24" t="str">
        <f t="shared" si="84"/>
        <v>001D4781</v>
      </c>
      <c r="AA365" s="24" t="str">
        <f t="shared" si="85"/>
        <v>002VJW</v>
      </c>
      <c r="AB365" s="24" t="str">
        <f t="shared" si="86"/>
        <v>A878</v>
      </c>
      <c r="AC365" s="24" t="s">
        <v>1125</v>
      </c>
      <c r="AD365" s="24" t="s">
        <v>689</v>
      </c>
      <c r="AE365" s="24" t="s">
        <v>6790</v>
      </c>
      <c r="AF365" s="24" t="s">
        <v>175</v>
      </c>
      <c r="AG365" s="24" t="s">
        <v>78</v>
      </c>
      <c r="AH365" s="24" t="str">
        <f t="shared" si="87"/>
        <v>RT4X 15W40 GPO GR II GRANEL</v>
      </c>
      <c r="AI365" s="24" t="s">
        <v>3016</v>
      </c>
      <c r="AJ365" s="24" t="s">
        <v>6524</v>
      </c>
      <c r="AK365" s="24" t="s">
        <v>6811</v>
      </c>
    </row>
    <row r="366" spans="2:37" s="14" customFormat="1" ht="13" hidden="1" x14ac:dyDescent="0.35">
      <c r="B366" s="24">
        <v>47981809</v>
      </c>
      <c r="C366" s="24" t="str">
        <f t="shared" si="83"/>
        <v>809</v>
      </c>
      <c r="D366" s="24" t="s">
        <v>1126</v>
      </c>
      <c r="E366" s="106">
        <v>44417801</v>
      </c>
      <c r="F366" s="62" t="s">
        <v>1024</v>
      </c>
      <c r="G366" s="122">
        <f>IF(VLOOKUP(Tabela2[[#This Row],[SKU]],[10]Volume!$A:$E,5,0)&lt;0,0,VLOOKUP(Tabela2[[#This Row],[SKU]],[10]Volume!$A:$E,5,0))</f>
        <v>22987</v>
      </c>
      <c r="H366" s="24" t="s">
        <v>46</v>
      </c>
      <c r="I366" s="24" t="s">
        <v>47</v>
      </c>
      <c r="J366" s="24" t="s">
        <v>48</v>
      </c>
      <c r="K366" s="24" t="s">
        <v>49</v>
      </c>
      <c r="L366" s="24" t="s">
        <v>689</v>
      </c>
      <c r="M366" s="24" t="s">
        <v>66</v>
      </c>
      <c r="N366" s="24" t="s">
        <v>52</v>
      </c>
      <c r="O366" s="48">
        <v>44538</v>
      </c>
      <c r="P366" s="24" t="s">
        <v>53</v>
      </c>
      <c r="Q366" s="24"/>
      <c r="R366" s="26" t="s">
        <v>1</v>
      </c>
      <c r="S366" s="24" t="s">
        <v>132</v>
      </c>
      <c r="T366" s="24" t="s">
        <v>132</v>
      </c>
      <c r="U366" s="24" t="s">
        <v>44</v>
      </c>
      <c r="V366" s="40" t="s">
        <v>44</v>
      </c>
      <c r="W366" s="24" t="s">
        <v>55</v>
      </c>
      <c r="X366" s="24">
        <v>2710193200</v>
      </c>
      <c r="Y366" s="14" t="s">
        <v>70</v>
      </c>
      <c r="Z366" s="24" t="str">
        <f t="shared" si="84"/>
        <v>001D4781</v>
      </c>
      <c r="AA366" s="24" t="str">
        <f t="shared" si="85"/>
        <v>002XJE</v>
      </c>
      <c r="AB366" s="24" t="str">
        <f t="shared" si="86"/>
        <v>A878</v>
      </c>
      <c r="AC366" s="24" t="s">
        <v>1127</v>
      </c>
      <c r="AD366" s="24" t="s">
        <v>689</v>
      </c>
      <c r="AE366" s="24" t="s">
        <v>6790</v>
      </c>
      <c r="AF366" s="24" t="s">
        <v>175</v>
      </c>
      <c r="AG366" s="24" t="s">
        <v>78</v>
      </c>
      <c r="AH366" s="24" t="str">
        <f t="shared" si="87"/>
        <v>RT4X 15W40 GPO GR II GRANEL</v>
      </c>
      <c r="AI366" s="24" t="s">
        <v>3016</v>
      </c>
      <c r="AJ366" s="24" t="s">
        <v>6524</v>
      </c>
      <c r="AK366" s="24" t="s">
        <v>6811</v>
      </c>
    </row>
    <row r="367" spans="2:37" s="14" customFormat="1" ht="13" hidden="1" x14ac:dyDescent="0.35">
      <c r="B367" s="24">
        <v>47988855</v>
      </c>
      <c r="C367" s="24" t="str">
        <f t="shared" si="83"/>
        <v>855</v>
      </c>
      <c r="D367" s="24" t="s">
        <v>1128</v>
      </c>
      <c r="E367" s="106">
        <v>44424801</v>
      </c>
      <c r="F367" s="24" t="s">
        <v>190</v>
      </c>
      <c r="G367" s="122">
        <f>IF(VLOOKUP(Tabela2[[#This Row],[SKU]],[10]Volume!$A:$E,5,0)&lt;0,0,VLOOKUP(Tabela2[[#This Row],[SKU]],[10]Volume!$A:$E,5,0))</f>
        <v>0</v>
      </c>
      <c r="H367" s="24" t="s">
        <v>46</v>
      </c>
      <c r="I367" s="24" t="s">
        <v>163</v>
      </c>
      <c r="J367" s="24" t="s">
        <v>164</v>
      </c>
      <c r="K367" s="24" t="s">
        <v>49</v>
      </c>
      <c r="L367" s="24" t="s">
        <v>689</v>
      </c>
      <c r="M367" s="24" t="s">
        <v>66</v>
      </c>
      <c r="N367" s="24" t="s">
        <v>52</v>
      </c>
      <c r="O367" s="48">
        <v>45047</v>
      </c>
      <c r="P367" s="24" t="s">
        <v>53</v>
      </c>
      <c r="Q367" s="24"/>
      <c r="R367" s="26" t="s">
        <v>1</v>
      </c>
      <c r="S367" s="24" t="s">
        <v>132</v>
      </c>
      <c r="T367" s="24" t="s">
        <v>132</v>
      </c>
      <c r="U367" s="24" t="s">
        <v>44</v>
      </c>
      <c r="V367" s="40" t="s">
        <v>44</v>
      </c>
      <c r="W367" s="24" t="s">
        <v>55</v>
      </c>
      <c r="X367" s="24">
        <v>2710193200</v>
      </c>
      <c r="Y367" s="14" t="s">
        <v>70</v>
      </c>
      <c r="Z367" s="24" t="str">
        <f t="shared" si="84"/>
        <v>001J6886</v>
      </c>
      <c r="AA367" s="24" t="str">
        <f t="shared" si="85"/>
        <v>002VPM</v>
      </c>
      <c r="AB367" s="24" t="str">
        <f t="shared" si="86"/>
        <v>A878</v>
      </c>
      <c r="AC367" s="24" t="s">
        <v>1129</v>
      </c>
      <c r="AD367" s="24" t="s">
        <v>689</v>
      </c>
      <c r="AE367" s="24" t="s">
        <v>6790</v>
      </c>
      <c r="AF367" s="24" t="s">
        <v>175</v>
      </c>
      <c r="AG367" s="24" t="s">
        <v>78</v>
      </c>
      <c r="AH367" s="24" t="str">
        <f t="shared" si="87"/>
        <v>RIMULA RT4 L 15W-40 (CK-4) GRANEL</v>
      </c>
      <c r="AI367" s="24" t="s">
        <v>3016</v>
      </c>
      <c r="AJ367" s="24" t="s">
        <v>6525</v>
      </c>
      <c r="AK367" s="24" t="s">
        <v>6811</v>
      </c>
    </row>
    <row r="368" spans="2:37" s="14" customFormat="1" ht="13" hidden="1" x14ac:dyDescent="0.35">
      <c r="B368" s="24">
        <v>47988809</v>
      </c>
      <c r="C368" s="24" t="str">
        <f t="shared" si="83"/>
        <v>809</v>
      </c>
      <c r="D368" s="24" t="s">
        <v>1130</v>
      </c>
      <c r="E368" s="106">
        <v>44424801</v>
      </c>
      <c r="F368" s="24" t="s">
        <v>190</v>
      </c>
      <c r="G368" s="122">
        <f>IF(VLOOKUP(Tabela2[[#This Row],[SKU]],[10]Volume!$A:$E,5,0)&lt;0,0,VLOOKUP(Tabela2[[#This Row],[SKU]],[10]Volume!$A:$E,5,0))</f>
        <v>0</v>
      </c>
      <c r="H368" s="24" t="s">
        <v>46</v>
      </c>
      <c r="I368" s="24" t="s">
        <v>47</v>
      </c>
      <c r="J368" s="24" t="s">
        <v>48</v>
      </c>
      <c r="K368" s="24" t="s">
        <v>49</v>
      </c>
      <c r="L368" s="24" t="s">
        <v>689</v>
      </c>
      <c r="M368" s="24" t="s">
        <v>66</v>
      </c>
      <c r="N368" s="24" t="s">
        <v>52</v>
      </c>
      <c r="O368" s="48">
        <v>44682</v>
      </c>
      <c r="P368" s="24" t="s">
        <v>92</v>
      </c>
      <c r="Q368" s="24"/>
      <c r="R368" s="26" t="s">
        <v>1</v>
      </c>
      <c r="S368" s="24" t="s">
        <v>132</v>
      </c>
      <c r="T368" s="24" t="s">
        <v>132</v>
      </c>
      <c r="U368" s="24" t="s">
        <v>44</v>
      </c>
      <c r="V368" s="40" t="s">
        <v>44</v>
      </c>
      <c r="W368" s="24" t="s">
        <v>55</v>
      </c>
      <c r="X368" s="24">
        <v>2710193200</v>
      </c>
      <c r="Y368" s="14" t="s">
        <v>70</v>
      </c>
      <c r="Z368" s="24" t="str">
        <f t="shared" si="84"/>
        <v>001J6886</v>
      </c>
      <c r="AA368" s="24" t="str">
        <f t="shared" si="85"/>
        <v>002XJE</v>
      </c>
      <c r="AB368" s="24" t="str">
        <f t="shared" si="86"/>
        <v>A878</v>
      </c>
      <c r="AC368" s="24" t="s">
        <v>1131</v>
      </c>
      <c r="AD368" s="24" t="s">
        <v>689</v>
      </c>
      <c r="AE368" s="24" t="s">
        <v>6790</v>
      </c>
      <c r="AF368" s="24" t="s">
        <v>175</v>
      </c>
      <c r="AG368" s="24" t="s">
        <v>78</v>
      </c>
      <c r="AH368" s="24" t="str">
        <f t="shared" si="87"/>
        <v>RIMULA RT4 L 15W-40 (CK-4) GRANEL</v>
      </c>
      <c r="AI368" s="24" t="s">
        <v>3016</v>
      </c>
      <c r="AJ368" s="24" t="s">
        <v>6525</v>
      </c>
      <c r="AK368" s="24" t="s">
        <v>6811</v>
      </c>
    </row>
    <row r="369" spans="2:37" s="14" customFormat="1" ht="13" hidden="1" x14ac:dyDescent="0.35">
      <c r="B369" s="24">
        <v>43342909</v>
      </c>
      <c r="C369" s="24" t="str">
        <f t="shared" si="83"/>
        <v>909</v>
      </c>
      <c r="D369" s="24" t="s">
        <v>1132</v>
      </c>
      <c r="E369" s="106" t="s">
        <v>44</v>
      </c>
      <c r="F369" s="24" t="s">
        <v>45</v>
      </c>
      <c r="G369" s="122">
        <f>IF(VLOOKUP(Tabela2[[#This Row],[SKU]],[10]Volume!$A:$E,5,0)&lt;0,0,VLOOKUP(Tabela2[[#This Row],[SKU]],[10]Volume!$A:$E,5,0))</f>
        <v>0</v>
      </c>
      <c r="H369" s="24" t="s">
        <v>46</v>
      </c>
      <c r="I369" s="24" t="s">
        <v>62</v>
      </c>
      <c r="J369" s="24" t="s">
        <v>63</v>
      </c>
      <c r="K369" s="24" t="s">
        <v>49</v>
      </c>
      <c r="L369" s="24" t="s">
        <v>689</v>
      </c>
      <c r="M369" s="24" t="s">
        <v>51</v>
      </c>
      <c r="N369" s="24" t="s">
        <v>52</v>
      </c>
      <c r="O369" s="48">
        <v>44546</v>
      </c>
      <c r="P369" s="24" t="s">
        <v>53</v>
      </c>
      <c r="Q369" s="24"/>
      <c r="R369" s="26" t="s">
        <v>1</v>
      </c>
      <c r="S369" s="24" t="s">
        <v>132</v>
      </c>
      <c r="T369" s="24" t="s">
        <v>132</v>
      </c>
      <c r="U369" s="24" t="s">
        <v>44</v>
      </c>
      <c r="V369" s="40" t="s">
        <v>44</v>
      </c>
      <c r="W369" s="24" t="s">
        <v>55</v>
      </c>
      <c r="X369" s="24">
        <v>2710193200</v>
      </c>
      <c r="Y369" s="14" t="s">
        <v>56</v>
      </c>
      <c r="Z369" s="24" t="str">
        <f t="shared" si="84"/>
        <v>001F0898</v>
      </c>
      <c r="AA369" s="24" t="str">
        <f t="shared" si="85"/>
        <v>002XPV</v>
      </c>
      <c r="AB369" s="24" t="str">
        <f t="shared" si="86"/>
        <v>A878</v>
      </c>
      <c r="AC369" s="24" t="s">
        <v>1133</v>
      </c>
      <c r="AD369" s="24" t="s">
        <v>689</v>
      </c>
      <c r="AE369" s="24" t="s">
        <v>6790</v>
      </c>
      <c r="AF369" s="24" t="s">
        <v>175</v>
      </c>
      <c r="AG369" s="24" t="s">
        <v>110</v>
      </c>
      <c r="AH369" s="24" t="str">
        <f t="shared" si="87"/>
        <v>IMPORTADO</v>
      </c>
      <c r="AI369" s="24" t="s">
        <v>3016</v>
      </c>
      <c r="AJ369" s="24" t="s">
        <v>6526</v>
      </c>
      <c r="AK369" s="24" t="s">
        <v>6800</v>
      </c>
    </row>
    <row r="370" spans="2:37" s="14" customFormat="1" ht="13" hidden="1" x14ac:dyDescent="0.35">
      <c r="B370" s="24">
        <v>43342855</v>
      </c>
      <c r="C370" s="24" t="str">
        <f t="shared" si="83"/>
        <v>855</v>
      </c>
      <c r="D370" s="24" t="s">
        <v>1134</v>
      </c>
      <c r="E370" s="106">
        <v>40940801</v>
      </c>
      <c r="F370" s="24" t="s">
        <v>688</v>
      </c>
      <c r="G370" s="122">
        <f>IF(VLOOKUP(Tabela2[[#This Row],[SKU]],[10]Volume!$A:$E,5,0)&lt;0,0,VLOOKUP(Tabela2[[#This Row],[SKU]],[10]Volume!$A:$E,5,0))</f>
        <v>0</v>
      </c>
      <c r="H370" s="24" t="s">
        <v>46</v>
      </c>
      <c r="I370" s="24" t="s">
        <v>163</v>
      </c>
      <c r="J370" s="24" t="s">
        <v>164</v>
      </c>
      <c r="K370" s="24" t="s">
        <v>49</v>
      </c>
      <c r="L370" s="24" t="s">
        <v>689</v>
      </c>
      <c r="M370" s="24" t="s">
        <v>66</v>
      </c>
      <c r="N370" s="24" t="s">
        <v>52</v>
      </c>
      <c r="O370" s="48">
        <v>44537</v>
      </c>
      <c r="P370" s="24" t="s">
        <v>53</v>
      </c>
      <c r="Q370" s="24"/>
      <c r="R370" s="26" t="s">
        <v>1</v>
      </c>
      <c r="S370" s="24" t="s">
        <v>132</v>
      </c>
      <c r="T370" s="24" t="s">
        <v>132</v>
      </c>
      <c r="U370" s="24" t="s">
        <v>44</v>
      </c>
      <c r="V370" s="40" t="s">
        <v>44</v>
      </c>
      <c r="W370" s="24" t="s">
        <v>55</v>
      </c>
      <c r="X370" s="24">
        <v>2710193200</v>
      </c>
      <c r="Y370" s="14" t="s">
        <v>70</v>
      </c>
      <c r="Z370" s="24" t="str">
        <f t="shared" si="84"/>
        <v>001F0898</v>
      </c>
      <c r="AA370" s="24" t="str">
        <f t="shared" si="85"/>
        <v>002VPM</v>
      </c>
      <c r="AB370" s="24" t="str">
        <f t="shared" si="86"/>
        <v>A878</v>
      </c>
      <c r="AC370" s="24" t="s">
        <v>1135</v>
      </c>
      <c r="AD370" s="24" t="s">
        <v>689</v>
      </c>
      <c r="AE370" s="24" t="s">
        <v>6790</v>
      </c>
      <c r="AF370" s="24" t="s">
        <v>175</v>
      </c>
      <c r="AG370" s="24" t="s">
        <v>110</v>
      </c>
      <c r="AH370" s="24" t="str">
        <f t="shared" si="87"/>
        <v>HD 1297 GRANEL</v>
      </c>
      <c r="AI370" s="24" t="s">
        <v>3016</v>
      </c>
      <c r="AJ370" s="24" t="s">
        <v>6526</v>
      </c>
      <c r="AK370" s="24" t="s">
        <v>6800</v>
      </c>
    </row>
    <row r="371" spans="2:37" s="14" customFormat="1" ht="13" hidden="1" x14ac:dyDescent="0.35">
      <c r="B371" s="24">
        <v>43342809</v>
      </c>
      <c r="C371" s="24" t="str">
        <f t="shared" si="83"/>
        <v>809</v>
      </c>
      <c r="D371" s="24" t="s">
        <v>1136</v>
      </c>
      <c r="E371" s="106">
        <v>40940801</v>
      </c>
      <c r="F371" s="24" t="s">
        <v>688</v>
      </c>
      <c r="G371" s="122">
        <f>IF(VLOOKUP(Tabela2[[#This Row],[SKU]],[10]Volume!$A:$E,5,0)&lt;0,0,VLOOKUP(Tabela2[[#This Row],[SKU]],[10]Volume!$A:$E,5,0))</f>
        <v>0</v>
      </c>
      <c r="H371" s="24" t="s">
        <v>46</v>
      </c>
      <c r="I371" s="24" t="s">
        <v>47</v>
      </c>
      <c r="J371" s="24" t="s">
        <v>48</v>
      </c>
      <c r="K371" s="24" t="s">
        <v>49</v>
      </c>
      <c r="L371" s="24" t="s">
        <v>689</v>
      </c>
      <c r="M371" s="24" t="s">
        <v>66</v>
      </c>
      <c r="N371" s="24" t="s">
        <v>52</v>
      </c>
      <c r="O371" s="48">
        <v>44538</v>
      </c>
      <c r="P371" s="24" t="s">
        <v>53</v>
      </c>
      <c r="Q371" s="24"/>
      <c r="R371" s="26" t="s">
        <v>1</v>
      </c>
      <c r="S371" s="24" t="s">
        <v>132</v>
      </c>
      <c r="T371" s="24" t="s">
        <v>132</v>
      </c>
      <c r="U371" s="24" t="s">
        <v>44</v>
      </c>
      <c r="V371" s="40" t="s">
        <v>44</v>
      </c>
      <c r="W371" s="24" t="s">
        <v>55</v>
      </c>
      <c r="X371" s="24">
        <v>2710193200</v>
      </c>
      <c r="Y371" s="14" t="s">
        <v>70</v>
      </c>
      <c r="Z371" s="24" t="str">
        <f t="shared" si="84"/>
        <v>001F0898</v>
      </c>
      <c r="AA371" s="24" t="str">
        <f t="shared" si="85"/>
        <v>002XJE</v>
      </c>
      <c r="AB371" s="24" t="str">
        <f t="shared" si="86"/>
        <v>A878</v>
      </c>
      <c r="AC371" s="24" t="s">
        <v>1137</v>
      </c>
      <c r="AD371" s="24" t="s">
        <v>689</v>
      </c>
      <c r="AE371" s="24" t="s">
        <v>6790</v>
      </c>
      <c r="AF371" s="24" t="s">
        <v>175</v>
      </c>
      <c r="AG371" s="24" t="s">
        <v>110</v>
      </c>
      <c r="AH371" s="24" t="str">
        <f t="shared" si="87"/>
        <v>HD 1297 GRANEL</v>
      </c>
      <c r="AI371" s="24" t="s">
        <v>3016</v>
      </c>
      <c r="AJ371" s="24" t="s">
        <v>6526</v>
      </c>
      <c r="AK371" s="24" t="s">
        <v>6800</v>
      </c>
    </row>
    <row r="372" spans="2:37" s="14" customFormat="1" ht="13" hidden="1" x14ac:dyDescent="0.35">
      <c r="B372" s="24">
        <v>43345909</v>
      </c>
      <c r="C372" s="24" t="str">
        <f t="shared" si="83"/>
        <v>909</v>
      </c>
      <c r="D372" s="24" t="s">
        <v>1138</v>
      </c>
      <c r="E372" s="106" t="s">
        <v>44</v>
      </c>
      <c r="F372" s="24" t="s">
        <v>45</v>
      </c>
      <c r="G372" s="122">
        <f>IF(VLOOKUP(Tabela2[[#This Row],[SKU]],[10]Volume!$A:$E,5,0)&lt;0,0,VLOOKUP(Tabela2[[#This Row],[SKU]],[10]Volume!$A:$E,5,0))</f>
        <v>0</v>
      </c>
      <c r="H372" s="24" t="s">
        <v>46</v>
      </c>
      <c r="I372" s="24" t="s">
        <v>62</v>
      </c>
      <c r="J372" s="24" t="s">
        <v>63</v>
      </c>
      <c r="K372" s="24" t="s">
        <v>49</v>
      </c>
      <c r="L372" s="24" t="s">
        <v>689</v>
      </c>
      <c r="M372" s="24" t="s">
        <v>51</v>
      </c>
      <c r="N372" s="24" t="s">
        <v>52</v>
      </c>
      <c r="O372" s="48">
        <v>44531</v>
      </c>
      <c r="P372" s="24" t="s">
        <v>53</v>
      </c>
      <c r="Q372" s="24"/>
      <c r="R372" s="26" t="s">
        <v>1</v>
      </c>
      <c r="S372" s="24" t="s">
        <v>132</v>
      </c>
      <c r="T372" s="24" t="s">
        <v>132</v>
      </c>
      <c r="U372" s="24" t="s">
        <v>44</v>
      </c>
      <c r="V372" s="40" t="s">
        <v>44</v>
      </c>
      <c r="W372" s="24" t="s">
        <v>55</v>
      </c>
      <c r="X372" s="24">
        <v>2710199200</v>
      </c>
      <c r="Y372" s="14" t="s">
        <v>56</v>
      </c>
      <c r="Z372" s="24" t="str">
        <f t="shared" si="84"/>
        <v>001J7020</v>
      </c>
      <c r="AA372" s="24" t="str">
        <f t="shared" si="85"/>
        <v>002XPV</v>
      </c>
      <c r="AB372" s="24" t="str">
        <f t="shared" si="86"/>
        <v>A878</v>
      </c>
      <c r="AC372" s="24" t="s">
        <v>1139</v>
      </c>
      <c r="AD372" s="24" t="s">
        <v>689</v>
      </c>
      <c r="AE372" s="24" t="s">
        <v>6790</v>
      </c>
      <c r="AF372" s="24" t="s">
        <v>175</v>
      </c>
      <c r="AG372" s="24" t="s">
        <v>110</v>
      </c>
      <c r="AH372" s="24" t="str">
        <f t="shared" si="87"/>
        <v>IMPORTADO</v>
      </c>
      <c r="AI372" s="24" t="s">
        <v>3016</v>
      </c>
      <c r="AJ372" s="24" t="s">
        <v>6527</v>
      </c>
      <c r="AK372" s="24" t="s">
        <v>6800</v>
      </c>
    </row>
    <row r="373" spans="2:37" s="14" customFormat="1" ht="13" hidden="1" x14ac:dyDescent="0.35">
      <c r="B373" s="24">
        <v>43345849</v>
      </c>
      <c r="C373" s="24" t="str">
        <f t="shared" si="83"/>
        <v>849</v>
      </c>
      <c r="D373" s="24" t="s">
        <v>1140</v>
      </c>
      <c r="E373" s="106" t="s">
        <v>44</v>
      </c>
      <c r="F373" s="24" t="s">
        <v>45</v>
      </c>
      <c r="G373" s="122">
        <f>IF(VLOOKUP(Tabela2[[#This Row],[SKU]],[10]Volume!$A:$E,5,0)&lt;0,0,VLOOKUP(Tabela2[[#This Row],[SKU]],[10]Volume!$A:$E,5,0))</f>
        <v>0</v>
      </c>
      <c r="H373" s="24" t="s">
        <v>46</v>
      </c>
      <c r="I373" s="24" t="s">
        <v>47</v>
      </c>
      <c r="J373" s="24" t="s">
        <v>48</v>
      </c>
      <c r="K373" s="24" t="s">
        <v>49</v>
      </c>
      <c r="L373" s="24" t="s">
        <v>689</v>
      </c>
      <c r="M373" s="24" t="s">
        <v>51</v>
      </c>
      <c r="N373" s="24" t="s">
        <v>52</v>
      </c>
      <c r="O373" s="48">
        <v>44531</v>
      </c>
      <c r="P373" s="24" t="s">
        <v>53</v>
      </c>
      <c r="Q373" s="24"/>
      <c r="R373" s="26" t="s">
        <v>1</v>
      </c>
      <c r="S373" s="24" t="s">
        <v>132</v>
      </c>
      <c r="T373" s="24" t="s">
        <v>132</v>
      </c>
      <c r="U373" s="24" t="s">
        <v>44</v>
      </c>
      <c r="V373" s="40" t="s">
        <v>44</v>
      </c>
      <c r="W373" s="24" t="s">
        <v>55</v>
      </c>
      <c r="X373" s="24">
        <v>2710199200</v>
      </c>
      <c r="Y373" s="14" t="s">
        <v>56</v>
      </c>
      <c r="Z373" s="24" t="str">
        <f t="shared" si="84"/>
        <v>001J7020</v>
      </c>
      <c r="AA373" s="24" t="str">
        <f t="shared" si="85"/>
        <v>002XJE</v>
      </c>
      <c r="AB373" s="24" t="str">
        <f t="shared" si="86"/>
        <v>A878</v>
      </c>
      <c r="AC373" s="24" t="s">
        <v>1141</v>
      </c>
      <c r="AD373" s="24" t="s">
        <v>689</v>
      </c>
      <c r="AE373" s="24" t="s">
        <v>6790</v>
      </c>
      <c r="AF373" s="24" t="s">
        <v>175</v>
      </c>
      <c r="AG373" s="24" t="s">
        <v>110</v>
      </c>
      <c r="AH373" s="24" t="str">
        <f t="shared" si="87"/>
        <v>IMPORTADO</v>
      </c>
      <c r="AI373" s="24" t="s">
        <v>3016</v>
      </c>
      <c r="AJ373" s="24" t="s">
        <v>6527</v>
      </c>
      <c r="AK373" s="24" t="s">
        <v>6800</v>
      </c>
    </row>
    <row r="374" spans="2:37" s="14" customFormat="1" ht="13" hidden="1" x14ac:dyDescent="0.35">
      <c r="B374" s="24">
        <v>43350909</v>
      </c>
      <c r="C374" s="24" t="str">
        <f t="shared" si="83"/>
        <v>909</v>
      </c>
      <c r="D374" s="24" t="s">
        <v>1142</v>
      </c>
      <c r="E374" s="106" t="s">
        <v>44</v>
      </c>
      <c r="F374" s="24" t="s">
        <v>45</v>
      </c>
      <c r="G374" s="122">
        <f>IF(VLOOKUP(Tabela2[[#This Row],[SKU]],[10]Volume!$A:$E,5,0)&lt;0,0,VLOOKUP(Tabela2[[#This Row],[SKU]],[10]Volume!$A:$E,5,0))</f>
        <v>8556.2785915492932</v>
      </c>
      <c r="H374" s="24" t="s">
        <v>46</v>
      </c>
      <c r="I374" s="24" t="s">
        <v>62</v>
      </c>
      <c r="J374" s="24" t="s">
        <v>63</v>
      </c>
      <c r="K374" s="24" t="s">
        <v>49</v>
      </c>
      <c r="L374" s="24" t="s">
        <v>689</v>
      </c>
      <c r="M374" s="24" t="s">
        <v>51</v>
      </c>
      <c r="N374" s="24" t="s">
        <v>52</v>
      </c>
      <c r="O374" s="48">
        <v>44682</v>
      </c>
      <c r="P374" s="24" t="s">
        <v>53</v>
      </c>
      <c r="Q374" s="24"/>
      <c r="R374" s="26" t="s">
        <v>1</v>
      </c>
      <c r="S374" s="24" t="s">
        <v>132</v>
      </c>
      <c r="T374" s="24" t="s">
        <v>132</v>
      </c>
      <c r="U374" s="24" t="s">
        <v>44</v>
      </c>
      <c r="V374" s="40" t="s">
        <v>44</v>
      </c>
      <c r="W374" s="24" t="s">
        <v>55</v>
      </c>
      <c r="X374" s="24">
        <v>2710193200</v>
      </c>
      <c r="Y374" s="14" t="s">
        <v>56</v>
      </c>
      <c r="Z374" s="24" t="str">
        <f t="shared" si="84"/>
        <v>001J7019</v>
      </c>
      <c r="AA374" s="24" t="str">
        <f t="shared" si="85"/>
        <v>002XPV</v>
      </c>
      <c r="AB374" s="24" t="str">
        <f t="shared" si="86"/>
        <v>A879</v>
      </c>
      <c r="AC374" s="24" t="s">
        <v>1143</v>
      </c>
      <c r="AD374" s="24" t="s">
        <v>689</v>
      </c>
      <c r="AE374" s="24" t="s">
        <v>6790</v>
      </c>
      <c r="AF374" s="24" t="s">
        <v>175</v>
      </c>
      <c r="AG374" s="24" t="s">
        <v>110</v>
      </c>
      <c r="AH374" s="24"/>
      <c r="AI374" s="24" t="s">
        <v>3016</v>
      </c>
      <c r="AJ374" s="24" t="s">
        <v>6528</v>
      </c>
      <c r="AK374" s="24" t="s">
        <v>6805</v>
      </c>
    </row>
    <row r="375" spans="2:37" s="14" customFormat="1" ht="13" hidden="1" x14ac:dyDescent="0.35">
      <c r="B375" s="24">
        <v>43350809</v>
      </c>
      <c r="C375" s="24" t="str">
        <f t="shared" si="83"/>
        <v>809</v>
      </c>
      <c r="D375" s="24" t="s">
        <v>1144</v>
      </c>
      <c r="E375" s="106">
        <v>43350801</v>
      </c>
      <c r="F375" s="24" t="s">
        <v>1145</v>
      </c>
      <c r="G375" s="122">
        <f>IF(VLOOKUP(Tabela2[[#This Row],[SKU]],[10]Volume!$A:$E,5,0)&lt;0,0,VLOOKUP(Tabela2[[#This Row],[SKU]],[10]Volume!$A:$E,5,0))</f>
        <v>10239.663636363635</v>
      </c>
      <c r="H375" s="24" t="s">
        <v>46</v>
      </c>
      <c r="I375" s="24" t="s">
        <v>47</v>
      </c>
      <c r="J375" s="24" t="s">
        <v>48</v>
      </c>
      <c r="K375" s="24" t="s">
        <v>49</v>
      </c>
      <c r="L375" s="24" t="s">
        <v>689</v>
      </c>
      <c r="M375" s="24" t="s">
        <v>66</v>
      </c>
      <c r="N375" s="24" t="s">
        <v>52</v>
      </c>
      <c r="O375" s="48">
        <v>44531</v>
      </c>
      <c r="P375" s="24" t="s">
        <v>53</v>
      </c>
      <c r="Q375" s="24"/>
      <c r="R375" s="26" t="s">
        <v>1</v>
      </c>
      <c r="S375" s="24" t="s">
        <v>132</v>
      </c>
      <c r="T375" s="24" t="s">
        <v>132</v>
      </c>
      <c r="U375" s="24" t="s">
        <v>44</v>
      </c>
      <c r="V375" s="40" t="s">
        <v>44</v>
      </c>
      <c r="W375" s="24" t="s">
        <v>55</v>
      </c>
      <c r="X375" s="24">
        <v>2710193200</v>
      </c>
      <c r="Y375" s="14" t="s">
        <v>70</v>
      </c>
      <c r="Z375" s="24" t="str">
        <f t="shared" si="84"/>
        <v>001E8192</v>
      </c>
      <c r="AA375" s="24" t="str">
        <f t="shared" si="85"/>
        <v>002XJE</v>
      </c>
      <c r="AB375" s="24" t="str">
        <f t="shared" si="86"/>
        <v>A878</v>
      </c>
      <c r="AC375" s="24" t="s">
        <v>1146</v>
      </c>
      <c r="AD375" s="24" t="s">
        <v>689</v>
      </c>
      <c r="AE375" s="24" t="s">
        <v>6790</v>
      </c>
      <c r="AF375" s="24" t="s">
        <v>175</v>
      </c>
      <c r="AG375" s="24" t="s">
        <v>110</v>
      </c>
      <c r="AH375" s="24" t="str">
        <f t="shared" ref="AH375:AH381" si="88">F375</f>
        <v>MB GEN SAE 5W40 229.5 GRANEL</v>
      </c>
      <c r="AI375" s="24" t="s">
        <v>3016</v>
      </c>
      <c r="AJ375" s="24" t="s">
        <v>6528</v>
      </c>
      <c r="AK375" s="24" t="s">
        <v>6805</v>
      </c>
    </row>
    <row r="376" spans="2:37" s="14" customFormat="1" ht="13" hidden="1" x14ac:dyDescent="0.35">
      <c r="B376" s="24">
        <v>47982855</v>
      </c>
      <c r="C376" s="24" t="str">
        <f t="shared" si="83"/>
        <v>855</v>
      </c>
      <c r="D376" s="24" t="s">
        <v>1147</v>
      </c>
      <c r="E376" s="106">
        <v>43061801</v>
      </c>
      <c r="F376" s="24" t="s">
        <v>1148</v>
      </c>
      <c r="G376" s="122">
        <f>IF(VLOOKUP(Tabela2[[#This Row],[SKU]],[10]Volume!$A:$E,5,0)&lt;0,0,VLOOKUP(Tabela2[[#This Row],[SKU]],[10]Volume!$A:$E,5,0))</f>
        <v>0</v>
      </c>
      <c r="H376" s="24" t="s">
        <v>46</v>
      </c>
      <c r="I376" s="24" t="s">
        <v>163</v>
      </c>
      <c r="J376" s="24" t="s">
        <v>164</v>
      </c>
      <c r="K376" s="24" t="s">
        <v>49</v>
      </c>
      <c r="L376" s="24" t="s">
        <v>689</v>
      </c>
      <c r="M376" s="24" t="s">
        <v>66</v>
      </c>
      <c r="N376" s="24" t="s">
        <v>52</v>
      </c>
      <c r="O376" s="48">
        <v>44537</v>
      </c>
      <c r="P376" s="24" t="s">
        <v>53</v>
      </c>
      <c r="Q376" s="24"/>
      <c r="R376" s="26" t="s">
        <v>1</v>
      </c>
      <c r="S376" s="24" t="s">
        <v>132</v>
      </c>
      <c r="T376" s="24" t="s">
        <v>132</v>
      </c>
      <c r="U376" s="24" t="s">
        <v>44</v>
      </c>
      <c r="V376" s="40" t="s">
        <v>44</v>
      </c>
      <c r="W376" s="24" t="s">
        <v>55</v>
      </c>
      <c r="X376" s="24">
        <v>2710193200</v>
      </c>
      <c r="Y376" s="14" t="s">
        <v>70</v>
      </c>
      <c r="Z376" s="24" t="str">
        <f t="shared" ref="Z376:Z407" si="89">LEFT(AC376,8)</f>
        <v>001F0906</v>
      </c>
      <c r="AA376" s="24" t="str">
        <f t="shared" ref="AA376:AA407" si="90">LEFT(RIGHT(AC376,10),6)</f>
        <v>002VPM</v>
      </c>
      <c r="AB376" s="24" t="str">
        <f t="shared" ref="AB376:AB407" si="91">RIGHT(AC376,4)</f>
        <v>A878</v>
      </c>
      <c r="AC376" s="24" t="s">
        <v>1149</v>
      </c>
      <c r="AD376" s="24" t="s">
        <v>689</v>
      </c>
      <c r="AE376" s="24" t="s">
        <v>6790</v>
      </c>
      <c r="AF376" s="24" t="s">
        <v>369</v>
      </c>
      <c r="AG376" s="24" t="s">
        <v>78</v>
      </c>
      <c r="AH376" s="24" t="str">
        <f t="shared" si="88"/>
        <v>SPIRAX S3 AD 80W90 GRANEL</v>
      </c>
      <c r="AI376" s="24" t="s">
        <v>3016</v>
      </c>
      <c r="AJ376" s="24" t="s">
        <v>6529</v>
      </c>
      <c r="AK376" s="24" t="s">
        <v>6802</v>
      </c>
    </row>
    <row r="377" spans="2:37" s="14" customFormat="1" ht="13" hidden="1" x14ac:dyDescent="0.35">
      <c r="B377" s="24">
        <v>47982809</v>
      </c>
      <c r="C377" s="24" t="str">
        <f t="shared" si="83"/>
        <v>809</v>
      </c>
      <c r="D377" s="24" t="s">
        <v>1150</v>
      </c>
      <c r="E377" s="106">
        <v>43061801</v>
      </c>
      <c r="F377" s="24" t="s">
        <v>1148</v>
      </c>
      <c r="G377" s="122">
        <f>IF(VLOOKUP(Tabela2[[#This Row],[SKU]],[10]Volume!$A:$E,5,0)&lt;0,0,VLOOKUP(Tabela2[[#This Row],[SKU]],[10]Volume!$A:$E,5,0))</f>
        <v>0</v>
      </c>
      <c r="H377" s="24" t="s">
        <v>46</v>
      </c>
      <c r="I377" s="24" t="s">
        <v>47</v>
      </c>
      <c r="J377" s="24" t="s">
        <v>48</v>
      </c>
      <c r="K377" s="24" t="s">
        <v>49</v>
      </c>
      <c r="L377" s="24" t="s">
        <v>689</v>
      </c>
      <c r="M377" s="24" t="s">
        <v>66</v>
      </c>
      <c r="N377" s="24" t="s">
        <v>52</v>
      </c>
      <c r="O377" s="48">
        <v>44538</v>
      </c>
      <c r="P377" s="24" t="s">
        <v>53</v>
      </c>
      <c r="Q377" s="24"/>
      <c r="R377" s="26" t="s">
        <v>1</v>
      </c>
      <c r="S377" s="24" t="s">
        <v>132</v>
      </c>
      <c r="T377" s="24" t="s">
        <v>132</v>
      </c>
      <c r="U377" s="24" t="s">
        <v>44</v>
      </c>
      <c r="V377" s="40" t="s">
        <v>44</v>
      </c>
      <c r="W377" s="24" t="s">
        <v>55</v>
      </c>
      <c r="X377" s="24">
        <v>2710193200</v>
      </c>
      <c r="Y377" s="14" t="s">
        <v>70</v>
      </c>
      <c r="Z377" s="24" t="str">
        <f t="shared" si="89"/>
        <v>001F0906</v>
      </c>
      <c r="AA377" s="24" t="str">
        <f t="shared" si="90"/>
        <v>002XJE</v>
      </c>
      <c r="AB377" s="24" t="str">
        <f t="shared" si="91"/>
        <v>A878</v>
      </c>
      <c r="AC377" s="24" t="s">
        <v>1151</v>
      </c>
      <c r="AD377" s="24" t="s">
        <v>689</v>
      </c>
      <c r="AE377" s="24" t="s">
        <v>6790</v>
      </c>
      <c r="AF377" s="24" t="s">
        <v>369</v>
      </c>
      <c r="AG377" s="24" t="s">
        <v>78</v>
      </c>
      <c r="AH377" s="24" t="str">
        <f t="shared" si="88"/>
        <v>SPIRAX S3 AD 80W90 GRANEL</v>
      </c>
      <c r="AI377" s="24" t="s">
        <v>3016</v>
      </c>
      <c r="AJ377" s="24" t="s">
        <v>6529</v>
      </c>
      <c r="AK377" s="24" t="s">
        <v>6802</v>
      </c>
    </row>
    <row r="378" spans="2:37" s="14" customFormat="1" ht="13" hidden="1" x14ac:dyDescent="0.35">
      <c r="B378" s="24">
        <v>46916801</v>
      </c>
      <c r="C378" s="24" t="str">
        <f t="shared" si="83"/>
        <v>801</v>
      </c>
      <c r="D378" s="24" t="s">
        <v>1152</v>
      </c>
      <c r="E378" s="106">
        <v>46916801</v>
      </c>
      <c r="F378" s="24" t="s">
        <v>1152</v>
      </c>
      <c r="G378" s="122">
        <f>IF(VLOOKUP(Tabela2[[#This Row],[SKU]],[10]Volume!$A:$E,5,0)&lt;0,0,VLOOKUP(Tabela2[[#This Row],[SKU]],[10]Volume!$A:$E,5,0))</f>
        <v>0</v>
      </c>
      <c r="H378" s="24" t="s">
        <v>46</v>
      </c>
      <c r="I378" s="24" t="s">
        <v>79</v>
      </c>
      <c r="J378" s="24" t="s">
        <v>79</v>
      </c>
      <c r="K378" s="24" t="s">
        <v>145</v>
      </c>
      <c r="L378" s="24" t="s">
        <v>65</v>
      </c>
      <c r="M378" s="24" t="s">
        <v>66</v>
      </c>
      <c r="N378" s="24" t="s">
        <v>67</v>
      </c>
      <c r="O378" s="48">
        <v>36791</v>
      </c>
      <c r="P378" s="24" t="s">
        <v>53</v>
      </c>
      <c r="Q378" s="24"/>
      <c r="R378" s="26" t="s">
        <v>1</v>
      </c>
      <c r="S378" s="24" t="s">
        <v>44</v>
      </c>
      <c r="T378" s="24" t="s">
        <v>54</v>
      </c>
      <c r="U378" s="24" t="s">
        <v>44</v>
      </c>
      <c r="V378" s="40" t="s">
        <v>44</v>
      </c>
      <c r="W378" s="24" t="s">
        <v>55</v>
      </c>
      <c r="X378" s="24">
        <v>2710193200</v>
      </c>
      <c r="Y378" s="14" t="s">
        <v>44</v>
      </c>
      <c r="Z378" s="24" t="str">
        <f t="shared" si="89"/>
        <v>001A0327</v>
      </c>
      <c r="AA378" s="24" t="str">
        <f t="shared" si="90"/>
        <v>001176</v>
      </c>
      <c r="AB378" s="24" t="str">
        <f t="shared" si="91"/>
        <v>A03Q</v>
      </c>
      <c r="AC378" s="24" t="s">
        <v>1153</v>
      </c>
      <c r="AD378" s="24" t="s">
        <v>1154</v>
      </c>
      <c r="AE378" s="24" t="s">
        <v>1155</v>
      </c>
      <c r="AF378" s="24" t="s">
        <v>149</v>
      </c>
      <c r="AG378" s="24" t="s">
        <v>78</v>
      </c>
      <c r="AH378" s="24" t="str">
        <f t="shared" si="88"/>
        <v>MELINA S 30 GRANEL</v>
      </c>
      <c r="AI378" s="24" t="s">
        <v>3016</v>
      </c>
      <c r="AJ378" s="24" t="s">
        <v>6530</v>
      </c>
      <c r="AK378" s="24" t="s">
        <v>3016</v>
      </c>
    </row>
    <row r="379" spans="2:37" s="14" customFormat="1" ht="13" hidden="1" x14ac:dyDescent="0.35">
      <c r="B379" s="24">
        <v>46916809</v>
      </c>
      <c r="C379" s="24" t="str">
        <f t="shared" si="83"/>
        <v>809</v>
      </c>
      <c r="D379" s="24" t="s">
        <v>1156</v>
      </c>
      <c r="E379" s="106">
        <v>46916801</v>
      </c>
      <c r="F379" s="24" t="s">
        <v>1152</v>
      </c>
      <c r="G379" s="122">
        <f>IF(VLOOKUP(Tabela2[[#This Row],[SKU]],[10]Volume!$A:$E,5,0)&lt;0,0,VLOOKUP(Tabela2[[#This Row],[SKU]],[10]Volume!$A:$E,5,0))</f>
        <v>10448.636363636364</v>
      </c>
      <c r="H379" s="24" t="s">
        <v>46</v>
      </c>
      <c r="I379" s="24" t="s">
        <v>47</v>
      </c>
      <c r="J379" s="24" t="s">
        <v>48</v>
      </c>
      <c r="K379" s="24" t="s">
        <v>145</v>
      </c>
      <c r="L379" s="24" t="s">
        <v>65</v>
      </c>
      <c r="M379" s="24" t="s">
        <v>66</v>
      </c>
      <c r="N379" s="24" t="s">
        <v>67</v>
      </c>
      <c r="O379" s="48">
        <v>40840</v>
      </c>
      <c r="P379" s="24" t="s">
        <v>53</v>
      </c>
      <c r="Q379" s="24"/>
      <c r="R379" s="26" t="s">
        <v>1</v>
      </c>
      <c r="S379" s="24" t="s">
        <v>1157</v>
      </c>
      <c r="T379" s="24" t="s">
        <v>54</v>
      </c>
      <c r="U379" s="24" t="s">
        <v>44</v>
      </c>
      <c r="V379" s="40" t="s">
        <v>44</v>
      </c>
      <c r="W379" s="24" t="s">
        <v>55</v>
      </c>
      <c r="X379" s="24">
        <v>2710193200</v>
      </c>
      <c r="Y379" s="14" t="s">
        <v>83</v>
      </c>
      <c r="Z379" s="24" t="str">
        <f t="shared" si="89"/>
        <v>001A0327</v>
      </c>
      <c r="AA379" s="24" t="str">
        <f t="shared" si="90"/>
        <v>002VSH</v>
      </c>
      <c r="AB379" s="24" t="str">
        <f t="shared" si="91"/>
        <v>A309</v>
      </c>
      <c r="AC379" s="24" t="s">
        <v>1158</v>
      </c>
      <c r="AD379" s="24" t="s">
        <v>1154</v>
      </c>
      <c r="AE379" s="24" t="s">
        <v>1155</v>
      </c>
      <c r="AF379" s="24" t="s">
        <v>149</v>
      </c>
      <c r="AG379" s="24" t="s">
        <v>78</v>
      </c>
      <c r="AH379" s="24" t="str">
        <f t="shared" si="88"/>
        <v>MELINA S 30 GRANEL</v>
      </c>
      <c r="AI379" s="24" t="s">
        <v>3016</v>
      </c>
      <c r="AJ379" s="24" t="s">
        <v>6530</v>
      </c>
      <c r="AK379" s="24" t="s">
        <v>3016</v>
      </c>
    </row>
    <row r="380" spans="2:37" s="14" customFormat="1" ht="13" hidden="1" x14ac:dyDescent="0.35">
      <c r="B380" s="24">
        <v>46916967</v>
      </c>
      <c r="C380" s="24" t="str">
        <f t="shared" si="83"/>
        <v>967</v>
      </c>
      <c r="D380" s="24" t="s">
        <v>1159</v>
      </c>
      <c r="E380" s="106">
        <v>46916801</v>
      </c>
      <c r="F380" s="24" t="s">
        <v>1152</v>
      </c>
      <c r="G380" s="122">
        <f>IF(VLOOKUP(Tabela2[[#This Row],[SKU]],[10]Volume!$A:$E,5,0)&lt;0,0,VLOOKUP(Tabela2[[#This Row],[SKU]],[10]Volume!$A:$E,5,0))</f>
        <v>2000</v>
      </c>
      <c r="H380" s="24" t="s">
        <v>46</v>
      </c>
      <c r="I380" s="24" t="s">
        <v>151</v>
      </c>
      <c r="J380" s="24" t="s">
        <v>86</v>
      </c>
      <c r="K380" s="24" t="s">
        <v>145</v>
      </c>
      <c r="L380" s="24" t="s">
        <v>65</v>
      </c>
      <c r="M380" s="24" t="s">
        <v>66</v>
      </c>
      <c r="N380" s="24" t="s">
        <v>67</v>
      </c>
      <c r="O380" s="48">
        <v>40949</v>
      </c>
      <c r="P380" s="24" t="s">
        <v>53</v>
      </c>
      <c r="Q380" s="24"/>
      <c r="R380" s="26" t="s">
        <v>1</v>
      </c>
      <c r="S380" s="24" t="s">
        <v>1160</v>
      </c>
      <c r="T380" s="24" t="s">
        <v>54</v>
      </c>
      <c r="U380" s="24" t="s">
        <v>44</v>
      </c>
      <c r="V380" s="40" t="s">
        <v>44</v>
      </c>
      <c r="W380" s="24" t="s">
        <v>55</v>
      </c>
      <c r="X380" s="24">
        <v>2710193200</v>
      </c>
      <c r="Y380" s="14" t="s">
        <v>83</v>
      </c>
      <c r="Z380" s="24" t="str">
        <f t="shared" si="89"/>
        <v>001A0327</v>
      </c>
      <c r="AA380" s="24" t="str">
        <f t="shared" si="90"/>
        <v>002VJW</v>
      </c>
      <c r="AB380" s="24" t="str">
        <f t="shared" si="91"/>
        <v>A309</v>
      </c>
      <c r="AC380" s="24" t="s">
        <v>1161</v>
      </c>
      <c r="AD380" s="24" t="s">
        <v>1154</v>
      </c>
      <c r="AE380" s="24" t="s">
        <v>1155</v>
      </c>
      <c r="AF380" s="24" t="s">
        <v>149</v>
      </c>
      <c r="AG380" s="24" t="s">
        <v>78</v>
      </c>
      <c r="AH380" s="24" t="str">
        <f t="shared" si="88"/>
        <v>MELINA S 30 GRANEL</v>
      </c>
      <c r="AI380" s="24" t="s">
        <v>3016</v>
      </c>
      <c r="AJ380" s="24" t="s">
        <v>6530</v>
      </c>
      <c r="AK380" s="24" t="s">
        <v>3016</v>
      </c>
    </row>
    <row r="381" spans="2:37" s="14" customFormat="1" ht="13" hidden="1" x14ac:dyDescent="0.35">
      <c r="B381" s="24">
        <v>41080905</v>
      </c>
      <c r="C381" s="24" t="str">
        <f t="shared" si="83"/>
        <v>905</v>
      </c>
      <c r="D381" s="24" t="s">
        <v>1162</v>
      </c>
      <c r="E381" s="106">
        <v>44422801</v>
      </c>
      <c r="F381" s="24" t="s">
        <v>998</v>
      </c>
      <c r="G381" s="122">
        <f>IF(VLOOKUP(Tabela2[[#This Row],[SKU]],[10]Volume!$A:$E,5,0)&lt;0,0,VLOOKUP(Tabela2[[#This Row],[SKU]],[10]Volume!$A:$E,5,0))</f>
        <v>397.18385650224218</v>
      </c>
      <c r="H381" s="24" t="s">
        <v>46</v>
      </c>
      <c r="I381" s="24" t="s">
        <v>735</v>
      </c>
      <c r="J381" s="24" t="s">
        <v>63</v>
      </c>
      <c r="K381" s="24" t="s">
        <v>49</v>
      </c>
      <c r="L381" s="24" t="s">
        <v>400</v>
      </c>
      <c r="M381" s="24" t="s">
        <v>66</v>
      </c>
      <c r="N381" s="24" t="s">
        <v>52</v>
      </c>
      <c r="O381" s="48">
        <v>45505</v>
      </c>
      <c r="P381" s="24" t="s">
        <v>53</v>
      </c>
      <c r="Q381" s="24"/>
      <c r="R381" s="26" t="s">
        <v>1</v>
      </c>
      <c r="S381" s="24" t="s">
        <v>54</v>
      </c>
      <c r="T381" s="24" t="s">
        <v>54</v>
      </c>
      <c r="U381" s="24" t="s">
        <v>44</v>
      </c>
      <c r="V381" s="24" t="s">
        <v>44</v>
      </c>
      <c r="W381" s="24" t="s">
        <v>55</v>
      </c>
      <c r="X381" s="24">
        <v>2710193200</v>
      </c>
      <c r="Y381" s="14" t="s">
        <v>70</v>
      </c>
      <c r="Z381" s="24" t="str">
        <f t="shared" si="89"/>
        <v>001G3700</v>
      </c>
      <c r="AA381" s="24" t="str">
        <f t="shared" si="90"/>
        <v>002W20</v>
      </c>
      <c r="AB381" s="24" t="str">
        <f t="shared" si="91"/>
        <v>A1SO</v>
      </c>
      <c r="AC381" s="24" t="s">
        <v>1163</v>
      </c>
      <c r="AD381" s="24" t="s">
        <v>400</v>
      </c>
      <c r="AE381" s="24" t="s">
        <v>1164</v>
      </c>
      <c r="AF381" s="24" t="s">
        <v>175</v>
      </c>
      <c r="AG381" s="24" t="s">
        <v>78</v>
      </c>
      <c r="AH381" s="24" t="str">
        <f t="shared" si="88"/>
        <v>RIMULA R3 EXTRA 15W40 CI-4 GRANEL</v>
      </c>
      <c r="AI381" s="24" t="s">
        <v>3016</v>
      </c>
      <c r="AJ381" s="24" t="s">
        <v>6531</v>
      </c>
      <c r="AK381" s="24" t="s">
        <v>6811</v>
      </c>
    </row>
    <row r="382" spans="2:37" s="14" customFormat="1" ht="12.75" hidden="1" customHeight="1" x14ac:dyDescent="0.35">
      <c r="B382" s="24">
        <v>41080829</v>
      </c>
      <c r="C382" s="24" t="str">
        <f t="shared" si="83"/>
        <v>829</v>
      </c>
      <c r="D382" s="24" t="s">
        <v>6917</v>
      </c>
      <c r="E382" s="106">
        <v>44422801</v>
      </c>
      <c r="F382" s="24" t="s">
        <v>998</v>
      </c>
      <c r="G382" s="122">
        <f>IF(VLOOKUP(Tabela2[[#This Row],[SKU]],[10]Volume!$A:$E,5,0)&lt;0,0,VLOOKUP(Tabela2[[#This Row],[SKU]],[10]Volume!$A:$E,5,0))</f>
        <v>0</v>
      </c>
      <c r="H382" s="24" t="s">
        <v>46</v>
      </c>
      <c r="I382" s="24" t="s">
        <v>6939</v>
      </c>
      <c r="J382" s="24" t="s">
        <v>3046</v>
      </c>
      <c r="K382" s="24" t="s">
        <v>49</v>
      </c>
      <c r="L382" s="24" t="s">
        <v>400</v>
      </c>
      <c r="M382" s="24" t="s">
        <v>66</v>
      </c>
      <c r="N382" s="24" t="s">
        <v>52</v>
      </c>
      <c r="O382" s="48"/>
      <c r="P382" s="24" t="s">
        <v>53</v>
      </c>
      <c r="Q382" s="25"/>
      <c r="R382" s="108" t="s">
        <v>3</v>
      </c>
      <c r="S382" s="24"/>
      <c r="T382" s="24"/>
      <c r="U382" s="24">
        <v>41080905</v>
      </c>
      <c r="V382" s="24" t="s">
        <v>1162</v>
      </c>
      <c r="W382" s="24" t="s">
        <v>329</v>
      </c>
      <c r="X382" s="24">
        <v>2710193200</v>
      </c>
      <c r="Y382" s="14" t="s">
        <v>70</v>
      </c>
      <c r="Z382" s="24" t="str">
        <f t="shared" si="89"/>
        <v>001G3700</v>
      </c>
      <c r="AA382" s="24" t="str">
        <f t="shared" si="90"/>
        <v>002W20</v>
      </c>
      <c r="AB382" s="24" t="str">
        <f t="shared" si="91"/>
        <v>A1SO</v>
      </c>
      <c r="AC382" s="24" t="s">
        <v>1163</v>
      </c>
      <c r="AD382" s="24" t="s">
        <v>400</v>
      </c>
      <c r="AE382" s="24" t="s">
        <v>1164</v>
      </c>
      <c r="AF382" s="24" t="s">
        <v>175</v>
      </c>
      <c r="AG382" s="24" t="s">
        <v>78</v>
      </c>
      <c r="AH382" s="94"/>
      <c r="AI382" s="24" t="s">
        <v>3016</v>
      </c>
      <c r="AJ382" s="24" t="s">
        <v>6531</v>
      </c>
      <c r="AK382" s="24" t="s">
        <v>6811</v>
      </c>
    </row>
    <row r="383" spans="2:37" s="14" customFormat="1" ht="13" hidden="1" x14ac:dyDescent="0.35">
      <c r="B383" s="24">
        <v>41080855</v>
      </c>
      <c r="C383" s="24" t="str">
        <f t="shared" si="83"/>
        <v>855</v>
      </c>
      <c r="D383" s="24" t="s">
        <v>1167</v>
      </c>
      <c r="E383" s="106">
        <v>44422801</v>
      </c>
      <c r="F383" s="24" t="s">
        <v>998</v>
      </c>
      <c r="G383" s="122">
        <f>IF(VLOOKUP(Tabela2[[#This Row],[SKU]],[10]Volume!$A:$E,5,0)&lt;0,0,VLOOKUP(Tabela2[[#This Row],[SKU]],[10]Volume!$A:$E,5,0))</f>
        <v>0</v>
      </c>
      <c r="H383" s="24" t="s">
        <v>46</v>
      </c>
      <c r="I383" s="24" t="s">
        <v>163</v>
      </c>
      <c r="J383" s="24" t="s">
        <v>164</v>
      </c>
      <c r="K383" s="24" t="s">
        <v>49</v>
      </c>
      <c r="L383" s="24" t="s">
        <v>400</v>
      </c>
      <c r="M383" s="24" t="s">
        <v>66</v>
      </c>
      <c r="N383" s="24" t="s">
        <v>52</v>
      </c>
      <c r="O383" s="48">
        <v>43018</v>
      </c>
      <c r="P383" s="24" t="s">
        <v>53</v>
      </c>
      <c r="Q383" s="24"/>
      <c r="R383" s="26" t="s">
        <v>1</v>
      </c>
      <c r="S383" s="24" t="s">
        <v>132</v>
      </c>
      <c r="T383" s="24" t="s">
        <v>132</v>
      </c>
      <c r="U383" s="24" t="s">
        <v>44</v>
      </c>
      <c r="V383" s="40" t="s">
        <v>44</v>
      </c>
      <c r="W383" s="24" t="s">
        <v>55</v>
      </c>
      <c r="X383" s="24">
        <v>2710193200</v>
      </c>
      <c r="Y383" s="14" t="s">
        <v>70</v>
      </c>
      <c r="Z383" s="24" t="str">
        <f t="shared" si="89"/>
        <v>001G3700</v>
      </c>
      <c r="AA383" s="24" t="str">
        <f t="shared" si="90"/>
        <v>002VWL</v>
      </c>
      <c r="AB383" s="24" t="str">
        <f t="shared" si="91"/>
        <v>A309</v>
      </c>
      <c r="AC383" s="24" t="s">
        <v>1168</v>
      </c>
      <c r="AD383" s="24" t="s">
        <v>400</v>
      </c>
      <c r="AE383" s="24" t="s">
        <v>1164</v>
      </c>
      <c r="AF383" s="24" t="s">
        <v>175</v>
      </c>
      <c r="AG383" s="24" t="s">
        <v>78</v>
      </c>
      <c r="AH383" s="24" t="str">
        <f t="shared" ref="AH383:AH389" si="92">F383</f>
        <v>RIMULA R3 EXTRA 15W40 CI-4 GRANEL</v>
      </c>
      <c r="AI383" s="24" t="s">
        <v>3016</v>
      </c>
      <c r="AJ383" s="24" t="s">
        <v>6531</v>
      </c>
      <c r="AK383" s="24" t="s">
        <v>6811</v>
      </c>
    </row>
    <row r="384" spans="2:37" s="14" customFormat="1" ht="13" hidden="1" x14ac:dyDescent="0.35">
      <c r="B384" s="24">
        <v>41080809</v>
      </c>
      <c r="C384" s="24" t="str">
        <f t="shared" si="83"/>
        <v>809</v>
      </c>
      <c r="D384" s="24" t="s">
        <v>1169</v>
      </c>
      <c r="E384" s="106">
        <v>44422801</v>
      </c>
      <c r="F384" s="24" t="s">
        <v>998</v>
      </c>
      <c r="G384" s="122">
        <f>IF(VLOOKUP(Tabela2[[#This Row],[SKU]],[10]Volume!$A:$E,5,0)&lt;0,0,VLOOKUP(Tabela2[[#This Row],[SKU]],[10]Volume!$A:$E,5,0))</f>
        <v>417.94545454545454</v>
      </c>
      <c r="H384" s="24" t="s">
        <v>46</v>
      </c>
      <c r="I384" s="24" t="s">
        <v>47</v>
      </c>
      <c r="J384" s="24" t="s">
        <v>48</v>
      </c>
      <c r="K384" s="24" t="s">
        <v>49</v>
      </c>
      <c r="L384" s="24" t="s">
        <v>400</v>
      </c>
      <c r="M384" s="24" t="s">
        <v>66</v>
      </c>
      <c r="N384" s="24" t="s">
        <v>52</v>
      </c>
      <c r="O384" s="48">
        <v>43018</v>
      </c>
      <c r="P384" s="24" t="s">
        <v>53</v>
      </c>
      <c r="Q384" s="24"/>
      <c r="R384" s="28" t="s">
        <v>6</v>
      </c>
      <c r="S384" s="24" t="s">
        <v>44</v>
      </c>
      <c r="T384" s="24" t="s">
        <v>44</v>
      </c>
      <c r="U384" s="24">
        <v>41117809</v>
      </c>
      <c r="V384" s="40" t="s">
        <v>7004</v>
      </c>
      <c r="W384" s="24" t="s">
        <v>329</v>
      </c>
      <c r="X384" s="24">
        <v>2710193200</v>
      </c>
      <c r="Y384" s="14" t="s">
        <v>70</v>
      </c>
      <c r="Z384" s="24" t="str">
        <f t="shared" si="89"/>
        <v>001G3700</v>
      </c>
      <c r="AA384" s="24" t="str">
        <f t="shared" si="90"/>
        <v>002VID</v>
      </c>
      <c r="AB384" s="24" t="str">
        <f t="shared" si="91"/>
        <v>A309</v>
      </c>
      <c r="AC384" s="24" t="s">
        <v>1170</v>
      </c>
      <c r="AD384" s="24" t="s">
        <v>400</v>
      </c>
      <c r="AE384" s="24" t="s">
        <v>1164</v>
      </c>
      <c r="AF384" s="24" t="s">
        <v>175</v>
      </c>
      <c r="AG384" s="24" t="s">
        <v>78</v>
      </c>
      <c r="AH384" s="24" t="str">
        <f t="shared" si="92"/>
        <v>RIMULA R3 EXTRA 15W40 CI-4 GRANEL</v>
      </c>
      <c r="AI384" s="24" t="s">
        <v>3016</v>
      </c>
      <c r="AJ384" s="24" t="s">
        <v>6531</v>
      </c>
      <c r="AK384" s="24" t="s">
        <v>6811</v>
      </c>
    </row>
    <row r="385" spans="2:37" s="14" customFormat="1" ht="13" hidden="1" x14ac:dyDescent="0.35">
      <c r="B385" s="24">
        <v>41080967</v>
      </c>
      <c r="C385" s="24" t="str">
        <f t="shared" si="83"/>
        <v>967</v>
      </c>
      <c r="D385" s="24" t="s">
        <v>1171</v>
      </c>
      <c r="E385" s="106">
        <v>44422801</v>
      </c>
      <c r="F385" s="24" t="s">
        <v>998</v>
      </c>
      <c r="G385" s="122">
        <f>IF(VLOOKUP(Tabela2[[#This Row],[SKU]],[10]Volume!$A:$E,5,0)&lt;0,0,VLOOKUP(Tabela2[[#This Row],[SKU]],[10]Volume!$A:$E,5,0))</f>
        <v>19000</v>
      </c>
      <c r="H385" s="24" t="s">
        <v>46</v>
      </c>
      <c r="I385" s="24" t="s">
        <v>151</v>
      </c>
      <c r="J385" s="24" t="s">
        <v>86</v>
      </c>
      <c r="K385" s="24" t="s">
        <v>49</v>
      </c>
      <c r="L385" s="24" t="s">
        <v>400</v>
      </c>
      <c r="M385" s="24" t="s">
        <v>66</v>
      </c>
      <c r="N385" s="24" t="s">
        <v>52</v>
      </c>
      <c r="O385" s="48">
        <v>43018</v>
      </c>
      <c r="P385" s="24" t="s">
        <v>53</v>
      </c>
      <c r="Q385" s="24"/>
      <c r="R385" s="28" t="s">
        <v>6</v>
      </c>
      <c r="S385" s="24" t="s">
        <v>44</v>
      </c>
      <c r="T385" s="24" t="s">
        <v>44</v>
      </c>
      <c r="U385" s="24">
        <v>41117967</v>
      </c>
      <c r="V385" s="40" t="s">
        <v>7003</v>
      </c>
      <c r="W385" s="24" t="s">
        <v>329</v>
      </c>
      <c r="X385" s="24">
        <v>2710193200</v>
      </c>
      <c r="Y385" s="14" t="s">
        <v>70</v>
      </c>
      <c r="Z385" s="24" t="str">
        <f t="shared" si="89"/>
        <v>001G3700</v>
      </c>
      <c r="AA385" s="24" t="str">
        <f t="shared" si="90"/>
        <v>002VJW</v>
      </c>
      <c r="AB385" s="24" t="str">
        <f t="shared" si="91"/>
        <v>A309</v>
      </c>
      <c r="AC385" s="24" t="s">
        <v>1172</v>
      </c>
      <c r="AD385" s="24" t="s">
        <v>400</v>
      </c>
      <c r="AE385" s="24" t="s">
        <v>1164</v>
      </c>
      <c r="AF385" s="24" t="s">
        <v>175</v>
      </c>
      <c r="AG385" s="24" t="s">
        <v>78</v>
      </c>
      <c r="AH385" s="24" t="str">
        <f t="shared" si="92"/>
        <v>RIMULA R3 EXTRA 15W40 CI-4 GRANEL</v>
      </c>
      <c r="AI385" s="24" t="s">
        <v>3016</v>
      </c>
      <c r="AJ385" s="24" t="s">
        <v>6531</v>
      </c>
      <c r="AK385" s="24" t="s">
        <v>6811</v>
      </c>
    </row>
    <row r="386" spans="2:37" s="14" customFormat="1" ht="13" hidden="1" x14ac:dyDescent="0.35">
      <c r="B386" s="24">
        <v>41081855</v>
      </c>
      <c r="C386" s="24" t="str">
        <f t="shared" si="83"/>
        <v>855</v>
      </c>
      <c r="D386" s="24" t="s">
        <v>1173</v>
      </c>
      <c r="E386" s="106">
        <v>44423801</v>
      </c>
      <c r="F386" s="24" t="s">
        <v>198</v>
      </c>
      <c r="G386" s="122">
        <f>IF(VLOOKUP(Tabela2[[#This Row],[SKU]],[10]Volume!$A:$E,5,0)&lt;0,0,VLOOKUP(Tabela2[[#This Row],[SKU]],[10]Volume!$A:$E,5,0))</f>
        <v>17232.465116279069</v>
      </c>
      <c r="H386" s="24" t="s">
        <v>46</v>
      </c>
      <c r="I386" s="24" t="s">
        <v>163</v>
      </c>
      <c r="J386" s="24" t="s">
        <v>164</v>
      </c>
      <c r="K386" s="24" t="s">
        <v>49</v>
      </c>
      <c r="L386" s="24" t="s">
        <v>400</v>
      </c>
      <c r="M386" s="24" t="s">
        <v>66</v>
      </c>
      <c r="N386" s="24" t="s">
        <v>52</v>
      </c>
      <c r="O386" s="48">
        <v>43018</v>
      </c>
      <c r="P386" s="24" t="s">
        <v>53</v>
      </c>
      <c r="Q386" s="24"/>
      <c r="R386" s="26" t="s">
        <v>1</v>
      </c>
      <c r="S386" s="24" t="s">
        <v>132</v>
      </c>
      <c r="T386" s="24" t="s">
        <v>132</v>
      </c>
      <c r="U386" s="24" t="s">
        <v>44</v>
      </c>
      <c r="V386" s="40" t="s">
        <v>44</v>
      </c>
      <c r="W386" s="24" t="s">
        <v>55</v>
      </c>
      <c r="X386" s="24">
        <v>2710193200</v>
      </c>
      <c r="Y386" s="14" t="s">
        <v>70</v>
      </c>
      <c r="Z386" s="24" t="str">
        <f t="shared" si="89"/>
        <v>001G3704</v>
      </c>
      <c r="AA386" s="24" t="str">
        <f t="shared" si="90"/>
        <v>002VWL</v>
      </c>
      <c r="AB386" s="24" t="str">
        <f t="shared" si="91"/>
        <v>A309</v>
      </c>
      <c r="AC386" s="24" t="s">
        <v>1174</v>
      </c>
      <c r="AD386" s="24" t="s">
        <v>400</v>
      </c>
      <c r="AE386" s="24" t="s">
        <v>1175</v>
      </c>
      <c r="AF386" s="24" t="s">
        <v>175</v>
      </c>
      <c r="AG386" s="24" t="s">
        <v>110</v>
      </c>
      <c r="AH386" s="24" t="str">
        <f t="shared" si="92"/>
        <v>RIMULA R6 MS 10W40 GRANEL</v>
      </c>
      <c r="AI386" s="24" t="s">
        <v>3016</v>
      </c>
      <c r="AJ386" s="24" t="s">
        <v>6532</v>
      </c>
      <c r="AK386" s="24" t="s">
        <v>6807</v>
      </c>
    </row>
    <row r="387" spans="2:37" s="14" customFormat="1" ht="13" hidden="1" x14ac:dyDescent="0.35">
      <c r="B387" s="24">
        <v>41081967</v>
      </c>
      <c r="C387" s="24" t="str">
        <f t="shared" ref="C387:C450" si="93">RIGHT(B387,3)</f>
        <v>967</v>
      </c>
      <c r="D387" s="24" t="s">
        <v>1176</v>
      </c>
      <c r="E387" s="106">
        <v>44423801</v>
      </c>
      <c r="F387" s="24" t="s">
        <v>198</v>
      </c>
      <c r="G387" s="122">
        <f>IF(VLOOKUP(Tabela2[[#This Row],[SKU]],[10]Volume!$A:$E,5,0)&lt;0,0,VLOOKUP(Tabela2[[#This Row],[SKU]],[10]Volume!$A:$E,5,0))</f>
        <v>7000</v>
      </c>
      <c r="H387" s="24" t="s">
        <v>46</v>
      </c>
      <c r="I387" s="24" t="s">
        <v>151</v>
      </c>
      <c r="J387" s="24" t="s">
        <v>86</v>
      </c>
      <c r="K387" s="24" t="s">
        <v>49</v>
      </c>
      <c r="L387" s="24" t="s">
        <v>400</v>
      </c>
      <c r="M387" s="24" t="s">
        <v>66</v>
      </c>
      <c r="N387" s="24" t="s">
        <v>52</v>
      </c>
      <c r="O387" s="48">
        <v>43018</v>
      </c>
      <c r="P387" s="24" t="s">
        <v>53</v>
      </c>
      <c r="Q387" s="24"/>
      <c r="R387" s="26" t="s">
        <v>1</v>
      </c>
      <c r="S387" s="24" t="s">
        <v>132</v>
      </c>
      <c r="T387" s="24" t="s">
        <v>132</v>
      </c>
      <c r="U387" s="24" t="s">
        <v>44</v>
      </c>
      <c r="V387" s="40" t="s">
        <v>44</v>
      </c>
      <c r="W387" s="24" t="s">
        <v>55</v>
      </c>
      <c r="X387" s="24">
        <v>2710193200</v>
      </c>
      <c r="Y387" s="14" t="s">
        <v>70</v>
      </c>
      <c r="Z387" s="24" t="str">
        <f t="shared" si="89"/>
        <v>001G3704</v>
      </c>
      <c r="AA387" s="24" t="str">
        <f t="shared" si="90"/>
        <v>002VJW</v>
      </c>
      <c r="AB387" s="24" t="str">
        <f t="shared" si="91"/>
        <v>A309</v>
      </c>
      <c r="AC387" s="24" t="s">
        <v>1177</v>
      </c>
      <c r="AD387" s="24" t="s">
        <v>400</v>
      </c>
      <c r="AE387" s="24" t="s">
        <v>1175</v>
      </c>
      <c r="AF387" s="24" t="s">
        <v>175</v>
      </c>
      <c r="AG387" s="24" t="s">
        <v>110</v>
      </c>
      <c r="AH387" s="24" t="str">
        <f t="shared" si="92"/>
        <v>RIMULA R6 MS 10W40 GRANEL</v>
      </c>
      <c r="AI387" s="24" t="s">
        <v>3016</v>
      </c>
      <c r="AJ387" s="24" t="s">
        <v>6532</v>
      </c>
      <c r="AK387" s="24" t="s">
        <v>6807</v>
      </c>
    </row>
    <row r="388" spans="2:37" s="14" customFormat="1" ht="12.75" hidden="1" customHeight="1" x14ac:dyDescent="0.35">
      <c r="B388" s="24">
        <v>41081809</v>
      </c>
      <c r="C388" s="24" t="str">
        <f t="shared" si="93"/>
        <v>809</v>
      </c>
      <c r="D388" s="24" t="s">
        <v>1178</v>
      </c>
      <c r="E388" s="106">
        <v>44423801</v>
      </c>
      <c r="F388" s="24" t="s">
        <v>198</v>
      </c>
      <c r="G388" s="122">
        <f>IF(VLOOKUP(Tabela2[[#This Row],[SKU]],[10]Volume!$A:$E,5,0)&lt;0,0,VLOOKUP(Tabela2[[#This Row],[SKU]],[10]Volume!$A:$E,5,0))</f>
        <v>1671.7818181818182</v>
      </c>
      <c r="H388" s="24" t="s">
        <v>46</v>
      </c>
      <c r="I388" s="24" t="s">
        <v>47</v>
      </c>
      <c r="J388" s="24" t="s">
        <v>48</v>
      </c>
      <c r="K388" s="24" t="s">
        <v>49</v>
      </c>
      <c r="L388" s="24" t="s">
        <v>400</v>
      </c>
      <c r="M388" s="24" t="s">
        <v>66</v>
      </c>
      <c r="N388" s="24" t="s">
        <v>52</v>
      </c>
      <c r="O388" s="48">
        <v>43018</v>
      </c>
      <c r="P388" s="24" t="s">
        <v>53</v>
      </c>
      <c r="Q388" s="24"/>
      <c r="R388" s="26" t="s">
        <v>1</v>
      </c>
      <c r="S388" s="24" t="s">
        <v>132</v>
      </c>
      <c r="T388" s="24" t="s">
        <v>132</v>
      </c>
      <c r="U388" s="24" t="s">
        <v>44</v>
      </c>
      <c r="V388" s="40" t="s">
        <v>44</v>
      </c>
      <c r="W388" s="24" t="s">
        <v>55</v>
      </c>
      <c r="X388" s="24">
        <v>2710193200</v>
      </c>
      <c r="Y388" s="14" t="s">
        <v>70</v>
      </c>
      <c r="Z388" s="24" t="str">
        <f t="shared" si="89"/>
        <v>001G3704</v>
      </c>
      <c r="AA388" s="24" t="str">
        <f t="shared" si="90"/>
        <v>002VID</v>
      </c>
      <c r="AB388" s="24" t="str">
        <f t="shared" si="91"/>
        <v>A309</v>
      </c>
      <c r="AC388" s="24" t="s">
        <v>1179</v>
      </c>
      <c r="AD388" s="24" t="s">
        <v>400</v>
      </c>
      <c r="AE388" s="24" t="s">
        <v>1175</v>
      </c>
      <c r="AF388" s="24" t="s">
        <v>175</v>
      </c>
      <c r="AG388" s="24" t="s">
        <v>110</v>
      </c>
      <c r="AH388" s="24" t="str">
        <f t="shared" si="92"/>
        <v>RIMULA R6 MS 10W40 GRANEL</v>
      </c>
      <c r="AI388" s="24" t="s">
        <v>3016</v>
      </c>
      <c r="AJ388" s="24" t="s">
        <v>6532</v>
      </c>
      <c r="AK388" s="24" t="s">
        <v>6807</v>
      </c>
    </row>
    <row r="389" spans="2:37" s="14" customFormat="1" ht="13" hidden="1" x14ac:dyDescent="0.35">
      <c r="B389" s="24">
        <v>41082905</v>
      </c>
      <c r="C389" s="24" t="str">
        <f t="shared" si="93"/>
        <v>905</v>
      </c>
      <c r="D389" s="24" t="s">
        <v>1180</v>
      </c>
      <c r="E389" s="106">
        <v>44414801</v>
      </c>
      <c r="F389" s="24" t="s">
        <v>171</v>
      </c>
      <c r="G389" s="122">
        <f>IF(VLOOKUP(Tabela2[[#This Row],[SKU]],[10]Volume!$A:$E,5,0)&lt;0,0,VLOOKUP(Tabela2[[#This Row],[SKU]],[10]Volume!$A:$E,5,0))</f>
        <v>0</v>
      </c>
      <c r="H389" s="24" t="s">
        <v>46</v>
      </c>
      <c r="I389" s="24" t="s">
        <v>62</v>
      </c>
      <c r="J389" s="24" t="s">
        <v>63</v>
      </c>
      <c r="K389" s="24" t="s">
        <v>49</v>
      </c>
      <c r="L389" s="24" t="s">
        <v>400</v>
      </c>
      <c r="M389" s="24" t="s">
        <v>66</v>
      </c>
      <c r="N389" s="24" t="s">
        <v>52</v>
      </c>
      <c r="O389" s="48" t="s">
        <v>604</v>
      </c>
      <c r="P389" s="24" t="s">
        <v>53</v>
      </c>
      <c r="Q389" s="24"/>
      <c r="R389" s="108" t="s">
        <v>3</v>
      </c>
      <c r="S389" s="24" t="s">
        <v>54</v>
      </c>
      <c r="T389" s="24" t="s">
        <v>54</v>
      </c>
      <c r="U389" s="24" t="s">
        <v>44</v>
      </c>
      <c r="V389" s="40" t="s">
        <v>44</v>
      </c>
      <c r="W389" s="24" t="s">
        <v>55</v>
      </c>
      <c r="X389" s="24">
        <v>2710193200</v>
      </c>
      <c r="Y389" s="14" t="s">
        <v>70</v>
      </c>
      <c r="Z389" s="24" t="str">
        <f t="shared" si="89"/>
        <v>001G3702</v>
      </c>
      <c r="AA389" s="24" t="str">
        <f t="shared" si="90"/>
        <v>002W20</v>
      </c>
      <c r="AB389" s="24" t="str">
        <f t="shared" si="91"/>
        <v>A1SO</v>
      </c>
      <c r="AC389" s="24" t="s">
        <v>1181</v>
      </c>
      <c r="AD389" s="24" t="s">
        <v>400</v>
      </c>
      <c r="AE389" s="24" t="s">
        <v>1182</v>
      </c>
      <c r="AF389" s="24" t="s">
        <v>175</v>
      </c>
      <c r="AG389" s="24" t="s">
        <v>78</v>
      </c>
      <c r="AH389" s="24" t="str">
        <f t="shared" si="92"/>
        <v>RIMULA RT4 X 15W40 SHELL GRANEL</v>
      </c>
      <c r="AI389" s="24" t="s">
        <v>3016</v>
      </c>
      <c r="AJ389" s="24" t="s">
        <v>6533</v>
      </c>
      <c r="AK389" s="24" t="s">
        <v>6811</v>
      </c>
    </row>
    <row r="390" spans="2:37" s="14" customFormat="1" ht="13" hidden="1" x14ac:dyDescent="0.35">
      <c r="B390" s="24">
        <v>41082829</v>
      </c>
      <c r="C390" s="24" t="str">
        <f t="shared" si="93"/>
        <v>829</v>
      </c>
      <c r="D390" s="24" t="s">
        <v>6929</v>
      </c>
      <c r="E390" s="106">
        <v>44414801</v>
      </c>
      <c r="F390" s="24" t="s">
        <v>171</v>
      </c>
      <c r="G390" s="122">
        <f>IF(VLOOKUP(Tabela2[[#This Row],[SKU]],[10]Volume!$A:$E,5,0)&lt;0,0,VLOOKUP(Tabela2[[#This Row],[SKU]],[10]Volume!$A:$E,5,0))</f>
        <v>0</v>
      </c>
      <c r="H390" s="24" t="s">
        <v>46</v>
      </c>
      <c r="I390" s="24" t="s">
        <v>6939</v>
      </c>
      <c r="J390" s="24" t="s">
        <v>3046</v>
      </c>
      <c r="K390" s="24" t="s">
        <v>49</v>
      </c>
      <c r="L390" s="24" t="s">
        <v>400</v>
      </c>
      <c r="M390" s="24" t="s">
        <v>66</v>
      </c>
      <c r="N390" s="24" t="s">
        <v>52</v>
      </c>
      <c r="O390" s="48"/>
      <c r="P390" s="24" t="s">
        <v>53</v>
      </c>
      <c r="Q390" s="25"/>
      <c r="R390" s="108" t="s">
        <v>3</v>
      </c>
      <c r="S390" s="24"/>
      <c r="T390" s="24"/>
      <c r="U390" s="24">
        <v>41082905</v>
      </c>
      <c r="V390" s="24" t="s">
        <v>1180</v>
      </c>
      <c r="W390" s="24" t="s">
        <v>329</v>
      </c>
      <c r="X390" s="24">
        <v>2710193200</v>
      </c>
      <c r="Y390" s="14" t="s">
        <v>70</v>
      </c>
      <c r="Z390" s="24" t="str">
        <f t="shared" si="89"/>
        <v>001G3702</v>
      </c>
      <c r="AA390" s="24" t="str">
        <f t="shared" si="90"/>
        <v>002W20</v>
      </c>
      <c r="AB390" s="24" t="str">
        <f t="shared" si="91"/>
        <v>A1SO</v>
      </c>
      <c r="AC390" s="24" t="s">
        <v>1181</v>
      </c>
      <c r="AD390" s="24" t="s">
        <v>400</v>
      </c>
      <c r="AE390" s="24" t="s">
        <v>1182</v>
      </c>
      <c r="AF390" s="24" t="s">
        <v>175</v>
      </c>
      <c r="AG390" s="24" t="s">
        <v>78</v>
      </c>
      <c r="AH390" s="94"/>
      <c r="AI390" s="24" t="s">
        <v>3016</v>
      </c>
      <c r="AJ390" s="24" t="s">
        <v>6533</v>
      </c>
      <c r="AK390" s="24" t="s">
        <v>6811</v>
      </c>
    </row>
    <row r="391" spans="2:37" s="14" customFormat="1" ht="13" hidden="1" x14ac:dyDescent="0.35">
      <c r="B391" s="24">
        <v>41082907</v>
      </c>
      <c r="C391" s="24" t="str">
        <f t="shared" si="93"/>
        <v>907</v>
      </c>
      <c r="D391" s="24" t="s">
        <v>1183</v>
      </c>
      <c r="E391" s="106">
        <v>44414801</v>
      </c>
      <c r="F391" s="24" t="s">
        <v>171</v>
      </c>
      <c r="G391" s="122">
        <f>IF(VLOOKUP(Tabela2[[#This Row],[SKU]],[10]Volume!$A:$E,5,0)&lt;0,0,VLOOKUP(Tabela2[[#This Row],[SKU]],[10]Volume!$A:$E,5,0))</f>
        <v>10511.111111111111</v>
      </c>
      <c r="H391" s="24" t="s">
        <v>46</v>
      </c>
      <c r="I391" s="24" t="s">
        <v>999</v>
      </c>
      <c r="J391" s="24" t="s">
        <v>364</v>
      </c>
      <c r="K391" s="24" t="s">
        <v>49</v>
      </c>
      <c r="L391" s="24" t="s">
        <v>400</v>
      </c>
      <c r="M391" s="24" t="s">
        <v>66</v>
      </c>
      <c r="N391" s="24" t="s">
        <v>52</v>
      </c>
      <c r="O391" s="48">
        <v>43018</v>
      </c>
      <c r="P391" s="24" t="s">
        <v>53</v>
      </c>
      <c r="Q391" s="24"/>
      <c r="R391" s="28" t="s">
        <v>6</v>
      </c>
      <c r="S391" s="24" t="s">
        <v>44</v>
      </c>
      <c r="T391" s="24" t="s">
        <v>44</v>
      </c>
      <c r="U391" s="24">
        <v>41082905</v>
      </c>
      <c r="V391" s="40" t="s">
        <v>1180</v>
      </c>
      <c r="W391" s="24" t="s">
        <v>329</v>
      </c>
      <c r="X391" s="24">
        <v>2710193200</v>
      </c>
      <c r="Y391" s="14" t="s">
        <v>70</v>
      </c>
      <c r="Z391" s="24" t="str">
        <f t="shared" si="89"/>
        <v>001G3702</v>
      </c>
      <c r="AA391" s="24" t="str">
        <f t="shared" si="90"/>
        <v>002W2K</v>
      </c>
      <c r="AB391" s="24" t="str">
        <f t="shared" si="91"/>
        <v>A309</v>
      </c>
      <c r="AC391" s="24" t="s">
        <v>1184</v>
      </c>
      <c r="AD391" s="24" t="s">
        <v>400</v>
      </c>
      <c r="AE391" s="24" t="s">
        <v>1182</v>
      </c>
      <c r="AF391" s="24" t="s">
        <v>175</v>
      </c>
      <c r="AG391" s="24" t="s">
        <v>78</v>
      </c>
      <c r="AH391" s="24" t="str">
        <f>F391</f>
        <v>RIMULA RT4 X 15W40 SHELL GRANEL</v>
      </c>
      <c r="AI391" s="24" t="s">
        <v>3016</v>
      </c>
      <c r="AJ391" s="24" t="s">
        <v>6533</v>
      </c>
      <c r="AK391" s="24" t="s">
        <v>6811</v>
      </c>
    </row>
    <row r="392" spans="2:37" s="14" customFormat="1" ht="13" hidden="1" x14ac:dyDescent="0.35">
      <c r="B392" s="24">
        <v>41082855</v>
      </c>
      <c r="C392" s="24" t="str">
        <f t="shared" si="93"/>
        <v>855</v>
      </c>
      <c r="D392" s="24" t="s">
        <v>1185</v>
      </c>
      <c r="E392" s="106">
        <v>44414801</v>
      </c>
      <c r="F392" s="24" t="s">
        <v>171</v>
      </c>
      <c r="G392" s="122">
        <f>IF(VLOOKUP(Tabela2[[#This Row],[SKU]],[10]Volume!$A:$E,5,0)&lt;0,0,VLOOKUP(Tabela2[[#This Row],[SKU]],[10]Volume!$A:$E,5,0))</f>
        <v>30708.372093023256</v>
      </c>
      <c r="H392" s="24" t="s">
        <v>46</v>
      </c>
      <c r="I392" s="24" t="s">
        <v>163</v>
      </c>
      <c r="J392" s="24" t="s">
        <v>164</v>
      </c>
      <c r="K392" s="24" t="s">
        <v>49</v>
      </c>
      <c r="L392" s="24" t="s">
        <v>400</v>
      </c>
      <c r="M392" s="24" t="s">
        <v>66</v>
      </c>
      <c r="N392" s="24" t="s">
        <v>52</v>
      </c>
      <c r="O392" s="48">
        <v>43018</v>
      </c>
      <c r="P392" s="24" t="s">
        <v>53</v>
      </c>
      <c r="Q392" s="24"/>
      <c r="R392" s="26" t="s">
        <v>1</v>
      </c>
      <c r="S392" s="24" t="s">
        <v>132</v>
      </c>
      <c r="T392" s="24" t="s">
        <v>132</v>
      </c>
      <c r="U392" s="24" t="s">
        <v>44</v>
      </c>
      <c r="V392" s="40" t="s">
        <v>44</v>
      </c>
      <c r="W392" s="24" t="s">
        <v>55</v>
      </c>
      <c r="X392" s="24">
        <v>2710193200</v>
      </c>
      <c r="Y392" s="14" t="s">
        <v>70</v>
      </c>
      <c r="Z392" s="24" t="str">
        <f t="shared" si="89"/>
        <v>001G3702</v>
      </c>
      <c r="AA392" s="24" t="str">
        <f t="shared" si="90"/>
        <v>002VWL</v>
      </c>
      <c r="AB392" s="24" t="str">
        <f t="shared" si="91"/>
        <v>A309</v>
      </c>
      <c r="AC392" s="24" t="s">
        <v>1186</v>
      </c>
      <c r="AD392" s="24" t="s">
        <v>400</v>
      </c>
      <c r="AE392" s="24" t="s">
        <v>1182</v>
      </c>
      <c r="AF392" s="24" t="s">
        <v>175</v>
      </c>
      <c r="AG392" s="24" t="s">
        <v>78</v>
      </c>
      <c r="AH392" s="24" t="str">
        <f>F392</f>
        <v>RIMULA RT4 X 15W40 SHELL GRANEL</v>
      </c>
      <c r="AI392" s="24" t="s">
        <v>3016</v>
      </c>
      <c r="AJ392" s="24" t="s">
        <v>6533</v>
      </c>
      <c r="AK392" s="24" t="s">
        <v>6811</v>
      </c>
    </row>
    <row r="393" spans="2:37" s="14" customFormat="1" ht="13" hidden="1" x14ac:dyDescent="0.35">
      <c r="B393" s="24">
        <v>41082967</v>
      </c>
      <c r="C393" s="24" t="str">
        <f t="shared" si="93"/>
        <v>967</v>
      </c>
      <c r="D393" s="24" t="s">
        <v>1187</v>
      </c>
      <c r="E393" s="106">
        <v>44414801</v>
      </c>
      <c r="F393" s="24" t="s">
        <v>171</v>
      </c>
      <c r="G393" s="122">
        <f>IF(VLOOKUP(Tabela2[[#This Row],[SKU]],[10]Volume!$A:$E,5,0)&lt;0,0,VLOOKUP(Tabela2[[#This Row],[SKU]],[10]Volume!$A:$E,5,0))</f>
        <v>27000</v>
      </c>
      <c r="H393" s="24" t="s">
        <v>46</v>
      </c>
      <c r="I393" s="24" t="s">
        <v>151</v>
      </c>
      <c r="J393" s="24" t="s">
        <v>86</v>
      </c>
      <c r="K393" s="24" t="s">
        <v>49</v>
      </c>
      <c r="L393" s="24" t="s">
        <v>400</v>
      </c>
      <c r="M393" s="24" t="s">
        <v>66</v>
      </c>
      <c r="N393" s="24" t="s">
        <v>52</v>
      </c>
      <c r="O393" s="48">
        <v>44054</v>
      </c>
      <c r="P393" s="24" t="s">
        <v>53</v>
      </c>
      <c r="Q393" s="24"/>
      <c r="R393" s="26" t="s">
        <v>1</v>
      </c>
      <c r="S393" s="24" t="s">
        <v>132</v>
      </c>
      <c r="T393" s="24" t="s">
        <v>132</v>
      </c>
      <c r="U393" s="24" t="s">
        <v>44</v>
      </c>
      <c r="V393" s="40" t="s">
        <v>44</v>
      </c>
      <c r="W393" s="24" t="s">
        <v>55</v>
      </c>
      <c r="X393" s="24">
        <v>2710193200</v>
      </c>
      <c r="Y393" s="14" t="s">
        <v>70</v>
      </c>
      <c r="Z393" s="24" t="str">
        <f t="shared" si="89"/>
        <v>001G3702</v>
      </c>
      <c r="AA393" s="24" t="str">
        <f t="shared" si="90"/>
        <v>002VJW</v>
      </c>
      <c r="AB393" s="24" t="str">
        <f t="shared" si="91"/>
        <v>A309</v>
      </c>
      <c r="AC393" s="24" t="s">
        <v>1188</v>
      </c>
      <c r="AD393" s="24" t="s">
        <v>400</v>
      </c>
      <c r="AE393" s="24" t="s">
        <v>1182</v>
      </c>
      <c r="AF393" s="24" t="s">
        <v>175</v>
      </c>
      <c r="AG393" s="24" t="s">
        <v>78</v>
      </c>
      <c r="AH393" s="24" t="str">
        <f>F393</f>
        <v>RIMULA RT4 X 15W40 SHELL GRANEL</v>
      </c>
      <c r="AI393" s="24" t="s">
        <v>3016</v>
      </c>
      <c r="AJ393" s="24" t="s">
        <v>6533</v>
      </c>
      <c r="AK393" s="24" t="s">
        <v>6811</v>
      </c>
    </row>
    <row r="394" spans="2:37" s="14" customFormat="1" ht="13" hidden="1" x14ac:dyDescent="0.35">
      <c r="B394" s="24">
        <v>41082809</v>
      </c>
      <c r="C394" s="24" t="str">
        <f t="shared" si="93"/>
        <v>809</v>
      </c>
      <c r="D394" s="24" t="s">
        <v>1189</v>
      </c>
      <c r="E394" s="106">
        <v>44414801</v>
      </c>
      <c r="F394" s="24" t="s">
        <v>171</v>
      </c>
      <c r="G394" s="122">
        <f>IF(VLOOKUP(Tabela2[[#This Row],[SKU]],[10]Volume!$A:$E,5,0)&lt;0,0,VLOOKUP(Tabela2[[#This Row],[SKU]],[10]Volume!$A:$E,5,0))</f>
        <v>5433.2909090909088</v>
      </c>
      <c r="H394" s="24" t="s">
        <v>46</v>
      </c>
      <c r="I394" s="24" t="s">
        <v>47</v>
      </c>
      <c r="J394" s="24" t="s">
        <v>48</v>
      </c>
      <c r="K394" s="24" t="s">
        <v>49</v>
      </c>
      <c r="L394" s="24" t="s">
        <v>400</v>
      </c>
      <c r="M394" s="24" t="s">
        <v>66</v>
      </c>
      <c r="N394" s="24" t="s">
        <v>52</v>
      </c>
      <c r="O394" s="48">
        <v>43018</v>
      </c>
      <c r="P394" s="24" t="s">
        <v>53</v>
      </c>
      <c r="Q394" s="24"/>
      <c r="R394" s="26" t="s">
        <v>1</v>
      </c>
      <c r="S394" s="24" t="s">
        <v>132</v>
      </c>
      <c r="T394" s="24" t="s">
        <v>132</v>
      </c>
      <c r="U394" s="24" t="s">
        <v>44</v>
      </c>
      <c r="V394" s="40" t="s">
        <v>44</v>
      </c>
      <c r="W394" s="24" t="s">
        <v>55</v>
      </c>
      <c r="X394" s="24">
        <v>2710193200</v>
      </c>
      <c r="Y394" s="14" t="s">
        <v>70</v>
      </c>
      <c r="Z394" s="24" t="str">
        <f t="shared" si="89"/>
        <v>001G3702</v>
      </c>
      <c r="AA394" s="24" t="str">
        <f t="shared" si="90"/>
        <v>002VID</v>
      </c>
      <c r="AB394" s="24" t="str">
        <f t="shared" si="91"/>
        <v>A309</v>
      </c>
      <c r="AC394" s="24" t="s">
        <v>1190</v>
      </c>
      <c r="AD394" s="24" t="s">
        <v>400</v>
      </c>
      <c r="AE394" s="24" t="s">
        <v>1182</v>
      </c>
      <c r="AF394" s="24" t="s">
        <v>175</v>
      </c>
      <c r="AG394" s="24" t="s">
        <v>78</v>
      </c>
      <c r="AH394" s="24" t="str">
        <f>F394</f>
        <v>RIMULA RT4 X 15W40 SHELL GRANEL</v>
      </c>
      <c r="AI394" s="24" t="s">
        <v>3016</v>
      </c>
      <c r="AJ394" s="24" t="s">
        <v>6533</v>
      </c>
      <c r="AK394" s="24" t="s">
        <v>6811</v>
      </c>
    </row>
    <row r="395" spans="2:37" s="14" customFormat="1" ht="13" hidden="1" x14ac:dyDescent="0.35">
      <c r="B395" s="24">
        <v>43090855</v>
      </c>
      <c r="C395" s="24" t="str">
        <f t="shared" si="93"/>
        <v>855</v>
      </c>
      <c r="D395" s="24" t="s">
        <v>1191</v>
      </c>
      <c r="E395" s="106">
        <v>45288801</v>
      </c>
      <c r="F395" s="24" t="s">
        <v>1192</v>
      </c>
      <c r="G395" s="122">
        <f>IF(VLOOKUP(Tabela2[[#This Row],[SKU]],[10]Volume!$A:$E,5,0)&lt;0,0,VLOOKUP(Tabela2[[#This Row],[SKU]],[10]Volume!$A:$E,5,0))</f>
        <v>8347.9069767441852</v>
      </c>
      <c r="H395" s="24" t="s">
        <v>46</v>
      </c>
      <c r="I395" s="24" t="s">
        <v>163</v>
      </c>
      <c r="J395" s="24" t="s">
        <v>164</v>
      </c>
      <c r="K395" s="24" t="s">
        <v>49</v>
      </c>
      <c r="L395" s="24" t="s">
        <v>400</v>
      </c>
      <c r="M395" s="24" t="s">
        <v>66</v>
      </c>
      <c r="N395" s="24" t="s">
        <v>52</v>
      </c>
      <c r="O395" s="48">
        <v>43697</v>
      </c>
      <c r="P395" s="24" t="s">
        <v>53</v>
      </c>
      <c r="Q395" s="24"/>
      <c r="R395" s="26" t="s">
        <v>1</v>
      </c>
      <c r="S395" s="24" t="s">
        <v>132</v>
      </c>
      <c r="T395" s="24" t="s">
        <v>132</v>
      </c>
      <c r="U395" s="24" t="s">
        <v>44</v>
      </c>
      <c r="V395" s="40" t="s">
        <v>44</v>
      </c>
      <c r="W395" s="24" t="s">
        <v>55</v>
      </c>
      <c r="X395" s="24">
        <v>2710193200</v>
      </c>
      <c r="Y395" s="14" t="s">
        <v>70</v>
      </c>
      <c r="Z395" s="24" t="str">
        <f t="shared" si="89"/>
        <v>001G7887</v>
      </c>
      <c r="AA395" s="24" t="str">
        <f t="shared" si="90"/>
        <v>002VWL</v>
      </c>
      <c r="AB395" s="24" t="str">
        <f t="shared" si="91"/>
        <v>A309</v>
      </c>
      <c r="AC395" s="24" t="s">
        <v>1193</v>
      </c>
      <c r="AD395" s="24" t="s">
        <v>400</v>
      </c>
      <c r="AE395" s="24" t="s">
        <v>1194</v>
      </c>
      <c r="AF395" s="24" t="s">
        <v>417</v>
      </c>
      <c r="AG395" s="24" t="s">
        <v>78</v>
      </c>
      <c r="AH395" s="24"/>
      <c r="AI395" s="24" t="s">
        <v>3016</v>
      </c>
      <c r="AJ395" s="24" t="s">
        <v>1194</v>
      </c>
      <c r="AK395" s="24" t="s">
        <v>3016</v>
      </c>
    </row>
    <row r="396" spans="2:37" s="14" customFormat="1" ht="13" hidden="1" x14ac:dyDescent="0.35">
      <c r="B396" s="24">
        <v>43089855</v>
      </c>
      <c r="C396" s="24" t="str">
        <f t="shared" si="93"/>
        <v>855</v>
      </c>
      <c r="D396" s="24" t="s">
        <v>1195</v>
      </c>
      <c r="E396" s="106">
        <v>43706801</v>
      </c>
      <c r="F396" s="24" t="s">
        <v>413</v>
      </c>
      <c r="G396" s="122">
        <f>IF(VLOOKUP(Tabela2[[#This Row],[SKU]],[10]Volume!$A:$E,5,0)&lt;0,0,VLOOKUP(Tabela2[[#This Row],[SKU]],[10]Volume!$A:$E,5,0))</f>
        <v>2404.9922480620153</v>
      </c>
      <c r="H396" s="24" t="s">
        <v>46</v>
      </c>
      <c r="I396" s="24" t="s">
        <v>163</v>
      </c>
      <c r="J396" s="24" t="s">
        <v>164</v>
      </c>
      <c r="K396" s="24" t="s">
        <v>49</v>
      </c>
      <c r="L396" s="24" t="s">
        <v>400</v>
      </c>
      <c r="M396" s="24" t="s">
        <v>66</v>
      </c>
      <c r="N396" s="24" t="s">
        <v>52</v>
      </c>
      <c r="O396" s="48">
        <v>43782</v>
      </c>
      <c r="P396" s="24" t="s">
        <v>53</v>
      </c>
      <c r="Q396" s="24"/>
      <c r="R396" s="26" t="s">
        <v>1</v>
      </c>
      <c r="S396" s="24" t="s">
        <v>132</v>
      </c>
      <c r="T396" s="24" t="s">
        <v>132</v>
      </c>
      <c r="U396" s="24" t="s">
        <v>44</v>
      </c>
      <c r="V396" s="40" t="s">
        <v>44</v>
      </c>
      <c r="W396" s="24" t="s">
        <v>55</v>
      </c>
      <c r="X396" s="24">
        <v>2710193200</v>
      </c>
      <c r="Y396" s="14" t="s">
        <v>70</v>
      </c>
      <c r="Z396" s="24" t="str">
        <f t="shared" si="89"/>
        <v>001G4032</v>
      </c>
      <c r="AA396" s="24" t="str">
        <f t="shared" si="90"/>
        <v>002VWL</v>
      </c>
      <c r="AB396" s="24" t="str">
        <f t="shared" si="91"/>
        <v>A309</v>
      </c>
      <c r="AC396" s="24" t="s">
        <v>1196</v>
      </c>
      <c r="AD396" s="24" t="s">
        <v>400</v>
      </c>
      <c r="AE396" s="24" t="s">
        <v>1194</v>
      </c>
      <c r="AF396" s="24" t="s">
        <v>417</v>
      </c>
      <c r="AG396" s="24" t="s">
        <v>78</v>
      </c>
      <c r="AH396" s="24" t="str">
        <f>F396</f>
        <v>TELLUS S2 V 68 GRANEL</v>
      </c>
      <c r="AI396" s="24" t="s">
        <v>3016</v>
      </c>
      <c r="AJ396" s="24" t="s">
        <v>6534</v>
      </c>
      <c r="AK396" s="24" t="s">
        <v>3016</v>
      </c>
    </row>
    <row r="397" spans="2:37" s="14" customFormat="1" ht="13" hidden="1" x14ac:dyDescent="0.35">
      <c r="B397" s="24">
        <v>43090967</v>
      </c>
      <c r="C397" s="24" t="str">
        <f t="shared" si="93"/>
        <v>967</v>
      </c>
      <c r="D397" s="24" t="s">
        <v>1197</v>
      </c>
      <c r="E397" s="106">
        <v>45288801</v>
      </c>
      <c r="F397" s="24" t="s">
        <v>1192</v>
      </c>
      <c r="G397" s="122">
        <f>IF(VLOOKUP(Tabela2[[#This Row],[SKU]],[10]Volume!$A:$E,5,0)&lt;0,0,VLOOKUP(Tabela2[[#This Row],[SKU]],[10]Volume!$A:$E,5,0))</f>
        <v>0</v>
      </c>
      <c r="H397" s="24" t="s">
        <v>46</v>
      </c>
      <c r="I397" s="24" t="s">
        <v>151</v>
      </c>
      <c r="J397" s="24" t="s">
        <v>86</v>
      </c>
      <c r="K397" s="24" t="s">
        <v>49</v>
      </c>
      <c r="L397" s="24" t="s">
        <v>400</v>
      </c>
      <c r="M397" s="24" t="s">
        <v>66</v>
      </c>
      <c r="N397" s="24" t="s">
        <v>52</v>
      </c>
      <c r="O397" s="48">
        <v>43697</v>
      </c>
      <c r="P397" s="24" t="s">
        <v>53</v>
      </c>
      <c r="Q397" s="24"/>
      <c r="R397" s="28" t="s">
        <v>6</v>
      </c>
      <c r="S397" s="24" t="s">
        <v>44</v>
      </c>
      <c r="T397" s="24" t="s">
        <v>44</v>
      </c>
      <c r="U397" s="24">
        <v>41112967</v>
      </c>
      <c r="V397" s="24" t="s">
        <v>6995</v>
      </c>
      <c r="W397" s="24" t="s">
        <v>329</v>
      </c>
      <c r="X397" s="24">
        <v>2710193200</v>
      </c>
      <c r="Y397" s="14" t="s">
        <v>70</v>
      </c>
      <c r="Z397" s="24" t="str">
        <f t="shared" si="89"/>
        <v>001G7887</v>
      </c>
      <c r="AA397" s="24" t="str">
        <f t="shared" si="90"/>
        <v>002VJW</v>
      </c>
      <c r="AB397" s="24" t="str">
        <f t="shared" si="91"/>
        <v>A309</v>
      </c>
      <c r="AC397" s="24" t="s">
        <v>1198</v>
      </c>
      <c r="AD397" s="24" t="s">
        <v>400</v>
      </c>
      <c r="AE397" s="24" t="s">
        <v>1194</v>
      </c>
      <c r="AF397" s="24" t="s">
        <v>417</v>
      </c>
      <c r="AG397" s="24" t="s">
        <v>78</v>
      </c>
      <c r="AH397" s="24"/>
      <c r="AI397" s="24" t="s">
        <v>3016</v>
      </c>
      <c r="AJ397" s="24" t="s">
        <v>1194</v>
      </c>
      <c r="AK397" s="24" t="s">
        <v>3016</v>
      </c>
    </row>
    <row r="398" spans="2:37" s="14" customFormat="1" ht="13" hidden="1" x14ac:dyDescent="0.35">
      <c r="B398" s="24">
        <v>43090809</v>
      </c>
      <c r="C398" s="24" t="str">
        <f t="shared" si="93"/>
        <v>809</v>
      </c>
      <c r="D398" s="24" t="s">
        <v>1199</v>
      </c>
      <c r="E398" s="106">
        <v>45288801</v>
      </c>
      <c r="F398" s="24" t="s">
        <v>1192</v>
      </c>
      <c r="G398" s="122">
        <f>IF(VLOOKUP(Tabela2[[#This Row],[SKU]],[10]Volume!$A:$E,5,0)&lt;0,0,VLOOKUP(Tabela2[[#This Row],[SKU]],[10]Volume!$A:$E,5,0))</f>
        <v>6478.1545454545458</v>
      </c>
      <c r="H398" s="24" t="s">
        <v>46</v>
      </c>
      <c r="I398" s="24" t="s">
        <v>47</v>
      </c>
      <c r="J398" s="24" t="s">
        <v>48</v>
      </c>
      <c r="K398" s="24" t="s">
        <v>49</v>
      </c>
      <c r="L398" s="24" t="s">
        <v>400</v>
      </c>
      <c r="M398" s="24" t="s">
        <v>66</v>
      </c>
      <c r="N398" s="24" t="s">
        <v>52</v>
      </c>
      <c r="O398" s="48">
        <v>43697</v>
      </c>
      <c r="P398" s="24" t="s">
        <v>53</v>
      </c>
      <c r="Q398" s="24"/>
      <c r="R398" s="28" t="s">
        <v>6</v>
      </c>
      <c r="S398" s="24" t="s">
        <v>44</v>
      </c>
      <c r="T398" s="24" t="s">
        <v>44</v>
      </c>
      <c r="U398" s="24">
        <v>41112809</v>
      </c>
      <c r="V398" s="24" t="s">
        <v>6994</v>
      </c>
      <c r="W398" s="24" t="s">
        <v>329</v>
      </c>
      <c r="X398" s="24">
        <v>2710193200</v>
      </c>
      <c r="Y398" s="14" t="s">
        <v>70</v>
      </c>
      <c r="Z398" s="24" t="str">
        <f t="shared" si="89"/>
        <v>001G7887</v>
      </c>
      <c r="AA398" s="24" t="str">
        <f t="shared" si="90"/>
        <v>002VID</v>
      </c>
      <c r="AB398" s="24" t="str">
        <f t="shared" si="91"/>
        <v>A309</v>
      </c>
      <c r="AC398" s="24" t="s">
        <v>1200</v>
      </c>
      <c r="AD398" s="24" t="s">
        <v>400</v>
      </c>
      <c r="AE398" s="24" t="s">
        <v>1194</v>
      </c>
      <c r="AF398" s="24" t="s">
        <v>417</v>
      </c>
      <c r="AG398" s="24" t="s">
        <v>78</v>
      </c>
      <c r="AH398" s="24"/>
      <c r="AI398" s="24" t="s">
        <v>3016</v>
      </c>
      <c r="AJ398" s="24" t="s">
        <v>1194</v>
      </c>
      <c r="AK398" s="24" t="s">
        <v>3016</v>
      </c>
    </row>
    <row r="399" spans="2:37" s="14" customFormat="1" ht="13" hidden="1" x14ac:dyDescent="0.35">
      <c r="B399" s="24">
        <v>41084855</v>
      </c>
      <c r="C399" s="24" t="str">
        <f t="shared" si="93"/>
        <v>855</v>
      </c>
      <c r="D399" s="24" t="s">
        <v>1201</v>
      </c>
      <c r="E399" s="106">
        <v>45283801</v>
      </c>
      <c r="F399" s="24" t="s">
        <v>409</v>
      </c>
      <c r="G399" s="122">
        <f>IF(VLOOKUP(Tabela2[[#This Row],[SKU]],[10]Volume!$A:$E,5,0)&lt;0,0,VLOOKUP(Tabela2[[#This Row],[SKU]],[10]Volume!$A:$E,5,0))</f>
        <v>40666.232558139534</v>
      </c>
      <c r="H399" s="24" t="s">
        <v>46</v>
      </c>
      <c r="I399" s="24" t="s">
        <v>163</v>
      </c>
      <c r="J399" s="24" t="s">
        <v>164</v>
      </c>
      <c r="K399" s="24" t="s">
        <v>49</v>
      </c>
      <c r="L399" s="24" t="s">
        <v>400</v>
      </c>
      <c r="M399" s="24" t="s">
        <v>66</v>
      </c>
      <c r="N399" s="24" t="s">
        <v>52</v>
      </c>
      <c r="O399" s="48">
        <v>43018</v>
      </c>
      <c r="P399" s="24" t="s">
        <v>53</v>
      </c>
      <c r="Q399" s="24"/>
      <c r="R399" s="26" t="s">
        <v>1</v>
      </c>
      <c r="S399" s="24" t="s">
        <v>132</v>
      </c>
      <c r="T399" s="24" t="s">
        <v>132</v>
      </c>
      <c r="U399" s="24" t="s">
        <v>44</v>
      </c>
      <c r="V399" s="40" t="s">
        <v>44</v>
      </c>
      <c r="W399" s="24" t="s">
        <v>55</v>
      </c>
      <c r="X399" s="24">
        <v>2710193200</v>
      </c>
      <c r="Y399" s="14" t="s">
        <v>70</v>
      </c>
      <c r="Z399" s="24" t="str">
        <f t="shared" si="89"/>
        <v>001G3779</v>
      </c>
      <c r="AA399" s="24" t="str">
        <f t="shared" si="90"/>
        <v>002VWL</v>
      </c>
      <c r="AB399" s="24" t="str">
        <f t="shared" si="91"/>
        <v>A309</v>
      </c>
      <c r="AC399" s="24" t="s">
        <v>1202</v>
      </c>
      <c r="AD399" s="24" t="s">
        <v>400</v>
      </c>
      <c r="AE399" s="24" t="s">
        <v>1203</v>
      </c>
      <c r="AF399" s="24" t="s">
        <v>369</v>
      </c>
      <c r="AG399" s="24" t="s">
        <v>78</v>
      </c>
      <c r="AH399" s="24" t="str">
        <f t="shared" ref="AH399:AH407" si="94">F399</f>
        <v>SPIRAX S4 TXM GRANEL</v>
      </c>
      <c r="AI399" s="24" t="s">
        <v>3016</v>
      </c>
      <c r="AJ399" s="24" t="s">
        <v>6535</v>
      </c>
      <c r="AK399" s="24" t="s">
        <v>6806</v>
      </c>
    </row>
    <row r="400" spans="2:37" s="14" customFormat="1" ht="13" hidden="1" x14ac:dyDescent="0.35">
      <c r="B400" s="24">
        <v>41084967</v>
      </c>
      <c r="C400" s="24" t="str">
        <f t="shared" si="93"/>
        <v>967</v>
      </c>
      <c r="D400" s="24" t="s">
        <v>1204</v>
      </c>
      <c r="E400" s="106">
        <v>45283801</v>
      </c>
      <c r="F400" s="24" t="s">
        <v>409</v>
      </c>
      <c r="G400" s="122">
        <f>IF(VLOOKUP(Tabela2[[#This Row],[SKU]],[10]Volume!$A:$E,5,0)&lt;0,0,VLOOKUP(Tabela2[[#This Row],[SKU]],[10]Volume!$A:$E,5,0))</f>
        <v>19000</v>
      </c>
      <c r="H400" s="24" t="s">
        <v>46</v>
      </c>
      <c r="I400" s="24" t="s">
        <v>151</v>
      </c>
      <c r="J400" s="24" t="s">
        <v>86</v>
      </c>
      <c r="K400" s="24" t="s">
        <v>49</v>
      </c>
      <c r="L400" s="24" t="s">
        <v>400</v>
      </c>
      <c r="M400" s="24" t="s">
        <v>66</v>
      </c>
      <c r="N400" s="24" t="s">
        <v>52</v>
      </c>
      <c r="O400" s="48">
        <v>43018</v>
      </c>
      <c r="P400" s="24" t="s">
        <v>53</v>
      </c>
      <c r="Q400" s="24"/>
      <c r="R400" s="26" t="s">
        <v>1</v>
      </c>
      <c r="S400" s="24" t="s">
        <v>44</v>
      </c>
      <c r="T400" s="24" t="s">
        <v>44</v>
      </c>
      <c r="U400" s="24">
        <v>41116967</v>
      </c>
      <c r="V400" s="40" t="s">
        <v>7001</v>
      </c>
      <c r="W400" s="24" t="s">
        <v>55</v>
      </c>
      <c r="X400" s="24">
        <v>2710193200</v>
      </c>
      <c r="Y400" s="14" t="s">
        <v>70</v>
      </c>
      <c r="Z400" s="24" t="str">
        <f t="shared" si="89"/>
        <v>001G3779</v>
      </c>
      <c r="AA400" s="24" t="str">
        <f t="shared" si="90"/>
        <v>002VJW</v>
      </c>
      <c r="AB400" s="24" t="str">
        <f t="shared" si="91"/>
        <v>A309</v>
      </c>
      <c r="AC400" s="24" t="s">
        <v>1205</v>
      </c>
      <c r="AD400" s="24" t="s">
        <v>400</v>
      </c>
      <c r="AE400" s="24" t="s">
        <v>1203</v>
      </c>
      <c r="AF400" s="24" t="s">
        <v>369</v>
      </c>
      <c r="AG400" s="24" t="s">
        <v>78</v>
      </c>
      <c r="AH400" s="24" t="str">
        <f t="shared" si="94"/>
        <v>SPIRAX S4 TXM GRANEL</v>
      </c>
      <c r="AI400" s="24" t="s">
        <v>3016</v>
      </c>
      <c r="AJ400" s="24" t="s">
        <v>6535</v>
      </c>
      <c r="AK400" s="24" t="s">
        <v>6806</v>
      </c>
    </row>
    <row r="401" spans="2:37" s="14" customFormat="1" ht="13" hidden="1" x14ac:dyDescent="0.35">
      <c r="B401" s="24">
        <v>41084809</v>
      </c>
      <c r="C401" s="24" t="str">
        <f t="shared" si="93"/>
        <v>809</v>
      </c>
      <c r="D401" s="24" t="s">
        <v>1206</v>
      </c>
      <c r="E401" s="106">
        <v>45283801</v>
      </c>
      <c r="F401" s="24" t="s">
        <v>409</v>
      </c>
      <c r="G401" s="122">
        <f>IF(VLOOKUP(Tabela2[[#This Row],[SKU]],[10]Volume!$A:$E,5,0)&lt;0,0,VLOOKUP(Tabela2[[#This Row],[SKU]],[10]Volume!$A:$E,5,0))</f>
        <v>30092.072727272727</v>
      </c>
      <c r="H401" s="24" t="s">
        <v>46</v>
      </c>
      <c r="I401" s="24" t="s">
        <v>47</v>
      </c>
      <c r="J401" s="24" t="s">
        <v>48</v>
      </c>
      <c r="K401" s="24" t="s">
        <v>49</v>
      </c>
      <c r="L401" s="24" t="s">
        <v>400</v>
      </c>
      <c r="M401" s="24" t="s">
        <v>66</v>
      </c>
      <c r="N401" s="24" t="s">
        <v>52</v>
      </c>
      <c r="O401" s="48">
        <v>43018</v>
      </c>
      <c r="P401" s="24" t="s">
        <v>53</v>
      </c>
      <c r="Q401" s="24"/>
      <c r="R401" s="26" t="s">
        <v>1</v>
      </c>
      <c r="S401" s="24" t="s">
        <v>44</v>
      </c>
      <c r="T401" s="24" t="s">
        <v>44</v>
      </c>
      <c r="U401" s="24">
        <v>41116809</v>
      </c>
      <c r="V401" s="40" t="s">
        <v>7002</v>
      </c>
      <c r="W401" s="24" t="s">
        <v>55</v>
      </c>
      <c r="X401" s="24">
        <v>2710193200</v>
      </c>
      <c r="Y401" s="14" t="s">
        <v>70</v>
      </c>
      <c r="Z401" s="24" t="str">
        <f t="shared" si="89"/>
        <v>001G3779</v>
      </c>
      <c r="AA401" s="24" t="str">
        <f t="shared" si="90"/>
        <v>002VID</v>
      </c>
      <c r="AB401" s="24" t="str">
        <f t="shared" si="91"/>
        <v>A309</v>
      </c>
      <c r="AC401" s="24" t="s">
        <v>1207</v>
      </c>
      <c r="AD401" s="24" t="s">
        <v>400</v>
      </c>
      <c r="AE401" s="24" t="s">
        <v>1203</v>
      </c>
      <c r="AF401" s="24" t="s">
        <v>369</v>
      </c>
      <c r="AG401" s="24" t="s">
        <v>78</v>
      </c>
      <c r="AH401" s="24" t="str">
        <f t="shared" si="94"/>
        <v>SPIRAX S4 TXM GRANEL</v>
      </c>
      <c r="AI401" s="24" t="s">
        <v>3016</v>
      </c>
      <c r="AJ401" s="24" t="s">
        <v>6535</v>
      </c>
      <c r="AK401" s="24" t="s">
        <v>6806</v>
      </c>
    </row>
    <row r="402" spans="2:37" s="14" customFormat="1" ht="13" hidden="1" x14ac:dyDescent="0.35">
      <c r="B402" s="24">
        <v>41085809</v>
      </c>
      <c r="C402" s="24" t="str">
        <f t="shared" si="93"/>
        <v>809</v>
      </c>
      <c r="D402" s="24" t="s">
        <v>1208</v>
      </c>
      <c r="E402" s="106">
        <v>44523801</v>
      </c>
      <c r="F402" s="24" t="s">
        <v>399</v>
      </c>
      <c r="G402" s="122">
        <f>IF(VLOOKUP(Tabela2[[#This Row],[SKU]],[10]Volume!$A:$E,5,0)&lt;0,0,VLOOKUP(Tabela2[[#This Row],[SKU]],[10]Volume!$A:$E,5,0))</f>
        <v>3343.5636363636363</v>
      </c>
      <c r="H402" s="24" t="s">
        <v>46</v>
      </c>
      <c r="I402" s="24" t="s">
        <v>47</v>
      </c>
      <c r="J402" s="24" t="s">
        <v>48</v>
      </c>
      <c r="K402" s="24" t="s">
        <v>49</v>
      </c>
      <c r="L402" s="24" t="s">
        <v>400</v>
      </c>
      <c r="M402" s="24" t="s">
        <v>66</v>
      </c>
      <c r="N402" s="24" t="s">
        <v>52</v>
      </c>
      <c r="O402" s="48">
        <v>43018</v>
      </c>
      <c r="P402" s="24" t="s">
        <v>53</v>
      </c>
      <c r="Q402" s="24"/>
      <c r="R402" s="28" t="s">
        <v>6</v>
      </c>
      <c r="S402" s="24" t="s">
        <v>44</v>
      </c>
      <c r="T402" s="24" t="s">
        <v>44</v>
      </c>
      <c r="U402" s="24">
        <v>41115809</v>
      </c>
      <c r="V402" s="40" t="s">
        <v>7000</v>
      </c>
      <c r="W402" s="24" t="s">
        <v>329</v>
      </c>
      <c r="X402" s="24">
        <v>2710193200</v>
      </c>
      <c r="Y402" s="14" t="s">
        <v>70</v>
      </c>
      <c r="Z402" s="24" t="str">
        <f t="shared" si="89"/>
        <v>001G3785</v>
      </c>
      <c r="AA402" s="24" t="str">
        <f t="shared" si="90"/>
        <v>002VID</v>
      </c>
      <c r="AB402" s="24" t="str">
        <f t="shared" si="91"/>
        <v>A309</v>
      </c>
      <c r="AC402" s="24" t="s">
        <v>1209</v>
      </c>
      <c r="AD402" s="24" t="s">
        <v>400</v>
      </c>
      <c r="AE402" s="24" t="s">
        <v>1203</v>
      </c>
      <c r="AF402" s="24" t="s">
        <v>369</v>
      </c>
      <c r="AG402" s="24" t="s">
        <v>78</v>
      </c>
      <c r="AH402" s="24" t="str">
        <f t="shared" si="94"/>
        <v>SPIRAX S3 T GRANEL</v>
      </c>
      <c r="AI402" s="24" t="s">
        <v>3016</v>
      </c>
      <c r="AJ402" s="24" t="s">
        <v>6536</v>
      </c>
      <c r="AK402" s="24" t="s">
        <v>3016</v>
      </c>
    </row>
    <row r="403" spans="2:37" s="14" customFormat="1" ht="13" hidden="1" x14ac:dyDescent="0.35">
      <c r="B403" s="24">
        <v>41085855</v>
      </c>
      <c r="C403" s="24" t="str">
        <f t="shared" si="93"/>
        <v>855</v>
      </c>
      <c r="D403" s="24" t="s">
        <v>1210</v>
      </c>
      <c r="E403" s="106">
        <v>44523801</v>
      </c>
      <c r="F403" s="24" t="s">
        <v>399</v>
      </c>
      <c r="G403" s="122">
        <f>IF(VLOOKUP(Tabela2[[#This Row],[SKU]],[10]Volume!$A:$E,5,0)&lt;0,0,VLOOKUP(Tabela2[[#This Row],[SKU]],[10]Volume!$A:$E,5,0))</f>
        <v>0</v>
      </c>
      <c r="H403" s="24" t="s">
        <v>46</v>
      </c>
      <c r="I403" s="24" t="s">
        <v>163</v>
      </c>
      <c r="J403" s="24" t="s">
        <v>164</v>
      </c>
      <c r="K403" s="24" t="s">
        <v>49</v>
      </c>
      <c r="L403" s="24" t="s">
        <v>400</v>
      </c>
      <c r="M403" s="24" t="s">
        <v>66</v>
      </c>
      <c r="N403" s="24" t="s">
        <v>52</v>
      </c>
      <c r="O403" s="48">
        <v>43018</v>
      </c>
      <c r="P403" s="24" t="s">
        <v>53</v>
      </c>
      <c r="Q403" s="24"/>
      <c r="R403" s="26" t="s">
        <v>1</v>
      </c>
      <c r="S403" s="24" t="s">
        <v>132</v>
      </c>
      <c r="T403" s="24" t="s">
        <v>132</v>
      </c>
      <c r="U403" s="24" t="s">
        <v>44</v>
      </c>
      <c r="V403" s="40" t="s">
        <v>44</v>
      </c>
      <c r="W403" s="24" t="s">
        <v>55</v>
      </c>
      <c r="X403" s="24">
        <v>2710193200</v>
      </c>
      <c r="Y403" s="14" t="s">
        <v>70</v>
      </c>
      <c r="Z403" s="24" t="str">
        <f t="shared" si="89"/>
        <v>001G3785</v>
      </c>
      <c r="AA403" s="24" t="str">
        <f t="shared" si="90"/>
        <v>002VWL</v>
      </c>
      <c r="AB403" s="24" t="str">
        <f t="shared" si="91"/>
        <v>A309</v>
      </c>
      <c r="AC403" s="24" t="s">
        <v>1211</v>
      </c>
      <c r="AD403" s="24" t="s">
        <v>400</v>
      </c>
      <c r="AE403" s="24" t="s">
        <v>1203</v>
      </c>
      <c r="AF403" s="24" t="s">
        <v>369</v>
      </c>
      <c r="AG403" s="24" t="s">
        <v>78</v>
      </c>
      <c r="AH403" s="24" t="str">
        <f t="shared" si="94"/>
        <v>SPIRAX S3 T GRANEL</v>
      </c>
      <c r="AI403" s="24" t="s">
        <v>3016</v>
      </c>
      <c r="AJ403" s="24" t="s">
        <v>6536</v>
      </c>
      <c r="AK403" s="24" t="s">
        <v>3016</v>
      </c>
    </row>
    <row r="404" spans="2:37" s="14" customFormat="1" ht="13" hidden="1" x14ac:dyDescent="0.35">
      <c r="B404" s="24">
        <v>43087809</v>
      </c>
      <c r="C404" s="24" t="str">
        <f t="shared" si="93"/>
        <v>809</v>
      </c>
      <c r="D404" s="24" t="s">
        <v>1212</v>
      </c>
      <c r="E404" s="106">
        <v>43582801</v>
      </c>
      <c r="F404" s="24" t="s">
        <v>1213</v>
      </c>
      <c r="G404" s="122">
        <f>IF(VLOOKUP(Tabela2[[#This Row],[SKU]],[10]Volume!$A:$E,5,0)&lt;0,0,VLOOKUP(Tabela2[[#This Row],[SKU]],[10]Volume!$A:$E,5,0))</f>
        <v>19225.49090909091</v>
      </c>
      <c r="H404" s="24" t="s">
        <v>46</v>
      </c>
      <c r="I404" s="24" t="s">
        <v>47</v>
      </c>
      <c r="J404" s="24" t="s">
        <v>48</v>
      </c>
      <c r="K404" s="24" t="s">
        <v>49</v>
      </c>
      <c r="L404" s="24" t="s">
        <v>400</v>
      </c>
      <c r="M404" s="24" t="s">
        <v>66</v>
      </c>
      <c r="N404" s="24" t="s">
        <v>52</v>
      </c>
      <c r="O404" s="48">
        <v>43651</v>
      </c>
      <c r="P404" s="24" t="s">
        <v>53</v>
      </c>
      <c r="Q404" s="24"/>
      <c r="R404" s="26" t="s">
        <v>1</v>
      </c>
      <c r="S404" s="24" t="s">
        <v>132</v>
      </c>
      <c r="T404" s="24" t="s">
        <v>132</v>
      </c>
      <c r="U404" s="24" t="s">
        <v>44</v>
      </c>
      <c r="V404" s="40" t="s">
        <v>44</v>
      </c>
      <c r="W404" s="24" t="s">
        <v>55</v>
      </c>
      <c r="X404" s="24">
        <v>2710193200</v>
      </c>
      <c r="Y404" s="14" t="s">
        <v>70</v>
      </c>
      <c r="Z404" s="24" t="str">
        <f t="shared" si="89"/>
        <v>001G3787</v>
      </c>
      <c r="AA404" s="24" t="str">
        <f t="shared" si="90"/>
        <v>002VID</v>
      </c>
      <c r="AB404" s="24" t="str">
        <f t="shared" si="91"/>
        <v>A309</v>
      </c>
      <c r="AC404" s="24" t="s">
        <v>1214</v>
      </c>
      <c r="AD404" s="24" t="s">
        <v>400</v>
      </c>
      <c r="AE404" s="24" t="s">
        <v>1215</v>
      </c>
      <c r="AF404" s="24" t="s">
        <v>369</v>
      </c>
      <c r="AG404" s="24" t="s">
        <v>78</v>
      </c>
      <c r="AH404" s="24" t="str">
        <f t="shared" si="94"/>
        <v>SPIRAX S2 A 90 GRANEL</v>
      </c>
      <c r="AI404" s="24" t="s">
        <v>3016</v>
      </c>
      <c r="AJ404" s="24" t="s">
        <v>1215</v>
      </c>
      <c r="AK404" s="24" t="s">
        <v>3016</v>
      </c>
    </row>
    <row r="405" spans="2:37" s="14" customFormat="1" ht="13" hidden="1" x14ac:dyDescent="0.35">
      <c r="B405" s="24">
        <v>43087855</v>
      </c>
      <c r="C405" s="24" t="str">
        <f t="shared" si="93"/>
        <v>855</v>
      </c>
      <c r="D405" s="24" t="s">
        <v>1216</v>
      </c>
      <c r="E405" s="106">
        <v>43582801</v>
      </c>
      <c r="F405" s="24" t="s">
        <v>1213</v>
      </c>
      <c r="G405" s="122">
        <f>IF(VLOOKUP(Tabela2[[#This Row],[SKU]],[10]Volume!$A:$E,5,0)&lt;0,0,VLOOKUP(Tabela2[[#This Row],[SKU]],[10]Volume!$A:$E,5,0))</f>
        <v>0</v>
      </c>
      <c r="H405" s="24" t="s">
        <v>46</v>
      </c>
      <c r="I405" s="24" t="s">
        <v>163</v>
      </c>
      <c r="J405" s="24" t="s">
        <v>164</v>
      </c>
      <c r="K405" s="24" t="s">
        <v>49</v>
      </c>
      <c r="L405" s="24" t="s">
        <v>400</v>
      </c>
      <c r="M405" s="24" t="s">
        <v>66</v>
      </c>
      <c r="N405" s="24" t="s">
        <v>52</v>
      </c>
      <c r="O405" s="48">
        <v>43651</v>
      </c>
      <c r="P405" s="24" t="s">
        <v>53</v>
      </c>
      <c r="Q405" s="24"/>
      <c r="R405" s="26" t="s">
        <v>1</v>
      </c>
      <c r="S405" s="24" t="s">
        <v>132</v>
      </c>
      <c r="T405" s="24" t="s">
        <v>132</v>
      </c>
      <c r="U405" s="24" t="s">
        <v>44</v>
      </c>
      <c r="V405" s="40" t="s">
        <v>44</v>
      </c>
      <c r="W405" s="24" t="s">
        <v>55</v>
      </c>
      <c r="X405" s="24">
        <v>2710193200</v>
      </c>
      <c r="Y405" s="14" t="s">
        <v>70</v>
      </c>
      <c r="Z405" s="24" t="str">
        <f t="shared" si="89"/>
        <v>001G3787</v>
      </c>
      <c r="AA405" s="24" t="str">
        <f t="shared" si="90"/>
        <v>002VWL</v>
      </c>
      <c r="AB405" s="24" t="str">
        <f t="shared" si="91"/>
        <v>A309</v>
      </c>
      <c r="AC405" s="24" t="s">
        <v>1217</v>
      </c>
      <c r="AD405" s="24" t="s">
        <v>400</v>
      </c>
      <c r="AE405" s="24" t="s">
        <v>1215</v>
      </c>
      <c r="AF405" s="24" t="s">
        <v>369</v>
      </c>
      <c r="AG405" s="24" t="s">
        <v>78</v>
      </c>
      <c r="AH405" s="24" t="str">
        <f t="shared" si="94"/>
        <v>SPIRAX S2 A 90 GRANEL</v>
      </c>
      <c r="AI405" s="24" t="s">
        <v>3016</v>
      </c>
      <c r="AJ405" s="24" t="s">
        <v>1215</v>
      </c>
      <c r="AK405" s="24" t="s">
        <v>3016</v>
      </c>
    </row>
    <row r="406" spans="2:37" s="14" customFormat="1" ht="13" hidden="1" x14ac:dyDescent="0.35">
      <c r="B406" s="24">
        <v>43088809</v>
      </c>
      <c r="C406" s="24" t="str">
        <f t="shared" si="93"/>
        <v>809</v>
      </c>
      <c r="D406" s="24" t="s">
        <v>1218</v>
      </c>
      <c r="E406" s="106">
        <v>43060801</v>
      </c>
      <c r="F406" s="24" t="s">
        <v>419</v>
      </c>
      <c r="G406" s="122">
        <f>IF(VLOOKUP(Tabela2[[#This Row],[SKU]],[10]Volume!$A:$E,5,0)&lt;0,0,VLOOKUP(Tabela2[[#This Row],[SKU]],[10]Volume!$A:$E,5,0))</f>
        <v>7731.9909090909086</v>
      </c>
      <c r="H406" s="24" t="s">
        <v>46</v>
      </c>
      <c r="I406" s="24" t="s">
        <v>47</v>
      </c>
      <c r="J406" s="24" t="s">
        <v>48</v>
      </c>
      <c r="K406" s="24" t="s">
        <v>49</v>
      </c>
      <c r="L406" s="24" t="s">
        <v>400</v>
      </c>
      <c r="M406" s="24" t="s">
        <v>66</v>
      </c>
      <c r="N406" s="24" t="s">
        <v>52</v>
      </c>
      <c r="O406" s="48">
        <v>43417</v>
      </c>
      <c r="P406" s="24" t="s">
        <v>53</v>
      </c>
      <c r="Q406" s="24"/>
      <c r="R406" s="26" t="s">
        <v>1</v>
      </c>
      <c r="S406" s="24" t="s">
        <v>44</v>
      </c>
      <c r="T406" s="24" t="s">
        <v>44</v>
      </c>
      <c r="U406" s="24">
        <v>41114809</v>
      </c>
      <c r="V406" s="40" t="s">
        <v>6998</v>
      </c>
      <c r="W406" s="24" t="s">
        <v>55</v>
      </c>
      <c r="X406" s="24">
        <v>2710193200</v>
      </c>
      <c r="Y406" s="14" t="s">
        <v>70</v>
      </c>
      <c r="Z406" s="24" t="str">
        <f t="shared" si="89"/>
        <v>001G3788</v>
      </c>
      <c r="AA406" s="24" t="str">
        <f t="shared" si="90"/>
        <v>002VID</v>
      </c>
      <c r="AB406" s="24" t="str">
        <f t="shared" si="91"/>
        <v>A309</v>
      </c>
      <c r="AC406" s="24" t="s">
        <v>1219</v>
      </c>
      <c r="AD406" s="24" t="s">
        <v>400</v>
      </c>
      <c r="AE406" s="24" t="s">
        <v>1215</v>
      </c>
      <c r="AF406" s="24" t="s">
        <v>369</v>
      </c>
      <c r="AG406" s="24" t="s">
        <v>78</v>
      </c>
      <c r="AH406" s="24" t="str">
        <f t="shared" si="94"/>
        <v>SPIRAX S3 AX 80W90 GRANEL</v>
      </c>
      <c r="AI406" s="24" t="s">
        <v>3016</v>
      </c>
      <c r="AJ406" s="24" t="s">
        <v>6537</v>
      </c>
      <c r="AK406" s="24" t="s">
        <v>3016</v>
      </c>
    </row>
    <row r="407" spans="2:37" s="14" customFormat="1" ht="13" hidden="1" x14ac:dyDescent="0.35">
      <c r="B407" s="24">
        <v>43088855</v>
      </c>
      <c r="C407" s="24" t="str">
        <f t="shared" si="93"/>
        <v>855</v>
      </c>
      <c r="D407" s="24" t="s">
        <v>1220</v>
      </c>
      <c r="E407" s="106">
        <v>43060801</v>
      </c>
      <c r="F407" s="24" t="s">
        <v>419</v>
      </c>
      <c r="G407" s="122">
        <f>IF(VLOOKUP(Tabela2[[#This Row],[SKU]],[10]Volume!$A:$E,5,0)&lt;0,0,VLOOKUP(Tabela2[[#This Row],[SKU]],[10]Volume!$A:$E,5,0))</f>
        <v>8447.2868217054256</v>
      </c>
      <c r="H407" s="24" t="s">
        <v>46</v>
      </c>
      <c r="I407" s="24" t="s">
        <v>163</v>
      </c>
      <c r="J407" s="24" t="s">
        <v>164</v>
      </c>
      <c r="K407" s="24" t="s">
        <v>49</v>
      </c>
      <c r="L407" s="24" t="s">
        <v>400</v>
      </c>
      <c r="M407" s="24" t="s">
        <v>66</v>
      </c>
      <c r="N407" s="24" t="s">
        <v>52</v>
      </c>
      <c r="O407" s="48">
        <v>43651</v>
      </c>
      <c r="P407" s="24" t="s">
        <v>53</v>
      </c>
      <c r="Q407" s="24"/>
      <c r="R407" s="26" t="s">
        <v>1</v>
      </c>
      <c r="S407" s="24" t="s">
        <v>132</v>
      </c>
      <c r="T407" s="24" t="s">
        <v>132</v>
      </c>
      <c r="U407" s="24" t="s">
        <v>44</v>
      </c>
      <c r="V407" s="40" t="s">
        <v>44</v>
      </c>
      <c r="W407" s="24" t="s">
        <v>55</v>
      </c>
      <c r="X407" s="24">
        <v>2710193200</v>
      </c>
      <c r="Y407" s="14" t="s">
        <v>70</v>
      </c>
      <c r="Z407" s="24" t="str">
        <f t="shared" si="89"/>
        <v>001G3788</v>
      </c>
      <c r="AA407" s="24" t="str">
        <f t="shared" si="90"/>
        <v>002VWL</v>
      </c>
      <c r="AB407" s="24" t="str">
        <f t="shared" si="91"/>
        <v>A309</v>
      </c>
      <c r="AC407" s="24" t="s">
        <v>1221</v>
      </c>
      <c r="AD407" s="24" t="s">
        <v>400</v>
      </c>
      <c r="AE407" s="24" t="s">
        <v>1215</v>
      </c>
      <c r="AF407" s="24" t="s">
        <v>369</v>
      </c>
      <c r="AG407" s="24" t="s">
        <v>78</v>
      </c>
      <c r="AH407" s="24" t="str">
        <f t="shared" si="94"/>
        <v>SPIRAX S3 AX 80W90 GRANEL</v>
      </c>
      <c r="AI407" s="24" t="s">
        <v>3016</v>
      </c>
      <c r="AJ407" s="24" t="s">
        <v>6537</v>
      </c>
      <c r="AK407" s="24" t="s">
        <v>3016</v>
      </c>
    </row>
    <row r="408" spans="2:37" s="14" customFormat="1" ht="13" hidden="1" x14ac:dyDescent="0.35">
      <c r="B408" s="24">
        <v>43087967</v>
      </c>
      <c r="C408" s="24" t="str">
        <f t="shared" si="93"/>
        <v>967</v>
      </c>
      <c r="D408" s="24" t="s">
        <v>5349</v>
      </c>
      <c r="E408" s="106">
        <v>43582801</v>
      </c>
      <c r="F408" s="24" t="s">
        <v>1213</v>
      </c>
      <c r="G408" s="122">
        <f>IF(VLOOKUP(Tabela2[[#This Row],[SKU]],[10]Volume!$A:$E,5,0)&lt;0,0,VLOOKUP(Tabela2[[#This Row],[SKU]],[10]Volume!$A:$E,5,0))</f>
        <v>4000</v>
      </c>
      <c r="H408" s="24" t="s">
        <v>46</v>
      </c>
      <c r="I408" s="24" t="s">
        <v>151</v>
      </c>
      <c r="J408" s="24" t="s">
        <v>86</v>
      </c>
      <c r="K408" s="24" t="s">
        <v>49</v>
      </c>
      <c r="L408" s="24" t="s">
        <v>400</v>
      </c>
      <c r="M408" s="24" t="s">
        <v>66</v>
      </c>
      <c r="N408" s="24" t="s">
        <v>52</v>
      </c>
      <c r="O408" s="48">
        <v>43417</v>
      </c>
      <c r="P408" s="24" t="s">
        <v>53</v>
      </c>
      <c r="Q408" s="24"/>
      <c r="R408" s="28" t="s">
        <v>6</v>
      </c>
      <c r="S408" s="24" t="s">
        <v>44</v>
      </c>
      <c r="T408" s="24" t="s">
        <v>44</v>
      </c>
      <c r="U408" s="24" t="s">
        <v>44</v>
      </c>
      <c r="V408" s="24" t="s">
        <v>44</v>
      </c>
      <c r="W408" s="24" t="s">
        <v>55</v>
      </c>
      <c r="X408" s="24">
        <v>2710193200</v>
      </c>
      <c r="Y408" s="14" t="s">
        <v>83</v>
      </c>
      <c r="Z408" s="24" t="s">
        <v>5350</v>
      </c>
      <c r="AA408" s="24" t="s">
        <v>87</v>
      </c>
      <c r="AB408" s="24" t="s">
        <v>88</v>
      </c>
      <c r="AC408" s="24" t="s">
        <v>5351</v>
      </c>
      <c r="AD408" s="24" t="s">
        <v>400</v>
      </c>
      <c r="AE408" s="24" t="s">
        <v>1215</v>
      </c>
      <c r="AF408" s="24" t="s">
        <v>369</v>
      </c>
      <c r="AG408" s="24" t="s">
        <v>78</v>
      </c>
      <c r="AH408" s="24"/>
      <c r="AI408" s="24" t="s">
        <v>3016</v>
      </c>
      <c r="AJ408" s="24" t="s">
        <v>1215</v>
      </c>
      <c r="AK408" s="24" t="s">
        <v>3016</v>
      </c>
    </row>
    <row r="409" spans="2:37" s="14" customFormat="1" ht="13" hidden="1" x14ac:dyDescent="0.35">
      <c r="B409" s="24">
        <v>41099907</v>
      </c>
      <c r="C409" s="24" t="str">
        <f t="shared" si="93"/>
        <v>907</v>
      </c>
      <c r="D409" s="24" t="s">
        <v>1222</v>
      </c>
      <c r="E409" s="106">
        <v>49757801</v>
      </c>
      <c r="F409" s="24" t="s">
        <v>1223</v>
      </c>
      <c r="G409" s="122">
        <f>IF(VLOOKUP(Tabela2[[#This Row],[SKU]],[10]Volume!$A:$E,5,0)&lt;0,0,VLOOKUP(Tabela2[[#This Row],[SKU]],[10]Volume!$A:$E,5,0))</f>
        <v>1958.8888888888889</v>
      </c>
      <c r="H409" s="24" t="s">
        <v>46</v>
      </c>
      <c r="I409" s="24" t="s">
        <v>999</v>
      </c>
      <c r="J409" s="24" t="s">
        <v>364</v>
      </c>
      <c r="K409" s="24" t="s">
        <v>49</v>
      </c>
      <c r="L409" s="24" t="s">
        <v>400</v>
      </c>
      <c r="M409" s="24" t="s">
        <v>66</v>
      </c>
      <c r="N409" s="24" t="s">
        <v>52</v>
      </c>
      <c r="O409" s="48">
        <v>43669</v>
      </c>
      <c r="P409" s="24" t="s">
        <v>53</v>
      </c>
      <c r="Q409" s="24"/>
      <c r="R409" s="28" t="s">
        <v>6</v>
      </c>
      <c r="S409" s="24" t="s">
        <v>44</v>
      </c>
      <c r="T409" s="24" t="s">
        <v>44</v>
      </c>
      <c r="U409" s="24">
        <v>41099905</v>
      </c>
      <c r="V409" s="40" t="s">
        <v>1224</v>
      </c>
      <c r="W409" s="24" t="s">
        <v>329</v>
      </c>
      <c r="X409" s="24">
        <v>2710193200</v>
      </c>
      <c r="Y409" s="14" t="s">
        <v>70</v>
      </c>
      <c r="Z409" s="24" t="str">
        <f t="shared" ref="Z409:Z436" si="95">LEFT(AC409,8)</f>
        <v>001G3777</v>
      </c>
      <c r="AA409" s="24" t="str">
        <f t="shared" ref="AA409:AA436" si="96">LEFT(RIGHT(AC409,10),6)</f>
        <v>002W2K</v>
      </c>
      <c r="AB409" s="24" t="str">
        <f t="shared" ref="AB409:AB436" si="97">RIGHT(AC409,4)</f>
        <v>A309</v>
      </c>
      <c r="AC409" s="24" t="s">
        <v>1225</v>
      </c>
      <c r="AD409" s="24" t="s">
        <v>400</v>
      </c>
      <c r="AE409" s="24" t="s">
        <v>1226</v>
      </c>
      <c r="AF409" s="24" t="s">
        <v>369</v>
      </c>
      <c r="AG409" s="24" t="s">
        <v>78</v>
      </c>
      <c r="AH409" s="24" t="str">
        <f>F409</f>
        <v>WBF 100 NOVO GRANEL</v>
      </c>
      <c r="AI409" s="24" t="s">
        <v>3016</v>
      </c>
      <c r="AJ409" s="24" t="s">
        <v>6538</v>
      </c>
      <c r="AK409" s="24" t="s">
        <v>3016</v>
      </c>
    </row>
    <row r="410" spans="2:37" s="14" customFormat="1" ht="13" hidden="1" x14ac:dyDescent="0.35">
      <c r="B410" s="24">
        <v>41099905</v>
      </c>
      <c r="C410" s="24" t="str">
        <f t="shared" si="93"/>
        <v>905</v>
      </c>
      <c r="D410" s="24" t="s">
        <v>1227</v>
      </c>
      <c r="E410" s="106">
        <v>49757801</v>
      </c>
      <c r="F410" s="24" t="s">
        <v>1223</v>
      </c>
      <c r="G410" s="122">
        <f>IF(VLOOKUP(Tabela2[[#This Row],[SKU]],[10]Volume!$A:$E,5,0)&lt;0,0,VLOOKUP(Tabela2[[#This Row],[SKU]],[10]Volume!$A:$E,5,0))</f>
        <v>0</v>
      </c>
      <c r="H410" s="24" t="s">
        <v>46</v>
      </c>
      <c r="I410" s="24" t="s">
        <v>735</v>
      </c>
      <c r="J410" s="24" t="s">
        <v>63</v>
      </c>
      <c r="K410" s="24" t="s">
        <v>49</v>
      </c>
      <c r="L410" s="24" t="s">
        <v>400</v>
      </c>
      <c r="M410" s="24" t="s">
        <v>66</v>
      </c>
      <c r="N410" s="24" t="s">
        <v>52</v>
      </c>
      <c r="O410" s="48" t="s">
        <v>604</v>
      </c>
      <c r="P410" s="24" t="s">
        <v>53</v>
      </c>
      <c r="Q410" s="24"/>
      <c r="R410" s="108" t="s">
        <v>3</v>
      </c>
      <c r="S410" s="24" t="s">
        <v>54</v>
      </c>
      <c r="T410" s="24" t="s">
        <v>54</v>
      </c>
      <c r="U410" s="24" t="s">
        <v>44</v>
      </c>
      <c r="V410" s="40" t="s">
        <v>44</v>
      </c>
      <c r="W410" s="24" t="s">
        <v>55</v>
      </c>
      <c r="X410" s="24">
        <v>2710193200</v>
      </c>
      <c r="Y410" s="14" t="s">
        <v>70</v>
      </c>
      <c r="Z410" s="24" t="str">
        <f t="shared" si="95"/>
        <v>001G3787</v>
      </c>
      <c r="AA410" s="24" t="str">
        <f t="shared" si="96"/>
        <v>002W20</v>
      </c>
      <c r="AB410" s="24" t="str">
        <f t="shared" si="97"/>
        <v>A1SO</v>
      </c>
      <c r="AC410" s="24" t="s">
        <v>1228</v>
      </c>
      <c r="AD410" s="24" t="s">
        <v>400</v>
      </c>
      <c r="AE410" s="24" t="s">
        <v>1226</v>
      </c>
      <c r="AF410" s="24" t="s">
        <v>369</v>
      </c>
      <c r="AG410" s="24" t="s">
        <v>78</v>
      </c>
      <c r="AH410" s="24" t="str">
        <f>F410</f>
        <v>WBF 100 NOVO GRANEL</v>
      </c>
      <c r="AI410" s="24" t="s">
        <v>3016</v>
      </c>
      <c r="AJ410" s="24" t="s">
        <v>1226</v>
      </c>
      <c r="AK410" s="24" t="s">
        <v>3016</v>
      </c>
    </row>
    <row r="411" spans="2:37" s="14" customFormat="1" ht="12.75" hidden="1" customHeight="1" x14ac:dyDescent="0.35">
      <c r="B411" s="24">
        <v>41099829</v>
      </c>
      <c r="C411" s="24" t="str">
        <f t="shared" si="93"/>
        <v>829</v>
      </c>
      <c r="D411" s="24" t="s">
        <v>6921</v>
      </c>
      <c r="E411" s="106">
        <v>49757801</v>
      </c>
      <c r="F411" s="24" t="s">
        <v>1223</v>
      </c>
      <c r="G411" s="122">
        <f>IF(VLOOKUP(Tabela2[[#This Row],[SKU]],[10]Volume!$A:$E,5,0)&lt;0,0,VLOOKUP(Tabela2[[#This Row],[SKU]],[10]Volume!$A:$E,5,0))</f>
        <v>0</v>
      </c>
      <c r="H411" s="24" t="s">
        <v>46</v>
      </c>
      <c r="I411" s="24" t="s">
        <v>6939</v>
      </c>
      <c r="J411" s="24" t="s">
        <v>3046</v>
      </c>
      <c r="K411" s="24" t="s">
        <v>49</v>
      </c>
      <c r="L411" s="24" t="s">
        <v>400</v>
      </c>
      <c r="M411" s="24" t="s">
        <v>66</v>
      </c>
      <c r="N411" s="24" t="s">
        <v>52</v>
      </c>
      <c r="O411" s="48"/>
      <c r="P411" s="24" t="s">
        <v>53</v>
      </c>
      <c r="Q411" s="25"/>
      <c r="R411" s="108" t="s">
        <v>3</v>
      </c>
      <c r="S411" s="24"/>
      <c r="T411" s="24"/>
      <c r="U411" s="24">
        <v>41099905</v>
      </c>
      <c r="V411" s="24" t="s">
        <v>1227</v>
      </c>
      <c r="W411" s="24" t="s">
        <v>329</v>
      </c>
      <c r="X411" s="24">
        <v>2710193200</v>
      </c>
      <c r="Y411" s="14" t="s">
        <v>70</v>
      </c>
      <c r="Z411" s="24" t="str">
        <f t="shared" si="95"/>
        <v>001G3787</v>
      </c>
      <c r="AA411" s="24" t="str">
        <f t="shared" si="96"/>
        <v>002W20</v>
      </c>
      <c r="AB411" s="24" t="str">
        <f t="shared" si="97"/>
        <v>A1SO</v>
      </c>
      <c r="AC411" s="24" t="s">
        <v>1228</v>
      </c>
      <c r="AD411" s="24" t="s">
        <v>400</v>
      </c>
      <c r="AE411" s="24" t="s">
        <v>1226</v>
      </c>
      <c r="AF411" s="24" t="s">
        <v>369</v>
      </c>
      <c r="AG411" s="24" t="s">
        <v>78</v>
      </c>
      <c r="AH411" s="94"/>
      <c r="AI411" s="24" t="s">
        <v>3016</v>
      </c>
      <c r="AJ411" s="24" t="s">
        <v>1226</v>
      </c>
      <c r="AK411" s="24" t="s">
        <v>3016</v>
      </c>
    </row>
    <row r="412" spans="2:37" s="14" customFormat="1" ht="13" hidden="1" x14ac:dyDescent="0.35">
      <c r="B412" s="24">
        <v>41099855</v>
      </c>
      <c r="C412" s="24" t="str">
        <f t="shared" si="93"/>
        <v>855</v>
      </c>
      <c r="D412" s="24" t="s">
        <v>1229</v>
      </c>
      <c r="E412" s="106">
        <v>49757801</v>
      </c>
      <c r="F412" s="24" t="s">
        <v>1223</v>
      </c>
      <c r="G412" s="122">
        <f>IF(VLOOKUP(Tabela2[[#This Row],[SKU]],[10]Volume!$A:$E,5,0)&lt;0,0,VLOOKUP(Tabela2[[#This Row],[SKU]],[10]Volume!$A:$E,5,0))</f>
        <v>10772.77519379845</v>
      </c>
      <c r="H412" s="24" t="s">
        <v>46</v>
      </c>
      <c r="I412" s="24" t="s">
        <v>163</v>
      </c>
      <c r="J412" s="24" t="s">
        <v>164</v>
      </c>
      <c r="K412" s="24" t="s">
        <v>49</v>
      </c>
      <c r="L412" s="24" t="s">
        <v>400</v>
      </c>
      <c r="M412" s="24" t="s">
        <v>66</v>
      </c>
      <c r="N412" s="24" t="s">
        <v>52</v>
      </c>
      <c r="O412" s="48">
        <v>43669</v>
      </c>
      <c r="P412" s="24" t="s">
        <v>53</v>
      </c>
      <c r="Q412" s="24"/>
      <c r="R412" s="26" t="s">
        <v>1</v>
      </c>
      <c r="S412" s="24" t="s">
        <v>132</v>
      </c>
      <c r="T412" s="24" t="s">
        <v>132</v>
      </c>
      <c r="U412" s="24" t="s">
        <v>44</v>
      </c>
      <c r="V412" s="40" t="s">
        <v>44</v>
      </c>
      <c r="W412" s="24" t="s">
        <v>55</v>
      </c>
      <c r="X412" s="24">
        <v>2710193200</v>
      </c>
      <c r="Y412" s="14" t="s">
        <v>70</v>
      </c>
      <c r="Z412" s="24" t="str">
        <f t="shared" si="95"/>
        <v>001G3777</v>
      </c>
      <c r="AA412" s="24" t="str">
        <f t="shared" si="96"/>
        <v>002VWL</v>
      </c>
      <c r="AB412" s="24" t="str">
        <f t="shared" si="97"/>
        <v>A309</v>
      </c>
      <c r="AC412" s="24" t="s">
        <v>1230</v>
      </c>
      <c r="AD412" s="24" t="s">
        <v>400</v>
      </c>
      <c r="AE412" s="24" t="s">
        <v>1226</v>
      </c>
      <c r="AF412" s="24" t="s">
        <v>369</v>
      </c>
      <c r="AG412" s="24" t="s">
        <v>78</v>
      </c>
      <c r="AH412" s="24" t="str">
        <f t="shared" ref="AH412:AH419" si="98">F412</f>
        <v>WBF 100 NOVO GRANEL</v>
      </c>
      <c r="AI412" s="24" t="s">
        <v>3016</v>
      </c>
      <c r="AJ412" s="24" t="s">
        <v>6538</v>
      </c>
      <c r="AK412" s="24" t="s">
        <v>3016</v>
      </c>
    </row>
    <row r="413" spans="2:37" s="14" customFormat="1" ht="13" hidden="1" x14ac:dyDescent="0.35">
      <c r="B413" s="24">
        <v>41099967</v>
      </c>
      <c r="C413" s="24" t="str">
        <f t="shared" si="93"/>
        <v>967</v>
      </c>
      <c r="D413" s="24" t="s">
        <v>1231</v>
      </c>
      <c r="E413" s="106">
        <v>49757801</v>
      </c>
      <c r="F413" s="24" t="s">
        <v>1223</v>
      </c>
      <c r="G413" s="122">
        <f>IF(VLOOKUP(Tabela2[[#This Row],[SKU]],[10]Volume!$A:$E,5,0)&lt;0,0,VLOOKUP(Tabela2[[#This Row],[SKU]],[10]Volume!$A:$E,5,0))</f>
        <v>13000</v>
      </c>
      <c r="H413" s="24" t="s">
        <v>46</v>
      </c>
      <c r="I413" s="24" t="s">
        <v>151</v>
      </c>
      <c r="J413" s="24" t="s">
        <v>86</v>
      </c>
      <c r="K413" s="24" t="s">
        <v>49</v>
      </c>
      <c r="L413" s="24" t="s">
        <v>400</v>
      </c>
      <c r="M413" s="24" t="s">
        <v>66</v>
      </c>
      <c r="N413" s="24" t="s">
        <v>52</v>
      </c>
      <c r="O413" s="48">
        <v>43669</v>
      </c>
      <c r="P413" s="24" t="s">
        <v>53</v>
      </c>
      <c r="Q413" s="24"/>
      <c r="R413" s="26" t="s">
        <v>1</v>
      </c>
      <c r="S413" s="24" t="s">
        <v>132</v>
      </c>
      <c r="T413" s="24" t="s">
        <v>132</v>
      </c>
      <c r="U413" s="24" t="s">
        <v>44</v>
      </c>
      <c r="V413" s="40" t="s">
        <v>44</v>
      </c>
      <c r="W413" s="24" t="s">
        <v>55</v>
      </c>
      <c r="X413" s="24">
        <v>2710193200</v>
      </c>
      <c r="Y413" s="14" t="s">
        <v>70</v>
      </c>
      <c r="Z413" s="24" t="str">
        <f t="shared" si="95"/>
        <v>001G3777</v>
      </c>
      <c r="AA413" s="24" t="str">
        <f t="shared" si="96"/>
        <v>002VJW</v>
      </c>
      <c r="AB413" s="24" t="str">
        <f t="shared" si="97"/>
        <v>A309</v>
      </c>
      <c r="AC413" s="24" t="s">
        <v>1232</v>
      </c>
      <c r="AD413" s="24" t="s">
        <v>400</v>
      </c>
      <c r="AE413" s="24" t="s">
        <v>1226</v>
      </c>
      <c r="AF413" s="24" t="s">
        <v>369</v>
      </c>
      <c r="AG413" s="24" t="s">
        <v>78</v>
      </c>
      <c r="AH413" s="24" t="str">
        <f t="shared" si="98"/>
        <v>WBF 100 NOVO GRANEL</v>
      </c>
      <c r="AI413" s="24" t="s">
        <v>3016</v>
      </c>
      <c r="AJ413" s="24" t="s">
        <v>6538</v>
      </c>
      <c r="AK413" s="24" t="s">
        <v>3016</v>
      </c>
    </row>
    <row r="414" spans="2:37" s="14" customFormat="1" ht="13" hidden="1" x14ac:dyDescent="0.35">
      <c r="B414" s="24">
        <v>41099809</v>
      </c>
      <c r="C414" s="24" t="str">
        <f t="shared" si="93"/>
        <v>809</v>
      </c>
      <c r="D414" s="24" t="s">
        <v>1233</v>
      </c>
      <c r="E414" s="106">
        <v>49757801</v>
      </c>
      <c r="F414" s="24" t="s">
        <v>1223</v>
      </c>
      <c r="G414" s="122">
        <f>IF(VLOOKUP(Tabela2[[#This Row],[SKU]],[10]Volume!$A:$E,5,0)&lt;0,0,VLOOKUP(Tabela2[[#This Row],[SKU]],[10]Volume!$A:$E,5,0))</f>
        <v>13165.281818181818</v>
      </c>
      <c r="H414" s="24" t="s">
        <v>46</v>
      </c>
      <c r="I414" s="24" t="s">
        <v>47</v>
      </c>
      <c r="J414" s="24" t="s">
        <v>48</v>
      </c>
      <c r="K414" s="24" t="s">
        <v>49</v>
      </c>
      <c r="L414" s="24" t="s">
        <v>400</v>
      </c>
      <c r="M414" s="24" t="s">
        <v>66</v>
      </c>
      <c r="N414" s="24" t="s">
        <v>52</v>
      </c>
      <c r="O414" s="48">
        <v>43669</v>
      </c>
      <c r="P414" s="24" t="s">
        <v>53</v>
      </c>
      <c r="Q414" s="24"/>
      <c r="R414" s="26" t="s">
        <v>1</v>
      </c>
      <c r="S414" s="24" t="s">
        <v>132</v>
      </c>
      <c r="T414" s="24" t="s">
        <v>132</v>
      </c>
      <c r="U414" s="24" t="s">
        <v>44</v>
      </c>
      <c r="V414" s="40" t="s">
        <v>44</v>
      </c>
      <c r="W414" s="24" t="s">
        <v>55</v>
      </c>
      <c r="X414" s="24">
        <v>2710193200</v>
      </c>
      <c r="Y414" s="14" t="s">
        <v>70</v>
      </c>
      <c r="Z414" s="24" t="str">
        <f t="shared" si="95"/>
        <v>001G3777</v>
      </c>
      <c r="AA414" s="24" t="str">
        <f t="shared" si="96"/>
        <v>002VID</v>
      </c>
      <c r="AB414" s="24" t="str">
        <f t="shared" si="97"/>
        <v>A309</v>
      </c>
      <c r="AC414" s="24" t="s">
        <v>1234</v>
      </c>
      <c r="AD414" s="24" t="s">
        <v>400</v>
      </c>
      <c r="AE414" s="24" t="s">
        <v>1226</v>
      </c>
      <c r="AF414" s="24" t="s">
        <v>369</v>
      </c>
      <c r="AG414" s="24" t="s">
        <v>78</v>
      </c>
      <c r="AH414" s="24" t="str">
        <f t="shared" si="98"/>
        <v>WBF 100 NOVO GRANEL</v>
      </c>
      <c r="AI414" s="24" t="s">
        <v>3016</v>
      </c>
      <c r="AJ414" s="24" t="s">
        <v>6538</v>
      </c>
      <c r="AK414" s="24" t="s">
        <v>3016</v>
      </c>
    </row>
    <row r="415" spans="2:37" s="14" customFormat="1" ht="13" hidden="1" x14ac:dyDescent="0.35">
      <c r="B415" s="24">
        <v>46118845</v>
      </c>
      <c r="C415" s="24" t="str">
        <f t="shared" si="93"/>
        <v>845</v>
      </c>
      <c r="D415" s="24" t="s">
        <v>1235</v>
      </c>
      <c r="E415" s="106" t="s">
        <v>44</v>
      </c>
      <c r="F415" s="24" t="s">
        <v>45</v>
      </c>
      <c r="G415" s="122">
        <f>IF(VLOOKUP(Tabela2[[#This Row],[SKU]],[10]Volume!$A:$E,5,0)&lt;0,0,VLOOKUP(Tabela2[[#This Row],[SKU]],[10]Volume!$A:$E,5,0))</f>
        <v>62909.678461538453</v>
      </c>
      <c r="H415" s="24" t="s">
        <v>46</v>
      </c>
      <c r="I415" s="24" t="s">
        <v>1236</v>
      </c>
      <c r="J415" s="24" t="s">
        <v>63</v>
      </c>
      <c r="K415" s="24" t="s">
        <v>49</v>
      </c>
      <c r="L415" s="24" t="s">
        <v>272</v>
      </c>
      <c r="M415" s="24" t="s">
        <v>51</v>
      </c>
      <c r="N415" s="24" t="s">
        <v>52</v>
      </c>
      <c r="O415" s="48">
        <v>44044</v>
      </c>
      <c r="P415" s="24" t="s">
        <v>53</v>
      </c>
      <c r="Q415" s="24"/>
      <c r="R415" s="26" t="s">
        <v>1</v>
      </c>
      <c r="S415" s="24" t="s">
        <v>132</v>
      </c>
      <c r="T415" s="24" t="s">
        <v>132</v>
      </c>
      <c r="U415" s="24" t="s">
        <v>44</v>
      </c>
      <c r="V415" s="40" t="s">
        <v>44</v>
      </c>
      <c r="W415" s="24" t="s">
        <v>55</v>
      </c>
      <c r="X415" s="24">
        <v>2710199900</v>
      </c>
      <c r="Y415" s="14" t="s">
        <v>56</v>
      </c>
      <c r="Z415" s="24" t="str">
        <f t="shared" si="95"/>
        <v>001E9618</v>
      </c>
      <c r="AA415" s="24" t="str">
        <f t="shared" si="96"/>
        <v>002XOK</v>
      </c>
      <c r="AB415" s="24" t="str">
        <f t="shared" si="97"/>
        <v>NAMD</v>
      </c>
      <c r="AC415" s="24" t="s">
        <v>1237</v>
      </c>
      <c r="AD415" s="24" t="s">
        <v>272</v>
      </c>
      <c r="AE415" s="24" t="s">
        <v>1238</v>
      </c>
      <c r="AF415" s="24" t="s">
        <v>369</v>
      </c>
      <c r="AG415" s="24" t="s">
        <v>110</v>
      </c>
      <c r="AH415" s="24" t="str">
        <f t="shared" si="98"/>
        <v>IMPORTADO</v>
      </c>
      <c r="AI415" s="24" t="s">
        <v>3016</v>
      </c>
      <c r="AJ415" s="24" t="s">
        <v>6539</v>
      </c>
      <c r="AK415" s="24" t="s">
        <v>3016</v>
      </c>
    </row>
    <row r="416" spans="2:37" s="14" customFormat="1" ht="13" hidden="1" x14ac:dyDescent="0.35">
      <c r="B416" s="24">
        <v>46126845</v>
      </c>
      <c r="C416" s="24" t="str">
        <f t="shared" si="93"/>
        <v>845</v>
      </c>
      <c r="D416" s="24" t="s">
        <v>1239</v>
      </c>
      <c r="E416" s="106" t="s">
        <v>44</v>
      </c>
      <c r="F416" s="24" t="s">
        <v>45</v>
      </c>
      <c r="G416" s="122">
        <f>IF(VLOOKUP(Tabela2[[#This Row],[SKU]],[10]Volume!$A:$E,5,0)&lt;0,0,VLOOKUP(Tabela2[[#This Row],[SKU]],[10]Volume!$A:$E,5,0))</f>
        <v>0</v>
      </c>
      <c r="H416" s="24" t="s">
        <v>46</v>
      </c>
      <c r="I416" s="24" t="s">
        <v>1236</v>
      </c>
      <c r="J416" s="24" t="s">
        <v>63</v>
      </c>
      <c r="K416" s="24" t="s">
        <v>49</v>
      </c>
      <c r="L416" s="24" t="s">
        <v>272</v>
      </c>
      <c r="M416" s="24" t="s">
        <v>51</v>
      </c>
      <c r="N416" s="24" t="s">
        <v>52</v>
      </c>
      <c r="O416" s="48">
        <v>44183</v>
      </c>
      <c r="P416" s="24" t="s">
        <v>53</v>
      </c>
      <c r="Q416" s="24"/>
      <c r="R416" s="26" t="s">
        <v>1</v>
      </c>
      <c r="S416" s="24" t="s">
        <v>1240</v>
      </c>
      <c r="T416" s="24" t="s">
        <v>54</v>
      </c>
      <c r="U416" s="24" t="s">
        <v>44</v>
      </c>
      <c r="V416" s="40" t="s">
        <v>44</v>
      </c>
      <c r="W416" s="24" t="s">
        <v>55</v>
      </c>
      <c r="X416" s="24">
        <v>2710193200</v>
      </c>
      <c r="Y416" s="14" t="s">
        <v>56</v>
      </c>
      <c r="Z416" s="24" t="str">
        <f t="shared" si="95"/>
        <v>001G8429</v>
      </c>
      <c r="AA416" s="24" t="str">
        <f t="shared" si="96"/>
        <v>002XNW</v>
      </c>
      <c r="AB416" s="24" t="str">
        <f t="shared" si="97"/>
        <v>A428</v>
      </c>
      <c r="AC416" s="24" t="s">
        <v>1241</v>
      </c>
      <c r="AD416" s="24" t="s">
        <v>272</v>
      </c>
      <c r="AE416" s="24" t="s">
        <v>1242</v>
      </c>
      <c r="AF416" s="24" t="s">
        <v>369</v>
      </c>
      <c r="AG416" s="24" t="s">
        <v>110</v>
      </c>
      <c r="AH416" s="24" t="str">
        <f t="shared" si="98"/>
        <v>IMPORTADO</v>
      </c>
      <c r="AI416" s="24" t="s">
        <v>3016</v>
      </c>
      <c r="AJ416" s="24" t="s">
        <v>6540</v>
      </c>
      <c r="AK416" s="24" t="s">
        <v>3016</v>
      </c>
    </row>
    <row r="417" spans="2:37" s="14" customFormat="1" ht="13" hidden="1" x14ac:dyDescent="0.35">
      <c r="B417" s="24">
        <v>46119845</v>
      </c>
      <c r="C417" s="24" t="str">
        <f t="shared" si="93"/>
        <v>845</v>
      </c>
      <c r="D417" s="24" t="s">
        <v>1243</v>
      </c>
      <c r="E417" s="106" t="s">
        <v>44</v>
      </c>
      <c r="F417" s="24" t="s">
        <v>45</v>
      </c>
      <c r="G417" s="122">
        <f>IF(VLOOKUP(Tabela2[[#This Row],[SKU]],[10]Volume!$A:$E,5,0)&lt;0,0,VLOOKUP(Tabela2[[#This Row],[SKU]],[10]Volume!$A:$E,5,0))</f>
        <v>10997.064615384614</v>
      </c>
      <c r="H417" s="24" t="s">
        <v>46</v>
      </c>
      <c r="I417" s="24" t="s">
        <v>1236</v>
      </c>
      <c r="J417" s="24" t="s">
        <v>63</v>
      </c>
      <c r="K417" s="24" t="s">
        <v>49</v>
      </c>
      <c r="L417" s="24" t="s">
        <v>272</v>
      </c>
      <c r="M417" s="24" t="s">
        <v>51</v>
      </c>
      <c r="N417" s="24" t="s">
        <v>52</v>
      </c>
      <c r="O417" s="48">
        <v>44284</v>
      </c>
      <c r="P417" s="24" t="s">
        <v>53</v>
      </c>
      <c r="Q417" s="24"/>
      <c r="R417" s="26" t="s">
        <v>1</v>
      </c>
      <c r="S417" s="24" t="s">
        <v>1244</v>
      </c>
      <c r="T417" s="24" t="s">
        <v>54</v>
      </c>
      <c r="U417" s="24" t="s">
        <v>44</v>
      </c>
      <c r="V417" s="40" t="s">
        <v>44</v>
      </c>
      <c r="W417" s="24" t="s">
        <v>55</v>
      </c>
      <c r="X417" s="24">
        <v>3819000000</v>
      </c>
      <c r="Y417" s="14" t="s">
        <v>56</v>
      </c>
      <c r="Z417" s="24" t="str">
        <f t="shared" si="95"/>
        <v>228C8716</v>
      </c>
      <c r="AA417" s="24" t="str">
        <f t="shared" si="96"/>
        <v>002XNW</v>
      </c>
      <c r="AB417" s="24" t="str">
        <f t="shared" si="97"/>
        <v>A428</v>
      </c>
      <c r="AC417" s="24" t="s">
        <v>1245</v>
      </c>
      <c r="AD417" s="24" t="s">
        <v>272</v>
      </c>
      <c r="AE417" s="24" t="s">
        <v>1246</v>
      </c>
      <c r="AF417" s="24" t="s">
        <v>369</v>
      </c>
      <c r="AG417" s="24" t="s">
        <v>110</v>
      </c>
      <c r="AH417" s="24" t="str">
        <f t="shared" si="98"/>
        <v>IMPORTADO</v>
      </c>
      <c r="AI417" s="24" t="s">
        <v>3016</v>
      </c>
      <c r="AJ417" s="24" t="s">
        <v>6541</v>
      </c>
      <c r="AK417" s="24" t="s">
        <v>3016</v>
      </c>
    </row>
    <row r="418" spans="2:37" s="14" customFormat="1" ht="13" hidden="1" x14ac:dyDescent="0.35">
      <c r="B418" s="24">
        <v>46117909</v>
      </c>
      <c r="C418" s="24" t="str">
        <f t="shared" si="93"/>
        <v>909</v>
      </c>
      <c r="D418" s="24" t="s">
        <v>1247</v>
      </c>
      <c r="E418" s="106" t="s">
        <v>44</v>
      </c>
      <c r="F418" s="24" t="s">
        <v>45</v>
      </c>
      <c r="G418" s="122">
        <f>IF(VLOOKUP(Tabela2[[#This Row],[SKU]],[10]Volume!$A:$E,5,0)&lt;0,0,VLOOKUP(Tabela2[[#This Row],[SKU]],[10]Volume!$A:$E,5,0))</f>
        <v>1476.837126760563</v>
      </c>
      <c r="H418" s="24" t="s">
        <v>46</v>
      </c>
      <c r="I418" s="24" t="s">
        <v>1248</v>
      </c>
      <c r="J418" s="24" t="s">
        <v>63</v>
      </c>
      <c r="K418" s="24" t="s">
        <v>49</v>
      </c>
      <c r="L418" s="24" t="s">
        <v>272</v>
      </c>
      <c r="M418" s="24" t="s">
        <v>51</v>
      </c>
      <c r="N418" s="24" t="s">
        <v>52</v>
      </c>
      <c r="O418" s="48">
        <v>42401</v>
      </c>
      <c r="P418" s="24" t="s">
        <v>53</v>
      </c>
      <c r="Q418" s="24"/>
      <c r="R418" s="26" t="s">
        <v>1</v>
      </c>
      <c r="S418" s="24" t="s">
        <v>132</v>
      </c>
      <c r="T418" s="24" t="s">
        <v>1249</v>
      </c>
      <c r="U418" s="24" t="s">
        <v>44</v>
      </c>
      <c r="V418" s="40" t="s">
        <v>44</v>
      </c>
      <c r="W418" s="24" t="s">
        <v>55</v>
      </c>
      <c r="X418" s="24">
        <v>2710193200</v>
      </c>
      <c r="Y418" s="14" t="s">
        <v>56</v>
      </c>
      <c r="Z418" s="24" t="str">
        <f t="shared" si="95"/>
        <v>001C1184</v>
      </c>
      <c r="AA418" s="24" t="str">
        <f t="shared" si="96"/>
        <v>002X50</v>
      </c>
      <c r="AB418" s="24" t="str">
        <f t="shared" si="97"/>
        <v>A428</v>
      </c>
      <c r="AC418" s="24" t="s">
        <v>1250</v>
      </c>
      <c r="AD418" s="24" t="s">
        <v>272</v>
      </c>
      <c r="AE418" s="24" t="s">
        <v>1251</v>
      </c>
      <c r="AF418" s="24" t="s">
        <v>3016</v>
      </c>
      <c r="AG418" s="24" t="s">
        <v>78</v>
      </c>
      <c r="AH418" s="24" t="str">
        <f t="shared" si="98"/>
        <v>IMPORTADO</v>
      </c>
      <c r="AI418" s="24" t="s">
        <v>3016</v>
      </c>
      <c r="AJ418" s="24" t="s">
        <v>6542</v>
      </c>
      <c r="AK418" s="24" t="s">
        <v>6802</v>
      </c>
    </row>
    <row r="419" spans="2:37" s="14" customFormat="1" ht="13" hidden="1" x14ac:dyDescent="0.35">
      <c r="B419" s="24">
        <v>46125905</v>
      </c>
      <c r="C419" s="24" t="str">
        <f t="shared" si="93"/>
        <v>905</v>
      </c>
      <c r="D419" s="24" t="s">
        <v>1252</v>
      </c>
      <c r="E419" s="106">
        <v>44424801</v>
      </c>
      <c r="F419" s="24" t="s">
        <v>190</v>
      </c>
      <c r="G419" s="122">
        <f>IF(VLOOKUP(Tabela2[[#This Row],[SKU]],[10]Volume!$A:$E,5,0)&lt;0,0,VLOOKUP(Tabela2[[#This Row],[SKU]],[10]Volume!$A:$E,5,0))</f>
        <v>14635.623318385651</v>
      </c>
      <c r="H419" s="24" t="s">
        <v>46</v>
      </c>
      <c r="I419" s="24" t="s">
        <v>62</v>
      </c>
      <c r="J419" s="24" t="s">
        <v>63</v>
      </c>
      <c r="K419" s="24" t="s">
        <v>49</v>
      </c>
      <c r="L419" s="24" t="s">
        <v>272</v>
      </c>
      <c r="M419" s="24" t="s">
        <v>66</v>
      </c>
      <c r="N419" s="24" t="s">
        <v>52</v>
      </c>
      <c r="O419" s="48">
        <v>44188</v>
      </c>
      <c r="P419" s="24" t="s">
        <v>53</v>
      </c>
      <c r="Q419" s="24"/>
      <c r="R419" s="26" t="s">
        <v>1</v>
      </c>
      <c r="S419" s="24" t="s">
        <v>132</v>
      </c>
      <c r="T419" s="24" t="s">
        <v>132</v>
      </c>
      <c r="U419" s="24" t="s">
        <v>44</v>
      </c>
      <c r="V419" s="40" t="s">
        <v>44</v>
      </c>
      <c r="W419" s="24" t="s">
        <v>55</v>
      </c>
      <c r="X419" s="24">
        <v>2710193200</v>
      </c>
      <c r="Y419" s="14" t="s">
        <v>70</v>
      </c>
      <c r="Z419" s="24" t="str">
        <f t="shared" si="95"/>
        <v>001G1425</v>
      </c>
      <c r="AA419" s="24" t="str">
        <f t="shared" si="96"/>
        <v>002W20</v>
      </c>
      <c r="AB419" s="24" t="str">
        <f t="shared" si="97"/>
        <v>A690</v>
      </c>
      <c r="AC419" s="24" t="s">
        <v>1253</v>
      </c>
      <c r="AD419" s="24" t="s">
        <v>272</v>
      </c>
      <c r="AE419" s="24" t="s">
        <v>1259</v>
      </c>
      <c r="AF419" s="24" t="s">
        <v>175</v>
      </c>
      <c r="AG419" s="24" t="s">
        <v>78</v>
      </c>
      <c r="AH419" s="24" t="str">
        <f t="shared" si="98"/>
        <v>RIMULA RT4 L 15W-40 (CK-4) GRANEL</v>
      </c>
      <c r="AI419" s="24" t="s">
        <v>3016</v>
      </c>
      <c r="AJ419" s="24" t="s">
        <v>6543</v>
      </c>
      <c r="AK419" s="24" t="s">
        <v>6811</v>
      </c>
    </row>
    <row r="420" spans="2:37" s="14" customFormat="1" ht="13" hidden="1" x14ac:dyDescent="0.35">
      <c r="B420" s="24">
        <v>46125829</v>
      </c>
      <c r="C420" s="24" t="str">
        <f t="shared" si="93"/>
        <v>829</v>
      </c>
      <c r="D420" s="24" t="s">
        <v>6934</v>
      </c>
      <c r="E420" s="106">
        <v>44424801</v>
      </c>
      <c r="F420" s="24" t="s">
        <v>190</v>
      </c>
      <c r="G420" s="122">
        <f>IF(VLOOKUP(Tabela2[[#This Row],[SKU]],[10]Volume!$A:$E,5,0)&lt;0,0,VLOOKUP(Tabela2[[#This Row],[SKU]],[10]Volume!$A:$E,5,0))</f>
        <v>0</v>
      </c>
      <c r="H420" s="24" t="s">
        <v>46</v>
      </c>
      <c r="I420" s="24" t="s">
        <v>6939</v>
      </c>
      <c r="J420" s="24" t="s">
        <v>3046</v>
      </c>
      <c r="K420" s="24" t="s">
        <v>49</v>
      </c>
      <c r="L420" s="24" t="s">
        <v>272</v>
      </c>
      <c r="M420" s="24" t="s">
        <v>66</v>
      </c>
      <c r="N420" s="24" t="s">
        <v>52</v>
      </c>
      <c r="O420" s="48"/>
      <c r="P420" s="24" t="s">
        <v>53</v>
      </c>
      <c r="Q420" s="25"/>
      <c r="R420" s="108" t="s">
        <v>3</v>
      </c>
      <c r="S420" s="24"/>
      <c r="T420" s="24"/>
      <c r="U420" s="24">
        <v>46125905</v>
      </c>
      <c r="V420" s="24" t="s">
        <v>1252</v>
      </c>
      <c r="W420" s="24" t="s">
        <v>329</v>
      </c>
      <c r="X420" s="24">
        <v>2710193200</v>
      </c>
      <c r="Y420" s="14" t="s">
        <v>70</v>
      </c>
      <c r="Z420" s="24" t="str">
        <f t="shared" si="95"/>
        <v>001G1425</v>
      </c>
      <c r="AA420" s="24" t="str">
        <f t="shared" si="96"/>
        <v>002W20</v>
      </c>
      <c r="AB420" s="24" t="str">
        <f t="shared" si="97"/>
        <v>A690</v>
      </c>
      <c r="AC420" s="24" t="s">
        <v>1253</v>
      </c>
      <c r="AD420" s="24" t="s">
        <v>272</v>
      </c>
      <c r="AE420" s="24" t="s">
        <v>1259</v>
      </c>
      <c r="AF420" s="24" t="s">
        <v>175</v>
      </c>
      <c r="AG420" s="24" t="s">
        <v>78</v>
      </c>
      <c r="AH420" s="94"/>
      <c r="AI420" s="24" t="s">
        <v>3016</v>
      </c>
      <c r="AJ420" s="24" t="s">
        <v>6543</v>
      </c>
      <c r="AK420" s="24" t="s">
        <v>6811</v>
      </c>
    </row>
    <row r="421" spans="2:37" s="14" customFormat="1" ht="13" hidden="1" x14ac:dyDescent="0.35">
      <c r="B421" s="24">
        <v>46128905</v>
      </c>
      <c r="C421" s="24" t="str">
        <f t="shared" si="93"/>
        <v>905</v>
      </c>
      <c r="D421" s="24" t="s">
        <v>1254</v>
      </c>
      <c r="E421" s="106">
        <v>41096801</v>
      </c>
      <c r="F421" s="24" t="s">
        <v>296</v>
      </c>
      <c r="G421" s="122">
        <f>IF(VLOOKUP(Tabela2[[#This Row],[SKU]],[10]Volume!$A:$E,5,0)&lt;0,0,VLOOKUP(Tabela2[[#This Row],[SKU]],[10]Volume!$A:$E,5,0))</f>
        <v>30041.542600896861</v>
      </c>
      <c r="H421" s="24" t="s">
        <v>46</v>
      </c>
      <c r="I421" s="24" t="s">
        <v>62</v>
      </c>
      <c r="J421" s="24" t="s">
        <v>63</v>
      </c>
      <c r="K421" s="24" t="s">
        <v>49</v>
      </c>
      <c r="L421" s="24" t="s">
        <v>272</v>
      </c>
      <c r="M421" s="24" t="s">
        <v>66</v>
      </c>
      <c r="N421" s="24" t="s">
        <v>52</v>
      </c>
      <c r="O421" s="48">
        <v>44169</v>
      </c>
      <c r="P421" s="24" t="s">
        <v>53</v>
      </c>
      <c r="Q421" s="24"/>
      <c r="R421" s="26" t="s">
        <v>1</v>
      </c>
      <c r="S421" s="24" t="s">
        <v>132</v>
      </c>
      <c r="T421" s="24" t="s">
        <v>1255</v>
      </c>
      <c r="U421" s="24" t="s">
        <v>44</v>
      </c>
      <c r="V421" s="40" t="s">
        <v>44</v>
      </c>
      <c r="W421" s="24" t="s">
        <v>55</v>
      </c>
      <c r="X421" s="24">
        <v>2710193200</v>
      </c>
      <c r="Y421" s="14" t="s">
        <v>70</v>
      </c>
      <c r="Z421" s="24" t="str">
        <f t="shared" si="95"/>
        <v>001E1445</v>
      </c>
      <c r="AA421" s="24" t="str">
        <f t="shared" si="96"/>
        <v>002W20</v>
      </c>
      <c r="AB421" s="24" t="str">
        <f t="shared" si="97"/>
        <v>A690</v>
      </c>
      <c r="AC421" s="24" t="s">
        <v>1256</v>
      </c>
      <c r="AD421" s="24" t="s">
        <v>272</v>
      </c>
      <c r="AE421" s="24" t="s">
        <v>1259</v>
      </c>
      <c r="AF421" s="24" t="s">
        <v>275</v>
      </c>
      <c r="AG421" s="24" t="s">
        <v>110</v>
      </c>
      <c r="AH421" s="24" t="str">
        <f>F421</f>
        <v>HELIX HX8  5W30 SN GF5 GRANEL</v>
      </c>
      <c r="AI421" s="24" t="s">
        <v>3016</v>
      </c>
      <c r="AJ421" s="24" t="s">
        <v>6544</v>
      </c>
      <c r="AK421" s="24" t="s">
        <v>6800</v>
      </c>
    </row>
    <row r="422" spans="2:37" s="14" customFormat="1" ht="13" hidden="1" x14ac:dyDescent="0.35">
      <c r="B422" s="24">
        <v>46128829</v>
      </c>
      <c r="C422" s="24" t="str">
        <f t="shared" si="93"/>
        <v>829</v>
      </c>
      <c r="D422" s="24" t="s">
        <v>6898</v>
      </c>
      <c r="E422" s="106">
        <v>41096801</v>
      </c>
      <c r="F422" s="24" t="s">
        <v>296</v>
      </c>
      <c r="G422" s="122">
        <f>IF(VLOOKUP(Tabela2[[#This Row],[SKU]],[10]Volume!$A:$E,5,0)&lt;0,0,VLOOKUP(Tabela2[[#This Row],[SKU]],[10]Volume!$A:$E,5,0))</f>
        <v>0</v>
      </c>
      <c r="H422" s="24" t="s">
        <v>46</v>
      </c>
      <c r="I422" s="24" t="s">
        <v>6939</v>
      </c>
      <c r="J422" s="24" t="s">
        <v>3046</v>
      </c>
      <c r="K422" s="24" t="s">
        <v>49</v>
      </c>
      <c r="L422" s="24" t="s">
        <v>272</v>
      </c>
      <c r="M422" s="24" t="s">
        <v>66</v>
      </c>
      <c r="N422" s="24" t="s">
        <v>52</v>
      </c>
      <c r="O422" s="48"/>
      <c r="P422" s="24" t="s">
        <v>53</v>
      </c>
      <c r="Q422" s="25"/>
      <c r="R422" s="108" t="s">
        <v>3</v>
      </c>
      <c r="S422" s="24"/>
      <c r="T422" s="24" t="s">
        <v>1255</v>
      </c>
      <c r="U422" s="24">
        <v>46128905</v>
      </c>
      <c r="V422" s="24" t="s">
        <v>1254</v>
      </c>
      <c r="W422" s="24" t="s">
        <v>329</v>
      </c>
      <c r="X422" s="24">
        <v>2710193200</v>
      </c>
      <c r="Y422" s="14" t="s">
        <v>70</v>
      </c>
      <c r="Z422" s="24" t="str">
        <f t="shared" si="95"/>
        <v>001E1445</v>
      </c>
      <c r="AA422" s="24" t="str">
        <f t="shared" si="96"/>
        <v>002W20</v>
      </c>
      <c r="AB422" s="24" t="str">
        <f t="shared" si="97"/>
        <v>A690</v>
      </c>
      <c r="AC422" s="24" t="s">
        <v>1256</v>
      </c>
      <c r="AD422" s="24" t="s">
        <v>272</v>
      </c>
      <c r="AE422" s="24" t="s">
        <v>1259</v>
      </c>
      <c r="AF422" s="24" t="s">
        <v>275</v>
      </c>
      <c r="AG422" s="24" t="s">
        <v>110</v>
      </c>
      <c r="AH422" s="94"/>
      <c r="AI422" s="24" t="s">
        <v>3016</v>
      </c>
      <c r="AJ422" s="24" t="s">
        <v>6544</v>
      </c>
      <c r="AK422" s="24" t="s">
        <v>6800</v>
      </c>
    </row>
    <row r="423" spans="2:37" s="14" customFormat="1" ht="13" hidden="1" x14ac:dyDescent="0.35">
      <c r="B423" s="24">
        <v>46128809</v>
      </c>
      <c r="C423" s="24" t="str">
        <f t="shared" si="93"/>
        <v>809</v>
      </c>
      <c r="D423" s="24" t="s">
        <v>1257</v>
      </c>
      <c r="E423" s="106">
        <v>41096801</v>
      </c>
      <c r="F423" s="24" t="s">
        <v>296</v>
      </c>
      <c r="G423" s="122">
        <f>IF(VLOOKUP(Tabela2[[#This Row],[SKU]],[10]Volume!$A:$E,5,0)&lt;0,0,VLOOKUP(Tabela2[[#This Row],[SKU]],[10]Volume!$A:$E,5,0))</f>
        <v>67498.190909090903</v>
      </c>
      <c r="H423" s="24" t="s">
        <v>46</v>
      </c>
      <c r="I423" s="24" t="s">
        <v>47</v>
      </c>
      <c r="J423" s="24" t="s">
        <v>48</v>
      </c>
      <c r="K423" s="24" t="s">
        <v>49</v>
      </c>
      <c r="L423" s="24" t="s">
        <v>272</v>
      </c>
      <c r="M423" s="24" t="s">
        <v>66</v>
      </c>
      <c r="N423" s="24" t="s">
        <v>52</v>
      </c>
      <c r="O423" s="48">
        <v>44169</v>
      </c>
      <c r="P423" s="24" t="s">
        <v>53</v>
      </c>
      <c r="Q423" s="24"/>
      <c r="R423" s="26" t="s">
        <v>1</v>
      </c>
      <c r="S423" s="24" t="s">
        <v>132</v>
      </c>
      <c r="T423" s="24" t="s">
        <v>132</v>
      </c>
      <c r="U423" s="24" t="s">
        <v>44</v>
      </c>
      <c r="V423" s="40" t="s">
        <v>44</v>
      </c>
      <c r="W423" s="24" t="s">
        <v>55</v>
      </c>
      <c r="X423" s="24">
        <v>2710193200</v>
      </c>
      <c r="Y423" s="14" t="s">
        <v>70</v>
      </c>
      <c r="Z423" s="24" t="str">
        <f t="shared" si="95"/>
        <v>001E1445</v>
      </c>
      <c r="AA423" s="24" t="str">
        <f t="shared" si="96"/>
        <v>002VID</v>
      </c>
      <c r="AB423" s="24" t="str">
        <f t="shared" si="97"/>
        <v>A690</v>
      </c>
      <c r="AC423" s="24" t="s">
        <v>1258</v>
      </c>
      <c r="AD423" s="24" t="s">
        <v>272</v>
      </c>
      <c r="AE423" s="24" t="s">
        <v>1259</v>
      </c>
      <c r="AF423" s="24" t="s">
        <v>275</v>
      </c>
      <c r="AG423" s="24" t="s">
        <v>110</v>
      </c>
      <c r="AH423" s="24" t="str">
        <f t="shared" ref="AH423:AH428" si="99">F423</f>
        <v>HELIX HX8  5W30 SN GF5 GRANEL</v>
      </c>
      <c r="AI423" s="24" t="s">
        <v>3016</v>
      </c>
      <c r="AJ423" s="24" t="s">
        <v>6544</v>
      </c>
      <c r="AK423" s="24" t="s">
        <v>6800</v>
      </c>
    </row>
    <row r="424" spans="2:37" s="14" customFormat="1" ht="13" hidden="1" x14ac:dyDescent="0.35">
      <c r="B424" s="24">
        <v>46127905</v>
      </c>
      <c r="C424" s="24" t="str">
        <f t="shared" si="93"/>
        <v>905</v>
      </c>
      <c r="D424" s="24" t="s">
        <v>1260</v>
      </c>
      <c r="E424" s="106">
        <v>41098801</v>
      </c>
      <c r="F424" s="24" t="s">
        <v>290</v>
      </c>
      <c r="G424" s="122">
        <f>IF(VLOOKUP(Tabela2[[#This Row],[SKU]],[10]Volume!$A:$E,5,0)&lt;0,0,VLOOKUP(Tabela2[[#This Row],[SKU]],[10]Volume!$A:$E,5,0))</f>
        <v>12120.125560538117</v>
      </c>
      <c r="H424" s="24" t="s">
        <v>46</v>
      </c>
      <c r="I424" s="24" t="s">
        <v>62</v>
      </c>
      <c r="J424" s="24" t="s">
        <v>63</v>
      </c>
      <c r="K424" s="24" t="s">
        <v>49</v>
      </c>
      <c r="L424" s="24" t="s">
        <v>272</v>
      </c>
      <c r="M424" s="24" t="s">
        <v>66</v>
      </c>
      <c r="N424" s="24" t="s">
        <v>52</v>
      </c>
      <c r="O424" s="48">
        <v>44181</v>
      </c>
      <c r="P424" s="24" t="s">
        <v>53</v>
      </c>
      <c r="Q424" s="24"/>
      <c r="R424" s="26" t="s">
        <v>1</v>
      </c>
      <c r="S424" s="24" t="s">
        <v>132</v>
      </c>
      <c r="T424" s="24" t="s">
        <v>1261</v>
      </c>
      <c r="U424" s="24" t="s">
        <v>44</v>
      </c>
      <c r="V424" s="40" t="s">
        <v>44</v>
      </c>
      <c r="W424" s="24" t="s">
        <v>55</v>
      </c>
      <c r="X424" s="24">
        <v>2710193200</v>
      </c>
      <c r="Y424" s="14" t="s">
        <v>70</v>
      </c>
      <c r="Z424" s="24" t="str">
        <f t="shared" si="95"/>
        <v>001G0848</v>
      </c>
      <c r="AA424" s="24" t="str">
        <f t="shared" si="96"/>
        <v>002W20</v>
      </c>
      <c r="AB424" s="24" t="str">
        <f t="shared" si="97"/>
        <v>A690</v>
      </c>
      <c r="AC424" s="24" t="s">
        <v>1262</v>
      </c>
      <c r="AD424" s="24" t="s">
        <v>272</v>
      </c>
      <c r="AE424" s="24" t="s">
        <v>1259</v>
      </c>
      <c r="AF424" s="24" t="s">
        <v>275</v>
      </c>
      <c r="AG424" s="24" t="s">
        <v>110</v>
      </c>
      <c r="AH424" s="24" t="str">
        <f t="shared" si="99"/>
        <v>HELIX ULTRA ECT C2 5W30 GRANEL</v>
      </c>
      <c r="AI424" s="24" t="s">
        <v>3016</v>
      </c>
      <c r="AJ424" s="24" t="s">
        <v>6545</v>
      </c>
      <c r="AK424" s="24" t="s">
        <v>6800</v>
      </c>
    </row>
    <row r="425" spans="2:37" s="14" customFormat="1" ht="12.75" hidden="1" customHeight="1" x14ac:dyDescent="0.35">
      <c r="B425" s="24">
        <v>46127809</v>
      </c>
      <c r="C425" s="24" t="str">
        <f t="shared" si="93"/>
        <v>809</v>
      </c>
      <c r="D425" s="24" t="s">
        <v>1263</v>
      </c>
      <c r="E425" s="106">
        <v>41098801</v>
      </c>
      <c r="F425" s="24" t="s">
        <v>290</v>
      </c>
      <c r="G425" s="122">
        <f>IF(VLOOKUP(Tabela2[[#This Row],[SKU]],[10]Volume!$A:$E,5,0)&lt;0,0,VLOOKUP(Tabela2[[#This Row],[SKU]],[10]Volume!$A:$E,5,0))</f>
        <v>40331.736363636366</v>
      </c>
      <c r="H425" s="24" t="s">
        <v>46</v>
      </c>
      <c r="I425" s="24" t="s">
        <v>47</v>
      </c>
      <c r="J425" s="24" t="s">
        <v>48</v>
      </c>
      <c r="K425" s="24" t="s">
        <v>49</v>
      </c>
      <c r="L425" s="24" t="s">
        <v>272</v>
      </c>
      <c r="M425" s="24" t="s">
        <v>66</v>
      </c>
      <c r="N425" s="24" t="s">
        <v>52</v>
      </c>
      <c r="O425" s="48">
        <v>44180</v>
      </c>
      <c r="P425" s="24" t="s">
        <v>53</v>
      </c>
      <c r="Q425" s="24"/>
      <c r="R425" s="26" t="s">
        <v>1</v>
      </c>
      <c r="S425" s="24" t="s">
        <v>1264</v>
      </c>
      <c r="T425" s="24" t="s">
        <v>54</v>
      </c>
      <c r="U425" s="24" t="s">
        <v>44</v>
      </c>
      <c r="V425" s="40" t="s">
        <v>44</v>
      </c>
      <c r="W425" s="24" t="s">
        <v>55</v>
      </c>
      <c r="X425" s="24">
        <v>2710193200</v>
      </c>
      <c r="Y425" s="14" t="s">
        <v>70</v>
      </c>
      <c r="Z425" s="24" t="str">
        <f t="shared" si="95"/>
        <v>001G0848</v>
      </c>
      <c r="AA425" s="24" t="str">
        <f t="shared" si="96"/>
        <v>002VID</v>
      </c>
      <c r="AB425" s="24" t="str">
        <f t="shared" si="97"/>
        <v>A690</v>
      </c>
      <c r="AC425" s="24" t="s">
        <v>1265</v>
      </c>
      <c r="AD425" s="24" t="s">
        <v>272</v>
      </c>
      <c r="AE425" s="24" t="s">
        <v>1259</v>
      </c>
      <c r="AF425" s="24" t="s">
        <v>275</v>
      </c>
      <c r="AG425" s="24" t="s">
        <v>110</v>
      </c>
      <c r="AH425" s="24" t="str">
        <f t="shared" si="99"/>
        <v>HELIX ULTRA ECT C2 5W30 GRANEL</v>
      </c>
      <c r="AI425" s="24" t="s">
        <v>3016</v>
      </c>
      <c r="AJ425" s="24" t="s">
        <v>6545</v>
      </c>
      <c r="AK425" s="24" t="s">
        <v>6800</v>
      </c>
    </row>
    <row r="426" spans="2:37" s="14" customFormat="1" ht="13" hidden="1" x14ac:dyDescent="0.35">
      <c r="B426" s="24">
        <v>46130905</v>
      </c>
      <c r="C426" s="24" t="str">
        <f t="shared" si="93"/>
        <v>905</v>
      </c>
      <c r="D426" s="24" t="s">
        <v>1266</v>
      </c>
      <c r="E426" s="106">
        <v>45920801</v>
      </c>
      <c r="F426" s="24" t="s">
        <v>271</v>
      </c>
      <c r="G426" s="122">
        <f>IF(VLOOKUP(Tabela2[[#This Row],[SKU]],[10]Volume!$A:$E,5,0)&lt;0,0,VLOOKUP(Tabela2[[#This Row],[SKU]],[10]Volume!$A:$E,5,0))</f>
        <v>26322.457399103139</v>
      </c>
      <c r="H426" s="24" t="s">
        <v>46</v>
      </c>
      <c r="I426" s="24" t="s">
        <v>62</v>
      </c>
      <c r="J426" s="24" t="s">
        <v>63</v>
      </c>
      <c r="K426" s="24" t="s">
        <v>49</v>
      </c>
      <c r="L426" s="24" t="s">
        <v>272</v>
      </c>
      <c r="M426" s="24" t="s">
        <v>66</v>
      </c>
      <c r="N426" s="24" t="s">
        <v>52</v>
      </c>
      <c r="O426" s="48">
        <v>44167</v>
      </c>
      <c r="P426" s="24" t="s">
        <v>53</v>
      </c>
      <c r="Q426" s="24"/>
      <c r="R426" s="26" t="s">
        <v>1</v>
      </c>
      <c r="S426" s="24" t="s">
        <v>132</v>
      </c>
      <c r="T426" s="24" t="s">
        <v>132</v>
      </c>
      <c r="U426" s="24" t="s">
        <v>44</v>
      </c>
      <c r="V426" s="40" t="s">
        <v>44</v>
      </c>
      <c r="W426" s="24" t="s">
        <v>55</v>
      </c>
      <c r="X426" s="24">
        <v>2710193200</v>
      </c>
      <c r="Y426" s="14" t="s">
        <v>70</v>
      </c>
      <c r="Z426" s="24" t="str">
        <f t="shared" si="95"/>
        <v>001E9381</v>
      </c>
      <c r="AA426" s="24" t="str">
        <f t="shared" si="96"/>
        <v>002W20</v>
      </c>
      <c r="AB426" s="24" t="str">
        <f t="shared" si="97"/>
        <v>A690</v>
      </c>
      <c r="AC426" s="24" t="s">
        <v>1267</v>
      </c>
      <c r="AD426" s="24" t="s">
        <v>272</v>
      </c>
      <c r="AE426" s="24" t="s">
        <v>1259</v>
      </c>
      <c r="AF426" s="24" t="s">
        <v>275</v>
      </c>
      <c r="AG426" s="24" t="s">
        <v>110</v>
      </c>
      <c r="AH426" s="24" t="str">
        <f t="shared" si="99"/>
        <v>SHELL PC2044 0W-20 SN/GF-5 DEXOS1 GRANEL</v>
      </c>
      <c r="AI426" s="24" t="s">
        <v>3016</v>
      </c>
      <c r="AJ426" s="24" t="s">
        <v>6546</v>
      </c>
      <c r="AK426" s="24" t="s">
        <v>6808</v>
      </c>
    </row>
    <row r="427" spans="2:37" s="14" customFormat="1" ht="13" hidden="1" x14ac:dyDescent="0.35">
      <c r="B427" s="24">
        <v>46130809</v>
      </c>
      <c r="C427" s="24" t="str">
        <f t="shared" si="93"/>
        <v>809</v>
      </c>
      <c r="D427" s="24" t="s">
        <v>1268</v>
      </c>
      <c r="E427" s="106">
        <v>45920801</v>
      </c>
      <c r="F427" s="24" t="s">
        <v>271</v>
      </c>
      <c r="G427" s="122">
        <f>IF(VLOOKUP(Tabela2[[#This Row],[SKU]],[10]Volume!$A:$E,5,0)&lt;0,0,VLOOKUP(Tabela2[[#This Row],[SKU]],[10]Volume!$A:$E,5,0))</f>
        <v>0</v>
      </c>
      <c r="H427" s="24" t="s">
        <v>46</v>
      </c>
      <c r="I427" s="24" t="s">
        <v>47</v>
      </c>
      <c r="J427" s="24" t="s">
        <v>48</v>
      </c>
      <c r="K427" s="24" t="s">
        <v>49</v>
      </c>
      <c r="L427" s="24" t="s">
        <v>272</v>
      </c>
      <c r="M427" s="24" t="s">
        <v>66</v>
      </c>
      <c r="N427" s="24" t="s">
        <v>52</v>
      </c>
      <c r="O427" s="48">
        <v>44169</v>
      </c>
      <c r="P427" s="24" t="s">
        <v>53</v>
      </c>
      <c r="Q427" s="24"/>
      <c r="R427" s="26" t="s">
        <v>1</v>
      </c>
      <c r="S427" s="24" t="s">
        <v>132</v>
      </c>
      <c r="T427" s="24" t="s">
        <v>132</v>
      </c>
      <c r="U427" s="24" t="s">
        <v>44</v>
      </c>
      <c r="V427" s="40" t="s">
        <v>44</v>
      </c>
      <c r="W427" s="24" t="s">
        <v>55</v>
      </c>
      <c r="X427" s="24">
        <v>2710193200</v>
      </c>
      <c r="Y427" s="14" t="s">
        <v>70</v>
      </c>
      <c r="Z427" s="24" t="str">
        <f t="shared" si="95"/>
        <v>001E9381</v>
      </c>
      <c r="AA427" s="24" t="str">
        <f t="shared" si="96"/>
        <v>002VID</v>
      </c>
      <c r="AB427" s="24" t="str">
        <f t="shared" si="97"/>
        <v>A690</v>
      </c>
      <c r="AC427" s="24" t="s">
        <v>1269</v>
      </c>
      <c r="AD427" s="24" t="s">
        <v>272</v>
      </c>
      <c r="AE427" s="24" t="s">
        <v>1259</v>
      </c>
      <c r="AF427" s="24" t="s">
        <v>275</v>
      </c>
      <c r="AG427" s="24" t="s">
        <v>110</v>
      </c>
      <c r="AH427" s="24" t="str">
        <f t="shared" si="99"/>
        <v>SHELL PC2044 0W-20 SN/GF-5 DEXOS1 GRANEL</v>
      </c>
      <c r="AI427" s="24" t="s">
        <v>3016</v>
      </c>
      <c r="AJ427" s="24" t="s">
        <v>6546</v>
      </c>
      <c r="AK427" s="24" t="s">
        <v>6808</v>
      </c>
    </row>
    <row r="428" spans="2:37" s="14" customFormat="1" ht="13" hidden="1" x14ac:dyDescent="0.35">
      <c r="B428" s="24">
        <v>46132905</v>
      </c>
      <c r="C428" s="24" t="str">
        <f t="shared" si="93"/>
        <v>905</v>
      </c>
      <c r="D428" s="24" t="s">
        <v>1270</v>
      </c>
      <c r="E428" s="106">
        <v>46132801</v>
      </c>
      <c r="F428" s="24" t="s">
        <v>1271</v>
      </c>
      <c r="G428" s="122">
        <f>IF(VLOOKUP(Tabela2[[#This Row],[SKU]],[10]Volume!$A:$E,5,0)&lt;0,0,VLOOKUP(Tabela2[[#This Row],[SKU]],[10]Volume!$A:$E,5,0))</f>
        <v>5524.4663677130047</v>
      </c>
      <c r="H428" s="24" t="s">
        <v>46</v>
      </c>
      <c r="I428" s="24" t="s">
        <v>62</v>
      </c>
      <c r="J428" s="24" t="s">
        <v>63</v>
      </c>
      <c r="K428" s="24" t="s">
        <v>49</v>
      </c>
      <c r="L428" s="24" t="s">
        <v>272</v>
      </c>
      <c r="M428" s="24" t="s">
        <v>66</v>
      </c>
      <c r="N428" s="24" t="s">
        <v>52</v>
      </c>
      <c r="O428" s="48">
        <v>44185</v>
      </c>
      <c r="P428" s="24" t="s">
        <v>53</v>
      </c>
      <c r="Q428" s="24"/>
      <c r="R428" s="26" t="s">
        <v>1</v>
      </c>
      <c r="S428" s="24" t="s">
        <v>132</v>
      </c>
      <c r="T428" s="24" t="s">
        <v>132</v>
      </c>
      <c r="U428" s="24" t="s">
        <v>44</v>
      </c>
      <c r="V428" s="40" t="s">
        <v>44</v>
      </c>
      <c r="W428" s="24" t="s">
        <v>55</v>
      </c>
      <c r="X428" s="24">
        <v>2710193200</v>
      </c>
      <c r="Y428" s="14" t="s">
        <v>70</v>
      </c>
      <c r="Z428" s="24" t="str">
        <f t="shared" si="95"/>
        <v>001I7981</v>
      </c>
      <c r="AA428" s="24" t="str">
        <f t="shared" si="96"/>
        <v>002W20</v>
      </c>
      <c r="AB428" s="24" t="str">
        <f t="shared" si="97"/>
        <v>A690</v>
      </c>
      <c r="AC428" s="24" t="s">
        <v>1272</v>
      </c>
      <c r="AD428" s="24" t="s">
        <v>272</v>
      </c>
      <c r="AE428" s="24" t="s">
        <v>1259</v>
      </c>
      <c r="AF428" s="24" t="s">
        <v>275</v>
      </c>
      <c r="AG428" s="24" t="s">
        <v>110</v>
      </c>
      <c r="AH428" s="24" t="str">
        <f t="shared" si="99"/>
        <v>MOPAR MAXPRO SYNT 5W20 (SP/GF6A) GRANEL</v>
      </c>
      <c r="AI428" s="24" t="s">
        <v>3016</v>
      </c>
      <c r="AJ428" s="24" t="s">
        <v>6547</v>
      </c>
      <c r="AK428" s="24" t="s">
        <v>6814</v>
      </c>
    </row>
    <row r="429" spans="2:37" s="14" customFormat="1" ht="13" hidden="1" x14ac:dyDescent="0.35">
      <c r="B429" s="24">
        <v>46132829</v>
      </c>
      <c r="C429" s="24" t="str">
        <f t="shared" si="93"/>
        <v>829</v>
      </c>
      <c r="D429" s="24" t="s">
        <v>6913</v>
      </c>
      <c r="E429" s="106">
        <v>46132801</v>
      </c>
      <c r="F429" s="24" t="s">
        <v>1271</v>
      </c>
      <c r="G429" s="122">
        <f>IF(VLOOKUP(Tabela2[[#This Row],[SKU]],[10]Volume!$A:$E,5,0)&lt;0,0,VLOOKUP(Tabela2[[#This Row],[SKU]],[10]Volume!$A:$E,5,0))</f>
        <v>0</v>
      </c>
      <c r="H429" s="24" t="s">
        <v>46</v>
      </c>
      <c r="I429" s="24" t="s">
        <v>6939</v>
      </c>
      <c r="J429" s="24" t="s">
        <v>3046</v>
      </c>
      <c r="K429" s="24" t="s">
        <v>49</v>
      </c>
      <c r="L429" s="24" t="s">
        <v>272</v>
      </c>
      <c r="M429" s="24" t="s">
        <v>66</v>
      </c>
      <c r="N429" s="24" t="s">
        <v>52</v>
      </c>
      <c r="O429" s="48"/>
      <c r="P429" s="24" t="s">
        <v>53</v>
      </c>
      <c r="Q429" s="25"/>
      <c r="R429" s="108" t="s">
        <v>3</v>
      </c>
      <c r="S429" s="24"/>
      <c r="T429" s="24"/>
      <c r="U429" s="24">
        <v>46132905</v>
      </c>
      <c r="V429" s="24" t="s">
        <v>1270</v>
      </c>
      <c r="W429" s="24" t="s">
        <v>329</v>
      </c>
      <c r="X429" s="24">
        <v>2710193200</v>
      </c>
      <c r="Y429" s="14" t="s">
        <v>70</v>
      </c>
      <c r="Z429" s="24" t="str">
        <f t="shared" si="95"/>
        <v>001I7981</v>
      </c>
      <c r="AA429" s="24" t="str">
        <f t="shared" si="96"/>
        <v>002W20</v>
      </c>
      <c r="AB429" s="24" t="str">
        <f t="shared" si="97"/>
        <v>A690</v>
      </c>
      <c r="AC429" s="24" t="s">
        <v>1272</v>
      </c>
      <c r="AD429" s="24" t="s">
        <v>272</v>
      </c>
      <c r="AE429" s="24" t="s">
        <v>1259</v>
      </c>
      <c r="AF429" s="24" t="s">
        <v>275</v>
      </c>
      <c r="AG429" s="24" t="s">
        <v>110</v>
      </c>
      <c r="AH429" s="94"/>
      <c r="AI429" s="24" t="s">
        <v>3016</v>
      </c>
      <c r="AJ429" s="24" t="s">
        <v>6547</v>
      </c>
      <c r="AK429" s="24" t="s">
        <v>6814</v>
      </c>
    </row>
    <row r="430" spans="2:37" s="14" customFormat="1" ht="13" hidden="1" x14ac:dyDescent="0.35">
      <c r="B430" s="24">
        <v>46131905</v>
      </c>
      <c r="C430" s="24" t="str">
        <f t="shared" si="93"/>
        <v>905</v>
      </c>
      <c r="D430" s="24" t="s">
        <v>1273</v>
      </c>
      <c r="E430" s="106">
        <v>43136801</v>
      </c>
      <c r="F430" s="24" t="s">
        <v>299</v>
      </c>
      <c r="G430" s="122">
        <f>IF(VLOOKUP(Tabela2[[#This Row],[SKU]],[10]Volume!$A:$E,5,0)&lt;0,0,VLOOKUP(Tabela2[[#This Row],[SKU]],[10]Volume!$A:$E,5,0))</f>
        <v>553.65022421524668</v>
      </c>
      <c r="H430" s="24" t="s">
        <v>46</v>
      </c>
      <c r="I430" s="24" t="s">
        <v>62</v>
      </c>
      <c r="J430" s="24" t="s">
        <v>63</v>
      </c>
      <c r="K430" s="24" t="s">
        <v>49</v>
      </c>
      <c r="L430" s="24" t="s">
        <v>272</v>
      </c>
      <c r="M430" s="24" t="s">
        <v>66</v>
      </c>
      <c r="N430" s="24" t="s">
        <v>52</v>
      </c>
      <c r="O430" s="48">
        <v>44188</v>
      </c>
      <c r="P430" s="24" t="s">
        <v>53</v>
      </c>
      <c r="Q430" s="24"/>
      <c r="R430" s="26" t="s">
        <v>1</v>
      </c>
      <c r="S430" s="24" t="s">
        <v>1274</v>
      </c>
      <c r="T430" s="24" t="s">
        <v>54</v>
      </c>
      <c r="U430" s="24" t="s">
        <v>44</v>
      </c>
      <c r="V430" s="40" t="s">
        <v>44</v>
      </c>
      <c r="W430" s="24" t="s">
        <v>55</v>
      </c>
      <c r="X430" s="24">
        <v>2710193200</v>
      </c>
      <c r="Y430" s="14" t="s">
        <v>70</v>
      </c>
      <c r="Z430" s="24" t="str">
        <f t="shared" si="95"/>
        <v>001F8324</v>
      </c>
      <c r="AA430" s="24" t="str">
        <f t="shared" si="96"/>
        <v>002W20</v>
      </c>
      <c r="AB430" s="24" t="str">
        <f t="shared" si="97"/>
        <v>A690</v>
      </c>
      <c r="AC430" s="24" t="s">
        <v>1275</v>
      </c>
      <c r="AD430" s="24" t="s">
        <v>272</v>
      </c>
      <c r="AE430" s="24" t="s">
        <v>1259</v>
      </c>
      <c r="AF430" s="24" t="s">
        <v>275</v>
      </c>
      <c r="AG430" s="24" t="s">
        <v>110</v>
      </c>
      <c r="AH430" s="24" t="str">
        <f>F430</f>
        <v>HELIX HX8 SP GF6 5W-30 GRANEL</v>
      </c>
      <c r="AI430" s="24" t="s">
        <v>3016</v>
      </c>
      <c r="AJ430" s="24" t="s">
        <v>6548</v>
      </c>
      <c r="AK430" s="24" t="s">
        <v>6800</v>
      </c>
    </row>
    <row r="431" spans="2:37" s="14" customFormat="1" ht="13" hidden="1" x14ac:dyDescent="0.35">
      <c r="B431" s="24">
        <v>46131829</v>
      </c>
      <c r="C431" s="24" t="str">
        <f t="shared" si="93"/>
        <v>829</v>
      </c>
      <c r="D431" s="24" t="s">
        <v>6902</v>
      </c>
      <c r="E431" s="106">
        <v>43136801</v>
      </c>
      <c r="F431" s="24" t="s">
        <v>299</v>
      </c>
      <c r="G431" s="122">
        <f>IF(VLOOKUP(Tabela2[[#This Row],[SKU]],[10]Volume!$A:$E,5,0)&lt;0,0,VLOOKUP(Tabela2[[#This Row],[SKU]],[10]Volume!$A:$E,5,0))</f>
        <v>0</v>
      </c>
      <c r="H431" s="24" t="s">
        <v>46</v>
      </c>
      <c r="I431" s="24" t="s">
        <v>6939</v>
      </c>
      <c r="J431" s="24" t="s">
        <v>3046</v>
      </c>
      <c r="K431" s="24" t="s">
        <v>49</v>
      </c>
      <c r="L431" s="24" t="s">
        <v>272</v>
      </c>
      <c r="M431" s="24" t="s">
        <v>66</v>
      </c>
      <c r="N431" s="24" t="s">
        <v>52</v>
      </c>
      <c r="O431" s="48"/>
      <c r="P431" s="24" t="s">
        <v>53</v>
      </c>
      <c r="Q431" s="25"/>
      <c r="R431" s="108" t="s">
        <v>3</v>
      </c>
      <c r="S431" s="24"/>
      <c r="T431" s="24"/>
      <c r="U431" s="24">
        <v>46131905</v>
      </c>
      <c r="V431" s="24" t="s">
        <v>1273</v>
      </c>
      <c r="W431" s="24" t="s">
        <v>329</v>
      </c>
      <c r="X431" s="24">
        <v>2710193200</v>
      </c>
      <c r="Y431" s="14" t="s">
        <v>70</v>
      </c>
      <c r="Z431" s="24" t="str">
        <f t="shared" si="95"/>
        <v>001F8324</v>
      </c>
      <c r="AA431" s="24" t="str">
        <f t="shared" si="96"/>
        <v>002W20</v>
      </c>
      <c r="AB431" s="24" t="str">
        <f t="shared" si="97"/>
        <v>A690</v>
      </c>
      <c r="AC431" s="24" t="s">
        <v>1275</v>
      </c>
      <c r="AD431" s="24" t="s">
        <v>272</v>
      </c>
      <c r="AE431" s="24" t="s">
        <v>1259</v>
      </c>
      <c r="AF431" s="24" t="s">
        <v>275</v>
      </c>
      <c r="AG431" s="24" t="s">
        <v>110</v>
      </c>
      <c r="AH431" s="94"/>
      <c r="AI431" s="24" t="s">
        <v>3016</v>
      </c>
      <c r="AJ431" s="24" t="s">
        <v>6548</v>
      </c>
      <c r="AK431" s="24" t="s">
        <v>6800</v>
      </c>
    </row>
    <row r="432" spans="2:37" s="14" customFormat="1" ht="13" hidden="1" x14ac:dyDescent="0.35">
      <c r="B432" s="24">
        <v>46129905</v>
      </c>
      <c r="C432" s="24" t="str">
        <f t="shared" si="93"/>
        <v>905</v>
      </c>
      <c r="D432" s="24" t="s">
        <v>1276</v>
      </c>
      <c r="E432" s="106">
        <v>46129801</v>
      </c>
      <c r="F432" s="24" t="s">
        <v>277</v>
      </c>
      <c r="G432" s="122">
        <f>IF(VLOOKUP(Tabela2[[#This Row],[SKU]],[10]Volume!$A:$E,5,0)&lt;0,0,VLOOKUP(Tabela2[[#This Row],[SKU]],[10]Volume!$A:$E,5,0))</f>
        <v>0</v>
      </c>
      <c r="H432" s="24" t="s">
        <v>46</v>
      </c>
      <c r="I432" s="24" t="s">
        <v>62</v>
      </c>
      <c r="J432" s="24" t="s">
        <v>63</v>
      </c>
      <c r="K432" s="24" t="s">
        <v>49</v>
      </c>
      <c r="L432" s="24" t="s">
        <v>272</v>
      </c>
      <c r="M432" s="24" t="s">
        <v>66</v>
      </c>
      <c r="N432" s="24" t="s">
        <v>52</v>
      </c>
      <c r="O432" s="48">
        <v>44185</v>
      </c>
      <c r="P432" s="24" t="s">
        <v>53</v>
      </c>
      <c r="Q432" s="24"/>
      <c r="R432" s="26" t="s">
        <v>1</v>
      </c>
      <c r="S432" s="24" t="s">
        <v>132</v>
      </c>
      <c r="T432" s="24" t="s">
        <v>132</v>
      </c>
      <c r="U432" s="24" t="s">
        <v>44</v>
      </c>
      <c r="V432" s="40" t="s">
        <v>44</v>
      </c>
      <c r="W432" s="24" t="s">
        <v>55</v>
      </c>
      <c r="X432" s="24">
        <v>2710193200</v>
      </c>
      <c r="Y432" s="14" t="s">
        <v>70</v>
      </c>
      <c r="Z432" s="24" t="str">
        <f t="shared" si="95"/>
        <v>001I7988</v>
      </c>
      <c r="AA432" s="24" t="str">
        <f t="shared" si="96"/>
        <v>002W20</v>
      </c>
      <c r="AB432" s="24" t="str">
        <f t="shared" si="97"/>
        <v>A690</v>
      </c>
      <c r="AC432" s="24" t="s">
        <v>1277</v>
      </c>
      <c r="AD432" s="24" t="s">
        <v>272</v>
      </c>
      <c r="AE432" s="24" t="s">
        <v>1259</v>
      </c>
      <c r="AF432" s="24" t="s">
        <v>275</v>
      </c>
      <c r="AG432" s="24" t="s">
        <v>110</v>
      </c>
      <c r="AH432" s="24" t="str">
        <f t="shared" ref="AH432:AH459" si="100">F432</f>
        <v>MOPAR MAXPRO SYNTHETIC 0W-30  GRANEL</v>
      </c>
      <c r="AI432" s="24" t="s">
        <v>3016</v>
      </c>
      <c r="AJ432" s="24" t="s">
        <v>6549</v>
      </c>
      <c r="AK432" s="24" t="s">
        <v>6799</v>
      </c>
    </row>
    <row r="433" spans="2:37" s="14" customFormat="1" ht="13" hidden="1" x14ac:dyDescent="0.35">
      <c r="B433" s="24">
        <v>46129809</v>
      </c>
      <c r="C433" s="24" t="str">
        <f t="shared" si="93"/>
        <v>809</v>
      </c>
      <c r="D433" s="24" t="s">
        <v>1278</v>
      </c>
      <c r="E433" s="106">
        <v>46129801</v>
      </c>
      <c r="F433" s="24" t="s">
        <v>277</v>
      </c>
      <c r="G433" s="122">
        <f>IF(VLOOKUP(Tabela2[[#This Row],[SKU]],[10]Volume!$A:$E,5,0)&lt;0,0,VLOOKUP(Tabela2[[#This Row],[SKU]],[10]Volume!$A:$E,5,0))</f>
        <v>0</v>
      </c>
      <c r="H433" s="24" t="s">
        <v>46</v>
      </c>
      <c r="I433" s="24" t="s">
        <v>47</v>
      </c>
      <c r="J433" s="24" t="s">
        <v>48</v>
      </c>
      <c r="K433" s="24" t="s">
        <v>49</v>
      </c>
      <c r="L433" s="24" t="s">
        <v>272</v>
      </c>
      <c r="M433" s="24" t="s">
        <v>66</v>
      </c>
      <c r="N433" s="24" t="s">
        <v>52</v>
      </c>
      <c r="O433" s="48">
        <v>44682</v>
      </c>
      <c r="P433" s="24" t="s">
        <v>92</v>
      </c>
      <c r="Q433" s="24"/>
      <c r="R433" s="26" t="s">
        <v>1</v>
      </c>
      <c r="S433" s="24" t="s">
        <v>132</v>
      </c>
      <c r="T433" s="24" t="s">
        <v>132</v>
      </c>
      <c r="U433" s="24" t="s">
        <v>44</v>
      </c>
      <c r="V433" s="40" t="s">
        <v>44</v>
      </c>
      <c r="W433" s="24" t="s">
        <v>55</v>
      </c>
      <c r="X433" s="24">
        <v>2710193200</v>
      </c>
      <c r="Y433" s="14" t="s">
        <v>70</v>
      </c>
      <c r="Z433" s="24" t="str">
        <f t="shared" si="95"/>
        <v>001I7988</v>
      </c>
      <c r="AA433" s="24" t="str">
        <f t="shared" si="96"/>
        <v>002VID</v>
      </c>
      <c r="AB433" s="24" t="str">
        <f t="shared" si="97"/>
        <v>A690</v>
      </c>
      <c r="AC433" s="24" t="s">
        <v>1279</v>
      </c>
      <c r="AD433" s="24" t="s">
        <v>272</v>
      </c>
      <c r="AE433" s="24" t="s">
        <v>1259</v>
      </c>
      <c r="AF433" s="24" t="s">
        <v>275</v>
      </c>
      <c r="AG433" s="24" t="s">
        <v>110</v>
      </c>
      <c r="AH433" s="24" t="str">
        <f t="shared" si="100"/>
        <v>MOPAR MAXPRO SYNTHETIC 0W-30  GRANEL</v>
      </c>
      <c r="AI433" s="24" t="s">
        <v>3016</v>
      </c>
      <c r="AJ433" s="24" t="s">
        <v>6549</v>
      </c>
      <c r="AK433" s="24" t="s">
        <v>6799</v>
      </c>
    </row>
    <row r="434" spans="2:37" s="14" customFormat="1" ht="13" hidden="1" x14ac:dyDescent="0.35">
      <c r="B434" s="24">
        <v>46120909</v>
      </c>
      <c r="C434" s="24" t="str">
        <f t="shared" si="93"/>
        <v>909</v>
      </c>
      <c r="D434" s="24" t="s">
        <v>1280</v>
      </c>
      <c r="E434" s="106" t="s">
        <v>44</v>
      </c>
      <c r="F434" s="24" t="s">
        <v>45</v>
      </c>
      <c r="G434" s="122">
        <f>IF(VLOOKUP(Tabela2[[#This Row],[SKU]],[10]Volume!$A:$E,5,0)&lt;0,0,VLOOKUP(Tabela2[[#This Row],[SKU]],[10]Volume!$A:$E,5,0))</f>
        <v>574.32554929577452</v>
      </c>
      <c r="H434" s="24" t="s">
        <v>46</v>
      </c>
      <c r="I434" s="24" t="s">
        <v>1248</v>
      </c>
      <c r="J434" s="24" t="s">
        <v>63</v>
      </c>
      <c r="K434" s="24" t="s">
        <v>49</v>
      </c>
      <c r="L434" s="24" t="s">
        <v>272</v>
      </c>
      <c r="M434" s="24" t="s">
        <v>51</v>
      </c>
      <c r="N434" s="24" t="s">
        <v>52</v>
      </c>
      <c r="O434" s="48">
        <v>42401</v>
      </c>
      <c r="P434" s="24" t="s">
        <v>53</v>
      </c>
      <c r="Q434" s="24"/>
      <c r="R434" s="26" t="s">
        <v>1</v>
      </c>
      <c r="S434" s="24" t="s">
        <v>132</v>
      </c>
      <c r="T434" s="24" t="s">
        <v>1281</v>
      </c>
      <c r="U434" s="24" t="s">
        <v>44</v>
      </c>
      <c r="V434" s="40" t="s">
        <v>44</v>
      </c>
      <c r="W434" s="24" t="s">
        <v>55</v>
      </c>
      <c r="X434" s="24">
        <v>3403190000</v>
      </c>
      <c r="Y434" s="14" t="s">
        <v>56</v>
      </c>
      <c r="Z434" s="24" t="str">
        <f t="shared" si="95"/>
        <v>228C8318</v>
      </c>
      <c r="AA434" s="24" t="str">
        <f t="shared" si="96"/>
        <v>002X50</v>
      </c>
      <c r="AB434" s="24" t="str">
        <f t="shared" si="97"/>
        <v>A428</v>
      </c>
      <c r="AC434" s="24" t="s">
        <v>1282</v>
      </c>
      <c r="AD434" s="24" t="s">
        <v>272</v>
      </c>
      <c r="AE434" s="24" t="s">
        <v>1283</v>
      </c>
      <c r="AF434" s="24" t="s">
        <v>3016</v>
      </c>
      <c r="AG434" s="24" t="s">
        <v>110</v>
      </c>
      <c r="AH434" s="24" t="str">
        <f t="shared" si="100"/>
        <v>IMPORTADO</v>
      </c>
      <c r="AI434" s="24" t="s">
        <v>3016</v>
      </c>
      <c r="AJ434" s="24" t="s">
        <v>6550</v>
      </c>
      <c r="AK434" s="24" t="s">
        <v>6803</v>
      </c>
    </row>
    <row r="435" spans="2:37" s="14" customFormat="1" ht="13" hidden="1" x14ac:dyDescent="0.35">
      <c r="B435" s="24">
        <v>46123909</v>
      </c>
      <c r="C435" s="24" t="str">
        <f t="shared" si="93"/>
        <v>909</v>
      </c>
      <c r="D435" s="24" t="s">
        <v>1284</v>
      </c>
      <c r="E435" s="106" t="s">
        <v>44</v>
      </c>
      <c r="F435" s="24" t="s">
        <v>45</v>
      </c>
      <c r="G435" s="122">
        <f>IF(VLOOKUP(Tabela2[[#This Row],[SKU]],[10]Volume!$A:$E,5,0)&lt;0,0,VLOOKUP(Tabela2[[#This Row],[SKU]],[10]Volume!$A:$E,5,0))</f>
        <v>1289.3022535211264</v>
      </c>
      <c r="H435" s="24" t="s">
        <v>46</v>
      </c>
      <c r="I435" s="24" t="s">
        <v>1248</v>
      </c>
      <c r="J435" s="24" t="s">
        <v>63</v>
      </c>
      <c r="K435" s="24" t="s">
        <v>49</v>
      </c>
      <c r="L435" s="24" t="s">
        <v>272</v>
      </c>
      <c r="M435" s="24" t="s">
        <v>51</v>
      </c>
      <c r="N435" s="24" t="s">
        <v>52</v>
      </c>
      <c r="O435" s="48">
        <v>42850</v>
      </c>
      <c r="P435" s="24" t="s">
        <v>53</v>
      </c>
      <c r="Q435" s="24"/>
      <c r="R435" s="26" t="s">
        <v>1</v>
      </c>
      <c r="S435" s="24" t="s">
        <v>132</v>
      </c>
      <c r="T435" s="24" t="s">
        <v>1285</v>
      </c>
      <c r="U435" s="24" t="s">
        <v>44</v>
      </c>
      <c r="V435" s="40" t="s">
        <v>44</v>
      </c>
      <c r="W435" s="24" t="s">
        <v>55</v>
      </c>
      <c r="X435" s="24">
        <v>3403190000</v>
      </c>
      <c r="Y435" s="14" t="s">
        <v>56</v>
      </c>
      <c r="Z435" s="24" t="str">
        <f t="shared" si="95"/>
        <v>228C8317</v>
      </c>
      <c r="AA435" s="24" t="str">
        <f t="shared" si="96"/>
        <v>002X50</v>
      </c>
      <c r="AB435" s="24" t="str">
        <f t="shared" si="97"/>
        <v>A428</v>
      </c>
      <c r="AC435" s="24" t="s">
        <v>1286</v>
      </c>
      <c r="AD435" s="24" t="s">
        <v>272</v>
      </c>
      <c r="AE435" s="24" t="s">
        <v>1283</v>
      </c>
      <c r="AF435" s="24" t="s">
        <v>3016</v>
      </c>
      <c r="AG435" s="24" t="s">
        <v>110</v>
      </c>
      <c r="AH435" s="24" t="str">
        <f t="shared" si="100"/>
        <v>IMPORTADO</v>
      </c>
      <c r="AI435" s="24" t="s">
        <v>3016</v>
      </c>
      <c r="AJ435" s="24" t="s">
        <v>6551</v>
      </c>
      <c r="AK435" s="24" t="s">
        <v>6804</v>
      </c>
    </row>
    <row r="436" spans="2:37" s="14" customFormat="1" ht="13" hidden="1" x14ac:dyDescent="0.35">
      <c r="B436" s="24">
        <v>45265809</v>
      </c>
      <c r="C436" s="24" t="str">
        <f t="shared" si="93"/>
        <v>809</v>
      </c>
      <c r="D436" s="24" t="s">
        <v>1287</v>
      </c>
      <c r="E436" s="106">
        <v>45265801</v>
      </c>
      <c r="F436" s="24" t="s">
        <v>1288</v>
      </c>
      <c r="G436" s="122">
        <f>IF(VLOOKUP(Tabela2[[#This Row],[SKU]],[10]Volume!$A:$E,5,0)&lt;0,0,VLOOKUP(Tabela2[[#This Row],[SKU]],[10]Volume!$A:$E,5,0))</f>
        <v>3970.4818181818182</v>
      </c>
      <c r="H436" s="24" t="s">
        <v>46</v>
      </c>
      <c r="I436" s="24" t="s">
        <v>47</v>
      </c>
      <c r="J436" s="24" t="s">
        <v>48</v>
      </c>
      <c r="K436" s="24" t="s">
        <v>145</v>
      </c>
      <c r="L436" s="24" t="s">
        <v>65</v>
      </c>
      <c r="M436" s="24" t="s">
        <v>66</v>
      </c>
      <c r="N436" s="24" t="s">
        <v>67</v>
      </c>
      <c r="O436" s="48">
        <v>40840</v>
      </c>
      <c r="P436" s="24" t="s">
        <v>53</v>
      </c>
      <c r="Q436" s="24"/>
      <c r="R436" s="26" t="s">
        <v>1</v>
      </c>
      <c r="S436" s="24"/>
      <c r="T436" s="24" t="s">
        <v>1289</v>
      </c>
      <c r="U436" s="24" t="s">
        <v>44</v>
      </c>
      <c r="V436" s="40" t="s">
        <v>44</v>
      </c>
      <c r="W436" s="24" t="s">
        <v>55</v>
      </c>
      <c r="X436" s="24">
        <v>2710193200</v>
      </c>
      <c r="Y436" s="14" t="s">
        <v>83</v>
      </c>
      <c r="Z436" s="24" t="str">
        <f t="shared" si="95"/>
        <v>001D7800</v>
      </c>
      <c r="AA436" s="24" t="str">
        <f t="shared" si="96"/>
        <v>002VSH</v>
      </c>
      <c r="AB436" s="24" t="str">
        <f t="shared" si="97"/>
        <v>A309</v>
      </c>
      <c r="AC436" s="24" t="s">
        <v>1290</v>
      </c>
      <c r="AD436" s="24" t="s">
        <v>1291</v>
      </c>
      <c r="AE436" s="24" t="s">
        <v>1292</v>
      </c>
      <c r="AF436" s="24" t="s">
        <v>59</v>
      </c>
      <c r="AG436" s="24" t="s">
        <v>78</v>
      </c>
      <c r="AH436" s="24" t="str">
        <f t="shared" si="100"/>
        <v>MORLINA S1 B 100 GRANEL</v>
      </c>
      <c r="AI436" s="24" t="s">
        <v>3016</v>
      </c>
      <c r="AJ436" s="24" t="s">
        <v>6552</v>
      </c>
      <c r="AK436" s="24" t="s">
        <v>3016</v>
      </c>
    </row>
    <row r="437" spans="2:37" s="14" customFormat="1" ht="13" hidden="1" x14ac:dyDescent="0.35">
      <c r="B437" s="24">
        <v>45266801</v>
      </c>
      <c r="C437" s="24" t="str">
        <f t="shared" si="93"/>
        <v>801</v>
      </c>
      <c r="D437" s="24" t="s">
        <v>1293</v>
      </c>
      <c r="E437" s="106">
        <v>45266801</v>
      </c>
      <c r="F437" s="24" t="s">
        <v>1293</v>
      </c>
      <c r="G437" s="122">
        <f>IF(VLOOKUP(Tabela2[[#This Row],[SKU]],[10]Volume!$A:$E,5,0)&lt;0,0,VLOOKUP(Tabela2[[#This Row],[SKU]],[10]Volume!$A:$E,5,0))</f>
        <v>934.94156250000003</v>
      </c>
      <c r="H437" s="24" t="s">
        <v>46</v>
      </c>
      <c r="I437" s="24" t="s">
        <v>79</v>
      </c>
      <c r="J437" s="24" t="s">
        <v>79</v>
      </c>
      <c r="K437" s="24" t="s">
        <v>145</v>
      </c>
      <c r="L437" s="24" t="s">
        <v>65</v>
      </c>
      <c r="M437" s="24" t="s">
        <v>66</v>
      </c>
      <c r="N437" s="24" t="s">
        <v>67</v>
      </c>
      <c r="O437" s="48">
        <v>44958</v>
      </c>
      <c r="P437" s="24" t="s">
        <v>53</v>
      </c>
      <c r="Q437" s="24"/>
      <c r="R437" s="26" t="s">
        <v>1</v>
      </c>
      <c r="S437" s="24" t="s">
        <v>44</v>
      </c>
      <c r="T437" s="24" t="s">
        <v>536</v>
      </c>
      <c r="U437" s="24" t="s">
        <v>44</v>
      </c>
      <c r="V437" s="40" t="s">
        <v>44</v>
      </c>
      <c r="W437" s="24" t="s">
        <v>55</v>
      </c>
      <c r="X437" s="24">
        <v>2710193200</v>
      </c>
      <c r="Y437" s="14" t="s">
        <v>44</v>
      </c>
      <c r="Z437" s="24" t="s">
        <v>1294</v>
      </c>
      <c r="AA437" s="24" t="s">
        <v>391</v>
      </c>
      <c r="AB437" s="24" t="s">
        <v>392</v>
      </c>
      <c r="AC437" s="24" t="s">
        <v>1295</v>
      </c>
      <c r="AD437" s="24" t="s">
        <v>1291</v>
      </c>
      <c r="AE437" s="24" t="s">
        <v>1292</v>
      </c>
      <c r="AF437" s="24" t="s">
        <v>59</v>
      </c>
      <c r="AG437" s="24" t="s">
        <v>78</v>
      </c>
      <c r="AH437" s="24" t="str">
        <f t="shared" si="100"/>
        <v>MORLINA S1 B 220 GRANEL</v>
      </c>
      <c r="AI437" s="24" t="s">
        <v>3016</v>
      </c>
      <c r="AJ437" s="24" t="s">
        <v>6553</v>
      </c>
      <c r="AK437" s="24" t="s">
        <v>3016</v>
      </c>
    </row>
    <row r="438" spans="2:37" s="14" customFormat="1" ht="13" hidden="1" x14ac:dyDescent="0.35">
      <c r="B438" s="24">
        <v>45266809</v>
      </c>
      <c r="C438" s="24" t="str">
        <f t="shared" si="93"/>
        <v>809</v>
      </c>
      <c r="D438" s="24" t="s">
        <v>1296</v>
      </c>
      <c r="E438" s="106">
        <v>45266801</v>
      </c>
      <c r="F438" s="24" t="s">
        <v>1293</v>
      </c>
      <c r="G438" s="122">
        <f>IF(VLOOKUP(Tabela2[[#This Row],[SKU]],[10]Volume!$A:$E,5,0)&lt;0,0,VLOOKUP(Tabela2[[#This Row],[SKU]],[10]Volume!$A:$E,5,0))</f>
        <v>2925.6181818181817</v>
      </c>
      <c r="H438" s="24" t="s">
        <v>46</v>
      </c>
      <c r="I438" s="24" t="s">
        <v>47</v>
      </c>
      <c r="J438" s="24" t="s">
        <v>48</v>
      </c>
      <c r="K438" s="24" t="s">
        <v>145</v>
      </c>
      <c r="L438" s="24" t="s">
        <v>65</v>
      </c>
      <c r="M438" s="24" t="s">
        <v>66</v>
      </c>
      <c r="N438" s="24" t="s">
        <v>67</v>
      </c>
      <c r="O438" s="48">
        <v>40843</v>
      </c>
      <c r="P438" s="24" t="s">
        <v>53</v>
      </c>
      <c r="Q438" s="24"/>
      <c r="R438" s="26" t="s">
        <v>1</v>
      </c>
      <c r="S438" s="24"/>
      <c r="T438" s="24" t="s">
        <v>1297</v>
      </c>
      <c r="U438" s="24" t="s">
        <v>44</v>
      </c>
      <c r="V438" s="40" t="s">
        <v>44</v>
      </c>
      <c r="W438" s="24" t="s">
        <v>55</v>
      </c>
      <c r="X438" s="24">
        <v>2710193200</v>
      </c>
      <c r="Y438" s="14" t="s">
        <v>83</v>
      </c>
      <c r="Z438" s="24" t="str">
        <f t="shared" ref="Z438:Z456" si="101">LEFT(AC438,8)</f>
        <v>001D7802</v>
      </c>
      <c r="AA438" s="24" t="str">
        <f t="shared" ref="AA438:AA476" si="102">LEFT(RIGHT(AC438,10),6)</f>
        <v>002VSH</v>
      </c>
      <c r="AB438" s="24" t="str">
        <f t="shared" ref="AB438:AB474" si="103">RIGHT(AC438,4)</f>
        <v>A309</v>
      </c>
      <c r="AC438" s="24" t="s">
        <v>1298</v>
      </c>
      <c r="AD438" s="24" t="s">
        <v>1291</v>
      </c>
      <c r="AE438" s="24" t="s">
        <v>1292</v>
      </c>
      <c r="AF438" s="24" t="s">
        <v>59</v>
      </c>
      <c r="AG438" s="24" t="s">
        <v>78</v>
      </c>
      <c r="AH438" s="24" t="str">
        <f t="shared" si="100"/>
        <v>MORLINA S1 B 220 GRANEL</v>
      </c>
      <c r="AI438" s="24" t="s">
        <v>3016</v>
      </c>
      <c r="AJ438" s="24" t="s">
        <v>6553</v>
      </c>
      <c r="AK438" s="24" t="s">
        <v>3016</v>
      </c>
    </row>
    <row r="439" spans="2:37" s="14" customFormat="1" ht="13" hidden="1" x14ac:dyDescent="0.35">
      <c r="B439" s="24">
        <v>45662809</v>
      </c>
      <c r="C439" s="24" t="str">
        <f t="shared" si="93"/>
        <v>809</v>
      </c>
      <c r="D439" s="24" t="s">
        <v>1299</v>
      </c>
      <c r="E439" s="106">
        <v>45662801</v>
      </c>
      <c r="F439" s="24" t="s">
        <v>1300</v>
      </c>
      <c r="G439" s="122">
        <f>IF(VLOOKUP(Tabela2[[#This Row],[SKU]],[10]Volume!$A:$E,5,0)&lt;0,0,VLOOKUP(Tabela2[[#This Row],[SKU]],[10]Volume!$A:$E,5,0))</f>
        <v>23822.890909090907</v>
      </c>
      <c r="H439" s="24" t="s">
        <v>46</v>
      </c>
      <c r="I439" s="24" t="s">
        <v>47</v>
      </c>
      <c r="J439" s="24" t="s">
        <v>48</v>
      </c>
      <c r="K439" s="24" t="s">
        <v>145</v>
      </c>
      <c r="L439" s="24" t="s">
        <v>65</v>
      </c>
      <c r="M439" s="24" t="s">
        <v>66</v>
      </c>
      <c r="N439" s="24" t="s">
        <v>67</v>
      </c>
      <c r="O439" s="48">
        <v>40869</v>
      </c>
      <c r="P439" s="24" t="s">
        <v>53</v>
      </c>
      <c r="Q439" s="24"/>
      <c r="R439" s="26" t="s">
        <v>1</v>
      </c>
      <c r="S439" s="24"/>
      <c r="T439" s="24" t="s">
        <v>1301</v>
      </c>
      <c r="U439" s="24" t="s">
        <v>44</v>
      </c>
      <c r="V439" s="40" t="s">
        <v>44</v>
      </c>
      <c r="W439" s="24" t="s">
        <v>55</v>
      </c>
      <c r="X439" s="24">
        <v>2710193200</v>
      </c>
      <c r="Y439" s="14" t="s">
        <v>83</v>
      </c>
      <c r="Z439" s="24" t="str">
        <f t="shared" si="101"/>
        <v>001D7810</v>
      </c>
      <c r="AA439" s="24" t="str">
        <f t="shared" si="102"/>
        <v>002VSH</v>
      </c>
      <c r="AB439" s="24" t="str">
        <f t="shared" si="103"/>
        <v>A309</v>
      </c>
      <c r="AC439" s="24" t="s">
        <v>1302</v>
      </c>
      <c r="AD439" s="24" t="s">
        <v>1291</v>
      </c>
      <c r="AE439" s="24" t="s">
        <v>1303</v>
      </c>
      <c r="AF439" s="24" t="s">
        <v>59</v>
      </c>
      <c r="AG439" s="24" t="s">
        <v>78</v>
      </c>
      <c r="AH439" s="24" t="str">
        <f t="shared" si="100"/>
        <v>MORLINA S2 B 150 GRANEL</v>
      </c>
      <c r="AI439" s="24" t="s">
        <v>3016</v>
      </c>
      <c r="AJ439" s="24" t="s">
        <v>6554</v>
      </c>
      <c r="AK439" s="24" t="s">
        <v>3016</v>
      </c>
    </row>
    <row r="440" spans="2:37" s="14" customFormat="1" ht="13" hidden="1" x14ac:dyDescent="0.35">
      <c r="B440" s="24">
        <v>45667967</v>
      </c>
      <c r="C440" s="24" t="str">
        <f t="shared" si="93"/>
        <v>967</v>
      </c>
      <c r="D440" s="24" t="s">
        <v>1307</v>
      </c>
      <c r="E440" s="106">
        <v>45667801</v>
      </c>
      <c r="F440" s="24" t="s">
        <v>1308</v>
      </c>
      <c r="G440" s="122">
        <f>IF(VLOOKUP(Tabela2[[#This Row],[SKU]],[10]Volume!$A:$E,5,0)&lt;0,0,VLOOKUP(Tabela2[[#This Row],[SKU]],[10]Volume!$A:$E,5,0))</f>
        <v>0</v>
      </c>
      <c r="H440" s="24" t="s">
        <v>46</v>
      </c>
      <c r="I440" s="24" t="s">
        <v>151</v>
      </c>
      <c r="J440" s="24" t="s">
        <v>86</v>
      </c>
      <c r="K440" s="24" t="s">
        <v>145</v>
      </c>
      <c r="L440" s="24" t="s">
        <v>65</v>
      </c>
      <c r="M440" s="24" t="s">
        <v>66</v>
      </c>
      <c r="N440" s="24" t="s">
        <v>67</v>
      </c>
      <c r="O440" s="48">
        <v>42376</v>
      </c>
      <c r="P440" s="24" t="s">
        <v>53</v>
      </c>
      <c r="Q440" s="24"/>
      <c r="R440" s="26" t="s">
        <v>1</v>
      </c>
      <c r="S440" s="24" t="s">
        <v>132</v>
      </c>
      <c r="T440" s="24" t="s">
        <v>132</v>
      </c>
      <c r="U440" s="24" t="s">
        <v>44</v>
      </c>
      <c r="V440" s="40" t="s">
        <v>44</v>
      </c>
      <c r="W440" s="24" t="s">
        <v>55</v>
      </c>
      <c r="X440" s="24">
        <v>2710193200</v>
      </c>
      <c r="Y440" s="14" t="s">
        <v>83</v>
      </c>
      <c r="Z440" s="24" t="str">
        <f t="shared" si="101"/>
        <v>001D7818</v>
      </c>
      <c r="AA440" s="24" t="str">
        <f t="shared" si="102"/>
        <v>002VJW</v>
      </c>
      <c r="AB440" s="24" t="str">
        <f t="shared" si="103"/>
        <v>A309</v>
      </c>
      <c r="AC440" s="24" t="s">
        <v>1309</v>
      </c>
      <c r="AD440" s="24" t="s">
        <v>1291</v>
      </c>
      <c r="AE440" s="24" t="s">
        <v>1310</v>
      </c>
      <c r="AF440" s="24" t="s">
        <v>59</v>
      </c>
      <c r="AG440" s="24" t="s">
        <v>78</v>
      </c>
      <c r="AH440" s="24" t="str">
        <f t="shared" si="100"/>
        <v>MORLINA S2 BA 460 LOCAL GRANEL</v>
      </c>
      <c r="AI440" s="24" t="s">
        <v>3016</v>
      </c>
      <c r="AJ440" s="24" t="s">
        <v>6555</v>
      </c>
      <c r="AK440" s="24" t="s">
        <v>3016</v>
      </c>
    </row>
    <row r="441" spans="2:37" s="14" customFormat="1" ht="13" hidden="1" x14ac:dyDescent="0.35">
      <c r="B441" s="24">
        <v>45269855</v>
      </c>
      <c r="C441" s="24" t="str">
        <f t="shared" si="93"/>
        <v>855</v>
      </c>
      <c r="D441" s="24" t="s">
        <v>1311</v>
      </c>
      <c r="E441" s="106">
        <v>45269801</v>
      </c>
      <c r="F441" s="24" t="s">
        <v>1312</v>
      </c>
      <c r="G441" s="122">
        <f>IF(VLOOKUP(Tabela2[[#This Row],[SKU]],[10]Volume!$A:$E,5,0)&lt;0,0,VLOOKUP(Tabela2[[#This Row],[SKU]],[10]Volume!$A:$E,5,0))</f>
        <v>7393.8604651162786</v>
      </c>
      <c r="H441" s="24" t="s">
        <v>46</v>
      </c>
      <c r="I441" s="24" t="s">
        <v>163</v>
      </c>
      <c r="J441" s="24" t="s">
        <v>164</v>
      </c>
      <c r="K441" s="24" t="s">
        <v>145</v>
      </c>
      <c r="L441" s="24" t="s">
        <v>65</v>
      </c>
      <c r="M441" s="24" t="s">
        <v>66</v>
      </c>
      <c r="N441" s="24" t="s">
        <v>67</v>
      </c>
      <c r="O441" s="48">
        <v>40906</v>
      </c>
      <c r="P441" s="24" t="s">
        <v>53</v>
      </c>
      <c r="Q441" s="24"/>
      <c r="R441" s="26" t="s">
        <v>1</v>
      </c>
      <c r="S441" s="24"/>
      <c r="T441" s="24" t="s">
        <v>1313</v>
      </c>
      <c r="U441" s="24" t="s">
        <v>44</v>
      </c>
      <c r="V441" s="40" t="s">
        <v>44</v>
      </c>
      <c r="W441" s="24" t="s">
        <v>55</v>
      </c>
      <c r="X441" s="24">
        <v>2710193200</v>
      </c>
      <c r="Y441" s="14" t="s">
        <v>70</v>
      </c>
      <c r="Z441" s="24" t="str">
        <f t="shared" si="101"/>
        <v>001D7737</v>
      </c>
      <c r="AA441" s="24" t="str">
        <f t="shared" si="102"/>
        <v>002VWL</v>
      </c>
      <c r="AB441" s="24" t="str">
        <f t="shared" si="103"/>
        <v>A309</v>
      </c>
      <c r="AC441" s="24" t="s">
        <v>1314</v>
      </c>
      <c r="AD441" s="24" t="s">
        <v>1291</v>
      </c>
      <c r="AE441" s="24" t="s">
        <v>1303</v>
      </c>
      <c r="AF441" s="24" t="s">
        <v>59</v>
      </c>
      <c r="AG441" s="24" t="s">
        <v>78</v>
      </c>
      <c r="AH441" s="24" t="str">
        <f t="shared" si="100"/>
        <v>MORLINA S2 BL 10 GRANEL</v>
      </c>
      <c r="AI441" s="24" t="s">
        <v>3016</v>
      </c>
      <c r="AJ441" s="24" t="s">
        <v>6556</v>
      </c>
      <c r="AK441" s="24" t="s">
        <v>3016</v>
      </c>
    </row>
    <row r="442" spans="2:37" s="14" customFormat="1" ht="13" hidden="1" x14ac:dyDescent="0.35">
      <c r="B442" s="24">
        <v>45269801</v>
      </c>
      <c r="C442" s="24" t="str">
        <f t="shared" si="93"/>
        <v>801</v>
      </c>
      <c r="D442" s="24" t="s">
        <v>1312</v>
      </c>
      <c r="E442" s="106">
        <v>45269801</v>
      </c>
      <c r="F442" s="24" t="s">
        <v>1312</v>
      </c>
      <c r="G442" s="122">
        <f>IF(VLOOKUP(Tabela2[[#This Row],[SKU]],[10]Volume!$A:$E,5,0)&lt;0,0,VLOOKUP(Tabela2[[#This Row],[SKU]],[10]Volume!$A:$E,5,0))</f>
        <v>8343.4785000000011</v>
      </c>
      <c r="H442" s="24" t="s">
        <v>46</v>
      </c>
      <c r="I442" s="24" t="s">
        <v>79</v>
      </c>
      <c r="J442" s="24" t="s">
        <v>79</v>
      </c>
      <c r="K442" s="24" t="s">
        <v>145</v>
      </c>
      <c r="L442" s="24" t="s">
        <v>65</v>
      </c>
      <c r="M442" s="24" t="s">
        <v>66</v>
      </c>
      <c r="N442" s="24" t="s">
        <v>67</v>
      </c>
      <c r="O442" s="48">
        <v>41991</v>
      </c>
      <c r="P442" s="24" t="s">
        <v>53</v>
      </c>
      <c r="Q442" s="24"/>
      <c r="R442" s="26" t="s">
        <v>1</v>
      </c>
      <c r="S442" s="24" t="s">
        <v>44</v>
      </c>
      <c r="T442" s="24" t="s">
        <v>54</v>
      </c>
      <c r="U442" s="24" t="s">
        <v>44</v>
      </c>
      <c r="V442" s="40" t="s">
        <v>44</v>
      </c>
      <c r="W442" s="24" t="s">
        <v>55</v>
      </c>
      <c r="X442" s="24">
        <v>2710193200</v>
      </c>
      <c r="Y442" s="14" t="s">
        <v>44</v>
      </c>
      <c r="Z442" s="24" t="str">
        <f t="shared" si="101"/>
        <v>001D7737</v>
      </c>
      <c r="AA442" s="24" t="str">
        <f t="shared" si="102"/>
        <v>001176</v>
      </c>
      <c r="AB442" s="24" t="str">
        <f t="shared" si="103"/>
        <v>A03Q</v>
      </c>
      <c r="AC442" s="24" t="s">
        <v>1315</v>
      </c>
      <c r="AD442" s="24" t="s">
        <v>1291</v>
      </c>
      <c r="AE442" s="24" t="s">
        <v>1303</v>
      </c>
      <c r="AF442" s="24" t="s">
        <v>59</v>
      </c>
      <c r="AG442" s="24" t="s">
        <v>78</v>
      </c>
      <c r="AH442" s="24" t="str">
        <f t="shared" si="100"/>
        <v>MORLINA S2 BL 10 GRANEL</v>
      </c>
      <c r="AI442" s="24" t="s">
        <v>3016</v>
      </c>
      <c r="AJ442" s="24" t="s">
        <v>6556</v>
      </c>
      <c r="AK442" s="24" t="s">
        <v>3016</v>
      </c>
    </row>
    <row r="443" spans="2:37" s="14" customFormat="1" ht="13" hidden="1" x14ac:dyDescent="0.35">
      <c r="B443" s="24">
        <v>45270809</v>
      </c>
      <c r="C443" s="24" t="str">
        <f t="shared" si="93"/>
        <v>809</v>
      </c>
      <c r="D443" s="24" t="s">
        <v>1316</v>
      </c>
      <c r="E443" s="106">
        <v>45270801</v>
      </c>
      <c r="F443" s="24" t="s">
        <v>1317</v>
      </c>
      <c r="G443" s="122">
        <f>IF(VLOOKUP(Tabela2[[#This Row],[SKU]],[10]Volume!$A:$E,5,0)&lt;0,0,VLOOKUP(Tabela2[[#This Row],[SKU]],[10]Volume!$A:$E,5,0))</f>
        <v>5851.2363636363634</v>
      </c>
      <c r="H443" s="24" t="s">
        <v>46</v>
      </c>
      <c r="I443" s="24" t="s">
        <v>47</v>
      </c>
      <c r="J443" s="24" t="s">
        <v>48</v>
      </c>
      <c r="K443" s="24" t="s">
        <v>145</v>
      </c>
      <c r="L443" s="24" t="s">
        <v>65</v>
      </c>
      <c r="M443" s="24" t="s">
        <v>66</v>
      </c>
      <c r="N443" s="24" t="s">
        <v>67</v>
      </c>
      <c r="O443" s="48">
        <v>40946</v>
      </c>
      <c r="P443" s="24" t="s">
        <v>53</v>
      </c>
      <c r="Q443" s="24"/>
      <c r="R443" s="26" t="s">
        <v>1</v>
      </c>
      <c r="S443" s="24"/>
      <c r="T443" s="24" t="s">
        <v>1318</v>
      </c>
      <c r="U443" s="24" t="s">
        <v>44</v>
      </c>
      <c r="V443" s="40" t="s">
        <v>44</v>
      </c>
      <c r="W443" s="24" t="s">
        <v>55</v>
      </c>
      <c r="X443" s="24">
        <v>2710193200</v>
      </c>
      <c r="Y443" s="14" t="s">
        <v>83</v>
      </c>
      <c r="Z443" s="24" t="str">
        <f t="shared" si="101"/>
        <v>001D7738</v>
      </c>
      <c r="AA443" s="24" t="str">
        <f t="shared" si="102"/>
        <v>002VSH</v>
      </c>
      <c r="AB443" s="24" t="str">
        <f t="shared" si="103"/>
        <v>A309</v>
      </c>
      <c r="AC443" s="24" t="s">
        <v>1319</v>
      </c>
      <c r="AD443" s="24" t="s">
        <v>1291</v>
      </c>
      <c r="AE443" s="24" t="s">
        <v>1303</v>
      </c>
      <c r="AF443" s="24" t="s">
        <v>59</v>
      </c>
      <c r="AG443" s="24" t="s">
        <v>78</v>
      </c>
      <c r="AH443" s="24" t="str">
        <f t="shared" si="100"/>
        <v>MORLINA S2 BL 22 GRANEL</v>
      </c>
      <c r="AI443" s="24" t="s">
        <v>3016</v>
      </c>
      <c r="AJ443" s="24" t="s">
        <v>6557</v>
      </c>
      <c r="AK443" s="24" t="s">
        <v>3016</v>
      </c>
    </row>
    <row r="444" spans="2:37" s="14" customFormat="1" ht="13" hidden="1" x14ac:dyDescent="0.35">
      <c r="B444" s="24">
        <v>45270967</v>
      </c>
      <c r="C444" s="24" t="str">
        <f t="shared" si="93"/>
        <v>967</v>
      </c>
      <c r="D444" s="24" t="s">
        <v>1320</v>
      </c>
      <c r="E444" s="106">
        <v>45270801</v>
      </c>
      <c r="F444" s="24" t="s">
        <v>1317</v>
      </c>
      <c r="G444" s="122">
        <f>IF(VLOOKUP(Tabela2[[#This Row],[SKU]],[10]Volume!$A:$E,5,0)&lt;0,0,VLOOKUP(Tabela2[[#This Row],[SKU]],[10]Volume!$A:$E,5,0))</f>
        <v>0</v>
      </c>
      <c r="H444" s="24" t="s">
        <v>46</v>
      </c>
      <c r="I444" s="24" t="s">
        <v>151</v>
      </c>
      <c r="J444" s="24" t="s">
        <v>86</v>
      </c>
      <c r="K444" s="24" t="s">
        <v>145</v>
      </c>
      <c r="L444" s="24" t="s">
        <v>65</v>
      </c>
      <c r="M444" s="24" t="s">
        <v>66</v>
      </c>
      <c r="N444" s="24" t="s">
        <v>67</v>
      </c>
      <c r="O444" s="48">
        <v>41341</v>
      </c>
      <c r="P444" s="24" t="s">
        <v>53</v>
      </c>
      <c r="Q444" s="24"/>
      <c r="R444" s="26" t="s">
        <v>1</v>
      </c>
      <c r="S444" s="24" t="s">
        <v>1321</v>
      </c>
      <c r="T444" s="24" t="s">
        <v>54</v>
      </c>
      <c r="U444" s="24" t="s">
        <v>44</v>
      </c>
      <c r="V444" s="40" t="s">
        <v>44</v>
      </c>
      <c r="W444" s="24" t="s">
        <v>55</v>
      </c>
      <c r="X444" s="24">
        <v>2710193200</v>
      </c>
      <c r="Y444" s="14" t="s">
        <v>83</v>
      </c>
      <c r="Z444" s="24" t="str">
        <f t="shared" si="101"/>
        <v>001D7738</v>
      </c>
      <c r="AA444" s="24" t="str">
        <f t="shared" si="102"/>
        <v>002VJW</v>
      </c>
      <c r="AB444" s="24" t="str">
        <f t="shared" si="103"/>
        <v>A309</v>
      </c>
      <c r="AC444" s="24" t="s">
        <v>1322</v>
      </c>
      <c r="AD444" s="24" t="s">
        <v>1291</v>
      </c>
      <c r="AE444" s="24" t="s">
        <v>1303</v>
      </c>
      <c r="AF444" s="24" t="s">
        <v>59</v>
      </c>
      <c r="AG444" s="24" t="s">
        <v>78</v>
      </c>
      <c r="AH444" s="24" t="str">
        <f t="shared" si="100"/>
        <v>MORLINA S2 BL 22 GRANEL</v>
      </c>
      <c r="AI444" s="24" t="s">
        <v>3016</v>
      </c>
      <c r="AJ444" s="24" t="s">
        <v>6557</v>
      </c>
      <c r="AK444" s="24" t="s">
        <v>3016</v>
      </c>
    </row>
    <row r="445" spans="2:37" s="14" customFormat="1" ht="13" hidden="1" x14ac:dyDescent="0.35">
      <c r="B445" s="24">
        <v>44940909</v>
      </c>
      <c r="C445" s="24" t="str">
        <f t="shared" si="93"/>
        <v>909</v>
      </c>
      <c r="D445" s="24" t="s">
        <v>1323</v>
      </c>
      <c r="E445" s="106" t="s">
        <v>44</v>
      </c>
      <c r="F445" s="24" t="s">
        <v>45</v>
      </c>
      <c r="G445" s="122">
        <f>IF(VLOOKUP(Tabela2[[#This Row],[SKU]],[10]Volume!$A:$E,5,0)&lt;0,0,VLOOKUP(Tabela2[[#This Row],[SKU]],[10]Volume!$A:$E,5,0))</f>
        <v>503.99997183098577</v>
      </c>
      <c r="H445" s="24" t="s">
        <v>46</v>
      </c>
      <c r="I445" s="24" t="s">
        <v>62</v>
      </c>
      <c r="J445" s="24" t="s">
        <v>63</v>
      </c>
      <c r="K445" s="24" t="s">
        <v>49</v>
      </c>
      <c r="L445" s="24" t="s">
        <v>1043</v>
      </c>
      <c r="M445" s="24" t="s">
        <v>51</v>
      </c>
      <c r="N445" s="24" t="s">
        <v>52</v>
      </c>
      <c r="O445" s="48">
        <v>42117</v>
      </c>
      <c r="P445" s="24" t="s">
        <v>53</v>
      </c>
      <c r="Q445" s="24"/>
      <c r="R445" s="26" t="s">
        <v>1</v>
      </c>
      <c r="S445" s="24" t="s">
        <v>132</v>
      </c>
      <c r="T445" s="24" t="s">
        <v>132</v>
      </c>
      <c r="U445" s="24" t="s">
        <v>44</v>
      </c>
      <c r="V445" s="40" t="s">
        <v>44</v>
      </c>
      <c r="W445" s="24" t="s">
        <v>55</v>
      </c>
      <c r="X445" s="24">
        <v>2710193200</v>
      </c>
      <c r="Y445" s="14" t="s">
        <v>56</v>
      </c>
      <c r="Z445" s="24" t="str">
        <f t="shared" si="101"/>
        <v>001E5517</v>
      </c>
      <c r="AA445" s="24" t="str">
        <f t="shared" si="102"/>
        <v>002W1Z</v>
      </c>
      <c r="AB445" s="24" t="str">
        <f t="shared" si="103"/>
        <v>A246</v>
      </c>
      <c r="AC445" s="24" t="s">
        <v>1324</v>
      </c>
      <c r="AD445" s="24" t="s">
        <v>1043</v>
      </c>
      <c r="AE445" s="24" t="s">
        <v>1325</v>
      </c>
      <c r="AF445" s="24" t="s">
        <v>3016</v>
      </c>
      <c r="AG445" s="24" t="s">
        <v>110</v>
      </c>
      <c r="AH445" s="24" t="str">
        <f t="shared" si="100"/>
        <v>IMPORTADO</v>
      </c>
      <c r="AI445" s="24" t="s">
        <v>3016</v>
      </c>
      <c r="AJ445" s="24" t="s">
        <v>6558</v>
      </c>
      <c r="AK445" s="24" t="s">
        <v>6818</v>
      </c>
    </row>
    <row r="446" spans="2:37" s="14" customFormat="1" ht="13" hidden="1" x14ac:dyDescent="0.35">
      <c r="B446" s="24">
        <v>44940801</v>
      </c>
      <c r="C446" s="24" t="str">
        <f t="shared" si="93"/>
        <v>801</v>
      </c>
      <c r="D446" s="24" t="s">
        <v>1326</v>
      </c>
      <c r="E446" s="106" t="s">
        <v>44</v>
      </c>
      <c r="F446" s="24" t="s">
        <v>45</v>
      </c>
      <c r="G446" s="122">
        <f>IF(VLOOKUP(Tabela2[[#This Row],[SKU]],[10]Volume!$A:$E,5,0)&lt;0,0,VLOOKUP(Tabela2[[#This Row],[SKU]],[10]Volume!$A:$E,5,0))</f>
        <v>3500.1912243749998</v>
      </c>
      <c r="H446" s="24" t="s">
        <v>46</v>
      </c>
      <c r="I446" s="24" t="s">
        <v>79</v>
      </c>
      <c r="J446" s="24" t="s">
        <v>79</v>
      </c>
      <c r="K446" s="24" t="s">
        <v>49</v>
      </c>
      <c r="L446" s="24" t="s">
        <v>1043</v>
      </c>
      <c r="M446" s="24" t="s">
        <v>51</v>
      </c>
      <c r="N446" s="24" t="s">
        <v>52</v>
      </c>
      <c r="O446" s="48">
        <v>41582</v>
      </c>
      <c r="P446" s="24" t="s">
        <v>53</v>
      </c>
      <c r="Q446" s="24"/>
      <c r="R446" s="26" t="s">
        <v>1</v>
      </c>
      <c r="S446" s="24" t="s">
        <v>44</v>
      </c>
      <c r="T446" s="24" t="s">
        <v>54</v>
      </c>
      <c r="U446" s="24" t="s">
        <v>44</v>
      </c>
      <c r="V446" s="40" t="s">
        <v>44</v>
      </c>
      <c r="W446" s="24" t="s">
        <v>55</v>
      </c>
      <c r="X446" s="24">
        <v>2710193200</v>
      </c>
      <c r="Y446" s="14" t="s">
        <v>56</v>
      </c>
      <c r="Z446" s="24" t="str">
        <f t="shared" si="101"/>
        <v>001E1504</v>
      </c>
      <c r="AA446" s="24" t="str">
        <f t="shared" si="102"/>
        <v>001176</v>
      </c>
      <c r="AB446" s="24" t="str">
        <f t="shared" si="103"/>
        <v>A03Q</v>
      </c>
      <c r="AC446" s="24" t="s">
        <v>1327</v>
      </c>
      <c r="AD446" s="24" t="s">
        <v>1043</v>
      </c>
      <c r="AE446" s="24" t="s">
        <v>1325</v>
      </c>
      <c r="AF446" s="24" t="s">
        <v>3016</v>
      </c>
      <c r="AG446" s="24" t="s">
        <v>110</v>
      </c>
      <c r="AH446" s="24" t="str">
        <f t="shared" si="100"/>
        <v>IMPORTADO</v>
      </c>
      <c r="AI446" s="24" t="s">
        <v>3016</v>
      </c>
      <c r="AJ446" s="24" t="s">
        <v>6558</v>
      </c>
      <c r="AK446" s="24" t="s">
        <v>6818</v>
      </c>
    </row>
    <row r="447" spans="2:37" s="14" customFormat="1" ht="13" hidden="1" x14ac:dyDescent="0.35">
      <c r="B447" s="24">
        <v>44940849</v>
      </c>
      <c r="C447" s="24" t="str">
        <f t="shared" si="93"/>
        <v>849</v>
      </c>
      <c r="D447" s="24" t="s">
        <v>1328</v>
      </c>
      <c r="E447" s="106" t="s">
        <v>44</v>
      </c>
      <c r="F447" s="24" t="s">
        <v>45</v>
      </c>
      <c r="G447" s="122">
        <f>IF(VLOOKUP(Tabela2[[#This Row],[SKU]],[10]Volume!$A:$E,5,0)&lt;0,0,VLOOKUP(Tabela2[[#This Row],[SKU]],[10]Volume!$A:$E,5,0))</f>
        <v>15163.751551401876</v>
      </c>
      <c r="H447" s="24" t="s">
        <v>46</v>
      </c>
      <c r="I447" s="24" t="s">
        <v>47</v>
      </c>
      <c r="J447" s="24" t="s">
        <v>48</v>
      </c>
      <c r="K447" s="24" t="s">
        <v>49</v>
      </c>
      <c r="L447" s="24" t="s">
        <v>1043</v>
      </c>
      <c r="M447" s="24" t="s">
        <v>51</v>
      </c>
      <c r="N447" s="24" t="s">
        <v>52</v>
      </c>
      <c r="O447" s="48">
        <v>41491</v>
      </c>
      <c r="P447" s="24" t="s">
        <v>53</v>
      </c>
      <c r="Q447" s="24"/>
      <c r="R447" s="26" t="s">
        <v>1</v>
      </c>
      <c r="S447" s="24" t="s">
        <v>1329</v>
      </c>
      <c r="T447" s="24" t="s">
        <v>54</v>
      </c>
      <c r="U447" s="24" t="s">
        <v>44</v>
      </c>
      <c r="V447" s="40" t="s">
        <v>44</v>
      </c>
      <c r="W447" s="24" t="s">
        <v>55</v>
      </c>
      <c r="X447" s="24">
        <v>2710193200</v>
      </c>
      <c r="Y447" s="14" t="s">
        <v>56</v>
      </c>
      <c r="Z447" s="24" t="str">
        <f t="shared" si="101"/>
        <v>001E1504</v>
      </c>
      <c r="AA447" s="24" t="str">
        <f t="shared" si="102"/>
        <v>002VSH</v>
      </c>
      <c r="AB447" s="24" t="str">
        <f t="shared" si="103"/>
        <v>A246</v>
      </c>
      <c r="AC447" s="24" t="s">
        <v>1330</v>
      </c>
      <c r="AD447" s="24" t="s">
        <v>1043</v>
      </c>
      <c r="AE447" s="24" t="s">
        <v>1325</v>
      </c>
      <c r="AF447" s="24" t="s">
        <v>3016</v>
      </c>
      <c r="AG447" s="24" t="s">
        <v>110</v>
      </c>
      <c r="AH447" s="24" t="str">
        <f t="shared" si="100"/>
        <v>IMPORTADO</v>
      </c>
      <c r="AI447" s="24" t="s">
        <v>3016</v>
      </c>
      <c r="AJ447" s="24" t="s">
        <v>6558</v>
      </c>
      <c r="AK447" s="24" t="s">
        <v>6818</v>
      </c>
    </row>
    <row r="448" spans="2:37" s="14" customFormat="1" ht="13" hidden="1" x14ac:dyDescent="0.35">
      <c r="B448" s="24">
        <v>43352801</v>
      </c>
      <c r="C448" s="24" t="str">
        <f t="shared" si="93"/>
        <v>801</v>
      </c>
      <c r="D448" s="24" t="s">
        <v>1331</v>
      </c>
      <c r="E448" s="106">
        <v>43352801</v>
      </c>
      <c r="F448" s="24" t="s">
        <v>1331</v>
      </c>
      <c r="G448" s="122">
        <f>IF(VLOOKUP(Tabela2[[#This Row],[SKU]],[10]Volume!$A:$E,5,0)&lt;0,0,VLOOKUP(Tabela2[[#This Row],[SKU]],[10]Volume!$A:$E,5,0))</f>
        <v>0</v>
      </c>
      <c r="H448" s="24" t="s">
        <v>46</v>
      </c>
      <c r="I448" s="24" t="s">
        <v>79</v>
      </c>
      <c r="J448" s="24" t="s">
        <v>79</v>
      </c>
      <c r="K448" s="24" t="s">
        <v>145</v>
      </c>
      <c r="L448" s="24" t="s">
        <v>65</v>
      </c>
      <c r="M448" s="24" t="s">
        <v>66</v>
      </c>
      <c r="N448" s="24" t="s">
        <v>67</v>
      </c>
      <c r="O448" s="48">
        <v>41360</v>
      </c>
      <c r="P448" s="24" t="s">
        <v>53</v>
      </c>
      <c r="Q448" s="24"/>
      <c r="R448" s="26" t="s">
        <v>1</v>
      </c>
      <c r="S448" s="24" t="s">
        <v>44</v>
      </c>
      <c r="T448" s="24" t="s">
        <v>54</v>
      </c>
      <c r="U448" s="24" t="s">
        <v>44</v>
      </c>
      <c r="V448" s="40" t="s">
        <v>44</v>
      </c>
      <c r="W448" s="24" t="s">
        <v>55</v>
      </c>
      <c r="X448" s="24">
        <v>2710193200</v>
      </c>
      <c r="Y448" s="14" t="s">
        <v>44</v>
      </c>
      <c r="Z448" s="24" t="str">
        <f t="shared" si="101"/>
        <v>001E7181</v>
      </c>
      <c r="AA448" s="24" t="str">
        <f t="shared" si="102"/>
        <v>001176</v>
      </c>
      <c r="AB448" s="24" t="str">
        <f t="shared" si="103"/>
        <v>A03Q</v>
      </c>
      <c r="AC448" s="24" t="s">
        <v>1332</v>
      </c>
      <c r="AD448" s="24" t="s">
        <v>1333</v>
      </c>
      <c r="AE448" s="24" t="s">
        <v>1334</v>
      </c>
      <c r="AF448" s="24" t="s">
        <v>59</v>
      </c>
      <c r="AG448" s="24" t="s">
        <v>78</v>
      </c>
      <c r="AH448" s="24" t="str">
        <f t="shared" si="100"/>
        <v>MYSELLA S3 N40 GRANEL</v>
      </c>
      <c r="AI448" s="24" t="s">
        <v>3016</v>
      </c>
      <c r="AJ448" s="24" t="s">
        <v>6559</v>
      </c>
      <c r="AK448" s="24" t="s">
        <v>3016</v>
      </c>
    </row>
    <row r="449" spans="2:37" s="14" customFormat="1" ht="13" hidden="1" x14ac:dyDescent="0.35">
      <c r="B449" s="24">
        <v>43352809</v>
      </c>
      <c r="C449" s="24" t="str">
        <f t="shared" si="93"/>
        <v>809</v>
      </c>
      <c r="D449" s="24" t="s">
        <v>1335</v>
      </c>
      <c r="E449" s="106">
        <v>43352801</v>
      </c>
      <c r="F449" s="24" t="s">
        <v>1331</v>
      </c>
      <c r="G449" s="122">
        <f>IF(VLOOKUP(Tabela2[[#This Row],[SKU]],[10]Volume!$A:$E,5,0)&lt;0,0,VLOOKUP(Tabela2[[#This Row],[SKU]],[10]Volume!$A:$E,5,0))</f>
        <v>22360.081818181818</v>
      </c>
      <c r="H449" s="24" t="s">
        <v>46</v>
      </c>
      <c r="I449" s="24" t="s">
        <v>47</v>
      </c>
      <c r="J449" s="24" t="s">
        <v>48</v>
      </c>
      <c r="K449" s="24" t="s">
        <v>145</v>
      </c>
      <c r="L449" s="24" t="s">
        <v>65</v>
      </c>
      <c r="M449" s="24" t="s">
        <v>66</v>
      </c>
      <c r="N449" s="24" t="s">
        <v>67</v>
      </c>
      <c r="O449" s="48">
        <v>41578</v>
      </c>
      <c r="P449" s="24" t="s">
        <v>53</v>
      </c>
      <c r="Q449" s="24"/>
      <c r="R449" s="26" t="s">
        <v>1</v>
      </c>
      <c r="S449" s="24"/>
      <c r="T449" s="24" t="s">
        <v>1336</v>
      </c>
      <c r="U449" s="24" t="s">
        <v>44</v>
      </c>
      <c r="V449" s="40" t="s">
        <v>44</v>
      </c>
      <c r="W449" s="24" t="s">
        <v>55</v>
      </c>
      <c r="X449" s="24">
        <v>2710193200</v>
      </c>
      <c r="Y449" s="14" t="s">
        <v>83</v>
      </c>
      <c r="Z449" s="24" t="str">
        <f t="shared" si="101"/>
        <v>001E7181</v>
      </c>
      <c r="AA449" s="24" t="str">
        <f t="shared" si="102"/>
        <v>002VSH</v>
      </c>
      <c r="AB449" s="24" t="str">
        <f t="shared" si="103"/>
        <v>A309</v>
      </c>
      <c r="AC449" s="24" t="s">
        <v>1337</v>
      </c>
      <c r="AD449" s="24" t="s">
        <v>1333</v>
      </c>
      <c r="AE449" s="24" t="s">
        <v>1334</v>
      </c>
      <c r="AF449" s="24" t="s">
        <v>59</v>
      </c>
      <c r="AG449" s="24" t="s">
        <v>78</v>
      </c>
      <c r="AH449" s="24" t="str">
        <f t="shared" si="100"/>
        <v>MYSELLA S3 N40 GRANEL</v>
      </c>
      <c r="AI449" s="24" t="s">
        <v>3016</v>
      </c>
      <c r="AJ449" s="24" t="s">
        <v>6559</v>
      </c>
      <c r="AK449" s="24" t="s">
        <v>3016</v>
      </c>
    </row>
    <row r="450" spans="2:37" s="14" customFormat="1" ht="13" hidden="1" x14ac:dyDescent="0.35">
      <c r="B450" s="24">
        <v>43354801</v>
      </c>
      <c r="C450" s="24" t="str">
        <f t="shared" si="93"/>
        <v>801</v>
      </c>
      <c r="D450" s="24" t="s">
        <v>1338</v>
      </c>
      <c r="E450" s="106">
        <v>43354801</v>
      </c>
      <c r="F450" s="24" t="s">
        <v>1338</v>
      </c>
      <c r="G450" s="122">
        <f>IF(VLOOKUP(Tabela2[[#This Row],[SKU]],[10]Volume!$A:$E,5,0)&lt;0,0,VLOOKUP(Tabela2[[#This Row],[SKU]],[10]Volume!$A:$E,5,0))</f>
        <v>1469.9081250000002</v>
      </c>
      <c r="H450" s="24" t="s">
        <v>46</v>
      </c>
      <c r="I450" s="24" t="s">
        <v>79</v>
      </c>
      <c r="J450" s="24" t="s">
        <v>79</v>
      </c>
      <c r="K450" s="24" t="s">
        <v>145</v>
      </c>
      <c r="L450" s="24" t="s">
        <v>65</v>
      </c>
      <c r="M450" s="24" t="s">
        <v>66</v>
      </c>
      <c r="N450" s="24" t="s">
        <v>67</v>
      </c>
      <c r="O450" s="48">
        <v>43843</v>
      </c>
      <c r="P450" s="24" t="s">
        <v>92</v>
      </c>
      <c r="Q450" s="24"/>
      <c r="R450" s="26" t="s">
        <v>1</v>
      </c>
      <c r="S450" s="24" t="s">
        <v>44</v>
      </c>
      <c r="T450" s="24" t="s">
        <v>54</v>
      </c>
      <c r="U450" s="24" t="s">
        <v>44</v>
      </c>
      <c r="V450" s="40" t="s">
        <v>44</v>
      </c>
      <c r="W450" s="24" t="s">
        <v>55</v>
      </c>
      <c r="X450" s="24">
        <v>2710193200</v>
      </c>
      <c r="Y450" s="14" t="s">
        <v>44</v>
      </c>
      <c r="Z450" s="24" t="str">
        <f t="shared" si="101"/>
        <v>001E7185</v>
      </c>
      <c r="AA450" s="24" t="str">
        <f t="shared" si="102"/>
        <v>001176</v>
      </c>
      <c r="AB450" s="24" t="str">
        <f t="shared" si="103"/>
        <v>A03Q</v>
      </c>
      <c r="AC450" s="24" t="s">
        <v>1347</v>
      </c>
      <c r="AD450" s="24" t="s">
        <v>1333</v>
      </c>
      <c r="AE450" s="24" t="s">
        <v>1339</v>
      </c>
      <c r="AF450" s="24" t="s">
        <v>59</v>
      </c>
      <c r="AG450" s="24" t="s">
        <v>78</v>
      </c>
      <c r="AH450" s="24" t="str">
        <f t="shared" si="100"/>
        <v>MYSELLA S5 N40 GRANEL</v>
      </c>
      <c r="AI450" s="24" t="s">
        <v>3016</v>
      </c>
      <c r="AJ450" s="24" t="s">
        <v>6560</v>
      </c>
      <c r="AK450" s="24" t="s">
        <v>3016</v>
      </c>
    </row>
    <row r="451" spans="2:37" s="14" customFormat="1" ht="13" hidden="1" x14ac:dyDescent="0.35">
      <c r="B451" s="24">
        <v>43354809</v>
      </c>
      <c r="C451" s="24" t="str">
        <f t="shared" ref="C451:C513" si="104">RIGHT(B451,3)</f>
        <v>809</v>
      </c>
      <c r="D451" s="24" t="s">
        <v>1340</v>
      </c>
      <c r="E451" s="106">
        <v>43354801</v>
      </c>
      <c r="F451" s="24" t="s">
        <v>1338</v>
      </c>
      <c r="G451" s="122">
        <f>IF(VLOOKUP(Tabela2[[#This Row],[SKU]],[10]Volume!$A:$E,5,0)&lt;0,0,VLOOKUP(Tabela2[[#This Row],[SKU]],[10]Volume!$A:$E,5,0))</f>
        <v>28211.31818181818</v>
      </c>
      <c r="H451" s="24" t="s">
        <v>46</v>
      </c>
      <c r="I451" s="24" t="s">
        <v>47</v>
      </c>
      <c r="J451" s="24" t="s">
        <v>48</v>
      </c>
      <c r="K451" s="24" t="s">
        <v>145</v>
      </c>
      <c r="L451" s="24" t="s">
        <v>65</v>
      </c>
      <c r="M451" s="24" t="s">
        <v>66</v>
      </c>
      <c r="N451" s="24" t="s">
        <v>67</v>
      </c>
      <c r="O451" s="48">
        <v>41436</v>
      </c>
      <c r="P451" s="24" t="s">
        <v>92</v>
      </c>
      <c r="Q451" s="24"/>
      <c r="R451" s="26" t="s">
        <v>1</v>
      </c>
      <c r="S451" s="24"/>
      <c r="T451" s="24" t="s">
        <v>1341</v>
      </c>
      <c r="U451" s="24" t="s">
        <v>44</v>
      </c>
      <c r="V451" s="40" t="s">
        <v>44</v>
      </c>
      <c r="W451" s="24" t="s">
        <v>55</v>
      </c>
      <c r="X451" s="24">
        <v>2710193200</v>
      </c>
      <c r="Y451" s="14" t="s">
        <v>83</v>
      </c>
      <c r="Z451" s="24" t="str">
        <f t="shared" si="101"/>
        <v>001E7185</v>
      </c>
      <c r="AA451" s="24" t="str">
        <f t="shared" si="102"/>
        <v>002VSH</v>
      </c>
      <c r="AB451" s="24" t="str">
        <f t="shared" si="103"/>
        <v>A309</v>
      </c>
      <c r="AC451" s="24" t="s">
        <v>1342</v>
      </c>
      <c r="AD451" s="24" t="s">
        <v>1333</v>
      </c>
      <c r="AE451" s="24" t="s">
        <v>1339</v>
      </c>
      <c r="AF451" s="24" t="s">
        <v>59</v>
      </c>
      <c r="AG451" s="24" t="s">
        <v>78</v>
      </c>
      <c r="AH451" s="24" t="str">
        <f t="shared" si="100"/>
        <v>MYSELLA S5 N40 GRANEL</v>
      </c>
      <c r="AI451" s="24" t="s">
        <v>3016</v>
      </c>
      <c r="AJ451" s="24" t="s">
        <v>6560</v>
      </c>
      <c r="AK451" s="24" t="s">
        <v>3016</v>
      </c>
    </row>
    <row r="452" spans="2:37" s="14" customFormat="1" ht="13" hidden="1" x14ac:dyDescent="0.35">
      <c r="B452" s="24">
        <v>43354967</v>
      </c>
      <c r="C452" s="24" t="str">
        <f t="shared" si="104"/>
        <v>967</v>
      </c>
      <c r="D452" s="24" t="s">
        <v>1343</v>
      </c>
      <c r="E452" s="106">
        <v>43354801</v>
      </c>
      <c r="F452" s="24" t="s">
        <v>1338</v>
      </c>
      <c r="G452" s="122">
        <f>IF(VLOOKUP(Tabela2[[#This Row],[SKU]],[10]Volume!$A:$E,5,0)&lt;0,0,VLOOKUP(Tabela2[[#This Row],[SKU]],[10]Volume!$A:$E,5,0))</f>
        <v>23000</v>
      </c>
      <c r="H452" s="24" t="s">
        <v>46</v>
      </c>
      <c r="I452" s="24" t="s">
        <v>151</v>
      </c>
      <c r="J452" s="24" t="s">
        <v>86</v>
      </c>
      <c r="K452" s="24" t="s">
        <v>145</v>
      </c>
      <c r="L452" s="24" t="s">
        <v>65</v>
      </c>
      <c r="M452" s="24" t="s">
        <v>66</v>
      </c>
      <c r="N452" s="24" t="s">
        <v>67</v>
      </c>
      <c r="O452" s="48">
        <v>44891</v>
      </c>
      <c r="P452" s="24" t="s">
        <v>92</v>
      </c>
      <c r="Q452" s="24"/>
      <c r="R452" s="26" t="s">
        <v>1</v>
      </c>
      <c r="S452" s="24" t="s">
        <v>1344</v>
      </c>
      <c r="T452" s="24" t="s">
        <v>54</v>
      </c>
      <c r="U452" s="24" t="s">
        <v>44</v>
      </c>
      <c r="V452" s="40" t="s">
        <v>44</v>
      </c>
      <c r="W452" s="24" t="s">
        <v>55</v>
      </c>
      <c r="X452" s="24">
        <v>2710193200</v>
      </c>
      <c r="Y452" s="14" t="s">
        <v>83</v>
      </c>
      <c r="Z452" s="24" t="str">
        <f t="shared" si="101"/>
        <v>001E7181</v>
      </c>
      <c r="AA452" s="24" t="str">
        <f t="shared" si="102"/>
        <v>002VJW</v>
      </c>
      <c r="AB452" s="24" t="str">
        <f t="shared" si="103"/>
        <v>A309</v>
      </c>
      <c r="AC452" s="24" t="s">
        <v>1345</v>
      </c>
      <c r="AD452" s="24" t="s">
        <v>1333</v>
      </c>
      <c r="AE452" s="24" t="s">
        <v>1339</v>
      </c>
      <c r="AF452" s="24" t="s">
        <v>59</v>
      </c>
      <c r="AG452" s="24" t="s">
        <v>78</v>
      </c>
      <c r="AH452" s="24" t="str">
        <f t="shared" si="100"/>
        <v>MYSELLA S5 N40 GRANEL</v>
      </c>
      <c r="AI452" s="24" t="s">
        <v>3016</v>
      </c>
      <c r="AJ452" s="24" t="s">
        <v>6560</v>
      </c>
      <c r="AK452" s="24" t="s">
        <v>3016</v>
      </c>
    </row>
    <row r="453" spans="2:37" s="14" customFormat="1" ht="13" hidden="1" x14ac:dyDescent="0.35">
      <c r="B453" s="24">
        <v>43355801</v>
      </c>
      <c r="C453" s="24" t="str">
        <f t="shared" si="104"/>
        <v>801</v>
      </c>
      <c r="D453" s="24" t="s">
        <v>1346</v>
      </c>
      <c r="E453" s="106">
        <v>43355801</v>
      </c>
      <c r="F453" s="24" t="s">
        <v>1346</v>
      </c>
      <c r="G453" s="122">
        <f>IF(VLOOKUP(Tabela2[[#This Row],[SKU]],[10]Volume!$A:$E,5,0)&lt;0,0,VLOOKUP(Tabela2[[#This Row],[SKU]],[10]Volume!$A:$E,5,0))</f>
        <v>6109.618125</v>
      </c>
      <c r="H453" s="24" t="s">
        <v>46</v>
      </c>
      <c r="I453" s="24" t="s">
        <v>79</v>
      </c>
      <c r="J453" s="24" t="s">
        <v>79</v>
      </c>
      <c r="K453" s="24" t="s">
        <v>145</v>
      </c>
      <c r="L453" s="24" t="s">
        <v>65</v>
      </c>
      <c r="M453" s="24" t="s">
        <v>66</v>
      </c>
      <c r="N453" s="24" t="s">
        <v>67</v>
      </c>
      <c r="O453" s="48">
        <v>42611</v>
      </c>
      <c r="P453" s="24" t="s">
        <v>92</v>
      </c>
      <c r="Q453" s="24"/>
      <c r="R453" s="26" t="s">
        <v>1</v>
      </c>
      <c r="S453" s="24" t="s">
        <v>44</v>
      </c>
      <c r="T453" s="24" t="s">
        <v>54</v>
      </c>
      <c r="U453" s="24" t="s">
        <v>44</v>
      </c>
      <c r="V453" s="40" t="s">
        <v>44</v>
      </c>
      <c r="W453" s="24" t="s">
        <v>55</v>
      </c>
      <c r="X453" s="24">
        <v>2710193200</v>
      </c>
      <c r="Y453" s="14" t="s">
        <v>44</v>
      </c>
      <c r="Z453" s="24" t="str">
        <f t="shared" si="101"/>
        <v>001E7186</v>
      </c>
      <c r="AA453" s="24" t="str">
        <f t="shared" si="102"/>
        <v>001176</v>
      </c>
      <c r="AB453" s="24" t="str">
        <f t="shared" si="103"/>
        <v>A03Q</v>
      </c>
      <c r="AC453" s="24" t="s">
        <v>6370</v>
      </c>
      <c r="AD453" s="24" t="s">
        <v>1333</v>
      </c>
      <c r="AE453" s="24" t="s">
        <v>1339</v>
      </c>
      <c r="AF453" s="24" t="s">
        <v>59</v>
      </c>
      <c r="AG453" s="24" t="s">
        <v>78</v>
      </c>
      <c r="AH453" s="24" t="str">
        <f t="shared" si="100"/>
        <v>MYSELLA S5 S40 GRANEL</v>
      </c>
      <c r="AI453" s="24" t="s">
        <v>3016</v>
      </c>
      <c r="AJ453" s="24" t="s">
        <v>6561</v>
      </c>
      <c r="AK453" s="24" t="s">
        <v>3016</v>
      </c>
    </row>
    <row r="454" spans="2:37" s="14" customFormat="1" ht="13" hidden="1" x14ac:dyDescent="0.35">
      <c r="B454" s="24">
        <v>43355967</v>
      </c>
      <c r="C454" s="24" t="str">
        <f t="shared" si="104"/>
        <v>967</v>
      </c>
      <c r="D454" s="24" t="s">
        <v>1348</v>
      </c>
      <c r="E454" s="106">
        <v>43355801</v>
      </c>
      <c r="F454" s="24" t="s">
        <v>1346</v>
      </c>
      <c r="G454" s="122">
        <f>IF(VLOOKUP(Tabela2[[#This Row],[SKU]],[10]Volume!$A:$E,5,0)&lt;0,0,VLOOKUP(Tabela2[[#This Row],[SKU]],[10]Volume!$A:$E,5,0))</f>
        <v>0</v>
      </c>
      <c r="H454" s="24" t="s">
        <v>46</v>
      </c>
      <c r="I454" s="24" t="s">
        <v>151</v>
      </c>
      <c r="J454" s="24" t="s">
        <v>86</v>
      </c>
      <c r="K454" s="24" t="s">
        <v>145</v>
      </c>
      <c r="L454" s="24" t="s">
        <v>65</v>
      </c>
      <c r="M454" s="24" t="s">
        <v>66</v>
      </c>
      <c r="N454" s="24" t="s">
        <v>67</v>
      </c>
      <c r="O454" s="48">
        <v>42317</v>
      </c>
      <c r="P454" s="24" t="s">
        <v>92</v>
      </c>
      <c r="Q454" s="24"/>
      <c r="R454" s="26" t="s">
        <v>1</v>
      </c>
      <c r="S454" s="24" t="s">
        <v>1349</v>
      </c>
      <c r="T454" s="24" t="s">
        <v>54</v>
      </c>
      <c r="U454" s="24" t="s">
        <v>44</v>
      </c>
      <c r="V454" s="40" t="s">
        <v>44</v>
      </c>
      <c r="W454" s="24" t="s">
        <v>55</v>
      </c>
      <c r="X454" s="24">
        <v>2710193200</v>
      </c>
      <c r="Y454" s="14" t="s">
        <v>83</v>
      </c>
      <c r="Z454" s="24" t="str">
        <f t="shared" si="101"/>
        <v>001E7186</v>
      </c>
      <c r="AA454" s="24" t="str">
        <f t="shared" si="102"/>
        <v>002VJW</v>
      </c>
      <c r="AB454" s="24" t="str">
        <f t="shared" si="103"/>
        <v>A309</v>
      </c>
      <c r="AC454" s="24" t="s">
        <v>1350</v>
      </c>
      <c r="AD454" s="24" t="s">
        <v>1333</v>
      </c>
      <c r="AE454" s="24" t="s">
        <v>1339</v>
      </c>
      <c r="AF454" s="24" t="s">
        <v>59</v>
      </c>
      <c r="AG454" s="24" t="s">
        <v>78</v>
      </c>
      <c r="AH454" s="24" t="str">
        <f t="shared" si="100"/>
        <v>MYSELLA S5 S40 GRANEL</v>
      </c>
      <c r="AI454" s="24" t="s">
        <v>3016</v>
      </c>
      <c r="AJ454" s="24" t="s">
        <v>6561</v>
      </c>
      <c r="AK454" s="24" t="s">
        <v>3016</v>
      </c>
    </row>
    <row r="455" spans="2:37" s="14" customFormat="1" ht="13" hidden="1" x14ac:dyDescent="0.35">
      <c r="B455" s="24">
        <v>43355809</v>
      </c>
      <c r="C455" s="24" t="str">
        <f t="shared" si="104"/>
        <v>809</v>
      </c>
      <c r="D455" s="24" t="s">
        <v>1351</v>
      </c>
      <c r="E455" s="106">
        <v>43355801</v>
      </c>
      <c r="F455" s="24" t="s">
        <v>1346</v>
      </c>
      <c r="G455" s="122">
        <f>IF(VLOOKUP(Tabela2[[#This Row],[SKU]],[10]Volume!$A:$E,5,0)&lt;0,0,VLOOKUP(Tabela2[[#This Row],[SKU]],[10]Volume!$A:$E,5,0))</f>
        <v>0</v>
      </c>
      <c r="H455" s="24" t="s">
        <v>46</v>
      </c>
      <c r="I455" s="24" t="s">
        <v>47</v>
      </c>
      <c r="J455" s="24" t="s">
        <v>48</v>
      </c>
      <c r="K455" s="24" t="s">
        <v>145</v>
      </c>
      <c r="L455" s="24" t="s">
        <v>65</v>
      </c>
      <c r="M455" s="24" t="s">
        <v>66</v>
      </c>
      <c r="N455" s="24" t="s">
        <v>67</v>
      </c>
      <c r="O455" s="48">
        <v>43287</v>
      </c>
      <c r="P455" s="24" t="s">
        <v>92</v>
      </c>
      <c r="Q455" s="24"/>
      <c r="R455" s="26" t="s">
        <v>1</v>
      </c>
      <c r="S455" s="24" t="s">
        <v>1352</v>
      </c>
      <c r="T455" s="24" t="s">
        <v>54</v>
      </c>
      <c r="U455" s="24" t="s">
        <v>44</v>
      </c>
      <c r="V455" s="40" t="s">
        <v>44</v>
      </c>
      <c r="W455" s="24" t="s">
        <v>55</v>
      </c>
      <c r="X455" s="24">
        <v>2710193200</v>
      </c>
      <c r="Y455" s="14" t="s">
        <v>83</v>
      </c>
      <c r="Z455" s="24" t="str">
        <f t="shared" si="101"/>
        <v>001E7186</v>
      </c>
      <c r="AA455" s="24" t="str">
        <f t="shared" si="102"/>
        <v>002VSH</v>
      </c>
      <c r="AB455" s="24" t="str">
        <f t="shared" si="103"/>
        <v>A309</v>
      </c>
      <c r="AC455" s="24" t="s">
        <v>1353</v>
      </c>
      <c r="AD455" s="24" t="s">
        <v>1333</v>
      </c>
      <c r="AE455" s="24" t="s">
        <v>1339</v>
      </c>
      <c r="AF455" s="24" t="s">
        <v>59</v>
      </c>
      <c r="AG455" s="24" t="s">
        <v>78</v>
      </c>
      <c r="AH455" s="24" t="str">
        <f t="shared" si="100"/>
        <v>MYSELLA S5 S40 GRANEL</v>
      </c>
      <c r="AI455" s="24" t="s">
        <v>3016</v>
      </c>
      <c r="AJ455" s="24" t="s">
        <v>6561</v>
      </c>
      <c r="AK455" s="24" t="s">
        <v>3016</v>
      </c>
    </row>
    <row r="456" spans="2:37" s="14" customFormat="1" ht="13" hidden="1" x14ac:dyDescent="0.35">
      <c r="B456" s="24">
        <v>48003849</v>
      </c>
      <c r="C456" s="24" t="str">
        <f t="shared" si="104"/>
        <v>849</v>
      </c>
      <c r="D456" s="24" t="s">
        <v>1354</v>
      </c>
      <c r="E456" s="106" t="s">
        <v>44</v>
      </c>
      <c r="F456" s="24" t="s">
        <v>45</v>
      </c>
      <c r="G456" s="122">
        <f>IF(VLOOKUP(Tabela2[[#This Row],[SKU]],[10]Volume!$A:$E,5,0)&lt;0,0,VLOOKUP(Tabela2[[#This Row],[SKU]],[10]Volume!$A:$E,5,0))</f>
        <v>5187.5992149532731</v>
      </c>
      <c r="H456" s="24" t="s">
        <v>46</v>
      </c>
      <c r="I456" s="24" t="s">
        <v>47</v>
      </c>
      <c r="J456" s="24" t="s">
        <v>48</v>
      </c>
      <c r="K456" s="24" t="s">
        <v>145</v>
      </c>
      <c r="L456" s="24" t="s">
        <v>65</v>
      </c>
      <c r="M456" s="24" t="s">
        <v>51</v>
      </c>
      <c r="N456" s="24" t="s">
        <v>67</v>
      </c>
      <c r="O456" s="48">
        <v>44781</v>
      </c>
      <c r="P456" s="24" t="s">
        <v>92</v>
      </c>
      <c r="Q456" s="24"/>
      <c r="R456" s="26" t="s">
        <v>1</v>
      </c>
      <c r="S456" s="24" t="s">
        <v>1355</v>
      </c>
      <c r="T456" s="24" t="s">
        <v>54</v>
      </c>
      <c r="U456" s="24" t="s">
        <v>44</v>
      </c>
      <c r="V456" s="40" t="s">
        <v>44</v>
      </c>
      <c r="W456" s="24" t="s">
        <v>55</v>
      </c>
      <c r="X456" s="24">
        <v>2710193200</v>
      </c>
      <c r="Y456" s="14" t="s">
        <v>56</v>
      </c>
      <c r="Z456" s="24" t="str">
        <f t="shared" si="101"/>
        <v>001H0236</v>
      </c>
      <c r="AA456" s="24" t="str">
        <f t="shared" si="102"/>
        <v>002VSH</v>
      </c>
      <c r="AB456" s="24" t="str">
        <f t="shared" si="103"/>
        <v>A246</v>
      </c>
      <c r="AC456" s="24" t="s">
        <v>1356</v>
      </c>
      <c r="AD456" s="24" t="s">
        <v>1333</v>
      </c>
      <c r="AE456" s="24" t="s">
        <v>1357</v>
      </c>
      <c r="AF456" s="24" t="s">
        <v>59</v>
      </c>
      <c r="AG456" s="24" t="s">
        <v>110</v>
      </c>
      <c r="AH456" s="24" t="str">
        <f t="shared" si="100"/>
        <v>IMPORTADO</v>
      </c>
      <c r="AI456" s="24" t="s">
        <v>3016</v>
      </c>
      <c r="AJ456" s="24" t="s">
        <v>6562</v>
      </c>
      <c r="AK456" s="24" t="s">
        <v>3016</v>
      </c>
    </row>
    <row r="457" spans="2:37" s="14" customFormat="1" ht="13" hidden="1" x14ac:dyDescent="0.35">
      <c r="B457" s="24">
        <v>44440845</v>
      </c>
      <c r="C457" s="24" t="str">
        <f t="shared" si="104"/>
        <v>845</v>
      </c>
      <c r="D457" s="24" t="s">
        <v>1362</v>
      </c>
      <c r="E457" s="106" t="s">
        <v>44</v>
      </c>
      <c r="F457" s="24" t="s">
        <v>45</v>
      </c>
      <c r="G457" s="122">
        <f>IF(VLOOKUP(Tabela2[[#This Row],[SKU]],[10]Volume!$A:$E,5,0)&lt;0,0,VLOOKUP(Tabela2[[#This Row],[SKU]],[10]Volume!$A:$E,5,0))</f>
        <v>100429.07538461537</v>
      </c>
      <c r="H457" s="24" t="s">
        <v>46</v>
      </c>
      <c r="I457" s="24" t="s">
        <v>1236</v>
      </c>
      <c r="J457" s="24" t="s">
        <v>63</v>
      </c>
      <c r="K457" s="24" t="s">
        <v>145</v>
      </c>
      <c r="L457" s="24" t="s">
        <v>65</v>
      </c>
      <c r="M457" s="24" t="s">
        <v>51</v>
      </c>
      <c r="N457" s="24" t="s">
        <v>67</v>
      </c>
      <c r="O457" s="48">
        <v>43516</v>
      </c>
      <c r="P457" s="24" t="s">
        <v>92</v>
      </c>
      <c r="Q457" s="24"/>
      <c r="R457" s="26" t="s">
        <v>1</v>
      </c>
      <c r="S457" s="24" t="s">
        <v>1363</v>
      </c>
      <c r="T457" s="24" t="s">
        <v>54</v>
      </c>
      <c r="U457" s="24" t="s">
        <v>44</v>
      </c>
      <c r="V457" s="40" t="s">
        <v>44</v>
      </c>
      <c r="W457" s="24" t="s">
        <v>55</v>
      </c>
      <c r="X457" s="24">
        <v>2710193200</v>
      </c>
      <c r="Y457" s="14" t="s">
        <v>56</v>
      </c>
      <c r="Z457" s="24" t="str">
        <f t="shared" ref="Z457:Z474" si="105">LEFT(AC457,8)</f>
        <v>001A0380</v>
      </c>
      <c r="AA457" s="24" t="str">
        <f t="shared" si="102"/>
        <v>002XOK</v>
      </c>
      <c r="AB457" s="24" t="str">
        <f t="shared" si="103"/>
        <v>NAMD</v>
      </c>
      <c r="AC457" s="24" t="s">
        <v>1364</v>
      </c>
      <c r="AD457" s="24" t="s">
        <v>4543</v>
      </c>
      <c r="AE457" s="24" t="s">
        <v>1366</v>
      </c>
      <c r="AF457" s="24" t="s">
        <v>149</v>
      </c>
      <c r="AG457" s="24" t="s">
        <v>78</v>
      </c>
      <c r="AH457" s="24" t="str">
        <f t="shared" si="100"/>
        <v>IMPORTADO</v>
      </c>
      <c r="AI457" s="24" t="s">
        <v>3016</v>
      </c>
      <c r="AJ457" s="24" t="s">
        <v>6563</v>
      </c>
      <c r="AK457" s="24" t="s">
        <v>3016</v>
      </c>
    </row>
    <row r="458" spans="2:37" s="14" customFormat="1" ht="13" hidden="1" x14ac:dyDescent="0.35">
      <c r="B458" s="24">
        <v>90014801</v>
      </c>
      <c r="C458" s="24" t="str">
        <f t="shared" si="104"/>
        <v>801</v>
      </c>
      <c r="D458" s="24" t="s">
        <v>2534</v>
      </c>
      <c r="E458" s="24">
        <v>90014801</v>
      </c>
      <c r="F458" s="24" t="s">
        <v>2534</v>
      </c>
      <c r="G458" s="122">
        <f>IF(VLOOKUP(Tabela2[[#This Row],[SKU]],[10]Volume!$A:$E,5,0)&lt;0,0,VLOOKUP(Tabela2[[#This Row],[SKU]],[10]Volume!$A:$E,5,0))</f>
        <v>0</v>
      </c>
      <c r="H458" s="24" t="s">
        <v>2524</v>
      </c>
      <c r="I458" s="24" t="s">
        <v>79</v>
      </c>
      <c r="J458" s="24" t="s">
        <v>79</v>
      </c>
      <c r="K458" s="24" t="s">
        <v>2525</v>
      </c>
      <c r="L458" s="24" t="s">
        <v>65</v>
      </c>
      <c r="M458" s="24" t="s">
        <v>54</v>
      </c>
      <c r="N458" s="24" t="s">
        <v>67</v>
      </c>
      <c r="O458" s="48"/>
      <c r="P458" s="24" t="s">
        <v>54</v>
      </c>
      <c r="Q458" s="25"/>
      <c r="R458" s="26" t="s">
        <v>1</v>
      </c>
      <c r="S458" s="24"/>
      <c r="T458" s="24"/>
      <c r="U458" s="24"/>
      <c r="V458" s="40"/>
      <c r="W458" s="24"/>
      <c r="X458" s="24"/>
      <c r="Z458" s="24" t="str">
        <f t="shared" si="105"/>
        <v/>
      </c>
      <c r="AA458" s="24" t="str">
        <f t="shared" si="102"/>
        <v/>
      </c>
      <c r="AB458" s="24" t="str">
        <f t="shared" si="103"/>
        <v/>
      </c>
      <c r="AC458" s="24"/>
      <c r="AD458" s="24" t="s">
        <v>6351</v>
      </c>
      <c r="AE458" s="24" t="s">
        <v>44</v>
      </c>
      <c r="AF458" s="24" t="s">
        <v>44</v>
      </c>
      <c r="AG458" s="24" t="s">
        <v>2547</v>
      </c>
      <c r="AH458" s="24" t="str">
        <f t="shared" si="100"/>
        <v>NEXTBASE GRANEL  - Óleo Básico</v>
      </c>
      <c r="AI458" s="24" t="s">
        <v>3016</v>
      </c>
      <c r="AJ458" s="24" t="s">
        <v>44</v>
      </c>
      <c r="AK458" s="24" t="s">
        <v>44</v>
      </c>
    </row>
    <row r="459" spans="2:37" s="14" customFormat="1" ht="13" hidden="1" x14ac:dyDescent="0.35">
      <c r="B459" s="24">
        <v>45937905</v>
      </c>
      <c r="C459" s="24" t="str">
        <f t="shared" si="104"/>
        <v>905</v>
      </c>
      <c r="D459" s="24" t="s">
        <v>1367</v>
      </c>
      <c r="E459" s="106">
        <v>43606801</v>
      </c>
      <c r="F459" s="24" t="s">
        <v>1368</v>
      </c>
      <c r="G459" s="122">
        <f>IF(VLOOKUP(Tabela2[[#This Row],[SKU]],[10]Volume!$A:$E,5,0)&lt;0,0,VLOOKUP(Tabela2[[#This Row],[SKU]],[10]Volume!$A:$E,5,0))</f>
        <v>0</v>
      </c>
      <c r="H459" s="24" t="s">
        <v>46</v>
      </c>
      <c r="I459" s="24" t="s">
        <v>62</v>
      </c>
      <c r="J459" s="24" t="s">
        <v>63</v>
      </c>
      <c r="K459" s="24" t="s">
        <v>49</v>
      </c>
      <c r="L459" s="24" t="s">
        <v>365</v>
      </c>
      <c r="M459" s="24" t="s">
        <v>1051</v>
      </c>
      <c r="N459" s="24" t="s">
        <v>52</v>
      </c>
      <c r="O459" s="48">
        <v>41501</v>
      </c>
      <c r="P459" s="24" t="s">
        <v>53</v>
      </c>
      <c r="Q459" s="24"/>
      <c r="R459" s="26" t="s">
        <v>1</v>
      </c>
      <c r="S459" s="24" t="s">
        <v>132</v>
      </c>
      <c r="T459" s="24" t="s">
        <v>132</v>
      </c>
      <c r="U459" s="24" t="s">
        <v>44</v>
      </c>
      <c r="V459" s="40" t="s">
        <v>44</v>
      </c>
      <c r="W459" s="24" t="s">
        <v>55</v>
      </c>
      <c r="X459" s="24">
        <v>2710193200</v>
      </c>
      <c r="Y459" s="14" t="s">
        <v>70</v>
      </c>
      <c r="Z459" s="24" t="str">
        <f t="shared" si="105"/>
        <v>001E8009</v>
      </c>
      <c r="AA459" s="24" t="str">
        <f t="shared" si="102"/>
        <v>002W20</v>
      </c>
      <c r="AB459" s="24" t="str">
        <f t="shared" si="103"/>
        <v>A329</v>
      </c>
      <c r="AC459" s="24" t="s">
        <v>1369</v>
      </c>
      <c r="AD459" s="24" t="s">
        <v>365</v>
      </c>
      <c r="AE459" s="24" t="s">
        <v>1370</v>
      </c>
      <c r="AF459" s="24" t="s">
        <v>275</v>
      </c>
      <c r="AG459" s="24" t="s">
        <v>110</v>
      </c>
      <c r="AH459" s="24" t="str">
        <f t="shared" si="100"/>
        <v>NISSAN MOTOR OIL 5W30 INDUST. GRANEL</v>
      </c>
      <c r="AI459" s="24" t="s">
        <v>3016</v>
      </c>
      <c r="AJ459" s="24" t="s">
        <v>6564</v>
      </c>
      <c r="AK459" s="24" t="s">
        <v>6800</v>
      </c>
    </row>
    <row r="460" spans="2:37" s="14" customFormat="1" ht="13" hidden="1" x14ac:dyDescent="0.35">
      <c r="B460" s="24">
        <v>45937829</v>
      </c>
      <c r="C460" s="24" t="str">
        <f t="shared" si="104"/>
        <v>829</v>
      </c>
      <c r="D460" s="24" t="s">
        <v>6914</v>
      </c>
      <c r="E460" s="106">
        <v>43606801</v>
      </c>
      <c r="F460" s="24" t="s">
        <v>1368</v>
      </c>
      <c r="G460" s="122">
        <f>IF(VLOOKUP(Tabela2[[#This Row],[SKU]],[10]Volume!$A:$E,5,0)&lt;0,0,VLOOKUP(Tabela2[[#This Row],[SKU]],[10]Volume!$A:$E,5,0))</f>
        <v>0</v>
      </c>
      <c r="H460" s="24" t="s">
        <v>46</v>
      </c>
      <c r="I460" s="24" t="s">
        <v>6939</v>
      </c>
      <c r="J460" s="24" t="s">
        <v>3046</v>
      </c>
      <c r="K460" s="24" t="s">
        <v>49</v>
      </c>
      <c r="L460" s="24" t="s">
        <v>365</v>
      </c>
      <c r="M460" s="24" t="s">
        <v>1051</v>
      </c>
      <c r="N460" s="24" t="s">
        <v>52</v>
      </c>
      <c r="O460" s="48"/>
      <c r="P460" s="24" t="s">
        <v>53</v>
      </c>
      <c r="Q460" s="25"/>
      <c r="R460" s="108" t="s">
        <v>3</v>
      </c>
      <c r="S460" s="24"/>
      <c r="T460" s="24"/>
      <c r="U460" s="24">
        <v>45937905</v>
      </c>
      <c r="V460" s="24" t="s">
        <v>1367</v>
      </c>
      <c r="W460" s="24" t="s">
        <v>329</v>
      </c>
      <c r="X460" s="24">
        <v>2710193200</v>
      </c>
      <c r="Y460" s="14" t="s">
        <v>70</v>
      </c>
      <c r="Z460" s="24" t="str">
        <f t="shared" si="105"/>
        <v>001E8009</v>
      </c>
      <c r="AA460" s="24" t="str">
        <f t="shared" si="102"/>
        <v>002W20</v>
      </c>
      <c r="AB460" s="24" t="str">
        <f t="shared" si="103"/>
        <v>A329</v>
      </c>
      <c r="AC460" s="24" t="s">
        <v>1369</v>
      </c>
      <c r="AD460" s="24" t="s">
        <v>365</v>
      </c>
      <c r="AE460" s="24" t="s">
        <v>1370</v>
      </c>
      <c r="AF460" s="24" t="s">
        <v>275</v>
      </c>
      <c r="AG460" s="24" t="s">
        <v>110</v>
      </c>
      <c r="AH460" s="94"/>
      <c r="AI460" s="24" t="s">
        <v>3016</v>
      </c>
      <c r="AJ460" s="24" t="s">
        <v>6564</v>
      </c>
      <c r="AK460" s="24" t="s">
        <v>6800</v>
      </c>
    </row>
    <row r="461" spans="2:37" s="14" customFormat="1" ht="13" hidden="1" x14ac:dyDescent="0.35">
      <c r="B461" s="24">
        <v>45937809</v>
      </c>
      <c r="C461" s="24" t="str">
        <f t="shared" si="104"/>
        <v>809</v>
      </c>
      <c r="D461" s="24" t="s">
        <v>1371</v>
      </c>
      <c r="E461" s="106">
        <v>43606801</v>
      </c>
      <c r="F461" s="24" t="s">
        <v>1368</v>
      </c>
      <c r="G461" s="122">
        <f>IF(VLOOKUP(Tabela2[[#This Row],[SKU]],[10]Volume!$A:$E,5,0)&lt;0,0,VLOOKUP(Tabela2[[#This Row],[SKU]],[10]Volume!$A:$E,5,0))</f>
        <v>18389.599999999999</v>
      </c>
      <c r="H461" s="24" t="s">
        <v>46</v>
      </c>
      <c r="I461" s="24" t="s">
        <v>47</v>
      </c>
      <c r="J461" s="24" t="s">
        <v>48</v>
      </c>
      <c r="K461" s="24" t="s">
        <v>49</v>
      </c>
      <c r="L461" s="24" t="s">
        <v>365</v>
      </c>
      <c r="M461" s="24" t="s">
        <v>1051</v>
      </c>
      <c r="N461" s="24" t="s">
        <v>52</v>
      </c>
      <c r="O461" s="48">
        <v>41501</v>
      </c>
      <c r="P461" s="24" t="s">
        <v>53</v>
      </c>
      <c r="Q461" s="24"/>
      <c r="R461" s="26" t="s">
        <v>1</v>
      </c>
      <c r="S461" s="24" t="s">
        <v>1372</v>
      </c>
      <c r="T461" s="24" t="s">
        <v>54</v>
      </c>
      <c r="U461" s="24" t="s">
        <v>44</v>
      </c>
      <c r="V461" s="40" t="s">
        <v>44</v>
      </c>
      <c r="W461" s="24" t="s">
        <v>55</v>
      </c>
      <c r="X461" s="24">
        <v>2710193200</v>
      </c>
      <c r="Y461" s="14" t="s">
        <v>70</v>
      </c>
      <c r="Z461" s="24" t="str">
        <f t="shared" si="105"/>
        <v>001E8009</v>
      </c>
      <c r="AA461" s="24" t="str">
        <f t="shared" si="102"/>
        <v>002VSH</v>
      </c>
      <c r="AB461" s="24" t="str">
        <f t="shared" si="103"/>
        <v>A329</v>
      </c>
      <c r="AC461" s="24" t="s">
        <v>1373</v>
      </c>
      <c r="AD461" s="24" t="s">
        <v>365</v>
      </c>
      <c r="AE461" s="24" t="s">
        <v>1370</v>
      </c>
      <c r="AF461" s="24" t="s">
        <v>275</v>
      </c>
      <c r="AG461" s="24" t="s">
        <v>110</v>
      </c>
      <c r="AH461" s="24" t="str">
        <f>F461</f>
        <v>NISSAN MOTOR OIL 5W30 INDUST. GRANEL</v>
      </c>
      <c r="AI461" s="24" t="s">
        <v>3016</v>
      </c>
      <c r="AJ461" s="24" t="s">
        <v>6564</v>
      </c>
      <c r="AK461" s="24" t="s">
        <v>6800</v>
      </c>
    </row>
    <row r="462" spans="2:37" s="14" customFormat="1" ht="13" hidden="1" x14ac:dyDescent="0.35">
      <c r="B462" s="24">
        <v>45940905</v>
      </c>
      <c r="C462" s="24" t="str">
        <f t="shared" si="104"/>
        <v>905</v>
      </c>
      <c r="D462" s="24" t="s">
        <v>1374</v>
      </c>
      <c r="E462" s="106">
        <v>45936801</v>
      </c>
      <c r="F462" s="24" t="s">
        <v>1375</v>
      </c>
      <c r="G462" s="122">
        <f>IF(VLOOKUP(Tabela2[[#This Row],[SKU]],[10]Volume!$A:$E,5,0)&lt;0,0,VLOOKUP(Tabela2[[#This Row],[SKU]],[10]Volume!$A:$E,5,0))</f>
        <v>23301.452914798207</v>
      </c>
      <c r="H462" s="24" t="s">
        <v>46</v>
      </c>
      <c r="I462" s="24" t="s">
        <v>62</v>
      </c>
      <c r="J462" s="24" t="s">
        <v>63</v>
      </c>
      <c r="K462" s="24" t="s">
        <v>49</v>
      </c>
      <c r="L462" s="24" t="s">
        <v>365</v>
      </c>
      <c r="M462" s="24" t="s">
        <v>66</v>
      </c>
      <c r="N462" s="24" t="s">
        <v>52</v>
      </c>
      <c r="O462" s="48">
        <v>42241</v>
      </c>
      <c r="P462" s="24" t="s">
        <v>53</v>
      </c>
      <c r="Q462" s="24"/>
      <c r="R462" s="26" t="s">
        <v>1</v>
      </c>
      <c r="S462" s="24" t="s">
        <v>132</v>
      </c>
      <c r="T462" s="24" t="s">
        <v>132</v>
      </c>
      <c r="U462" s="24">
        <v>45950829</v>
      </c>
      <c r="V462" s="40" t="s">
        <v>7678</v>
      </c>
      <c r="W462" s="24" t="s">
        <v>329</v>
      </c>
      <c r="X462" s="24">
        <v>2710193200</v>
      </c>
      <c r="Y462" s="14" t="s">
        <v>70</v>
      </c>
      <c r="Z462" s="24" t="str">
        <f t="shared" si="105"/>
        <v>001E9689</v>
      </c>
      <c r="AA462" s="24" t="str">
        <f t="shared" si="102"/>
        <v>002W20</v>
      </c>
      <c r="AB462" s="24" t="str">
        <f t="shared" si="103"/>
        <v>A329</v>
      </c>
      <c r="AC462" s="24" t="s">
        <v>1376</v>
      </c>
      <c r="AD462" s="24" t="s">
        <v>365</v>
      </c>
      <c r="AE462" s="24" t="s">
        <v>1377</v>
      </c>
      <c r="AF462" s="24" t="s">
        <v>275</v>
      </c>
      <c r="AG462" s="24" t="s">
        <v>110</v>
      </c>
      <c r="AH462" s="24"/>
      <c r="AI462" s="24" t="s">
        <v>3016</v>
      </c>
      <c r="AJ462" s="24" t="s">
        <v>6565</v>
      </c>
      <c r="AK462" s="24" t="s">
        <v>6800</v>
      </c>
    </row>
    <row r="463" spans="2:37" s="14" customFormat="1" ht="13" hidden="1" x14ac:dyDescent="0.35">
      <c r="B463" s="24">
        <v>45940829</v>
      </c>
      <c r="C463" s="24" t="str">
        <f t="shared" si="104"/>
        <v>829</v>
      </c>
      <c r="D463" s="24" t="s">
        <v>6928</v>
      </c>
      <c r="E463" s="106">
        <v>45936801</v>
      </c>
      <c r="F463" s="24" t="s">
        <v>1375</v>
      </c>
      <c r="G463" s="122">
        <f>IF(VLOOKUP(Tabela2[[#This Row],[SKU]],[10]Volume!$A:$E,5,0)&lt;0,0,VLOOKUP(Tabela2[[#This Row],[SKU]],[10]Volume!$A:$E,5,0))</f>
        <v>0</v>
      </c>
      <c r="H463" s="24" t="s">
        <v>46</v>
      </c>
      <c r="I463" s="24" t="s">
        <v>6939</v>
      </c>
      <c r="J463" s="24" t="s">
        <v>3046</v>
      </c>
      <c r="K463" s="24" t="s">
        <v>49</v>
      </c>
      <c r="L463" s="24" t="s">
        <v>365</v>
      </c>
      <c r="M463" s="24" t="s">
        <v>66</v>
      </c>
      <c r="N463" s="24" t="s">
        <v>52</v>
      </c>
      <c r="O463" s="48"/>
      <c r="P463" s="24" t="s">
        <v>53</v>
      </c>
      <c r="Q463" s="25"/>
      <c r="R463" s="108" t="s">
        <v>3</v>
      </c>
      <c r="S463" s="24"/>
      <c r="T463" s="24"/>
      <c r="U463" s="24">
        <v>45950829</v>
      </c>
      <c r="V463" s="40" t="s">
        <v>7678</v>
      </c>
      <c r="W463" s="24" t="s">
        <v>329</v>
      </c>
      <c r="X463" s="24">
        <v>2710193200</v>
      </c>
      <c r="Y463" s="14" t="s">
        <v>70</v>
      </c>
      <c r="Z463" s="24" t="str">
        <f t="shared" si="105"/>
        <v>001E9689</v>
      </c>
      <c r="AA463" s="24" t="str">
        <f t="shared" si="102"/>
        <v>002W20</v>
      </c>
      <c r="AB463" s="24" t="str">
        <f t="shared" si="103"/>
        <v>A329</v>
      </c>
      <c r="AC463" s="24" t="s">
        <v>1376</v>
      </c>
      <c r="AD463" s="24" t="s">
        <v>365</v>
      </c>
      <c r="AE463" s="24" t="s">
        <v>1377</v>
      </c>
      <c r="AF463" s="24" t="s">
        <v>275</v>
      </c>
      <c r="AG463" s="24" t="s">
        <v>110</v>
      </c>
      <c r="AH463" s="94"/>
      <c r="AI463" s="24" t="s">
        <v>3016</v>
      </c>
      <c r="AJ463" s="24" t="s">
        <v>6565</v>
      </c>
      <c r="AK463" s="24" t="s">
        <v>6800</v>
      </c>
    </row>
    <row r="464" spans="2:37" s="14" customFormat="1" ht="13" hidden="1" x14ac:dyDescent="0.35">
      <c r="B464" s="24">
        <v>45939809</v>
      </c>
      <c r="C464" s="24" t="str">
        <f t="shared" si="104"/>
        <v>809</v>
      </c>
      <c r="D464" s="24" t="s">
        <v>1378</v>
      </c>
      <c r="E464" s="106">
        <v>45936801</v>
      </c>
      <c r="F464" s="24" t="s">
        <v>1375</v>
      </c>
      <c r="G464" s="122">
        <f>IF(VLOOKUP(Tabela2[[#This Row],[SKU]],[10]Volume!$A:$E,5,0)&lt;0,0,VLOOKUP(Tabela2[[#This Row],[SKU]],[10]Volume!$A:$E,5,0))</f>
        <v>206047.1090909091</v>
      </c>
      <c r="H464" s="24" t="s">
        <v>46</v>
      </c>
      <c r="I464" s="24" t="s">
        <v>47</v>
      </c>
      <c r="J464" s="24" t="s">
        <v>48</v>
      </c>
      <c r="K464" s="24" t="s">
        <v>49</v>
      </c>
      <c r="L464" s="24" t="s">
        <v>365</v>
      </c>
      <c r="M464" s="24" t="s">
        <v>66</v>
      </c>
      <c r="N464" s="24" t="s">
        <v>52</v>
      </c>
      <c r="O464" s="48">
        <v>42241</v>
      </c>
      <c r="P464" s="24" t="s">
        <v>53</v>
      </c>
      <c r="Q464" s="24"/>
      <c r="R464" s="26" t="s">
        <v>1</v>
      </c>
      <c r="S464" s="24" t="s">
        <v>1379</v>
      </c>
      <c r="T464" s="24" t="s">
        <v>54</v>
      </c>
      <c r="U464" s="24">
        <v>45950809</v>
      </c>
      <c r="V464" s="24" t="s">
        <v>7679</v>
      </c>
      <c r="W464" s="24" t="s">
        <v>329</v>
      </c>
      <c r="X464" s="24">
        <v>2710193200</v>
      </c>
      <c r="Y464" s="14" t="s">
        <v>83</v>
      </c>
      <c r="Z464" s="24" t="str">
        <f t="shared" si="105"/>
        <v>001E9689</v>
      </c>
      <c r="AA464" s="24" t="str">
        <f t="shared" si="102"/>
        <v>002VSH</v>
      </c>
      <c r="AB464" s="24" t="str">
        <f t="shared" si="103"/>
        <v>A329</v>
      </c>
      <c r="AC464" s="24" t="s">
        <v>1380</v>
      </c>
      <c r="AD464" s="24" t="s">
        <v>365</v>
      </c>
      <c r="AE464" s="24" t="s">
        <v>1377</v>
      </c>
      <c r="AF464" s="24" t="s">
        <v>275</v>
      </c>
      <c r="AG464" s="24" t="s">
        <v>110</v>
      </c>
      <c r="AH464" s="24" t="str">
        <f t="shared" ref="AH464:AH480" si="106">F464</f>
        <v>SHELL PC 1436 LOCAL GRANEL</v>
      </c>
      <c r="AI464" s="24" t="s">
        <v>3016</v>
      </c>
      <c r="AJ464" s="24" t="s">
        <v>6565</v>
      </c>
      <c r="AK464" s="24" t="s">
        <v>6800</v>
      </c>
    </row>
    <row r="465" spans="2:37" s="14" customFormat="1" ht="12.75" hidden="1" customHeight="1" x14ac:dyDescent="0.35">
      <c r="B465" s="24">
        <v>90529801</v>
      </c>
      <c r="C465" s="24" t="str">
        <f t="shared" si="104"/>
        <v>801</v>
      </c>
      <c r="D465" s="24" t="s">
        <v>2523</v>
      </c>
      <c r="E465" s="24">
        <v>90529801</v>
      </c>
      <c r="F465" s="24" t="s">
        <v>2523</v>
      </c>
      <c r="G465" s="122">
        <f>IF(VLOOKUP(Tabela2[[#This Row],[SKU]],[10]Volume!$A:$E,5,0)&lt;0,0,VLOOKUP(Tabela2[[#This Row],[SKU]],[10]Volume!$A:$E,5,0))</f>
        <v>159267.10518375001</v>
      </c>
      <c r="H465" s="24" t="s">
        <v>2524</v>
      </c>
      <c r="I465" s="24" t="s">
        <v>79</v>
      </c>
      <c r="J465" s="24" t="s">
        <v>79</v>
      </c>
      <c r="K465" s="24" t="s">
        <v>2525</v>
      </c>
      <c r="L465" s="24" t="s">
        <v>65</v>
      </c>
      <c r="M465" s="24" t="s">
        <v>54</v>
      </c>
      <c r="N465" s="24" t="s">
        <v>67</v>
      </c>
      <c r="O465" s="48"/>
      <c r="P465" s="24" t="s">
        <v>54</v>
      </c>
      <c r="Q465" s="24"/>
      <c r="R465" s="26" t="s">
        <v>1</v>
      </c>
      <c r="S465" s="24"/>
      <c r="T465" s="24"/>
      <c r="U465" s="24"/>
      <c r="V465" s="40"/>
      <c r="W465" s="24"/>
      <c r="X465" s="24"/>
      <c r="Z465" s="24" t="str">
        <f t="shared" si="105"/>
        <v/>
      </c>
      <c r="AA465" s="24" t="str">
        <f t="shared" si="102"/>
        <v/>
      </c>
      <c r="AB465" s="24" t="str">
        <f t="shared" si="103"/>
        <v/>
      </c>
      <c r="AC465" s="24"/>
      <c r="AD465" s="24" t="s">
        <v>6351</v>
      </c>
      <c r="AE465" s="24" t="s">
        <v>44</v>
      </c>
      <c r="AF465" s="24" t="s">
        <v>44</v>
      </c>
      <c r="AG465" s="24" t="s">
        <v>3016</v>
      </c>
      <c r="AH465" s="24" t="str">
        <f t="shared" si="106"/>
        <v>OLEO INDUSTRIAL BASICO GRANEL</v>
      </c>
      <c r="AI465" s="24" t="s">
        <v>3016</v>
      </c>
      <c r="AJ465" s="24" t="s">
        <v>44</v>
      </c>
      <c r="AK465" s="24" t="s">
        <v>44</v>
      </c>
    </row>
    <row r="466" spans="2:37" s="14" customFormat="1" ht="12.75" hidden="1" customHeight="1" x14ac:dyDescent="0.35">
      <c r="B466" s="24">
        <v>43209855</v>
      </c>
      <c r="C466" s="24" t="str">
        <f t="shared" si="104"/>
        <v>855</v>
      </c>
      <c r="D466" s="24" t="s">
        <v>1381</v>
      </c>
      <c r="E466" s="106">
        <v>43060801</v>
      </c>
      <c r="F466" s="24" t="s">
        <v>419</v>
      </c>
      <c r="G466" s="122">
        <f>IF(VLOOKUP(Tabela2[[#This Row],[SKU]],[10]Volume!$A:$E,5,0)&lt;0,0,VLOOKUP(Tabela2[[#This Row],[SKU]],[10]Volume!$A:$E,5,0))</f>
        <v>9321.8294573643416</v>
      </c>
      <c r="H466" s="24" t="s">
        <v>46</v>
      </c>
      <c r="I466" s="24" t="s">
        <v>163</v>
      </c>
      <c r="J466" s="24" t="s">
        <v>164</v>
      </c>
      <c r="K466" s="24" t="s">
        <v>49</v>
      </c>
      <c r="L466" s="24" t="s">
        <v>906</v>
      </c>
      <c r="M466" s="24" t="s">
        <v>66</v>
      </c>
      <c r="N466" s="24" t="s">
        <v>52</v>
      </c>
      <c r="O466" s="48">
        <v>41444</v>
      </c>
      <c r="P466" s="24" t="s">
        <v>53</v>
      </c>
      <c r="Q466" s="24"/>
      <c r="R466" s="26" t="s">
        <v>1</v>
      </c>
      <c r="S466" s="24" t="s">
        <v>1382</v>
      </c>
      <c r="T466" s="24" t="s">
        <v>54</v>
      </c>
      <c r="U466" s="24" t="s">
        <v>44</v>
      </c>
      <c r="V466" s="40" t="s">
        <v>44</v>
      </c>
      <c r="W466" s="24" t="s">
        <v>55</v>
      </c>
      <c r="X466" s="24">
        <v>2710193200</v>
      </c>
      <c r="Y466" s="14" t="s">
        <v>70</v>
      </c>
      <c r="Z466" s="24" t="str">
        <f t="shared" si="105"/>
        <v>001E9622</v>
      </c>
      <c r="AA466" s="24" t="str">
        <f t="shared" si="102"/>
        <v>002VPM</v>
      </c>
      <c r="AB466" s="24" t="str">
        <f t="shared" si="103"/>
        <v>A435</v>
      </c>
      <c r="AC466" s="24" t="s">
        <v>1383</v>
      </c>
      <c r="AD466" s="24" t="s">
        <v>906</v>
      </c>
      <c r="AE466" s="24" t="s">
        <v>1384</v>
      </c>
      <c r="AF466" s="24" t="s">
        <v>369</v>
      </c>
      <c r="AG466" s="24" t="s">
        <v>78</v>
      </c>
      <c r="AH466" s="24" t="str">
        <f t="shared" si="106"/>
        <v>SPIRAX S3 AX 80W90 GRANEL</v>
      </c>
      <c r="AI466" s="24" t="s">
        <v>3016</v>
      </c>
      <c r="AJ466" s="24" t="s">
        <v>6566</v>
      </c>
      <c r="AK466" s="24" t="s">
        <v>6819</v>
      </c>
    </row>
    <row r="467" spans="2:37" s="14" customFormat="1" ht="12.75" hidden="1" customHeight="1" x14ac:dyDescent="0.35">
      <c r="B467" s="24">
        <v>43209801</v>
      </c>
      <c r="C467" s="24" t="str">
        <f t="shared" si="104"/>
        <v>801</v>
      </c>
      <c r="D467" s="24" t="s">
        <v>1385</v>
      </c>
      <c r="E467" s="106">
        <v>43060801</v>
      </c>
      <c r="F467" s="24" t="s">
        <v>419</v>
      </c>
      <c r="G467" s="122">
        <f>IF(VLOOKUP(Tabela2[[#This Row],[SKU]],[10]Volume!$A:$E,5,0)&lt;0,0,VLOOKUP(Tabela2[[#This Row],[SKU]],[10]Volume!$A:$E,5,0))</f>
        <v>0</v>
      </c>
      <c r="H467" s="24" t="s">
        <v>46</v>
      </c>
      <c r="I467" s="24" t="s">
        <v>79</v>
      </c>
      <c r="J467" s="24" t="s">
        <v>79</v>
      </c>
      <c r="K467" s="24" t="s">
        <v>49</v>
      </c>
      <c r="L467" s="24" t="s">
        <v>906</v>
      </c>
      <c r="M467" s="24" t="s">
        <v>66</v>
      </c>
      <c r="N467" s="24" t="s">
        <v>52</v>
      </c>
      <c r="O467" s="48">
        <v>41444</v>
      </c>
      <c r="P467" s="24" t="s">
        <v>53</v>
      </c>
      <c r="Q467" s="24"/>
      <c r="R467" s="26" t="s">
        <v>1</v>
      </c>
      <c r="S467" s="24" t="s">
        <v>44</v>
      </c>
      <c r="T467" s="24" t="s">
        <v>54</v>
      </c>
      <c r="U467" s="24" t="s">
        <v>44</v>
      </c>
      <c r="V467" s="40" t="s">
        <v>44</v>
      </c>
      <c r="W467" s="24" t="s">
        <v>55</v>
      </c>
      <c r="X467" s="24">
        <v>2710193200</v>
      </c>
      <c r="Y467" s="14" t="s">
        <v>44</v>
      </c>
      <c r="Z467" s="24" t="str">
        <f t="shared" si="105"/>
        <v>001E9622</v>
      </c>
      <c r="AA467" s="24" t="str">
        <f t="shared" si="102"/>
        <v>001176</v>
      </c>
      <c r="AB467" s="24" t="str">
        <f t="shared" si="103"/>
        <v>A03Q</v>
      </c>
      <c r="AC467" s="24" t="s">
        <v>1386</v>
      </c>
      <c r="AD467" s="24" t="s">
        <v>906</v>
      </c>
      <c r="AE467" s="24" t="s">
        <v>1384</v>
      </c>
      <c r="AF467" s="24" t="s">
        <v>369</v>
      </c>
      <c r="AG467" s="24" t="s">
        <v>78</v>
      </c>
      <c r="AH467" s="24" t="str">
        <f t="shared" si="106"/>
        <v>SPIRAX S3 AX 80W90 GRANEL</v>
      </c>
      <c r="AI467" s="24" t="s">
        <v>3016</v>
      </c>
      <c r="AJ467" s="24" t="s">
        <v>6566</v>
      </c>
      <c r="AK467" s="24" t="s">
        <v>6819</v>
      </c>
    </row>
    <row r="468" spans="2:37" s="14" customFormat="1" ht="13" hidden="1" x14ac:dyDescent="0.35">
      <c r="B468" s="24">
        <v>45657855</v>
      </c>
      <c r="C468" s="24" t="str">
        <f t="shared" si="104"/>
        <v>855</v>
      </c>
      <c r="D468" s="24" t="s">
        <v>1387</v>
      </c>
      <c r="E468" s="106">
        <v>45657801</v>
      </c>
      <c r="F468" s="24" t="s">
        <v>1388</v>
      </c>
      <c r="G468" s="122">
        <f>IF(VLOOKUP(Tabela2[[#This Row],[SKU]],[10]Volume!$A:$E,5,0)&lt;0,0,VLOOKUP(Tabela2[[#This Row],[SKU]],[10]Volume!$A:$E,5,0))</f>
        <v>6618.6976744186049</v>
      </c>
      <c r="H468" s="24" t="s">
        <v>46</v>
      </c>
      <c r="I468" s="24" t="s">
        <v>163</v>
      </c>
      <c r="J468" s="24" t="s">
        <v>164</v>
      </c>
      <c r="K468" s="24" t="s">
        <v>145</v>
      </c>
      <c r="L468" s="24" t="s">
        <v>65</v>
      </c>
      <c r="M468" s="24" t="s">
        <v>66</v>
      </c>
      <c r="N468" s="24" t="s">
        <v>67</v>
      </c>
      <c r="O468" s="48">
        <v>44032</v>
      </c>
      <c r="P468" s="24" t="s">
        <v>53</v>
      </c>
      <c r="Q468" s="24"/>
      <c r="R468" s="26" t="s">
        <v>1</v>
      </c>
      <c r="S468" s="24"/>
      <c r="T468" s="24" t="s">
        <v>1389</v>
      </c>
      <c r="U468" s="24" t="s">
        <v>44</v>
      </c>
      <c r="V468" s="40" t="s">
        <v>44</v>
      </c>
      <c r="W468" s="24" t="s">
        <v>55</v>
      </c>
      <c r="X468" s="24">
        <v>2710193200</v>
      </c>
      <c r="Y468" s="14" t="s">
        <v>70</v>
      </c>
      <c r="Z468" s="24" t="str">
        <f t="shared" si="105"/>
        <v>001D7835</v>
      </c>
      <c r="AA468" s="24" t="str">
        <f t="shared" si="102"/>
        <v>002VWL</v>
      </c>
      <c r="AB468" s="24" t="str">
        <f t="shared" si="103"/>
        <v>A309</v>
      </c>
      <c r="AC468" s="24" t="s">
        <v>1390</v>
      </c>
      <c r="AD468" s="24" t="s">
        <v>1391</v>
      </c>
      <c r="AE468" s="24" t="s">
        <v>1392</v>
      </c>
      <c r="AF468" s="24" t="s">
        <v>59</v>
      </c>
      <c r="AG468" s="24" t="s">
        <v>78</v>
      </c>
      <c r="AH468" s="24" t="str">
        <f t="shared" si="106"/>
        <v>OMALA S2 G 100 GRANEL</v>
      </c>
      <c r="AI468" s="24" t="s">
        <v>3016</v>
      </c>
      <c r="AJ468" s="24" t="s">
        <v>6567</v>
      </c>
      <c r="AK468" s="24" t="s">
        <v>3016</v>
      </c>
    </row>
    <row r="469" spans="2:37" s="14" customFormat="1" ht="13" hidden="1" x14ac:dyDescent="0.35">
      <c r="B469" s="24">
        <v>45657809</v>
      </c>
      <c r="C469" s="24" t="str">
        <f t="shared" si="104"/>
        <v>809</v>
      </c>
      <c r="D469" s="24" t="s">
        <v>1393</v>
      </c>
      <c r="E469" s="106">
        <v>45657801</v>
      </c>
      <c r="F469" s="24" t="s">
        <v>1388</v>
      </c>
      <c r="G469" s="122">
        <f>IF(VLOOKUP(Tabela2[[#This Row],[SKU]],[10]Volume!$A:$E,5,0)&lt;0,0,VLOOKUP(Tabela2[[#This Row],[SKU]],[10]Volume!$A:$E,5,0))</f>
        <v>0</v>
      </c>
      <c r="H469" s="24" t="s">
        <v>46</v>
      </c>
      <c r="I469" s="24" t="s">
        <v>47</v>
      </c>
      <c r="J469" s="24" t="s">
        <v>48</v>
      </c>
      <c r="K469" s="24" t="s">
        <v>145</v>
      </c>
      <c r="L469" s="24" t="s">
        <v>65</v>
      </c>
      <c r="M469" s="24" t="s">
        <v>66</v>
      </c>
      <c r="N469" s="24" t="s">
        <v>67</v>
      </c>
      <c r="O469" s="48">
        <v>40919</v>
      </c>
      <c r="P469" s="24" t="s">
        <v>53</v>
      </c>
      <c r="Q469" s="24"/>
      <c r="R469" s="26" t="s">
        <v>1</v>
      </c>
      <c r="S469" s="24"/>
      <c r="T469" s="24" t="s">
        <v>1394</v>
      </c>
      <c r="U469" s="24" t="s">
        <v>44</v>
      </c>
      <c r="V469" s="40" t="s">
        <v>44</v>
      </c>
      <c r="W469" s="24" t="s">
        <v>55</v>
      </c>
      <c r="X469" s="24">
        <v>2710193200</v>
      </c>
      <c r="Y469" s="14" t="s">
        <v>83</v>
      </c>
      <c r="Z469" s="24" t="str">
        <f t="shared" si="105"/>
        <v>001D7835</v>
      </c>
      <c r="AA469" s="24" t="str">
        <f t="shared" si="102"/>
        <v>002VSH</v>
      </c>
      <c r="AB469" s="24" t="str">
        <f t="shared" si="103"/>
        <v>A309</v>
      </c>
      <c r="AC469" s="24" t="s">
        <v>1395</v>
      </c>
      <c r="AD469" s="24" t="s">
        <v>1391</v>
      </c>
      <c r="AE469" s="24" t="s">
        <v>1392</v>
      </c>
      <c r="AF469" s="24" t="s">
        <v>59</v>
      </c>
      <c r="AG469" s="24" t="s">
        <v>78</v>
      </c>
      <c r="AH469" s="24" t="str">
        <f t="shared" si="106"/>
        <v>OMALA S2 G 100 GRANEL</v>
      </c>
      <c r="AI469" s="24" t="s">
        <v>3016</v>
      </c>
      <c r="AJ469" s="24" t="s">
        <v>6567</v>
      </c>
      <c r="AK469" s="24" t="s">
        <v>3016</v>
      </c>
    </row>
    <row r="470" spans="2:37" s="14" customFormat="1" ht="13" hidden="1" x14ac:dyDescent="0.35">
      <c r="B470" s="24">
        <v>45658855</v>
      </c>
      <c r="C470" s="24" t="str">
        <f t="shared" si="104"/>
        <v>855</v>
      </c>
      <c r="D470" s="24" t="s">
        <v>1396</v>
      </c>
      <c r="E470" s="106">
        <v>45658801</v>
      </c>
      <c r="F470" s="24" t="s">
        <v>1397</v>
      </c>
      <c r="G470" s="122">
        <f>IF(VLOOKUP(Tabela2[[#This Row],[SKU]],[10]Volume!$A:$E,5,0)&lt;0,0,VLOOKUP(Tabela2[[#This Row],[SKU]],[10]Volume!$A:$E,5,0))</f>
        <v>8884.5581395348836</v>
      </c>
      <c r="H470" s="24" t="s">
        <v>46</v>
      </c>
      <c r="I470" s="24" t="s">
        <v>163</v>
      </c>
      <c r="J470" s="24" t="s">
        <v>164</v>
      </c>
      <c r="K470" s="24" t="s">
        <v>145</v>
      </c>
      <c r="L470" s="24" t="s">
        <v>65</v>
      </c>
      <c r="M470" s="24" t="s">
        <v>66</v>
      </c>
      <c r="N470" s="24" t="s">
        <v>67</v>
      </c>
      <c r="O470" s="48">
        <v>40878</v>
      </c>
      <c r="P470" s="24" t="s">
        <v>53</v>
      </c>
      <c r="Q470" s="24"/>
      <c r="R470" s="26" t="s">
        <v>1</v>
      </c>
      <c r="S470" s="24"/>
      <c r="T470" s="24" t="s">
        <v>1398</v>
      </c>
      <c r="U470" s="24" t="s">
        <v>44</v>
      </c>
      <c r="V470" s="40" t="s">
        <v>44</v>
      </c>
      <c r="W470" s="24" t="s">
        <v>55</v>
      </c>
      <c r="X470" s="24">
        <v>2710193200</v>
      </c>
      <c r="Y470" s="14" t="s">
        <v>70</v>
      </c>
      <c r="Z470" s="24" t="str">
        <f t="shared" si="105"/>
        <v>001D7836</v>
      </c>
      <c r="AA470" s="24" t="str">
        <f t="shared" si="102"/>
        <v>002VWL</v>
      </c>
      <c r="AB470" s="24" t="str">
        <f t="shared" si="103"/>
        <v>A309</v>
      </c>
      <c r="AC470" s="24" t="s">
        <v>1399</v>
      </c>
      <c r="AD470" s="24" t="s">
        <v>1391</v>
      </c>
      <c r="AE470" s="24" t="s">
        <v>1392</v>
      </c>
      <c r="AF470" s="24" t="s">
        <v>59</v>
      </c>
      <c r="AG470" s="24" t="s">
        <v>78</v>
      </c>
      <c r="AH470" s="24" t="str">
        <f t="shared" si="106"/>
        <v>OMALA S2 G 150 GRANEL</v>
      </c>
      <c r="AI470" s="24" t="s">
        <v>3016</v>
      </c>
      <c r="AJ470" s="24" t="s">
        <v>6568</v>
      </c>
      <c r="AK470" s="24" t="s">
        <v>3016</v>
      </c>
    </row>
    <row r="471" spans="2:37" s="14" customFormat="1" ht="13" hidden="1" x14ac:dyDescent="0.35">
      <c r="B471" s="24">
        <v>45658801</v>
      </c>
      <c r="C471" s="24" t="str">
        <f t="shared" si="104"/>
        <v>801</v>
      </c>
      <c r="D471" s="24" t="s">
        <v>1397</v>
      </c>
      <c r="E471" s="106">
        <v>45658801</v>
      </c>
      <c r="F471" s="24" t="s">
        <v>1397</v>
      </c>
      <c r="G471" s="122">
        <f>IF(VLOOKUP(Tabela2[[#This Row],[SKU]],[10]Volume!$A:$E,5,0)&lt;0,0,VLOOKUP(Tabela2[[#This Row],[SKU]],[10]Volume!$A:$E,5,0))</f>
        <v>4739.7037500000006</v>
      </c>
      <c r="H471" s="24" t="s">
        <v>46</v>
      </c>
      <c r="I471" s="24" t="s">
        <v>79</v>
      </c>
      <c r="J471" s="24" t="s">
        <v>79</v>
      </c>
      <c r="K471" s="24" t="s">
        <v>145</v>
      </c>
      <c r="L471" s="24" t="s">
        <v>65</v>
      </c>
      <c r="M471" s="24" t="s">
        <v>66</v>
      </c>
      <c r="N471" s="24" t="s">
        <v>67</v>
      </c>
      <c r="O471" s="48">
        <v>40842</v>
      </c>
      <c r="P471" s="24" t="s">
        <v>53</v>
      </c>
      <c r="Q471" s="24"/>
      <c r="R471" s="26" t="s">
        <v>1</v>
      </c>
      <c r="S471" s="24" t="s">
        <v>44</v>
      </c>
      <c r="T471" s="24" t="s">
        <v>44</v>
      </c>
      <c r="U471" s="24" t="s">
        <v>44</v>
      </c>
      <c r="V471" s="40" t="s">
        <v>44</v>
      </c>
      <c r="W471" s="24" t="s">
        <v>55</v>
      </c>
      <c r="X471" s="24">
        <v>2710193200</v>
      </c>
      <c r="Y471" s="14" t="s">
        <v>44</v>
      </c>
      <c r="Z471" s="24" t="str">
        <f t="shared" si="105"/>
        <v>001D7836</v>
      </c>
      <c r="AA471" s="24" t="str">
        <f t="shared" si="102"/>
        <v>001176</v>
      </c>
      <c r="AB471" s="24" t="str">
        <f t="shared" si="103"/>
        <v>A03Q</v>
      </c>
      <c r="AC471" s="24" t="s">
        <v>1400</v>
      </c>
      <c r="AD471" s="24" t="s">
        <v>1391</v>
      </c>
      <c r="AE471" s="24" t="s">
        <v>1392</v>
      </c>
      <c r="AF471" s="24" t="s">
        <v>59</v>
      </c>
      <c r="AG471" s="24" t="s">
        <v>78</v>
      </c>
      <c r="AH471" s="24" t="str">
        <f t="shared" si="106"/>
        <v>OMALA S2 G 150 GRANEL</v>
      </c>
      <c r="AI471" s="24" t="s">
        <v>3016</v>
      </c>
      <c r="AJ471" s="24" t="s">
        <v>6568</v>
      </c>
      <c r="AK471" s="24" t="s">
        <v>3016</v>
      </c>
    </row>
    <row r="472" spans="2:37" s="14" customFormat="1" ht="13" hidden="1" x14ac:dyDescent="0.35">
      <c r="B472" s="24">
        <v>45658809</v>
      </c>
      <c r="C472" s="24" t="str">
        <f t="shared" si="104"/>
        <v>809</v>
      </c>
      <c r="D472" s="24" t="s">
        <v>1401</v>
      </c>
      <c r="E472" s="106">
        <v>45658801</v>
      </c>
      <c r="F472" s="24" t="s">
        <v>1397</v>
      </c>
      <c r="G472" s="122">
        <f>IF(VLOOKUP(Tabela2[[#This Row],[SKU]],[10]Volume!$A:$E,5,0)&lt;0,0,VLOOKUP(Tabela2[[#This Row],[SKU]],[10]Volume!$A:$E,5,0))</f>
        <v>21315.218181818182</v>
      </c>
      <c r="H472" s="24" t="s">
        <v>46</v>
      </c>
      <c r="I472" s="24" t="s">
        <v>47</v>
      </c>
      <c r="J472" s="24" t="s">
        <v>48</v>
      </c>
      <c r="K472" s="24" t="s">
        <v>145</v>
      </c>
      <c r="L472" s="24" t="s">
        <v>65</v>
      </c>
      <c r="M472" s="24" t="s">
        <v>66</v>
      </c>
      <c r="N472" s="24" t="s">
        <v>67</v>
      </c>
      <c r="O472" s="48">
        <v>40844</v>
      </c>
      <c r="P472" s="24" t="s">
        <v>53</v>
      </c>
      <c r="Q472" s="24"/>
      <c r="R472" s="26" t="s">
        <v>1</v>
      </c>
      <c r="S472" s="24"/>
      <c r="T472" s="24" t="s">
        <v>1402</v>
      </c>
      <c r="U472" s="24" t="s">
        <v>44</v>
      </c>
      <c r="V472" s="40" t="s">
        <v>44</v>
      </c>
      <c r="W472" s="24" t="s">
        <v>55</v>
      </c>
      <c r="X472" s="24">
        <v>2710193200</v>
      </c>
      <c r="Y472" s="14" t="s">
        <v>83</v>
      </c>
      <c r="Z472" s="24" t="str">
        <f t="shared" si="105"/>
        <v>001D7836</v>
      </c>
      <c r="AA472" s="24" t="str">
        <f t="shared" si="102"/>
        <v>002VSH</v>
      </c>
      <c r="AB472" s="24" t="str">
        <f t="shared" si="103"/>
        <v>A309</v>
      </c>
      <c r="AC472" s="24" t="s">
        <v>1403</v>
      </c>
      <c r="AD472" s="24" t="s">
        <v>1391</v>
      </c>
      <c r="AE472" s="24" t="s">
        <v>1392</v>
      </c>
      <c r="AF472" s="24" t="s">
        <v>59</v>
      </c>
      <c r="AG472" s="24" t="s">
        <v>78</v>
      </c>
      <c r="AH472" s="24" t="str">
        <f t="shared" si="106"/>
        <v>OMALA S2 G 150 GRANEL</v>
      </c>
      <c r="AI472" s="24" t="s">
        <v>3016</v>
      </c>
      <c r="AJ472" s="24" t="s">
        <v>6568</v>
      </c>
      <c r="AK472" s="24" t="s">
        <v>3016</v>
      </c>
    </row>
    <row r="473" spans="2:37" s="14" customFormat="1" ht="13" hidden="1" x14ac:dyDescent="0.35">
      <c r="B473" s="24">
        <v>45682809</v>
      </c>
      <c r="C473" s="24" t="str">
        <f t="shared" si="104"/>
        <v>809</v>
      </c>
      <c r="D473" s="24" t="s">
        <v>1404</v>
      </c>
      <c r="E473" s="106">
        <v>45658801</v>
      </c>
      <c r="F473" s="24" t="s">
        <v>1397</v>
      </c>
      <c r="G473" s="122">
        <f>IF(VLOOKUP(Tabela2[[#This Row],[SKU]],[10]Volume!$A:$E,5,0)&lt;0,0,VLOOKUP(Tabela2[[#This Row],[SKU]],[10]Volume!$A:$E,5,0))</f>
        <v>417.94545454545454</v>
      </c>
      <c r="H473" s="24" t="s">
        <v>46</v>
      </c>
      <c r="I473" s="24" t="s">
        <v>47</v>
      </c>
      <c r="J473" s="24" t="s">
        <v>48</v>
      </c>
      <c r="K473" s="24" t="s">
        <v>119</v>
      </c>
      <c r="L473" s="24" t="s">
        <v>65</v>
      </c>
      <c r="M473" s="24" t="s">
        <v>66</v>
      </c>
      <c r="N473" s="24" t="s">
        <v>67</v>
      </c>
      <c r="O473" s="48">
        <v>43027</v>
      </c>
      <c r="P473" s="24" t="s">
        <v>53</v>
      </c>
      <c r="Q473" s="24"/>
      <c r="R473" s="26" t="s">
        <v>1</v>
      </c>
      <c r="S473" s="24" t="s">
        <v>1405</v>
      </c>
      <c r="T473" s="24" t="s">
        <v>54</v>
      </c>
      <c r="U473" s="24" t="s">
        <v>44</v>
      </c>
      <c r="V473" s="40" t="s">
        <v>44</v>
      </c>
      <c r="W473" s="24" t="s">
        <v>55</v>
      </c>
      <c r="X473" s="24">
        <v>2710193200</v>
      </c>
      <c r="Y473" s="14" t="s">
        <v>83</v>
      </c>
      <c r="Z473" s="24" t="str">
        <f t="shared" si="105"/>
        <v>001D7836</v>
      </c>
      <c r="AA473" s="24" t="str">
        <f t="shared" si="102"/>
        <v>002VSH</v>
      </c>
      <c r="AB473" s="24" t="str">
        <f t="shared" si="103"/>
        <v>A1PU</v>
      </c>
      <c r="AC473" s="24" t="s">
        <v>1406</v>
      </c>
      <c r="AD473" s="24" t="s">
        <v>1391</v>
      </c>
      <c r="AE473" s="24" t="s">
        <v>1392</v>
      </c>
      <c r="AF473" s="24" t="s">
        <v>59</v>
      </c>
      <c r="AG473" s="24" t="s">
        <v>78</v>
      </c>
      <c r="AH473" s="24" t="str">
        <f t="shared" si="106"/>
        <v>OMALA S2 G 150 GRANEL</v>
      </c>
      <c r="AI473" s="24" t="s">
        <v>3016</v>
      </c>
      <c r="AJ473" s="24" t="s">
        <v>6568</v>
      </c>
      <c r="AK473" s="24" t="s">
        <v>3016</v>
      </c>
    </row>
    <row r="474" spans="2:37" s="14" customFormat="1" ht="13" hidden="1" x14ac:dyDescent="0.35">
      <c r="B474" s="24">
        <v>45658967</v>
      </c>
      <c r="C474" s="24" t="str">
        <f t="shared" si="104"/>
        <v>967</v>
      </c>
      <c r="D474" s="24" t="s">
        <v>1407</v>
      </c>
      <c r="E474" s="106">
        <v>45658801</v>
      </c>
      <c r="F474" s="24" t="s">
        <v>1397</v>
      </c>
      <c r="G474" s="122">
        <f>IF(VLOOKUP(Tabela2[[#This Row],[SKU]],[10]Volume!$A:$E,5,0)&lt;0,0,VLOOKUP(Tabela2[[#This Row],[SKU]],[10]Volume!$A:$E,5,0))</f>
        <v>0</v>
      </c>
      <c r="H474" s="24" t="s">
        <v>46</v>
      </c>
      <c r="I474" s="24" t="s">
        <v>151</v>
      </c>
      <c r="J474" s="24" t="s">
        <v>86</v>
      </c>
      <c r="K474" s="24" t="s">
        <v>145</v>
      </c>
      <c r="L474" s="24" t="s">
        <v>65</v>
      </c>
      <c r="M474" s="24" t="s">
        <v>66</v>
      </c>
      <c r="N474" s="24" t="s">
        <v>67</v>
      </c>
      <c r="O474" s="48">
        <v>42932</v>
      </c>
      <c r="P474" s="24" t="s">
        <v>53</v>
      </c>
      <c r="Q474" s="24"/>
      <c r="R474" s="26" t="s">
        <v>1</v>
      </c>
      <c r="S474" s="24" t="s">
        <v>1408</v>
      </c>
      <c r="T474" s="24" t="s">
        <v>54</v>
      </c>
      <c r="U474" s="24" t="s">
        <v>44</v>
      </c>
      <c r="V474" s="40" t="s">
        <v>44</v>
      </c>
      <c r="W474" s="24" t="s">
        <v>55</v>
      </c>
      <c r="X474" s="24">
        <v>2710193200</v>
      </c>
      <c r="Y474" s="14" t="s">
        <v>83</v>
      </c>
      <c r="Z474" s="24" t="str">
        <f t="shared" si="105"/>
        <v>001D7836</v>
      </c>
      <c r="AA474" s="24" t="str">
        <f t="shared" si="102"/>
        <v>002VJW</v>
      </c>
      <c r="AB474" s="24" t="str">
        <f t="shared" si="103"/>
        <v>A309</v>
      </c>
      <c r="AC474" s="24" t="s">
        <v>1409</v>
      </c>
      <c r="AD474" s="24" t="s">
        <v>1391</v>
      </c>
      <c r="AE474" s="24" t="s">
        <v>1392</v>
      </c>
      <c r="AF474" s="24" t="s">
        <v>59</v>
      </c>
      <c r="AG474" s="24" t="s">
        <v>78</v>
      </c>
      <c r="AH474" s="24" t="str">
        <f t="shared" si="106"/>
        <v>OMALA S2 G 150 GRANEL</v>
      </c>
      <c r="AI474" s="24" t="s">
        <v>3016</v>
      </c>
      <c r="AJ474" s="24" t="s">
        <v>6568</v>
      </c>
      <c r="AK474" s="24" t="s">
        <v>3016</v>
      </c>
    </row>
    <row r="475" spans="2:37" s="14" customFormat="1" ht="13" hidden="1" x14ac:dyDescent="0.35">
      <c r="B475" s="24">
        <v>45683855</v>
      </c>
      <c r="C475" s="24" t="str">
        <f t="shared" si="104"/>
        <v>855</v>
      </c>
      <c r="D475" s="24" t="s">
        <v>1410</v>
      </c>
      <c r="E475" s="106">
        <v>45659801</v>
      </c>
      <c r="F475" s="24" t="s">
        <v>1411</v>
      </c>
      <c r="G475" s="122">
        <f>IF(VLOOKUP(Tabela2[[#This Row],[SKU]],[10]Volume!$A:$E,5,0)&lt;0,0,VLOOKUP(Tabela2[[#This Row],[SKU]],[10]Volume!$A:$E,5,0))</f>
        <v>0</v>
      </c>
      <c r="H475" s="24" t="s">
        <v>46</v>
      </c>
      <c r="I475" s="24" t="s">
        <v>163</v>
      </c>
      <c r="J475" s="24" t="s">
        <v>164</v>
      </c>
      <c r="K475" s="24" t="s">
        <v>119</v>
      </c>
      <c r="L475" s="24" t="s">
        <v>65</v>
      </c>
      <c r="M475" s="24" t="s">
        <v>66</v>
      </c>
      <c r="N475" s="24" t="s">
        <v>67</v>
      </c>
      <c r="O475" s="48">
        <v>43709</v>
      </c>
      <c r="P475" s="24" t="s">
        <v>53</v>
      </c>
      <c r="Q475" s="24"/>
      <c r="R475" s="26" t="s">
        <v>1</v>
      </c>
      <c r="S475" s="24" t="s">
        <v>1412</v>
      </c>
      <c r="T475" s="24" t="s">
        <v>54</v>
      </c>
      <c r="U475" s="24" t="s">
        <v>44</v>
      </c>
      <c r="V475" s="40" t="s">
        <v>44</v>
      </c>
      <c r="W475" s="24" t="s">
        <v>55</v>
      </c>
      <c r="X475" s="24">
        <v>2710193200</v>
      </c>
      <c r="Y475" s="14" t="s">
        <v>70</v>
      </c>
      <c r="Z475" s="24" t="s">
        <v>1413</v>
      </c>
      <c r="AA475" s="24" t="s">
        <v>1414</v>
      </c>
      <c r="AB475" s="24" t="s">
        <v>565</v>
      </c>
      <c r="AC475" s="24" t="s">
        <v>1415</v>
      </c>
      <c r="AD475" s="24" t="s">
        <v>1391</v>
      </c>
      <c r="AE475" s="24" t="s">
        <v>1392</v>
      </c>
      <c r="AF475" s="24" t="s">
        <v>59</v>
      </c>
      <c r="AG475" s="24" t="s">
        <v>78</v>
      </c>
      <c r="AH475" s="24" t="str">
        <f t="shared" si="106"/>
        <v>OMALA S2 G 220 GRANEL</v>
      </c>
      <c r="AI475" s="24" t="s">
        <v>3016</v>
      </c>
      <c r="AJ475" s="24" t="s">
        <v>6569</v>
      </c>
      <c r="AK475" s="24" t="s">
        <v>3016</v>
      </c>
    </row>
    <row r="476" spans="2:37" s="14" customFormat="1" ht="13" hidden="1" x14ac:dyDescent="0.35">
      <c r="B476" s="24">
        <v>45659801</v>
      </c>
      <c r="C476" s="24" t="str">
        <f t="shared" si="104"/>
        <v>801</v>
      </c>
      <c r="D476" s="24" t="s">
        <v>1411</v>
      </c>
      <c r="E476" s="106">
        <v>45659801</v>
      </c>
      <c r="F476" s="24" t="s">
        <v>1411</v>
      </c>
      <c r="G476" s="122">
        <f>IF(VLOOKUP(Tabela2[[#This Row],[SKU]],[10]Volume!$A:$E,5,0)&lt;0,0,VLOOKUP(Tabela2[[#This Row],[SKU]],[10]Volume!$A:$E,5,0))</f>
        <v>366.97706249999999</v>
      </c>
      <c r="H476" s="24" t="s">
        <v>46</v>
      </c>
      <c r="I476" s="24" t="s">
        <v>79</v>
      </c>
      <c r="J476" s="24" t="s">
        <v>79</v>
      </c>
      <c r="K476" s="24" t="s">
        <v>145</v>
      </c>
      <c r="L476" s="24" t="s">
        <v>65</v>
      </c>
      <c r="M476" s="24" t="s">
        <v>66</v>
      </c>
      <c r="N476" s="24" t="s">
        <v>67</v>
      </c>
      <c r="O476" s="48">
        <v>40834</v>
      </c>
      <c r="P476" s="24" t="s">
        <v>53</v>
      </c>
      <c r="Q476" s="24"/>
      <c r="R476" s="26" t="s">
        <v>1</v>
      </c>
      <c r="S476" s="24"/>
      <c r="T476" s="24" t="s">
        <v>44</v>
      </c>
      <c r="U476" s="24" t="s">
        <v>44</v>
      </c>
      <c r="V476" s="40" t="s">
        <v>44</v>
      </c>
      <c r="W476" s="24" t="s">
        <v>55</v>
      </c>
      <c r="X476" s="24">
        <v>2710193200</v>
      </c>
      <c r="Y476" s="14" t="s">
        <v>44</v>
      </c>
      <c r="Z476" s="24" t="str">
        <f>LEFT(AC476,8)</f>
        <v>001D7837</v>
      </c>
      <c r="AA476" s="24" t="str">
        <f t="shared" si="102"/>
        <v>001176</v>
      </c>
      <c r="AB476" s="24" t="str">
        <f>RIGHT(AC476,4)</f>
        <v>A03Q</v>
      </c>
      <c r="AC476" s="24" t="s">
        <v>5533</v>
      </c>
      <c r="AD476" s="24" t="s">
        <v>1391</v>
      </c>
      <c r="AE476" s="24" t="s">
        <v>1392</v>
      </c>
      <c r="AF476" s="24" t="s">
        <v>59</v>
      </c>
      <c r="AG476" s="24" t="s">
        <v>78</v>
      </c>
      <c r="AH476" s="24" t="str">
        <f t="shared" ref="AH476" si="107">F476</f>
        <v>OMALA S2 G 220 GRANEL</v>
      </c>
      <c r="AI476" s="24" t="s">
        <v>3016</v>
      </c>
      <c r="AJ476" s="24" t="s">
        <v>6569</v>
      </c>
      <c r="AK476" s="24" t="s">
        <v>3016</v>
      </c>
    </row>
    <row r="477" spans="2:37" s="14" customFormat="1" ht="13" hidden="1" x14ac:dyDescent="0.35">
      <c r="B477" s="24">
        <v>45659855</v>
      </c>
      <c r="C477" s="24" t="str">
        <f t="shared" si="104"/>
        <v>855</v>
      </c>
      <c r="D477" s="24" t="s">
        <v>1416</v>
      </c>
      <c r="E477" s="106">
        <v>45659801</v>
      </c>
      <c r="F477" s="24" t="s">
        <v>1411</v>
      </c>
      <c r="G477" s="122">
        <f>IF(VLOOKUP(Tabela2[[#This Row],[SKU]],[10]Volume!$A:$E,5,0)&lt;0,0,VLOOKUP(Tabela2[[#This Row],[SKU]],[10]Volume!$A:$E,5,0))</f>
        <v>0</v>
      </c>
      <c r="H477" s="24" t="s">
        <v>46</v>
      </c>
      <c r="I477" s="24" t="s">
        <v>163</v>
      </c>
      <c r="J477" s="24" t="s">
        <v>164</v>
      </c>
      <c r="K477" s="24" t="s">
        <v>145</v>
      </c>
      <c r="L477" s="24" t="s">
        <v>65</v>
      </c>
      <c r="M477" s="24" t="s">
        <v>66</v>
      </c>
      <c r="N477" s="24" t="s">
        <v>67</v>
      </c>
      <c r="O477" s="48">
        <v>40834</v>
      </c>
      <c r="P477" s="24" t="s">
        <v>53</v>
      </c>
      <c r="Q477" s="24"/>
      <c r="R477" s="26" t="s">
        <v>1</v>
      </c>
      <c r="S477" s="24"/>
      <c r="T477" s="24" t="s">
        <v>1417</v>
      </c>
      <c r="U477" s="24" t="s">
        <v>44</v>
      </c>
      <c r="V477" s="40" t="s">
        <v>44</v>
      </c>
      <c r="W477" s="24" t="s">
        <v>55</v>
      </c>
      <c r="X477" s="24">
        <v>2710193200</v>
      </c>
      <c r="Y477" s="14" t="s">
        <v>70</v>
      </c>
      <c r="Z477" s="24" t="str">
        <f>LEFT(AC477,8)</f>
        <v>001D7837</v>
      </c>
      <c r="AA477" s="24" t="str">
        <f>LEFT(RIGHT(AC477,10),6)</f>
        <v>002VWL</v>
      </c>
      <c r="AB477" s="24" t="str">
        <f>RIGHT(AC477,4)</f>
        <v>A309</v>
      </c>
      <c r="AC477" s="24" t="s">
        <v>1418</v>
      </c>
      <c r="AD477" s="24" t="s">
        <v>1391</v>
      </c>
      <c r="AE477" s="24" t="s">
        <v>1392</v>
      </c>
      <c r="AF477" s="24" t="s">
        <v>59</v>
      </c>
      <c r="AG477" s="24" t="s">
        <v>78</v>
      </c>
      <c r="AH477" s="24" t="str">
        <f t="shared" si="106"/>
        <v>OMALA S2 G 220 GRANEL</v>
      </c>
      <c r="AI477" s="24" t="s">
        <v>3016</v>
      </c>
      <c r="AJ477" s="24" t="s">
        <v>6569</v>
      </c>
      <c r="AK477" s="24" t="s">
        <v>3016</v>
      </c>
    </row>
    <row r="478" spans="2:37" s="14" customFormat="1" ht="12.75" hidden="1" customHeight="1" x14ac:dyDescent="0.35">
      <c r="B478" s="24">
        <v>45659809</v>
      </c>
      <c r="C478" s="24" t="str">
        <f t="shared" si="104"/>
        <v>809</v>
      </c>
      <c r="D478" s="24" t="s">
        <v>1419</v>
      </c>
      <c r="E478" s="106">
        <v>45659801</v>
      </c>
      <c r="F478" s="24" t="s">
        <v>1411</v>
      </c>
      <c r="G478" s="122">
        <f>IF(VLOOKUP(Tabela2[[#This Row],[SKU]],[10]Volume!$A:$E,5,0)&lt;0,0,VLOOKUP(Tabela2[[#This Row],[SKU]],[10]Volume!$A:$E,5,0))</f>
        <v>25285.7</v>
      </c>
      <c r="H478" s="24" t="s">
        <v>46</v>
      </c>
      <c r="I478" s="24" t="s">
        <v>47</v>
      </c>
      <c r="J478" s="24" t="s">
        <v>48</v>
      </c>
      <c r="K478" s="24" t="s">
        <v>145</v>
      </c>
      <c r="L478" s="24" t="s">
        <v>65</v>
      </c>
      <c r="M478" s="24" t="s">
        <v>66</v>
      </c>
      <c r="N478" s="24" t="s">
        <v>67</v>
      </c>
      <c r="O478" s="48">
        <v>40830</v>
      </c>
      <c r="P478" s="24" t="s">
        <v>53</v>
      </c>
      <c r="Q478" s="24"/>
      <c r="R478" s="26" t="s">
        <v>1</v>
      </c>
      <c r="S478" s="24"/>
      <c r="T478" s="24" t="s">
        <v>1420</v>
      </c>
      <c r="U478" s="24" t="s">
        <v>44</v>
      </c>
      <c r="V478" s="40" t="s">
        <v>44</v>
      </c>
      <c r="W478" s="24" t="s">
        <v>55</v>
      </c>
      <c r="X478" s="24">
        <v>2710193200</v>
      </c>
      <c r="Y478" s="14" t="s">
        <v>83</v>
      </c>
      <c r="Z478" s="24" t="str">
        <f>LEFT(AC478,8)</f>
        <v>001D7837</v>
      </c>
      <c r="AA478" s="24" t="str">
        <f>LEFT(RIGHT(AC478,10),6)</f>
        <v>002VSH</v>
      </c>
      <c r="AB478" s="24" t="str">
        <f>RIGHT(AC478,4)</f>
        <v>A309</v>
      </c>
      <c r="AC478" s="24" t="s">
        <v>1421</v>
      </c>
      <c r="AD478" s="24" t="s">
        <v>1391</v>
      </c>
      <c r="AE478" s="24" t="s">
        <v>1392</v>
      </c>
      <c r="AF478" s="24" t="s">
        <v>59</v>
      </c>
      <c r="AG478" s="24" t="s">
        <v>78</v>
      </c>
      <c r="AH478" s="24" t="str">
        <f t="shared" si="106"/>
        <v>OMALA S2 G 220 GRANEL</v>
      </c>
      <c r="AI478" s="24" t="s">
        <v>3016</v>
      </c>
      <c r="AJ478" s="24" t="s">
        <v>6569</v>
      </c>
      <c r="AK478" s="24" t="s">
        <v>3016</v>
      </c>
    </row>
    <row r="479" spans="2:37" s="14" customFormat="1" ht="13" hidden="1" x14ac:dyDescent="0.35">
      <c r="B479" s="24">
        <v>45683809</v>
      </c>
      <c r="C479" s="24" t="str">
        <f t="shared" si="104"/>
        <v>809</v>
      </c>
      <c r="D479" s="24" t="s">
        <v>1422</v>
      </c>
      <c r="E479" s="106">
        <v>45659801</v>
      </c>
      <c r="F479" s="24" t="s">
        <v>1411</v>
      </c>
      <c r="G479" s="122">
        <f>IF(VLOOKUP(Tabela2[[#This Row],[SKU]],[10]Volume!$A:$E,5,0)&lt;0,0,VLOOKUP(Tabela2[[#This Row],[SKU]],[10]Volume!$A:$E,5,0))</f>
        <v>0</v>
      </c>
      <c r="H479" s="24" t="s">
        <v>46</v>
      </c>
      <c r="I479" s="24" t="s">
        <v>47</v>
      </c>
      <c r="J479" s="24" t="s">
        <v>48</v>
      </c>
      <c r="K479" s="24" t="s">
        <v>119</v>
      </c>
      <c r="L479" s="24" t="s">
        <v>65</v>
      </c>
      <c r="M479" s="24" t="s">
        <v>66</v>
      </c>
      <c r="N479" s="24" t="s">
        <v>67</v>
      </c>
      <c r="O479" s="48">
        <v>42826</v>
      </c>
      <c r="P479" s="24" t="s">
        <v>53</v>
      </c>
      <c r="Q479" s="24"/>
      <c r="R479" s="26" t="s">
        <v>1</v>
      </c>
      <c r="S479" s="24" t="s">
        <v>1423</v>
      </c>
      <c r="T479" s="24" t="s">
        <v>54</v>
      </c>
      <c r="U479" s="24" t="s">
        <v>44</v>
      </c>
      <c r="V479" s="40" t="s">
        <v>44</v>
      </c>
      <c r="W479" s="24" t="s">
        <v>55</v>
      </c>
      <c r="X479" s="24">
        <v>2710193200</v>
      </c>
      <c r="Y479" s="14" t="s">
        <v>83</v>
      </c>
      <c r="Z479" s="24" t="s">
        <v>1413</v>
      </c>
      <c r="AA479" s="24" t="s">
        <v>360</v>
      </c>
      <c r="AB479" s="24" t="s">
        <v>565</v>
      </c>
      <c r="AC479" s="24" t="s">
        <v>1424</v>
      </c>
      <c r="AD479" s="24" t="s">
        <v>1391</v>
      </c>
      <c r="AE479" s="24" t="s">
        <v>1392</v>
      </c>
      <c r="AF479" s="24" t="s">
        <v>59</v>
      </c>
      <c r="AG479" s="24" t="s">
        <v>78</v>
      </c>
      <c r="AH479" s="24" t="str">
        <f t="shared" si="106"/>
        <v>OMALA S2 G 220 GRANEL</v>
      </c>
      <c r="AI479" s="24" t="s">
        <v>3016</v>
      </c>
      <c r="AJ479" s="24" t="s">
        <v>6569</v>
      </c>
      <c r="AK479" s="24" t="s">
        <v>3016</v>
      </c>
    </row>
    <row r="480" spans="2:37" s="14" customFormat="1" ht="13" hidden="1" x14ac:dyDescent="0.35">
      <c r="B480" s="24">
        <v>45684855</v>
      </c>
      <c r="C480" s="24" t="str">
        <f t="shared" si="104"/>
        <v>855</v>
      </c>
      <c r="D480" s="24" t="s">
        <v>1425</v>
      </c>
      <c r="E480" s="106">
        <v>45660801</v>
      </c>
      <c r="F480" s="24" t="s">
        <v>1426</v>
      </c>
      <c r="G480" s="122">
        <f>IF(VLOOKUP(Tabela2[[#This Row],[SKU]],[10]Volume!$A:$E,5,0)&lt;0,0,VLOOKUP(Tabela2[[#This Row],[SKU]],[10]Volume!$A:$E,5,0))</f>
        <v>0</v>
      </c>
      <c r="H480" s="24" t="s">
        <v>46</v>
      </c>
      <c r="I480" s="24" t="s">
        <v>163</v>
      </c>
      <c r="J480" s="24" t="s">
        <v>164</v>
      </c>
      <c r="K480" s="24" t="s">
        <v>119</v>
      </c>
      <c r="L480" s="24" t="s">
        <v>65</v>
      </c>
      <c r="M480" s="24" t="s">
        <v>66</v>
      </c>
      <c r="N480" s="24" t="s">
        <v>67</v>
      </c>
      <c r="O480" s="48">
        <v>43709</v>
      </c>
      <c r="P480" s="24" t="s">
        <v>53</v>
      </c>
      <c r="Q480" s="24"/>
      <c r="R480" s="26" t="s">
        <v>1</v>
      </c>
      <c r="S480" s="24" t="s">
        <v>1427</v>
      </c>
      <c r="T480" s="24" t="s">
        <v>54</v>
      </c>
      <c r="U480" s="24" t="s">
        <v>44</v>
      </c>
      <c r="V480" s="40" t="s">
        <v>44</v>
      </c>
      <c r="W480" s="24" t="s">
        <v>55</v>
      </c>
      <c r="X480" s="24">
        <v>2710193200</v>
      </c>
      <c r="Y480" s="14" t="s">
        <v>70</v>
      </c>
      <c r="Z480" s="24" t="s">
        <v>1428</v>
      </c>
      <c r="AA480" s="24" t="s">
        <v>1414</v>
      </c>
      <c r="AB480" s="24" t="s">
        <v>565</v>
      </c>
      <c r="AC480" s="24" t="s">
        <v>1429</v>
      </c>
      <c r="AD480" s="24" t="s">
        <v>1391</v>
      </c>
      <c r="AE480" s="24" t="s">
        <v>1392</v>
      </c>
      <c r="AF480" s="24" t="s">
        <v>59</v>
      </c>
      <c r="AG480" s="24" t="s">
        <v>78</v>
      </c>
      <c r="AH480" s="24" t="str">
        <f t="shared" si="106"/>
        <v>OMALA S2 G 320 GRANEL</v>
      </c>
      <c r="AI480" s="24" t="s">
        <v>3016</v>
      </c>
      <c r="AJ480" s="24" t="s">
        <v>6570</v>
      </c>
      <c r="AK480" s="24" t="s">
        <v>3016</v>
      </c>
    </row>
    <row r="481" spans="2:37" s="14" customFormat="1" ht="12.75" hidden="1" customHeight="1" x14ac:dyDescent="0.35">
      <c r="B481" s="24">
        <v>45660855</v>
      </c>
      <c r="C481" s="24" t="str">
        <f t="shared" si="104"/>
        <v>855</v>
      </c>
      <c r="D481" s="24" t="s">
        <v>1430</v>
      </c>
      <c r="E481" s="106">
        <v>45660801</v>
      </c>
      <c r="F481" s="24" t="s">
        <v>1426</v>
      </c>
      <c r="G481" s="122">
        <f>IF(VLOOKUP(Tabela2[[#This Row],[SKU]],[10]Volume!$A:$E,5,0)&lt;0,0,VLOOKUP(Tabela2[[#This Row],[SKU]],[10]Volume!$A:$E,5,0))</f>
        <v>16457.302325581397</v>
      </c>
      <c r="H481" s="24" t="s">
        <v>46</v>
      </c>
      <c r="I481" s="24" t="s">
        <v>163</v>
      </c>
      <c r="J481" s="24" t="s">
        <v>164</v>
      </c>
      <c r="K481" s="24" t="s">
        <v>145</v>
      </c>
      <c r="L481" s="24" t="s">
        <v>65</v>
      </c>
      <c r="M481" s="24" t="s">
        <v>66</v>
      </c>
      <c r="N481" s="24" t="s">
        <v>67</v>
      </c>
      <c r="O481" s="48">
        <v>40841</v>
      </c>
      <c r="P481" s="24" t="s">
        <v>53</v>
      </c>
      <c r="Q481" s="24"/>
      <c r="R481" s="26" t="s">
        <v>1</v>
      </c>
      <c r="S481" s="24"/>
      <c r="T481" s="24" t="s">
        <v>1431</v>
      </c>
      <c r="U481" s="24" t="s">
        <v>44</v>
      </c>
      <c r="V481" s="40" t="s">
        <v>44</v>
      </c>
      <c r="W481" s="24" t="s">
        <v>55</v>
      </c>
      <c r="X481" s="24">
        <v>2710193200</v>
      </c>
      <c r="Y481" s="14" t="s">
        <v>70</v>
      </c>
      <c r="Z481" s="24" t="str">
        <f>LEFT(AC481,8)</f>
        <v>001D7838</v>
      </c>
      <c r="AA481" s="24" t="str">
        <f>LEFT(RIGHT(AC481,10),6)</f>
        <v>002VWL</v>
      </c>
      <c r="AB481" s="24" t="str">
        <f>RIGHT(AC481,4)</f>
        <v>A309</v>
      </c>
      <c r="AC481" s="24" t="s">
        <v>1432</v>
      </c>
      <c r="AD481" s="24" t="s">
        <v>1391</v>
      </c>
      <c r="AE481" s="24" t="s">
        <v>1392</v>
      </c>
      <c r="AF481" s="24" t="s">
        <v>59</v>
      </c>
      <c r="AG481" s="24" t="s">
        <v>78</v>
      </c>
      <c r="AH481" s="24" t="s">
        <v>45</v>
      </c>
      <c r="AI481" s="24" t="s">
        <v>3016</v>
      </c>
      <c r="AJ481" s="24" t="s">
        <v>6570</v>
      </c>
      <c r="AK481" s="24" t="s">
        <v>3016</v>
      </c>
    </row>
    <row r="482" spans="2:37" s="14" customFormat="1" ht="12.75" hidden="1" customHeight="1" x14ac:dyDescent="0.35">
      <c r="B482" s="24">
        <v>45660801</v>
      </c>
      <c r="C482" s="24" t="str">
        <f t="shared" si="104"/>
        <v>801</v>
      </c>
      <c r="D482" s="24" t="s">
        <v>1426</v>
      </c>
      <c r="E482" s="106">
        <v>45660801</v>
      </c>
      <c r="F482" s="24" t="s">
        <v>1426</v>
      </c>
      <c r="G482" s="122">
        <f>IF(VLOOKUP(Tabela2[[#This Row],[SKU]],[10]Volume!$A:$E,5,0)&lt;0,0,VLOOKUP(Tabela2[[#This Row],[SKU]],[10]Volume!$A:$E,5,0))</f>
        <v>45388.163062500003</v>
      </c>
      <c r="H482" s="24" t="s">
        <v>46</v>
      </c>
      <c r="I482" s="24" t="s">
        <v>79</v>
      </c>
      <c r="J482" s="24" t="s">
        <v>79</v>
      </c>
      <c r="K482" s="24" t="s">
        <v>145</v>
      </c>
      <c r="L482" s="24" t="s">
        <v>65</v>
      </c>
      <c r="M482" s="24" t="s">
        <v>66</v>
      </c>
      <c r="N482" s="24" t="s">
        <v>67</v>
      </c>
      <c r="O482" s="48">
        <v>45566</v>
      </c>
      <c r="P482" s="25" t="s">
        <v>53</v>
      </c>
      <c r="Q482" s="25"/>
      <c r="R482" s="26" t="s">
        <v>1</v>
      </c>
      <c r="S482" s="24"/>
      <c r="T482" s="24"/>
      <c r="U482" s="24" t="s">
        <v>44</v>
      </c>
      <c r="V482" s="40" t="s">
        <v>44</v>
      </c>
      <c r="W482" s="24" t="s">
        <v>55</v>
      </c>
      <c r="X482" s="24">
        <v>2710193200</v>
      </c>
      <c r="Y482" s="14" t="s">
        <v>44</v>
      </c>
      <c r="Z482" s="24" t="s">
        <v>1428</v>
      </c>
      <c r="AA482" s="24" t="str">
        <f>LEFT(RIGHT(AC482,10),6)</f>
        <v>001176</v>
      </c>
      <c r="AB482" s="24" t="str">
        <f>RIGHT(AC482,4)</f>
        <v>A03Q</v>
      </c>
      <c r="AC482" s="24" t="s">
        <v>6739</v>
      </c>
      <c r="AD482" s="24" t="s">
        <v>1391</v>
      </c>
      <c r="AE482" s="24" t="s">
        <v>1392</v>
      </c>
      <c r="AF482" s="24" t="s">
        <v>59</v>
      </c>
      <c r="AG482" s="24" t="s">
        <v>78</v>
      </c>
      <c r="AH482" s="24" t="s">
        <v>6570</v>
      </c>
      <c r="AI482" s="24" t="s">
        <v>3016</v>
      </c>
      <c r="AJ482" s="24" t="s">
        <v>6570</v>
      </c>
      <c r="AK482" s="24" t="s">
        <v>3016</v>
      </c>
    </row>
    <row r="483" spans="2:37" s="14" customFormat="1" ht="13" hidden="1" x14ac:dyDescent="0.35">
      <c r="B483" s="24">
        <v>45660809</v>
      </c>
      <c r="C483" s="24" t="str">
        <f t="shared" si="104"/>
        <v>809</v>
      </c>
      <c r="D483" s="24" t="s">
        <v>1433</v>
      </c>
      <c r="E483" s="106">
        <v>45660801</v>
      </c>
      <c r="F483" s="24" t="s">
        <v>1426</v>
      </c>
      <c r="G483" s="122">
        <f>IF(VLOOKUP(Tabela2[[#This Row],[SKU]],[10]Volume!$A:$E,5,0)&lt;0,0,VLOOKUP(Tabela2[[#This Row],[SKU]],[10]Volume!$A:$E,5,0))</f>
        <v>0</v>
      </c>
      <c r="H483" s="24" t="s">
        <v>46</v>
      </c>
      <c r="I483" s="24" t="s">
        <v>47</v>
      </c>
      <c r="J483" s="24" t="s">
        <v>48</v>
      </c>
      <c r="K483" s="24" t="s">
        <v>145</v>
      </c>
      <c r="L483" s="24" t="s">
        <v>65</v>
      </c>
      <c r="M483" s="24" t="s">
        <v>66</v>
      </c>
      <c r="N483" s="24" t="s">
        <v>67</v>
      </c>
      <c r="O483" s="48">
        <v>40830</v>
      </c>
      <c r="P483" s="24" t="s">
        <v>53</v>
      </c>
      <c r="Q483" s="24"/>
      <c r="R483" s="26" t="s">
        <v>1</v>
      </c>
      <c r="S483" s="24"/>
      <c r="T483" s="24" t="s">
        <v>1434</v>
      </c>
      <c r="U483" s="24" t="s">
        <v>44</v>
      </c>
      <c r="V483" s="40" t="s">
        <v>44</v>
      </c>
      <c r="W483" s="24" t="s">
        <v>55</v>
      </c>
      <c r="X483" s="24">
        <v>2710193200</v>
      </c>
      <c r="Y483" s="14" t="s">
        <v>83</v>
      </c>
      <c r="Z483" s="24" t="str">
        <f>LEFT(AC483,8)</f>
        <v>001D7838</v>
      </c>
      <c r="AA483" s="24" t="str">
        <f>LEFT(RIGHT(AC483,10),6)</f>
        <v>002VSH</v>
      </c>
      <c r="AB483" s="24" t="str">
        <f>RIGHT(AC483,4)</f>
        <v>A309</v>
      </c>
      <c r="AC483" s="24" t="s">
        <v>1435</v>
      </c>
      <c r="AD483" s="24" t="s">
        <v>1391</v>
      </c>
      <c r="AE483" s="24" t="s">
        <v>1392</v>
      </c>
      <c r="AF483" s="24" t="s">
        <v>59</v>
      </c>
      <c r="AG483" s="24" t="s">
        <v>78</v>
      </c>
      <c r="AH483" s="24"/>
      <c r="AI483" s="24" t="s">
        <v>3016</v>
      </c>
      <c r="AJ483" s="24" t="s">
        <v>6570</v>
      </c>
      <c r="AK483" s="24" t="s">
        <v>3016</v>
      </c>
    </row>
    <row r="484" spans="2:37" s="14" customFormat="1" ht="13" hidden="1" x14ac:dyDescent="0.35">
      <c r="B484" s="24">
        <v>45684809</v>
      </c>
      <c r="C484" s="24" t="str">
        <f t="shared" si="104"/>
        <v>809</v>
      </c>
      <c r="D484" s="24" t="s">
        <v>1436</v>
      </c>
      <c r="E484" s="106">
        <v>45660801</v>
      </c>
      <c r="F484" s="24" t="s">
        <v>1426</v>
      </c>
      <c r="G484" s="122">
        <f>IF(VLOOKUP(Tabela2[[#This Row],[SKU]],[10]Volume!$A:$E,5,0)&lt;0,0,VLOOKUP(Tabela2[[#This Row],[SKU]],[10]Volume!$A:$E,5,0))</f>
        <v>0</v>
      </c>
      <c r="H484" s="24" t="s">
        <v>46</v>
      </c>
      <c r="I484" s="24" t="s">
        <v>47</v>
      </c>
      <c r="J484" s="24" t="s">
        <v>48</v>
      </c>
      <c r="K484" s="24" t="s">
        <v>119</v>
      </c>
      <c r="L484" s="24" t="s">
        <v>65</v>
      </c>
      <c r="M484" s="24" t="s">
        <v>66</v>
      </c>
      <c r="N484" s="24" t="s">
        <v>67</v>
      </c>
      <c r="O484" s="48">
        <v>42826</v>
      </c>
      <c r="P484" s="24" t="s">
        <v>53</v>
      </c>
      <c r="Q484" s="24"/>
      <c r="R484" s="26" t="s">
        <v>1</v>
      </c>
      <c r="S484" s="24" t="s">
        <v>1437</v>
      </c>
      <c r="T484" s="24" t="s">
        <v>54</v>
      </c>
      <c r="U484" s="24" t="s">
        <v>44</v>
      </c>
      <c r="V484" s="40" t="s">
        <v>44</v>
      </c>
      <c r="W484" s="24" t="s">
        <v>55</v>
      </c>
      <c r="X484" s="24">
        <v>2710193200</v>
      </c>
      <c r="Y484" s="14" t="s">
        <v>83</v>
      </c>
      <c r="Z484" s="24" t="s">
        <v>1428</v>
      </c>
      <c r="AA484" s="24" t="s">
        <v>360</v>
      </c>
      <c r="AB484" s="24" t="s">
        <v>565</v>
      </c>
      <c r="AC484" s="24" t="s">
        <v>1438</v>
      </c>
      <c r="AD484" s="24" t="s">
        <v>1391</v>
      </c>
      <c r="AE484" s="24" t="s">
        <v>1392</v>
      </c>
      <c r="AF484" s="24" t="s">
        <v>59</v>
      </c>
      <c r="AG484" s="24" t="s">
        <v>78</v>
      </c>
      <c r="AH484" s="24" t="str">
        <f>F484</f>
        <v>OMALA S2 G 320 GRANEL</v>
      </c>
      <c r="AI484" s="24" t="s">
        <v>3016</v>
      </c>
      <c r="AJ484" s="24" t="s">
        <v>6570</v>
      </c>
      <c r="AK484" s="24" t="s">
        <v>3016</v>
      </c>
    </row>
    <row r="485" spans="2:37" s="14" customFormat="1" ht="13" hidden="1" x14ac:dyDescent="0.35">
      <c r="B485" s="24">
        <v>45272809</v>
      </c>
      <c r="C485" s="24" t="str">
        <f t="shared" si="104"/>
        <v>809</v>
      </c>
      <c r="D485" s="24" t="s">
        <v>1442</v>
      </c>
      <c r="E485" s="106">
        <v>45272801</v>
      </c>
      <c r="F485" s="24" t="s">
        <v>1443</v>
      </c>
      <c r="G485" s="122">
        <f>IF(VLOOKUP(Tabela2[[#This Row],[SKU]],[10]Volume!$A:$E,5,0)&lt;0,0,VLOOKUP(Tabela2[[#This Row],[SKU]],[10]Volume!$A:$E,5,0))</f>
        <v>0</v>
      </c>
      <c r="H485" s="24" t="s">
        <v>46</v>
      </c>
      <c r="I485" s="24" t="s">
        <v>47</v>
      </c>
      <c r="J485" s="24" t="s">
        <v>48</v>
      </c>
      <c r="K485" s="24" t="s">
        <v>145</v>
      </c>
      <c r="L485" s="24" t="s">
        <v>65</v>
      </c>
      <c r="M485" s="24" t="s">
        <v>66</v>
      </c>
      <c r="N485" s="24" t="s">
        <v>67</v>
      </c>
      <c r="O485" s="48">
        <v>40873</v>
      </c>
      <c r="P485" s="24" t="s">
        <v>53</v>
      </c>
      <c r="Q485" s="24"/>
      <c r="R485" s="26" t="s">
        <v>1</v>
      </c>
      <c r="S485" s="24"/>
      <c r="T485" s="24" t="s">
        <v>1444</v>
      </c>
      <c r="U485" s="24" t="s">
        <v>44</v>
      </c>
      <c r="V485" s="40" t="s">
        <v>44</v>
      </c>
      <c r="W485" s="24" t="s">
        <v>55</v>
      </c>
      <c r="X485" s="24">
        <v>2710193200</v>
      </c>
      <c r="Y485" s="14" t="s">
        <v>83</v>
      </c>
      <c r="Z485" s="24" t="str">
        <f t="shared" ref="Z485:Z490" si="108">LEFT(AC485,8)</f>
        <v>001D7839</v>
      </c>
      <c r="AA485" s="24" t="str">
        <f t="shared" ref="AA485:AA528" si="109">LEFT(RIGHT(AC485,10),6)</f>
        <v>002VSH</v>
      </c>
      <c r="AB485" s="24" t="str">
        <f t="shared" ref="AB485:AB528" si="110">RIGHT(AC485,4)</f>
        <v>A309</v>
      </c>
      <c r="AC485" s="24" t="s">
        <v>1445</v>
      </c>
      <c r="AD485" s="24" t="s">
        <v>1391</v>
      </c>
      <c r="AE485" s="24" t="s">
        <v>1392</v>
      </c>
      <c r="AF485" s="24" t="s">
        <v>59</v>
      </c>
      <c r="AG485" s="24" t="s">
        <v>78</v>
      </c>
      <c r="AH485" s="24" t="str">
        <f>F485</f>
        <v>OMALA S2 G 460 GRANEL</v>
      </c>
      <c r="AI485" s="24" t="s">
        <v>3016</v>
      </c>
      <c r="AJ485" s="24" t="s">
        <v>6571</v>
      </c>
      <c r="AK485" s="24" t="s">
        <v>3016</v>
      </c>
    </row>
    <row r="486" spans="2:37" s="14" customFormat="1" ht="13" hidden="1" x14ac:dyDescent="0.35">
      <c r="B486" s="24">
        <v>45661809</v>
      </c>
      <c r="C486" s="24" t="str">
        <f t="shared" si="104"/>
        <v>809</v>
      </c>
      <c r="D486" s="24" t="s">
        <v>1446</v>
      </c>
      <c r="E486" s="106">
        <v>45661801</v>
      </c>
      <c r="F486" s="24" t="s">
        <v>1447</v>
      </c>
      <c r="G486" s="122">
        <f>IF(VLOOKUP(Tabela2[[#This Row],[SKU]],[10]Volume!$A:$E,5,0)&lt;0,0,VLOOKUP(Tabela2[[#This Row],[SKU]],[10]Volume!$A:$E,5,0))</f>
        <v>0</v>
      </c>
      <c r="H486" s="24" t="s">
        <v>46</v>
      </c>
      <c r="I486" s="24" t="s">
        <v>47</v>
      </c>
      <c r="J486" s="24" t="s">
        <v>48</v>
      </c>
      <c r="K486" s="24" t="s">
        <v>145</v>
      </c>
      <c r="L486" s="24" t="s">
        <v>65</v>
      </c>
      <c r="M486" s="24" t="s">
        <v>66</v>
      </c>
      <c r="N486" s="24" t="s">
        <v>67</v>
      </c>
      <c r="O486" s="48">
        <v>40844</v>
      </c>
      <c r="P486" s="24" t="s">
        <v>53</v>
      </c>
      <c r="Q486" s="24"/>
      <c r="R486" s="26" t="s">
        <v>1</v>
      </c>
      <c r="S486" s="24"/>
      <c r="T486" s="24" t="s">
        <v>1448</v>
      </c>
      <c r="U486" s="24" t="s">
        <v>44</v>
      </c>
      <c r="V486" s="40" t="s">
        <v>44</v>
      </c>
      <c r="W486" s="24" t="s">
        <v>55</v>
      </c>
      <c r="X486" s="24">
        <v>2710193200</v>
      </c>
      <c r="Y486" s="14" t="s">
        <v>83</v>
      </c>
      <c r="Z486" s="24" t="str">
        <f t="shared" si="108"/>
        <v>001D7834</v>
      </c>
      <c r="AA486" s="24" t="str">
        <f t="shared" si="109"/>
        <v>002VSH</v>
      </c>
      <c r="AB486" s="24" t="str">
        <f t="shared" si="110"/>
        <v>A309</v>
      </c>
      <c r="AC486" s="24" t="s">
        <v>1449</v>
      </c>
      <c r="AD486" s="24" t="s">
        <v>1391</v>
      </c>
      <c r="AE486" s="24" t="s">
        <v>1392</v>
      </c>
      <c r="AF486" s="24" t="s">
        <v>59</v>
      </c>
      <c r="AG486" s="24" t="s">
        <v>78</v>
      </c>
      <c r="AH486" s="24" t="str">
        <f>F486</f>
        <v>OMALA S2 G 68 GRANEL</v>
      </c>
      <c r="AI486" s="24" t="s">
        <v>3016</v>
      </c>
      <c r="AJ486" s="24" t="s">
        <v>6572</v>
      </c>
      <c r="AK486" s="24" t="s">
        <v>3016</v>
      </c>
    </row>
    <row r="487" spans="2:37" s="14" customFormat="1" ht="13" hidden="1" x14ac:dyDescent="0.35">
      <c r="B487" s="24">
        <v>45273905</v>
      </c>
      <c r="C487" s="24" t="str">
        <f t="shared" si="104"/>
        <v>905</v>
      </c>
      <c r="D487" s="24" t="s">
        <v>1450</v>
      </c>
      <c r="E487" s="106">
        <v>45273801</v>
      </c>
      <c r="F487" s="24" t="s">
        <v>1451</v>
      </c>
      <c r="G487" s="122">
        <f>IF(VLOOKUP(Tabela2[[#This Row],[SKU]],[10]Volume!$A:$E,5,0)&lt;0,0,VLOOKUP(Tabela2[[#This Row],[SKU]],[10]Volume!$A:$E,5,0))</f>
        <v>3466.3318385650223</v>
      </c>
      <c r="H487" s="24" t="s">
        <v>46</v>
      </c>
      <c r="I487" s="24" t="s">
        <v>62</v>
      </c>
      <c r="J487" s="24" t="s">
        <v>63</v>
      </c>
      <c r="K487" s="24" t="s">
        <v>145</v>
      </c>
      <c r="L487" s="24" t="s">
        <v>65</v>
      </c>
      <c r="M487" s="24" t="s">
        <v>66</v>
      </c>
      <c r="N487" s="24" t="s">
        <v>67</v>
      </c>
      <c r="O487" s="48">
        <v>43054</v>
      </c>
      <c r="P487" s="24" t="s">
        <v>53</v>
      </c>
      <c r="Q487" s="24"/>
      <c r="R487" s="26" t="s">
        <v>1</v>
      </c>
      <c r="S487" s="24" t="s">
        <v>1452</v>
      </c>
      <c r="T487" s="24" t="s">
        <v>1453</v>
      </c>
      <c r="U487" s="24" t="s">
        <v>44</v>
      </c>
      <c r="V487" s="40" t="s">
        <v>44</v>
      </c>
      <c r="W487" s="24" t="s">
        <v>55</v>
      </c>
      <c r="X487" s="24">
        <v>2710193200</v>
      </c>
      <c r="Y487" s="14" t="s">
        <v>70</v>
      </c>
      <c r="Z487" s="24" t="str">
        <f t="shared" si="108"/>
        <v>001D7840</v>
      </c>
      <c r="AA487" s="24" t="str">
        <f t="shared" si="109"/>
        <v>002W1Y</v>
      </c>
      <c r="AB487" s="24" t="str">
        <f t="shared" si="110"/>
        <v>A1SN</v>
      </c>
      <c r="AC487" s="24" t="s">
        <v>1454</v>
      </c>
      <c r="AD487" s="24" t="s">
        <v>1391</v>
      </c>
      <c r="AE487" s="24" t="s">
        <v>1392</v>
      </c>
      <c r="AF487" s="24" t="s">
        <v>59</v>
      </c>
      <c r="AG487" s="24" t="s">
        <v>78</v>
      </c>
      <c r="AH487" s="24" t="str">
        <f>F487</f>
        <v>OMALA S2 G 680 GRANEL</v>
      </c>
      <c r="AI487" s="24" t="s">
        <v>3016</v>
      </c>
      <c r="AJ487" s="24" t="s">
        <v>6573</v>
      </c>
      <c r="AK487" s="24" t="s">
        <v>3016</v>
      </c>
    </row>
    <row r="488" spans="2:37" s="14" customFormat="1" ht="13" hidden="1" x14ac:dyDescent="0.35">
      <c r="B488" s="24">
        <v>45273829</v>
      </c>
      <c r="C488" s="24" t="str">
        <f t="shared" si="104"/>
        <v>829</v>
      </c>
      <c r="D488" s="24" t="s">
        <v>6915</v>
      </c>
      <c r="E488" s="106">
        <v>45273801</v>
      </c>
      <c r="F488" s="24" t="s">
        <v>1451</v>
      </c>
      <c r="G488" s="122">
        <f>IF(VLOOKUP(Tabela2[[#This Row],[SKU]],[10]Volume!$A:$E,5,0)&lt;0,0,VLOOKUP(Tabela2[[#This Row],[SKU]],[10]Volume!$A:$E,5,0))</f>
        <v>0</v>
      </c>
      <c r="H488" s="24" t="s">
        <v>46</v>
      </c>
      <c r="I488" s="24" t="s">
        <v>6939</v>
      </c>
      <c r="J488" s="24" t="s">
        <v>3046</v>
      </c>
      <c r="K488" s="24" t="s">
        <v>145</v>
      </c>
      <c r="L488" s="24" t="s">
        <v>65</v>
      </c>
      <c r="M488" s="24" t="s">
        <v>66</v>
      </c>
      <c r="N488" s="24" t="s">
        <v>67</v>
      </c>
      <c r="O488" s="48"/>
      <c r="P488" s="24" t="s">
        <v>53</v>
      </c>
      <c r="Q488" s="25"/>
      <c r="R488" s="108" t="s">
        <v>3</v>
      </c>
      <c r="S488" s="24"/>
      <c r="T488" s="24"/>
      <c r="U488" s="24">
        <v>45273905</v>
      </c>
      <c r="V488" s="24" t="s">
        <v>1450</v>
      </c>
      <c r="W488" s="24" t="s">
        <v>329</v>
      </c>
      <c r="X488" s="24">
        <v>2710193200</v>
      </c>
      <c r="Y488" s="14" t="s">
        <v>70</v>
      </c>
      <c r="Z488" s="24" t="str">
        <f t="shared" si="108"/>
        <v>001D7840</v>
      </c>
      <c r="AA488" s="24" t="str">
        <f t="shared" si="109"/>
        <v>002W1Y</v>
      </c>
      <c r="AB488" s="24" t="str">
        <f t="shared" si="110"/>
        <v>A1SN</v>
      </c>
      <c r="AC488" s="24" t="s">
        <v>1454</v>
      </c>
      <c r="AD488" s="24" t="s">
        <v>1391</v>
      </c>
      <c r="AE488" s="24" t="s">
        <v>1392</v>
      </c>
      <c r="AF488" s="24" t="s">
        <v>59</v>
      </c>
      <c r="AG488" s="24" t="s">
        <v>78</v>
      </c>
      <c r="AH488" s="94"/>
      <c r="AI488" s="24" t="s">
        <v>3016</v>
      </c>
      <c r="AJ488" s="24" t="s">
        <v>6573</v>
      </c>
      <c r="AK488" s="24" t="s">
        <v>3016</v>
      </c>
    </row>
    <row r="489" spans="2:37" s="14" customFormat="1" ht="13" hidden="1" x14ac:dyDescent="0.35">
      <c r="B489" s="24">
        <v>45273855</v>
      </c>
      <c r="C489" s="24" t="str">
        <f t="shared" si="104"/>
        <v>855</v>
      </c>
      <c r="D489" s="24" t="s">
        <v>1455</v>
      </c>
      <c r="E489" s="106">
        <v>45273801</v>
      </c>
      <c r="F489" s="24" t="s">
        <v>1451</v>
      </c>
      <c r="G489" s="122">
        <f>IF(VLOOKUP(Tabela2[[#This Row],[SKU]],[10]Volume!$A:$E,5,0)&lt;0,0,VLOOKUP(Tabela2[[#This Row],[SKU]],[10]Volume!$A:$E,5,0))</f>
        <v>2623.6279069767443</v>
      </c>
      <c r="H489" s="24" t="s">
        <v>46</v>
      </c>
      <c r="I489" s="24" t="s">
        <v>163</v>
      </c>
      <c r="J489" s="24" t="s">
        <v>164</v>
      </c>
      <c r="K489" s="24" t="s">
        <v>145</v>
      </c>
      <c r="L489" s="24" t="s">
        <v>65</v>
      </c>
      <c r="M489" s="24" t="s">
        <v>66</v>
      </c>
      <c r="N489" s="24" t="s">
        <v>67</v>
      </c>
      <c r="O489" s="48">
        <v>42232</v>
      </c>
      <c r="P489" s="24" t="s">
        <v>53</v>
      </c>
      <c r="Q489" s="24"/>
      <c r="R489" s="26" t="s">
        <v>1</v>
      </c>
      <c r="S489" s="24"/>
      <c r="T489" s="24" t="s">
        <v>1456</v>
      </c>
      <c r="U489" s="24" t="s">
        <v>44</v>
      </c>
      <c r="V489" s="40" t="s">
        <v>44</v>
      </c>
      <c r="W489" s="24" t="s">
        <v>55</v>
      </c>
      <c r="X489" s="24">
        <v>2710193200</v>
      </c>
      <c r="Y489" s="14" t="s">
        <v>70</v>
      </c>
      <c r="Z489" s="24" t="str">
        <f t="shared" si="108"/>
        <v>001D7840</v>
      </c>
      <c r="AA489" s="24" t="str">
        <f t="shared" si="109"/>
        <v>002VWL</v>
      </c>
      <c r="AB489" s="24" t="str">
        <f t="shared" si="110"/>
        <v>A309</v>
      </c>
      <c r="AC489" s="24" t="s">
        <v>1457</v>
      </c>
      <c r="AD489" s="24" t="s">
        <v>1391</v>
      </c>
      <c r="AE489" s="24" t="s">
        <v>1392</v>
      </c>
      <c r="AF489" s="24" t="s">
        <v>59</v>
      </c>
      <c r="AG489" s="24" t="s">
        <v>78</v>
      </c>
      <c r="AH489" s="24" t="str">
        <f>F489</f>
        <v>OMALA S2 G 680 GRANEL</v>
      </c>
      <c r="AI489" s="24" t="s">
        <v>3016</v>
      </c>
      <c r="AJ489" s="24" t="s">
        <v>6573</v>
      </c>
      <c r="AK489" s="24" t="s">
        <v>3016</v>
      </c>
    </row>
    <row r="490" spans="2:37" s="14" customFormat="1" ht="12.75" hidden="1" customHeight="1" x14ac:dyDescent="0.35">
      <c r="B490" s="24">
        <v>45273809</v>
      </c>
      <c r="C490" s="24" t="str">
        <f t="shared" si="104"/>
        <v>809</v>
      </c>
      <c r="D490" s="24" t="s">
        <v>1458</v>
      </c>
      <c r="E490" s="106">
        <v>45273801</v>
      </c>
      <c r="F490" s="24" t="s">
        <v>1451</v>
      </c>
      <c r="G490" s="122">
        <f>IF(VLOOKUP(Tabela2[[#This Row],[SKU]],[10]Volume!$A:$E,5,0)&lt;0,0,VLOOKUP(Tabela2[[#This Row],[SKU]],[10]Volume!$A:$E,5,0))</f>
        <v>3970.4818181818182</v>
      </c>
      <c r="H490" s="24" t="s">
        <v>46</v>
      </c>
      <c r="I490" s="24" t="s">
        <v>47</v>
      </c>
      <c r="J490" s="24" t="s">
        <v>48</v>
      </c>
      <c r="K490" s="24" t="s">
        <v>145</v>
      </c>
      <c r="L490" s="24" t="s">
        <v>65</v>
      </c>
      <c r="M490" s="24" t="s">
        <v>66</v>
      </c>
      <c r="N490" s="24" t="s">
        <v>67</v>
      </c>
      <c r="O490" s="48">
        <v>42232</v>
      </c>
      <c r="P490" s="24" t="s">
        <v>53</v>
      </c>
      <c r="Q490" s="24"/>
      <c r="R490" s="26" t="s">
        <v>1</v>
      </c>
      <c r="S490" s="24"/>
      <c r="T490" s="24" t="s">
        <v>1459</v>
      </c>
      <c r="U490" s="24" t="s">
        <v>44</v>
      </c>
      <c r="V490" s="40" t="s">
        <v>44</v>
      </c>
      <c r="W490" s="24" t="s">
        <v>55</v>
      </c>
      <c r="X490" s="24">
        <v>2710193200</v>
      </c>
      <c r="Y490" s="14" t="s">
        <v>83</v>
      </c>
      <c r="Z490" s="24" t="str">
        <f t="shared" si="108"/>
        <v>001D7840</v>
      </c>
      <c r="AA490" s="24" t="str">
        <f t="shared" si="109"/>
        <v>002VSH</v>
      </c>
      <c r="AB490" s="24" t="str">
        <f t="shared" si="110"/>
        <v>A309</v>
      </c>
      <c r="AC490" s="24" t="s">
        <v>1460</v>
      </c>
      <c r="AD490" s="24" t="s">
        <v>1391</v>
      </c>
      <c r="AE490" s="24" t="s">
        <v>1392</v>
      </c>
      <c r="AF490" s="24" t="s">
        <v>59</v>
      </c>
      <c r="AG490" s="24" t="s">
        <v>78</v>
      </c>
      <c r="AH490" s="24" t="str">
        <f>F490</f>
        <v>OMALA S2 G 680 GRANEL</v>
      </c>
      <c r="AI490" s="24" t="s">
        <v>3016</v>
      </c>
      <c r="AJ490" s="24" t="s">
        <v>6573</v>
      </c>
      <c r="AK490" s="24" t="s">
        <v>3016</v>
      </c>
    </row>
    <row r="491" spans="2:37" s="14" customFormat="1" ht="13" hidden="1" x14ac:dyDescent="0.35">
      <c r="B491" s="24">
        <v>45680809</v>
      </c>
      <c r="C491" s="24" t="str">
        <f t="shared" si="104"/>
        <v>809</v>
      </c>
      <c r="D491" s="24" t="s">
        <v>1464</v>
      </c>
      <c r="E491" s="24">
        <v>45680801</v>
      </c>
      <c r="F491" s="24" t="s">
        <v>1462</v>
      </c>
      <c r="G491" s="122">
        <f>IF(VLOOKUP(Tabela2[[#This Row],[SKU]],[10]Volume!$A:$E,5,0)&lt;0,0,VLOOKUP(Tabela2[[#This Row],[SKU]],[10]Volume!$A:$E,5,0))</f>
        <v>0</v>
      </c>
      <c r="H491" s="24" t="s">
        <v>46</v>
      </c>
      <c r="I491" s="24" t="s">
        <v>47</v>
      </c>
      <c r="J491" s="24" t="s">
        <v>48</v>
      </c>
      <c r="K491" s="24" t="s">
        <v>145</v>
      </c>
      <c r="L491" s="24" t="s">
        <v>65</v>
      </c>
      <c r="M491" s="24" t="s">
        <v>66</v>
      </c>
      <c r="N491" s="24" t="s">
        <v>67</v>
      </c>
      <c r="O491" s="48"/>
      <c r="P491" s="24" t="s">
        <v>53</v>
      </c>
      <c r="Q491" s="24"/>
      <c r="R491" s="26" t="s">
        <v>1</v>
      </c>
      <c r="S491" s="24"/>
      <c r="T491" s="24"/>
      <c r="U491" s="24" t="s">
        <v>44</v>
      </c>
      <c r="V491" s="40" t="s">
        <v>44</v>
      </c>
      <c r="W491" s="24" t="s">
        <v>55</v>
      </c>
      <c r="X491" s="24">
        <v>2710193200</v>
      </c>
      <c r="Y491" s="14" t="s">
        <v>83</v>
      </c>
      <c r="Z491" s="24" t="s">
        <v>1463</v>
      </c>
      <c r="AA491" s="24" t="str">
        <f t="shared" si="109"/>
        <v>002VSH</v>
      </c>
      <c r="AB491" s="24" t="str">
        <f t="shared" si="110"/>
        <v>A309</v>
      </c>
      <c r="AC491" s="24" t="s">
        <v>6826</v>
      </c>
      <c r="AD491" s="24" t="s">
        <v>1391</v>
      </c>
      <c r="AE491" s="24" t="s">
        <v>1392</v>
      </c>
      <c r="AF491" s="24" t="s">
        <v>59</v>
      </c>
      <c r="AG491" s="24" t="s">
        <v>78</v>
      </c>
      <c r="AH491" s="24"/>
      <c r="AI491" s="24" t="s">
        <v>3016</v>
      </c>
      <c r="AJ491" s="24" t="s">
        <v>6574</v>
      </c>
      <c r="AK491" s="24" t="s">
        <v>3016</v>
      </c>
    </row>
    <row r="492" spans="2:37" s="14" customFormat="1" ht="13" hidden="1" x14ac:dyDescent="0.35">
      <c r="B492" s="24">
        <v>45680855</v>
      </c>
      <c r="C492" s="24" t="str">
        <f t="shared" si="104"/>
        <v>855</v>
      </c>
      <c r="D492" s="24" t="s">
        <v>1461</v>
      </c>
      <c r="E492" s="24">
        <v>45680801</v>
      </c>
      <c r="F492" s="24" t="s">
        <v>1462</v>
      </c>
      <c r="G492" s="122">
        <f>IF(VLOOKUP(Tabela2[[#This Row],[SKU]],[10]Volume!$A:$E,5,0)&lt;0,0,VLOOKUP(Tabela2[[#This Row],[SKU]],[10]Volume!$A:$E,5,0))</f>
        <v>16338.046511627907</v>
      </c>
      <c r="H492" s="24" t="s">
        <v>46</v>
      </c>
      <c r="I492" s="24" t="s">
        <v>163</v>
      </c>
      <c r="J492" s="24" t="s">
        <v>164</v>
      </c>
      <c r="K492" s="24" t="s">
        <v>145</v>
      </c>
      <c r="L492" s="24" t="s">
        <v>65</v>
      </c>
      <c r="M492" s="24" t="s">
        <v>66</v>
      </c>
      <c r="N492" s="24" t="s">
        <v>67</v>
      </c>
      <c r="O492" s="48"/>
      <c r="P492" s="24" t="s">
        <v>53</v>
      </c>
      <c r="Q492" s="24"/>
      <c r="R492" s="26" t="s">
        <v>1</v>
      </c>
      <c r="S492" s="24"/>
      <c r="T492" s="24"/>
      <c r="U492" s="24" t="s">
        <v>44</v>
      </c>
      <c r="V492" s="40" t="s">
        <v>44</v>
      </c>
      <c r="W492" s="24" t="s">
        <v>55</v>
      </c>
      <c r="X492" s="24">
        <v>2710193200</v>
      </c>
      <c r="Y492" s="14" t="s">
        <v>70</v>
      </c>
      <c r="Z492" s="24" t="s">
        <v>1463</v>
      </c>
      <c r="AA492" s="24" t="str">
        <f t="shared" si="109"/>
        <v>002VWL</v>
      </c>
      <c r="AB492" s="24" t="str">
        <f t="shared" si="110"/>
        <v>A309</v>
      </c>
      <c r="AC492" s="24" t="s">
        <v>6827</v>
      </c>
      <c r="AD492" s="24" t="s">
        <v>1391</v>
      </c>
      <c r="AE492" s="24" t="s">
        <v>1392</v>
      </c>
      <c r="AF492" s="24" t="s">
        <v>59</v>
      </c>
      <c r="AG492" s="24" t="s">
        <v>78</v>
      </c>
      <c r="AH492" s="24"/>
      <c r="AI492" s="24" t="s">
        <v>3016</v>
      </c>
      <c r="AJ492" s="24" t="s">
        <v>6574</v>
      </c>
      <c r="AK492" s="24" t="s">
        <v>3016</v>
      </c>
    </row>
    <row r="493" spans="2:37" s="14" customFormat="1" ht="13" hidden="1" x14ac:dyDescent="0.35">
      <c r="B493" s="24">
        <v>45687809</v>
      </c>
      <c r="C493" s="24" t="str">
        <f t="shared" si="104"/>
        <v>809</v>
      </c>
      <c r="D493" s="24" t="s">
        <v>1469</v>
      </c>
      <c r="E493" s="24">
        <v>45687801</v>
      </c>
      <c r="F493" s="24" t="s">
        <v>1466</v>
      </c>
      <c r="G493" s="122">
        <f>IF(VLOOKUP(Tabela2[[#This Row],[SKU]],[10]Volume!$A:$E,5,0)&lt;0,0,VLOOKUP(Tabela2[[#This Row],[SKU]],[10]Volume!$A:$E,5,0))</f>
        <v>1880.7545454545455</v>
      </c>
      <c r="H493" s="24" t="s">
        <v>46</v>
      </c>
      <c r="I493" s="24" t="s">
        <v>47</v>
      </c>
      <c r="J493" s="24" t="s">
        <v>48</v>
      </c>
      <c r="K493" s="24" t="s">
        <v>145</v>
      </c>
      <c r="L493" s="24" t="s">
        <v>65</v>
      </c>
      <c r="M493" s="24" t="s">
        <v>66</v>
      </c>
      <c r="N493" s="24" t="s">
        <v>67</v>
      </c>
      <c r="O493" s="48"/>
      <c r="P493" s="24" t="s">
        <v>53</v>
      </c>
      <c r="Q493" s="24"/>
      <c r="R493" s="26" t="s">
        <v>1</v>
      </c>
      <c r="S493" s="24"/>
      <c r="T493" s="24"/>
      <c r="U493" s="24" t="s">
        <v>44</v>
      </c>
      <c r="V493" s="40" t="s">
        <v>44</v>
      </c>
      <c r="W493" s="24" t="s">
        <v>55</v>
      </c>
      <c r="X493" s="24">
        <v>2710193200</v>
      </c>
      <c r="Y493" s="14" t="s">
        <v>83</v>
      </c>
      <c r="Z493" s="24" t="s">
        <v>1467</v>
      </c>
      <c r="AA493" s="24" t="str">
        <f t="shared" si="109"/>
        <v>002VSH</v>
      </c>
      <c r="AB493" s="24" t="str">
        <f t="shared" si="110"/>
        <v>A309</v>
      </c>
      <c r="AC493" s="24" t="s">
        <v>1470</v>
      </c>
      <c r="AD493" s="24" t="s">
        <v>1391</v>
      </c>
      <c r="AE493" s="24" t="s">
        <v>1392</v>
      </c>
      <c r="AF493" s="24" t="s">
        <v>59</v>
      </c>
      <c r="AG493" s="24" t="s">
        <v>78</v>
      </c>
      <c r="AH493" s="24"/>
      <c r="AI493" s="24" t="s">
        <v>3016</v>
      </c>
      <c r="AJ493" s="24" t="s">
        <v>6575</v>
      </c>
      <c r="AK493" s="24" t="s">
        <v>3016</v>
      </c>
    </row>
    <row r="494" spans="2:37" s="14" customFormat="1" ht="13" hidden="1" x14ac:dyDescent="0.35">
      <c r="B494" s="24">
        <v>45687855</v>
      </c>
      <c r="C494" s="24" t="str">
        <f t="shared" si="104"/>
        <v>855</v>
      </c>
      <c r="D494" s="24" t="s">
        <v>1465</v>
      </c>
      <c r="E494" s="24">
        <v>45687801</v>
      </c>
      <c r="F494" s="24" t="s">
        <v>1466</v>
      </c>
      <c r="G494" s="122">
        <f>IF(VLOOKUP(Tabela2[[#This Row],[SKU]],[10]Volume!$A:$E,5,0)&lt;0,0,VLOOKUP(Tabela2[[#This Row],[SKU]],[10]Volume!$A:$E,5,0))</f>
        <v>15781.519379844962</v>
      </c>
      <c r="H494" s="24" t="s">
        <v>46</v>
      </c>
      <c r="I494" s="24" t="s">
        <v>163</v>
      </c>
      <c r="J494" s="24" t="s">
        <v>164</v>
      </c>
      <c r="K494" s="24" t="s">
        <v>145</v>
      </c>
      <c r="L494" s="24" t="s">
        <v>65</v>
      </c>
      <c r="M494" s="24" t="s">
        <v>66</v>
      </c>
      <c r="N494" s="24" t="s">
        <v>67</v>
      </c>
      <c r="O494" s="48"/>
      <c r="P494" s="24" t="s">
        <v>53</v>
      </c>
      <c r="Q494" s="24"/>
      <c r="R494" s="26" t="s">
        <v>1</v>
      </c>
      <c r="S494" s="24"/>
      <c r="T494" s="24"/>
      <c r="U494" s="24" t="s">
        <v>44</v>
      </c>
      <c r="V494" s="40" t="s">
        <v>44</v>
      </c>
      <c r="W494" s="24" t="s">
        <v>55</v>
      </c>
      <c r="X494" s="24">
        <v>2710193200</v>
      </c>
      <c r="Y494" s="14" t="s">
        <v>70</v>
      </c>
      <c r="Z494" s="24" t="s">
        <v>1467</v>
      </c>
      <c r="AA494" s="24" t="str">
        <f t="shared" si="109"/>
        <v>002VWL</v>
      </c>
      <c r="AB494" s="24" t="str">
        <f t="shared" si="110"/>
        <v>A309</v>
      </c>
      <c r="AC494" s="24" t="s">
        <v>1468</v>
      </c>
      <c r="AD494" s="24" t="s">
        <v>1391</v>
      </c>
      <c r="AE494" s="24" t="s">
        <v>1392</v>
      </c>
      <c r="AF494" s="24" t="s">
        <v>59</v>
      </c>
      <c r="AG494" s="24" t="s">
        <v>78</v>
      </c>
      <c r="AH494" s="24"/>
      <c r="AI494" s="24" t="s">
        <v>3016</v>
      </c>
      <c r="AJ494" s="24" t="s">
        <v>6575</v>
      </c>
      <c r="AK494" s="24" t="s">
        <v>3016</v>
      </c>
    </row>
    <row r="495" spans="2:37" s="14" customFormat="1" ht="12.75" hidden="1" customHeight="1" x14ac:dyDescent="0.35">
      <c r="B495" s="24">
        <v>45688809</v>
      </c>
      <c r="C495" s="24" t="str">
        <f t="shared" si="104"/>
        <v>809</v>
      </c>
      <c r="D495" s="24" t="s">
        <v>1475</v>
      </c>
      <c r="E495" s="24">
        <v>45688801</v>
      </c>
      <c r="F495" s="24" t="s">
        <v>1472</v>
      </c>
      <c r="G495" s="122">
        <f>IF(VLOOKUP(Tabela2[[#This Row],[SKU]],[10]Volume!$A:$E,5,0)&lt;0,0,VLOOKUP(Tabela2[[#This Row],[SKU]],[10]Volume!$A:$E,5,0))</f>
        <v>4806.3727272727274</v>
      </c>
      <c r="H495" s="24" t="s">
        <v>46</v>
      </c>
      <c r="I495" s="24" t="s">
        <v>47</v>
      </c>
      <c r="J495" s="24" t="s">
        <v>48</v>
      </c>
      <c r="K495" s="24" t="s">
        <v>145</v>
      </c>
      <c r="L495" s="24" t="s">
        <v>65</v>
      </c>
      <c r="M495" s="24" t="s">
        <v>66</v>
      </c>
      <c r="N495" s="24" t="s">
        <v>67</v>
      </c>
      <c r="O495" s="48"/>
      <c r="P495" s="24" t="s">
        <v>53</v>
      </c>
      <c r="Q495" s="24"/>
      <c r="R495" s="26" t="s">
        <v>1</v>
      </c>
      <c r="S495" s="24"/>
      <c r="T495" s="24"/>
      <c r="U495" s="24" t="s">
        <v>44</v>
      </c>
      <c r="V495" s="40" t="s">
        <v>44</v>
      </c>
      <c r="W495" s="24" t="s">
        <v>55</v>
      </c>
      <c r="X495" s="24">
        <v>2710193200</v>
      </c>
      <c r="Y495" s="14" t="s">
        <v>83</v>
      </c>
      <c r="Z495" s="24" t="s">
        <v>1473</v>
      </c>
      <c r="AA495" s="24" t="str">
        <f t="shared" si="109"/>
        <v>002VSH</v>
      </c>
      <c r="AB495" s="24" t="str">
        <f t="shared" si="110"/>
        <v>A309</v>
      </c>
      <c r="AC495" s="24" t="s">
        <v>1476</v>
      </c>
      <c r="AD495" s="24" t="s">
        <v>1391</v>
      </c>
      <c r="AE495" s="24" t="s">
        <v>1392</v>
      </c>
      <c r="AF495" s="24" t="s">
        <v>59</v>
      </c>
      <c r="AG495" s="24" t="s">
        <v>78</v>
      </c>
      <c r="AH495" s="24"/>
      <c r="AI495" s="24" t="s">
        <v>3016</v>
      </c>
      <c r="AJ495" s="24" t="s">
        <v>6576</v>
      </c>
      <c r="AK495" s="24" t="s">
        <v>3016</v>
      </c>
    </row>
    <row r="496" spans="2:37" s="14" customFormat="1" ht="13" hidden="1" x14ac:dyDescent="0.35">
      <c r="B496" s="24">
        <v>45688855</v>
      </c>
      <c r="C496" s="24" t="str">
        <f t="shared" si="104"/>
        <v>855</v>
      </c>
      <c r="D496" s="24" t="s">
        <v>1471</v>
      </c>
      <c r="E496" s="24">
        <v>45688801</v>
      </c>
      <c r="F496" s="24" t="s">
        <v>1472</v>
      </c>
      <c r="G496" s="122">
        <f>IF(VLOOKUP(Tabela2[[#This Row],[SKU]],[10]Volume!$A:$E,5,0)&lt;0,0,VLOOKUP(Tabela2[[#This Row],[SKU]],[10]Volume!$A:$E,5,0))</f>
        <v>16039.906976744185</v>
      </c>
      <c r="H496" s="24" t="s">
        <v>46</v>
      </c>
      <c r="I496" s="24" t="s">
        <v>163</v>
      </c>
      <c r="J496" s="24" t="s">
        <v>164</v>
      </c>
      <c r="K496" s="24" t="s">
        <v>145</v>
      </c>
      <c r="L496" s="24" t="s">
        <v>65</v>
      </c>
      <c r="M496" s="24" t="s">
        <v>66</v>
      </c>
      <c r="N496" s="24" t="s">
        <v>67</v>
      </c>
      <c r="O496" s="48"/>
      <c r="P496" s="24" t="s">
        <v>53</v>
      </c>
      <c r="Q496" s="24"/>
      <c r="R496" s="26" t="s">
        <v>1</v>
      </c>
      <c r="S496" s="24"/>
      <c r="T496" s="24"/>
      <c r="U496" s="24" t="s">
        <v>44</v>
      </c>
      <c r="V496" s="40" t="s">
        <v>44</v>
      </c>
      <c r="W496" s="24" t="s">
        <v>55</v>
      </c>
      <c r="X496" s="24">
        <v>2710193200</v>
      </c>
      <c r="Y496" s="14" t="s">
        <v>70</v>
      </c>
      <c r="Z496" s="24" t="s">
        <v>1473</v>
      </c>
      <c r="AA496" s="24" t="str">
        <f t="shared" si="109"/>
        <v>002VWL</v>
      </c>
      <c r="AB496" s="24" t="str">
        <f t="shared" si="110"/>
        <v>A309</v>
      </c>
      <c r="AC496" s="24" t="s">
        <v>1474</v>
      </c>
      <c r="AD496" s="24" t="s">
        <v>1391</v>
      </c>
      <c r="AE496" s="24" t="s">
        <v>1392</v>
      </c>
      <c r="AF496" s="24" t="s">
        <v>59</v>
      </c>
      <c r="AG496" s="24" t="s">
        <v>78</v>
      </c>
      <c r="AH496" s="24"/>
      <c r="AI496" s="24" t="s">
        <v>3016</v>
      </c>
      <c r="AJ496" s="24" t="s">
        <v>6576</v>
      </c>
      <c r="AK496" s="24" t="s">
        <v>3016</v>
      </c>
    </row>
    <row r="497" spans="2:37" s="14" customFormat="1" ht="13" hidden="1" x14ac:dyDescent="0.35">
      <c r="B497" s="24">
        <v>45689809</v>
      </c>
      <c r="C497" s="24" t="str">
        <f t="shared" si="104"/>
        <v>809</v>
      </c>
      <c r="D497" s="24" t="s">
        <v>1480</v>
      </c>
      <c r="E497" s="24">
        <v>45689801</v>
      </c>
      <c r="F497" s="24" t="s">
        <v>1478</v>
      </c>
      <c r="G497" s="122">
        <f>IF(VLOOKUP(Tabela2[[#This Row],[SKU]],[10]Volume!$A:$E,5,0)&lt;0,0,VLOOKUP(Tabela2[[#This Row],[SKU]],[10]Volume!$A:$E,5,0))</f>
        <v>835.89090909090908</v>
      </c>
      <c r="H497" s="24" t="s">
        <v>46</v>
      </c>
      <c r="I497" s="24" t="s">
        <v>47</v>
      </c>
      <c r="J497" s="24" t="s">
        <v>48</v>
      </c>
      <c r="K497" s="24" t="s">
        <v>145</v>
      </c>
      <c r="L497" s="24" t="s">
        <v>65</v>
      </c>
      <c r="M497" s="24" t="s">
        <v>66</v>
      </c>
      <c r="N497" s="24" t="s">
        <v>67</v>
      </c>
      <c r="O497" s="48"/>
      <c r="P497" s="24" t="s">
        <v>53</v>
      </c>
      <c r="Q497" s="24"/>
      <c r="R497" s="26" t="s">
        <v>1</v>
      </c>
      <c r="S497" s="24"/>
      <c r="T497" s="24"/>
      <c r="U497" s="24" t="s">
        <v>44</v>
      </c>
      <c r="V497" s="40" t="s">
        <v>44</v>
      </c>
      <c r="W497" s="24" t="s">
        <v>55</v>
      </c>
      <c r="X497" s="24">
        <v>2710193200</v>
      </c>
      <c r="Y497" s="14" t="s">
        <v>83</v>
      </c>
      <c r="Z497" s="24" t="s">
        <v>1479</v>
      </c>
      <c r="AA497" s="24" t="str">
        <f t="shared" si="109"/>
        <v>002VSH</v>
      </c>
      <c r="AB497" s="24" t="str">
        <f t="shared" si="110"/>
        <v>A309</v>
      </c>
      <c r="AC497" s="24" t="s">
        <v>6825</v>
      </c>
      <c r="AD497" s="24" t="s">
        <v>1391</v>
      </c>
      <c r="AE497" s="24" t="s">
        <v>1392</v>
      </c>
      <c r="AF497" s="24" t="s">
        <v>59</v>
      </c>
      <c r="AG497" s="24" t="s">
        <v>78</v>
      </c>
      <c r="AH497" s="24"/>
      <c r="AI497" s="24" t="s">
        <v>3016</v>
      </c>
      <c r="AJ497" s="24" t="s">
        <v>6577</v>
      </c>
      <c r="AK497" s="24" t="s">
        <v>3016</v>
      </c>
    </row>
    <row r="498" spans="2:37" s="14" customFormat="1" ht="13" hidden="1" x14ac:dyDescent="0.35">
      <c r="B498" s="24">
        <v>45689855</v>
      </c>
      <c r="C498" s="24" t="str">
        <f t="shared" si="104"/>
        <v>855</v>
      </c>
      <c r="D498" s="24" t="s">
        <v>1477</v>
      </c>
      <c r="E498" s="24">
        <v>45689801</v>
      </c>
      <c r="F498" s="24" t="s">
        <v>1478</v>
      </c>
      <c r="G498" s="122">
        <f>IF(VLOOKUP(Tabela2[[#This Row],[SKU]],[10]Volume!$A:$E,5,0)&lt;0,0,VLOOKUP(Tabela2[[#This Row],[SKU]],[10]Volume!$A:$E,5,0))</f>
        <v>5068.3720930232557</v>
      </c>
      <c r="H498" s="24" t="s">
        <v>46</v>
      </c>
      <c r="I498" s="24" t="s">
        <v>163</v>
      </c>
      <c r="J498" s="24" t="s">
        <v>164</v>
      </c>
      <c r="K498" s="24" t="s">
        <v>145</v>
      </c>
      <c r="L498" s="24" t="s">
        <v>65</v>
      </c>
      <c r="M498" s="24" t="s">
        <v>66</v>
      </c>
      <c r="N498" s="24" t="s">
        <v>67</v>
      </c>
      <c r="O498" s="48"/>
      <c r="P498" s="24" t="s">
        <v>53</v>
      </c>
      <c r="Q498" s="24"/>
      <c r="R498" s="26" t="s">
        <v>1</v>
      </c>
      <c r="S498" s="24"/>
      <c r="T498" s="24"/>
      <c r="U498" s="24" t="s">
        <v>44</v>
      </c>
      <c r="V498" s="40" t="s">
        <v>44</v>
      </c>
      <c r="W498" s="24" t="s">
        <v>55</v>
      </c>
      <c r="X498" s="24">
        <v>2710193200</v>
      </c>
      <c r="Y498" s="14" t="s">
        <v>70</v>
      </c>
      <c r="Z498" s="24" t="s">
        <v>1479</v>
      </c>
      <c r="AA498" s="24" t="str">
        <f t="shared" si="109"/>
        <v>002VWL</v>
      </c>
      <c r="AB498" s="24" t="str">
        <f t="shared" si="110"/>
        <v>A309</v>
      </c>
      <c r="AC498" s="24" t="s">
        <v>6828</v>
      </c>
      <c r="AD498" s="24" t="s">
        <v>1391</v>
      </c>
      <c r="AE498" s="24" t="s">
        <v>1392</v>
      </c>
      <c r="AF498" s="24" t="s">
        <v>59</v>
      </c>
      <c r="AG498" s="24" t="s">
        <v>78</v>
      </c>
      <c r="AH498" s="24"/>
      <c r="AI498" s="24" t="s">
        <v>3016</v>
      </c>
      <c r="AJ498" s="24" t="s">
        <v>6577</v>
      </c>
      <c r="AK498" s="24" t="s">
        <v>3016</v>
      </c>
    </row>
    <row r="499" spans="2:37" s="14" customFormat="1" ht="13" hidden="1" x14ac:dyDescent="0.35">
      <c r="B499" s="24">
        <v>47996860</v>
      </c>
      <c r="C499" s="24" t="str">
        <f t="shared" si="104"/>
        <v>860</v>
      </c>
      <c r="D499" s="24" t="s">
        <v>1481</v>
      </c>
      <c r="E499" s="106" t="s">
        <v>44</v>
      </c>
      <c r="F499" s="24" t="s">
        <v>45</v>
      </c>
      <c r="G499" s="122">
        <f>IF(VLOOKUP(Tabela2[[#This Row],[SKU]],[10]Volume!$A:$E,5,0)&lt;0,0,VLOOKUP(Tabela2[[#This Row],[SKU]],[10]Volume!$A:$E,5,0))</f>
        <v>16770.388249999996</v>
      </c>
      <c r="H499" s="24" t="s">
        <v>46</v>
      </c>
      <c r="I499" s="24" t="s">
        <v>163</v>
      </c>
      <c r="J499" s="24" t="s">
        <v>164</v>
      </c>
      <c r="K499" s="24" t="s">
        <v>145</v>
      </c>
      <c r="L499" s="24" t="s">
        <v>65</v>
      </c>
      <c r="M499" s="24" t="s">
        <v>51</v>
      </c>
      <c r="N499" s="24" t="s">
        <v>67</v>
      </c>
      <c r="O499" s="48">
        <v>44573</v>
      </c>
      <c r="P499" s="24" t="s">
        <v>92</v>
      </c>
      <c r="Q499" s="24"/>
      <c r="R499" s="26" t="s">
        <v>1</v>
      </c>
      <c r="S499" s="24" t="s">
        <v>1482</v>
      </c>
      <c r="T499" s="24" t="s">
        <v>54</v>
      </c>
      <c r="U499" s="24" t="s">
        <v>44</v>
      </c>
      <c r="V499" s="40" t="s">
        <v>44</v>
      </c>
      <c r="W499" s="24" t="s">
        <v>55</v>
      </c>
      <c r="X499" s="24">
        <v>2710193200</v>
      </c>
      <c r="Y499" s="14" t="s">
        <v>56</v>
      </c>
      <c r="Z499" s="24" t="str">
        <f t="shared" ref="Z499:Z528" si="111">LEFT(AC499,8)</f>
        <v>001E7842</v>
      </c>
      <c r="AA499" s="24" t="str">
        <f t="shared" si="109"/>
        <v>002VNR</v>
      </c>
      <c r="AB499" s="24" t="str">
        <f t="shared" si="110"/>
        <v>A1P5</v>
      </c>
      <c r="AC499" s="24" t="s">
        <v>1483</v>
      </c>
      <c r="AD499" s="24" t="s">
        <v>1391</v>
      </c>
      <c r="AE499" s="24" t="s">
        <v>1484</v>
      </c>
      <c r="AF499" s="24" t="s">
        <v>59</v>
      </c>
      <c r="AG499" s="24" t="s">
        <v>78</v>
      </c>
      <c r="AH499" s="24" t="str">
        <f t="shared" ref="AH499:AH535" si="112">F499</f>
        <v>IMPORTADO</v>
      </c>
      <c r="AI499" s="24" t="s">
        <v>3016</v>
      </c>
      <c r="AJ499" s="24" t="s">
        <v>6578</v>
      </c>
      <c r="AK499" s="24" t="s">
        <v>3016</v>
      </c>
    </row>
    <row r="500" spans="2:37" s="14" customFormat="1" ht="13" hidden="1" x14ac:dyDescent="0.35">
      <c r="B500" s="24">
        <v>47996979</v>
      </c>
      <c r="C500" s="24" t="str">
        <f t="shared" si="104"/>
        <v>979</v>
      </c>
      <c r="D500" s="24" t="s">
        <v>1485</v>
      </c>
      <c r="E500" s="106" t="s">
        <v>44</v>
      </c>
      <c r="F500" s="24" t="s">
        <v>45</v>
      </c>
      <c r="G500" s="122">
        <f>IF(VLOOKUP(Tabela2[[#This Row],[SKU]],[10]Volume!$A:$E,5,0)&lt;0,0,VLOOKUP(Tabela2[[#This Row],[SKU]],[10]Volume!$A:$E,5,0))</f>
        <v>47870.59375</v>
      </c>
      <c r="H500" s="24" t="s">
        <v>46</v>
      </c>
      <c r="I500" s="24" t="s">
        <v>151</v>
      </c>
      <c r="J500" s="24" t="s">
        <v>86</v>
      </c>
      <c r="K500" s="24" t="s">
        <v>145</v>
      </c>
      <c r="L500" s="24" t="s">
        <v>65</v>
      </c>
      <c r="M500" s="24" t="s">
        <v>51</v>
      </c>
      <c r="N500" s="24" t="s">
        <v>67</v>
      </c>
      <c r="O500" s="48">
        <v>44644</v>
      </c>
      <c r="P500" s="24" t="s">
        <v>92</v>
      </c>
      <c r="Q500" s="24"/>
      <c r="R500" s="26" t="s">
        <v>1</v>
      </c>
      <c r="S500" s="24" t="s">
        <v>1486</v>
      </c>
      <c r="T500" s="24" t="s">
        <v>54</v>
      </c>
      <c r="U500" s="24" t="s">
        <v>44</v>
      </c>
      <c r="V500" s="40" t="s">
        <v>44</v>
      </c>
      <c r="W500" s="24" t="s">
        <v>55</v>
      </c>
      <c r="X500" s="24">
        <v>2710193200</v>
      </c>
      <c r="Y500" s="14" t="s">
        <v>56</v>
      </c>
      <c r="Z500" s="24" t="str">
        <f t="shared" si="111"/>
        <v>001E7842</v>
      </c>
      <c r="AA500" s="24" t="str">
        <f t="shared" si="109"/>
        <v>002VJW</v>
      </c>
      <c r="AB500" s="24" t="str">
        <f t="shared" si="110"/>
        <v>A1P5</v>
      </c>
      <c r="AC500" s="24" t="s">
        <v>1487</v>
      </c>
      <c r="AD500" s="24" t="s">
        <v>1391</v>
      </c>
      <c r="AE500" s="24" t="s">
        <v>1484</v>
      </c>
      <c r="AF500" s="24" t="s">
        <v>59</v>
      </c>
      <c r="AG500" s="24" t="s">
        <v>78</v>
      </c>
      <c r="AH500" s="24" t="str">
        <f t="shared" si="112"/>
        <v>IMPORTADO</v>
      </c>
      <c r="AI500" s="24" t="s">
        <v>3016</v>
      </c>
      <c r="AJ500" s="24" t="s">
        <v>6578</v>
      </c>
      <c r="AK500" s="24" t="s">
        <v>3016</v>
      </c>
    </row>
    <row r="501" spans="2:37" s="14" customFormat="1" ht="13" hidden="1" x14ac:dyDescent="0.35">
      <c r="B501" s="24">
        <v>45307849</v>
      </c>
      <c r="C501" s="24" t="str">
        <f t="shared" si="104"/>
        <v>849</v>
      </c>
      <c r="D501" s="24" t="s">
        <v>1488</v>
      </c>
      <c r="E501" s="106" t="s">
        <v>44</v>
      </c>
      <c r="F501" s="24" t="s">
        <v>45</v>
      </c>
      <c r="G501" s="122">
        <f>IF(VLOOKUP(Tabela2[[#This Row],[SKU]],[10]Volume!$A:$E,5,0)&lt;0,0,VLOOKUP(Tabela2[[#This Row],[SKU]],[10]Volume!$A:$E,5,0))</f>
        <v>20351.35076635515</v>
      </c>
      <c r="H501" s="24" t="s">
        <v>46</v>
      </c>
      <c r="I501" s="24" t="s">
        <v>47</v>
      </c>
      <c r="J501" s="24" t="s">
        <v>48</v>
      </c>
      <c r="K501" s="24" t="s">
        <v>145</v>
      </c>
      <c r="L501" s="24" t="s">
        <v>65</v>
      </c>
      <c r="M501" s="24" t="s">
        <v>51</v>
      </c>
      <c r="N501" s="24" t="s">
        <v>67</v>
      </c>
      <c r="O501" s="48">
        <v>44453</v>
      </c>
      <c r="P501" s="24" t="s">
        <v>92</v>
      </c>
      <c r="Q501" s="24"/>
      <c r="R501" s="26" t="s">
        <v>1</v>
      </c>
      <c r="S501" s="24"/>
      <c r="T501" s="24" t="s">
        <v>1489</v>
      </c>
      <c r="U501" s="24" t="s">
        <v>44</v>
      </c>
      <c r="V501" s="40" t="s">
        <v>44</v>
      </c>
      <c r="W501" s="24" t="s">
        <v>55</v>
      </c>
      <c r="X501" s="24">
        <v>3403190000</v>
      </c>
      <c r="Y501" s="14" t="s">
        <v>56</v>
      </c>
      <c r="Z501" s="24" t="str">
        <f t="shared" si="111"/>
        <v>001F8461</v>
      </c>
      <c r="AA501" s="24" t="str">
        <f t="shared" si="109"/>
        <v>002VSH</v>
      </c>
      <c r="AB501" s="24" t="str">
        <f t="shared" si="110"/>
        <v>A1P5</v>
      </c>
      <c r="AC501" s="24" t="s">
        <v>1490</v>
      </c>
      <c r="AD501" s="24" t="s">
        <v>1391</v>
      </c>
      <c r="AE501" s="24" t="s">
        <v>1491</v>
      </c>
      <c r="AF501" s="24" t="s">
        <v>59</v>
      </c>
      <c r="AG501" s="24" t="s">
        <v>110</v>
      </c>
      <c r="AH501" s="24" t="str">
        <f t="shared" si="112"/>
        <v>IMPORTADO</v>
      </c>
      <c r="AI501" s="24" t="s">
        <v>3016</v>
      </c>
      <c r="AJ501" s="24" t="s">
        <v>6579</v>
      </c>
      <c r="AK501" s="24" t="s">
        <v>3016</v>
      </c>
    </row>
    <row r="502" spans="2:37" s="14" customFormat="1" ht="13" hidden="1" x14ac:dyDescent="0.35">
      <c r="B502" s="24">
        <v>45307860</v>
      </c>
      <c r="C502" s="24" t="str">
        <f t="shared" si="104"/>
        <v>860</v>
      </c>
      <c r="D502" s="24" t="s">
        <v>1492</v>
      </c>
      <c r="E502" s="106" t="s">
        <v>44</v>
      </c>
      <c r="F502" s="24" t="s">
        <v>45</v>
      </c>
      <c r="G502" s="122">
        <f>IF(VLOOKUP(Tabela2[[#This Row],[SKU]],[10]Volume!$A:$E,5,0)&lt;0,0,VLOOKUP(Tabela2[[#This Row],[SKU]],[10]Volume!$A:$E,5,0))</f>
        <v>1880.9762499999997</v>
      </c>
      <c r="H502" s="24" t="s">
        <v>46</v>
      </c>
      <c r="I502" s="24" t="s">
        <v>1493</v>
      </c>
      <c r="J502" s="24" t="s">
        <v>164</v>
      </c>
      <c r="K502" s="24" t="s">
        <v>145</v>
      </c>
      <c r="L502" s="24" t="s">
        <v>65</v>
      </c>
      <c r="M502" s="24" t="s">
        <v>51</v>
      </c>
      <c r="N502" s="24" t="s">
        <v>67</v>
      </c>
      <c r="O502" s="48">
        <v>43236</v>
      </c>
      <c r="P502" s="24" t="s">
        <v>92</v>
      </c>
      <c r="Q502" s="24"/>
      <c r="R502" s="26" t="s">
        <v>1</v>
      </c>
      <c r="S502" s="24" t="s">
        <v>132</v>
      </c>
      <c r="T502" s="24" t="s">
        <v>132</v>
      </c>
      <c r="U502" s="24" t="s">
        <v>44</v>
      </c>
      <c r="V502" s="40" t="s">
        <v>44</v>
      </c>
      <c r="W502" s="24" t="s">
        <v>55</v>
      </c>
      <c r="X502" s="24">
        <v>3403190000</v>
      </c>
      <c r="Y502" s="14" t="s">
        <v>56</v>
      </c>
      <c r="Z502" s="24" t="str">
        <f t="shared" si="111"/>
        <v>001F8461</v>
      </c>
      <c r="AA502" s="24" t="str">
        <f t="shared" si="109"/>
        <v>002VNF</v>
      </c>
      <c r="AB502" s="24" t="str">
        <f t="shared" si="110"/>
        <v>A246</v>
      </c>
      <c r="AC502" s="24" t="s">
        <v>1494</v>
      </c>
      <c r="AD502" s="24" t="s">
        <v>1391</v>
      </c>
      <c r="AE502" s="24" t="s">
        <v>1495</v>
      </c>
      <c r="AF502" s="24" t="s">
        <v>59</v>
      </c>
      <c r="AG502" s="24" t="s">
        <v>110</v>
      </c>
      <c r="AH502" s="24" t="str">
        <f t="shared" si="112"/>
        <v>IMPORTADO</v>
      </c>
      <c r="AI502" s="24" t="s">
        <v>3016</v>
      </c>
      <c r="AJ502" s="24" t="s">
        <v>6579</v>
      </c>
      <c r="AK502" s="24" t="s">
        <v>3016</v>
      </c>
    </row>
    <row r="503" spans="2:37" s="14" customFormat="1" ht="13" hidden="1" x14ac:dyDescent="0.35">
      <c r="B503" s="24">
        <v>45313860</v>
      </c>
      <c r="C503" s="24" t="str">
        <f t="shared" si="104"/>
        <v>860</v>
      </c>
      <c r="D503" s="24" t="s">
        <v>1496</v>
      </c>
      <c r="E503" s="106" t="s">
        <v>44</v>
      </c>
      <c r="F503" s="24" t="s">
        <v>45</v>
      </c>
      <c r="G503" s="122">
        <f>IF(VLOOKUP(Tabela2[[#This Row],[SKU]],[10]Volume!$A:$E,5,0)&lt;0,0,VLOOKUP(Tabela2[[#This Row],[SKU]],[10]Volume!$A:$E,5,0))</f>
        <v>9919.6747499999983</v>
      </c>
      <c r="H503" s="24" t="s">
        <v>46</v>
      </c>
      <c r="I503" s="24" t="s">
        <v>1493</v>
      </c>
      <c r="J503" s="24" t="s">
        <v>164</v>
      </c>
      <c r="K503" s="24" t="s">
        <v>145</v>
      </c>
      <c r="L503" s="24" t="s">
        <v>65</v>
      </c>
      <c r="M503" s="24" t="s">
        <v>51</v>
      </c>
      <c r="N503" s="24" t="s">
        <v>67</v>
      </c>
      <c r="O503" s="48">
        <v>43236</v>
      </c>
      <c r="P503" s="24" t="s">
        <v>92</v>
      </c>
      <c r="Q503" s="24"/>
      <c r="R503" s="26" t="s">
        <v>1</v>
      </c>
      <c r="S503" s="24" t="s">
        <v>132</v>
      </c>
      <c r="T503" s="24" t="s">
        <v>132</v>
      </c>
      <c r="U503" s="24" t="s">
        <v>44</v>
      </c>
      <c r="V503" s="40" t="s">
        <v>44</v>
      </c>
      <c r="W503" s="24" t="s">
        <v>55</v>
      </c>
      <c r="X503" s="24">
        <v>3403190000</v>
      </c>
      <c r="Y503" s="14" t="s">
        <v>56</v>
      </c>
      <c r="Z503" s="24" t="str">
        <f t="shared" si="111"/>
        <v>001F8458</v>
      </c>
      <c r="AA503" s="24" t="str">
        <f t="shared" si="109"/>
        <v>002VNF</v>
      </c>
      <c r="AB503" s="24" t="str">
        <f t="shared" si="110"/>
        <v>A246</v>
      </c>
      <c r="AC503" s="24" t="s">
        <v>1497</v>
      </c>
      <c r="AD503" s="24" t="s">
        <v>1391</v>
      </c>
      <c r="AE503" s="24" t="s">
        <v>1495</v>
      </c>
      <c r="AF503" s="24" t="s">
        <v>59</v>
      </c>
      <c r="AG503" s="24" t="s">
        <v>110</v>
      </c>
      <c r="AH503" s="24" t="str">
        <f t="shared" si="112"/>
        <v>IMPORTADO</v>
      </c>
      <c r="AI503" s="24" t="s">
        <v>3016</v>
      </c>
      <c r="AJ503" s="24" t="s">
        <v>6580</v>
      </c>
      <c r="AK503" s="24" t="s">
        <v>3016</v>
      </c>
    </row>
    <row r="504" spans="2:37" s="14" customFormat="1" ht="13" hidden="1" x14ac:dyDescent="0.35">
      <c r="B504" s="24">
        <v>45313849</v>
      </c>
      <c r="C504" s="24" t="str">
        <f t="shared" si="104"/>
        <v>849</v>
      </c>
      <c r="D504" s="24" t="s">
        <v>1498</v>
      </c>
      <c r="E504" s="106" t="s">
        <v>44</v>
      </c>
      <c r="F504" s="24" t="s">
        <v>45</v>
      </c>
      <c r="G504" s="122">
        <f>IF(VLOOKUP(Tabela2[[#This Row],[SKU]],[10]Volume!$A:$E,5,0)&lt;0,0,VLOOKUP(Tabela2[[#This Row],[SKU]],[10]Volume!$A:$E,5,0))</f>
        <v>13767.090224299071</v>
      </c>
      <c r="H504" s="24" t="s">
        <v>46</v>
      </c>
      <c r="I504" s="24" t="s">
        <v>372</v>
      </c>
      <c r="J504" s="24" t="s">
        <v>48</v>
      </c>
      <c r="K504" s="24" t="s">
        <v>145</v>
      </c>
      <c r="L504" s="24" t="s">
        <v>65</v>
      </c>
      <c r="M504" s="24" t="s">
        <v>51</v>
      </c>
      <c r="N504" s="24" t="s">
        <v>67</v>
      </c>
      <c r="O504" s="48">
        <v>43581</v>
      </c>
      <c r="P504" s="24" t="s">
        <v>92</v>
      </c>
      <c r="Q504" s="24"/>
      <c r="R504" s="26" t="s">
        <v>1</v>
      </c>
      <c r="S504" s="24"/>
      <c r="T504" s="24" t="s">
        <v>1499</v>
      </c>
      <c r="U504" s="24" t="s">
        <v>44</v>
      </c>
      <c r="V504" s="40" t="s">
        <v>44</v>
      </c>
      <c r="W504" s="24" t="s">
        <v>55</v>
      </c>
      <c r="X504" s="24">
        <v>3403190000</v>
      </c>
      <c r="Y504" s="14" t="s">
        <v>56</v>
      </c>
      <c r="Z504" s="24" t="str">
        <f t="shared" si="111"/>
        <v>001F8458</v>
      </c>
      <c r="AA504" s="24" t="str">
        <f t="shared" si="109"/>
        <v>002VSH</v>
      </c>
      <c r="AB504" s="24" t="str">
        <f t="shared" si="110"/>
        <v>A1P5</v>
      </c>
      <c r="AC504" s="24" t="s">
        <v>1500</v>
      </c>
      <c r="AD504" s="24" t="s">
        <v>1391</v>
      </c>
      <c r="AE504" s="24" t="s">
        <v>1495</v>
      </c>
      <c r="AF504" s="24" t="s">
        <v>59</v>
      </c>
      <c r="AG504" s="24" t="s">
        <v>110</v>
      </c>
      <c r="AH504" s="24" t="str">
        <f t="shared" si="112"/>
        <v>IMPORTADO</v>
      </c>
      <c r="AI504" s="24" t="s">
        <v>3016</v>
      </c>
      <c r="AJ504" s="24" t="s">
        <v>6580</v>
      </c>
      <c r="AK504" s="24" t="s">
        <v>3016</v>
      </c>
    </row>
    <row r="505" spans="2:37" s="14" customFormat="1" ht="13" hidden="1" x14ac:dyDescent="0.35">
      <c r="B505" s="24">
        <v>45314860</v>
      </c>
      <c r="C505" s="24" t="str">
        <f t="shared" si="104"/>
        <v>860</v>
      </c>
      <c r="D505" s="24" t="s">
        <v>1501</v>
      </c>
      <c r="E505" s="106" t="s">
        <v>44</v>
      </c>
      <c r="F505" s="24" t="s">
        <v>45</v>
      </c>
      <c r="G505" s="122">
        <f>IF(VLOOKUP(Tabela2[[#This Row],[SKU]],[10]Volume!$A:$E,5,0)&lt;0,0,VLOOKUP(Tabela2[[#This Row],[SKU]],[10]Volume!$A:$E,5,0))</f>
        <v>14434.017749999997</v>
      </c>
      <c r="H505" s="24" t="s">
        <v>46</v>
      </c>
      <c r="I505" s="24" t="s">
        <v>1493</v>
      </c>
      <c r="J505" s="24" t="s">
        <v>164</v>
      </c>
      <c r="K505" s="24" t="s">
        <v>145</v>
      </c>
      <c r="L505" s="24" t="s">
        <v>65</v>
      </c>
      <c r="M505" s="24" t="s">
        <v>51</v>
      </c>
      <c r="N505" s="24" t="s">
        <v>67</v>
      </c>
      <c r="O505" s="48">
        <v>43236</v>
      </c>
      <c r="P505" s="24" t="s">
        <v>92</v>
      </c>
      <c r="Q505" s="24"/>
      <c r="R505" s="26" t="s">
        <v>1</v>
      </c>
      <c r="S505" s="24"/>
      <c r="T505" s="24" t="s">
        <v>1502</v>
      </c>
      <c r="U505" s="24" t="s">
        <v>44</v>
      </c>
      <c r="V505" s="40" t="s">
        <v>44</v>
      </c>
      <c r="W505" s="24" t="s">
        <v>55</v>
      </c>
      <c r="X505" s="24">
        <v>3403190000</v>
      </c>
      <c r="Y505" s="14" t="s">
        <v>56</v>
      </c>
      <c r="Z505" s="24" t="str">
        <f t="shared" si="111"/>
        <v>001F8459</v>
      </c>
      <c r="AA505" s="24" t="str">
        <f t="shared" si="109"/>
        <v>002VNF</v>
      </c>
      <c r="AB505" s="24" t="str">
        <f t="shared" si="110"/>
        <v>A1P5</v>
      </c>
      <c r="AC505" s="24" t="s">
        <v>1503</v>
      </c>
      <c r="AD505" s="24" t="s">
        <v>1391</v>
      </c>
      <c r="AE505" s="24" t="s">
        <v>1495</v>
      </c>
      <c r="AF505" s="24" t="s">
        <v>59</v>
      </c>
      <c r="AG505" s="24" t="s">
        <v>110</v>
      </c>
      <c r="AH505" s="24" t="str">
        <f t="shared" si="112"/>
        <v>IMPORTADO</v>
      </c>
      <c r="AI505" s="24" t="s">
        <v>3016</v>
      </c>
      <c r="AJ505" s="24" t="s">
        <v>6581</v>
      </c>
      <c r="AK505" s="24" t="s">
        <v>3016</v>
      </c>
    </row>
    <row r="506" spans="2:37" s="14" customFormat="1" ht="13" hidden="1" x14ac:dyDescent="0.35">
      <c r="B506" s="24">
        <v>45314849</v>
      </c>
      <c r="C506" s="24" t="str">
        <f t="shared" si="104"/>
        <v>849</v>
      </c>
      <c r="D506" s="24" t="s">
        <v>1504</v>
      </c>
      <c r="E506" s="106" t="s">
        <v>44</v>
      </c>
      <c r="F506" s="24" t="s">
        <v>45</v>
      </c>
      <c r="G506" s="122">
        <f>IF(VLOOKUP(Tabela2[[#This Row],[SKU]],[10]Volume!$A:$E,5,0)&lt;0,0,VLOOKUP(Tabela2[[#This Row],[SKU]],[10]Volume!$A:$E,5,0))</f>
        <v>59258.3448785047</v>
      </c>
      <c r="H506" s="24" t="s">
        <v>46</v>
      </c>
      <c r="I506" s="24" t="s">
        <v>47</v>
      </c>
      <c r="J506" s="24" t="s">
        <v>48</v>
      </c>
      <c r="K506" s="24" t="s">
        <v>145</v>
      </c>
      <c r="L506" s="24" t="s">
        <v>65</v>
      </c>
      <c r="M506" s="24" t="s">
        <v>51</v>
      </c>
      <c r="N506" s="24" t="s">
        <v>67</v>
      </c>
      <c r="O506" s="48">
        <v>43516</v>
      </c>
      <c r="P506" s="24" t="s">
        <v>92</v>
      </c>
      <c r="Q506" s="24"/>
      <c r="R506" s="26" t="s">
        <v>1</v>
      </c>
      <c r="S506" s="24"/>
      <c r="T506" s="24" t="s">
        <v>1505</v>
      </c>
      <c r="U506" s="24" t="s">
        <v>44</v>
      </c>
      <c r="V506" s="40" t="s">
        <v>44</v>
      </c>
      <c r="W506" s="24" t="s">
        <v>55</v>
      </c>
      <c r="X506" s="24">
        <v>3403190000</v>
      </c>
      <c r="Y506" s="14" t="s">
        <v>56</v>
      </c>
      <c r="Z506" s="24" t="str">
        <f t="shared" si="111"/>
        <v>001F8459</v>
      </c>
      <c r="AA506" s="24" t="str">
        <f t="shared" si="109"/>
        <v>002VSH</v>
      </c>
      <c r="AB506" s="24" t="str">
        <f t="shared" si="110"/>
        <v>A1P5</v>
      </c>
      <c r="AC506" s="24" t="s">
        <v>1506</v>
      </c>
      <c r="AD506" s="24" t="s">
        <v>1391</v>
      </c>
      <c r="AE506" s="24" t="s">
        <v>1495</v>
      </c>
      <c r="AF506" s="24" t="s">
        <v>59</v>
      </c>
      <c r="AG506" s="24" t="s">
        <v>110</v>
      </c>
      <c r="AH506" s="24" t="str">
        <f t="shared" si="112"/>
        <v>IMPORTADO</v>
      </c>
      <c r="AI506" s="24" t="s">
        <v>3016</v>
      </c>
      <c r="AJ506" s="24" t="s">
        <v>6581</v>
      </c>
      <c r="AK506" s="24" t="s">
        <v>3016</v>
      </c>
    </row>
    <row r="507" spans="2:37" s="14" customFormat="1" ht="13" hidden="1" x14ac:dyDescent="0.35">
      <c r="B507" s="24">
        <v>45315860</v>
      </c>
      <c r="C507" s="24" t="str">
        <f t="shared" si="104"/>
        <v>860</v>
      </c>
      <c r="D507" s="24" t="s">
        <v>1507</v>
      </c>
      <c r="E507" s="106" t="s">
        <v>44</v>
      </c>
      <c r="F507" s="24" t="s">
        <v>45</v>
      </c>
      <c r="G507" s="122">
        <f>IF(VLOOKUP(Tabela2[[#This Row],[SKU]],[10]Volume!$A:$E,5,0)&lt;0,0,VLOOKUP(Tabela2[[#This Row],[SKU]],[10]Volume!$A:$E,5,0))</f>
        <v>8810.8887499999983</v>
      </c>
      <c r="H507" s="24" t="s">
        <v>46</v>
      </c>
      <c r="I507" s="24" t="s">
        <v>1493</v>
      </c>
      <c r="J507" s="24" t="s">
        <v>164</v>
      </c>
      <c r="K507" s="24" t="s">
        <v>145</v>
      </c>
      <c r="L507" s="24" t="s">
        <v>65</v>
      </c>
      <c r="M507" s="24" t="s">
        <v>51</v>
      </c>
      <c r="N507" s="24" t="s">
        <v>67</v>
      </c>
      <c r="O507" s="48">
        <v>43236</v>
      </c>
      <c r="P507" s="24" t="s">
        <v>92</v>
      </c>
      <c r="Q507" s="24"/>
      <c r="R507" s="26" t="s">
        <v>1</v>
      </c>
      <c r="S507" s="24" t="s">
        <v>132</v>
      </c>
      <c r="T507" s="24" t="s">
        <v>132</v>
      </c>
      <c r="U507" s="24" t="s">
        <v>44</v>
      </c>
      <c r="V507" s="40" t="s">
        <v>44</v>
      </c>
      <c r="W507" s="24" t="s">
        <v>55</v>
      </c>
      <c r="X507" s="24">
        <v>3403190000</v>
      </c>
      <c r="Y507" s="14" t="s">
        <v>56</v>
      </c>
      <c r="Z507" s="24" t="str">
        <f t="shared" si="111"/>
        <v>001F8460</v>
      </c>
      <c r="AA507" s="24" t="str">
        <f t="shared" si="109"/>
        <v>002VNF</v>
      </c>
      <c r="AB507" s="24" t="str">
        <f t="shared" si="110"/>
        <v>A1WJ</v>
      </c>
      <c r="AC507" s="24" t="s">
        <v>1508</v>
      </c>
      <c r="AD507" s="24" t="s">
        <v>1391</v>
      </c>
      <c r="AE507" s="24" t="s">
        <v>1495</v>
      </c>
      <c r="AF507" s="24" t="s">
        <v>59</v>
      </c>
      <c r="AG507" s="24" t="s">
        <v>110</v>
      </c>
      <c r="AH507" s="24" t="str">
        <f t="shared" si="112"/>
        <v>IMPORTADO</v>
      </c>
      <c r="AI507" s="24" t="s">
        <v>3016</v>
      </c>
      <c r="AJ507" s="24" t="s">
        <v>6582</v>
      </c>
      <c r="AK507" s="24" t="s">
        <v>3016</v>
      </c>
    </row>
    <row r="508" spans="2:37" s="14" customFormat="1" ht="13" hidden="1" x14ac:dyDescent="0.35">
      <c r="B508" s="24">
        <v>45315849</v>
      </c>
      <c r="C508" s="24" t="str">
        <f t="shared" si="104"/>
        <v>849</v>
      </c>
      <c r="D508" s="24" t="s">
        <v>1509</v>
      </c>
      <c r="E508" s="106" t="s">
        <v>44</v>
      </c>
      <c r="F508" s="24" t="s">
        <v>45</v>
      </c>
      <c r="G508" s="122">
        <f>IF(VLOOKUP(Tabela2[[#This Row],[SKU]],[10]Volume!$A:$E,5,0)&lt;0,0,VLOOKUP(Tabela2[[#This Row],[SKU]],[10]Volume!$A:$E,5,0))</f>
        <v>55267.883943925255</v>
      </c>
      <c r="H508" s="24" t="s">
        <v>46</v>
      </c>
      <c r="I508" s="24" t="s">
        <v>47</v>
      </c>
      <c r="J508" s="24" t="s">
        <v>48</v>
      </c>
      <c r="K508" s="24" t="s">
        <v>145</v>
      </c>
      <c r="L508" s="24" t="s">
        <v>65</v>
      </c>
      <c r="M508" s="24" t="s">
        <v>51</v>
      </c>
      <c r="N508" s="24" t="s">
        <v>67</v>
      </c>
      <c r="O508" s="48">
        <v>44896</v>
      </c>
      <c r="P508" s="24" t="s">
        <v>92</v>
      </c>
      <c r="Q508" s="24"/>
      <c r="R508" s="26" t="s">
        <v>1</v>
      </c>
      <c r="S508" s="24"/>
      <c r="T508" s="24" t="s">
        <v>1510</v>
      </c>
      <c r="U508" s="24" t="s">
        <v>44</v>
      </c>
      <c r="V508" s="40" t="s">
        <v>44</v>
      </c>
      <c r="W508" s="24" t="s">
        <v>55</v>
      </c>
      <c r="X508" s="24">
        <v>3403190000</v>
      </c>
      <c r="Y508" s="14" t="s">
        <v>56</v>
      </c>
      <c r="Z508" s="24" t="str">
        <f t="shared" si="111"/>
        <v>001F8460</v>
      </c>
      <c r="AA508" s="24" t="str">
        <f t="shared" si="109"/>
        <v>002VSH</v>
      </c>
      <c r="AB508" s="24" t="str">
        <f t="shared" si="110"/>
        <v>A1P5</v>
      </c>
      <c r="AC508" s="24" t="s">
        <v>1511</v>
      </c>
      <c r="AD508" s="24" t="s">
        <v>1391</v>
      </c>
      <c r="AE508" s="24" t="s">
        <v>1495</v>
      </c>
      <c r="AF508" s="24" t="s">
        <v>59</v>
      </c>
      <c r="AG508" s="24" t="s">
        <v>110</v>
      </c>
      <c r="AH508" s="24" t="str">
        <f t="shared" si="112"/>
        <v>IMPORTADO</v>
      </c>
      <c r="AI508" s="24" t="s">
        <v>3016</v>
      </c>
      <c r="AJ508" s="24" t="s">
        <v>6582</v>
      </c>
      <c r="AK508" s="24" t="s">
        <v>3016</v>
      </c>
    </row>
    <row r="509" spans="2:37" s="14" customFormat="1" ht="13" hidden="1" customHeight="1" x14ac:dyDescent="0.35">
      <c r="B509" s="24">
        <v>45317849</v>
      </c>
      <c r="C509" s="24" t="str">
        <f t="shared" si="104"/>
        <v>849</v>
      </c>
      <c r="D509" s="24" t="s">
        <v>1512</v>
      </c>
      <c r="E509" s="106" t="s">
        <v>44</v>
      </c>
      <c r="F509" s="24" t="s">
        <v>45</v>
      </c>
      <c r="G509" s="122">
        <f>IF(VLOOKUP(Tabela2[[#This Row],[SKU]],[10]Volume!$A:$E,5,0)&lt;0,0,VLOOKUP(Tabela2[[#This Row],[SKU]],[10]Volume!$A:$E,5,0))</f>
        <v>6185.2144485981335</v>
      </c>
      <c r="H509" s="24" t="s">
        <v>46</v>
      </c>
      <c r="I509" s="24" t="s">
        <v>47</v>
      </c>
      <c r="J509" s="24" t="s">
        <v>48</v>
      </c>
      <c r="K509" s="24" t="s">
        <v>145</v>
      </c>
      <c r="L509" s="24" t="s">
        <v>65</v>
      </c>
      <c r="M509" s="24" t="s">
        <v>51</v>
      </c>
      <c r="N509" s="24" t="s">
        <v>67</v>
      </c>
      <c r="O509" s="48">
        <v>44186</v>
      </c>
      <c r="P509" s="24" t="s">
        <v>92</v>
      </c>
      <c r="Q509" s="24"/>
      <c r="R509" s="26" t="s">
        <v>1</v>
      </c>
      <c r="S509" s="24" t="s">
        <v>1513</v>
      </c>
      <c r="T509" s="24" t="s">
        <v>54</v>
      </c>
      <c r="U509" s="24" t="s">
        <v>44</v>
      </c>
      <c r="V509" s="40" t="s">
        <v>44</v>
      </c>
      <c r="W509" s="24" t="s">
        <v>55</v>
      </c>
      <c r="X509" s="24">
        <v>3403190000</v>
      </c>
      <c r="Y509" s="14" t="s">
        <v>56</v>
      </c>
      <c r="Z509" s="24" t="str">
        <f t="shared" si="111"/>
        <v>001F8462</v>
      </c>
      <c r="AA509" s="24" t="str">
        <f t="shared" si="109"/>
        <v>002VSH</v>
      </c>
      <c r="AB509" s="24" t="str">
        <f t="shared" si="110"/>
        <v>A1P5</v>
      </c>
      <c r="AC509" s="24" t="s">
        <v>1514</v>
      </c>
      <c r="AD509" s="24" t="s">
        <v>1391</v>
      </c>
      <c r="AE509" s="24" t="s">
        <v>1495</v>
      </c>
      <c r="AF509" s="24" t="s">
        <v>59</v>
      </c>
      <c r="AG509" s="24" t="s">
        <v>110</v>
      </c>
      <c r="AH509" s="24" t="str">
        <f t="shared" si="112"/>
        <v>IMPORTADO</v>
      </c>
      <c r="AI509" s="24" t="s">
        <v>3016</v>
      </c>
      <c r="AJ509" s="24" t="s">
        <v>6583</v>
      </c>
      <c r="AK509" s="24" t="s">
        <v>3016</v>
      </c>
    </row>
    <row r="510" spans="2:37" s="14" customFormat="1" ht="13" hidden="1" x14ac:dyDescent="0.35">
      <c r="B510" s="24">
        <v>45298860</v>
      </c>
      <c r="C510" s="24" t="str">
        <f t="shared" si="104"/>
        <v>860</v>
      </c>
      <c r="D510" s="24" t="s">
        <v>1515</v>
      </c>
      <c r="E510" s="106" t="s">
        <v>44</v>
      </c>
      <c r="F510" s="24" t="s">
        <v>45</v>
      </c>
      <c r="G510" s="122">
        <f>IF(VLOOKUP(Tabela2[[#This Row],[SKU]],[10]Volume!$A:$E,5,0)&lt;0,0,VLOOKUP(Tabela2[[#This Row],[SKU]],[10]Volume!$A:$E,5,0))</f>
        <v>6890.3129999999983</v>
      </c>
      <c r="H510" s="24" t="s">
        <v>46</v>
      </c>
      <c r="I510" s="24" t="s">
        <v>163</v>
      </c>
      <c r="J510" s="24" t="s">
        <v>164</v>
      </c>
      <c r="K510" s="24" t="s">
        <v>145</v>
      </c>
      <c r="L510" s="24" t="s">
        <v>65</v>
      </c>
      <c r="M510" s="24" t="s">
        <v>51</v>
      </c>
      <c r="N510" s="24" t="s">
        <v>67</v>
      </c>
      <c r="O510" s="48">
        <v>40848</v>
      </c>
      <c r="P510" s="24" t="s">
        <v>92</v>
      </c>
      <c r="Q510" s="24"/>
      <c r="R510" s="26" t="s">
        <v>1</v>
      </c>
      <c r="S510" s="24"/>
      <c r="T510" s="24" t="s">
        <v>1516</v>
      </c>
      <c r="U510" s="24" t="s">
        <v>44</v>
      </c>
      <c r="V510" s="40" t="s">
        <v>44</v>
      </c>
      <c r="W510" s="24" t="s">
        <v>55</v>
      </c>
      <c r="X510" s="24">
        <v>3403990000</v>
      </c>
      <c r="Y510" s="14" t="s">
        <v>56</v>
      </c>
      <c r="Z510" s="24" t="str">
        <f t="shared" si="111"/>
        <v>001D7856</v>
      </c>
      <c r="AA510" s="24" t="str">
        <f t="shared" si="109"/>
        <v>002VNF</v>
      </c>
      <c r="AB510" s="24" t="str">
        <f t="shared" si="110"/>
        <v>A246</v>
      </c>
      <c r="AC510" s="24" t="s">
        <v>1517</v>
      </c>
      <c r="AD510" s="24" t="s">
        <v>1391</v>
      </c>
      <c r="AE510" s="24" t="s">
        <v>1495</v>
      </c>
      <c r="AF510" s="24" t="s">
        <v>59</v>
      </c>
      <c r="AG510" s="24" t="s">
        <v>110</v>
      </c>
      <c r="AH510" s="24" t="str">
        <f t="shared" si="112"/>
        <v>IMPORTADO</v>
      </c>
      <c r="AI510" s="24" t="s">
        <v>3016</v>
      </c>
      <c r="AJ510" s="24" t="s">
        <v>6584</v>
      </c>
      <c r="AK510" s="24" t="s">
        <v>3016</v>
      </c>
    </row>
    <row r="511" spans="2:37" s="14" customFormat="1" ht="13" hidden="1" x14ac:dyDescent="0.35">
      <c r="B511" s="24">
        <v>45877860</v>
      </c>
      <c r="C511" s="24" t="str">
        <f t="shared" si="104"/>
        <v>860</v>
      </c>
      <c r="D511" s="24" t="s">
        <v>1518</v>
      </c>
      <c r="E511" s="106" t="s">
        <v>44</v>
      </c>
      <c r="F511" s="24" t="s">
        <v>45</v>
      </c>
      <c r="G511" s="122">
        <f>IF(VLOOKUP(Tabela2[[#This Row],[SKU]],[10]Volume!$A:$E,5,0)&lt;0,0,VLOOKUP(Tabela2[[#This Row],[SKU]],[10]Volume!$A:$E,5,0))</f>
        <v>5128.1352499999994</v>
      </c>
      <c r="H511" s="24" t="s">
        <v>46</v>
      </c>
      <c r="I511" s="24" t="s">
        <v>1493</v>
      </c>
      <c r="J511" s="24" t="s">
        <v>164</v>
      </c>
      <c r="K511" s="24" t="s">
        <v>145</v>
      </c>
      <c r="L511" s="24" t="s">
        <v>65</v>
      </c>
      <c r="M511" s="24" t="s">
        <v>51</v>
      </c>
      <c r="N511" s="24" t="s">
        <v>67</v>
      </c>
      <c r="O511" s="48">
        <v>41565</v>
      </c>
      <c r="P511" s="24" t="s">
        <v>92</v>
      </c>
      <c r="Q511" s="24"/>
      <c r="R511" s="26" t="s">
        <v>1</v>
      </c>
      <c r="S511" s="24" t="s">
        <v>132</v>
      </c>
      <c r="T511" s="24" t="s">
        <v>132</v>
      </c>
      <c r="U511" s="24" t="s">
        <v>44</v>
      </c>
      <c r="V511" s="40" t="s">
        <v>44</v>
      </c>
      <c r="W511" s="24" t="s">
        <v>55</v>
      </c>
      <c r="X511" s="24">
        <v>3403990000</v>
      </c>
      <c r="Y511" s="14" t="s">
        <v>56</v>
      </c>
      <c r="Z511" s="24" t="str">
        <f t="shared" si="111"/>
        <v>001D7857</v>
      </c>
      <c r="AA511" s="24" t="str">
        <f t="shared" si="109"/>
        <v>002VNX</v>
      </c>
      <c r="AB511" s="24" t="str">
        <f t="shared" si="110"/>
        <v>A1WJ</v>
      </c>
      <c r="AC511" s="24" t="s">
        <v>1519</v>
      </c>
      <c r="AD511" s="24" t="s">
        <v>1391</v>
      </c>
      <c r="AE511" s="24" t="s">
        <v>1495</v>
      </c>
      <c r="AF511" s="24" t="s">
        <v>59</v>
      </c>
      <c r="AG511" s="24" t="s">
        <v>110</v>
      </c>
      <c r="AH511" s="24" t="str">
        <f t="shared" si="112"/>
        <v>IMPORTADO</v>
      </c>
      <c r="AI511" s="24" t="s">
        <v>3016</v>
      </c>
      <c r="AJ511" s="24" t="s">
        <v>6585</v>
      </c>
      <c r="AK511" s="24" t="s">
        <v>3016</v>
      </c>
    </row>
    <row r="512" spans="2:37" s="14" customFormat="1" ht="13" hidden="1" x14ac:dyDescent="0.35">
      <c r="B512" s="24">
        <v>45877849</v>
      </c>
      <c r="C512" s="24" t="str">
        <f t="shared" si="104"/>
        <v>849</v>
      </c>
      <c r="D512" s="24" t="s">
        <v>1520</v>
      </c>
      <c r="E512" s="106" t="s">
        <v>44</v>
      </c>
      <c r="F512" s="24" t="s">
        <v>45</v>
      </c>
      <c r="G512" s="122">
        <f>IF(VLOOKUP(Tabela2[[#This Row],[SKU]],[10]Volume!$A:$E,5,0)&lt;0,0,VLOOKUP(Tabela2[[#This Row],[SKU]],[10]Volume!$A:$E,5,0))</f>
        <v>27933.226542056087</v>
      </c>
      <c r="H512" s="24" t="s">
        <v>46</v>
      </c>
      <c r="I512" s="24" t="s">
        <v>47</v>
      </c>
      <c r="J512" s="24" t="s">
        <v>48</v>
      </c>
      <c r="K512" s="24" t="s">
        <v>145</v>
      </c>
      <c r="L512" s="24" t="s">
        <v>65</v>
      </c>
      <c r="M512" s="24" t="s">
        <v>51</v>
      </c>
      <c r="N512" s="24" t="s">
        <v>67</v>
      </c>
      <c r="O512" s="48">
        <v>42619</v>
      </c>
      <c r="P512" s="24" t="s">
        <v>92</v>
      </c>
      <c r="Q512" s="24"/>
      <c r="R512" s="26" t="s">
        <v>1</v>
      </c>
      <c r="S512" s="24"/>
      <c r="T512" s="24" t="s">
        <v>1521</v>
      </c>
      <c r="U512" s="24" t="s">
        <v>44</v>
      </c>
      <c r="V512" s="40" t="s">
        <v>44</v>
      </c>
      <c r="W512" s="24" t="s">
        <v>55</v>
      </c>
      <c r="X512" s="24">
        <v>3403990000</v>
      </c>
      <c r="Y512" s="14" t="s">
        <v>56</v>
      </c>
      <c r="Z512" s="24" t="str">
        <f t="shared" si="111"/>
        <v>001D7857</v>
      </c>
      <c r="AA512" s="24" t="str">
        <f t="shared" si="109"/>
        <v>002VSH</v>
      </c>
      <c r="AB512" s="24" t="str">
        <f t="shared" si="110"/>
        <v>A1P5</v>
      </c>
      <c r="AC512" s="24" t="s">
        <v>1522</v>
      </c>
      <c r="AD512" s="24" t="s">
        <v>1391</v>
      </c>
      <c r="AE512" s="24" t="s">
        <v>1495</v>
      </c>
      <c r="AF512" s="24" t="s">
        <v>59</v>
      </c>
      <c r="AG512" s="24" t="s">
        <v>110</v>
      </c>
      <c r="AH512" s="24" t="str">
        <f t="shared" si="112"/>
        <v>IMPORTADO</v>
      </c>
      <c r="AI512" s="24" t="s">
        <v>3016</v>
      </c>
      <c r="AJ512" s="24" t="s">
        <v>6585</v>
      </c>
      <c r="AK512" s="24" t="s">
        <v>3016</v>
      </c>
    </row>
    <row r="513" spans="2:37" s="14" customFormat="1" ht="13" hidden="1" x14ac:dyDescent="0.35">
      <c r="B513" s="24">
        <v>45301849</v>
      </c>
      <c r="C513" s="24" t="str">
        <f t="shared" si="104"/>
        <v>849</v>
      </c>
      <c r="D513" s="24" t="s">
        <v>1523</v>
      </c>
      <c r="E513" s="106" t="s">
        <v>44</v>
      </c>
      <c r="F513" s="24" t="s">
        <v>45</v>
      </c>
      <c r="G513" s="122">
        <f>IF(VLOOKUP(Tabela2[[#This Row],[SKU]],[10]Volume!$A:$E,5,0)&lt;0,0,VLOOKUP(Tabela2[[#This Row],[SKU]],[10]Volume!$A:$E,5,0))</f>
        <v>24541.334747663561</v>
      </c>
      <c r="H513" s="24" t="s">
        <v>46</v>
      </c>
      <c r="I513" s="24" t="s">
        <v>47</v>
      </c>
      <c r="J513" s="24" t="s">
        <v>48</v>
      </c>
      <c r="K513" s="24" t="s">
        <v>145</v>
      </c>
      <c r="L513" s="24" t="s">
        <v>65</v>
      </c>
      <c r="M513" s="24" t="s">
        <v>51</v>
      </c>
      <c r="N513" s="24" t="s">
        <v>67</v>
      </c>
      <c r="O513" s="48">
        <v>40848</v>
      </c>
      <c r="P513" s="24" t="s">
        <v>92</v>
      </c>
      <c r="Q513" s="24"/>
      <c r="R513" s="26" t="s">
        <v>1</v>
      </c>
      <c r="S513" s="24" t="s">
        <v>132</v>
      </c>
      <c r="T513" s="24" t="s">
        <v>132</v>
      </c>
      <c r="U513" s="24" t="s">
        <v>44</v>
      </c>
      <c r="V513" s="40" t="s">
        <v>44</v>
      </c>
      <c r="W513" s="24" t="s">
        <v>55</v>
      </c>
      <c r="X513" s="24">
        <v>3403990000</v>
      </c>
      <c r="Y513" s="14" t="s">
        <v>56</v>
      </c>
      <c r="Z513" s="24" t="str">
        <f t="shared" si="111"/>
        <v>001D7858</v>
      </c>
      <c r="AA513" s="24" t="str">
        <f t="shared" si="109"/>
        <v>002VSH</v>
      </c>
      <c r="AB513" s="24" t="str">
        <f t="shared" si="110"/>
        <v>A246</v>
      </c>
      <c r="AC513" s="24" t="s">
        <v>1524</v>
      </c>
      <c r="AD513" s="24" t="s">
        <v>1391</v>
      </c>
      <c r="AE513" s="24" t="s">
        <v>1495</v>
      </c>
      <c r="AF513" s="24" t="s">
        <v>59</v>
      </c>
      <c r="AG513" s="24" t="s">
        <v>110</v>
      </c>
      <c r="AH513" s="24" t="str">
        <f t="shared" si="112"/>
        <v>IMPORTADO</v>
      </c>
      <c r="AI513" s="24" t="s">
        <v>3016</v>
      </c>
      <c r="AJ513" s="24" t="s">
        <v>6586</v>
      </c>
      <c r="AK513" s="24" t="s">
        <v>3016</v>
      </c>
    </row>
    <row r="514" spans="2:37" s="14" customFormat="1" ht="13" hidden="1" x14ac:dyDescent="0.35">
      <c r="B514" s="24">
        <v>45302849</v>
      </c>
      <c r="C514" s="24" t="str">
        <f t="shared" ref="C514:C575" si="113">RIGHT(B514,3)</f>
        <v>849</v>
      </c>
      <c r="D514" s="24" t="s">
        <v>1525</v>
      </c>
      <c r="E514" s="106" t="s">
        <v>44</v>
      </c>
      <c r="F514" s="24" t="s">
        <v>45</v>
      </c>
      <c r="G514" s="122">
        <f>IF(VLOOKUP(Tabela2[[#This Row],[SKU]],[10]Volume!$A:$E,5,0)&lt;0,0,VLOOKUP(Tabela2[[#This Row],[SKU]],[10]Volume!$A:$E,5,0))</f>
        <v>8379.9679626168254</v>
      </c>
      <c r="H514" s="24" t="s">
        <v>46</v>
      </c>
      <c r="I514" s="24" t="s">
        <v>47</v>
      </c>
      <c r="J514" s="24" t="s">
        <v>48</v>
      </c>
      <c r="K514" s="24" t="s">
        <v>145</v>
      </c>
      <c r="L514" s="24" t="s">
        <v>65</v>
      </c>
      <c r="M514" s="24" t="s">
        <v>51</v>
      </c>
      <c r="N514" s="24" t="s">
        <v>67</v>
      </c>
      <c r="O514" s="48">
        <v>40899</v>
      </c>
      <c r="P514" s="24" t="s">
        <v>92</v>
      </c>
      <c r="Q514" s="24"/>
      <c r="R514" s="26" t="s">
        <v>1</v>
      </c>
      <c r="S514" s="24"/>
      <c r="T514" s="24" t="s">
        <v>1526</v>
      </c>
      <c r="U514" s="24" t="s">
        <v>44</v>
      </c>
      <c r="V514" s="40" t="s">
        <v>44</v>
      </c>
      <c r="W514" s="24" t="s">
        <v>55</v>
      </c>
      <c r="X514" s="24">
        <v>3403990000</v>
      </c>
      <c r="Y514" s="14" t="s">
        <v>56</v>
      </c>
      <c r="Z514" s="24" t="str">
        <f t="shared" si="111"/>
        <v>001D7859</v>
      </c>
      <c r="AA514" s="24" t="str">
        <f t="shared" si="109"/>
        <v>002VSH</v>
      </c>
      <c r="AB514" s="24" t="str">
        <f t="shared" si="110"/>
        <v>A246</v>
      </c>
      <c r="AC514" s="24" t="s">
        <v>1527</v>
      </c>
      <c r="AD514" s="24" t="s">
        <v>1391</v>
      </c>
      <c r="AE514" s="24" t="s">
        <v>1495</v>
      </c>
      <c r="AF514" s="24" t="s">
        <v>59</v>
      </c>
      <c r="AG514" s="24" t="s">
        <v>110</v>
      </c>
      <c r="AH514" s="24" t="str">
        <f t="shared" si="112"/>
        <v>IMPORTADO</v>
      </c>
      <c r="AI514" s="24" t="s">
        <v>3016</v>
      </c>
      <c r="AJ514" s="24" t="s">
        <v>6587</v>
      </c>
      <c r="AK514" s="24" t="s">
        <v>3016</v>
      </c>
    </row>
    <row r="515" spans="2:37" s="14" customFormat="1" ht="13" hidden="1" x14ac:dyDescent="0.35">
      <c r="B515" s="24">
        <v>45316845</v>
      </c>
      <c r="C515" s="24" t="str">
        <f t="shared" si="113"/>
        <v>845</v>
      </c>
      <c r="D515" s="24" t="s">
        <v>1528</v>
      </c>
      <c r="E515" s="106" t="s">
        <v>44</v>
      </c>
      <c r="F515" s="24" t="s">
        <v>45</v>
      </c>
      <c r="G515" s="122">
        <f>IF(VLOOKUP(Tabela2[[#This Row],[SKU]],[10]Volume!$A:$E,5,0)&lt;0,0,VLOOKUP(Tabela2[[#This Row],[SKU]],[10]Volume!$A:$E,5,0))</f>
        <v>10188.456923076921</v>
      </c>
      <c r="H515" s="24" t="s">
        <v>46</v>
      </c>
      <c r="I515" s="24" t="s">
        <v>377</v>
      </c>
      <c r="J515" s="24" t="s">
        <v>86</v>
      </c>
      <c r="K515" s="24" t="s">
        <v>145</v>
      </c>
      <c r="L515" s="24" t="s">
        <v>65</v>
      </c>
      <c r="M515" s="24" t="s">
        <v>51</v>
      </c>
      <c r="N515" s="24" t="s">
        <v>67</v>
      </c>
      <c r="O515" s="48">
        <v>44784</v>
      </c>
      <c r="P515" s="24" t="s">
        <v>92</v>
      </c>
      <c r="Q515" s="24"/>
      <c r="R515" s="26" t="s">
        <v>1</v>
      </c>
      <c r="S515" s="24" t="s">
        <v>1529</v>
      </c>
      <c r="T515" s="24" t="s">
        <v>54</v>
      </c>
      <c r="U515" s="24" t="s">
        <v>44</v>
      </c>
      <c r="V515" s="40" t="s">
        <v>44</v>
      </c>
      <c r="W515" s="24" t="s">
        <v>55</v>
      </c>
      <c r="X515" s="24">
        <v>3403190000</v>
      </c>
      <c r="Y515" s="14" t="s">
        <v>56</v>
      </c>
      <c r="Z515" s="24" t="str">
        <f t="shared" si="111"/>
        <v>001F6357</v>
      </c>
      <c r="AA515" s="24" t="str">
        <f t="shared" si="109"/>
        <v>002X4L</v>
      </c>
      <c r="AB515" s="24" t="str">
        <f t="shared" si="110"/>
        <v>NAMD</v>
      </c>
      <c r="AC515" s="24" t="s">
        <v>1530</v>
      </c>
      <c r="AD515" s="24" t="s">
        <v>1391</v>
      </c>
      <c r="AE515" s="24" t="s">
        <v>1531</v>
      </c>
      <c r="AF515" s="24" t="s">
        <v>59</v>
      </c>
      <c r="AG515" s="24" t="s">
        <v>110</v>
      </c>
      <c r="AH515" s="24" t="str">
        <f t="shared" si="112"/>
        <v>IMPORTADO</v>
      </c>
      <c r="AI515" s="24" t="s">
        <v>3016</v>
      </c>
      <c r="AJ515" s="24" t="s">
        <v>6588</v>
      </c>
      <c r="AK515" s="24" t="s">
        <v>3016</v>
      </c>
    </row>
    <row r="516" spans="2:37" s="14" customFormat="1" ht="13" hidden="1" x14ac:dyDescent="0.35">
      <c r="B516" s="24">
        <v>45316860</v>
      </c>
      <c r="C516" s="24" t="str">
        <f t="shared" si="113"/>
        <v>860</v>
      </c>
      <c r="D516" s="24" t="s">
        <v>1532</v>
      </c>
      <c r="E516" s="106" t="s">
        <v>44</v>
      </c>
      <c r="F516" s="24" t="s">
        <v>45</v>
      </c>
      <c r="G516" s="122">
        <f>IF(VLOOKUP(Tabela2[[#This Row],[SKU]],[10]Volume!$A:$E,5,0)&lt;0,0,VLOOKUP(Tabela2[[#This Row],[SKU]],[10]Volume!$A:$E,5,0))</f>
        <v>13444.030249999998</v>
      </c>
      <c r="H516" s="24" t="s">
        <v>46</v>
      </c>
      <c r="I516" s="24" t="s">
        <v>163</v>
      </c>
      <c r="J516" s="24" t="s">
        <v>164</v>
      </c>
      <c r="K516" s="24" t="s">
        <v>145</v>
      </c>
      <c r="L516" s="24" t="s">
        <v>65</v>
      </c>
      <c r="M516" s="24" t="s">
        <v>51</v>
      </c>
      <c r="N516" s="24" t="s">
        <v>67</v>
      </c>
      <c r="O516" s="48">
        <v>44498</v>
      </c>
      <c r="P516" s="24" t="s">
        <v>92</v>
      </c>
      <c r="Q516" s="24"/>
      <c r="R516" s="26" t="s">
        <v>1</v>
      </c>
      <c r="S516" s="24" t="s">
        <v>1533</v>
      </c>
      <c r="T516" s="24" t="s">
        <v>54</v>
      </c>
      <c r="U516" s="24" t="s">
        <v>44</v>
      </c>
      <c r="V516" s="40" t="s">
        <v>44</v>
      </c>
      <c r="W516" s="24" t="s">
        <v>55</v>
      </c>
      <c r="X516" s="24">
        <v>3403190000</v>
      </c>
      <c r="Y516" s="14" t="s">
        <v>56</v>
      </c>
      <c r="Z516" s="24" t="str">
        <f t="shared" si="111"/>
        <v>001F6357</v>
      </c>
      <c r="AA516" s="24" t="str">
        <f t="shared" si="109"/>
        <v>002XSN</v>
      </c>
      <c r="AB516" s="24" t="str">
        <f t="shared" si="110"/>
        <v>A1P5</v>
      </c>
      <c r="AC516" s="24" t="s">
        <v>1534</v>
      </c>
      <c r="AD516" s="24" t="s">
        <v>1391</v>
      </c>
      <c r="AE516" s="24" t="s">
        <v>1531</v>
      </c>
      <c r="AF516" s="24" t="s">
        <v>59</v>
      </c>
      <c r="AG516" s="24" t="s">
        <v>110</v>
      </c>
      <c r="AH516" s="24" t="str">
        <f t="shared" si="112"/>
        <v>IMPORTADO</v>
      </c>
      <c r="AI516" s="24" t="s">
        <v>3016</v>
      </c>
      <c r="AJ516" s="24" t="s">
        <v>6588</v>
      </c>
      <c r="AK516" s="24" t="s">
        <v>3016</v>
      </c>
    </row>
    <row r="517" spans="2:37" s="14" customFormat="1" ht="13" hidden="1" x14ac:dyDescent="0.35">
      <c r="B517" s="24">
        <v>48911849</v>
      </c>
      <c r="C517" s="24" t="str">
        <f t="shared" si="113"/>
        <v>849</v>
      </c>
      <c r="D517" s="24" t="s">
        <v>1535</v>
      </c>
      <c r="E517" s="106" t="s">
        <v>44</v>
      </c>
      <c r="F517" s="24" t="s">
        <v>45</v>
      </c>
      <c r="G517" s="122">
        <f>IF(VLOOKUP(Tabela2[[#This Row],[SKU]],[10]Volume!$A:$E,5,0)&lt;0,0,VLOOKUP(Tabela2[[#This Row],[SKU]],[10]Volume!$A:$E,5,0))</f>
        <v>15363.274598130847</v>
      </c>
      <c r="H517" s="24" t="s">
        <v>46</v>
      </c>
      <c r="I517" s="24" t="s">
        <v>47</v>
      </c>
      <c r="J517" s="24" t="s">
        <v>48</v>
      </c>
      <c r="K517" s="24" t="s">
        <v>145</v>
      </c>
      <c r="L517" s="24" t="s">
        <v>65</v>
      </c>
      <c r="M517" s="24" t="s">
        <v>51</v>
      </c>
      <c r="N517" s="24" t="s">
        <v>67</v>
      </c>
      <c r="O517" s="48">
        <v>41781</v>
      </c>
      <c r="P517" s="24" t="s">
        <v>53</v>
      </c>
      <c r="Q517" s="24"/>
      <c r="R517" s="26" t="s">
        <v>1</v>
      </c>
      <c r="S517" s="24" t="s">
        <v>132</v>
      </c>
      <c r="T517" s="24" t="s">
        <v>132</v>
      </c>
      <c r="U517" s="24" t="s">
        <v>44</v>
      </c>
      <c r="V517" s="40" t="s">
        <v>44</v>
      </c>
      <c r="W517" s="24" t="s">
        <v>55</v>
      </c>
      <c r="X517" s="24">
        <v>2710199100</v>
      </c>
      <c r="Y517" s="14" t="s">
        <v>56</v>
      </c>
      <c r="Z517" s="24" t="str">
        <f t="shared" si="111"/>
        <v>001F3415</v>
      </c>
      <c r="AA517" s="24" t="str">
        <f t="shared" si="109"/>
        <v>002VSH</v>
      </c>
      <c r="AB517" s="24" t="str">
        <f t="shared" si="110"/>
        <v>A315</v>
      </c>
      <c r="AC517" s="24" t="s">
        <v>1536</v>
      </c>
      <c r="AD517" s="24" t="s">
        <v>1537</v>
      </c>
      <c r="AE517" s="24" t="s">
        <v>1538</v>
      </c>
      <c r="AF517" s="24" t="s">
        <v>317</v>
      </c>
      <c r="AG517" s="24" t="s">
        <v>78</v>
      </c>
      <c r="AH517" s="24" t="str">
        <f t="shared" si="112"/>
        <v>IMPORTADO</v>
      </c>
      <c r="AI517" s="24" t="s">
        <v>3016</v>
      </c>
      <c r="AJ517" s="24" t="s">
        <v>6589</v>
      </c>
      <c r="AK517" s="24" t="s">
        <v>3016</v>
      </c>
    </row>
    <row r="518" spans="2:37" s="14" customFormat="1" ht="13" hidden="1" x14ac:dyDescent="0.35">
      <c r="B518" s="24">
        <v>90471801</v>
      </c>
      <c r="C518" s="24" t="str">
        <f t="shared" si="113"/>
        <v>801</v>
      </c>
      <c r="D518" s="24" t="s">
        <v>2528</v>
      </c>
      <c r="E518" s="24">
        <v>90471801</v>
      </c>
      <c r="F518" s="24" t="s">
        <v>2528</v>
      </c>
      <c r="G518" s="122">
        <f>IF(VLOOKUP(Tabela2[[#This Row],[SKU]],[10]Volume!$A:$E,5,0)&lt;0,0,VLOOKUP(Tabela2[[#This Row],[SKU]],[10]Volume!$A:$E,5,0))</f>
        <v>1851654.9843300001</v>
      </c>
      <c r="H518" s="24" t="s">
        <v>2524</v>
      </c>
      <c r="I518" s="24" t="s">
        <v>79</v>
      </c>
      <c r="J518" s="24" t="s">
        <v>79</v>
      </c>
      <c r="K518" s="24" t="s">
        <v>2525</v>
      </c>
      <c r="L518" s="24" t="s">
        <v>65</v>
      </c>
      <c r="M518" s="24" t="s">
        <v>54</v>
      </c>
      <c r="N518" s="24" t="s">
        <v>67</v>
      </c>
      <c r="O518" s="48"/>
      <c r="P518" s="24" t="s">
        <v>54</v>
      </c>
      <c r="Q518" s="25"/>
      <c r="R518" s="26" t="s">
        <v>1</v>
      </c>
      <c r="S518" s="24"/>
      <c r="T518" s="24"/>
      <c r="U518" s="24"/>
      <c r="V518" s="40"/>
      <c r="W518" s="24"/>
      <c r="X518" s="24"/>
      <c r="Z518" s="24" t="str">
        <f t="shared" si="111"/>
        <v/>
      </c>
      <c r="AA518" s="24" t="str">
        <f t="shared" si="109"/>
        <v/>
      </c>
      <c r="AB518" s="24" t="str">
        <f t="shared" si="110"/>
        <v/>
      </c>
      <c r="AC518" s="24"/>
      <c r="AD518" s="24" t="s">
        <v>6351</v>
      </c>
      <c r="AE518" s="24" t="s">
        <v>44</v>
      </c>
      <c r="AF518" s="24" t="s">
        <v>44</v>
      </c>
      <c r="AG518" s="24" t="s">
        <v>2543</v>
      </c>
      <c r="AH518" s="24" t="str">
        <f t="shared" si="112"/>
        <v>PRIMA 100 - Óleo Básico</v>
      </c>
      <c r="AI518" s="24" t="s">
        <v>3016</v>
      </c>
      <c r="AJ518" s="24" t="s">
        <v>44</v>
      </c>
      <c r="AK518" s="24" t="s">
        <v>44</v>
      </c>
    </row>
    <row r="519" spans="2:37" s="14" customFormat="1" ht="13" hidden="1" x14ac:dyDescent="0.35">
      <c r="B519" s="24">
        <v>90306801</v>
      </c>
      <c r="C519" s="24" t="str">
        <f t="shared" si="113"/>
        <v>801</v>
      </c>
      <c r="D519" s="24" t="s">
        <v>2527</v>
      </c>
      <c r="E519" s="24">
        <v>90306801</v>
      </c>
      <c r="F519" s="24" t="s">
        <v>2527</v>
      </c>
      <c r="G519" s="122">
        <f>IF(VLOOKUP(Tabela2[[#This Row],[SKU]],[10]Volume!$A:$E,5,0)&lt;0,0,VLOOKUP(Tabela2[[#This Row],[SKU]],[10]Volume!$A:$E,5,0))</f>
        <v>3311609.741454375</v>
      </c>
      <c r="H519" s="24" t="s">
        <v>2524</v>
      </c>
      <c r="I519" s="24" t="s">
        <v>79</v>
      </c>
      <c r="J519" s="24" t="s">
        <v>79</v>
      </c>
      <c r="K519" s="24" t="s">
        <v>2525</v>
      </c>
      <c r="L519" s="24" t="s">
        <v>65</v>
      </c>
      <c r="M519" s="24" t="s">
        <v>54</v>
      </c>
      <c r="N519" s="24" t="s">
        <v>67</v>
      </c>
      <c r="O519" s="48"/>
      <c r="P519" s="24" t="s">
        <v>54</v>
      </c>
      <c r="Q519" s="25"/>
      <c r="R519" s="26" t="s">
        <v>1</v>
      </c>
      <c r="S519" s="24"/>
      <c r="T519" s="24"/>
      <c r="U519" s="24"/>
      <c r="V519" s="40"/>
      <c r="W519" s="24"/>
      <c r="X519" s="24"/>
      <c r="Z519" s="24" t="str">
        <f t="shared" si="111"/>
        <v/>
      </c>
      <c r="AA519" s="24" t="str">
        <f t="shared" si="109"/>
        <v/>
      </c>
      <c r="AB519" s="24" t="str">
        <f t="shared" si="110"/>
        <v/>
      </c>
      <c r="AC519" s="24"/>
      <c r="AD519" s="24" t="s">
        <v>6351</v>
      </c>
      <c r="AE519" s="24" t="s">
        <v>44</v>
      </c>
      <c r="AF519" s="24" t="s">
        <v>44</v>
      </c>
      <c r="AG519" s="24" t="s">
        <v>2543</v>
      </c>
      <c r="AH519" s="24" t="str">
        <f t="shared" si="112"/>
        <v>PRIMA 220 - Óleo Básico</v>
      </c>
      <c r="AI519" s="24" t="s">
        <v>3016</v>
      </c>
      <c r="AJ519" s="24" t="s">
        <v>44</v>
      </c>
      <c r="AK519" s="24" t="s">
        <v>44</v>
      </c>
    </row>
    <row r="520" spans="2:37" s="14" customFormat="1" ht="13" hidden="1" customHeight="1" x14ac:dyDescent="0.35">
      <c r="B520" s="24">
        <v>90948801</v>
      </c>
      <c r="C520" s="24" t="str">
        <f t="shared" si="113"/>
        <v>801</v>
      </c>
      <c r="D520" s="24" t="s">
        <v>2544</v>
      </c>
      <c r="E520" s="24">
        <v>90948801</v>
      </c>
      <c r="F520" s="24" t="s">
        <v>2544</v>
      </c>
      <c r="G520" s="122">
        <f>IF(VLOOKUP(Tabela2[[#This Row],[SKU]],[10]Volume!$A:$E,5,0)&lt;0,0,VLOOKUP(Tabela2[[#This Row],[SKU]],[10]Volume!$A:$E,5,0))</f>
        <v>0</v>
      </c>
      <c r="H520" s="24" t="s">
        <v>2524</v>
      </c>
      <c r="I520" s="24" t="s">
        <v>79</v>
      </c>
      <c r="J520" s="24" t="s">
        <v>79</v>
      </c>
      <c r="K520" s="24" t="s">
        <v>2525</v>
      </c>
      <c r="L520" s="24" t="s">
        <v>65</v>
      </c>
      <c r="M520" s="24" t="s">
        <v>54</v>
      </c>
      <c r="N520" s="24" t="s">
        <v>67</v>
      </c>
      <c r="O520" s="48"/>
      <c r="P520" s="24" t="s">
        <v>54</v>
      </c>
      <c r="Q520" s="25"/>
      <c r="R520" s="26" t="s">
        <v>1</v>
      </c>
      <c r="S520" s="24"/>
      <c r="T520" s="24"/>
      <c r="U520" s="24"/>
      <c r="V520" s="40"/>
      <c r="W520" s="24"/>
      <c r="X520" s="24"/>
      <c r="Z520" s="24" t="str">
        <f t="shared" si="111"/>
        <v/>
      </c>
      <c r="AA520" s="24" t="str">
        <f t="shared" si="109"/>
        <v/>
      </c>
      <c r="AB520" s="24" t="str">
        <f t="shared" si="110"/>
        <v/>
      </c>
      <c r="AC520" s="24"/>
      <c r="AD520" s="24" t="s">
        <v>6351</v>
      </c>
      <c r="AE520" s="24" t="s">
        <v>44</v>
      </c>
      <c r="AF520" s="24" t="s">
        <v>44</v>
      </c>
      <c r="AG520" s="24" t="s">
        <v>2543</v>
      </c>
      <c r="AH520" s="24" t="str">
        <f t="shared" si="112"/>
        <v xml:space="preserve">PRIMA 230 </v>
      </c>
      <c r="AI520" s="24" t="s">
        <v>3016</v>
      </c>
      <c r="AJ520" s="24" t="s">
        <v>44</v>
      </c>
      <c r="AK520" s="24" t="s">
        <v>44</v>
      </c>
    </row>
    <row r="521" spans="2:37" s="14" customFormat="1" ht="13" hidden="1" x14ac:dyDescent="0.35">
      <c r="B521" s="24">
        <v>90312801</v>
      </c>
      <c r="C521" s="24" t="str">
        <f t="shared" si="113"/>
        <v>801</v>
      </c>
      <c r="D521" s="24" t="s">
        <v>2529</v>
      </c>
      <c r="E521" s="24">
        <v>90312801</v>
      </c>
      <c r="F521" s="24" t="s">
        <v>2529</v>
      </c>
      <c r="G521" s="122">
        <f>IF(VLOOKUP(Tabela2[[#This Row],[SKU]],[10]Volume!$A:$E,5,0)&lt;0,0,VLOOKUP(Tabela2[[#This Row],[SKU]],[10]Volume!$A:$E,5,0))</f>
        <v>1060393.271278125</v>
      </c>
      <c r="H521" s="24" t="s">
        <v>2524</v>
      </c>
      <c r="I521" s="24" t="s">
        <v>79</v>
      </c>
      <c r="J521" s="24" t="s">
        <v>79</v>
      </c>
      <c r="K521" s="24" t="s">
        <v>2525</v>
      </c>
      <c r="L521" s="24" t="s">
        <v>65</v>
      </c>
      <c r="M521" s="24" t="s">
        <v>54</v>
      </c>
      <c r="N521" s="24" t="s">
        <v>67</v>
      </c>
      <c r="O521" s="48"/>
      <c r="P521" s="24" t="s">
        <v>54</v>
      </c>
      <c r="Q521" s="25"/>
      <c r="R521" s="26" t="s">
        <v>1</v>
      </c>
      <c r="S521" s="24"/>
      <c r="T521" s="24"/>
      <c r="U521" s="24"/>
      <c r="V521" s="40"/>
      <c r="W521" s="24"/>
      <c r="X521" s="24"/>
      <c r="Z521" s="24" t="str">
        <f t="shared" si="111"/>
        <v/>
      </c>
      <c r="AA521" s="24" t="str">
        <f t="shared" si="109"/>
        <v/>
      </c>
      <c r="AB521" s="24" t="str">
        <f t="shared" si="110"/>
        <v/>
      </c>
      <c r="AC521" s="24"/>
      <c r="AD521" s="24" t="s">
        <v>6351</v>
      </c>
      <c r="AE521" s="24" t="s">
        <v>44</v>
      </c>
      <c r="AF521" s="24" t="s">
        <v>44</v>
      </c>
      <c r="AG521" s="24" t="s">
        <v>2543</v>
      </c>
      <c r="AH521" s="24" t="str">
        <f t="shared" si="112"/>
        <v>PRIMA 600 - Óleo Básico</v>
      </c>
      <c r="AI521" s="24" t="s">
        <v>3016</v>
      </c>
      <c r="AJ521" s="24" t="s">
        <v>44</v>
      </c>
      <c r="AK521" s="24" t="s">
        <v>44</v>
      </c>
    </row>
    <row r="522" spans="2:37" s="14" customFormat="1" ht="13" hidden="1" x14ac:dyDescent="0.35">
      <c r="B522" s="24">
        <v>45880860</v>
      </c>
      <c r="C522" s="24" t="str">
        <f t="shared" si="113"/>
        <v>860</v>
      </c>
      <c r="D522" s="24" t="s">
        <v>1539</v>
      </c>
      <c r="E522" s="106" t="s">
        <v>44</v>
      </c>
      <c r="F522" s="24" t="s">
        <v>45</v>
      </c>
      <c r="G522" s="122">
        <f>IF(VLOOKUP(Tabela2[[#This Row],[SKU]],[10]Volume!$A:$E,5,0)&lt;0,0,VLOOKUP(Tabela2[[#This Row],[SKU]],[10]Volume!$A:$E,5,0))</f>
        <v>4593.5419999999995</v>
      </c>
      <c r="H522" s="24" t="s">
        <v>46</v>
      </c>
      <c r="I522" s="24" t="s">
        <v>163</v>
      </c>
      <c r="J522" s="24" t="s">
        <v>164</v>
      </c>
      <c r="K522" s="24" t="s">
        <v>145</v>
      </c>
      <c r="L522" s="24" t="s">
        <v>65</v>
      </c>
      <c r="M522" s="24" t="s">
        <v>51</v>
      </c>
      <c r="N522" s="24" t="s">
        <v>67</v>
      </c>
      <c r="O522" s="48">
        <v>41428</v>
      </c>
      <c r="P522" s="24" t="s">
        <v>92</v>
      </c>
      <c r="Q522" s="24"/>
      <c r="R522" s="26" t="s">
        <v>1</v>
      </c>
      <c r="S522" s="24"/>
      <c r="T522" s="24" t="s">
        <v>1540</v>
      </c>
      <c r="U522" s="24" t="s">
        <v>44</v>
      </c>
      <c r="V522" s="40" t="s">
        <v>44</v>
      </c>
      <c r="W522" s="24" t="s">
        <v>55</v>
      </c>
      <c r="X522" s="24">
        <v>3403990000</v>
      </c>
      <c r="Y522" s="14" t="s">
        <v>56</v>
      </c>
      <c r="Z522" s="24" t="str">
        <f t="shared" si="111"/>
        <v>001D8393</v>
      </c>
      <c r="AA522" s="24" t="str">
        <f t="shared" si="109"/>
        <v>002XD6</v>
      </c>
      <c r="AB522" s="24" t="str">
        <f t="shared" si="110"/>
        <v>A1WJ</v>
      </c>
      <c r="AC522" s="24" t="s">
        <v>1541</v>
      </c>
      <c r="AD522" s="24" t="s">
        <v>1542</v>
      </c>
      <c r="AE522" s="24" t="s">
        <v>6590</v>
      </c>
      <c r="AF522" s="24" t="s">
        <v>59</v>
      </c>
      <c r="AG522" s="24" t="s">
        <v>110</v>
      </c>
      <c r="AH522" s="24" t="str">
        <f t="shared" si="112"/>
        <v>IMPORTADO</v>
      </c>
      <c r="AI522" s="24" t="s">
        <v>3016</v>
      </c>
      <c r="AJ522" s="24" t="s">
        <v>6590</v>
      </c>
      <c r="AK522" s="24" t="s">
        <v>3016</v>
      </c>
    </row>
    <row r="523" spans="2:37" s="14" customFormat="1" ht="13" hidden="1" x14ac:dyDescent="0.35">
      <c r="B523" s="24">
        <v>45299860</v>
      </c>
      <c r="C523" s="24" t="str">
        <f t="shared" si="113"/>
        <v>860</v>
      </c>
      <c r="D523" s="24" t="s">
        <v>1543</v>
      </c>
      <c r="E523" s="106" t="s">
        <v>44</v>
      </c>
      <c r="F523" s="24" t="s">
        <v>45</v>
      </c>
      <c r="G523" s="122">
        <f>IF(VLOOKUP(Tabela2[[#This Row],[SKU]],[10]Volume!$A:$E,5,0)&lt;0,0,VLOOKUP(Tabela2[[#This Row],[SKU]],[10]Volume!$A:$E,5,0))</f>
        <v>910.78849999999977</v>
      </c>
      <c r="H523" s="24" t="s">
        <v>46</v>
      </c>
      <c r="I523" s="24" t="s">
        <v>163</v>
      </c>
      <c r="J523" s="24" t="s">
        <v>164</v>
      </c>
      <c r="K523" s="24" t="s">
        <v>145</v>
      </c>
      <c r="L523" s="24" t="s">
        <v>65</v>
      </c>
      <c r="M523" s="24" t="s">
        <v>51</v>
      </c>
      <c r="N523" s="24" t="s">
        <v>67</v>
      </c>
      <c r="O523" s="48">
        <v>41264</v>
      </c>
      <c r="P523" s="24" t="s">
        <v>92</v>
      </c>
      <c r="Q523" s="24"/>
      <c r="R523" s="26" t="s">
        <v>1</v>
      </c>
      <c r="S523" s="24"/>
      <c r="T523" s="24" t="s">
        <v>1544</v>
      </c>
      <c r="U523" s="24" t="s">
        <v>44</v>
      </c>
      <c r="V523" s="40" t="s">
        <v>44</v>
      </c>
      <c r="W523" s="24" t="s">
        <v>55</v>
      </c>
      <c r="X523" s="24">
        <v>3403990000</v>
      </c>
      <c r="Y523" s="14" t="s">
        <v>56</v>
      </c>
      <c r="Z523" s="24" t="str">
        <f t="shared" si="111"/>
        <v>001D8394</v>
      </c>
      <c r="AA523" s="24" t="str">
        <f t="shared" si="109"/>
        <v>002VO8</v>
      </c>
      <c r="AB523" s="24" t="str">
        <f t="shared" si="110"/>
        <v>A246</v>
      </c>
      <c r="AC523" s="24" t="s">
        <v>1545</v>
      </c>
      <c r="AD523" s="24" t="s">
        <v>1542</v>
      </c>
      <c r="AE523" s="24" t="s">
        <v>1546</v>
      </c>
      <c r="AF523" s="24" t="s">
        <v>59</v>
      </c>
      <c r="AG523" s="24" t="s">
        <v>110</v>
      </c>
      <c r="AH523" s="24" t="str">
        <f t="shared" si="112"/>
        <v>IMPORTADO</v>
      </c>
      <c r="AI523" s="24" t="s">
        <v>3016</v>
      </c>
      <c r="AJ523" s="24" t="s">
        <v>1546</v>
      </c>
      <c r="AK523" s="24" t="s">
        <v>3016</v>
      </c>
    </row>
    <row r="524" spans="2:37" s="14" customFormat="1" ht="13" hidden="1" x14ac:dyDescent="0.35">
      <c r="B524" s="24">
        <v>44964860</v>
      </c>
      <c r="C524" s="24" t="str">
        <f t="shared" si="113"/>
        <v>860</v>
      </c>
      <c r="D524" s="24" t="s">
        <v>1547</v>
      </c>
      <c r="E524" s="106" t="s">
        <v>44</v>
      </c>
      <c r="F524" s="24" t="s">
        <v>45</v>
      </c>
      <c r="G524" s="122">
        <f>IF(VLOOKUP(Tabela2[[#This Row],[SKU]],[10]Volume!$A:$E,5,0)&lt;0,0,VLOOKUP(Tabela2[[#This Row],[SKU]],[10]Volume!$A:$E,5,0))</f>
        <v>2138.3729999999996</v>
      </c>
      <c r="H524" s="24" t="s">
        <v>46</v>
      </c>
      <c r="I524" s="24" t="s">
        <v>163</v>
      </c>
      <c r="J524" s="24" t="s">
        <v>164</v>
      </c>
      <c r="K524" s="24" t="s">
        <v>145</v>
      </c>
      <c r="L524" s="24" t="s">
        <v>65</v>
      </c>
      <c r="M524" s="24" t="s">
        <v>51</v>
      </c>
      <c r="N524" s="24" t="s">
        <v>67</v>
      </c>
      <c r="O524" s="48">
        <v>41043</v>
      </c>
      <c r="P524" s="24" t="s">
        <v>92</v>
      </c>
      <c r="Q524" s="24"/>
      <c r="R524" s="26" t="s">
        <v>1</v>
      </c>
      <c r="S524" s="24"/>
      <c r="T524" s="24" t="s">
        <v>1548</v>
      </c>
      <c r="U524" s="24" t="s">
        <v>44</v>
      </c>
      <c r="V524" s="40" t="s">
        <v>44</v>
      </c>
      <c r="W524" s="24" t="s">
        <v>55</v>
      </c>
      <c r="X524" s="24">
        <v>3824998900</v>
      </c>
      <c r="Y524" s="14" t="s">
        <v>56</v>
      </c>
      <c r="Z524" s="24" t="str">
        <f t="shared" si="111"/>
        <v>001D8396</v>
      </c>
      <c r="AA524" s="24" t="str">
        <f t="shared" si="109"/>
        <v>002VO8</v>
      </c>
      <c r="AB524" s="24" t="str">
        <f t="shared" si="110"/>
        <v>A246</v>
      </c>
      <c r="AC524" s="24" t="s">
        <v>1549</v>
      </c>
      <c r="AD524" s="24" t="s">
        <v>1542</v>
      </c>
      <c r="AE524" s="24" t="s">
        <v>1550</v>
      </c>
      <c r="AF524" s="24" t="s">
        <v>59</v>
      </c>
      <c r="AG524" s="24" t="s">
        <v>110</v>
      </c>
      <c r="AH524" s="24" t="str">
        <f t="shared" si="112"/>
        <v>IMPORTADO</v>
      </c>
      <c r="AI524" s="24" t="s">
        <v>3016</v>
      </c>
      <c r="AJ524" s="24" t="s">
        <v>1550</v>
      </c>
      <c r="AK524" s="24" t="s">
        <v>3016</v>
      </c>
    </row>
    <row r="525" spans="2:37" s="14" customFormat="1" ht="13" hidden="1" x14ac:dyDescent="0.35">
      <c r="B525" s="24">
        <v>44965860</v>
      </c>
      <c r="C525" s="24" t="str">
        <f t="shared" si="113"/>
        <v>860</v>
      </c>
      <c r="D525" s="24" t="s">
        <v>1551</v>
      </c>
      <c r="E525" s="106" t="s">
        <v>44</v>
      </c>
      <c r="F525" s="24" t="s">
        <v>45</v>
      </c>
      <c r="G525" s="122">
        <f>IF(VLOOKUP(Tabela2[[#This Row],[SKU]],[10]Volume!$A:$E,5,0)&lt;0,0,VLOOKUP(Tabela2[[#This Row],[SKU]],[10]Volume!$A:$E,5,0))</f>
        <v>692.99124999999981</v>
      </c>
      <c r="H525" s="24" t="s">
        <v>46</v>
      </c>
      <c r="I525" s="24" t="s">
        <v>163</v>
      </c>
      <c r="J525" s="24" t="s">
        <v>164</v>
      </c>
      <c r="K525" s="24" t="s">
        <v>145</v>
      </c>
      <c r="L525" s="24" t="s">
        <v>65</v>
      </c>
      <c r="M525" s="24" t="s">
        <v>51</v>
      </c>
      <c r="N525" s="24" t="s">
        <v>67</v>
      </c>
      <c r="O525" s="48">
        <v>40807</v>
      </c>
      <c r="P525" s="24" t="s">
        <v>92</v>
      </c>
      <c r="Q525" s="24"/>
      <c r="R525" s="26" t="s">
        <v>1</v>
      </c>
      <c r="S525" s="24"/>
      <c r="T525" s="24" t="s">
        <v>1552</v>
      </c>
      <c r="U525" s="24" t="s">
        <v>44</v>
      </c>
      <c r="V525" s="40" t="s">
        <v>44</v>
      </c>
      <c r="W525" s="24" t="s">
        <v>55</v>
      </c>
      <c r="X525" s="24">
        <v>3817001000</v>
      </c>
      <c r="Y525" s="14" t="s">
        <v>56</v>
      </c>
      <c r="Z525" s="24" t="str">
        <f t="shared" si="111"/>
        <v>001D8400</v>
      </c>
      <c r="AA525" s="24" t="str">
        <f t="shared" si="109"/>
        <v>002VNF</v>
      </c>
      <c r="AB525" s="24" t="str">
        <f t="shared" si="110"/>
        <v>A246</v>
      </c>
      <c r="AC525" s="24" t="s">
        <v>1553</v>
      </c>
      <c r="AD525" s="24" t="s">
        <v>1542</v>
      </c>
      <c r="AE525" s="24" t="s">
        <v>1554</v>
      </c>
      <c r="AF525" s="24" t="s">
        <v>59</v>
      </c>
      <c r="AG525" s="24" t="s">
        <v>110</v>
      </c>
      <c r="AH525" s="24" t="str">
        <f t="shared" si="112"/>
        <v>IMPORTADO</v>
      </c>
      <c r="AI525" s="24" t="s">
        <v>3016</v>
      </c>
      <c r="AJ525" s="24" t="s">
        <v>1554</v>
      </c>
      <c r="AK525" s="24" t="s">
        <v>3016</v>
      </c>
    </row>
    <row r="526" spans="2:37" s="14" customFormat="1" ht="13" hidden="1" x14ac:dyDescent="0.35">
      <c r="B526" s="24">
        <v>51047816</v>
      </c>
      <c r="C526" s="24" t="str">
        <f t="shared" si="113"/>
        <v>816</v>
      </c>
      <c r="D526" s="24" t="s">
        <v>1555</v>
      </c>
      <c r="E526" s="106" t="s">
        <v>44</v>
      </c>
      <c r="F526" s="24" t="s">
        <v>45</v>
      </c>
      <c r="G526" s="122">
        <f>IF(VLOOKUP(Tabela2[[#This Row],[SKU]],[10]Volume!$A:$E,5,0)&lt;0,0,VLOOKUP(Tabela2[[#This Row],[SKU]],[10]Volume!$A:$E,5,0))</f>
        <v>1702.5</v>
      </c>
      <c r="H526" s="24" t="s">
        <v>216</v>
      </c>
      <c r="I526" s="24" t="s">
        <v>1556</v>
      </c>
      <c r="J526" s="24" t="s">
        <v>447</v>
      </c>
      <c r="K526" s="24" t="s">
        <v>145</v>
      </c>
      <c r="L526" s="24" t="s">
        <v>65</v>
      </c>
      <c r="M526" s="24" t="s">
        <v>51</v>
      </c>
      <c r="N526" s="24" t="s">
        <v>67</v>
      </c>
      <c r="O526" s="48">
        <v>40975</v>
      </c>
      <c r="P526" s="24" t="s">
        <v>53</v>
      </c>
      <c r="Q526" s="24"/>
      <c r="R526" s="26" t="s">
        <v>1</v>
      </c>
      <c r="S526" s="24" t="s">
        <v>132</v>
      </c>
      <c r="T526" s="24" t="s">
        <v>132</v>
      </c>
      <c r="U526" s="24" t="s">
        <v>44</v>
      </c>
      <c r="V526" s="40" t="s">
        <v>44</v>
      </c>
      <c r="W526" s="24" t="s">
        <v>55</v>
      </c>
      <c r="X526" s="24">
        <v>2710199900</v>
      </c>
      <c r="Y526" s="14" t="s">
        <v>56</v>
      </c>
      <c r="Z526" s="24" t="str">
        <f t="shared" si="111"/>
        <v>901L3203</v>
      </c>
      <c r="AA526" s="24" t="str">
        <f t="shared" si="109"/>
        <v>002VME</v>
      </c>
      <c r="AB526" s="24" t="str">
        <f t="shared" si="110"/>
        <v>A0PK</v>
      </c>
      <c r="AC526" s="24" t="s">
        <v>1557</v>
      </c>
      <c r="AD526" s="24" t="s">
        <v>1558</v>
      </c>
      <c r="AE526" s="24" t="s">
        <v>6946</v>
      </c>
      <c r="AF526" s="24" t="s">
        <v>216</v>
      </c>
      <c r="AG526" s="24" t="s">
        <v>436</v>
      </c>
      <c r="AH526" s="24" t="str">
        <f t="shared" si="112"/>
        <v>IMPORTADO</v>
      </c>
      <c r="AI526" s="24" t="s">
        <v>3016</v>
      </c>
      <c r="AJ526" s="24" t="s">
        <v>6725</v>
      </c>
      <c r="AK526" s="24" t="s">
        <v>3016</v>
      </c>
    </row>
    <row r="527" spans="2:37" s="14" customFormat="1" ht="13" hidden="1" x14ac:dyDescent="0.35">
      <c r="B527" s="24">
        <v>51047807</v>
      </c>
      <c r="C527" s="24" t="str">
        <f t="shared" si="113"/>
        <v>807</v>
      </c>
      <c r="D527" s="24" t="s">
        <v>1559</v>
      </c>
      <c r="E527" s="106" t="s">
        <v>44</v>
      </c>
      <c r="F527" s="24" t="s">
        <v>45</v>
      </c>
      <c r="G527" s="122">
        <f>IF(VLOOKUP(Tabela2[[#This Row],[SKU]],[10]Volume!$A:$E,5,0)&lt;0,0,VLOOKUP(Tabela2[[#This Row],[SKU]],[10]Volume!$A:$E,5,0))</f>
        <v>0</v>
      </c>
      <c r="H527" s="24" t="s">
        <v>216</v>
      </c>
      <c r="I527" s="24" t="s">
        <v>217</v>
      </c>
      <c r="J527" s="24" t="s">
        <v>48</v>
      </c>
      <c r="K527" s="24" t="s">
        <v>145</v>
      </c>
      <c r="L527" s="24" t="s">
        <v>65</v>
      </c>
      <c r="M527" s="24" t="s">
        <v>51</v>
      </c>
      <c r="N527" s="24" t="s">
        <v>67</v>
      </c>
      <c r="O527" s="48">
        <v>40987</v>
      </c>
      <c r="P527" s="24" t="s">
        <v>53</v>
      </c>
      <c r="Q527" s="24"/>
      <c r="R527" s="26" t="s">
        <v>1</v>
      </c>
      <c r="S527" s="24" t="s">
        <v>1560</v>
      </c>
      <c r="T527" s="24" t="s">
        <v>54</v>
      </c>
      <c r="U527" s="24" t="s">
        <v>44</v>
      </c>
      <c r="V527" s="40" t="s">
        <v>44</v>
      </c>
      <c r="W527" s="24" t="s">
        <v>55</v>
      </c>
      <c r="X527" s="24">
        <v>2710199900</v>
      </c>
      <c r="Y527" s="14" t="s">
        <v>56</v>
      </c>
      <c r="Z527" s="24" t="str">
        <f t="shared" si="111"/>
        <v>901L3203</v>
      </c>
      <c r="AA527" s="24" t="str">
        <f t="shared" si="109"/>
        <v>002VH7</v>
      </c>
      <c r="AB527" s="24" t="str">
        <f t="shared" si="110"/>
        <v>A309</v>
      </c>
      <c r="AC527" s="24" t="s">
        <v>1561</v>
      </c>
      <c r="AD527" s="24" t="s">
        <v>1558</v>
      </c>
      <c r="AE527" s="24" t="s">
        <v>6946</v>
      </c>
      <c r="AF527" s="24" t="s">
        <v>216</v>
      </c>
      <c r="AG527" s="24" t="s">
        <v>436</v>
      </c>
      <c r="AH527" s="24" t="str">
        <f t="shared" si="112"/>
        <v>IMPORTADO</v>
      </c>
      <c r="AI527" s="24" t="s">
        <v>3016</v>
      </c>
      <c r="AJ527" s="24" t="s">
        <v>6725</v>
      </c>
      <c r="AK527" s="24" t="s">
        <v>3016</v>
      </c>
    </row>
    <row r="528" spans="2:37" s="14" customFormat="1" ht="13" hidden="1" x14ac:dyDescent="0.35">
      <c r="B528" s="24">
        <v>52616807</v>
      </c>
      <c r="C528" s="24" t="str">
        <f t="shared" si="113"/>
        <v>807</v>
      </c>
      <c r="D528" s="24" t="s">
        <v>1562</v>
      </c>
      <c r="E528" s="106" t="s">
        <v>44</v>
      </c>
      <c r="F528" s="24" t="s">
        <v>45</v>
      </c>
      <c r="G528" s="122">
        <f>IF(VLOOKUP(Tabela2[[#This Row],[SKU]],[10]Volume!$A:$E,5,0)&lt;0,0,VLOOKUP(Tabela2[[#This Row],[SKU]],[10]Volume!$A:$E,5,0))</f>
        <v>1760.5586956521738</v>
      </c>
      <c r="H528" s="24" t="s">
        <v>216</v>
      </c>
      <c r="I528" s="24" t="s">
        <v>217</v>
      </c>
      <c r="J528" s="24" t="s">
        <v>48</v>
      </c>
      <c r="K528" s="24" t="s">
        <v>145</v>
      </c>
      <c r="L528" s="24" t="s">
        <v>65</v>
      </c>
      <c r="M528" s="24" t="s">
        <v>51</v>
      </c>
      <c r="N528" s="24" t="s">
        <v>67</v>
      </c>
      <c r="O528" s="48">
        <v>40687</v>
      </c>
      <c r="P528" s="24" t="s">
        <v>53</v>
      </c>
      <c r="Q528" s="24"/>
      <c r="R528" s="26" t="s">
        <v>1</v>
      </c>
      <c r="S528" s="24"/>
      <c r="T528" s="24" t="s">
        <v>1563</v>
      </c>
      <c r="U528" s="24" t="s">
        <v>44</v>
      </c>
      <c r="V528" s="40" t="s">
        <v>44</v>
      </c>
      <c r="W528" s="24" t="s">
        <v>55</v>
      </c>
      <c r="X528" s="24">
        <v>2710199900</v>
      </c>
      <c r="Y528" s="14" t="s">
        <v>56</v>
      </c>
      <c r="Z528" s="24" t="str">
        <f t="shared" si="111"/>
        <v>901L3556</v>
      </c>
      <c r="AA528" s="24" t="str">
        <f t="shared" si="109"/>
        <v>002VTA</v>
      </c>
      <c r="AB528" s="24" t="str">
        <f t="shared" si="110"/>
        <v>A0H5</v>
      </c>
      <c r="AC528" s="24" t="s">
        <v>1564</v>
      </c>
      <c r="AD528" s="24" t="s">
        <v>1565</v>
      </c>
      <c r="AE528" s="24" t="s">
        <v>6591</v>
      </c>
      <c r="AF528" s="24" t="s">
        <v>216</v>
      </c>
      <c r="AG528" s="24" t="s">
        <v>451</v>
      </c>
      <c r="AH528" s="24" t="str">
        <f t="shared" si="112"/>
        <v>IMPORTADO</v>
      </c>
      <c r="AI528" s="24" t="s">
        <v>3016</v>
      </c>
      <c r="AJ528" s="24" t="s">
        <v>6591</v>
      </c>
      <c r="AK528" s="24" t="s">
        <v>3016</v>
      </c>
    </row>
    <row r="529" spans="2:37" s="14" customFormat="1" ht="13" hidden="1" x14ac:dyDescent="0.35">
      <c r="B529" s="24">
        <v>52601820</v>
      </c>
      <c r="C529" s="24" t="str">
        <f t="shared" si="113"/>
        <v>820</v>
      </c>
      <c r="D529" s="24" t="s">
        <v>1566</v>
      </c>
      <c r="E529" s="106" t="s">
        <v>44</v>
      </c>
      <c r="F529" s="24" t="s">
        <v>45</v>
      </c>
      <c r="G529" s="122">
        <f>IF(VLOOKUP(Tabela2[[#This Row],[SKU]],[10]Volume!$A:$E,5,0)&lt;0,0,VLOOKUP(Tabela2[[#This Row],[SKU]],[10]Volume!$A:$E,5,0))</f>
        <v>1630</v>
      </c>
      <c r="H529" s="24" t="s">
        <v>216</v>
      </c>
      <c r="I529" s="24" t="s">
        <v>1567</v>
      </c>
      <c r="J529" s="24" t="s">
        <v>1567</v>
      </c>
      <c r="K529" s="24" t="s">
        <v>145</v>
      </c>
      <c r="L529" s="24" t="s">
        <v>65</v>
      </c>
      <c r="M529" s="24" t="s">
        <v>51</v>
      </c>
      <c r="N529" s="24" t="s">
        <v>67</v>
      </c>
      <c r="O529" s="48">
        <v>45413</v>
      </c>
      <c r="P529" s="24" t="s">
        <v>53</v>
      </c>
      <c r="Q529" s="24"/>
      <c r="R529" s="26" t="s">
        <v>1</v>
      </c>
      <c r="S529" s="24"/>
      <c r="T529" s="24"/>
      <c r="U529" s="24" t="s">
        <v>44</v>
      </c>
      <c r="V529" s="40" t="s">
        <v>44</v>
      </c>
      <c r="W529" s="24" t="s">
        <v>55</v>
      </c>
      <c r="X529" s="24">
        <v>2710199900</v>
      </c>
      <c r="Y529" s="14" t="s">
        <v>56</v>
      </c>
      <c r="Z529" s="24" t="s">
        <v>1568</v>
      </c>
      <c r="AA529" s="24"/>
      <c r="AB529" s="24"/>
      <c r="AC529" s="24" t="s">
        <v>1568</v>
      </c>
      <c r="AD529" s="24" t="s">
        <v>1565</v>
      </c>
      <c r="AE529" s="24" t="s">
        <v>1569</v>
      </c>
      <c r="AF529" s="24" t="s">
        <v>216</v>
      </c>
      <c r="AG529" s="24" t="s">
        <v>451</v>
      </c>
      <c r="AH529" s="24" t="str">
        <f t="shared" si="112"/>
        <v>IMPORTADO</v>
      </c>
      <c r="AI529" s="24" t="s">
        <v>3016</v>
      </c>
      <c r="AJ529" s="24" t="s">
        <v>6726</v>
      </c>
      <c r="AK529" s="24" t="s">
        <v>3016</v>
      </c>
    </row>
    <row r="530" spans="2:37" s="14" customFormat="1" ht="13" hidden="1" x14ac:dyDescent="0.35">
      <c r="B530" s="24">
        <v>52601816</v>
      </c>
      <c r="C530" s="24" t="str">
        <f t="shared" si="113"/>
        <v>816</v>
      </c>
      <c r="D530" s="24" t="s">
        <v>1570</v>
      </c>
      <c r="E530" s="106" t="s">
        <v>44</v>
      </c>
      <c r="F530" s="24" t="s">
        <v>45</v>
      </c>
      <c r="G530" s="122">
        <f>IF(VLOOKUP(Tabela2[[#This Row],[SKU]],[10]Volume!$A:$E,5,0)&lt;0,0,VLOOKUP(Tabela2[[#This Row],[SKU]],[10]Volume!$A:$E,5,0))</f>
        <v>1778.1666666666667</v>
      </c>
      <c r="H530" s="24" t="s">
        <v>216</v>
      </c>
      <c r="I530" s="24" t="s">
        <v>446</v>
      </c>
      <c r="J530" s="24" t="s">
        <v>447</v>
      </c>
      <c r="K530" s="24" t="s">
        <v>145</v>
      </c>
      <c r="L530" s="24" t="s">
        <v>65</v>
      </c>
      <c r="M530" s="24" t="s">
        <v>51</v>
      </c>
      <c r="N530" s="24" t="s">
        <v>67</v>
      </c>
      <c r="O530" s="48">
        <v>41599</v>
      </c>
      <c r="P530" s="24" t="s">
        <v>92</v>
      </c>
      <c r="Q530" s="24"/>
      <c r="R530" s="26" t="s">
        <v>1</v>
      </c>
      <c r="S530" s="24"/>
      <c r="T530" s="24" t="s">
        <v>1571</v>
      </c>
      <c r="U530" s="24" t="s">
        <v>44</v>
      </c>
      <c r="V530" s="40" t="s">
        <v>44</v>
      </c>
      <c r="W530" s="24" t="s">
        <v>55</v>
      </c>
      <c r="X530" s="24">
        <v>3403190000</v>
      </c>
      <c r="Y530" s="14" t="s">
        <v>56</v>
      </c>
      <c r="Z530" s="24" t="str">
        <f t="shared" ref="Z530:Z535" si="114">LEFT(AC530,8)</f>
        <v>001B0909</v>
      </c>
      <c r="AA530" s="24" t="str">
        <f t="shared" ref="AA530:AA535" si="115">LEFT(RIGHT(AC530,10),6)</f>
        <v>002XEC</v>
      </c>
      <c r="AB530" s="24" t="str">
        <f t="shared" ref="AB530:AB535" si="116">RIGHT(AC530,4)</f>
        <v>A1P5</v>
      </c>
      <c r="AC530" s="24" t="s">
        <v>1572</v>
      </c>
      <c r="AD530" s="24" t="s">
        <v>1565</v>
      </c>
      <c r="AE530" s="24" t="s">
        <v>1569</v>
      </c>
      <c r="AF530" s="24" t="s">
        <v>216</v>
      </c>
      <c r="AG530" s="24" t="s">
        <v>451</v>
      </c>
      <c r="AH530" s="24" t="str">
        <f t="shared" si="112"/>
        <v>IMPORTADO</v>
      </c>
      <c r="AI530" s="24" t="s">
        <v>3016</v>
      </c>
      <c r="AJ530" s="24" t="s">
        <v>1569</v>
      </c>
      <c r="AK530" s="24" t="s">
        <v>3016</v>
      </c>
    </row>
    <row r="531" spans="2:37" s="14" customFormat="1" ht="13" hidden="1" x14ac:dyDescent="0.35">
      <c r="B531" s="24">
        <v>52601807</v>
      </c>
      <c r="C531" s="24" t="str">
        <f t="shared" si="113"/>
        <v>807</v>
      </c>
      <c r="D531" s="24" t="s">
        <v>1573</v>
      </c>
      <c r="E531" s="106" t="s">
        <v>44</v>
      </c>
      <c r="F531" s="24" t="s">
        <v>45</v>
      </c>
      <c r="G531" s="122">
        <f>IF(VLOOKUP(Tabela2[[#This Row],[SKU]],[10]Volume!$A:$E,5,0)&lt;0,0,VLOOKUP(Tabela2[[#This Row],[SKU]],[10]Volume!$A:$E,5,0))</f>
        <v>14260.525434782608</v>
      </c>
      <c r="H531" s="24" t="s">
        <v>216</v>
      </c>
      <c r="I531" s="24" t="s">
        <v>431</v>
      </c>
      <c r="J531" s="24" t="s">
        <v>48</v>
      </c>
      <c r="K531" s="24" t="s">
        <v>145</v>
      </c>
      <c r="L531" s="24" t="s">
        <v>65</v>
      </c>
      <c r="M531" s="24" t="s">
        <v>51</v>
      </c>
      <c r="N531" s="24" t="s">
        <v>67</v>
      </c>
      <c r="O531" s="48">
        <v>41096</v>
      </c>
      <c r="P531" s="24" t="s">
        <v>92</v>
      </c>
      <c r="Q531" s="24"/>
      <c r="R531" s="26" t="s">
        <v>1</v>
      </c>
      <c r="S531" s="24" t="s">
        <v>1574</v>
      </c>
      <c r="T531" s="24" t="s">
        <v>54</v>
      </c>
      <c r="U531" s="24" t="s">
        <v>44</v>
      </c>
      <c r="V531" s="40" t="s">
        <v>44</v>
      </c>
      <c r="W531" s="24" t="s">
        <v>55</v>
      </c>
      <c r="X531" s="24">
        <v>3403190000</v>
      </c>
      <c r="Y531" s="14" t="s">
        <v>56</v>
      </c>
      <c r="Z531" s="24" t="str">
        <f t="shared" si="114"/>
        <v>001B0909</v>
      </c>
      <c r="AA531" s="24" t="str">
        <f t="shared" si="115"/>
        <v>002VT9</v>
      </c>
      <c r="AB531" s="24" t="str">
        <f t="shared" si="116"/>
        <v>A0H5</v>
      </c>
      <c r="AC531" s="24" t="s">
        <v>1575</v>
      </c>
      <c r="AD531" s="24" t="s">
        <v>1565</v>
      </c>
      <c r="AE531" s="24" t="s">
        <v>1569</v>
      </c>
      <c r="AF531" s="24" t="s">
        <v>216</v>
      </c>
      <c r="AG531" s="24" t="s">
        <v>451</v>
      </c>
      <c r="AH531" s="24" t="str">
        <f t="shared" si="112"/>
        <v>IMPORTADO</v>
      </c>
      <c r="AI531" s="24" t="s">
        <v>3016</v>
      </c>
      <c r="AJ531" s="24" t="s">
        <v>1569</v>
      </c>
      <c r="AK531" s="24" t="s">
        <v>3016</v>
      </c>
    </row>
    <row r="532" spans="2:37" s="14" customFormat="1" ht="12.75" hidden="1" customHeight="1" x14ac:dyDescent="0.35">
      <c r="B532" s="24">
        <v>44242809</v>
      </c>
      <c r="C532" s="24" t="str">
        <f t="shared" si="113"/>
        <v>809</v>
      </c>
      <c r="D532" s="24" t="s">
        <v>1587</v>
      </c>
      <c r="E532" s="106">
        <v>44242801</v>
      </c>
      <c r="F532" s="24" t="s">
        <v>1577</v>
      </c>
      <c r="G532" s="122">
        <f>IF(VLOOKUP(Tabela2[[#This Row],[SKU]],[10]Volume!$A:$E,5,0)&lt;0,0,VLOOKUP(Tabela2[[#This Row],[SKU]],[10]Volume!$A:$E,5,0))</f>
        <v>12329.390909090909</v>
      </c>
      <c r="H532" s="24" t="s">
        <v>46</v>
      </c>
      <c r="I532" s="24" t="s">
        <v>47</v>
      </c>
      <c r="J532" s="24" t="s">
        <v>48</v>
      </c>
      <c r="K532" s="24" t="s">
        <v>119</v>
      </c>
      <c r="L532" s="24" t="s">
        <v>65</v>
      </c>
      <c r="M532" s="24" t="s">
        <v>66</v>
      </c>
      <c r="N532" s="24" t="s">
        <v>67</v>
      </c>
      <c r="O532" s="48">
        <v>42856</v>
      </c>
      <c r="P532" s="24" t="s">
        <v>53</v>
      </c>
      <c r="Q532" s="24"/>
      <c r="R532" s="28" t="s">
        <v>6</v>
      </c>
      <c r="S532" s="24" t="s">
        <v>1588</v>
      </c>
      <c r="T532" s="24" t="s">
        <v>54</v>
      </c>
      <c r="U532" s="24" t="s">
        <v>44</v>
      </c>
      <c r="V532" s="40" t="s">
        <v>44</v>
      </c>
      <c r="W532" s="24" t="s">
        <v>55</v>
      </c>
      <c r="X532" s="24">
        <v>2710193200</v>
      </c>
      <c r="Y532" s="14" t="s">
        <v>83</v>
      </c>
      <c r="Z532" s="24" t="str">
        <f t="shared" si="114"/>
        <v>001F7726</v>
      </c>
      <c r="AA532" s="24" t="str">
        <f t="shared" si="115"/>
        <v>002VSH</v>
      </c>
      <c r="AB532" s="24" t="str">
        <f t="shared" si="116"/>
        <v>A1PU</v>
      </c>
      <c r="AC532" s="24" t="s">
        <v>1589</v>
      </c>
      <c r="AD532" s="24" t="s">
        <v>1581</v>
      </c>
      <c r="AE532" s="24" t="s">
        <v>1582</v>
      </c>
      <c r="AF532" s="24" t="s">
        <v>175</v>
      </c>
      <c r="AG532" s="24" t="s">
        <v>78</v>
      </c>
      <c r="AH532" s="24" t="str">
        <f t="shared" si="112"/>
        <v>RIMULA R2 40 GRANEL EXPO</v>
      </c>
      <c r="AI532" s="24" t="s">
        <v>6756</v>
      </c>
      <c r="AJ532" s="24" t="s">
        <v>6731</v>
      </c>
      <c r="AK532" s="24" t="s">
        <v>3016</v>
      </c>
    </row>
    <row r="533" spans="2:37" s="14" customFormat="1" ht="12.75" hidden="1" customHeight="1" x14ac:dyDescent="0.35">
      <c r="B533" s="24">
        <v>44245855</v>
      </c>
      <c r="C533" s="24" t="str">
        <f t="shared" si="113"/>
        <v>855</v>
      </c>
      <c r="D533" s="24" t="s">
        <v>1590</v>
      </c>
      <c r="E533" s="106">
        <v>40121801</v>
      </c>
      <c r="F533" s="24" t="s">
        <v>1591</v>
      </c>
      <c r="G533" s="122">
        <f>IF(VLOOKUP(Tabela2[[#This Row],[SKU]],[10]Volume!$A:$E,5,0)&lt;0,0,VLOOKUP(Tabela2[[#This Row],[SKU]],[10]Volume!$A:$E,5,0))</f>
        <v>0</v>
      </c>
      <c r="H533" s="24" t="s">
        <v>46</v>
      </c>
      <c r="I533" s="24" t="s">
        <v>163</v>
      </c>
      <c r="J533" s="24" t="s">
        <v>164</v>
      </c>
      <c r="K533" s="24" t="s">
        <v>119</v>
      </c>
      <c r="L533" s="24" t="s">
        <v>65</v>
      </c>
      <c r="M533" s="24" t="s">
        <v>66</v>
      </c>
      <c r="N533" s="24" t="s">
        <v>67</v>
      </c>
      <c r="O533" s="48">
        <v>43709</v>
      </c>
      <c r="P533" s="24" t="s">
        <v>53</v>
      </c>
      <c r="Q533" s="24"/>
      <c r="R533" s="26" t="s">
        <v>1</v>
      </c>
      <c r="S533" s="24" t="s">
        <v>1592</v>
      </c>
      <c r="T533" s="24" t="s">
        <v>54</v>
      </c>
      <c r="U533" s="24" t="s">
        <v>44</v>
      </c>
      <c r="V533" s="40" t="s">
        <v>44</v>
      </c>
      <c r="W533" s="24" t="s">
        <v>55</v>
      </c>
      <c r="X533" s="24">
        <v>2710193200</v>
      </c>
      <c r="Y533" s="14" t="s">
        <v>70</v>
      </c>
      <c r="Z533" s="24" t="str">
        <f t="shared" si="114"/>
        <v>001F7727</v>
      </c>
      <c r="AA533" s="24" t="str">
        <f t="shared" si="115"/>
        <v>002VWL</v>
      </c>
      <c r="AB533" s="24" t="str">
        <f t="shared" si="116"/>
        <v>A1PU</v>
      </c>
      <c r="AC533" s="24" t="s">
        <v>1593</v>
      </c>
      <c r="AD533" s="24" t="s">
        <v>1581</v>
      </c>
      <c r="AE533" s="24" t="s">
        <v>1582</v>
      </c>
      <c r="AF533" s="24" t="s">
        <v>175</v>
      </c>
      <c r="AG533" s="24" t="s">
        <v>78</v>
      </c>
      <c r="AH533" s="24" t="str">
        <f t="shared" si="112"/>
        <v>VOLVO CX MANUAL VEIC SAE 50 GRANEL</v>
      </c>
      <c r="AI533" s="24" t="s">
        <v>6756</v>
      </c>
      <c r="AJ533" s="24" t="s">
        <v>6732</v>
      </c>
      <c r="AK533" s="24" t="s">
        <v>3016</v>
      </c>
    </row>
    <row r="534" spans="2:37" s="14" customFormat="1" ht="12.75" hidden="1" customHeight="1" x14ac:dyDescent="0.35">
      <c r="B534" s="24">
        <v>44245809</v>
      </c>
      <c r="C534" s="24" t="str">
        <f t="shared" si="113"/>
        <v>809</v>
      </c>
      <c r="D534" s="24" t="s">
        <v>1594</v>
      </c>
      <c r="E534" s="106">
        <v>40121801</v>
      </c>
      <c r="F534" s="24" t="s">
        <v>1591</v>
      </c>
      <c r="G534" s="122">
        <f>IF(VLOOKUP(Tabela2[[#This Row],[SKU]],[10]Volume!$A:$E,5,0)&lt;0,0,VLOOKUP(Tabela2[[#This Row],[SKU]],[10]Volume!$A:$E,5,0))</f>
        <v>0</v>
      </c>
      <c r="H534" s="24" t="s">
        <v>46</v>
      </c>
      <c r="I534" s="24" t="s">
        <v>47</v>
      </c>
      <c r="J534" s="24" t="s">
        <v>48</v>
      </c>
      <c r="K534" s="24" t="s">
        <v>119</v>
      </c>
      <c r="L534" s="24" t="s">
        <v>65</v>
      </c>
      <c r="M534" s="24" t="s">
        <v>66</v>
      </c>
      <c r="N534" s="24" t="s">
        <v>67</v>
      </c>
      <c r="O534" s="48">
        <v>43709</v>
      </c>
      <c r="P534" s="24" t="s">
        <v>53</v>
      </c>
      <c r="Q534" s="24"/>
      <c r="R534" s="26" t="s">
        <v>1</v>
      </c>
      <c r="S534" s="24" t="s">
        <v>1595</v>
      </c>
      <c r="T534" s="24" t="s">
        <v>54</v>
      </c>
      <c r="U534" s="24" t="s">
        <v>44</v>
      </c>
      <c r="V534" s="40" t="s">
        <v>44</v>
      </c>
      <c r="W534" s="24" t="s">
        <v>55</v>
      </c>
      <c r="X534" s="24">
        <v>2710193200</v>
      </c>
      <c r="Y534" s="14" t="s">
        <v>83</v>
      </c>
      <c r="Z534" s="24" t="str">
        <f t="shared" si="114"/>
        <v>001F7727</v>
      </c>
      <c r="AA534" s="24" t="str">
        <f t="shared" si="115"/>
        <v>002VSH</v>
      </c>
      <c r="AB534" s="24" t="str">
        <f t="shared" si="116"/>
        <v>A1PU</v>
      </c>
      <c r="AC534" s="24" t="s">
        <v>1596</v>
      </c>
      <c r="AD534" s="24" t="s">
        <v>1581</v>
      </c>
      <c r="AE534" s="24" t="s">
        <v>1582</v>
      </c>
      <c r="AF534" s="24" t="s">
        <v>175</v>
      </c>
      <c r="AG534" s="24" t="s">
        <v>78</v>
      </c>
      <c r="AH534" s="24" t="str">
        <f t="shared" si="112"/>
        <v>VOLVO CX MANUAL VEIC SAE 50 GRANEL</v>
      </c>
      <c r="AI534" s="24" t="s">
        <v>6756</v>
      </c>
      <c r="AJ534" s="24" t="s">
        <v>6732</v>
      </c>
      <c r="AK534" s="24" t="s">
        <v>3016</v>
      </c>
    </row>
    <row r="535" spans="2:37" s="14" customFormat="1" ht="13" hidden="1" x14ac:dyDescent="0.35">
      <c r="B535" s="24">
        <v>44422905</v>
      </c>
      <c r="C535" s="24" t="str">
        <f t="shared" si="113"/>
        <v>905</v>
      </c>
      <c r="D535" s="24" t="s">
        <v>1597</v>
      </c>
      <c r="E535" s="106">
        <v>44427801</v>
      </c>
      <c r="F535" s="24" t="s">
        <v>1598</v>
      </c>
      <c r="G535" s="122">
        <f>IF(VLOOKUP(Tabela2[[#This Row],[SKU]],[10]Volume!$A:$E,5,0)&lt;0,0,VLOOKUP(Tabela2[[#This Row],[SKU]],[10]Volume!$A:$E,5,0))</f>
        <v>9339.8385650224209</v>
      </c>
      <c r="H535" s="24" t="s">
        <v>46</v>
      </c>
      <c r="I535" s="24" t="s">
        <v>62</v>
      </c>
      <c r="J535" s="24" t="s">
        <v>63</v>
      </c>
      <c r="K535" s="24" t="s">
        <v>1599</v>
      </c>
      <c r="L535" s="24" t="s">
        <v>65</v>
      </c>
      <c r="M535" s="24" t="s">
        <v>66</v>
      </c>
      <c r="N535" s="24" t="s">
        <v>67</v>
      </c>
      <c r="O535" s="48">
        <v>42929</v>
      </c>
      <c r="P535" s="24" t="s">
        <v>53</v>
      </c>
      <c r="Q535" s="24"/>
      <c r="R535" s="26" t="s">
        <v>1</v>
      </c>
      <c r="S535" s="24" t="s">
        <v>1600</v>
      </c>
      <c r="T535" s="24" t="s">
        <v>1601</v>
      </c>
      <c r="U535" s="24" t="s">
        <v>44</v>
      </c>
      <c r="V535" s="40" t="s">
        <v>44</v>
      </c>
      <c r="W535" s="24" t="s">
        <v>55</v>
      </c>
      <c r="X535" s="24">
        <v>2710193200</v>
      </c>
      <c r="Y535" s="14" t="s">
        <v>70</v>
      </c>
      <c r="Z535" s="24" t="str">
        <f t="shared" si="114"/>
        <v>001G4600</v>
      </c>
      <c r="AA535" s="24" t="str">
        <f t="shared" si="115"/>
        <v>002W20</v>
      </c>
      <c r="AB535" s="24" t="str">
        <f t="shared" si="116"/>
        <v>A1SN</v>
      </c>
      <c r="AC535" s="24" t="s">
        <v>1602</v>
      </c>
      <c r="AD535" s="24" t="s">
        <v>1581</v>
      </c>
      <c r="AE535" s="24" t="s">
        <v>6736</v>
      </c>
      <c r="AF535" s="24" t="s">
        <v>175</v>
      </c>
      <c r="AG535" s="24" t="s">
        <v>78</v>
      </c>
      <c r="AH535" s="24" t="str">
        <f t="shared" si="112"/>
        <v>RIMULA R3 EXTRA 15W40 CI-4 SB GRANEL</v>
      </c>
      <c r="AI535" s="24" t="s">
        <v>6756</v>
      </c>
      <c r="AJ535" s="24" t="s">
        <v>6592</v>
      </c>
      <c r="AK535" s="24" t="s">
        <v>6811</v>
      </c>
    </row>
    <row r="536" spans="2:37" s="14" customFormat="1" ht="13" hidden="1" x14ac:dyDescent="0.35">
      <c r="B536" s="24">
        <v>44422829</v>
      </c>
      <c r="C536" s="24" t="str">
        <f t="shared" si="113"/>
        <v>829</v>
      </c>
      <c r="D536" s="24" t="s">
        <v>6938</v>
      </c>
      <c r="E536" s="106">
        <v>44427801</v>
      </c>
      <c r="F536" s="24" t="s">
        <v>1598</v>
      </c>
      <c r="G536" s="122">
        <f>IF(VLOOKUP(Tabela2[[#This Row],[SKU]],[10]Volume!$A:$E,5,0)&lt;0,0,VLOOKUP(Tabela2[[#This Row],[SKU]],[10]Volume!$A:$E,5,0))</f>
        <v>0</v>
      </c>
      <c r="H536" s="24" t="s">
        <v>46</v>
      </c>
      <c r="I536" s="24" t="s">
        <v>6939</v>
      </c>
      <c r="J536" s="24" t="s">
        <v>3046</v>
      </c>
      <c r="K536" s="24" t="s">
        <v>1599</v>
      </c>
      <c r="L536" s="24" t="s">
        <v>65</v>
      </c>
      <c r="M536" s="24" t="s">
        <v>66</v>
      </c>
      <c r="N536" s="24" t="s">
        <v>67</v>
      </c>
      <c r="O536" s="48"/>
      <c r="P536" s="24" t="s">
        <v>53</v>
      </c>
      <c r="Q536" s="25"/>
      <c r="R536" s="108" t="s">
        <v>3</v>
      </c>
      <c r="S536" s="24"/>
      <c r="T536" s="24" t="s">
        <v>1601</v>
      </c>
      <c r="U536" s="24">
        <v>44422905</v>
      </c>
      <c r="V536" s="24" t="s">
        <v>1597</v>
      </c>
      <c r="W536" s="24" t="s">
        <v>329</v>
      </c>
      <c r="X536" s="24">
        <v>2710193200</v>
      </c>
      <c r="Y536" s="14" t="s">
        <v>70</v>
      </c>
      <c r="Z536" s="24" t="s">
        <v>5739</v>
      </c>
      <c r="AA536" s="24" t="s">
        <v>2703</v>
      </c>
      <c r="AB536" s="24" t="s">
        <v>73</v>
      </c>
      <c r="AC536" s="24" t="s">
        <v>1602</v>
      </c>
      <c r="AD536" s="24" t="s">
        <v>1581</v>
      </c>
      <c r="AE536" s="24" t="s">
        <v>6736</v>
      </c>
      <c r="AF536" s="24" t="s">
        <v>175</v>
      </c>
      <c r="AG536" s="24" t="s">
        <v>78</v>
      </c>
      <c r="AH536" s="24" t="s">
        <v>6756</v>
      </c>
      <c r="AI536" s="24" t="s">
        <v>6756</v>
      </c>
      <c r="AJ536" s="24" t="s">
        <v>6592</v>
      </c>
      <c r="AK536" s="24" t="s">
        <v>6811</v>
      </c>
    </row>
    <row r="537" spans="2:37" s="14" customFormat="1" ht="13" hidden="1" x14ac:dyDescent="0.35">
      <c r="B537" s="24">
        <v>44422855</v>
      </c>
      <c r="C537" s="24" t="str">
        <f t="shared" si="113"/>
        <v>855</v>
      </c>
      <c r="D537" s="24" t="s">
        <v>1603</v>
      </c>
      <c r="E537" s="106">
        <v>44427801</v>
      </c>
      <c r="F537" s="24" t="s">
        <v>1598</v>
      </c>
      <c r="G537" s="122">
        <f>IF(VLOOKUP(Tabela2[[#This Row],[SKU]],[10]Volume!$A:$E,5,0)&lt;0,0,VLOOKUP(Tabela2[[#This Row],[SKU]],[10]Volume!$A:$E,5,0))</f>
        <v>0</v>
      </c>
      <c r="H537" s="24" t="s">
        <v>46</v>
      </c>
      <c r="I537" s="24" t="s">
        <v>163</v>
      </c>
      <c r="J537" s="24" t="s">
        <v>164</v>
      </c>
      <c r="K537" s="24" t="s">
        <v>1599</v>
      </c>
      <c r="L537" s="24" t="s">
        <v>65</v>
      </c>
      <c r="M537" s="24" t="s">
        <v>66</v>
      </c>
      <c r="N537" s="24" t="s">
        <v>67</v>
      </c>
      <c r="O537" s="48">
        <v>42929</v>
      </c>
      <c r="P537" s="24" t="s">
        <v>53</v>
      </c>
      <c r="Q537" s="24"/>
      <c r="R537" s="26" t="s">
        <v>1</v>
      </c>
      <c r="S537" s="24"/>
      <c r="T537" s="24" t="s">
        <v>1604</v>
      </c>
      <c r="U537" s="24" t="s">
        <v>44</v>
      </c>
      <c r="V537" s="40" t="s">
        <v>44</v>
      </c>
      <c r="W537" s="24" t="s">
        <v>55</v>
      </c>
      <c r="X537" s="24">
        <v>2710193200</v>
      </c>
      <c r="Y537" s="14" t="s">
        <v>70</v>
      </c>
      <c r="Z537" s="24" t="str">
        <f t="shared" ref="Z537:Z554" si="117">LEFT(AC537,8)</f>
        <v>001G4600</v>
      </c>
      <c r="AA537" s="24" t="str">
        <f t="shared" ref="AA537:AA554" si="118">LEFT(RIGHT(AC537,10),6)</f>
        <v>002VWL</v>
      </c>
      <c r="AB537" s="24" t="str">
        <f t="shared" ref="AB537:AB554" si="119">RIGHT(AC537,4)</f>
        <v>A309</v>
      </c>
      <c r="AC537" s="24" t="s">
        <v>1605</v>
      </c>
      <c r="AD537" s="24" t="s">
        <v>1581</v>
      </c>
      <c r="AE537" s="24" t="s">
        <v>6736</v>
      </c>
      <c r="AF537" s="24" t="s">
        <v>175</v>
      </c>
      <c r="AG537" s="24" t="s">
        <v>78</v>
      </c>
      <c r="AH537" s="24" t="str">
        <f t="shared" ref="AH537:AH542" si="120">F537</f>
        <v>RIMULA R3 EXTRA 15W40 CI-4 SB GRANEL</v>
      </c>
      <c r="AI537" s="24" t="s">
        <v>6756</v>
      </c>
      <c r="AJ537" s="24" t="s">
        <v>6592</v>
      </c>
      <c r="AK537" s="24" t="s">
        <v>6811</v>
      </c>
    </row>
    <row r="538" spans="2:37" s="14" customFormat="1" ht="13" hidden="1" x14ac:dyDescent="0.35">
      <c r="B538" s="24">
        <v>44422801</v>
      </c>
      <c r="C538" s="24" t="str">
        <f t="shared" si="113"/>
        <v>801</v>
      </c>
      <c r="D538" s="24" t="s">
        <v>998</v>
      </c>
      <c r="E538" s="106">
        <v>44427801</v>
      </c>
      <c r="F538" s="24" t="s">
        <v>1598</v>
      </c>
      <c r="G538" s="122">
        <f>IF(VLOOKUP(Tabela2[[#This Row],[SKU]],[10]Volume!$A:$E,5,0)&lt;0,0,VLOOKUP(Tabela2[[#This Row],[SKU]],[10]Volume!$A:$E,5,0))</f>
        <v>31860.008625000002</v>
      </c>
      <c r="H538" s="24" t="s">
        <v>46</v>
      </c>
      <c r="I538" s="24" t="s">
        <v>79</v>
      </c>
      <c r="J538" s="24" t="s">
        <v>79</v>
      </c>
      <c r="K538" s="24" t="s">
        <v>1599</v>
      </c>
      <c r="L538" s="24" t="s">
        <v>65</v>
      </c>
      <c r="M538" s="24" t="s">
        <v>66</v>
      </c>
      <c r="N538" s="24" t="s">
        <v>67</v>
      </c>
      <c r="O538" s="48">
        <v>42928</v>
      </c>
      <c r="P538" s="24" t="s">
        <v>53</v>
      </c>
      <c r="Q538" s="24"/>
      <c r="R538" s="26" t="s">
        <v>1</v>
      </c>
      <c r="S538" s="24" t="s">
        <v>44</v>
      </c>
      <c r="T538" s="24" t="s">
        <v>54</v>
      </c>
      <c r="U538" s="24" t="s">
        <v>44</v>
      </c>
      <c r="V538" s="40" t="s">
        <v>44</v>
      </c>
      <c r="W538" s="24" t="s">
        <v>55</v>
      </c>
      <c r="X538" s="24">
        <v>2710193200</v>
      </c>
      <c r="Y538" s="14" t="s">
        <v>44</v>
      </c>
      <c r="Z538" s="24" t="str">
        <f t="shared" si="117"/>
        <v>001E8891</v>
      </c>
      <c r="AA538" s="24" t="str">
        <f t="shared" si="118"/>
        <v>001176</v>
      </c>
      <c r="AB538" s="24" t="str">
        <f t="shared" si="119"/>
        <v>A03Q</v>
      </c>
      <c r="AC538" s="24" t="s">
        <v>6371</v>
      </c>
      <c r="AD538" s="24" t="s">
        <v>1581</v>
      </c>
      <c r="AE538" s="24" t="s">
        <v>6736</v>
      </c>
      <c r="AF538" s="24" t="s">
        <v>175</v>
      </c>
      <c r="AG538" s="24" t="s">
        <v>78</v>
      </c>
      <c r="AH538" s="24" t="str">
        <f t="shared" si="120"/>
        <v>RIMULA R3 EXTRA 15W40 CI-4 SB GRANEL</v>
      </c>
      <c r="AI538" s="24" t="s">
        <v>6756</v>
      </c>
      <c r="AJ538" s="24" t="s">
        <v>6592</v>
      </c>
      <c r="AK538" s="24" t="s">
        <v>6811</v>
      </c>
    </row>
    <row r="539" spans="2:37" s="14" customFormat="1" ht="13" hidden="1" x14ac:dyDescent="0.35">
      <c r="B539" s="24">
        <v>44427801</v>
      </c>
      <c r="C539" s="24" t="str">
        <f t="shared" si="113"/>
        <v>801</v>
      </c>
      <c r="D539" s="24" t="s">
        <v>1598</v>
      </c>
      <c r="E539" s="106">
        <v>44427801</v>
      </c>
      <c r="F539" s="24" t="s">
        <v>1598</v>
      </c>
      <c r="G539" s="122">
        <f>IF(VLOOKUP(Tabela2[[#This Row],[SKU]],[10]Volume!$A:$E,5,0)&lt;0,0,VLOOKUP(Tabela2[[#This Row],[SKU]],[10]Volume!$A:$E,5,0))</f>
        <v>0</v>
      </c>
      <c r="H539" s="24" t="s">
        <v>46</v>
      </c>
      <c r="I539" s="24" t="s">
        <v>79</v>
      </c>
      <c r="J539" s="24" t="s">
        <v>79</v>
      </c>
      <c r="K539" s="24" t="s">
        <v>1599</v>
      </c>
      <c r="L539" s="24" t="s">
        <v>65</v>
      </c>
      <c r="M539" s="24" t="s">
        <v>66</v>
      </c>
      <c r="N539" s="24" t="s">
        <v>67</v>
      </c>
      <c r="O539" s="48">
        <v>44682</v>
      </c>
      <c r="P539" s="24" t="s">
        <v>53</v>
      </c>
      <c r="Q539" s="24"/>
      <c r="R539" s="26" t="s">
        <v>1</v>
      </c>
      <c r="S539" s="24" t="s">
        <v>44</v>
      </c>
      <c r="T539" s="24" t="s">
        <v>54</v>
      </c>
      <c r="U539" s="24" t="s">
        <v>44</v>
      </c>
      <c r="V539" s="40" t="s">
        <v>44</v>
      </c>
      <c r="W539" s="24" t="s">
        <v>55</v>
      </c>
      <c r="X539" s="24">
        <v>2710193200</v>
      </c>
      <c r="Y539" s="14" t="s">
        <v>44</v>
      </c>
      <c r="Z539" s="24" t="str">
        <f t="shared" si="117"/>
        <v>001G4600</v>
      </c>
      <c r="AA539" s="24" t="str">
        <f t="shared" si="118"/>
        <v>001176</v>
      </c>
      <c r="AB539" s="24" t="str">
        <f t="shared" si="119"/>
        <v>A03Q</v>
      </c>
      <c r="AC539" s="24" t="s">
        <v>1606</v>
      </c>
      <c r="AD539" s="24" t="s">
        <v>1581</v>
      </c>
      <c r="AE539" s="24" t="s">
        <v>6736</v>
      </c>
      <c r="AF539" s="24" t="s">
        <v>175</v>
      </c>
      <c r="AG539" s="24" t="s">
        <v>78</v>
      </c>
      <c r="AH539" s="24" t="str">
        <f t="shared" si="120"/>
        <v>RIMULA R3 EXTRA 15W40 CI-4 SB GRANEL</v>
      </c>
      <c r="AI539" s="24" t="s">
        <v>6756</v>
      </c>
      <c r="AJ539" s="24" t="s">
        <v>6592</v>
      </c>
      <c r="AK539" s="24" t="s">
        <v>6811</v>
      </c>
    </row>
    <row r="540" spans="2:37" s="14" customFormat="1" ht="13" hidden="1" x14ac:dyDescent="0.35">
      <c r="B540" s="24">
        <v>44422809</v>
      </c>
      <c r="C540" s="24" t="str">
        <f t="shared" si="113"/>
        <v>809</v>
      </c>
      <c r="D540" s="24" t="s">
        <v>1607</v>
      </c>
      <c r="E540" s="106">
        <v>44427801</v>
      </c>
      <c r="F540" s="24" t="s">
        <v>1598</v>
      </c>
      <c r="G540" s="122">
        <f>IF(VLOOKUP(Tabela2[[#This Row],[SKU]],[10]Volume!$A:$E,5,0)&lt;0,0,VLOOKUP(Tabela2[[#This Row],[SKU]],[10]Volume!$A:$E,5,0))</f>
        <v>1462.8090909090909</v>
      </c>
      <c r="H540" s="24" t="s">
        <v>46</v>
      </c>
      <c r="I540" s="24" t="s">
        <v>47</v>
      </c>
      <c r="J540" s="24" t="s">
        <v>48</v>
      </c>
      <c r="K540" s="24" t="s">
        <v>1599</v>
      </c>
      <c r="L540" s="24" t="s">
        <v>65</v>
      </c>
      <c r="M540" s="24" t="s">
        <v>66</v>
      </c>
      <c r="N540" s="24" t="s">
        <v>67</v>
      </c>
      <c r="O540" s="48">
        <v>42944</v>
      </c>
      <c r="P540" s="24" t="s">
        <v>53</v>
      </c>
      <c r="Q540" s="24"/>
      <c r="R540" s="26" t="s">
        <v>1</v>
      </c>
      <c r="S540" s="24"/>
      <c r="T540" s="24" t="s">
        <v>1608</v>
      </c>
      <c r="U540" s="24" t="s">
        <v>44</v>
      </c>
      <c r="V540" s="40" t="s">
        <v>44</v>
      </c>
      <c r="W540" s="24" t="s">
        <v>55</v>
      </c>
      <c r="X540" s="24">
        <v>2710193200</v>
      </c>
      <c r="Y540" s="14" t="s">
        <v>83</v>
      </c>
      <c r="Z540" s="24" t="str">
        <f t="shared" si="117"/>
        <v>001G4600</v>
      </c>
      <c r="AA540" s="24" t="str">
        <f t="shared" si="118"/>
        <v>002VSH</v>
      </c>
      <c r="AB540" s="24" t="str">
        <f t="shared" si="119"/>
        <v>A309</v>
      </c>
      <c r="AC540" s="24" t="s">
        <v>1609</v>
      </c>
      <c r="AD540" s="24" t="s">
        <v>1581</v>
      </c>
      <c r="AE540" s="24" t="s">
        <v>6736</v>
      </c>
      <c r="AF540" s="24" t="s">
        <v>175</v>
      </c>
      <c r="AG540" s="24" t="s">
        <v>78</v>
      </c>
      <c r="AH540" s="24" t="str">
        <f t="shared" si="120"/>
        <v>RIMULA R3 EXTRA 15W40 CI-4 SB GRANEL</v>
      </c>
      <c r="AI540" s="24" t="s">
        <v>6756</v>
      </c>
      <c r="AJ540" s="24" t="s">
        <v>6592</v>
      </c>
      <c r="AK540" s="24" t="s">
        <v>6811</v>
      </c>
    </row>
    <row r="541" spans="2:37" s="14" customFormat="1" ht="13" hidden="1" x14ac:dyDescent="0.35">
      <c r="B541" s="24">
        <v>44422967</v>
      </c>
      <c r="C541" s="24" t="str">
        <f t="shared" si="113"/>
        <v>967</v>
      </c>
      <c r="D541" s="24" t="s">
        <v>1610</v>
      </c>
      <c r="E541" s="106">
        <v>44427801</v>
      </c>
      <c r="F541" s="24" t="s">
        <v>1598</v>
      </c>
      <c r="G541" s="122">
        <f>IF(VLOOKUP(Tabela2[[#This Row],[SKU]],[10]Volume!$A:$E,5,0)&lt;0,0,VLOOKUP(Tabela2[[#This Row],[SKU]],[10]Volume!$A:$E,5,0))</f>
        <v>0</v>
      </c>
      <c r="H541" s="24" t="s">
        <v>46</v>
      </c>
      <c r="I541" s="24" t="s">
        <v>151</v>
      </c>
      <c r="J541" s="24" t="s">
        <v>86</v>
      </c>
      <c r="K541" s="24" t="s">
        <v>1599</v>
      </c>
      <c r="L541" s="24" t="s">
        <v>65</v>
      </c>
      <c r="M541" s="24" t="s">
        <v>66</v>
      </c>
      <c r="N541" s="24" t="s">
        <v>67</v>
      </c>
      <c r="O541" s="48">
        <v>43158</v>
      </c>
      <c r="P541" s="24" t="s">
        <v>53</v>
      </c>
      <c r="Q541" s="24"/>
      <c r="R541" s="26" t="s">
        <v>1</v>
      </c>
      <c r="S541" s="24"/>
      <c r="T541" s="24" t="s">
        <v>1611</v>
      </c>
      <c r="U541" s="24" t="s">
        <v>44</v>
      </c>
      <c r="V541" s="40" t="s">
        <v>44</v>
      </c>
      <c r="W541" s="24" t="s">
        <v>55</v>
      </c>
      <c r="X541" s="24">
        <v>2710193200</v>
      </c>
      <c r="Y541" s="14" t="s">
        <v>83</v>
      </c>
      <c r="Z541" s="24" t="str">
        <f t="shared" si="117"/>
        <v>001G4600</v>
      </c>
      <c r="AA541" s="24" t="str">
        <f t="shared" si="118"/>
        <v>002VJW</v>
      </c>
      <c r="AB541" s="24" t="str">
        <f t="shared" si="119"/>
        <v>A309</v>
      </c>
      <c r="AC541" s="24" t="s">
        <v>1612</v>
      </c>
      <c r="AD541" s="24" t="s">
        <v>1581</v>
      </c>
      <c r="AE541" s="24" t="s">
        <v>6736</v>
      </c>
      <c r="AF541" s="24" t="s">
        <v>175</v>
      </c>
      <c r="AG541" s="24" t="s">
        <v>78</v>
      </c>
      <c r="AH541" s="24" t="str">
        <f t="shared" si="120"/>
        <v>RIMULA R3 EXTRA 15W40 CI-4 SB GRANEL</v>
      </c>
      <c r="AI541" s="24" t="s">
        <v>6756</v>
      </c>
      <c r="AJ541" s="24" t="s">
        <v>6592</v>
      </c>
      <c r="AK541" s="24" t="s">
        <v>6811</v>
      </c>
    </row>
    <row r="542" spans="2:37" s="14" customFormat="1" ht="13" hidden="1" x14ac:dyDescent="0.35">
      <c r="B542" s="24">
        <v>44421905</v>
      </c>
      <c r="C542" s="24" t="str">
        <f t="shared" si="113"/>
        <v>905</v>
      </c>
      <c r="D542" s="24" t="s">
        <v>1617</v>
      </c>
      <c r="E542" s="106">
        <v>44421801</v>
      </c>
      <c r="F542" s="24" t="s">
        <v>1614</v>
      </c>
      <c r="G542" s="122">
        <f>IF(VLOOKUP(Tabela2[[#This Row],[SKU]],[10]Volume!$A:$E,5,0)&lt;0,0,VLOOKUP(Tabela2[[#This Row],[SKU]],[10]Volume!$A:$E,5,0))</f>
        <v>0</v>
      </c>
      <c r="H542" s="24" t="s">
        <v>46</v>
      </c>
      <c r="I542" s="24" t="s">
        <v>62</v>
      </c>
      <c r="J542" s="24" t="s">
        <v>63</v>
      </c>
      <c r="K542" s="24" t="s">
        <v>1599</v>
      </c>
      <c r="L542" s="24" t="s">
        <v>65</v>
      </c>
      <c r="M542" s="24" t="s">
        <v>66</v>
      </c>
      <c r="N542" s="24" t="s">
        <v>67</v>
      </c>
      <c r="O542" s="48">
        <v>42782</v>
      </c>
      <c r="P542" s="24" t="s">
        <v>53</v>
      </c>
      <c r="Q542" s="24"/>
      <c r="R542" s="26" t="s">
        <v>1</v>
      </c>
      <c r="S542" s="24" t="s">
        <v>1618</v>
      </c>
      <c r="T542" s="24" t="s">
        <v>1619</v>
      </c>
      <c r="U542" s="24" t="s">
        <v>44</v>
      </c>
      <c r="V542" s="40" t="s">
        <v>44</v>
      </c>
      <c r="W542" s="24" t="s">
        <v>55</v>
      </c>
      <c r="X542" s="24">
        <v>2710193200</v>
      </c>
      <c r="Y542" s="14" t="s">
        <v>70</v>
      </c>
      <c r="Z542" s="24" t="str">
        <f t="shared" si="117"/>
        <v>001G2438</v>
      </c>
      <c r="AA542" s="24" t="str">
        <f t="shared" si="118"/>
        <v>002W20</v>
      </c>
      <c r="AB542" s="24" t="str">
        <f t="shared" si="119"/>
        <v>A1SN</v>
      </c>
      <c r="AC542" s="24" t="s">
        <v>1620</v>
      </c>
      <c r="AD542" s="24" t="s">
        <v>1581</v>
      </c>
      <c r="AE542" s="24" t="s">
        <v>6736</v>
      </c>
      <c r="AF542" s="24" t="s">
        <v>175</v>
      </c>
      <c r="AG542" s="24" t="s">
        <v>78</v>
      </c>
      <c r="AH542" s="24" t="str">
        <f t="shared" si="120"/>
        <v>RIMULA R3 MULTI CH4 15W40 GRANEL</v>
      </c>
      <c r="AI542" s="24" t="s">
        <v>6756</v>
      </c>
      <c r="AJ542" s="24" t="s">
        <v>6593</v>
      </c>
      <c r="AK542" s="24" t="s">
        <v>6811</v>
      </c>
    </row>
    <row r="543" spans="2:37" s="14" customFormat="1" ht="13" hidden="1" x14ac:dyDescent="0.35">
      <c r="B543" s="24">
        <v>44421829</v>
      </c>
      <c r="C543" s="24" t="str">
        <f t="shared" si="113"/>
        <v>829</v>
      </c>
      <c r="D543" s="24" t="s">
        <v>6937</v>
      </c>
      <c r="E543" s="106">
        <v>44421801</v>
      </c>
      <c r="F543" s="24" t="s">
        <v>1614</v>
      </c>
      <c r="G543" s="122">
        <f>IF(VLOOKUP(Tabela2[[#This Row],[SKU]],[10]Volume!$A:$E,5,0)&lt;0,0,VLOOKUP(Tabela2[[#This Row],[SKU]],[10]Volume!$A:$E,5,0))</f>
        <v>0</v>
      </c>
      <c r="H543" s="24" t="s">
        <v>46</v>
      </c>
      <c r="I543" s="24" t="s">
        <v>6939</v>
      </c>
      <c r="J543" s="24" t="s">
        <v>3046</v>
      </c>
      <c r="K543" s="24" t="s">
        <v>1599</v>
      </c>
      <c r="L543" s="24" t="s">
        <v>65</v>
      </c>
      <c r="M543" s="24" t="s">
        <v>66</v>
      </c>
      <c r="N543" s="24" t="s">
        <v>67</v>
      </c>
      <c r="O543" s="48"/>
      <c r="P543" s="24" t="s">
        <v>53</v>
      </c>
      <c r="Q543" s="25"/>
      <c r="R543" s="108" t="s">
        <v>3</v>
      </c>
      <c r="S543" s="24"/>
      <c r="T543" s="24" t="s">
        <v>1619</v>
      </c>
      <c r="U543" s="24">
        <v>44421905</v>
      </c>
      <c r="V543" s="24" t="s">
        <v>1617</v>
      </c>
      <c r="W543" s="24" t="s">
        <v>329</v>
      </c>
      <c r="X543" s="24">
        <v>2710193200</v>
      </c>
      <c r="Y543" s="14" t="s">
        <v>70</v>
      </c>
      <c r="Z543" s="24" t="str">
        <f t="shared" si="117"/>
        <v>001G2438</v>
      </c>
      <c r="AA543" s="24" t="str">
        <f t="shared" si="118"/>
        <v>002W20</v>
      </c>
      <c r="AB543" s="24" t="str">
        <f t="shared" si="119"/>
        <v>A1SN</v>
      </c>
      <c r="AC543" s="24" t="s">
        <v>1620</v>
      </c>
      <c r="AD543" s="24" t="s">
        <v>1581</v>
      </c>
      <c r="AE543" s="24" t="s">
        <v>6736</v>
      </c>
      <c r="AF543" s="24" t="s">
        <v>175</v>
      </c>
      <c r="AG543" s="24" t="s">
        <v>78</v>
      </c>
      <c r="AH543" s="94"/>
      <c r="AI543" s="24" t="s">
        <v>6756</v>
      </c>
      <c r="AJ543" s="24" t="s">
        <v>6593</v>
      </c>
      <c r="AK543" s="24" t="s">
        <v>6811</v>
      </c>
    </row>
    <row r="544" spans="2:37" s="14" customFormat="1" ht="13" hidden="1" x14ac:dyDescent="0.35">
      <c r="B544" s="24">
        <v>44421855</v>
      </c>
      <c r="C544" s="24" t="str">
        <f t="shared" si="113"/>
        <v>855</v>
      </c>
      <c r="D544" s="24" t="s">
        <v>1621</v>
      </c>
      <c r="E544" s="106">
        <v>44421801</v>
      </c>
      <c r="F544" s="24" t="s">
        <v>1614</v>
      </c>
      <c r="G544" s="122">
        <f>IF(VLOOKUP(Tabela2[[#This Row],[SKU]],[10]Volume!$A:$E,5,0)&lt;0,0,VLOOKUP(Tabela2[[#This Row],[SKU]],[10]Volume!$A:$E,5,0))</f>
        <v>98048.155038759694</v>
      </c>
      <c r="H544" s="24" t="s">
        <v>46</v>
      </c>
      <c r="I544" s="24" t="s">
        <v>163</v>
      </c>
      <c r="J544" s="24" t="s">
        <v>164</v>
      </c>
      <c r="K544" s="24" t="s">
        <v>1599</v>
      </c>
      <c r="L544" s="24" t="s">
        <v>65</v>
      </c>
      <c r="M544" s="24" t="s">
        <v>66</v>
      </c>
      <c r="N544" s="24" t="s">
        <v>67</v>
      </c>
      <c r="O544" s="48">
        <v>42782</v>
      </c>
      <c r="P544" s="24" t="s">
        <v>53</v>
      </c>
      <c r="Q544" s="24"/>
      <c r="R544" s="26" t="s">
        <v>1</v>
      </c>
      <c r="S544" s="24"/>
      <c r="T544" s="24" t="s">
        <v>1622</v>
      </c>
      <c r="U544" s="24" t="s">
        <v>44</v>
      </c>
      <c r="V544" s="40" t="s">
        <v>44</v>
      </c>
      <c r="W544" s="24" t="s">
        <v>55</v>
      </c>
      <c r="X544" s="24">
        <v>2710193200</v>
      </c>
      <c r="Y544" s="14" t="s">
        <v>70</v>
      </c>
      <c r="Z544" s="24" t="str">
        <f t="shared" si="117"/>
        <v>001G2438</v>
      </c>
      <c r="AA544" s="24" t="str">
        <f t="shared" si="118"/>
        <v>002VWL</v>
      </c>
      <c r="AB544" s="24" t="str">
        <f t="shared" si="119"/>
        <v>A309</v>
      </c>
      <c r="AC544" s="24" t="s">
        <v>1623</v>
      </c>
      <c r="AD544" s="24" t="s">
        <v>1581</v>
      </c>
      <c r="AE544" s="24" t="s">
        <v>6736</v>
      </c>
      <c r="AF544" s="24" t="s">
        <v>175</v>
      </c>
      <c r="AG544" s="24" t="s">
        <v>78</v>
      </c>
      <c r="AH544" s="24" t="str">
        <f t="shared" ref="AH544:AH560" si="121">F544</f>
        <v>RIMULA R3 MULTI CH4 15W40 GRANEL</v>
      </c>
      <c r="AI544" s="24" t="s">
        <v>6756</v>
      </c>
      <c r="AJ544" s="24" t="s">
        <v>6593</v>
      </c>
      <c r="AK544" s="24" t="s">
        <v>6811</v>
      </c>
    </row>
    <row r="545" spans="2:37" s="14" customFormat="1" ht="13" hidden="1" x14ac:dyDescent="0.35">
      <c r="B545" s="24">
        <v>44421809</v>
      </c>
      <c r="C545" s="24" t="str">
        <f t="shared" si="113"/>
        <v>809</v>
      </c>
      <c r="D545" s="24" t="s">
        <v>1624</v>
      </c>
      <c r="E545" s="106">
        <v>44421801</v>
      </c>
      <c r="F545" s="24" t="s">
        <v>1614</v>
      </c>
      <c r="G545" s="122">
        <f>IF(VLOOKUP(Tabela2[[#This Row],[SKU]],[10]Volume!$A:$E,5,0)&lt;0,0,VLOOKUP(Tabela2[[#This Row],[SKU]],[10]Volume!$A:$E,5,0))</f>
        <v>12329.390909090909</v>
      </c>
      <c r="H545" s="24" t="s">
        <v>46</v>
      </c>
      <c r="I545" s="24" t="s">
        <v>47</v>
      </c>
      <c r="J545" s="24" t="s">
        <v>48</v>
      </c>
      <c r="K545" s="24" t="s">
        <v>1599</v>
      </c>
      <c r="L545" s="24" t="s">
        <v>65</v>
      </c>
      <c r="M545" s="24" t="s">
        <v>66</v>
      </c>
      <c r="N545" s="24" t="s">
        <v>67</v>
      </c>
      <c r="O545" s="48">
        <v>42782</v>
      </c>
      <c r="P545" s="24" t="s">
        <v>53</v>
      </c>
      <c r="Q545" s="24"/>
      <c r="R545" s="26" t="s">
        <v>1</v>
      </c>
      <c r="S545" s="24"/>
      <c r="T545" s="24" t="s">
        <v>1625</v>
      </c>
      <c r="U545" s="24" t="s">
        <v>44</v>
      </c>
      <c r="V545" s="40" t="s">
        <v>44</v>
      </c>
      <c r="W545" s="24" t="s">
        <v>55</v>
      </c>
      <c r="X545" s="24">
        <v>2710193200</v>
      </c>
      <c r="Y545" s="14" t="s">
        <v>83</v>
      </c>
      <c r="Z545" s="24" t="str">
        <f t="shared" si="117"/>
        <v>001G2438</v>
      </c>
      <c r="AA545" s="24" t="str">
        <f t="shared" si="118"/>
        <v>002VSH</v>
      </c>
      <c r="AB545" s="24" t="str">
        <f t="shared" si="119"/>
        <v>A309</v>
      </c>
      <c r="AC545" s="24" t="s">
        <v>1626</v>
      </c>
      <c r="AD545" s="24" t="s">
        <v>1581</v>
      </c>
      <c r="AE545" s="24" t="s">
        <v>6736</v>
      </c>
      <c r="AF545" s="24" t="s">
        <v>175</v>
      </c>
      <c r="AG545" s="24" t="s">
        <v>78</v>
      </c>
      <c r="AH545" s="24" t="str">
        <f t="shared" si="121"/>
        <v>RIMULA R3 MULTI CH4 15W40 GRANEL</v>
      </c>
      <c r="AI545" s="24" t="s">
        <v>6756</v>
      </c>
      <c r="AJ545" s="24" t="s">
        <v>6593</v>
      </c>
      <c r="AK545" s="24" t="s">
        <v>6811</v>
      </c>
    </row>
    <row r="546" spans="2:37" s="14" customFormat="1" ht="13" hidden="1" x14ac:dyDescent="0.35">
      <c r="B546" s="24">
        <v>44426809</v>
      </c>
      <c r="C546" s="24" t="str">
        <f t="shared" si="113"/>
        <v>809</v>
      </c>
      <c r="D546" s="24" t="s">
        <v>1627</v>
      </c>
      <c r="E546" s="106">
        <v>44421801</v>
      </c>
      <c r="F546" s="24" t="s">
        <v>1614</v>
      </c>
      <c r="G546" s="122">
        <f>IF(VLOOKUP(Tabela2[[#This Row],[SKU]],[10]Volume!$A:$E,5,0)&lt;0,0,VLOOKUP(Tabela2[[#This Row],[SKU]],[10]Volume!$A:$E,5,0))</f>
        <v>2507.6727272727271</v>
      </c>
      <c r="H546" s="24" t="s">
        <v>46</v>
      </c>
      <c r="I546" s="24" t="s">
        <v>47</v>
      </c>
      <c r="J546" s="24" t="s">
        <v>48</v>
      </c>
      <c r="K546" s="24" t="s">
        <v>119</v>
      </c>
      <c r="L546" s="24" t="s">
        <v>65</v>
      </c>
      <c r="M546" s="24" t="s">
        <v>66</v>
      </c>
      <c r="N546" s="24" t="s">
        <v>67</v>
      </c>
      <c r="O546" s="48">
        <v>43709</v>
      </c>
      <c r="P546" s="24" t="s">
        <v>53</v>
      </c>
      <c r="Q546" s="24"/>
      <c r="R546" s="28" t="s">
        <v>6</v>
      </c>
      <c r="S546" s="24" t="s">
        <v>1628</v>
      </c>
      <c r="T546" s="24" t="s">
        <v>54</v>
      </c>
      <c r="U546" s="24" t="s">
        <v>44</v>
      </c>
      <c r="V546" s="40" t="s">
        <v>44</v>
      </c>
      <c r="W546" s="24" t="s">
        <v>55</v>
      </c>
      <c r="X546" s="24">
        <v>2710193200</v>
      </c>
      <c r="Y546" s="14" t="s">
        <v>83</v>
      </c>
      <c r="Z546" s="24" t="str">
        <f t="shared" si="117"/>
        <v>001G2438</v>
      </c>
      <c r="AA546" s="24" t="str">
        <f t="shared" si="118"/>
        <v>002VSH</v>
      </c>
      <c r="AB546" s="24" t="str">
        <f t="shared" si="119"/>
        <v>A1PU</v>
      </c>
      <c r="AC546" s="24" t="s">
        <v>1629</v>
      </c>
      <c r="AD546" s="24" t="s">
        <v>1581</v>
      </c>
      <c r="AE546" s="24" t="s">
        <v>6736</v>
      </c>
      <c r="AF546" s="24" t="s">
        <v>175</v>
      </c>
      <c r="AG546" s="24" t="s">
        <v>78</v>
      </c>
      <c r="AH546" s="24" t="str">
        <f t="shared" si="121"/>
        <v>RIMULA R3 MULTI CH4 15W40 GRANEL</v>
      </c>
      <c r="AI546" s="24" t="s">
        <v>6756</v>
      </c>
      <c r="AJ546" s="24" t="s">
        <v>6593</v>
      </c>
      <c r="AK546" s="24" t="s">
        <v>6811</v>
      </c>
    </row>
    <row r="547" spans="2:37" s="14" customFormat="1" ht="13" hidden="1" x14ac:dyDescent="0.35">
      <c r="B547" s="24">
        <v>44421967</v>
      </c>
      <c r="C547" s="24" t="str">
        <f t="shared" si="113"/>
        <v>967</v>
      </c>
      <c r="D547" s="24" t="s">
        <v>1630</v>
      </c>
      <c r="E547" s="106">
        <v>44421801</v>
      </c>
      <c r="F547" s="24" t="s">
        <v>1614</v>
      </c>
      <c r="G547" s="122">
        <f>IF(VLOOKUP(Tabela2[[#This Row],[SKU]],[10]Volume!$A:$E,5,0)&lt;0,0,VLOOKUP(Tabela2[[#This Row],[SKU]],[10]Volume!$A:$E,5,0))</f>
        <v>15000</v>
      </c>
      <c r="H547" s="24" t="s">
        <v>46</v>
      </c>
      <c r="I547" s="24" t="s">
        <v>151</v>
      </c>
      <c r="J547" s="24" t="s">
        <v>86</v>
      </c>
      <c r="K547" s="24" t="s">
        <v>1599</v>
      </c>
      <c r="L547" s="24" t="s">
        <v>65</v>
      </c>
      <c r="M547" s="24" t="s">
        <v>66</v>
      </c>
      <c r="N547" s="24" t="s">
        <v>67</v>
      </c>
      <c r="O547" s="48">
        <v>42782</v>
      </c>
      <c r="P547" s="24" t="s">
        <v>53</v>
      </c>
      <c r="Q547" s="24"/>
      <c r="R547" s="26" t="s">
        <v>1</v>
      </c>
      <c r="S547" s="24"/>
      <c r="T547" s="24" t="s">
        <v>1631</v>
      </c>
      <c r="U547" s="24" t="s">
        <v>44</v>
      </c>
      <c r="V547" s="40" t="s">
        <v>44</v>
      </c>
      <c r="W547" s="24" t="s">
        <v>55</v>
      </c>
      <c r="X547" s="24">
        <v>2710193200</v>
      </c>
      <c r="Y547" s="14" t="s">
        <v>83</v>
      </c>
      <c r="Z547" s="24" t="str">
        <f t="shared" si="117"/>
        <v>001G2438</v>
      </c>
      <c r="AA547" s="24" t="str">
        <f t="shared" si="118"/>
        <v>002VJW</v>
      </c>
      <c r="AB547" s="24" t="str">
        <f t="shared" si="119"/>
        <v>A309</v>
      </c>
      <c r="AC547" s="24" t="s">
        <v>1632</v>
      </c>
      <c r="AD547" s="24" t="s">
        <v>1581</v>
      </c>
      <c r="AE547" s="24" t="s">
        <v>6736</v>
      </c>
      <c r="AF547" s="24" t="s">
        <v>175</v>
      </c>
      <c r="AG547" s="24" t="s">
        <v>78</v>
      </c>
      <c r="AH547" s="24" t="str">
        <f t="shared" si="121"/>
        <v>RIMULA R3 MULTI CH4 15W40 GRANEL</v>
      </c>
      <c r="AI547" s="24" t="s">
        <v>6756</v>
      </c>
      <c r="AJ547" s="24" t="s">
        <v>6593</v>
      </c>
      <c r="AK547" s="24" t="s">
        <v>6811</v>
      </c>
    </row>
    <row r="548" spans="2:37" s="14" customFormat="1" ht="13" hidden="1" x14ac:dyDescent="0.35">
      <c r="B548" s="24">
        <v>44411801</v>
      </c>
      <c r="C548" s="24" t="str">
        <f t="shared" si="113"/>
        <v>801</v>
      </c>
      <c r="D548" s="24" t="s">
        <v>7030</v>
      </c>
      <c r="E548" s="106">
        <v>44411801</v>
      </c>
      <c r="F548" s="24" t="s">
        <v>7030</v>
      </c>
      <c r="G548" s="122">
        <f>IF(VLOOKUP(Tabela2[[#This Row],[SKU]],[10]Volume!$A:$E,5,0)&lt;0,0,VLOOKUP(Tabela2[[#This Row],[SKU]],[10]Volume!$A:$E,5,0))</f>
        <v>0</v>
      </c>
      <c r="H548" s="24" t="s">
        <v>46</v>
      </c>
      <c r="I548" s="24" t="s">
        <v>79</v>
      </c>
      <c r="J548" s="24" t="s">
        <v>79</v>
      </c>
      <c r="K548" s="24" t="s">
        <v>1599</v>
      </c>
      <c r="L548" s="24" t="s">
        <v>65</v>
      </c>
      <c r="M548" s="24" t="s">
        <v>66</v>
      </c>
      <c r="N548" s="24" t="s">
        <v>67</v>
      </c>
      <c r="O548" s="48"/>
      <c r="P548" s="24" t="s">
        <v>53</v>
      </c>
      <c r="Q548" s="24"/>
      <c r="R548" s="108" t="s">
        <v>3</v>
      </c>
      <c r="S548" s="24"/>
      <c r="T548" s="24"/>
      <c r="U548" s="24"/>
      <c r="V548" s="40"/>
      <c r="W548" s="24"/>
      <c r="X548" s="24"/>
      <c r="Z548" s="24" t="s">
        <v>7649</v>
      </c>
      <c r="AA548" s="24" t="s">
        <v>391</v>
      </c>
      <c r="AB548" s="24" t="s">
        <v>392</v>
      </c>
      <c r="AC548" s="24" t="str">
        <f>Tabela2[[#This Row],[SP Code]]&amp;Tabela2[[#This Row],[Pack Code]]&amp;Tabela2[[#This Row],[SKU Variant]]</f>
        <v>001I9480001176A03Q</v>
      </c>
      <c r="AD548" s="24" t="s">
        <v>1581</v>
      </c>
      <c r="AE548" s="24" t="s">
        <v>6735</v>
      </c>
      <c r="AF548" s="24" t="s">
        <v>175</v>
      </c>
      <c r="AG548" s="24" t="s">
        <v>370</v>
      </c>
      <c r="AH548" s="24"/>
      <c r="AI548" s="24" t="s">
        <v>3016</v>
      </c>
      <c r="AJ548" s="24" t="s">
        <v>7654</v>
      </c>
      <c r="AK548" s="24" t="s">
        <v>6811</v>
      </c>
    </row>
    <row r="549" spans="2:37" s="14" customFormat="1" ht="13" hidden="1" x14ac:dyDescent="0.35">
      <c r="B549" s="24">
        <v>44411855</v>
      </c>
      <c r="C549" s="24" t="str">
        <f t="shared" si="113"/>
        <v>855</v>
      </c>
      <c r="D549" s="24" t="s">
        <v>7027</v>
      </c>
      <c r="E549" s="106">
        <v>44411801</v>
      </c>
      <c r="F549" s="24" t="s">
        <v>7030</v>
      </c>
      <c r="G549" s="122">
        <f>IF(VLOOKUP(Tabela2[[#This Row],[SKU]],[10]Volume!$A:$E,5,0)&lt;0,0,VLOOKUP(Tabela2[[#This Row],[SKU]],[10]Volume!$A:$E,5,0))</f>
        <v>0</v>
      </c>
      <c r="H549" s="24" t="s">
        <v>46</v>
      </c>
      <c r="I549" s="24" t="s">
        <v>47</v>
      </c>
      <c r="J549" s="24" t="s">
        <v>48</v>
      </c>
      <c r="K549" s="24" t="s">
        <v>1599</v>
      </c>
      <c r="L549" s="24" t="s">
        <v>65</v>
      </c>
      <c r="M549" s="24" t="s">
        <v>66</v>
      </c>
      <c r="N549" s="24" t="s">
        <v>67</v>
      </c>
      <c r="O549" s="48"/>
      <c r="P549" s="24" t="s">
        <v>53</v>
      </c>
      <c r="Q549" s="24"/>
      <c r="R549" s="108" t="s">
        <v>3</v>
      </c>
      <c r="S549" s="24"/>
      <c r="T549" s="24"/>
      <c r="U549" s="24"/>
      <c r="V549" s="40"/>
      <c r="W549" s="24"/>
      <c r="X549" s="24"/>
      <c r="Z549" s="24" t="s">
        <v>7649</v>
      </c>
      <c r="AA549" s="24" t="s">
        <v>1414</v>
      </c>
      <c r="AB549" s="24" t="s">
        <v>88</v>
      </c>
      <c r="AC549" s="24" t="str">
        <f>Tabela2[[#This Row],[SP Code]]&amp;Tabela2[[#This Row],[Pack Code]]&amp;Tabela2[[#This Row],[SKU Variant]]</f>
        <v>001I9480002VWLA309</v>
      </c>
      <c r="AD549" s="24" t="s">
        <v>1581</v>
      </c>
      <c r="AE549" s="24" t="s">
        <v>6735</v>
      </c>
      <c r="AF549" s="24" t="s">
        <v>175</v>
      </c>
      <c r="AG549" s="24" t="s">
        <v>370</v>
      </c>
      <c r="AH549" s="24"/>
      <c r="AI549" s="24" t="s">
        <v>3016</v>
      </c>
      <c r="AJ549" s="24" t="s">
        <v>7654</v>
      </c>
      <c r="AK549" s="24" t="s">
        <v>6811</v>
      </c>
    </row>
    <row r="550" spans="2:37" s="14" customFormat="1" ht="13" hidden="1" x14ac:dyDescent="0.35">
      <c r="B550" s="24">
        <v>44411809</v>
      </c>
      <c r="C550" s="24" t="str">
        <f t="shared" si="113"/>
        <v>809</v>
      </c>
      <c r="D550" s="24" t="s">
        <v>7028</v>
      </c>
      <c r="E550" s="106">
        <v>44411801</v>
      </c>
      <c r="F550" s="24" t="s">
        <v>7030</v>
      </c>
      <c r="G550" s="122">
        <f>IF(VLOOKUP(Tabela2[[#This Row],[SKU]],[10]Volume!$A:$E,5,0)&lt;0,0,VLOOKUP(Tabela2[[#This Row],[SKU]],[10]Volume!$A:$E,5,0))</f>
        <v>0</v>
      </c>
      <c r="H550" s="24" t="s">
        <v>46</v>
      </c>
      <c r="I550" s="24" t="s">
        <v>47</v>
      </c>
      <c r="J550" s="24" t="s">
        <v>48</v>
      </c>
      <c r="K550" s="24" t="s">
        <v>1599</v>
      </c>
      <c r="L550" s="24" t="s">
        <v>65</v>
      </c>
      <c r="M550" s="24" t="s">
        <v>66</v>
      </c>
      <c r="N550" s="24" t="s">
        <v>67</v>
      </c>
      <c r="O550" s="48"/>
      <c r="P550" s="24" t="s">
        <v>53</v>
      </c>
      <c r="Q550" s="24"/>
      <c r="R550" s="108" t="s">
        <v>3</v>
      </c>
      <c r="S550" s="24"/>
      <c r="T550" s="24"/>
      <c r="U550" s="24"/>
      <c r="V550" s="40"/>
      <c r="W550" s="24"/>
      <c r="X550" s="24"/>
      <c r="Z550" s="24" t="s">
        <v>7649</v>
      </c>
      <c r="AA550" s="24" t="s">
        <v>360</v>
      </c>
      <c r="AB550" s="24" t="s">
        <v>88</v>
      </c>
      <c r="AC550" s="24" t="str">
        <f>Tabela2[[#This Row],[SP Code]]&amp;Tabela2[[#This Row],[Pack Code]]&amp;Tabela2[[#This Row],[SKU Variant]]</f>
        <v>001I9480002VSHA309</v>
      </c>
      <c r="AD550" s="24" t="s">
        <v>1581</v>
      </c>
      <c r="AE550" s="24" t="s">
        <v>6735</v>
      </c>
      <c r="AF550" s="24" t="s">
        <v>175</v>
      </c>
      <c r="AG550" s="24" t="s">
        <v>370</v>
      </c>
      <c r="AH550" s="24"/>
      <c r="AI550" s="24" t="s">
        <v>3016</v>
      </c>
      <c r="AJ550" s="24" t="s">
        <v>7654</v>
      </c>
      <c r="AK550" s="24" t="s">
        <v>6811</v>
      </c>
    </row>
    <row r="551" spans="2:37" s="14" customFormat="1" ht="13" hidden="1" x14ac:dyDescent="0.35">
      <c r="B551" s="24">
        <v>44411967</v>
      </c>
      <c r="C551" s="24" t="str">
        <f t="shared" si="113"/>
        <v>967</v>
      </c>
      <c r="D551" s="24" t="s">
        <v>7029</v>
      </c>
      <c r="E551" s="106">
        <v>44411801</v>
      </c>
      <c r="F551" s="24" t="s">
        <v>7030</v>
      </c>
      <c r="G551" s="122">
        <f>IF(VLOOKUP(Tabela2[[#This Row],[SKU]],[10]Volume!$A:$E,5,0)&lt;0,0,VLOOKUP(Tabela2[[#This Row],[SKU]],[10]Volume!$A:$E,5,0))</f>
        <v>0</v>
      </c>
      <c r="H551" s="24" t="s">
        <v>46</v>
      </c>
      <c r="I551" s="24" t="s">
        <v>151</v>
      </c>
      <c r="J551" s="24" t="s">
        <v>86</v>
      </c>
      <c r="K551" s="24" t="s">
        <v>1599</v>
      </c>
      <c r="L551" s="24" t="s">
        <v>65</v>
      </c>
      <c r="M551" s="24" t="s">
        <v>66</v>
      </c>
      <c r="N551" s="24" t="s">
        <v>67</v>
      </c>
      <c r="O551" s="48"/>
      <c r="P551" s="24" t="s">
        <v>53</v>
      </c>
      <c r="Q551" s="24"/>
      <c r="R551" s="108" t="s">
        <v>3</v>
      </c>
      <c r="S551" s="24"/>
      <c r="T551" s="24"/>
      <c r="U551" s="24"/>
      <c r="V551" s="40"/>
      <c r="W551" s="24"/>
      <c r="X551" s="24"/>
      <c r="Z551" s="24" t="s">
        <v>7649</v>
      </c>
      <c r="AA551" s="24" t="s">
        <v>87</v>
      </c>
      <c r="AB551" s="24" t="s">
        <v>88</v>
      </c>
      <c r="AC551" s="24" t="str">
        <f>Tabela2[[#This Row],[SP Code]]&amp;Tabela2[[#This Row],[Pack Code]]&amp;Tabela2[[#This Row],[SKU Variant]]</f>
        <v>001I9480002VJWA309</v>
      </c>
      <c r="AD551" s="24" t="s">
        <v>1581</v>
      </c>
      <c r="AE551" s="24" t="s">
        <v>6735</v>
      </c>
      <c r="AF551" s="24" t="s">
        <v>175</v>
      </c>
      <c r="AG551" s="24" t="s">
        <v>370</v>
      </c>
      <c r="AH551" s="24"/>
      <c r="AI551" s="24" t="s">
        <v>3016</v>
      </c>
      <c r="AJ551" s="24" t="s">
        <v>7654</v>
      </c>
      <c r="AK551" s="24" t="s">
        <v>6811</v>
      </c>
    </row>
    <row r="552" spans="2:37" s="14" customFormat="1" ht="13" hidden="1" x14ac:dyDescent="0.35">
      <c r="B552" s="24">
        <v>44243809</v>
      </c>
      <c r="C552" s="24" t="str">
        <f t="shared" si="113"/>
        <v>809</v>
      </c>
      <c r="D552" s="24" t="s">
        <v>1633</v>
      </c>
      <c r="E552" s="106">
        <v>44414801</v>
      </c>
      <c r="F552" s="24" t="s">
        <v>171</v>
      </c>
      <c r="G552" s="122">
        <f>IF(VLOOKUP(Tabela2[[#This Row],[SKU]],[10]Volume!$A:$E,5,0)&lt;0,0,VLOOKUP(Tabela2[[#This Row],[SKU]],[10]Volume!$A:$E,5,0))</f>
        <v>0</v>
      </c>
      <c r="H552" s="24" t="s">
        <v>46</v>
      </c>
      <c r="I552" s="24" t="s">
        <v>47</v>
      </c>
      <c r="J552" s="24" t="s">
        <v>48</v>
      </c>
      <c r="K552" s="24" t="s">
        <v>119</v>
      </c>
      <c r="L552" s="24" t="s">
        <v>65</v>
      </c>
      <c r="M552" s="24" t="s">
        <v>66</v>
      </c>
      <c r="N552" s="24" t="s">
        <v>67</v>
      </c>
      <c r="O552" s="48">
        <v>42826</v>
      </c>
      <c r="P552" s="24" t="s">
        <v>53</v>
      </c>
      <c r="Q552" s="24"/>
      <c r="R552" s="26" t="s">
        <v>1</v>
      </c>
      <c r="S552" s="24" t="s">
        <v>1634</v>
      </c>
      <c r="T552" s="24" t="s">
        <v>54</v>
      </c>
      <c r="U552" s="24" t="s">
        <v>44</v>
      </c>
      <c r="V552" s="40" t="s">
        <v>44</v>
      </c>
      <c r="W552" s="24" t="s">
        <v>55</v>
      </c>
      <c r="X552" s="24">
        <v>2710193200</v>
      </c>
      <c r="Y552" s="14" t="s">
        <v>83</v>
      </c>
      <c r="Z552" s="24" t="str">
        <f t="shared" si="117"/>
        <v>001E7746</v>
      </c>
      <c r="AA552" s="24" t="str">
        <f t="shared" si="118"/>
        <v>002VSH</v>
      </c>
      <c r="AB552" s="24" t="str">
        <f t="shared" si="119"/>
        <v>A1PU</v>
      </c>
      <c r="AC552" s="96" t="s">
        <v>1635</v>
      </c>
      <c r="AD552" s="24" t="s">
        <v>1581</v>
      </c>
      <c r="AE552" s="24" t="s">
        <v>6735</v>
      </c>
      <c r="AF552" s="24" t="s">
        <v>175</v>
      </c>
      <c r="AG552" s="24" t="s">
        <v>78</v>
      </c>
      <c r="AH552" s="24" t="str">
        <f t="shared" si="121"/>
        <v>RIMULA RT4 X 15W40 SHELL GRANEL</v>
      </c>
      <c r="AI552" s="24" t="s">
        <v>6757</v>
      </c>
      <c r="AJ552" s="24" t="s">
        <v>6733</v>
      </c>
      <c r="AK552" s="24" t="s">
        <v>6811</v>
      </c>
    </row>
    <row r="553" spans="2:37" s="14" customFormat="1" ht="13" hidden="1" x14ac:dyDescent="0.35">
      <c r="B553" s="24">
        <v>44243815</v>
      </c>
      <c r="C553" s="24" t="str">
        <f t="shared" si="113"/>
        <v>815</v>
      </c>
      <c r="D553" s="24" t="s">
        <v>1636</v>
      </c>
      <c r="E553" s="106">
        <v>44414801</v>
      </c>
      <c r="F553" s="24" t="s">
        <v>171</v>
      </c>
      <c r="G553" s="122">
        <f>IF(VLOOKUP(Tabela2[[#This Row],[SKU]],[10]Volume!$A:$E,5,0)&lt;0,0,VLOOKUP(Tabela2[[#This Row],[SKU]],[10]Volume!$A:$E,5,0))</f>
        <v>20910.356321839085</v>
      </c>
      <c r="H553" s="24" t="s">
        <v>46</v>
      </c>
      <c r="I553" s="24" t="s">
        <v>1578</v>
      </c>
      <c r="J553" s="24" t="s">
        <v>447</v>
      </c>
      <c r="K553" s="24" t="s">
        <v>119</v>
      </c>
      <c r="L553" s="24" t="s">
        <v>65</v>
      </c>
      <c r="M553" s="24" t="s">
        <v>66</v>
      </c>
      <c r="N553" s="24" t="s">
        <v>67</v>
      </c>
      <c r="O553" s="48">
        <v>43709</v>
      </c>
      <c r="P553" s="24" t="s">
        <v>53</v>
      </c>
      <c r="Q553" s="24"/>
      <c r="R553" s="28" t="s">
        <v>6</v>
      </c>
      <c r="S553" s="24" t="s">
        <v>1637</v>
      </c>
      <c r="T553" s="24" t="s">
        <v>54</v>
      </c>
      <c r="U553" s="24" t="s">
        <v>44</v>
      </c>
      <c r="V553" s="40" t="s">
        <v>44</v>
      </c>
      <c r="W553" s="24" t="s">
        <v>55</v>
      </c>
      <c r="X553" s="24">
        <v>2710193200</v>
      </c>
      <c r="Y553" s="14" t="s">
        <v>83</v>
      </c>
      <c r="Z553" s="24" t="str">
        <f t="shared" si="117"/>
        <v>001E7746</v>
      </c>
      <c r="AA553" s="24" t="str">
        <f t="shared" si="118"/>
        <v>002XEK</v>
      </c>
      <c r="AB553" s="24" t="str">
        <f t="shared" si="119"/>
        <v>A1PU</v>
      </c>
      <c r="AC553" s="24" t="s">
        <v>1638</v>
      </c>
      <c r="AD553" s="24" t="s">
        <v>1581</v>
      </c>
      <c r="AE553" s="24" t="s">
        <v>6735</v>
      </c>
      <c r="AF553" s="24" t="s">
        <v>175</v>
      </c>
      <c r="AG553" s="24" t="s">
        <v>78</v>
      </c>
      <c r="AH553" s="24" t="str">
        <f t="shared" si="121"/>
        <v>RIMULA RT4 X 15W40 SHELL GRANEL</v>
      </c>
      <c r="AI553" s="24" t="s">
        <v>6757</v>
      </c>
      <c r="AJ553" s="24" t="s">
        <v>6733</v>
      </c>
      <c r="AK553" s="24" t="s">
        <v>6811</v>
      </c>
    </row>
    <row r="554" spans="2:37" s="14" customFormat="1" ht="12.75" hidden="1" customHeight="1" x14ac:dyDescent="0.35">
      <c r="B554" s="24">
        <v>44243855</v>
      </c>
      <c r="C554" s="24" t="str">
        <f t="shared" si="113"/>
        <v>855</v>
      </c>
      <c r="D554" s="24" t="s">
        <v>1639</v>
      </c>
      <c r="E554" s="106">
        <v>44414801</v>
      </c>
      <c r="F554" s="24" t="s">
        <v>171</v>
      </c>
      <c r="G554" s="122">
        <f>IF(VLOOKUP(Tabela2[[#This Row],[SKU]],[10]Volume!$A:$E,5,0)&lt;0,0,VLOOKUP(Tabela2[[#This Row],[SKU]],[10]Volume!$A:$E,5,0))</f>
        <v>0</v>
      </c>
      <c r="H554" s="24" t="s">
        <v>46</v>
      </c>
      <c r="I554" s="24" t="s">
        <v>163</v>
      </c>
      <c r="J554" s="24" t="s">
        <v>164</v>
      </c>
      <c r="K554" s="24" t="s">
        <v>119</v>
      </c>
      <c r="L554" s="24" t="s">
        <v>65</v>
      </c>
      <c r="M554" s="24" t="s">
        <v>66</v>
      </c>
      <c r="N554" s="24" t="s">
        <v>67</v>
      </c>
      <c r="O554" s="48">
        <v>43709</v>
      </c>
      <c r="P554" s="24" t="s">
        <v>53</v>
      </c>
      <c r="Q554" s="24"/>
      <c r="R554" s="26" t="s">
        <v>1</v>
      </c>
      <c r="S554" s="24" t="s">
        <v>1640</v>
      </c>
      <c r="T554" s="24" t="s">
        <v>54</v>
      </c>
      <c r="U554" s="24" t="s">
        <v>44</v>
      </c>
      <c r="V554" s="40" t="s">
        <v>44</v>
      </c>
      <c r="W554" s="24" t="s">
        <v>55</v>
      </c>
      <c r="X554" s="24">
        <v>2710193200</v>
      </c>
      <c r="Y554" s="14" t="s">
        <v>70</v>
      </c>
      <c r="Z554" s="24" t="str">
        <f t="shared" si="117"/>
        <v>001E7746</v>
      </c>
      <c r="AA554" s="24" t="str">
        <f t="shared" si="118"/>
        <v>002VWL</v>
      </c>
      <c r="AB554" s="24" t="str">
        <f t="shared" si="119"/>
        <v>A1PU</v>
      </c>
      <c r="AC554" s="24" t="s">
        <v>1641</v>
      </c>
      <c r="AD554" s="24" t="s">
        <v>1581</v>
      </c>
      <c r="AE554" s="24" t="s">
        <v>6735</v>
      </c>
      <c r="AF554" s="24" t="s">
        <v>175</v>
      </c>
      <c r="AG554" s="24" t="s">
        <v>78</v>
      </c>
      <c r="AH554" s="24" t="str">
        <f t="shared" si="121"/>
        <v>RIMULA RT4 X 15W40 SHELL GRANEL</v>
      </c>
      <c r="AI554" s="24" t="s">
        <v>6757</v>
      </c>
      <c r="AJ554" s="24" t="s">
        <v>6733</v>
      </c>
      <c r="AK554" s="24" t="s">
        <v>6811</v>
      </c>
    </row>
    <row r="555" spans="2:37" s="14" customFormat="1" ht="13" hidden="1" x14ac:dyDescent="0.35">
      <c r="B555" s="24">
        <v>44243967</v>
      </c>
      <c r="C555" s="24" t="str">
        <f t="shared" si="113"/>
        <v>967</v>
      </c>
      <c r="D555" s="24" t="s">
        <v>1642</v>
      </c>
      <c r="E555" s="106">
        <v>44414801</v>
      </c>
      <c r="F555" s="24" t="s">
        <v>171</v>
      </c>
      <c r="G555" s="122">
        <f>IF(VLOOKUP(Tabela2[[#This Row],[SKU]],[10]Volume!$A:$E,5,0)&lt;0,0,VLOOKUP(Tabela2[[#This Row],[SKU]],[10]Volume!$A:$E,5,0))</f>
        <v>0</v>
      </c>
      <c r="H555" s="24" t="s">
        <v>46</v>
      </c>
      <c r="I555" s="24" t="s">
        <v>151</v>
      </c>
      <c r="J555" s="24" t="s">
        <v>86</v>
      </c>
      <c r="K555" s="24" t="s">
        <v>119</v>
      </c>
      <c r="L555" s="24" t="s">
        <v>65</v>
      </c>
      <c r="M555" s="24" t="s">
        <v>66</v>
      </c>
      <c r="N555" s="24" t="s">
        <v>67</v>
      </c>
      <c r="O555" s="48">
        <v>45236</v>
      </c>
      <c r="P555" s="24" t="s">
        <v>53</v>
      </c>
      <c r="Q555" s="24"/>
      <c r="R555" s="26" t="s">
        <v>1</v>
      </c>
      <c r="S555" s="24" t="s">
        <v>1643</v>
      </c>
      <c r="T555" s="24" t="s">
        <v>54</v>
      </c>
      <c r="U555" s="24" t="s">
        <v>536</v>
      </c>
      <c r="V555" s="40"/>
      <c r="W555" s="24" t="s">
        <v>55</v>
      </c>
      <c r="X555" s="24">
        <v>2710193200</v>
      </c>
      <c r="Y555" s="14" t="s">
        <v>83</v>
      </c>
      <c r="Z555" s="24" t="s">
        <v>1644</v>
      </c>
      <c r="AA555" s="24" t="s">
        <v>87</v>
      </c>
      <c r="AB555" s="24" t="s">
        <v>565</v>
      </c>
      <c r="AC555" s="24" t="s">
        <v>1645</v>
      </c>
      <c r="AD555" s="24" t="s">
        <v>1581</v>
      </c>
      <c r="AE555" s="24" t="s">
        <v>6735</v>
      </c>
      <c r="AF555" s="24" t="s">
        <v>175</v>
      </c>
      <c r="AG555" s="24" t="s">
        <v>78</v>
      </c>
      <c r="AH555" s="24" t="str">
        <f t="shared" si="121"/>
        <v>RIMULA RT4 X 15W40 SHELL GRANEL</v>
      </c>
      <c r="AI555" s="24" t="s">
        <v>6757</v>
      </c>
      <c r="AJ555" s="24" t="s">
        <v>6733</v>
      </c>
      <c r="AK555" s="24" t="s">
        <v>6811</v>
      </c>
    </row>
    <row r="556" spans="2:37" s="14" customFormat="1" ht="13" hidden="1" x14ac:dyDescent="0.35">
      <c r="B556" s="24">
        <v>44227860</v>
      </c>
      <c r="C556" s="24" t="str">
        <f t="shared" si="113"/>
        <v>860</v>
      </c>
      <c r="D556" s="24" t="s">
        <v>1646</v>
      </c>
      <c r="E556" s="106" t="s">
        <v>44</v>
      </c>
      <c r="F556" s="24" t="s">
        <v>45</v>
      </c>
      <c r="G556" s="122">
        <f>IF(VLOOKUP(Tabela2[[#This Row],[SKU]],[10]Volume!$A:$E,5,0)&lt;0,0,VLOOKUP(Tabela2[[#This Row],[SKU]],[10]Volume!$A:$E,5,0))</f>
        <v>13206.433249999996</v>
      </c>
      <c r="H556" s="24" t="s">
        <v>46</v>
      </c>
      <c r="I556" s="24" t="s">
        <v>163</v>
      </c>
      <c r="J556" s="24" t="s">
        <v>164</v>
      </c>
      <c r="K556" s="24" t="s">
        <v>1599</v>
      </c>
      <c r="L556" s="24" t="s">
        <v>65</v>
      </c>
      <c r="M556" s="24" t="s">
        <v>51</v>
      </c>
      <c r="N556" s="24" t="s">
        <v>67</v>
      </c>
      <c r="O556" s="48">
        <v>43709</v>
      </c>
      <c r="P556" s="24" t="s">
        <v>92</v>
      </c>
      <c r="Q556" s="24"/>
      <c r="R556" s="26" t="s">
        <v>1</v>
      </c>
      <c r="S556" s="24"/>
      <c r="T556" s="24" t="s">
        <v>1647</v>
      </c>
      <c r="U556" s="24" t="s">
        <v>44</v>
      </c>
      <c r="V556" s="40" t="s">
        <v>44</v>
      </c>
      <c r="W556" s="24" t="s">
        <v>55</v>
      </c>
      <c r="X556" s="24">
        <v>2710193200</v>
      </c>
      <c r="Y556" s="14" t="s">
        <v>56</v>
      </c>
      <c r="Z556" s="24" t="str">
        <f t="shared" ref="Z556:Z562" si="122">LEFT(AC556,8)</f>
        <v>001G1637</v>
      </c>
      <c r="AA556" s="24" t="str">
        <f>LEFT(RIGHT(AC556,10),6)</f>
        <v>002VNG</v>
      </c>
      <c r="AB556" s="24" t="str">
        <f>RIGHT(AC556,4)</f>
        <v>A246</v>
      </c>
      <c r="AC556" s="24" t="s">
        <v>1648</v>
      </c>
      <c r="AD556" s="24" t="s">
        <v>1581</v>
      </c>
      <c r="AE556" s="24" t="s">
        <v>1649</v>
      </c>
      <c r="AF556" s="24" t="s">
        <v>175</v>
      </c>
      <c r="AG556" s="24" t="s">
        <v>370</v>
      </c>
      <c r="AH556" s="24" t="str">
        <f t="shared" si="121"/>
        <v>IMPORTADO</v>
      </c>
      <c r="AI556" s="24" t="s">
        <v>6758</v>
      </c>
      <c r="AJ556" s="24" t="s">
        <v>6594</v>
      </c>
      <c r="AK556" s="24" t="s">
        <v>6807</v>
      </c>
    </row>
    <row r="557" spans="2:37" s="14" customFormat="1" ht="13" hidden="1" x14ac:dyDescent="0.35">
      <c r="B557" s="24">
        <v>44227979</v>
      </c>
      <c r="C557" s="24" t="str">
        <f t="shared" si="113"/>
        <v>979</v>
      </c>
      <c r="D557" s="24" t="s">
        <v>1650</v>
      </c>
      <c r="E557" s="106" t="s">
        <v>44</v>
      </c>
      <c r="F557" s="24" t="s">
        <v>45</v>
      </c>
      <c r="G557" s="122">
        <f>IF(VLOOKUP(Tabela2[[#This Row],[SKU]],[10]Volume!$A:$E,5,0)&lt;0,0,VLOOKUP(Tabela2[[#This Row],[SKU]],[10]Volume!$A:$E,5,0))</f>
        <v>11741.84375</v>
      </c>
      <c r="H557" s="24" t="s">
        <v>46</v>
      </c>
      <c r="I557" s="24" t="s">
        <v>151</v>
      </c>
      <c r="J557" s="24" t="s">
        <v>86</v>
      </c>
      <c r="K557" s="24" t="s">
        <v>1599</v>
      </c>
      <c r="L557" s="24" t="s">
        <v>65</v>
      </c>
      <c r="M557" s="24" t="s">
        <v>51</v>
      </c>
      <c r="N557" s="24" t="s">
        <v>67</v>
      </c>
      <c r="O557" s="48">
        <v>43709</v>
      </c>
      <c r="P557" s="24" t="s">
        <v>92</v>
      </c>
      <c r="Q557" s="24"/>
      <c r="R557" s="26" t="s">
        <v>1</v>
      </c>
      <c r="S557" s="24" t="s">
        <v>1651</v>
      </c>
      <c r="T557" s="24" t="s">
        <v>54</v>
      </c>
      <c r="U557" s="24" t="s">
        <v>44</v>
      </c>
      <c r="V557" s="40" t="s">
        <v>44</v>
      </c>
      <c r="W557" s="24" t="s">
        <v>55</v>
      </c>
      <c r="X557" s="24">
        <v>2710193200</v>
      </c>
      <c r="Y557" s="14" t="s">
        <v>56</v>
      </c>
      <c r="Z557" s="24" t="str">
        <f t="shared" si="122"/>
        <v>001G1637</v>
      </c>
      <c r="AA557" s="24" t="str">
        <f>LEFT(RIGHT(AC557,10),6)</f>
        <v>002VJW</v>
      </c>
      <c r="AB557" s="24" t="str">
        <f>RIGHT(AC557,4)</f>
        <v>A246</v>
      </c>
      <c r="AC557" s="24" t="s">
        <v>1652</v>
      </c>
      <c r="AD557" s="24" t="s">
        <v>1581</v>
      </c>
      <c r="AE557" s="24" t="s">
        <v>1649</v>
      </c>
      <c r="AF557" s="24" t="s">
        <v>175</v>
      </c>
      <c r="AG557" s="24" t="s">
        <v>370</v>
      </c>
      <c r="AH557" s="24" t="str">
        <f t="shared" si="121"/>
        <v>IMPORTADO</v>
      </c>
      <c r="AI557" s="24" t="s">
        <v>6758</v>
      </c>
      <c r="AJ557" s="24" t="s">
        <v>6594</v>
      </c>
      <c r="AK557" s="24" t="s">
        <v>6807</v>
      </c>
    </row>
    <row r="558" spans="2:37" s="14" customFormat="1" ht="13" hidden="1" x14ac:dyDescent="0.35">
      <c r="B558" s="24">
        <v>44419809</v>
      </c>
      <c r="C558" s="24" t="str">
        <f t="shared" si="113"/>
        <v>809</v>
      </c>
      <c r="D558" s="24" t="s">
        <v>1653</v>
      </c>
      <c r="E558" s="106">
        <v>44419801</v>
      </c>
      <c r="F558" s="24" t="s">
        <v>1654</v>
      </c>
      <c r="G558" s="122">
        <f>IF(VLOOKUP(Tabela2[[#This Row],[SKU]],[10]Volume!$A:$E,5,0)&lt;0,0,VLOOKUP(Tabela2[[#This Row],[SKU]],[10]Volume!$A:$E,5,0))</f>
        <v>0</v>
      </c>
      <c r="H558" s="24" t="s">
        <v>46</v>
      </c>
      <c r="I558" s="24" t="s">
        <v>47</v>
      </c>
      <c r="J558" s="24" t="s">
        <v>48</v>
      </c>
      <c r="K558" s="24" t="s">
        <v>1599</v>
      </c>
      <c r="L558" s="24" t="s">
        <v>65</v>
      </c>
      <c r="M558" s="24" t="s">
        <v>66</v>
      </c>
      <c r="N558" s="24" t="s">
        <v>67</v>
      </c>
      <c r="O558" s="48">
        <v>45352</v>
      </c>
      <c r="P558" s="24" t="s">
        <v>92</v>
      </c>
      <c r="Q558" s="24"/>
      <c r="R558" s="26" t="s">
        <v>1</v>
      </c>
      <c r="S558" s="24"/>
      <c r="T558" s="73">
        <v>5011987280922</v>
      </c>
      <c r="U558" s="24" t="s">
        <v>44</v>
      </c>
      <c r="V558" s="40" t="s">
        <v>44</v>
      </c>
      <c r="W558" s="24" t="s">
        <v>55</v>
      </c>
      <c r="X558" s="24">
        <v>2710193200</v>
      </c>
      <c r="Y558" s="14" t="s">
        <v>83</v>
      </c>
      <c r="Z558" s="24" t="str">
        <f t="shared" si="122"/>
        <v>007A2250</v>
      </c>
      <c r="AA558" s="24" t="s">
        <v>360</v>
      </c>
      <c r="AB558" s="24" t="s">
        <v>88</v>
      </c>
      <c r="AC558" s="24" t="s">
        <v>1655</v>
      </c>
      <c r="AD558" s="24" t="s">
        <v>1581</v>
      </c>
      <c r="AE558" s="24" t="s">
        <v>1649</v>
      </c>
      <c r="AF558" s="24" t="s">
        <v>175</v>
      </c>
      <c r="AG558" s="24" t="s">
        <v>370</v>
      </c>
      <c r="AH558" s="24" t="str">
        <f t="shared" si="121"/>
        <v>Rimula R5 V 10W-30 GRANEL</v>
      </c>
      <c r="AI558" s="24" t="s">
        <v>6758</v>
      </c>
      <c r="AJ558" s="24" t="s">
        <v>6595</v>
      </c>
      <c r="AK558" s="24" t="s">
        <v>6806</v>
      </c>
    </row>
    <row r="559" spans="2:37" s="14" customFormat="1" ht="13" hidden="1" x14ac:dyDescent="0.35">
      <c r="B559" s="24">
        <v>44419855</v>
      </c>
      <c r="C559" s="24" t="str">
        <f t="shared" si="113"/>
        <v>855</v>
      </c>
      <c r="D559" s="24" t="s">
        <v>1656</v>
      </c>
      <c r="E559" s="106">
        <v>44419801</v>
      </c>
      <c r="F559" s="24" t="s">
        <v>1654</v>
      </c>
      <c r="G559" s="122">
        <f>IF(VLOOKUP(Tabela2[[#This Row],[SKU]],[10]Volume!$A:$E,5,0)&lt;0,0,VLOOKUP(Tabela2[[#This Row],[SKU]],[10]Volume!$A:$E,5,0))</f>
        <v>0</v>
      </c>
      <c r="H559" s="24" t="s">
        <v>46</v>
      </c>
      <c r="I559" s="24" t="s">
        <v>163</v>
      </c>
      <c r="J559" s="24" t="s">
        <v>164</v>
      </c>
      <c r="K559" s="24" t="s">
        <v>1599</v>
      </c>
      <c r="L559" s="24" t="s">
        <v>65</v>
      </c>
      <c r="M559" s="24" t="s">
        <v>66</v>
      </c>
      <c r="N559" s="24" t="s">
        <v>67</v>
      </c>
      <c r="O559" s="48">
        <v>45383</v>
      </c>
      <c r="P559" s="24" t="s">
        <v>92</v>
      </c>
      <c r="Q559" s="24"/>
      <c r="R559" s="26" t="s">
        <v>1</v>
      </c>
      <c r="S559" s="24"/>
      <c r="T559" s="73">
        <v>5011987280601</v>
      </c>
      <c r="U559" s="24" t="s">
        <v>44</v>
      </c>
      <c r="V559" s="40" t="s">
        <v>44</v>
      </c>
      <c r="W559" s="24" t="s">
        <v>55</v>
      </c>
      <c r="X559" s="24">
        <v>2710193200</v>
      </c>
      <c r="Y559" s="14" t="s">
        <v>70</v>
      </c>
      <c r="Z559" s="24" t="str">
        <f t="shared" si="122"/>
        <v>007A2250</v>
      </c>
      <c r="AA559" s="24" t="str">
        <f t="shared" ref="AA559:AA565" si="123">LEFT(RIGHT(AC559,10),6)</f>
        <v>002VNG</v>
      </c>
      <c r="AB559" s="24" t="str">
        <f t="shared" ref="AB559:AB565" si="124">RIGHT(AC559,4)</f>
        <v>A246</v>
      </c>
      <c r="AC559" s="24" t="s">
        <v>1657</v>
      </c>
      <c r="AD559" s="24" t="s">
        <v>1581</v>
      </c>
      <c r="AE559" s="24" t="s">
        <v>1649</v>
      </c>
      <c r="AF559" s="24" t="s">
        <v>175</v>
      </c>
      <c r="AG559" s="24" t="s">
        <v>370</v>
      </c>
      <c r="AH559" s="24" t="str">
        <f t="shared" si="121"/>
        <v>Rimula R5 V 10W-30 GRANEL</v>
      </c>
      <c r="AI559" s="24" t="s">
        <v>6758</v>
      </c>
      <c r="AJ559" s="24" t="s">
        <v>6595</v>
      </c>
      <c r="AK559" s="24" t="s">
        <v>6806</v>
      </c>
    </row>
    <row r="560" spans="2:37" s="14" customFormat="1" ht="13" hidden="1" x14ac:dyDescent="0.35">
      <c r="B560" s="24">
        <v>44419905</v>
      </c>
      <c r="C560" s="24" t="str">
        <f t="shared" si="113"/>
        <v>905</v>
      </c>
      <c r="D560" s="24" t="s">
        <v>1658</v>
      </c>
      <c r="E560" s="106">
        <v>44419801</v>
      </c>
      <c r="F560" s="24" t="s">
        <v>1654</v>
      </c>
      <c r="G560" s="122">
        <f>IF(VLOOKUP(Tabela2[[#This Row],[SKU]],[10]Volume!$A:$E,5,0)&lt;0,0,VLOOKUP(Tabela2[[#This Row],[SKU]],[10]Volume!$A:$E,5,0))</f>
        <v>0</v>
      </c>
      <c r="H560" s="24" t="s">
        <v>46</v>
      </c>
      <c r="I560" s="24" t="s">
        <v>735</v>
      </c>
      <c r="J560" s="24" t="s">
        <v>63</v>
      </c>
      <c r="K560" s="24" t="s">
        <v>1599</v>
      </c>
      <c r="L560" s="24" t="s">
        <v>65</v>
      </c>
      <c r="M560" s="24" t="s">
        <v>66</v>
      </c>
      <c r="N560" s="24" t="s">
        <v>67</v>
      </c>
      <c r="O560" s="48">
        <v>45383</v>
      </c>
      <c r="P560" s="24" t="s">
        <v>92</v>
      </c>
      <c r="Q560" s="24"/>
      <c r="R560" s="26" t="s">
        <v>1</v>
      </c>
      <c r="S560" s="24" t="s">
        <v>6752</v>
      </c>
      <c r="T560" s="73">
        <v>5011987280175</v>
      </c>
      <c r="U560" s="24" t="s">
        <v>44</v>
      </c>
      <c r="V560" s="40" t="s">
        <v>44</v>
      </c>
      <c r="W560" s="24" t="s">
        <v>55</v>
      </c>
      <c r="X560" s="24">
        <v>2710193200</v>
      </c>
      <c r="Y560" s="14" t="s">
        <v>70</v>
      </c>
      <c r="Z560" s="24" t="str">
        <f t="shared" si="122"/>
        <v>007A2250</v>
      </c>
      <c r="AA560" s="24" t="str">
        <f t="shared" si="123"/>
        <v>002W22</v>
      </c>
      <c r="AB560" s="24" t="str">
        <f t="shared" si="124"/>
        <v>A1SN</v>
      </c>
      <c r="AC560" s="24" t="s">
        <v>1659</v>
      </c>
      <c r="AD560" s="24" t="s">
        <v>1581</v>
      </c>
      <c r="AE560" s="24" t="s">
        <v>1649</v>
      </c>
      <c r="AF560" s="24" t="s">
        <v>175</v>
      </c>
      <c r="AG560" s="24" t="s">
        <v>370</v>
      </c>
      <c r="AH560" s="24" t="str">
        <f t="shared" si="121"/>
        <v>Rimula R5 V 10W-30 GRANEL</v>
      </c>
      <c r="AI560" s="24" t="s">
        <v>6758</v>
      </c>
      <c r="AJ560" s="24" t="s">
        <v>6595</v>
      </c>
      <c r="AK560" s="24" t="s">
        <v>6806</v>
      </c>
    </row>
    <row r="561" spans="2:37" s="14" customFormat="1" ht="13" hidden="1" x14ac:dyDescent="0.35">
      <c r="B561" s="24">
        <v>44419829</v>
      </c>
      <c r="C561" s="24" t="str">
        <f t="shared" si="113"/>
        <v>829</v>
      </c>
      <c r="D561" s="24" t="s">
        <v>6936</v>
      </c>
      <c r="E561" s="106">
        <v>44419801</v>
      </c>
      <c r="F561" s="24" t="s">
        <v>1654</v>
      </c>
      <c r="G561" s="122">
        <f>IF(VLOOKUP(Tabela2[[#This Row],[SKU]],[10]Volume!$A:$E,5,0)&lt;0,0,VLOOKUP(Tabela2[[#This Row],[SKU]],[10]Volume!$A:$E,5,0))</f>
        <v>0</v>
      </c>
      <c r="H561" s="24" t="s">
        <v>46</v>
      </c>
      <c r="I561" s="24" t="s">
        <v>6939</v>
      </c>
      <c r="J561" s="24" t="s">
        <v>3046</v>
      </c>
      <c r="K561" s="24" t="s">
        <v>1599</v>
      </c>
      <c r="L561" s="24" t="s">
        <v>65</v>
      </c>
      <c r="M561" s="24" t="s">
        <v>66</v>
      </c>
      <c r="N561" s="24" t="s">
        <v>67</v>
      </c>
      <c r="O561" s="48"/>
      <c r="P561" s="24" t="s">
        <v>92</v>
      </c>
      <c r="Q561" s="25"/>
      <c r="R561" s="108" t="s">
        <v>3</v>
      </c>
      <c r="S561" s="24"/>
      <c r="T561" s="73">
        <v>5011987280175</v>
      </c>
      <c r="U561" s="24">
        <v>44419905</v>
      </c>
      <c r="V561" s="24" t="s">
        <v>1658</v>
      </c>
      <c r="W561" s="24" t="s">
        <v>329</v>
      </c>
      <c r="X561" s="24">
        <v>2710193200</v>
      </c>
      <c r="Y561" s="14" t="s">
        <v>70</v>
      </c>
      <c r="Z561" s="24" t="str">
        <f t="shared" si="122"/>
        <v>007A2250</v>
      </c>
      <c r="AA561" s="24" t="str">
        <f t="shared" si="123"/>
        <v>002W22</v>
      </c>
      <c r="AB561" s="24" t="str">
        <f t="shared" si="124"/>
        <v>A1SN</v>
      </c>
      <c r="AC561" s="24" t="s">
        <v>1659</v>
      </c>
      <c r="AD561" s="24" t="s">
        <v>1581</v>
      </c>
      <c r="AE561" s="24" t="s">
        <v>1649</v>
      </c>
      <c r="AF561" s="24" t="s">
        <v>175</v>
      </c>
      <c r="AG561" s="24" t="s">
        <v>370</v>
      </c>
      <c r="AH561" s="94"/>
      <c r="AI561" s="24" t="s">
        <v>6758</v>
      </c>
      <c r="AJ561" s="24" t="s">
        <v>6595</v>
      </c>
      <c r="AK561" s="24" t="s">
        <v>6806</v>
      </c>
    </row>
    <row r="562" spans="2:37" s="14" customFormat="1" ht="13" hidden="1" x14ac:dyDescent="0.35">
      <c r="B562" s="24">
        <v>44419801</v>
      </c>
      <c r="C562" s="24" t="str">
        <f t="shared" si="113"/>
        <v>801</v>
      </c>
      <c r="D562" s="24" t="s">
        <v>6864</v>
      </c>
      <c r="E562" s="106">
        <v>44419801</v>
      </c>
      <c r="F562" s="24" t="s">
        <v>1654</v>
      </c>
      <c r="G562" s="122">
        <f>IF(VLOOKUP(Tabela2[[#This Row],[SKU]],[10]Volume!$A:$E,5,0)&lt;0,0,VLOOKUP(Tabela2[[#This Row],[SKU]],[10]Volume!$A:$E,5,0))</f>
        <v>33939.118672500001</v>
      </c>
      <c r="H562" s="24" t="s">
        <v>46</v>
      </c>
      <c r="I562" s="24" t="s">
        <v>79</v>
      </c>
      <c r="J562" s="24" t="s">
        <v>79</v>
      </c>
      <c r="K562" s="24" t="s">
        <v>1599</v>
      </c>
      <c r="L562" s="24" t="s">
        <v>65</v>
      </c>
      <c r="M562" s="24" t="s">
        <v>66</v>
      </c>
      <c r="N562" s="24" t="s">
        <v>67</v>
      </c>
      <c r="O562" s="48">
        <v>45383</v>
      </c>
      <c r="P562" s="24" t="s">
        <v>92</v>
      </c>
      <c r="Q562" s="24"/>
      <c r="R562" s="26" t="s">
        <v>1</v>
      </c>
      <c r="S562" s="24"/>
      <c r="T562" s="24"/>
      <c r="U562" s="24"/>
      <c r="V562" s="40"/>
      <c r="W562" s="24" t="s">
        <v>55</v>
      </c>
      <c r="X562" s="24">
        <v>2710193200</v>
      </c>
      <c r="Y562" s="14" t="s">
        <v>44</v>
      </c>
      <c r="Z562" s="24" t="str">
        <f t="shared" si="122"/>
        <v>007A2250</v>
      </c>
      <c r="AA562" s="24" t="str">
        <f t="shared" si="123"/>
        <v>001176</v>
      </c>
      <c r="AB562" s="24" t="str">
        <f t="shared" si="124"/>
        <v>A03Q</v>
      </c>
      <c r="AC562" s="24" t="s">
        <v>6867</v>
      </c>
      <c r="AD562" s="24" t="s">
        <v>1581</v>
      </c>
      <c r="AE562" s="24" t="s">
        <v>1649</v>
      </c>
      <c r="AF562" s="24" t="s">
        <v>175</v>
      </c>
      <c r="AG562" s="24" t="s">
        <v>370</v>
      </c>
      <c r="AH562" s="94"/>
      <c r="AI562" s="24" t="s">
        <v>6758</v>
      </c>
      <c r="AJ562" s="94" t="s">
        <v>6595</v>
      </c>
      <c r="AK562" s="94" t="s">
        <v>6806</v>
      </c>
    </row>
    <row r="563" spans="2:37" s="14" customFormat="1" ht="13" hidden="1" x14ac:dyDescent="0.35">
      <c r="B563" s="24">
        <v>44967860</v>
      </c>
      <c r="C563" s="24" t="str">
        <f t="shared" si="113"/>
        <v>860</v>
      </c>
      <c r="D563" s="24" t="s">
        <v>1661</v>
      </c>
      <c r="E563" s="106" t="s">
        <v>44</v>
      </c>
      <c r="F563" s="24" t="s">
        <v>45</v>
      </c>
      <c r="G563" s="122">
        <f>IF(VLOOKUP(Tabela2[[#This Row],[SKU]],[10]Volume!$A:$E,5,0)&lt;0,0,VLOOKUP(Tabela2[[#This Row],[SKU]],[10]Volume!$A:$E,5,0))</f>
        <v>3445.1564999999991</v>
      </c>
      <c r="H563" s="24" t="s">
        <v>46</v>
      </c>
      <c r="I563" s="24" t="s">
        <v>163</v>
      </c>
      <c r="J563" s="24" t="s">
        <v>164</v>
      </c>
      <c r="K563" s="24" t="s">
        <v>1599</v>
      </c>
      <c r="L563" s="24" t="s">
        <v>65</v>
      </c>
      <c r="M563" s="24" t="s">
        <v>51</v>
      </c>
      <c r="N563" s="24" t="s">
        <v>67</v>
      </c>
      <c r="O563" s="48"/>
      <c r="P563" s="24" t="s">
        <v>92</v>
      </c>
      <c r="Q563" s="24"/>
      <c r="R563" s="26" t="s">
        <v>1</v>
      </c>
      <c r="S563" s="24"/>
      <c r="T563" s="24"/>
      <c r="U563" s="24" t="s">
        <v>44</v>
      </c>
      <c r="V563" s="40" t="s">
        <v>44</v>
      </c>
      <c r="W563" s="24" t="s">
        <v>55</v>
      </c>
      <c r="X563" s="24">
        <v>2710193200</v>
      </c>
      <c r="Y563" s="14" t="s">
        <v>70</v>
      </c>
      <c r="Z563" s="24" t="s">
        <v>1662</v>
      </c>
      <c r="AA563" s="24" t="str">
        <f t="shared" si="123"/>
        <v>001G16</v>
      </c>
      <c r="AB563" s="24" t="str">
        <f t="shared" si="124"/>
        <v>1638</v>
      </c>
      <c r="AC563" s="24" t="s">
        <v>1662</v>
      </c>
      <c r="AD563" s="24" t="s">
        <v>1581</v>
      </c>
      <c r="AE563" s="24" t="s">
        <v>6737</v>
      </c>
      <c r="AF563" s="24" t="s">
        <v>175</v>
      </c>
      <c r="AG563" s="24" t="s">
        <v>110</v>
      </c>
      <c r="AH563" s="24" t="str">
        <f t="shared" ref="AH563:AH577" si="125">F563</f>
        <v>IMPORTADO</v>
      </c>
      <c r="AI563" s="24" t="s">
        <v>6758</v>
      </c>
      <c r="AJ563" s="24" t="s">
        <v>6596</v>
      </c>
      <c r="AK563" s="24" t="s">
        <v>6807</v>
      </c>
    </row>
    <row r="564" spans="2:37" s="14" customFormat="1" ht="12.75" hidden="1" customHeight="1" x14ac:dyDescent="0.35">
      <c r="B564" s="24">
        <v>47000855</v>
      </c>
      <c r="C564" s="24" t="str">
        <f t="shared" si="113"/>
        <v>855</v>
      </c>
      <c r="D564" s="24" t="s">
        <v>1663</v>
      </c>
      <c r="E564" s="106">
        <v>47000801</v>
      </c>
      <c r="F564" s="24" t="s">
        <v>1664</v>
      </c>
      <c r="G564" s="122">
        <f>IF(VLOOKUP(Tabela2[[#This Row],[SKU]],[10]Volume!$A:$E,5,0)&lt;0,0,VLOOKUP(Tabela2[[#This Row],[SKU]],[10]Volume!$A:$E,5,0))</f>
        <v>0</v>
      </c>
      <c r="H564" s="24" t="s">
        <v>46</v>
      </c>
      <c r="I564" s="24" t="s">
        <v>163</v>
      </c>
      <c r="J564" s="24" t="s">
        <v>164</v>
      </c>
      <c r="K564" s="24" t="s">
        <v>1599</v>
      </c>
      <c r="L564" s="24" t="s">
        <v>65</v>
      </c>
      <c r="M564" s="24" t="s">
        <v>66</v>
      </c>
      <c r="N564" s="24" t="s">
        <v>67</v>
      </c>
      <c r="O564" s="48">
        <v>45047</v>
      </c>
      <c r="P564" s="24" t="s">
        <v>92</v>
      </c>
      <c r="Q564" s="24"/>
      <c r="R564" s="26" t="s">
        <v>1</v>
      </c>
      <c r="S564" s="24"/>
      <c r="T564" s="24" t="s">
        <v>1665</v>
      </c>
      <c r="U564" s="24" t="s">
        <v>44</v>
      </c>
      <c r="V564" s="40" t="s">
        <v>44</v>
      </c>
      <c r="W564" s="24" t="s">
        <v>55</v>
      </c>
      <c r="X564" s="24">
        <v>2710193200</v>
      </c>
      <c r="Y564" s="14" t="s">
        <v>70</v>
      </c>
      <c r="Z564" s="24" t="str">
        <f>LEFT(AC564,8)</f>
        <v>001H2588</v>
      </c>
      <c r="AA564" s="24" t="str">
        <f t="shared" si="123"/>
        <v>002VPM</v>
      </c>
      <c r="AB564" s="24" t="str">
        <f t="shared" si="124"/>
        <v>A309</v>
      </c>
      <c r="AC564" s="24" t="s">
        <v>1666</v>
      </c>
      <c r="AD564" s="24" t="s">
        <v>1581</v>
      </c>
      <c r="AE564" s="24" t="s">
        <v>6737</v>
      </c>
      <c r="AF564" s="24" t="s">
        <v>175</v>
      </c>
      <c r="AG564" s="24" t="s">
        <v>110</v>
      </c>
      <c r="AH564" s="24" t="str">
        <f t="shared" si="125"/>
        <v>RIMULA R6 LME PLUS 5W30 GRANEL</v>
      </c>
      <c r="AI564" s="24" t="s">
        <v>6758</v>
      </c>
      <c r="AJ564" s="24" t="s">
        <v>6597</v>
      </c>
      <c r="AK564" s="24" t="s">
        <v>6800</v>
      </c>
    </row>
    <row r="565" spans="2:37" s="14" customFormat="1" ht="13" hidden="1" x14ac:dyDescent="0.35">
      <c r="B565" s="24">
        <v>47000801</v>
      </c>
      <c r="C565" s="24" t="str">
        <f t="shared" si="113"/>
        <v>801</v>
      </c>
      <c r="D565" s="24" t="s">
        <v>1664</v>
      </c>
      <c r="E565" s="106">
        <v>47000801</v>
      </c>
      <c r="F565" s="24" t="s">
        <v>1664</v>
      </c>
      <c r="G565" s="122">
        <f>IF(VLOOKUP(Tabela2[[#This Row],[SKU]],[10]Volume!$A:$E,5,0)&lt;0,0,VLOOKUP(Tabela2[[#This Row],[SKU]],[10]Volume!$A:$E,5,0))</f>
        <v>0</v>
      </c>
      <c r="H565" s="24" t="s">
        <v>46</v>
      </c>
      <c r="I565" s="24" t="s">
        <v>79</v>
      </c>
      <c r="J565" s="24" t="s">
        <v>79</v>
      </c>
      <c r="K565" s="24" t="s">
        <v>1599</v>
      </c>
      <c r="L565" s="24" t="s">
        <v>65</v>
      </c>
      <c r="M565" s="24" t="s">
        <v>66</v>
      </c>
      <c r="N565" s="24" t="s">
        <v>67</v>
      </c>
      <c r="O565" s="48">
        <v>44927</v>
      </c>
      <c r="P565" s="24" t="s">
        <v>92</v>
      </c>
      <c r="Q565" s="24"/>
      <c r="R565" s="26" t="s">
        <v>1</v>
      </c>
      <c r="S565" s="24" t="s">
        <v>44</v>
      </c>
      <c r="T565" s="24" t="s">
        <v>54</v>
      </c>
      <c r="U565" s="24" t="s">
        <v>44</v>
      </c>
      <c r="V565" s="40" t="s">
        <v>44</v>
      </c>
      <c r="W565" s="24" t="s">
        <v>55</v>
      </c>
      <c r="X565" s="24">
        <v>2710193200</v>
      </c>
      <c r="Y565" s="14" t="s">
        <v>44</v>
      </c>
      <c r="Z565" s="24" t="str">
        <f>LEFT(AC565,8)</f>
        <v>001H2588</v>
      </c>
      <c r="AA565" s="24" t="str">
        <f t="shared" si="123"/>
        <v>001176</v>
      </c>
      <c r="AB565" s="24" t="str">
        <f t="shared" si="124"/>
        <v>A03Q</v>
      </c>
      <c r="AC565" s="24" t="s">
        <v>1667</v>
      </c>
      <c r="AD565" s="24" t="s">
        <v>1581</v>
      </c>
      <c r="AE565" s="24" t="s">
        <v>6737</v>
      </c>
      <c r="AF565" s="24" t="s">
        <v>175</v>
      </c>
      <c r="AG565" s="24" t="s">
        <v>110</v>
      </c>
      <c r="AH565" s="24" t="str">
        <f t="shared" si="125"/>
        <v>RIMULA R6 LME PLUS 5W30 GRANEL</v>
      </c>
      <c r="AI565" s="24" t="s">
        <v>6758</v>
      </c>
      <c r="AJ565" s="24" t="s">
        <v>6597</v>
      </c>
      <c r="AK565" s="24" t="s">
        <v>6800</v>
      </c>
    </row>
    <row r="566" spans="2:37" s="14" customFormat="1" ht="13" hidden="1" x14ac:dyDescent="0.35">
      <c r="B566" s="24">
        <v>47000967</v>
      </c>
      <c r="C566" s="24" t="str">
        <f t="shared" si="113"/>
        <v>967</v>
      </c>
      <c r="D566" s="24" t="s">
        <v>1668</v>
      </c>
      <c r="E566" s="106">
        <v>47000801</v>
      </c>
      <c r="F566" s="24" t="s">
        <v>1664</v>
      </c>
      <c r="G566" s="122">
        <f>IF(VLOOKUP(Tabela2[[#This Row],[SKU]],[10]Volume!$A:$E,5,0)&lt;0,0,VLOOKUP(Tabela2[[#This Row],[SKU]],[10]Volume!$A:$E,5,0))</f>
        <v>4000</v>
      </c>
      <c r="H566" s="24" t="s">
        <v>46</v>
      </c>
      <c r="I566" s="24" t="s">
        <v>151</v>
      </c>
      <c r="J566" s="24" t="s">
        <v>86</v>
      </c>
      <c r="K566" s="24" t="s">
        <v>1599</v>
      </c>
      <c r="L566" s="24" t="s">
        <v>65</v>
      </c>
      <c r="M566" s="24" t="s">
        <v>66</v>
      </c>
      <c r="N566" s="24" t="s">
        <v>67</v>
      </c>
      <c r="O566" s="48">
        <v>44682</v>
      </c>
      <c r="P566" s="24" t="s">
        <v>92</v>
      </c>
      <c r="Q566" s="24"/>
      <c r="R566" s="26" t="s">
        <v>1</v>
      </c>
      <c r="S566" s="24" t="s">
        <v>1669</v>
      </c>
      <c r="T566" s="24" t="s">
        <v>54</v>
      </c>
      <c r="U566" s="24" t="s">
        <v>44</v>
      </c>
      <c r="V566" s="40" t="s">
        <v>44</v>
      </c>
      <c r="W566" s="24" t="s">
        <v>55</v>
      </c>
      <c r="X566" s="24">
        <v>2710193200</v>
      </c>
      <c r="Y566" s="14" t="s">
        <v>83</v>
      </c>
      <c r="Z566" s="24" t="s">
        <v>1670</v>
      </c>
      <c r="AA566" s="24" t="s">
        <v>87</v>
      </c>
      <c r="AB566" s="24" t="s">
        <v>88</v>
      </c>
      <c r="AC566" s="24" t="s">
        <v>1671</v>
      </c>
      <c r="AD566" s="24" t="s">
        <v>1581</v>
      </c>
      <c r="AE566" s="24" t="s">
        <v>6737</v>
      </c>
      <c r="AF566" s="24" t="s">
        <v>175</v>
      </c>
      <c r="AG566" s="24" t="s">
        <v>110</v>
      </c>
      <c r="AH566" s="24" t="str">
        <f t="shared" si="125"/>
        <v>RIMULA R6 LME PLUS 5W30 GRANEL</v>
      </c>
      <c r="AI566" s="24" t="s">
        <v>6758</v>
      </c>
      <c r="AJ566" s="24" t="s">
        <v>6597</v>
      </c>
      <c r="AK566" s="24" t="s">
        <v>6800</v>
      </c>
    </row>
    <row r="567" spans="2:37" s="14" customFormat="1" ht="13" hidden="1" x14ac:dyDescent="0.35">
      <c r="B567" s="24">
        <v>47000809</v>
      </c>
      <c r="C567" s="24" t="str">
        <f t="shared" si="113"/>
        <v>809</v>
      </c>
      <c r="D567" s="24" t="s">
        <v>1672</v>
      </c>
      <c r="E567" s="106">
        <v>47000801</v>
      </c>
      <c r="F567" s="24" t="s">
        <v>1664</v>
      </c>
      <c r="G567" s="122">
        <f>IF(VLOOKUP(Tabela2[[#This Row],[SKU]],[10]Volume!$A:$E,5,0)&lt;0,0,VLOOKUP(Tabela2[[#This Row],[SKU]],[10]Volume!$A:$E,5,0))</f>
        <v>21942.136363636364</v>
      </c>
      <c r="H567" s="24" t="s">
        <v>46</v>
      </c>
      <c r="I567" s="24" t="s">
        <v>47</v>
      </c>
      <c r="J567" s="24" t="s">
        <v>48</v>
      </c>
      <c r="K567" s="24" t="s">
        <v>1599</v>
      </c>
      <c r="L567" s="24" t="s">
        <v>65</v>
      </c>
      <c r="M567" s="24" t="s">
        <v>66</v>
      </c>
      <c r="N567" s="24" t="s">
        <v>67</v>
      </c>
      <c r="O567" s="48">
        <v>44958</v>
      </c>
      <c r="P567" s="24" t="s">
        <v>92</v>
      </c>
      <c r="Q567" s="24"/>
      <c r="R567" s="26" t="s">
        <v>1</v>
      </c>
      <c r="S567" s="24"/>
      <c r="T567" s="24" t="s">
        <v>1673</v>
      </c>
      <c r="U567" s="24" t="s">
        <v>44</v>
      </c>
      <c r="V567" s="40" t="s">
        <v>44</v>
      </c>
      <c r="W567" s="24" t="s">
        <v>55</v>
      </c>
      <c r="X567" s="24">
        <v>2710193200</v>
      </c>
      <c r="Y567" s="14" t="s">
        <v>83</v>
      </c>
      <c r="Z567" s="24" t="str">
        <f t="shared" ref="Z567:Z612" si="126">LEFT(AC567,8)</f>
        <v>001H2588</v>
      </c>
      <c r="AA567" s="24" t="str">
        <f t="shared" ref="AA567:AA612" si="127">LEFT(RIGHT(AC567,10),6)</f>
        <v>002VSH</v>
      </c>
      <c r="AB567" s="24" t="str">
        <f t="shared" ref="AB567:AB612" si="128">RIGHT(AC567,4)</f>
        <v>A309</v>
      </c>
      <c r="AC567" s="24" t="s">
        <v>1674</v>
      </c>
      <c r="AD567" s="24" t="s">
        <v>1581</v>
      </c>
      <c r="AE567" s="24" t="s">
        <v>6737</v>
      </c>
      <c r="AF567" s="24" t="s">
        <v>175</v>
      </c>
      <c r="AG567" s="24" t="s">
        <v>110</v>
      </c>
      <c r="AH567" s="24" t="str">
        <f t="shared" si="125"/>
        <v>RIMULA R6 LME PLUS 5W30 GRANEL</v>
      </c>
      <c r="AI567" s="24" t="s">
        <v>6758</v>
      </c>
      <c r="AJ567" s="24" t="s">
        <v>6597</v>
      </c>
      <c r="AK567" s="24" t="s">
        <v>6800</v>
      </c>
    </row>
    <row r="568" spans="2:37" s="14" customFormat="1" ht="13" hidden="1" x14ac:dyDescent="0.35">
      <c r="B568" s="24">
        <v>44968849</v>
      </c>
      <c r="C568" s="24" t="str">
        <f t="shared" si="113"/>
        <v>849</v>
      </c>
      <c r="D568" s="24" t="s">
        <v>1675</v>
      </c>
      <c r="E568" s="106" t="s">
        <v>44</v>
      </c>
      <c r="F568" s="24" t="s">
        <v>45</v>
      </c>
      <c r="G568" s="122">
        <f>IF(VLOOKUP(Tabela2[[#This Row],[SKU]],[10]Volume!$A:$E,5,0)&lt;0,0,VLOOKUP(Tabela2[[#This Row],[SKU]],[10]Volume!$A:$E,5,0))</f>
        <v>7182.8296822429938</v>
      </c>
      <c r="H568" s="24" t="s">
        <v>46</v>
      </c>
      <c r="I568" s="24" t="s">
        <v>47</v>
      </c>
      <c r="J568" s="24" t="s">
        <v>48</v>
      </c>
      <c r="K568" s="24" t="s">
        <v>1599</v>
      </c>
      <c r="L568" s="24" t="s">
        <v>65</v>
      </c>
      <c r="M568" s="24" t="s">
        <v>51</v>
      </c>
      <c r="N568" s="24" t="s">
        <v>67</v>
      </c>
      <c r="O568" s="48">
        <v>42971</v>
      </c>
      <c r="P568" s="24" t="s">
        <v>92</v>
      </c>
      <c r="Q568" s="24"/>
      <c r="R568" s="26" t="s">
        <v>1</v>
      </c>
      <c r="S568" s="24" t="s">
        <v>132</v>
      </c>
      <c r="T568" s="24" t="s">
        <v>132</v>
      </c>
      <c r="U568" s="24" t="s">
        <v>44</v>
      </c>
      <c r="V568" s="40" t="s">
        <v>44</v>
      </c>
      <c r="W568" s="24" t="s">
        <v>55</v>
      </c>
      <c r="X568" s="24">
        <v>2710193200</v>
      </c>
      <c r="Y568" s="14" t="s">
        <v>56</v>
      </c>
      <c r="Z568" s="24" t="str">
        <f t="shared" si="126"/>
        <v>001C4595</v>
      </c>
      <c r="AA568" s="24" t="str">
        <f t="shared" si="127"/>
        <v>002VSH</v>
      </c>
      <c r="AB568" s="24" t="str">
        <f t="shared" si="128"/>
        <v>A309</v>
      </c>
      <c r="AC568" s="24" t="s">
        <v>1676</v>
      </c>
      <c r="AD568" s="24" t="s">
        <v>1581</v>
      </c>
      <c r="AE568" s="24" t="s">
        <v>6737</v>
      </c>
      <c r="AF568" s="24" t="s">
        <v>175</v>
      </c>
      <c r="AG568" s="24" t="s">
        <v>110</v>
      </c>
      <c r="AH568" s="24" t="str">
        <f t="shared" si="125"/>
        <v>IMPORTADO</v>
      </c>
      <c r="AI568" s="24" t="s">
        <v>6758</v>
      </c>
      <c r="AJ568" s="24" t="s">
        <v>6598</v>
      </c>
      <c r="AK568" s="24" t="s">
        <v>6800</v>
      </c>
    </row>
    <row r="569" spans="2:37" s="14" customFormat="1" ht="13" hidden="1" x14ac:dyDescent="0.35">
      <c r="B569" s="24">
        <v>44423855</v>
      </c>
      <c r="C569" s="24" t="str">
        <f t="shared" si="113"/>
        <v>855</v>
      </c>
      <c r="D569" s="24" t="s">
        <v>1678</v>
      </c>
      <c r="E569" s="106">
        <v>44423801</v>
      </c>
      <c r="F569" s="24" t="s">
        <v>198</v>
      </c>
      <c r="G569" s="122">
        <f>IF(VLOOKUP(Tabela2[[#This Row],[SKU]],[10]Volume!$A:$E,5,0)&lt;0,0,VLOOKUP(Tabela2[[#This Row],[SKU]],[10]Volume!$A:$E,5,0))</f>
        <v>95742.542635658916</v>
      </c>
      <c r="H569" s="24" t="s">
        <v>46</v>
      </c>
      <c r="I569" s="24" t="s">
        <v>163</v>
      </c>
      <c r="J569" s="24" t="s">
        <v>164</v>
      </c>
      <c r="K569" s="24" t="s">
        <v>1599</v>
      </c>
      <c r="L569" s="24" t="s">
        <v>65</v>
      </c>
      <c r="M569" s="24" t="s">
        <v>66</v>
      </c>
      <c r="N569" s="24" t="s">
        <v>67</v>
      </c>
      <c r="O569" s="48">
        <v>43054</v>
      </c>
      <c r="P569" s="24" t="s">
        <v>92</v>
      </c>
      <c r="Q569" s="24"/>
      <c r="R569" s="26" t="s">
        <v>1</v>
      </c>
      <c r="S569" s="24"/>
      <c r="T569" s="24" t="s">
        <v>1679</v>
      </c>
      <c r="U569" s="24" t="s">
        <v>44</v>
      </c>
      <c r="V569" s="40" t="s">
        <v>44</v>
      </c>
      <c r="W569" s="24" t="s">
        <v>55</v>
      </c>
      <c r="X569" s="24">
        <v>2710193200</v>
      </c>
      <c r="Y569" s="14" t="s">
        <v>70</v>
      </c>
      <c r="Z569" s="24" t="str">
        <f t="shared" si="126"/>
        <v>001E7457</v>
      </c>
      <c r="AA569" s="24" t="str">
        <f t="shared" si="127"/>
        <v>002VPM</v>
      </c>
      <c r="AB569" s="24" t="str">
        <f t="shared" si="128"/>
        <v>A309</v>
      </c>
      <c r="AC569" s="96" t="s">
        <v>1680</v>
      </c>
      <c r="AD569" s="24" t="s">
        <v>1581</v>
      </c>
      <c r="AE569" s="24" t="s">
        <v>6737</v>
      </c>
      <c r="AF569" s="24" t="s">
        <v>175</v>
      </c>
      <c r="AG569" s="24" t="s">
        <v>110</v>
      </c>
      <c r="AH569" s="24" t="str">
        <f t="shared" si="125"/>
        <v>RIMULA R6 MS 10W40 GRANEL</v>
      </c>
      <c r="AI569" s="24" t="s">
        <v>6758</v>
      </c>
      <c r="AJ569" s="24" t="s">
        <v>6599</v>
      </c>
      <c r="AK569" s="24" t="s">
        <v>6807</v>
      </c>
    </row>
    <row r="570" spans="2:37" s="14" customFormat="1" ht="13" hidden="1" x14ac:dyDescent="0.35">
      <c r="B570" s="24">
        <v>44423801</v>
      </c>
      <c r="C570" s="24" t="str">
        <f t="shared" si="113"/>
        <v>801</v>
      </c>
      <c r="D570" s="24" t="s">
        <v>198</v>
      </c>
      <c r="E570" s="106">
        <v>44423801</v>
      </c>
      <c r="F570" s="24" t="s">
        <v>198</v>
      </c>
      <c r="G570" s="122">
        <f>IF(VLOOKUP(Tabela2[[#This Row],[SKU]],[10]Volume!$A:$E,5,0)&lt;0,0,VLOOKUP(Tabela2[[#This Row],[SKU]],[10]Volume!$A:$E,5,0))</f>
        <v>246983.56256250001</v>
      </c>
      <c r="H570" s="24" t="s">
        <v>46</v>
      </c>
      <c r="I570" s="24" t="s">
        <v>79</v>
      </c>
      <c r="J570" s="24" t="s">
        <v>79</v>
      </c>
      <c r="K570" s="24" t="s">
        <v>1599</v>
      </c>
      <c r="L570" s="24" t="s">
        <v>65</v>
      </c>
      <c r="M570" s="24" t="s">
        <v>66</v>
      </c>
      <c r="N570" s="24" t="s">
        <v>67</v>
      </c>
      <c r="O570" s="48">
        <v>43054</v>
      </c>
      <c r="P570" s="24" t="s">
        <v>92</v>
      </c>
      <c r="Q570" s="24"/>
      <c r="R570" s="26" t="s">
        <v>1</v>
      </c>
      <c r="S570" s="24" t="s">
        <v>44</v>
      </c>
      <c r="T570" s="24" t="s">
        <v>54</v>
      </c>
      <c r="U570" s="24" t="s">
        <v>44</v>
      </c>
      <c r="V570" s="40" t="s">
        <v>44</v>
      </c>
      <c r="W570" s="24" t="s">
        <v>55</v>
      </c>
      <c r="X570" s="24">
        <v>2710193200</v>
      </c>
      <c r="Y570" s="14" t="s">
        <v>44</v>
      </c>
      <c r="Z570" s="24" t="str">
        <f t="shared" si="126"/>
        <v>001E7457</v>
      </c>
      <c r="AA570" s="24" t="str">
        <f t="shared" si="127"/>
        <v>001176</v>
      </c>
      <c r="AB570" s="24" t="str">
        <f t="shared" si="128"/>
        <v>A03Q</v>
      </c>
      <c r="AC570" s="24" t="s">
        <v>1681</v>
      </c>
      <c r="AD570" s="24" t="s">
        <v>1581</v>
      </c>
      <c r="AE570" s="24" t="s">
        <v>6737</v>
      </c>
      <c r="AF570" s="24" t="s">
        <v>175</v>
      </c>
      <c r="AG570" s="24" t="s">
        <v>110</v>
      </c>
      <c r="AH570" s="24" t="str">
        <f t="shared" si="125"/>
        <v>RIMULA R6 MS 10W40 GRANEL</v>
      </c>
      <c r="AI570" s="24" t="s">
        <v>6758</v>
      </c>
      <c r="AJ570" s="24" t="s">
        <v>6599</v>
      </c>
      <c r="AK570" s="24" t="s">
        <v>6807</v>
      </c>
    </row>
    <row r="571" spans="2:37" s="14" customFormat="1" ht="13" hidden="1" x14ac:dyDescent="0.35">
      <c r="B571" s="24">
        <v>44423967</v>
      </c>
      <c r="C571" s="24" t="str">
        <f t="shared" si="113"/>
        <v>967</v>
      </c>
      <c r="D571" s="24" t="s">
        <v>1682</v>
      </c>
      <c r="E571" s="106">
        <v>44423801</v>
      </c>
      <c r="F571" s="24" t="s">
        <v>198</v>
      </c>
      <c r="G571" s="122">
        <f>IF(VLOOKUP(Tabela2[[#This Row],[SKU]],[10]Volume!$A:$E,5,0)&lt;0,0,VLOOKUP(Tabela2[[#This Row],[SKU]],[10]Volume!$A:$E,5,0))</f>
        <v>68000</v>
      </c>
      <c r="H571" s="24" t="s">
        <v>46</v>
      </c>
      <c r="I571" s="24" t="s">
        <v>151</v>
      </c>
      <c r="J571" s="24" t="s">
        <v>86</v>
      </c>
      <c r="K571" s="24" t="s">
        <v>1599</v>
      </c>
      <c r="L571" s="24" t="s">
        <v>65</v>
      </c>
      <c r="M571" s="24" t="s">
        <v>66</v>
      </c>
      <c r="N571" s="24" t="s">
        <v>67</v>
      </c>
      <c r="O571" s="48">
        <v>43054</v>
      </c>
      <c r="P571" s="24" t="s">
        <v>92</v>
      </c>
      <c r="Q571" s="24"/>
      <c r="R571" s="26" t="s">
        <v>1</v>
      </c>
      <c r="S571" s="24"/>
      <c r="T571" s="24" t="s">
        <v>1683</v>
      </c>
      <c r="U571" s="24" t="s">
        <v>44</v>
      </c>
      <c r="V571" s="40" t="s">
        <v>44</v>
      </c>
      <c r="W571" s="24" t="s">
        <v>55</v>
      </c>
      <c r="X571" s="24">
        <v>2710193200</v>
      </c>
      <c r="Y571" s="14" t="s">
        <v>83</v>
      </c>
      <c r="Z571" s="24" t="str">
        <f t="shared" si="126"/>
        <v>001E7457</v>
      </c>
      <c r="AA571" s="24" t="str">
        <f t="shared" si="127"/>
        <v>002VJW</v>
      </c>
      <c r="AB571" s="24" t="str">
        <f t="shared" si="128"/>
        <v>A309</v>
      </c>
      <c r="AC571" s="96" t="s">
        <v>1684</v>
      </c>
      <c r="AD571" s="24" t="s">
        <v>1581</v>
      </c>
      <c r="AE571" s="24" t="s">
        <v>6737</v>
      </c>
      <c r="AF571" s="24" t="s">
        <v>175</v>
      </c>
      <c r="AG571" s="24" t="s">
        <v>110</v>
      </c>
      <c r="AH571" s="24" t="str">
        <f t="shared" si="125"/>
        <v>RIMULA R6 MS 10W40 GRANEL</v>
      </c>
      <c r="AI571" s="24" t="s">
        <v>6758</v>
      </c>
      <c r="AJ571" s="24" t="s">
        <v>6599</v>
      </c>
      <c r="AK571" s="24" t="s">
        <v>6807</v>
      </c>
    </row>
    <row r="572" spans="2:37" s="14" customFormat="1" ht="13" hidden="1" x14ac:dyDescent="0.35">
      <c r="B572" s="24">
        <v>44423809</v>
      </c>
      <c r="C572" s="24" t="str">
        <f t="shared" si="113"/>
        <v>809</v>
      </c>
      <c r="D572" s="24" t="s">
        <v>1685</v>
      </c>
      <c r="E572" s="106">
        <v>44423801</v>
      </c>
      <c r="F572" s="24" t="s">
        <v>198</v>
      </c>
      <c r="G572" s="122">
        <f>IF(VLOOKUP(Tabela2[[#This Row],[SKU]],[10]Volume!$A:$E,5,0)&lt;0,0,VLOOKUP(Tabela2[[#This Row],[SKU]],[10]Volume!$A:$E,5,0))</f>
        <v>189120.31818181818</v>
      </c>
      <c r="H572" s="24" t="s">
        <v>46</v>
      </c>
      <c r="I572" s="24" t="s">
        <v>47</v>
      </c>
      <c r="J572" s="24" t="s">
        <v>48</v>
      </c>
      <c r="K572" s="24" t="s">
        <v>1599</v>
      </c>
      <c r="L572" s="24" t="s">
        <v>65</v>
      </c>
      <c r="M572" s="24" t="s">
        <v>66</v>
      </c>
      <c r="N572" s="24" t="s">
        <v>67</v>
      </c>
      <c r="O572" s="48">
        <v>43054</v>
      </c>
      <c r="P572" s="24" t="s">
        <v>92</v>
      </c>
      <c r="Q572" s="24"/>
      <c r="R572" s="26" t="s">
        <v>1</v>
      </c>
      <c r="S572" s="24"/>
      <c r="T572" s="24" t="s">
        <v>1686</v>
      </c>
      <c r="U572" s="24" t="s">
        <v>44</v>
      </c>
      <c r="V572" s="40" t="s">
        <v>44</v>
      </c>
      <c r="W572" s="24" t="s">
        <v>55</v>
      </c>
      <c r="X572" s="24">
        <v>2710193200</v>
      </c>
      <c r="Y572" s="14" t="s">
        <v>83</v>
      </c>
      <c r="Z572" s="24" t="str">
        <f t="shared" si="126"/>
        <v>001E7457</v>
      </c>
      <c r="AA572" s="24" t="str">
        <f t="shared" si="127"/>
        <v>002VSH</v>
      </c>
      <c r="AB572" s="24" t="str">
        <f t="shared" si="128"/>
        <v>A309</v>
      </c>
      <c r="AC572" s="24" t="s">
        <v>1687</v>
      </c>
      <c r="AD572" s="24" t="s">
        <v>1581</v>
      </c>
      <c r="AE572" s="24" t="s">
        <v>6737</v>
      </c>
      <c r="AF572" s="24" t="s">
        <v>175</v>
      </c>
      <c r="AG572" s="24" t="s">
        <v>110</v>
      </c>
      <c r="AH572" s="24" t="str">
        <f t="shared" si="125"/>
        <v>RIMULA R6 MS 10W40 GRANEL</v>
      </c>
      <c r="AI572" s="24" t="s">
        <v>6758</v>
      </c>
      <c r="AJ572" s="24" t="s">
        <v>6599</v>
      </c>
      <c r="AK572" s="24" t="s">
        <v>6807</v>
      </c>
    </row>
    <row r="573" spans="2:37" s="14" customFormat="1" ht="13" hidden="1" x14ac:dyDescent="0.35">
      <c r="B573" s="24">
        <v>44424855</v>
      </c>
      <c r="C573" s="24" t="str">
        <f t="shared" si="113"/>
        <v>855</v>
      </c>
      <c r="D573" s="24" t="s">
        <v>1688</v>
      </c>
      <c r="E573" s="106">
        <v>44424801</v>
      </c>
      <c r="F573" s="24" t="s">
        <v>190</v>
      </c>
      <c r="G573" s="122">
        <f>IF(VLOOKUP(Tabela2[[#This Row],[SKU]],[10]Volume!$A:$E,5,0)&lt;0,0,VLOOKUP(Tabela2[[#This Row],[SKU]],[10]Volume!$A:$E,5,0))</f>
        <v>0</v>
      </c>
      <c r="H573" s="24" t="s">
        <v>46</v>
      </c>
      <c r="I573" s="24" t="s">
        <v>163</v>
      </c>
      <c r="J573" s="24" t="s">
        <v>164</v>
      </c>
      <c r="K573" s="24" t="s">
        <v>1599</v>
      </c>
      <c r="L573" s="24" t="s">
        <v>65</v>
      </c>
      <c r="M573" s="24" t="s">
        <v>66</v>
      </c>
      <c r="N573" s="24" t="s">
        <v>67</v>
      </c>
      <c r="O573" s="48">
        <v>43130</v>
      </c>
      <c r="P573" s="24" t="s">
        <v>53</v>
      </c>
      <c r="Q573" s="24"/>
      <c r="R573" s="26" t="s">
        <v>1</v>
      </c>
      <c r="S573" s="24"/>
      <c r="T573" s="24" t="s">
        <v>1689</v>
      </c>
      <c r="U573" s="24" t="s">
        <v>44</v>
      </c>
      <c r="V573" s="40" t="s">
        <v>44</v>
      </c>
      <c r="W573" s="24" t="s">
        <v>55</v>
      </c>
      <c r="X573" s="24">
        <v>2710193200</v>
      </c>
      <c r="Y573" s="14" t="s">
        <v>70</v>
      </c>
      <c r="Z573" s="24" t="str">
        <f t="shared" si="126"/>
        <v>001G3598</v>
      </c>
      <c r="AA573" s="24" t="str">
        <f t="shared" si="127"/>
        <v>002VPM</v>
      </c>
      <c r="AB573" s="24" t="str">
        <f t="shared" si="128"/>
        <v>A309</v>
      </c>
      <c r="AC573" s="24" t="s">
        <v>1690</v>
      </c>
      <c r="AD573" s="24" t="s">
        <v>1581</v>
      </c>
      <c r="AE573" s="24" t="s">
        <v>7656</v>
      </c>
      <c r="AF573" s="24" t="s">
        <v>175</v>
      </c>
      <c r="AG573" s="24" t="s">
        <v>78</v>
      </c>
      <c r="AH573" s="24" t="str">
        <f t="shared" si="125"/>
        <v>RIMULA RT4 L 15W-40 (CK-4) GRANEL</v>
      </c>
      <c r="AI573" s="24" t="s">
        <v>6757</v>
      </c>
      <c r="AJ573" s="24" t="s">
        <v>6600</v>
      </c>
      <c r="AK573" s="24" t="s">
        <v>6811</v>
      </c>
    </row>
    <row r="574" spans="2:37" s="14" customFormat="1" ht="13" hidden="1" x14ac:dyDescent="0.35">
      <c r="B574" s="24">
        <v>44424801</v>
      </c>
      <c r="C574" s="24" t="str">
        <f t="shared" si="113"/>
        <v>801</v>
      </c>
      <c r="D574" s="24" t="s">
        <v>190</v>
      </c>
      <c r="E574" s="106">
        <v>44424801</v>
      </c>
      <c r="F574" s="24" t="s">
        <v>190</v>
      </c>
      <c r="G574" s="122">
        <f>IF(VLOOKUP(Tabela2[[#This Row],[SKU]],[10]Volume!$A:$E,5,0)&lt;0,0,VLOOKUP(Tabela2[[#This Row],[SKU]],[10]Volume!$A:$E,5,0))</f>
        <v>3868.7581875000001</v>
      </c>
      <c r="H574" s="24" t="s">
        <v>46</v>
      </c>
      <c r="I574" s="24" t="s">
        <v>79</v>
      </c>
      <c r="J574" s="24" t="s">
        <v>79</v>
      </c>
      <c r="K574" s="24" t="s">
        <v>1599</v>
      </c>
      <c r="L574" s="24" t="s">
        <v>65</v>
      </c>
      <c r="M574" s="24" t="s">
        <v>66</v>
      </c>
      <c r="N574" s="24" t="s">
        <v>67</v>
      </c>
      <c r="O574" s="48">
        <v>43203</v>
      </c>
      <c r="P574" s="24" t="s">
        <v>53</v>
      </c>
      <c r="Q574" s="24"/>
      <c r="R574" s="26" t="s">
        <v>1</v>
      </c>
      <c r="S574" s="24" t="s">
        <v>44</v>
      </c>
      <c r="T574" s="24" t="s">
        <v>54</v>
      </c>
      <c r="U574" s="24" t="s">
        <v>44</v>
      </c>
      <c r="V574" s="40" t="s">
        <v>44</v>
      </c>
      <c r="W574" s="24" t="s">
        <v>55</v>
      </c>
      <c r="X574" s="24">
        <v>2710193200</v>
      </c>
      <c r="Y574" s="14" t="s">
        <v>44</v>
      </c>
      <c r="Z574" s="24" t="str">
        <f t="shared" si="126"/>
        <v>001G3598</v>
      </c>
      <c r="AA574" s="24" t="str">
        <f t="shared" si="127"/>
        <v>001176</v>
      </c>
      <c r="AB574" s="24" t="str">
        <f t="shared" si="128"/>
        <v>A309</v>
      </c>
      <c r="AC574" s="24" t="s">
        <v>1691</v>
      </c>
      <c r="AD574" s="24" t="s">
        <v>1581</v>
      </c>
      <c r="AE574" s="24" t="s">
        <v>7656</v>
      </c>
      <c r="AF574" s="24" t="s">
        <v>175</v>
      </c>
      <c r="AG574" s="24" t="s">
        <v>78</v>
      </c>
      <c r="AH574" s="24" t="str">
        <f t="shared" si="125"/>
        <v>RIMULA RT4 L 15W-40 (CK-4) GRANEL</v>
      </c>
      <c r="AI574" s="24" t="s">
        <v>6757</v>
      </c>
      <c r="AJ574" s="24" t="s">
        <v>6600</v>
      </c>
      <c r="AK574" s="24" t="s">
        <v>6811</v>
      </c>
    </row>
    <row r="575" spans="2:37" s="14" customFormat="1" ht="13" hidden="1" x14ac:dyDescent="0.35">
      <c r="B575" s="24">
        <v>44424967</v>
      </c>
      <c r="C575" s="24" t="str">
        <f t="shared" si="113"/>
        <v>967</v>
      </c>
      <c r="D575" s="24" t="s">
        <v>1692</v>
      </c>
      <c r="E575" s="106">
        <v>44424801</v>
      </c>
      <c r="F575" s="24" t="s">
        <v>190</v>
      </c>
      <c r="G575" s="122">
        <f>IF(VLOOKUP(Tabela2[[#This Row],[SKU]],[10]Volume!$A:$E,5,0)&lt;0,0,VLOOKUP(Tabela2[[#This Row],[SKU]],[10]Volume!$A:$E,5,0))</f>
        <v>0</v>
      </c>
      <c r="H575" s="24" t="s">
        <v>46</v>
      </c>
      <c r="I575" s="24" t="s">
        <v>151</v>
      </c>
      <c r="J575" s="24" t="s">
        <v>86</v>
      </c>
      <c r="K575" s="24" t="s">
        <v>1599</v>
      </c>
      <c r="L575" s="24" t="s">
        <v>65</v>
      </c>
      <c r="M575" s="24" t="s">
        <v>66</v>
      </c>
      <c r="N575" s="24" t="s">
        <v>67</v>
      </c>
      <c r="O575" s="48">
        <v>44492</v>
      </c>
      <c r="P575" s="24" t="s">
        <v>53</v>
      </c>
      <c r="Q575" s="24"/>
      <c r="R575" s="26" t="s">
        <v>1</v>
      </c>
      <c r="S575" s="24" t="s">
        <v>1693</v>
      </c>
      <c r="T575" s="24" t="s">
        <v>1694</v>
      </c>
      <c r="U575" s="24" t="s">
        <v>44</v>
      </c>
      <c r="V575" s="40" t="s">
        <v>44</v>
      </c>
      <c r="W575" s="24" t="s">
        <v>55</v>
      </c>
      <c r="X575" s="24">
        <v>2710193200</v>
      </c>
      <c r="Y575" s="14" t="s">
        <v>83</v>
      </c>
      <c r="Z575" s="24" t="str">
        <f t="shared" si="126"/>
        <v>001G3598</v>
      </c>
      <c r="AA575" s="24" t="str">
        <f t="shared" si="127"/>
        <v>002VJW</v>
      </c>
      <c r="AB575" s="24" t="str">
        <f t="shared" si="128"/>
        <v>A309</v>
      </c>
      <c r="AC575" s="24" t="s">
        <v>1695</v>
      </c>
      <c r="AD575" s="24" t="s">
        <v>1581</v>
      </c>
      <c r="AE575" s="24" t="s">
        <v>7656</v>
      </c>
      <c r="AF575" s="24" t="s">
        <v>175</v>
      </c>
      <c r="AG575" s="24" t="s">
        <v>78</v>
      </c>
      <c r="AH575" s="24" t="str">
        <f t="shared" si="125"/>
        <v>RIMULA RT4 L 15W-40 (CK-4) GRANEL</v>
      </c>
      <c r="AI575" s="24" t="s">
        <v>6757</v>
      </c>
      <c r="AJ575" s="24" t="s">
        <v>6600</v>
      </c>
      <c r="AK575" s="24" t="s">
        <v>6811</v>
      </c>
    </row>
    <row r="576" spans="2:37" s="14" customFormat="1" ht="13" hidden="1" x14ac:dyDescent="0.35">
      <c r="B576" s="24">
        <v>44424809</v>
      </c>
      <c r="C576" s="24" t="str">
        <f t="shared" ref="C576:C638" si="129">RIGHT(B576,3)</f>
        <v>809</v>
      </c>
      <c r="D576" s="24" t="s">
        <v>1696</v>
      </c>
      <c r="E576" s="106">
        <v>44424801</v>
      </c>
      <c r="F576" s="24" t="s">
        <v>190</v>
      </c>
      <c r="G576" s="122">
        <f>IF(VLOOKUP(Tabela2[[#This Row],[SKU]],[10]Volume!$A:$E,5,0)&lt;0,0,VLOOKUP(Tabela2[[#This Row],[SKU]],[10]Volume!$A:$E,5,0))</f>
        <v>0</v>
      </c>
      <c r="H576" s="24" t="s">
        <v>46</v>
      </c>
      <c r="I576" s="24" t="s">
        <v>47</v>
      </c>
      <c r="J576" s="24" t="s">
        <v>48</v>
      </c>
      <c r="K576" s="24" t="s">
        <v>1599</v>
      </c>
      <c r="L576" s="24" t="s">
        <v>65</v>
      </c>
      <c r="M576" s="24" t="s">
        <v>66</v>
      </c>
      <c r="N576" s="24" t="s">
        <v>67</v>
      </c>
      <c r="O576" s="48">
        <v>43130</v>
      </c>
      <c r="P576" s="24" t="s">
        <v>53</v>
      </c>
      <c r="Q576" s="24"/>
      <c r="R576" s="26" t="s">
        <v>1</v>
      </c>
      <c r="S576" s="24"/>
      <c r="T576" s="24" t="s">
        <v>1697</v>
      </c>
      <c r="U576" s="24" t="s">
        <v>44</v>
      </c>
      <c r="V576" s="40" t="s">
        <v>44</v>
      </c>
      <c r="W576" s="24" t="s">
        <v>55</v>
      </c>
      <c r="X576" s="24">
        <v>2710193200</v>
      </c>
      <c r="Y576" s="14" t="s">
        <v>83</v>
      </c>
      <c r="Z576" s="24" t="str">
        <f t="shared" si="126"/>
        <v>001G3598</v>
      </c>
      <c r="AA576" s="24" t="str">
        <f t="shared" si="127"/>
        <v>002VSH</v>
      </c>
      <c r="AB576" s="24" t="str">
        <f t="shared" si="128"/>
        <v>A309</v>
      </c>
      <c r="AC576" s="24" t="s">
        <v>1698</v>
      </c>
      <c r="AD576" s="24" t="s">
        <v>1581</v>
      </c>
      <c r="AE576" s="24" t="s">
        <v>7656</v>
      </c>
      <c r="AF576" s="24" t="s">
        <v>175</v>
      </c>
      <c r="AG576" s="24" t="s">
        <v>78</v>
      </c>
      <c r="AH576" s="24" t="str">
        <f t="shared" si="125"/>
        <v>RIMULA RT4 L 15W-40 (CK-4) GRANEL</v>
      </c>
      <c r="AI576" s="24" t="s">
        <v>6757</v>
      </c>
      <c r="AJ576" s="24" t="s">
        <v>6600</v>
      </c>
      <c r="AK576" s="24" t="s">
        <v>6811</v>
      </c>
    </row>
    <row r="577" spans="2:37" s="14" customFormat="1" ht="13" hidden="1" x14ac:dyDescent="0.35">
      <c r="B577" s="24">
        <v>44414905</v>
      </c>
      <c r="C577" s="24" t="str">
        <f t="shared" si="129"/>
        <v>905</v>
      </c>
      <c r="D577" s="24" t="s">
        <v>1699</v>
      </c>
      <c r="E577" s="106">
        <v>44414801</v>
      </c>
      <c r="F577" s="24" t="s">
        <v>171</v>
      </c>
      <c r="G577" s="122">
        <f>IF(VLOOKUP(Tabela2[[#This Row],[SKU]],[10]Volume!$A:$E,5,0)&lt;0,0,VLOOKUP(Tabela2[[#This Row],[SKU]],[10]Volume!$A:$E,5,0))</f>
        <v>88174.816143497752</v>
      </c>
      <c r="H577" s="24" t="s">
        <v>46</v>
      </c>
      <c r="I577" s="24" t="s">
        <v>62</v>
      </c>
      <c r="J577" s="24" t="s">
        <v>63</v>
      </c>
      <c r="K577" s="24" t="s">
        <v>1599</v>
      </c>
      <c r="L577" s="24" t="s">
        <v>65</v>
      </c>
      <c r="M577" s="24" t="s">
        <v>66</v>
      </c>
      <c r="N577" s="24" t="s">
        <v>67</v>
      </c>
      <c r="O577" s="48">
        <v>41500</v>
      </c>
      <c r="P577" s="24" t="s">
        <v>53</v>
      </c>
      <c r="Q577" s="24"/>
      <c r="R577" s="26" t="s">
        <v>1</v>
      </c>
      <c r="S577" s="24" t="s">
        <v>1700</v>
      </c>
      <c r="T577" s="24" t="s">
        <v>1700</v>
      </c>
      <c r="U577" s="24" t="s">
        <v>44</v>
      </c>
      <c r="V577" s="40" t="s">
        <v>44</v>
      </c>
      <c r="W577" s="24" t="s">
        <v>55</v>
      </c>
      <c r="X577" s="24">
        <v>2710193200</v>
      </c>
      <c r="Y577" s="14" t="s">
        <v>70</v>
      </c>
      <c r="Z577" s="24" t="str">
        <f t="shared" si="126"/>
        <v>001E8235</v>
      </c>
      <c r="AA577" s="24" t="str">
        <f t="shared" si="127"/>
        <v>002W20</v>
      </c>
      <c r="AB577" s="24" t="str">
        <f t="shared" si="128"/>
        <v>A1SN</v>
      </c>
      <c r="AC577" s="24" t="s">
        <v>1701</v>
      </c>
      <c r="AD577" s="24" t="s">
        <v>1581</v>
      </c>
      <c r="AE577" s="24" t="s">
        <v>6735</v>
      </c>
      <c r="AF577" s="24" t="s">
        <v>175</v>
      </c>
      <c r="AG577" s="24" t="s">
        <v>78</v>
      </c>
      <c r="AH577" s="24" t="str">
        <f t="shared" si="125"/>
        <v>RIMULA RT4 X 15W40 SHELL GRANEL</v>
      </c>
      <c r="AI577" s="24" t="s">
        <v>6757</v>
      </c>
      <c r="AJ577" s="24" t="s">
        <v>6601</v>
      </c>
      <c r="AK577" s="24" t="s">
        <v>6811</v>
      </c>
    </row>
    <row r="578" spans="2:37" s="14" customFormat="1" ht="13" hidden="1" x14ac:dyDescent="0.35">
      <c r="B578" s="24">
        <v>44414829</v>
      </c>
      <c r="C578" s="24" t="str">
        <f t="shared" si="129"/>
        <v>829</v>
      </c>
      <c r="D578" s="24" t="s">
        <v>6930</v>
      </c>
      <c r="E578" s="106">
        <v>44414801</v>
      </c>
      <c r="F578" s="24" t="s">
        <v>171</v>
      </c>
      <c r="G578" s="122">
        <f>IF(VLOOKUP(Tabela2[[#This Row],[SKU]],[10]Volume!$A:$E,5,0)&lt;0,0,VLOOKUP(Tabela2[[#This Row],[SKU]],[10]Volume!$A:$E,5,0))</f>
        <v>24048</v>
      </c>
      <c r="H578" s="24" t="s">
        <v>46</v>
      </c>
      <c r="I578" s="24" t="s">
        <v>6939</v>
      </c>
      <c r="J578" s="24" t="s">
        <v>3046</v>
      </c>
      <c r="K578" s="24" t="s">
        <v>1599</v>
      </c>
      <c r="L578" s="24" t="s">
        <v>65</v>
      </c>
      <c r="M578" s="24" t="s">
        <v>66</v>
      </c>
      <c r="N578" s="24" t="s">
        <v>67</v>
      </c>
      <c r="O578" s="48"/>
      <c r="P578" s="24" t="s">
        <v>53</v>
      </c>
      <c r="Q578" s="25"/>
      <c r="R578" s="108" t="s">
        <v>3</v>
      </c>
      <c r="S578" s="24"/>
      <c r="T578" s="24" t="s">
        <v>1700</v>
      </c>
      <c r="U578" s="24">
        <v>44414905</v>
      </c>
      <c r="V578" s="24" t="s">
        <v>1699</v>
      </c>
      <c r="W578" s="24" t="s">
        <v>329</v>
      </c>
      <c r="X578" s="24">
        <v>2710193200</v>
      </c>
      <c r="Y578" s="14" t="s">
        <v>70</v>
      </c>
      <c r="Z578" s="24" t="str">
        <f t="shared" si="126"/>
        <v>001E8235</v>
      </c>
      <c r="AA578" s="24" t="str">
        <f t="shared" si="127"/>
        <v>002W20</v>
      </c>
      <c r="AB578" s="24" t="str">
        <f t="shared" si="128"/>
        <v>A1SN</v>
      </c>
      <c r="AC578" s="24" t="s">
        <v>1701</v>
      </c>
      <c r="AD578" s="24" t="s">
        <v>1581</v>
      </c>
      <c r="AE578" s="24" t="s">
        <v>6735</v>
      </c>
      <c r="AF578" s="24" t="s">
        <v>175</v>
      </c>
      <c r="AG578" s="24" t="s">
        <v>78</v>
      </c>
      <c r="AH578" s="94"/>
      <c r="AI578" s="24" t="s">
        <v>6757</v>
      </c>
      <c r="AJ578" s="24" t="s">
        <v>6601</v>
      </c>
      <c r="AK578" s="24" t="s">
        <v>6811</v>
      </c>
    </row>
    <row r="579" spans="2:37" s="14" customFormat="1" ht="13" hidden="1" x14ac:dyDescent="0.35">
      <c r="B579" s="24">
        <v>44414907</v>
      </c>
      <c r="C579" s="24" t="str">
        <f t="shared" si="129"/>
        <v>907</v>
      </c>
      <c r="D579" s="24" t="s">
        <v>1702</v>
      </c>
      <c r="E579" s="106">
        <v>44414801</v>
      </c>
      <c r="F579" s="24" t="s">
        <v>171</v>
      </c>
      <c r="G579" s="122">
        <f>IF(VLOOKUP(Tabela2[[#This Row],[SKU]],[10]Volume!$A:$E,5,0)&lt;0,0,VLOOKUP(Tabela2[[#This Row],[SKU]],[10]Volume!$A:$E,5,0))</f>
        <v>0</v>
      </c>
      <c r="H579" s="24" t="s">
        <v>46</v>
      </c>
      <c r="I579" s="24" t="s">
        <v>999</v>
      </c>
      <c r="J579" s="24" t="s">
        <v>364</v>
      </c>
      <c r="K579" s="24" t="s">
        <v>1599</v>
      </c>
      <c r="L579" s="24" t="s">
        <v>65</v>
      </c>
      <c r="M579" s="24" t="s">
        <v>66</v>
      </c>
      <c r="N579" s="24" t="s">
        <v>67</v>
      </c>
      <c r="O579" s="48">
        <v>41506</v>
      </c>
      <c r="P579" s="24" t="s">
        <v>53</v>
      </c>
      <c r="Q579" s="24"/>
      <c r="R579" s="26" t="s">
        <v>1</v>
      </c>
      <c r="S579" s="24" t="s">
        <v>1703</v>
      </c>
      <c r="T579" s="24" t="s">
        <v>1704</v>
      </c>
      <c r="U579" s="24" t="s">
        <v>44</v>
      </c>
      <c r="V579" s="40" t="s">
        <v>44</v>
      </c>
      <c r="W579" s="24" t="s">
        <v>55</v>
      </c>
      <c r="X579" s="24">
        <v>2710193200</v>
      </c>
      <c r="Y579" s="14" t="s">
        <v>70</v>
      </c>
      <c r="Z579" s="24" t="str">
        <f t="shared" si="126"/>
        <v>001E8235</v>
      </c>
      <c r="AA579" s="24" t="str">
        <f t="shared" si="127"/>
        <v>002W2K</v>
      </c>
      <c r="AB579" s="24" t="str">
        <f t="shared" si="128"/>
        <v>A1SN</v>
      </c>
      <c r="AC579" s="24" t="s">
        <v>1705</v>
      </c>
      <c r="AD579" s="24" t="s">
        <v>1581</v>
      </c>
      <c r="AE579" s="24" t="s">
        <v>6735</v>
      </c>
      <c r="AF579" s="24" t="s">
        <v>175</v>
      </c>
      <c r="AG579" s="24" t="s">
        <v>78</v>
      </c>
      <c r="AH579" s="24" t="str">
        <f t="shared" ref="AH579:AH587" si="130">F579</f>
        <v>RIMULA RT4 X 15W40 SHELL GRANEL</v>
      </c>
      <c r="AI579" s="24" t="s">
        <v>6757</v>
      </c>
      <c r="AJ579" s="24" t="s">
        <v>6601</v>
      </c>
      <c r="AK579" s="24" t="s">
        <v>6811</v>
      </c>
    </row>
    <row r="580" spans="2:37" s="14" customFormat="1" ht="13" hidden="1" x14ac:dyDescent="0.35">
      <c r="B580" s="24">
        <v>44414855</v>
      </c>
      <c r="C580" s="24" t="str">
        <f t="shared" si="129"/>
        <v>855</v>
      </c>
      <c r="D580" s="24" t="s">
        <v>1706</v>
      </c>
      <c r="E580" s="106">
        <v>44414801</v>
      </c>
      <c r="F580" s="24" t="s">
        <v>171</v>
      </c>
      <c r="G580" s="122">
        <f>IF(VLOOKUP(Tabela2[[#This Row],[SKU]],[10]Volume!$A:$E,5,0)&lt;0,0,VLOOKUP(Tabela2[[#This Row],[SKU]],[10]Volume!$A:$E,5,0))</f>
        <v>0</v>
      </c>
      <c r="H580" s="24" t="s">
        <v>46</v>
      </c>
      <c r="I580" s="24" t="s">
        <v>163</v>
      </c>
      <c r="J580" s="24" t="s">
        <v>164</v>
      </c>
      <c r="K580" s="24" t="s">
        <v>1599</v>
      </c>
      <c r="L580" s="24" t="s">
        <v>65</v>
      </c>
      <c r="M580" s="24" t="s">
        <v>66</v>
      </c>
      <c r="N580" s="24" t="s">
        <v>67</v>
      </c>
      <c r="O580" s="48">
        <v>41487</v>
      </c>
      <c r="P580" s="24" t="s">
        <v>53</v>
      </c>
      <c r="Q580" s="24"/>
      <c r="R580" s="26" t="s">
        <v>1</v>
      </c>
      <c r="S580" s="24"/>
      <c r="T580" s="24" t="s">
        <v>1707</v>
      </c>
      <c r="U580" s="24" t="s">
        <v>44</v>
      </c>
      <c r="V580" s="40" t="s">
        <v>44</v>
      </c>
      <c r="W580" s="24" t="s">
        <v>55</v>
      </c>
      <c r="X580" s="24">
        <v>2710193200</v>
      </c>
      <c r="Y580" s="14" t="s">
        <v>70</v>
      </c>
      <c r="Z580" s="24" t="str">
        <f t="shared" si="126"/>
        <v>001E8235</v>
      </c>
      <c r="AA580" s="24" t="str">
        <f t="shared" si="127"/>
        <v>002VWL</v>
      </c>
      <c r="AB580" s="24" t="str">
        <f t="shared" si="128"/>
        <v>A309</v>
      </c>
      <c r="AC580" s="24" t="s">
        <v>1708</v>
      </c>
      <c r="AD580" s="24" t="s">
        <v>1581</v>
      </c>
      <c r="AE580" s="24" t="s">
        <v>6735</v>
      </c>
      <c r="AF580" s="24" t="s">
        <v>175</v>
      </c>
      <c r="AG580" s="24" t="s">
        <v>78</v>
      </c>
      <c r="AH580" s="24" t="str">
        <f t="shared" si="130"/>
        <v>RIMULA RT4 X 15W40 SHELL GRANEL</v>
      </c>
      <c r="AI580" s="24" t="s">
        <v>6757</v>
      </c>
      <c r="AJ580" s="24" t="s">
        <v>6601</v>
      </c>
      <c r="AK580" s="24" t="s">
        <v>6811</v>
      </c>
    </row>
    <row r="581" spans="2:37" s="14" customFormat="1" ht="13" hidden="1" x14ac:dyDescent="0.35">
      <c r="B581" s="24">
        <v>44414801</v>
      </c>
      <c r="C581" s="24" t="str">
        <f t="shared" si="129"/>
        <v>801</v>
      </c>
      <c r="D581" s="24" t="s">
        <v>171</v>
      </c>
      <c r="E581" s="106">
        <v>44414801</v>
      </c>
      <c r="F581" s="24" t="s">
        <v>171</v>
      </c>
      <c r="G581" s="122">
        <f>IF(VLOOKUP(Tabela2[[#This Row],[SKU]],[10]Volume!$A:$E,5,0)&lt;0,0,VLOOKUP(Tabela2[[#This Row],[SKU]],[10]Volume!$A:$E,5,0))</f>
        <v>289666.784694375</v>
      </c>
      <c r="H581" s="24" t="s">
        <v>46</v>
      </c>
      <c r="I581" s="24" t="s">
        <v>79</v>
      </c>
      <c r="J581" s="24" t="s">
        <v>79</v>
      </c>
      <c r="K581" s="24" t="s">
        <v>1599</v>
      </c>
      <c r="L581" s="24" t="s">
        <v>65</v>
      </c>
      <c r="M581" s="24" t="s">
        <v>66</v>
      </c>
      <c r="N581" s="24" t="s">
        <v>67</v>
      </c>
      <c r="O581" s="48">
        <v>41486</v>
      </c>
      <c r="P581" s="24" t="s">
        <v>53</v>
      </c>
      <c r="Q581" s="24"/>
      <c r="R581" s="26" t="s">
        <v>1</v>
      </c>
      <c r="S581" s="24" t="s">
        <v>44</v>
      </c>
      <c r="T581" s="24" t="s">
        <v>54</v>
      </c>
      <c r="U581" s="24" t="s">
        <v>44</v>
      </c>
      <c r="V581" s="40" t="s">
        <v>44</v>
      </c>
      <c r="W581" s="24" t="s">
        <v>55</v>
      </c>
      <c r="X581" s="24">
        <v>2710193200</v>
      </c>
      <c r="Y581" s="14" t="s">
        <v>44</v>
      </c>
      <c r="Z581" s="24" t="str">
        <f t="shared" si="126"/>
        <v>001E8235</v>
      </c>
      <c r="AA581" s="24" t="str">
        <f t="shared" si="127"/>
        <v>001176</v>
      </c>
      <c r="AB581" s="24" t="str">
        <f t="shared" si="128"/>
        <v>A03Q</v>
      </c>
      <c r="AC581" s="24" t="s">
        <v>1709</v>
      </c>
      <c r="AD581" s="24" t="s">
        <v>1581</v>
      </c>
      <c r="AE581" s="24" t="s">
        <v>6735</v>
      </c>
      <c r="AF581" s="24" t="s">
        <v>175</v>
      </c>
      <c r="AG581" s="24" t="s">
        <v>78</v>
      </c>
      <c r="AH581" s="24" t="str">
        <f t="shared" si="130"/>
        <v>RIMULA RT4 X 15W40 SHELL GRANEL</v>
      </c>
      <c r="AI581" s="24" t="s">
        <v>6757</v>
      </c>
      <c r="AJ581" s="24" t="s">
        <v>6601</v>
      </c>
      <c r="AK581" s="24" t="s">
        <v>6811</v>
      </c>
    </row>
    <row r="582" spans="2:37" s="14" customFormat="1" ht="12.75" hidden="1" customHeight="1" x14ac:dyDescent="0.35">
      <c r="B582" s="24">
        <v>44414809</v>
      </c>
      <c r="C582" s="24" t="str">
        <f t="shared" si="129"/>
        <v>809</v>
      </c>
      <c r="D582" s="24" t="s">
        <v>1710</v>
      </c>
      <c r="E582" s="106">
        <v>44414801</v>
      </c>
      <c r="F582" s="24" t="s">
        <v>171</v>
      </c>
      <c r="G582" s="122">
        <f>IF(VLOOKUP(Tabela2[[#This Row],[SKU]],[10]Volume!$A:$E,5,0)&lt;0,0,VLOOKUP(Tabela2[[#This Row],[SKU]],[10]Volume!$A:$E,5,0))</f>
        <v>189747.23636363636</v>
      </c>
      <c r="H582" s="24" t="s">
        <v>46</v>
      </c>
      <c r="I582" s="24" t="s">
        <v>47</v>
      </c>
      <c r="J582" s="24" t="s">
        <v>48</v>
      </c>
      <c r="K582" s="24" t="s">
        <v>1599</v>
      </c>
      <c r="L582" s="24" t="s">
        <v>65</v>
      </c>
      <c r="M582" s="24" t="s">
        <v>66</v>
      </c>
      <c r="N582" s="24" t="s">
        <v>67</v>
      </c>
      <c r="O582" s="48">
        <v>41487</v>
      </c>
      <c r="P582" s="24" t="s">
        <v>53</v>
      </c>
      <c r="Q582" s="24"/>
      <c r="R582" s="26" t="s">
        <v>1</v>
      </c>
      <c r="S582" s="24"/>
      <c r="T582" s="24" t="s">
        <v>1711</v>
      </c>
      <c r="U582" s="24" t="s">
        <v>44</v>
      </c>
      <c r="V582" s="40" t="s">
        <v>44</v>
      </c>
      <c r="W582" s="24" t="s">
        <v>55</v>
      </c>
      <c r="X582" s="24">
        <v>2710193200</v>
      </c>
      <c r="Y582" s="14" t="s">
        <v>83</v>
      </c>
      <c r="Z582" s="24" t="str">
        <f t="shared" si="126"/>
        <v>001E8235</v>
      </c>
      <c r="AA582" s="24" t="str">
        <f t="shared" si="127"/>
        <v>002VSH</v>
      </c>
      <c r="AB582" s="24" t="str">
        <f t="shared" si="128"/>
        <v>A309</v>
      </c>
      <c r="AC582" s="24" t="s">
        <v>1712</v>
      </c>
      <c r="AD582" s="24" t="s">
        <v>1581</v>
      </c>
      <c r="AE582" s="24" t="s">
        <v>6735</v>
      </c>
      <c r="AF582" s="24" t="s">
        <v>175</v>
      </c>
      <c r="AG582" s="24" t="s">
        <v>78</v>
      </c>
      <c r="AH582" s="24" t="str">
        <f t="shared" si="130"/>
        <v>RIMULA RT4 X 15W40 SHELL GRANEL</v>
      </c>
      <c r="AI582" s="24" t="s">
        <v>6757</v>
      </c>
      <c r="AJ582" s="24" t="s">
        <v>6601</v>
      </c>
      <c r="AK582" s="24" t="s">
        <v>6811</v>
      </c>
    </row>
    <row r="583" spans="2:37" s="14" customFormat="1" ht="12.75" hidden="1" customHeight="1" x14ac:dyDescent="0.35">
      <c r="B583" s="24">
        <v>44414967</v>
      </c>
      <c r="C583" s="24" t="str">
        <f t="shared" si="129"/>
        <v>967</v>
      </c>
      <c r="D583" s="24" t="s">
        <v>1713</v>
      </c>
      <c r="E583" s="106">
        <v>44414801</v>
      </c>
      <c r="F583" s="24" t="s">
        <v>171</v>
      </c>
      <c r="G583" s="122">
        <f>IF(VLOOKUP(Tabela2[[#This Row],[SKU]],[10]Volume!$A:$E,5,0)&lt;0,0,VLOOKUP(Tabela2[[#This Row],[SKU]],[10]Volume!$A:$E,5,0))</f>
        <v>157000</v>
      </c>
      <c r="H583" s="24" t="s">
        <v>46</v>
      </c>
      <c r="I583" s="24" t="s">
        <v>151</v>
      </c>
      <c r="J583" s="24" t="s">
        <v>86</v>
      </c>
      <c r="K583" s="24" t="s">
        <v>1599</v>
      </c>
      <c r="L583" s="24" t="s">
        <v>65</v>
      </c>
      <c r="M583" s="24" t="s">
        <v>66</v>
      </c>
      <c r="N583" s="24" t="s">
        <v>67</v>
      </c>
      <c r="O583" s="48">
        <v>42551</v>
      </c>
      <c r="P583" s="24" t="s">
        <v>53</v>
      </c>
      <c r="Q583" s="24"/>
      <c r="R583" s="26" t="s">
        <v>1</v>
      </c>
      <c r="S583" s="24"/>
      <c r="T583" s="24" t="s">
        <v>1714</v>
      </c>
      <c r="U583" s="24" t="s">
        <v>44</v>
      </c>
      <c r="V583" s="40" t="s">
        <v>44</v>
      </c>
      <c r="W583" s="24" t="s">
        <v>55</v>
      </c>
      <c r="X583" s="24">
        <v>2710193200</v>
      </c>
      <c r="Y583" s="14" t="s">
        <v>83</v>
      </c>
      <c r="Z583" s="24" t="str">
        <f t="shared" si="126"/>
        <v>001E8235</v>
      </c>
      <c r="AA583" s="24" t="str">
        <f t="shared" si="127"/>
        <v>002VJW</v>
      </c>
      <c r="AB583" s="24" t="str">
        <f t="shared" si="128"/>
        <v>A309</v>
      </c>
      <c r="AC583" s="96" t="s">
        <v>1715</v>
      </c>
      <c r="AD583" s="24" t="s">
        <v>1581</v>
      </c>
      <c r="AE583" s="24" t="s">
        <v>6735</v>
      </c>
      <c r="AF583" s="24" t="s">
        <v>175</v>
      </c>
      <c r="AG583" s="24" t="s">
        <v>78</v>
      </c>
      <c r="AH583" s="24" t="str">
        <f t="shared" si="130"/>
        <v>RIMULA RT4 X 15W40 SHELL GRANEL</v>
      </c>
      <c r="AI583" s="24" t="s">
        <v>6757</v>
      </c>
      <c r="AJ583" s="24" t="s">
        <v>6602</v>
      </c>
      <c r="AK583" s="24" t="s">
        <v>6811</v>
      </c>
    </row>
    <row r="584" spans="2:37" s="14" customFormat="1" ht="12.75" hidden="1" customHeight="1" x14ac:dyDescent="0.35">
      <c r="B584" s="24">
        <v>42215801</v>
      </c>
      <c r="C584" s="24" t="str">
        <f t="shared" si="129"/>
        <v>801</v>
      </c>
      <c r="D584" s="24" t="s">
        <v>1724</v>
      </c>
      <c r="E584" s="24">
        <v>42215801</v>
      </c>
      <c r="F584" s="24" t="s">
        <v>1724</v>
      </c>
      <c r="G584" s="122">
        <f>IF(VLOOKUP(Tabela2[[#This Row],[SKU]],[10]Volume!$A:$E,5,0)&lt;0,0,VLOOKUP(Tabela2[[#This Row],[SKU]],[10]Volume!$A:$E,5,0))</f>
        <v>0</v>
      </c>
      <c r="H584" s="24" t="s">
        <v>46</v>
      </c>
      <c r="I584" s="24" t="s">
        <v>79</v>
      </c>
      <c r="J584" s="24" t="s">
        <v>79</v>
      </c>
      <c r="K584" s="24" t="s">
        <v>145</v>
      </c>
      <c r="L584" s="24" t="s">
        <v>65</v>
      </c>
      <c r="M584" s="24" t="s">
        <v>66</v>
      </c>
      <c r="N584" s="24" t="s">
        <v>67</v>
      </c>
      <c r="O584" s="48">
        <v>45292</v>
      </c>
      <c r="P584" s="24" t="s">
        <v>53</v>
      </c>
      <c r="Q584" s="24"/>
      <c r="R584" s="26" t="s">
        <v>1</v>
      </c>
      <c r="S584" s="24"/>
      <c r="T584" s="24"/>
      <c r="U584" s="24" t="s">
        <v>44</v>
      </c>
      <c r="V584" s="40" t="s">
        <v>44</v>
      </c>
      <c r="W584" s="24" t="s">
        <v>55</v>
      </c>
      <c r="X584" s="24">
        <v>2710199900</v>
      </c>
      <c r="Y584" s="14" t="s">
        <v>44</v>
      </c>
      <c r="Z584" s="24" t="str">
        <f t="shared" si="126"/>
        <v>001K2232</v>
      </c>
      <c r="AA584" s="24" t="str">
        <f t="shared" si="127"/>
        <v>001176</v>
      </c>
      <c r="AB584" s="24" t="str">
        <f t="shared" si="128"/>
        <v>A03Q</v>
      </c>
      <c r="AC584" s="24" t="s">
        <v>1725</v>
      </c>
      <c r="AD584" s="24" t="s">
        <v>1718</v>
      </c>
      <c r="AE584" s="24" t="s">
        <v>1719</v>
      </c>
      <c r="AF584" s="24" t="s">
        <v>317</v>
      </c>
      <c r="AG584" s="24" t="s">
        <v>1726</v>
      </c>
      <c r="AH584" s="24" t="str">
        <f t="shared" si="130"/>
        <v>RISELLA X 415 B AGRO GRANEL</v>
      </c>
      <c r="AI584" s="24" t="s">
        <v>3016</v>
      </c>
      <c r="AJ584" s="24" t="s">
        <v>6603</v>
      </c>
      <c r="AK584" s="24" t="s">
        <v>3016</v>
      </c>
    </row>
    <row r="585" spans="2:37" s="14" customFormat="1" ht="12.75" hidden="1" customHeight="1" x14ac:dyDescent="0.35">
      <c r="B585" s="24">
        <v>42210849</v>
      </c>
      <c r="C585" s="24" t="str">
        <f t="shared" si="129"/>
        <v>849</v>
      </c>
      <c r="D585" s="24" t="s">
        <v>1716</v>
      </c>
      <c r="E585" s="106" t="s">
        <v>44</v>
      </c>
      <c r="F585" s="24" t="s">
        <v>45</v>
      </c>
      <c r="G585" s="122">
        <f>IF(VLOOKUP(Tabela2[[#This Row],[SKU]],[10]Volume!$A:$E,5,0)&lt;0,0,VLOOKUP(Tabela2[[#This Row],[SKU]],[10]Volume!$A:$E,5,0))</f>
        <v>23144.673420560757</v>
      </c>
      <c r="H585" s="24" t="s">
        <v>46</v>
      </c>
      <c r="I585" s="24" t="s">
        <v>47</v>
      </c>
      <c r="J585" s="24" t="s">
        <v>48</v>
      </c>
      <c r="K585" s="24" t="s">
        <v>145</v>
      </c>
      <c r="L585" s="24" t="s">
        <v>65</v>
      </c>
      <c r="M585" s="24" t="s">
        <v>51</v>
      </c>
      <c r="N585" s="24" t="s">
        <v>67</v>
      </c>
      <c r="O585" s="48">
        <v>42312</v>
      </c>
      <c r="P585" s="24" t="s">
        <v>53</v>
      </c>
      <c r="Q585" s="24"/>
      <c r="R585" s="26" t="s">
        <v>1</v>
      </c>
      <c r="S585" s="24" t="s">
        <v>132</v>
      </c>
      <c r="T585" s="24" t="s">
        <v>132</v>
      </c>
      <c r="U585" s="24" t="s">
        <v>44</v>
      </c>
      <c r="V585" s="40" t="s">
        <v>44</v>
      </c>
      <c r="W585" s="24" t="s">
        <v>55</v>
      </c>
      <c r="X585" s="24">
        <v>2710199100</v>
      </c>
      <c r="Y585" s="14" t="s">
        <v>56</v>
      </c>
      <c r="Z585" s="24" t="str">
        <f t="shared" si="126"/>
        <v>001E2773</v>
      </c>
      <c r="AA585" s="24" t="str">
        <f t="shared" si="127"/>
        <v>002VSH</v>
      </c>
      <c r="AB585" s="24" t="str">
        <f t="shared" si="128"/>
        <v>xxxx</v>
      </c>
      <c r="AC585" s="24" t="s">
        <v>1717</v>
      </c>
      <c r="AD585" s="24" t="s">
        <v>1718</v>
      </c>
      <c r="AE585" s="24" t="s">
        <v>1719</v>
      </c>
      <c r="AF585" s="24" t="s">
        <v>317</v>
      </c>
      <c r="AG585" s="24" t="s">
        <v>78</v>
      </c>
      <c r="AH585" s="24" t="str">
        <f t="shared" si="130"/>
        <v>IMPORTADO</v>
      </c>
      <c r="AI585" s="24" t="s">
        <v>3016</v>
      </c>
      <c r="AJ585" s="24" t="s">
        <v>6604</v>
      </c>
      <c r="AK585" s="24" t="s">
        <v>3016</v>
      </c>
    </row>
    <row r="586" spans="2:37" s="14" customFormat="1" ht="12.75" hidden="1" customHeight="1" x14ac:dyDescent="0.35">
      <c r="B586" s="24">
        <v>46133849</v>
      </c>
      <c r="C586" s="24" t="str">
        <f t="shared" si="129"/>
        <v>849</v>
      </c>
      <c r="D586" s="24" t="s">
        <v>1720</v>
      </c>
      <c r="E586" s="106" t="s">
        <v>44</v>
      </c>
      <c r="F586" s="24" t="s">
        <v>45</v>
      </c>
      <c r="G586" s="122">
        <f>IF(VLOOKUP(Tabela2[[#This Row],[SKU]],[10]Volume!$A:$E,5,0)&lt;0,0,VLOOKUP(Tabela2[[#This Row],[SKU]],[10]Volume!$A:$E,5,0))</f>
        <v>17158.982018691597</v>
      </c>
      <c r="H586" s="24" t="s">
        <v>46</v>
      </c>
      <c r="I586" s="24" t="s">
        <v>47</v>
      </c>
      <c r="J586" s="24" t="s">
        <v>48</v>
      </c>
      <c r="K586" s="24" t="s">
        <v>145</v>
      </c>
      <c r="L586" s="24" t="s">
        <v>65</v>
      </c>
      <c r="M586" s="24" t="s">
        <v>51</v>
      </c>
      <c r="N586" s="24" t="s">
        <v>67</v>
      </c>
      <c r="O586" s="48">
        <v>44775</v>
      </c>
      <c r="P586" s="24" t="s">
        <v>53</v>
      </c>
      <c r="Q586" s="24"/>
      <c r="R586" s="26" t="s">
        <v>1</v>
      </c>
      <c r="S586" s="24" t="s">
        <v>1721</v>
      </c>
      <c r="T586" s="24" t="s">
        <v>54</v>
      </c>
      <c r="U586" s="24" t="s">
        <v>44</v>
      </c>
      <c r="V586" s="40" t="s">
        <v>44</v>
      </c>
      <c r="W586" s="24" t="s">
        <v>55</v>
      </c>
      <c r="X586" s="24">
        <v>2710199100</v>
      </c>
      <c r="Y586" s="14" t="s">
        <v>56</v>
      </c>
      <c r="Z586" s="24" t="str">
        <f t="shared" si="126"/>
        <v>001E2775</v>
      </c>
      <c r="AA586" s="24" t="str">
        <f t="shared" si="127"/>
        <v>002VSH</v>
      </c>
      <c r="AB586" s="24" t="str">
        <f t="shared" si="128"/>
        <v>A1P5</v>
      </c>
      <c r="AC586" s="24" t="s">
        <v>1722</v>
      </c>
      <c r="AD586" s="24" t="s">
        <v>1718</v>
      </c>
      <c r="AE586" s="24" t="s">
        <v>1723</v>
      </c>
      <c r="AF586" s="24" t="s">
        <v>317</v>
      </c>
      <c r="AG586" s="24" t="s">
        <v>78</v>
      </c>
      <c r="AH586" s="24" t="str">
        <f t="shared" si="130"/>
        <v>IMPORTADO</v>
      </c>
      <c r="AI586" s="24" t="s">
        <v>3016</v>
      </c>
      <c r="AJ586" s="24" t="s">
        <v>6605</v>
      </c>
      <c r="AK586" s="24" t="s">
        <v>3016</v>
      </c>
    </row>
    <row r="587" spans="2:37" s="14" customFormat="1" ht="13" hidden="1" x14ac:dyDescent="0.35">
      <c r="B587" s="24">
        <v>42214801</v>
      </c>
      <c r="C587" s="24" t="str">
        <f t="shared" si="129"/>
        <v>801</v>
      </c>
      <c r="D587" s="24" t="s">
        <v>1727</v>
      </c>
      <c r="E587" s="106">
        <v>42214801</v>
      </c>
      <c r="F587" s="24" t="s">
        <v>1727</v>
      </c>
      <c r="G587" s="122">
        <f>IF(VLOOKUP(Tabela2[[#This Row],[SKU]],[10]Volume!$A:$E,5,0)&lt;0,0,VLOOKUP(Tabela2[[#This Row],[SKU]],[10]Volume!$A:$E,5,0))</f>
        <v>0</v>
      </c>
      <c r="H587" s="24" t="s">
        <v>46</v>
      </c>
      <c r="I587" s="24" t="s">
        <v>79</v>
      </c>
      <c r="J587" s="24" t="s">
        <v>79</v>
      </c>
      <c r="K587" s="24" t="s">
        <v>145</v>
      </c>
      <c r="L587" s="24" t="s">
        <v>65</v>
      </c>
      <c r="M587" s="24" t="s">
        <v>66</v>
      </c>
      <c r="N587" s="24" t="s">
        <v>67</v>
      </c>
      <c r="O587" s="48">
        <v>45292</v>
      </c>
      <c r="P587" s="24" t="s">
        <v>53</v>
      </c>
      <c r="Q587" s="24"/>
      <c r="R587" s="26" t="s">
        <v>1</v>
      </c>
      <c r="S587" s="24"/>
      <c r="T587" s="24" t="s">
        <v>54</v>
      </c>
      <c r="U587" s="24" t="s">
        <v>44</v>
      </c>
      <c r="V587" s="40" t="s">
        <v>44</v>
      </c>
      <c r="W587" s="24" t="s">
        <v>55</v>
      </c>
      <c r="X587" s="24">
        <v>2710199900</v>
      </c>
      <c r="Y587" s="14" t="s">
        <v>44</v>
      </c>
      <c r="Z587" s="24" t="str">
        <f t="shared" si="126"/>
        <v>001K2232</v>
      </c>
      <c r="AA587" s="24" t="str">
        <f t="shared" si="127"/>
        <v>001176</v>
      </c>
      <c r="AB587" s="24" t="str">
        <f t="shared" si="128"/>
        <v>A03Q</v>
      </c>
      <c r="AC587" s="24" t="s">
        <v>1725</v>
      </c>
      <c r="AD587" s="24" t="s">
        <v>1718</v>
      </c>
      <c r="AE587" s="24" t="s">
        <v>1719</v>
      </c>
      <c r="AF587" s="24" t="s">
        <v>317</v>
      </c>
      <c r="AG587" s="24" t="s">
        <v>1726</v>
      </c>
      <c r="AH587" s="24" t="str">
        <f t="shared" si="130"/>
        <v>RISELLA X415 B GRANEL</v>
      </c>
      <c r="AI587" s="24" t="s">
        <v>3016</v>
      </c>
      <c r="AJ587" s="24" t="s">
        <v>6606</v>
      </c>
      <c r="AK587" s="24" t="s">
        <v>3016</v>
      </c>
    </row>
    <row r="588" spans="2:37" s="14" customFormat="1" ht="13" hidden="1" x14ac:dyDescent="0.35">
      <c r="B588" s="24">
        <v>90955801</v>
      </c>
      <c r="C588" s="24" t="str">
        <f t="shared" si="129"/>
        <v>801</v>
      </c>
      <c r="D588" s="24" t="s">
        <v>2531</v>
      </c>
      <c r="E588" s="24">
        <v>90955801</v>
      </c>
      <c r="F588" s="24" t="s">
        <v>2531</v>
      </c>
      <c r="G588" s="122">
        <f>IF(VLOOKUP(Tabela2[[#This Row],[SKU]],[10]Volume!$A:$E,5,0)&lt;0,0,VLOOKUP(Tabela2[[#This Row],[SKU]],[10]Volume!$A:$E,5,0))</f>
        <v>0</v>
      </c>
      <c r="H588" s="24" t="s">
        <v>2524</v>
      </c>
      <c r="I588" s="24" t="s">
        <v>79</v>
      </c>
      <c r="J588" s="24" t="s">
        <v>79</v>
      </c>
      <c r="K588" s="24" t="s">
        <v>2525</v>
      </c>
      <c r="L588" s="24" t="s">
        <v>65</v>
      </c>
      <c r="M588" s="24" t="s">
        <v>54</v>
      </c>
      <c r="N588" s="24" t="s">
        <v>67</v>
      </c>
      <c r="O588" s="48"/>
      <c r="P588" s="24" t="s">
        <v>54</v>
      </c>
      <c r="Q588" s="25"/>
      <c r="R588" s="26" t="s">
        <v>1</v>
      </c>
      <c r="S588" s="24"/>
      <c r="T588" s="24"/>
      <c r="U588" s="24"/>
      <c r="V588" s="40"/>
      <c r="W588" s="24"/>
      <c r="X588" s="24"/>
      <c r="Z588" s="24" t="str">
        <f t="shared" si="126"/>
        <v/>
      </c>
      <c r="AA588" s="24" t="str">
        <f t="shared" si="127"/>
        <v/>
      </c>
      <c r="AB588" s="24" t="str">
        <f t="shared" si="128"/>
        <v/>
      </c>
      <c r="AC588" s="24"/>
      <c r="AD588" s="24" t="s">
        <v>6351</v>
      </c>
      <c r="AE588" s="24" t="s">
        <v>44</v>
      </c>
      <c r="AF588" s="24" t="s">
        <v>44</v>
      </c>
      <c r="AG588" s="24" t="s">
        <v>2547</v>
      </c>
      <c r="AH588" s="24"/>
      <c r="AI588" s="24" t="s">
        <v>3016</v>
      </c>
      <c r="AJ588" s="24" t="s">
        <v>44</v>
      </c>
      <c r="AK588" s="24" t="s">
        <v>44</v>
      </c>
    </row>
    <row r="589" spans="2:37" s="14" customFormat="1" ht="13" hidden="1" x14ac:dyDescent="0.35">
      <c r="B589" s="24">
        <v>90624801</v>
      </c>
      <c r="C589" s="24" t="str">
        <f t="shared" si="129"/>
        <v>801</v>
      </c>
      <c r="D589" s="24" t="s">
        <v>2552</v>
      </c>
      <c r="E589" s="24">
        <v>90624801</v>
      </c>
      <c r="F589" s="24" t="s">
        <v>2552</v>
      </c>
      <c r="G589" s="122">
        <f>IF(VLOOKUP(Tabela2[[#This Row],[SKU]],[10]Volume!$A:$E,5,0)&lt;0,0,VLOOKUP(Tabela2[[#This Row],[SKU]],[10]Volume!$A:$E,5,0))</f>
        <v>0</v>
      </c>
      <c r="H589" s="24" t="s">
        <v>2524</v>
      </c>
      <c r="I589" s="24" t="s">
        <v>79</v>
      </c>
      <c r="J589" s="24" t="s">
        <v>79</v>
      </c>
      <c r="K589" s="24" t="s">
        <v>2525</v>
      </c>
      <c r="L589" s="24" t="s">
        <v>65</v>
      </c>
      <c r="M589" s="24" t="s">
        <v>54</v>
      </c>
      <c r="N589" s="24" t="s">
        <v>67</v>
      </c>
      <c r="O589" s="48"/>
      <c r="P589" s="24" t="s">
        <v>54</v>
      </c>
      <c r="Q589" s="25"/>
      <c r="R589" s="26" t="s">
        <v>1</v>
      </c>
      <c r="S589" s="24"/>
      <c r="T589" s="24"/>
      <c r="U589" s="24"/>
      <c r="V589" s="40"/>
      <c r="W589" s="24"/>
      <c r="X589" s="24"/>
      <c r="Z589" s="24" t="str">
        <f t="shared" si="126"/>
        <v/>
      </c>
      <c r="AA589" s="24" t="str">
        <f t="shared" si="127"/>
        <v/>
      </c>
      <c r="AB589" s="24" t="str">
        <f t="shared" si="128"/>
        <v/>
      </c>
      <c r="AC589" s="24"/>
      <c r="AD589" s="24" t="s">
        <v>6351</v>
      </c>
      <c r="AE589" s="24" t="s">
        <v>44</v>
      </c>
      <c r="AF589" s="24" t="s">
        <v>44</v>
      </c>
      <c r="AG589" s="24" t="s">
        <v>2543</v>
      </c>
      <c r="AH589" s="24" t="str">
        <f t="shared" ref="AH589:AH594" si="131">F589</f>
        <v>RZ GI 150</v>
      </c>
      <c r="AI589" s="24" t="s">
        <v>3016</v>
      </c>
      <c r="AJ589" s="24" t="s">
        <v>44</v>
      </c>
      <c r="AK589" s="24" t="s">
        <v>44</v>
      </c>
    </row>
    <row r="590" spans="2:37" s="14" customFormat="1" ht="13" hidden="1" x14ac:dyDescent="0.35">
      <c r="B590" s="24">
        <v>90957801</v>
      </c>
      <c r="C590" s="24" t="str">
        <f t="shared" si="129"/>
        <v>801</v>
      </c>
      <c r="D590" s="24" t="s">
        <v>2548</v>
      </c>
      <c r="E590" s="24">
        <v>90957801</v>
      </c>
      <c r="F590" s="24" t="s">
        <v>2548</v>
      </c>
      <c r="G590" s="122">
        <f>IF(VLOOKUP(Tabela2[[#This Row],[SKU]],[10]Volume!$A:$E,5,0)&lt;0,0,VLOOKUP(Tabela2[[#This Row],[SKU]],[10]Volume!$A:$E,5,0))</f>
        <v>0</v>
      </c>
      <c r="H590" s="24" t="s">
        <v>2524</v>
      </c>
      <c r="I590" s="24" t="s">
        <v>79</v>
      </c>
      <c r="J590" s="24" t="s">
        <v>79</v>
      </c>
      <c r="K590" s="24" t="s">
        <v>2525</v>
      </c>
      <c r="L590" s="24" t="s">
        <v>65</v>
      </c>
      <c r="M590" s="24" t="s">
        <v>54</v>
      </c>
      <c r="N590" s="24" t="s">
        <v>67</v>
      </c>
      <c r="O590" s="48"/>
      <c r="P590" s="24" t="s">
        <v>54</v>
      </c>
      <c r="Q590" s="25"/>
      <c r="R590" s="26" t="s">
        <v>1</v>
      </c>
      <c r="S590" s="24"/>
      <c r="T590" s="24"/>
      <c r="U590" s="24"/>
      <c r="V590" s="40"/>
      <c r="W590" s="24"/>
      <c r="X590" s="24"/>
      <c r="Z590" s="24" t="str">
        <f t="shared" si="126"/>
        <v/>
      </c>
      <c r="AA590" s="24" t="str">
        <f t="shared" si="127"/>
        <v/>
      </c>
      <c r="AB590" s="24" t="str">
        <f t="shared" si="128"/>
        <v/>
      </c>
      <c r="AC590" s="24"/>
      <c r="AD590" s="24" t="s">
        <v>6351</v>
      </c>
      <c r="AE590" s="24" t="s">
        <v>44</v>
      </c>
      <c r="AF590" s="24" t="s">
        <v>44</v>
      </c>
      <c r="AG590" s="24" t="s">
        <v>2547</v>
      </c>
      <c r="AH590" s="24" t="str">
        <f t="shared" si="131"/>
        <v>RZ GI BS</v>
      </c>
      <c r="AI590" s="24" t="s">
        <v>3016</v>
      </c>
      <c r="AJ590" s="24" t="s">
        <v>44</v>
      </c>
      <c r="AK590" s="24" t="s">
        <v>44</v>
      </c>
    </row>
    <row r="591" spans="2:37" s="14" customFormat="1" ht="13" hidden="1" x14ac:dyDescent="0.35">
      <c r="B591" s="24">
        <v>90959801</v>
      </c>
      <c r="C591" s="24" t="str">
        <f t="shared" si="129"/>
        <v>801</v>
      </c>
      <c r="D591" s="24" t="s">
        <v>2551</v>
      </c>
      <c r="E591" s="24">
        <v>90959801</v>
      </c>
      <c r="F591" s="24" t="s">
        <v>2551</v>
      </c>
      <c r="G591" s="122">
        <f>IF(VLOOKUP(Tabela2[[#This Row],[SKU]],[10]Volume!$A:$E,5,0)&lt;0,0,VLOOKUP(Tabela2[[#This Row],[SKU]],[10]Volume!$A:$E,5,0))</f>
        <v>0</v>
      </c>
      <c r="H591" s="24" t="s">
        <v>2524</v>
      </c>
      <c r="I591" s="24" t="s">
        <v>79</v>
      </c>
      <c r="J591" s="24" t="s">
        <v>79</v>
      </c>
      <c r="K591" s="24" t="s">
        <v>2525</v>
      </c>
      <c r="L591" s="24" t="s">
        <v>65</v>
      </c>
      <c r="M591" s="24" t="s">
        <v>54</v>
      </c>
      <c r="N591" s="24" t="s">
        <v>67</v>
      </c>
      <c r="O591" s="48"/>
      <c r="P591" s="24" t="s">
        <v>54</v>
      </c>
      <c r="Q591" s="25"/>
      <c r="R591" s="26" t="s">
        <v>1</v>
      </c>
      <c r="S591" s="24"/>
      <c r="T591" s="24"/>
      <c r="U591" s="24"/>
      <c r="V591" s="40"/>
      <c r="W591" s="24"/>
      <c r="X591" s="24"/>
      <c r="Z591" s="24" t="str">
        <f t="shared" si="126"/>
        <v/>
      </c>
      <c r="AA591" s="24" t="str">
        <f t="shared" si="127"/>
        <v/>
      </c>
      <c r="AB591" s="24" t="str">
        <f t="shared" si="128"/>
        <v/>
      </c>
      <c r="AC591" s="24"/>
      <c r="AD591" s="24" t="s">
        <v>6351</v>
      </c>
      <c r="AE591" s="24" t="s">
        <v>44</v>
      </c>
      <c r="AF591" s="24" t="s">
        <v>44</v>
      </c>
      <c r="AG591" s="24" t="s">
        <v>6759</v>
      </c>
      <c r="AH591" s="24" t="str">
        <f t="shared" si="131"/>
        <v>RZ GI HEAVY</v>
      </c>
      <c r="AI591" s="24" t="s">
        <v>3016</v>
      </c>
      <c r="AJ591" s="24" t="s">
        <v>44</v>
      </c>
      <c r="AK591" s="24" t="s">
        <v>44</v>
      </c>
    </row>
    <row r="592" spans="2:37" s="14" customFormat="1" ht="12.75" hidden="1" customHeight="1" x14ac:dyDescent="0.35">
      <c r="B592" s="24">
        <v>90958801</v>
      </c>
      <c r="C592" s="24" t="str">
        <f t="shared" si="129"/>
        <v>801</v>
      </c>
      <c r="D592" s="24" t="s">
        <v>2549</v>
      </c>
      <c r="E592" s="24">
        <v>90958801</v>
      </c>
      <c r="F592" s="24" t="s">
        <v>2549</v>
      </c>
      <c r="G592" s="122">
        <f>IF(VLOOKUP(Tabela2[[#This Row],[SKU]],[10]Volume!$A:$E,5,0)&lt;0,0,VLOOKUP(Tabela2[[#This Row],[SKU]],[10]Volume!$A:$E,5,0))</f>
        <v>0</v>
      </c>
      <c r="H592" s="24" t="s">
        <v>2524</v>
      </c>
      <c r="I592" s="24" t="s">
        <v>79</v>
      </c>
      <c r="J592" s="24" t="s">
        <v>79</v>
      </c>
      <c r="K592" s="24" t="s">
        <v>2525</v>
      </c>
      <c r="L592" s="24" t="s">
        <v>65</v>
      </c>
      <c r="M592" s="24" t="s">
        <v>54</v>
      </c>
      <c r="N592" s="24" t="s">
        <v>67</v>
      </c>
      <c r="O592" s="48"/>
      <c r="P592" s="24" t="s">
        <v>54</v>
      </c>
      <c r="Q592" s="25"/>
      <c r="R592" s="26" t="s">
        <v>1</v>
      </c>
      <c r="S592" s="24"/>
      <c r="T592" s="24"/>
      <c r="U592" s="24"/>
      <c r="V592" s="40"/>
      <c r="W592" s="24"/>
      <c r="X592" s="24"/>
      <c r="Z592" s="24" t="str">
        <f t="shared" si="126"/>
        <v/>
      </c>
      <c r="AA592" s="24" t="str">
        <f t="shared" si="127"/>
        <v/>
      </c>
      <c r="AB592" s="24" t="str">
        <f t="shared" si="128"/>
        <v/>
      </c>
      <c r="AC592" s="24"/>
      <c r="AD592" s="24" t="s">
        <v>6351</v>
      </c>
      <c r="AE592" s="24" t="s">
        <v>44</v>
      </c>
      <c r="AF592" s="24" t="s">
        <v>44</v>
      </c>
      <c r="AG592" s="24" t="s">
        <v>2547</v>
      </c>
      <c r="AH592" s="24" t="str">
        <f t="shared" si="131"/>
        <v>RZ GI LIGHT</v>
      </c>
      <c r="AI592" s="24" t="s">
        <v>3016</v>
      </c>
      <c r="AJ592" s="24" t="s">
        <v>44</v>
      </c>
      <c r="AK592" s="24" t="s">
        <v>44</v>
      </c>
    </row>
    <row r="593" spans="2:37" s="14" customFormat="1" ht="13" hidden="1" x14ac:dyDescent="0.35">
      <c r="B593" s="24">
        <v>90956801</v>
      </c>
      <c r="C593" s="24" t="str">
        <f t="shared" si="129"/>
        <v>801</v>
      </c>
      <c r="D593" s="24" t="s">
        <v>2550</v>
      </c>
      <c r="E593" s="24">
        <v>90956801</v>
      </c>
      <c r="F593" s="24" t="s">
        <v>2550</v>
      </c>
      <c r="G593" s="122">
        <f>IF(VLOOKUP(Tabela2[[#This Row],[SKU]],[10]Volume!$A:$E,5,0)&lt;0,0,VLOOKUP(Tabela2[[#This Row],[SKU]],[10]Volume!$A:$E,5,0))</f>
        <v>0</v>
      </c>
      <c r="H593" s="24" t="s">
        <v>2524</v>
      </c>
      <c r="I593" s="24" t="s">
        <v>79</v>
      </c>
      <c r="J593" s="24" t="s">
        <v>79</v>
      </c>
      <c r="K593" s="24" t="s">
        <v>2525</v>
      </c>
      <c r="L593" s="24" t="s">
        <v>65</v>
      </c>
      <c r="M593" s="24" t="s">
        <v>54</v>
      </c>
      <c r="N593" s="24" t="s">
        <v>67</v>
      </c>
      <c r="O593" s="48"/>
      <c r="P593" s="24" t="s">
        <v>54</v>
      </c>
      <c r="Q593" s="25"/>
      <c r="R593" s="26" t="s">
        <v>1</v>
      </c>
      <c r="S593" s="24"/>
      <c r="T593" s="24"/>
      <c r="U593" s="24"/>
      <c r="V593" s="40"/>
      <c r="W593" s="24"/>
      <c r="X593" s="24"/>
      <c r="Z593" s="24" t="str">
        <f t="shared" si="126"/>
        <v/>
      </c>
      <c r="AA593" s="24" t="str">
        <f t="shared" si="127"/>
        <v/>
      </c>
      <c r="AB593" s="24" t="str">
        <f t="shared" si="128"/>
        <v/>
      </c>
      <c r="AC593" s="24"/>
      <c r="AD593" s="24" t="s">
        <v>6351</v>
      </c>
      <c r="AE593" s="24" t="s">
        <v>44</v>
      </c>
      <c r="AF593" s="24" t="s">
        <v>44</v>
      </c>
      <c r="AG593" s="24" t="s">
        <v>6759</v>
      </c>
      <c r="AH593" s="24" t="str">
        <f t="shared" si="131"/>
        <v>RZ GI MEDIUM</v>
      </c>
      <c r="AI593" s="24" t="s">
        <v>3016</v>
      </c>
      <c r="AJ593" s="24" t="s">
        <v>44</v>
      </c>
      <c r="AK593" s="24" t="s">
        <v>44</v>
      </c>
    </row>
    <row r="594" spans="2:37" s="14" customFormat="1" ht="13" hidden="1" x14ac:dyDescent="0.35">
      <c r="B594" s="24">
        <v>40920905</v>
      </c>
      <c r="C594" s="24" t="str">
        <f t="shared" si="129"/>
        <v>905</v>
      </c>
      <c r="D594" s="24" t="s">
        <v>1728</v>
      </c>
      <c r="E594" s="106">
        <v>40126801</v>
      </c>
      <c r="F594" s="24" t="s">
        <v>1729</v>
      </c>
      <c r="G594" s="122">
        <f>IF(VLOOKUP(Tabela2[[#This Row],[SKU]],[10]Volume!$A:$E,5,0)&lt;0,0,VLOOKUP(Tabela2[[#This Row],[SKU]],[10]Volume!$A:$E,5,0))</f>
        <v>7522.4215246636768</v>
      </c>
      <c r="H594" s="24" t="s">
        <v>46</v>
      </c>
      <c r="I594" s="24" t="s">
        <v>62</v>
      </c>
      <c r="J594" s="24" t="s">
        <v>63</v>
      </c>
      <c r="K594" s="24" t="s">
        <v>49</v>
      </c>
      <c r="L594" s="24" t="s">
        <v>683</v>
      </c>
      <c r="M594" s="24" t="s">
        <v>66</v>
      </c>
      <c r="N594" s="24" t="s">
        <v>52</v>
      </c>
      <c r="O594" s="48">
        <v>44613</v>
      </c>
      <c r="P594" s="24" t="s">
        <v>53</v>
      </c>
      <c r="Q594" s="24"/>
      <c r="R594" s="26" t="s">
        <v>1</v>
      </c>
      <c r="S594" s="24" t="s">
        <v>132</v>
      </c>
      <c r="T594" s="24" t="s">
        <v>132</v>
      </c>
      <c r="U594" s="24" t="s">
        <v>44</v>
      </c>
      <c r="V594" s="40" t="s">
        <v>44</v>
      </c>
      <c r="W594" s="24" t="s">
        <v>55</v>
      </c>
      <c r="X594" s="24">
        <v>2710199200</v>
      </c>
      <c r="Y594" s="14" t="s">
        <v>70</v>
      </c>
      <c r="Z594" s="24" t="str">
        <f t="shared" si="126"/>
        <v>001D8845</v>
      </c>
      <c r="AA594" s="24" t="str">
        <f t="shared" si="127"/>
        <v>002W20</v>
      </c>
      <c r="AB594" s="24" t="str">
        <f t="shared" si="128"/>
        <v>A1SO</v>
      </c>
      <c r="AC594" s="24" t="s">
        <v>1730</v>
      </c>
      <c r="AD594" s="24" t="s">
        <v>683</v>
      </c>
      <c r="AE594" s="24" t="s">
        <v>1731</v>
      </c>
      <c r="AF594" s="24" t="s">
        <v>417</v>
      </c>
      <c r="AG594" s="24" t="s">
        <v>96</v>
      </c>
      <c r="AH594" s="24" t="str">
        <f t="shared" si="131"/>
        <v>VOLVO FLUID TRANS AUTO GRANEL</v>
      </c>
      <c r="AI594" s="24" t="s">
        <v>3016</v>
      </c>
      <c r="AJ594" s="24" t="s">
        <v>1731</v>
      </c>
      <c r="AK594" s="24" t="s">
        <v>3016</v>
      </c>
    </row>
    <row r="595" spans="2:37" s="14" customFormat="1" ht="13" hidden="1" x14ac:dyDescent="0.35">
      <c r="B595" s="24">
        <v>40920829</v>
      </c>
      <c r="C595" s="24" t="str">
        <f t="shared" si="129"/>
        <v>829</v>
      </c>
      <c r="D595" s="24" t="s">
        <v>6924</v>
      </c>
      <c r="E595" s="106">
        <v>40126801</v>
      </c>
      <c r="F595" s="24" t="s">
        <v>1729</v>
      </c>
      <c r="G595" s="122">
        <f>IF(VLOOKUP(Tabela2[[#This Row],[SKU]],[10]Volume!$A:$E,5,0)&lt;0,0,VLOOKUP(Tabela2[[#This Row],[SKU]],[10]Volume!$A:$E,5,0))</f>
        <v>0</v>
      </c>
      <c r="H595" s="24" t="s">
        <v>46</v>
      </c>
      <c r="I595" s="24" t="s">
        <v>6939</v>
      </c>
      <c r="J595" s="24" t="s">
        <v>3046</v>
      </c>
      <c r="K595" s="24" t="s">
        <v>49</v>
      </c>
      <c r="L595" s="24" t="s">
        <v>683</v>
      </c>
      <c r="M595" s="24" t="s">
        <v>66</v>
      </c>
      <c r="N595" s="24" t="s">
        <v>52</v>
      </c>
      <c r="O595" s="48"/>
      <c r="P595" s="24" t="s">
        <v>53</v>
      </c>
      <c r="Q595" s="25"/>
      <c r="R595" s="108" t="s">
        <v>3</v>
      </c>
      <c r="S595" s="24"/>
      <c r="T595" s="24"/>
      <c r="U595" s="24">
        <v>40920905</v>
      </c>
      <c r="V595" s="24" t="s">
        <v>1728</v>
      </c>
      <c r="W595" s="24" t="s">
        <v>329</v>
      </c>
      <c r="X595" s="24">
        <v>2710199200</v>
      </c>
      <c r="Y595" s="14" t="s">
        <v>70</v>
      </c>
      <c r="Z595" s="24" t="str">
        <f t="shared" si="126"/>
        <v>001D8845</v>
      </c>
      <c r="AA595" s="24" t="str">
        <f t="shared" si="127"/>
        <v>002W20</v>
      </c>
      <c r="AB595" s="24" t="str">
        <f t="shared" si="128"/>
        <v>A1SO</v>
      </c>
      <c r="AC595" s="24" t="s">
        <v>1730</v>
      </c>
      <c r="AD595" s="24" t="s">
        <v>683</v>
      </c>
      <c r="AE595" s="24" t="s">
        <v>1731</v>
      </c>
      <c r="AF595" s="24" t="s">
        <v>417</v>
      </c>
      <c r="AG595" s="24" t="s">
        <v>96</v>
      </c>
      <c r="AH595" s="94"/>
      <c r="AI595" s="24" t="s">
        <v>3016</v>
      </c>
      <c r="AJ595" s="24" t="s">
        <v>1731</v>
      </c>
      <c r="AK595" s="24" t="s">
        <v>3016</v>
      </c>
    </row>
    <row r="596" spans="2:37" s="14" customFormat="1" ht="13" hidden="1" x14ac:dyDescent="0.35">
      <c r="B596" s="24">
        <v>44961967</v>
      </c>
      <c r="C596" s="24" t="str">
        <f t="shared" si="129"/>
        <v>967</v>
      </c>
      <c r="D596" s="24" t="s">
        <v>7038</v>
      </c>
      <c r="E596" s="106">
        <v>44961801</v>
      </c>
      <c r="F596" s="24" t="s">
        <v>158</v>
      </c>
      <c r="G596" s="122">
        <f>IF(VLOOKUP(Tabela2[[#This Row],[SKU]],[10]Volume!$A:$E,5,0)&lt;0,0,VLOOKUP(Tabela2[[#This Row],[SKU]],[10]Volume!$A:$E,5,0))</f>
        <v>24000</v>
      </c>
      <c r="H596" s="24" t="s">
        <v>46</v>
      </c>
      <c r="I596" s="24" t="s">
        <v>151</v>
      </c>
      <c r="J596" s="24" t="s">
        <v>86</v>
      </c>
      <c r="K596" s="24" t="s">
        <v>49</v>
      </c>
      <c r="L596" s="24" t="s">
        <v>683</v>
      </c>
      <c r="M596" s="24" t="s">
        <v>66</v>
      </c>
      <c r="N596" s="24" t="s">
        <v>52</v>
      </c>
      <c r="O596" s="48">
        <v>45689</v>
      </c>
      <c r="P596" s="24" t="s">
        <v>53</v>
      </c>
      <c r="Q596" s="25"/>
      <c r="R596" s="26" t="s">
        <v>1</v>
      </c>
      <c r="S596" s="24"/>
      <c r="T596" s="24"/>
      <c r="U596" s="24" t="s">
        <v>44</v>
      </c>
      <c r="V596" s="40" t="s">
        <v>44</v>
      </c>
      <c r="W596" s="24" t="s">
        <v>55</v>
      </c>
      <c r="X596" s="24">
        <v>2710193200</v>
      </c>
      <c r="Y596" s="14" t="s">
        <v>70</v>
      </c>
      <c r="Z596" s="24" t="str">
        <f>LEFT(AC596,8)</f>
        <v>001G5175</v>
      </c>
      <c r="AA596" s="24" t="str">
        <f>LEFT(RIGHT(AC596,10),6)</f>
        <v>002VJW</v>
      </c>
      <c r="AB596" s="24" t="str">
        <f>RIGHT(AC596,4)</f>
        <v>A1SO</v>
      </c>
      <c r="AC596" s="24" t="s">
        <v>7655</v>
      </c>
      <c r="AD596" s="24" t="s">
        <v>683</v>
      </c>
      <c r="AE596" s="24" t="s">
        <v>1734</v>
      </c>
      <c r="AF596" s="24" t="s">
        <v>175</v>
      </c>
      <c r="AG596" s="24" t="s">
        <v>110</v>
      </c>
      <c r="AH596" s="94"/>
      <c r="AI596" s="24" t="s">
        <v>3016</v>
      </c>
      <c r="AJ596" s="24" t="s">
        <v>6607</v>
      </c>
      <c r="AK596" s="24" t="s">
        <v>3016</v>
      </c>
    </row>
    <row r="597" spans="2:37" s="14" customFormat="1" ht="13" hidden="1" x14ac:dyDescent="0.35">
      <c r="B597" s="24">
        <v>44961809</v>
      </c>
      <c r="C597" s="24" t="str">
        <f t="shared" si="129"/>
        <v>809</v>
      </c>
      <c r="D597" s="24" t="s">
        <v>1732</v>
      </c>
      <c r="E597" s="106">
        <v>44961801</v>
      </c>
      <c r="F597" s="24" t="s">
        <v>158</v>
      </c>
      <c r="G597" s="122">
        <f>IF(VLOOKUP(Tabela2[[#This Row],[SKU]],[10]Volume!$A:$E,5,0)&lt;0,0,VLOOKUP(Tabela2[[#This Row],[SKU]],[10]Volume!$A:$E,5,0))</f>
        <v>32390.772727272728</v>
      </c>
      <c r="H597" s="24" t="s">
        <v>46</v>
      </c>
      <c r="I597" s="24" t="s">
        <v>47</v>
      </c>
      <c r="J597" s="24" t="s">
        <v>48</v>
      </c>
      <c r="K597" s="24" t="s">
        <v>49</v>
      </c>
      <c r="L597" s="24" t="s">
        <v>683</v>
      </c>
      <c r="M597" s="24" t="s">
        <v>66</v>
      </c>
      <c r="N597" s="24" t="s">
        <v>52</v>
      </c>
      <c r="O597" s="48">
        <v>45170</v>
      </c>
      <c r="P597" s="24" t="s">
        <v>53</v>
      </c>
      <c r="Q597" s="24"/>
      <c r="R597" s="26" t="s">
        <v>1</v>
      </c>
      <c r="S597" s="24" t="s">
        <v>132</v>
      </c>
      <c r="T597" s="24" t="s">
        <v>132</v>
      </c>
      <c r="U597" s="24" t="s">
        <v>44</v>
      </c>
      <c r="V597" s="40" t="s">
        <v>44</v>
      </c>
      <c r="W597" s="24" t="s">
        <v>55</v>
      </c>
      <c r="X597" s="24">
        <v>2710193200</v>
      </c>
      <c r="Y597" s="14" t="s">
        <v>70</v>
      </c>
      <c r="Z597" s="24" t="str">
        <f>LEFT(AC597,8)</f>
        <v>001G5175</v>
      </c>
      <c r="AA597" s="24" t="str">
        <f>LEFT(RIGHT(AC597,10),6)</f>
        <v>002WXH</v>
      </c>
      <c r="AB597" s="24" t="str">
        <f>RIGHT(AC597,4)</f>
        <v>A488</v>
      </c>
      <c r="AC597" s="24" t="s">
        <v>1733</v>
      </c>
      <c r="AD597" s="24" t="s">
        <v>683</v>
      </c>
      <c r="AE597" s="24" t="s">
        <v>1734</v>
      </c>
      <c r="AF597" s="24" t="s">
        <v>175</v>
      </c>
      <c r="AG597" s="24" t="s">
        <v>110</v>
      </c>
      <c r="AH597" s="24" t="str">
        <f t="shared" ref="AH597:AH605" si="132">F597</f>
        <v>SCANIA LDF 4 GRANEL</v>
      </c>
      <c r="AI597" s="24" t="s">
        <v>3016</v>
      </c>
      <c r="AJ597" s="24" t="s">
        <v>6607</v>
      </c>
      <c r="AK597" s="24" t="s">
        <v>3016</v>
      </c>
    </row>
    <row r="598" spans="2:37" s="14" customFormat="1" ht="13" hidden="1" x14ac:dyDescent="0.35">
      <c r="B598" s="24">
        <v>44961855</v>
      </c>
      <c r="C598" s="24" t="str">
        <f t="shared" si="129"/>
        <v>855</v>
      </c>
      <c r="D598" s="24" t="s">
        <v>1735</v>
      </c>
      <c r="E598" s="106">
        <v>44961801</v>
      </c>
      <c r="F598" s="24" t="s">
        <v>158</v>
      </c>
      <c r="G598" s="122">
        <f>IF(VLOOKUP(Tabela2[[#This Row],[SKU]],[10]Volume!$A:$E,5,0)&lt;0,0,VLOOKUP(Tabela2[[#This Row],[SKU]],[10]Volume!$A:$E,5,0))</f>
        <v>12720.62015503876</v>
      </c>
      <c r="H598" s="24" t="s">
        <v>46</v>
      </c>
      <c r="I598" s="24" t="s">
        <v>163</v>
      </c>
      <c r="J598" s="24" t="s">
        <v>164</v>
      </c>
      <c r="K598" s="24" t="s">
        <v>49</v>
      </c>
      <c r="L598" s="24" t="s">
        <v>683</v>
      </c>
      <c r="M598" s="24" t="s">
        <v>66</v>
      </c>
      <c r="N598" s="24" t="s">
        <v>52</v>
      </c>
      <c r="O598" s="48">
        <v>45170</v>
      </c>
      <c r="P598" s="24" t="s">
        <v>53</v>
      </c>
      <c r="Q598" s="24"/>
      <c r="R598" s="26" t="s">
        <v>1</v>
      </c>
      <c r="S598" s="24" t="s">
        <v>132</v>
      </c>
      <c r="T598" s="24" t="s">
        <v>132</v>
      </c>
      <c r="U598" s="24" t="s">
        <v>44</v>
      </c>
      <c r="V598" s="40" t="s">
        <v>44</v>
      </c>
      <c r="W598" s="24" t="s">
        <v>55</v>
      </c>
      <c r="X598" s="24">
        <v>2710193200</v>
      </c>
      <c r="Y598" s="14" t="s">
        <v>70</v>
      </c>
      <c r="Z598" s="24" t="str">
        <f t="shared" si="126"/>
        <v>001G5175</v>
      </c>
      <c r="AA598" s="24" t="str">
        <f t="shared" si="127"/>
        <v>002XBR</v>
      </c>
      <c r="AB598" s="24" t="str">
        <f t="shared" si="128"/>
        <v>A488</v>
      </c>
      <c r="AC598" s="24" t="s">
        <v>1736</v>
      </c>
      <c r="AD598" s="24" t="s">
        <v>683</v>
      </c>
      <c r="AE598" s="24" t="s">
        <v>1734</v>
      </c>
      <c r="AF598" s="24" t="s">
        <v>175</v>
      </c>
      <c r="AG598" s="24" t="s">
        <v>110</v>
      </c>
      <c r="AH598" s="24" t="str">
        <f t="shared" si="132"/>
        <v>SCANIA LDF 4 GRANEL</v>
      </c>
      <c r="AI598" s="24" t="s">
        <v>3016</v>
      </c>
      <c r="AJ598" s="24" t="s">
        <v>6607</v>
      </c>
      <c r="AK598" s="24" t="s">
        <v>3016</v>
      </c>
    </row>
    <row r="599" spans="2:37" s="14" customFormat="1" ht="13" hidden="1" x14ac:dyDescent="0.35">
      <c r="B599" s="24">
        <v>44960855</v>
      </c>
      <c r="C599" s="24" t="str">
        <f t="shared" si="129"/>
        <v>855</v>
      </c>
      <c r="D599" s="24" t="s">
        <v>1737</v>
      </c>
      <c r="E599" s="106">
        <v>44960801</v>
      </c>
      <c r="F599" s="24" t="s">
        <v>1738</v>
      </c>
      <c r="G599" s="122">
        <f>IF(VLOOKUP(Tabela2[[#This Row],[SKU]],[10]Volume!$A:$E,5,0)&lt;0,0,VLOOKUP(Tabela2[[#This Row],[SKU]],[10]Volume!$A:$E,5,0))</f>
        <v>8606.2945736434103</v>
      </c>
      <c r="H599" s="24" t="s">
        <v>46</v>
      </c>
      <c r="I599" s="24" t="s">
        <v>163</v>
      </c>
      <c r="J599" s="24" t="s">
        <v>164</v>
      </c>
      <c r="K599" s="24" t="s">
        <v>49</v>
      </c>
      <c r="L599" s="24" t="s">
        <v>683</v>
      </c>
      <c r="M599" s="24" t="s">
        <v>66</v>
      </c>
      <c r="N599" s="24" t="s">
        <v>52</v>
      </c>
      <c r="O599" s="48">
        <v>44958</v>
      </c>
      <c r="P599" s="24" t="s">
        <v>53</v>
      </c>
      <c r="Q599" s="24"/>
      <c r="R599" s="26" t="s">
        <v>1</v>
      </c>
      <c r="S599" s="24" t="s">
        <v>132</v>
      </c>
      <c r="T599" s="24" t="s">
        <v>132</v>
      </c>
      <c r="U599" s="24" t="s">
        <v>44</v>
      </c>
      <c r="V599" s="40" t="s">
        <v>44</v>
      </c>
      <c r="W599" s="24" t="s">
        <v>55</v>
      </c>
      <c r="X599" s="24">
        <v>2710193200</v>
      </c>
      <c r="Y599" s="14" t="s">
        <v>70</v>
      </c>
      <c r="Z599" s="24" t="str">
        <f t="shared" si="126"/>
        <v>001J9777</v>
      </c>
      <c r="AA599" s="24" t="str">
        <f t="shared" si="127"/>
        <v>002XBR</v>
      </c>
      <c r="AB599" s="24" t="str">
        <f t="shared" si="128"/>
        <v>A1SO</v>
      </c>
      <c r="AC599" s="24" t="s">
        <v>1739</v>
      </c>
      <c r="AD599" s="24" t="s">
        <v>683</v>
      </c>
      <c r="AE599" s="24" t="s">
        <v>1740</v>
      </c>
      <c r="AF599" s="24" t="s">
        <v>175</v>
      </c>
      <c r="AG599" s="24" t="s">
        <v>110</v>
      </c>
      <c r="AH599" s="24" t="str">
        <f t="shared" si="132"/>
        <v>SCANIA LDF 5 GRANEL</v>
      </c>
      <c r="AI599" s="24" t="s">
        <v>3016</v>
      </c>
      <c r="AJ599" s="24" t="s">
        <v>6608</v>
      </c>
      <c r="AK599" s="24" t="s">
        <v>3016</v>
      </c>
    </row>
    <row r="600" spans="2:37" s="14" customFormat="1" ht="13" hidden="1" x14ac:dyDescent="0.35">
      <c r="B600" s="24">
        <v>44960801</v>
      </c>
      <c r="C600" s="24" t="str">
        <f t="shared" si="129"/>
        <v>801</v>
      </c>
      <c r="D600" s="24" t="s">
        <v>1738</v>
      </c>
      <c r="E600" s="106">
        <v>44960801</v>
      </c>
      <c r="F600" s="24" t="s">
        <v>1738</v>
      </c>
      <c r="G600" s="122">
        <f>IF(VLOOKUP(Tabela2[[#This Row],[SKU]],[10]Volume!$A:$E,5,0)&lt;0,0,VLOOKUP(Tabela2[[#This Row],[SKU]],[10]Volume!$A:$E,5,0))</f>
        <v>0</v>
      </c>
      <c r="H600" s="24" t="s">
        <v>46</v>
      </c>
      <c r="I600" s="24" t="s">
        <v>79</v>
      </c>
      <c r="J600" s="24" t="s">
        <v>79</v>
      </c>
      <c r="K600" s="24" t="s">
        <v>49</v>
      </c>
      <c r="L600" s="24" t="s">
        <v>683</v>
      </c>
      <c r="M600" s="24" t="s">
        <v>66</v>
      </c>
      <c r="N600" s="24" t="s">
        <v>52</v>
      </c>
      <c r="O600" s="48">
        <v>44958</v>
      </c>
      <c r="P600" s="24" t="s">
        <v>53</v>
      </c>
      <c r="Q600" s="24"/>
      <c r="R600" s="26" t="s">
        <v>1</v>
      </c>
      <c r="S600" s="24" t="s">
        <v>44</v>
      </c>
      <c r="T600" s="24" t="s">
        <v>54</v>
      </c>
      <c r="U600" s="24" t="s">
        <v>44</v>
      </c>
      <c r="V600" s="40" t="s">
        <v>44</v>
      </c>
      <c r="W600" s="24" t="s">
        <v>55</v>
      </c>
      <c r="X600" s="24">
        <v>2710193200</v>
      </c>
      <c r="Y600" s="14" t="s">
        <v>44</v>
      </c>
      <c r="Z600" s="24" t="str">
        <f t="shared" si="126"/>
        <v>001J9777</v>
      </c>
      <c r="AA600" s="24" t="str">
        <f t="shared" si="127"/>
        <v>001176</v>
      </c>
      <c r="AB600" s="24" t="str">
        <f t="shared" si="128"/>
        <v>A03Q</v>
      </c>
      <c r="AC600" s="24" t="s">
        <v>1741</v>
      </c>
      <c r="AD600" s="24" t="s">
        <v>683</v>
      </c>
      <c r="AE600" s="24" t="s">
        <v>1740</v>
      </c>
      <c r="AF600" s="24" t="s">
        <v>175</v>
      </c>
      <c r="AG600" s="24" t="s">
        <v>110</v>
      </c>
      <c r="AH600" s="24" t="str">
        <f t="shared" si="132"/>
        <v>SCANIA LDF 5 GRANEL</v>
      </c>
      <c r="AI600" s="24" t="s">
        <v>3016</v>
      </c>
      <c r="AJ600" s="24" t="s">
        <v>6608</v>
      </c>
      <c r="AK600" s="24" t="s">
        <v>3016</v>
      </c>
    </row>
    <row r="601" spans="2:37" s="14" customFormat="1" ht="13" hidden="1" x14ac:dyDescent="0.35">
      <c r="B601" s="24">
        <v>44960967</v>
      </c>
      <c r="C601" s="24" t="str">
        <f t="shared" si="129"/>
        <v>967</v>
      </c>
      <c r="D601" s="24" t="s">
        <v>1742</v>
      </c>
      <c r="E601" s="106">
        <v>44960801</v>
      </c>
      <c r="F601" s="24" t="s">
        <v>1738</v>
      </c>
      <c r="G601" s="122">
        <f>IF(VLOOKUP(Tabela2[[#This Row],[SKU]],[10]Volume!$A:$E,5,0)&lt;0,0,VLOOKUP(Tabela2[[#This Row],[SKU]],[10]Volume!$A:$E,5,0))</f>
        <v>38000</v>
      </c>
      <c r="H601" s="24" t="s">
        <v>46</v>
      </c>
      <c r="I601" s="24" t="s">
        <v>151</v>
      </c>
      <c r="J601" s="24" t="s">
        <v>86</v>
      </c>
      <c r="K601" s="24" t="s">
        <v>49</v>
      </c>
      <c r="L601" s="24" t="s">
        <v>683</v>
      </c>
      <c r="M601" s="24" t="s">
        <v>66</v>
      </c>
      <c r="N601" s="24" t="s">
        <v>52</v>
      </c>
      <c r="O601" s="48">
        <v>44958</v>
      </c>
      <c r="P601" s="24" t="s">
        <v>53</v>
      </c>
      <c r="Q601" s="24"/>
      <c r="R601" s="26" t="s">
        <v>1</v>
      </c>
      <c r="S601" s="24" t="s">
        <v>132</v>
      </c>
      <c r="T601" s="24" t="s">
        <v>132</v>
      </c>
      <c r="U601" s="24" t="s">
        <v>44</v>
      </c>
      <c r="V601" s="40" t="s">
        <v>44</v>
      </c>
      <c r="W601" s="24" t="s">
        <v>55</v>
      </c>
      <c r="X601" s="24">
        <v>2710193200</v>
      </c>
      <c r="Y601" s="14" t="s">
        <v>70</v>
      </c>
      <c r="Z601" s="24" t="str">
        <f t="shared" si="126"/>
        <v>001J9777</v>
      </c>
      <c r="AA601" s="24" t="str">
        <f t="shared" si="127"/>
        <v>002VJW</v>
      </c>
      <c r="AB601" s="24" t="str">
        <f t="shared" si="128"/>
        <v>A1SO</v>
      </c>
      <c r="AC601" s="24" t="s">
        <v>1743</v>
      </c>
      <c r="AD601" s="24" t="s">
        <v>683</v>
      </c>
      <c r="AE601" s="24" t="s">
        <v>1740</v>
      </c>
      <c r="AF601" s="24" t="s">
        <v>175</v>
      </c>
      <c r="AG601" s="24" t="s">
        <v>110</v>
      </c>
      <c r="AH601" s="24" t="str">
        <f t="shared" si="132"/>
        <v>SCANIA LDF 5 GRANEL</v>
      </c>
      <c r="AI601" s="24" t="s">
        <v>3016</v>
      </c>
      <c r="AJ601" s="24" t="s">
        <v>6608</v>
      </c>
      <c r="AK601" s="24" t="s">
        <v>3016</v>
      </c>
    </row>
    <row r="602" spans="2:37" s="14" customFormat="1" ht="13" hidden="1" x14ac:dyDescent="0.35">
      <c r="B602" s="24">
        <v>44960809</v>
      </c>
      <c r="C602" s="24" t="str">
        <f t="shared" si="129"/>
        <v>809</v>
      </c>
      <c r="D602" s="24" t="s">
        <v>1744</v>
      </c>
      <c r="E602" s="106">
        <v>44960801</v>
      </c>
      <c r="F602" s="24" t="s">
        <v>1738</v>
      </c>
      <c r="G602" s="122">
        <f>IF(VLOOKUP(Tabela2[[#This Row],[SKU]],[10]Volume!$A:$E,5,0)&lt;0,0,VLOOKUP(Tabela2[[#This Row],[SKU]],[10]Volume!$A:$E,5,0))</f>
        <v>136877.13636363635</v>
      </c>
      <c r="H602" s="24" t="s">
        <v>46</v>
      </c>
      <c r="I602" s="24" t="s">
        <v>47</v>
      </c>
      <c r="J602" s="24" t="s">
        <v>48</v>
      </c>
      <c r="K602" s="24" t="s">
        <v>49</v>
      </c>
      <c r="L602" s="24" t="s">
        <v>683</v>
      </c>
      <c r="M602" s="24" t="s">
        <v>66</v>
      </c>
      <c r="N602" s="24" t="s">
        <v>52</v>
      </c>
      <c r="O602" s="48">
        <v>44958</v>
      </c>
      <c r="P602" s="24" t="s">
        <v>53</v>
      </c>
      <c r="Q602" s="24"/>
      <c r="R602" s="26" t="s">
        <v>1</v>
      </c>
      <c r="S602" s="24" t="s">
        <v>132</v>
      </c>
      <c r="T602" s="24" t="s">
        <v>132</v>
      </c>
      <c r="U602" s="24" t="s">
        <v>44</v>
      </c>
      <c r="V602" s="40" t="s">
        <v>44</v>
      </c>
      <c r="W602" s="24" t="s">
        <v>55</v>
      </c>
      <c r="X602" s="24">
        <v>2710193200</v>
      </c>
      <c r="Y602" s="14" t="s">
        <v>70</v>
      </c>
      <c r="Z602" s="24" t="str">
        <f t="shared" si="126"/>
        <v>001J9777</v>
      </c>
      <c r="AA602" s="24" t="str">
        <f t="shared" si="127"/>
        <v>002WXH</v>
      </c>
      <c r="AB602" s="24" t="str">
        <f t="shared" si="128"/>
        <v>A1SO</v>
      </c>
      <c r="AC602" s="24" t="s">
        <v>1745</v>
      </c>
      <c r="AD602" s="24" t="s">
        <v>683</v>
      </c>
      <c r="AE602" s="24" t="s">
        <v>1740</v>
      </c>
      <c r="AF602" s="24" t="s">
        <v>175</v>
      </c>
      <c r="AG602" s="24" t="s">
        <v>110</v>
      </c>
      <c r="AH602" s="24" t="str">
        <f t="shared" si="132"/>
        <v>SCANIA LDF 5 GRANEL</v>
      </c>
      <c r="AI602" s="24" t="s">
        <v>3016</v>
      </c>
      <c r="AJ602" s="24" t="s">
        <v>6608</v>
      </c>
      <c r="AK602" s="24" t="s">
        <v>3016</v>
      </c>
    </row>
    <row r="603" spans="2:37" s="14" customFormat="1" ht="13" hidden="1" x14ac:dyDescent="0.35">
      <c r="B603" s="24">
        <v>43358809</v>
      </c>
      <c r="C603" s="24" t="str">
        <f t="shared" si="129"/>
        <v>809</v>
      </c>
      <c r="D603" s="24" t="s">
        <v>1746</v>
      </c>
      <c r="E603" s="106">
        <v>43358801</v>
      </c>
      <c r="F603" s="24" t="s">
        <v>1747</v>
      </c>
      <c r="G603" s="122">
        <f>IF(VLOOKUP(Tabela2[[#This Row],[SKU]],[10]Volume!$A:$E,5,0)&lt;0,0,VLOOKUP(Tabela2[[#This Row],[SKU]],[10]Volume!$A:$E,5,0))</f>
        <v>7314.045454545454</v>
      </c>
      <c r="H603" s="24" t="s">
        <v>46</v>
      </c>
      <c r="I603" s="24" t="s">
        <v>47</v>
      </c>
      <c r="J603" s="24" t="s">
        <v>48</v>
      </c>
      <c r="K603" s="24" t="s">
        <v>49</v>
      </c>
      <c r="L603" s="24" t="s">
        <v>683</v>
      </c>
      <c r="M603" s="24" t="s">
        <v>66</v>
      </c>
      <c r="N603" s="24" t="s">
        <v>52</v>
      </c>
      <c r="O603" s="48">
        <v>45383</v>
      </c>
      <c r="P603" s="24" t="s">
        <v>53</v>
      </c>
      <c r="Q603" s="24"/>
      <c r="R603" s="26" t="s">
        <v>1</v>
      </c>
      <c r="S603" s="24"/>
      <c r="T603" s="24" t="s">
        <v>54</v>
      </c>
      <c r="U603" s="24" t="s">
        <v>44</v>
      </c>
      <c r="V603" s="40" t="s">
        <v>44</v>
      </c>
      <c r="W603" s="24" t="s">
        <v>55</v>
      </c>
      <c r="X603" s="24">
        <v>2710199200</v>
      </c>
      <c r="Y603" s="14" t="s">
        <v>70</v>
      </c>
      <c r="Z603" s="24" t="str">
        <f t="shared" si="126"/>
        <v>001J0621</v>
      </c>
      <c r="AA603" s="24" t="str">
        <f t="shared" si="127"/>
        <v>002WXH</v>
      </c>
      <c r="AB603" s="24" t="str">
        <f t="shared" si="128"/>
        <v>A1SO</v>
      </c>
      <c r="AC603" s="24" t="s">
        <v>1748</v>
      </c>
      <c r="AD603" s="24" t="s">
        <v>683</v>
      </c>
      <c r="AE603" s="24" t="s">
        <v>1749</v>
      </c>
      <c r="AF603" s="24" t="s">
        <v>3016</v>
      </c>
      <c r="AG603" s="24" t="s">
        <v>110</v>
      </c>
      <c r="AH603" s="24" t="str">
        <f t="shared" si="132"/>
        <v>SCANIA MTF OIL 75W80 GRANEL</v>
      </c>
      <c r="AI603" s="24" t="s">
        <v>3016</v>
      </c>
      <c r="AJ603" s="24" t="s">
        <v>6609</v>
      </c>
      <c r="AK603" s="24" t="s">
        <v>6810</v>
      </c>
    </row>
    <row r="604" spans="2:37" s="14" customFormat="1" ht="13" hidden="1" x14ac:dyDescent="0.35">
      <c r="B604" s="24">
        <v>43358801</v>
      </c>
      <c r="C604" s="24" t="str">
        <f t="shared" si="129"/>
        <v>801</v>
      </c>
      <c r="D604" s="24" t="s">
        <v>1747</v>
      </c>
      <c r="E604" s="106">
        <v>43358801</v>
      </c>
      <c r="F604" s="24" t="s">
        <v>1747</v>
      </c>
      <c r="G604" s="122">
        <f>IF(VLOOKUP(Tabela2[[#This Row],[SKU]],[10]Volume!$A:$E,5,0)&lt;0,0,VLOOKUP(Tabela2[[#This Row],[SKU]],[10]Volume!$A:$E,5,0))</f>
        <v>22839.572437499999</v>
      </c>
      <c r="H604" s="24" t="s">
        <v>46</v>
      </c>
      <c r="I604" s="24" t="s">
        <v>79</v>
      </c>
      <c r="J604" s="24" t="s">
        <v>79</v>
      </c>
      <c r="K604" s="24" t="s">
        <v>49</v>
      </c>
      <c r="L604" s="24" t="s">
        <v>683</v>
      </c>
      <c r="M604" s="24" t="s">
        <v>66</v>
      </c>
      <c r="N604" s="24" t="s">
        <v>52</v>
      </c>
      <c r="O604" s="48">
        <v>45292</v>
      </c>
      <c r="P604" s="24" t="s">
        <v>53</v>
      </c>
      <c r="Q604" s="24"/>
      <c r="R604" s="26" t="s">
        <v>1</v>
      </c>
      <c r="S604" s="24"/>
      <c r="T604" s="24" t="s">
        <v>54</v>
      </c>
      <c r="U604" s="24" t="s">
        <v>44</v>
      </c>
      <c r="V604" s="40" t="s">
        <v>44</v>
      </c>
      <c r="W604" s="24" t="s">
        <v>55</v>
      </c>
      <c r="X604" s="24">
        <v>2710199200</v>
      </c>
      <c r="Y604" s="14" t="s">
        <v>44</v>
      </c>
      <c r="Z604" s="24" t="str">
        <f t="shared" si="126"/>
        <v>001J0621</v>
      </c>
      <c r="AA604" s="24" t="str">
        <f t="shared" si="127"/>
        <v>001176</v>
      </c>
      <c r="AB604" s="24" t="str">
        <f t="shared" si="128"/>
        <v>A03Q</v>
      </c>
      <c r="AC604" s="24" t="s">
        <v>1750</v>
      </c>
      <c r="AD604" s="24" t="s">
        <v>683</v>
      </c>
      <c r="AE604" s="24" t="s">
        <v>1749</v>
      </c>
      <c r="AF604" s="24" t="s">
        <v>3016</v>
      </c>
      <c r="AG604" s="24" t="s">
        <v>110</v>
      </c>
      <c r="AH604" s="24" t="str">
        <f t="shared" si="132"/>
        <v>SCANIA MTF OIL 75W80 GRANEL</v>
      </c>
      <c r="AI604" s="24" t="s">
        <v>3016</v>
      </c>
      <c r="AJ604" s="24" t="s">
        <v>6610</v>
      </c>
      <c r="AK604" s="24" t="s">
        <v>6810</v>
      </c>
    </row>
    <row r="605" spans="2:37" s="14" customFormat="1" ht="13" hidden="1" x14ac:dyDescent="0.35">
      <c r="B605" s="24">
        <v>44935855</v>
      </c>
      <c r="C605" s="24" t="str">
        <f t="shared" si="129"/>
        <v>855</v>
      </c>
      <c r="D605" s="24" t="s">
        <v>1751</v>
      </c>
      <c r="E605" s="106">
        <v>44414801</v>
      </c>
      <c r="F605" s="24" t="s">
        <v>171</v>
      </c>
      <c r="G605" s="122">
        <f>IF(VLOOKUP(Tabela2[[#This Row],[SKU]],[10]Volume!$A:$E,5,0)&lt;0,0,VLOOKUP(Tabela2[[#This Row],[SKU]],[10]Volume!$A:$E,5,0))</f>
        <v>27826.356589147286</v>
      </c>
      <c r="H605" s="24" t="s">
        <v>46</v>
      </c>
      <c r="I605" s="24" t="s">
        <v>163</v>
      </c>
      <c r="J605" s="24" t="s">
        <v>164</v>
      </c>
      <c r="K605" s="24" t="s">
        <v>49</v>
      </c>
      <c r="L605" s="24" t="s">
        <v>683</v>
      </c>
      <c r="M605" s="24" t="s">
        <v>66</v>
      </c>
      <c r="N605" s="24" t="s">
        <v>52</v>
      </c>
      <c r="O605" s="48">
        <v>43692</v>
      </c>
      <c r="P605" s="24" t="s">
        <v>53</v>
      </c>
      <c r="Q605" s="24"/>
      <c r="R605" s="26" t="s">
        <v>1</v>
      </c>
      <c r="S605" s="24" t="s">
        <v>132</v>
      </c>
      <c r="T605" s="24" t="s">
        <v>132</v>
      </c>
      <c r="U605" s="24" t="s">
        <v>44</v>
      </c>
      <c r="V605" s="40" t="s">
        <v>44</v>
      </c>
      <c r="W605" s="24" t="s">
        <v>55</v>
      </c>
      <c r="X605" s="24">
        <v>2710193200</v>
      </c>
      <c r="Y605" s="14" t="s">
        <v>70</v>
      </c>
      <c r="Z605" s="24" t="str">
        <f t="shared" si="126"/>
        <v>001D7453</v>
      </c>
      <c r="AA605" s="24" t="str">
        <f t="shared" si="127"/>
        <v>002XBR</v>
      </c>
      <c r="AB605" s="24" t="str">
        <f t="shared" si="128"/>
        <v>A1SO</v>
      </c>
      <c r="AC605" s="24" t="s">
        <v>1752</v>
      </c>
      <c r="AD605" s="24" t="s">
        <v>683</v>
      </c>
      <c r="AE605" s="24" t="s">
        <v>6777</v>
      </c>
      <c r="AF605" s="24" t="s">
        <v>175</v>
      </c>
      <c r="AG605" s="24" t="s">
        <v>78</v>
      </c>
      <c r="AH605" s="24" t="str">
        <f t="shared" si="132"/>
        <v>RIMULA RT4 X 15W40 SHELL GRANEL</v>
      </c>
      <c r="AI605" s="24" t="s">
        <v>3016</v>
      </c>
      <c r="AJ605" s="24" t="s">
        <v>6611</v>
      </c>
      <c r="AK605" s="24" t="s">
        <v>6811</v>
      </c>
    </row>
    <row r="606" spans="2:37" s="14" customFormat="1" ht="13" hidden="1" x14ac:dyDescent="0.35">
      <c r="B606" s="24">
        <v>44935801</v>
      </c>
      <c r="C606" s="24" t="str">
        <f t="shared" si="129"/>
        <v>801</v>
      </c>
      <c r="D606" s="24" t="s">
        <v>1753</v>
      </c>
      <c r="E606" s="106">
        <v>44414801</v>
      </c>
      <c r="F606" s="24" t="s">
        <v>171</v>
      </c>
      <c r="G606" s="122">
        <f>IF(VLOOKUP(Tabela2[[#This Row],[SKU]],[10]Volume!$A:$E,5,0)&lt;0,0,VLOOKUP(Tabela2[[#This Row],[SKU]],[10]Volume!$A:$E,5,0))</f>
        <v>4.7897006249999992</v>
      </c>
      <c r="H606" s="24" t="s">
        <v>46</v>
      </c>
      <c r="I606" s="24" t="s">
        <v>79</v>
      </c>
      <c r="J606" s="24" t="s">
        <v>79</v>
      </c>
      <c r="K606" s="24" t="s">
        <v>49</v>
      </c>
      <c r="L606" s="24" t="s">
        <v>683</v>
      </c>
      <c r="M606" s="24" t="s">
        <v>66</v>
      </c>
      <c r="N606" s="24" t="s">
        <v>52</v>
      </c>
      <c r="O606" s="48">
        <v>43692</v>
      </c>
      <c r="P606" s="24" t="s">
        <v>53</v>
      </c>
      <c r="Q606" s="24"/>
      <c r="R606" s="26" t="s">
        <v>1</v>
      </c>
      <c r="S606" s="24" t="s">
        <v>44</v>
      </c>
      <c r="T606" s="24" t="s">
        <v>54</v>
      </c>
      <c r="U606" s="24" t="s">
        <v>44</v>
      </c>
      <c r="V606" s="40" t="s">
        <v>44</v>
      </c>
      <c r="W606" s="24" t="s">
        <v>55</v>
      </c>
      <c r="X606" s="24">
        <v>2710193200</v>
      </c>
      <c r="Y606" s="14" t="s">
        <v>44</v>
      </c>
      <c r="Z606" s="24" t="str">
        <f t="shared" si="126"/>
        <v>001D7453</v>
      </c>
      <c r="AA606" s="24" t="str">
        <f t="shared" si="127"/>
        <v>001176</v>
      </c>
      <c r="AB606" s="24" t="str">
        <f t="shared" si="128"/>
        <v>A1S0</v>
      </c>
      <c r="AC606" s="24" t="s">
        <v>1754</v>
      </c>
      <c r="AD606" s="24" t="s">
        <v>683</v>
      </c>
      <c r="AE606" s="24" t="s">
        <v>6777</v>
      </c>
      <c r="AF606" s="24" t="s">
        <v>175</v>
      </c>
      <c r="AG606" s="24" t="s">
        <v>78</v>
      </c>
      <c r="AH606" s="24"/>
      <c r="AI606" s="24" t="s">
        <v>3016</v>
      </c>
      <c r="AJ606" s="24" t="s">
        <v>6611</v>
      </c>
      <c r="AK606" s="24" t="s">
        <v>6811</v>
      </c>
    </row>
    <row r="607" spans="2:37" s="14" customFormat="1" ht="13" hidden="1" x14ac:dyDescent="0.35">
      <c r="B607" s="24">
        <v>44935967</v>
      </c>
      <c r="C607" s="24" t="str">
        <f t="shared" si="129"/>
        <v>967</v>
      </c>
      <c r="D607" s="24" t="s">
        <v>1755</v>
      </c>
      <c r="E607" s="106">
        <v>44414801</v>
      </c>
      <c r="F607" s="24" t="s">
        <v>171</v>
      </c>
      <c r="G607" s="122">
        <f>IF(VLOOKUP(Tabela2[[#This Row],[SKU]],[10]Volume!$A:$E,5,0)&lt;0,0,VLOOKUP(Tabela2[[#This Row],[SKU]],[10]Volume!$A:$E,5,0))</f>
        <v>16000</v>
      </c>
      <c r="H607" s="24" t="s">
        <v>46</v>
      </c>
      <c r="I607" s="24" t="s">
        <v>151</v>
      </c>
      <c r="J607" s="24" t="s">
        <v>86</v>
      </c>
      <c r="K607" s="24" t="s">
        <v>49</v>
      </c>
      <c r="L607" s="24" t="s">
        <v>683</v>
      </c>
      <c r="M607" s="24" t="s">
        <v>66</v>
      </c>
      <c r="N607" s="24" t="s">
        <v>52</v>
      </c>
      <c r="O607" s="48">
        <v>43692</v>
      </c>
      <c r="P607" s="24" t="s">
        <v>53</v>
      </c>
      <c r="Q607" s="24"/>
      <c r="R607" s="26" t="s">
        <v>1</v>
      </c>
      <c r="S607" s="24" t="s">
        <v>1756</v>
      </c>
      <c r="T607" s="24" t="s">
        <v>54</v>
      </c>
      <c r="U607" s="24" t="s">
        <v>44</v>
      </c>
      <c r="V607" s="40" t="s">
        <v>44</v>
      </c>
      <c r="W607" s="24" t="s">
        <v>55</v>
      </c>
      <c r="X607" s="24">
        <v>2710193200</v>
      </c>
      <c r="Y607" s="14" t="s">
        <v>70</v>
      </c>
      <c r="Z607" s="24" t="str">
        <f t="shared" si="126"/>
        <v>001D7453</v>
      </c>
      <c r="AA607" s="24" t="str">
        <f t="shared" si="127"/>
        <v>002VJW</v>
      </c>
      <c r="AB607" s="24" t="str">
        <f t="shared" si="128"/>
        <v>A1SO</v>
      </c>
      <c r="AC607" s="24" t="s">
        <v>1757</v>
      </c>
      <c r="AD607" s="24" t="s">
        <v>683</v>
      </c>
      <c r="AE607" s="24" t="s">
        <v>6777</v>
      </c>
      <c r="AF607" s="24" t="s">
        <v>175</v>
      </c>
      <c r="AG607" s="24" t="s">
        <v>78</v>
      </c>
      <c r="AH607" s="24" t="str">
        <f t="shared" ref="AH607:AH624" si="133">F607</f>
        <v>RIMULA RT4 X 15W40 SHELL GRANEL</v>
      </c>
      <c r="AI607" s="24" t="s">
        <v>3016</v>
      </c>
      <c r="AJ607" s="24" t="s">
        <v>6611</v>
      </c>
      <c r="AK607" s="24" t="s">
        <v>6811</v>
      </c>
    </row>
    <row r="608" spans="2:37" s="14" customFormat="1" ht="13" hidden="1" x14ac:dyDescent="0.35">
      <c r="B608" s="24">
        <v>44935809</v>
      </c>
      <c r="C608" s="24" t="str">
        <f t="shared" si="129"/>
        <v>809</v>
      </c>
      <c r="D608" s="24" t="s">
        <v>1758</v>
      </c>
      <c r="E608" s="106">
        <v>44414801</v>
      </c>
      <c r="F608" s="24" t="s">
        <v>171</v>
      </c>
      <c r="G608" s="122">
        <f>IF(VLOOKUP(Tabela2[[#This Row],[SKU]],[10]Volume!$A:$E,5,0)&lt;0,0,VLOOKUP(Tabela2[[#This Row],[SKU]],[10]Volume!$A:$E,5,0))</f>
        <v>98426.154545454541</v>
      </c>
      <c r="H608" s="24" t="s">
        <v>46</v>
      </c>
      <c r="I608" s="24" t="s">
        <v>47</v>
      </c>
      <c r="J608" s="24" t="s">
        <v>48</v>
      </c>
      <c r="K608" s="24" t="s">
        <v>49</v>
      </c>
      <c r="L608" s="24" t="s">
        <v>683</v>
      </c>
      <c r="M608" s="24" t="s">
        <v>66</v>
      </c>
      <c r="N608" s="24" t="s">
        <v>52</v>
      </c>
      <c r="O608" s="48">
        <v>43692</v>
      </c>
      <c r="P608" s="24" t="s">
        <v>53</v>
      </c>
      <c r="Q608" s="24"/>
      <c r="R608" s="26" t="s">
        <v>1</v>
      </c>
      <c r="S608" s="24" t="s">
        <v>1759</v>
      </c>
      <c r="T608" s="24" t="s">
        <v>54</v>
      </c>
      <c r="U608" s="24" t="s">
        <v>44</v>
      </c>
      <c r="V608" s="40" t="s">
        <v>44</v>
      </c>
      <c r="W608" s="24" t="s">
        <v>55</v>
      </c>
      <c r="X608" s="24">
        <v>2710193200</v>
      </c>
      <c r="Y608" s="14" t="s">
        <v>70</v>
      </c>
      <c r="Z608" s="24" t="str">
        <f t="shared" si="126"/>
        <v>001D7453</v>
      </c>
      <c r="AA608" s="24" t="str">
        <f t="shared" si="127"/>
        <v>002WXH</v>
      </c>
      <c r="AB608" s="24" t="str">
        <f t="shared" si="128"/>
        <v>A1SO</v>
      </c>
      <c r="AC608" s="24" t="s">
        <v>1760</v>
      </c>
      <c r="AD608" s="24" t="s">
        <v>683</v>
      </c>
      <c r="AE608" s="24" t="s">
        <v>6777</v>
      </c>
      <c r="AF608" s="24" t="s">
        <v>175</v>
      </c>
      <c r="AG608" s="24" t="s">
        <v>78</v>
      </c>
      <c r="AH608" s="24" t="str">
        <f t="shared" si="133"/>
        <v>RIMULA RT4 X 15W40 SHELL GRANEL</v>
      </c>
      <c r="AI608" s="24" t="s">
        <v>3016</v>
      </c>
      <c r="AJ608" s="24" t="s">
        <v>6611</v>
      </c>
      <c r="AK608" s="24" t="s">
        <v>6811</v>
      </c>
    </row>
    <row r="609" spans="2:37" s="14" customFormat="1" ht="13" hidden="1" x14ac:dyDescent="0.35">
      <c r="B609" s="24">
        <v>44945855</v>
      </c>
      <c r="C609" s="24" t="str">
        <f t="shared" si="129"/>
        <v>855</v>
      </c>
      <c r="D609" s="24" t="s">
        <v>1761</v>
      </c>
      <c r="E609" s="106">
        <v>44423801</v>
      </c>
      <c r="F609" s="24" t="s">
        <v>198</v>
      </c>
      <c r="G609" s="122">
        <f>IF(VLOOKUP(Tabela2[[#This Row],[SKU]],[10]Volume!$A:$E,5,0)&lt;0,0,VLOOKUP(Tabela2[[#This Row],[SKU]],[10]Volume!$A:$E,5,0))</f>
        <v>0</v>
      </c>
      <c r="H609" s="24" t="s">
        <v>46</v>
      </c>
      <c r="I609" s="24" t="s">
        <v>163</v>
      </c>
      <c r="J609" s="24" t="s">
        <v>164</v>
      </c>
      <c r="K609" s="24" t="s">
        <v>49</v>
      </c>
      <c r="L609" s="24" t="s">
        <v>683</v>
      </c>
      <c r="M609" s="24" t="s">
        <v>66</v>
      </c>
      <c r="N609" s="24" t="s">
        <v>52</v>
      </c>
      <c r="O609" s="48">
        <v>43692</v>
      </c>
      <c r="P609" s="24" t="s">
        <v>53</v>
      </c>
      <c r="Q609" s="24"/>
      <c r="R609" s="26" t="s">
        <v>1</v>
      </c>
      <c r="S609" s="24" t="s">
        <v>132</v>
      </c>
      <c r="T609" s="24" t="s">
        <v>132</v>
      </c>
      <c r="U609" s="24" t="s">
        <v>44</v>
      </c>
      <c r="V609" s="40" t="s">
        <v>44</v>
      </c>
      <c r="W609" s="24" t="s">
        <v>55</v>
      </c>
      <c r="X609" s="24">
        <v>2710193200</v>
      </c>
      <c r="Y609" s="14" t="s">
        <v>70</v>
      </c>
      <c r="Z609" s="24" t="str">
        <f t="shared" si="126"/>
        <v>001E6289</v>
      </c>
      <c r="AA609" s="24" t="str">
        <f t="shared" si="127"/>
        <v>002XBR</v>
      </c>
      <c r="AB609" s="24" t="str">
        <f t="shared" si="128"/>
        <v>A1SO</v>
      </c>
      <c r="AC609" s="24" t="s">
        <v>1762</v>
      </c>
      <c r="AD609" s="24" t="s">
        <v>683</v>
      </c>
      <c r="AE609" s="24" t="s">
        <v>1763</v>
      </c>
      <c r="AF609" s="24" t="s">
        <v>175</v>
      </c>
      <c r="AG609" s="24" t="s">
        <v>110</v>
      </c>
      <c r="AH609" s="24" t="str">
        <f t="shared" si="133"/>
        <v>RIMULA R6 MS 10W40 GRANEL</v>
      </c>
      <c r="AI609" s="24" t="s">
        <v>3016</v>
      </c>
      <c r="AJ609" s="24" t="s">
        <v>6612</v>
      </c>
      <c r="AK609" s="24" t="s">
        <v>6807</v>
      </c>
    </row>
    <row r="610" spans="2:37" s="14" customFormat="1" ht="13" hidden="1" x14ac:dyDescent="0.35">
      <c r="B610" s="24">
        <v>44945801</v>
      </c>
      <c r="C610" s="24" t="str">
        <f t="shared" si="129"/>
        <v>801</v>
      </c>
      <c r="D610" s="24" t="s">
        <v>1764</v>
      </c>
      <c r="E610" s="106">
        <v>44423801</v>
      </c>
      <c r="F610" s="24" t="s">
        <v>198</v>
      </c>
      <c r="G610" s="122">
        <f>IF(VLOOKUP(Tabela2[[#This Row],[SKU]],[10]Volume!$A:$E,5,0)&lt;0,0,VLOOKUP(Tabela2[[#This Row],[SKU]],[10]Volume!$A:$E,5,0))</f>
        <v>10017.773850000001</v>
      </c>
      <c r="H610" s="24" t="s">
        <v>46</v>
      </c>
      <c r="I610" s="24" t="s">
        <v>79</v>
      </c>
      <c r="J610" s="24" t="s">
        <v>79</v>
      </c>
      <c r="K610" s="24" t="s">
        <v>49</v>
      </c>
      <c r="L610" s="24" t="s">
        <v>683</v>
      </c>
      <c r="M610" s="24" t="s">
        <v>66</v>
      </c>
      <c r="N610" s="24" t="s">
        <v>52</v>
      </c>
      <c r="O610" s="48">
        <v>43692</v>
      </c>
      <c r="P610" s="24" t="s">
        <v>53</v>
      </c>
      <c r="Q610" s="24"/>
      <c r="R610" s="26" t="s">
        <v>1</v>
      </c>
      <c r="S610" s="24" t="s">
        <v>44</v>
      </c>
      <c r="T610" s="24" t="s">
        <v>54</v>
      </c>
      <c r="U610" s="24" t="s">
        <v>44</v>
      </c>
      <c r="V610" s="40" t="s">
        <v>44</v>
      </c>
      <c r="W610" s="24" t="s">
        <v>55</v>
      </c>
      <c r="X610" s="24">
        <v>2710193200</v>
      </c>
      <c r="Y610" s="14" t="s">
        <v>44</v>
      </c>
      <c r="Z610" s="24" t="str">
        <f t="shared" si="126"/>
        <v>001E6289</v>
      </c>
      <c r="AA610" s="24" t="str">
        <f t="shared" si="127"/>
        <v>001176</v>
      </c>
      <c r="AB610" s="24" t="str">
        <f t="shared" si="128"/>
        <v>A03Q</v>
      </c>
      <c r="AC610" s="24" t="s">
        <v>1765</v>
      </c>
      <c r="AD610" s="24" t="s">
        <v>683</v>
      </c>
      <c r="AE610" s="24" t="s">
        <v>1763</v>
      </c>
      <c r="AF610" s="24" t="s">
        <v>175</v>
      </c>
      <c r="AG610" s="24" t="s">
        <v>110</v>
      </c>
      <c r="AH610" s="24" t="str">
        <f t="shared" si="133"/>
        <v>RIMULA R6 MS 10W40 GRANEL</v>
      </c>
      <c r="AI610" s="24" t="s">
        <v>3016</v>
      </c>
      <c r="AJ610" s="24" t="s">
        <v>6612</v>
      </c>
      <c r="AK610" s="24" t="s">
        <v>6807</v>
      </c>
    </row>
    <row r="611" spans="2:37" s="14" customFormat="1" ht="13" hidden="1" x14ac:dyDescent="0.35">
      <c r="B611" s="24">
        <v>44945967</v>
      </c>
      <c r="C611" s="24" t="str">
        <f t="shared" si="129"/>
        <v>967</v>
      </c>
      <c r="D611" s="24" t="s">
        <v>1766</v>
      </c>
      <c r="E611" s="106">
        <v>44423801</v>
      </c>
      <c r="F611" s="24" t="s">
        <v>198</v>
      </c>
      <c r="G611" s="122">
        <f>IF(VLOOKUP(Tabela2[[#This Row],[SKU]],[10]Volume!$A:$E,5,0)&lt;0,0,VLOOKUP(Tabela2[[#This Row],[SKU]],[10]Volume!$A:$E,5,0))</f>
        <v>62000</v>
      </c>
      <c r="H611" s="24" t="s">
        <v>46</v>
      </c>
      <c r="I611" s="24" t="s">
        <v>151</v>
      </c>
      <c r="J611" s="24" t="s">
        <v>86</v>
      </c>
      <c r="K611" s="24" t="s">
        <v>49</v>
      </c>
      <c r="L611" s="24" t="s">
        <v>683</v>
      </c>
      <c r="M611" s="24" t="s">
        <v>66</v>
      </c>
      <c r="N611" s="24" t="s">
        <v>52</v>
      </c>
      <c r="O611" s="48">
        <v>43692</v>
      </c>
      <c r="P611" s="24" t="s">
        <v>53</v>
      </c>
      <c r="Q611" s="24"/>
      <c r="R611" s="26" t="s">
        <v>1</v>
      </c>
      <c r="S611" s="24" t="s">
        <v>132</v>
      </c>
      <c r="T611" s="24" t="s">
        <v>132</v>
      </c>
      <c r="U611" s="24" t="s">
        <v>44</v>
      </c>
      <c r="V611" s="40" t="s">
        <v>44</v>
      </c>
      <c r="W611" s="24" t="s">
        <v>55</v>
      </c>
      <c r="X611" s="24">
        <v>2710193200</v>
      </c>
      <c r="Y611" s="14" t="s">
        <v>70</v>
      </c>
      <c r="Z611" s="24" t="str">
        <f t="shared" si="126"/>
        <v>001E6289</v>
      </c>
      <c r="AA611" s="24" t="str">
        <f t="shared" si="127"/>
        <v>002VJW</v>
      </c>
      <c r="AB611" s="24" t="str">
        <f t="shared" si="128"/>
        <v>A1SO</v>
      </c>
      <c r="AC611" s="24" t="s">
        <v>1767</v>
      </c>
      <c r="AD611" s="24" t="s">
        <v>683</v>
      </c>
      <c r="AE611" s="24" t="s">
        <v>1763</v>
      </c>
      <c r="AF611" s="24" t="s">
        <v>175</v>
      </c>
      <c r="AG611" s="24" t="s">
        <v>110</v>
      </c>
      <c r="AH611" s="24" t="str">
        <f t="shared" si="133"/>
        <v>RIMULA R6 MS 10W40 GRANEL</v>
      </c>
      <c r="AI611" s="24" t="s">
        <v>3016</v>
      </c>
      <c r="AJ611" s="24" t="s">
        <v>6612</v>
      </c>
      <c r="AK611" s="24" t="s">
        <v>6807</v>
      </c>
    </row>
    <row r="612" spans="2:37" s="14" customFormat="1" ht="13" hidden="1" x14ac:dyDescent="0.35">
      <c r="B612" s="24">
        <v>44945809</v>
      </c>
      <c r="C612" s="24" t="str">
        <f t="shared" si="129"/>
        <v>809</v>
      </c>
      <c r="D612" s="24" t="s">
        <v>1768</v>
      </c>
      <c r="E612" s="106">
        <v>44423801</v>
      </c>
      <c r="F612" s="24" t="s">
        <v>198</v>
      </c>
      <c r="G612" s="122">
        <f>IF(VLOOKUP(Tabela2[[#This Row],[SKU]],[10]Volume!$A:$E,5,0)&lt;0,0,VLOOKUP(Tabela2[[#This Row],[SKU]],[10]Volume!$A:$E,5,0))</f>
        <v>131443.84545454546</v>
      </c>
      <c r="H612" s="24" t="s">
        <v>46</v>
      </c>
      <c r="I612" s="24" t="s">
        <v>47</v>
      </c>
      <c r="J612" s="24" t="s">
        <v>48</v>
      </c>
      <c r="K612" s="24" t="s">
        <v>49</v>
      </c>
      <c r="L612" s="24" t="s">
        <v>683</v>
      </c>
      <c r="M612" s="24" t="s">
        <v>66</v>
      </c>
      <c r="N612" s="24" t="s">
        <v>52</v>
      </c>
      <c r="O612" s="48">
        <v>43692</v>
      </c>
      <c r="P612" s="24" t="s">
        <v>53</v>
      </c>
      <c r="Q612" s="24"/>
      <c r="R612" s="26" t="s">
        <v>1</v>
      </c>
      <c r="S612" s="24" t="s">
        <v>1769</v>
      </c>
      <c r="T612" s="24" t="s">
        <v>54</v>
      </c>
      <c r="U612" s="24" t="s">
        <v>44</v>
      </c>
      <c r="V612" s="40" t="s">
        <v>44</v>
      </c>
      <c r="W612" s="24" t="s">
        <v>55</v>
      </c>
      <c r="X612" s="24">
        <v>2710193200</v>
      </c>
      <c r="Y612" s="14" t="s">
        <v>70</v>
      </c>
      <c r="Z612" s="24" t="str">
        <f t="shared" si="126"/>
        <v>001E6289</v>
      </c>
      <c r="AA612" s="24" t="str">
        <f t="shared" si="127"/>
        <v>002WXH</v>
      </c>
      <c r="AB612" s="24" t="str">
        <f t="shared" si="128"/>
        <v>A1SO</v>
      </c>
      <c r="AC612" s="24" t="s">
        <v>1770</v>
      </c>
      <c r="AD612" s="24" t="s">
        <v>683</v>
      </c>
      <c r="AE612" s="24" t="s">
        <v>1763</v>
      </c>
      <c r="AF612" s="24" t="s">
        <v>175</v>
      </c>
      <c r="AG612" s="24" t="s">
        <v>110</v>
      </c>
      <c r="AH612" s="24" t="str">
        <f t="shared" si="133"/>
        <v>RIMULA R6 MS 10W40 GRANEL</v>
      </c>
      <c r="AI612" s="24" t="s">
        <v>3016</v>
      </c>
      <c r="AJ612" s="24" t="s">
        <v>6612</v>
      </c>
      <c r="AK612" s="24" t="s">
        <v>6807</v>
      </c>
    </row>
    <row r="613" spans="2:37" s="14" customFormat="1" ht="13" hidden="1" x14ac:dyDescent="0.35">
      <c r="B613" s="24">
        <v>43356979</v>
      </c>
      <c r="C613" s="24" t="str">
        <f t="shared" si="129"/>
        <v>979</v>
      </c>
      <c r="D613" s="24" t="s">
        <v>1771</v>
      </c>
      <c r="E613" s="106">
        <v>43358801</v>
      </c>
      <c r="F613" s="24" t="s">
        <v>1747</v>
      </c>
      <c r="G613" s="122">
        <f>IF(VLOOKUP(Tabela2[[#This Row],[SKU]],[10]Volume!$A:$E,5,0)&lt;0,0,VLOOKUP(Tabela2[[#This Row],[SKU]],[10]Volume!$A:$E,5,0))</f>
        <v>0</v>
      </c>
      <c r="H613" s="24" t="s">
        <v>46</v>
      </c>
      <c r="I613" s="24" t="s">
        <v>151</v>
      </c>
      <c r="J613" s="24" t="s">
        <v>86</v>
      </c>
      <c r="K613" s="24" t="s">
        <v>49</v>
      </c>
      <c r="L613" s="24" t="s">
        <v>683</v>
      </c>
      <c r="M613" s="24" t="s">
        <v>51</v>
      </c>
      <c r="N613" s="24" t="s">
        <v>52</v>
      </c>
      <c r="O613" s="48">
        <v>45352</v>
      </c>
      <c r="P613" s="24" t="s">
        <v>53</v>
      </c>
      <c r="Q613" s="24"/>
      <c r="R613" s="26" t="s">
        <v>1</v>
      </c>
      <c r="S613" s="24"/>
      <c r="T613" s="24"/>
      <c r="U613" s="24"/>
      <c r="V613" s="40"/>
      <c r="W613" s="24"/>
      <c r="X613" s="24"/>
      <c r="Y613" s="14" t="s">
        <v>70</v>
      </c>
      <c r="Z613" s="24" t="s">
        <v>1772</v>
      </c>
      <c r="AA613" s="24" t="s">
        <v>6872</v>
      </c>
      <c r="AB613" s="24" t="s">
        <v>1780</v>
      </c>
      <c r="AC613" s="24" t="s">
        <v>6871</v>
      </c>
      <c r="AD613" s="24" t="s">
        <v>683</v>
      </c>
      <c r="AE613" s="24" t="s">
        <v>1749</v>
      </c>
      <c r="AF613" s="24" t="s">
        <v>369</v>
      </c>
      <c r="AG613" s="24" t="s">
        <v>110</v>
      </c>
      <c r="AH613" s="24" t="str">
        <f t="shared" si="133"/>
        <v>SCANIA MTF OIL 75W80 GRANEL</v>
      </c>
      <c r="AI613" s="24" t="s">
        <v>3016</v>
      </c>
      <c r="AJ613" s="24" t="s">
        <v>6613</v>
      </c>
      <c r="AK613" s="24" t="s">
        <v>6810</v>
      </c>
    </row>
    <row r="614" spans="2:37" s="14" customFormat="1" ht="13" hidden="1" x14ac:dyDescent="0.35">
      <c r="B614" s="24">
        <v>43356849</v>
      </c>
      <c r="C614" s="24" t="str">
        <f t="shared" si="129"/>
        <v>849</v>
      </c>
      <c r="D614" s="24" t="s">
        <v>1773</v>
      </c>
      <c r="E614" s="106" t="s">
        <v>44</v>
      </c>
      <c r="F614" s="24" t="s">
        <v>45</v>
      </c>
      <c r="G614" s="122">
        <f>IF(VLOOKUP(Tabela2[[#This Row],[SKU]],[10]Volume!$A:$E,5,0)&lt;0,0,VLOOKUP(Tabela2[[#This Row],[SKU]],[10]Volume!$A:$E,5,0))</f>
        <v>997.61523364486027</v>
      </c>
      <c r="H614" s="24" t="s">
        <v>46</v>
      </c>
      <c r="I614" s="24" t="s">
        <v>47</v>
      </c>
      <c r="J614" s="24" t="s">
        <v>48</v>
      </c>
      <c r="K614" s="24" t="s">
        <v>49</v>
      </c>
      <c r="L614" s="24" t="s">
        <v>683</v>
      </c>
      <c r="M614" s="24" t="s">
        <v>51</v>
      </c>
      <c r="N614" s="24" t="s">
        <v>52</v>
      </c>
      <c r="O614" s="48">
        <v>44628</v>
      </c>
      <c r="P614" s="24" t="s">
        <v>53</v>
      </c>
      <c r="Q614" s="24"/>
      <c r="R614" s="28" t="s">
        <v>6</v>
      </c>
      <c r="S614" s="24"/>
      <c r="T614" s="24" t="s">
        <v>54</v>
      </c>
      <c r="U614" s="24">
        <v>43358809</v>
      </c>
      <c r="V614" s="40" t="s">
        <v>1774</v>
      </c>
      <c r="W614" s="24" t="s">
        <v>329</v>
      </c>
      <c r="X614" s="24">
        <v>2710199200</v>
      </c>
      <c r="Y614" s="14" t="s">
        <v>56</v>
      </c>
      <c r="Z614" s="24" t="str">
        <f t="shared" ref="Z614:Z645" si="134">LEFT(AC614,8)</f>
        <v>001J0621</v>
      </c>
      <c r="AA614" s="24" t="str">
        <f t="shared" ref="AA614:AA645" si="135">LEFT(RIGHT(AC614,10),6)</f>
        <v>002WXH</v>
      </c>
      <c r="AB614" s="24" t="str">
        <f t="shared" ref="AB614:AB645" si="136">RIGHT(AC614,4)</f>
        <v>A768</v>
      </c>
      <c r="AC614" s="24" t="s">
        <v>1775</v>
      </c>
      <c r="AD614" s="24" t="s">
        <v>683</v>
      </c>
      <c r="AE614" s="24" t="s">
        <v>1749</v>
      </c>
      <c r="AF614" s="24" t="s">
        <v>369</v>
      </c>
      <c r="AG614" s="24" t="s">
        <v>110</v>
      </c>
      <c r="AH614" s="24" t="str">
        <f t="shared" si="133"/>
        <v>IMPORTADO</v>
      </c>
      <c r="AI614" s="24" t="s">
        <v>3016</v>
      </c>
      <c r="AJ614" s="24" t="s">
        <v>6613</v>
      </c>
      <c r="AK614" s="24" t="s">
        <v>6810</v>
      </c>
    </row>
    <row r="615" spans="2:37" s="14" customFormat="1" ht="12.75" hidden="1" customHeight="1" x14ac:dyDescent="0.35">
      <c r="B615" s="24">
        <v>44932855</v>
      </c>
      <c r="C615" s="24" t="str">
        <f t="shared" si="129"/>
        <v>855</v>
      </c>
      <c r="D615" s="24" t="s">
        <v>1783</v>
      </c>
      <c r="E615" s="106">
        <v>44545801</v>
      </c>
      <c r="F615" s="24" t="s">
        <v>1784</v>
      </c>
      <c r="G615" s="122">
        <f>IF(VLOOKUP(Tabela2[[#This Row],[SKU]],[10]Volume!$A:$E,5,0)&lt;0,0,VLOOKUP(Tabela2[[#This Row],[SKU]],[10]Volume!$A:$E,5,0))</f>
        <v>10911.906976744185</v>
      </c>
      <c r="H615" s="24" t="s">
        <v>46</v>
      </c>
      <c r="I615" s="24" t="s">
        <v>163</v>
      </c>
      <c r="J615" s="24" t="s">
        <v>164</v>
      </c>
      <c r="K615" s="24" t="s">
        <v>49</v>
      </c>
      <c r="L615" s="24" t="s">
        <v>683</v>
      </c>
      <c r="M615" s="24" t="s">
        <v>1051</v>
      </c>
      <c r="N615" s="24" t="s">
        <v>52</v>
      </c>
      <c r="O615" s="48">
        <v>43692</v>
      </c>
      <c r="P615" s="24" t="s">
        <v>53</v>
      </c>
      <c r="Q615" s="24"/>
      <c r="R615" s="26" t="s">
        <v>1</v>
      </c>
      <c r="S615" s="24" t="s">
        <v>132</v>
      </c>
      <c r="T615" s="24" t="s">
        <v>132</v>
      </c>
      <c r="U615" s="24" t="s">
        <v>44</v>
      </c>
      <c r="V615" s="40" t="s">
        <v>44</v>
      </c>
      <c r="W615" s="24" t="s">
        <v>55</v>
      </c>
      <c r="X615" s="24">
        <v>3403190000</v>
      </c>
      <c r="Y615" s="14" t="s">
        <v>70</v>
      </c>
      <c r="Z615" s="24" t="str">
        <f t="shared" si="134"/>
        <v>001E7846</v>
      </c>
      <c r="AA615" s="24" t="str">
        <f t="shared" si="135"/>
        <v>002XBR</v>
      </c>
      <c r="AB615" s="24" t="str">
        <f t="shared" si="136"/>
        <v>A1SO</v>
      </c>
      <c r="AC615" s="24" t="s">
        <v>1785</v>
      </c>
      <c r="AD615" s="24" t="s">
        <v>683</v>
      </c>
      <c r="AE615" s="24" t="s">
        <v>1786</v>
      </c>
      <c r="AF615" s="24" t="s">
        <v>369</v>
      </c>
      <c r="AG615" s="24" t="s">
        <v>110</v>
      </c>
      <c r="AH615" s="24" t="str">
        <f t="shared" si="133"/>
        <v>SPIRAX S6 AXME 75W-140 GRANEL</v>
      </c>
      <c r="AI615" s="24" t="s">
        <v>3016</v>
      </c>
      <c r="AJ615" s="24" t="s">
        <v>6615</v>
      </c>
      <c r="AK615" s="24" t="s">
        <v>6803</v>
      </c>
    </row>
    <row r="616" spans="2:37" s="14" customFormat="1" ht="13" hidden="1" x14ac:dyDescent="0.35">
      <c r="B616" s="24">
        <v>44932849</v>
      </c>
      <c r="C616" s="24" t="str">
        <f t="shared" si="129"/>
        <v>849</v>
      </c>
      <c r="D616" s="24" t="s">
        <v>1787</v>
      </c>
      <c r="E616" s="106" t="s">
        <v>44</v>
      </c>
      <c r="F616" s="24" t="s">
        <v>45</v>
      </c>
      <c r="G616" s="122">
        <f>IF(VLOOKUP(Tabela2[[#This Row],[SKU]],[10]Volume!$A:$E,5,0)&lt;0,0,VLOOKUP(Tabela2[[#This Row],[SKU]],[10]Volume!$A:$E,5,0))</f>
        <v>22147.058186915896</v>
      </c>
      <c r="H616" s="24" t="s">
        <v>46</v>
      </c>
      <c r="I616" s="24" t="s">
        <v>47</v>
      </c>
      <c r="J616" s="24" t="s">
        <v>48</v>
      </c>
      <c r="K616" s="24" t="s">
        <v>49</v>
      </c>
      <c r="L616" s="24" t="s">
        <v>683</v>
      </c>
      <c r="M616" s="24" t="s">
        <v>51</v>
      </c>
      <c r="N616" s="24" t="s">
        <v>52</v>
      </c>
      <c r="O616" s="48">
        <v>43692</v>
      </c>
      <c r="P616" s="24" t="s">
        <v>53</v>
      </c>
      <c r="Q616" s="24"/>
      <c r="R616" s="26" t="s">
        <v>1</v>
      </c>
      <c r="S616" s="24" t="s">
        <v>132</v>
      </c>
      <c r="T616" s="24" t="s">
        <v>132</v>
      </c>
      <c r="U616" s="24" t="s">
        <v>44</v>
      </c>
      <c r="V616" s="40" t="s">
        <v>44</v>
      </c>
      <c r="W616" s="24" t="s">
        <v>55</v>
      </c>
      <c r="X616" s="24">
        <v>3403190000</v>
      </c>
      <c r="Y616" s="14" t="s">
        <v>56</v>
      </c>
      <c r="Z616" s="24" t="str">
        <f t="shared" si="134"/>
        <v>001E7846</v>
      </c>
      <c r="AA616" s="24" t="str">
        <f t="shared" si="135"/>
        <v>002WXH</v>
      </c>
      <c r="AB616" s="24" t="str">
        <f t="shared" si="136"/>
        <v>A1SO</v>
      </c>
      <c r="AC616" s="24" t="s">
        <v>1788</v>
      </c>
      <c r="AD616" s="24" t="s">
        <v>683</v>
      </c>
      <c r="AE616" s="24" t="s">
        <v>1786</v>
      </c>
      <c r="AF616" s="24" t="s">
        <v>369</v>
      </c>
      <c r="AG616" s="24" t="s">
        <v>78</v>
      </c>
      <c r="AH616" s="24" t="str">
        <f t="shared" si="133"/>
        <v>IMPORTADO</v>
      </c>
      <c r="AI616" s="24" t="s">
        <v>3016</v>
      </c>
      <c r="AJ616" s="24" t="s">
        <v>6615</v>
      </c>
      <c r="AK616" s="24" t="s">
        <v>6803</v>
      </c>
    </row>
    <row r="617" spans="2:37" s="14" customFormat="1" ht="13" hidden="1" x14ac:dyDescent="0.35">
      <c r="B617" s="24">
        <v>44920855</v>
      </c>
      <c r="C617" s="24" t="str">
        <f t="shared" si="129"/>
        <v>855</v>
      </c>
      <c r="D617" s="24" t="s">
        <v>1789</v>
      </c>
      <c r="E617" s="106">
        <v>45260801</v>
      </c>
      <c r="F617" s="24" t="s">
        <v>1790</v>
      </c>
      <c r="G617" s="122">
        <f>IF(VLOOKUP(Tabela2[[#This Row],[SKU]],[10]Volume!$A:$E,5,0)&lt;0,0,VLOOKUP(Tabela2[[#This Row],[SKU]],[10]Volume!$A:$E,5,0))</f>
        <v>1550.3255813953488</v>
      </c>
      <c r="H617" s="24" t="s">
        <v>46</v>
      </c>
      <c r="I617" s="24" t="s">
        <v>163</v>
      </c>
      <c r="J617" s="24" t="s">
        <v>164</v>
      </c>
      <c r="K617" s="24" t="s">
        <v>49</v>
      </c>
      <c r="L617" s="24" t="s">
        <v>683</v>
      </c>
      <c r="M617" s="24" t="s">
        <v>1051</v>
      </c>
      <c r="N617" s="24" t="s">
        <v>52</v>
      </c>
      <c r="O617" s="48">
        <v>43692</v>
      </c>
      <c r="P617" s="24" t="s">
        <v>53</v>
      </c>
      <c r="Q617" s="24"/>
      <c r="R617" s="26" t="s">
        <v>1</v>
      </c>
      <c r="S617" s="24" t="s">
        <v>132</v>
      </c>
      <c r="T617" s="24" t="s">
        <v>132</v>
      </c>
      <c r="U617" s="24" t="s">
        <v>44</v>
      </c>
      <c r="V617" s="40" t="s">
        <v>44</v>
      </c>
      <c r="W617" s="24" t="s">
        <v>55</v>
      </c>
      <c r="X617" s="24">
        <v>3403190000</v>
      </c>
      <c r="Y617" s="14" t="s">
        <v>70</v>
      </c>
      <c r="Z617" s="24" t="str">
        <f t="shared" si="134"/>
        <v>001E7845</v>
      </c>
      <c r="AA617" s="24" t="str">
        <f t="shared" si="135"/>
        <v>002XBR</v>
      </c>
      <c r="AB617" s="24" t="str">
        <f t="shared" si="136"/>
        <v>A1SO</v>
      </c>
      <c r="AC617" s="24" t="s">
        <v>1791</v>
      </c>
      <c r="AD617" s="24" t="s">
        <v>683</v>
      </c>
      <c r="AE617" s="24" t="s">
        <v>1792</v>
      </c>
      <c r="AF617" s="24" t="s">
        <v>369</v>
      </c>
      <c r="AG617" s="24" t="s">
        <v>110</v>
      </c>
      <c r="AH617" s="24" t="str">
        <f t="shared" si="133"/>
        <v>SPIRAX S6 AXME 75W-90 GRANEL</v>
      </c>
      <c r="AI617" s="24" t="s">
        <v>3016</v>
      </c>
      <c r="AJ617" s="24" t="s">
        <v>6616</v>
      </c>
      <c r="AK617" s="24" t="s">
        <v>6804</v>
      </c>
    </row>
    <row r="618" spans="2:37" s="14" customFormat="1" ht="13" hidden="1" x14ac:dyDescent="0.35">
      <c r="B618" s="24">
        <v>44920849</v>
      </c>
      <c r="C618" s="24" t="str">
        <f t="shared" si="129"/>
        <v>849</v>
      </c>
      <c r="D618" s="24" t="s">
        <v>1793</v>
      </c>
      <c r="E618" s="106" t="s">
        <v>44</v>
      </c>
      <c r="F618" s="24" t="s">
        <v>45</v>
      </c>
      <c r="G618" s="122">
        <f>IF(VLOOKUP(Tabela2[[#This Row],[SKU]],[10]Volume!$A:$E,5,0)&lt;0,0,VLOOKUP(Tabela2[[#This Row],[SKU]],[10]Volume!$A:$E,5,0))</f>
        <v>0</v>
      </c>
      <c r="H618" s="24" t="s">
        <v>46</v>
      </c>
      <c r="I618" s="24" t="s">
        <v>47</v>
      </c>
      <c r="J618" s="24" t="s">
        <v>48</v>
      </c>
      <c r="K618" s="24" t="s">
        <v>49</v>
      </c>
      <c r="L618" s="24" t="s">
        <v>683</v>
      </c>
      <c r="M618" s="24" t="s">
        <v>51</v>
      </c>
      <c r="N618" s="24" t="s">
        <v>52</v>
      </c>
      <c r="O618" s="48">
        <v>43692</v>
      </c>
      <c r="P618" s="24" t="s">
        <v>53</v>
      </c>
      <c r="Q618" s="24"/>
      <c r="R618" s="26" t="s">
        <v>1</v>
      </c>
      <c r="S618" s="24" t="s">
        <v>132</v>
      </c>
      <c r="T618" s="24" t="s">
        <v>132</v>
      </c>
      <c r="U618" s="24" t="s">
        <v>44</v>
      </c>
      <c r="V618" s="40" t="s">
        <v>44</v>
      </c>
      <c r="W618" s="24" t="s">
        <v>55</v>
      </c>
      <c r="X618" s="24">
        <v>3403190000</v>
      </c>
      <c r="Y618" s="14" t="s">
        <v>56</v>
      </c>
      <c r="Z618" s="24" t="str">
        <f t="shared" si="134"/>
        <v>001E7845</v>
      </c>
      <c r="AA618" s="24" t="str">
        <f t="shared" si="135"/>
        <v>002WXH</v>
      </c>
      <c r="AB618" s="24" t="str">
        <f t="shared" si="136"/>
        <v>A1SO</v>
      </c>
      <c r="AC618" s="24" t="s">
        <v>1794</v>
      </c>
      <c r="AD618" s="24" t="s">
        <v>683</v>
      </c>
      <c r="AE618" s="24" t="s">
        <v>1792</v>
      </c>
      <c r="AF618" s="24" t="s">
        <v>369</v>
      </c>
      <c r="AG618" s="24" t="s">
        <v>78</v>
      </c>
      <c r="AH618" s="24" t="str">
        <f t="shared" si="133"/>
        <v>IMPORTADO</v>
      </c>
      <c r="AI618" s="24" t="s">
        <v>3016</v>
      </c>
      <c r="AJ618" s="24" t="s">
        <v>6616</v>
      </c>
      <c r="AK618" s="24" t="s">
        <v>6804</v>
      </c>
    </row>
    <row r="619" spans="2:37" s="14" customFormat="1" ht="13" hidden="1" x14ac:dyDescent="0.35">
      <c r="B619" s="24">
        <v>44947855</v>
      </c>
      <c r="C619" s="24" t="str">
        <f t="shared" si="129"/>
        <v>855</v>
      </c>
      <c r="D619" s="24" t="s">
        <v>1795</v>
      </c>
      <c r="E619" s="106">
        <v>43061801</v>
      </c>
      <c r="F619" s="24" t="s">
        <v>1148</v>
      </c>
      <c r="G619" s="122">
        <f>IF(VLOOKUP(Tabela2[[#This Row],[SKU]],[10]Volume!$A:$E,5,0)&lt;0,0,VLOOKUP(Tabela2[[#This Row],[SKU]],[10]Volume!$A:$E,5,0))</f>
        <v>2464.6201550387595</v>
      </c>
      <c r="H619" s="24" t="s">
        <v>46</v>
      </c>
      <c r="I619" s="24" t="s">
        <v>163</v>
      </c>
      <c r="J619" s="24" t="s">
        <v>164</v>
      </c>
      <c r="K619" s="24" t="s">
        <v>49</v>
      </c>
      <c r="L619" s="24" t="s">
        <v>683</v>
      </c>
      <c r="M619" s="24" t="s">
        <v>66</v>
      </c>
      <c r="N619" s="24" t="s">
        <v>52</v>
      </c>
      <c r="O619" s="48">
        <v>44762</v>
      </c>
      <c r="P619" s="24" t="s">
        <v>53</v>
      </c>
      <c r="Q619" s="24"/>
      <c r="R619" s="26" t="s">
        <v>1</v>
      </c>
      <c r="S619" s="24" t="s">
        <v>132</v>
      </c>
      <c r="T619" s="24" t="s">
        <v>132</v>
      </c>
      <c r="U619" s="24" t="s">
        <v>44</v>
      </c>
      <c r="V619" s="40" t="s">
        <v>44</v>
      </c>
      <c r="W619" s="24" t="s">
        <v>55</v>
      </c>
      <c r="X619" s="24">
        <v>2710193200</v>
      </c>
      <c r="Y619" s="14" t="s">
        <v>70</v>
      </c>
      <c r="Z619" s="24" t="str">
        <f t="shared" si="134"/>
        <v>001D8799</v>
      </c>
      <c r="AA619" s="24" t="str">
        <f t="shared" si="135"/>
        <v>002XBR</v>
      </c>
      <c r="AB619" s="24" t="str">
        <f t="shared" si="136"/>
        <v>A1SO</v>
      </c>
      <c r="AC619" s="24" t="s">
        <v>1796</v>
      </c>
      <c r="AD619" s="24" t="s">
        <v>683</v>
      </c>
      <c r="AE619" s="24" t="s">
        <v>1782</v>
      </c>
      <c r="AF619" s="24" t="s">
        <v>369</v>
      </c>
      <c r="AG619" s="24" t="s">
        <v>78</v>
      </c>
      <c r="AH619" s="24" t="str">
        <f t="shared" si="133"/>
        <v>SPIRAX S3 AD 80W90 GRANEL</v>
      </c>
      <c r="AI619" s="24" t="s">
        <v>3016</v>
      </c>
      <c r="AJ619" s="24" t="s">
        <v>6617</v>
      </c>
      <c r="AK619" s="24" t="s">
        <v>6802</v>
      </c>
    </row>
    <row r="620" spans="2:37" s="14" customFormat="1" ht="13" hidden="1" x14ac:dyDescent="0.35">
      <c r="B620" s="24">
        <v>44947809</v>
      </c>
      <c r="C620" s="24" t="str">
        <f t="shared" si="129"/>
        <v>809</v>
      </c>
      <c r="D620" s="24" t="s">
        <v>1797</v>
      </c>
      <c r="E620" s="106">
        <v>43061801</v>
      </c>
      <c r="F620" s="24" t="s">
        <v>1148</v>
      </c>
      <c r="G620" s="122">
        <f>IF(VLOOKUP(Tabela2[[#This Row],[SKU]],[10]Volume!$A:$E,5,0)&lt;0,0,VLOOKUP(Tabela2[[#This Row],[SKU]],[10]Volume!$A:$E,5,0))</f>
        <v>22569.054545454546</v>
      </c>
      <c r="H620" s="24" t="s">
        <v>46</v>
      </c>
      <c r="I620" s="24" t="s">
        <v>47</v>
      </c>
      <c r="J620" s="24" t="s">
        <v>48</v>
      </c>
      <c r="K620" s="24" t="s">
        <v>49</v>
      </c>
      <c r="L620" s="24" t="s">
        <v>683</v>
      </c>
      <c r="M620" s="24" t="s">
        <v>66</v>
      </c>
      <c r="N620" s="24" t="s">
        <v>52</v>
      </c>
      <c r="O620" s="48">
        <v>44694</v>
      </c>
      <c r="P620" s="24" t="s">
        <v>53</v>
      </c>
      <c r="Q620" s="24"/>
      <c r="R620" s="26" t="s">
        <v>1</v>
      </c>
      <c r="S620" s="24" t="s">
        <v>132</v>
      </c>
      <c r="T620" s="24" t="s">
        <v>132</v>
      </c>
      <c r="U620" s="24" t="s">
        <v>44</v>
      </c>
      <c r="V620" s="40" t="s">
        <v>44</v>
      </c>
      <c r="W620" s="24" t="s">
        <v>55</v>
      </c>
      <c r="X620" s="24">
        <v>2710193200</v>
      </c>
      <c r="Y620" s="14" t="s">
        <v>70</v>
      </c>
      <c r="Z620" s="24" t="str">
        <f t="shared" si="134"/>
        <v>001D8799</v>
      </c>
      <c r="AA620" s="24" t="str">
        <f t="shared" si="135"/>
        <v>002WXH</v>
      </c>
      <c r="AB620" s="24" t="str">
        <f t="shared" si="136"/>
        <v>A1SO</v>
      </c>
      <c r="AC620" s="24" t="s">
        <v>1781</v>
      </c>
      <c r="AD620" s="24" t="s">
        <v>683</v>
      </c>
      <c r="AE620" s="24" t="s">
        <v>1782</v>
      </c>
      <c r="AF620" s="24" t="s">
        <v>369</v>
      </c>
      <c r="AG620" s="24" t="s">
        <v>78</v>
      </c>
      <c r="AH620" s="24" t="str">
        <f t="shared" si="133"/>
        <v>SPIRAX S3 AD 80W90 GRANEL</v>
      </c>
      <c r="AI620" s="24" t="s">
        <v>3016</v>
      </c>
      <c r="AJ620" s="24" t="s">
        <v>6617</v>
      </c>
      <c r="AK620" s="24" t="s">
        <v>6802</v>
      </c>
    </row>
    <row r="621" spans="2:37" s="14" customFormat="1" ht="13" hidden="1" x14ac:dyDescent="0.35">
      <c r="B621" s="24">
        <v>44936855</v>
      </c>
      <c r="C621" s="24" t="str">
        <f t="shared" si="129"/>
        <v>855</v>
      </c>
      <c r="D621" s="24" t="s">
        <v>1798</v>
      </c>
      <c r="E621" s="106">
        <v>44936801</v>
      </c>
      <c r="F621" s="24" t="s">
        <v>1799</v>
      </c>
      <c r="G621" s="122">
        <f>IF(VLOOKUP(Tabela2[[#This Row],[SKU]],[10]Volume!$A:$E,5,0)&lt;0,0,VLOOKUP(Tabela2[[#This Row],[SKU]],[10]Volume!$A:$E,5,0))</f>
        <v>1609.953488372093</v>
      </c>
      <c r="H621" s="24" t="s">
        <v>46</v>
      </c>
      <c r="I621" s="24" t="s">
        <v>163</v>
      </c>
      <c r="J621" s="24" t="s">
        <v>164</v>
      </c>
      <c r="K621" s="24" t="s">
        <v>49</v>
      </c>
      <c r="L621" s="24" t="s">
        <v>683</v>
      </c>
      <c r="M621" s="24" t="s">
        <v>66</v>
      </c>
      <c r="N621" s="24" t="s">
        <v>52</v>
      </c>
      <c r="O621" s="48">
        <v>43692</v>
      </c>
      <c r="P621" s="24" t="s">
        <v>53</v>
      </c>
      <c r="Q621" s="24"/>
      <c r="R621" s="26" t="s">
        <v>1</v>
      </c>
      <c r="S621" s="24" t="s">
        <v>132</v>
      </c>
      <c r="T621" s="24" t="s">
        <v>132</v>
      </c>
      <c r="U621" s="24" t="s">
        <v>44</v>
      </c>
      <c r="V621" s="40" t="s">
        <v>44</v>
      </c>
      <c r="W621" s="24" t="s">
        <v>55</v>
      </c>
      <c r="X621" s="24">
        <v>2710193200</v>
      </c>
      <c r="Y621" s="14" t="s">
        <v>70</v>
      </c>
      <c r="Z621" s="24" t="str">
        <f t="shared" si="134"/>
        <v>001D8568</v>
      </c>
      <c r="AA621" s="24" t="str">
        <f t="shared" si="135"/>
        <v>002XBR</v>
      </c>
      <c r="AB621" s="24" t="str">
        <f t="shared" si="136"/>
        <v>A1SO</v>
      </c>
      <c r="AC621" s="24" t="s">
        <v>1800</v>
      </c>
      <c r="AD621" s="24" t="s">
        <v>683</v>
      </c>
      <c r="AE621" s="24" t="s">
        <v>6771</v>
      </c>
      <c r="AF621" s="24" t="s">
        <v>369</v>
      </c>
      <c r="AG621" s="24" t="s">
        <v>78</v>
      </c>
      <c r="AH621" s="24" t="str">
        <f t="shared" si="133"/>
        <v>SCANIA STO 1:0 AXLE 85W-140 GRANEL</v>
      </c>
      <c r="AI621" s="24" t="s">
        <v>3016</v>
      </c>
      <c r="AJ621" s="24" t="s">
        <v>6618</v>
      </c>
      <c r="AK621" s="24" t="s">
        <v>6801</v>
      </c>
    </row>
    <row r="622" spans="2:37" s="14" customFormat="1" ht="13" hidden="1" x14ac:dyDescent="0.35">
      <c r="B622" s="24">
        <v>44936801</v>
      </c>
      <c r="C622" s="24" t="str">
        <f t="shared" si="129"/>
        <v>801</v>
      </c>
      <c r="D622" s="24" t="s">
        <v>1799</v>
      </c>
      <c r="E622" s="106">
        <v>44936801</v>
      </c>
      <c r="F622" s="24" t="s">
        <v>1799</v>
      </c>
      <c r="G622" s="122">
        <f>IF(VLOOKUP(Tabela2[[#This Row],[SKU]],[10]Volume!$A:$E,5,0)&lt;0,0,VLOOKUP(Tabela2[[#This Row],[SKU]],[10]Volume!$A:$E,5,0))</f>
        <v>0</v>
      </c>
      <c r="H622" s="24" t="s">
        <v>46</v>
      </c>
      <c r="I622" s="24" t="s">
        <v>79</v>
      </c>
      <c r="J622" s="24" t="s">
        <v>79</v>
      </c>
      <c r="K622" s="24" t="s">
        <v>49</v>
      </c>
      <c r="L622" s="24" t="s">
        <v>683</v>
      </c>
      <c r="M622" s="24" t="s">
        <v>66</v>
      </c>
      <c r="N622" s="24" t="s">
        <v>52</v>
      </c>
      <c r="O622" s="48">
        <v>43692</v>
      </c>
      <c r="P622" s="24" t="s">
        <v>53</v>
      </c>
      <c r="Q622" s="24"/>
      <c r="R622" s="26" t="s">
        <v>1</v>
      </c>
      <c r="S622" s="24" t="s">
        <v>44</v>
      </c>
      <c r="T622" s="24" t="s">
        <v>54</v>
      </c>
      <c r="U622" s="24" t="s">
        <v>44</v>
      </c>
      <c r="V622" s="40" t="s">
        <v>44</v>
      </c>
      <c r="W622" s="24" t="s">
        <v>55</v>
      </c>
      <c r="X622" s="24">
        <v>2710193200</v>
      </c>
      <c r="Y622" s="14" t="s">
        <v>44</v>
      </c>
      <c r="Z622" s="24" t="str">
        <f t="shared" si="134"/>
        <v>001D8568</v>
      </c>
      <c r="AA622" s="24" t="str">
        <f t="shared" si="135"/>
        <v>001176</v>
      </c>
      <c r="AB622" s="24" t="str">
        <f t="shared" si="136"/>
        <v>A1S0</v>
      </c>
      <c r="AC622" s="24" t="s">
        <v>1801</v>
      </c>
      <c r="AD622" s="24" t="s">
        <v>683</v>
      </c>
      <c r="AE622" s="24" t="s">
        <v>6771</v>
      </c>
      <c r="AF622" s="24" t="s">
        <v>369</v>
      </c>
      <c r="AG622" s="24" t="s">
        <v>78</v>
      </c>
      <c r="AH622" s="24" t="str">
        <f t="shared" si="133"/>
        <v>SCANIA STO 1:0 AXLE 85W-140 GRANEL</v>
      </c>
      <c r="AI622" s="24" t="s">
        <v>3016</v>
      </c>
      <c r="AJ622" s="24" t="s">
        <v>6618</v>
      </c>
      <c r="AK622" s="24" t="s">
        <v>6801</v>
      </c>
    </row>
    <row r="623" spans="2:37" s="14" customFormat="1" ht="13" hidden="1" x14ac:dyDescent="0.35">
      <c r="B623" s="24">
        <v>44936967</v>
      </c>
      <c r="C623" s="24" t="str">
        <f t="shared" si="129"/>
        <v>967</v>
      </c>
      <c r="D623" s="24" t="s">
        <v>1802</v>
      </c>
      <c r="E623" s="106">
        <v>44936801</v>
      </c>
      <c r="F623" s="24" t="s">
        <v>1799</v>
      </c>
      <c r="G623" s="122">
        <f>IF(VLOOKUP(Tabela2[[#This Row],[SKU]],[10]Volume!$A:$E,5,0)&lt;0,0,VLOOKUP(Tabela2[[#This Row],[SKU]],[10]Volume!$A:$E,5,0))</f>
        <v>13000</v>
      </c>
      <c r="H623" s="24" t="s">
        <v>46</v>
      </c>
      <c r="I623" s="24" t="s">
        <v>151</v>
      </c>
      <c r="J623" s="24" t="s">
        <v>86</v>
      </c>
      <c r="K623" s="24" t="s">
        <v>49</v>
      </c>
      <c r="L623" s="24" t="s">
        <v>683</v>
      </c>
      <c r="M623" s="24" t="s">
        <v>66</v>
      </c>
      <c r="N623" s="24" t="s">
        <v>52</v>
      </c>
      <c r="O623" s="48">
        <v>43692</v>
      </c>
      <c r="P623" s="24" t="s">
        <v>53</v>
      </c>
      <c r="Q623" s="24"/>
      <c r="R623" s="26" t="s">
        <v>1</v>
      </c>
      <c r="S623" s="24" t="s">
        <v>1803</v>
      </c>
      <c r="T623" s="24" t="s">
        <v>54</v>
      </c>
      <c r="U623" s="24" t="s">
        <v>44</v>
      </c>
      <c r="V623" s="40" t="s">
        <v>44</v>
      </c>
      <c r="W623" s="24" t="s">
        <v>55</v>
      </c>
      <c r="X623" s="24">
        <v>2710193200</v>
      </c>
      <c r="Y623" s="14" t="s">
        <v>70</v>
      </c>
      <c r="Z623" s="24" t="str">
        <f t="shared" si="134"/>
        <v>001D8568</v>
      </c>
      <c r="AA623" s="24" t="str">
        <f t="shared" si="135"/>
        <v>002VJW</v>
      </c>
      <c r="AB623" s="24" t="str">
        <f t="shared" si="136"/>
        <v>A1SO</v>
      </c>
      <c r="AC623" s="24" t="s">
        <v>1804</v>
      </c>
      <c r="AD623" s="24" t="s">
        <v>683</v>
      </c>
      <c r="AE623" s="24" t="s">
        <v>6771</v>
      </c>
      <c r="AF623" s="24" t="s">
        <v>369</v>
      </c>
      <c r="AG623" s="24" t="s">
        <v>78</v>
      </c>
      <c r="AH623" s="24" t="str">
        <f t="shared" si="133"/>
        <v>SCANIA STO 1:0 AXLE 85W-140 GRANEL</v>
      </c>
      <c r="AI623" s="24" t="s">
        <v>3016</v>
      </c>
      <c r="AJ623" s="24" t="s">
        <v>6618</v>
      </c>
      <c r="AK623" s="24" t="s">
        <v>6801</v>
      </c>
    </row>
    <row r="624" spans="2:37" s="14" customFormat="1" ht="13" hidden="1" x14ac:dyDescent="0.35">
      <c r="B624" s="24">
        <v>44936809</v>
      </c>
      <c r="C624" s="24" t="str">
        <f t="shared" si="129"/>
        <v>809</v>
      </c>
      <c r="D624" s="24" t="s">
        <v>1805</v>
      </c>
      <c r="E624" s="106">
        <v>44936801</v>
      </c>
      <c r="F624" s="24" t="s">
        <v>1799</v>
      </c>
      <c r="G624" s="122">
        <f>IF(VLOOKUP(Tabela2[[#This Row],[SKU]],[10]Volume!$A:$E,5,0)&lt;0,0,VLOOKUP(Tabela2[[#This Row],[SKU]],[10]Volume!$A:$E,5,0))</f>
        <v>47854.754545454547</v>
      </c>
      <c r="H624" s="24" t="s">
        <v>46</v>
      </c>
      <c r="I624" s="24" t="s">
        <v>47</v>
      </c>
      <c r="J624" s="24" t="s">
        <v>48</v>
      </c>
      <c r="K624" s="24" t="s">
        <v>49</v>
      </c>
      <c r="L624" s="24" t="s">
        <v>683</v>
      </c>
      <c r="M624" s="24" t="s">
        <v>66</v>
      </c>
      <c r="N624" s="24" t="s">
        <v>52</v>
      </c>
      <c r="O624" s="48">
        <v>43692</v>
      </c>
      <c r="P624" s="24" t="s">
        <v>53</v>
      </c>
      <c r="Q624" s="24"/>
      <c r="R624" s="26" t="s">
        <v>1</v>
      </c>
      <c r="S624" s="24" t="s">
        <v>1806</v>
      </c>
      <c r="T624" s="24" t="s">
        <v>54</v>
      </c>
      <c r="U624" s="24" t="s">
        <v>44</v>
      </c>
      <c r="V624" s="40" t="s">
        <v>44</v>
      </c>
      <c r="W624" s="24" t="s">
        <v>55</v>
      </c>
      <c r="X624" s="24">
        <v>2710193200</v>
      </c>
      <c r="Y624" s="14" t="s">
        <v>70</v>
      </c>
      <c r="Z624" s="24" t="str">
        <f t="shared" si="134"/>
        <v>001D8568</v>
      </c>
      <c r="AA624" s="24" t="str">
        <f t="shared" si="135"/>
        <v>002WXH</v>
      </c>
      <c r="AB624" s="24" t="str">
        <f t="shared" si="136"/>
        <v>A1SO</v>
      </c>
      <c r="AC624" s="24" t="s">
        <v>1807</v>
      </c>
      <c r="AD624" s="24" t="s">
        <v>683</v>
      </c>
      <c r="AE624" s="24" t="s">
        <v>6771</v>
      </c>
      <c r="AF624" s="24" t="s">
        <v>369</v>
      </c>
      <c r="AG624" s="24" t="s">
        <v>78</v>
      </c>
      <c r="AH624" s="24" t="str">
        <f t="shared" si="133"/>
        <v>SCANIA STO 1:0 AXLE 85W-140 GRANEL</v>
      </c>
      <c r="AI624" s="24" t="s">
        <v>3016</v>
      </c>
      <c r="AJ624" s="24" t="s">
        <v>6618</v>
      </c>
      <c r="AK624" s="24" t="s">
        <v>6801</v>
      </c>
    </row>
    <row r="625" spans="2:37" s="14" customFormat="1" ht="13" hidden="1" x14ac:dyDescent="0.35">
      <c r="B625" s="24">
        <v>44770967</v>
      </c>
      <c r="C625" s="24" t="str">
        <f t="shared" si="129"/>
        <v>967</v>
      </c>
      <c r="D625" s="24" t="s">
        <v>7672</v>
      </c>
      <c r="E625" s="106">
        <v>44770801</v>
      </c>
      <c r="F625" s="24" t="s">
        <v>91</v>
      </c>
      <c r="G625" s="122">
        <f>IF(VLOOKUP(Tabela2[[#This Row],[SKU]],[10]Volume!$A:$E,5,0)&lt;0,0,VLOOKUP(Tabela2[[#This Row],[SKU]],[10]Volume!$A:$E,5,0))</f>
        <v>0</v>
      </c>
      <c r="H625" s="24" t="s">
        <v>46</v>
      </c>
      <c r="I625" s="24" t="s">
        <v>151</v>
      </c>
      <c r="J625" s="24" t="s">
        <v>86</v>
      </c>
      <c r="K625" s="24" t="s">
        <v>64</v>
      </c>
      <c r="L625" s="24" t="s">
        <v>65</v>
      </c>
      <c r="M625" s="24" t="s">
        <v>66</v>
      </c>
      <c r="N625" s="24" t="s">
        <v>67</v>
      </c>
      <c r="O625" s="48">
        <v>45597</v>
      </c>
      <c r="P625" s="24" t="s">
        <v>92</v>
      </c>
      <c r="Q625" s="25"/>
      <c r="R625" s="26" t="s">
        <v>1</v>
      </c>
      <c r="S625" s="24"/>
      <c r="T625" s="73">
        <v>5011987295872</v>
      </c>
      <c r="U625" s="24" t="s">
        <v>44</v>
      </c>
      <c r="V625" s="40" t="s">
        <v>44</v>
      </c>
      <c r="W625" s="24" t="s">
        <v>55</v>
      </c>
      <c r="X625" s="24">
        <v>2710193200</v>
      </c>
      <c r="Y625" s="14" t="s">
        <v>83</v>
      </c>
      <c r="Z625" s="24" t="str">
        <f t="shared" si="134"/>
        <v>001K3099</v>
      </c>
      <c r="AA625" s="24" t="str">
        <f t="shared" si="135"/>
        <v>002VJW</v>
      </c>
      <c r="AB625" s="24" t="str">
        <f t="shared" si="136"/>
        <v>A309</v>
      </c>
      <c r="AC625" s="24" t="s">
        <v>6823</v>
      </c>
      <c r="AD625" s="24" t="s">
        <v>75</v>
      </c>
      <c r="AE625" s="24" t="s">
        <v>95</v>
      </c>
      <c r="AF625" s="24" t="s">
        <v>77</v>
      </c>
      <c r="AG625" s="24" t="s">
        <v>96</v>
      </c>
      <c r="AH625" s="24" t="s">
        <v>6757</v>
      </c>
      <c r="AI625" s="24" t="s">
        <v>6757</v>
      </c>
      <c r="AJ625" s="24" t="s">
        <v>6366</v>
      </c>
      <c r="AK625" s="94" t="s">
        <v>6806</v>
      </c>
    </row>
    <row r="626" spans="2:37" s="14" customFormat="1" ht="13" hidden="1" x14ac:dyDescent="0.35">
      <c r="B626" s="24">
        <v>44969809</v>
      </c>
      <c r="C626" s="24" t="str">
        <f t="shared" si="129"/>
        <v>809</v>
      </c>
      <c r="D626" s="24" t="s">
        <v>1808</v>
      </c>
      <c r="E626" s="106">
        <v>44969801</v>
      </c>
      <c r="F626" s="24" t="s">
        <v>1809</v>
      </c>
      <c r="G626" s="122">
        <f>IF(VLOOKUP(Tabela2[[#This Row],[SKU]],[10]Volume!$A:$E,5,0)&lt;0,0,VLOOKUP(Tabela2[[#This Row],[SKU]],[10]Volume!$A:$E,5,0))</f>
        <v>1253.8363636363636</v>
      </c>
      <c r="H626" s="24" t="s">
        <v>46</v>
      </c>
      <c r="I626" s="24" t="s">
        <v>47</v>
      </c>
      <c r="J626" s="24" t="s">
        <v>48</v>
      </c>
      <c r="K626" s="24" t="s">
        <v>145</v>
      </c>
      <c r="L626" s="24" t="s">
        <v>65</v>
      </c>
      <c r="M626" s="24" t="s">
        <v>66</v>
      </c>
      <c r="N626" s="24" t="s">
        <v>67</v>
      </c>
      <c r="O626" s="48">
        <v>42968</v>
      </c>
      <c r="P626" s="24" t="s">
        <v>53</v>
      </c>
      <c r="Q626" s="24"/>
      <c r="R626" s="26" t="s">
        <v>1</v>
      </c>
      <c r="S626" s="24" t="s">
        <v>1810</v>
      </c>
      <c r="T626" s="24" t="s">
        <v>54</v>
      </c>
      <c r="U626" s="24" t="s">
        <v>44</v>
      </c>
      <c r="V626" s="40" t="s">
        <v>44</v>
      </c>
      <c r="W626" s="24" t="s">
        <v>55</v>
      </c>
      <c r="X626" s="24">
        <v>2710193200</v>
      </c>
      <c r="Y626" s="14" t="s">
        <v>83</v>
      </c>
      <c r="Z626" s="24" t="str">
        <f t="shared" si="134"/>
        <v>001G1527</v>
      </c>
      <c r="AA626" s="24" t="str">
        <f t="shared" si="135"/>
        <v>002VSH</v>
      </c>
      <c r="AB626" s="24" t="str">
        <f t="shared" si="136"/>
        <v>A309</v>
      </c>
      <c r="AC626" s="24" t="s">
        <v>1811</v>
      </c>
      <c r="AD626" s="24" t="s">
        <v>229</v>
      </c>
      <c r="AE626" s="24" t="s">
        <v>1812</v>
      </c>
      <c r="AF626" s="24" t="s">
        <v>149</v>
      </c>
      <c r="AG626" s="24" t="s">
        <v>78</v>
      </c>
      <c r="AH626" s="24" t="str">
        <f t="shared" ref="AH626:AH658" si="137">F626</f>
        <v>SHELL ARGINA S3 30 GRANEL</v>
      </c>
      <c r="AI626" s="24" t="s">
        <v>3016</v>
      </c>
      <c r="AJ626" s="24" t="s">
        <v>6619</v>
      </c>
      <c r="AK626" s="24" t="s">
        <v>3016</v>
      </c>
    </row>
    <row r="627" spans="2:37" s="14" customFormat="1" ht="13" hidden="1" x14ac:dyDescent="0.35">
      <c r="B627" s="24">
        <v>44970801</v>
      </c>
      <c r="C627" s="24" t="str">
        <f t="shared" si="129"/>
        <v>801</v>
      </c>
      <c r="D627" s="24" t="s">
        <v>1816</v>
      </c>
      <c r="E627" s="106">
        <v>44970801</v>
      </c>
      <c r="F627" s="24" t="s">
        <v>1816</v>
      </c>
      <c r="G627" s="122">
        <f>IF(VLOOKUP(Tabela2[[#This Row],[SKU]],[10]Volume!$A:$E,5,0)&lt;0,0,VLOOKUP(Tabela2[[#This Row],[SKU]],[10]Volume!$A:$E,5,0))</f>
        <v>0</v>
      </c>
      <c r="H627" s="24" t="s">
        <v>46</v>
      </c>
      <c r="I627" s="24" t="s">
        <v>79</v>
      </c>
      <c r="J627" s="24" t="s">
        <v>79</v>
      </c>
      <c r="K627" s="24" t="s">
        <v>145</v>
      </c>
      <c r="L627" s="24" t="s">
        <v>65</v>
      </c>
      <c r="M627" s="24" t="s">
        <v>66</v>
      </c>
      <c r="N627" s="24" t="s">
        <v>67</v>
      </c>
      <c r="O627" s="48">
        <v>42968</v>
      </c>
      <c r="P627" s="24" t="s">
        <v>53</v>
      </c>
      <c r="Q627" s="24"/>
      <c r="R627" s="26" t="s">
        <v>1</v>
      </c>
      <c r="S627" s="24" t="s">
        <v>44</v>
      </c>
      <c r="T627" s="24" t="s">
        <v>54</v>
      </c>
      <c r="U627" s="24" t="s">
        <v>44</v>
      </c>
      <c r="V627" s="40" t="s">
        <v>44</v>
      </c>
      <c r="W627" s="24" t="s">
        <v>55</v>
      </c>
      <c r="X627" s="24">
        <v>2710193200</v>
      </c>
      <c r="Y627" s="14" t="s">
        <v>44</v>
      </c>
      <c r="Z627" s="24" t="str">
        <f t="shared" si="134"/>
        <v>001G1526</v>
      </c>
      <c r="AA627" s="24" t="str">
        <f t="shared" si="135"/>
        <v>001176</v>
      </c>
      <c r="AB627" s="24" t="str">
        <f t="shared" si="136"/>
        <v>A03Q</v>
      </c>
      <c r="AC627" s="24" t="s">
        <v>1817</v>
      </c>
      <c r="AD627" s="24" t="s">
        <v>229</v>
      </c>
      <c r="AE627" s="24" t="s">
        <v>1812</v>
      </c>
      <c r="AF627" s="24" t="s">
        <v>149</v>
      </c>
      <c r="AG627" s="24" t="s">
        <v>78</v>
      </c>
      <c r="AH627" s="24" t="str">
        <f t="shared" si="137"/>
        <v>SHELL ARGINA S3 40 GRANEL</v>
      </c>
      <c r="AI627" s="24" t="s">
        <v>3016</v>
      </c>
      <c r="AJ627" s="24" t="s">
        <v>6620</v>
      </c>
      <c r="AK627" s="24" t="s">
        <v>3016</v>
      </c>
    </row>
    <row r="628" spans="2:37" s="14" customFormat="1" ht="13" hidden="1" x14ac:dyDescent="0.35">
      <c r="B628" s="24">
        <v>44970809</v>
      </c>
      <c r="C628" s="24" t="str">
        <f t="shared" si="129"/>
        <v>809</v>
      </c>
      <c r="D628" s="24" t="s">
        <v>1818</v>
      </c>
      <c r="E628" s="106">
        <v>44970801</v>
      </c>
      <c r="F628" s="24" t="s">
        <v>1816</v>
      </c>
      <c r="G628" s="122">
        <f>IF(VLOOKUP(Tabela2[[#This Row],[SKU]],[10]Volume!$A:$E,5,0)&lt;0,0,VLOOKUP(Tabela2[[#This Row],[SKU]],[10]Volume!$A:$E,5,0))</f>
        <v>5433.2909090909088</v>
      </c>
      <c r="H628" s="24" t="s">
        <v>46</v>
      </c>
      <c r="I628" s="24" t="s">
        <v>47</v>
      </c>
      <c r="J628" s="24" t="s">
        <v>48</v>
      </c>
      <c r="K628" s="24" t="s">
        <v>145</v>
      </c>
      <c r="L628" s="24" t="s">
        <v>65</v>
      </c>
      <c r="M628" s="24" t="s">
        <v>66</v>
      </c>
      <c r="N628" s="24" t="s">
        <v>67</v>
      </c>
      <c r="O628" s="48">
        <v>42968</v>
      </c>
      <c r="P628" s="24" t="s">
        <v>53</v>
      </c>
      <c r="Q628" s="24"/>
      <c r="R628" s="26" t="s">
        <v>1</v>
      </c>
      <c r="S628" s="24" t="s">
        <v>1819</v>
      </c>
      <c r="T628" s="24" t="s">
        <v>54</v>
      </c>
      <c r="U628" s="24" t="s">
        <v>44</v>
      </c>
      <c r="V628" s="40" t="s">
        <v>44</v>
      </c>
      <c r="W628" s="24" t="s">
        <v>55</v>
      </c>
      <c r="X628" s="24">
        <v>2710193200</v>
      </c>
      <c r="Y628" s="14" t="s">
        <v>83</v>
      </c>
      <c r="Z628" s="24" t="str">
        <f t="shared" si="134"/>
        <v>001G1526</v>
      </c>
      <c r="AA628" s="24" t="str">
        <f t="shared" si="135"/>
        <v>002VSH</v>
      </c>
      <c r="AB628" s="24" t="str">
        <f t="shared" si="136"/>
        <v>A309</v>
      </c>
      <c r="AC628" s="24" t="s">
        <v>1820</v>
      </c>
      <c r="AD628" s="24" t="s">
        <v>229</v>
      </c>
      <c r="AE628" s="24" t="s">
        <v>1812</v>
      </c>
      <c r="AF628" s="24" t="s">
        <v>149</v>
      </c>
      <c r="AG628" s="24" t="s">
        <v>78</v>
      </c>
      <c r="AH628" s="24" t="str">
        <f t="shared" si="137"/>
        <v>SHELL ARGINA S3 40 GRANEL</v>
      </c>
      <c r="AI628" s="24" t="s">
        <v>3016</v>
      </c>
      <c r="AJ628" s="24" t="s">
        <v>6620</v>
      </c>
      <c r="AK628" s="24" t="s">
        <v>3016</v>
      </c>
    </row>
    <row r="629" spans="2:37" s="14" customFormat="1" ht="13" hidden="1" x14ac:dyDescent="0.35">
      <c r="B629" s="24">
        <v>44970967</v>
      </c>
      <c r="C629" s="24" t="str">
        <f t="shared" si="129"/>
        <v>967</v>
      </c>
      <c r="D629" s="24" t="s">
        <v>1821</v>
      </c>
      <c r="E629" s="106">
        <v>44970801</v>
      </c>
      <c r="F629" s="24" t="s">
        <v>1816</v>
      </c>
      <c r="G629" s="122">
        <f>IF(VLOOKUP(Tabela2[[#This Row],[SKU]],[10]Volume!$A:$E,5,0)&lt;0,0,VLOOKUP(Tabela2[[#This Row],[SKU]],[10]Volume!$A:$E,5,0))</f>
        <v>9000</v>
      </c>
      <c r="H629" s="24" t="s">
        <v>46</v>
      </c>
      <c r="I629" s="24" t="s">
        <v>151</v>
      </c>
      <c r="J629" s="24" t="s">
        <v>86</v>
      </c>
      <c r="K629" s="24" t="s">
        <v>145</v>
      </c>
      <c r="L629" s="24" t="s">
        <v>65</v>
      </c>
      <c r="M629" s="24" t="s">
        <v>66</v>
      </c>
      <c r="N629" s="24" t="s">
        <v>67</v>
      </c>
      <c r="O629" s="48">
        <v>42968</v>
      </c>
      <c r="P629" s="24" t="s">
        <v>53</v>
      </c>
      <c r="Q629" s="24"/>
      <c r="R629" s="26" t="s">
        <v>1</v>
      </c>
      <c r="S629" s="24" t="s">
        <v>1822</v>
      </c>
      <c r="T629" s="24" t="s">
        <v>54</v>
      </c>
      <c r="U629" s="24" t="s">
        <v>44</v>
      </c>
      <c r="V629" s="40" t="s">
        <v>44</v>
      </c>
      <c r="W629" s="24" t="s">
        <v>55</v>
      </c>
      <c r="X629" s="24">
        <v>2710193200</v>
      </c>
      <c r="Y629" s="14" t="s">
        <v>83</v>
      </c>
      <c r="Z629" s="24" t="str">
        <f t="shared" si="134"/>
        <v>001G1526</v>
      </c>
      <c r="AA629" s="24" t="str">
        <f t="shared" si="135"/>
        <v>002VJW</v>
      </c>
      <c r="AB629" s="24" t="str">
        <f t="shared" si="136"/>
        <v>A309</v>
      </c>
      <c r="AC629" s="24" t="s">
        <v>1823</v>
      </c>
      <c r="AD629" s="24" t="s">
        <v>229</v>
      </c>
      <c r="AE629" s="24" t="s">
        <v>1812</v>
      </c>
      <c r="AF629" s="24" t="s">
        <v>149</v>
      </c>
      <c r="AG629" s="24" t="s">
        <v>78</v>
      </c>
      <c r="AH629" s="24" t="str">
        <f t="shared" si="137"/>
        <v>SHELL ARGINA S3 40 GRANEL</v>
      </c>
      <c r="AI629" s="24" t="s">
        <v>3016</v>
      </c>
      <c r="AJ629" s="24" t="s">
        <v>6620</v>
      </c>
      <c r="AK629" s="24" t="s">
        <v>3016</v>
      </c>
    </row>
    <row r="630" spans="2:37" s="14" customFormat="1" ht="13" hidden="1" x14ac:dyDescent="0.35">
      <c r="B630" s="24">
        <v>44971809</v>
      </c>
      <c r="C630" s="24" t="str">
        <f t="shared" si="129"/>
        <v>809</v>
      </c>
      <c r="D630" s="24" t="s">
        <v>1824</v>
      </c>
      <c r="E630" s="106">
        <v>44971801</v>
      </c>
      <c r="F630" s="24" t="s">
        <v>1825</v>
      </c>
      <c r="G630" s="122">
        <f>IF(VLOOKUP(Tabela2[[#This Row],[SKU]],[10]Volume!$A:$E,5,0)&lt;0,0,VLOOKUP(Tabela2[[#This Row],[SKU]],[10]Volume!$A:$E,5,0))</f>
        <v>0</v>
      </c>
      <c r="H630" s="24" t="s">
        <v>46</v>
      </c>
      <c r="I630" s="24" t="s">
        <v>47</v>
      </c>
      <c r="J630" s="24" t="s">
        <v>48</v>
      </c>
      <c r="K630" s="24" t="s">
        <v>145</v>
      </c>
      <c r="L630" s="24" t="s">
        <v>65</v>
      </c>
      <c r="M630" s="24" t="s">
        <v>66</v>
      </c>
      <c r="N630" s="24" t="s">
        <v>67</v>
      </c>
      <c r="O630" s="48">
        <v>42968</v>
      </c>
      <c r="P630" s="24" t="s">
        <v>53</v>
      </c>
      <c r="Q630" s="24"/>
      <c r="R630" s="26" t="s">
        <v>1</v>
      </c>
      <c r="S630" s="24" t="s">
        <v>1826</v>
      </c>
      <c r="T630" s="24" t="s">
        <v>54</v>
      </c>
      <c r="U630" s="24" t="s">
        <v>44</v>
      </c>
      <c r="V630" s="40" t="s">
        <v>44</v>
      </c>
      <c r="W630" s="24" t="s">
        <v>55</v>
      </c>
      <c r="X630" s="24">
        <v>2710193200</v>
      </c>
      <c r="Y630" s="14" t="s">
        <v>83</v>
      </c>
      <c r="Z630" s="24" t="str">
        <f t="shared" si="134"/>
        <v>001G1525</v>
      </c>
      <c r="AA630" s="24" t="str">
        <f t="shared" si="135"/>
        <v>002VSH</v>
      </c>
      <c r="AB630" s="24" t="str">
        <f t="shared" si="136"/>
        <v>A309</v>
      </c>
      <c r="AC630" s="24" t="s">
        <v>1827</v>
      </c>
      <c r="AD630" s="24" t="s">
        <v>229</v>
      </c>
      <c r="AE630" s="24" t="s">
        <v>1828</v>
      </c>
      <c r="AF630" s="24" t="s">
        <v>149</v>
      </c>
      <c r="AG630" s="24" t="s">
        <v>78</v>
      </c>
      <c r="AH630" s="24" t="str">
        <f t="shared" si="137"/>
        <v>SHELL ARGINA S4 40 GRANEL</v>
      </c>
      <c r="AI630" s="24" t="s">
        <v>3016</v>
      </c>
      <c r="AJ630" s="24" t="s">
        <v>6621</v>
      </c>
      <c r="AK630" s="24" t="s">
        <v>3016</v>
      </c>
    </row>
    <row r="631" spans="2:37" s="14" customFormat="1" ht="13" hidden="1" x14ac:dyDescent="0.35">
      <c r="B631" s="24">
        <v>30003967</v>
      </c>
      <c r="C631" s="24" t="str">
        <f t="shared" si="129"/>
        <v>967</v>
      </c>
      <c r="D631" s="24" t="s">
        <v>1829</v>
      </c>
      <c r="E631" s="106" t="s">
        <v>44</v>
      </c>
      <c r="F631" s="24" t="s">
        <v>1830</v>
      </c>
      <c r="G631" s="122">
        <f>IF(VLOOKUP(Tabela2[[#This Row],[SKU]],[10]Volume!$A:$E,5,0)&lt;0,0,VLOOKUP(Tabela2[[#This Row],[SKU]],[10]Volume!$A:$E,5,0))</f>
        <v>24000</v>
      </c>
      <c r="H631" s="24" t="s">
        <v>1831</v>
      </c>
      <c r="I631" s="24" t="s">
        <v>151</v>
      </c>
      <c r="J631" s="24" t="s">
        <v>86</v>
      </c>
      <c r="K631" s="24" t="s">
        <v>1832</v>
      </c>
      <c r="L631" s="24" t="s">
        <v>65</v>
      </c>
      <c r="M631" s="24" t="s">
        <v>6879</v>
      </c>
      <c r="N631" s="24" t="s">
        <v>52</v>
      </c>
      <c r="O631" s="48">
        <v>45108</v>
      </c>
      <c r="P631" s="24" t="s">
        <v>54</v>
      </c>
      <c r="Q631" s="24"/>
      <c r="R631" s="26" t="s">
        <v>1</v>
      </c>
      <c r="S631" s="24" t="s">
        <v>132</v>
      </c>
      <c r="T631" s="24" t="s">
        <v>132</v>
      </c>
      <c r="U631" s="24" t="s">
        <v>44</v>
      </c>
      <c r="V631" s="40" t="s">
        <v>44</v>
      </c>
      <c r="W631" s="24" t="s">
        <v>55</v>
      </c>
      <c r="X631" s="24">
        <v>3820000000</v>
      </c>
      <c r="Y631" s="14" t="s">
        <v>44</v>
      </c>
      <c r="Z631" s="24" t="str">
        <f t="shared" si="134"/>
        <v>001B7512</v>
      </c>
      <c r="AA631" s="24" t="str">
        <f t="shared" si="135"/>
        <v>002VJW</v>
      </c>
      <c r="AB631" s="24" t="str">
        <f t="shared" si="136"/>
        <v>A1SN</v>
      </c>
      <c r="AC631" s="24" t="s">
        <v>1833</v>
      </c>
      <c r="AD631" s="24" t="s">
        <v>1834</v>
      </c>
      <c r="AE631" s="24" t="s">
        <v>1835</v>
      </c>
      <c r="AF631" s="24" t="s">
        <v>6304</v>
      </c>
      <c r="AG631" s="24" t="s">
        <v>1831</v>
      </c>
      <c r="AH631" s="24" t="str">
        <f t="shared" si="137"/>
        <v>THIRD PARTY</v>
      </c>
      <c r="AI631" s="24" t="s">
        <v>3016</v>
      </c>
      <c r="AJ631" s="24" t="s">
        <v>6622</v>
      </c>
      <c r="AK631" s="24" t="s">
        <v>3016</v>
      </c>
    </row>
    <row r="632" spans="2:37" s="14" customFormat="1" ht="13" hidden="1" x14ac:dyDescent="0.35">
      <c r="B632" s="24">
        <v>30003809</v>
      </c>
      <c r="C632" s="24" t="str">
        <f t="shared" si="129"/>
        <v>809</v>
      </c>
      <c r="D632" s="24" t="s">
        <v>1836</v>
      </c>
      <c r="E632" s="106" t="s">
        <v>44</v>
      </c>
      <c r="F632" s="24" t="s">
        <v>1830</v>
      </c>
      <c r="G632" s="122">
        <f>IF(VLOOKUP(Tabela2[[#This Row],[SKU]],[10]Volume!$A:$E,5,0)&lt;0,0,VLOOKUP(Tabela2[[#This Row],[SKU]],[10]Volume!$A:$E,5,0))</f>
        <v>39286.872727272726</v>
      </c>
      <c r="H632" s="24" t="s">
        <v>1831</v>
      </c>
      <c r="I632" s="24" t="s">
        <v>1837</v>
      </c>
      <c r="J632" s="24" t="s">
        <v>48</v>
      </c>
      <c r="K632" s="24" t="s">
        <v>1832</v>
      </c>
      <c r="L632" s="24" t="s">
        <v>65</v>
      </c>
      <c r="M632" s="24" t="s">
        <v>6879</v>
      </c>
      <c r="N632" s="24" t="s">
        <v>52</v>
      </c>
      <c r="O632" s="48">
        <v>45108</v>
      </c>
      <c r="P632" s="24" t="s">
        <v>54</v>
      </c>
      <c r="Q632" s="24"/>
      <c r="R632" s="26" t="s">
        <v>1</v>
      </c>
      <c r="S632" s="24" t="s">
        <v>132</v>
      </c>
      <c r="T632" s="24" t="s">
        <v>132</v>
      </c>
      <c r="U632" s="24" t="s">
        <v>44</v>
      </c>
      <c r="V632" s="40" t="s">
        <v>44</v>
      </c>
      <c r="W632" s="24" t="s">
        <v>55</v>
      </c>
      <c r="X632" s="24">
        <v>3820000000</v>
      </c>
      <c r="Y632" s="14" t="s">
        <v>44</v>
      </c>
      <c r="Z632" s="24" t="str">
        <f t="shared" si="134"/>
        <v>001B7512</v>
      </c>
      <c r="AA632" s="24" t="str">
        <f t="shared" si="135"/>
        <v>002X3L</v>
      </c>
      <c r="AB632" s="24" t="str">
        <f t="shared" si="136"/>
        <v>A1SN</v>
      </c>
      <c r="AC632" s="24" t="s">
        <v>1838</v>
      </c>
      <c r="AD632" s="24" t="s">
        <v>1834</v>
      </c>
      <c r="AE632" s="24" t="s">
        <v>1835</v>
      </c>
      <c r="AF632" s="24" t="s">
        <v>6304</v>
      </c>
      <c r="AG632" s="24" t="s">
        <v>1831</v>
      </c>
      <c r="AH632" s="24" t="str">
        <f t="shared" si="137"/>
        <v>THIRD PARTY</v>
      </c>
      <c r="AI632" s="24" t="s">
        <v>3016</v>
      </c>
      <c r="AJ632" s="24" t="s">
        <v>6622</v>
      </c>
      <c r="AK632" s="24" t="s">
        <v>3016</v>
      </c>
    </row>
    <row r="633" spans="2:37" s="14" customFormat="1" ht="13" hidden="1" x14ac:dyDescent="0.35">
      <c r="B633" s="24">
        <v>30003855</v>
      </c>
      <c r="C633" s="24" t="str">
        <f t="shared" si="129"/>
        <v>855</v>
      </c>
      <c r="D633" s="24" t="s">
        <v>1839</v>
      </c>
      <c r="E633" s="106" t="s">
        <v>44</v>
      </c>
      <c r="F633" s="24" t="s">
        <v>1830</v>
      </c>
      <c r="G633" s="122">
        <f>IF(VLOOKUP(Tabela2[[#This Row],[SKU]],[10]Volume!$A:$E,5,0)&lt;0,0,VLOOKUP(Tabela2[[#This Row],[SKU]],[10]Volume!$A:$E,5,0))</f>
        <v>9083.3178294573645</v>
      </c>
      <c r="H633" s="24" t="s">
        <v>1831</v>
      </c>
      <c r="I633" s="24" t="s">
        <v>163</v>
      </c>
      <c r="J633" s="24" t="s">
        <v>164</v>
      </c>
      <c r="K633" s="24" t="s">
        <v>1832</v>
      </c>
      <c r="L633" s="24" t="s">
        <v>65</v>
      </c>
      <c r="M633" s="24" t="s">
        <v>6879</v>
      </c>
      <c r="N633" s="24" t="s">
        <v>52</v>
      </c>
      <c r="O633" s="48">
        <v>45108</v>
      </c>
      <c r="P633" s="24" t="s">
        <v>54</v>
      </c>
      <c r="Q633" s="24"/>
      <c r="R633" s="26" t="s">
        <v>1</v>
      </c>
      <c r="S633" s="24" t="s">
        <v>132</v>
      </c>
      <c r="T633" s="24" t="s">
        <v>132</v>
      </c>
      <c r="U633" s="24" t="s">
        <v>44</v>
      </c>
      <c r="V633" s="40" t="s">
        <v>44</v>
      </c>
      <c r="W633" s="24" t="s">
        <v>55</v>
      </c>
      <c r="X633" s="24">
        <v>3820000000</v>
      </c>
      <c r="Y633" s="14" t="s">
        <v>44</v>
      </c>
      <c r="Z633" s="24" t="str">
        <f t="shared" si="134"/>
        <v>001B7512</v>
      </c>
      <c r="AA633" s="24" t="str">
        <f t="shared" si="135"/>
        <v>002VPN</v>
      </c>
      <c r="AB633" s="24" t="str">
        <f t="shared" si="136"/>
        <v>A1SN</v>
      </c>
      <c r="AC633" s="24" t="s">
        <v>1840</v>
      </c>
      <c r="AD633" s="24" t="s">
        <v>1834</v>
      </c>
      <c r="AE633" s="24" t="s">
        <v>1835</v>
      </c>
      <c r="AF633" s="24" t="s">
        <v>6304</v>
      </c>
      <c r="AG633" s="24" t="s">
        <v>1831</v>
      </c>
      <c r="AH633" s="24" t="str">
        <f t="shared" si="137"/>
        <v>THIRD PARTY</v>
      </c>
      <c r="AI633" s="24" t="s">
        <v>3016</v>
      </c>
      <c r="AJ633" s="24" t="s">
        <v>6622</v>
      </c>
      <c r="AK633" s="24" t="s">
        <v>3016</v>
      </c>
    </row>
    <row r="634" spans="2:37" s="14" customFormat="1" ht="13" hidden="1" x14ac:dyDescent="0.35">
      <c r="B634" s="24">
        <v>30002809</v>
      </c>
      <c r="C634" s="24" t="str">
        <f t="shared" si="129"/>
        <v>809</v>
      </c>
      <c r="D634" s="24" t="s">
        <v>1841</v>
      </c>
      <c r="E634" s="106" t="s">
        <v>44</v>
      </c>
      <c r="F634" s="24" t="s">
        <v>1830</v>
      </c>
      <c r="G634" s="122">
        <f>IF(VLOOKUP(Tabela2[[#This Row],[SKU]],[10]Volume!$A:$E,5,0)&lt;0,0,VLOOKUP(Tabela2[[#This Row],[SKU]],[10]Volume!$A:$E,5,0))</f>
        <v>42630.436363636363</v>
      </c>
      <c r="H634" s="24" t="s">
        <v>1831</v>
      </c>
      <c r="I634" s="24" t="s">
        <v>1837</v>
      </c>
      <c r="J634" s="24" t="s">
        <v>48</v>
      </c>
      <c r="K634" s="24" t="s">
        <v>1832</v>
      </c>
      <c r="L634" s="24" t="s">
        <v>65</v>
      </c>
      <c r="M634" s="24" t="s">
        <v>6879</v>
      </c>
      <c r="N634" s="24" t="s">
        <v>52</v>
      </c>
      <c r="O634" s="48">
        <v>45108</v>
      </c>
      <c r="P634" s="24" t="s">
        <v>54</v>
      </c>
      <c r="Q634" s="24"/>
      <c r="R634" s="26" t="s">
        <v>1</v>
      </c>
      <c r="S634" s="24"/>
      <c r="T634" s="24" t="s">
        <v>1842</v>
      </c>
      <c r="U634" s="24" t="s">
        <v>44</v>
      </c>
      <c r="V634" s="40" t="s">
        <v>44</v>
      </c>
      <c r="W634" s="24" t="s">
        <v>55</v>
      </c>
      <c r="X634" s="24">
        <v>3820000000</v>
      </c>
      <c r="Y634" s="14" t="s">
        <v>44</v>
      </c>
      <c r="Z634" s="24" t="str">
        <f t="shared" si="134"/>
        <v>007A0348</v>
      </c>
      <c r="AA634" s="24" t="str">
        <f t="shared" si="135"/>
        <v>002X3L</v>
      </c>
      <c r="AB634" s="24" t="str">
        <f t="shared" si="136"/>
        <v>A1SN</v>
      </c>
      <c r="AC634" s="24" t="s">
        <v>1843</v>
      </c>
      <c r="AD634" s="24" t="s">
        <v>1834</v>
      </c>
      <c r="AE634" s="24" t="s">
        <v>1844</v>
      </c>
      <c r="AF634" s="24" t="s">
        <v>6304</v>
      </c>
      <c r="AG634" s="24" t="s">
        <v>1831</v>
      </c>
      <c r="AH634" s="24" t="str">
        <f t="shared" si="137"/>
        <v>THIRD PARTY</v>
      </c>
      <c r="AI634" s="24" t="s">
        <v>3016</v>
      </c>
      <c r="AJ634" s="24" t="s">
        <v>6623</v>
      </c>
      <c r="AK634" s="24" t="s">
        <v>3016</v>
      </c>
    </row>
    <row r="635" spans="2:37" s="14" customFormat="1" ht="13" hidden="1" x14ac:dyDescent="0.35">
      <c r="B635" s="24">
        <v>30002855</v>
      </c>
      <c r="C635" s="24" t="str">
        <f t="shared" si="129"/>
        <v>855</v>
      </c>
      <c r="D635" s="24" t="s">
        <v>1845</v>
      </c>
      <c r="E635" s="106" t="s">
        <v>44</v>
      </c>
      <c r="F635" s="24" t="s">
        <v>1830</v>
      </c>
      <c r="G635" s="122">
        <f>IF(VLOOKUP(Tabela2[[#This Row],[SKU]],[10]Volume!$A:$E,5,0)&lt;0,0,VLOOKUP(Tabela2[[#This Row],[SKU]],[10]Volume!$A:$E,5,0))</f>
        <v>3160.2790697674418</v>
      </c>
      <c r="H635" s="24" t="s">
        <v>1831</v>
      </c>
      <c r="I635" s="24" t="s">
        <v>163</v>
      </c>
      <c r="J635" s="24" t="s">
        <v>164</v>
      </c>
      <c r="K635" s="24" t="s">
        <v>1832</v>
      </c>
      <c r="L635" s="24" t="s">
        <v>65</v>
      </c>
      <c r="M635" s="24" t="s">
        <v>6879</v>
      </c>
      <c r="N635" s="24" t="s">
        <v>52</v>
      </c>
      <c r="O635" s="48">
        <v>45108</v>
      </c>
      <c r="P635" s="24" t="s">
        <v>54</v>
      </c>
      <c r="Q635" s="24"/>
      <c r="R635" s="26" t="s">
        <v>1</v>
      </c>
      <c r="S635" s="24" t="s">
        <v>132</v>
      </c>
      <c r="T635" s="24" t="s">
        <v>132</v>
      </c>
      <c r="U635" s="24" t="s">
        <v>44</v>
      </c>
      <c r="V635" s="40" t="s">
        <v>44</v>
      </c>
      <c r="W635" s="24" t="s">
        <v>55</v>
      </c>
      <c r="X635" s="24">
        <v>3820000000</v>
      </c>
      <c r="Y635" s="14" t="s">
        <v>44</v>
      </c>
      <c r="Z635" s="24" t="str">
        <f t="shared" si="134"/>
        <v>007A0348</v>
      </c>
      <c r="AA635" s="24" t="str">
        <f t="shared" si="135"/>
        <v>002VPN</v>
      </c>
      <c r="AB635" s="24" t="str">
        <f t="shared" si="136"/>
        <v>A1SN</v>
      </c>
      <c r="AC635" s="24" t="s">
        <v>1846</v>
      </c>
      <c r="AD635" s="24" t="s">
        <v>1834</v>
      </c>
      <c r="AE635" s="24" t="s">
        <v>1844</v>
      </c>
      <c r="AF635" s="24" t="s">
        <v>6304</v>
      </c>
      <c r="AG635" s="24" t="s">
        <v>1831</v>
      </c>
      <c r="AH635" s="24" t="str">
        <f t="shared" si="137"/>
        <v>THIRD PARTY</v>
      </c>
      <c r="AI635" s="24" t="s">
        <v>3016</v>
      </c>
      <c r="AJ635" s="24" t="s">
        <v>6623</v>
      </c>
      <c r="AK635" s="24" t="s">
        <v>3016</v>
      </c>
    </row>
    <row r="636" spans="2:37" s="14" customFormat="1" ht="13" hidden="1" x14ac:dyDescent="0.35">
      <c r="B636" s="24">
        <v>30002967</v>
      </c>
      <c r="C636" s="24" t="str">
        <f t="shared" si="129"/>
        <v>967</v>
      </c>
      <c r="D636" s="24" t="s">
        <v>1847</v>
      </c>
      <c r="E636" s="106" t="s">
        <v>44</v>
      </c>
      <c r="F636" s="24" t="s">
        <v>1830</v>
      </c>
      <c r="G636" s="122">
        <f>IF(VLOOKUP(Tabela2[[#This Row],[SKU]],[10]Volume!$A:$E,5,0)&lt;0,0,VLOOKUP(Tabela2[[#This Row],[SKU]],[10]Volume!$A:$E,5,0))</f>
        <v>5000</v>
      </c>
      <c r="H636" s="24" t="s">
        <v>1831</v>
      </c>
      <c r="I636" s="24" t="s">
        <v>151</v>
      </c>
      <c r="J636" s="24" t="s">
        <v>86</v>
      </c>
      <c r="K636" s="24" t="s">
        <v>1832</v>
      </c>
      <c r="L636" s="24" t="s">
        <v>65</v>
      </c>
      <c r="M636" s="24" t="s">
        <v>6879</v>
      </c>
      <c r="N636" s="24" t="s">
        <v>52</v>
      </c>
      <c r="O636" s="48">
        <v>45108</v>
      </c>
      <c r="P636" s="24" t="s">
        <v>54</v>
      </c>
      <c r="Q636" s="24"/>
      <c r="R636" s="26" t="s">
        <v>1</v>
      </c>
      <c r="S636" s="24" t="s">
        <v>132</v>
      </c>
      <c r="T636" s="24" t="s">
        <v>132</v>
      </c>
      <c r="U636" s="24" t="s">
        <v>44</v>
      </c>
      <c r="V636" s="40" t="s">
        <v>44</v>
      </c>
      <c r="W636" s="24" t="s">
        <v>55</v>
      </c>
      <c r="X636" s="24">
        <v>3820000000</v>
      </c>
      <c r="Y636" s="14" t="s">
        <v>44</v>
      </c>
      <c r="Z636" s="24" t="str">
        <f t="shared" si="134"/>
        <v>007A0348</v>
      </c>
      <c r="AA636" s="24" t="str">
        <f t="shared" si="135"/>
        <v>002VJW</v>
      </c>
      <c r="AB636" s="24" t="str">
        <f t="shared" si="136"/>
        <v>A1SN</v>
      </c>
      <c r="AC636" s="24" t="s">
        <v>1848</v>
      </c>
      <c r="AD636" s="24" t="s">
        <v>1834</v>
      </c>
      <c r="AE636" s="24" t="s">
        <v>1844</v>
      </c>
      <c r="AF636" s="24" t="s">
        <v>6304</v>
      </c>
      <c r="AG636" s="24" t="s">
        <v>1831</v>
      </c>
      <c r="AH636" s="24" t="str">
        <f t="shared" si="137"/>
        <v>THIRD PARTY</v>
      </c>
      <c r="AI636" s="24" t="s">
        <v>3016</v>
      </c>
      <c r="AJ636" s="24" t="s">
        <v>6623</v>
      </c>
      <c r="AK636" s="24" t="s">
        <v>3016</v>
      </c>
    </row>
    <row r="637" spans="2:37" s="14" customFormat="1" ht="13" hidden="1" x14ac:dyDescent="0.35">
      <c r="B637" s="24">
        <v>30000905</v>
      </c>
      <c r="C637" s="24" t="str">
        <f t="shared" si="129"/>
        <v>905</v>
      </c>
      <c r="D637" s="24" t="s">
        <v>1849</v>
      </c>
      <c r="E637" s="106" t="s">
        <v>44</v>
      </c>
      <c r="F637" s="24" t="s">
        <v>1830</v>
      </c>
      <c r="G637" s="122">
        <f>IF(VLOOKUP(Tabela2[[#This Row],[SKU]],[10]Volume!$A:$E,5,0)&lt;0,0,VLOOKUP(Tabela2[[#This Row],[SKU]],[10]Volume!$A:$E,5,0))</f>
        <v>457.3632286995516</v>
      </c>
      <c r="H637" s="24" t="s">
        <v>1831</v>
      </c>
      <c r="I637" s="24" t="s">
        <v>62</v>
      </c>
      <c r="J637" s="24" t="s">
        <v>63</v>
      </c>
      <c r="K637" s="24" t="s">
        <v>1832</v>
      </c>
      <c r="L637" s="24" t="s">
        <v>65</v>
      </c>
      <c r="M637" s="24" t="s">
        <v>6879</v>
      </c>
      <c r="N637" s="24" t="s">
        <v>52</v>
      </c>
      <c r="O637" s="48">
        <v>45108</v>
      </c>
      <c r="P637" s="24" t="s">
        <v>54</v>
      </c>
      <c r="Q637" s="24"/>
      <c r="R637" s="26" t="s">
        <v>1</v>
      </c>
      <c r="S637" s="24" t="s">
        <v>1850</v>
      </c>
      <c r="T637" s="24" t="s">
        <v>54</v>
      </c>
      <c r="U637" s="24" t="s">
        <v>44</v>
      </c>
      <c r="V637" s="40" t="s">
        <v>44</v>
      </c>
      <c r="W637" s="24" t="s">
        <v>55</v>
      </c>
      <c r="X637" s="24">
        <v>3820000000</v>
      </c>
      <c r="Y637" s="14" t="s">
        <v>44</v>
      </c>
      <c r="Z637" s="24" t="str">
        <f t="shared" si="134"/>
        <v>007A0427</v>
      </c>
      <c r="AA637" s="24" t="str">
        <f t="shared" si="135"/>
        <v>002X3L</v>
      </c>
      <c r="AB637" s="24" t="str">
        <f t="shared" si="136"/>
        <v>A1SN</v>
      </c>
      <c r="AC637" s="24" t="s">
        <v>1851</v>
      </c>
      <c r="AD637" s="24" t="s">
        <v>1834</v>
      </c>
      <c r="AE637" s="24" t="s">
        <v>1852</v>
      </c>
      <c r="AF637" s="24" t="s">
        <v>6304</v>
      </c>
      <c r="AG637" s="24" t="s">
        <v>1831</v>
      </c>
      <c r="AH637" s="24" t="str">
        <f t="shared" si="137"/>
        <v>THIRD PARTY</v>
      </c>
      <c r="AI637" s="24" t="s">
        <v>3016</v>
      </c>
      <c r="AJ637" s="24" t="s">
        <v>6624</v>
      </c>
      <c r="AK637" s="24" t="s">
        <v>3016</v>
      </c>
    </row>
    <row r="638" spans="2:37" s="14" customFormat="1" ht="13" hidden="1" x14ac:dyDescent="0.35">
      <c r="B638" s="24">
        <v>30001853</v>
      </c>
      <c r="C638" s="24" t="str">
        <f t="shared" si="129"/>
        <v>853</v>
      </c>
      <c r="D638" s="24" t="s">
        <v>1853</v>
      </c>
      <c r="E638" s="106" t="s">
        <v>44</v>
      </c>
      <c r="F638" s="24" t="s">
        <v>1830</v>
      </c>
      <c r="G638" s="122">
        <f>IF(VLOOKUP(Tabela2[[#This Row],[SKU]],[10]Volume!$A:$E,5,0)&lt;0,0,VLOOKUP(Tabela2[[#This Row],[SKU]],[10]Volume!$A:$E,5,0))</f>
        <v>0</v>
      </c>
      <c r="H638" s="24" t="s">
        <v>1831</v>
      </c>
      <c r="I638" s="24" t="s">
        <v>139</v>
      </c>
      <c r="J638" s="24" t="s">
        <v>140</v>
      </c>
      <c r="K638" s="24" t="s">
        <v>1832</v>
      </c>
      <c r="L638" s="24" t="s">
        <v>65</v>
      </c>
      <c r="M638" s="24" t="s">
        <v>6879</v>
      </c>
      <c r="N638" s="24" t="s">
        <v>52</v>
      </c>
      <c r="O638" s="48">
        <v>45108</v>
      </c>
      <c r="P638" s="24" t="s">
        <v>54</v>
      </c>
      <c r="Q638" s="24"/>
      <c r="R638" s="26" t="s">
        <v>1</v>
      </c>
      <c r="S638" s="24" t="s">
        <v>1854</v>
      </c>
      <c r="T638" s="24" t="s">
        <v>54</v>
      </c>
      <c r="U638" s="24" t="s">
        <v>44</v>
      </c>
      <c r="V638" s="40" t="s">
        <v>44</v>
      </c>
      <c r="W638" s="24" t="s">
        <v>55</v>
      </c>
      <c r="X638" s="24">
        <v>3820000000</v>
      </c>
      <c r="Y638" s="14" t="s">
        <v>44</v>
      </c>
      <c r="Z638" s="24" t="str">
        <f t="shared" si="134"/>
        <v>007A0346</v>
      </c>
      <c r="AA638" s="24" t="str">
        <f t="shared" si="135"/>
        <v>002X3L</v>
      </c>
      <c r="AB638" s="24" t="str">
        <f t="shared" si="136"/>
        <v>A1SN</v>
      </c>
      <c r="AC638" s="24" t="s">
        <v>1855</v>
      </c>
      <c r="AD638" s="24" t="s">
        <v>1834</v>
      </c>
      <c r="AE638" s="24" t="s">
        <v>1856</v>
      </c>
      <c r="AF638" s="24" t="s">
        <v>6304</v>
      </c>
      <c r="AG638" s="24" t="s">
        <v>1831</v>
      </c>
      <c r="AH638" s="24" t="str">
        <f t="shared" si="137"/>
        <v>THIRD PARTY</v>
      </c>
      <c r="AI638" s="24" t="s">
        <v>3016</v>
      </c>
      <c r="AJ638" s="24" t="s">
        <v>6625</v>
      </c>
      <c r="AK638" s="24" t="s">
        <v>3016</v>
      </c>
    </row>
    <row r="639" spans="2:37" s="14" customFormat="1" ht="13" hidden="1" x14ac:dyDescent="0.35">
      <c r="B639" s="24">
        <v>30001905</v>
      </c>
      <c r="C639" s="24" t="str">
        <f t="shared" ref="C639:C700" si="138">RIGHT(B639,3)</f>
        <v>905</v>
      </c>
      <c r="D639" s="24" t="s">
        <v>1857</v>
      </c>
      <c r="E639" s="106" t="s">
        <v>44</v>
      </c>
      <c r="F639" s="24" t="s">
        <v>1830</v>
      </c>
      <c r="G639" s="122">
        <f>IF(VLOOKUP(Tabela2[[#This Row],[SKU]],[10]Volume!$A:$E,5,0)&lt;0,0,VLOOKUP(Tabela2[[#This Row],[SKU]],[10]Volume!$A:$E,5,0))</f>
        <v>30342.439461883409</v>
      </c>
      <c r="H639" s="24" t="s">
        <v>1831</v>
      </c>
      <c r="I639" s="24" t="s">
        <v>62</v>
      </c>
      <c r="J639" s="24" t="s">
        <v>63</v>
      </c>
      <c r="K639" s="24" t="s">
        <v>1832</v>
      </c>
      <c r="L639" s="24" t="s">
        <v>65</v>
      </c>
      <c r="M639" s="24" t="s">
        <v>6879</v>
      </c>
      <c r="N639" s="24" t="s">
        <v>52</v>
      </c>
      <c r="O639" s="48">
        <v>45108</v>
      </c>
      <c r="P639" s="24" t="s">
        <v>54</v>
      </c>
      <c r="Q639" s="24"/>
      <c r="R639" s="26" t="s">
        <v>1</v>
      </c>
      <c r="S639" s="24" t="s">
        <v>1858</v>
      </c>
      <c r="T639" s="24" t="s">
        <v>54</v>
      </c>
      <c r="U639" s="24" t="s">
        <v>44</v>
      </c>
      <c r="V639" s="40" t="s">
        <v>44</v>
      </c>
      <c r="W639" s="24" t="s">
        <v>55</v>
      </c>
      <c r="X639" s="24">
        <v>3820000000</v>
      </c>
      <c r="Y639" s="14" t="s">
        <v>44</v>
      </c>
      <c r="Z639" s="24" t="str">
        <f t="shared" si="134"/>
        <v>007A0346</v>
      </c>
      <c r="AA639" s="24" t="str">
        <f t="shared" si="135"/>
        <v>002VX1</v>
      </c>
      <c r="AB639" s="24" t="str">
        <f t="shared" si="136"/>
        <v>A1SN</v>
      </c>
      <c r="AC639" s="24" t="s">
        <v>1859</v>
      </c>
      <c r="AD639" s="24" t="s">
        <v>1834</v>
      </c>
      <c r="AE639" s="24" t="s">
        <v>1856</v>
      </c>
      <c r="AF639" s="24" t="s">
        <v>6304</v>
      </c>
      <c r="AG639" s="24" t="s">
        <v>1831</v>
      </c>
      <c r="AH639" s="24" t="str">
        <f t="shared" si="137"/>
        <v>THIRD PARTY</v>
      </c>
      <c r="AI639" s="24" t="s">
        <v>3016</v>
      </c>
      <c r="AJ639" s="24" t="s">
        <v>6626</v>
      </c>
      <c r="AK639" s="24" t="s">
        <v>3016</v>
      </c>
    </row>
    <row r="640" spans="2:37" s="14" customFormat="1" ht="13" hidden="1" x14ac:dyDescent="0.35">
      <c r="B640" s="24">
        <v>31002924</v>
      </c>
      <c r="C640" s="24" t="str">
        <f t="shared" si="138"/>
        <v>924</v>
      </c>
      <c r="D640" s="24" t="s">
        <v>7619</v>
      </c>
      <c r="E640" s="106" t="s">
        <v>44</v>
      </c>
      <c r="F640" s="24" t="s">
        <v>1830</v>
      </c>
      <c r="G640" s="122">
        <f>IF(VLOOKUP(Tabela2[[#This Row],[SKU]],[10]Volume!$A:$E,5,0)&lt;0,0,VLOOKUP(Tabela2[[#This Row],[SKU]],[10]Volume!$A:$E,5,0))</f>
        <v>0</v>
      </c>
      <c r="H640" s="24" t="s">
        <v>7621</v>
      </c>
      <c r="I640" s="24" t="s">
        <v>4807</v>
      </c>
      <c r="J640" s="24" t="s">
        <v>7622</v>
      </c>
      <c r="K640" s="24" t="s">
        <v>1832</v>
      </c>
      <c r="L640" s="24" t="s">
        <v>65</v>
      </c>
      <c r="M640" s="24" t="s">
        <v>6879</v>
      </c>
      <c r="N640" s="24" t="s">
        <v>52</v>
      </c>
      <c r="O640" s="48"/>
      <c r="P640" s="24" t="s">
        <v>53</v>
      </c>
      <c r="Q640" s="24"/>
      <c r="R640" s="108" t="s">
        <v>3</v>
      </c>
      <c r="S640" s="24"/>
      <c r="T640" s="24"/>
      <c r="U640" s="24" t="s">
        <v>44</v>
      </c>
      <c r="V640" s="40" t="s">
        <v>44</v>
      </c>
      <c r="W640" s="24" t="s">
        <v>55</v>
      </c>
      <c r="X640" s="24">
        <v>3819000000</v>
      </c>
      <c r="Y640" s="14" t="s">
        <v>44</v>
      </c>
      <c r="Z640" s="24" t="s">
        <v>7623</v>
      </c>
      <c r="AA640" s="24"/>
      <c r="AB640" s="24" t="str">
        <f>RIGHT(AC640,4)</f>
        <v/>
      </c>
      <c r="AC640" s="24"/>
      <c r="AD640" s="24" t="s">
        <v>7625</v>
      </c>
      <c r="AE640" s="24" t="s">
        <v>7627</v>
      </c>
      <c r="AF640" s="24" t="s">
        <v>6304</v>
      </c>
      <c r="AG640" s="24" t="s">
        <v>3016</v>
      </c>
      <c r="AH640" s="24"/>
      <c r="AI640" s="24" t="s">
        <v>3016</v>
      </c>
      <c r="AJ640" s="24" t="s">
        <v>7629</v>
      </c>
      <c r="AK640" s="24" t="s">
        <v>3016</v>
      </c>
    </row>
    <row r="641" spans="2:37" s="14" customFormat="1" ht="13" hidden="1" x14ac:dyDescent="0.35">
      <c r="B641" s="24">
        <v>31001924</v>
      </c>
      <c r="C641" s="24" t="str">
        <f t="shared" si="138"/>
        <v>924</v>
      </c>
      <c r="D641" s="24" t="s">
        <v>7620</v>
      </c>
      <c r="E641" s="106" t="s">
        <v>44</v>
      </c>
      <c r="F641" s="24" t="s">
        <v>1830</v>
      </c>
      <c r="G641" s="122">
        <f>IF(VLOOKUP(Tabela2[[#This Row],[SKU]],[10]Volume!$A:$E,5,0)&lt;0,0,VLOOKUP(Tabela2[[#This Row],[SKU]],[10]Volume!$A:$E,5,0))</f>
        <v>0</v>
      </c>
      <c r="H641" s="24" t="s">
        <v>7621</v>
      </c>
      <c r="I641" s="24" t="s">
        <v>4807</v>
      </c>
      <c r="J641" s="24" t="s">
        <v>7622</v>
      </c>
      <c r="K641" s="24" t="s">
        <v>1832</v>
      </c>
      <c r="L641" s="24" t="s">
        <v>65</v>
      </c>
      <c r="M641" s="24" t="s">
        <v>6879</v>
      </c>
      <c r="N641" s="24" t="s">
        <v>52</v>
      </c>
      <c r="O641" s="48"/>
      <c r="P641" s="24" t="s">
        <v>53</v>
      </c>
      <c r="Q641" s="24"/>
      <c r="R641" s="108" t="s">
        <v>3</v>
      </c>
      <c r="S641" s="24"/>
      <c r="T641" s="24"/>
      <c r="U641" s="24" t="s">
        <v>44</v>
      </c>
      <c r="V641" s="40" t="s">
        <v>44</v>
      </c>
      <c r="W641" s="24" t="s">
        <v>55</v>
      </c>
      <c r="X641" s="24">
        <v>3819000000</v>
      </c>
      <c r="Y641" s="14" t="s">
        <v>44</v>
      </c>
      <c r="Z641" s="24" t="s">
        <v>7624</v>
      </c>
      <c r="AA641" s="24"/>
      <c r="AB641" s="24" t="str">
        <f>RIGHT(AC641,4)</f>
        <v/>
      </c>
      <c r="AC641" s="24"/>
      <c r="AD641" s="24" t="s">
        <v>7626</v>
      </c>
      <c r="AE641" s="24" t="s">
        <v>7628</v>
      </c>
      <c r="AF641" s="24" t="s">
        <v>6304</v>
      </c>
      <c r="AG641" s="24" t="s">
        <v>3016</v>
      </c>
      <c r="AH641" s="24"/>
      <c r="AI641" s="24" t="s">
        <v>3016</v>
      </c>
      <c r="AJ641" s="24" t="s">
        <v>7630</v>
      </c>
      <c r="AK641" s="24" t="s">
        <v>3016</v>
      </c>
    </row>
    <row r="642" spans="2:37" s="14" customFormat="1" ht="13" hidden="1" x14ac:dyDescent="0.35">
      <c r="B642" s="24">
        <v>44973809</v>
      </c>
      <c r="C642" s="24" t="str">
        <f t="shared" si="138"/>
        <v>809</v>
      </c>
      <c r="D642" s="24" t="s">
        <v>1863</v>
      </c>
      <c r="E642" s="106">
        <v>44973801</v>
      </c>
      <c r="F642" s="24" t="s">
        <v>1864</v>
      </c>
      <c r="G642" s="122">
        <f>IF(VLOOKUP(Tabela2[[#This Row],[SKU]],[10]Volume!$A:$E,5,0)&lt;0,0,VLOOKUP(Tabela2[[#This Row],[SKU]],[10]Volume!$A:$E,5,0))</f>
        <v>13583.227272727272</v>
      </c>
      <c r="H642" s="24" t="s">
        <v>46</v>
      </c>
      <c r="I642" s="24" t="s">
        <v>47</v>
      </c>
      <c r="J642" s="24" t="s">
        <v>48</v>
      </c>
      <c r="K642" s="24" t="s">
        <v>145</v>
      </c>
      <c r="L642" s="24" t="s">
        <v>65</v>
      </c>
      <c r="M642" s="24" t="s">
        <v>66</v>
      </c>
      <c r="N642" s="24" t="s">
        <v>67</v>
      </c>
      <c r="O642" s="48">
        <v>42968</v>
      </c>
      <c r="P642" s="24" t="s">
        <v>53</v>
      </c>
      <c r="Q642" s="24"/>
      <c r="R642" s="26" t="s">
        <v>1</v>
      </c>
      <c r="S642" s="24" t="s">
        <v>1865</v>
      </c>
      <c r="T642" s="24" t="s">
        <v>54</v>
      </c>
      <c r="U642" s="24" t="s">
        <v>44</v>
      </c>
      <c r="V642" s="40" t="s">
        <v>44</v>
      </c>
      <c r="W642" s="24" t="s">
        <v>55</v>
      </c>
      <c r="X642" s="24">
        <v>2710193200</v>
      </c>
      <c r="Y642" s="14" t="s">
        <v>83</v>
      </c>
      <c r="Z642" s="24" t="str">
        <f t="shared" si="134"/>
        <v>001G1522</v>
      </c>
      <c r="AA642" s="24" t="str">
        <f t="shared" si="135"/>
        <v>002VSH</v>
      </c>
      <c r="AB642" s="24" t="str">
        <f t="shared" si="136"/>
        <v>A309</v>
      </c>
      <c r="AC642" s="24" t="s">
        <v>1866</v>
      </c>
      <c r="AD642" s="24" t="s">
        <v>425</v>
      </c>
      <c r="AE642" s="24" t="s">
        <v>1867</v>
      </c>
      <c r="AF642" s="24" t="s">
        <v>149</v>
      </c>
      <c r="AG642" s="24" t="s">
        <v>78</v>
      </c>
      <c r="AH642" s="24" t="str">
        <f t="shared" si="137"/>
        <v>SHELL GADINIA S3 30 GRANEL</v>
      </c>
      <c r="AI642" s="24" t="s">
        <v>3016</v>
      </c>
      <c r="AJ642" s="24" t="s">
        <v>6628</v>
      </c>
      <c r="AK642" s="24" t="s">
        <v>3016</v>
      </c>
    </row>
    <row r="643" spans="2:37" s="14" customFormat="1" ht="13" hidden="1" x14ac:dyDescent="0.35">
      <c r="B643" s="24">
        <v>44974855</v>
      </c>
      <c r="C643" s="24" t="str">
        <f t="shared" si="138"/>
        <v>855</v>
      </c>
      <c r="D643" s="24" t="s">
        <v>1868</v>
      </c>
      <c r="E643" s="106">
        <v>44974801</v>
      </c>
      <c r="F643" s="24" t="s">
        <v>1869</v>
      </c>
      <c r="G643" s="122">
        <f>IF(VLOOKUP(Tabela2[[#This Row],[SKU]],[10]Volume!$A:$E,5,0)&lt;0,0,VLOOKUP(Tabela2[[#This Row],[SKU]],[10]Volume!$A:$E,5,0))</f>
        <v>6221.1782945736431</v>
      </c>
      <c r="H643" s="24" t="s">
        <v>46</v>
      </c>
      <c r="I643" s="24" t="s">
        <v>163</v>
      </c>
      <c r="J643" s="24" t="s">
        <v>164</v>
      </c>
      <c r="K643" s="24" t="s">
        <v>145</v>
      </c>
      <c r="L643" s="24" t="s">
        <v>65</v>
      </c>
      <c r="M643" s="24" t="s">
        <v>66</v>
      </c>
      <c r="N643" s="24" t="s">
        <v>67</v>
      </c>
      <c r="O643" s="48">
        <v>42968</v>
      </c>
      <c r="P643" s="24" t="s">
        <v>53</v>
      </c>
      <c r="Q643" s="24"/>
      <c r="R643" s="26" t="s">
        <v>1</v>
      </c>
      <c r="S643" s="24" t="s">
        <v>1870</v>
      </c>
      <c r="T643" s="24" t="s">
        <v>1871</v>
      </c>
      <c r="U643" s="24" t="s">
        <v>44</v>
      </c>
      <c r="V643" s="40" t="s">
        <v>44</v>
      </c>
      <c r="W643" s="24" t="s">
        <v>55</v>
      </c>
      <c r="X643" s="24">
        <v>2710193200</v>
      </c>
      <c r="Y643" s="14" t="s">
        <v>70</v>
      </c>
      <c r="Z643" s="24" t="str">
        <f t="shared" si="134"/>
        <v>001G1523</v>
      </c>
      <c r="AA643" s="24" t="str">
        <f t="shared" si="135"/>
        <v>002VWL</v>
      </c>
      <c r="AB643" s="24" t="str">
        <f t="shared" si="136"/>
        <v>A309</v>
      </c>
      <c r="AC643" s="24" t="s">
        <v>1872</v>
      </c>
      <c r="AD643" s="24" t="s">
        <v>425</v>
      </c>
      <c r="AE643" s="24" t="s">
        <v>1867</v>
      </c>
      <c r="AF643" s="24" t="s">
        <v>149</v>
      </c>
      <c r="AG643" s="24" t="s">
        <v>78</v>
      </c>
      <c r="AH643" s="24" t="str">
        <f t="shared" si="137"/>
        <v>SHELL GADINIA S3 40 GRANEL</v>
      </c>
      <c r="AI643" s="24" t="s">
        <v>3016</v>
      </c>
      <c r="AJ643" s="24" t="s">
        <v>6629</v>
      </c>
      <c r="AK643" s="24" t="s">
        <v>3016</v>
      </c>
    </row>
    <row r="644" spans="2:37" s="14" customFormat="1" ht="13" hidden="1" x14ac:dyDescent="0.35">
      <c r="B644" s="24">
        <v>44974801</v>
      </c>
      <c r="C644" s="24" t="str">
        <f t="shared" si="138"/>
        <v>801</v>
      </c>
      <c r="D644" s="24" t="s">
        <v>1869</v>
      </c>
      <c r="E644" s="106">
        <v>44974801</v>
      </c>
      <c r="F644" s="24" t="s">
        <v>1869</v>
      </c>
      <c r="G644" s="122">
        <f>IF(VLOOKUP(Tabela2[[#This Row],[SKU]],[10]Volume!$A:$E,5,0)&lt;0,0,VLOOKUP(Tabela2[[#This Row],[SKU]],[10]Volume!$A:$E,5,0))</f>
        <v>24772.63161375</v>
      </c>
      <c r="H644" s="24" t="s">
        <v>46</v>
      </c>
      <c r="I644" s="24" t="s">
        <v>79</v>
      </c>
      <c r="J644" s="24" t="s">
        <v>79</v>
      </c>
      <c r="K644" s="24" t="s">
        <v>145</v>
      </c>
      <c r="L644" s="24" t="s">
        <v>65</v>
      </c>
      <c r="M644" s="24" t="s">
        <v>66</v>
      </c>
      <c r="N644" s="24" t="s">
        <v>67</v>
      </c>
      <c r="O644" s="48">
        <v>42968</v>
      </c>
      <c r="P644" s="24" t="s">
        <v>53</v>
      </c>
      <c r="Q644" s="24"/>
      <c r="R644" s="26" t="s">
        <v>1</v>
      </c>
      <c r="S644" s="24" t="s">
        <v>44</v>
      </c>
      <c r="T644" s="24" t="s">
        <v>54</v>
      </c>
      <c r="U644" s="24" t="s">
        <v>44</v>
      </c>
      <c r="V644" s="40" t="s">
        <v>44</v>
      </c>
      <c r="W644" s="24" t="s">
        <v>55</v>
      </c>
      <c r="X644" s="24">
        <v>2710193200</v>
      </c>
      <c r="Y644" s="14" t="s">
        <v>44</v>
      </c>
      <c r="Z644" s="24" t="str">
        <f t="shared" si="134"/>
        <v>001G1523</v>
      </c>
      <c r="AA644" s="24" t="str">
        <f t="shared" si="135"/>
        <v>001176</v>
      </c>
      <c r="AB644" s="24" t="str">
        <f t="shared" si="136"/>
        <v>A03Q</v>
      </c>
      <c r="AC644" s="24" t="s">
        <v>1873</v>
      </c>
      <c r="AD644" s="24" t="s">
        <v>425</v>
      </c>
      <c r="AE644" s="24" t="s">
        <v>1867</v>
      </c>
      <c r="AF644" s="24" t="s">
        <v>149</v>
      </c>
      <c r="AG644" s="24" t="s">
        <v>78</v>
      </c>
      <c r="AH644" s="24" t="str">
        <f t="shared" si="137"/>
        <v>SHELL GADINIA S3 40 GRANEL</v>
      </c>
      <c r="AI644" s="24" t="s">
        <v>3016</v>
      </c>
      <c r="AJ644" s="24" t="s">
        <v>6629</v>
      </c>
      <c r="AK644" s="24" t="s">
        <v>3016</v>
      </c>
    </row>
    <row r="645" spans="2:37" s="14" customFormat="1" ht="13" hidden="1" x14ac:dyDescent="0.35">
      <c r="B645" s="24">
        <v>44974809</v>
      </c>
      <c r="C645" s="24" t="str">
        <f t="shared" si="138"/>
        <v>809</v>
      </c>
      <c r="D645" s="24" t="s">
        <v>1874</v>
      </c>
      <c r="E645" s="106">
        <v>44974801</v>
      </c>
      <c r="F645" s="24" t="s">
        <v>1869</v>
      </c>
      <c r="G645" s="122">
        <f>IF(VLOOKUP(Tabela2[[#This Row],[SKU]],[10]Volume!$A:$E,5,0)&lt;0,0,VLOOKUP(Tabela2[[#This Row],[SKU]],[10]Volume!$A:$E,5,0))</f>
        <v>0</v>
      </c>
      <c r="H645" s="24" t="s">
        <v>46</v>
      </c>
      <c r="I645" s="24" t="s">
        <v>47</v>
      </c>
      <c r="J645" s="24" t="s">
        <v>48</v>
      </c>
      <c r="K645" s="24" t="s">
        <v>145</v>
      </c>
      <c r="L645" s="24" t="s">
        <v>65</v>
      </c>
      <c r="M645" s="24" t="s">
        <v>66</v>
      </c>
      <c r="N645" s="24" t="s">
        <v>67</v>
      </c>
      <c r="O645" s="48">
        <v>42968</v>
      </c>
      <c r="P645" s="24" t="s">
        <v>53</v>
      </c>
      <c r="Q645" s="24"/>
      <c r="R645" s="26" t="s">
        <v>1</v>
      </c>
      <c r="S645" s="24"/>
      <c r="T645" s="24" t="s">
        <v>1875</v>
      </c>
      <c r="U645" s="24" t="s">
        <v>44</v>
      </c>
      <c r="V645" s="40" t="s">
        <v>44</v>
      </c>
      <c r="W645" s="24" t="s">
        <v>55</v>
      </c>
      <c r="X645" s="24">
        <v>2710193200</v>
      </c>
      <c r="Y645" s="14" t="s">
        <v>83</v>
      </c>
      <c r="Z645" s="24" t="str">
        <f t="shared" si="134"/>
        <v>001G1523</v>
      </c>
      <c r="AA645" s="24" t="str">
        <f t="shared" si="135"/>
        <v>002VSH</v>
      </c>
      <c r="AB645" s="24" t="str">
        <f t="shared" si="136"/>
        <v>A309</v>
      </c>
      <c r="AC645" s="24" t="s">
        <v>1876</v>
      </c>
      <c r="AD645" s="24" t="s">
        <v>425</v>
      </c>
      <c r="AE645" s="24" t="s">
        <v>1867</v>
      </c>
      <c r="AF645" s="24" t="s">
        <v>149</v>
      </c>
      <c r="AG645" s="24" t="s">
        <v>78</v>
      </c>
      <c r="AH645" s="24" t="str">
        <f t="shared" si="137"/>
        <v>SHELL GADINIA S3 40 GRANEL</v>
      </c>
      <c r="AI645" s="24" t="s">
        <v>3016</v>
      </c>
      <c r="AJ645" s="24" t="s">
        <v>6629</v>
      </c>
      <c r="AK645" s="24" t="s">
        <v>3016</v>
      </c>
    </row>
    <row r="646" spans="2:37" s="14" customFormat="1" ht="13" hidden="1" x14ac:dyDescent="0.35">
      <c r="B646" s="24">
        <v>44974967</v>
      </c>
      <c r="C646" s="24" t="str">
        <f t="shared" si="138"/>
        <v>967</v>
      </c>
      <c r="D646" s="24" t="s">
        <v>1877</v>
      </c>
      <c r="E646" s="106">
        <v>44974801</v>
      </c>
      <c r="F646" s="24" t="s">
        <v>1869</v>
      </c>
      <c r="G646" s="122">
        <f>IF(VLOOKUP(Tabela2[[#This Row],[SKU]],[10]Volume!$A:$E,5,0)&lt;0,0,VLOOKUP(Tabela2[[#This Row],[SKU]],[10]Volume!$A:$E,5,0))</f>
        <v>0</v>
      </c>
      <c r="H646" s="24" t="s">
        <v>46</v>
      </c>
      <c r="I646" s="24" t="s">
        <v>151</v>
      </c>
      <c r="J646" s="24" t="s">
        <v>86</v>
      </c>
      <c r="K646" s="24" t="s">
        <v>145</v>
      </c>
      <c r="L646" s="24" t="s">
        <v>65</v>
      </c>
      <c r="M646" s="24" t="s">
        <v>66</v>
      </c>
      <c r="N646" s="24" t="s">
        <v>67</v>
      </c>
      <c r="O646" s="48">
        <v>42968</v>
      </c>
      <c r="P646" s="24" t="s">
        <v>53</v>
      </c>
      <c r="Q646" s="24"/>
      <c r="R646" s="26" t="s">
        <v>1</v>
      </c>
      <c r="S646" s="24" t="s">
        <v>1878</v>
      </c>
      <c r="T646" s="24" t="s">
        <v>54</v>
      </c>
      <c r="U646" s="24" t="s">
        <v>44</v>
      </c>
      <c r="V646" s="40" t="s">
        <v>44</v>
      </c>
      <c r="W646" s="24" t="s">
        <v>55</v>
      </c>
      <c r="X646" s="24">
        <v>2710193200</v>
      </c>
      <c r="Y646" s="14" t="s">
        <v>83</v>
      </c>
      <c r="Z646" s="24" t="str">
        <f t="shared" ref="Z646:Z663" si="139">LEFT(AC646,8)</f>
        <v>001G1523</v>
      </c>
      <c r="AA646" s="24" t="str">
        <f t="shared" ref="AA646:AA663" si="140">LEFT(RIGHT(AC646,10),6)</f>
        <v>002VJW</v>
      </c>
      <c r="AB646" s="24" t="str">
        <f t="shared" ref="AB646:AB663" si="141">RIGHT(AC646,4)</f>
        <v>A309</v>
      </c>
      <c r="AC646" s="24" t="s">
        <v>1879</v>
      </c>
      <c r="AD646" s="24" t="s">
        <v>425</v>
      </c>
      <c r="AE646" s="24" t="s">
        <v>1867</v>
      </c>
      <c r="AF646" s="24" t="s">
        <v>149</v>
      </c>
      <c r="AG646" s="24" t="s">
        <v>78</v>
      </c>
      <c r="AH646" s="24" t="str">
        <f t="shared" si="137"/>
        <v>SHELL GADINIA S3 40 GRANEL</v>
      </c>
      <c r="AI646" s="24" t="s">
        <v>3016</v>
      </c>
      <c r="AJ646" s="24" t="s">
        <v>6629</v>
      </c>
      <c r="AK646" s="24" t="s">
        <v>3016</v>
      </c>
    </row>
    <row r="647" spans="2:37" s="14" customFormat="1" ht="13" hidden="1" x14ac:dyDescent="0.35">
      <c r="B647" s="24">
        <v>40130801</v>
      </c>
      <c r="C647" s="24" t="str">
        <f t="shared" si="138"/>
        <v>801</v>
      </c>
      <c r="D647" s="24" t="s">
        <v>1880</v>
      </c>
      <c r="E647" s="106">
        <v>44424801</v>
      </c>
      <c r="F647" s="24" t="s">
        <v>190</v>
      </c>
      <c r="G647" s="122">
        <f>IF(VLOOKUP(Tabela2[[#This Row],[SKU]],[10]Volume!$A:$E,5,0)&lt;0,0,VLOOKUP(Tabela2[[#This Row],[SKU]],[10]Volume!$A:$E,5,0))</f>
        <v>0</v>
      </c>
      <c r="H647" s="24" t="s">
        <v>46</v>
      </c>
      <c r="I647" s="24" t="s">
        <v>79</v>
      </c>
      <c r="J647" s="24" t="s">
        <v>79</v>
      </c>
      <c r="K647" s="24" t="s">
        <v>49</v>
      </c>
      <c r="L647" s="24" t="s">
        <v>689</v>
      </c>
      <c r="M647" s="24" t="s">
        <v>66</v>
      </c>
      <c r="N647" s="24" t="s">
        <v>52</v>
      </c>
      <c r="O647" s="48">
        <v>43952</v>
      </c>
      <c r="P647" s="24" t="s">
        <v>53</v>
      </c>
      <c r="Q647" s="24"/>
      <c r="R647" s="26" t="s">
        <v>1</v>
      </c>
      <c r="S647" s="24" t="s">
        <v>44</v>
      </c>
      <c r="T647" s="24" t="s">
        <v>54</v>
      </c>
      <c r="U647" s="24" t="s">
        <v>44</v>
      </c>
      <c r="V647" s="40" t="s">
        <v>44</v>
      </c>
      <c r="W647" s="24" t="s">
        <v>55</v>
      </c>
      <c r="X647" s="24">
        <v>2710193200</v>
      </c>
      <c r="Y647" s="14" t="s">
        <v>44</v>
      </c>
      <c r="Z647" s="24" t="str">
        <f t="shared" si="139"/>
        <v>001I3899</v>
      </c>
      <c r="AA647" s="24" t="str">
        <f t="shared" si="140"/>
        <v>001176</v>
      </c>
      <c r="AB647" s="24" t="str">
        <f t="shared" si="141"/>
        <v>A03Q</v>
      </c>
      <c r="AC647" s="24" t="s">
        <v>1881</v>
      </c>
      <c r="AD647" s="24" t="s">
        <v>689</v>
      </c>
      <c r="AE647" s="24" t="s">
        <v>6791</v>
      </c>
      <c r="AF647" s="24" t="s">
        <v>175</v>
      </c>
      <c r="AG647" s="24" t="s">
        <v>78</v>
      </c>
      <c r="AH647" s="24" t="str">
        <f t="shared" si="137"/>
        <v>RIMULA RT4 L 15W-40 (CK-4) GRANEL</v>
      </c>
      <c r="AI647" s="24" t="s">
        <v>3016</v>
      </c>
      <c r="AJ647" s="24" t="s">
        <v>6630</v>
      </c>
      <c r="AK647" s="24" t="s">
        <v>3016</v>
      </c>
    </row>
    <row r="648" spans="2:37" s="14" customFormat="1" ht="13" hidden="1" x14ac:dyDescent="0.35">
      <c r="B648" s="24">
        <v>45933801</v>
      </c>
      <c r="C648" s="24" t="str">
        <f t="shared" si="138"/>
        <v>801</v>
      </c>
      <c r="D648" s="24" t="s">
        <v>1882</v>
      </c>
      <c r="E648" s="106">
        <v>45933801</v>
      </c>
      <c r="F648" s="24" t="s">
        <v>1883</v>
      </c>
      <c r="G648" s="122">
        <f>IF(VLOOKUP(Tabela2[[#This Row],[SKU]],[10]Volume!$A:$E,5,0)&lt;0,0,VLOOKUP(Tabela2[[#This Row],[SKU]],[10]Volume!$A:$E,5,0))</f>
        <v>3832.7604375000001</v>
      </c>
      <c r="H648" s="24" t="s">
        <v>46</v>
      </c>
      <c r="I648" s="24" t="s">
        <v>79</v>
      </c>
      <c r="J648" s="24" t="s">
        <v>79</v>
      </c>
      <c r="K648" s="24" t="s">
        <v>709</v>
      </c>
      <c r="L648" s="24" t="s">
        <v>65</v>
      </c>
      <c r="M648" s="24" t="s">
        <v>66</v>
      </c>
      <c r="N648" s="24" t="s">
        <v>67</v>
      </c>
      <c r="O648" s="48">
        <v>42545</v>
      </c>
      <c r="P648" s="24" t="s">
        <v>53</v>
      </c>
      <c r="Q648" s="24"/>
      <c r="R648" s="26" t="s">
        <v>1</v>
      </c>
      <c r="S648" s="24" t="s">
        <v>44</v>
      </c>
      <c r="T648" s="24" t="s">
        <v>54</v>
      </c>
      <c r="U648" s="24" t="s">
        <v>44</v>
      </c>
      <c r="V648" s="40" t="s">
        <v>44</v>
      </c>
      <c r="W648" s="24" t="s">
        <v>55</v>
      </c>
      <c r="X648" s="24">
        <v>2710193200</v>
      </c>
      <c r="Y648" s="14" t="s">
        <v>44</v>
      </c>
      <c r="Z648" s="24" t="str">
        <f t="shared" si="139"/>
        <v>001E5759</v>
      </c>
      <c r="AA648" s="24" t="str">
        <f t="shared" si="140"/>
        <v>001176</v>
      </c>
      <c r="AB648" s="24" t="str">
        <f t="shared" si="141"/>
        <v>A03Q</v>
      </c>
      <c r="AC648" s="24" t="s">
        <v>1884</v>
      </c>
      <c r="AD648" s="24" t="s">
        <v>6352</v>
      </c>
      <c r="AE648" s="24" t="s">
        <v>6945</v>
      </c>
      <c r="AF648" s="24" t="s">
        <v>275</v>
      </c>
      <c r="AG648" s="24" t="s">
        <v>110</v>
      </c>
      <c r="AH648" s="24" t="str">
        <f t="shared" si="137"/>
        <v>SHELL PC 1448 0W30 GRANEL</v>
      </c>
      <c r="AI648" s="24" t="s">
        <v>3016</v>
      </c>
      <c r="AJ648" s="24" t="s">
        <v>6631</v>
      </c>
      <c r="AK648" s="24" t="s">
        <v>6799</v>
      </c>
    </row>
    <row r="649" spans="2:37" s="14" customFormat="1" ht="13" hidden="1" x14ac:dyDescent="0.35">
      <c r="B649" s="24">
        <v>49944801</v>
      </c>
      <c r="C649" s="24" t="str">
        <f t="shared" si="138"/>
        <v>801</v>
      </c>
      <c r="D649" s="24" t="s">
        <v>1885</v>
      </c>
      <c r="E649" s="106" t="s">
        <v>44</v>
      </c>
      <c r="F649" s="24" t="s">
        <v>45</v>
      </c>
      <c r="G649" s="122">
        <f>IF(VLOOKUP(Tabela2[[#This Row],[SKU]],[10]Volume!$A:$E,5,0)&lt;0,0,VLOOKUP(Tabela2[[#This Row],[SKU]],[10]Volume!$A:$E,5,0))</f>
        <v>5.3996624999999998</v>
      </c>
      <c r="H649" s="24" t="s">
        <v>46</v>
      </c>
      <c r="I649" s="24" t="s">
        <v>79</v>
      </c>
      <c r="J649" s="24" t="s">
        <v>79</v>
      </c>
      <c r="K649" s="24" t="s">
        <v>49</v>
      </c>
      <c r="L649" s="24" t="s">
        <v>365</v>
      </c>
      <c r="M649" s="24" t="s">
        <v>51</v>
      </c>
      <c r="N649" s="48" t="s">
        <v>52</v>
      </c>
      <c r="O649" s="48">
        <v>45261</v>
      </c>
      <c r="P649" s="25" t="s">
        <v>53</v>
      </c>
      <c r="Q649" s="25"/>
      <c r="R649" s="26" t="s">
        <v>1</v>
      </c>
      <c r="S649" s="24" t="s">
        <v>132</v>
      </c>
      <c r="T649" s="24" t="s">
        <v>44</v>
      </c>
      <c r="U649" s="24" t="s">
        <v>44</v>
      </c>
      <c r="V649" s="24" t="s">
        <v>44</v>
      </c>
      <c r="W649" s="24" t="s">
        <v>55</v>
      </c>
      <c r="X649" s="24">
        <v>2710193200</v>
      </c>
      <c r="Y649" s="14" t="s">
        <v>56</v>
      </c>
      <c r="Z649" s="24" t="str">
        <f t="shared" si="139"/>
        <v>001F9777</v>
      </c>
      <c r="AA649" s="24" t="str">
        <f t="shared" si="140"/>
        <v>001176</v>
      </c>
      <c r="AB649" s="24" t="str">
        <f t="shared" si="141"/>
        <v>A03Q</v>
      </c>
      <c r="AC649" s="24" t="s">
        <v>1886</v>
      </c>
      <c r="AD649" s="24" t="s">
        <v>365</v>
      </c>
      <c r="AE649" s="24" t="s">
        <v>7657</v>
      </c>
      <c r="AF649" s="24" t="s">
        <v>275</v>
      </c>
      <c r="AG649" s="24" t="s">
        <v>1726</v>
      </c>
      <c r="AH649" s="24" t="str">
        <f t="shared" si="137"/>
        <v>IMPORTADO</v>
      </c>
      <c r="AI649" s="24" t="s">
        <v>3016</v>
      </c>
      <c r="AJ649" s="24" t="s">
        <v>6727</v>
      </c>
      <c r="AK649" s="24" t="s">
        <v>6808</v>
      </c>
    </row>
    <row r="650" spans="2:37" s="14" customFormat="1" ht="13" hidden="1" x14ac:dyDescent="0.35">
      <c r="B650" s="24">
        <v>43347860</v>
      </c>
      <c r="C650" s="24" t="str">
        <f t="shared" si="138"/>
        <v>860</v>
      </c>
      <c r="D650" s="24" t="s">
        <v>1887</v>
      </c>
      <c r="E650" s="106" t="s">
        <v>44</v>
      </c>
      <c r="F650" s="24" t="s">
        <v>45</v>
      </c>
      <c r="G650" s="122">
        <f>IF(VLOOKUP(Tabela2[[#This Row],[SKU]],[10]Volume!$A:$E,5,0)&lt;0,0,VLOOKUP(Tabela2[[#This Row],[SKU]],[10]Volume!$A:$E,5,0))</f>
        <v>10355.269249999998</v>
      </c>
      <c r="H650" s="24" t="s">
        <v>46</v>
      </c>
      <c r="I650" s="24" t="s">
        <v>163</v>
      </c>
      <c r="J650" s="24" t="s">
        <v>164</v>
      </c>
      <c r="K650" s="24" t="s">
        <v>145</v>
      </c>
      <c r="L650" s="24" t="s">
        <v>65</v>
      </c>
      <c r="M650" s="24" t="s">
        <v>51</v>
      </c>
      <c r="N650" s="24" t="s">
        <v>52</v>
      </c>
      <c r="O650" s="48">
        <v>44531</v>
      </c>
      <c r="P650" s="24" t="s">
        <v>92</v>
      </c>
      <c r="Q650" s="24"/>
      <c r="R650" s="26" t="s">
        <v>1</v>
      </c>
      <c r="S650" s="24" t="s">
        <v>1888</v>
      </c>
      <c r="T650" s="24" t="s">
        <v>54</v>
      </c>
      <c r="U650" s="24" t="s">
        <v>44</v>
      </c>
      <c r="V650" s="40" t="s">
        <v>44</v>
      </c>
      <c r="W650" s="24" t="s">
        <v>55</v>
      </c>
      <c r="X650" s="24">
        <v>3403190000</v>
      </c>
      <c r="Y650" s="14" t="s">
        <v>56</v>
      </c>
      <c r="Z650" s="24" t="str">
        <f t="shared" si="139"/>
        <v>001D8288</v>
      </c>
      <c r="AA650" s="24" t="str">
        <f t="shared" si="140"/>
        <v>002VNG</v>
      </c>
      <c r="AB650" s="24" t="str">
        <f t="shared" si="141"/>
        <v>A1P5</v>
      </c>
      <c r="AC650" s="24" t="s">
        <v>1889</v>
      </c>
      <c r="AD650" s="24" t="s">
        <v>1890</v>
      </c>
      <c r="AE650" s="24" t="s">
        <v>1891</v>
      </c>
      <c r="AF650" s="24" t="s">
        <v>369</v>
      </c>
      <c r="AG650" s="24" t="s">
        <v>370</v>
      </c>
      <c r="AH650" s="24" t="str">
        <f t="shared" si="137"/>
        <v>IMPORTADO</v>
      </c>
      <c r="AI650" s="24" t="s">
        <v>3016</v>
      </c>
      <c r="AJ650" s="24" t="s">
        <v>6632</v>
      </c>
      <c r="AK650" s="24" t="s">
        <v>3016</v>
      </c>
    </row>
    <row r="651" spans="2:37" s="14" customFormat="1" ht="13" hidden="1" x14ac:dyDescent="0.35">
      <c r="B651" s="24">
        <v>52354807</v>
      </c>
      <c r="C651" s="24" t="str">
        <f t="shared" si="138"/>
        <v>807</v>
      </c>
      <c r="D651" s="24" t="s">
        <v>1892</v>
      </c>
      <c r="E651" s="106" t="s">
        <v>44</v>
      </c>
      <c r="F651" s="24" t="s">
        <v>45</v>
      </c>
      <c r="G651" s="122">
        <f>IF(VLOOKUP(Tabela2[[#This Row],[SKU]],[10]Volume!$A:$E,5,0)&lt;0,0,VLOOKUP(Tabela2[[#This Row],[SKU]],[10]Volume!$A:$E,5,0))</f>
        <v>7922.5141304347826</v>
      </c>
      <c r="H651" s="24" t="s">
        <v>216</v>
      </c>
      <c r="I651" s="24" t="s">
        <v>217</v>
      </c>
      <c r="J651" s="24" t="s">
        <v>48</v>
      </c>
      <c r="K651" s="24" t="s">
        <v>145</v>
      </c>
      <c r="L651" s="24" t="s">
        <v>65</v>
      </c>
      <c r="M651" s="24" t="s">
        <v>51</v>
      </c>
      <c r="N651" s="24" t="s">
        <v>67</v>
      </c>
      <c r="O651" s="48">
        <v>44326</v>
      </c>
      <c r="P651" s="24" t="s">
        <v>53</v>
      </c>
      <c r="Q651" s="24"/>
      <c r="R651" s="26" t="s">
        <v>1</v>
      </c>
      <c r="S651" s="24" t="s">
        <v>132</v>
      </c>
      <c r="T651" s="24" t="s">
        <v>132</v>
      </c>
      <c r="U651" s="24" t="s">
        <v>44</v>
      </c>
      <c r="V651" s="40" t="s">
        <v>44</v>
      </c>
      <c r="W651" s="24" t="s">
        <v>55</v>
      </c>
      <c r="X651" s="24">
        <v>2710199900</v>
      </c>
      <c r="Y651" s="14" t="s">
        <v>56</v>
      </c>
      <c r="Z651" s="24" t="str">
        <f t="shared" si="139"/>
        <v>001A9464</v>
      </c>
      <c r="AA651" s="24" t="str">
        <f t="shared" si="140"/>
        <v>002VTA</v>
      </c>
      <c r="AB651" s="24" t="str">
        <f t="shared" si="141"/>
        <v>A0H5</v>
      </c>
      <c r="AC651" s="24" t="s">
        <v>1893</v>
      </c>
      <c r="AD651" s="24" t="s">
        <v>1894</v>
      </c>
      <c r="AE651" s="24" t="s">
        <v>6633</v>
      </c>
      <c r="AF651" s="24" t="s">
        <v>216</v>
      </c>
      <c r="AG651" s="24" t="s">
        <v>436</v>
      </c>
      <c r="AH651" s="24" t="str">
        <f t="shared" si="137"/>
        <v>IMPORTADO</v>
      </c>
      <c r="AI651" s="24" t="s">
        <v>3016</v>
      </c>
      <c r="AJ651" s="24" t="s">
        <v>6633</v>
      </c>
      <c r="AK651" s="24" t="s">
        <v>3016</v>
      </c>
    </row>
    <row r="652" spans="2:37" s="14" customFormat="1" ht="13" hidden="1" x14ac:dyDescent="0.35">
      <c r="B652" s="24">
        <v>45274905</v>
      </c>
      <c r="C652" s="24" t="str">
        <f t="shared" si="138"/>
        <v>905</v>
      </c>
      <c r="D652" s="24" t="s">
        <v>1895</v>
      </c>
      <c r="E652" s="106">
        <v>45274801</v>
      </c>
      <c r="F652" s="24" t="s">
        <v>1896</v>
      </c>
      <c r="G652" s="122">
        <f>IF(VLOOKUP(Tabela2[[#This Row],[SKU]],[10]Volume!$A:$E,5,0)&lt;0,0,VLOOKUP(Tabela2[[#This Row],[SKU]],[10]Volume!$A:$E,5,0))</f>
        <v>0</v>
      </c>
      <c r="H652" s="24" t="s">
        <v>46</v>
      </c>
      <c r="I652" s="24" t="s">
        <v>62</v>
      </c>
      <c r="J652" s="24" t="s">
        <v>63</v>
      </c>
      <c r="K652" s="24" t="s">
        <v>145</v>
      </c>
      <c r="L652" s="24" t="s">
        <v>65</v>
      </c>
      <c r="M652" s="24" t="s">
        <v>66</v>
      </c>
      <c r="N652" s="24" t="s">
        <v>67</v>
      </c>
      <c r="O652" s="48">
        <v>40840</v>
      </c>
      <c r="P652" s="24" t="s">
        <v>53</v>
      </c>
      <c r="Q652" s="24"/>
      <c r="R652" s="26" t="s">
        <v>1</v>
      </c>
      <c r="S652" s="24" t="s">
        <v>1897</v>
      </c>
      <c r="T652" s="24" t="s">
        <v>1898</v>
      </c>
      <c r="U652" s="24" t="s">
        <v>44</v>
      </c>
      <c r="V652" s="40" t="s">
        <v>44</v>
      </c>
      <c r="W652" s="24" t="s">
        <v>55</v>
      </c>
      <c r="X652" s="24">
        <v>2710199200</v>
      </c>
      <c r="Y652" s="14" t="s">
        <v>70</v>
      </c>
      <c r="Z652" s="24" t="str">
        <f t="shared" si="139"/>
        <v>001D8294</v>
      </c>
      <c r="AA652" s="24" t="str">
        <f t="shared" si="140"/>
        <v>002W1Z</v>
      </c>
      <c r="AB652" s="24" t="str">
        <f t="shared" si="141"/>
        <v>A1SN</v>
      </c>
      <c r="AC652" s="24" t="s">
        <v>1899</v>
      </c>
      <c r="AD652" s="24" t="s">
        <v>1890</v>
      </c>
      <c r="AE652" s="24" t="s">
        <v>1900</v>
      </c>
      <c r="AF652" s="24" t="s">
        <v>369</v>
      </c>
      <c r="AG652" s="24" t="s">
        <v>78</v>
      </c>
      <c r="AH652" s="24" t="str">
        <f t="shared" si="137"/>
        <v>SPIRAX S1 ATF TASA GRANEL</v>
      </c>
      <c r="AI652" s="24" t="s">
        <v>3016</v>
      </c>
      <c r="AJ652" s="24" t="s">
        <v>6634</v>
      </c>
      <c r="AK652" s="24" t="s">
        <v>3016</v>
      </c>
    </row>
    <row r="653" spans="2:37" s="14" customFormat="1" ht="13" hidden="1" x14ac:dyDescent="0.35">
      <c r="B653" s="24">
        <v>45274855</v>
      </c>
      <c r="C653" s="24" t="str">
        <f t="shared" si="138"/>
        <v>855</v>
      </c>
      <c r="D653" s="24" t="s">
        <v>1901</v>
      </c>
      <c r="E653" s="106">
        <v>45274801</v>
      </c>
      <c r="F653" s="24" t="s">
        <v>1896</v>
      </c>
      <c r="G653" s="122">
        <f>IF(VLOOKUP(Tabela2[[#This Row],[SKU]],[10]Volume!$A:$E,5,0)&lt;0,0,VLOOKUP(Tabela2[[#This Row],[SKU]],[10]Volume!$A:$E,5,0))</f>
        <v>0</v>
      </c>
      <c r="H653" s="24" t="s">
        <v>46</v>
      </c>
      <c r="I653" s="24" t="s">
        <v>163</v>
      </c>
      <c r="J653" s="24" t="s">
        <v>164</v>
      </c>
      <c r="K653" s="24" t="s">
        <v>145</v>
      </c>
      <c r="L653" s="24" t="s">
        <v>65</v>
      </c>
      <c r="M653" s="24" t="s">
        <v>66</v>
      </c>
      <c r="N653" s="24" t="s">
        <v>67</v>
      </c>
      <c r="O653" s="48">
        <v>40858</v>
      </c>
      <c r="P653" s="24" t="s">
        <v>53</v>
      </c>
      <c r="Q653" s="24"/>
      <c r="R653" s="26" t="s">
        <v>1</v>
      </c>
      <c r="S653" s="24"/>
      <c r="T653" s="24" t="s">
        <v>1902</v>
      </c>
      <c r="U653" s="24" t="s">
        <v>44</v>
      </c>
      <c r="V653" s="40" t="s">
        <v>44</v>
      </c>
      <c r="W653" s="24" t="s">
        <v>55</v>
      </c>
      <c r="X653" s="24">
        <v>2710199200</v>
      </c>
      <c r="Y653" s="14" t="s">
        <v>70</v>
      </c>
      <c r="Z653" s="24" t="str">
        <f t="shared" si="139"/>
        <v>001D8294</v>
      </c>
      <c r="AA653" s="24" t="str">
        <f t="shared" si="140"/>
        <v>002VPN</v>
      </c>
      <c r="AB653" s="24" t="str">
        <f t="shared" si="141"/>
        <v>A309</v>
      </c>
      <c r="AC653" s="24" t="s">
        <v>1903</v>
      </c>
      <c r="AD653" s="24" t="s">
        <v>1890</v>
      </c>
      <c r="AE653" s="24" t="s">
        <v>1900</v>
      </c>
      <c r="AF653" s="24" t="s">
        <v>369</v>
      </c>
      <c r="AG653" s="24" t="s">
        <v>78</v>
      </c>
      <c r="AH653" s="24" t="str">
        <f t="shared" si="137"/>
        <v>SPIRAX S1 ATF TASA GRANEL</v>
      </c>
      <c r="AI653" s="24" t="s">
        <v>3016</v>
      </c>
      <c r="AJ653" s="24" t="s">
        <v>6634</v>
      </c>
      <c r="AK653" s="24" t="s">
        <v>3016</v>
      </c>
    </row>
    <row r="654" spans="2:37" s="14" customFormat="1" ht="13" hidden="1" x14ac:dyDescent="0.35">
      <c r="B654" s="24">
        <v>45274809</v>
      </c>
      <c r="C654" s="24" t="str">
        <f t="shared" si="138"/>
        <v>809</v>
      </c>
      <c r="D654" s="24" t="s">
        <v>1904</v>
      </c>
      <c r="E654" s="106">
        <v>45274801</v>
      </c>
      <c r="F654" s="24" t="s">
        <v>1896</v>
      </c>
      <c r="G654" s="122">
        <f>IF(VLOOKUP(Tabela2[[#This Row],[SKU]],[10]Volume!$A:$E,5,0)&lt;0,0,VLOOKUP(Tabela2[[#This Row],[SKU]],[10]Volume!$A:$E,5,0))</f>
        <v>24867.754545454543</v>
      </c>
      <c r="H654" s="24" t="s">
        <v>46</v>
      </c>
      <c r="I654" s="24" t="s">
        <v>47</v>
      </c>
      <c r="J654" s="24" t="s">
        <v>48</v>
      </c>
      <c r="K654" s="24" t="s">
        <v>145</v>
      </c>
      <c r="L654" s="24" t="s">
        <v>65</v>
      </c>
      <c r="M654" s="24" t="s">
        <v>66</v>
      </c>
      <c r="N654" s="24" t="s">
        <v>67</v>
      </c>
      <c r="O654" s="48">
        <v>40840</v>
      </c>
      <c r="P654" s="24" t="s">
        <v>53</v>
      </c>
      <c r="Q654" s="24"/>
      <c r="R654" s="26" t="s">
        <v>1</v>
      </c>
      <c r="S654" s="24"/>
      <c r="T654" s="24" t="s">
        <v>1905</v>
      </c>
      <c r="U654" s="24" t="s">
        <v>44</v>
      </c>
      <c r="V654" s="40" t="s">
        <v>44</v>
      </c>
      <c r="W654" s="24" t="s">
        <v>55</v>
      </c>
      <c r="X654" s="24">
        <v>2710199200</v>
      </c>
      <c r="Y654" s="14" t="s">
        <v>83</v>
      </c>
      <c r="Z654" s="24" t="str">
        <f t="shared" si="139"/>
        <v>001D8294</v>
      </c>
      <c r="AA654" s="24" t="str">
        <f t="shared" si="140"/>
        <v>002VSH</v>
      </c>
      <c r="AB654" s="24" t="str">
        <f t="shared" si="141"/>
        <v>A309</v>
      </c>
      <c r="AC654" s="24" t="s">
        <v>1906</v>
      </c>
      <c r="AD654" s="24" t="s">
        <v>1890</v>
      </c>
      <c r="AE654" s="24" t="s">
        <v>1900</v>
      </c>
      <c r="AF654" s="24" t="s">
        <v>369</v>
      </c>
      <c r="AG654" s="24" t="s">
        <v>78</v>
      </c>
      <c r="AH654" s="24" t="str">
        <f t="shared" si="137"/>
        <v>SPIRAX S1 ATF TASA GRANEL</v>
      </c>
      <c r="AI654" s="24" t="s">
        <v>3016</v>
      </c>
      <c r="AJ654" s="24" t="s">
        <v>6634</v>
      </c>
      <c r="AK654" s="24" t="s">
        <v>3016</v>
      </c>
    </row>
    <row r="655" spans="2:37" s="14" customFormat="1" ht="13" hidden="1" x14ac:dyDescent="0.35">
      <c r="B655" s="24">
        <v>45275905</v>
      </c>
      <c r="C655" s="24" t="str">
        <f t="shared" si="138"/>
        <v>905</v>
      </c>
      <c r="D655" s="24" t="s">
        <v>1907</v>
      </c>
      <c r="E655" s="106">
        <v>45275801</v>
      </c>
      <c r="F655" s="24" t="s">
        <v>1908</v>
      </c>
      <c r="G655" s="122">
        <f>IF(VLOOKUP(Tabela2[[#This Row],[SKU]],[10]Volume!$A:$E,5,0)&lt;0,0,VLOOKUP(Tabela2[[#This Row],[SKU]],[10]Volume!$A:$E,5,0))</f>
        <v>0</v>
      </c>
      <c r="H655" s="24" t="s">
        <v>46</v>
      </c>
      <c r="I655" s="24" t="s">
        <v>62</v>
      </c>
      <c r="J655" s="24" t="s">
        <v>63</v>
      </c>
      <c r="K655" s="24" t="s">
        <v>145</v>
      </c>
      <c r="L655" s="24" t="s">
        <v>65</v>
      </c>
      <c r="M655" s="24" t="s">
        <v>66</v>
      </c>
      <c r="N655" s="24" t="s">
        <v>67</v>
      </c>
      <c r="O655" s="48">
        <v>40830</v>
      </c>
      <c r="P655" s="24" t="s">
        <v>53</v>
      </c>
      <c r="Q655" s="24"/>
      <c r="R655" s="26" t="s">
        <v>1</v>
      </c>
      <c r="S655" s="24" t="s">
        <v>1909</v>
      </c>
      <c r="T655" s="24" t="s">
        <v>1909</v>
      </c>
      <c r="U655" s="24" t="s">
        <v>44</v>
      </c>
      <c r="V655" s="40" t="s">
        <v>44</v>
      </c>
      <c r="W655" s="24" t="s">
        <v>55</v>
      </c>
      <c r="X655" s="24">
        <v>2710193200</v>
      </c>
      <c r="Y655" s="14" t="s">
        <v>70</v>
      </c>
      <c r="Z655" s="24" t="str">
        <f t="shared" si="139"/>
        <v>001D8274</v>
      </c>
      <c r="AA655" s="24" t="str">
        <f t="shared" si="140"/>
        <v>002W1Y</v>
      </c>
      <c r="AB655" s="24" t="str">
        <f t="shared" si="141"/>
        <v>A1SN</v>
      </c>
      <c r="AC655" s="24" t="s">
        <v>1910</v>
      </c>
      <c r="AD655" s="24" t="s">
        <v>1890</v>
      </c>
      <c r="AE655" s="24" t="s">
        <v>1911</v>
      </c>
      <c r="AF655" s="24" t="s">
        <v>369</v>
      </c>
      <c r="AG655" s="24" t="s">
        <v>78</v>
      </c>
      <c r="AH655" s="24" t="str">
        <f t="shared" si="137"/>
        <v>SPIRAX S2 A 140 GRANEL</v>
      </c>
      <c r="AI655" s="24" t="s">
        <v>3016</v>
      </c>
      <c r="AJ655" s="24" t="s">
        <v>6635</v>
      </c>
      <c r="AK655" s="24" t="s">
        <v>3016</v>
      </c>
    </row>
    <row r="656" spans="2:37" s="14" customFormat="1" ht="12.75" hidden="1" customHeight="1" x14ac:dyDescent="0.35">
      <c r="B656" s="24">
        <v>45275855</v>
      </c>
      <c r="C656" s="24" t="str">
        <f t="shared" si="138"/>
        <v>855</v>
      </c>
      <c r="D656" s="24" t="s">
        <v>1912</v>
      </c>
      <c r="E656" s="106">
        <v>45275801</v>
      </c>
      <c r="F656" s="24" t="s">
        <v>1908</v>
      </c>
      <c r="G656" s="122">
        <f>IF(VLOOKUP(Tabela2[[#This Row],[SKU]],[10]Volume!$A:$E,5,0)&lt;0,0,VLOOKUP(Tabela2[[#This Row],[SKU]],[10]Volume!$A:$E,5,0))</f>
        <v>0</v>
      </c>
      <c r="H656" s="24" t="s">
        <v>46</v>
      </c>
      <c r="I656" s="24" t="s">
        <v>163</v>
      </c>
      <c r="J656" s="24" t="s">
        <v>164</v>
      </c>
      <c r="K656" s="24" t="s">
        <v>145</v>
      </c>
      <c r="L656" s="24" t="s">
        <v>65</v>
      </c>
      <c r="M656" s="24" t="s">
        <v>66</v>
      </c>
      <c r="N656" s="24" t="s">
        <v>67</v>
      </c>
      <c r="O656" s="48">
        <v>40834</v>
      </c>
      <c r="P656" s="24" t="s">
        <v>53</v>
      </c>
      <c r="Q656" s="24"/>
      <c r="R656" s="26" t="s">
        <v>1</v>
      </c>
      <c r="S656" s="24"/>
      <c r="T656" s="24" t="s">
        <v>1913</v>
      </c>
      <c r="U656" s="24" t="s">
        <v>44</v>
      </c>
      <c r="V656" s="40" t="s">
        <v>44</v>
      </c>
      <c r="W656" s="24" t="s">
        <v>55</v>
      </c>
      <c r="X656" s="24">
        <v>2710193200</v>
      </c>
      <c r="Y656" s="14" t="s">
        <v>70</v>
      </c>
      <c r="Z656" s="24" t="str">
        <f t="shared" si="139"/>
        <v>001D8274</v>
      </c>
      <c r="AA656" s="24" t="str">
        <f t="shared" si="140"/>
        <v>002VPL</v>
      </c>
      <c r="AB656" s="24" t="str">
        <f t="shared" si="141"/>
        <v>A309</v>
      </c>
      <c r="AC656" s="24" t="s">
        <v>1914</v>
      </c>
      <c r="AD656" s="24" t="s">
        <v>1890</v>
      </c>
      <c r="AE656" s="24" t="s">
        <v>1911</v>
      </c>
      <c r="AF656" s="24" t="s">
        <v>369</v>
      </c>
      <c r="AG656" s="24" t="s">
        <v>78</v>
      </c>
      <c r="AH656" s="24" t="str">
        <f t="shared" si="137"/>
        <v>SPIRAX S2 A 140 GRANEL</v>
      </c>
      <c r="AI656" s="24" t="s">
        <v>3016</v>
      </c>
      <c r="AJ656" s="24" t="s">
        <v>6635</v>
      </c>
      <c r="AK656" s="24" t="s">
        <v>3016</v>
      </c>
    </row>
    <row r="657" spans="2:37" s="14" customFormat="1" ht="13" hidden="1" x14ac:dyDescent="0.35">
      <c r="B657" s="24">
        <v>45275809</v>
      </c>
      <c r="C657" s="24" t="str">
        <f t="shared" si="138"/>
        <v>809</v>
      </c>
      <c r="D657" s="24" t="s">
        <v>1915</v>
      </c>
      <c r="E657" s="106">
        <v>45275801</v>
      </c>
      <c r="F657" s="24" t="s">
        <v>1908</v>
      </c>
      <c r="G657" s="122">
        <f>IF(VLOOKUP(Tabela2[[#This Row],[SKU]],[10]Volume!$A:$E,5,0)&lt;0,0,VLOOKUP(Tabela2[[#This Row],[SKU]],[10]Volume!$A:$E,5,0))</f>
        <v>7731.9909090909086</v>
      </c>
      <c r="H657" s="24" t="s">
        <v>46</v>
      </c>
      <c r="I657" s="24" t="s">
        <v>47</v>
      </c>
      <c r="J657" s="24" t="s">
        <v>48</v>
      </c>
      <c r="K657" s="24" t="s">
        <v>145</v>
      </c>
      <c r="L657" s="24" t="s">
        <v>65</v>
      </c>
      <c r="M657" s="24" t="s">
        <v>66</v>
      </c>
      <c r="N657" s="24" t="s">
        <v>67</v>
      </c>
      <c r="O657" s="48">
        <v>40868</v>
      </c>
      <c r="P657" s="24" t="s">
        <v>53</v>
      </c>
      <c r="Q657" s="24"/>
      <c r="R657" s="26" t="s">
        <v>1</v>
      </c>
      <c r="S657" s="24"/>
      <c r="T657" s="24" t="s">
        <v>1916</v>
      </c>
      <c r="U657" s="24" t="s">
        <v>44</v>
      </c>
      <c r="V657" s="40" t="s">
        <v>44</v>
      </c>
      <c r="W657" s="24" t="s">
        <v>55</v>
      </c>
      <c r="X657" s="24">
        <v>2710193200</v>
      </c>
      <c r="Y657" s="14" t="s">
        <v>83</v>
      </c>
      <c r="Z657" s="24" t="str">
        <f t="shared" si="139"/>
        <v>001D8274</v>
      </c>
      <c r="AA657" s="24" t="str">
        <f t="shared" si="140"/>
        <v>002VSH</v>
      </c>
      <c r="AB657" s="24" t="str">
        <f t="shared" si="141"/>
        <v>A309</v>
      </c>
      <c r="AC657" s="24" t="s">
        <v>1917</v>
      </c>
      <c r="AD657" s="24" t="s">
        <v>1890</v>
      </c>
      <c r="AE657" s="24" t="s">
        <v>1911</v>
      </c>
      <c r="AF657" s="24" t="s">
        <v>369</v>
      </c>
      <c r="AG657" s="24" t="s">
        <v>78</v>
      </c>
      <c r="AH657" s="24" t="str">
        <f t="shared" si="137"/>
        <v>SPIRAX S2 A 140 GRANEL</v>
      </c>
      <c r="AI657" s="24" t="s">
        <v>3016</v>
      </c>
      <c r="AJ657" s="24" t="s">
        <v>6635</v>
      </c>
      <c r="AK657" s="24" t="s">
        <v>3016</v>
      </c>
    </row>
    <row r="658" spans="2:37" s="14" customFormat="1" ht="13" hidden="1" x14ac:dyDescent="0.35">
      <c r="B658" s="24">
        <v>45387905</v>
      </c>
      <c r="C658" s="24" t="str">
        <f t="shared" si="138"/>
        <v>905</v>
      </c>
      <c r="D658" s="24" t="s">
        <v>1918</v>
      </c>
      <c r="E658" s="106">
        <v>45387801</v>
      </c>
      <c r="F658" s="24" t="s">
        <v>1919</v>
      </c>
      <c r="G658" s="122">
        <f>IF(VLOOKUP(Tabela2[[#This Row],[SKU]],[10]Volume!$A:$E,5,0)&lt;0,0,VLOOKUP(Tabela2[[#This Row],[SKU]],[10]Volume!$A:$E,5,0))</f>
        <v>0</v>
      </c>
      <c r="H658" s="24" t="s">
        <v>46</v>
      </c>
      <c r="I658" s="24" t="s">
        <v>62</v>
      </c>
      <c r="J658" s="24" t="s">
        <v>63</v>
      </c>
      <c r="K658" s="24" t="s">
        <v>119</v>
      </c>
      <c r="L658" s="24" t="s">
        <v>65</v>
      </c>
      <c r="M658" s="24" t="s">
        <v>66</v>
      </c>
      <c r="N658" s="24" t="s">
        <v>67</v>
      </c>
      <c r="O658" s="48">
        <v>42826</v>
      </c>
      <c r="P658" s="24" t="s">
        <v>53</v>
      </c>
      <c r="Q658" s="24"/>
      <c r="R658" s="28" t="s">
        <v>6</v>
      </c>
      <c r="S658" s="24" t="s">
        <v>1920</v>
      </c>
      <c r="T658" s="24" t="s">
        <v>1921</v>
      </c>
      <c r="U658" s="24">
        <v>45386905</v>
      </c>
      <c r="V658" s="40" t="s">
        <v>6356</v>
      </c>
      <c r="W658" s="24" t="s">
        <v>329</v>
      </c>
      <c r="X658" s="24">
        <v>2710193200</v>
      </c>
      <c r="Y658" s="14" t="s">
        <v>70</v>
      </c>
      <c r="Z658" s="24" t="str">
        <f t="shared" si="139"/>
        <v>001D8276</v>
      </c>
      <c r="AA658" s="24" t="str">
        <f t="shared" si="140"/>
        <v>002W1Y</v>
      </c>
      <c r="AB658" s="24" t="str">
        <f t="shared" si="141"/>
        <v>A1PU</v>
      </c>
      <c r="AC658" s="24" t="s">
        <v>1922</v>
      </c>
      <c r="AD658" s="24" t="s">
        <v>1890</v>
      </c>
      <c r="AE658" s="24" t="s">
        <v>1911</v>
      </c>
      <c r="AF658" s="24" t="s">
        <v>369</v>
      </c>
      <c r="AG658" s="24" t="s">
        <v>78</v>
      </c>
      <c r="AH658" s="24" t="str">
        <f t="shared" si="137"/>
        <v>SPIRAX S2 A 80W90 GRANEL EXPO</v>
      </c>
      <c r="AI658" s="24" t="s">
        <v>3016</v>
      </c>
      <c r="AJ658" s="24" t="s">
        <v>6636</v>
      </c>
      <c r="AK658" s="24" t="s">
        <v>6802</v>
      </c>
    </row>
    <row r="659" spans="2:37" s="14" customFormat="1" ht="13" hidden="1" x14ac:dyDescent="0.35">
      <c r="B659" s="24">
        <v>45386809</v>
      </c>
      <c r="C659" s="24" t="str">
        <f t="shared" si="138"/>
        <v>809</v>
      </c>
      <c r="D659" s="24" t="s">
        <v>6358</v>
      </c>
      <c r="E659" s="106">
        <v>45386801</v>
      </c>
      <c r="F659" s="24" t="s">
        <v>6792</v>
      </c>
      <c r="G659" s="122">
        <f>IF(VLOOKUP(Tabela2[[#This Row],[SKU]],[10]Volume!$A:$E,5,0)&lt;0,0,VLOOKUP(Tabela2[[#This Row],[SKU]],[10]Volume!$A:$E,5,0))</f>
        <v>2507.6727272727271</v>
      </c>
      <c r="H659" s="24" t="s">
        <v>46</v>
      </c>
      <c r="I659" s="24" t="s">
        <v>47</v>
      </c>
      <c r="J659" s="24" t="s">
        <v>48</v>
      </c>
      <c r="K659" s="24" t="s">
        <v>145</v>
      </c>
      <c r="L659" s="24" t="s">
        <v>65</v>
      </c>
      <c r="M659" s="24" t="s">
        <v>66</v>
      </c>
      <c r="N659" s="24" t="s">
        <v>67</v>
      </c>
      <c r="O659" s="48">
        <v>45689</v>
      </c>
      <c r="P659" s="24" t="s">
        <v>53</v>
      </c>
      <c r="Q659" s="24"/>
      <c r="R659" s="26" t="s">
        <v>1</v>
      </c>
      <c r="S659" s="24"/>
      <c r="T659" s="24"/>
      <c r="U659" s="24" t="s">
        <v>44</v>
      </c>
      <c r="V659" s="40" t="s">
        <v>44</v>
      </c>
      <c r="W659" s="24" t="s">
        <v>55</v>
      </c>
      <c r="X659" s="24">
        <v>2710193200</v>
      </c>
      <c r="Y659" s="14" t="s">
        <v>83</v>
      </c>
      <c r="Z659" s="24" t="str">
        <f t="shared" si="139"/>
        <v>001D8276</v>
      </c>
      <c r="AA659" s="24" t="str">
        <f t="shared" si="140"/>
        <v>002VSH</v>
      </c>
      <c r="AB659" s="24" t="str">
        <f t="shared" si="141"/>
        <v>A309</v>
      </c>
      <c r="AC659" s="24" t="s">
        <v>6361</v>
      </c>
      <c r="AD659" s="24" t="s">
        <v>1890</v>
      </c>
      <c r="AE659" s="24" t="s">
        <v>1911</v>
      </c>
      <c r="AF659" s="24" t="s">
        <v>369</v>
      </c>
      <c r="AG659" s="24" t="s">
        <v>78</v>
      </c>
      <c r="AH659" s="24"/>
      <c r="AI659" s="24" t="s">
        <v>3016</v>
      </c>
      <c r="AJ659" s="24" t="s">
        <v>6636</v>
      </c>
      <c r="AK659" s="24" t="s">
        <v>6802</v>
      </c>
    </row>
    <row r="660" spans="2:37" s="14" customFormat="1" ht="12.75" hidden="1" customHeight="1" x14ac:dyDescent="0.35">
      <c r="B660" s="24">
        <v>45386855</v>
      </c>
      <c r="C660" s="24" t="str">
        <f t="shared" si="138"/>
        <v>855</v>
      </c>
      <c r="D660" s="24" t="s">
        <v>6357</v>
      </c>
      <c r="E660" s="106">
        <v>45386801</v>
      </c>
      <c r="F660" s="24" t="s">
        <v>6792</v>
      </c>
      <c r="G660" s="122">
        <f>IF(VLOOKUP(Tabela2[[#This Row],[SKU]],[10]Volume!$A:$E,5,0)&lt;0,0,VLOOKUP(Tabela2[[#This Row],[SKU]],[10]Volume!$A:$E,5,0))</f>
        <v>9699.4728682170535</v>
      </c>
      <c r="H660" s="24" t="s">
        <v>46</v>
      </c>
      <c r="I660" s="24" t="s">
        <v>163</v>
      </c>
      <c r="J660" s="24" t="s">
        <v>164</v>
      </c>
      <c r="K660" s="24" t="s">
        <v>145</v>
      </c>
      <c r="L660" s="24" t="s">
        <v>65</v>
      </c>
      <c r="M660" s="24" t="s">
        <v>66</v>
      </c>
      <c r="N660" s="24" t="s">
        <v>67</v>
      </c>
      <c r="O660" s="48">
        <v>45689</v>
      </c>
      <c r="P660" s="24" t="s">
        <v>53</v>
      </c>
      <c r="Q660" s="24"/>
      <c r="R660" s="26" t="s">
        <v>1</v>
      </c>
      <c r="S660" s="24"/>
      <c r="T660" s="24"/>
      <c r="U660" s="24" t="s">
        <v>44</v>
      </c>
      <c r="V660" s="40" t="s">
        <v>44</v>
      </c>
      <c r="W660" s="24" t="s">
        <v>55</v>
      </c>
      <c r="X660" s="24">
        <v>2710193200</v>
      </c>
      <c r="Y660" s="14" t="s">
        <v>70</v>
      </c>
      <c r="Z660" s="24" t="str">
        <f t="shared" si="139"/>
        <v>001D8276</v>
      </c>
      <c r="AA660" s="24" t="str">
        <f t="shared" si="140"/>
        <v>002VPL</v>
      </c>
      <c r="AB660" s="24" t="str">
        <f t="shared" si="141"/>
        <v>A309</v>
      </c>
      <c r="AC660" s="24" t="s">
        <v>6360</v>
      </c>
      <c r="AD660" s="24" t="s">
        <v>1890</v>
      </c>
      <c r="AE660" s="24" t="s">
        <v>1911</v>
      </c>
      <c r="AF660" s="24" t="s">
        <v>369</v>
      </c>
      <c r="AG660" s="24" t="s">
        <v>78</v>
      </c>
      <c r="AH660" s="24"/>
      <c r="AI660" s="24" t="s">
        <v>3016</v>
      </c>
      <c r="AJ660" s="24" t="s">
        <v>6636</v>
      </c>
      <c r="AK660" s="24" t="s">
        <v>6802</v>
      </c>
    </row>
    <row r="661" spans="2:37" s="14" customFormat="1" ht="13" hidden="1" x14ac:dyDescent="0.35">
      <c r="B661" s="24">
        <v>45387907</v>
      </c>
      <c r="C661" s="24" t="str">
        <f t="shared" si="138"/>
        <v>907</v>
      </c>
      <c r="D661" s="24" t="s">
        <v>1923</v>
      </c>
      <c r="E661" s="106">
        <v>45387801</v>
      </c>
      <c r="F661" s="24" t="str">
        <f>VLOOKUP(B661,'[11]Base Ativa'!$B$7:$R$795,5,0)</f>
        <v>SPIRAX S2 A 80W90 GRANEL EXPO</v>
      </c>
      <c r="G661" s="122">
        <f>IF(VLOOKUP(Tabela2[[#This Row],[SKU]],[10]Volume!$A:$E,5,0)&lt;0,0,VLOOKUP(Tabela2[[#This Row],[SKU]],[10]Volume!$A:$E,5,0))</f>
        <v>0</v>
      </c>
      <c r="H661" s="24" t="s">
        <v>46</v>
      </c>
      <c r="I661" s="24" t="s">
        <v>999</v>
      </c>
      <c r="J661" s="24" t="s">
        <v>364</v>
      </c>
      <c r="K661" s="24" t="s">
        <v>119</v>
      </c>
      <c r="L661" s="24" t="s">
        <v>65</v>
      </c>
      <c r="M661" s="24" t="s">
        <v>66</v>
      </c>
      <c r="N661" s="24" t="s">
        <v>67</v>
      </c>
      <c r="O661" s="48">
        <v>42905</v>
      </c>
      <c r="P661" s="24" t="s">
        <v>53</v>
      </c>
      <c r="Q661" s="24"/>
      <c r="R661" s="26" t="s">
        <v>1</v>
      </c>
      <c r="S661" s="24" t="s">
        <v>1924</v>
      </c>
      <c r="T661" s="24" t="s">
        <v>1925</v>
      </c>
      <c r="U661" s="24" t="s">
        <v>44</v>
      </c>
      <c r="V661" s="40" t="s">
        <v>44</v>
      </c>
      <c r="W661" s="24" t="s">
        <v>55</v>
      </c>
      <c r="X661" s="24">
        <v>2710193200</v>
      </c>
      <c r="Y661" s="14" t="s">
        <v>70</v>
      </c>
      <c r="Z661" s="24" t="str">
        <f t="shared" si="139"/>
        <v>001D8276</v>
      </c>
      <c r="AA661" s="24" t="str">
        <f t="shared" si="140"/>
        <v>002W2H</v>
      </c>
      <c r="AB661" s="24" t="str">
        <f t="shared" si="141"/>
        <v>A1PU</v>
      </c>
      <c r="AC661" s="24" t="s">
        <v>1926</v>
      </c>
      <c r="AD661" s="24" t="s">
        <v>1890</v>
      </c>
      <c r="AE661" s="24" t="s">
        <v>1911</v>
      </c>
      <c r="AF661" s="24" t="s">
        <v>369</v>
      </c>
      <c r="AG661" s="24" t="s">
        <v>78</v>
      </c>
      <c r="AH661" s="24" t="str">
        <f>F661</f>
        <v>SPIRAX S2 A 80W90 GRANEL EXPO</v>
      </c>
      <c r="AI661" s="24" t="s">
        <v>3016</v>
      </c>
      <c r="AJ661" s="24" t="s">
        <v>6636</v>
      </c>
      <c r="AK661" s="24" t="s">
        <v>6802</v>
      </c>
    </row>
    <row r="662" spans="2:37" s="14" customFormat="1" ht="13" hidden="1" x14ac:dyDescent="0.35">
      <c r="B662" s="24">
        <v>45386905</v>
      </c>
      <c r="C662" s="24" t="str">
        <f t="shared" si="138"/>
        <v>905</v>
      </c>
      <c r="D662" s="24" t="s">
        <v>6356</v>
      </c>
      <c r="E662" s="106">
        <v>45386801</v>
      </c>
      <c r="F662" s="24" t="s">
        <v>6792</v>
      </c>
      <c r="G662" s="122">
        <f>IF(VLOOKUP(Tabela2[[#This Row],[SKU]],[10]Volume!$A:$E,5,0)&lt;0,0,VLOOKUP(Tabela2[[#This Row],[SKU]],[10]Volume!$A:$E,5,0))</f>
        <v>9724.9865470852019</v>
      </c>
      <c r="H662" s="24" t="s">
        <v>46</v>
      </c>
      <c r="I662" s="24" t="s">
        <v>62</v>
      </c>
      <c r="J662" s="24" t="s">
        <v>63</v>
      </c>
      <c r="K662" s="24" t="s">
        <v>145</v>
      </c>
      <c r="L662" s="24" t="s">
        <v>65</v>
      </c>
      <c r="M662" s="24" t="s">
        <v>66</v>
      </c>
      <c r="N662" s="24" t="s">
        <v>67</v>
      </c>
      <c r="O662" s="48">
        <v>45689</v>
      </c>
      <c r="P662" s="24" t="s">
        <v>53</v>
      </c>
      <c r="Q662" s="24"/>
      <c r="R662" s="26" t="s">
        <v>1</v>
      </c>
      <c r="S662" s="24"/>
      <c r="T662" s="24"/>
      <c r="U662" s="24" t="s">
        <v>44</v>
      </c>
      <c r="V662" s="40" t="s">
        <v>44</v>
      </c>
      <c r="W662" s="24" t="s">
        <v>55</v>
      </c>
      <c r="X662" s="24">
        <v>2710193200</v>
      </c>
      <c r="Y662" s="14" t="s">
        <v>70</v>
      </c>
      <c r="Z662" s="24" t="str">
        <f t="shared" si="139"/>
        <v>001D8276</v>
      </c>
      <c r="AA662" s="24" t="str">
        <f t="shared" si="140"/>
        <v>002W1Y</v>
      </c>
      <c r="AB662" s="24" t="str">
        <f t="shared" si="141"/>
        <v>A1SN</v>
      </c>
      <c r="AC662" s="24" t="s">
        <v>6359</v>
      </c>
      <c r="AD662" s="24" t="s">
        <v>1890</v>
      </c>
      <c r="AE662" s="24" t="s">
        <v>1911</v>
      </c>
      <c r="AF662" s="24" t="s">
        <v>369</v>
      </c>
      <c r="AG662" s="24" t="s">
        <v>78</v>
      </c>
      <c r="AH662" s="24"/>
      <c r="AI662" s="24" t="s">
        <v>3016</v>
      </c>
      <c r="AJ662" s="24" t="s">
        <v>6636</v>
      </c>
      <c r="AK662" s="24" t="s">
        <v>6802</v>
      </c>
    </row>
    <row r="663" spans="2:37" s="14" customFormat="1" ht="13" hidden="1" x14ac:dyDescent="0.35">
      <c r="B663" s="106">
        <v>45386801</v>
      </c>
      <c r="C663" s="24" t="str">
        <f t="shared" si="138"/>
        <v>801</v>
      </c>
      <c r="D663" s="24" t="s">
        <v>6792</v>
      </c>
      <c r="E663" s="106">
        <v>45386801</v>
      </c>
      <c r="F663" s="24" t="s">
        <v>6792</v>
      </c>
      <c r="G663" s="122">
        <f>IF(VLOOKUP(Tabela2[[#This Row],[SKU]],[10]Volume!$A:$E,5,0)&lt;0,0,VLOOKUP(Tabela2[[#This Row],[SKU]],[10]Volume!$A:$E,5,0))</f>
        <v>379.97624999999999</v>
      </c>
      <c r="H663" s="24" t="s">
        <v>46</v>
      </c>
      <c r="I663" s="24" t="s">
        <v>79</v>
      </c>
      <c r="J663" s="24" t="s">
        <v>79</v>
      </c>
      <c r="K663" s="24" t="s">
        <v>145</v>
      </c>
      <c r="L663" s="24" t="s">
        <v>65</v>
      </c>
      <c r="M663" s="24" t="s">
        <v>66</v>
      </c>
      <c r="N663" s="24" t="s">
        <v>67</v>
      </c>
      <c r="O663" s="48">
        <v>45689</v>
      </c>
      <c r="P663" s="24" t="s">
        <v>53</v>
      </c>
      <c r="Q663" s="24"/>
      <c r="R663" s="26" t="s">
        <v>1</v>
      </c>
      <c r="S663" s="24"/>
      <c r="T663" s="24"/>
      <c r="U663" s="24" t="s">
        <v>44</v>
      </c>
      <c r="V663" s="40" t="s">
        <v>44</v>
      </c>
      <c r="W663" s="24" t="s">
        <v>55</v>
      </c>
      <c r="X663" s="24">
        <v>2710193200</v>
      </c>
      <c r="Y663" s="14" t="s">
        <v>44</v>
      </c>
      <c r="Z663" s="24" t="str">
        <f t="shared" si="139"/>
        <v>001D8276</v>
      </c>
      <c r="AA663" s="24" t="str">
        <f t="shared" si="140"/>
        <v>001176</v>
      </c>
      <c r="AB663" s="24" t="str">
        <f t="shared" si="141"/>
        <v>A03Q</v>
      </c>
      <c r="AC663" s="24" t="s">
        <v>6824</v>
      </c>
      <c r="AD663" s="24" t="s">
        <v>1890</v>
      </c>
      <c r="AE663" s="24" t="s">
        <v>1911</v>
      </c>
      <c r="AF663" s="24" t="s">
        <v>369</v>
      </c>
      <c r="AG663" s="24" t="s">
        <v>78</v>
      </c>
      <c r="AH663" s="24"/>
      <c r="AI663" s="24" t="s">
        <v>3016</v>
      </c>
      <c r="AJ663" s="24" t="s">
        <v>6636</v>
      </c>
      <c r="AK663" s="24" t="s">
        <v>6802</v>
      </c>
    </row>
    <row r="664" spans="2:37" s="14" customFormat="1" ht="13" hidden="1" x14ac:dyDescent="0.35">
      <c r="B664" s="24">
        <v>45372905</v>
      </c>
      <c r="C664" s="24" t="str">
        <f t="shared" si="138"/>
        <v>905</v>
      </c>
      <c r="D664" s="24" t="s">
        <v>1934</v>
      </c>
      <c r="E664" s="106">
        <v>45276801</v>
      </c>
      <c r="F664" s="24" t="str">
        <f>VLOOKUP(B664,'[11]Base Ativa'!$B$7:$R$795,5,0)</f>
        <v>SPIRAX S2 A 85W-140 GRANEL</v>
      </c>
      <c r="G664" s="122">
        <f>IF(VLOOKUP(Tabela2[[#This Row],[SKU]],[10]Volume!$A:$E,5,0)&lt;0,0,VLOOKUP(Tabela2[[#This Row],[SKU]],[10]Volume!$A:$E,5,0))</f>
        <v>0</v>
      </c>
      <c r="H664" s="24" t="s">
        <v>46</v>
      </c>
      <c r="I664" s="24" t="s">
        <v>62</v>
      </c>
      <c r="J664" s="24" t="s">
        <v>63</v>
      </c>
      <c r="K664" s="24" t="s">
        <v>119</v>
      </c>
      <c r="L664" s="24" t="s">
        <v>65</v>
      </c>
      <c r="M664" s="24" t="s">
        <v>66</v>
      </c>
      <c r="N664" s="24" t="s">
        <v>67</v>
      </c>
      <c r="O664" s="48">
        <v>42826</v>
      </c>
      <c r="P664" s="24" t="s">
        <v>53</v>
      </c>
      <c r="Q664" s="24"/>
      <c r="R664" s="26" t="s">
        <v>1</v>
      </c>
      <c r="S664" s="24" t="s">
        <v>1935</v>
      </c>
      <c r="T664" s="24" t="s">
        <v>1936</v>
      </c>
      <c r="U664" s="24" t="s">
        <v>44</v>
      </c>
      <c r="V664" s="40" t="s">
        <v>44</v>
      </c>
      <c r="W664" s="24" t="s">
        <v>55</v>
      </c>
      <c r="X664" s="24">
        <v>2710193200</v>
      </c>
      <c r="Y664" s="14" t="s">
        <v>70</v>
      </c>
      <c r="Z664" s="24" t="str">
        <f t="shared" ref="Z664:Z675" si="142">LEFT(AC664,8)</f>
        <v>001D8277</v>
      </c>
      <c r="AA664" s="24" t="str">
        <f t="shared" ref="AA664:AA675" si="143">LEFT(RIGHT(AC664,10),6)</f>
        <v>002W1Y</v>
      </c>
      <c r="AB664" s="24" t="str">
        <f t="shared" ref="AB664:AB675" si="144">RIGHT(AC664,4)</f>
        <v>A1PU</v>
      </c>
      <c r="AC664" s="24" t="s">
        <v>1937</v>
      </c>
      <c r="AD664" s="24" t="s">
        <v>1890</v>
      </c>
      <c r="AE664" s="24" t="s">
        <v>1911</v>
      </c>
      <c r="AF664" s="24" t="s">
        <v>369</v>
      </c>
      <c r="AG664" s="24" t="s">
        <v>78</v>
      </c>
      <c r="AH664" s="24" t="str">
        <f t="shared" ref="AH664:AH694" si="145">F664</f>
        <v>SPIRAX S2 A 85W-140 GRANEL</v>
      </c>
      <c r="AI664" s="24" t="s">
        <v>3016</v>
      </c>
      <c r="AJ664" s="24" t="s">
        <v>6637</v>
      </c>
      <c r="AK664" s="24" t="s">
        <v>6801</v>
      </c>
    </row>
    <row r="665" spans="2:37" s="14" customFormat="1" ht="13" hidden="1" x14ac:dyDescent="0.35">
      <c r="B665" s="24">
        <v>45276905</v>
      </c>
      <c r="C665" s="24" t="str">
        <f t="shared" si="138"/>
        <v>905</v>
      </c>
      <c r="D665" s="24" t="s">
        <v>1938</v>
      </c>
      <c r="E665" s="106">
        <v>45276801</v>
      </c>
      <c r="F665" s="24" t="s">
        <v>1939</v>
      </c>
      <c r="G665" s="122">
        <f>IF(VLOOKUP(Tabela2[[#This Row],[SKU]],[10]Volume!$A:$E,5,0)&lt;0,0,VLOOKUP(Tabela2[[#This Row],[SKU]],[10]Volume!$A:$E,5,0))</f>
        <v>216.64573991031389</v>
      </c>
      <c r="H665" s="24" t="s">
        <v>46</v>
      </c>
      <c r="I665" s="24" t="s">
        <v>62</v>
      </c>
      <c r="J665" s="24" t="s">
        <v>63</v>
      </c>
      <c r="K665" s="24" t="s">
        <v>145</v>
      </c>
      <c r="L665" s="24" t="s">
        <v>65</v>
      </c>
      <c r="M665" s="24" t="s">
        <v>66</v>
      </c>
      <c r="N665" s="24" t="s">
        <v>67</v>
      </c>
      <c r="O665" s="48">
        <v>42742</v>
      </c>
      <c r="P665" s="24" t="s">
        <v>53</v>
      </c>
      <c r="Q665" s="24"/>
      <c r="R665" s="26" t="s">
        <v>1</v>
      </c>
      <c r="S665" s="24" t="s">
        <v>1940</v>
      </c>
      <c r="T665" s="24" t="s">
        <v>1941</v>
      </c>
      <c r="U665" s="24" t="s">
        <v>44</v>
      </c>
      <c r="V665" s="40" t="s">
        <v>44</v>
      </c>
      <c r="W665" s="24" t="s">
        <v>55</v>
      </c>
      <c r="X665" s="24">
        <v>2710193200</v>
      </c>
      <c r="Y665" s="14" t="s">
        <v>70</v>
      </c>
      <c r="Z665" s="24" t="str">
        <f t="shared" si="142"/>
        <v>001D8277</v>
      </c>
      <c r="AA665" s="24" t="str">
        <f t="shared" si="143"/>
        <v>002W1Y</v>
      </c>
      <c r="AB665" s="24" t="str">
        <f t="shared" si="144"/>
        <v>A1SN</v>
      </c>
      <c r="AC665" s="24" t="s">
        <v>1942</v>
      </c>
      <c r="AD665" s="24" t="s">
        <v>1890</v>
      </c>
      <c r="AE665" s="24" t="s">
        <v>1911</v>
      </c>
      <c r="AF665" s="24" t="s">
        <v>369</v>
      </c>
      <c r="AG665" s="24" t="s">
        <v>78</v>
      </c>
      <c r="AH665" s="24" t="str">
        <f t="shared" si="145"/>
        <v>SPIRAX S2 A 85W-140 GRANEL</v>
      </c>
      <c r="AI665" s="24" t="s">
        <v>3016</v>
      </c>
      <c r="AJ665" s="24" t="s">
        <v>6637</v>
      </c>
      <c r="AK665" s="24" t="s">
        <v>6801</v>
      </c>
    </row>
    <row r="666" spans="2:37" s="14" customFormat="1" ht="13" hidden="1" x14ac:dyDescent="0.35">
      <c r="B666" s="24">
        <v>45372907</v>
      </c>
      <c r="C666" s="24" t="str">
        <f t="shared" si="138"/>
        <v>907</v>
      </c>
      <c r="D666" s="24" t="s">
        <v>1943</v>
      </c>
      <c r="E666" s="106">
        <v>45276801</v>
      </c>
      <c r="F666" s="24" t="str">
        <f>VLOOKUP(B666,'[11]Base Ativa'!$B$7:$R$795,5,0)</f>
        <v>SPIRAX S2 A 85W-140 GRANEL</v>
      </c>
      <c r="G666" s="122">
        <f>IF(VLOOKUP(Tabela2[[#This Row],[SKU]],[10]Volume!$A:$E,5,0)&lt;0,0,VLOOKUP(Tabela2[[#This Row],[SKU]],[10]Volume!$A:$E,5,0))</f>
        <v>0</v>
      </c>
      <c r="H666" s="24" t="s">
        <v>46</v>
      </c>
      <c r="I666" s="24" t="s">
        <v>999</v>
      </c>
      <c r="J666" s="24" t="s">
        <v>364</v>
      </c>
      <c r="K666" s="24" t="s">
        <v>119</v>
      </c>
      <c r="L666" s="24" t="s">
        <v>65</v>
      </c>
      <c r="M666" s="24" t="s">
        <v>66</v>
      </c>
      <c r="N666" s="24" t="s">
        <v>67</v>
      </c>
      <c r="O666" s="48">
        <v>42856</v>
      </c>
      <c r="P666" s="24" t="s">
        <v>53</v>
      </c>
      <c r="Q666" s="24"/>
      <c r="R666" s="26" t="s">
        <v>1</v>
      </c>
      <c r="S666" s="24" t="s">
        <v>1944</v>
      </c>
      <c r="T666" s="24" t="s">
        <v>1945</v>
      </c>
      <c r="U666" s="24" t="s">
        <v>44</v>
      </c>
      <c r="V666" s="40" t="s">
        <v>44</v>
      </c>
      <c r="W666" s="24" t="s">
        <v>55</v>
      </c>
      <c r="X666" s="24">
        <v>2710193200</v>
      </c>
      <c r="Y666" s="14" t="s">
        <v>70</v>
      </c>
      <c r="Z666" s="24" t="str">
        <f t="shared" si="142"/>
        <v>001D8277</v>
      </c>
      <c r="AA666" s="24" t="str">
        <f t="shared" si="143"/>
        <v>002W2H</v>
      </c>
      <c r="AB666" s="24" t="str">
        <f t="shared" si="144"/>
        <v>A1PU</v>
      </c>
      <c r="AC666" s="24" t="s">
        <v>1946</v>
      </c>
      <c r="AD666" s="24" t="s">
        <v>1890</v>
      </c>
      <c r="AE666" s="24" t="s">
        <v>1911</v>
      </c>
      <c r="AF666" s="24" t="s">
        <v>369</v>
      </c>
      <c r="AG666" s="24" t="s">
        <v>78</v>
      </c>
      <c r="AH666" s="24" t="str">
        <f t="shared" si="145"/>
        <v>SPIRAX S2 A 85W-140 GRANEL</v>
      </c>
      <c r="AI666" s="24" t="s">
        <v>3016</v>
      </c>
      <c r="AJ666" s="24" t="s">
        <v>6637</v>
      </c>
      <c r="AK666" s="24" t="s">
        <v>6801</v>
      </c>
    </row>
    <row r="667" spans="2:37" s="14" customFormat="1" ht="13" hidden="1" x14ac:dyDescent="0.35">
      <c r="B667" s="24">
        <v>45372855</v>
      </c>
      <c r="C667" s="24" t="str">
        <f t="shared" si="138"/>
        <v>855</v>
      </c>
      <c r="D667" s="24" t="s">
        <v>1947</v>
      </c>
      <c r="E667" s="106">
        <v>45276801</v>
      </c>
      <c r="F667" s="24" t="s">
        <v>1939</v>
      </c>
      <c r="G667" s="122">
        <f>IF(VLOOKUP(Tabela2[[#This Row],[SKU]],[10]Volume!$A:$E,5,0)&lt;0,0,VLOOKUP(Tabela2[[#This Row],[SKU]],[10]Volume!$A:$E,5,0))</f>
        <v>9460.9612403100782</v>
      </c>
      <c r="H667" s="24" t="s">
        <v>46</v>
      </c>
      <c r="I667" s="24" t="s">
        <v>163</v>
      </c>
      <c r="J667" s="24" t="s">
        <v>164</v>
      </c>
      <c r="K667" s="24" t="s">
        <v>119</v>
      </c>
      <c r="L667" s="24" t="s">
        <v>65</v>
      </c>
      <c r="M667" s="24" t="s">
        <v>66</v>
      </c>
      <c r="N667" s="24" t="s">
        <v>67</v>
      </c>
      <c r="O667" s="48">
        <v>43709</v>
      </c>
      <c r="P667" s="24" t="s">
        <v>53</v>
      </c>
      <c r="Q667" s="24"/>
      <c r="R667" s="26" t="s">
        <v>1</v>
      </c>
      <c r="S667" s="24" t="s">
        <v>1948</v>
      </c>
      <c r="T667" s="24" t="s">
        <v>54</v>
      </c>
      <c r="U667" s="24" t="s">
        <v>44</v>
      </c>
      <c r="V667" s="40" t="s">
        <v>44</v>
      </c>
      <c r="W667" s="24" t="s">
        <v>55</v>
      </c>
      <c r="X667" s="24">
        <v>2710193200</v>
      </c>
      <c r="Y667" s="14" t="s">
        <v>70</v>
      </c>
      <c r="Z667" s="24" t="str">
        <f t="shared" si="142"/>
        <v>001D8277</v>
      </c>
      <c r="AA667" s="24" t="str">
        <f t="shared" si="143"/>
        <v>002VPL</v>
      </c>
      <c r="AB667" s="24" t="str">
        <f t="shared" si="144"/>
        <v>A1PU</v>
      </c>
      <c r="AC667" s="24" t="s">
        <v>1949</v>
      </c>
      <c r="AD667" s="24" t="s">
        <v>1890</v>
      </c>
      <c r="AE667" s="24" t="s">
        <v>1911</v>
      </c>
      <c r="AF667" s="24" t="s">
        <v>369</v>
      </c>
      <c r="AG667" s="24" t="s">
        <v>78</v>
      </c>
      <c r="AH667" s="24" t="str">
        <f t="shared" si="145"/>
        <v>SPIRAX S2 A 85W-140 GRANEL</v>
      </c>
      <c r="AI667" s="24" t="s">
        <v>3016</v>
      </c>
      <c r="AJ667" s="24" t="s">
        <v>6637</v>
      </c>
      <c r="AK667" s="24" t="s">
        <v>6801</v>
      </c>
    </row>
    <row r="668" spans="2:37" s="14" customFormat="1" ht="13" hidden="1" x14ac:dyDescent="0.35">
      <c r="B668" s="24">
        <v>45276855</v>
      </c>
      <c r="C668" s="24" t="str">
        <f t="shared" si="138"/>
        <v>855</v>
      </c>
      <c r="D668" s="24" t="s">
        <v>1950</v>
      </c>
      <c r="E668" s="106">
        <v>45276801</v>
      </c>
      <c r="F668" s="24" t="s">
        <v>1939</v>
      </c>
      <c r="G668" s="122">
        <f>IF(VLOOKUP(Tabela2[[#This Row],[SKU]],[10]Volume!$A:$E,5,0)&lt;0,0,VLOOKUP(Tabela2[[#This Row],[SKU]],[10]Volume!$A:$E,5,0))</f>
        <v>37028.930232558138</v>
      </c>
      <c r="H668" s="24" t="s">
        <v>46</v>
      </c>
      <c r="I668" s="24" t="s">
        <v>163</v>
      </c>
      <c r="J668" s="24" t="s">
        <v>164</v>
      </c>
      <c r="K668" s="24" t="s">
        <v>145</v>
      </c>
      <c r="L668" s="24" t="s">
        <v>65</v>
      </c>
      <c r="M668" s="24" t="s">
        <v>66</v>
      </c>
      <c r="N668" s="24" t="s">
        <v>67</v>
      </c>
      <c r="O668" s="48">
        <v>40854</v>
      </c>
      <c r="P668" s="24" t="s">
        <v>53</v>
      </c>
      <c r="Q668" s="24"/>
      <c r="R668" s="26" t="s">
        <v>1</v>
      </c>
      <c r="S668" s="24"/>
      <c r="T668" s="24" t="s">
        <v>1951</v>
      </c>
      <c r="U668" s="24" t="s">
        <v>44</v>
      </c>
      <c r="V668" s="40" t="s">
        <v>44</v>
      </c>
      <c r="W668" s="24" t="s">
        <v>55</v>
      </c>
      <c r="X668" s="24">
        <v>2710193200</v>
      </c>
      <c r="Y668" s="14" t="s">
        <v>70</v>
      </c>
      <c r="Z668" s="24" t="str">
        <f t="shared" si="142"/>
        <v>001D8277</v>
      </c>
      <c r="AA668" s="24" t="str">
        <f t="shared" si="143"/>
        <v>002VPL</v>
      </c>
      <c r="AB668" s="24" t="str">
        <f t="shared" si="144"/>
        <v>A309</v>
      </c>
      <c r="AC668" s="24" t="s">
        <v>1952</v>
      </c>
      <c r="AD668" s="24" t="s">
        <v>1890</v>
      </c>
      <c r="AE668" s="24" t="s">
        <v>1911</v>
      </c>
      <c r="AF668" s="24" t="s">
        <v>369</v>
      </c>
      <c r="AG668" s="24" t="s">
        <v>78</v>
      </c>
      <c r="AH668" s="24" t="str">
        <f t="shared" si="145"/>
        <v>SPIRAX S2 A 85W-140 GRANEL</v>
      </c>
      <c r="AI668" s="24" t="s">
        <v>3016</v>
      </c>
      <c r="AJ668" s="24" t="s">
        <v>6637</v>
      </c>
      <c r="AK668" s="24" t="s">
        <v>6801</v>
      </c>
    </row>
    <row r="669" spans="2:37" s="14" customFormat="1" ht="13" hidden="1" x14ac:dyDescent="0.35">
      <c r="B669" s="24">
        <v>45276801</v>
      </c>
      <c r="C669" s="24" t="str">
        <f t="shared" si="138"/>
        <v>801</v>
      </c>
      <c r="D669" s="24" t="s">
        <v>1939</v>
      </c>
      <c r="E669" s="106">
        <v>45276801</v>
      </c>
      <c r="F669" s="24" t="s">
        <v>1939</v>
      </c>
      <c r="G669" s="122">
        <f>IF(VLOOKUP(Tabela2[[#This Row],[SKU]],[10]Volume!$A:$E,5,0)&lt;0,0,VLOOKUP(Tabela2[[#This Row],[SKU]],[10]Volume!$A:$E,5,0))</f>
        <v>24992.437875</v>
      </c>
      <c r="H669" s="24" t="s">
        <v>46</v>
      </c>
      <c r="I669" s="24" t="s">
        <v>79</v>
      </c>
      <c r="J669" s="24" t="s">
        <v>79</v>
      </c>
      <c r="K669" s="24" t="s">
        <v>145</v>
      </c>
      <c r="L669" s="24" t="s">
        <v>65</v>
      </c>
      <c r="M669" s="24" t="s">
        <v>66</v>
      </c>
      <c r="N669" s="24" t="s">
        <v>67</v>
      </c>
      <c r="O669" s="48">
        <v>45108</v>
      </c>
      <c r="P669" s="25" t="s">
        <v>53</v>
      </c>
      <c r="Q669" s="25"/>
      <c r="R669" s="26" t="s">
        <v>1</v>
      </c>
      <c r="S669" s="24" t="s">
        <v>44</v>
      </c>
      <c r="T669" s="24" t="s">
        <v>54</v>
      </c>
      <c r="U669" s="24" t="s">
        <v>44</v>
      </c>
      <c r="V669" s="40" t="s">
        <v>44</v>
      </c>
      <c r="W669" s="24" t="s">
        <v>55</v>
      </c>
      <c r="X669" s="24">
        <v>2710193200</v>
      </c>
      <c r="Y669" s="14" t="s">
        <v>44</v>
      </c>
      <c r="Z669" s="24" t="str">
        <f t="shared" si="142"/>
        <v>001D8277</v>
      </c>
      <c r="AA669" s="24" t="str">
        <f t="shared" si="143"/>
        <v>001176</v>
      </c>
      <c r="AB669" s="24" t="str">
        <f t="shared" si="144"/>
        <v>A03Q</v>
      </c>
      <c r="AC669" s="24" t="s">
        <v>1953</v>
      </c>
      <c r="AD669" s="24" t="s">
        <v>1890</v>
      </c>
      <c r="AE669" s="24" t="s">
        <v>1911</v>
      </c>
      <c r="AF669" s="24" t="s">
        <v>369</v>
      </c>
      <c r="AG669" s="24" t="s">
        <v>78</v>
      </c>
      <c r="AH669" s="24" t="str">
        <f t="shared" si="145"/>
        <v>SPIRAX S2 A 85W-140 GRANEL</v>
      </c>
      <c r="AI669" s="24" t="s">
        <v>3016</v>
      </c>
      <c r="AJ669" s="24" t="s">
        <v>6637</v>
      </c>
      <c r="AK669" s="24" t="s">
        <v>6801</v>
      </c>
    </row>
    <row r="670" spans="2:37" s="14" customFormat="1" ht="12.75" hidden="1" customHeight="1" x14ac:dyDescent="0.35">
      <c r="B670" s="24">
        <v>45276809</v>
      </c>
      <c r="C670" s="24" t="str">
        <f t="shared" si="138"/>
        <v>809</v>
      </c>
      <c r="D670" s="24" t="s">
        <v>1954</v>
      </c>
      <c r="E670" s="106">
        <v>45276801</v>
      </c>
      <c r="F670" s="24" t="s">
        <v>1939</v>
      </c>
      <c r="G670" s="122">
        <f>IF(VLOOKUP(Tabela2[[#This Row],[SKU]],[10]Volume!$A:$E,5,0)&lt;0,0,VLOOKUP(Tabela2[[#This Row],[SKU]],[10]Volume!$A:$E,5,0))</f>
        <v>22569.054545454546</v>
      </c>
      <c r="H670" s="24" t="s">
        <v>46</v>
      </c>
      <c r="I670" s="24" t="s">
        <v>47</v>
      </c>
      <c r="J670" s="24" t="s">
        <v>48</v>
      </c>
      <c r="K670" s="24" t="s">
        <v>145</v>
      </c>
      <c r="L670" s="24" t="s">
        <v>65</v>
      </c>
      <c r="M670" s="24" t="s">
        <v>66</v>
      </c>
      <c r="N670" s="24" t="s">
        <v>67</v>
      </c>
      <c r="O670" s="48">
        <v>40830</v>
      </c>
      <c r="P670" s="24" t="s">
        <v>53</v>
      </c>
      <c r="Q670" s="24"/>
      <c r="R670" s="26" t="s">
        <v>1</v>
      </c>
      <c r="S670" s="24"/>
      <c r="T670" s="24" t="s">
        <v>1955</v>
      </c>
      <c r="U670" s="24" t="s">
        <v>44</v>
      </c>
      <c r="V670" s="40" t="s">
        <v>44</v>
      </c>
      <c r="W670" s="24" t="s">
        <v>55</v>
      </c>
      <c r="X670" s="24">
        <v>2710193200</v>
      </c>
      <c r="Y670" s="14" t="s">
        <v>83</v>
      </c>
      <c r="Z670" s="24" t="str">
        <f t="shared" si="142"/>
        <v>001D8277</v>
      </c>
      <c r="AA670" s="24" t="str">
        <f t="shared" si="143"/>
        <v>002VSH</v>
      </c>
      <c r="AB670" s="24" t="str">
        <f t="shared" si="144"/>
        <v>A309</v>
      </c>
      <c r="AC670" s="24" t="s">
        <v>1956</v>
      </c>
      <c r="AD670" s="24" t="s">
        <v>1890</v>
      </c>
      <c r="AE670" s="24" t="s">
        <v>1911</v>
      </c>
      <c r="AF670" s="24" t="s">
        <v>369</v>
      </c>
      <c r="AG670" s="24" t="s">
        <v>78</v>
      </c>
      <c r="AH670" s="24" t="str">
        <f t="shared" si="145"/>
        <v>SPIRAX S2 A 85W-140 GRANEL</v>
      </c>
      <c r="AI670" s="24" t="s">
        <v>3016</v>
      </c>
      <c r="AJ670" s="24" t="s">
        <v>6637</v>
      </c>
      <c r="AK670" s="24" t="s">
        <v>6801</v>
      </c>
    </row>
    <row r="671" spans="2:37" s="14" customFormat="1" ht="13" hidden="1" x14ac:dyDescent="0.35">
      <c r="B671" s="24">
        <v>45372809</v>
      </c>
      <c r="C671" s="24" t="str">
        <f t="shared" si="138"/>
        <v>809</v>
      </c>
      <c r="D671" s="24" t="s">
        <v>1957</v>
      </c>
      <c r="E671" s="106">
        <v>45276801</v>
      </c>
      <c r="F671" s="24" t="s">
        <v>1939</v>
      </c>
      <c r="G671" s="122">
        <f>IF(VLOOKUP(Tabela2[[#This Row],[SKU]],[10]Volume!$A:$E,5,0)&lt;0,0,VLOOKUP(Tabela2[[#This Row],[SKU]],[10]Volume!$A:$E,5,0))</f>
        <v>1253.8363636363636</v>
      </c>
      <c r="H671" s="24" t="s">
        <v>46</v>
      </c>
      <c r="I671" s="24" t="s">
        <v>47</v>
      </c>
      <c r="J671" s="24" t="s">
        <v>48</v>
      </c>
      <c r="K671" s="24" t="s">
        <v>119</v>
      </c>
      <c r="L671" s="24" t="s">
        <v>65</v>
      </c>
      <c r="M671" s="24" t="s">
        <v>66</v>
      </c>
      <c r="N671" s="24" t="s">
        <v>67</v>
      </c>
      <c r="O671" s="48">
        <v>42826</v>
      </c>
      <c r="P671" s="24" t="s">
        <v>53</v>
      </c>
      <c r="Q671" s="24"/>
      <c r="R671" s="26" t="s">
        <v>1</v>
      </c>
      <c r="S671" s="24" t="s">
        <v>1958</v>
      </c>
      <c r="T671" s="24" t="s">
        <v>54</v>
      </c>
      <c r="U671" s="24" t="s">
        <v>44</v>
      </c>
      <c r="V671" s="40" t="s">
        <v>44</v>
      </c>
      <c r="W671" s="24" t="s">
        <v>55</v>
      </c>
      <c r="X671" s="24">
        <v>2710193200</v>
      </c>
      <c r="Y671" s="14" t="s">
        <v>83</v>
      </c>
      <c r="Z671" s="24" t="str">
        <f t="shared" si="142"/>
        <v>001D8277</v>
      </c>
      <c r="AA671" s="24" t="str">
        <f t="shared" si="143"/>
        <v>002VSH</v>
      </c>
      <c r="AB671" s="24" t="str">
        <f t="shared" si="144"/>
        <v>A1PU</v>
      </c>
      <c r="AC671" s="24" t="s">
        <v>1959</v>
      </c>
      <c r="AD671" s="24" t="s">
        <v>1890</v>
      </c>
      <c r="AE671" s="24" t="s">
        <v>1911</v>
      </c>
      <c r="AF671" s="24" t="s">
        <v>369</v>
      </c>
      <c r="AG671" s="24" t="s">
        <v>78</v>
      </c>
      <c r="AH671" s="24" t="str">
        <f t="shared" si="145"/>
        <v>SPIRAX S2 A 85W-140 GRANEL</v>
      </c>
      <c r="AI671" s="24" t="s">
        <v>3016</v>
      </c>
      <c r="AJ671" s="24" t="s">
        <v>6637</v>
      </c>
      <c r="AK671" s="24" t="s">
        <v>6801</v>
      </c>
    </row>
    <row r="672" spans="2:37" s="14" customFormat="1" ht="13" hidden="1" x14ac:dyDescent="0.35">
      <c r="B672" s="24">
        <v>43582905</v>
      </c>
      <c r="C672" s="24" t="str">
        <f t="shared" si="138"/>
        <v>905</v>
      </c>
      <c r="D672" s="24" t="s">
        <v>1960</v>
      </c>
      <c r="E672" s="106">
        <v>43582801</v>
      </c>
      <c r="F672" s="24" t="s">
        <v>1213</v>
      </c>
      <c r="G672" s="122">
        <f>IF(VLOOKUP(Tabela2[[#This Row],[SKU]],[10]Volume!$A:$E,5,0)&lt;0,0,VLOOKUP(Tabela2[[#This Row],[SKU]],[10]Volume!$A:$E,5,0))</f>
        <v>0</v>
      </c>
      <c r="H672" s="24" t="s">
        <v>46</v>
      </c>
      <c r="I672" s="24" t="s">
        <v>62</v>
      </c>
      <c r="J672" s="24" t="s">
        <v>63</v>
      </c>
      <c r="K672" s="24" t="s">
        <v>145</v>
      </c>
      <c r="L672" s="24" t="s">
        <v>65</v>
      </c>
      <c r="M672" s="24" t="s">
        <v>66</v>
      </c>
      <c r="N672" s="24" t="s">
        <v>67</v>
      </c>
      <c r="O672" s="48">
        <v>40837</v>
      </c>
      <c r="P672" s="24" t="s">
        <v>53</v>
      </c>
      <c r="Q672" s="24"/>
      <c r="R672" s="26" t="s">
        <v>1</v>
      </c>
      <c r="S672" s="24" t="s">
        <v>1961</v>
      </c>
      <c r="T672" s="24" t="s">
        <v>1961</v>
      </c>
      <c r="U672" s="24" t="s">
        <v>44</v>
      </c>
      <c r="V672" s="40" t="s">
        <v>44</v>
      </c>
      <c r="W672" s="24" t="s">
        <v>55</v>
      </c>
      <c r="X672" s="24">
        <v>2710193200</v>
      </c>
      <c r="Y672" s="14" t="s">
        <v>70</v>
      </c>
      <c r="Z672" s="24" t="str">
        <f t="shared" si="142"/>
        <v>001D8273</v>
      </c>
      <c r="AA672" s="24" t="str">
        <f t="shared" si="143"/>
        <v>002W1Y</v>
      </c>
      <c r="AB672" s="24" t="str">
        <f t="shared" si="144"/>
        <v>A1SN</v>
      </c>
      <c r="AC672" s="24" t="s">
        <v>1962</v>
      </c>
      <c r="AD672" s="24" t="s">
        <v>1890</v>
      </c>
      <c r="AE672" s="24" t="s">
        <v>1911</v>
      </c>
      <c r="AF672" s="24" t="s">
        <v>369</v>
      </c>
      <c r="AG672" s="24" t="s">
        <v>78</v>
      </c>
      <c r="AH672" s="24" t="str">
        <f t="shared" si="145"/>
        <v>SPIRAX S2 A 90 GRANEL</v>
      </c>
      <c r="AI672" s="24" t="s">
        <v>3016</v>
      </c>
      <c r="AJ672" s="24" t="s">
        <v>6638</v>
      </c>
      <c r="AK672" s="24" t="s">
        <v>3016</v>
      </c>
    </row>
    <row r="673" spans="2:37" s="14" customFormat="1" ht="13" hidden="1" x14ac:dyDescent="0.35">
      <c r="B673" s="24">
        <v>43592855</v>
      </c>
      <c r="C673" s="24" t="str">
        <f t="shared" si="138"/>
        <v>855</v>
      </c>
      <c r="D673" s="24" t="s">
        <v>1963</v>
      </c>
      <c r="E673" s="106">
        <v>43582801</v>
      </c>
      <c r="F673" s="24" t="str">
        <f>VLOOKUP(B673,'[11]Base Ativa'!$B$7:$R$795,5,0)</f>
        <v>SPIRAX S2 A 90 GRANEL</v>
      </c>
      <c r="G673" s="122">
        <f>IF(VLOOKUP(Tabela2[[#This Row],[SKU]],[10]Volume!$A:$E,5,0)&lt;0,0,VLOOKUP(Tabela2[[#This Row],[SKU]],[10]Volume!$A:$E,5,0))</f>
        <v>0</v>
      </c>
      <c r="H673" s="24" t="s">
        <v>46</v>
      </c>
      <c r="I673" s="24" t="s">
        <v>163</v>
      </c>
      <c r="J673" s="24" t="s">
        <v>164</v>
      </c>
      <c r="K673" s="24" t="s">
        <v>119</v>
      </c>
      <c r="L673" s="24" t="s">
        <v>65</v>
      </c>
      <c r="M673" s="24" t="s">
        <v>66</v>
      </c>
      <c r="N673" s="24" t="s">
        <v>67</v>
      </c>
      <c r="O673" s="48">
        <v>43952</v>
      </c>
      <c r="P673" s="24" t="s">
        <v>53</v>
      </c>
      <c r="Q673" s="24"/>
      <c r="R673" s="26" t="s">
        <v>1</v>
      </c>
      <c r="S673" s="24" t="s">
        <v>1964</v>
      </c>
      <c r="T673" s="24" t="s">
        <v>54</v>
      </c>
      <c r="U673" s="24" t="s">
        <v>44</v>
      </c>
      <c r="V673" s="40" t="s">
        <v>44</v>
      </c>
      <c r="W673" s="24" t="s">
        <v>55</v>
      </c>
      <c r="X673" s="24">
        <v>2710193200</v>
      </c>
      <c r="Y673" s="14" t="s">
        <v>70</v>
      </c>
      <c r="Z673" s="24" t="str">
        <f t="shared" si="142"/>
        <v>001D8273</v>
      </c>
      <c r="AA673" s="24" t="str">
        <f t="shared" si="143"/>
        <v>002VPL</v>
      </c>
      <c r="AB673" s="24" t="str">
        <f t="shared" si="144"/>
        <v>A1PU</v>
      </c>
      <c r="AC673" s="24" t="s">
        <v>1965</v>
      </c>
      <c r="AD673" s="24" t="s">
        <v>1890</v>
      </c>
      <c r="AE673" s="24" t="s">
        <v>1911</v>
      </c>
      <c r="AF673" s="24" t="s">
        <v>369</v>
      </c>
      <c r="AG673" s="24" t="s">
        <v>78</v>
      </c>
      <c r="AH673" s="24" t="str">
        <f t="shared" si="145"/>
        <v>SPIRAX S2 A 90 GRANEL</v>
      </c>
      <c r="AI673" s="24" t="s">
        <v>3016</v>
      </c>
      <c r="AJ673" s="24" t="s">
        <v>6638</v>
      </c>
      <c r="AK673" s="24" t="s">
        <v>3016</v>
      </c>
    </row>
    <row r="674" spans="2:37" s="14" customFormat="1" ht="13" hidden="1" x14ac:dyDescent="0.35">
      <c r="B674" s="24">
        <v>43582855</v>
      </c>
      <c r="C674" s="24" t="str">
        <f t="shared" si="138"/>
        <v>855</v>
      </c>
      <c r="D674" s="24" t="s">
        <v>1966</v>
      </c>
      <c r="E674" s="106">
        <v>43582801</v>
      </c>
      <c r="F674" s="24" t="s">
        <v>1213</v>
      </c>
      <c r="G674" s="122">
        <f>IF(VLOOKUP(Tabela2[[#This Row],[SKU]],[10]Volume!$A:$E,5,0)&lt;0,0,VLOOKUP(Tabela2[[#This Row],[SKU]],[10]Volume!$A:$E,5,0))</f>
        <v>0</v>
      </c>
      <c r="H674" s="24" t="s">
        <v>46</v>
      </c>
      <c r="I674" s="24" t="s">
        <v>163</v>
      </c>
      <c r="J674" s="24" t="s">
        <v>164</v>
      </c>
      <c r="K674" s="24" t="s">
        <v>145</v>
      </c>
      <c r="L674" s="24" t="s">
        <v>65</v>
      </c>
      <c r="M674" s="24" t="s">
        <v>66</v>
      </c>
      <c r="N674" s="24" t="s">
        <v>67</v>
      </c>
      <c r="O674" s="48">
        <v>40835</v>
      </c>
      <c r="P674" s="24" t="s">
        <v>53</v>
      </c>
      <c r="Q674" s="24"/>
      <c r="R674" s="26" t="s">
        <v>1</v>
      </c>
      <c r="S674" s="24" t="s">
        <v>132</v>
      </c>
      <c r="T674" s="24" t="s">
        <v>132</v>
      </c>
      <c r="U674" s="24" t="s">
        <v>44</v>
      </c>
      <c r="V674" s="40" t="s">
        <v>44</v>
      </c>
      <c r="W674" s="24" t="s">
        <v>55</v>
      </c>
      <c r="X674" s="24">
        <v>2710193200</v>
      </c>
      <c r="Y674" s="14" t="s">
        <v>70</v>
      </c>
      <c r="Z674" s="24" t="str">
        <f t="shared" si="142"/>
        <v>001D8273</v>
      </c>
      <c r="AA674" s="24" t="str">
        <f t="shared" si="143"/>
        <v>002VPL</v>
      </c>
      <c r="AB674" s="24" t="str">
        <f t="shared" si="144"/>
        <v>A1SN</v>
      </c>
      <c r="AC674" s="24" t="s">
        <v>1967</v>
      </c>
      <c r="AD674" s="24" t="s">
        <v>1890</v>
      </c>
      <c r="AE674" s="24" t="s">
        <v>1911</v>
      </c>
      <c r="AF674" s="24" t="s">
        <v>369</v>
      </c>
      <c r="AG674" s="24" t="s">
        <v>78</v>
      </c>
      <c r="AH674" s="24" t="str">
        <f t="shared" si="145"/>
        <v>SPIRAX S2 A 90 GRANEL</v>
      </c>
      <c r="AI674" s="24" t="s">
        <v>3016</v>
      </c>
      <c r="AJ674" s="24" t="s">
        <v>6638</v>
      </c>
      <c r="AK674" s="24" t="s">
        <v>3016</v>
      </c>
    </row>
    <row r="675" spans="2:37" s="14" customFormat="1" ht="13" hidden="1" x14ac:dyDescent="0.35">
      <c r="B675" s="24">
        <v>43582801</v>
      </c>
      <c r="C675" s="24" t="str">
        <f t="shared" si="138"/>
        <v>801</v>
      </c>
      <c r="D675" s="24" t="s">
        <v>1213</v>
      </c>
      <c r="E675" s="106">
        <v>43582801</v>
      </c>
      <c r="F675" s="24" t="s">
        <v>1213</v>
      </c>
      <c r="G675" s="122">
        <f>IF(VLOOKUP(Tabela2[[#This Row],[SKU]],[10]Volume!$A:$E,5,0)&lt;0,0,VLOOKUP(Tabela2[[#This Row],[SKU]],[10]Volume!$A:$E,5,0))</f>
        <v>9174.4265625000007</v>
      </c>
      <c r="H675" s="24" t="s">
        <v>46</v>
      </c>
      <c r="I675" s="24" t="s">
        <v>79</v>
      </c>
      <c r="J675" s="24" t="s">
        <v>79</v>
      </c>
      <c r="K675" s="24" t="s">
        <v>145</v>
      </c>
      <c r="L675" s="24" t="s">
        <v>65</v>
      </c>
      <c r="M675" s="24" t="s">
        <v>66</v>
      </c>
      <c r="N675" s="24" t="s">
        <v>67</v>
      </c>
      <c r="O675" s="48">
        <v>40823</v>
      </c>
      <c r="P675" s="24" t="s">
        <v>53</v>
      </c>
      <c r="Q675" s="24"/>
      <c r="R675" s="26" t="s">
        <v>1</v>
      </c>
      <c r="S675" s="24" t="s">
        <v>44</v>
      </c>
      <c r="T675" s="24" t="s">
        <v>54</v>
      </c>
      <c r="U675" s="24" t="s">
        <v>44</v>
      </c>
      <c r="V675" s="40" t="s">
        <v>44</v>
      </c>
      <c r="W675" s="24" t="s">
        <v>55</v>
      </c>
      <c r="X675" s="24">
        <v>2710193200</v>
      </c>
      <c r="Y675" s="14" t="s">
        <v>44</v>
      </c>
      <c r="Z675" s="24" t="str">
        <f t="shared" si="142"/>
        <v>001D8273</v>
      </c>
      <c r="AA675" s="24" t="str">
        <f t="shared" si="143"/>
        <v>001176</v>
      </c>
      <c r="AB675" s="24" t="str">
        <f t="shared" si="144"/>
        <v>A03Q</v>
      </c>
      <c r="AC675" s="24" t="s">
        <v>1968</v>
      </c>
      <c r="AD675" s="24" t="s">
        <v>1890</v>
      </c>
      <c r="AE675" s="24" t="s">
        <v>1911</v>
      </c>
      <c r="AF675" s="24" t="s">
        <v>369</v>
      </c>
      <c r="AG675" s="24" t="s">
        <v>78</v>
      </c>
      <c r="AH675" s="24" t="str">
        <f t="shared" si="145"/>
        <v>SPIRAX S2 A 90 GRANEL</v>
      </c>
      <c r="AI675" s="24" t="s">
        <v>3016</v>
      </c>
      <c r="AJ675" s="24" t="s">
        <v>6638</v>
      </c>
      <c r="AK675" s="24" t="s">
        <v>3016</v>
      </c>
    </row>
    <row r="676" spans="2:37" s="14" customFormat="1" ht="13" hidden="1" x14ac:dyDescent="0.35">
      <c r="B676" s="24">
        <v>43582967</v>
      </c>
      <c r="C676" s="24" t="str">
        <f t="shared" si="138"/>
        <v>967</v>
      </c>
      <c r="D676" s="24" t="s">
        <v>1969</v>
      </c>
      <c r="E676" s="106">
        <v>43582801</v>
      </c>
      <c r="F676" s="24" t="s">
        <v>1213</v>
      </c>
      <c r="G676" s="122">
        <f>IF(VLOOKUP(Tabela2[[#This Row],[SKU]],[10]Volume!$A:$E,5,0)&lt;0,0,VLOOKUP(Tabela2[[#This Row],[SKU]],[10]Volume!$A:$E,5,0))</f>
        <v>11000</v>
      </c>
      <c r="H676" s="24" t="s">
        <v>46</v>
      </c>
      <c r="I676" s="24" t="s">
        <v>151</v>
      </c>
      <c r="J676" s="24" t="s">
        <v>86</v>
      </c>
      <c r="K676" s="24" t="s">
        <v>145</v>
      </c>
      <c r="L676" s="24" t="s">
        <v>65</v>
      </c>
      <c r="M676" s="24" t="s">
        <v>66</v>
      </c>
      <c r="N676" s="24" t="s">
        <v>67</v>
      </c>
      <c r="O676" s="48">
        <v>44005</v>
      </c>
      <c r="P676" s="24" t="s">
        <v>53</v>
      </c>
      <c r="Q676" s="24"/>
      <c r="R676" s="26" t="s">
        <v>1</v>
      </c>
      <c r="S676" s="24" t="s">
        <v>1970</v>
      </c>
      <c r="T676" s="24" t="s">
        <v>54</v>
      </c>
      <c r="U676" s="24" t="s">
        <v>44</v>
      </c>
      <c r="V676" s="40" t="s">
        <v>44</v>
      </c>
      <c r="W676" s="24" t="s">
        <v>55</v>
      </c>
      <c r="X676" s="24">
        <v>2710193200</v>
      </c>
      <c r="Y676" s="14" t="s">
        <v>83</v>
      </c>
      <c r="Z676" s="24" t="s">
        <v>6347</v>
      </c>
      <c r="AA676" s="24" t="s">
        <v>87</v>
      </c>
      <c r="AB676" s="24" t="s">
        <v>88</v>
      </c>
      <c r="AC676" s="24" t="s">
        <v>6372</v>
      </c>
      <c r="AD676" s="24" t="s">
        <v>1890</v>
      </c>
      <c r="AE676" s="24" t="s">
        <v>1911</v>
      </c>
      <c r="AF676" s="24" t="s">
        <v>369</v>
      </c>
      <c r="AG676" s="24" t="s">
        <v>78</v>
      </c>
      <c r="AH676" s="24" t="str">
        <f t="shared" si="145"/>
        <v>SPIRAX S2 A 90 GRANEL</v>
      </c>
      <c r="AI676" s="24" t="s">
        <v>3016</v>
      </c>
      <c r="AJ676" s="24" t="s">
        <v>6638</v>
      </c>
      <c r="AK676" s="24" t="s">
        <v>3016</v>
      </c>
    </row>
    <row r="677" spans="2:37" s="14" customFormat="1" ht="13" hidden="1" x14ac:dyDescent="0.35">
      <c r="B677" s="24">
        <v>43582809</v>
      </c>
      <c r="C677" s="24" t="str">
        <f t="shared" si="138"/>
        <v>809</v>
      </c>
      <c r="D677" s="24" t="s">
        <v>1973</v>
      </c>
      <c r="E677" s="106">
        <v>43582801</v>
      </c>
      <c r="F677" s="24" t="s">
        <v>1213</v>
      </c>
      <c r="G677" s="122">
        <f>IF(VLOOKUP(Tabela2[[#This Row],[SKU]],[10]Volume!$A:$E,5,0)&lt;0,0,VLOOKUP(Tabela2[[#This Row],[SKU]],[10]Volume!$A:$E,5,0))</f>
        <v>50989.345454545452</v>
      </c>
      <c r="H677" s="24" t="s">
        <v>46</v>
      </c>
      <c r="I677" s="24" t="s">
        <v>47</v>
      </c>
      <c r="J677" s="24" t="s">
        <v>48</v>
      </c>
      <c r="K677" s="24" t="s">
        <v>145</v>
      </c>
      <c r="L677" s="24" t="s">
        <v>65</v>
      </c>
      <c r="M677" s="24" t="s">
        <v>66</v>
      </c>
      <c r="N677" s="24" t="s">
        <v>67</v>
      </c>
      <c r="O677" s="48">
        <v>40827</v>
      </c>
      <c r="P677" s="24" t="s">
        <v>53</v>
      </c>
      <c r="Q677" s="24"/>
      <c r="R677" s="26" t="s">
        <v>1</v>
      </c>
      <c r="S677" s="24"/>
      <c r="T677" s="24" t="s">
        <v>1974</v>
      </c>
      <c r="U677" s="24" t="s">
        <v>44</v>
      </c>
      <c r="V677" s="40" t="s">
        <v>44</v>
      </c>
      <c r="W677" s="24" t="s">
        <v>55</v>
      </c>
      <c r="X677" s="24">
        <v>2710193200</v>
      </c>
      <c r="Y677" s="14" t="s">
        <v>83</v>
      </c>
      <c r="Z677" s="24" t="str">
        <f>LEFT(AC677,8)</f>
        <v>001D8273</v>
      </c>
      <c r="AA677" s="24" t="str">
        <f t="shared" ref="AA677:AA719" si="146">LEFT(RIGHT(AC677,10),6)</f>
        <v>002VSH</v>
      </c>
      <c r="AB677" s="24" t="str">
        <f t="shared" ref="AB677:AB719" si="147">RIGHT(AC677,4)</f>
        <v>A309</v>
      </c>
      <c r="AC677" s="24" t="s">
        <v>1975</v>
      </c>
      <c r="AD677" s="24" t="s">
        <v>1890</v>
      </c>
      <c r="AE677" s="24" t="s">
        <v>1911</v>
      </c>
      <c r="AF677" s="24" t="s">
        <v>369</v>
      </c>
      <c r="AG677" s="24" t="s">
        <v>78</v>
      </c>
      <c r="AH677" s="24" t="str">
        <f t="shared" si="145"/>
        <v>SPIRAX S2 A 90 GRANEL</v>
      </c>
      <c r="AI677" s="24" t="s">
        <v>3016</v>
      </c>
      <c r="AJ677" s="24" t="s">
        <v>6638</v>
      </c>
      <c r="AK677" s="24" t="s">
        <v>3016</v>
      </c>
    </row>
    <row r="678" spans="2:37" s="14" customFormat="1" ht="13" hidden="1" x14ac:dyDescent="0.35">
      <c r="B678" s="24">
        <v>45292855</v>
      </c>
      <c r="C678" s="24" t="str">
        <f t="shared" si="138"/>
        <v>855</v>
      </c>
      <c r="D678" s="24" t="s">
        <v>1976</v>
      </c>
      <c r="E678" s="106">
        <v>45292801</v>
      </c>
      <c r="F678" s="24" t="s">
        <v>1977</v>
      </c>
      <c r="G678" s="122">
        <f>IF(VLOOKUP(Tabela2[[#This Row],[SKU]],[10]Volume!$A:$E,5,0)&lt;0,0,VLOOKUP(Tabela2[[#This Row],[SKU]],[10]Volume!$A:$E,5,0))</f>
        <v>0</v>
      </c>
      <c r="H678" s="24" t="s">
        <v>46</v>
      </c>
      <c r="I678" s="24" t="s">
        <v>163</v>
      </c>
      <c r="J678" s="24" t="s">
        <v>164</v>
      </c>
      <c r="K678" s="24" t="s">
        <v>145</v>
      </c>
      <c r="L678" s="24" t="s">
        <v>65</v>
      </c>
      <c r="M678" s="24" t="s">
        <v>66</v>
      </c>
      <c r="N678" s="24" t="s">
        <v>67</v>
      </c>
      <c r="O678" s="48">
        <v>41974</v>
      </c>
      <c r="P678" s="24" t="s">
        <v>53</v>
      </c>
      <c r="Q678" s="24"/>
      <c r="R678" s="26" t="s">
        <v>1</v>
      </c>
      <c r="S678" s="24" t="s">
        <v>1978</v>
      </c>
      <c r="T678" s="24" t="s">
        <v>1979</v>
      </c>
      <c r="U678" s="24" t="s">
        <v>44</v>
      </c>
      <c r="V678" s="40" t="s">
        <v>44</v>
      </c>
      <c r="W678" s="24" t="s">
        <v>55</v>
      </c>
      <c r="X678" s="24">
        <v>2710193200</v>
      </c>
      <c r="Y678" s="14" t="s">
        <v>70</v>
      </c>
      <c r="Z678" s="24" t="str">
        <f>LEFT(AC678,8)</f>
        <v>001D8279</v>
      </c>
      <c r="AA678" s="24" t="str">
        <f t="shared" si="146"/>
        <v>002VPL</v>
      </c>
      <c r="AB678" s="24" t="str">
        <f t="shared" si="147"/>
        <v>A309</v>
      </c>
      <c r="AC678" s="24" t="s">
        <v>1980</v>
      </c>
      <c r="AD678" s="24" t="s">
        <v>1890</v>
      </c>
      <c r="AE678" s="24" t="s">
        <v>1911</v>
      </c>
      <c r="AF678" s="24" t="s">
        <v>369</v>
      </c>
      <c r="AG678" s="24" t="s">
        <v>78</v>
      </c>
      <c r="AH678" s="24" t="str">
        <f t="shared" si="145"/>
        <v>SPIRAX S2 ALS 80W-90 GRANEL</v>
      </c>
      <c r="AI678" s="24" t="s">
        <v>3016</v>
      </c>
      <c r="AJ678" s="24" t="s">
        <v>6639</v>
      </c>
      <c r="AK678" s="24" t="s">
        <v>6802</v>
      </c>
    </row>
    <row r="679" spans="2:37" s="14" customFormat="1" ht="13" hidden="1" x14ac:dyDescent="0.35">
      <c r="B679" s="24">
        <v>45292801</v>
      </c>
      <c r="C679" s="24" t="str">
        <f t="shared" si="138"/>
        <v>801</v>
      </c>
      <c r="D679" s="24" t="s">
        <v>1977</v>
      </c>
      <c r="E679" s="106">
        <v>45292801</v>
      </c>
      <c r="F679" s="24" t="s">
        <v>1977</v>
      </c>
      <c r="G679" s="122">
        <f>IF(VLOOKUP(Tabela2[[#This Row],[SKU]],[10]Volume!$A:$E,5,0)&lt;0,0,VLOOKUP(Tabela2[[#This Row],[SKU]],[10]Volume!$A:$E,5,0))</f>
        <v>0</v>
      </c>
      <c r="H679" s="24" t="s">
        <v>46</v>
      </c>
      <c r="I679" s="24" t="s">
        <v>79</v>
      </c>
      <c r="J679" s="24" t="s">
        <v>79</v>
      </c>
      <c r="K679" s="24" t="s">
        <v>145</v>
      </c>
      <c r="L679" s="24" t="s">
        <v>65</v>
      </c>
      <c r="M679" s="24" t="s">
        <v>66</v>
      </c>
      <c r="N679" s="24" t="s">
        <v>67</v>
      </c>
      <c r="O679" s="48">
        <v>41320</v>
      </c>
      <c r="P679" s="24" t="s">
        <v>53</v>
      </c>
      <c r="Q679" s="24"/>
      <c r="R679" s="26" t="s">
        <v>1</v>
      </c>
      <c r="S679" s="24" t="s">
        <v>44</v>
      </c>
      <c r="T679" s="24" t="s">
        <v>54</v>
      </c>
      <c r="U679" s="24" t="s">
        <v>44</v>
      </c>
      <c r="V679" s="40" t="s">
        <v>44</v>
      </c>
      <c r="W679" s="24" t="s">
        <v>55</v>
      </c>
      <c r="X679" s="24">
        <v>2710193200</v>
      </c>
      <c r="Y679" s="14" t="s">
        <v>44</v>
      </c>
      <c r="Z679" s="24" t="str">
        <f>LEFT(AC679,8)</f>
        <v>001D8279</v>
      </c>
      <c r="AA679" s="24" t="str">
        <f t="shared" si="146"/>
        <v>001176</v>
      </c>
      <c r="AB679" s="24" t="str">
        <f t="shared" si="147"/>
        <v>A03Q</v>
      </c>
      <c r="AC679" s="24" t="s">
        <v>1981</v>
      </c>
      <c r="AD679" s="24" t="s">
        <v>1890</v>
      </c>
      <c r="AE679" s="24" t="s">
        <v>1911</v>
      </c>
      <c r="AF679" s="24" t="s">
        <v>369</v>
      </c>
      <c r="AG679" s="24" t="s">
        <v>78</v>
      </c>
      <c r="AH679" s="24" t="str">
        <f t="shared" si="145"/>
        <v>SPIRAX S2 ALS 80W-90 GRANEL</v>
      </c>
      <c r="AI679" s="24" t="s">
        <v>3016</v>
      </c>
      <c r="AJ679" s="24" t="s">
        <v>6639</v>
      </c>
      <c r="AK679" s="24" t="s">
        <v>6802</v>
      </c>
    </row>
    <row r="680" spans="2:37" s="14" customFormat="1" ht="13" hidden="1" x14ac:dyDescent="0.35">
      <c r="B680" s="24">
        <v>45257909</v>
      </c>
      <c r="C680" s="24" t="str">
        <f t="shared" si="138"/>
        <v>909</v>
      </c>
      <c r="D680" s="24" t="s">
        <v>1982</v>
      </c>
      <c r="E680" s="106" t="s">
        <v>44</v>
      </c>
      <c r="F680" s="24" t="s">
        <v>45</v>
      </c>
      <c r="G680" s="122">
        <f>IF(VLOOKUP(Tabela2[[#This Row],[SKU]],[10]Volume!$A:$E,5,0)&lt;0,0,VLOOKUP(Tabela2[[#This Row],[SKU]],[10]Volume!$A:$E,5,0))</f>
        <v>175.81394366197179</v>
      </c>
      <c r="H680" s="24" t="s">
        <v>46</v>
      </c>
      <c r="I680" s="24" t="s">
        <v>62</v>
      </c>
      <c r="J680" s="24" t="s">
        <v>63</v>
      </c>
      <c r="K680" s="24" t="s">
        <v>145</v>
      </c>
      <c r="L680" s="24" t="s">
        <v>65</v>
      </c>
      <c r="M680" s="24" t="s">
        <v>51</v>
      </c>
      <c r="N680" s="24" t="s">
        <v>67</v>
      </c>
      <c r="O680" s="48">
        <v>40630</v>
      </c>
      <c r="P680" s="24" t="s">
        <v>53</v>
      </c>
      <c r="Q680" s="24"/>
      <c r="R680" s="26" t="s">
        <v>1</v>
      </c>
      <c r="S680" s="24"/>
      <c r="T680" s="24" t="s">
        <v>1983</v>
      </c>
      <c r="U680" s="24" t="s">
        <v>44</v>
      </c>
      <c r="V680" s="40" t="s">
        <v>44</v>
      </c>
      <c r="W680" s="24" t="s">
        <v>55</v>
      </c>
      <c r="X680" s="24">
        <v>2710193200</v>
      </c>
      <c r="Y680" s="14" t="s">
        <v>56</v>
      </c>
      <c r="Z680" s="24" t="str">
        <f>LEFT(AC680,8)</f>
        <v>001D8280</v>
      </c>
      <c r="AA680" s="24" t="str">
        <f t="shared" si="146"/>
        <v>002W1Y</v>
      </c>
      <c r="AB680" s="24" t="str">
        <f t="shared" si="147"/>
        <v>A316</v>
      </c>
      <c r="AC680" s="24" t="s">
        <v>1984</v>
      </c>
      <c r="AD680" s="24" t="s">
        <v>1890</v>
      </c>
      <c r="AE680" s="24" t="s">
        <v>1911</v>
      </c>
      <c r="AF680" s="24" t="s">
        <v>369</v>
      </c>
      <c r="AG680" s="24" t="s">
        <v>78</v>
      </c>
      <c r="AH680" s="24" t="str">
        <f t="shared" si="145"/>
        <v>IMPORTADO</v>
      </c>
      <c r="AI680" s="24" t="s">
        <v>3016</v>
      </c>
      <c r="AJ680" s="24" t="s">
        <v>6640</v>
      </c>
      <c r="AK680" s="24" t="s">
        <v>6801</v>
      </c>
    </row>
    <row r="681" spans="2:37" s="14" customFormat="1" ht="13" hidden="1" x14ac:dyDescent="0.35">
      <c r="B681" s="24">
        <v>45221967</v>
      </c>
      <c r="C681" s="24" t="str">
        <f t="shared" si="138"/>
        <v>967</v>
      </c>
      <c r="D681" s="24" t="s">
        <v>1985</v>
      </c>
      <c r="E681" s="24">
        <v>45221801</v>
      </c>
      <c r="F681" s="24" t="s">
        <v>1986</v>
      </c>
      <c r="G681" s="122">
        <f>IF(VLOOKUP(Tabela2[[#This Row],[SKU]],[10]Volume!$A:$E,5,0)&lt;0,0,VLOOKUP(Tabela2[[#This Row],[SKU]],[10]Volume!$A:$E,5,0))</f>
        <v>0</v>
      </c>
      <c r="H681" s="24" t="s">
        <v>46</v>
      </c>
      <c r="I681" s="24" t="s">
        <v>151</v>
      </c>
      <c r="J681" s="24" t="s">
        <v>86</v>
      </c>
      <c r="K681" s="24" t="s">
        <v>145</v>
      </c>
      <c r="L681" s="24" t="s">
        <v>65</v>
      </c>
      <c r="M681" s="24" t="s">
        <v>66</v>
      </c>
      <c r="N681" s="24" t="s">
        <v>67</v>
      </c>
      <c r="O681" s="48" t="s">
        <v>604</v>
      </c>
      <c r="P681" s="24" t="s">
        <v>53</v>
      </c>
      <c r="Q681" s="24"/>
      <c r="R681" s="108" t="s">
        <v>3</v>
      </c>
      <c r="S681" s="24"/>
      <c r="T681" s="24"/>
      <c r="U681" s="24" t="s">
        <v>44</v>
      </c>
      <c r="V681" s="40" t="s">
        <v>44</v>
      </c>
      <c r="W681" s="24" t="s">
        <v>55</v>
      </c>
      <c r="X681" s="24">
        <v>2710193200</v>
      </c>
      <c r="Y681" s="14" t="s">
        <v>83</v>
      </c>
      <c r="Z681" s="24" t="s">
        <v>1987</v>
      </c>
      <c r="AA681" s="24" t="str">
        <f t="shared" si="146"/>
        <v>002VJW</v>
      </c>
      <c r="AB681" s="24" t="str">
        <f t="shared" si="147"/>
        <v>A309</v>
      </c>
      <c r="AC681" s="24" t="s">
        <v>6868</v>
      </c>
      <c r="AD681" s="24" t="s">
        <v>1890</v>
      </c>
      <c r="AE681" s="24" t="s">
        <v>1911</v>
      </c>
      <c r="AF681" s="24" t="s">
        <v>369</v>
      </c>
      <c r="AG681" s="24" t="s">
        <v>78</v>
      </c>
      <c r="AH681" s="24" t="str">
        <f t="shared" si="145"/>
        <v>SPIRAX S2 C 10W GRANEL</v>
      </c>
      <c r="AI681" s="24" t="s">
        <v>3016</v>
      </c>
      <c r="AJ681" s="24" t="s">
        <v>6641</v>
      </c>
      <c r="AK681" s="24" t="s">
        <v>6820</v>
      </c>
    </row>
    <row r="682" spans="2:37" s="14" customFormat="1" ht="13" hidden="1" x14ac:dyDescent="0.35">
      <c r="B682" s="24">
        <v>45221809</v>
      </c>
      <c r="C682" s="24" t="str">
        <f t="shared" si="138"/>
        <v>809</v>
      </c>
      <c r="D682" s="24" t="s">
        <v>1989</v>
      </c>
      <c r="E682" s="24">
        <v>45221801</v>
      </c>
      <c r="F682" s="24" t="s">
        <v>1986</v>
      </c>
      <c r="G682" s="122">
        <f>IF(VLOOKUP(Tabela2[[#This Row],[SKU]],[10]Volume!$A:$E,5,0)&lt;0,0,VLOOKUP(Tabela2[[#This Row],[SKU]],[10]Volume!$A:$E,5,0))</f>
        <v>0</v>
      </c>
      <c r="H682" s="24" t="s">
        <v>46</v>
      </c>
      <c r="I682" s="24" t="s">
        <v>47</v>
      </c>
      <c r="J682" s="24" t="s">
        <v>48</v>
      </c>
      <c r="K682" s="24" t="s">
        <v>145</v>
      </c>
      <c r="L682" s="24" t="s">
        <v>65</v>
      </c>
      <c r="M682" s="24" t="s">
        <v>66</v>
      </c>
      <c r="N682" s="24" t="s">
        <v>67</v>
      </c>
      <c r="O682" s="48" t="s">
        <v>604</v>
      </c>
      <c r="P682" s="24" t="s">
        <v>53</v>
      </c>
      <c r="Q682" s="24"/>
      <c r="R682" s="108" t="s">
        <v>3</v>
      </c>
      <c r="S682" s="24"/>
      <c r="T682" s="24"/>
      <c r="U682" s="24" t="s">
        <v>44</v>
      </c>
      <c r="V682" s="40" t="s">
        <v>44</v>
      </c>
      <c r="W682" s="24" t="s">
        <v>55</v>
      </c>
      <c r="X682" s="24">
        <v>2710193200</v>
      </c>
      <c r="Y682" s="14" t="s">
        <v>83</v>
      </c>
      <c r="Z682" s="24" t="s">
        <v>1987</v>
      </c>
      <c r="AA682" s="24" t="str">
        <f t="shared" si="146"/>
        <v>002VSH</v>
      </c>
      <c r="AB682" s="24" t="str">
        <f t="shared" si="147"/>
        <v>A309</v>
      </c>
      <c r="AC682" s="24" t="s">
        <v>1988</v>
      </c>
      <c r="AD682" s="24" t="s">
        <v>1890</v>
      </c>
      <c r="AE682" s="24" t="s">
        <v>1911</v>
      </c>
      <c r="AF682" s="24" t="s">
        <v>369</v>
      </c>
      <c r="AG682" s="24" t="s">
        <v>78</v>
      </c>
      <c r="AH682" s="24" t="str">
        <f t="shared" si="145"/>
        <v>SPIRAX S2 C 10W GRANEL</v>
      </c>
      <c r="AI682" s="24" t="s">
        <v>3016</v>
      </c>
      <c r="AJ682" s="24" t="s">
        <v>6641</v>
      </c>
      <c r="AK682" s="24" t="s">
        <v>6820</v>
      </c>
    </row>
    <row r="683" spans="2:37" s="14" customFormat="1" ht="13" hidden="1" x14ac:dyDescent="0.35">
      <c r="B683" s="24">
        <v>45221855</v>
      </c>
      <c r="C683" s="24" t="str">
        <f t="shared" si="138"/>
        <v>855</v>
      </c>
      <c r="D683" s="24" t="s">
        <v>1991</v>
      </c>
      <c r="E683" s="24">
        <v>45221801</v>
      </c>
      <c r="F683" s="24" t="s">
        <v>1986</v>
      </c>
      <c r="G683" s="122">
        <f>IF(VLOOKUP(Tabela2[[#This Row],[SKU]],[10]Volume!$A:$E,5,0)&lt;0,0,VLOOKUP(Tabela2[[#This Row],[SKU]],[10]Volume!$A:$E,5,0))</f>
        <v>0</v>
      </c>
      <c r="H683" s="24" t="s">
        <v>46</v>
      </c>
      <c r="I683" s="24" t="s">
        <v>163</v>
      </c>
      <c r="J683" s="24" t="s">
        <v>164</v>
      </c>
      <c r="K683" s="24" t="s">
        <v>145</v>
      </c>
      <c r="L683" s="24" t="s">
        <v>65</v>
      </c>
      <c r="M683" s="24" t="s">
        <v>66</v>
      </c>
      <c r="N683" s="24" t="s">
        <v>67</v>
      </c>
      <c r="O683" s="48" t="s">
        <v>604</v>
      </c>
      <c r="P683" s="24" t="s">
        <v>53</v>
      </c>
      <c r="Q683" s="24"/>
      <c r="R683" s="108" t="s">
        <v>3</v>
      </c>
      <c r="S683" s="73">
        <v>5011987272248</v>
      </c>
      <c r="T683" s="24"/>
      <c r="U683" s="24" t="s">
        <v>44</v>
      </c>
      <c r="V683" s="40" t="s">
        <v>44</v>
      </c>
      <c r="W683" s="24" t="s">
        <v>55</v>
      </c>
      <c r="X683" s="24">
        <v>2710193200</v>
      </c>
      <c r="Y683" s="14" t="s">
        <v>70</v>
      </c>
      <c r="Z683" s="24" t="s">
        <v>1987</v>
      </c>
      <c r="AA683" s="24" t="str">
        <f t="shared" si="146"/>
        <v>002VPL</v>
      </c>
      <c r="AB683" s="24" t="str">
        <f t="shared" si="147"/>
        <v>A309</v>
      </c>
      <c r="AC683" s="24" t="s">
        <v>1990</v>
      </c>
      <c r="AD683" s="24" t="s">
        <v>1890</v>
      </c>
      <c r="AE683" s="24" t="s">
        <v>1911</v>
      </c>
      <c r="AF683" s="24" t="s">
        <v>369</v>
      </c>
      <c r="AG683" s="24" t="s">
        <v>78</v>
      </c>
      <c r="AH683" s="24" t="str">
        <f t="shared" si="145"/>
        <v>SPIRAX S2 C 10W GRANEL</v>
      </c>
      <c r="AI683" s="24" t="s">
        <v>3016</v>
      </c>
      <c r="AJ683" s="24" t="s">
        <v>6641</v>
      </c>
      <c r="AK683" s="24" t="s">
        <v>6820</v>
      </c>
    </row>
    <row r="684" spans="2:37" s="14" customFormat="1" ht="13" hidden="1" x14ac:dyDescent="0.35">
      <c r="B684" s="24">
        <v>45221801</v>
      </c>
      <c r="C684" s="24" t="str">
        <f t="shared" si="138"/>
        <v>801</v>
      </c>
      <c r="D684" s="24" t="s">
        <v>1986</v>
      </c>
      <c r="E684" s="24">
        <v>45221801</v>
      </c>
      <c r="F684" s="24" t="s">
        <v>1986</v>
      </c>
      <c r="G684" s="122">
        <f>IF(VLOOKUP(Tabela2[[#This Row],[SKU]],[10]Volume!$A:$E,5,0)&lt;0,0,VLOOKUP(Tabela2[[#This Row],[SKU]],[10]Volume!$A:$E,5,0))</f>
        <v>0</v>
      </c>
      <c r="H684" s="24" t="s">
        <v>46</v>
      </c>
      <c r="I684" s="24" t="s">
        <v>79</v>
      </c>
      <c r="J684" s="24" t="s">
        <v>79</v>
      </c>
      <c r="K684" s="24" t="s">
        <v>145</v>
      </c>
      <c r="L684" s="24" t="s">
        <v>65</v>
      </c>
      <c r="M684" s="24" t="s">
        <v>66</v>
      </c>
      <c r="N684" s="24" t="s">
        <v>67</v>
      </c>
      <c r="O684" s="48" t="s">
        <v>604</v>
      </c>
      <c r="P684" s="24" t="s">
        <v>53</v>
      </c>
      <c r="Q684" s="24"/>
      <c r="R684" s="108" t="s">
        <v>3</v>
      </c>
      <c r="S684" s="24"/>
      <c r="T684" s="24"/>
      <c r="U684" s="24"/>
      <c r="V684" s="40"/>
      <c r="W684" s="24" t="s">
        <v>55</v>
      </c>
      <c r="X684" s="24">
        <v>2710193200</v>
      </c>
      <c r="Y684" s="14" t="s">
        <v>44</v>
      </c>
      <c r="Z684" s="24" t="str">
        <f>LEFT(AC684,8)</f>
        <v>001M2458</v>
      </c>
      <c r="AA684" s="24" t="str">
        <f t="shared" si="146"/>
        <v>001176</v>
      </c>
      <c r="AB684" s="24" t="str">
        <f t="shared" si="147"/>
        <v>A03Q</v>
      </c>
      <c r="AC684" s="24" t="s">
        <v>1992</v>
      </c>
      <c r="AD684" s="24" t="s">
        <v>1890</v>
      </c>
      <c r="AE684" s="24" t="s">
        <v>1911</v>
      </c>
      <c r="AF684" s="24" t="s">
        <v>369</v>
      </c>
      <c r="AG684" s="24" t="s">
        <v>78</v>
      </c>
      <c r="AH684" s="24" t="str">
        <f t="shared" si="145"/>
        <v>SPIRAX S2 C 10W GRANEL</v>
      </c>
      <c r="AI684" s="24" t="s">
        <v>3016</v>
      </c>
      <c r="AJ684" s="24" t="s">
        <v>6641</v>
      </c>
      <c r="AK684" s="24" t="s">
        <v>3016</v>
      </c>
    </row>
    <row r="685" spans="2:37" s="14" customFormat="1" ht="13" hidden="1" x14ac:dyDescent="0.35">
      <c r="B685" s="24">
        <v>45222967</v>
      </c>
      <c r="C685" s="24" t="str">
        <f t="shared" si="138"/>
        <v>967</v>
      </c>
      <c r="D685" s="24" t="s">
        <v>1993</v>
      </c>
      <c r="E685" s="24">
        <v>45222801</v>
      </c>
      <c r="F685" s="24" t="s">
        <v>1994</v>
      </c>
      <c r="G685" s="122">
        <f>IF(VLOOKUP(Tabela2[[#This Row],[SKU]],[10]Volume!$A:$E,5,0)&lt;0,0,VLOOKUP(Tabela2[[#This Row],[SKU]],[10]Volume!$A:$E,5,0))</f>
        <v>5000</v>
      </c>
      <c r="H685" s="24" t="s">
        <v>46</v>
      </c>
      <c r="I685" s="24" t="s">
        <v>151</v>
      </c>
      <c r="J685" s="24" t="s">
        <v>86</v>
      </c>
      <c r="K685" s="24" t="s">
        <v>145</v>
      </c>
      <c r="L685" s="24" t="s">
        <v>65</v>
      </c>
      <c r="M685" s="24" t="s">
        <v>66</v>
      </c>
      <c r="N685" s="24" t="s">
        <v>67</v>
      </c>
      <c r="O685" s="48">
        <v>45597</v>
      </c>
      <c r="P685" s="24" t="s">
        <v>53</v>
      </c>
      <c r="Q685" s="24"/>
      <c r="R685" s="26" t="s">
        <v>1</v>
      </c>
      <c r="S685" s="24"/>
      <c r="T685" s="24"/>
      <c r="U685" s="24" t="s">
        <v>44</v>
      </c>
      <c r="V685" s="40" t="s">
        <v>44</v>
      </c>
      <c r="W685" s="24" t="s">
        <v>55</v>
      </c>
      <c r="X685" s="24">
        <v>2710193200</v>
      </c>
      <c r="Y685" s="14" t="s">
        <v>83</v>
      </c>
      <c r="Z685" s="24" t="s">
        <v>1995</v>
      </c>
      <c r="AA685" s="24" t="str">
        <f t="shared" si="146"/>
        <v>002VJW</v>
      </c>
      <c r="AB685" s="24" t="str">
        <f t="shared" si="147"/>
        <v>A309</v>
      </c>
      <c r="AC685" s="24" t="s">
        <v>6869</v>
      </c>
      <c r="AD685" s="24" t="s">
        <v>1890</v>
      </c>
      <c r="AE685" s="24" t="s">
        <v>1911</v>
      </c>
      <c r="AF685" s="24" t="s">
        <v>369</v>
      </c>
      <c r="AG685" s="24" t="s">
        <v>78</v>
      </c>
      <c r="AH685" s="24" t="str">
        <f t="shared" si="145"/>
        <v>SPIRAX S2 C 30 GRANEL</v>
      </c>
      <c r="AI685" s="24" t="s">
        <v>3016</v>
      </c>
      <c r="AJ685" s="24" t="s">
        <v>6642</v>
      </c>
      <c r="AK685" s="24" t="s">
        <v>3016</v>
      </c>
    </row>
    <row r="686" spans="2:37" s="14" customFormat="1" ht="13" hidden="1" x14ac:dyDescent="0.35">
      <c r="B686" s="24">
        <v>45222809</v>
      </c>
      <c r="C686" s="24" t="str">
        <f t="shared" si="138"/>
        <v>809</v>
      </c>
      <c r="D686" s="24" t="s">
        <v>1997</v>
      </c>
      <c r="E686" s="24">
        <v>45222801</v>
      </c>
      <c r="F686" s="24" t="s">
        <v>1994</v>
      </c>
      <c r="G686" s="122">
        <f>IF(VLOOKUP(Tabela2[[#This Row],[SKU]],[10]Volume!$A:$E,5,0)&lt;0,0,VLOOKUP(Tabela2[[#This Row],[SKU]],[10]Volume!$A:$E,5,0))</f>
        <v>7314.045454545454</v>
      </c>
      <c r="H686" s="24" t="s">
        <v>46</v>
      </c>
      <c r="I686" s="24" t="s">
        <v>47</v>
      </c>
      <c r="J686" s="24" t="s">
        <v>48</v>
      </c>
      <c r="K686" s="24" t="s">
        <v>145</v>
      </c>
      <c r="L686" s="24" t="s">
        <v>65</v>
      </c>
      <c r="M686" s="24" t="s">
        <v>66</v>
      </c>
      <c r="N686" s="24" t="s">
        <v>67</v>
      </c>
      <c r="O686" s="48">
        <v>45597</v>
      </c>
      <c r="P686" s="24" t="s">
        <v>53</v>
      </c>
      <c r="Q686" s="24"/>
      <c r="R686" s="26" t="s">
        <v>1</v>
      </c>
      <c r="S686" s="24"/>
      <c r="T686" s="24"/>
      <c r="U686" s="24" t="s">
        <v>44</v>
      </c>
      <c r="V686" s="40" t="s">
        <v>44</v>
      </c>
      <c r="W686" s="24" t="s">
        <v>55</v>
      </c>
      <c r="X686" s="24">
        <v>2710193200</v>
      </c>
      <c r="Y686" s="14" t="s">
        <v>83</v>
      </c>
      <c r="Z686" s="24" t="s">
        <v>1995</v>
      </c>
      <c r="AA686" s="24" t="str">
        <f t="shared" si="146"/>
        <v>002VSH</v>
      </c>
      <c r="AB686" s="24" t="str">
        <f t="shared" si="147"/>
        <v>A309</v>
      </c>
      <c r="AC686" s="24" t="s">
        <v>1996</v>
      </c>
      <c r="AD686" s="24" t="s">
        <v>1890</v>
      </c>
      <c r="AE686" s="24" t="s">
        <v>1911</v>
      </c>
      <c r="AF686" s="24" t="s">
        <v>369</v>
      </c>
      <c r="AG686" s="24" t="s">
        <v>78</v>
      </c>
      <c r="AH686" s="24" t="str">
        <f t="shared" si="145"/>
        <v>SPIRAX S2 C 30 GRANEL</v>
      </c>
      <c r="AI686" s="24" t="s">
        <v>3016</v>
      </c>
      <c r="AJ686" s="24" t="s">
        <v>6642</v>
      </c>
      <c r="AK686" s="24" t="s">
        <v>3016</v>
      </c>
    </row>
    <row r="687" spans="2:37" s="14" customFormat="1" ht="13" hidden="1" x14ac:dyDescent="0.35">
      <c r="B687" s="24">
        <v>45222855</v>
      </c>
      <c r="C687" s="24" t="str">
        <f t="shared" si="138"/>
        <v>855</v>
      </c>
      <c r="D687" s="24" t="s">
        <v>1999</v>
      </c>
      <c r="E687" s="24">
        <v>45222801</v>
      </c>
      <c r="F687" s="24" t="s">
        <v>1994</v>
      </c>
      <c r="G687" s="122">
        <f>IF(VLOOKUP(Tabela2[[#This Row],[SKU]],[10]Volume!$A:$E,5,0)&lt;0,0,VLOOKUP(Tabela2[[#This Row],[SKU]],[10]Volume!$A:$E,5,0))</f>
        <v>7970.2635658914724</v>
      </c>
      <c r="H687" s="24" t="s">
        <v>46</v>
      </c>
      <c r="I687" s="24" t="s">
        <v>163</v>
      </c>
      <c r="J687" s="24" t="s">
        <v>164</v>
      </c>
      <c r="K687" s="24" t="s">
        <v>145</v>
      </c>
      <c r="L687" s="24" t="s">
        <v>65</v>
      </c>
      <c r="M687" s="24" t="s">
        <v>66</v>
      </c>
      <c r="N687" s="24" t="s">
        <v>67</v>
      </c>
      <c r="O687" s="48">
        <v>45597</v>
      </c>
      <c r="P687" s="24" t="s">
        <v>53</v>
      </c>
      <c r="Q687" s="24"/>
      <c r="R687" s="26" t="s">
        <v>1</v>
      </c>
      <c r="S687" s="73">
        <v>5011987272279</v>
      </c>
      <c r="T687" s="24"/>
      <c r="U687" s="24" t="s">
        <v>44</v>
      </c>
      <c r="V687" s="40" t="s">
        <v>44</v>
      </c>
      <c r="W687" s="24" t="s">
        <v>55</v>
      </c>
      <c r="X687" s="24">
        <v>2710193200</v>
      </c>
      <c r="Y687" s="14" t="s">
        <v>70</v>
      </c>
      <c r="Z687" s="24" t="s">
        <v>1995</v>
      </c>
      <c r="AA687" s="24" t="str">
        <f t="shared" si="146"/>
        <v>002VPL</v>
      </c>
      <c r="AB687" s="24" t="str">
        <f t="shared" si="147"/>
        <v>A309</v>
      </c>
      <c r="AC687" s="24" t="s">
        <v>1998</v>
      </c>
      <c r="AD687" s="24" t="s">
        <v>1890</v>
      </c>
      <c r="AE687" s="24" t="s">
        <v>1911</v>
      </c>
      <c r="AF687" s="24" t="s">
        <v>369</v>
      </c>
      <c r="AG687" s="24" t="s">
        <v>78</v>
      </c>
      <c r="AH687" s="24" t="str">
        <f t="shared" si="145"/>
        <v>SPIRAX S2 C 30 GRANEL</v>
      </c>
      <c r="AI687" s="24" t="s">
        <v>3016</v>
      </c>
      <c r="AJ687" s="24" t="s">
        <v>6642</v>
      </c>
      <c r="AK687" s="24" t="s">
        <v>3016</v>
      </c>
    </row>
    <row r="688" spans="2:37" s="14" customFormat="1" ht="13" hidden="1" x14ac:dyDescent="0.35">
      <c r="B688" s="24">
        <v>45222801</v>
      </c>
      <c r="C688" s="24" t="str">
        <f t="shared" si="138"/>
        <v>801</v>
      </c>
      <c r="D688" s="24" t="s">
        <v>1994</v>
      </c>
      <c r="E688" s="24">
        <v>45222801</v>
      </c>
      <c r="F688" s="24" t="s">
        <v>1994</v>
      </c>
      <c r="G688" s="122">
        <f>IF(VLOOKUP(Tabela2[[#This Row],[SKU]],[10]Volume!$A:$E,5,0)&lt;0,0,VLOOKUP(Tabela2[[#This Row],[SKU]],[10]Volume!$A:$E,5,0))</f>
        <v>0</v>
      </c>
      <c r="H688" s="24" t="s">
        <v>46</v>
      </c>
      <c r="I688" s="24" t="s">
        <v>79</v>
      </c>
      <c r="J688" s="24" t="s">
        <v>79</v>
      </c>
      <c r="K688" s="24" t="s">
        <v>145</v>
      </c>
      <c r="L688" s="24" t="s">
        <v>65</v>
      </c>
      <c r="M688" s="24" t="s">
        <v>66</v>
      </c>
      <c r="N688" s="24" t="s">
        <v>67</v>
      </c>
      <c r="O688" s="48">
        <v>45597</v>
      </c>
      <c r="P688" s="24" t="s">
        <v>53</v>
      </c>
      <c r="Q688" s="24"/>
      <c r="R688" s="26" t="s">
        <v>1</v>
      </c>
      <c r="S688" s="24"/>
      <c r="T688" s="24"/>
      <c r="U688" s="24"/>
      <c r="V688" s="40"/>
      <c r="W688" s="24" t="s">
        <v>55</v>
      </c>
      <c r="X688" s="24">
        <v>2710193200</v>
      </c>
      <c r="Y688" s="14" t="s">
        <v>44</v>
      </c>
      <c r="Z688" s="24" t="str">
        <f t="shared" ref="Z688:Z719" si="148">LEFT(AC688,8)</f>
        <v>001M2459</v>
      </c>
      <c r="AA688" s="24" t="str">
        <f t="shared" si="146"/>
        <v>001176</v>
      </c>
      <c r="AB688" s="24" t="str">
        <f t="shared" si="147"/>
        <v>A03Q</v>
      </c>
      <c r="AC688" s="24" t="s">
        <v>2000</v>
      </c>
      <c r="AD688" s="24" t="s">
        <v>1890</v>
      </c>
      <c r="AE688" s="24" t="s">
        <v>1911</v>
      </c>
      <c r="AF688" s="24" t="s">
        <v>369</v>
      </c>
      <c r="AG688" s="24" t="s">
        <v>78</v>
      </c>
      <c r="AH688" s="24" t="str">
        <f t="shared" si="145"/>
        <v>SPIRAX S2 C 30 GRANEL</v>
      </c>
      <c r="AI688" s="24" t="s">
        <v>3016</v>
      </c>
      <c r="AJ688" s="24" t="s">
        <v>6642</v>
      </c>
      <c r="AK688" s="24" t="s">
        <v>3016</v>
      </c>
    </row>
    <row r="689" spans="2:37" s="14" customFormat="1" ht="13" hidden="1" x14ac:dyDescent="0.35">
      <c r="B689" s="24">
        <v>45293905</v>
      </c>
      <c r="C689" s="24" t="str">
        <f t="shared" si="138"/>
        <v>905</v>
      </c>
      <c r="D689" s="24" t="s">
        <v>2001</v>
      </c>
      <c r="E689" s="106">
        <v>45293801</v>
      </c>
      <c r="F689" s="24" t="s">
        <v>2002</v>
      </c>
      <c r="G689" s="122">
        <f>IF(VLOOKUP(Tabela2[[#This Row],[SKU]],[10]Volume!$A:$E,5,0)&lt;0,0,VLOOKUP(Tabela2[[#This Row],[SKU]],[10]Volume!$A:$E,5,0))</f>
        <v>5055.0672645739915</v>
      </c>
      <c r="H689" s="24" t="s">
        <v>46</v>
      </c>
      <c r="I689" s="24" t="s">
        <v>62</v>
      </c>
      <c r="J689" s="24" t="s">
        <v>63</v>
      </c>
      <c r="K689" s="24" t="s">
        <v>145</v>
      </c>
      <c r="L689" s="24" t="s">
        <v>65</v>
      </c>
      <c r="M689" s="24" t="s">
        <v>66</v>
      </c>
      <c r="N689" s="24" t="s">
        <v>67</v>
      </c>
      <c r="O689" s="48">
        <v>40917</v>
      </c>
      <c r="P689" s="24" t="s">
        <v>53</v>
      </c>
      <c r="Q689" s="24"/>
      <c r="R689" s="26" t="s">
        <v>1</v>
      </c>
      <c r="S689" s="24" t="s">
        <v>2003</v>
      </c>
      <c r="T689" s="24" t="s">
        <v>2003</v>
      </c>
      <c r="U689" s="24" t="s">
        <v>44</v>
      </c>
      <c r="V689" s="40" t="s">
        <v>44</v>
      </c>
      <c r="W689" s="24" t="s">
        <v>55</v>
      </c>
      <c r="X689" s="24">
        <v>2710193200</v>
      </c>
      <c r="Y689" s="14" t="s">
        <v>70</v>
      </c>
      <c r="Z689" s="24" t="str">
        <f t="shared" si="148"/>
        <v>001D8263</v>
      </c>
      <c r="AA689" s="24" t="str">
        <f t="shared" si="146"/>
        <v>002W1Y</v>
      </c>
      <c r="AB689" s="24" t="str">
        <f t="shared" si="147"/>
        <v>A1SN</v>
      </c>
      <c r="AC689" s="24" t="s">
        <v>2004</v>
      </c>
      <c r="AD689" s="24" t="s">
        <v>1890</v>
      </c>
      <c r="AE689" s="24" t="s">
        <v>1911</v>
      </c>
      <c r="AF689" s="24" t="s">
        <v>369</v>
      </c>
      <c r="AG689" s="24" t="s">
        <v>78</v>
      </c>
      <c r="AH689" s="24" t="str">
        <f t="shared" si="145"/>
        <v>SPIRAX S2 G 140 GRANEL</v>
      </c>
      <c r="AI689" s="24" t="s">
        <v>3016</v>
      </c>
      <c r="AJ689" s="24" t="s">
        <v>6643</v>
      </c>
      <c r="AK689" s="24" t="s">
        <v>3016</v>
      </c>
    </row>
    <row r="690" spans="2:37" s="14" customFormat="1" ht="13" hidden="1" x14ac:dyDescent="0.35">
      <c r="B690" s="24">
        <v>45293855</v>
      </c>
      <c r="C690" s="24" t="str">
        <f t="shared" si="138"/>
        <v>855</v>
      </c>
      <c r="D690" s="24" t="s">
        <v>2005</v>
      </c>
      <c r="E690" s="106">
        <v>45293801</v>
      </c>
      <c r="F690" s="24" t="s">
        <v>2002</v>
      </c>
      <c r="G690" s="122">
        <f>IF(VLOOKUP(Tabela2[[#This Row],[SKU]],[10]Volume!$A:$E,5,0)&lt;0,0,VLOOKUP(Tabela2[[#This Row],[SKU]],[10]Volume!$A:$E,5,0))</f>
        <v>5287.0077519379847</v>
      </c>
      <c r="H690" s="24" t="s">
        <v>46</v>
      </c>
      <c r="I690" s="24" t="s">
        <v>163</v>
      </c>
      <c r="J690" s="24" t="s">
        <v>164</v>
      </c>
      <c r="K690" s="24" t="s">
        <v>145</v>
      </c>
      <c r="L690" s="24" t="s">
        <v>65</v>
      </c>
      <c r="M690" s="24" t="s">
        <v>66</v>
      </c>
      <c r="N690" s="24" t="s">
        <v>67</v>
      </c>
      <c r="O690" s="48">
        <v>40844</v>
      </c>
      <c r="P690" s="24" t="s">
        <v>53</v>
      </c>
      <c r="Q690" s="24"/>
      <c r="R690" s="26" t="s">
        <v>1</v>
      </c>
      <c r="S690" s="24"/>
      <c r="T690" s="24" t="s">
        <v>2006</v>
      </c>
      <c r="U690" s="24" t="s">
        <v>44</v>
      </c>
      <c r="V690" s="40" t="s">
        <v>44</v>
      </c>
      <c r="W690" s="24" t="s">
        <v>55</v>
      </c>
      <c r="X690" s="24">
        <v>2710193200</v>
      </c>
      <c r="Y690" s="14" t="s">
        <v>70</v>
      </c>
      <c r="Z690" s="24" t="str">
        <f t="shared" si="148"/>
        <v>001D8263</v>
      </c>
      <c r="AA690" s="24" t="str">
        <f t="shared" si="146"/>
        <v>002VPL</v>
      </c>
      <c r="AB690" s="24" t="str">
        <f t="shared" si="147"/>
        <v>A309</v>
      </c>
      <c r="AC690" s="24" t="s">
        <v>2007</v>
      </c>
      <c r="AD690" s="24" t="s">
        <v>1890</v>
      </c>
      <c r="AE690" s="24" t="s">
        <v>1911</v>
      </c>
      <c r="AF690" s="24" t="s">
        <v>369</v>
      </c>
      <c r="AG690" s="24" t="s">
        <v>78</v>
      </c>
      <c r="AH690" s="24" t="str">
        <f t="shared" si="145"/>
        <v>SPIRAX S2 G 140 GRANEL</v>
      </c>
      <c r="AI690" s="24" t="s">
        <v>3016</v>
      </c>
      <c r="AJ690" s="24" t="s">
        <v>6643</v>
      </c>
      <c r="AK690" s="24" t="s">
        <v>3016</v>
      </c>
    </row>
    <row r="691" spans="2:37" s="14" customFormat="1" ht="13" hidden="1" x14ac:dyDescent="0.35">
      <c r="B691" s="24">
        <v>43581905</v>
      </c>
      <c r="C691" s="24" t="str">
        <f t="shared" si="138"/>
        <v>905</v>
      </c>
      <c r="D691" s="24" t="s">
        <v>2008</v>
      </c>
      <c r="E691" s="106">
        <v>43581801</v>
      </c>
      <c r="F691" s="24" t="s">
        <v>2009</v>
      </c>
      <c r="G691" s="122">
        <f>IF(VLOOKUP(Tabela2[[#This Row],[SKU]],[10]Volume!$A:$E,5,0)&lt;0,0,VLOOKUP(Tabela2[[#This Row],[SKU]],[10]Volume!$A:$E,5,0))</f>
        <v>1985.9192825112107</v>
      </c>
      <c r="H691" s="24" t="s">
        <v>46</v>
      </c>
      <c r="I691" s="24" t="s">
        <v>62</v>
      </c>
      <c r="J691" s="24" t="s">
        <v>63</v>
      </c>
      <c r="K691" s="24" t="s">
        <v>145</v>
      </c>
      <c r="L691" s="24" t="s">
        <v>65</v>
      </c>
      <c r="M691" s="24" t="s">
        <v>66</v>
      </c>
      <c r="N691" s="24" t="s">
        <v>67</v>
      </c>
      <c r="O691" s="48">
        <v>40883</v>
      </c>
      <c r="P691" s="24" t="s">
        <v>53</v>
      </c>
      <c r="Q691" s="24"/>
      <c r="R691" s="26" t="s">
        <v>1</v>
      </c>
      <c r="S691" s="24" t="s">
        <v>2010</v>
      </c>
      <c r="T691" s="24" t="s">
        <v>2010</v>
      </c>
      <c r="U691" s="24" t="s">
        <v>44</v>
      </c>
      <c r="V691" s="40" t="s">
        <v>44</v>
      </c>
      <c r="W691" s="24" t="s">
        <v>55</v>
      </c>
      <c r="X691" s="24">
        <v>2710193200</v>
      </c>
      <c r="Y691" s="14" t="s">
        <v>70</v>
      </c>
      <c r="Z691" s="24" t="str">
        <f t="shared" si="148"/>
        <v>001D8260</v>
      </c>
      <c r="AA691" s="24" t="str">
        <f t="shared" si="146"/>
        <v>002W1Y</v>
      </c>
      <c r="AB691" s="24" t="str">
        <f t="shared" si="147"/>
        <v>A1SN</v>
      </c>
      <c r="AC691" s="24" t="s">
        <v>2011</v>
      </c>
      <c r="AD691" s="24" t="s">
        <v>1890</v>
      </c>
      <c r="AE691" s="24" t="s">
        <v>1911</v>
      </c>
      <c r="AF691" s="24" t="s">
        <v>369</v>
      </c>
      <c r="AG691" s="24" t="s">
        <v>78</v>
      </c>
      <c r="AH691" s="24" t="str">
        <f t="shared" si="145"/>
        <v>SPIRAX S2 G 80W GRANEL</v>
      </c>
      <c r="AI691" s="24" t="s">
        <v>3016</v>
      </c>
      <c r="AJ691" s="24" t="s">
        <v>6644</v>
      </c>
      <c r="AK691" s="24" t="s">
        <v>6821</v>
      </c>
    </row>
    <row r="692" spans="2:37" s="14" customFormat="1" ht="13" hidden="1" x14ac:dyDescent="0.35">
      <c r="B692" s="24">
        <v>43581855</v>
      </c>
      <c r="C692" s="24" t="str">
        <f t="shared" si="138"/>
        <v>855</v>
      </c>
      <c r="D692" s="24" t="s">
        <v>2012</v>
      </c>
      <c r="E692" s="106">
        <v>43581801</v>
      </c>
      <c r="F692" s="24" t="s">
        <v>2009</v>
      </c>
      <c r="G692" s="122">
        <f>IF(VLOOKUP(Tabela2[[#This Row],[SKU]],[10]Volume!$A:$E,5,0)&lt;0,0,VLOOKUP(Tabela2[[#This Row],[SKU]],[10]Volume!$A:$E,5,0))</f>
        <v>3657.1782945736431</v>
      </c>
      <c r="H692" s="24" t="s">
        <v>46</v>
      </c>
      <c r="I692" s="24" t="s">
        <v>163</v>
      </c>
      <c r="J692" s="24" t="s">
        <v>164</v>
      </c>
      <c r="K692" s="24" t="s">
        <v>145</v>
      </c>
      <c r="L692" s="24" t="s">
        <v>65</v>
      </c>
      <c r="M692" s="24" t="s">
        <v>66</v>
      </c>
      <c r="N692" s="24" t="s">
        <v>67</v>
      </c>
      <c r="O692" s="48">
        <v>40858</v>
      </c>
      <c r="P692" s="24" t="s">
        <v>53</v>
      </c>
      <c r="Q692" s="24"/>
      <c r="R692" s="26" t="s">
        <v>1</v>
      </c>
      <c r="S692" s="24" t="s">
        <v>132</v>
      </c>
      <c r="T692" s="24" t="s">
        <v>132</v>
      </c>
      <c r="U692" s="24" t="s">
        <v>44</v>
      </c>
      <c r="V692" s="40" t="s">
        <v>44</v>
      </c>
      <c r="W692" s="24" t="s">
        <v>55</v>
      </c>
      <c r="X692" s="24">
        <v>2710193200</v>
      </c>
      <c r="Y692" s="14" t="s">
        <v>70</v>
      </c>
      <c r="Z692" s="24" t="str">
        <f t="shared" si="148"/>
        <v>001D8260</v>
      </c>
      <c r="AA692" s="24" t="str">
        <f t="shared" si="146"/>
        <v>002VPL</v>
      </c>
      <c r="AB692" s="24" t="str">
        <f t="shared" si="147"/>
        <v>A1SN</v>
      </c>
      <c r="AC692" s="24" t="s">
        <v>2013</v>
      </c>
      <c r="AD692" s="24" t="s">
        <v>1890</v>
      </c>
      <c r="AE692" s="24" t="s">
        <v>1911</v>
      </c>
      <c r="AF692" s="24" t="s">
        <v>369</v>
      </c>
      <c r="AG692" s="24" t="s">
        <v>78</v>
      </c>
      <c r="AH692" s="24" t="str">
        <f t="shared" si="145"/>
        <v>SPIRAX S2 G 80W GRANEL</v>
      </c>
      <c r="AI692" s="24" t="s">
        <v>3016</v>
      </c>
      <c r="AJ692" s="24" t="s">
        <v>6644</v>
      </c>
      <c r="AK692" s="24" t="s">
        <v>6821</v>
      </c>
    </row>
    <row r="693" spans="2:37" s="14" customFormat="1" ht="13" hidden="1" x14ac:dyDescent="0.35">
      <c r="B693" s="24">
        <v>43581809</v>
      </c>
      <c r="C693" s="24" t="str">
        <f t="shared" si="138"/>
        <v>809</v>
      </c>
      <c r="D693" s="24" t="s">
        <v>2014</v>
      </c>
      <c r="E693" s="106">
        <v>43581801</v>
      </c>
      <c r="F693" s="24" t="s">
        <v>2009</v>
      </c>
      <c r="G693" s="122">
        <f>IF(VLOOKUP(Tabela2[[#This Row],[SKU]],[10]Volume!$A:$E,5,0)&lt;0,0,VLOOKUP(Tabela2[[#This Row],[SKU]],[10]Volume!$A:$E,5,0))</f>
        <v>17971.654545454545</v>
      </c>
      <c r="H693" s="24" t="s">
        <v>46</v>
      </c>
      <c r="I693" s="24" t="s">
        <v>47</v>
      </c>
      <c r="J693" s="24" t="s">
        <v>48</v>
      </c>
      <c r="K693" s="24" t="s">
        <v>145</v>
      </c>
      <c r="L693" s="24" t="s">
        <v>65</v>
      </c>
      <c r="M693" s="24" t="s">
        <v>66</v>
      </c>
      <c r="N693" s="24" t="s">
        <v>67</v>
      </c>
      <c r="O693" s="48">
        <v>40858</v>
      </c>
      <c r="P693" s="24" t="s">
        <v>53</v>
      </c>
      <c r="Q693" s="24"/>
      <c r="R693" s="26" t="s">
        <v>1</v>
      </c>
      <c r="S693" s="24"/>
      <c r="T693" s="24" t="s">
        <v>2015</v>
      </c>
      <c r="U693" s="24" t="s">
        <v>44</v>
      </c>
      <c r="V693" s="40" t="s">
        <v>44</v>
      </c>
      <c r="W693" s="24" t="s">
        <v>55</v>
      </c>
      <c r="X693" s="24">
        <v>2710193200</v>
      </c>
      <c r="Y693" s="14" t="s">
        <v>83</v>
      </c>
      <c r="Z693" s="24" t="str">
        <f t="shared" si="148"/>
        <v>001D8260</v>
      </c>
      <c r="AA693" s="24" t="str">
        <f t="shared" si="146"/>
        <v>002VSH</v>
      </c>
      <c r="AB693" s="24" t="str">
        <f t="shared" si="147"/>
        <v>A309</v>
      </c>
      <c r="AC693" s="24" t="s">
        <v>2016</v>
      </c>
      <c r="AD693" s="24" t="s">
        <v>1890</v>
      </c>
      <c r="AE693" s="24" t="s">
        <v>1911</v>
      </c>
      <c r="AF693" s="24" t="s">
        <v>369</v>
      </c>
      <c r="AG693" s="24" t="s">
        <v>78</v>
      </c>
      <c r="AH693" s="24" t="str">
        <f t="shared" si="145"/>
        <v>SPIRAX S2 G 80W GRANEL</v>
      </c>
      <c r="AI693" s="24" t="s">
        <v>3016</v>
      </c>
      <c r="AJ693" s="24" t="s">
        <v>6644</v>
      </c>
      <c r="AK693" s="24" t="s">
        <v>6821</v>
      </c>
    </row>
    <row r="694" spans="2:37" s="14" customFormat="1" ht="13" hidden="1" x14ac:dyDescent="0.35">
      <c r="B694" s="24">
        <v>45277905</v>
      </c>
      <c r="C694" s="24" t="str">
        <f t="shared" si="138"/>
        <v>905</v>
      </c>
      <c r="D694" s="24" t="s">
        <v>2017</v>
      </c>
      <c r="E694" s="106">
        <v>45277801</v>
      </c>
      <c r="F694" s="24" t="s">
        <v>2018</v>
      </c>
      <c r="G694" s="122">
        <f>IF(VLOOKUP(Tabela2[[#This Row],[SKU]],[10]Volume!$A:$E,5,0)&lt;0,0,VLOOKUP(Tabela2[[#This Row],[SKU]],[10]Volume!$A:$E,5,0))</f>
        <v>0</v>
      </c>
      <c r="H694" s="24" t="s">
        <v>46</v>
      </c>
      <c r="I694" s="24" t="s">
        <v>62</v>
      </c>
      <c r="J694" s="24" t="s">
        <v>63</v>
      </c>
      <c r="K694" s="24" t="s">
        <v>145</v>
      </c>
      <c r="L694" s="24" t="s">
        <v>65</v>
      </c>
      <c r="M694" s="24" t="s">
        <v>66</v>
      </c>
      <c r="N694" s="24" t="s">
        <v>67</v>
      </c>
      <c r="O694" s="48">
        <v>40830</v>
      </c>
      <c r="P694" s="24" t="s">
        <v>53</v>
      </c>
      <c r="Q694" s="24"/>
      <c r="R694" s="26" t="s">
        <v>1</v>
      </c>
      <c r="S694" s="24" t="s">
        <v>2019</v>
      </c>
      <c r="T694" s="24" t="s">
        <v>2020</v>
      </c>
      <c r="U694" s="24" t="s">
        <v>44</v>
      </c>
      <c r="V694" s="40" t="s">
        <v>44</v>
      </c>
      <c r="W694" s="24" t="s">
        <v>55</v>
      </c>
      <c r="X694" s="24">
        <v>2710193200</v>
      </c>
      <c r="Y694" s="14" t="s">
        <v>70</v>
      </c>
      <c r="Z694" s="24" t="str">
        <f t="shared" si="148"/>
        <v>001D8262</v>
      </c>
      <c r="AA694" s="24" t="str">
        <f t="shared" si="146"/>
        <v>002W1Y</v>
      </c>
      <c r="AB694" s="24" t="str">
        <f t="shared" si="147"/>
        <v>A1SN</v>
      </c>
      <c r="AC694" s="24" t="s">
        <v>2021</v>
      </c>
      <c r="AD694" s="24" t="s">
        <v>1890</v>
      </c>
      <c r="AE694" s="24" t="s">
        <v>1911</v>
      </c>
      <c r="AF694" s="24" t="s">
        <v>369</v>
      </c>
      <c r="AG694" s="24" t="s">
        <v>78</v>
      </c>
      <c r="AH694" s="24" t="str">
        <f t="shared" si="145"/>
        <v>SPIRAX S2 G 90 GRANEL</v>
      </c>
      <c r="AI694" s="24" t="s">
        <v>3016</v>
      </c>
      <c r="AJ694" s="24" t="s">
        <v>6645</v>
      </c>
      <c r="AK694" s="24" t="s">
        <v>3016</v>
      </c>
    </row>
    <row r="695" spans="2:37" s="14" customFormat="1" ht="13" hidden="1" x14ac:dyDescent="0.35">
      <c r="B695" s="24">
        <v>45277855</v>
      </c>
      <c r="C695" s="24" t="str">
        <f t="shared" si="138"/>
        <v>855</v>
      </c>
      <c r="D695" s="24" t="s">
        <v>2022</v>
      </c>
      <c r="E695" s="106">
        <v>45277801</v>
      </c>
      <c r="F695" s="24" t="s">
        <v>2018</v>
      </c>
      <c r="G695" s="122">
        <f>IF(VLOOKUP(Tabela2[[#This Row],[SKU]],[10]Volume!$A:$E,5,0)&lt;0,0,VLOOKUP(Tabela2[[#This Row],[SKU]],[10]Volume!$A:$E,5,0))</f>
        <v>3478.2945736434108</v>
      </c>
      <c r="H695" s="24" t="s">
        <v>46</v>
      </c>
      <c r="I695" s="24" t="s">
        <v>163</v>
      </c>
      <c r="J695" s="24" t="s">
        <v>164</v>
      </c>
      <c r="K695" s="24" t="s">
        <v>145</v>
      </c>
      <c r="L695" s="24" t="s">
        <v>65</v>
      </c>
      <c r="M695" s="24" t="s">
        <v>66</v>
      </c>
      <c r="N695" s="24" t="s">
        <v>67</v>
      </c>
      <c r="O695" s="48">
        <v>40827</v>
      </c>
      <c r="P695" s="24" t="s">
        <v>53</v>
      </c>
      <c r="Q695" s="24"/>
      <c r="R695" s="26" t="s">
        <v>1</v>
      </c>
      <c r="S695" s="24"/>
      <c r="T695" s="24" t="s">
        <v>2023</v>
      </c>
      <c r="U695" s="24" t="s">
        <v>44</v>
      </c>
      <c r="V695" s="40" t="s">
        <v>44</v>
      </c>
      <c r="W695" s="24" t="s">
        <v>55</v>
      </c>
      <c r="X695" s="24">
        <v>2710193200</v>
      </c>
      <c r="Y695" s="14" t="s">
        <v>70</v>
      </c>
      <c r="Z695" s="24" t="str">
        <f t="shared" si="148"/>
        <v>001D8262</v>
      </c>
      <c r="AA695" s="24" t="str">
        <f t="shared" si="146"/>
        <v>002VPL</v>
      </c>
      <c r="AB695" s="24" t="str">
        <f t="shared" si="147"/>
        <v>A309</v>
      </c>
      <c r="AC695" s="24" t="s">
        <v>2024</v>
      </c>
      <c r="AD695" s="24" t="s">
        <v>1890</v>
      </c>
      <c r="AE695" s="24" t="s">
        <v>1911</v>
      </c>
      <c r="AF695" s="24" t="s">
        <v>369</v>
      </c>
      <c r="AG695" s="24" t="s">
        <v>78</v>
      </c>
      <c r="AH695" s="24" t="str">
        <f t="shared" ref="AH695:AH723" si="149">F695</f>
        <v>SPIRAX S2 G 90 GRANEL</v>
      </c>
      <c r="AI695" s="24" t="s">
        <v>3016</v>
      </c>
      <c r="AJ695" s="24" t="s">
        <v>6645</v>
      </c>
      <c r="AK695" s="24" t="s">
        <v>3016</v>
      </c>
    </row>
    <row r="696" spans="2:37" s="14" customFormat="1" ht="1" hidden="1" customHeight="1" x14ac:dyDescent="0.35">
      <c r="B696" s="24">
        <v>45277809</v>
      </c>
      <c r="C696" s="24" t="str">
        <f t="shared" si="138"/>
        <v>809</v>
      </c>
      <c r="D696" s="24" t="s">
        <v>2025</v>
      </c>
      <c r="E696" s="106">
        <v>45277801</v>
      </c>
      <c r="F696" s="24" t="s">
        <v>2018</v>
      </c>
      <c r="G696" s="122">
        <f>IF(VLOOKUP(Tabela2[[#This Row],[SKU]],[10]Volume!$A:$E,5,0)&lt;0,0,VLOOKUP(Tabela2[[#This Row],[SKU]],[10]Volume!$A:$E,5,0))</f>
        <v>0</v>
      </c>
      <c r="H696" s="24" t="s">
        <v>46</v>
      </c>
      <c r="I696" s="24" t="s">
        <v>47</v>
      </c>
      <c r="J696" s="24" t="s">
        <v>48</v>
      </c>
      <c r="K696" s="24" t="s">
        <v>145</v>
      </c>
      <c r="L696" s="24" t="s">
        <v>65</v>
      </c>
      <c r="M696" s="24" t="s">
        <v>66</v>
      </c>
      <c r="N696" s="24" t="s">
        <v>67</v>
      </c>
      <c r="O696" s="48">
        <v>40848</v>
      </c>
      <c r="P696" s="24" t="s">
        <v>53</v>
      </c>
      <c r="Q696" s="24"/>
      <c r="R696" s="26" t="s">
        <v>1</v>
      </c>
      <c r="S696" s="24"/>
      <c r="T696" s="24" t="s">
        <v>2026</v>
      </c>
      <c r="U696" s="24" t="s">
        <v>44</v>
      </c>
      <c r="V696" s="40" t="s">
        <v>44</v>
      </c>
      <c r="W696" s="24" t="s">
        <v>55</v>
      </c>
      <c r="X696" s="24">
        <v>2710193200</v>
      </c>
      <c r="Y696" s="14" t="s">
        <v>83</v>
      </c>
      <c r="Z696" s="24" t="str">
        <f t="shared" si="148"/>
        <v>001D8262</v>
      </c>
      <c r="AA696" s="24" t="str">
        <f t="shared" si="146"/>
        <v>002VSH</v>
      </c>
      <c r="AB696" s="24" t="str">
        <f t="shared" si="147"/>
        <v>A309</v>
      </c>
      <c r="AC696" s="24" t="s">
        <v>2027</v>
      </c>
      <c r="AD696" s="24" t="s">
        <v>1890</v>
      </c>
      <c r="AE696" s="24" t="s">
        <v>1911</v>
      </c>
      <c r="AF696" s="24" t="s">
        <v>369</v>
      </c>
      <c r="AG696" s="24" t="s">
        <v>78</v>
      </c>
      <c r="AH696" s="24" t="str">
        <f t="shared" si="149"/>
        <v>SPIRAX S2 G 90 GRANEL</v>
      </c>
      <c r="AI696" s="24" t="s">
        <v>3016</v>
      </c>
      <c r="AJ696" s="24" t="s">
        <v>6645</v>
      </c>
      <c r="AK696" s="24" t="s">
        <v>3016</v>
      </c>
    </row>
    <row r="697" spans="2:37" s="14" customFormat="1" ht="13" hidden="1" x14ac:dyDescent="0.35">
      <c r="B697" s="24">
        <v>44952801</v>
      </c>
      <c r="C697" s="24" t="str">
        <f t="shared" si="138"/>
        <v>801</v>
      </c>
      <c r="D697" s="24" t="s">
        <v>7652</v>
      </c>
      <c r="E697" s="106">
        <v>44952801</v>
      </c>
      <c r="F697" s="24" t="s">
        <v>7652</v>
      </c>
      <c r="G697" s="122">
        <f>IF(VLOOKUP(Tabela2[[#This Row],[SKU]],[10]Volume!$A:$E,5,0)&lt;0,0,VLOOKUP(Tabela2[[#This Row],[SKU]],[10]Volume!$A:$E,5,0))</f>
        <v>0</v>
      </c>
      <c r="H697" s="24" t="s">
        <v>46</v>
      </c>
      <c r="I697" s="24" t="s">
        <v>79</v>
      </c>
      <c r="J697" s="24" t="s">
        <v>79</v>
      </c>
      <c r="K697" s="24" t="s">
        <v>145</v>
      </c>
      <c r="L697" s="24" t="s">
        <v>65</v>
      </c>
      <c r="M697" s="24" t="s">
        <v>66</v>
      </c>
      <c r="N697" s="24" t="s">
        <v>67</v>
      </c>
      <c r="O697" s="48">
        <v>44588</v>
      </c>
      <c r="P697" s="24" t="s">
        <v>53</v>
      </c>
      <c r="Q697" s="24"/>
      <c r="R697" s="26" t="s">
        <v>1</v>
      </c>
      <c r="S697" s="24"/>
      <c r="T697" s="24"/>
      <c r="U697" s="24"/>
      <c r="V697" s="40"/>
      <c r="W697" s="24" t="s">
        <v>55</v>
      </c>
      <c r="X697" s="24">
        <v>2710193200</v>
      </c>
      <c r="Y697" s="14" t="s">
        <v>44</v>
      </c>
      <c r="Z697" s="24" t="str">
        <f t="shared" ref="Z697" si="150">LEFT(AC697,8)</f>
        <v>001F3672</v>
      </c>
      <c r="AA697" s="24" t="str">
        <f t="shared" ref="AA697" si="151">LEFT(RIGHT(AC697,10),6)</f>
        <v>001176</v>
      </c>
      <c r="AB697" s="24" t="str">
        <f t="shared" ref="AB697" si="152">RIGHT(AC697,4)</f>
        <v>A03Q</v>
      </c>
      <c r="AC697" s="24" t="s">
        <v>6045</v>
      </c>
      <c r="AD697" s="24" t="s">
        <v>1890</v>
      </c>
      <c r="AE697" s="24" t="s">
        <v>1911</v>
      </c>
      <c r="AF697" s="24" t="s">
        <v>369</v>
      </c>
      <c r="AG697" s="24" t="s">
        <v>78</v>
      </c>
      <c r="AH697" s="24" t="str">
        <f t="shared" ref="AH697" si="153">F697</f>
        <v>SPIRAX S2 GD (BR) GRANEL</v>
      </c>
      <c r="AI697" s="24" t="s">
        <v>3016</v>
      </c>
      <c r="AJ697" s="24" t="s">
        <v>6646</v>
      </c>
      <c r="AK697" s="24" t="s">
        <v>3016</v>
      </c>
    </row>
    <row r="698" spans="2:37" s="14" customFormat="1" ht="13" hidden="1" x14ac:dyDescent="0.35">
      <c r="B698" s="24">
        <v>44952967</v>
      </c>
      <c r="C698" s="24" t="str">
        <f t="shared" si="138"/>
        <v>967</v>
      </c>
      <c r="D698" s="24" t="s">
        <v>2028</v>
      </c>
      <c r="E698" s="106">
        <v>44952801</v>
      </c>
      <c r="F698" s="24" t="s">
        <v>7652</v>
      </c>
      <c r="G698" s="122">
        <f>IF(VLOOKUP(Tabela2[[#This Row],[SKU]],[10]Volume!$A:$E,5,0)&lt;0,0,VLOOKUP(Tabela2[[#This Row],[SKU]],[10]Volume!$A:$E,5,0))</f>
        <v>10000</v>
      </c>
      <c r="H698" s="24" t="s">
        <v>46</v>
      </c>
      <c r="I698" s="24" t="s">
        <v>79</v>
      </c>
      <c r="J698" s="24" t="s">
        <v>79</v>
      </c>
      <c r="K698" s="24" t="s">
        <v>145</v>
      </c>
      <c r="L698" s="24" t="s">
        <v>65</v>
      </c>
      <c r="M698" s="24" t="s">
        <v>66</v>
      </c>
      <c r="N698" s="24" t="s">
        <v>67</v>
      </c>
      <c r="O698" s="48">
        <v>44588</v>
      </c>
      <c r="P698" s="24" t="s">
        <v>53</v>
      </c>
      <c r="Q698" s="24"/>
      <c r="R698" s="28" t="s">
        <v>6</v>
      </c>
      <c r="S698" s="24" t="s">
        <v>2029</v>
      </c>
      <c r="T698" s="24" t="s">
        <v>54</v>
      </c>
      <c r="U698" s="24" t="s">
        <v>44</v>
      </c>
      <c r="V698" s="40" t="s">
        <v>44</v>
      </c>
      <c r="W698" s="24" t="s">
        <v>55</v>
      </c>
      <c r="X698" s="24">
        <v>2710193200</v>
      </c>
      <c r="Y698" s="14" t="s">
        <v>83</v>
      </c>
      <c r="Z698" s="24" t="str">
        <f t="shared" si="148"/>
        <v>001F3672</v>
      </c>
      <c r="AA698" s="24" t="str">
        <f t="shared" si="146"/>
        <v>002VJW</v>
      </c>
      <c r="AB698" s="24" t="str">
        <f t="shared" si="147"/>
        <v>A309</v>
      </c>
      <c r="AC698" s="24" t="s">
        <v>1972</v>
      </c>
      <c r="AD698" s="24" t="s">
        <v>1890</v>
      </c>
      <c r="AE698" s="24" t="s">
        <v>1911</v>
      </c>
      <c r="AF698" s="24" t="s">
        <v>369</v>
      </c>
      <c r="AG698" s="24" t="s">
        <v>78</v>
      </c>
      <c r="AH698" s="24" t="str">
        <f t="shared" si="149"/>
        <v>SPIRAX S2 GD (BR) GRANEL</v>
      </c>
      <c r="AI698" s="24" t="s">
        <v>3016</v>
      </c>
      <c r="AJ698" s="24" t="s">
        <v>6646</v>
      </c>
      <c r="AK698" s="24" t="s">
        <v>3016</v>
      </c>
    </row>
    <row r="699" spans="2:37" s="14" customFormat="1" ht="13" hidden="1" x14ac:dyDescent="0.35">
      <c r="B699" s="24">
        <v>45678855</v>
      </c>
      <c r="C699" s="24" t="str">
        <f t="shared" si="138"/>
        <v>855</v>
      </c>
      <c r="D699" s="24" t="s">
        <v>2030</v>
      </c>
      <c r="E699" s="106">
        <v>45678801</v>
      </c>
      <c r="F699" s="24" t="s">
        <v>1098</v>
      </c>
      <c r="G699" s="122">
        <f>IF(VLOOKUP(Tabela2[[#This Row],[SKU]],[10]Volume!$A:$E,5,0)&lt;0,0,VLOOKUP(Tabela2[[#This Row],[SKU]],[10]Volume!$A:$E,5,0))</f>
        <v>3100.6511627906975</v>
      </c>
      <c r="H699" s="24" t="s">
        <v>46</v>
      </c>
      <c r="I699" s="24" t="s">
        <v>163</v>
      </c>
      <c r="J699" s="24" t="s">
        <v>164</v>
      </c>
      <c r="K699" s="24" t="s">
        <v>145</v>
      </c>
      <c r="L699" s="24" t="s">
        <v>65</v>
      </c>
      <c r="M699" s="24" t="s">
        <v>66</v>
      </c>
      <c r="N699" s="24" t="s">
        <v>67</v>
      </c>
      <c r="O699" s="48">
        <v>42075</v>
      </c>
      <c r="P699" s="24" t="s">
        <v>53</v>
      </c>
      <c r="Q699" s="24"/>
      <c r="R699" s="26" t="s">
        <v>1</v>
      </c>
      <c r="S699" s="24"/>
      <c r="T699" s="24" t="s">
        <v>2031</v>
      </c>
      <c r="U699" s="24" t="s">
        <v>44</v>
      </c>
      <c r="V699" s="40" t="s">
        <v>44</v>
      </c>
      <c r="W699" s="24" t="s">
        <v>55</v>
      </c>
      <c r="X699" s="24">
        <v>2710193200</v>
      </c>
      <c r="Y699" s="14" t="s">
        <v>70</v>
      </c>
      <c r="Z699" s="24" t="str">
        <f t="shared" si="148"/>
        <v>001F3672</v>
      </c>
      <c r="AA699" s="24" t="str">
        <f t="shared" si="146"/>
        <v>002VPL</v>
      </c>
      <c r="AB699" s="24" t="str">
        <f t="shared" si="147"/>
        <v>A309</v>
      </c>
      <c r="AC699" s="24" t="s">
        <v>2032</v>
      </c>
      <c r="AD699" s="24" t="s">
        <v>1890</v>
      </c>
      <c r="AE699" s="24" t="s">
        <v>1911</v>
      </c>
      <c r="AF699" s="24" t="s">
        <v>369</v>
      </c>
      <c r="AG699" s="24" t="s">
        <v>78</v>
      </c>
      <c r="AH699" s="24" t="str">
        <f t="shared" si="149"/>
        <v>SPIRAX S2 GD GRANEL</v>
      </c>
      <c r="AI699" s="24" t="s">
        <v>3016</v>
      </c>
      <c r="AJ699" s="24" t="s">
        <v>6647</v>
      </c>
      <c r="AK699" s="24" t="s">
        <v>3016</v>
      </c>
    </row>
    <row r="700" spans="2:37" s="14" customFormat="1" ht="13" hidden="1" x14ac:dyDescent="0.35">
      <c r="B700" s="24">
        <v>45678809</v>
      </c>
      <c r="C700" s="24" t="str">
        <f t="shared" si="138"/>
        <v>809</v>
      </c>
      <c r="D700" s="24" t="s">
        <v>2033</v>
      </c>
      <c r="E700" s="106">
        <v>45678801</v>
      </c>
      <c r="F700" s="24" t="s">
        <v>1098</v>
      </c>
      <c r="G700" s="122">
        <f>IF(VLOOKUP(Tabela2[[#This Row],[SKU]],[10]Volume!$A:$E,5,0)&lt;0,0,VLOOKUP(Tabela2[[#This Row],[SKU]],[10]Volume!$A:$E,5,0))</f>
        <v>2925.6181818181817</v>
      </c>
      <c r="H700" s="24" t="s">
        <v>46</v>
      </c>
      <c r="I700" s="24" t="s">
        <v>47</v>
      </c>
      <c r="J700" s="24" t="s">
        <v>48</v>
      </c>
      <c r="K700" s="24" t="s">
        <v>145</v>
      </c>
      <c r="L700" s="24" t="s">
        <v>65</v>
      </c>
      <c r="M700" s="24" t="s">
        <v>66</v>
      </c>
      <c r="N700" s="24" t="s">
        <v>67</v>
      </c>
      <c r="O700" s="48">
        <v>42075</v>
      </c>
      <c r="P700" s="24" t="s">
        <v>53</v>
      </c>
      <c r="Q700" s="24"/>
      <c r="R700" s="26" t="s">
        <v>1</v>
      </c>
      <c r="S700" s="24"/>
      <c r="T700" s="24" t="s">
        <v>2034</v>
      </c>
      <c r="U700" s="24" t="s">
        <v>44</v>
      </c>
      <c r="V700" s="40" t="s">
        <v>44</v>
      </c>
      <c r="W700" s="24" t="s">
        <v>55</v>
      </c>
      <c r="X700" s="24">
        <v>2710193200</v>
      </c>
      <c r="Y700" s="14" t="s">
        <v>83</v>
      </c>
      <c r="Z700" s="24" t="str">
        <f t="shared" si="148"/>
        <v>001F3672</v>
      </c>
      <c r="AA700" s="24" t="str">
        <f t="shared" si="146"/>
        <v>002VSH</v>
      </c>
      <c r="AB700" s="24" t="str">
        <f t="shared" si="147"/>
        <v>A309</v>
      </c>
      <c r="AC700" s="24" t="s">
        <v>2035</v>
      </c>
      <c r="AD700" s="24" t="s">
        <v>1890</v>
      </c>
      <c r="AE700" s="24" t="s">
        <v>1911</v>
      </c>
      <c r="AF700" s="24" t="s">
        <v>369</v>
      </c>
      <c r="AG700" s="24" t="s">
        <v>78</v>
      </c>
      <c r="AH700" s="24" t="str">
        <f t="shared" si="149"/>
        <v>SPIRAX S2 GD GRANEL</v>
      </c>
      <c r="AI700" s="24" t="s">
        <v>3016</v>
      </c>
      <c r="AJ700" s="24" t="s">
        <v>6647</v>
      </c>
      <c r="AK700" s="24" t="s">
        <v>3016</v>
      </c>
    </row>
    <row r="701" spans="2:37" s="14" customFormat="1" ht="13" hidden="1" x14ac:dyDescent="0.35">
      <c r="B701" s="24">
        <v>43061855</v>
      </c>
      <c r="C701" s="24" t="str">
        <f t="shared" ref="C701:C764" si="154">RIGHT(B701,3)</f>
        <v>855</v>
      </c>
      <c r="D701" s="24" t="s">
        <v>2036</v>
      </c>
      <c r="E701" s="106">
        <v>43061801</v>
      </c>
      <c r="F701" s="24" t="s">
        <v>1148</v>
      </c>
      <c r="G701" s="122">
        <f>IF(VLOOKUP(Tabela2[[#This Row],[SKU]],[10]Volume!$A:$E,5,0)&lt;0,0,VLOOKUP(Tabela2[[#This Row],[SKU]],[10]Volume!$A:$E,5,0))</f>
        <v>9838.6046511627901</v>
      </c>
      <c r="H701" s="24" t="s">
        <v>46</v>
      </c>
      <c r="I701" s="24" t="s">
        <v>163</v>
      </c>
      <c r="J701" s="24" t="s">
        <v>164</v>
      </c>
      <c r="K701" s="24" t="s">
        <v>145</v>
      </c>
      <c r="L701" s="24" t="s">
        <v>65</v>
      </c>
      <c r="M701" s="24" t="s">
        <v>66</v>
      </c>
      <c r="N701" s="24" t="s">
        <v>67</v>
      </c>
      <c r="O701" s="48">
        <v>43894</v>
      </c>
      <c r="P701" s="24" t="s">
        <v>53</v>
      </c>
      <c r="Q701" s="24"/>
      <c r="R701" s="26" t="s">
        <v>1</v>
      </c>
      <c r="S701" s="24"/>
      <c r="T701" s="24" t="s">
        <v>2037</v>
      </c>
      <c r="U701" s="24" t="s">
        <v>44</v>
      </c>
      <c r="V701" s="40" t="s">
        <v>44</v>
      </c>
      <c r="W701" s="24" t="s">
        <v>55</v>
      </c>
      <c r="X701" s="24">
        <v>2710193200</v>
      </c>
      <c r="Y701" s="14" t="s">
        <v>70</v>
      </c>
      <c r="Z701" s="24" t="str">
        <f t="shared" si="148"/>
        <v>001D8284</v>
      </c>
      <c r="AA701" s="24" t="str">
        <f t="shared" si="146"/>
        <v>002VWL</v>
      </c>
      <c r="AB701" s="24" t="str">
        <f t="shared" si="147"/>
        <v>A309</v>
      </c>
      <c r="AC701" s="24" t="s">
        <v>2038</v>
      </c>
      <c r="AD701" s="24" t="s">
        <v>1890</v>
      </c>
      <c r="AE701" s="24" t="s">
        <v>2039</v>
      </c>
      <c r="AF701" s="24" t="s">
        <v>369</v>
      </c>
      <c r="AG701" s="24" t="s">
        <v>78</v>
      </c>
      <c r="AH701" s="24" t="str">
        <f t="shared" si="149"/>
        <v>SPIRAX S3 AD 80W90 GRANEL</v>
      </c>
      <c r="AI701" s="24" t="s">
        <v>3016</v>
      </c>
      <c r="AJ701" s="24" t="s">
        <v>6648</v>
      </c>
      <c r="AK701" s="24" t="s">
        <v>6802</v>
      </c>
    </row>
    <row r="702" spans="2:37" s="14" customFormat="1" ht="13" hidden="1" x14ac:dyDescent="0.35">
      <c r="B702" s="24">
        <v>43061809</v>
      </c>
      <c r="C702" s="24" t="str">
        <f t="shared" si="154"/>
        <v>809</v>
      </c>
      <c r="D702" s="24" t="s">
        <v>2040</v>
      </c>
      <c r="E702" s="106">
        <v>43061801</v>
      </c>
      <c r="F702" s="24" t="s">
        <v>1148</v>
      </c>
      <c r="G702" s="122">
        <f>IF(VLOOKUP(Tabela2[[#This Row],[SKU]],[10]Volume!$A:$E,5,0)&lt;0,0,VLOOKUP(Tabela2[[#This Row],[SKU]],[10]Volume!$A:$E,5,0))</f>
        <v>6478.1545454545458</v>
      </c>
      <c r="H702" s="24" t="s">
        <v>46</v>
      </c>
      <c r="I702" s="24" t="s">
        <v>47</v>
      </c>
      <c r="J702" s="24" t="s">
        <v>48</v>
      </c>
      <c r="K702" s="24" t="s">
        <v>145</v>
      </c>
      <c r="L702" s="24" t="s">
        <v>65</v>
      </c>
      <c r="M702" s="24" t="s">
        <v>66</v>
      </c>
      <c r="N702" s="24" t="s">
        <v>67</v>
      </c>
      <c r="O702" s="48">
        <v>43997</v>
      </c>
      <c r="P702" s="24" t="s">
        <v>53</v>
      </c>
      <c r="Q702" s="24"/>
      <c r="R702" s="26" t="s">
        <v>1</v>
      </c>
      <c r="S702" s="24"/>
      <c r="T702" s="24" t="s">
        <v>2041</v>
      </c>
      <c r="U702" s="24" t="s">
        <v>44</v>
      </c>
      <c r="V702" s="40" t="s">
        <v>44</v>
      </c>
      <c r="W702" s="24" t="s">
        <v>55</v>
      </c>
      <c r="X702" s="24">
        <v>2710193200</v>
      </c>
      <c r="Y702" s="14" t="s">
        <v>83</v>
      </c>
      <c r="Z702" s="24" t="str">
        <f t="shared" si="148"/>
        <v>001D8284</v>
      </c>
      <c r="AA702" s="24" t="str">
        <f t="shared" si="146"/>
        <v>002VSH</v>
      </c>
      <c r="AB702" s="24" t="str">
        <f t="shared" si="147"/>
        <v>A309</v>
      </c>
      <c r="AC702" s="24" t="s">
        <v>2042</v>
      </c>
      <c r="AD702" s="24" t="s">
        <v>1890</v>
      </c>
      <c r="AE702" s="24" t="s">
        <v>2039</v>
      </c>
      <c r="AF702" s="24" t="s">
        <v>369</v>
      </c>
      <c r="AG702" s="24" t="s">
        <v>78</v>
      </c>
      <c r="AH702" s="24" t="str">
        <f t="shared" si="149"/>
        <v>SPIRAX S3 AD 80W90 GRANEL</v>
      </c>
      <c r="AI702" s="24" t="s">
        <v>3016</v>
      </c>
      <c r="AJ702" s="24" t="s">
        <v>6648</v>
      </c>
      <c r="AK702" s="24" t="s">
        <v>6802</v>
      </c>
    </row>
    <row r="703" spans="2:37" s="14" customFormat="1" ht="13" hidden="1" x14ac:dyDescent="0.35">
      <c r="B703" s="24">
        <v>45258860</v>
      </c>
      <c r="C703" s="24" t="str">
        <f t="shared" si="154"/>
        <v>860</v>
      </c>
      <c r="D703" s="24" t="s">
        <v>2043</v>
      </c>
      <c r="E703" s="106" t="s">
        <v>44</v>
      </c>
      <c r="F703" s="24" t="s">
        <v>45</v>
      </c>
      <c r="G703" s="122">
        <f>IF(VLOOKUP(Tabela2[[#This Row],[SKU]],[10]Volume!$A:$E,5,0)&lt;0,0,VLOOKUP(Tabela2[[#This Row],[SKU]],[10]Volume!$A:$E,5,0))</f>
        <v>14770.613499999998</v>
      </c>
      <c r="H703" s="24" t="s">
        <v>46</v>
      </c>
      <c r="I703" s="24" t="s">
        <v>163</v>
      </c>
      <c r="J703" s="24" t="s">
        <v>164</v>
      </c>
      <c r="K703" s="24" t="s">
        <v>145</v>
      </c>
      <c r="L703" s="24" t="s">
        <v>65</v>
      </c>
      <c r="M703" s="24" t="s">
        <v>51</v>
      </c>
      <c r="N703" s="24" t="s">
        <v>67</v>
      </c>
      <c r="O703" s="48">
        <v>40841</v>
      </c>
      <c r="P703" s="24" t="s">
        <v>53</v>
      </c>
      <c r="Q703" s="24"/>
      <c r="R703" s="26" t="s">
        <v>1</v>
      </c>
      <c r="S703" s="24"/>
      <c r="T703" s="24" t="s">
        <v>2044</v>
      </c>
      <c r="U703" s="24" t="s">
        <v>44</v>
      </c>
      <c r="V703" s="40" t="s">
        <v>44</v>
      </c>
      <c r="W703" s="24" t="s">
        <v>55</v>
      </c>
      <c r="X703" s="24">
        <v>2710199200</v>
      </c>
      <c r="Y703" s="14" t="s">
        <v>56</v>
      </c>
      <c r="Z703" s="24" t="str">
        <f t="shared" si="148"/>
        <v>001D8298</v>
      </c>
      <c r="AA703" s="24" t="str">
        <f t="shared" si="146"/>
        <v>002VOM</v>
      </c>
      <c r="AB703" s="24" t="str">
        <f t="shared" si="147"/>
        <v>A1WJ</v>
      </c>
      <c r="AC703" s="24" t="s">
        <v>2045</v>
      </c>
      <c r="AD703" s="24" t="s">
        <v>1890</v>
      </c>
      <c r="AE703" s="24" t="s">
        <v>2039</v>
      </c>
      <c r="AF703" s="24" t="s">
        <v>369</v>
      </c>
      <c r="AG703" s="24" t="s">
        <v>78</v>
      </c>
      <c r="AH703" s="24" t="str">
        <f t="shared" si="149"/>
        <v>IMPORTADO</v>
      </c>
      <c r="AI703" s="24" t="s">
        <v>3016</v>
      </c>
      <c r="AJ703" s="24" t="s">
        <v>6649</v>
      </c>
      <c r="AK703" s="24" t="s">
        <v>3016</v>
      </c>
    </row>
    <row r="704" spans="2:37" s="14" customFormat="1" ht="13" hidden="1" x14ac:dyDescent="0.35">
      <c r="B704" s="24">
        <v>45258845</v>
      </c>
      <c r="C704" s="24" t="str">
        <f t="shared" si="154"/>
        <v>845</v>
      </c>
      <c r="D704" s="24" t="s">
        <v>2046</v>
      </c>
      <c r="E704" s="106" t="s">
        <v>44</v>
      </c>
      <c r="F704" s="24" t="s">
        <v>45</v>
      </c>
      <c r="G704" s="122">
        <f>IF(VLOOKUP(Tabela2[[#This Row],[SKU]],[10]Volume!$A:$E,5,0)&lt;0,0,VLOOKUP(Tabela2[[#This Row],[SKU]],[10]Volume!$A:$E,5,0))</f>
        <v>368563.38615384611</v>
      </c>
      <c r="H704" s="24" t="s">
        <v>46</v>
      </c>
      <c r="I704" s="24" t="s">
        <v>1236</v>
      </c>
      <c r="J704" s="24" t="s">
        <v>63</v>
      </c>
      <c r="K704" s="24" t="s">
        <v>145</v>
      </c>
      <c r="L704" s="24" t="s">
        <v>65</v>
      </c>
      <c r="M704" s="24" t="s">
        <v>51</v>
      </c>
      <c r="N704" s="24" t="s">
        <v>67</v>
      </c>
      <c r="O704" s="48">
        <v>43709</v>
      </c>
      <c r="P704" s="24" t="s">
        <v>53</v>
      </c>
      <c r="Q704" s="24"/>
      <c r="R704" s="26" t="s">
        <v>1</v>
      </c>
      <c r="S704" s="24"/>
      <c r="T704" s="24" t="s">
        <v>2047</v>
      </c>
      <c r="U704" s="24" t="s">
        <v>44</v>
      </c>
      <c r="V704" s="40" t="s">
        <v>44</v>
      </c>
      <c r="W704" s="24" t="s">
        <v>55</v>
      </c>
      <c r="X704" s="24">
        <v>2710199200</v>
      </c>
      <c r="Y704" s="14" t="s">
        <v>56</v>
      </c>
      <c r="Z704" s="24" t="str">
        <f t="shared" si="148"/>
        <v>001D8298</v>
      </c>
      <c r="AA704" s="24" t="str">
        <f t="shared" si="146"/>
        <v>002XO5</v>
      </c>
      <c r="AB704" s="24" t="str">
        <f t="shared" si="147"/>
        <v>NAMD</v>
      </c>
      <c r="AC704" s="24" t="s">
        <v>2048</v>
      </c>
      <c r="AD704" s="24" t="s">
        <v>1890</v>
      </c>
      <c r="AE704" s="24" t="s">
        <v>2039</v>
      </c>
      <c r="AF704" s="24" t="s">
        <v>369</v>
      </c>
      <c r="AG704" s="24" t="s">
        <v>78</v>
      </c>
      <c r="AH704" s="24" t="str">
        <f t="shared" si="149"/>
        <v>IMPORTADO</v>
      </c>
      <c r="AI704" s="24" t="s">
        <v>3016</v>
      </c>
      <c r="AJ704" s="24" t="s">
        <v>6649</v>
      </c>
      <c r="AK704" s="24" t="s">
        <v>3016</v>
      </c>
    </row>
    <row r="705" spans="2:37" s="14" customFormat="1" ht="13" hidden="1" x14ac:dyDescent="0.35">
      <c r="B705" s="24">
        <v>45258849</v>
      </c>
      <c r="C705" s="24" t="str">
        <f t="shared" si="154"/>
        <v>849</v>
      </c>
      <c r="D705" s="24" t="s">
        <v>2049</v>
      </c>
      <c r="E705" s="106" t="s">
        <v>44</v>
      </c>
      <c r="F705" s="24" t="s">
        <v>45</v>
      </c>
      <c r="G705" s="122">
        <f>IF(VLOOKUP(Tabela2[[#This Row],[SKU]],[10]Volume!$A:$E,5,0)&lt;0,0,VLOOKUP(Tabela2[[#This Row],[SKU]],[10]Volume!$A:$E,5,0))</f>
        <v>48883.146448598149</v>
      </c>
      <c r="H705" s="24" t="s">
        <v>46</v>
      </c>
      <c r="I705" s="24" t="s">
        <v>372</v>
      </c>
      <c r="J705" s="24" t="s">
        <v>48</v>
      </c>
      <c r="K705" s="24" t="s">
        <v>145</v>
      </c>
      <c r="L705" s="24" t="s">
        <v>65</v>
      </c>
      <c r="M705" s="24" t="s">
        <v>51</v>
      </c>
      <c r="N705" s="24" t="s">
        <v>67</v>
      </c>
      <c r="O705" s="48">
        <v>40840</v>
      </c>
      <c r="P705" s="24" t="s">
        <v>53</v>
      </c>
      <c r="Q705" s="24"/>
      <c r="R705" s="26" t="s">
        <v>1</v>
      </c>
      <c r="S705" s="24"/>
      <c r="T705" s="24" t="s">
        <v>2050</v>
      </c>
      <c r="U705" s="24" t="s">
        <v>44</v>
      </c>
      <c r="V705" s="40" t="s">
        <v>44</v>
      </c>
      <c r="W705" s="24" t="s">
        <v>55</v>
      </c>
      <c r="X705" s="24">
        <v>2710199200</v>
      </c>
      <c r="Y705" s="14" t="s">
        <v>56</v>
      </c>
      <c r="Z705" s="24" t="str">
        <f t="shared" si="148"/>
        <v>001D8298</v>
      </c>
      <c r="AA705" s="24" t="str">
        <f t="shared" si="146"/>
        <v>002VJ3</v>
      </c>
      <c r="AB705" s="24" t="str">
        <f t="shared" si="147"/>
        <v>A1WJ</v>
      </c>
      <c r="AC705" s="24" t="s">
        <v>2051</v>
      </c>
      <c r="AD705" s="24" t="s">
        <v>1890</v>
      </c>
      <c r="AE705" s="24" t="s">
        <v>2039</v>
      </c>
      <c r="AF705" s="24" t="s">
        <v>369</v>
      </c>
      <c r="AG705" s="24" t="s">
        <v>78</v>
      </c>
      <c r="AH705" s="24" t="str">
        <f t="shared" si="149"/>
        <v>IMPORTADO</v>
      </c>
      <c r="AI705" s="24" t="s">
        <v>3016</v>
      </c>
      <c r="AJ705" s="24" t="s">
        <v>6649</v>
      </c>
      <c r="AK705" s="24" t="s">
        <v>3016</v>
      </c>
    </row>
    <row r="706" spans="2:37" s="14" customFormat="1" ht="13" hidden="1" x14ac:dyDescent="0.35">
      <c r="B706" s="24">
        <v>43060855</v>
      </c>
      <c r="C706" s="24" t="str">
        <f t="shared" si="154"/>
        <v>855</v>
      </c>
      <c r="D706" s="24" t="s">
        <v>2052</v>
      </c>
      <c r="E706" s="106">
        <v>43060801</v>
      </c>
      <c r="F706" s="24" t="s">
        <v>419</v>
      </c>
      <c r="G706" s="122">
        <f>IF(VLOOKUP(Tabela2[[#This Row],[SKU]],[10]Volume!$A:$E,5,0)&lt;0,0,VLOOKUP(Tabela2[[#This Row],[SKU]],[10]Volume!$A:$E,5,0))</f>
        <v>14648.589147286821</v>
      </c>
      <c r="H706" s="24" t="s">
        <v>46</v>
      </c>
      <c r="I706" s="24" t="s">
        <v>163</v>
      </c>
      <c r="J706" s="24" t="s">
        <v>164</v>
      </c>
      <c r="K706" s="24" t="s">
        <v>145</v>
      </c>
      <c r="L706" s="24" t="s">
        <v>65</v>
      </c>
      <c r="M706" s="24" t="s">
        <v>66</v>
      </c>
      <c r="N706" s="24" t="s">
        <v>67</v>
      </c>
      <c r="O706" s="48">
        <v>41009</v>
      </c>
      <c r="P706" s="24" t="s">
        <v>53</v>
      </c>
      <c r="Q706" s="24"/>
      <c r="R706" s="26" t="s">
        <v>1</v>
      </c>
      <c r="S706" s="24"/>
      <c r="T706" s="24" t="s">
        <v>2053</v>
      </c>
      <c r="U706" s="24" t="s">
        <v>44</v>
      </c>
      <c r="V706" s="40" t="s">
        <v>44</v>
      </c>
      <c r="W706" s="24" t="s">
        <v>55</v>
      </c>
      <c r="X706" s="24">
        <v>2710193200</v>
      </c>
      <c r="Y706" s="14" t="s">
        <v>70</v>
      </c>
      <c r="Z706" s="24" t="str">
        <f t="shared" si="148"/>
        <v>001D8281</v>
      </c>
      <c r="AA706" s="24" t="str">
        <f t="shared" si="146"/>
        <v>002VWL</v>
      </c>
      <c r="AB706" s="24" t="str">
        <f t="shared" si="147"/>
        <v>A309</v>
      </c>
      <c r="AC706" s="24" t="s">
        <v>2054</v>
      </c>
      <c r="AD706" s="24" t="s">
        <v>1890</v>
      </c>
      <c r="AE706" s="24" t="s">
        <v>2039</v>
      </c>
      <c r="AF706" s="24" t="s">
        <v>369</v>
      </c>
      <c r="AG706" s="24" t="s">
        <v>78</v>
      </c>
      <c r="AH706" s="24" t="str">
        <f t="shared" si="149"/>
        <v>SPIRAX S3 AX 80W90 GRANEL</v>
      </c>
      <c r="AI706" s="24" t="s">
        <v>3016</v>
      </c>
      <c r="AJ706" s="24" t="s">
        <v>6650</v>
      </c>
      <c r="AK706" s="24" t="s">
        <v>6802</v>
      </c>
    </row>
    <row r="707" spans="2:37" s="14" customFormat="1" ht="13" hidden="1" x14ac:dyDescent="0.35">
      <c r="B707" s="24">
        <v>43060801</v>
      </c>
      <c r="C707" s="24" t="str">
        <f t="shared" si="154"/>
        <v>801</v>
      </c>
      <c r="D707" s="24" t="s">
        <v>419</v>
      </c>
      <c r="E707" s="106">
        <v>43060801</v>
      </c>
      <c r="F707" s="24" t="s">
        <v>419</v>
      </c>
      <c r="G707" s="122">
        <f>IF(VLOOKUP(Tabela2[[#This Row],[SKU]],[10]Volume!$A:$E,5,0)&lt;0,0,VLOOKUP(Tabela2[[#This Row],[SKU]],[10]Volume!$A:$E,5,0))</f>
        <v>4522.7173124999999</v>
      </c>
      <c r="H707" s="24" t="s">
        <v>46</v>
      </c>
      <c r="I707" s="24" t="s">
        <v>79</v>
      </c>
      <c r="J707" s="24" t="s">
        <v>79</v>
      </c>
      <c r="K707" s="24" t="s">
        <v>145</v>
      </c>
      <c r="L707" s="24" t="s">
        <v>65</v>
      </c>
      <c r="M707" s="24" t="s">
        <v>66</v>
      </c>
      <c r="N707" s="24" t="s">
        <v>67</v>
      </c>
      <c r="O707" s="48">
        <v>40940</v>
      </c>
      <c r="P707" s="24" t="s">
        <v>53</v>
      </c>
      <c r="Q707" s="24"/>
      <c r="R707" s="26" t="s">
        <v>1</v>
      </c>
      <c r="S707" s="24" t="s">
        <v>44</v>
      </c>
      <c r="T707" s="24" t="s">
        <v>54</v>
      </c>
      <c r="U707" s="24" t="s">
        <v>44</v>
      </c>
      <c r="V707" s="40" t="s">
        <v>44</v>
      </c>
      <c r="W707" s="24" t="s">
        <v>55</v>
      </c>
      <c r="X707" s="24">
        <v>2710193200</v>
      </c>
      <c r="Y707" s="14" t="s">
        <v>44</v>
      </c>
      <c r="Z707" s="24" t="str">
        <f t="shared" si="148"/>
        <v>001D8281</v>
      </c>
      <c r="AA707" s="24" t="str">
        <f t="shared" si="146"/>
        <v>001176</v>
      </c>
      <c r="AB707" s="24" t="str">
        <f t="shared" si="147"/>
        <v>A03Q</v>
      </c>
      <c r="AC707" s="24" t="s">
        <v>2055</v>
      </c>
      <c r="AD707" s="24" t="s">
        <v>1890</v>
      </c>
      <c r="AE707" s="24" t="s">
        <v>2039</v>
      </c>
      <c r="AF707" s="24" t="s">
        <v>369</v>
      </c>
      <c r="AG707" s="24" t="s">
        <v>78</v>
      </c>
      <c r="AH707" s="24" t="str">
        <f t="shared" si="149"/>
        <v>SPIRAX S3 AX 80W90 GRANEL</v>
      </c>
      <c r="AI707" s="24" t="s">
        <v>3016</v>
      </c>
      <c r="AJ707" s="24" t="s">
        <v>6650</v>
      </c>
      <c r="AK707" s="24" t="s">
        <v>6802</v>
      </c>
    </row>
    <row r="708" spans="2:37" s="14" customFormat="1" ht="13" hidden="1" x14ac:dyDescent="0.35">
      <c r="B708" s="24">
        <v>43060809</v>
      </c>
      <c r="C708" s="24" t="str">
        <f t="shared" si="154"/>
        <v>809</v>
      </c>
      <c r="D708" s="24" t="s">
        <v>2056</v>
      </c>
      <c r="E708" s="106">
        <v>43060801</v>
      </c>
      <c r="F708" s="24" t="s">
        <v>419</v>
      </c>
      <c r="G708" s="122">
        <f>IF(VLOOKUP(Tabela2[[#This Row],[SKU]],[10]Volume!$A:$E,5,0)&lt;0,0,VLOOKUP(Tabela2[[#This Row],[SKU]],[10]Volume!$A:$E,5,0))</f>
        <v>29883.1</v>
      </c>
      <c r="H708" s="24" t="s">
        <v>46</v>
      </c>
      <c r="I708" s="24" t="s">
        <v>47</v>
      </c>
      <c r="J708" s="24" t="s">
        <v>48</v>
      </c>
      <c r="K708" s="24" t="s">
        <v>145</v>
      </c>
      <c r="L708" s="24" t="s">
        <v>65</v>
      </c>
      <c r="M708" s="24" t="s">
        <v>66</v>
      </c>
      <c r="N708" s="24" t="s">
        <v>67</v>
      </c>
      <c r="O708" s="48">
        <v>40982</v>
      </c>
      <c r="P708" s="24" t="s">
        <v>53</v>
      </c>
      <c r="Q708" s="24"/>
      <c r="R708" s="26" t="s">
        <v>1</v>
      </c>
      <c r="S708" s="24"/>
      <c r="T708" s="24" t="s">
        <v>2057</v>
      </c>
      <c r="U708" s="24" t="s">
        <v>44</v>
      </c>
      <c r="V708" s="40" t="s">
        <v>44</v>
      </c>
      <c r="W708" s="24" t="s">
        <v>55</v>
      </c>
      <c r="X708" s="24">
        <v>2710193200</v>
      </c>
      <c r="Y708" s="14" t="s">
        <v>83</v>
      </c>
      <c r="Z708" s="24" t="str">
        <f t="shared" si="148"/>
        <v>001D8281</v>
      </c>
      <c r="AA708" s="24" t="str">
        <f t="shared" si="146"/>
        <v>002VSH</v>
      </c>
      <c r="AB708" s="24" t="str">
        <f t="shared" si="147"/>
        <v>A309</v>
      </c>
      <c r="AC708" s="24" t="s">
        <v>2058</v>
      </c>
      <c r="AD708" s="24" t="s">
        <v>1890</v>
      </c>
      <c r="AE708" s="24" t="s">
        <v>2039</v>
      </c>
      <c r="AF708" s="24" t="s">
        <v>369</v>
      </c>
      <c r="AG708" s="24" t="s">
        <v>78</v>
      </c>
      <c r="AH708" s="24" t="str">
        <f t="shared" si="149"/>
        <v>SPIRAX S3 AX 80W90 GRANEL</v>
      </c>
      <c r="AI708" s="24" t="s">
        <v>3016</v>
      </c>
      <c r="AJ708" s="24" t="s">
        <v>6650</v>
      </c>
      <c r="AK708" s="24" t="s">
        <v>6802</v>
      </c>
    </row>
    <row r="709" spans="2:37" s="14" customFormat="1" ht="12.75" hidden="1" customHeight="1" x14ac:dyDescent="0.35">
      <c r="B709" s="24">
        <v>45278801</v>
      </c>
      <c r="C709" s="24" t="str">
        <f t="shared" si="154"/>
        <v>801</v>
      </c>
      <c r="D709" s="24" t="s">
        <v>2059</v>
      </c>
      <c r="E709" s="106">
        <v>45278801</v>
      </c>
      <c r="F709" s="24" t="s">
        <v>2059</v>
      </c>
      <c r="G709" s="122">
        <f>IF(VLOOKUP(Tabela2[[#This Row],[SKU]],[10]Volume!$A:$E,5,0)&lt;0,0,VLOOKUP(Tabela2[[#This Row],[SKU]],[10]Volume!$A:$E,5,0))</f>
        <v>233.985375</v>
      </c>
      <c r="H709" s="24" t="s">
        <v>46</v>
      </c>
      <c r="I709" s="24" t="s">
        <v>79</v>
      </c>
      <c r="J709" s="24" t="s">
        <v>79</v>
      </c>
      <c r="K709" s="24" t="s">
        <v>145</v>
      </c>
      <c r="L709" s="24" t="s">
        <v>65</v>
      </c>
      <c r="M709" s="24" t="s">
        <v>66</v>
      </c>
      <c r="N709" s="24" t="s">
        <v>67</v>
      </c>
      <c r="O709" s="48">
        <v>41985</v>
      </c>
      <c r="P709" s="24" t="s">
        <v>53</v>
      </c>
      <c r="Q709" s="24"/>
      <c r="R709" s="26" t="s">
        <v>1</v>
      </c>
      <c r="S709" s="24" t="s">
        <v>44</v>
      </c>
      <c r="T709" s="24" t="s">
        <v>54</v>
      </c>
      <c r="U709" s="24" t="s">
        <v>44</v>
      </c>
      <c r="V709" s="40" t="s">
        <v>44</v>
      </c>
      <c r="W709" s="24" t="s">
        <v>55</v>
      </c>
      <c r="X709" s="24">
        <v>2710193200</v>
      </c>
      <c r="Y709" s="14" t="s">
        <v>44</v>
      </c>
      <c r="Z709" s="24" t="str">
        <f t="shared" si="148"/>
        <v>001D8282</v>
      </c>
      <c r="AA709" s="24" t="str">
        <f t="shared" si="146"/>
        <v>001176</v>
      </c>
      <c r="AB709" s="24" t="str">
        <f t="shared" si="147"/>
        <v>A03Q</v>
      </c>
      <c r="AC709" s="24" t="s">
        <v>2060</v>
      </c>
      <c r="AD709" s="24" t="s">
        <v>1890</v>
      </c>
      <c r="AE709" s="24" t="s">
        <v>2039</v>
      </c>
      <c r="AF709" s="24" t="s">
        <v>369</v>
      </c>
      <c r="AG709" s="24" t="s">
        <v>78</v>
      </c>
      <c r="AH709" s="24" t="str">
        <f t="shared" si="149"/>
        <v>SPIRAX S3 AX 85W-140 GRANEL</v>
      </c>
      <c r="AI709" s="24" t="s">
        <v>3016</v>
      </c>
      <c r="AJ709" s="24" t="s">
        <v>6651</v>
      </c>
      <c r="AK709" s="24" t="s">
        <v>6801</v>
      </c>
    </row>
    <row r="710" spans="2:37" s="14" customFormat="1" ht="12.75" hidden="1" customHeight="1" x14ac:dyDescent="0.35">
      <c r="B710" s="24">
        <v>45278809</v>
      </c>
      <c r="C710" s="24" t="str">
        <f t="shared" si="154"/>
        <v>809</v>
      </c>
      <c r="D710" s="24" t="s">
        <v>2061</v>
      </c>
      <c r="E710" s="106">
        <v>45278801</v>
      </c>
      <c r="F710" s="24" t="s">
        <v>2059</v>
      </c>
      <c r="G710" s="122">
        <f>IF(VLOOKUP(Tabela2[[#This Row],[SKU]],[10]Volume!$A:$E,5,0)&lt;0,0,VLOOKUP(Tabela2[[#This Row],[SKU]],[10]Volume!$A:$E,5,0))</f>
        <v>18389.599999999999</v>
      </c>
      <c r="H710" s="24" t="s">
        <v>46</v>
      </c>
      <c r="I710" s="24" t="s">
        <v>47</v>
      </c>
      <c r="J710" s="24" t="s">
        <v>48</v>
      </c>
      <c r="K710" s="24" t="s">
        <v>145</v>
      </c>
      <c r="L710" s="24" t="s">
        <v>65</v>
      </c>
      <c r="M710" s="24" t="s">
        <v>66</v>
      </c>
      <c r="N710" s="24" t="s">
        <v>67</v>
      </c>
      <c r="O710" s="48">
        <v>40917</v>
      </c>
      <c r="P710" s="24" t="s">
        <v>53</v>
      </c>
      <c r="Q710" s="24"/>
      <c r="R710" s="26" t="s">
        <v>1</v>
      </c>
      <c r="S710" s="24"/>
      <c r="T710" s="24" t="s">
        <v>2062</v>
      </c>
      <c r="U710" s="24" t="s">
        <v>44</v>
      </c>
      <c r="V710" s="40" t="s">
        <v>44</v>
      </c>
      <c r="W710" s="24" t="s">
        <v>55</v>
      </c>
      <c r="X710" s="24">
        <v>2710193200</v>
      </c>
      <c r="Y710" s="14" t="s">
        <v>83</v>
      </c>
      <c r="Z710" s="24" t="str">
        <f t="shared" si="148"/>
        <v>001D8282</v>
      </c>
      <c r="AA710" s="24" t="str">
        <f t="shared" si="146"/>
        <v>002VSH</v>
      </c>
      <c r="AB710" s="24" t="str">
        <f t="shared" si="147"/>
        <v>A309</v>
      </c>
      <c r="AC710" s="24" t="s">
        <v>2063</v>
      </c>
      <c r="AD710" s="24" t="s">
        <v>1890</v>
      </c>
      <c r="AE710" s="24" t="s">
        <v>2039</v>
      </c>
      <c r="AF710" s="24" t="s">
        <v>369</v>
      </c>
      <c r="AG710" s="24" t="s">
        <v>78</v>
      </c>
      <c r="AH710" s="24" t="str">
        <f t="shared" si="149"/>
        <v>SPIRAX S3 AX 85W-140 GRANEL</v>
      </c>
      <c r="AI710" s="24" t="s">
        <v>3016</v>
      </c>
      <c r="AJ710" s="24" t="s">
        <v>6651</v>
      </c>
      <c r="AK710" s="24" t="s">
        <v>6801</v>
      </c>
    </row>
    <row r="711" spans="2:37" s="14" customFormat="1" ht="13" hidden="1" x14ac:dyDescent="0.35">
      <c r="B711" s="24">
        <v>45279855</v>
      </c>
      <c r="C711" s="24" t="str">
        <f t="shared" si="154"/>
        <v>855</v>
      </c>
      <c r="D711" s="24" t="s">
        <v>2064</v>
      </c>
      <c r="E711" s="106">
        <v>45279801</v>
      </c>
      <c r="F711" s="24" t="s">
        <v>2065</v>
      </c>
      <c r="G711" s="122">
        <f>IF(VLOOKUP(Tabela2[[#This Row],[SKU]],[10]Volume!$A:$E,5,0)&lt;0,0,VLOOKUP(Tabela2[[#This Row],[SKU]],[10]Volume!$A:$E,5,0))</f>
        <v>28720.77519379845</v>
      </c>
      <c r="H711" s="24" t="s">
        <v>46</v>
      </c>
      <c r="I711" s="24" t="s">
        <v>163</v>
      </c>
      <c r="J711" s="24" t="s">
        <v>164</v>
      </c>
      <c r="K711" s="24" t="s">
        <v>145</v>
      </c>
      <c r="L711" s="24" t="s">
        <v>65</v>
      </c>
      <c r="M711" s="24" t="s">
        <v>66</v>
      </c>
      <c r="N711" s="24" t="s">
        <v>67</v>
      </c>
      <c r="O711" s="48">
        <v>40875</v>
      </c>
      <c r="P711" s="24" t="s">
        <v>53</v>
      </c>
      <c r="Q711" s="24"/>
      <c r="R711" s="26" t="s">
        <v>1</v>
      </c>
      <c r="S711" s="24"/>
      <c r="T711" s="24" t="s">
        <v>2066</v>
      </c>
      <c r="U711" s="24" t="s">
        <v>44</v>
      </c>
      <c r="V711" s="40" t="s">
        <v>44</v>
      </c>
      <c r="W711" s="24" t="s">
        <v>55</v>
      </c>
      <c r="X711" s="24">
        <v>2710193200</v>
      </c>
      <c r="Y711" s="14" t="s">
        <v>70</v>
      </c>
      <c r="Z711" s="24" t="str">
        <f t="shared" si="148"/>
        <v>001D8264</v>
      </c>
      <c r="AA711" s="24" t="str">
        <f t="shared" si="146"/>
        <v>002VPL</v>
      </c>
      <c r="AB711" s="24" t="str">
        <f t="shared" si="147"/>
        <v>A1SN</v>
      </c>
      <c r="AC711" s="24" t="s">
        <v>2067</v>
      </c>
      <c r="AD711" s="24" t="s">
        <v>1890</v>
      </c>
      <c r="AE711" s="24" t="s">
        <v>2039</v>
      </c>
      <c r="AF711" s="24" t="s">
        <v>369</v>
      </c>
      <c r="AG711" s="24" t="s">
        <v>78</v>
      </c>
      <c r="AH711" s="24" t="str">
        <f t="shared" si="149"/>
        <v>SPIRAX S3 G 80W GRANEL</v>
      </c>
      <c r="AI711" s="24" t="s">
        <v>3016</v>
      </c>
      <c r="AJ711" s="24" t="s">
        <v>6652</v>
      </c>
      <c r="AK711" s="24" t="s">
        <v>6821</v>
      </c>
    </row>
    <row r="712" spans="2:37" s="14" customFormat="1" ht="13" hidden="1" x14ac:dyDescent="0.35">
      <c r="B712" s="24">
        <v>45279809</v>
      </c>
      <c r="C712" s="24" t="str">
        <f t="shared" si="154"/>
        <v>809</v>
      </c>
      <c r="D712" s="24" t="s">
        <v>2068</v>
      </c>
      <c r="E712" s="106">
        <v>45279801</v>
      </c>
      <c r="F712" s="24" t="s">
        <v>2065</v>
      </c>
      <c r="G712" s="122">
        <f>IF(VLOOKUP(Tabela2[[#This Row],[SKU]],[10]Volume!$A:$E,5,0)&lt;0,0,VLOOKUP(Tabela2[[#This Row],[SKU]],[10]Volume!$A:$E,5,0))</f>
        <v>6269.181818181818</v>
      </c>
      <c r="H712" s="24" t="s">
        <v>46</v>
      </c>
      <c r="I712" s="24" t="s">
        <v>47</v>
      </c>
      <c r="J712" s="24" t="s">
        <v>48</v>
      </c>
      <c r="K712" s="24" t="s">
        <v>145</v>
      </c>
      <c r="L712" s="24" t="s">
        <v>65</v>
      </c>
      <c r="M712" s="24" t="s">
        <v>66</v>
      </c>
      <c r="N712" s="24" t="s">
        <v>67</v>
      </c>
      <c r="O712" s="48">
        <v>40875</v>
      </c>
      <c r="P712" s="24" t="s">
        <v>53</v>
      </c>
      <c r="Q712" s="24"/>
      <c r="R712" s="26" t="s">
        <v>1</v>
      </c>
      <c r="S712" s="24"/>
      <c r="T712" s="24" t="s">
        <v>2069</v>
      </c>
      <c r="U712" s="24" t="s">
        <v>44</v>
      </c>
      <c r="V712" s="40" t="s">
        <v>44</v>
      </c>
      <c r="W712" s="24" t="s">
        <v>55</v>
      </c>
      <c r="X712" s="24">
        <v>2710193200</v>
      </c>
      <c r="Y712" s="14" t="s">
        <v>83</v>
      </c>
      <c r="Z712" s="24" t="str">
        <f t="shared" si="148"/>
        <v>001D8264</v>
      </c>
      <c r="AA712" s="24" t="str">
        <f t="shared" si="146"/>
        <v>002VSH</v>
      </c>
      <c r="AB712" s="24" t="str">
        <f t="shared" si="147"/>
        <v>A309</v>
      </c>
      <c r="AC712" s="24" t="s">
        <v>2070</v>
      </c>
      <c r="AD712" s="24" t="s">
        <v>1890</v>
      </c>
      <c r="AE712" s="24" t="s">
        <v>2039</v>
      </c>
      <c r="AF712" s="24" t="s">
        <v>369</v>
      </c>
      <c r="AG712" s="24" t="s">
        <v>78</v>
      </c>
      <c r="AH712" s="24" t="str">
        <f t="shared" si="149"/>
        <v>SPIRAX S3 G 80W GRANEL</v>
      </c>
      <c r="AI712" s="24" t="s">
        <v>3016</v>
      </c>
      <c r="AJ712" s="24" t="s">
        <v>6652</v>
      </c>
      <c r="AK712" s="24" t="s">
        <v>6821</v>
      </c>
    </row>
    <row r="713" spans="2:37" s="14" customFormat="1" ht="13" hidden="1" x14ac:dyDescent="0.35">
      <c r="B713" s="24">
        <v>45280809</v>
      </c>
      <c r="C713" s="24" t="str">
        <f t="shared" si="154"/>
        <v>809</v>
      </c>
      <c r="D713" s="24" t="s">
        <v>2071</v>
      </c>
      <c r="E713" s="106">
        <v>45280801</v>
      </c>
      <c r="F713" s="24" t="s">
        <v>2072</v>
      </c>
      <c r="G713" s="122">
        <f>IF(VLOOKUP(Tabela2[[#This Row],[SKU]],[10]Volume!$A:$E,5,0)&lt;0,0,VLOOKUP(Tabela2[[#This Row],[SKU]],[10]Volume!$A:$E,5,0))</f>
        <v>37197.145454545454</v>
      </c>
      <c r="H713" s="24" t="s">
        <v>46</v>
      </c>
      <c r="I713" s="24" t="s">
        <v>47</v>
      </c>
      <c r="J713" s="24" t="s">
        <v>48</v>
      </c>
      <c r="K713" s="24" t="s">
        <v>145</v>
      </c>
      <c r="L713" s="24" t="s">
        <v>65</v>
      </c>
      <c r="M713" s="24" t="s">
        <v>66</v>
      </c>
      <c r="N713" s="24" t="s">
        <v>67</v>
      </c>
      <c r="O713" s="48">
        <v>40878</v>
      </c>
      <c r="P713" s="24" t="s">
        <v>53</v>
      </c>
      <c r="Q713" s="24"/>
      <c r="R713" s="26" t="s">
        <v>1</v>
      </c>
      <c r="S713" s="24"/>
      <c r="T713" s="24" t="s">
        <v>2073</v>
      </c>
      <c r="U713" s="24" t="s">
        <v>44</v>
      </c>
      <c r="V713" s="40" t="s">
        <v>44</v>
      </c>
      <c r="W713" s="24" t="s">
        <v>55</v>
      </c>
      <c r="X713" s="24">
        <v>2710193200</v>
      </c>
      <c r="Y713" s="14" t="s">
        <v>83</v>
      </c>
      <c r="Z713" s="24" t="str">
        <f t="shared" si="148"/>
        <v>001D8265</v>
      </c>
      <c r="AA713" s="24" t="str">
        <f t="shared" si="146"/>
        <v>002VSH</v>
      </c>
      <c r="AB713" s="24" t="str">
        <f t="shared" si="147"/>
        <v>A309</v>
      </c>
      <c r="AC713" s="24" t="s">
        <v>2074</v>
      </c>
      <c r="AD713" s="24" t="s">
        <v>1890</v>
      </c>
      <c r="AE713" s="24" t="s">
        <v>2039</v>
      </c>
      <c r="AF713" s="24" t="s">
        <v>369</v>
      </c>
      <c r="AG713" s="24" t="s">
        <v>78</v>
      </c>
      <c r="AH713" s="24" t="str">
        <f t="shared" si="149"/>
        <v>SPIRAX S3 G 80W-90 GRANEL</v>
      </c>
      <c r="AI713" s="24" t="s">
        <v>3016</v>
      </c>
      <c r="AJ713" s="24" t="s">
        <v>6653</v>
      </c>
      <c r="AK713" s="24" t="s">
        <v>6802</v>
      </c>
    </row>
    <row r="714" spans="2:37" s="14" customFormat="1" ht="13" hidden="1" x14ac:dyDescent="0.35">
      <c r="B714" s="24">
        <v>44523855</v>
      </c>
      <c r="C714" s="24" t="str">
        <f t="shared" si="154"/>
        <v>855</v>
      </c>
      <c r="D714" s="24" t="s">
        <v>2075</v>
      </c>
      <c r="E714" s="106">
        <v>44523801</v>
      </c>
      <c r="F714" s="24" t="s">
        <v>399</v>
      </c>
      <c r="G714" s="122">
        <f>IF(VLOOKUP(Tabela2[[#This Row],[SKU]],[10]Volume!$A:$E,5,0)&lt;0,0,VLOOKUP(Tabela2[[#This Row],[SKU]],[10]Volume!$A:$E,5,0))</f>
        <v>5227.3798449612405</v>
      </c>
      <c r="H714" s="24" t="s">
        <v>46</v>
      </c>
      <c r="I714" s="24" t="s">
        <v>163</v>
      </c>
      <c r="J714" s="24" t="s">
        <v>164</v>
      </c>
      <c r="K714" s="24" t="s">
        <v>145</v>
      </c>
      <c r="L714" s="24" t="s">
        <v>65</v>
      </c>
      <c r="M714" s="24" t="s">
        <v>66</v>
      </c>
      <c r="N714" s="24" t="s">
        <v>67</v>
      </c>
      <c r="O714" s="48">
        <v>40830</v>
      </c>
      <c r="P714" s="24" t="s">
        <v>53</v>
      </c>
      <c r="Q714" s="24"/>
      <c r="R714" s="26" t="s">
        <v>1</v>
      </c>
      <c r="S714" s="24"/>
      <c r="T714" s="24" t="s">
        <v>2076</v>
      </c>
      <c r="U714" s="24" t="s">
        <v>44</v>
      </c>
      <c r="V714" s="40" t="s">
        <v>44</v>
      </c>
      <c r="W714" s="24" t="s">
        <v>55</v>
      </c>
      <c r="X714" s="24">
        <v>2710193200</v>
      </c>
      <c r="Y714" s="14" t="s">
        <v>70</v>
      </c>
      <c r="Z714" s="24" t="str">
        <f t="shared" si="148"/>
        <v>001D8245</v>
      </c>
      <c r="AA714" s="24" t="str">
        <f t="shared" si="146"/>
        <v>002VWL</v>
      </c>
      <c r="AB714" s="24" t="str">
        <f t="shared" si="147"/>
        <v>A309</v>
      </c>
      <c r="AC714" s="24" t="s">
        <v>2077</v>
      </c>
      <c r="AD714" s="24" t="s">
        <v>1890</v>
      </c>
      <c r="AE714" s="24" t="s">
        <v>2039</v>
      </c>
      <c r="AF714" s="24" t="s">
        <v>369</v>
      </c>
      <c r="AG714" s="24" t="s">
        <v>78</v>
      </c>
      <c r="AH714" s="24" t="str">
        <f t="shared" si="149"/>
        <v>SPIRAX S3 T GRANEL</v>
      </c>
      <c r="AI714" s="24" t="s">
        <v>3016</v>
      </c>
      <c r="AJ714" s="24" t="s">
        <v>6654</v>
      </c>
      <c r="AK714" s="24" t="s">
        <v>3016</v>
      </c>
    </row>
    <row r="715" spans="2:37" s="14" customFormat="1" ht="13" hidden="1" x14ac:dyDescent="0.35">
      <c r="B715" s="24">
        <v>44523801</v>
      </c>
      <c r="C715" s="24" t="str">
        <f t="shared" si="154"/>
        <v>801</v>
      </c>
      <c r="D715" s="24" t="s">
        <v>399</v>
      </c>
      <c r="E715" s="106">
        <v>44523801</v>
      </c>
      <c r="F715" s="24" t="s">
        <v>399</v>
      </c>
      <c r="G715" s="122">
        <f>IF(VLOOKUP(Tabela2[[#This Row],[SKU]],[10]Volume!$A:$E,5,0)&lt;0,0,VLOOKUP(Tabela2[[#This Row],[SKU]],[10]Volume!$A:$E,5,0))</f>
        <v>228.98568750000001</v>
      </c>
      <c r="H715" s="24" t="s">
        <v>46</v>
      </c>
      <c r="I715" s="24" t="s">
        <v>79</v>
      </c>
      <c r="J715" s="24" t="s">
        <v>79</v>
      </c>
      <c r="K715" s="24" t="s">
        <v>145</v>
      </c>
      <c r="L715" s="24" t="s">
        <v>65</v>
      </c>
      <c r="M715" s="24" t="s">
        <v>66</v>
      </c>
      <c r="N715" s="24" t="s">
        <v>67</v>
      </c>
      <c r="O715" s="48">
        <v>42530</v>
      </c>
      <c r="P715" s="24" t="s">
        <v>53</v>
      </c>
      <c r="Q715" s="24"/>
      <c r="R715" s="26" t="s">
        <v>1</v>
      </c>
      <c r="S715" s="24" t="s">
        <v>44</v>
      </c>
      <c r="T715" s="24" t="s">
        <v>54</v>
      </c>
      <c r="U715" s="24" t="s">
        <v>44</v>
      </c>
      <c r="V715" s="40" t="s">
        <v>44</v>
      </c>
      <c r="W715" s="24" t="s">
        <v>55</v>
      </c>
      <c r="X715" s="24">
        <v>2710193200</v>
      </c>
      <c r="Y715" s="14" t="s">
        <v>44</v>
      </c>
      <c r="Z715" s="24" t="str">
        <f t="shared" si="148"/>
        <v>001D8245</v>
      </c>
      <c r="AA715" s="24" t="str">
        <f t="shared" si="146"/>
        <v>001176</v>
      </c>
      <c r="AB715" s="24" t="str">
        <f t="shared" si="147"/>
        <v>A03Q</v>
      </c>
      <c r="AC715" s="24" t="s">
        <v>2078</v>
      </c>
      <c r="AD715" s="24" t="s">
        <v>1890</v>
      </c>
      <c r="AE715" s="24" t="s">
        <v>2039</v>
      </c>
      <c r="AF715" s="24" t="s">
        <v>369</v>
      </c>
      <c r="AG715" s="24" t="s">
        <v>78</v>
      </c>
      <c r="AH715" s="24" t="str">
        <f t="shared" si="149"/>
        <v>SPIRAX S3 T GRANEL</v>
      </c>
      <c r="AI715" s="24" t="s">
        <v>3016</v>
      </c>
      <c r="AJ715" s="24" t="s">
        <v>6654</v>
      </c>
      <c r="AK715" s="24" t="s">
        <v>3016</v>
      </c>
    </row>
    <row r="716" spans="2:37" s="14" customFormat="1" ht="12.75" hidden="1" customHeight="1" x14ac:dyDescent="0.35">
      <c r="B716" s="24">
        <v>44523809</v>
      </c>
      <c r="C716" s="24" t="str">
        <f t="shared" si="154"/>
        <v>809</v>
      </c>
      <c r="D716" s="24" t="s">
        <v>2079</v>
      </c>
      <c r="E716" s="106">
        <v>44523801</v>
      </c>
      <c r="F716" s="24" t="s">
        <v>399</v>
      </c>
      <c r="G716" s="122">
        <f>IF(VLOOKUP(Tabela2[[#This Row],[SKU]],[10]Volume!$A:$E,5,0)&lt;0,0,VLOOKUP(Tabela2[[#This Row],[SKU]],[10]Volume!$A:$E,5,0))</f>
        <v>5015.3454545454542</v>
      </c>
      <c r="H716" s="24" t="s">
        <v>46</v>
      </c>
      <c r="I716" s="24" t="s">
        <v>47</v>
      </c>
      <c r="J716" s="24" t="s">
        <v>48</v>
      </c>
      <c r="K716" s="24" t="s">
        <v>145</v>
      </c>
      <c r="L716" s="24" t="s">
        <v>65</v>
      </c>
      <c r="M716" s="24" t="s">
        <v>66</v>
      </c>
      <c r="N716" s="24" t="s">
        <v>67</v>
      </c>
      <c r="O716" s="48">
        <v>40848</v>
      </c>
      <c r="P716" s="24" t="s">
        <v>53</v>
      </c>
      <c r="Q716" s="24"/>
      <c r="R716" s="26" t="s">
        <v>1</v>
      </c>
      <c r="S716" s="24" t="s">
        <v>2080</v>
      </c>
      <c r="T716" s="24" t="s">
        <v>54</v>
      </c>
      <c r="U716" s="24" t="s">
        <v>44</v>
      </c>
      <c r="V716" s="40" t="s">
        <v>44</v>
      </c>
      <c r="W716" s="24" t="s">
        <v>55</v>
      </c>
      <c r="X716" s="24">
        <v>2710193200</v>
      </c>
      <c r="Y716" s="14" t="s">
        <v>83</v>
      </c>
      <c r="Z716" s="24" t="str">
        <f t="shared" si="148"/>
        <v>001D8245</v>
      </c>
      <c r="AA716" s="24" t="str">
        <f t="shared" si="146"/>
        <v>002VSH</v>
      </c>
      <c r="AB716" s="24" t="str">
        <f t="shared" si="147"/>
        <v>A309</v>
      </c>
      <c r="AC716" s="24" t="s">
        <v>2081</v>
      </c>
      <c r="AD716" s="24" t="s">
        <v>1890</v>
      </c>
      <c r="AE716" s="24" t="s">
        <v>2039</v>
      </c>
      <c r="AF716" s="24" t="s">
        <v>369</v>
      </c>
      <c r="AG716" s="24" t="s">
        <v>78</v>
      </c>
      <c r="AH716" s="24" t="str">
        <f t="shared" si="149"/>
        <v>SPIRAX S3 T GRANEL</v>
      </c>
      <c r="AI716" s="24" t="s">
        <v>3016</v>
      </c>
      <c r="AJ716" s="24" t="s">
        <v>6654</v>
      </c>
      <c r="AK716" s="24" t="s">
        <v>3016</v>
      </c>
    </row>
    <row r="717" spans="2:37" s="14" customFormat="1" ht="12.75" hidden="1" customHeight="1" x14ac:dyDescent="0.35">
      <c r="B717" s="24">
        <v>44524809</v>
      </c>
      <c r="C717" s="24" t="str">
        <f t="shared" si="154"/>
        <v>809</v>
      </c>
      <c r="D717" s="24" t="s">
        <v>6363</v>
      </c>
      <c r="E717" s="106">
        <v>44524801</v>
      </c>
      <c r="F717" s="24" t="s">
        <v>6364</v>
      </c>
      <c r="G717" s="122">
        <f>IF(VLOOKUP(Tabela2[[#This Row],[SKU]],[10]Volume!$A:$E,5,0)&lt;0,0,VLOOKUP(Tabela2[[#This Row],[SKU]],[10]Volume!$A:$E,5,0))</f>
        <v>0</v>
      </c>
      <c r="H717" s="24" t="s">
        <v>46</v>
      </c>
      <c r="I717" s="24" t="s">
        <v>47</v>
      </c>
      <c r="J717" s="24" t="s">
        <v>48</v>
      </c>
      <c r="K717" s="24" t="s">
        <v>145</v>
      </c>
      <c r="L717" s="24" t="s">
        <v>65</v>
      </c>
      <c r="M717" s="24" t="s">
        <v>66</v>
      </c>
      <c r="N717" s="24" t="s">
        <v>67</v>
      </c>
      <c r="O717" s="48"/>
      <c r="P717" s="24" t="s">
        <v>53</v>
      </c>
      <c r="Q717" s="24"/>
      <c r="R717" s="26" t="s">
        <v>1</v>
      </c>
      <c r="S717" s="24"/>
      <c r="T717" s="24"/>
      <c r="U717" s="24" t="s">
        <v>44</v>
      </c>
      <c r="V717" s="40" t="s">
        <v>44</v>
      </c>
      <c r="W717" s="24" t="s">
        <v>55</v>
      </c>
      <c r="X717" s="24">
        <v>2710193200</v>
      </c>
      <c r="Y717" s="14" t="s">
        <v>83</v>
      </c>
      <c r="Z717" s="24" t="str">
        <f t="shared" si="148"/>
        <v>001G1743</v>
      </c>
      <c r="AA717" s="24" t="str">
        <f t="shared" si="146"/>
        <v>002VSH</v>
      </c>
      <c r="AB717" s="24" t="str">
        <f t="shared" si="147"/>
        <v>A309</v>
      </c>
      <c r="AC717" s="24" t="s">
        <v>6750</v>
      </c>
      <c r="AD717" s="24" t="s">
        <v>1890</v>
      </c>
      <c r="AE717" s="24" t="s">
        <v>2039</v>
      </c>
      <c r="AF717" s="24" t="s">
        <v>369</v>
      </c>
      <c r="AG717" s="24" t="s">
        <v>78</v>
      </c>
      <c r="AH717" s="24" t="str">
        <f t="shared" si="149"/>
        <v>SPIRAX S3 TX GRANEL</v>
      </c>
      <c r="AI717" s="24" t="s">
        <v>3016</v>
      </c>
      <c r="AJ717" s="24" t="s">
        <v>6655</v>
      </c>
      <c r="AK717" s="24" t="s">
        <v>3016</v>
      </c>
    </row>
    <row r="718" spans="2:37" s="14" customFormat="1" ht="13" hidden="1" x14ac:dyDescent="0.35">
      <c r="B718" s="24">
        <v>44524855</v>
      </c>
      <c r="C718" s="24" t="str">
        <f t="shared" si="154"/>
        <v>855</v>
      </c>
      <c r="D718" s="24" t="s">
        <v>6362</v>
      </c>
      <c r="E718" s="106">
        <v>44524801</v>
      </c>
      <c r="F718" s="24" t="s">
        <v>6364</v>
      </c>
      <c r="G718" s="122">
        <f>IF(VLOOKUP(Tabela2[[#This Row],[SKU]],[10]Volume!$A:$E,5,0)&lt;0,0,VLOOKUP(Tabela2[[#This Row],[SKU]],[10]Volume!$A:$E,5,0))</f>
        <v>0</v>
      </c>
      <c r="H718" s="24" t="s">
        <v>46</v>
      </c>
      <c r="I718" s="24" t="s">
        <v>163</v>
      </c>
      <c r="J718" s="24" t="s">
        <v>164</v>
      </c>
      <c r="K718" s="24" t="s">
        <v>145</v>
      </c>
      <c r="L718" s="24" t="s">
        <v>65</v>
      </c>
      <c r="M718" s="24" t="s">
        <v>66</v>
      </c>
      <c r="N718" s="24" t="s">
        <v>67</v>
      </c>
      <c r="O718" s="48"/>
      <c r="P718" s="24" t="s">
        <v>53</v>
      </c>
      <c r="Q718" s="24"/>
      <c r="R718" s="26" t="s">
        <v>1</v>
      </c>
      <c r="S718" s="24"/>
      <c r="T718" s="24"/>
      <c r="U718" s="24" t="s">
        <v>44</v>
      </c>
      <c r="V718" s="40" t="s">
        <v>44</v>
      </c>
      <c r="W718" s="24" t="s">
        <v>55</v>
      </c>
      <c r="X718" s="24">
        <v>2710193200</v>
      </c>
      <c r="Y718" s="14" t="s">
        <v>70</v>
      </c>
      <c r="Z718" s="24" t="str">
        <f t="shared" si="148"/>
        <v>001G1743</v>
      </c>
      <c r="AA718" s="24" t="str">
        <f t="shared" si="146"/>
        <v>002VPL</v>
      </c>
      <c r="AB718" s="24" t="str">
        <f t="shared" si="147"/>
        <v>A309</v>
      </c>
      <c r="AC718" s="24" t="s">
        <v>6749</v>
      </c>
      <c r="AD718" s="24" t="s">
        <v>1890</v>
      </c>
      <c r="AE718" s="24" t="s">
        <v>2039</v>
      </c>
      <c r="AF718" s="24" t="s">
        <v>369</v>
      </c>
      <c r="AG718" s="24" t="s">
        <v>78</v>
      </c>
      <c r="AH718" s="24" t="str">
        <f t="shared" si="149"/>
        <v>SPIRAX S3 TX GRANEL</v>
      </c>
      <c r="AI718" s="24" t="s">
        <v>3016</v>
      </c>
      <c r="AJ718" s="24" t="s">
        <v>6655</v>
      </c>
      <c r="AK718" s="24" t="s">
        <v>3016</v>
      </c>
    </row>
    <row r="719" spans="2:37" s="14" customFormat="1" ht="13" hidden="1" x14ac:dyDescent="0.35">
      <c r="B719" s="24">
        <v>44524801</v>
      </c>
      <c r="C719" s="24" t="str">
        <f t="shared" si="154"/>
        <v>801</v>
      </c>
      <c r="D719" s="24" t="s">
        <v>6364</v>
      </c>
      <c r="E719" s="106">
        <v>44524801</v>
      </c>
      <c r="F719" s="24" t="s">
        <v>6364</v>
      </c>
      <c r="G719" s="122">
        <f>IF(VLOOKUP(Tabela2[[#This Row],[SKU]],[10]Volume!$A:$E,5,0)&lt;0,0,VLOOKUP(Tabela2[[#This Row],[SKU]],[10]Volume!$A:$E,5,0))</f>
        <v>0</v>
      </c>
      <c r="H719" s="24" t="s">
        <v>46</v>
      </c>
      <c r="I719" s="24" t="s">
        <v>79</v>
      </c>
      <c r="J719" s="24" t="s">
        <v>79</v>
      </c>
      <c r="K719" s="24" t="s">
        <v>145</v>
      </c>
      <c r="L719" s="24" t="s">
        <v>65</v>
      </c>
      <c r="M719" s="24" t="s">
        <v>66</v>
      </c>
      <c r="N719" s="24" t="s">
        <v>67</v>
      </c>
      <c r="O719" s="48"/>
      <c r="P719" s="24" t="s">
        <v>53</v>
      </c>
      <c r="Q719" s="24"/>
      <c r="R719" s="26" t="s">
        <v>1</v>
      </c>
      <c r="S719" s="24"/>
      <c r="T719" s="24"/>
      <c r="U719" s="24" t="s">
        <v>44</v>
      </c>
      <c r="V719" s="40" t="s">
        <v>44</v>
      </c>
      <c r="W719" s="24" t="s">
        <v>55</v>
      </c>
      <c r="X719" s="24">
        <v>2710193200</v>
      </c>
      <c r="Y719" s="14" t="s">
        <v>44</v>
      </c>
      <c r="Z719" s="24" t="str">
        <f t="shared" si="148"/>
        <v>001G1743</v>
      </c>
      <c r="AA719" s="24" t="str">
        <f t="shared" si="146"/>
        <v>002VJW</v>
      </c>
      <c r="AB719" s="24" t="str">
        <f t="shared" si="147"/>
        <v>A309</v>
      </c>
      <c r="AC719" s="24" t="s">
        <v>6751</v>
      </c>
      <c r="AD719" s="24" t="s">
        <v>1890</v>
      </c>
      <c r="AE719" s="24" t="s">
        <v>2039</v>
      </c>
      <c r="AF719" s="24" t="s">
        <v>369</v>
      </c>
      <c r="AG719" s="24" t="s">
        <v>78</v>
      </c>
      <c r="AH719" s="24" t="str">
        <f t="shared" si="149"/>
        <v>SPIRAX S3 TX GRANEL</v>
      </c>
      <c r="AI719" s="24" t="s">
        <v>3016</v>
      </c>
      <c r="AJ719" s="24" t="s">
        <v>6655</v>
      </c>
      <c r="AK719" s="24" t="s">
        <v>3016</v>
      </c>
    </row>
    <row r="720" spans="2:37" s="14" customFormat="1" ht="13" hidden="1" x14ac:dyDescent="0.35">
      <c r="B720" s="24">
        <v>43584909</v>
      </c>
      <c r="C720" s="24" t="str">
        <f t="shared" si="154"/>
        <v>909</v>
      </c>
      <c r="D720" s="24" t="s">
        <v>2082</v>
      </c>
      <c r="E720" s="106" t="s">
        <v>44</v>
      </c>
      <c r="F720" s="24" t="s">
        <v>45</v>
      </c>
      <c r="G720" s="122">
        <f>IF(VLOOKUP(Tabela2[[#This Row],[SKU]],[10]Volume!$A:$E,5,0)&lt;0,0,VLOOKUP(Tabela2[[#This Row],[SKU]],[10]Volume!$A:$E,5,0))</f>
        <v>339.90695774647878</v>
      </c>
      <c r="H720" s="24" t="s">
        <v>46</v>
      </c>
      <c r="I720" s="24" t="s">
        <v>62</v>
      </c>
      <c r="J720" s="24" t="s">
        <v>63</v>
      </c>
      <c r="K720" s="24" t="s">
        <v>145</v>
      </c>
      <c r="L720" s="24" t="s">
        <v>65</v>
      </c>
      <c r="M720" s="24" t="s">
        <v>51</v>
      </c>
      <c r="N720" s="24" t="s">
        <v>67</v>
      </c>
      <c r="O720" s="48">
        <v>41150</v>
      </c>
      <c r="P720" s="24" t="s">
        <v>53</v>
      </c>
      <c r="Q720" s="24"/>
      <c r="R720" s="28" t="s">
        <v>6</v>
      </c>
      <c r="S720" s="24" t="s">
        <v>2083</v>
      </c>
      <c r="T720" s="24"/>
      <c r="U720" s="24" t="s">
        <v>44</v>
      </c>
      <c r="V720" s="40" t="s">
        <v>44</v>
      </c>
      <c r="W720" s="24" t="s">
        <v>55</v>
      </c>
      <c r="X720" s="24">
        <v>2710199200</v>
      </c>
      <c r="Y720" s="14" t="s">
        <v>56</v>
      </c>
      <c r="Z720" s="24" t="s">
        <v>2084</v>
      </c>
      <c r="AA720" s="24" t="s">
        <v>811</v>
      </c>
      <c r="AB720" s="24" t="s">
        <v>2085</v>
      </c>
      <c r="AC720" s="24" t="s">
        <v>2086</v>
      </c>
      <c r="AD720" s="24" t="s">
        <v>1890</v>
      </c>
      <c r="AE720" s="24" t="s">
        <v>2087</v>
      </c>
      <c r="AF720" s="24" t="s">
        <v>369</v>
      </c>
      <c r="AG720" s="24" t="s">
        <v>78</v>
      </c>
      <c r="AH720" s="24" t="str">
        <f t="shared" si="149"/>
        <v>IMPORTADO</v>
      </c>
      <c r="AI720" s="24" t="s">
        <v>3016</v>
      </c>
      <c r="AJ720" s="24" t="s">
        <v>6656</v>
      </c>
      <c r="AK720" s="24" t="s">
        <v>3016</v>
      </c>
    </row>
    <row r="721" spans="2:37" s="14" customFormat="1" ht="12.75" hidden="1" customHeight="1" x14ac:dyDescent="0.35">
      <c r="B721" s="24">
        <v>43584849</v>
      </c>
      <c r="C721" s="24" t="str">
        <f t="shared" si="154"/>
        <v>849</v>
      </c>
      <c r="D721" s="24" t="s">
        <v>2088</v>
      </c>
      <c r="E721" s="106" t="s">
        <v>44</v>
      </c>
      <c r="F721" s="24" t="s">
        <v>45</v>
      </c>
      <c r="G721" s="122">
        <f>IF(VLOOKUP(Tabela2[[#This Row],[SKU]],[10]Volume!$A:$E,5,0)&lt;0,0,VLOOKUP(Tabela2[[#This Row],[SKU]],[10]Volume!$A:$E,5,0))</f>
        <v>1596.1843738317764</v>
      </c>
      <c r="H721" s="24" t="s">
        <v>46</v>
      </c>
      <c r="I721" s="24" t="s">
        <v>47</v>
      </c>
      <c r="J721" s="24" t="s">
        <v>48</v>
      </c>
      <c r="K721" s="24" t="s">
        <v>145</v>
      </c>
      <c r="L721" s="24" t="s">
        <v>65</v>
      </c>
      <c r="M721" s="24" t="s">
        <v>51</v>
      </c>
      <c r="N721" s="24" t="s">
        <v>67</v>
      </c>
      <c r="O721" s="48">
        <v>40983</v>
      </c>
      <c r="P721" s="24" t="s">
        <v>53</v>
      </c>
      <c r="Q721" s="24"/>
      <c r="R721" s="26" t="s">
        <v>1</v>
      </c>
      <c r="S721" s="24"/>
      <c r="T721" s="24" t="s">
        <v>2089</v>
      </c>
      <c r="U721" s="24" t="s">
        <v>44</v>
      </c>
      <c r="V721" s="40" t="s">
        <v>44</v>
      </c>
      <c r="W721" s="24" t="s">
        <v>55</v>
      </c>
      <c r="X721" s="24">
        <v>2710199200</v>
      </c>
      <c r="Y721" s="14" t="s">
        <v>56</v>
      </c>
      <c r="Z721" s="24" t="str">
        <f t="shared" ref="Z721:Z733" si="155">LEFT(AC721,8)</f>
        <v>001D8301</v>
      </c>
      <c r="AA721" s="24" t="str">
        <f t="shared" ref="AA721:AA733" si="156">LEFT(RIGHT(AC721,10),6)</f>
        <v>002VSH</v>
      </c>
      <c r="AB721" s="24" t="str">
        <f t="shared" ref="AB721:AB733" si="157">RIGHT(AC721,4)</f>
        <v>A309</v>
      </c>
      <c r="AC721" s="24" t="s">
        <v>2090</v>
      </c>
      <c r="AD721" s="24" t="s">
        <v>1890</v>
      </c>
      <c r="AE721" s="24" t="s">
        <v>2087</v>
      </c>
      <c r="AF721" s="24" t="s">
        <v>369</v>
      </c>
      <c r="AG721" s="24" t="s">
        <v>78</v>
      </c>
      <c r="AH721" s="24" t="str">
        <f t="shared" si="149"/>
        <v>IMPORTADO</v>
      </c>
      <c r="AI721" s="24" t="s">
        <v>3016</v>
      </c>
      <c r="AJ721" s="24" t="s">
        <v>6656</v>
      </c>
      <c r="AK721" s="24" t="s">
        <v>3016</v>
      </c>
    </row>
    <row r="722" spans="2:37" s="14" customFormat="1" ht="13" hidden="1" x14ac:dyDescent="0.35">
      <c r="B722" s="24">
        <v>45390801</v>
      </c>
      <c r="C722" s="24" t="str">
        <f t="shared" si="154"/>
        <v>801</v>
      </c>
      <c r="D722" s="24" t="s">
        <v>923</v>
      </c>
      <c r="E722" s="106">
        <v>45390801</v>
      </c>
      <c r="F722" s="24" t="s">
        <v>923</v>
      </c>
      <c r="G722" s="122">
        <f>IF(VLOOKUP(Tabela2[[#This Row],[SKU]],[10]Volume!$A:$E,5,0)&lt;0,0,VLOOKUP(Tabela2[[#This Row],[SKU]],[10]Volume!$A:$E,5,0))</f>
        <v>16288.981875000001</v>
      </c>
      <c r="H722" s="24" t="s">
        <v>46</v>
      </c>
      <c r="I722" s="24" t="s">
        <v>79</v>
      </c>
      <c r="J722" s="24" t="s">
        <v>79</v>
      </c>
      <c r="K722" s="24" t="s">
        <v>145</v>
      </c>
      <c r="L722" s="24" t="s">
        <v>65</v>
      </c>
      <c r="M722" s="24" t="s">
        <v>66</v>
      </c>
      <c r="N722" s="24" t="s">
        <v>67</v>
      </c>
      <c r="O722" s="48">
        <v>42782</v>
      </c>
      <c r="P722" s="24" t="s">
        <v>53</v>
      </c>
      <c r="Q722" s="24"/>
      <c r="R722" s="26" t="s">
        <v>1</v>
      </c>
      <c r="S722" s="24" t="s">
        <v>44</v>
      </c>
      <c r="T722" s="24" t="s">
        <v>54</v>
      </c>
      <c r="U722" s="24" t="s">
        <v>44</v>
      </c>
      <c r="V722" s="40" t="s">
        <v>44</v>
      </c>
      <c r="W722" s="24" t="s">
        <v>55</v>
      </c>
      <c r="X722" s="24">
        <v>2710193200</v>
      </c>
      <c r="Y722" s="14" t="s">
        <v>44</v>
      </c>
      <c r="Z722" s="24" t="str">
        <f t="shared" si="155"/>
        <v>001F4154</v>
      </c>
      <c r="AA722" s="24" t="str">
        <f t="shared" si="156"/>
        <v>001176</v>
      </c>
      <c r="AB722" s="24" t="str">
        <f t="shared" si="157"/>
        <v>A03Q</v>
      </c>
      <c r="AC722" s="24" t="s">
        <v>2091</v>
      </c>
      <c r="AD722" s="24" t="s">
        <v>1890</v>
      </c>
      <c r="AE722" s="24" t="s">
        <v>2087</v>
      </c>
      <c r="AF722" s="24" t="s">
        <v>369</v>
      </c>
      <c r="AG722" s="24" t="s">
        <v>78</v>
      </c>
      <c r="AH722" s="24" t="str">
        <f t="shared" si="149"/>
        <v>SPIRAX S4 AX 85W140 GRANEL</v>
      </c>
      <c r="AI722" s="24" t="s">
        <v>3016</v>
      </c>
      <c r="AJ722" s="24" t="s">
        <v>6657</v>
      </c>
      <c r="AK722" s="24" t="s">
        <v>6801</v>
      </c>
    </row>
    <row r="723" spans="2:37" s="14" customFormat="1" ht="12.75" hidden="1" customHeight="1" x14ac:dyDescent="0.35">
      <c r="B723" s="24">
        <v>45390967</v>
      </c>
      <c r="C723" s="24" t="str">
        <f t="shared" si="154"/>
        <v>967</v>
      </c>
      <c r="D723" s="24" t="s">
        <v>2092</v>
      </c>
      <c r="E723" s="106">
        <v>45390801</v>
      </c>
      <c r="F723" s="24" t="s">
        <v>923</v>
      </c>
      <c r="G723" s="122">
        <f>IF(VLOOKUP(Tabela2[[#This Row],[SKU]],[10]Volume!$A:$E,5,0)&lt;0,0,VLOOKUP(Tabela2[[#This Row],[SKU]],[10]Volume!$A:$E,5,0))</f>
        <v>0</v>
      </c>
      <c r="H723" s="24" t="s">
        <v>46</v>
      </c>
      <c r="I723" s="24" t="s">
        <v>151</v>
      </c>
      <c r="J723" s="24" t="s">
        <v>86</v>
      </c>
      <c r="K723" s="24" t="s">
        <v>145</v>
      </c>
      <c r="L723" s="24" t="s">
        <v>65</v>
      </c>
      <c r="M723" s="24" t="s">
        <v>66</v>
      </c>
      <c r="N723" s="24" t="s">
        <v>67</v>
      </c>
      <c r="O723" s="48">
        <v>44986</v>
      </c>
      <c r="P723" s="24" t="s">
        <v>53</v>
      </c>
      <c r="Q723" s="24"/>
      <c r="R723" s="26" t="s">
        <v>1</v>
      </c>
      <c r="S723" s="24" t="s">
        <v>2093</v>
      </c>
      <c r="T723" s="24" t="s">
        <v>54</v>
      </c>
      <c r="U723" s="24" t="s">
        <v>44</v>
      </c>
      <c r="V723" s="40" t="s">
        <v>44</v>
      </c>
      <c r="W723" s="24" t="s">
        <v>55</v>
      </c>
      <c r="X723" s="24">
        <v>2710193200</v>
      </c>
      <c r="Y723" s="14" t="s">
        <v>83</v>
      </c>
      <c r="Z723" s="24" t="str">
        <f t="shared" si="155"/>
        <v>001F4154</v>
      </c>
      <c r="AA723" s="24" t="str">
        <f t="shared" si="156"/>
        <v>002VJW</v>
      </c>
      <c r="AB723" s="24" t="str">
        <f t="shared" si="157"/>
        <v>A1SN</v>
      </c>
      <c r="AC723" s="24" t="s">
        <v>2094</v>
      </c>
      <c r="AD723" s="24" t="s">
        <v>1890</v>
      </c>
      <c r="AE723" s="24" t="s">
        <v>2087</v>
      </c>
      <c r="AF723" s="24" t="s">
        <v>369</v>
      </c>
      <c r="AG723" s="24" t="s">
        <v>78</v>
      </c>
      <c r="AH723" s="24" t="str">
        <f t="shared" si="149"/>
        <v>SPIRAX S4 AX 85W140 GRANEL</v>
      </c>
      <c r="AI723" s="24" t="s">
        <v>3016</v>
      </c>
      <c r="AJ723" s="24" t="s">
        <v>6657</v>
      </c>
      <c r="AK723" s="24" t="s">
        <v>6801</v>
      </c>
    </row>
    <row r="724" spans="2:37" s="14" customFormat="1" ht="13" hidden="1" x14ac:dyDescent="0.35">
      <c r="B724" s="24">
        <v>45281855</v>
      </c>
      <c r="C724" s="24" t="str">
        <f t="shared" si="154"/>
        <v>855</v>
      </c>
      <c r="D724" s="24" t="s">
        <v>2095</v>
      </c>
      <c r="E724" s="106">
        <v>45281801</v>
      </c>
      <c r="F724" s="24" t="s">
        <v>2096</v>
      </c>
      <c r="G724" s="122">
        <f>IF(VLOOKUP(Tabela2[[#This Row],[SKU]],[10]Volume!$A:$E,5,0)&lt;0,0,VLOOKUP(Tabela2[[#This Row],[SKU]],[10]Volume!$A:$E,5,0))</f>
        <v>8546.6666666666661</v>
      </c>
      <c r="H724" s="24" t="s">
        <v>46</v>
      </c>
      <c r="I724" s="24" t="s">
        <v>163</v>
      </c>
      <c r="J724" s="24" t="s">
        <v>164</v>
      </c>
      <c r="K724" s="24" t="s">
        <v>145</v>
      </c>
      <c r="L724" s="24" t="s">
        <v>65</v>
      </c>
      <c r="M724" s="24" t="s">
        <v>66</v>
      </c>
      <c r="N724" s="24" t="s">
        <v>67</v>
      </c>
      <c r="O724" s="48">
        <v>41964</v>
      </c>
      <c r="P724" s="24" t="s">
        <v>53</v>
      </c>
      <c r="Q724" s="24"/>
      <c r="R724" s="26" t="s">
        <v>1</v>
      </c>
      <c r="S724" s="24"/>
      <c r="T724" s="24" t="s">
        <v>2097</v>
      </c>
      <c r="U724" s="24" t="s">
        <v>44</v>
      </c>
      <c r="V724" s="40" t="s">
        <v>44</v>
      </c>
      <c r="W724" s="24" t="s">
        <v>55</v>
      </c>
      <c r="X724" s="24">
        <v>2710193200</v>
      </c>
      <c r="Y724" s="14" t="s">
        <v>70</v>
      </c>
      <c r="Z724" s="24" t="str">
        <f t="shared" si="155"/>
        <v>001D8249</v>
      </c>
      <c r="AA724" s="24" t="str">
        <f t="shared" si="156"/>
        <v>002VWL</v>
      </c>
      <c r="AB724" s="24" t="str">
        <f t="shared" si="157"/>
        <v>A309</v>
      </c>
      <c r="AC724" s="24" t="s">
        <v>2098</v>
      </c>
      <c r="AD724" s="24" t="s">
        <v>1890</v>
      </c>
      <c r="AE724" s="24" t="s">
        <v>2087</v>
      </c>
      <c r="AF724" s="24" t="s">
        <v>369</v>
      </c>
      <c r="AG724" s="24" t="s">
        <v>78</v>
      </c>
      <c r="AH724" s="24"/>
      <c r="AI724" s="24" t="s">
        <v>3016</v>
      </c>
      <c r="AJ724" s="24" t="s">
        <v>6658</v>
      </c>
      <c r="AK724" s="24" t="s">
        <v>6820</v>
      </c>
    </row>
    <row r="725" spans="2:37" s="14" customFormat="1" ht="13" hidden="1" x14ac:dyDescent="0.35">
      <c r="B725" s="24">
        <v>45281801</v>
      </c>
      <c r="C725" s="24" t="str">
        <f t="shared" si="154"/>
        <v>801</v>
      </c>
      <c r="D725" s="24" t="s">
        <v>2096</v>
      </c>
      <c r="E725" s="106">
        <v>45281801</v>
      </c>
      <c r="F725" s="24" t="s">
        <v>2096</v>
      </c>
      <c r="G725" s="122">
        <f>IF(VLOOKUP(Tabela2[[#This Row],[SKU]],[10]Volume!$A:$E,5,0)&lt;0,0,VLOOKUP(Tabela2[[#This Row],[SKU]],[10]Volume!$A:$E,5,0))</f>
        <v>366.97706249999999</v>
      </c>
      <c r="H725" s="24" t="s">
        <v>46</v>
      </c>
      <c r="I725" s="24" t="s">
        <v>79</v>
      </c>
      <c r="J725" s="24" t="s">
        <v>79</v>
      </c>
      <c r="K725" s="24" t="s">
        <v>145</v>
      </c>
      <c r="L725" s="24" t="s">
        <v>65</v>
      </c>
      <c r="M725" s="24" t="s">
        <v>66</v>
      </c>
      <c r="N725" s="24" t="s">
        <v>67</v>
      </c>
      <c r="O725" s="48">
        <v>40826</v>
      </c>
      <c r="P725" s="24" t="s">
        <v>53</v>
      </c>
      <c r="Q725" s="24"/>
      <c r="R725" s="26" t="s">
        <v>1</v>
      </c>
      <c r="S725" s="24" t="s">
        <v>44</v>
      </c>
      <c r="T725" s="24" t="s">
        <v>54</v>
      </c>
      <c r="U725" s="24" t="s">
        <v>44</v>
      </c>
      <c r="V725" s="40" t="s">
        <v>44</v>
      </c>
      <c r="W725" s="24" t="s">
        <v>55</v>
      </c>
      <c r="X725" s="24">
        <v>2710193200</v>
      </c>
      <c r="Y725" s="14" t="s">
        <v>44</v>
      </c>
      <c r="Z725" s="24" t="str">
        <f t="shared" si="155"/>
        <v>001D8249</v>
      </c>
      <c r="AA725" s="24" t="str">
        <f t="shared" si="156"/>
        <v>001176</v>
      </c>
      <c r="AB725" s="24" t="str">
        <f t="shared" si="157"/>
        <v>A03Q</v>
      </c>
      <c r="AC725" s="24" t="s">
        <v>2099</v>
      </c>
      <c r="AD725" s="24" t="s">
        <v>1890</v>
      </c>
      <c r="AE725" s="24" t="s">
        <v>2087</v>
      </c>
      <c r="AF725" s="24" t="s">
        <v>369</v>
      </c>
      <c r="AG725" s="24" t="s">
        <v>78</v>
      </c>
      <c r="AH725" s="24"/>
      <c r="AI725" s="24" t="s">
        <v>3016</v>
      </c>
      <c r="AJ725" s="24" t="s">
        <v>6658</v>
      </c>
      <c r="AK725" s="24" t="s">
        <v>6820</v>
      </c>
    </row>
    <row r="726" spans="2:37" s="14" customFormat="1" ht="13" hidden="1" x14ac:dyDescent="0.35">
      <c r="B726" s="24">
        <v>45281967</v>
      </c>
      <c r="C726" s="24" t="str">
        <f t="shared" si="154"/>
        <v>967</v>
      </c>
      <c r="D726" s="24" t="s">
        <v>2100</v>
      </c>
      <c r="E726" s="106">
        <v>45281801</v>
      </c>
      <c r="F726" s="24" t="s">
        <v>2096</v>
      </c>
      <c r="G726" s="122">
        <f>IF(VLOOKUP(Tabela2[[#This Row],[SKU]],[10]Volume!$A:$E,5,0)&lt;0,0,VLOOKUP(Tabela2[[#This Row],[SKU]],[10]Volume!$A:$E,5,0))</f>
        <v>27000</v>
      </c>
      <c r="H726" s="24" t="s">
        <v>46</v>
      </c>
      <c r="I726" s="24" t="s">
        <v>151</v>
      </c>
      <c r="J726" s="24" t="s">
        <v>86</v>
      </c>
      <c r="K726" s="24" t="s">
        <v>145</v>
      </c>
      <c r="L726" s="24" t="s">
        <v>65</v>
      </c>
      <c r="M726" s="24" t="s">
        <v>66</v>
      </c>
      <c r="N726" s="24" t="s">
        <v>67</v>
      </c>
      <c r="O726" s="48">
        <v>41208</v>
      </c>
      <c r="P726" s="24" t="s">
        <v>53</v>
      </c>
      <c r="Q726" s="24"/>
      <c r="R726" s="26" t="s">
        <v>1</v>
      </c>
      <c r="S726" s="24"/>
      <c r="T726" s="24" t="s">
        <v>2101</v>
      </c>
      <c r="U726" s="24" t="s">
        <v>44</v>
      </c>
      <c r="V726" s="40" t="s">
        <v>44</v>
      </c>
      <c r="W726" s="24" t="s">
        <v>55</v>
      </c>
      <c r="X726" s="24">
        <v>2710193200</v>
      </c>
      <c r="Y726" s="14" t="s">
        <v>83</v>
      </c>
      <c r="Z726" s="24" t="str">
        <f t="shared" si="155"/>
        <v>001D8249</v>
      </c>
      <c r="AA726" s="24" t="str">
        <f t="shared" si="156"/>
        <v>002VJW</v>
      </c>
      <c r="AB726" s="24" t="str">
        <f t="shared" si="157"/>
        <v>A309</v>
      </c>
      <c r="AC726" s="24" t="s">
        <v>2102</v>
      </c>
      <c r="AD726" s="24" t="s">
        <v>1890</v>
      </c>
      <c r="AE726" s="24" t="s">
        <v>2087</v>
      </c>
      <c r="AF726" s="24" t="s">
        <v>369</v>
      </c>
      <c r="AG726" s="24" t="s">
        <v>78</v>
      </c>
      <c r="AH726" s="24" t="str">
        <f t="shared" ref="AH726:AH751" si="158">F726</f>
        <v>SPIRAX S4 CX 10W GRANEL</v>
      </c>
      <c r="AI726" s="24" t="s">
        <v>3016</v>
      </c>
      <c r="AJ726" s="24" t="s">
        <v>6658</v>
      </c>
      <c r="AK726" s="24" t="s">
        <v>6820</v>
      </c>
    </row>
    <row r="727" spans="2:37" s="14" customFormat="1" ht="13" hidden="1" x14ac:dyDescent="0.35">
      <c r="B727" s="24">
        <v>45281809</v>
      </c>
      <c r="C727" s="24" t="str">
        <f t="shared" si="154"/>
        <v>809</v>
      </c>
      <c r="D727" s="24" t="s">
        <v>2103</v>
      </c>
      <c r="E727" s="106">
        <v>45281801</v>
      </c>
      <c r="F727" s="24" t="s">
        <v>2096</v>
      </c>
      <c r="G727" s="122">
        <f>IF(VLOOKUP(Tabela2[[#This Row],[SKU]],[10]Volume!$A:$E,5,0)&lt;0,0,VLOOKUP(Tabela2[[#This Row],[SKU]],[10]Volume!$A:$E,5,0))</f>
        <v>0</v>
      </c>
      <c r="H727" s="24" t="s">
        <v>46</v>
      </c>
      <c r="I727" s="24" t="s">
        <v>47</v>
      </c>
      <c r="J727" s="24" t="s">
        <v>48</v>
      </c>
      <c r="K727" s="24" t="s">
        <v>145</v>
      </c>
      <c r="L727" s="24" t="s">
        <v>65</v>
      </c>
      <c r="M727" s="24" t="s">
        <v>66</v>
      </c>
      <c r="N727" s="24" t="s">
        <v>67</v>
      </c>
      <c r="O727" s="48">
        <v>40834</v>
      </c>
      <c r="P727" s="24" t="s">
        <v>53</v>
      </c>
      <c r="Q727" s="24"/>
      <c r="R727" s="26" t="s">
        <v>1</v>
      </c>
      <c r="S727" s="24"/>
      <c r="T727" s="24" t="s">
        <v>2104</v>
      </c>
      <c r="U727" s="24" t="s">
        <v>44</v>
      </c>
      <c r="V727" s="40" t="s">
        <v>44</v>
      </c>
      <c r="W727" s="24" t="s">
        <v>55</v>
      </c>
      <c r="X727" s="24">
        <v>2710199200</v>
      </c>
      <c r="Y727" s="14" t="s">
        <v>83</v>
      </c>
      <c r="Z727" s="24" t="str">
        <f t="shared" si="155"/>
        <v>001D8249</v>
      </c>
      <c r="AA727" s="24" t="str">
        <f t="shared" si="156"/>
        <v>002VSH</v>
      </c>
      <c r="AB727" s="24" t="str">
        <f t="shared" si="157"/>
        <v>A309</v>
      </c>
      <c r="AC727" s="24" t="s">
        <v>2105</v>
      </c>
      <c r="AD727" s="24" t="s">
        <v>1890</v>
      </c>
      <c r="AE727" s="24" t="s">
        <v>2087</v>
      </c>
      <c r="AF727" s="24" t="s">
        <v>369</v>
      </c>
      <c r="AG727" s="24" t="s">
        <v>78</v>
      </c>
      <c r="AH727" s="24" t="str">
        <f t="shared" si="158"/>
        <v>SPIRAX S4 CX 10W GRANEL</v>
      </c>
      <c r="AI727" s="24" t="s">
        <v>3016</v>
      </c>
      <c r="AJ727" s="24" t="s">
        <v>6658</v>
      </c>
      <c r="AK727" s="24" t="s">
        <v>6820</v>
      </c>
    </row>
    <row r="728" spans="2:37" s="14" customFormat="1" ht="13" hidden="1" x14ac:dyDescent="0.35">
      <c r="B728" s="24">
        <v>45374809</v>
      </c>
      <c r="C728" s="24" t="str">
        <f t="shared" si="154"/>
        <v>809</v>
      </c>
      <c r="D728" s="24" t="s">
        <v>2106</v>
      </c>
      <c r="E728" s="106">
        <v>45281801</v>
      </c>
      <c r="F728" s="24" t="s">
        <v>2096</v>
      </c>
      <c r="G728" s="122">
        <f>IF(VLOOKUP(Tabela2[[#This Row],[SKU]],[10]Volume!$A:$E,5,0)&lt;0,0,VLOOKUP(Tabela2[[#This Row],[SKU]],[10]Volume!$A:$E,5,0))</f>
        <v>0</v>
      </c>
      <c r="H728" s="24" t="s">
        <v>46</v>
      </c>
      <c r="I728" s="24" t="s">
        <v>47</v>
      </c>
      <c r="J728" s="24" t="s">
        <v>48</v>
      </c>
      <c r="K728" s="24" t="s">
        <v>119</v>
      </c>
      <c r="L728" s="24" t="s">
        <v>65</v>
      </c>
      <c r="M728" s="24" t="s">
        <v>66</v>
      </c>
      <c r="N728" s="24" t="s">
        <v>67</v>
      </c>
      <c r="O728" s="48">
        <v>42856</v>
      </c>
      <c r="P728" s="24" t="s">
        <v>53</v>
      </c>
      <c r="Q728" s="24"/>
      <c r="R728" s="26" t="s">
        <v>1</v>
      </c>
      <c r="S728" s="24" t="s">
        <v>2107</v>
      </c>
      <c r="T728" s="24" t="s">
        <v>54</v>
      </c>
      <c r="U728" s="24" t="s">
        <v>44</v>
      </c>
      <c r="V728" s="40" t="s">
        <v>44</v>
      </c>
      <c r="W728" s="24" t="s">
        <v>55</v>
      </c>
      <c r="X728" s="24">
        <v>2710199200</v>
      </c>
      <c r="Y728" s="14" t="s">
        <v>83</v>
      </c>
      <c r="Z728" s="24" t="str">
        <f t="shared" si="155"/>
        <v>001D8249</v>
      </c>
      <c r="AA728" s="24" t="str">
        <f t="shared" si="156"/>
        <v>002VSH</v>
      </c>
      <c r="AB728" s="24" t="str">
        <f t="shared" si="157"/>
        <v>A1PU</v>
      </c>
      <c r="AC728" s="24" t="s">
        <v>2108</v>
      </c>
      <c r="AD728" s="24" t="s">
        <v>1890</v>
      </c>
      <c r="AE728" s="24" t="s">
        <v>2087</v>
      </c>
      <c r="AF728" s="24" t="s">
        <v>369</v>
      </c>
      <c r="AG728" s="24" t="s">
        <v>78</v>
      </c>
      <c r="AH728" s="24" t="str">
        <f t="shared" si="158"/>
        <v>SPIRAX S4 CX 10W GRANEL</v>
      </c>
      <c r="AI728" s="24" t="s">
        <v>3016</v>
      </c>
      <c r="AJ728" s="24" t="s">
        <v>6658</v>
      </c>
      <c r="AK728" s="24" t="s">
        <v>6820</v>
      </c>
    </row>
    <row r="729" spans="2:37" s="14" customFormat="1" ht="13" hidden="1" x14ac:dyDescent="0.35">
      <c r="B729" s="24">
        <v>45282801</v>
      </c>
      <c r="C729" s="24" t="str">
        <f t="shared" si="154"/>
        <v>801</v>
      </c>
      <c r="D729" s="24" t="s">
        <v>2109</v>
      </c>
      <c r="E729" s="106">
        <v>45282801</v>
      </c>
      <c r="F729" s="24" t="s">
        <v>2109</v>
      </c>
      <c r="G729" s="122">
        <f>IF(VLOOKUP(Tabela2[[#This Row],[SKU]],[10]Volume!$A:$E,5,0)&lt;0,0,VLOOKUP(Tabela2[[#This Row],[SKU]],[10]Volume!$A:$E,5,0))</f>
        <v>17768.889374999999</v>
      </c>
      <c r="H729" s="24" t="s">
        <v>46</v>
      </c>
      <c r="I729" s="24" t="s">
        <v>79</v>
      </c>
      <c r="J729" s="24" t="s">
        <v>79</v>
      </c>
      <c r="K729" s="24" t="s">
        <v>145</v>
      </c>
      <c r="L729" s="24" t="s">
        <v>65</v>
      </c>
      <c r="M729" s="24" t="s">
        <v>66</v>
      </c>
      <c r="N729" s="24" t="s">
        <v>67</v>
      </c>
      <c r="O729" s="48">
        <v>40827</v>
      </c>
      <c r="P729" s="24" t="s">
        <v>53</v>
      </c>
      <c r="Q729" s="24"/>
      <c r="R729" s="26" t="s">
        <v>1</v>
      </c>
      <c r="S729" s="24" t="s">
        <v>44</v>
      </c>
      <c r="T729" s="24" t="s">
        <v>54</v>
      </c>
      <c r="U729" s="24" t="s">
        <v>44</v>
      </c>
      <c r="V729" s="40" t="s">
        <v>44</v>
      </c>
      <c r="W729" s="24" t="s">
        <v>55</v>
      </c>
      <c r="X729" s="24">
        <v>2710193200</v>
      </c>
      <c r="Y729" s="14" t="s">
        <v>44</v>
      </c>
      <c r="Z729" s="24" t="str">
        <f t="shared" si="155"/>
        <v>001D8250</v>
      </c>
      <c r="AA729" s="24" t="str">
        <f t="shared" si="156"/>
        <v>001176</v>
      </c>
      <c r="AB729" s="24" t="str">
        <f t="shared" si="157"/>
        <v>A03Q</v>
      </c>
      <c r="AC729" s="24" t="s">
        <v>2110</v>
      </c>
      <c r="AD729" s="24" t="s">
        <v>1890</v>
      </c>
      <c r="AE729" s="24" t="s">
        <v>2087</v>
      </c>
      <c r="AF729" s="24" t="s">
        <v>369</v>
      </c>
      <c r="AG729" s="24" t="s">
        <v>78</v>
      </c>
      <c r="AH729" s="24" t="str">
        <f t="shared" si="158"/>
        <v>SPIRAX S4 CX 30 GRANEL</v>
      </c>
      <c r="AI729" s="24" t="s">
        <v>3016</v>
      </c>
      <c r="AJ729" s="24" t="s">
        <v>6659</v>
      </c>
      <c r="AK729" s="24" t="s">
        <v>3016</v>
      </c>
    </row>
    <row r="730" spans="2:37" s="14" customFormat="1" ht="13" hidden="1" x14ac:dyDescent="0.35">
      <c r="B730" s="24">
        <v>45282809</v>
      </c>
      <c r="C730" s="24" t="str">
        <f t="shared" si="154"/>
        <v>809</v>
      </c>
      <c r="D730" s="24" t="s">
        <v>2111</v>
      </c>
      <c r="E730" s="106">
        <v>45282801</v>
      </c>
      <c r="F730" s="24" t="s">
        <v>2109</v>
      </c>
      <c r="G730" s="122">
        <f>IF(VLOOKUP(Tabela2[[#This Row],[SKU]],[10]Volume!$A:$E,5,0)&lt;0,0,VLOOKUP(Tabela2[[#This Row],[SKU]],[10]Volume!$A:$E,5,0))</f>
        <v>9612.7454545454548</v>
      </c>
      <c r="H730" s="24" t="s">
        <v>46</v>
      </c>
      <c r="I730" s="24" t="s">
        <v>47</v>
      </c>
      <c r="J730" s="24" t="s">
        <v>48</v>
      </c>
      <c r="K730" s="24" t="s">
        <v>145</v>
      </c>
      <c r="L730" s="24" t="s">
        <v>65</v>
      </c>
      <c r="M730" s="24" t="s">
        <v>66</v>
      </c>
      <c r="N730" s="24" t="s">
        <v>67</v>
      </c>
      <c r="O730" s="48">
        <v>40875</v>
      </c>
      <c r="P730" s="24" t="s">
        <v>53</v>
      </c>
      <c r="Q730" s="24"/>
      <c r="R730" s="26" t="s">
        <v>1</v>
      </c>
      <c r="S730" s="24"/>
      <c r="T730" s="24" t="s">
        <v>2112</v>
      </c>
      <c r="U730" s="24" t="s">
        <v>44</v>
      </c>
      <c r="V730" s="40" t="s">
        <v>44</v>
      </c>
      <c r="W730" s="24" t="s">
        <v>55</v>
      </c>
      <c r="X730" s="24">
        <v>2710199200</v>
      </c>
      <c r="Y730" s="14" t="s">
        <v>83</v>
      </c>
      <c r="Z730" s="24" t="str">
        <f t="shared" si="155"/>
        <v>001D8250</v>
      </c>
      <c r="AA730" s="24" t="str">
        <f t="shared" si="156"/>
        <v>002VSH</v>
      </c>
      <c r="AB730" s="24" t="str">
        <f t="shared" si="157"/>
        <v>A309</v>
      </c>
      <c r="AC730" s="24" t="s">
        <v>2113</v>
      </c>
      <c r="AD730" s="24" t="s">
        <v>1890</v>
      </c>
      <c r="AE730" s="24" t="s">
        <v>2087</v>
      </c>
      <c r="AF730" s="24" t="s">
        <v>369</v>
      </c>
      <c r="AG730" s="24" t="s">
        <v>78</v>
      </c>
      <c r="AH730" s="24" t="str">
        <f t="shared" si="158"/>
        <v>SPIRAX S4 CX 30 GRANEL</v>
      </c>
      <c r="AI730" s="24" t="s">
        <v>3016</v>
      </c>
      <c r="AJ730" s="24" t="s">
        <v>6659</v>
      </c>
      <c r="AK730" s="24" t="s">
        <v>3016</v>
      </c>
    </row>
    <row r="731" spans="2:37" s="14" customFormat="1" ht="12.75" hidden="1" customHeight="1" x14ac:dyDescent="0.35">
      <c r="B731" s="24">
        <v>45282967</v>
      </c>
      <c r="C731" s="24" t="str">
        <f t="shared" si="154"/>
        <v>967</v>
      </c>
      <c r="D731" s="24" t="s">
        <v>2114</v>
      </c>
      <c r="E731" s="106">
        <v>45282801</v>
      </c>
      <c r="F731" s="24" t="s">
        <v>2109</v>
      </c>
      <c r="G731" s="122">
        <f>IF(VLOOKUP(Tabela2[[#This Row],[SKU]],[10]Volume!$A:$E,5,0)&lt;0,0,VLOOKUP(Tabela2[[#This Row],[SKU]],[10]Volume!$A:$E,5,0))</f>
        <v>0</v>
      </c>
      <c r="H731" s="24" t="s">
        <v>46</v>
      </c>
      <c r="I731" s="24" t="s">
        <v>151</v>
      </c>
      <c r="J731" s="24" t="s">
        <v>86</v>
      </c>
      <c r="K731" s="24" t="s">
        <v>145</v>
      </c>
      <c r="L731" s="24" t="s">
        <v>65</v>
      </c>
      <c r="M731" s="24" t="s">
        <v>66</v>
      </c>
      <c r="N731" s="24" t="s">
        <v>67</v>
      </c>
      <c r="O731" s="48">
        <v>41193</v>
      </c>
      <c r="P731" s="24" t="s">
        <v>53</v>
      </c>
      <c r="Q731" s="24"/>
      <c r="R731" s="26" t="s">
        <v>1</v>
      </c>
      <c r="S731" s="24" t="s">
        <v>2115</v>
      </c>
      <c r="T731" s="24" t="s">
        <v>54</v>
      </c>
      <c r="U731" s="24" t="s">
        <v>44</v>
      </c>
      <c r="V731" s="40" t="s">
        <v>44</v>
      </c>
      <c r="W731" s="24" t="s">
        <v>55</v>
      </c>
      <c r="X731" s="24">
        <v>2710193200</v>
      </c>
      <c r="Y731" s="14" t="s">
        <v>83</v>
      </c>
      <c r="Z731" s="24" t="str">
        <f t="shared" si="155"/>
        <v>001D8250</v>
      </c>
      <c r="AA731" s="24" t="str">
        <f t="shared" si="156"/>
        <v>002VJW</v>
      </c>
      <c r="AB731" s="24" t="str">
        <f t="shared" si="157"/>
        <v>A309</v>
      </c>
      <c r="AC731" s="24" t="s">
        <v>2116</v>
      </c>
      <c r="AD731" s="24" t="s">
        <v>1890</v>
      </c>
      <c r="AE731" s="24" t="s">
        <v>2087</v>
      </c>
      <c r="AF731" s="24" t="s">
        <v>369</v>
      </c>
      <c r="AG731" s="24" t="s">
        <v>78</v>
      </c>
      <c r="AH731" s="24" t="str">
        <f t="shared" si="158"/>
        <v>SPIRAX S4 CX 30 GRANEL</v>
      </c>
      <c r="AI731" s="24" t="s">
        <v>3016</v>
      </c>
      <c r="AJ731" s="24" t="s">
        <v>6659</v>
      </c>
      <c r="AK731" s="24" t="s">
        <v>3016</v>
      </c>
    </row>
    <row r="732" spans="2:37" s="14" customFormat="1" ht="13" hidden="1" x14ac:dyDescent="0.35">
      <c r="B732" s="24">
        <v>45294801</v>
      </c>
      <c r="C732" s="24" t="str">
        <f t="shared" si="154"/>
        <v>801</v>
      </c>
      <c r="D732" s="24" t="s">
        <v>2117</v>
      </c>
      <c r="E732" s="106">
        <v>45294801</v>
      </c>
      <c r="F732" s="24" t="s">
        <v>2117</v>
      </c>
      <c r="G732" s="122">
        <f>IF(VLOOKUP(Tabela2[[#This Row],[SKU]],[10]Volume!$A:$E,5,0)&lt;0,0,VLOOKUP(Tabela2[[#This Row],[SKU]],[10]Volume!$A:$E,5,0))</f>
        <v>13294.169062500001</v>
      </c>
      <c r="H732" s="24" t="s">
        <v>46</v>
      </c>
      <c r="I732" s="24" t="s">
        <v>79</v>
      </c>
      <c r="J732" s="24" t="s">
        <v>79</v>
      </c>
      <c r="K732" s="24" t="s">
        <v>145</v>
      </c>
      <c r="L732" s="24" t="s">
        <v>65</v>
      </c>
      <c r="M732" s="24" t="s">
        <v>66</v>
      </c>
      <c r="N732" s="24" t="s">
        <v>67</v>
      </c>
      <c r="O732" s="48">
        <v>40827</v>
      </c>
      <c r="P732" s="24" t="s">
        <v>53</v>
      </c>
      <c r="Q732" s="24"/>
      <c r="R732" s="26" t="s">
        <v>1</v>
      </c>
      <c r="S732" s="24" t="s">
        <v>44</v>
      </c>
      <c r="T732" s="24" t="s">
        <v>54</v>
      </c>
      <c r="U732" s="24" t="s">
        <v>44</v>
      </c>
      <c r="V732" s="40" t="s">
        <v>44</v>
      </c>
      <c r="W732" s="24" t="s">
        <v>55</v>
      </c>
      <c r="X732" s="24">
        <v>2710193200</v>
      </c>
      <c r="Y732" s="14" t="s">
        <v>44</v>
      </c>
      <c r="Z732" s="24" t="str">
        <f t="shared" si="155"/>
        <v>001D8252</v>
      </c>
      <c r="AA732" s="24" t="str">
        <f t="shared" si="156"/>
        <v>001176</v>
      </c>
      <c r="AB732" s="24" t="str">
        <f t="shared" si="157"/>
        <v>A03Q</v>
      </c>
      <c r="AC732" s="24" t="s">
        <v>2118</v>
      </c>
      <c r="AD732" s="24" t="s">
        <v>1890</v>
      </c>
      <c r="AE732" s="24" t="s">
        <v>2087</v>
      </c>
      <c r="AF732" s="24" t="s">
        <v>369</v>
      </c>
      <c r="AG732" s="24" t="s">
        <v>78</v>
      </c>
      <c r="AH732" s="24" t="str">
        <f t="shared" si="158"/>
        <v>SPIRAX S4 CX 50 GRANEL</v>
      </c>
      <c r="AI732" s="24" t="s">
        <v>3016</v>
      </c>
      <c r="AJ732" s="24" t="s">
        <v>6660</v>
      </c>
      <c r="AK732" s="24" t="s">
        <v>3016</v>
      </c>
    </row>
    <row r="733" spans="2:37" s="14" customFormat="1" ht="13" hidden="1" x14ac:dyDescent="0.35">
      <c r="B733" s="24">
        <v>45294809</v>
      </c>
      <c r="C733" s="24" t="str">
        <f t="shared" si="154"/>
        <v>809</v>
      </c>
      <c r="D733" s="24" t="s">
        <v>2119</v>
      </c>
      <c r="E733" s="106">
        <v>45294801</v>
      </c>
      <c r="F733" s="24" t="s">
        <v>2117</v>
      </c>
      <c r="G733" s="122">
        <f>IF(VLOOKUP(Tabela2[[#This Row],[SKU]],[10]Volume!$A:$E,5,0)&lt;0,0,VLOOKUP(Tabela2[[#This Row],[SKU]],[10]Volume!$A:$E,5,0))</f>
        <v>0</v>
      </c>
      <c r="H733" s="24" t="s">
        <v>46</v>
      </c>
      <c r="I733" s="24" t="s">
        <v>47</v>
      </c>
      <c r="J733" s="24" t="s">
        <v>48</v>
      </c>
      <c r="K733" s="24" t="s">
        <v>145</v>
      </c>
      <c r="L733" s="24" t="s">
        <v>65</v>
      </c>
      <c r="M733" s="24" t="s">
        <v>66</v>
      </c>
      <c r="N733" s="24" t="s">
        <v>67</v>
      </c>
      <c r="O733" s="48">
        <v>40855</v>
      </c>
      <c r="P733" s="24" t="s">
        <v>53</v>
      </c>
      <c r="Q733" s="24"/>
      <c r="R733" s="26" t="s">
        <v>1</v>
      </c>
      <c r="S733" s="24"/>
      <c r="T733" s="24" t="s">
        <v>2120</v>
      </c>
      <c r="U733" s="24" t="s">
        <v>44</v>
      </c>
      <c r="V733" s="40" t="s">
        <v>44</v>
      </c>
      <c r="W733" s="24" t="s">
        <v>55</v>
      </c>
      <c r="X733" s="24">
        <v>2710193200</v>
      </c>
      <c r="Y733" s="14" t="s">
        <v>83</v>
      </c>
      <c r="Z733" s="24" t="str">
        <f t="shared" si="155"/>
        <v>001D8252</v>
      </c>
      <c r="AA733" s="24" t="str">
        <f t="shared" si="156"/>
        <v>002VSH</v>
      </c>
      <c r="AB733" s="24" t="str">
        <f t="shared" si="157"/>
        <v>A309</v>
      </c>
      <c r="AC733" s="24" t="s">
        <v>2121</v>
      </c>
      <c r="AD733" s="24" t="s">
        <v>1890</v>
      </c>
      <c r="AE733" s="24" t="s">
        <v>2087</v>
      </c>
      <c r="AF733" s="24" t="s">
        <v>369</v>
      </c>
      <c r="AG733" s="24" t="s">
        <v>78</v>
      </c>
      <c r="AH733" s="24" t="str">
        <f t="shared" si="158"/>
        <v>SPIRAX S4 CX 50 GRANEL</v>
      </c>
      <c r="AI733" s="24" t="s">
        <v>3016</v>
      </c>
      <c r="AJ733" s="24" t="s">
        <v>6660</v>
      </c>
      <c r="AK733" s="24" t="s">
        <v>3016</v>
      </c>
    </row>
    <row r="734" spans="2:37" s="14" customFormat="1" ht="13" hidden="1" x14ac:dyDescent="0.35">
      <c r="B734" s="24">
        <v>45294967</v>
      </c>
      <c r="C734" s="24" t="str">
        <f t="shared" si="154"/>
        <v>967</v>
      </c>
      <c r="D734" s="24" t="s">
        <v>2122</v>
      </c>
      <c r="E734" s="106">
        <v>45294801</v>
      </c>
      <c r="F734" s="24" t="s">
        <v>2117</v>
      </c>
      <c r="G734" s="122">
        <f>IF(VLOOKUP(Tabela2[[#This Row],[SKU]],[10]Volume!$A:$E,5,0)&lt;0,0,VLOOKUP(Tabela2[[#This Row],[SKU]],[10]Volume!$A:$E,5,0))</f>
        <v>12000</v>
      </c>
      <c r="H734" s="24" t="s">
        <v>46</v>
      </c>
      <c r="I734" s="24" t="s">
        <v>151</v>
      </c>
      <c r="J734" s="24" t="s">
        <v>86</v>
      </c>
      <c r="K734" s="24" t="s">
        <v>145</v>
      </c>
      <c r="L734" s="24" t="s">
        <v>65</v>
      </c>
      <c r="M734" s="24" t="s">
        <v>66</v>
      </c>
      <c r="N734" s="24" t="s">
        <v>67</v>
      </c>
      <c r="O734" s="48">
        <v>41129</v>
      </c>
      <c r="P734" s="24" t="s">
        <v>53</v>
      </c>
      <c r="Q734" s="24"/>
      <c r="R734" s="26" t="s">
        <v>1</v>
      </c>
      <c r="S734" s="24" t="s">
        <v>2123</v>
      </c>
      <c r="T734" s="24" t="s">
        <v>54</v>
      </c>
      <c r="U734" s="24" t="s">
        <v>44</v>
      </c>
      <c r="V734" s="40" t="s">
        <v>44</v>
      </c>
      <c r="W734" s="24" t="s">
        <v>55</v>
      </c>
      <c r="X734" s="24">
        <v>2710193200</v>
      </c>
      <c r="Y734" s="14" t="s">
        <v>83</v>
      </c>
      <c r="Z734" s="24" t="s">
        <v>2124</v>
      </c>
      <c r="AA734" s="24" t="s">
        <v>87</v>
      </c>
      <c r="AB734" s="24" t="s">
        <v>88</v>
      </c>
      <c r="AC734" s="24" t="s">
        <v>2125</v>
      </c>
      <c r="AD734" s="24" t="s">
        <v>1890</v>
      </c>
      <c r="AE734" s="24" t="s">
        <v>2087</v>
      </c>
      <c r="AF734" s="24" t="s">
        <v>369</v>
      </c>
      <c r="AG734" s="24" t="s">
        <v>78</v>
      </c>
      <c r="AH734" s="24" t="str">
        <f t="shared" si="158"/>
        <v>SPIRAX S4 CX 50 GRANEL</v>
      </c>
      <c r="AI734" s="24" t="s">
        <v>3016</v>
      </c>
      <c r="AJ734" s="24" t="s">
        <v>6660</v>
      </c>
      <c r="AK734" s="24" t="s">
        <v>3016</v>
      </c>
    </row>
    <row r="735" spans="2:37" s="14" customFormat="1" ht="13" hidden="1" x14ac:dyDescent="0.35">
      <c r="B735" s="24">
        <v>45295801</v>
      </c>
      <c r="C735" s="24" t="str">
        <f t="shared" si="154"/>
        <v>801</v>
      </c>
      <c r="D735" s="24" t="s">
        <v>2126</v>
      </c>
      <c r="E735" s="106">
        <v>45295801</v>
      </c>
      <c r="F735" s="24" t="s">
        <v>2126</v>
      </c>
      <c r="G735" s="122">
        <f>IF(VLOOKUP(Tabela2[[#This Row],[SKU]],[10]Volume!$A:$E,5,0)&lt;0,0,VLOOKUP(Tabela2[[#This Row],[SKU]],[10]Volume!$A:$E,5,0))</f>
        <v>0</v>
      </c>
      <c r="H735" s="24" t="s">
        <v>46</v>
      </c>
      <c r="I735" s="24" t="s">
        <v>79</v>
      </c>
      <c r="J735" s="24" t="s">
        <v>79</v>
      </c>
      <c r="K735" s="24" t="s">
        <v>145</v>
      </c>
      <c r="L735" s="24" t="s">
        <v>65</v>
      </c>
      <c r="M735" s="24" t="s">
        <v>66</v>
      </c>
      <c r="N735" s="24" t="s">
        <v>67</v>
      </c>
      <c r="O735" s="48">
        <v>40830</v>
      </c>
      <c r="P735" s="24" t="s">
        <v>53</v>
      </c>
      <c r="Q735" s="24"/>
      <c r="R735" s="26" t="s">
        <v>1</v>
      </c>
      <c r="S735" s="24" t="s">
        <v>44</v>
      </c>
      <c r="T735" s="24" t="s">
        <v>54</v>
      </c>
      <c r="U735" s="24" t="s">
        <v>44</v>
      </c>
      <c r="V735" s="40" t="s">
        <v>44</v>
      </c>
      <c r="W735" s="24" t="s">
        <v>55</v>
      </c>
      <c r="X735" s="24">
        <v>2710193200</v>
      </c>
      <c r="Y735" s="14" t="s">
        <v>44</v>
      </c>
      <c r="Z735" s="24" t="str">
        <f>LEFT(AC735,8)</f>
        <v>001D8253</v>
      </c>
      <c r="AA735" s="24" t="str">
        <f>LEFT(RIGHT(AC735,10),6)</f>
        <v>001176</v>
      </c>
      <c r="AB735" s="24" t="str">
        <f>RIGHT(AC735,4)</f>
        <v>A03Q</v>
      </c>
      <c r="AC735" s="24" t="s">
        <v>2127</v>
      </c>
      <c r="AD735" s="24" t="s">
        <v>1890</v>
      </c>
      <c r="AE735" s="24" t="s">
        <v>2087</v>
      </c>
      <c r="AF735" s="24" t="s">
        <v>369</v>
      </c>
      <c r="AG735" s="24" t="s">
        <v>78</v>
      </c>
      <c r="AH735" s="24" t="str">
        <f t="shared" si="158"/>
        <v>SPIRAX S4 CX 60 GRANEL</v>
      </c>
      <c r="AI735" s="24" t="s">
        <v>3016</v>
      </c>
      <c r="AJ735" s="24" t="s">
        <v>6661</v>
      </c>
      <c r="AK735" s="24" t="s">
        <v>3016</v>
      </c>
    </row>
    <row r="736" spans="2:37" s="14" customFormat="1" ht="13" hidden="1" x14ac:dyDescent="0.35">
      <c r="B736" s="24">
        <v>45295967</v>
      </c>
      <c r="C736" s="24" t="str">
        <f t="shared" si="154"/>
        <v>967</v>
      </c>
      <c r="D736" s="24" t="s">
        <v>2128</v>
      </c>
      <c r="E736" s="106">
        <v>45295801</v>
      </c>
      <c r="F736" s="24" t="s">
        <v>2126</v>
      </c>
      <c r="G736" s="122">
        <f>IF(VLOOKUP(Tabela2[[#This Row],[SKU]],[10]Volume!$A:$E,5,0)&lt;0,0,VLOOKUP(Tabela2[[#This Row],[SKU]],[10]Volume!$A:$E,5,0))</f>
        <v>16000</v>
      </c>
      <c r="H736" s="24" t="s">
        <v>46</v>
      </c>
      <c r="I736" s="24" t="s">
        <v>151</v>
      </c>
      <c r="J736" s="24" t="s">
        <v>86</v>
      </c>
      <c r="K736" s="24" t="s">
        <v>145</v>
      </c>
      <c r="L736" s="24" t="s">
        <v>65</v>
      </c>
      <c r="M736" s="24" t="s">
        <v>66</v>
      </c>
      <c r="N736" s="24" t="s">
        <v>67</v>
      </c>
      <c r="O736" s="48">
        <v>41213</v>
      </c>
      <c r="P736" s="24" t="s">
        <v>53</v>
      </c>
      <c r="Q736" s="24"/>
      <c r="R736" s="26" t="s">
        <v>1</v>
      </c>
      <c r="S736" s="24" t="s">
        <v>2129</v>
      </c>
      <c r="T736" s="24" t="s">
        <v>54</v>
      </c>
      <c r="U736" s="24" t="s">
        <v>44</v>
      </c>
      <c r="V736" s="40" t="s">
        <v>44</v>
      </c>
      <c r="W736" s="24" t="s">
        <v>55</v>
      </c>
      <c r="X736" s="24">
        <v>2710193200</v>
      </c>
      <c r="Y736" s="14" t="s">
        <v>83</v>
      </c>
      <c r="Z736" s="24" t="s">
        <v>2130</v>
      </c>
      <c r="AA736" s="24" t="s">
        <v>87</v>
      </c>
      <c r="AB736" s="24" t="s">
        <v>88</v>
      </c>
      <c r="AC736" s="24" t="s">
        <v>2131</v>
      </c>
      <c r="AD736" s="24" t="s">
        <v>1890</v>
      </c>
      <c r="AE736" s="24" t="s">
        <v>2087</v>
      </c>
      <c r="AF736" s="24" t="s">
        <v>369</v>
      </c>
      <c r="AG736" s="24" t="s">
        <v>78</v>
      </c>
      <c r="AH736" s="24" t="str">
        <f t="shared" si="158"/>
        <v>SPIRAX S4 CX 60 GRANEL</v>
      </c>
      <c r="AI736" s="24" t="s">
        <v>3016</v>
      </c>
      <c r="AJ736" s="24" t="s">
        <v>6661</v>
      </c>
      <c r="AK736" s="24" t="s">
        <v>3016</v>
      </c>
    </row>
    <row r="737" spans="2:37" s="14" customFormat="1" ht="13" hidden="1" x14ac:dyDescent="0.35">
      <c r="B737" s="24">
        <v>45283855</v>
      </c>
      <c r="C737" s="24" t="str">
        <f t="shared" si="154"/>
        <v>855</v>
      </c>
      <c r="D737" s="24" t="s">
        <v>2132</v>
      </c>
      <c r="E737" s="106">
        <v>45283801</v>
      </c>
      <c r="F737" s="24" t="s">
        <v>409</v>
      </c>
      <c r="G737" s="122">
        <f>IF(VLOOKUP(Tabela2[[#This Row],[SKU]],[10]Volume!$A:$E,5,0)&lt;0,0,VLOOKUP(Tabela2[[#This Row],[SKU]],[10]Volume!$A:$E,5,0))</f>
        <v>0</v>
      </c>
      <c r="H737" s="24" t="s">
        <v>46</v>
      </c>
      <c r="I737" s="24" t="s">
        <v>163</v>
      </c>
      <c r="J737" s="24" t="s">
        <v>164</v>
      </c>
      <c r="K737" s="24" t="s">
        <v>145</v>
      </c>
      <c r="L737" s="24" t="s">
        <v>65</v>
      </c>
      <c r="M737" s="24" t="s">
        <v>66</v>
      </c>
      <c r="N737" s="24" t="s">
        <v>67</v>
      </c>
      <c r="O737" s="48">
        <v>40878</v>
      </c>
      <c r="P737" s="24" t="s">
        <v>53</v>
      </c>
      <c r="Q737" s="24"/>
      <c r="R737" s="26" t="s">
        <v>1</v>
      </c>
      <c r="S737" s="24"/>
      <c r="T737" s="24" t="s">
        <v>2133</v>
      </c>
      <c r="U737" s="24" t="s">
        <v>44</v>
      </c>
      <c r="V737" s="40" t="s">
        <v>44</v>
      </c>
      <c r="W737" s="24" t="s">
        <v>55</v>
      </c>
      <c r="X737" s="24">
        <v>2710193200</v>
      </c>
      <c r="Y737" s="14" t="s">
        <v>70</v>
      </c>
      <c r="Z737" s="24" t="str">
        <f t="shared" ref="Z737:Z771" si="159">LEFT(AC737,8)</f>
        <v>001D8246</v>
      </c>
      <c r="AA737" s="24" t="str">
        <f t="shared" ref="AA737:AA744" si="160">LEFT(RIGHT(AC737,10),6)</f>
        <v>002vpm</v>
      </c>
      <c r="AB737" s="24" t="str">
        <f t="shared" ref="AB737:AB744" si="161">RIGHT(AC737,4)</f>
        <v>A309</v>
      </c>
      <c r="AC737" s="24" t="s">
        <v>2134</v>
      </c>
      <c r="AD737" s="24" t="s">
        <v>1890</v>
      </c>
      <c r="AE737" s="24" t="s">
        <v>2087</v>
      </c>
      <c r="AF737" s="24" t="s">
        <v>369</v>
      </c>
      <c r="AG737" s="24" t="s">
        <v>78</v>
      </c>
      <c r="AH737" s="24" t="str">
        <f t="shared" si="158"/>
        <v>SPIRAX S4 TXM GRANEL</v>
      </c>
      <c r="AI737" s="24" t="s">
        <v>3016</v>
      </c>
      <c r="AJ737" s="24" t="s">
        <v>6662</v>
      </c>
      <c r="AK737" s="24" t="s">
        <v>3016</v>
      </c>
    </row>
    <row r="738" spans="2:37" s="14" customFormat="1" ht="13" hidden="1" x14ac:dyDescent="0.35">
      <c r="B738" s="24">
        <v>45283801</v>
      </c>
      <c r="C738" s="24" t="str">
        <f t="shared" si="154"/>
        <v>801</v>
      </c>
      <c r="D738" s="24" t="s">
        <v>409</v>
      </c>
      <c r="E738" s="106">
        <v>45283801</v>
      </c>
      <c r="F738" s="24" t="s">
        <v>409</v>
      </c>
      <c r="G738" s="122">
        <f>IF(VLOOKUP(Tabela2[[#This Row],[SKU]],[10]Volume!$A:$E,5,0)&lt;0,0,VLOOKUP(Tabela2[[#This Row],[SKU]],[10]Volume!$A:$E,5,0))</f>
        <v>7658.5213125</v>
      </c>
      <c r="H738" s="24" t="s">
        <v>46</v>
      </c>
      <c r="I738" s="24" t="s">
        <v>79</v>
      </c>
      <c r="J738" s="24" t="s">
        <v>79</v>
      </c>
      <c r="K738" s="24" t="s">
        <v>145</v>
      </c>
      <c r="L738" s="24" t="s">
        <v>65</v>
      </c>
      <c r="M738" s="24" t="s">
        <v>66</v>
      </c>
      <c r="N738" s="24" t="s">
        <v>67</v>
      </c>
      <c r="O738" s="48">
        <v>40844</v>
      </c>
      <c r="P738" s="24" t="s">
        <v>53</v>
      </c>
      <c r="Q738" s="24"/>
      <c r="R738" s="26" t="s">
        <v>1</v>
      </c>
      <c r="S738" s="24" t="s">
        <v>44</v>
      </c>
      <c r="T738" s="24" t="s">
        <v>54</v>
      </c>
      <c r="U738" s="24" t="s">
        <v>44</v>
      </c>
      <c r="V738" s="40" t="s">
        <v>44</v>
      </c>
      <c r="W738" s="24" t="s">
        <v>55</v>
      </c>
      <c r="X738" s="24">
        <v>2710193200</v>
      </c>
      <c r="Y738" s="14" t="s">
        <v>44</v>
      </c>
      <c r="Z738" s="24" t="str">
        <f t="shared" si="159"/>
        <v>001D8246</v>
      </c>
      <c r="AA738" s="24" t="str">
        <f t="shared" si="160"/>
        <v>001176</v>
      </c>
      <c r="AB738" s="24" t="str">
        <f t="shared" si="161"/>
        <v>A03Q</v>
      </c>
      <c r="AC738" s="24" t="s">
        <v>2135</v>
      </c>
      <c r="AD738" s="24" t="s">
        <v>1890</v>
      </c>
      <c r="AE738" s="24" t="s">
        <v>2087</v>
      </c>
      <c r="AF738" s="24" t="s">
        <v>369</v>
      </c>
      <c r="AG738" s="24" t="s">
        <v>78</v>
      </c>
      <c r="AH738" s="24" t="str">
        <f t="shared" si="158"/>
        <v>SPIRAX S4 TXM GRANEL</v>
      </c>
      <c r="AI738" s="24" t="s">
        <v>3016</v>
      </c>
      <c r="AJ738" s="24" t="s">
        <v>6662</v>
      </c>
      <c r="AK738" s="24" t="s">
        <v>3016</v>
      </c>
    </row>
    <row r="739" spans="2:37" s="14" customFormat="1" ht="13" hidden="1" x14ac:dyDescent="0.35">
      <c r="B739" s="24">
        <v>45283809</v>
      </c>
      <c r="C739" s="24" t="str">
        <f t="shared" si="154"/>
        <v>809</v>
      </c>
      <c r="D739" s="24" t="s">
        <v>2136</v>
      </c>
      <c r="E739" s="106">
        <v>45283801</v>
      </c>
      <c r="F739" s="24" t="s">
        <v>409</v>
      </c>
      <c r="G739" s="122">
        <f>IF(VLOOKUP(Tabela2[[#This Row],[SKU]],[10]Volume!$A:$E,5,0)&lt;0,0,VLOOKUP(Tabela2[[#This Row],[SKU]],[10]Volume!$A:$E,5,0))</f>
        <v>59975.172727272729</v>
      </c>
      <c r="H739" s="24" t="s">
        <v>46</v>
      </c>
      <c r="I739" s="24" t="s">
        <v>47</v>
      </c>
      <c r="J739" s="24" t="s">
        <v>48</v>
      </c>
      <c r="K739" s="24" t="s">
        <v>145</v>
      </c>
      <c r="L739" s="24" t="s">
        <v>65</v>
      </c>
      <c r="M739" s="24" t="s">
        <v>66</v>
      </c>
      <c r="N739" s="24" t="s">
        <v>67</v>
      </c>
      <c r="O739" s="48">
        <v>40869</v>
      </c>
      <c r="P739" s="24" t="s">
        <v>53</v>
      </c>
      <c r="Q739" s="24"/>
      <c r="R739" s="26" t="s">
        <v>1</v>
      </c>
      <c r="S739" s="24"/>
      <c r="T739" s="24" t="s">
        <v>2137</v>
      </c>
      <c r="U739" s="24" t="s">
        <v>44</v>
      </c>
      <c r="V739" s="40" t="s">
        <v>44</v>
      </c>
      <c r="W739" s="24" t="s">
        <v>55</v>
      </c>
      <c r="X739" s="24">
        <v>2710193200</v>
      </c>
      <c r="Y739" s="14" t="s">
        <v>83</v>
      </c>
      <c r="Z739" s="24" t="str">
        <f t="shared" si="159"/>
        <v>001D8246</v>
      </c>
      <c r="AA739" s="24" t="str">
        <f t="shared" si="160"/>
        <v>002VSH</v>
      </c>
      <c r="AB739" s="24" t="str">
        <f t="shared" si="161"/>
        <v>A309</v>
      </c>
      <c r="AC739" s="24" t="s">
        <v>2138</v>
      </c>
      <c r="AD739" s="24" t="s">
        <v>1890</v>
      </c>
      <c r="AE739" s="24" t="s">
        <v>2087</v>
      </c>
      <c r="AF739" s="24" t="s">
        <v>369</v>
      </c>
      <c r="AG739" s="24" t="s">
        <v>78</v>
      </c>
      <c r="AH739" s="24" t="str">
        <f t="shared" si="158"/>
        <v>SPIRAX S4 TXM GRANEL</v>
      </c>
      <c r="AI739" s="24" t="s">
        <v>3016</v>
      </c>
      <c r="AJ739" s="24" t="s">
        <v>6662</v>
      </c>
      <c r="AK739" s="24" t="s">
        <v>3016</v>
      </c>
    </row>
    <row r="740" spans="2:37" s="14" customFormat="1" ht="12.75" hidden="1" customHeight="1" x14ac:dyDescent="0.35">
      <c r="B740" s="24">
        <v>45283967</v>
      </c>
      <c r="C740" s="24" t="str">
        <f t="shared" si="154"/>
        <v>967</v>
      </c>
      <c r="D740" s="24" t="s">
        <v>2139</v>
      </c>
      <c r="E740" s="106">
        <v>45283801</v>
      </c>
      <c r="F740" s="24" t="s">
        <v>409</v>
      </c>
      <c r="G740" s="122">
        <f>IF(VLOOKUP(Tabela2[[#This Row],[SKU]],[10]Volume!$A:$E,5,0)&lt;0,0,VLOOKUP(Tabela2[[#This Row],[SKU]],[10]Volume!$A:$E,5,0))</f>
        <v>0</v>
      </c>
      <c r="H740" s="24" t="s">
        <v>46</v>
      </c>
      <c r="I740" s="24" t="s">
        <v>151</v>
      </c>
      <c r="J740" s="24" t="s">
        <v>86</v>
      </c>
      <c r="K740" s="24" t="s">
        <v>145</v>
      </c>
      <c r="L740" s="24" t="s">
        <v>65</v>
      </c>
      <c r="M740" s="24" t="s">
        <v>66</v>
      </c>
      <c r="N740" s="24" t="s">
        <v>67</v>
      </c>
      <c r="O740" s="48">
        <v>41114</v>
      </c>
      <c r="P740" s="24" t="s">
        <v>53</v>
      </c>
      <c r="Q740" s="24"/>
      <c r="R740" s="26" t="s">
        <v>1</v>
      </c>
      <c r="S740" s="24"/>
      <c r="T740" s="24" t="s">
        <v>2140</v>
      </c>
      <c r="U740" s="24" t="s">
        <v>44</v>
      </c>
      <c r="V740" s="40" t="s">
        <v>44</v>
      </c>
      <c r="W740" s="24" t="s">
        <v>55</v>
      </c>
      <c r="X740" s="24">
        <v>2710193200</v>
      </c>
      <c r="Y740" s="14" t="s">
        <v>83</v>
      </c>
      <c r="Z740" s="24" t="str">
        <f t="shared" si="159"/>
        <v>001D8246</v>
      </c>
      <c r="AA740" s="24" t="str">
        <f t="shared" si="160"/>
        <v>002VJW</v>
      </c>
      <c r="AB740" s="24" t="str">
        <f t="shared" si="161"/>
        <v>A309</v>
      </c>
      <c r="AC740" s="24" t="s">
        <v>2141</v>
      </c>
      <c r="AD740" s="24" t="s">
        <v>1890</v>
      </c>
      <c r="AE740" s="24" t="s">
        <v>2087</v>
      </c>
      <c r="AF740" s="24" t="s">
        <v>369</v>
      </c>
      <c r="AG740" s="24" t="s">
        <v>78</v>
      </c>
      <c r="AH740" s="24" t="str">
        <f t="shared" si="158"/>
        <v>SPIRAX S4 TXM GRANEL</v>
      </c>
      <c r="AI740" s="24" t="s">
        <v>3016</v>
      </c>
      <c r="AJ740" s="24" t="s">
        <v>6662</v>
      </c>
      <c r="AK740" s="24" t="s">
        <v>3016</v>
      </c>
    </row>
    <row r="741" spans="2:37" s="14" customFormat="1" ht="13" hidden="1" x14ac:dyDescent="0.35">
      <c r="B741" s="24">
        <v>43591909</v>
      </c>
      <c r="C741" s="24" t="str">
        <f t="shared" si="154"/>
        <v>909</v>
      </c>
      <c r="D741" s="24" t="s">
        <v>2142</v>
      </c>
      <c r="E741" s="106" t="s">
        <v>44</v>
      </c>
      <c r="F741" s="24" t="s">
        <v>45</v>
      </c>
      <c r="G741" s="122">
        <f>IF(VLOOKUP(Tabela2[[#This Row],[SKU]],[10]Volume!$A:$E,5,0)&lt;0,0,VLOOKUP(Tabela2[[#This Row],[SKU]],[10]Volume!$A:$E,5,0))</f>
        <v>2531.7207887323934</v>
      </c>
      <c r="H741" s="24" t="s">
        <v>46</v>
      </c>
      <c r="I741" s="24" t="s">
        <v>62</v>
      </c>
      <c r="J741" s="24" t="s">
        <v>63</v>
      </c>
      <c r="K741" s="24" t="s">
        <v>145</v>
      </c>
      <c r="L741" s="24" t="s">
        <v>65</v>
      </c>
      <c r="M741" s="24" t="s">
        <v>51</v>
      </c>
      <c r="N741" s="24" t="s">
        <v>67</v>
      </c>
      <c r="O741" s="48">
        <v>43911</v>
      </c>
      <c r="P741" s="24" t="s">
        <v>92</v>
      </c>
      <c r="Q741" s="24"/>
      <c r="R741" s="26" t="s">
        <v>1</v>
      </c>
      <c r="S741" s="24"/>
      <c r="T741" s="63" t="s">
        <v>6829</v>
      </c>
      <c r="U741" s="24" t="s">
        <v>44</v>
      </c>
      <c r="V741" s="40" t="s">
        <v>44</v>
      </c>
      <c r="W741" s="24" t="s">
        <v>55</v>
      </c>
      <c r="X741" s="24">
        <v>2710199200</v>
      </c>
      <c r="Y741" s="14" t="s">
        <v>56</v>
      </c>
      <c r="Z741" s="24" t="str">
        <f t="shared" si="159"/>
        <v>001G8326</v>
      </c>
      <c r="AA741" s="24" t="str">
        <f t="shared" si="160"/>
        <v>002VSH</v>
      </c>
      <c r="AB741" s="24" t="str">
        <f t="shared" si="161"/>
        <v>A0F7</v>
      </c>
      <c r="AC741" s="24" t="s">
        <v>2144</v>
      </c>
      <c r="AD741" s="24" t="s">
        <v>1890</v>
      </c>
      <c r="AE741" s="24" t="s">
        <v>1891</v>
      </c>
      <c r="AF741" s="24" t="s">
        <v>369</v>
      </c>
      <c r="AG741" s="24" t="s">
        <v>370</v>
      </c>
      <c r="AH741" s="24" t="str">
        <f t="shared" si="158"/>
        <v>IMPORTADO</v>
      </c>
      <c r="AI741" s="24" t="s">
        <v>3016</v>
      </c>
      <c r="AJ741" s="24" t="s">
        <v>6663</v>
      </c>
      <c r="AK741" s="24" t="s">
        <v>3016</v>
      </c>
    </row>
    <row r="742" spans="2:37" s="14" customFormat="1" ht="13" hidden="1" x14ac:dyDescent="0.35">
      <c r="B742" s="24">
        <v>43591849</v>
      </c>
      <c r="C742" s="24" t="str">
        <f t="shared" si="154"/>
        <v>849</v>
      </c>
      <c r="D742" s="24" t="s">
        <v>2145</v>
      </c>
      <c r="E742" s="106" t="s">
        <v>44</v>
      </c>
      <c r="F742" s="24" t="s">
        <v>45</v>
      </c>
      <c r="G742" s="122">
        <f>IF(VLOOKUP(Tabela2[[#This Row],[SKU]],[10]Volume!$A:$E,5,0)&lt;0,0,VLOOKUP(Tabela2[[#This Row],[SKU]],[10]Volume!$A:$E,5,0))</f>
        <v>188748.80220560756</v>
      </c>
      <c r="H742" s="24" t="s">
        <v>46</v>
      </c>
      <c r="I742" s="24" t="s">
        <v>47</v>
      </c>
      <c r="J742" s="24" t="s">
        <v>48</v>
      </c>
      <c r="K742" s="24" t="s">
        <v>145</v>
      </c>
      <c r="L742" s="24" t="s">
        <v>65</v>
      </c>
      <c r="M742" s="24" t="s">
        <v>51</v>
      </c>
      <c r="N742" s="24" t="s">
        <v>67</v>
      </c>
      <c r="O742" s="48">
        <v>43911</v>
      </c>
      <c r="P742" s="24" t="s">
        <v>92</v>
      </c>
      <c r="Q742" s="24"/>
      <c r="R742" s="26" t="s">
        <v>1</v>
      </c>
      <c r="S742" s="24" t="s">
        <v>2146</v>
      </c>
      <c r="T742" s="24" t="s">
        <v>54</v>
      </c>
      <c r="U742" s="24" t="s">
        <v>44</v>
      </c>
      <c r="V742" s="40" t="s">
        <v>44</v>
      </c>
      <c r="W742" s="24" t="s">
        <v>55</v>
      </c>
      <c r="X742" s="24">
        <v>2710199200</v>
      </c>
      <c r="Y742" s="14" t="s">
        <v>56</v>
      </c>
      <c r="Z742" s="24" t="str">
        <f t="shared" si="159"/>
        <v>001G8326</v>
      </c>
      <c r="AA742" s="24" t="str">
        <f t="shared" si="160"/>
        <v>002W22</v>
      </c>
      <c r="AB742" s="24" t="str">
        <f t="shared" si="161"/>
        <v>CHIN</v>
      </c>
      <c r="AC742" s="24" t="s">
        <v>2147</v>
      </c>
      <c r="AD742" s="24" t="s">
        <v>1890</v>
      </c>
      <c r="AE742" s="24" t="s">
        <v>1891</v>
      </c>
      <c r="AF742" s="24" t="s">
        <v>369</v>
      </c>
      <c r="AG742" s="24" t="s">
        <v>370</v>
      </c>
      <c r="AH742" s="24" t="str">
        <f t="shared" si="158"/>
        <v>IMPORTADO</v>
      </c>
      <c r="AI742" s="24" t="s">
        <v>3016</v>
      </c>
      <c r="AJ742" s="24" t="s">
        <v>6663</v>
      </c>
      <c r="AK742" s="24" t="s">
        <v>3016</v>
      </c>
    </row>
    <row r="743" spans="2:37" s="14" customFormat="1" ht="13" hidden="1" x14ac:dyDescent="0.35">
      <c r="B743" s="24">
        <v>45256849</v>
      </c>
      <c r="C743" s="24" t="str">
        <f t="shared" si="154"/>
        <v>849</v>
      </c>
      <c r="D743" s="24" t="s">
        <v>2148</v>
      </c>
      <c r="E743" s="106" t="s">
        <v>44</v>
      </c>
      <c r="F743" s="24" t="s">
        <v>45</v>
      </c>
      <c r="G743" s="122">
        <f>IF(VLOOKUP(Tabela2[[#This Row],[SKU]],[10]Volume!$A:$E,5,0)&lt;0,0,VLOOKUP(Tabela2[[#This Row],[SKU]],[10]Volume!$A:$E,5,0))</f>
        <v>3391.8917943925248</v>
      </c>
      <c r="H743" s="24" t="s">
        <v>46</v>
      </c>
      <c r="I743" s="24" t="s">
        <v>372</v>
      </c>
      <c r="J743" s="24" t="s">
        <v>48</v>
      </c>
      <c r="K743" s="24" t="s">
        <v>145</v>
      </c>
      <c r="L743" s="24" t="s">
        <v>65</v>
      </c>
      <c r="M743" s="24" t="s">
        <v>51</v>
      </c>
      <c r="N743" s="24" t="s">
        <v>67</v>
      </c>
      <c r="O743" s="48">
        <v>45323</v>
      </c>
      <c r="P743" s="24" t="s">
        <v>92</v>
      </c>
      <c r="Q743" s="24"/>
      <c r="R743" s="26" t="s">
        <v>1</v>
      </c>
      <c r="S743" s="24"/>
      <c r="T743" s="24" t="s">
        <v>54</v>
      </c>
      <c r="U743" s="24" t="s">
        <v>44</v>
      </c>
      <c r="V743" s="60" t="s">
        <v>44</v>
      </c>
      <c r="W743" s="24" t="s">
        <v>55</v>
      </c>
      <c r="X743" s="24">
        <v>2710199200</v>
      </c>
      <c r="Y743" s="14" t="s">
        <v>56</v>
      </c>
      <c r="Z743" s="24" t="str">
        <f t="shared" si="159"/>
        <v>001J2623</v>
      </c>
      <c r="AA743" s="24" t="str">
        <f t="shared" si="160"/>
        <v>002VJ3</v>
      </c>
      <c r="AB743" s="24" t="str">
        <f t="shared" si="161"/>
        <v>NAMD</v>
      </c>
      <c r="AC743" s="24" t="s">
        <v>2149</v>
      </c>
      <c r="AD743" s="24" t="s">
        <v>1890</v>
      </c>
      <c r="AE743" s="24" t="s">
        <v>2153</v>
      </c>
      <c r="AF743" s="24" t="s">
        <v>369</v>
      </c>
      <c r="AG743" s="24" t="s">
        <v>110</v>
      </c>
      <c r="AH743" s="24" t="str">
        <f t="shared" si="158"/>
        <v>IMPORTADO</v>
      </c>
      <c r="AI743" s="24" t="s">
        <v>3016</v>
      </c>
      <c r="AJ743" s="24" t="s">
        <v>6664</v>
      </c>
      <c r="AK743" s="24" t="s">
        <v>3016</v>
      </c>
    </row>
    <row r="744" spans="2:37" s="14" customFormat="1" ht="13" hidden="1" x14ac:dyDescent="0.35">
      <c r="B744" s="24">
        <v>44455849</v>
      </c>
      <c r="C744" s="24" t="str">
        <f t="shared" si="154"/>
        <v>849</v>
      </c>
      <c r="D744" s="24" t="s">
        <v>2150</v>
      </c>
      <c r="E744" s="106" t="s">
        <v>44</v>
      </c>
      <c r="F744" s="24" t="s">
        <v>45</v>
      </c>
      <c r="G744" s="122">
        <f>IF(VLOOKUP(Tabela2[[#This Row],[SKU]],[10]Volume!$A:$E,5,0)&lt;0,0,VLOOKUP(Tabela2[[#This Row],[SKU]],[10]Volume!$A:$E,5,0))</f>
        <v>14764.705457943932</v>
      </c>
      <c r="H744" s="24" t="s">
        <v>46</v>
      </c>
      <c r="I744" s="24" t="s">
        <v>47</v>
      </c>
      <c r="J744" s="24" t="s">
        <v>48</v>
      </c>
      <c r="K744" s="24" t="s">
        <v>145</v>
      </c>
      <c r="L744" s="24" t="s">
        <v>65</v>
      </c>
      <c r="M744" s="24" t="s">
        <v>51</v>
      </c>
      <c r="N744" s="24" t="s">
        <v>67</v>
      </c>
      <c r="O744" s="48">
        <v>42368</v>
      </c>
      <c r="P744" s="24" t="s">
        <v>92</v>
      </c>
      <c r="Q744" s="24"/>
      <c r="R744" s="26" t="s">
        <v>1</v>
      </c>
      <c r="S744" s="24"/>
      <c r="T744" s="24" t="s">
        <v>2151</v>
      </c>
      <c r="U744" s="24" t="s">
        <v>44</v>
      </c>
      <c r="V744" s="40" t="s">
        <v>44</v>
      </c>
      <c r="W744" s="24" t="s">
        <v>55</v>
      </c>
      <c r="X744" s="24">
        <v>2710199200</v>
      </c>
      <c r="Y744" s="14" t="s">
        <v>56</v>
      </c>
      <c r="Z744" s="24" t="str">
        <f t="shared" si="159"/>
        <v>001F0922</v>
      </c>
      <c r="AA744" s="24" t="str">
        <f t="shared" si="160"/>
        <v>002VSH</v>
      </c>
      <c r="AB744" s="24" t="str">
        <f t="shared" si="161"/>
        <v>A246</v>
      </c>
      <c r="AC744" s="24" t="s">
        <v>2152</v>
      </c>
      <c r="AD744" s="24" t="s">
        <v>1890</v>
      </c>
      <c r="AE744" s="24" t="s">
        <v>2153</v>
      </c>
      <c r="AF744" s="24" t="s">
        <v>369</v>
      </c>
      <c r="AG744" s="24" t="s">
        <v>110</v>
      </c>
      <c r="AH744" s="24" t="str">
        <f t="shared" si="158"/>
        <v>IMPORTADO</v>
      </c>
      <c r="AI744" s="24" t="s">
        <v>3016</v>
      </c>
      <c r="AJ744" s="24" t="s">
        <v>6665</v>
      </c>
      <c r="AK744" s="24" t="s">
        <v>3016</v>
      </c>
    </row>
    <row r="745" spans="2:37" s="14" customFormat="1" hidden="1" x14ac:dyDescent="0.35">
      <c r="B745" s="24">
        <v>44454845</v>
      </c>
      <c r="C745" s="24" t="str">
        <f t="shared" si="154"/>
        <v>845</v>
      </c>
      <c r="D745" s="24" t="s">
        <v>2154</v>
      </c>
      <c r="E745" s="106" t="s">
        <v>44</v>
      </c>
      <c r="F745" s="24" t="s">
        <v>45</v>
      </c>
      <c r="G745" s="122">
        <f>IF(VLOOKUP(Tabela2[[#This Row],[SKU]],[10]Volume!$A:$E,5,0)&lt;0,0,VLOOKUP(Tabela2[[#This Row],[SKU]],[10]Volume!$A:$E,5,0))</f>
        <v>110779.25384615384</v>
      </c>
      <c r="H745" s="24" t="s">
        <v>46</v>
      </c>
      <c r="I745" s="24" t="s">
        <v>2155</v>
      </c>
      <c r="J745" s="24" t="s">
        <v>63</v>
      </c>
      <c r="K745" s="24" t="s">
        <v>145</v>
      </c>
      <c r="L745" s="24" t="s">
        <v>65</v>
      </c>
      <c r="M745" s="24" t="s">
        <v>51</v>
      </c>
      <c r="N745" s="24" t="s">
        <v>52</v>
      </c>
      <c r="O745" s="48">
        <v>45352</v>
      </c>
      <c r="P745" s="24" t="s">
        <v>92</v>
      </c>
      <c r="Q745" s="24"/>
      <c r="R745" s="26" t="s">
        <v>1</v>
      </c>
      <c r="S745" s="24"/>
      <c r="T745" s="24"/>
      <c r="U745" s="24" t="s">
        <v>44</v>
      </c>
      <c r="V745" s="40" t="s">
        <v>44</v>
      </c>
      <c r="W745" s="24" t="s">
        <v>55</v>
      </c>
      <c r="X745" s="24">
        <v>2710199200</v>
      </c>
      <c r="Y745" s="14" t="s">
        <v>56</v>
      </c>
      <c r="Z745" s="24" t="str">
        <f t="shared" si="159"/>
        <v>001F3526</v>
      </c>
      <c r="AA745" s="24"/>
      <c r="AB745" s="7"/>
      <c r="AC745" s="24" t="s">
        <v>2156</v>
      </c>
      <c r="AD745" s="24" t="s">
        <v>1890</v>
      </c>
      <c r="AE745" s="24" t="s">
        <v>2153</v>
      </c>
      <c r="AF745" s="24" t="s">
        <v>369</v>
      </c>
      <c r="AG745" s="24" t="s">
        <v>110</v>
      </c>
      <c r="AH745" s="24" t="str">
        <f t="shared" si="158"/>
        <v>IMPORTADO</v>
      </c>
      <c r="AI745" s="24" t="s">
        <v>3016</v>
      </c>
      <c r="AJ745" s="24" t="s">
        <v>6666</v>
      </c>
      <c r="AK745" s="24" t="s">
        <v>3016</v>
      </c>
    </row>
    <row r="746" spans="2:37" s="14" customFormat="1" ht="13" hidden="1" x14ac:dyDescent="0.35">
      <c r="B746" s="24">
        <v>44545860</v>
      </c>
      <c r="C746" s="24" t="str">
        <f t="shared" si="154"/>
        <v>860</v>
      </c>
      <c r="D746" s="24" t="s">
        <v>2157</v>
      </c>
      <c r="E746" s="106" t="s">
        <v>44</v>
      </c>
      <c r="F746" s="24" t="s">
        <v>45</v>
      </c>
      <c r="G746" s="122">
        <f>IF(VLOOKUP(Tabela2[[#This Row],[SKU]],[10]Volume!$A:$E,5,0)&lt;0,0,VLOOKUP(Tabela2[[#This Row],[SKU]],[10]Volume!$A:$E,5,0))</f>
        <v>0</v>
      </c>
      <c r="H746" s="24" t="s">
        <v>46</v>
      </c>
      <c r="I746" s="24" t="s">
        <v>163</v>
      </c>
      <c r="J746" s="24" t="s">
        <v>164</v>
      </c>
      <c r="K746" s="24" t="s">
        <v>145</v>
      </c>
      <c r="L746" s="24" t="s">
        <v>65</v>
      </c>
      <c r="M746" s="24" t="s">
        <v>51</v>
      </c>
      <c r="N746" s="24" t="s">
        <v>67</v>
      </c>
      <c r="O746" s="48">
        <v>43697</v>
      </c>
      <c r="P746" s="24" t="s">
        <v>92</v>
      </c>
      <c r="Q746" s="24"/>
      <c r="R746" s="26" t="s">
        <v>1</v>
      </c>
      <c r="S746" s="24"/>
      <c r="T746" s="24" t="s">
        <v>2158</v>
      </c>
      <c r="U746" s="24" t="s">
        <v>44</v>
      </c>
      <c r="V746" s="40" t="s">
        <v>44</v>
      </c>
      <c r="W746" s="24" t="s">
        <v>55</v>
      </c>
      <c r="X746" s="24">
        <v>3403190000</v>
      </c>
      <c r="Y746" s="14" t="s">
        <v>56</v>
      </c>
      <c r="Z746" s="24" t="str">
        <f t="shared" si="159"/>
        <v>001D8291</v>
      </c>
      <c r="AA746" s="24" t="str">
        <f t="shared" ref="AA746:AA771" si="162">LEFT(RIGHT(AC746,10),6)</f>
        <v>002VNF</v>
      </c>
      <c r="AB746" s="24" t="str">
        <f t="shared" ref="AB746:AB771" si="163">RIGHT(AC746,4)</f>
        <v>A1P5</v>
      </c>
      <c r="AC746" s="24" t="s">
        <v>2159</v>
      </c>
      <c r="AD746" s="24" t="s">
        <v>1890</v>
      </c>
      <c r="AE746" s="24" t="s">
        <v>2153</v>
      </c>
      <c r="AF746" s="24" t="s">
        <v>369</v>
      </c>
      <c r="AG746" s="24" t="s">
        <v>110</v>
      </c>
      <c r="AH746" s="24" t="str">
        <f t="shared" si="158"/>
        <v>IMPORTADO</v>
      </c>
      <c r="AI746" s="24" t="s">
        <v>3016</v>
      </c>
      <c r="AJ746" s="24" t="s">
        <v>6667</v>
      </c>
      <c r="AK746" s="24" t="s">
        <v>6803</v>
      </c>
    </row>
    <row r="747" spans="2:37" s="14" customFormat="1" ht="13" hidden="1" x14ac:dyDescent="0.35">
      <c r="B747" s="24">
        <v>44545801</v>
      </c>
      <c r="C747" s="24" t="str">
        <f t="shared" si="154"/>
        <v>801</v>
      </c>
      <c r="D747" s="24" t="s">
        <v>1784</v>
      </c>
      <c r="E747" s="106" t="s">
        <v>44</v>
      </c>
      <c r="F747" s="24" t="s">
        <v>45</v>
      </c>
      <c r="G747" s="122">
        <f>IF(VLOOKUP(Tabela2[[#This Row],[SKU]],[10]Volume!$A:$E,5,0)&lt;0,0,VLOOKUP(Tabela2[[#This Row],[SKU]],[10]Volume!$A:$E,5,0))</f>
        <v>82042.042051875018</v>
      </c>
      <c r="H747" s="24" t="s">
        <v>46</v>
      </c>
      <c r="I747" s="24" t="s">
        <v>79</v>
      </c>
      <c r="J747" s="24" t="s">
        <v>79</v>
      </c>
      <c r="K747" s="24" t="s">
        <v>145</v>
      </c>
      <c r="L747" s="24" t="s">
        <v>65</v>
      </c>
      <c r="M747" s="24" t="s">
        <v>51</v>
      </c>
      <c r="N747" s="24" t="s">
        <v>67</v>
      </c>
      <c r="O747" s="48">
        <v>40724</v>
      </c>
      <c r="P747" s="24" t="s">
        <v>92</v>
      </c>
      <c r="Q747" s="24"/>
      <c r="R747" s="26" t="s">
        <v>1</v>
      </c>
      <c r="S747" s="24" t="s">
        <v>44</v>
      </c>
      <c r="T747" s="24" t="s">
        <v>54</v>
      </c>
      <c r="U747" s="24" t="s">
        <v>44</v>
      </c>
      <c r="V747" s="40" t="s">
        <v>44</v>
      </c>
      <c r="W747" s="24" t="s">
        <v>55</v>
      </c>
      <c r="X747" s="24">
        <v>3403190000</v>
      </c>
      <c r="Y747" s="14" t="s">
        <v>56</v>
      </c>
      <c r="Z747" s="24" t="str">
        <f t="shared" si="159"/>
        <v>001D8291</v>
      </c>
      <c r="AA747" s="24" t="str">
        <f t="shared" si="162"/>
        <v>001176</v>
      </c>
      <c r="AB747" s="24" t="str">
        <f t="shared" si="163"/>
        <v>A03Q</v>
      </c>
      <c r="AC747" s="24" t="s">
        <v>2160</v>
      </c>
      <c r="AD747" s="24" t="s">
        <v>1890</v>
      </c>
      <c r="AE747" s="24" t="s">
        <v>2153</v>
      </c>
      <c r="AF747" s="24" t="s">
        <v>369</v>
      </c>
      <c r="AG747" s="24" t="s">
        <v>110</v>
      </c>
      <c r="AH747" s="24" t="str">
        <f t="shared" si="158"/>
        <v>IMPORTADO</v>
      </c>
      <c r="AI747" s="24" t="s">
        <v>3016</v>
      </c>
      <c r="AJ747" s="24" t="s">
        <v>6668</v>
      </c>
      <c r="AK747" s="24" t="s">
        <v>6803</v>
      </c>
    </row>
    <row r="748" spans="2:37" s="14" customFormat="1" ht="13" hidden="1" x14ac:dyDescent="0.35">
      <c r="B748" s="24">
        <v>45260860</v>
      </c>
      <c r="C748" s="24" t="str">
        <f t="shared" si="154"/>
        <v>860</v>
      </c>
      <c r="D748" s="24" t="s">
        <v>2166</v>
      </c>
      <c r="E748" s="106" t="s">
        <v>44</v>
      </c>
      <c r="F748" s="24" t="s">
        <v>45</v>
      </c>
      <c r="G748" s="122">
        <f>IF(VLOOKUP(Tabela2[[#This Row],[SKU]],[10]Volume!$A:$E,5,0)&lt;0,0,VLOOKUP(Tabela2[[#This Row],[SKU]],[10]Volume!$A:$E,5,0))</f>
        <v>33243.780249999996</v>
      </c>
      <c r="H748" s="24" t="s">
        <v>46</v>
      </c>
      <c r="I748" s="24" t="s">
        <v>163</v>
      </c>
      <c r="J748" s="24" t="s">
        <v>164</v>
      </c>
      <c r="K748" s="24" t="s">
        <v>145</v>
      </c>
      <c r="L748" s="24" t="s">
        <v>65</v>
      </c>
      <c r="M748" s="24" t="s">
        <v>51</v>
      </c>
      <c r="N748" s="24" t="s">
        <v>67</v>
      </c>
      <c r="O748" s="48">
        <v>40968</v>
      </c>
      <c r="P748" s="24" t="s">
        <v>92</v>
      </c>
      <c r="Q748" s="24"/>
      <c r="R748" s="26" t="s">
        <v>1</v>
      </c>
      <c r="S748" s="24"/>
      <c r="T748" s="24" t="s">
        <v>2167</v>
      </c>
      <c r="U748" s="24" t="s">
        <v>44</v>
      </c>
      <c r="V748" s="40" t="s">
        <v>44</v>
      </c>
      <c r="W748" s="24" t="s">
        <v>55</v>
      </c>
      <c r="X748" s="24">
        <v>3403190000</v>
      </c>
      <c r="Y748" s="14" t="s">
        <v>56</v>
      </c>
      <c r="Z748" s="24" t="str">
        <f t="shared" si="159"/>
        <v>001D8290</v>
      </c>
      <c r="AA748" s="24" t="str">
        <f t="shared" si="162"/>
        <v>002VNF</v>
      </c>
      <c r="AB748" s="24" t="str">
        <f t="shared" si="163"/>
        <v>A246</v>
      </c>
      <c r="AC748" s="24" t="s">
        <v>2168</v>
      </c>
      <c r="AD748" s="24" t="s">
        <v>1890</v>
      </c>
      <c r="AE748" s="24" t="s">
        <v>2153</v>
      </c>
      <c r="AF748" s="24" t="s">
        <v>369</v>
      </c>
      <c r="AG748" s="24" t="s">
        <v>110</v>
      </c>
      <c r="AH748" s="24" t="str">
        <f t="shared" si="158"/>
        <v>IMPORTADO</v>
      </c>
      <c r="AI748" s="24" t="s">
        <v>3016</v>
      </c>
      <c r="AJ748" s="24" t="s">
        <v>6670</v>
      </c>
      <c r="AK748" s="24" t="s">
        <v>6804</v>
      </c>
    </row>
    <row r="749" spans="2:37" s="14" customFormat="1" ht="13" hidden="1" x14ac:dyDescent="0.35">
      <c r="B749" s="24">
        <v>45260801</v>
      </c>
      <c r="C749" s="24" t="str">
        <f t="shared" si="154"/>
        <v>801</v>
      </c>
      <c r="D749" s="24" t="s">
        <v>1790</v>
      </c>
      <c r="E749" s="106" t="s">
        <v>44</v>
      </c>
      <c r="F749" s="24" t="s">
        <v>45</v>
      </c>
      <c r="G749" s="122">
        <f>IF(VLOOKUP(Tabela2[[#This Row],[SKU]],[10]Volume!$A:$E,5,0)&lt;0,0,VLOOKUP(Tabela2[[#This Row],[SKU]],[10]Volume!$A:$E,5,0))</f>
        <v>24487.389442500003</v>
      </c>
      <c r="H749" s="24" t="s">
        <v>46</v>
      </c>
      <c r="I749" s="24" t="s">
        <v>79</v>
      </c>
      <c r="J749" s="24" t="s">
        <v>79</v>
      </c>
      <c r="K749" s="24" t="s">
        <v>145</v>
      </c>
      <c r="L749" s="24" t="s">
        <v>65</v>
      </c>
      <c r="M749" s="24" t="s">
        <v>51</v>
      </c>
      <c r="N749" s="24" t="s">
        <v>67</v>
      </c>
      <c r="O749" s="48">
        <v>40829</v>
      </c>
      <c r="P749" s="24" t="s">
        <v>92</v>
      </c>
      <c r="Q749" s="24"/>
      <c r="R749" s="26" t="s">
        <v>1</v>
      </c>
      <c r="S749" s="24" t="s">
        <v>44</v>
      </c>
      <c r="T749" s="24" t="s">
        <v>54</v>
      </c>
      <c r="U749" s="24" t="s">
        <v>44</v>
      </c>
      <c r="V749" s="40" t="s">
        <v>44</v>
      </c>
      <c r="W749" s="24" t="s">
        <v>55</v>
      </c>
      <c r="X749" s="24">
        <v>3403190000</v>
      </c>
      <c r="Y749" s="14" t="s">
        <v>56</v>
      </c>
      <c r="Z749" s="24" t="str">
        <f t="shared" si="159"/>
        <v>001D8290</v>
      </c>
      <c r="AA749" s="24" t="str">
        <f t="shared" si="162"/>
        <v>001176</v>
      </c>
      <c r="AB749" s="24" t="str">
        <f t="shared" si="163"/>
        <v>A03Q</v>
      </c>
      <c r="AC749" s="24" t="s">
        <v>2169</v>
      </c>
      <c r="AD749" s="24" t="s">
        <v>1890</v>
      </c>
      <c r="AE749" s="24" t="s">
        <v>2153</v>
      </c>
      <c r="AF749" s="24" t="s">
        <v>369</v>
      </c>
      <c r="AG749" s="24" t="s">
        <v>110</v>
      </c>
      <c r="AH749" s="24" t="str">
        <f t="shared" si="158"/>
        <v>IMPORTADO</v>
      </c>
      <c r="AI749" s="24" t="s">
        <v>3016</v>
      </c>
      <c r="AJ749" s="24" t="s">
        <v>6670</v>
      </c>
      <c r="AK749" s="24" t="s">
        <v>6804</v>
      </c>
    </row>
    <row r="750" spans="2:37" s="14" customFormat="1" ht="13" hidden="1" x14ac:dyDescent="0.35">
      <c r="B750" s="24">
        <v>47992967</v>
      </c>
      <c r="C750" s="24" t="str">
        <f t="shared" si="154"/>
        <v>967</v>
      </c>
      <c r="D750" s="24" t="s">
        <v>2170</v>
      </c>
      <c r="E750" s="106">
        <v>45260801</v>
      </c>
      <c r="F750" s="24" t="s">
        <v>1790</v>
      </c>
      <c r="G750" s="122">
        <f>IF(VLOOKUP(Tabela2[[#This Row],[SKU]],[10]Volume!$A:$E,5,0)&lt;0,0,VLOOKUP(Tabela2[[#This Row],[SKU]],[10]Volume!$A:$E,5,0))</f>
        <v>4000</v>
      </c>
      <c r="H750" s="24" t="s">
        <v>46</v>
      </c>
      <c r="I750" s="24" t="s">
        <v>151</v>
      </c>
      <c r="J750" s="24" t="s">
        <v>86</v>
      </c>
      <c r="K750" s="24" t="s">
        <v>145</v>
      </c>
      <c r="L750" s="24" t="s">
        <v>65</v>
      </c>
      <c r="M750" s="24" t="s">
        <v>1051</v>
      </c>
      <c r="N750" s="24" t="s">
        <v>67</v>
      </c>
      <c r="O750" s="48">
        <v>44774</v>
      </c>
      <c r="P750" s="24" t="s">
        <v>92</v>
      </c>
      <c r="Q750" s="24"/>
      <c r="R750" s="26" t="s">
        <v>1</v>
      </c>
      <c r="S750" s="24" t="s">
        <v>2171</v>
      </c>
      <c r="T750" s="24" t="s">
        <v>54</v>
      </c>
      <c r="U750" s="24" t="s">
        <v>44</v>
      </c>
      <c r="V750" s="40" t="s">
        <v>44</v>
      </c>
      <c r="W750" s="24" t="s">
        <v>55</v>
      </c>
      <c r="X750" s="24">
        <v>3403190000</v>
      </c>
      <c r="Y750" s="14" t="s">
        <v>83</v>
      </c>
      <c r="Z750" s="24" t="str">
        <f t="shared" si="159"/>
        <v>001D8290</v>
      </c>
      <c r="AA750" s="24" t="str">
        <f t="shared" si="162"/>
        <v>002VJW</v>
      </c>
      <c r="AB750" s="24" t="str">
        <f t="shared" si="163"/>
        <v>A309</v>
      </c>
      <c r="AC750" s="24" t="s">
        <v>2172</v>
      </c>
      <c r="AD750" s="24" t="s">
        <v>1890</v>
      </c>
      <c r="AE750" s="24" t="s">
        <v>2153</v>
      </c>
      <c r="AF750" s="24" t="s">
        <v>369</v>
      </c>
      <c r="AG750" s="24" t="s">
        <v>110</v>
      </c>
      <c r="AH750" s="24" t="str">
        <f t="shared" si="158"/>
        <v>SPIRAX S6 AXME 75W-90 GRANEL</v>
      </c>
      <c r="AI750" s="24" t="s">
        <v>3016</v>
      </c>
      <c r="AJ750" s="24" t="s">
        <v>6671</v>
      </c>
      <c r="AK750" s="24" t="s">
        <v>6804</v>
      </c>
    </row>
    <row r="751" spans="2:37" s="14" customFormat="1" ht="13" hidden="1" x14ac:dyDescent="0.35">
      <c r="B751" s="24">
        <v>45260849</v>
      </c>
      <c r="C751" s="24" t="str">
        <f t="shared" si="154"/>
        <v>849</v>
      </c>
      <c r="D751" s="24" t="s">
        <v>2173</v>
      </c>
      <c r="E751" s="106" t="s">
        <v>44</v>
      </c>
      <c r="F751" s="24" t="s">
        <v>45</v>
      </c>
      <c r="G751" s="122">
        <f>IF(VLOOKUP(Tabela2[[#This Row],[SKU]],[10]Volume!$A:$E,5,0)&lt;0,0,VLOOKUP(Tabela2[[#This Row],[SKU]],[10]Volume!$A:$E,5,0))</f>
        <v>17558.028112149539</v>
      </c>
      <c r="H751" s="24" t="s">
        <v>46</v>
      </c>
      <c r="I751" s="24" t="s">
        <v>47</v>
      </c>
      <c r="J751" s="24" t="s">
        <v>48</v>
      </c>
      <c r="K751" s="24" t="s">
        <v>145</v>
      </c>
      <c r="L751" s="24" t="s">
        <v>65</v>
      </c>
      <c r="M751" s="24" t="s">
        <v>51</v>
      </c>
      <c r="N751" s="24" t="s">
        <v>67</v>
      </c>
      <c r="O751" s="48">
        <v>40843</v>
      </c>
      <c r="P751" s="24" t="s">
        <v>92</v>
      </c>
      <c r="Q751" s="24"/>
      <c r="R751" s="26" t="s">
        <v>1</v>
      </c>
      <c r="S751" s="24"/>
      <c r="T751" s="24" t="s">
        <v>2174</v>
      </c>
      <c r="U751" s="24" t="s">
        <v>44</v>
      </c>
      <c r="V751" s="40" t="s">
        <v>44</v>
      </c>
      <c r="W751" s="24" t="s">
        <v>55</v>
      </c>
      <c r="X751" s="24">
        <v>3403190000</v>
      </c>
      <c r="Y751" s="14" t="s">
        <v>56</v>
      </c>
      <c r="Z751" s="24" t="str">
        <f t="shared" si="159"/>
        <v>001D8290</v>
      </c>
      <c r="AA751" s="24" t="str">
        <f t="shared" si="162"/>
        <v>002VSH</v>
      </c>
      <c r="AB751" s="24" t="str">
        <f t="shared" si="163"/>
        <v>A309</v>
      </c>
      <c r="AC751" s="24" t="s">
        <v>2175</v>
      </c>
      <c r="AD751" s="24" t="s">
        <v>1890</v>
      </c>
      <c r="AE751" s="24" t="s">
        <v>2153</v>
      </c>
      <c r="AF751" s="24" t="s">
        <v>369</v>
      </c>
      <c r="AG751" s="24" t="s">
        <v>110</v>
      </c>
      <c r="AH751" s="24" t="str">
        <f t="shared" si="158"/>
        <v>IMPORTADO</v>
      </c>
      <c r="AI751" s="24" t="s">
        <v>3016</v>
      </c>
      <c r="AJ751" s="24" t="s">
        <v>6670</v>
      </c>
      <c r="AK751" s="24" t="s">
        <v>6804</v>
      </c>
    </row>
    <row r="752" spans="2:37" s="14" customFormat="1" ht="13" hidden="1" x14ac:dyDescent="0.35">
      <c r="B752" s="24">
        <v>44456860</v>
      </c>
      <c r="C752" s="24" t="str">
        <f t="shared" si="154"/>
        <v>860</v>
      </c>
      <c r="D752" s="24" t="s">
        <v>2176</v>
      </c>
      <c r="E752" s="106" t="s">
        <v>44</v>
      </c>
      <c r="F752" s="24" t="s">
        <v>45</v>
      </c>
      <c r="G752" s="122">
        <f>IF(VLOOKUP(Tabela2[[#This Row],[SKU]],[10]Volume!$A:$E,5,0)&lt;0,0,VLOOKUP(Tabela2[[#This Row],[SKU]],[10]Volume!$A:$E,5,0))</f>
        <v>5999.3242499999988</v>
      </c>
      <c r="H752" s="24" t="s">
        <v>46</v>
      </c>
      <c r="I752" s="24" t="s">
        <v>163</v>
      </c>
      <c r="J752" s="24" t="s">
        <v>164</v>
      </c>
      <c r="K752" s="24" t="s">
        <v>145</v>
      </c>
      <c r="L752" s="24" t="s">
        <v>65</v>
      </c>
      <c r="M752" s="24" t="s">
        <v>51</v>
      </c>
      <c r="N752" s="24" t="s">
        <v>67</v>
      </c>
      <c r="O752" s="48">
        <v>42982</v>
      </c>
      <c r="P752" s="24" t="s">
        <v>92</v>
      </c>
      <c r="Q752" s="24"/>
      <c r="R752" s="26" t="s">
        <v>1</v>
      </c>
      <c r="S752" s="24"/>
      <c r="T752" s="24" t="s">
        <v>2177</v>
      </c>
      <c r="U752" s="24" t="s">
        <v>44</v>
      </c>
      <c r="V752" s="40" t="s">
        <v>44</v>
      </c>
      <c r="W752" s="24" t="s">
        <v>55</v>
      </c>
      <c r="X752" s="24">
        <v>3403190000</v>
      </c>
      <c r="Y752" s="14" t="s">
        <v>56</v>
      </c>
      <c r="Z752" s="24" t="str">
        <f t="shared" si="159"/>
        <v>001D8272</v>
      </c>
      <c r="AA752" s="24" t="str">
        <f t="shared" si="162"/>
        <v>002VNF</v>
      </c>
      <c r="AB752" s="24" t="str">
        <f t="shared" si="163"/>
        <v>A1P5</v>
      </c>
      <c r="AC752" s="24" t="s">
        <v>2178</v>
      </c>
      <c r="AD752" s="24" t="s">
        <v>1890</v>
      </c>
      <c r="AE752" s="24" t="s">
        <v>2153</v>
      </c>
      <c r="AF752" s="24" t="s">
        <v>369</v>
      </c>
      <c r="AG752" s="24" t="s">
        <v>110</v>
      </c>
      <c r="AH752" s="24"/>
      <c r="AI752" s="24" t="s">
        <v>3016</v>
      </c>
      <c r="AJ752" s="24" t="s">
        <v>6672</v>
      </c>
      <c r="AK752" s="24" t="s">
        <v>6810</v>
      </c>
    </row>
    <row r="753" spans="2:37" s="14" customFormat="1" ht="13" hidden="1" x14ac:dyDescent="0.35">
      <c r="B753" s="24">
        <v>52879843</v>
      </c>
      <c r="C753" s="24" t="str">
        <f t="shared" si="154"/>
        <v>843</v>
      </c>
      <c r="D753" s="24" t="s">
        <v>2179</v>
      </c>
      <c r="E753" s="106" t="s">
        <v>44</v>
      </c>
      <c r="F753" s="24" t="s">
        <v>45</v>
      </c>
      <c r="G753" s="122">
        <f>IF(VLOOKUP(Tabela2[[#This Row],[SKU]],[10]Volume!$A:$E,5,0)&lt;0,0,VLOOKUP(Tabela2[[#This Row],[SKU]],[10]Volume!$A:$E,5,0))</f>
        <v>237.5</v>
      </c>
      <c r="H753" s="24" t="s">
        <v>216</v>
      </c>
      <c r="I753" s="24" t="s">
        <v>2180</v>
      </c>
      <c r="J753" s="24" t="s">
        <v>545</v>
      </c>
      <c r="K753" s="24" t="s">
        <v>145</v>
      </c>
      <c r="L753" s="24" t="s">
        <v>65</v>
      </c>
      <c r="M753" s="24" t="s">
        <v>51</v>
      </c>
      <c r="N753" s="24" t="s">
        <v>67</v>
      </c>
      <c r="O753" s="48">
        <v>41002</v>
      </c>
      <c r="P753" s="24" t="s">
        <v>92</v>
      </c>
      <c r="Q753" s="24"/>
      <c r="R753" s="26" t="s">
        <v>1</v>
      </c>
      <c r="S753" s="24"/>
      <c r="T753" s="24" t="s">
        <v>2181</v>
      </c>
      <c r="U753" s="24" t="s">
        <v>44</v>
      </c>
      <c r="V753" s="40" t="s">
        <v>44</v>
      </c>
      <c r="W753" s="24" t="s">
        <v>55</v>
      </c>
      <c r="X753" s="24">
        <v>2710199900</v>
      </c>
      <c r="Y753" s="14" t="s">
        <v>56</v>
      </c>
      <c r="Z753" s="24" t="str">
        <f t="shared" si="159"/>
        <v>001D8559</v>
      </c>
      <c r="AA753" s="24" t="str">
        <f t="shared" si="162"/>
        <v>002WTW</v>
      </c>
      <c r="AB753" s="24" t="str">
        <f t="shared" si="163"/>
        <v>A04V</v>
      </c>
      <c r="AC753" s="24" t="s">
        <v>2182</v>
      </c>
      <c r="AD753" s="24" t="s">
        <v>434</v>
      </c>
      <c r="AE753" s="24" t="s">
        <v>2183</v>
      </c>
      <c r="AF753" s="24" t="s">
        <v>216</v>
      </c>
      <c r="AG753" s="24" t="s">
        <v>593</v>
      </c>
      <c r="AH753" s="24"/>
      <c r="AI753" s="24" t="s">
        <v>3016</v>
      </c>
      <c r="AJ753" s="24" t="s">
        <v>6673</v>
      </c>
      <c r="AK753" s="24" t="s">
        <v>3016</v>
      </c>
    </row>
    <row r="754" spans="2:37" s="14" customFormat="1" ht="13" hidden="1" x14ac:dyDescent="0.35">
      <c r="B754" s="24">
        <v>52880843</v>
      </c>
      <c r="C754" s="24" t="str">
        <f t="shared" si="154"/>
        <v>843</v>
      </c>
      <c r="D754" s="24" t="s">
        <v>2184</v>
      </c>
      <c r="E754" s="106" t="s">
        <v>44</v>
      </c>
      <c r="F754" s="24" t="s">
        <v>45</v>
      </c>
      <c r="G754" s="122">
        <f>IF(VLOOKUP(Tabela2[[#This Row],[SKU]],[10]Volume!$A:$E,5,0)&lt;0,0,VLOOKUP(Tabela2[[#This Row],[SKU]],[10]Volume!$A:$E,5,0))</f>
        <v>155</v>
      </c>
      <c r="H754" s="24" t="s">
        <v>216</v>
      </c>
      <c r="I754" s="24" t="s">
        <v>2180</v>
      </c>
      <c r="J754" s="24" t="s">
        <v>545</v>
      </c>
      <c r="K754" s="24" t="s">
        <v>145</v>
      </c>
      <c r="L754" s="24" t="s">
        <v>65</v>
      </c>
      <c r="M754" s="24" t="s">
        <v>51</v>
      </c>
      <c r="N754" s="24" t="s">
        <v>67</v>
      </c>
      <c r="O754" s="48">
        <v>41450</v>
      </c>
      <c r="P754" s="24" t="s">
        <v>92</v>
      </c>
      <c r="Q754" s="24"/>
      <c r="R754" s="26" t="s">
        <v>1</v>
      </c>
      <c r="S754" s="24" t="s">
        <v>2185</v>
      </c>
      <c r="T754" s="24" t="s">
        <v>54</v>
      </c>
      <c r="U754" s="24" t="s">
        <v>44</v>
      </c>
      <c r="V754" s="40" t="s">
        <v>44</v>
      </c>
      <c r="W754" s="24" t="s">
        <v>55</v>
      </c>
      <c r="X754" s="24">
        <v>2710199900</v>
      </c>
      <c r="Y754" s="14" t="s">
        <v>56</v>
      </c>
      <c r="Z754" s="24" t="str">
        <f t="shared" si="159"/>
        <v>001D8558</v>
      </c>
      <c r="AA754" s="24" t="str">
        <f t="shared" si="162"/>
        <v>002WTW</v>
      </c>
      <c r="AB754" s="24" t="str">
        <f t="shared" si="163"/>
        <v>A04V</v>
      </c>
      <c r="AC754" s="24" t="s">
        <v>2186</v>
      </c>
      <c r="AD754" s="24" t="s">
        <v>434</v>
      </c>
      <c r="AE754" s="24" t="s">
        <v>2183</v>
      </c>
      <c r="AF754" s="24" t="s">
        <v>216</v>
      </c>
      <c r="AG754" s="24" t="s">
        <v>436</v>
      </c>
      <c r="AH754" s="24"/>
      <c r="AI754" s="24" t="s">
        <v>3016</v>
      </c>
      <c r="AJ754" s="24" t="s">
        <v>6674</v>
      </c>
      <c r="AK754" s="24" t="s">
        <v>3016</v>
      </c>
    </row>
    <row r="755" spans="2:37" s="14" customFormat="1" ht="13" hidden="1" x14ac:dyDescent="0.35">
      <c r="B755" s="24">
        <v>52881847</v>
      </c>
      <c r="C755" s="24" t="str">
        <f t="shared" si="154"/>
        <v>847</v>
      </c>
      <c r="D755" s="24" t="s">
        <v>2187</v>
      </c>
      <c r="E755" s="106" t="s">
        <v>44</v>
      </c>
      <c r="F755" s="24" t="s">
        <v>45</v>
      </c>
      <c r="G755" s="122">
        <f>IF(VLOOKUP(Tabela2[[#This Row],[SKU]],[10]Volume!$A:$E,5,0)&lt;0,0,VLOOKUP(Tabela2[[#This Row],[SKU]],[10]Volume!$A:$E,5,0))</f>
        <v>90</v>
      </c>
      <c r="H755" s="24" t="s">
        <v>216</v>
      </c>
      <c r="I755" s="24" t="s">
        <v>2180</v>
      </c>
      <c r="J755" s="24" t="s">
        <v>545</v>
      </c>
      <c r="K755" s="24" t="s">
        <v>145</v>
      </c>
      <c r="L755" s="24" t="s">
        <v>65</v>
      </c>
      <c r="M755" s="24" t="s">
        <v>51</v>
      </c>
      <c r="N755" s="24" t="s">
        <v>67</v>
      </c>
      <c r="O755" s="48">
        <v>40987</v>
      </c>
      <c r="P755" s="24" t="s">
        <v>92</v>
      </c>
      <c r="Q755" s="24"/>
      <c r="R755" s="26" t="s">
        <v>1</v>
      </c>
      <c r="S755" s="24" t="s">
        <v>2188</v>
      </c>
      <c r="T755" s="24" t="s">
        <v>2189</v>
      </c>
      <c r="U755" s="24" t="s">
        <v>44</v>
      </c>
      <c r="V755" s="40" t="s">
        <v>44</v>
      </c>
      <c r="W755" s="24" t="s">
        <v>55</v>
      </c>
      <c r="X755" s="24">
        <v>3403190000</v>
      </c>
      <c r="Y755" s="14" t="s">
        <v>56</v>
      </c>
      <c r="Z755" s="24" t="str">
        <f t="shared" si="159"/>
        <v>001D8560</v>
      </c>
      <c r="AA755" s="24" t="str">
        <f t="shared" si="162"/>
        <v>002WTV</v>
      </c>
      <c r="AB755" s="24" t="str">
        <f t="shared" si="163"/>
        <v>A04V</v>
      </c>
      <c r="AC755" s="24" t="s">
        <v>2190</v>
      </c>
      <c r="AD755" s="24" t="s">
        <v>434</v>
      </c>
      <c r="AE755" s="24" t="s">
        <v>2191</v>
      </c>
      <c r="AF755" s="24" t="s">
        <v>216</v>
      </c>
      <c r="AG755" s="24" t="s">
        <v>677</v>
      </c>
      <c r="AH755" s="24"/>
      <c r="AI755" s="24" t="s">
        <v>3016</v>
      </c>
      <c r="AJ755" s="24" t="s">
        <v>6675</v>
      </c>
      <c r="AK755" s="24" t="s">
        <v>3016</v>
      </c>
    </row>
    <row r="756" spans="2:37" s="14" customFormat="1" ht="13" hidden="1" x14ac:dyDescent="0.35">
      <c r="B756" s="24">
        <v>45284855</v>
      </c>
      <c r="C756" s="24" t="str">
        <f t="shared" si="154"/>
        <v>855</v>
      </c>
      <c r="D756" s="24" t="s">
        <v>2192</v>
      </c>
      <c r="E756" s="106">
        <v>45284801</v>
      </c>
      <c r="F756" s="24" t="s">
        <v>2193</v>
      </c>
      <c r="G756" s="122">
        <f>IF(VLOOKUP(Tabela2[[#This Row],[SKU]],[10]Volume!$A:$E,5,0)&lt;0,0,VLOOKUP(Tabela2[[#This Row],[SKU]],[10]Volume!$A:$E,5,0))</f>
        <v>12323.100775193798</v>
      </c>
      <c r="H756" s="24" t="s">
        <v>46</v>
      </c>
      <c r="I756" s="24" t="s">
        <v>163</v>
      </c>
      <c r="J756" s="24" t="s">
        <v>164</v>
      </c>
      <c r="K756" s="24" t="s">
        <v>145</v>
      </c>
      <c r="L756" s="24" t="s">
        <v>65</v>
      </c>
      <c r="M756" s="24" t="s">
        <v>66</v>
      </c>
      <c r="N756" s="24" t="s">
        <v>67</v>
      </c>
      <c r="O756" s="48">
        <v>40836</v>
      </c>
      <c r="P756" s="24" t="s">
        <v>53</v>
      </c>
      <c r="Q756" s="24"/>
      <c r="R756" s="26" t="s">
        <v>1</v>
      </c>
      <c r="S756" s="24"/>
      <c r="T756" s="24" t="s">
        <v>2194</v>
      </c>
      <c r="U756" s="24" t="s">
        <v>44</v>
      </c>
      <c r="V756" s="40" t="s">
        <v>44</v>
      </c>
      <c r="W756" s="24" t="s">
        <v>55</v>
      </c>
      <c r="X756" s="24">
        <v>2710193200</v>
      </c>
      <c r="Y756" s="14" t="s">
        <v>70</v>
      </c>
      <c r="Z756" s="24" t="str">
        <f t="shared" si="159"/>
        <v>001D7746</v>
      </c>
      <c r="AA756" s="24" t="str">
        <f t="shared" si="162"/>
        <v>002VWL</v>
      </c>
      <c r="AB756" s="24" t="str">
        <f t="shared" si="163"/>
        <v>A309</v>
      </c>
      <c r="AC756" s="24" t="s">
        <v>2195</v>
      </c>
      <c r="AD756" s="24" t="s">
        <v>2196</v>
      </c>
      <c r="AE756" s="24" t="s">
        <v>1491</v>
      </c>
      <c r="AF756" s="24" t="s">
        <v>417</v>
      </c>
      <c r="AG756" s="24" t="s">
        <v>78</v>
      </c>
      <c r="AH756" s="24" t="str">
        <f t="shared" ref="AH756:AH765" si="164">F756</f>
        <v>TELLUS S2 M 100 GRANEL</v>
      </c>
      <c r="AI756" s="24" t="s">
        <v>3016</v>
      </c>
      <c r="AJ756" s="24" t="s">
        <v>6676</v>
      </c>
      <c r="AK756" s="24" t="s">
        <v>3016</v>
      </c>
    </row>
    <row r="757" spans="2:37" s="14" customFormat="1" ht="13" hidden="1" x14ac:dyDescent="0.35">
      <c r="B757" s="24">
        <v>45284801</v>
      </c>
      <c r="C757" s="24" t="str">
        <f t="shared" si="154"/>
        <v>801</v>
      </c>
      <c r="D757" s="24" t="s">
        <v>2193</v>
      </c>
      <c r="E757" s="106">
        <v>45284801</v>
      </c>
      <c r="F757" s="24" t="s">
        <v>2193</v>
      </c>
      <c r="G757" s="122">
        <f>IF(VLOOKUP(Tabela2[[#This Row],[SKU]],[10]Volume!$A:$E,5,0)&lt;0,0,VLOOKUP(Tabela2[[#This Row],[SKU]],[10]Volume!$A:$E,5,0))</f>
        <v>541.96612500000003</v>
      </c>
      <c r="H757" s="24" t="s">
        <v>46</v>
      </c>
      <c r="I757" s="24" t="s">
        <v>79</v>
      </c>
      <c r="J757" s="24" t="s">
        <v>79</v>
      </c>
      <c r="K757" s="24" t="s">
        <v>145</v>
      </c>
      <c r="L757" s="24" t="s">
        <v>65</v>
      </c>
      <c r="M757" s="24" t="s">
        <v>66</v>
      </c>
      <c r="N757" s="24" t="s">
        <v>67</v>
      </c>
      <c r="O757" s="48">
        <v>40826</v>
      </c>
      <c r="P757" s="24" t="s">
        <v>53</v>
      </c>
      <c r="Q757" s="24"/>
      <c r="R757" s="26" t="s">
        <v>1</v>
      </c>
      <c r="S757" s="24" t="s">
        <v>44</v>
      </c>
      <c r="T757" s="24" t="s">
        <v>54</v>
      </c>
      <c r="U757" s="24" t="s">
        <v>44</v>
      </c>
      <c r="V757" s="40" t="s">
        <v>44</v>
      </c>
      <c r="W757" s="24" t="s">
        <v>55</v>
      </c>
      <c r="X757" s="24">
        <v>2710193200</v>
      </c>
      <c r="Y757" s="14" t="s">
        <v>44</v>
      </c>
      <c r="Z757" s="24" t="str">
        <f t="shared" si="159"/>
        <v>001D7746</v>
      </c>
      <c r="AA757" s="24" t="str">
        <f t="shared" si="162"/>
        <v>001176</v>
      </c>
      <c r="AB757" s="24" t="str">
        <f t="shared" si="163"/>
        <v>A03Q</v>
      </c>
      <c r="AC757" s="24" t="s">
        <v>2197</v>
      </c>
      <c r="AD757" s="24" t="s">
        <v>2196</v>
      </c>
      <c r="AE757" s="24" t="s">
        <v>1491</v>
      </c>
      <c r="AF757" s="24" t="s">
        <v>417</v>
      </c>
      <c r="AG757" s="24" t="s">
        <v>78</v>
      </c>
      <c r="AH757" s="24" t="str">
        <f t="shared" si="164"/>
        <v>TELLUS S2 M 100 GRANEL</v>
      </c>
      <c r="AI757" s="24" t="s">
        <v>3016</v>
      </c>
      <c r="AJ757" s="24" t="s">
        <v>6676</v>
      </c>
      <c r="AK757" s="24" t="s">
        <v>3016</v>
      </c>
    </row>
    <row r="758" spans="2:37" s="14" customFormat="1" ht="13" hidden="1" x14ac:dyDescent="0.35">
      <c r="B758" s="24">
        <v>45284809</v>
      </c>
      <c r="C758" s="24" t="str">
        <f t="shared" si="154"/>
        <v>809</v>
      </c>
      <c r="D758" s="24" t="s">
        <v>2198</v>
      </c>
      <c r="E758" s="106">
        <v>45284801</v>
      </c>
      <c r="F758" s="24" t="s">
        <v>2193</v>
      </c>
      <c r="G758" s="122">
        <f>IF(VLOOKUP(Tabela2[[#This Row],[SKU]],[10]Volume!$A:$E,5,0)&lt;0,0,VLOOKUP(Tabela2[[#This Row],[SKU]],[10]Volume!$A:$E,5,0))</f>
        <v>60602.090909090904</v>
      </c>
      <c r="H758" s="24" t="s">
        <v>46</v>
      </c>
      <c r="I758" s="24" t="s">
        <v>47</v>
      </c>
      <c r="J758" s="24" t="s">
        <v>48</v>
      </c>
      <c r="K758" s="24" t="s">
        <v>145</v>
      </c>
      <c r="L758" s="24" t="s">
        <v>65</v>
      </c>
      <c r="M758" s="24" t="s">
        <v>66</v>
      </c>
      <c r="N758" s="24" t="s">
        <v>67</v>
      </c>
      <c r="O758" s="48">
        <v>40829</v>
      </c>
      <c r="P758" s="24" t="s">
        <v>53</v>
      </c>
      <c r="Q758" s="24"/>
      <c r="R758" s="26" t="s">
        <v>1</v>
      </c>
      <c r="S758" s="24"/>
      <c r="T758" s="24" t="s">
        <v>2199</v>
      </c>
      <c r="U758" s="24" t="s">
        <v>44</v>
      </c>
      <c r="V758" s="40" t="s">
        <v>44</v>
      </c>
      <c r="W758" s="24" t="s">
        <v>55</v>
      </c>
      <c r="X758" s="24">
        <v>2710193200</v>
      </c>
      <c r="Y758" s="14" t="s">
        <v>83</v>
      </c>
      <c r="Z758" s="24" t="str">
        <f t="shared" si="159"/>
        <v>001D7746</v>
      </c>
      <c r="AA758" s="24" t="str">
        <f t="shared" si="162"/>
        <v>002VSH</v>
      </c>
      <c r="AB758" s="24" t="str">
        <f t="shared" si="163"/>
        <v>A309</v>
      </c>
      <c r="AC758" s="24" t="s">
        <v>2200</v>
      </c>
      <c r="AD758" s="24" t="s">
        <v>2196</v>
      </c>
      <c r="AE758" s="24" t="s">
        <v>1491</v>
      </c>
      <c r="AF758" s="24" t="s">
        <v>417</v>
      </c>
      <c r="AG758" s="24" t="s">
        <v>78</v>
      </c>
      <c r="AH758" s="24" t="str">
        <f t="shared" si="164"/>
        <v>TELLUS S2 M 100 GRANEL</v>
      </c>
      <c r="AI758" s="24" t="s">
        <v>3016</v>
      </c>
      <c r="AJ758" s="24" t="s">
        <v>6676</v>
      </c>
      <c r="AK758" s="24" t="s">
        <v>3016</v>
      </c>
    </row>
    <row r="759" spans="2:37" s="14" customFormat="1" ht="13" hidden="1" x14ac:dyDescent="0.35">
      <c r="B759" s="24">
        <v>45284967</v>
      </c>
      <c r="C759" s="24" t="str">
        <f t="shared" si="154"/>
        <v>967</v>
      </c>
      <c r="D759" s="24" t="s">
        <v>2201</v>
      </c>
      <c r="E759" s="106">
        <v>45284801</v>
      </c>
      <c r="F759" s="24" t="s">
        <v>2193</v>
      </c>
      <c r="G759" s="122">
        <f>IF(VLOOKUP(Tabela2[[#This Row],[SKU]],[10]Volume!$A:$E,5,0)&lt;0,0,VLOOKUP(Tabela2[[#This Row],[SKU]],[10]Volume!$A:$E,5,0))</f>
        <v>8000</v>
      </c>
      <c r="H759" s="24" t="s">
        <v>46</v>
      </c>
      <c r="I759" s="24" t="s">
        <v>151</v>
      </c>
      <c r="J759" s="24" t="s">
        <v>86</v>
      </c>
      <c r="K759" s="24" t="s">
        <v>145</v>
      </c>
      <c r="L759" s="24" t="s">
        <v>65</v>
      </c>
      <c r="M759" s="24" t="s">
        <v>66</v>
      </c>
      <c r="N759" s="24" t="s">
        <v>67</v>
      </c>
      <c r="O759" s="48">
        <v>42388</v>
      </c>
      <c r="P759" s="24" t="s">
        <v>53</v>
      </c>
      <c r="Q759" s="24"/>
      <c r="R759" s="26" t="s">
        <v>1</v>
      </c>
      <c r="S759" s="24" t="s">
        <v>2202</v>
      </c>
      <c r="T759" s="24" t="s">
        <v>54</v>
      </c>
      <c r="U759" s="24" t="s">
        <v>44</v>
      </c>
      <c r="V759" s="40" t="s">
        <v>44</v>
      </c>
      <c r="W759" s="24" t="s">
        <v>55</v>
      </c>
      <c r="X759" s="24">
        <v>2710193200</v>
      </c>
      <c r="Y759" s="14" t="s">
        <v>83</v>
      </c>
      <c r="Z759" s="24" t="str">
        <f t="shared" si="159"/>
        <v>001D7746</v>
      </c>
      <c r="AA759" s="24" t="str">
        <f t="shared" si="162"/>
        <v>002VJW</v>
      </c>
      <c r="AB759" s="24" t="str">
        <f t="shared" si="163"/>
        <v>A309</v>
      </c>
      <c r="AC759" s="24" t="s">
        <v>2203</v>
      </c>
      <c r="AD759" s="24" t="s">
        <v>2196</v>
      </c>
      <c r="AE759" s="24" t="s">
        <v>1491</v>
      </c>
      <c r="AF759" s="24" t="s">
        <v>417</v>
      </c>
      <c r="AG759" s="24" t="s">
        <v>78</v>
      </c>
      <c r="AH759" s="24" t="str">
        <f t="shared" si="164"/>
        <v>TELLUS S2 M 100 GRANEL</v>
      </c>
      <c r="AI759" s="24" t="s">
        <v>3016</v>
      </c>
      <c r="AJ759" s="24" t="s">
        <v>6676</v>
      </c>
      <c r="AK759" s="24" t="s">
        <v>3016</v>
      </c>
    </row>
    <row r="760" spans="2:37" s="14" customFormat="1" ht="13" hidden="1" x14ac:dyDescent="0.35">
      <c r="B760" s="24">
        <v>45286855</v>
      </c>
      <c r="C760" s="24" t="str">
        <f t="shared" si="154"/>
        <v>855</v>
      </c>
      <c r="D760" s="24" t="s">
        <v>2204</v>
      </c>
      <c r="E760" s="106">
        <v>45286801</v>
      </c>
      <c r="F760" s="24" t="s">
        <v>2205</v>
      </c>
      <c r="G760" s="122">
        <f>IF(VLOOKUP(Tabela2[[#This Row],[SKU]],[10]Volume!$A:$E,5,0)&lt;0,0,VLOOKUP(Tabela2[[#This Row],[SKU]],[10]Volume!$A:$E,5,0))</f>
        <v>0</v>
      </c>
      <c r="H760" s="24" t="s">
        <v>46</v>
      </c>
      <c r="I760" s="24" t="s">
        <v>163</v>
      </c>
      <c r="J760" s="24" t="s">
        <v>164</v>
      </c>
      <c r="K760" s="24" t="s">
        <v>145</v>
      </c>
      <c r="L760" s="24" t="s">
        <v>65</v>
      </c>
      <c r="M760" s="24" t="s">
        <v>66</v>
      </c>
      <c r="N760" s="24" t="s">
        <v>67</v>
      </c>
      <c r="O760" s="48">
        <v>40848</v>
      </c>
      <c r="P760" s="24" t="s">
        <v>53</v>
      </c>
      <c r="Q760" s="24"/>
      <c r="R760" s="26" t="s">
        <v>1</v>
      </c>
      <c r="S760" s="24"/>
      <c r="T760" s="24" t="s">
        <v>2206</v>
      </c>
      <c r="U760" s="24" t="s">
        <v>44</v>
      </c>
      <c r="V760" s="40" t="s">
        <v>44</v>
      </c>
      <c r="W760" s="24" t="s">
        <v>55</v>
      </c>
      <c r="X760" s="24">
        <v>2710193200</v>
      </c>
      <c r="Y760" s="14" t="s">
        <v>70</v>
      </c>
      <c r="Z760" s="24" t="str">
        <f t="shared" si="159"/>
        <v>001D7743</v>
      </c>
      <c r="AA760" s="24" t="str">
        <f t="shared" si="162"/>
        <v>002VWL</v>
      </c>
      <c r="AB760" s="24" t="str">
        <f t="shared" si="163"/>
        <v>A309</v>
      </c>
      <c r="AC760" s="24" t="s">
        <v>2207</v>
      </c>
      <c r="AD760" s="24" t="s">
        <v>2196</v>
      </c>
      <c r="AE760" s="24" t="s">
        <v>1491</v>
      </c>
      <c r="AF760" s="24" t="s">
        <v>417</v>
      </c>
      <c r="AG760" s="24" t="s">
        <v>78</v>
      </c>
      <c r="AH760" s="24" t="str">
        <f t="shared" si="164"/>
        <v>TELLUS S2 M 32 GRANEL</v>
      </c>
      <c r="AI760" s="24" t="s">
        <v>3016</v>
      </c>
      <c r="AJ760" s="24" t="s">
        <v>6677</v>
      </c>
      <c r="AK760" s="24" t="s">
        <v>3016</v>
      </c>
    </row>
    <row r="761" spans="2:37" s="14" customFormat="1" ht="13" hidden="1" x14ac:dyDescent="0.35">
      <c r="B761" s="24">
        <v>45286809</v>
      </c>
      <c r="C761" s="24" t="str">
        <f t="shared" si="154"/>
        <v>809</v>
      </c>
      <c r="D761" s="24" t="s">
        <v>2208</v>
      </c>
      <c r="E761" s="106">
        <v>45286801</v>
      </c>
      <c r="F761" s="24" t="s">
        <v>2205</v>
      </c>
      <c r="G761" s="122">
        <f>IF(VLOOKUP(Tabela2[[#This Row],[SKU]],[10]Volume!$A:$E,5,0)&lt;0,0,VLOOKUP(Tabela2[[#This Row],[SKU]],[10]Volume!$A:$E,5,0))</f>
        <v>14210.145454545454</v>
      </c>
      <c r="H761" s="24" t="s">
        <v>46</v>
      </c>
      <c r="I761" s="24" t="s">
        <v>47</v>
      </c>
      <c r="J761" s="24" t="s">
        <v>48</v>
      </c>
      <c r="K761" s="24" t="s">
        <v>145</v>
      </c>
      <c r="L761" s="24" t="s">
        <v>65</v>
      </c>
      <c r="M761" s="24" t="s">
        <v>66</v>
      </c>
      <c r="N761" s="24" t="s">
        <v>67</v>
      </c>
      <c r="O761" s="48">
        <v>40834</v>
      </c>
      <c r="P761" s="24" t="s">
        <v>53</v>
      </c>
      <c r="Q761" s="24"/>
      <c r="R761" s="26" t="s">
        <v>1</v>
      </c>
      <c r="S761" s="24"/>
      <c r="T761" s="24" t="s">
        <v>2209</v>
      </c>
      <c r="U761" s="24" t="s">
        <v>44</v>
      </c>
      <c r="V761" s="40" t="s">
        <v>44</v>
      </c>
      <c r="W761" s="24" t="s">
        <v>55</v>
      </c>
      <c r="X761" s="24">
        <v>2710193200</v>
      </c>
      <c r="Y761" s="14" t="s">
        <v>83</v>
      </c>
      <c r="Z761" s="24" t="str">
        <f t="shared" si="159"/>
        <v>001D7743</v>
      </c>
      <c r="AA761" s="24" t="str">
        <f t="shared" si="162"/>
        <v>002VSH</v>
      </c>
      <c r="AB761" s="24" t="str">
        <f t="shared" si="163"/>
        <v>A309</v>
      </c>
      <c r="AC761" s="24" t="s">
        <v>2210</v>
      </c>
      <c r="AD761" s="24" t="s">
        <v>2196</v>
      </c>
      <c r="AE761" s="24" t="s">
        <v>1491</v>
      </c>
      <c r="AF761" s="24" t="s">
        <v>417</v>
      </c>
      <c r="AG761" s="24" t="s">
        <v>78</v>
      </c>
      <c r="AH761" s="24" t="str">
        <f t="shared" si="164"/>
        <v>TELLUS S2 M 32 GRANEL</v>
      </c>
      <c r="AI761" s="24" t="s">
        <v>3016</v>
      </c>
      <c r="AJ761" s="24" t="s">
        <v>6677</v>
      </c>
      <c r="AK761" s="24" t="s">
        <v>3016</v>
      </c>
    </row>
    <row r="762" spans="2:37" s="14" customFormat="1" ht="13" hidden="1" x14ac:dyDescent="0.35">
      <c r="B762" s="24">
        <v>45287855</v>
      </c>
      <c r="C762" s="24" t="str">
        <f t="shared" si="154"/>
        <v>855</v>
      </c>
      <c r="D762" s="24" t="s">
        <v>2211</v>
      </c>
      <c r="E762" s="106">
        <v>45287801</v>
      </c>
      <c r="F762" s="24" t="s">
        <v>2212</v>
      </c>
      <c r="G762" s="122">
        <f>IF(VLOOKUP(Tabela2[[#This Row],[SKU]],[10]Volume!$A:$E,5,0)&lt;0,0,VLOOKUP(Tabela2[[#This Row],[SKU]],[10]Volume!$A:$E,5,0))</f>
        <v>9401.3333333333339</v>
      </c>
      <c r="H762" s="24" t="s">
        <v>46</v>
      </c>
      <c r="I762" s="24" t="s">
        <v>163</v>
      </c>
      <c r="J762" s="24" t="s">
        <v>164</v>
      </c>
      <c r="K762" s="24" t="s">
        <v>145</v>
      </c>
      <c r="L762" s="24" t="s">
        <v>65</v>
      </c>
      <c r="M762" s="24" t="s">
        <v>66</v>
      </c>
      <c r="N762" s="24" t="s">
        <v>67</v>
      </c>
      <c r="O762" s="48">
        <v>40829</v>
      </c>
      <c r="P762" s="24" t="s">
        <v>53</v>
      </c>
      <c r="Q762" s="24"/>
      <c r="R762" s="26" t="s">
        <v>1</v>
      </c>
      <c r="S762" s="24"/>
      <c r="T762" s="24" t="s">
        <v>2213</v>
      </c>
      <c r="U762" s="24" t="s">
        <v>44</v>
      </c>
      <c r="V762" s="40" t="s">
        <v>44</v>
      </c>
      <c r="W762" s="24" t="s">
        <v>55</v>
      </c>
      <c r="X762" s="24">
        <v>2710193200</v>
      </c>
      <c r="Y762" s="14" t="s">
        <v>70</v>
      </c>
      <c r="Z762" s="24" t="str">
        <f t="shared" si="159"/>
        <v>001D7744</v>
      </c>
      <c r="AA762" s="24" t="str">
        <f t="shared" si="162"/>
        <v>002VWL</v>
      </c>
      <c r="AB762" s="24" t="str">
        <f t="shared" si="163"/>
        <v>A309</v>
      </c>
      <c r="AC762" s="24" t="s">
        <v>2214</v>
      </c>
      <c r="AD762" s="24" t="s">
        <v>2196</v>
      </c>
      <c r="AE762" s="24" t="s">
        <v>1491</v>
      </c>
      <c r="AF762" s="24" t="s">
        <v>417</v>
      </c>
      <c r="AG762" s="24" t="s">
        <v>78</v>
      </c>
      <c r="AH762" s="24" t="str">
        <f t="shared" si="164"/>
        <v>TELLUS S2 M 46 GRANEL</v>
      </c>
      <c r="AI762" s="24" t="s">
        <v>3016</v>
      </c>
      <c r="AJ762" s="24" t="s">
        <v>6678</v>
      </c>
      <c r="AK762" s="24" t="s">
        <v>3016</v>
      </c>
    </row>
    <row r="763" spans="2:37" s="14" customFormat="1" ht="13" hidden="1" x14ac:dyDescent="0.35">
      <c r="B763" s="24">
        <v>45287801</v>
      </c>
      <c r="C763" s="24" t="str">
        <f t="shared" si="154"/>
        <v>801</v>
      </c>
      <c r="D763" s="24" t="s">
        <v>2212</v>
      </c>
      <c r="E763" s="106">
        <v>45287801</v>
      </c>
      <c r="F763" s="24" t="s">
        <v>2212</v>
      </c>
      <c r="G763" s="122">
        <f>IF(VLOOKUP(Tabela2[[#This Row],[SKU]],[10]Volume!$A:$E,5,0)&lt;0,0,VLOOKUP(Tabela2[[#This Row],[SKU]],[10]Volume!$A:$E,5,0))</f>
        <v>1508.9056875000001</v>
      </c>
      <c r="H763" s="24" t="s">
        <v>46</v>
      </c>
      <c r="I763" s="24" t="s">
        <v>79</v>
      </c>
      <c r="J763" s="24" t="s">
        <v>79</v>
      </c>
      <c r="K763" s="24" t="s">
        <v>145</v>
      </c>
      <c r="L763" s="24" t="s">
        <v>65</v>
      </c>
      <c r="M763" s="24" t="s">
        <v>66</v>
      </c>
      <c r="N763" s="24" t="s">
        <v>67</v>
      </c>
      <c r="O763" s="48">
        <v>40827</v>
      </c>
      <c r="P763" s="24" t="s">
        <v>53</v>
      </c>
      <c r="Q763" s="24"/>
      <c r="R763" s="26" t="s">
        <v>1</v>
      </c>
      <c r="S763" s="24" t="s">
        <v>44</v>
      </c>
      <c r="T763" s="24" t="s">
        <v>54</v>
      </c>
      <c r="U763" s="24" t="s">
        <v>44</v>
      </c>
      <c r="V763" s="40" t="s">
        <v>44</v>
      </c>
      <c r="W763" s="24" t="s">
        <v>55</v>
      </c>
      <c r="X763" s="24">
        <v>2710193200</v>
      </c>
      <c r="Y763" s="14" t="s">
        <v>44</v>
      </c>
      <c r="Z763" s="24" t="str">
        <f t="shared" si="159"/>
        <v>001D7744</v>
      </c>
      <c r="AA763" s="24" t="str">
        <f t="shared" si="162"/>
        <v>001176</v>
      </c>
      <c r="AB763" s="24" t="str">
        <f t="shared" si="163"/>
        <v>A03Q</v>
      </c>
      <c r="AC763" s="24" t="s">
        <v>2215</v>
      </c>
      <c r="AD763" s="24" t="s">
        <v>2196</v>
      </c>
      <c r="AE763" s="24" t="s">
        <v>1491</v>
      </c>
      <c r="AF763" s="24" t="s">
        <v>417</v>
      </c>
      <c r="AG763" s="24" t="s">
        <v>78</v>
      </c>
      <c r="AH763" s="24" t="str">
        <f t="shared" si="164"/>
        <v>TELLUS S2 M 46 GRANEL</v>
      </c>
      <c r="AI763" s="24" t="s">
        <v>3016</v>
      </c>
      <c r="AJ763" s="24" t="s">
        <v>6678</v>
      </c>
      <c r="AK763" s="24" t="s">
        <v>3016</v>
      </c>
    </row>
    <row r="764" spans="2:37" s="14" customFormat="1" ht="13" hidden="1" x14ac:dyDescent="0.35">
      <c r="B764" s="24">
        <v>45287809</v>
      </c>
      <c r="C764" s="24" t="str">
        <f t="shared" si="154"/>
        <v>809</v>
      </c>
      <c r="D764" s="24" t="s">
        <v>2216</v>
      </c>
      <c r="E764" s="106">
        <v>45287801</v>
      </c>
      <c r="F764" s="24" t="s">
        <v>2212</v>
      </c>
      <c r="G764" s="122">
        <f>IF(VLOOKUP(Tabela2[[#This Row],[SKU]],[10]Volume!$A:$E,5,0)&lt;0,0,VLOOKUP(Tabela2[[#This Row],[SKU]],[10]Volume!$A:$E,5,0))</f>
        <v>62900.790909090909</v>
      </c>
      <c r="H764" s="24" t="s">
        <v>46</v>
      </c>
      <c r="I764" s="24" t="s">
        <v>47</v>
      </c>
      <c r="J764" s="24" t="s">
        <v>48</v>
      </c>
      <c r="K764" s="24" t="s">
        <v>145</v>
      </c>
      <c r="L764" s="24" t="s">
        <v>65</v>
      </c>
      <c r="M764" s="24" t="s">
        <v>66</v>
      </c>
      <c r="N764" s="24" t="s">
        <v>67</v>
      </c>
      <c r="O764" s="48">
        <v>40829</v>
      </c>
      <c r="P764" s="24" t="s">
        <v>53</v>
      </c>
      <c r="Q764" s="24"/>
      <c r="R764" s="26" t="s">
        <v>1</v>
      </c>
      <c r="S764" s="24"/>
      <c r="T764" s="24" t="s">
        <v>2217</v>
      </c>
      <c r="U764" s="24" t="s">
        <v>44</v>
      </c>
      <c r="V764" s="40" t="s">
        <v>44</v>
      </c>
      <c r="W764" s="24" t="s">
        <v>55</v>
      </c>
      <c r="X764" s="24">
        <v>2710193200</v>
      </c>
      <c r="Y764" s="14" t="s">
        <v>83</v>
      </c>
      <c r="Z764" s="24" t="str">
        <f t="shared" si="159"/>
        <v>001D7744</v>
      </c>
      <c r="AA764" s="24" t="str">
        <f t="shared" si="162"/>
        <v>002VSH</v>
      </c>
      <c r="AB764" s="24" t="str">
        <f t="shared" si="163"/>
        <v>A309</v>
      </c>
      <c r="AC764" s="24" t="s">
        <v>2218</v>
      </c>
      <c r="AD764" s="24" t="s">
        <v>2196</v>
      </c>
      <c r="AE764" s="24" t="s">
        <v>1491</v>
      </c>
      <c r="AF764" s="24" t="s">
        <v>417</v>
      </c>
      <c r="AG764" s="24" t="s">
        <v>78</v>
      </c>
      <c r="AH764" s="24" t="str">
        <f t="shared" si="164"/>
        <v>TELLUS S2 M 46 GRANEL</v>
      </c>
      <c r="AI764" s="24" t="s">
        <v>3016</v>
      </c>
      <c r="AJ764" s="24" t="s">
        <v>6678</v>
      </c>
      <c r="AK764" s="24" t="s">
        <v>3016</v>
      </c>
    </row>
    <row r="765" spans="2:37" s="14" customFormat="1" ht="13" hidden="1" x14ac:dyDescent="0.35">
      <c r="B765" s="24">
        <v>45287967</v>
      </c>
      <c r="C765" s="24" t="str">
        <f t="shared" ref="C765:C825" si="165">RIGHT(B765,3)</f>
        <v>967</v>
      </c>
      <c r="D765" s="24" t="s">
        <v>2219</v>
      </c>
      <c r="E765" s="106">
        <v>45287801</v>
      </c>
      <c r="F765" s="24" t="s">
        <v>2212</v>
      </c>
      <c r="G765" s="122">
        <f>IF(VLOOKUP(Tabela2[[#This Row],[SKU]],[10]Volume!$A:$E,5,0)&lt;0,0,VLOOKUP(Tabela2[[#This Row],[SKU]],[10]Volume!$A:$E,5,0))</f>
        <v>28000</v>
      </c>
      <c r="H765" s="24" t="s">
        <v>46</v>
      </c>
      <c r="I765" s="24" t="s">
        <v>151</v>
      </c>
      <c r="J765" s="24" t="s">
        <v>86</v>
      </c>
      <c r="K765" s="24" t="s">
        <v>145</v>
      </c>
      <c r="L765" s="24" t="s">
        <v>65</v>
      </c>
      <c r="M765" s="24" t="s">
        <v>66</v>
      </c>
      <c r="N765" s="24" t="s">
        <v>67</v>
      </c>
      <c r="O765" s="48">
        <v>41276</v>
      </c>
      <c r="P765" s="24" t="s">
        <v>53</v>
      </c>
      <c r="Q765" s="24"/>
      <c r="R765" s="26" t="s">
        <v>1</v>
      </c>
      <c r="S765" s="24" t="s">
        <v>2220</v>
      </c>
      <c r="T765" s="24" t="s">
        <v>54</v>
      </c>
      <c r="U765" s="24" t="s">
        <v>44</v>
      </c>
      <c r="V765" s="40" t="s">
        <v>44</v>
      </c>
      <c r="W765" s="24" t="s">
        <v>55</v>
      </c>
      <c r="X765" s="24">
        <v>2710193200</v>
      </c>
      <c r="Y765" s="14" t="s">
        <v>83</v>
      </c>
      <c r="Z765" s="24" t="str">
        <f t="shared" si="159"/>
        <v>001D7744</v>
      </c>
      <c r="AA765" s="24" t="str">
        <f t="shared" si="162"/>
        <v>002VJW</v>
      </c>
      <c r="AB765" s="24" t="str">
        <f t="shared" si="163"/>
        <v>A309</v>
      </c>
      <c r="AC765" s="24" t="s">
        <v>2221</v>
      </c>
      <c r="AD765" s="24" t="s">
        <v>2196</v>
      </c>
      <c r="AE765" s="24" t="s">
        <v>1491</v>
      </c>
      <c r="AF765" s="24" t="s">
        <v>417</v>
      </c>
      <c r="AG765" s="24" t="s">
        <v>78</v>
      </c>
      <c r="AH765" s="24" t="str">
        <f t="shared" si="164"/>
        <v>TELLUS S2 M 46 GRANEL</v>
      </c>
      <c r="AI765" s="24" t="s">
        <v>3016</v>
      </c>
      <c r="AJ765" s="24" t="s">
        <v>6678</v>
      </c>
      <c r="AK765" s="24" t="s">
        <v>3016</v>
      </c>
    </row>
    <row r="766" spans="2:37" s="14" customFormat="1" ht="13" hidden="1" x14ac:dyDescent="0.35">
      <c r="B766" s="24">
        <v>45288905</v>
      </c>
      <c r="C766" s="24" t="str">
        <f t="shared" si="165"/>
        <v>905</v>
      </c>
      <c r="D766" s="24" t="s">
        <v>2222</v>
      </c>
      <c r="E766" s="106">
        <v>45288801</v>
      </c>
      <c r="F766" s="24" t="s">
        <v>1192</v>
      </c>
      <c r="G766" s="122">
        <f>IF(VLOOKUP(Tabela2[[#This Row],[SKU]],[10]Volume!$A:$E,5,0)&lt;0,0,VLOOKUP(Tabela2[[#This Row],[SKU]],[10]Volume!$A:$E,5,0))</f>
        <v>1119.3363228699552</v>
      </c>
      <c r="H766" s="24" t="s">
        <v>46</v>
      </c>
      <c r="I766" s="24" t="s">
        <v>62</v>
      </c>
      <c r="J766" s="24" t="s">
        <v>63</v>
      </c>
      <c r="K766" s="24" t="s">
        <v>145</v>
      </c>
      <c r="L766" s="24" t="s">
        <v>65</v>
      </c>
      <c r="M766" s="24" t="s">
        <v>66</v>
      </c>
      <c r="N766" s="24" t="s">
        <v>67</v>
      </c>
      <c r="O766" s="48">
        <v>42333</v>
      </c>
      <c r="P766" s="24" t="s">
        <v>53</v>
      </c>
      <c r="Q766" s="24"/>
      <c r="R766" s="26" t="s">
        <v>1</v>
      </c>
      <c r="S766" s="24" t="s">
        <v>2223</v>
      </c>
      <c r="T766" s="24" t="s">
        <v>2224</v>
      </c>
      <c r="U766" s="24" t="s">
        <v>44</v>
      </c>
      <c r="V766" s="40" t="s">
        <v>44</v>
      </c>
      <c r="W766" s="24" t="s">
        <v>55</v>
      </c>
      <c r="X766" s="24">
        <v>2710193200</v>
      </c>
      <c r="Y766" s="14" t="s">
        <v>70</v>
      </c>
      <c r="Z766" s="24" t="str">
        <f t="shared" si="159"/>
        <v>001D7745</v>
      </c>
      <c r="AA766" s="24" t="str">
        <f t="shared" si="162"/>
        <v>002W1Y</v>
      </c>
      <c r="AB766" s="24" t="str">
        <f t="shared" si="163"/>
        <v>A1SN</v>
      </c>
      <c r="AC766" s="24" t="s">
        <v>2225</v>
      </c>
      <c r="AD766" s="24" t="s">
        <v>2196</v>
      </c>
      <c r="AE766" s="24" t="s">
        <v>1491</v>
      </c>
      <c r="AF766" s="24" t="s">
        <v>417</v>
      </c>
      <c r="AG766" s="24" t="s">
        <v>78</v>
      </c>
      <c r="AH766" s="24"/>
      <c r="AI766" s="24" t="s">
        <v>3016</v>
      </c>
      <c r="AJ766" s="24" t="s">
        <v>6679</v>
      </c>
      <c r="AK766" s="24" t="s">
        <v>3016</v>
      </c>
    </row>
    <row r="767" spans="2:37" s="14" customFormat="1" ht="13" hidden="1" x14ac:dyDescent="0.35">
      <c r="B767" s="24">
        <v>45288829</v>
      </c>
      <c r="C767" s="24" t="str">
        <f t="shared" si="165"/>
        <v>829</v>
      </c>
      <c r="D767" s="24" t="s">
        <v>6926</v>
      </c>
      <c r="E767" s="106">
        <v>45288801</v>
      </c>
      <c r="F767" s="24" t="s">
        <v>1192</v>
      </c>
      <c r="G767" s="122">
        <f>IF(VLOOKUP(Tabela2[[#This Row],[SKU]],[10]Volume!$A:$E,5,0)&lt;0,0,VLOOKUP(Tabela2[[#This Row],[SKU]],[10]Volume!$A:$E,5,0))</f>
        <v>0</v>
      </c>
      <c r="H767" s="24" t="s">
        <v>46</v>
      </c>
      <c r="I767" s="24" t="s">
        <v>6939</v>
      </c>
      <c r="J767" s="24" t="s">
        <v>3046</v>
      </c>
      <c r="K767" s="24" t="s">
        <v>145</v>
      </c>
      <c r="L767" s="24" t="s">
        <v>65</v>
      </c>
      <c r="M767" s="24" t="s">
        <v>66</v>
      </c>
      <c r="N767" s="24" t="s">
        <v>67</v>
      </c>
      <c r="O767" s="48"/>
      <c r="P767" s="24" t="s">
        <v>53</v>
      </c>
      <c r="Q767" s="25"/>
      <c r="R767" s="108" t="s">
        <v>3</v>
      </c>
      <c r="S767" s="24"/>
      <c r="T767" s="24" t="s">
        <v>2224</v>
      </c>
      <c r="U767" s="24">
        <v>45288905</v>
      </c>
      <c r="V767" s="24" t="s">
        <v>2222</v>
      </c>
      <c r="W767" s="24" t="s">
        <v>329</v>
      </c>
      <c r="X767" s="24">
        <v>2710193200</v>
      </c>
      <c r="Y767" s="14" t="s">
        <v>70</v>
      </c>
      <c r="Z767" s="24" t="str">
        <f t="shared" si="159"/>
        <v>001D7745</v>
      </c>
      <c r="AA767" s="24" t="str">
        <f t="shared" si="162"/>
        <v>002W1Y</v>
      </c>
      <c r="AB767" s="24" t="str">
        <f t="shared" si="163"/>
        <v>A1SN</v>
      </c>
      <c r="AC767" s="24" t="s">
        <v>2225</v>
      </c>
      <c r="AD767" s="24" t="s">
        <v>2196</v>
      </c>
      <c r="AE767" s="24" t="s">
        <v>1491</v>
      </c>
      <c r="AF767" s="24" t="s">
        <v>417</v>
      </c>
      <c r="AG767" s="24" t="s">
        <v>78</v>
      </c>
      <c r="AH767" s="94"/>
      <c r="AI767" s="24" t="s">
        <v>3016</v>
      </c>
      <c r="AJ767" s="24" t="s">
        <v>6679</v>
      </c>
      <c r="AK767" s="24" t="s">
        <v>3016</v>
      </c>
    </row>
    <row r="768" spans="2:37" hidden="1" x14ac:dyDescent="0.35">
      <c r="B768" s="24">
        <v>45288855</v>
      </c>
      <c r="C768" s="24" t="str">
        <f t="shared" si="165"/>
        <v>855</v>
      </c>
      <c r="D768" s="24" t="s">
        <v>2226</v>
      </c>
      <c r="E768" s="106">
        <v>45288801</v>
      </c>
      <c r="F768" s="24" t="s">
        <v>1192</v>
      </c>
      <c r="G768" s="122">
        <f>IF(VLOOKUP(Tabela2[[#This Row],[SKU]],[10]Volume!$A:$E,5,0)&lt;0,0,VLOOKUP(Tabela2[[#This Row],[SKU]],[10]Volume!$A:$E,5,0))</f>
        <v>105064.37209302325</v>
      </c>
      <c r="H768" s="24" t="s">
        <v>46</v>
      </c>
      <c r="I768" s="24" t="s">
        <v>163</v>
      </c>
      <c r="J768" s="24" t="s">
        <v>164</v>
      </c>
      <c r="K768" s="24" t="s">
        <v>145</v>
      </c>
      <c r="L768" s="24" t="s">
        <v>65</v>
      </c>
      <c r="M768" s="24" t="s">
        <v>66</v>
      </c>
      <c r="N768" s="24" t="s">
        <v>67</v>
      </c>
      <c r="O768" s="48">
        <v>40836</v>
      </c>
      <c r="P768" s="24" t="s">
        <v>53</v>
      </c>
      <c r="Q768" s="24"/>
      <c r="R768" s="26" t="s">
        <v>1</v>
      </c>
      <c r="S768" s="24"/>
      <c r="T768" s="24" t="s">
        <v>2227</v>
      </c>
      <c r="U768" s="24" t="s">
        <v>44</v>
      </c>
      <c r="V768" s="40" t="s">
        <v>44</v>
      </c>
      <c r="W768" s="24" t="s">
        <v>55</v>
      </c>
      <c r="X768" s="24">
        <v>2710193200</v>
      </c>
      <c r="Y768" s="14" t="s">
        <v>70</v>
      </c>
      <c r="Z768" s="24" t="str">
        <f t="shared" si="159"/>
        <v>001D7745</v>
      </c>
      <c r="AA768" s="24" t="str">
        <f t="shared" si="162"/>
        <v>002VWL</v>
      </c>
      <c r="AB768" s="24" t="str">
        <f t="shared" si="163"/>
        <v>A309</v>
      </c>
      <c r="AC768" s="24" t="s">
        <v>2228</v>
      </c>
      <c r="AD768" s="24" t="s">
        <v>2196</v>
      </c>
      <c r="AE768" s="24" t="s">
        <v>1491</v>
      </c>
      <c r="AF768" s="24" t="s">
        <v>417</v>
      </c>
      <c r="AG768" s="24" t="s">
        <v>78</v>
      </c>
      <c r="AH768" s="24"/>
      <c r="AI768" s="24" t="s">
        <v>3016</v>
      </c>
      <c r="AJ768" s="24" t="s">
        <v>6679</v>
      </c>
      <c r="AK768" s="24" t="s">
        <v>3016</v>
      </c>
    </row>
    <row r="769" spans="1:16354" hidden="1" x14ac:dyDescent="0.35">
      <c r="B769" s="24">
        <v>45288801</v>
      </c>
      <c r="C769" s="24" t="str">
        <f t="shared" si="165"/>
        <v>801</v>
      </c>
      <c r="D769" s="24" t="s">
        <v>1192</v>
      </c>
      <c r="E769" s="106">
        <v>45288801</v>
      </c>
      <c r="F769" s="24" t="s">
        <v>1192</v>
      </c>
      <c r="G769" s="122">
        <f>IF(VLOOKUP(Tabela2[[#This Row],[SKU]],[10]Volume!$A:$E,5,0)&lt;0,0,VLOOKUP(Tabela2[[#This Row],[SKU]],[10]Volume!$A:$E,5,0))</f>
        <v>87829.510312500002</v>
      </c>
      <c r="H769" s="24" t="s">
        <v>46</v>
      </c>
      <c r="I769" s="24" t="s">
        <v>79</v>
      </c>
      <c r="J769" s="24" t="s">
        <v>79</v>
      </c>
      <c r="K769" s="24" t="s">
        <v>145</v>
      </c>
      <c r="L769" s="24" t="s">
        <v>65</v>
      </c>
      <c r="M769" s="24" t="s">
        <v>66</v>
      </c>
      <c r="N769" s="24" t="s">
        <v>67</v>
      </c>
      <c r="O769" s="48">
        <v>40827</v>
      </c>
      <c r="P769" s="24" t="s">
        <v>53</v>
      </c>
      <c r="Q769" s="24"/>
      <c r="R769" s="26" t="s">
        <v>1</v>
      </c>
      <c r="S769" s="24" t="s">
        <v>44</v>
      </c>
      <c r="T769" s="24" t="s">
        <v>54</v>
      </c>
      <c r="U769" s="24" t="s">
        <v>44</v>
      </c>
      <c r="V769" s="40" t="s">
        <v>44</v>
      </c>
      <c r="W769" s="24" t="s">
        <v>55</v>
      </c>
      <c r="X769" s="24">
        <v>2710193200</v>
      </c>
      <c r="Y769" s="14" t="s">
        <v>44</v>
      </c>
      <c r="Z769" s="24" t="str">
        <f t="shared" si="159"/>
        <v>001D7745</v>
      </c>
      <c r="AA769" s="24" t="str">
        <f t="shared" si="162"/>
        <v>001176</v>
      </c>
      <c r="AB769" s="24" t="str">
        <f t="shared" si="163"/>
        <v>A03Q</v>
      </c>
      <c r="AC769" s="24" t="s">
        <v>2229</v>
      </c>
      <c r="AD769" s="24" t="s">
        <v>2196</v>
      </c>
      <c r="AE769" s="24" t="s">
        <v>1491</v>
      </c>
      <c r="AF769" s="24" t="s">
        <v>417</v>
      </c>
      <c r="AG769" s="24" t="s">
        <v>78</v>
      </c>
      <c r="AH769" s="24"/>
      <c r="AI769" s="24" t="s">
        <v>3016</v>
      </c>
      <c r="AJ769" s="24" t="s">
        <v>6679</v>
      </c>
      <c r="AK769" s="24" t="s">
        <v>3016</v>
      </c>
    </row>
    <row r="770" spans="1:16354" hidden="1" x14ac:dyDescent="0.35">
      <c r="A770" s="14"/>
      <c r="B770" s="24">
        <v>45288809</v>
      </c>
      <c r="C770" s="24" t="str">
        <f t="shared" si="165"/>
        <v>809</v>
      </c>
      <c r="D770" s="24" t="s">
        <v>2230</v>
      </c>
      <c r="E770" s="106">
        <v>45288801</v>
      </c>
      <c r="F770" s="24" t="s">
        <v>1192</v>
      </c>
      <c r="G770" s="122">
        <f>IF(VLOOKUP(Tabela2[[#This Row],[SKU]],[10]Volume!$A:$E,5,0)&lt;0,0,VLOOKUP(Tabela2[[#This Row],[SKU]],[10]Volume!$A:$E,5,0))</f>
        <v>58094.418181818182</v>
      </c>
      <c r="H770" s="24" t="s">
        <v>46</v>
      </c>
      <c r="I770" s="24" t="s">
        <v>47</v>
      </c>
      <c r="J770" s="24" t="s">
        <v>48</v>
      </c>
      <c r="K770" s="24" t="s">
        <v>145</v>
      </c>
      <c r="L770" s="24" t="s">
        <v>65</v>
      </c>
      <c r="M770" s="24" t="s">
        <v>66</v>
      </c>
      <c r="N770" s="24" t="s">
        <v>67</v>
      </c>
      <c r="O770" s="48">
        <v>40830</v>
      </c>
      <c r="P770" s="24" t="s">
        <v>53</v>
      </c>
      <c r="Q770" s="24"/>
      <c r="R770" s="26" t="s">
        <v>1</v>
      </c>
      <c r="S770" s="24"/>
      <c r="T770" s="24" t="s">
        <v>2231</v>
      </c>
      <c r="U770" s="24" t="s">
        <v>44</v>
      </c>
      <c r="V770" s="40" t="s">
        <v>44</v>
      </c>
      <c r="W770" s="24" t="s">
        <v>55</v>
      </c>
      <c r="X770" s="24">
        <v>2710193200</v>
      </c>
      <c r="Y770" s="14" t="s">
        <v>83</v>
      </c>
      <c r="Z770" s="24" t="str">
        <f t="shared" si="159"/>
        <v>001D7745</v>
      </c>
      <c r="AA770" s="24" t="str">
        <f t="shared" si="162"/>
        <v>002VSH</v>
      </c>
      <c r="AB770" s="24" t="str">
        <f t="shared" si="163"/>
        <v>A309</v>
      </c>
      <c r="AC770" s="24" t="s">
        <v>2232</v>
      </c>
      <c r="AD770" s="24" t="s">
        <v>2196</v>
      </c>
      <c r="AE770" s="24" t="s">
        <v>1491</v>
      </c>
      <c r="AF770" s="24" t="s">
        <v>417</v>
      </c>
      <c r="AG770" s="24" t="s">
        <v>78</v>
      </c>
      <c r="AH770" s="24"/>
      <c r="AI770" s="24" t="s">
        <v>3016</v>
      </c>
      <c r="AJ770" s="24" t="s">
        <v>6679</v>
      </c>
      <c r="AK770" s="24" t="s">
        <v>3016</v>
      </c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  <c r="BH770" s="14"/>
      <c r="BI770" s="14"/>
      <c r="BJ770" s="14"/>
      <c r="BK770" s="14"/>
      <c r="BL770" s="14"/>
      <c r="BM770" s="14"/>
      <c r="BN770" s="14"/>
      <c r="BO770" s="14"/>
      <c r="BP770" s="14"/>
      <c r="BQ770" s="14"/>
      <c r="BR770" s="14"/>
      <c r="BS770" s="14"/>
      <c r="BT770" s="14"/>
      <c r="BU770" s="14"/>
      <c r="BV770" s="14"/>
      <c r="BW770" s="14"/>
      <c r="BX770" s="14"/>
      <c r="BY770" s="14"/>
      <c r="BZ770" s="14"/>
      <c r="CA770" s="14"/>
      <c r="CB770" s="14"/>
      <c r="CC770" s="14"/>
      <c r="CD770" s="14"/>
      <c r="CE770" s="14"/>
      <c r="CF770" s="14"/>
      <c r="CG770" s="14"/>
      <c r="CH770" s="14"/>
      <c r="CI770" s="14"/>
      <c r="CJ770" s="14"/>
      <c r="CK770" s="14"/>
      <c r="CL770" s="14"/>
      <c r="CM770" s="14"/>
      <c r="CN770" s="14"/>
      <c r="CO770" s="14"/>
      <c r="CP770" s="14"/>
      <c r="CQ770" s="14"/>
      <c r="CR770" s="14"/>
      <c r="CS770" s="14"/>
      <c r="CT770" s="14"/>
      <c r="CU770" s="14"/>
      <c r="CV770" s="14"/>
      <c r="CW770" s="14"/>
      <c r="CX770" s="14"/>
      <c r="CY770" s="14"/>
      <c r="CZ770" s="14"/>
      <c r="DA770" s="14"/>
      <c r="DB770" s="14"/>
      <c r="DC770" s="14"/>
      <c r="DD770" s="14"/>
      <c r="DE770" s="14"/>
      <c r="DF770" s="14"/>
      <c r="DG770" s="14"/>
      <c r="DH770" s="14"/>
      <c r="DI770" s="14"/>
      <c r="DJ770" s="14"/>
      <c r="DK770" s="14"/>
      <c r="DL770" s="14"/>
      <c r="DM770" s="14"/>
      <c r="DN770" s="14"/>
      <c r="DO770" s="14"/>
      <c r="DP770" s="14"/>
      <c r="DQ770" s="14"/>
      <c r="DR770" s="14"/>
      <c r="DS770" s="14"/>
      <c r="DT770" s="14"/>
      <c r="DU770" s="14"/>
      <c r="DV770" s="14"/>
      <c r="DW770" s="14"/>
      <c r="DX770" s="14"/>
      <c r="DY770" s="14"/>
      <c r="DZ770" s="14"/>
      <c r="EA770" s="14"/>
      <c r="EB770" s="14"/>
      <c r="EC770" s="14"/>
      <c r="ED770" s="14"/>
      <c r="EE770" s="14"/>
      <c r="EF770" s="14"/>
      <c r="EG770" s="14"/>
      <c r="EH770" s="14"/>
      <c r="EI770" s="14"/>
      <c r="EJ770" s="14"/>
      <c r="EK770" s="14"/>
      <c r="EL770" s="14"/>
      <c r="EM770" s="14"/>
      <c r="EN770" s="14"/>
      <c r="EO770" s="14"/>
      <c r="EP770" s="14"/>
      <c r="EQ770" s="14"/>
      <c r="ER770" s="14"/>
      <c r="ES770" s="14"/>
      <c r="ET770" s="14"/>
      <c r="EU770" s="14"/>
      <c r="EV770" s="14"/>
      <c r="EW770" s="14"/>
      <c r="EX770" s="14"/>
      <c r="EY770" s="14"/>
      <c r="EZ770" s="14"/>
      <c r="FA770" s="14"/>
      <c r="FB770" s="14"/>
      <c r="FC770" s="14"/>
      <c r="FD770" s="14"/>
      <c r="FE770" s="14"/>
      <c r="FF770" s="14"/>
      <c r="FG770" s="14"/>
      <c r="FH770" s="14"/>
      <c r="FI770" s="14"/>
      <c r="FJ770" s="14"/>
      <c r="FK770" s="14"/>
      <c r="FL770" s="14"/>
      <c r="FM770" s="14"/>
      <c r="FN770" s="14"/>
      <c r="FO770" s="14"/>
      <c r="FP770" s="14"/>
      <c r="FQ770" s="14"/>
      <c r="FR770" s="14"/>
      <c r="FS770" s="14"/>
      <c r="FT770" s="14"/>
      <c r="FU770" s="14"/>
      <c r="FV770" s="14"/>
      <c r="FW770" s="14"/>
      <c r="FX770" s="14"/>
      <c r="FY770" s="14"/>
      <c r="FZ770" s="14"/>
      <c r="GA770" s="14"/>
      <c r="GB770" s="14"/>
      <c r="GC770" s="14"/>
      <c r="GD770" s="14"/>
      <c r="GE770" s="14"/>
      <c r="GF770" s="14"/>
      <c r="GG770" s="14"/>
      <c r="GH770" s="14"/>
      <c r="GI770" s="14"/>
      <c r="GJ770" s="14"/>
      <c r="GK770" s="14"/>
      <c r="GL770" s="14"/>
      <c r="GM770" s="14"/>
      <c r="GN770" s="14"/>
      <c r="GO770" s="14"/>
      <c r="GP770" s="14"/>
      <c r="GQ770" s="14"/>
      <c r="GR770" s="14"/>
      <c r="GS770" s="14"/>
      <c r="GT770" s="14"/>
      <c r="GU770" s="14"/>
      <c r="GV770" s="14"/>
      <c r="GW770" s="14"/>
      <c r="GX770" s="14"/>
      <c r="GY770" s="14"/>
      <c r="GZ770" s="14"/>
      <c r="HA770" s="14"/>
      <c r="HB770" s="14"/>
      <c r="HC770" s="14"/>
      <c r="HD770" s="14"/>
      <c r="HE770" s="14"/>
      <c r="HF770" s="14"/>
      <c r="HG770" s="14"/>
      <c r="HH770" s="14"/>
      <c r="HI770" s="14"/>
      <c r="HJ770" s="14"/>
      <c r="HK770" s="14"/>
      <c r="HL770" s="14"/>
      <c r="HM770" s="14"/>
      <c r="HN770" s="14"/>
      <c r="HO770" s="14"/>
      <c r="HP770" s="14"/>
      <c r="HQ770" s="14"/>
      <c r="HR770" s="14"/>
      <c r="HS770" s="14"/>
      <c r="HT770" s="14"/>
      <c r="HU770" s="14"/>
      <c r="HV770" s="14"/>
      <c r="HW770" s="14"/>
      <c r="HX770" s="14"/>
      <c r="HY770" s="14"/>
      <c r="HZ770" s="14"/>
      <c r="IA770" s="14"/>
      <c r="IB770" s="14"/>
      <c r="IC770" s="14"/>
      <c r="ID770" s="14"/>
      <c r="IE770" s="14"/>
      <c r="IF770" s="14"/>
      <c r="IG770" s="14"/>
      <c r="IH770" s="14"/>
      <c r="II770" s="14"/>
      <c r="IJ770" s="14"/>
      <c r="IK770" s="14"/>
      <c r="IL770" s="14"/>
      <c r="IM770" s="14"/>
      <c r="IN770" s="14"/>
      <c r="IO770" s="14"/>
      <c r="IP770" s="14"/>
      <c r="IQ770" s="14"/>
      <c r="IR770" s="14"/>
      <c r="IS770" s="14"/>
      <c r="IT770" s="14"/>
      <c r="IU770" s="14"/>
      <c r="IV770" s="14"/>
      <c r="IW770" s="14"/>
      <c r="IX770" s="14"/>
      <c r="IY770" s="14"/>
      <c r="IZ770" s="14"/>
      <c r="JA770" s="14"/>
      <c r="JB770" s="14"/>
      <c r="JC770" s="14"/>
      <c r="JD770" s="14"/>
      <c r="JE770" s="14"/>
      <c r="JF770" s="14"/>
      <c r="JG770" s="14"/>
      <c r="JH770" s="14"/>
      <c r="JI770" s="14"/>
      <c r="JJ770" s="14"/>
      <c r="JK770" s="14"/>
      <c r="JL770" s="14"/>
      <c r="JM770" s="14"/>
      <c r="JN770" s="14"/>
      <c r="JO770" s="14"/>
      <c r="JP770" s="14"/>
      <c r="JQ770" s="14"/>
      <c r="JR770" s="14"/>
      <c r="JS770" s="14"/>
      <c r="JT770" s="14"/>
      <c r="JU770" s="14"/>
      <c r="JV770" s="14"/>
      <c r="JW770" s="14"/>
      <c r="JX770" s="14"/>
      <c r="JY770" s="14"/>
      <c r="JZ770" s="14"/>
      <c r="KA770" s="14"/>
      <c r="KB770" s="14"/>
      <c r="KC770" s="14"/>
      <c r="KD770" s="14"/>
      <c r="KE770" s="14"/>
      <c r="KF770" s="14"/>
      <c r="KG770" s="14"/>
      <c r="KH770" s="14"/>
      <c r="KI770" s="14"/>
      <c r="KJ770" s="14"/>
      <c r="KK770" s="14"/>
      <c r="KL770" s="14"/>
      <c r="KM770" s="14"/>
      <c r="KN770" s="14"/>
      <c r="KO770" s="14"/>
      <c r="KP770" s="14"/>
      <c r="KQ770" s="14"/>
      <c r="KR770" s="14"/>
      <c r="KS770" s="14"/>
      <c r="KT770" s="14"/>
      <c r="KU770" s="14"/>
      <c r="KV770" s="14"/>
      <c r="KW770" s="14"/>
      <c r="KX770" s="14"/>
      <c r="KY770" s="14"/>
      <c r="KZ770" s="14"/>
      <c r="LA770" s="14"/>
      <c r="LB770" s="14"/>
      <c r="LC770" s="14"/>
      <c r="LD770" s="14"/>
      <c r="LE770" s="14"/>
      <c r="LF770" s="14"/>
      <c r="LG770" s="14"/>
      <c r="LH770" s="14"/>
      <c r="LI770" s="14"/>
      <c r="LJ770" s="14"/>
      <c r="LK770" s="14"/>
      <c r="LL770" s="14"/>
      <c r="LM770" s="14"/>
      <c r="LN770" s="14"/>
      <c r="LO770" s="14"/>
      <c r="LP770" s="14"/>
      <c r="LQ770" s="14"/>
      <c r="LR770" s="14"/>
      <c r="LS770" s="14"/>
      <c r="LT770" s="14"/>
      <c r="LU770" s="14"/>
      <c r="LV770" s="14"/>
      <c r="LW770" s="14"/>
      <c r="LX770" s="14"/>
      <c r="LY770" s="14"/>
      <c r="LZ770" s="14"/>
      <c r="MA770" s="14"/>
      <c r="MB770" s="14"/>
      <c r="MC770" s="14"/>
      <c r="MD770" s="14"/>
      <c r="ME770" s="14"/>
      <c r="MF770" s="14"/>
      <c r="MG770" s="14"/>
      <c r="MH770" s="14"/>
      <c r="MI770" s="14"/>
      <c r="MJ770" s="14"/>
      <c r="MK770" s="14"/>
      <c r="ML770" s="14"/>
      <c r="MM770" s="14"/>
      <c r="MN770" s="14"/>
      <c r="MO770" s="14"/>
      <c r="MP770" s="14"/>
      <c r="MQ770" s="14"/>
      <c r="MR770" s="14"/>
      <c r="MS770" s="14"/>
      <c r="MT770" s="14"/>
      <c r="MU770" s="14"/>
      <c r="MV770" s="14"/>
      <c r="MW770" s="14"/>
      <c r="MX770" s="14"/>
      <c r="MY770" s="14"/>
      <c r="MZ770" s="14"/>
      <c r="NA770" s="14"/>
      <c r="NB770" s="14"/>
      <c r="NC770" s="14"/>
      <c r="ND770" s="14"/>
      <c r="NE770" s="14"/>
      <c r="NF770" s="14"/>
      <c r="NG770" s="14"/>
      <c r="NH770" s="14"/>
      <c r="NI770" s="14"/>
      <c r="NJ770" s="14"/>
      <c r="NK770" s="14"/>
      <c r="NL770" s="14"/>
      <c r="NM770" s="14"/>
      <c r="NN770" s="14"/>
      <c r="NO770" s="14"/>
      <c r="NP770" s="14"/>
      <c r="NQ770" s="14"/>
      <c r="NR770" s="14"/>
      <c r="NS770" s="14"/>
      <c r="NT770" s="14"/>
      <c r="NU770" s="14"/>
      <c r="NV770" s="14"/>
      <c r="NW770" s="14"/>
      <c r="NX770" s="14"/>
      <c r="NY770" s="14"/>
      <c r="NZ770" s="14"/>
      <c r="OA770" s="14"/>
      <c r="OB770" s="14"/>
      <c r="OC770" s="14"/>
      <c r="OD770" s="14"/>
      <c r="OE770" s="14"/>
      <c r="OF770" s="14"/>
      <c r="OG770" s="14"/>
      <c r="OH770" s="14"/>
      <c r="OI770" s="14"/>
      <c r="OJ770" s="14"/>
      <c r="OK770" s="14"/>
      <c r="OL770" s="14"/>
      <c r="OM770" s="14"/>
      <c r="ON770" s="14"/>
      <c r="OO770" s="14"/>
      <c r="OP770" s="14"/>
      <c r="OQ770" s="14"/>
      <c r="OR770" s="14"/>
      <c r="OS770" s="14"/>
      <c r="OT770" s="14"/>
      <c r="OU770" s="14"/>
      <c r="OV770" s="14"/>
      <c r="OW770" s="14"/>
      <c r="OX770" s="14"/>
      <c r="OY770" s="14"/>
      <c r="OZ770" s="14"/>
      <c r="PA770" s="14"/>
      <c r="PB770" s="14"/>
      <c r="PC770" s="14"/>
      <c r="PD770" s="14"/>
      <c r="PE770" s="14"/>
      <c r="PF770" s="14"/>
      <c r="PG770" s="14"/>
      <c r="PH770" s="14"/>
      <c r="PI770" s="14"/>
      <c r="PJ770" s="14"/>
      <c r="PK770" s="14"/>
      <c r="PL770" s="14"/>
      <c r="PM770" s="14"/>
      <c r="PN770" s="14"/>
      <c r="PO770" s="14"/>
      <c r="PP770" s="14"/>
      <c r="PQ770" s="14"/>
      <c r="PR770" s="14"/>
      <c r="PS770" s="14"/>
      <c r="PT770" s="14"/>
      <c r="PU770" s="14"/>
      <c r="PV770" s="14"/>
      <c r="PW770" s="14"/>
      <c r="PX770" s="14"/>
      <c r="PY770" s="14"/>
      <c r="PZ770" s="14"/>
      <c r="QA770" s="14"/>
      <c r="QB770" s="14"/>
      <c r="QC770" s="14"/>
      <c r="QD770" s="14"/>
      <c r="QE770" s="14"/>
      <c r="QF770" s="14"/>
      <c r="QG770" s="14"/>
      <c r="QH770" s="14"/>
      <c r="QI770" s="14"/>
      <c r="QJ770" s="14"/>
      <c r="QK770" s="14"/>
      <c r="QL770" s="14"/>
      <c r="QM770" s="14"/>
      <c r="QN770" s="14"/>
      <c r="QO770" s="14"/>
      <c r="QP770" s="14"/>
      <c r="QQ770" s="14"/>
      <c r="QR770" s="14"/>
      <c r="QS770" s="14"/>
      <c r="QT770" s="14"/>
      <c r="QU770" s="14"/>
      <c r="QV770" s="14"/>
      <c r="QW770" s="14"/>
      <c r="QX770" s="14"/>
      <c r="QY770" s="14"/>
      <c r="QZ770" s="14"/>
      <c r="RA770" s="14"/>
      <c r="RB770" s="14"/>
      <c r="RC770" s="14"/>
      <c r="RD770" s="14"/>
      <c r="RE770" s="14"/>
      <c r="RF770" s="14"/>
      <c r="RG770" s="14"/>
      <c r="RH770" s="14"/>
      <c r="RI770" s="14"/>
      <c r="RJ770" s="14"/>
      <c r="RK770" s="14"/>
      <c r="RL770" s="14"/>
      <c r="RM770" s="14"/>
      <c r="RN770" s="14"/>
      <c r="RO770" s="14"/>
      <c r="RP770" s="14"/>
      <c r="RQ770" s="14"/>
      <c r="RR770" s="14"/>
      <c r="RS770" s="14"/>
      <c r="RT770" s="14"/>
      <c r="RU770" s="14"/>
      <c r="RV770" s="14"/>
      <c r="RW770" s="14"/>
      <c r="RX770" s="14"/>
      <c r="RY770" s="14"/>
      <c r="RZ770" s="14"/>
      <c r="SA770" s="14"/>
      <c r="SB770" s="14"/>
      <c r="SC770" s="14"/>
      <c r="SD770" s="14"/>
      <c r="SE770" s="14"/>
      <c r="SF770" s="14"/>
      <c r="SG770" s="14"/>
      <c r="SH770" s="14"/>
      <c r="SI770" s="14"/>
      <c r="SJ770" s="14"/>
      <c r="SK770" s="14"/>
      <c r="SL770" s="14"/>
      <c r="SM770" s="14"/>
      <c r="SN770" s="14"/>
      <c r="SO770" s="14"/>
      <c r="SP770" s="14"/>
      <c r="SQ770" s="14"/>
      <c r="SR770" s="14"/>
      <c r="SS770" s="14"/>
      <c r="ST770" s="14"/>
      <c r="SU770" s="14"/>
      <c r="SV770" s="14"/>
      <c r="SW770" s="14"/>
      <c r="SX770" s="14"/>
      <c r="SY770" s="14"/>
      <c r="SZ770" s="14"/>
      <c r="TA770" s="14"/>
      <c r="TB770" s="14"/>
      <c r="TC770" s="14"/>
      <c r="TD770" s="14"/>
      <c r="TE770" s="14"/>
      <c r="TF770" s="14"/>
      <c r="TG770" s="14"/>
      <c r="TH770" s="14"/>
      <c r="TI770" s="14"/>
      <c r="TJ770" s="14"/>
      <c r="TK770" s="14"/>
      <c r="TL770" s="14"/>
      <c r="TM770" s="14"/>
      <c r="TN770" s="14"/>
      <c r="TO770" s="14"/>
      <c r="TP770" s="14"/>
      <c r="TQ770" s="14"/>
      <c r="TR770" s="14"/>
      <c r="TS770" s="14"/>
      <c r="TT770" s="14"/>
      <c r="TU770" s="14"/>
      <c r="TV770" s="14"/>
      <c r="TW770" s="14"/>
      <c r="TX770" s="14"/>
      <c r="TY770" s="14"/>
      <c r="TZ770" s="14"/>
      <c r="UA770" s="14"/>
      <c r="UB770" s="14"/>
      <c r="UC770" s="14"/>
      <c r="UD770" s="14"/>
      <c r="UE770" s="14"/>
      <c r="UF770" s="14"/>
      <c r="UG770" s="14"/>
      <c r="UH770" s="14"/>
      <c r="UI770" s="14"/>
      <c r="UJ770" s="14"/>
      <c r="UK770" s="14"/>
      <c r="UL770" s="14"/>
      <c r="UM770" s="14"/>
      <c r="UN770" s="14"/>
      <c r="UO770" s="14"/>
      <c r="UP770" s="14"/>
      <c r="UQ770" s="14"/>
      <c r="UR770" s="14"/>
      <c r="US770" s="14"/>
      <c r="UT770" s="14"/>
      <c r="UU770" s="14"/>
      <c r="UV770" s="14"/>
      <c r="UW770" s="14"/>
      <c r="UX770" s="14"/>
      <c r="UY770" s="14"/>
      <c r="UZ770" s="14"/>
      <c r="VA770" s="14"/>
      <c r="VB770" s="14"/>
      <c r="VC770" s="14"/>
      <c r="VD770" s="14"/>
      <c r="VE770" s="14"/>
      <c r="VF770" s="14"/>
      <c r="VG770" s="14"/>
      <c r="VH770" s="14"/>
      <c r="VI770" s="14"/>
      <c r="VJ770" s="14"/>
      <c r="VK770" s="14"/>
      <c r="VL770" s="14"/>
      <c r="VM770" s="14"/>
      <c r="VN770" s="14"/>
      <c r="VO770" s="14"/>
      <c r="VP770" s="14"/>
      <c r="VQ770" s="14"/>
      <c r="VR770" s="14"/>
      <c r="VS770" s="14"/>
      <c r="VT770" s="14"/>
      <c r="VU770" s="14"/>
      <c r="VV770" s="14"/>
      <c r="VW770" s="14"/>
      <c r="VX770" s="14"/>
      <c r="VY770" s="14"/>
      <c r="VZ770" s="14"/>
      <c r="WA770" s="14"/>
      <c r="WB770" s="14"/>
      <c r="WC770" s="14"/>
      <c r="WD770" s="14"/>
      <c r="WE770" s="14"/>
      <c r="WF770" s="14"/>
      <c r="WG770" s="14"/>
      <c r="WH770" s="14"/>
      <c r="WI770" s="14"/>
      <c r="WJ770" s="14"/>
      <c r="WK770" s="14"/>
      <c r="WL770" s="14"/>
      <c r="WM770" s="14"/>
      <c r="WN770" s="14"/>
      <c r="WO770" s="14"/>
      <c r="WP770" s="14"/>
      <c r="WQ770" s="14"/>
      <c r="WR770" s="14"/>
      <c r="WS770" s="14"/>
      <c r="WT770" s="14"/>
      <c r="WU770" s="14"/>
      <c r="WV770" s="14"/>
      <c r="WW770" s="14"/>
      <c r="WX770" s="14"/>
      <c r="WY770" s="14"/>
      <c r="WZ770" s="14"/>
      <c r="XA770" s="14"/>
      <c r="XB770" s="14"/>
      <c r="XC770" s="14"/>
      <c r="XD770" s="14"/>
      <c r="XE770" s="14"/>
      <c r="XF770" s="14"/>
      <c r="XG770" s="14"/>
      <c r="XH770" s="14"/>
      <c r="XI770" s="14"/>
      <c r="XJ770" s="14"/>
      <c r="XK770" s="14"/>
      <c r="XL770" s="14"/>
      <c r="XM770" s="14"/>
      <c r="XN770" s="14"/>
      <c r="XO770" s="14"/>
      <c r="XP770" s="14"/>
      <c r="XQ770" s="14"/>
      <c r="XR770" s="14"/>
      <c r="XS770" s="14"/>
      <c r="XT770" s="14"/>
      <c r="XU770" s="14"/>
      <c r="XV770" s="14"/>
      <c r="XW770" s="14"/>
      <c r="XX770" s="14"/>
      <c r="XY770" s="14"/>
      <c r="XZ770" s="14"/>
      <c r="YA770" s="14"/>
      <c r="YB770" s="14"/>
      <c r="YC770" s="14"/>
      <c r="YD770" s="14"/>
      <c r="YE770" s="14"/>
      <c r="YF770" s="14"/>
      <c r="YG770" s="14"/>
      <c r="YH770" s="14"/>
      <c r="YI770" s="14"/>
      <c r="YJ770" s="14"/>
      <c r="YK770" s="14"/>
      <c r="YL770" s="14"/>
      <c r="YM770" s="14"/>
      <c r="YN770" s="14"/>
      <c r="YO770" s="14"/>
      <c r="YP770" s="14"/>
      <c r="YQ770" s="14"/>
      <c r="YR770" s="14"/>
      <c r="YS770" s="14"/>
      <c r="YT770" s="14"/>
      <c r="YU770" s="14"/>
      <c r="YV770" s="14"/>
      <c r="YW770" s="14"/>
      <c r="YX770" s="14"/>
      <c r="YY770" s="14"/>
      <c r="YZ770" s="14"/>
      <c r="ZA770" s="14"/>
      <c r="ZB770" s="14"/>
      <c r="ZC770" s="14"/>
      <c r="ZD770" s="14"/>
      <c r="ZE770" s="14"/>
      <c r="ZF770" s="14"/>
      <c r="ZG770" s="14"/>
      <c r="ZH770" s="14"/>
      <c r="ZI770" s="14"/>
      <c r="ZJ770" s="14"/>
      <c r="ZK770" s="14"/>
      <c r="ZL770" s="14"/>
      <c r="ZM770" s="14"/>
      <c r="ZN770" s="14"/>
      <c r="ZO770" s="14"/>
      <c r="ZP770" s="14"/>
      <c r="ZQ770" s="14"/>
      <c r="ZR770" s="14"/>
      <c r="ZS770" s="14"/>
      <c r="ZT770" s="14"/>
      <c r="ZU770" s="14"/>
      <c r="ZV770" s="14"/>
      <c r="ZW770" s="14"/>
      <c r="ZX770" s="14"/>
      <c r="ZY770" s="14"/>
      <c r="ZZ770" s="14"/>
      <c r="AAA770" s="14"/>
      <c r="AAB770" s="14"/>
      <c r="AAC770" s="14"/>
      <c r="AAD770" s="14"/>
      <c r="AAE770" s="14"/>
      <c r="AAF770" s="14"/>
      <c r="AAG770" s="14"/>
      <c r="AAH770" s="14"/>
      <c r="AAI770" s="14"/>
      <c r="AAJ770" s="14"/>
      <c r="AAK770" s="14"/>
      <c r="AAL770" s="14"/>
      <c r="AAM770" s="14"/>
      <c r="AAN770" s="14"/>
      <c r="AAO770" s="14"/>
      <c r="AAP770" s="14"/>
      <c r="AAQ770" s="14"/>
      <c r="AAR770" s="14"/>
      <c r="AAS770" s="14"/>
      <c r="AAT770" s="14"/>
      <c r="AAU770" s="14"/>
      <c r="AAV770" s="14"/>
      <c r="AAW770" s="14"/>
      <c r="AAX770" s="14"/>
      <c r="AAY770" s="14"/>
      <c r="AAZ770" s="14"/>
      <c r="ABA770" s="14"/>
      <c r="ABB770" s="14"/>
      <c r="ABC770" s="14"/>
      <c r="ABD770" s="14"/>
      <c r="ABE770" s="14"/>
      <c r="ABF770" s="14"/>
      <c r="ABG770" s="14"/>
      <c r="ABH770" s="14"/>
      <c r="ABI770" s="14"/>
      <c r="ABJ770" s="14"/>
      <c r="ABK770" s="14"/>
      <c r="ABL770" s="14"/>
      <c r="ABM770" s="14"/>
      <c r="ABN770" s="14"/>
      <c r="ABO770" s="14"/>
      <c r="ABP770" s="14"/>
      <c r="ABQ770" s="14"/>
      <c r="ABR770" s="14"/>
      <c r="ABS770" s="14"/>
      <c r="ABT770" s="14"/>
      <c r="ABU770" s="14"/>
      <c r="ABV770" s="14"/>
      <c r="ABW770" s="14"/>
      <c r="ABX770" s="14"/>
      <c r="ABY770" s="14"/>
      <c r="ABZ770" s="14"/>
      <c r="ACA770" s="14"/>
      <c r="ACB770" s="14"/>
      <c r="ACC770" s="14"/>
      <c r="ACD770" s="14"/>
      <c r="ACE770" s="14"/>
      <c r="ACF770" s="14"/>
      <c r="ACG770" s="14"/>
      <c r="ACH770" s="14"/>
      <c r="ACI770" s="14"/>
      <c r="ACJ770" s="14"/>
      <c r="ACK770" s="14"/>
      <c r="ACL770" s="14"/>
      <c r="ACM770" s="14"/>
      <c r="ACN770" s="14"/>
      <c r="ACO770" s="14"/>
      <c r="ACP770" s="14"/>
      <c r="ACQ770" s="14"/>
      <c r="ACR770" s="14"/>
      <c r="ACS770" s="14"/>
      <c r="ACT770" s="14"/>
      <c r="ACU770" s="14"/>
      <c r="ACV770" s="14"/>
      <c r="ACW770" s="14"/>
      <c r="ACX770" s="14"/>
      <c r="ACY770" s="14"/>
      <c r="ACZ770" s="14"/>
      <c r="ADA770" s="14"/>
      <c r="ADB770" s="14"/>
      <c r="ADC770" s="14"/>
      <c r="ADD770" s="14"/>
      <c r="ADE770" s="14"/>
      <c r="ADF770" s="14"/>
      <c r="ADG770" s="14"/>
      <c r="ADH770" s="14"/>
      <c r="ADI770" s="14"/>
      <c r="ADJ770" s="14"/>
      <c r="ADK770" s="14"/>
      <c r="ADL770" s="14"/>
      <c r="ADM770" s="14"/>
      <c r="ADN770" s="14"/>
      <c r="ADO770" s="14"/>
      <c r="ADP770" s="14"/>
      <c r="ADQ770" s="14"/>
      <c r="ADR770" s="14"/>
      <c r="ADS770" s="14"/>
      <c r="ADT770" s="14"/>
      <c r="ADU770" s="14"/>
      <c r="ADV770" s="14"/>
      <c r="ADW770" s="14"/>
      <c r="ADX770" s="14"/>
      <c r="ADY770" s="14"/>
      <c r="ADZ770" s="14"/>
      <c r="AEA770" s="14"/>
      <c r="AEB770" s="14"/>
      <c r="AEC770" s="14"/>
      <c r="AED770" s="14"/>
      <c r="AEE770" s="14"/>
      <c r="AEF770" s="14"/>
      <c r="AEG770" s="14"/>
      <c r="AEH770" s="14"/>
      <c r="AEI770" s="14"/>
      <c r="AEJ770" s="14"/>
      <c r="AEK770" s="14"/>
      <c r="AEL770" s="14"/>
      <c r="AEM770" s="14"/>
      <c r="AEN770" s="14"/>
      <c r="AEO770" s="14"/>
      <c r="AEP770" s="14"/>
      <c r="AEQ770" s="14"/>
      <c r="AER770" s="14"/>
      <c r="AES770" s="14"/>
      <c r="AET770" s="14"/>
      <c r="AEU770" s="14"/>
      <c r="AEV770" s="14"/>
      <c r="AEW770" s="14"/>
      <c r="AEX770" s="14"/>
      <c r="AEY770" s="14"/>
      <c r="AEZ770" s="14"/>
      <c r="AFA770" s="14"/>
      <c r="AFB770" s="14"/>
      <c r="AFC770" s="14"/>
      <c r="AFD770" s="14"/>
      <c r="AFE770" s="14"/>
      <c r="AFF770" s="14"/>
      <c r="AFG770" s="14"/>
      <c r="AFH770" s="14"/>
      <c r="AFI770" s="14"/>
      <c r="AFJ770" s="14"/>
      <c r="AFK770" s="14"/>
      <c r="AFL770" s="14"/>
      <c r="AFM770" s="14"/>
      <c r="AFN770" s="14"/>
      <c r="AFO770" s="14"/>
      <c r="AFP770" s="14"/>
      <c r="AFQ770" s="14"/>
      <c r="AFR770" s="14"/>
      <c r="AFS770" s="14"/>
      <c r="AFT770" s="14"/>
      <c r="AFU770" s="14"/>
      <c r="AFV770" s="14"/>
      <c r="AFW770" s="14"/>
      <c r="AFX770" s="14"/>
      <c r="AFY770" s="14"/>
      <c r="AFZ770" s="14"/>
      <c r="AGA770" s="14"/>
      <c r="AGB770" s="14"/>
      <c r="AGC770" s="14"/>
      <c r="AGD770" s="14"/>
      <c r="AGE770" s="14"/>
      <c r="AGF770" s="14"/>
      <c r="AGG770" s="14"/>
      <c r="AGH770" s="14"/>
      <c r="AGI770" s="14"/>
      <c r="AGJ770" s="14"/>
      <c r="AGK770" s="14"/>
      <c r="AGL770" s="14"/>
      <c r="AGM770" s="14"/>
      <c r="AGN770" s="14"/>
      <c r="AGO770" s="14"/>
      <c r="AGP770" s="14"/>
      <c r="AGQ770" s="14"/>
      <c r="AGR770" s="14"/>
      <c r="AGS770" s="14"/>
      <c r="AGT770" s="14"/>
      <c r="AGU770" s="14"/>
      <c r="AGV770" s="14"/>
      <c r="AGW770" s="14"/>
      <c r="AGX770" s="14"/>
      <c r="AGY770" s="14"/>
      <c r="AGZ770" s="14"/>
      <c r="AHA770" s="14"/>
      <c r="AHB770" s="14"/>
      <c r="AHC770" s="14"/>
      <c r="AHD770" s="14"/>
      <c r="AHE770" s="14"/>
      <c r="AHF770" s="14"/>
      <c r="AHG770" s="14"/>
      <c r="AHH770" s="14"/>
      <c r="AHI770" s="14"/>
      <c r="AHJ770" s="14"/>
      <c r="AHK770" s="14"/>
      <c r="AHL770" s="14"/>
      <c r="AHM770" s="14"/>
      <c r="AHN770" s="14"/>
      <c r="AHO770" s="14"/>
      <c r="AHP770" s="14"/>
      <c r="AHQ770" s="14"/>
      <c r="AHR770" s="14"/>
      <c r="AHS770" s="14"/>
      <c r="AHT770" s="14"/>
      <c r="AHU770" s="14"/>
      <c r="AHV770" s="14"/>
      <c r="AHW770" s="14"/>
      <c r="AHX770" s="14"/>
      <c r="AHY770" s="14"/>
      <c r="AHZ770" s="14"/>
      <c r="AIA770" s="14"/>
      <c r="AIB770" s="14"/>
      <c r="AIC770" s="14"/>
      <c r="AID770" s="14"/>
      <c r="AIE770" s="14"/>
      <c r="AIF770" s="14"/>
      <c r="AIG770" s="14"/>
      <c r="AIH770" s="14"/>
      <c r="AII770" s="14"/>
      <c r="AIJ770" s="14"/>
      <c r="AIK770" s="14"/>
      <c r="AIL770" s="14"/>
      <c r="AIM770" s="14"/>
      <c r="AIN770" s="14"/>
      <c r="AIO770" s="14"/>
      <c r="AIP770" s="14"/>
      <c r="AIQ770" s="14"/>
      <c r="AIR770" s="14"/>
      <c r="AIS770" s="14"/>
      <c r="AIT770" s="14"/>
      <c r="AIU770" s="14"/>
      <c r="AIV770" s="14"/>
      <c r="AIW770" s="14"/>
      <c r="AIX770" s="14"/>
      <c r="AIY770" s="14"/>
      <c r="AIZ770" s="14"/>
      <c r="AJA770" s="14"/>
      <c r="AJB770" s="14"/>
      <c r="AJC770" s="14"/>
      <c r="AJD770" s="14"/>
      <c r="AJE770" s="14"/>
      <c r="AJF770" s="14"/>
      <c r="AJG770" s="14"/>
      <c r="AJH770" s="14"/>
      <c r="AJI770" s="14"/>
      <c r="AJJ770" s="14"/>
      <c r="AJK770" s="14"/>
      <c r="AJL770" s="14"/>
      <c r="AJM770" s="14"/>
      <c r="AJN770" s="14"/>
      <c r="AJO770" s="14"/>
      <c r="AJP770" s="14"/>
      <c r="AJQ770" s="14"/>
      <c r="AJR770" s="14"/>
      <c r="AJS770" s="14"/>
      <c r="AJT770" s="14"/>
      <c r="AJU770" s="14"/>
      <c r="AJV770" s="14"/>
      <c r="AJW770" s="14"/>
      <c r="AJX770" s="14"/>
      <c r="AJY770" s="14"/>
      <c r="AJZ770" s="14"/>
      <c r="AKA770" s="14"/>
      <c r="AKB770" s="14"/>
      <c r="AKC770" s="14"/>
      <c r="AKD770" s="14"/>
      <c r="AKE770" s="14"/>
      <c r="AKF770" s="14"/>
      <c r="AKG770" s="14"/>
      <c r="AKH770" s="14"/>
      <c r="AKI770" s="14"/>
      <c r="AKJ770" s="14"/>
      <c r="AKK770" s="14"/>
      <c r="AKL770" s="14"/>
      <c r="AKM770" s="14"/>
      <c r="AKN770" s="14"/>
      <c r="AKO770" s="14"/>
      <c r="AKP770" s="14"/>
      <c r="AKQ770" s="14"/>
      <c r="AKR770" s="14"/>
      <c r="AKS770" s="14"/>
      <c r="AKT770" s="14"/>
      <c r="AKU770" s="14"/>
      <c r="AKV770" s="14"/>
      <c r="AKW770" s="14"/>
      <c r="AKX770" s="14"/>
      <c r="AKY770" s="14"/>
      <c r="AKZ770" s="14"/>
      <c r="ALA770" s="14"/>
      <c r="ALB770" s="14"/>
      <c r="ALC770" s="14"/>
      <c r="ALD770" s="14"/>
      <c r="ALE770" s="14"/>
      <c r="ALF770" s="14"/>
      <c r="ALG770" s="14"/>
      <c r="ALH770" s="14"/>
      <c r="ALI770" s="14"/>
      <c r="ALJ770" s="14"/>
      <c r="ALK770" s="14"/>
      <c r="ALL770" s="14"/>
      <c r="ALM770" s="14"/>
      <c r="ALN770" s="14"/>
      <c r="ALO770" s="14"/>
      <c r="ALP770" s="14"/>
      <c r="ALQ770" s="14"/>
      <c r="ALR770" s="14"/>
      <c r="ALS770" s="14"/>
      <c r="ALT770" s="14"/>
      <c r="ALU770" s="14"/>
      <c r="ALV770" s="14"/>
      <c r="ALW770" s="14"/>
      <c r="ALX770" s="14"/>
      <c r="ALY770" s="14"/>
      <c r="ALZ770" s="14"/>
      <c r="AMA770" s="14"/>
      <c r="AMB770" s="14"/>
      <c r="AMC770" s="14"/>
      <c r="AMD770" s="14"/>
      <c r="AME770" s="14"/>
      <c r="AMF770" s="14"/>
      <c r="AMG770" s="14"/>
      <c r="AMH770" s="14"/>
      <c r="AMI770" s="14"/>
      <c r="AMJ770" s="14"/>
      <c r="AMK770" s="14"/>
      <c r="AML770" s="14"/>
      <c r="AMM770" s="14"/>
      <c r="AMN770" s="14"/>
      <c r="AMO770" s="14"/>
      <c r="AMP770" s="14"/>
      <c r="AMQ770" s="14"/>
      <c r="AMR770" s="14"/>
      <c r="AMS770" s="14"/>
      <c r="AMT770" s="14"/>
      <c r="AMU770" s="14"/>
      <c r="AMV770" s="14"/>
      <c r="AMW770" s="14"/>
      <c r="AMX770" s="14"/>
      <c r="AMY770" s="14"/>
      <c r="AMZ770" s="14"/>
      <c r="ANA770" s="14"/>
      <c r="ANB770" s="14"/>
      <c r="ANC770" s="14"/>
      <c r="AND770" s="14"/>
      <c r="ANE770" s="14"/>
      <c r="ANF770" s="14"/>
      <c r="ANG770" s="14"/>
      <c r="ANH770" s="14"/>
      <c r="ANI770" s="14"/>
      <c r="ANJ770" s="14"/>
      <c r="ANK770" s="14"/>
      <c r="ANL770" s="14"/>
      <c r="ANM770" s="14"/>
      <c r="ANN770" s="14"/>
      <c r="ANO770" s="14"/>
      <c r="ANP770" s="14"/>
      <c r="ANQ770" s="14"/>
      <c r="ANR770" s="14"/>
      <c r="ANS770" s="14"/>
      <c r="ANT770" s="14"/>
      <c r="ANU770" s="14"/>
      <c r="ANV770" s="14"/>
      <c r="ANW770" s="14"/>
      <c r="ANX770" s="14"/>
      <c r="ANY770" s="14"/>
      <c r="ANZ770" s="14"/>
      <c r="AOA770" s="14"/>
      <c r="AOB770" s="14"/>
      <c r="AOC770" s="14"/>
      <c r="AOD770" s="14"/>
      <c r="AOE770" s="14"/>
      <c r="AOF770" s="14"/>
      <c r="AOG770" s="14"/>
      <c r="AOH770" s="14"/>
      <c r="AOI770" s="14"/>
      <c r="AOJ770" s="14"/>
      <c r="AOK770" s="14"/>
      <c r="AOL770" s="14"/>
      <c r="AOM770" s="14"/>
      <c r="AON770" s="14"/>
      <c r="AOO770" s="14"/>
      <c r="AOP770" s="14"/>
      <c r="AOQ770" s="14"/>
      <c r="AOR770" s="14"/>
      <c r="AOS770" s="14"/>
      <c r="AOT770" s="14"/>
      <c r="AOU770" s="14"/>
      <c r="AOV770" s="14"/>
      <c r="AOW770" s="14"/>
      <c r="AOX770" s="14"/>
      <c r="AOY770" s="14"/>
      <c r="AOZ770" s="14"/>
      <c r="APA770" s="14"/>
      <c r="APB770" s="14"/>
      <c r="APC770" s="14"/>
      <c r="APD770" s="14"/>
      <c r="APE770" s="14"/>
      <c r="APF770" s="14"/>
      <c r="APG770" s="14"/>
      <c r="APH770" s="14"/>
      <c r="API770" s="14"/>
      <c r="APJ770" s="14"/>
      <c r="APK770" s="14"/>
      <c r="APL770" s="14"/>
      <c r="APM770" s="14"/>
      <c r="APN770" s="14"/>
      <c r="APO770" s="14"/>
      <c r="APP770" s="14"/>
      <c r="APQ770" s="14"/>
      <c r="APR770" s="14"/>
      <c r="APS770" s="14"/>
      <c r="APT770" s="14"/>
      <c r="APU770" s="14"/>
      <c r="APV770" s="14"/>
      <c r="APW770" s="14"/>
      <c r="APX770" s="14"/>
      <c r="APY770" s="14"/>
      <c r="APZ770" s="14"/>
      <c r="AQA770" s="14"/>
      <c r="AQB770" s="14"/>
      <c r="AQC770" s="14"/>
      <c r="AQD770" s="14"/>
      <c r="AQE770" s="14"/>
      <c r="AQF770" s="14"/>
      <c r="AQG770" s="14"/>
      <c r="AQH770" s="14"/>
      <c r="AQI770" s="14"/>
      <c r="AQJ770" s="14"/>
      <c r="AQK770" s="14"/>
      <c r="AQL770" s="14"/>
      <c r="AQM770" s="14"/>
      <c r="AQN770" s="14"/>
      <c r="AQO770" s="14"/>
      <c r="AQP770" s="14"/>
      <c r="AQQ770" s="14"/>
      <c r="AQR770" s="14"/>
      <c r="AQS770" s="14"/>
      <c r="AQT770" s="14"/>
      <c r="AQU770" s="14"/>
      <c r="AQV770" s="14"/>
      <c r="AQW770" s="14"/>
      <c r="AQX770" s="14"/>
      <c r="AQY770" s="14"/>
      <c r="AQZ770" s="14"/>
      <c r="ARA770" s="14"/>
      <c r="ARB770" s="14"/>
      <c r="ARC770" s="14"/>
      <c r="ARD770" s="14"/>
      <c r="ARE770" s="14"/>
      <c r="ARF770" s="14"/>
      <c r="ARG770" s="14"/>
      <c r="ARH770" s="14"/>
      <c r="ARI770" s="14"/>
      <c r="ARJ770" s="14"/>
      <c r="ARK770" s="14"/>
      <c r="ARL770" s="14"/>
      <c r="ARM770" s="14"/>
      <c r="ARN770" s="14"/>
      <c r="ARO770" s="14"/>
      <c r="ARP770" s="14"/>
      <c r="ARQ770" s="14"/>
      <c r="ARR770" s="14"/>
      <c r="ARS770" s="14"/>
      <c r="ART770" s="14"/>
      <c r="ARU770" s="14"/>
      <c r="ARV770" s="14"/>
      <c r="ARW770" s="14"/>
      <c r="ARX770" s="14"/>
      <c r="ARY770" s="14"/>
      <c r="ARZ770" s="14"/>
      <c r="ASA770" s="14"/>
      <c r="ASB770" s="14"/>
      <c r="ASC770" s="14"/>
      <c r="ASD770" s="14"/>
      <c r="ASE770" s="14"/>
      <c r="ASF770" s="14"/>
      <c r="ASG770" s="14"/>
      <c r="ASH770" s="14"/>
      <c r="ASI770" s="14"/>
      <c r="ASJ770" s="14"/>
      <c r="ASK770" s="14"/>
      <c r="ASL770" s="14"/>
      <c r="ASM770" s="14"/>
      <c r="ASN770" s="14"/>
      <c r="ASO770" s="14"/>
      <c r="ASP770" s="14"/>
      <c r="ASQ770" s="14"/>
      <c r="ASR770" s="14"/>
      <c r="ASS770" s="14"/>
      <c r="AST770" s="14"/>
      <c r="ASU770" s="14"/>
      <c r="ASV770" s="14"/>
      <c r="ASW770" s="14"/>
      <c r="ASX770" s="14"/>
      <c r="ASY770" s="14"/>
      <c r="ASZ770" s="14"/>
      <c r="ATA770" s="14"/>
      <c r="ATB770" s="14"/>
      <c r="ATC770" s="14"/>
      <c r="ATD770" s="14"/>
      <c r="ATE770" s="14"/>
      <c r="ATF770" s="14"/>
      <c r="ATG770" s="14"/>
      <c r="ATH770" s="14"/>
      <c r="ATI770" s="14"/>
      <c r="ATJ770" s="14"/>
      <c r="ATK770" s="14"/>
      <c r="ATL770" s="14"/>
      <c r="ATM770" s="14"/>
      <c r="ATN770" s="14"/>
      <c r="ATO770" s="14"/>
      <c r="ATP770" s="14"/>
      <c r="ATQ770" s="14"/>
      <c r="ATR770" s="14"/>
      <c r="ATS770" s="14"/>
      <c r="ATT770" s="14"/>
      <c r="ATU770" s="14"/>
      <c r="ATV770" s="14"/>
      <c r="ATW770" s="14"/>
      <c r="ATX770" s="14"/>
      <c r="ATY770" s="14"/>
      <c r="ATZ770" s="14"/>
      <c r="AUA770" s="14"/>
      <c r="AUB770" s="14"/>
      <c r="AUC770" s="14"/>
      <c r="AUD770" s="14"/>
      <c r="AUE770" s="14"/>
      <c r="AUF770" s="14"/>
      <c r="AUG770" s="14"/>
      <c r="AUH770" s="14"/>
      <c r="AUI770" s="14"/>
      <c r="AUJ770" s="14"/>
      <c r="AUK770" s="14"/>
      <c r="AUL770" s="14"/>
      <c r="AUM770" s="14"/>
      <c r="AUN770" s="14"/>
      <c r="AUO770" s="14"/>
      <c r="AUP770" s="14"/>
      <c r="AUQ770" s="14"/>
      <c r="AUR770" s="14"/>
      <c r="AUS770" s="14"/>
      <c r="AUT770" s="14"/>
      <c r="AUU770" s="14"/>
      <c r="AUV770" s="14"/>
      <c r="AUW770" s="14"/>
      <c r="AUX770" s="14"/>
      <c r="AUY770" s="14"/>
      <c r="AUZ770" s="14"/>
      <c r="AVA770" s="14"/>
      <c r="AVB770" s="14"/>
      <c r="AVC770" s="14"/>
      <c r="AVD770" s="14"/>
      <c r="AVE770" s="14"/>
      <c r="AVF770" s="14"/>
      <c r="AVG770" s="14"/>
      <c r="AVH770" s="14"/>
      <c r="AVI770" s="14"/>
      <c r="AVJ770" s="14"/>
      <c r="AVK770" s="14"/>
      <c r="AVL770" s="14"/>
      <c r="AVM770" s="14"/>
      <c r="AVN770" s="14"/>
      <c r="AVO770" s="14"/>
      <c r="AVP770" s="14"/>
      <c r="AVQ770" s="14"/>
      <c r="AVR770" s="14"/>
      <c r="AVS770" s="14"/>
      <c r="AVT770" s="14"/>
      <c r="AVU770" s="14"/>
      <c r="AVV770" s="14"/>
      <c r="AVW770" s="14"/>
      <c r="AVX770" s="14"/>
      <c r="AVY770" s="14"/>
      <c r="AVZ770" s="14"/>
      <c r="AWA770" s="14"/>
      <c r="AWB770" s="14"/>
      <c r="AWC770" s="14"/>
      <c r="AWD770" s="14"/>
      <c r="AWE770" s="14"/>
      <c r="AWF770" s="14"/>
      <c r="AWG770" s="14"/>
      <c r="AWH770" s="14"/>
      <c r="AWI770" s="14"/>
      <c r="AWJ770" s="14"/>
      <c r="AWK770" s="14"/>
      <c r="AWL770" s="14"/>
      <c r="AWM770" s="14"/>
      <c r="AWN770" s="14"/>
      <c r="AWO770" s="14"/>
      <c r="AWP770" s="14"/>
      <c r="AWQ770" s="14"/>
      <c r="AWR770" s="14"/>
      <c r="AWS770" s="14"/>
      <c r="AWT770" s="14"/>
      <c r="AWU770" s="14"/>
      <c r="AWV770" s="14"/>
      <c r="AWW770" s="14"/>
      <c r="AWX770" s="14"/>
      <c r="AWY770" s="14"/>
      <c r="AWZ770" s="14"/>
      <c r="AXA770" s="14"/>
      <c r="AXB770" s="14"/>
      <c r="AXC770" s="14"/>
      <c r="AXD770" s="14"/>
      <c r="AXE770" s="14"/>
      <c r="AXF770" s="14"/>
      <c r="AXG770" s="14"/>
      <c r="AXH770" s="14"/>
      <c r="AXI770" s="14"/>
      <c r="AXJ770" s="14"/>
      <c r="AXK770" s="14"/>
      <c r="AXL770" s="14"/>
      <c r="AXM770" s="14"/>
      <c r="AXN770" s="14"/>
      <c r="AXO770" s="14"/>
      <c r="AXP770" s="14"/>
      <c r="AXQ770" s="14"/>
      <c r="AXR770" s="14"/>
      <c r="AXS770" s="14"/>
      <c r="AXT770" s="14"/>
      <c r="AXU770" s="14"/>
      <c r="AXV770" s="14"/>
      <c r="AXW770" s="14"/>
      <c r="AXX770" s="14"/>
      <c r="AXY770" s="14"/>
      <c r="AXZ770" s="14"/>
      <c r="AYA770" s="14"/>
      <c r="AYB770" s="14"/>
      <c r="AYC770" s="14"/>
      <c r="AYD770" s="14"/>
      <c r="AYE770" s="14"/>
      <c r="AYF770" s="14"/>
      <c r="AYG770" s="14"/>
      <c r="AYH770" s="14"/>
      <c r="AYI770" s="14"/>
      <c r="AYJ770" s="14"/>
      <c r="AYK770" s="14"/>
      <c r="AYL770" s="14"/>
      <c r="AYM770" s="14"/>
      <c r="AYN770" s="14"/>
      <c r="AYO770" s="14"/>
      <c r="AYP770" s="14"/>
      <c r="AYQ770" s="14"/>
      <c r="AYR770" s="14"/>
      <c r="AYS770" s="14"/>
      <c r="AYT770" s="14"/>
      <c r="AYU770" s="14"/>
      <c r="AYV770" s="14"/>
      <c r="AYW770" s="14"/>
      <c r="AYX770" s="14"/>
      <c r="AYY770" s="14"/>
      <c r="AYZ770" s="14"/>
      <c r="AZA770" s="14"/>
      <c r="AZB770" s="14"/>
      <c r="AZC770" s="14"/>
      <c r="AZD770" s="14"/>
      <c r="AZE770" s="14"/>
      <c r="AZF770" s="14"/>
      <c r="AZG770" s="14"/>
      <c r="AZH770" s="14"/>
      <c r="AZI770" s="14"/>
      <c r="AZJ770" s="14"/>
      <c r="AZK770" s="14"/>
      <c r="AZL770" s="14"/>
      <c r="AZM770" s="14"/>
      <c r="AZN770" s="14"/>
      <c r="AZO770" s="14"/>
      <c r="AZP770" s="14"/>
      <c r="AZQ770" s="14"/>
      <c r="AZR770" s="14"/>
      <c r="AZS770" s="14"/>
      <c r="AZT770" s="14"/>
      <c r="AZU770" s="14"/>
      <c r="AZV770" s="14"/>
      <c r="AZW770" s="14"/>
      <c r="AZX770" s="14"/>
      <c r="AZY770" s="14"/>
      <c r="AZZ770" s="14"/>
      <c r="BAA770" s="14"/>
      <c r="BAB770" s="14"/>
      <c r="BAC770" s="14"/>
      <c r="BAD770" s="14"/>
      <c r="BAE770" s="14"/>
      <c r="BAF770" s="14"/>
      <c r="BAG770" s="14"/>
      <c r="BAH770" s="14"/>
      <c r="BAI770" s="14"/>
      <c r="BAJ770" s="14"/>
      <c r="BAK770" s="14"/>
      <c r="BAL770" s="14"/>
      <c r="BAM770" s="14"/>
      <c r="BAN770" s="14"/>
      <c r="BAO770" s="14"/>
      <c r="BAP770" s="14"/>
      <c r="BAQ770" s="14"/>
      <c r="BAR770" s="14"/>
      <c r="BAS770" s="14"/>
      <c r="BAT770" s="14"/>
      <c r="BAU770" s="14"/>
      <c r="BAV770" s="14"/>
      <c r="BAW770" s="14"/>
      <c r="BAX770" s="14"/>
      <c r="BAY770" s="14"/>
      <c r="BAZ770" s="14"/>
      <c r="BBA770" s="14"/>
      <c r="BBB770" s="14"/>
      <c r="BBC770" s="14"/>
      <c r="BBD770" s="14"/>
      <c r="BBE770" s="14"/>
      <c r="BBF770" s="14"/>
      <c r="BBG770" s="14"/>
      <c r="BBH770" s="14"/>
      <c r="BBI770" s="14"/>
      <c r="BBJ770" s="14"/>
      <c r="BBK770" s="14"/>
      <c r="BBL770" s="14"/>
      <c r="BBM770" s="14"/>
      <c r="BBN770" s="14"/>
      <c r="BBO770" s="14"/>
      <c r="BBP770" s="14"/>
      <c r="BBQ770" s="14"/>
      <c r="BBR770" s="14"/>
      <c r="BBS770" s="14"/>
      <c r="BBT770" s="14"/>
      <c r="BBU770" s="14"/>
      <c r="BBV770" s="14"/>
      <c r="BBW770" s="14"/>
      <c r="BBX770" s="14"/>
      <c r="BBY770" s="14"/>
      <c r="BBZ770" s="14"/>
      <c r="BCA770" s="14"/>
      <c r="BCB770" s="14"/>
      <c r="BCC770" s="14"/>
      <c r="BCD770" s="14"/>
      <c r="BCE770" s="14"/>
      <c r="BCF770" s="14"/>
      <c r="BCG770" s="14"/>
      <c r="BCH770" s="14"/>
      <c r="BCI770" s="14"/>
      <c r="BCJ770" s="14"/>
      <c r="BCK770" s="14"/>
      <c r="BCL770" s="14"/>
      <c r="BCM770" s="14"/>
      <c r="BCN770" s="14"/>
      <c r="BCO770" s="14"/>
      <c r="BCP770" s="14"/>
      <c r="BCQ770" s="14"/>
      <c r="BCR770" s="14"/>
      <c r="BCS770" s="14"/>
      <c r="BCT770" s="14"/>
      <c r="BCU770" s="14"/>
      <c r="BCV770" s="14"/>
      <c r="BCW770" s="14"/>
      <c r="BCX770" s="14"/>
      <c r="BCY770" s="14"/>
      <c r="BCZ770" s="14"/>
      <c r="BDA770" s="14"/>
      <c r="BDB770" s="14"/>
      <c r="BDC770" s="14"/>
      <c r="BDD770" s="14"/>
      <c r="BDE770" s="14"/>
      <c r="BDF770" s="14"/>
      <c r="BDG770" s="14"/>
      <c r="BDH770" s="14"/>
      <c r="BDI770" s="14"/>
      <c r="BDJ770" s="14"/>
      <c r="BDK770" s="14"/>
      <c r="BDL770" s="14"/>
      <c r="BDM770" s="14"/>
      <c r="BDN770" s="14"/>
      <c r="BDO770" s="14"/>
      <c r="BDP770" s="14"/>
      <c r="BDQ770" s="14"/>
      <c r="BDR770" s="14"/>
      <c r="BDS770" s="14"/>
      <c r="BDT770" s="14"/>
      <c r="BDU770" s="14"/>
      <c r="BDV770" s="14"/>
      <c r="BDW770" s="14"/>
      <c r="BDX770" s="14"/>
      <c r="BDY770" s="14"/>
      <c r="BDZ770" s="14"/>
      <c r="BEA770" s="14"/>
      <c r="BEB770" s="14"/>
      <c r="BEC770" s="14"/>
      <c r="BED770" s="14"/>
      <c r="BEE770" s="14"/>
      <c r="BEF770" s="14"/>
      <c r="BEG770" s="14"/>
      <c r="BEH770" s="14"/>
      <c r="BEI770" s="14"/>
      <c r="BEJ770" s="14"/>
      <c r="BEK770" s="14"/>
      <c r="BEL770" s="14"/>
      <c r="BEM770" s="14"/>
      <c r="BEN770" s="14"/>
      <c r="BEO770" s="14"/>
      <c r="BEP770" s="14"/>
      <c r="BEQ770" s="14"/>
      <c r="BER770" s="14"/>
      <c r="BES770" s="14"/>
      <c r="BET770" s="14"/>
      <c r="BEU770" s="14"/>
      <c r="BEV770" s="14"/>
      <c r="BEW770" s="14"/>
      <c r="BEX770" s="14"/>
      <c r="BEY770" s="14"/>
      <c r="BEZ770" s="14"/>
      <c r="BFA770" s="14"/>
      <c r="BFB770" s="14"/>
      <c r="BFC770" s="14"/>
      <c r="BFD770" s="14"/>
      <c r="BFE770" s="14"/>
      <c r="BFF770" s="14"/>
      <c r="BFG770" s="14"/>
      <c r="BFH770" s="14"/>
      <c r="BFI770" s="14"/>
      <c r="BFJ770" s="14"/>
      <c r="BFK770" s="14"/>
      <c r="BFL770" s="14"/>
      <c r="BFM770" s="14"/>
      <c r="BFN770" s="14"/>
      <c r="BFO770" s="14"/>
      <c r="BFP770" s="14"/>
      <c r="BFQ770" s="14"/>
      <c r="BFR770" s="14"/>
      <c r="BFS770" s="14"/>
      <c r="BFT770" s="14"/>
      <c r="BFU770" s="14"/>
      <c r="BFV770" s="14"/>
      <c r="BFW770" s="14"/>
      <c r="BFX770" s="14"/>
      <c r="BFY770" s="14"/>
      <c r="BFZ770" s="14"/>
      <c r="BGA770" s="14"/>
      <c r="BGB770" s="14"/>
      <c r="BGC770" s="14"/>
      <c r="BGD770" s="14"/>
      <c r="BGE770" s="14"/>
      <c r="BGF770" s="14"/>
      <c r="BGG770" s="14"/>
      <c r="BGH770" s="14"/>
      <c r="BGI770" s="14"/>
      <c r="BGJ770" s="14"/>
      <c r="BGK770" s="14"/>
      <c r="BGL770" s="14"/>
      <c r="BGM770" s="14"/>
      <c r="BGN770" s="14"/>
      <c r="BGO770" s="14"/>
      <c r="BGP770" s="14"/>
      <c r="BGQ770" s="14"/>
      <c r="BGR770" s="14"/>
      <c r="BGS770" s="14"/>
      <c r="BGT770" s="14"/>
      <c r="BGU770" s="14"/>
      <c r="BGV770" s="14"/>
      <c r="BGW770" s="14"/>
      <c r="BGX770" s="14"/>
      <c r="BGY770" s="14"/>
      <c r="BGZ770" s="14"/>
      <c r="BHA770" s="14"/>
      <c r="BHB770" s="14"/>
      <c r="BHC770" s="14"/>
      <c r="BHD770" s="14"/>
      <c r="BHE770" s="14"/>
      <c r="BHF770" s="14"/>
      <c r="BHG770" s="14"/>
      <c r="BHH770" s="14"/>
      <c r="BHI770" s="14"/>
      <c r="BHJ770" s="14"/>
      <c r="BHK770" s="14"/>
      <c r="BHL770" s="14"/>
      <c r="BHM770" s="14"/>
      <c r="BHN770" s="14"/>
      <c r="BHO770" s="14"/>
      <c r="BHP770" s="14"/>
      <c r="BHQ770" s="14"/>
      <c r="BHR770" s="14"/>
      <c r="BHS770" s="14"/>
      <c r="BHT770" s="14"/>
      <c r="BHU770" s="14"/>
      <c r="BHV770" s="14"/>
      <c r="BHW770" s="14"/>
      <c r="BHX770" s="14"/>
      <c r="BHY770" s="14"/>
      <c r="BHZ770" s="14"/>
      <c r="BIA770" s="14"/>
      <c r="BIB770" s="14"/>
      <c r="BIC770" s="14"/>
      <c r="BID770" s="14"/>
      <c r="BIE770" s="14"/>
      <c r="BIF770" s="14"/>
      <c r="BIG770" s="14"/>
      <c r="BIH770" s="14"/>
      <c r="BII770" s="14"/>
      <c r="BIJ770" s="14"/>
      <c r="BIK770" s="14"/>
      <c r="BIL770" s="14"/>
      <c r="BIM770" s="14"/>
      <c r="BIN770" s="14"/>
      <c r="BIO770" s="14"/>
      <c r="BIP770" s="14"/>
      <c r="BIQ770" s="14"/>
      <c r="BIR770" s="14"/>
      <c r="BIS770" s="14"/>
      <c r="BIT770" s="14"/>
      <c r="BIU770" s="14"/>
      <c r="BIV770" s="14"/>
      <c r="BIW770" s="14"/>
      <c r="BIX770" s="14"/>
      <c r="BIY770" s="14"/>
      <c r="BIZ770" s="14"/>
      <c r="BJA770" s="14"/>
      <c r="BJB770" s="14"/>
      <c r="BJC770" s="14"/>
      <c r="BJD770" s="14"/>
      <c r="BJE770" s="14"/>
      <c r="BJF770" s="14"/>
      <c r="BJG770" s="14"/>
      <c r="BJH770" s="14"/>
      <c r="BJI770" s="14"/>
      <c r="BJJ770" s="14"/>
      <c r="BJK770" s="14"/>
      <c r="BJL770" s="14"/>
      <c r="BJM770" s="14"/>
      <c r="BJN770" s="14"/>
      <c r="BJO770" s="14"/>
      <c r="BJP770" s="14"/>
      <c r="BJQ770" s="14"/>
      <c r="BJR770" s="14"/>
      <c r="BJS770" s="14"/>
      <c r="BJT770" s="14"/>
      <c r="BJU770" s="14"/>
      <c r="BJV770" s="14"/>
      <c r="BJW770" s="14"/>
      <c r="BJX770" s="14"/>
      <c r="BJY770" s="14"/>
      <c r="BJZ770" s="14"/>
      <c r="BKA770" s="14"/>
      <c r="BKB770" s="14"/>
      <c r="BKC770" s="14"/>
      <c r="BKD770" s="14"/>
      <c r="BKE770" s="14"/>
      <c r="BKF770" s="14"/>
      <c r="BKG770" s="14"/>
      <c r="BKH770" s="14"/>
      <c r="BKI770" s="14"/>
      <c r="BKJ770" s="14"/>
      <c r="BKK770" s="14"/>
      <c r="BKL770" s="14"/>
      <c r="BKM770" s="14"/>
      <c r="BKN770" s="14"/>
      <c r="BKO770" s="14"/>
      <c r="BKP770" s="14"/>
      <c r="BKQ770" s="14"/>
      <c r="BKR770" s="14"/>
      <c r="BKS770" s="14"/>
      <c r="BKT770" s="14"/>
      <c r="BKU770" s="14"/>
      <c r="BKV770" s="14"/>
      <c r="BKW770" s="14"/>
      <c r="BKX770" s="14"/>
      <c r="BKY770" s="14"/>
      <c r="BKZ770" s="14"/>
      <c r="BLA770" s="14"/>
      <c r="BLB770" s="14"/>
      <c r="BLC770" s="14"/>
      <c r="BLD770" s="14"/>
      <c r="BLE770" s="14"/>
      <c r="BLF770" s="14"/>
      <c r="BLG770" s="14"/>
      <c r="BLH770" s="14"/>
      <c r="BLI770" s="14"/>
      <c r="BLJ770" s="14"/>
      <c r="BLK770" s="14"/>
      <c r="BLL770" s="14"/>
      <c r="BLM770" s="14"/>
      <c r="BLN770" s="14"/>
      <c r="BLO770" s="14"/>
      <c r="BLP770" s="14"/>
      <c r="BLQ770" s="14"/>
      <c r="BLR770" s="14"/>
      <c r="BLS770" s="14"/>
      <c r="BLT770" s="14"/>
      <c r="BLU770" s="14"/>
      <c r="BLV770" s="14"/>
      <c r="BLW770" s="14"/>
      <c r="BLX770" s="14"/>
      <c r="BLY770" s="14"/>
      <c r="BLZ770" s="14"/>
      <c r="BMA770" s="14"/>
      <c r="BMB770" s="14"/>
      <c r="BMC770" s="14"/>
      <c r="BMD770" s="14"/>
      <c r="BME770" s="14"/>
      <c r="BMF770" s="14"/>
      <c r="BMG770" s="14"/>
      <c r="BMH770" s="14"/>
      <c r="BMI770" s="14"/>
      <c r="BMJ770" s="14"/>
      <c r="BMK770" s="14"/>
      <c r="BML770" s="14"/>
      <c r="BMM770" s="14"/>
      <c r="BMN770" s="14"/>
      <c r="BMO770" s="14"/>
      <c r="BMP770" s="14"/>
      <c r="BMQ770" s="14"/>
      <c r="BMR770" s="14"/>
      <c r="BMS770" s="14"/>
      <c r="BMT770" s="14"/>
      <c r="BMU770" s="14"/>
      <c r="BMV770" s="14"/>
      <c r="BMW770" s="14"/>
      <c r="BMX770" s="14"/>
      <c r="BMY770" s="14"/>
      <c r="BMZ770" s="14"/>
      <c r="BNA770" s="14"/>
      <c r="BNB770" s="14"/>
      <c r="BNC770" s="14"/>
      <c r="BND770" s="14"/>
      <c r="BNE770" s="14"/>
      <c r="BNF770" s="14"/>
      <c r="BNG770" s="14"/>
      <c r="BNH770" s="14"/>
      <c r="BNI770" s="14"/>
      <c r="BNJ770" s="14"/>
      <c r="BNK770" s="14"/>
      <c r="BNL770" s="14"/>
      <c r="BNM770" s="14"/>
      <c r="BNN770" s="14"/>
      <c r="BNO770" s="14"/>
      <c r="BNP770" s="14"/>
      <c r="BNQ770" s="14"/>
      <c r="BNR770" s="14"/>
      <c r="BNS770" s="14"/>
      <c r="BNT770" s="14"/>
      <c r="BNU770" s="14"/>
      <c r="BNV770" s="14"/>
      <c r="BNW770" s="14"/>
      <c r="BNX770" s="14"/>
      <c r="BNY770" s="14"/>
      <c r="BNZ770" s="14"/>
      <c r="BOA770" s="14"/>
      <c r="BOB770" s="14"/>
      <c r="BOC770" s="14"/>
      <c r="BOD770" s="14"/>
      <c r="BOE770" s="14"/>
      <c r="BOF770" s="14"/>
      <c r="BOG770" s="14"/>
      <c r="BOH770" s="14"/>
      <c r="BOI770" s="14"/>
      <c r="BOJ770" s="14"/>
      <c r="BOK770" s="14"/>
      <c r="BOL770" s="14"/>
      <c r="BOM770" s="14"/>
      <c r="BON770" s="14"/>
      <c r="BOO770" s="14"/>
      <c r="BOP770" s="14"/>
      <c r="BOQ770" s="14"/>
      <c r="BOR770" s="14"/>
      <c r="BOS770" s="14"/>
      <c r="BOT770" s="14"/>
      <c r="BOU770" s="14"/>
      <c r="BOV770" s="14"/>
      <c r="BOW770" s="14"/>
      <c r="BOX770" s="14"/>
      <c r="BOY770" s="14"/>
      <c r="BOZ770" s="14"/>
      <c r="BPA770" s="14"/>
      <c r="BPB770" s="14"/>
      <c r="BPC770" s="14"/>
      <c r="BPD770" s="14"/>
      <c r="BPE770" s="14"/>
      <c r="BPF770" s="14"/>
      <c r="BPG770" s="14"/>
      <c r="BPH770" s="14"/>
      <c r="BPI770" s="14"/>
      <c r="BPJ770" s="14"/>
      <c r="BPK770" s="14"/>
      <c r="BPL770" s="14"/>
      <c r="BPM770" s="14"/>
      <c r="BPN770" s="14"/>
      <c r="BPO770" s="14"/>
      <c r="BPP770" s="14"/>
      <c r="BPQ770" s="14"/>
      <c r="BPR770" s="14"/>
      <c r="BPS770" s="14"/>
      <c r="BPT770" s="14"/>
      <c r="BPU770" s="14"/>
      <c r="BPV770" s="14"/>
      <c r="BPW770" s="14"/>
      <c r="BPX770" s="14"/>
      <c r="BPY770" s="14"/>
      <c r="BPZ770" s="14"/>
      <c r="BQA770" s="14"/>
      <c r="BQB770" s="14"/>
      <c r="BQC770" s="14"/>
      <c r="BQD770" s="14"/>
      <c r="BQE770" s="14"/>
      <c r="BQF770" s="14"/>
      <c r="BQG770" s="14"/>
      <c r="BQH770" s="14"/>
      <c r="BQI770" s="14"/>
      <c r="BQJ770" s="14"/>
      <c r="BQK770" s="14"/>
      <c r="BQL770" s="14"/>
      <c r="BQM770" s="14"/>
      <c r="BQN770" s="14"/>
      <c r="BQO770" s="14"/>
      <c r="BQP770" s="14"/>
      <c r="BQQ770" s="14"/>
      <c r="BQR770" s="14"/>
      <c r="BQS770" s="14"/>
      <c r="BQT770" s="14"/>
      <c r="BQU770" s="14"/>
      <c r="BQV770" s="14"/>
      <c r="BQW770" s="14"/>
      <c r="BQX770" s="14"/>
      <c r="BQY770" s="14"/>
      <c r="BQZ770" s="14"/>
      <c r="BRA770" s="14"/>
      <c r="BRB770" s="14"/>
      <c r="BRC770" s="14"/>
      <c r="BRD770" s="14"/>
      <c r="BRE770" s="14"/>
      <c r="BRF770" s="14"/>
      <c r="BRG770" s="14"/>
      <c r="BRH770" s="14"/>
      <c r="BRI770" s="14"/>
      <c r="BRJ770" s="14"/>
      <c r="BRK770" s="14"/>
      <c r="BRL770" s="14"/>
      <c r="BRM770" s="14"/>
      <c r="BRN770" s="14"/>
      <c r="BRO770" s="14"/>
      <c r="BRP770" s="14"/>
      <c r="BRQ770" s="14"/>
      <c r="BRR770" s="14"/>
      <c r="BRS770" s="14"/>
      <c r="BRT770" s="14"/>
      <c r="BRU770" s="14"/>
      <c r="BRV770" s="14"/>
      <c r="BRW770" s="14"/>
      <c r="BRX770" s="14"/>
      <c r="BRY770" s="14"/>
      <c r="BRZ770" s="14"/>
      <c r="BSA770" s="14"/>
      <c r="BSB770" s="14"/>
      <c r="BSC770" s="14"/>
      <c r="BSD770" s="14"/>
      <c r="BSE770" s="14"/>
      <c r="BSF770" s="14"/>
      <c r="BSG770" s="14"/>
      <c r="BSH770" s="14"/>
      <c r="BSI770" s="14"/>
      <c r="BSJ770" s="14"/>
      <c r="BSK770" s="14"/>
      <c r="BSL770" s="14"/>
      <c r="BSM770" s="14"/>
      <c r="BSN770" s="14"/>
      <c r="BSO770" s="14"/>
      <c r="BSP770" s="14"/>
      <c r="BSQ770" s="14"/>
      <c r="BSR770" s="14"/>
      <c r="BSS770" s="14"/>
      <c r="BST770" s="14"/>
      <c r="BSU770" s="14"/>
      <c r="BSV770" s="14"/>
      <c r="BSW770" s="14"/>
      <c r="BSX770" s="14"/>
      <c r="BSY770" s="14"/>
      <c r="BSZ770" s="14"/>
      <c r="BTA770" s="14"/>
      <c r="BTB770" s="14"/>
      <c r="BTC770" s="14"/>
      <c r="BTD770" s="14"/>
      <c r="BTE770" s="14"/>
      <c r="BTF770" s="14"/>
      <c r="BTG770" s="14"/>
      <c r="BTH770" s="14"/>
      <c r="BTI770" s="14"/>
      <c r="BTJ770" s="14"/>
      <c r="BTK770" s="14"/>
      <c r="BTL770" s="14"/>
      <c r="BTM770" s="14"/>
      <c r="BTN770" s="14"/>
      <c r="BTO770" s="14"/>
      <c r="BTP770" s="14"/>
      <c r="BTQ770" s="14"/>
      <c r="BTR770" s="14"/>
      <c r="BTS770" s="14"/>
      <c r="BTT770" s="14"/>
      <c r="BTU770" s="14"/>
      <c r="BTV770" s="14"/>
      <c r="BTW770" s="14"/>
      <c r="BTX770" s="14"/>
      <c r="BTY770" s="14"/>
      <c r="BTZ770" s="14"/>
      <c r="BUA770" s="14"/>
      <c r="BUB770" s="14"/>
      <c r="BUC770" s="14"/>
      <c r="BUD770" s="14"/>
      <c r="BUE770" s="14"/>
      <c r="BUF770" s="14"/>
      <c r="BUG770" s="14"/>
      <c r="BUH770" s="14"/>
      <c r="BUI770" s="14"/>
      <c r="BUJ770" s="14"/>
      <c r="BUK770" s="14"/>
      <c r="BUL770" s="14"/>
      <c r="BUM770" s="14"/>
      <c r="BUN770" s="14"/>
      <c r="BUO770" s="14"/>
      <c r="BUP770" s="14"/>
      <c r="BUQ770" s="14"/>
      <c r="BUR770" s="14"/>
      <c r="BUS770" s="14"/>
      <c r="BUT770" s="14"/>
      <c r="BUU770" s="14"/>
      <c r="BUV770" s="14"/>
      <c r="BUW770" s="14"/>
      <c r="BUX770" s="14"/>
      <c r="BUY770" s="14"/>
      <c r="BUZ770" s="14"/>
      <c r="BVA770" s="14"/>
      <c r="BVB770" s="14"/>
      <c r="BVC770" s="14"/>
      <c r="BVD770" s="14"/>
      <c r="BVE770" s="14"/>
      <c r="BVF770" s="14"/>
      <c r="BVG770" s="14"/>
      <c r="BVH770" s="14"/>
      <c r="BVI770" s="14"/>
      <c r="BVJ770" s="14"/>
      <c r="BVK770" s="14"/>
      <c r="BVL770" s="14"/>
      <c r="BVM770" s="14"/>
      <c r="BVN770" s="14"/>
      <c r="BVO770" s="14"/>
      <c r="BVP770" s="14"/>
      <c r="BVQ770" s="14"/>
      <c r="BVR770" s="14"/>
      <c r="BVS770" s="14"/>
      <c r="BVT770" s="14"/>
      <c r="BVU770" s="14"/>
      <c r="BVV770" s="14"/>
      <c r="BVW770" s="14"/>
      <c r="BVX770" s="14"/>
      <c r="BVY770" s="14"/>
      <c r="BVZ770" s="14"/>
      <c r="BWA770" s="14"/>
      <c r="BWB770" s="14"/>
      <c r="BWC770" s="14"/>
      <c r="BWD770" s="14"/>
      <c r="BWE770" s="14"/>
      <c r="BWF770" s="14"/>
      <c r="BWG770" s="14"/>
      <c r="BWH770" s="14"/>
      <c r="BWI770" s="14"/>
      <c r="BWJ770" s="14"/>
      <c r="BWK770" s="14"/>
      <c r="BWL770" s="14"/>
      <c r="BWM770" s="14"/>
      <c r="BWN770" s="14"/>
      <c r="BWO770" s="14"/>
      <c r="BWP770" s="14"/>
      <c r="BWQ770" s="14"/>
      <c r="BWR770" s="14"/>
      <c r="BWS770" s="14"/>
      <c r="BWT770" s="14"/>
      <c r="BWU770" s="14"/>
      <c r="BWV770" s="14"/>
      <c r="BWW770" s="14"/>
      <c r="BWX770" s="14"/>
      <c r="BWY770" s="14"/>
      <c r="BWZ770" s="14"/>
      <c r="BXA770" s="14"/>
      <c r="BXB770" s="14"/>
      <c r="BXC770" s="14"/>
      <c r="BXD770" s="14"/>
      <c r="BXE770" s="14"/>
      <c r="BXF770" s="14"/>
      <c r="BXG770" s="14"/>
      <c r="BXH770" s="14"/>
      <c r="BXI770" s="14"/>
      <c r="BXJ770" s="14"/>
      <c r="BXK770" s="14"/>
      <c r="BXL770" s="14"/>
      <c r="BXM770" s="14"/>
      <c r="BXN770" s="14"/>
      <c r="BXO770" s="14"/>
      <c r="BXP770" s="14"/>
      <c r="BXQ770" s="14"/>
      <c r="BXR770" s="14"/>
      <c r="BXS770" s="14"/>
      <c r="BXT770" s="14"/>
      <c r="BXU770" s="14"/>
      <c r="BXV770" s="14"/>
      <c r="BXW770" s="14"/>
      <c r="BXX770" s="14"/>
      <c r="BXY770" s="14"/>
      <c r="BXZ770" s="14"/>
      <c r="BYA770" s="14"/>
      <c r="BYB770" s="14"/>
      <c r="BYC770" s="14"/>
      <c r="BYD770" s="14"/>
      <c r="BYE770" s="14"/>
      <c r="BYF770" s="14"/>
      <c r="BYG770" s="14"/>
      <c r="BYH770" s="14"/>
      <c r="BYI770" s="14"/>
      <c r="BYJ770" s="14"/>
      <c r="BYK770" s="14"/>
      <c r="BYL770" s="14"/>
      <c r="BYM770" s="14"/>
      <c r="BYN770" s="14"/>
      <c r="BYO770" s="14"/>
      <c r="BYP770" s="14"/>
      <c r="BYQ770" s="14"/>
      <c r="BYR770" s="14"/>
      <c r="BYS770" s="14"/>
      <c r="BYT770" s="14"/>
      <c r="BYU770" s="14"/>
      <c r="BYV770" s="14"/>
      <c r="BYW770" s="14"/>
      <c r="BYX770" s="14"/>
      <c r="BYY770" s="14"/>
      <c r="BYZ770" s="14"/>
      <c r="BZA770" s="14"/>
      <c r="BZB770" s="14"/>
      <c r="BZC770" s="14"/>
      <c r="BZD770" s="14"/>
      <c r="BZE770" s="14"/>
      <c r="BZF770" s="14"/>
      <c r="BZG770" s="14"/>
      <c r="BZH770" s="14"/>
      <c r="BZI770" s="14"/>
      <c r="BZJ770" s="14"/>
      <c r="BZK770" s="14"/>
      <c r="BZL770" s="14"/>
      <c r="BZM770" s="14"/>
      <c r="BZN770" s="14"/>
      <c r="BZO770" s="14"/>
      <c r="BZP770" s="14"/>
      <c r="BZQ770" s="14"/>
      <c r="BZR770" s="14"/>
      <c r="BZS770" s="14"/>
      <c r="BZT770" s="14"/>
      <c r="BZU770" s="14"/>
      <c r="BZV770" s="14"/>
      <c r="BZW770" s="14"/>
      <c r="BZX770" s="14"/>
      <c r="BZY770" s="14"/>
      <c r="BZZ770" s="14"/>
      <c r="CAA770" s="14"/>
      <c r="CAB770" s="14"/>
      <c r="CAC770" s="14"/>
      <c r="CAD770" s="14"/>
      <c r="CAE770" s="14"/>
      <c r="CAF770" s="14"/>
      <c r="CAG770" s="14"/>
      <c r="CAH770" s="14"/>
      <c r="CAI770" s="14"/>
      <c r="CAJ770" s="14"/>
      <c r="CAK770" s="14"/>
      <c r="CAL770" s="14"/>
      <c r="CAM770" s="14"/>
      <c r="CAN770" s="14"/>
      <c r="CAO770" s="14"/>
      <c r="CAP770" s="14"/>
      <c r="CAQ770" s="14"/>
      <c r="CAR770" s="14"/>
      <c r="CAS770" s="14"/>
      <c r="CAT770" s="14"/>
      <c r="CAU770" s="14"/>
      <c r="CAV770" s="14"/>
      <c r="CAW770" s="14"/>
      <c r="CAX770" s="14"/>
      <c r="CAY770" s="14"/>
      <c r="CAZ770" s="14"/>
      <c r="CBA770" s="14"/>
      <c r="CBB770" s="14"/>
      <c r="CBC770" s="14"/>
      <c r="CBD770" s="14"/>
      <c r="CBE770" s="14"/>
      <c r="CBF770" s="14"/>
      <c r="CBG770" s="14"/>
      <c r="CBH770" s="14"/>
      <c r="CBI770" s="14"/>
      <c r="CBJ770" s="14"/>
      <c r="CBK770" s="14"/>
      <c r="CBL770" s="14"/>
      <c r="CBM770" s="14"/>
      <c r="CBN770" s="14"/>
      <c r="CBO770" s="14"/>
      <c r="CBP770" s="14"/>
      <c r="CBQ770" s="14"/>
      <c r="CBR770" s="14"/>
      <c r="CBS770" s="14"/>
      <c r="CBT770" s="14"/>
      <c r="CBU770" s="14"/>
      <c r="CBV770" s="14"/>
      <c r="CBW770" s="14"/>
      <c r="CBX770" s="14"/>
      <c r="CBY770" s="14"/>
      <c r="CBZ770" s="14"/>
      <c r="CCA770" s="14"/>
      <c r="CCB770" s="14"/>
      <c r="CCC770" s="14"/>
      <c r="CCD770" s="14"/>
      <c r="CCE770" s="14"/>
      <c r="CCF770" s="14"/>
      <c r="CCG770" s="14"/>
      <c r="CCH770" s="14"/>
      <c r="CCI770" s="14"/>
      <c r="CCJ770" s="14"/>
      <c r="CCK770" s="14"/>
      <c r="CCL770" s="14"/>
      <c r="CCM770" s="14"/>
      <c r="CCN770" s="14"/>
      <c r="CCO770" s="14"/>
      <c r="CCP770" s="14"/>
      <c r="CCQ770" s="14"/>
      <c r="CCR770" s="14"/>
      <c r="CCS770" s="14"/>
      <c r="CCT770" s="14"/>
      <c r="CCU770" s="14"/>
      <c r="CCV770" s="14"/>
      <c r="CCW770" s="14"/>
      <c r="CCX770" s="14"/>
      <c r="CCY770" s="14"/>
      <c r="CCZ770" s="14"/>
      <c r="CDA770" s="14"/>
      <c r="CDB770" s="14"/>
      <c r="CDC770" s="14"/>
      <c r="CDD770" s="14"/>
      <c r="CDE770" s="14"/>
      <c r="CDF770" s="14"/>
      <c r="CDG770" s="14"/>
      <c r="CDH770" s="14"/>
      <c r="CDI770" s="14"/>
      <c r="CDJ770" s="14"/>
      <c r="CDK770" s="14"/>
      <c r="CDL770" s="14"/>
      <c r="CDM770" s="14"/>
      <c r="CDN770" s="14"/>
      <c r="CDO770" s="14"/>
      <c r="CDP770" s="14"/>
      <c r="CDQ770" s="14"/>
      <c r="CDR770" s="14"/>
      <c r="CDS770" s="14"/>
      <c r="CDT770" s="14"/>
      <c r="CDU770" s="14"/>
      <c r="CDV770" s="14"/>
      <c r="CDW770" s="14"/>
      <c r="CDX770" s="14"/>
      <c r="CDY770" s="14"/>
      <c r="CDZ770" s="14"/>
      <c r="CEA770" s="14"/>
      <c r="CEB770" s="14"/>
      <c r="CEC770" s="14"/>
      <c r="CED770" s="14"/>
      <c r="CEE770" s="14"/>
      <c r="CEF770" s="14"/>
      <c r="CEG770" s="14"/>
      <c r="CEH770" s="14"/>
      <c r="CEI770" s="14"/>
      <c r="CEJ770" s="14"/>
      <c r="CEK770" s="14"/>
      <c r="CEL770" s="14"/>
      <c r="CEM770" s="14"/>
      <c r="CEN770" s="14"/>
      <c r="CEO770" s="14"/>
      <c r="CEP770" s="14"/>
      <c r="CEQ770" s="14"/>
      <c r="CER770" s="14"/>
      <c r="CES770" s="14"/>
      <c r="CET770" s="14"/>
      <c r="CEU770" s="14"/>
      <c r="CEV770" s="14"/>
      <c r="CEW770" s="14"/>
      <c r="CEX770" s="14"/>
      <c r="CEY770" s="14"/>
      <c r="CEZ770" s="14"/>
      <c r="CFA770" s="14"/>
      <c r="CFB770" s="14"/>
      <c r="CFC770" s="14"/>
      <c r="CFD770" s="14"/>
      <c r="CFE770" s="14"/>
      <c r="CFF770" s="14"/>
      <c r="CFG770" s="14"/>
      <c r="CFH770" s="14"/>
      <c r="CFI770" s="14"/>
      <c r="CFJ770" s="14"/>
      <c r="CFK770" s="14"/>
      <c r="CFL770" s="14"/>
      <c r="CFM770" s="14"/>
      <c r="CFN770" s="14"/>
      <c r="CFO770" s="14"/>
      <c r="CFP770" s="14"/>
      <c r="CFQ770" s="14"/>
      <c r="CFR770" s="14"/>
      <c r="CFS770" s="14"/>
      <c r="CFT770" s="14"/>
      <c r="CFU770" s="14"/>
      <c r="CFV770" s="14"/>
      <c r="CFW770" s="14"/>
      <c r="CFX770" s="14"/>
      <c r="CFY770" s="14"/>
      <c r="CFZ770" s="14"/>
      <c r="CGA770" s="14"/>
      <c r="CGB770" s="14"/>
      <c r="CGC770" s="14"/>
      <c r="CGD770" s="14"/>
      <c r="CGE770" s="14"/>
      <c r="CGF770" s="14"/>
      <c r="CGG770" s="14"/>
      <c r="CGH770" s="14"/>
      <c r="CGI770" s="14"/>
      <c r="CGJ770" s="14"/>
      <c r="CGK770" s="14"/>
      <c r="CGL770" s="14"/>
      <c r="CGM770" s="14"/>
      <c r="CGN770" s="14"/>
      <c r="CGO770" s="14"/>
      <c r="CGP770" s="14"/>
      <c r="CGQ770" s="14"/>
      <c r="CGR770" s="14"/>
      <c r="CGS770" s="14"/>
      <c r="CGT770" s="14"/>
      <c r="CGU770" s="14"/>
      <c r="CGV770" s="14"/>
      <c r="CGW770" s="14"/>
      <c r="CGX770" s="14"/>
      <c r="CGY770" s="14"/>
      <c r="CGZ770" s="14"/>
      <c r="CHA770" s="14"/>
      <c r="CHB770" s="14"/>
      <c r="CHC770" s="14"/>
      <c r="CHD770" s="14"/>
      <c r="CHE770" s="14"/>
      <c r="CHF770" s="14"/>
      <c r="CHG770" s="14"/>
      <c r="CHH770" s="14"/>
      <c r="CHI770" s="14"/>
      <c r="CHJ770" s="14"/>
      <c r="CHK770" s="14"/>
      <c r="CHL770" s="14"/>
      <c r="CHM770" s="14"/>
      <c r="CHN770" s="14"/>
      <c r="CHO770" s="14"/>
      <c r="CHP770" s="14"/>
      <c r="CHQ770" s="14"/>
      <c r="CHR770" s="14"/>
      <c r="CHS770" s="14"/>
      <c r="CHT770" s="14"/>
      <c r="CHU770" s="14"/>
      <c r="CHV770" s="14"/>
      <c r="CHW770" s="14"/>
      <c r="CHX770" s="14"/>
      <c r="CHY770" s="14"/>
      <c r="CHZ770" s="14"/>
      <c r="CIA770" s="14"/>
      <c r="CIB770" s="14"/>
      <c r="CIC770" s="14"/>
      <c r="CID770" s="14"/>
      <c r="CIE770" s="14"/>
      <c r="CIF770" s="14"/>
      <c r="CIG770" s="14"/>
      <c r="CIH770" s="14"/>
      <c r="CII770" s="14"/>
      <c r="CIJ770" s="14"/>
      <c r="CIK770" s="14"/>
      <c r="CIL770" s="14"/>
      <c r="CIM770" s="14"/>
      <c r="CIN770" s="14"/>
      <c r="CIO770" s="14"/>
      <c r="CIP770" s="14"/>
      <c r="CIQ770" s="14"/>
      <c r="CIR770" s="14"/>
      <c r="CIS770" s="14"/>
      <c r="CIT770" s="14"/>
      <c r="CIU770" s="14"/>
      <c r="CIV770" s="14"/>
      <c r="CIW770" s="14"/>
      <c r="CIX770" s="14"/>
      <c r="CIY770" s="14"/>
      <c r="CIZ770" s="14"/>
      <c r="CJA770" s="14"/>
      <c r="CJB770" s="14"/>
      <c r="CJC770" s="14"/>
      <c r="CJD770" s="14"/>
      <c r="CJE770" s="14"/>
      <c r="CJF770" s="14"/>
      <c r="CJG770" s="14"/>
      <c r="CJH770" s="14"/>
      <c r="CJI770" s="14"/>
      <c r="CJJ770" s="14"/>
      <c r="CJK770" s="14"/>
      <c r="CJL770" s="14"/>
      <c r="CJM770" s="14"/>
      <c r="CJN770" s="14"/>
      <c r="CJO770" s="14"/>
      <c r="CJP770" s="14"/>
      <c r="CJQ770" s="14"/>
      <c r="CJR770" s="14"/>
      <c r="CJS770" s="14"/>
      <c r="CJT770" s="14"/>
      <c r="CJU770" s="14"/>
      <c r="CJV770" s="14"/>
      <c r="CJW770" s="14"/>
      <c r="CJX770" s="14"/>
      <c r="CJY770" s="14"/>
      <c r="CJZ770" s="14"/>
      <c r="CKA770" s="14"/>
      <c r="CKB770" s="14"/>
      <c r="CKC770" s="14"/>
      <c r="CKD770" s="14"/>
      <c r="CKE770" s="14"/>
      <c r="CKF770" s="14"/>
      <c r="CKG770" s="14"/>
      <c r="CKH770" s="14"/>
      <c r="CKI770" s="14"/>
      <c r="CKJ770" s="14"/>
      <c r="CKK770" s="14"/>
      <c r="CKL770" s="14"/>
      <c r="CKM770" s="14"/>
      <c r="CKN770" s="14"/>
      <c r="CKO770" s="14"/>
      <c r="CKP770" s="14"/>
      <c r="CKQ770" s="14"/>
      <c r="CKR770" s="14"/>
      <c r="CKS770" s="14"/>
      <c r="CKT770" s="14"/>
      <c r="CKU770" s="14"/>
      <c r="CKV770" s="14"/>
      <c r="CKW770" s="14"/>
      <c r="CKX770" s="14"/>
      <c r="CKY770" s="14"/>
      <c r="CKZ770" s="14"/>
      <c r="CLA770" s="14"/>
      <c r="CLB770" s="14"/>
      <c r="CLC770" s="14"/>
      <c r="CLD770" s="14"/>
      <c r="CLE770" s="14"/>
      <c r="CLF770" s="14"/>
      <c r="CLG770" s="14"/>
      <c r="CLH770" s="14"/>
      <c r="CLI770" s="14"/>
      <c r="CLJ770" s="14"/>
      <c r="CLK770" s="14"/>
      <c r="CLL770" s="14"/>
      <c r="CLM770" s="14"/>
      <c r="CLN770" s="14"/>
      <c r="CLO770" s="14"/>
      <c r="CLP770" s="14"/>
      <c r="CLQ770" s="14"/>
      <c r="CLR770" s="14"/>
      <c r="CLS770" s="14"/>
      <c r="CLT770" s="14"/>
      <c r="CLU770" s="14"/>
      <c r="CLV770" s="14"/>
      <c r="CLW770" s="14"/>
      <c r="CLX770" s="14"/>
      <c r="CLY770" s="14"/>
      <c r="CLZ770" s="14"/>
      <c r="CMA770" s="14"/>
      <c r="CMB770" s="14"/>
      <c r="CMC770" s="14"/>
      <c r="CMD770" s="14"/>
      <c r="CME770" s="14"/>
      <c r="CMF770" s="14"/>
      <c r="CMG770" s="14"/>
      <c r="CMH770" s="14"/>
      <c r="CMI770" s="14"/>
      <c r="CMJ770" s="14"/>
      <c r="CMK770" s="14"/>
      <c r="CML770" s="14"/>
      <c r="CMM770" s="14"/>
      <c r="CMN770" s="14"/>
      <c r="CMO770" s="14"/>
      <c r="CMP770" s="14"/>
      <c r="CMQ770" s="14"/>
      <c r="CMR770" s="14"/>
      <c r="CMS770" s="14"/>
      <c r="CMT770" s="14"/>
      <c r="CMU770" s="14"/>
      <c r="CMV770" s="14"/>
      <c r="CMW770" s="14"/>
      <c r="CMX770" s="14"/>
      <c r="CMY770" s="14"/>
      <c r="CMZ770" s="14"/>
      <c r="CNA770" s="14"/>
      <c r="CNB770" s="14"/>
      <c r="CNC770" s="14"/>
      <c r="CND770" s="14"/>
      <c r="CNE770" s="14"/>
      <c r="CNF770" s="14"/>
      <c r="CNG770" s="14"/>
      <c r="CNH770" s="14"/>
      <c r="CNI770" s="14"/>
      <c r="CNJ770" s="14"/>
      <c r="CNK770" s="14"/>
      <c r="CNL770" s="14"/>
      <c r="CNM770" s="14"/>
      <c r="CNN770" s="14"/>
      <c r="CNO770" s="14"/>
      <c r="CNP770" s="14"/>
      <c r="CNQ770" s="14"/>
      <c r="CNR770" s="14"/>
      <c r="CNS770" s="14"/>
      <c r="CNT770" s="14"/>
      <c r="CNU770" s="14"/>
      <c r="CNV770" s="14"/>
      <c r="CNW770" s="14"/>
      <c r="CNX770" s="14"/>
      <c r="CNY770" s="14"/>
      <c r="CNZ770" s="14"/>
      <c r="COA770" s="14"/>
      <c r="COB770" s="14"/>
      <c r="COC770" s="14"/>
      <c r="COD770" s="14"/>
      <c r="COE770" s="14"/>
      <c r="COF770" s="14"/>
      <c r="COG770" s="14"/>
      <c r="COH770" s="14"/>
      <c r="COI770" s="14"/>
      <c r="COJ770" s="14"/>
      <c r="COK770" s="14"/>
      <c r="COL770" s="14"/>
      <c r="COM770" s="14"/>
      <c r="CON770" s="14"/>
      <c r="COO770" s="14"/>
      <c r="COP770" s="14"/>
      <c r="COQ770" s="14"/>
      <c r="COR770" s="14"/>
      <c r="COS770" s="14"/>
      <c r="COT770" s="14"/>
      <c r="COU770" s="14"/>
      <c r="COV770" s="14"/>
      <c r="COW770" s="14"/>
      <c r="COX770" s="14"/>
      <c r="COY770" s="14"/>
      <c r="COZ770" s="14"/>
      <c r="CPA770" s="14"/>
      <c r="CPB770" s="14"/>
      <c r="CPC770" s="14"/>
      <c r="CPD770" s="14"/>
      <c r="CPE770" s="14"/>
      <c r="CPF770" s="14"/>
      <c r="CPG770" s="14"/>
      <c r="CPH770" s="14"/>
      <c r="CPI770" s="14"/>
      <c r="CPJ770" s="14"/>
      <c r="CPK770" s="14"/>
      <c r="CPL770" s="14"/>
      <c r="CPM770" s="14"/>
      <c r="CPN770" s="14"/>
      <c r="CPO770" s="14"/>
      <c r="CPP770" s="14"/>
      <c r="CPQ770" s="14"/>
      <c r="CPR770" s="14"/>
      <c r="CPS770" s="14"/>
      <c r="CPT770" s="14"/>
      <c r="CPU770" s="14"/>
      <c r="CPV770" s="14"/>
      <c r="CPW770" s="14"/>
      <c r="CPX770" s="14"/>
      <c r="CPY770" s="14"/>
      <c r="CPZ770" s="14"/>
      <c r="CQA770" s="14"/>
      <c r="CQB770" s="14"/>
      <c r="CQC770" s="14"/>
      <c r="CQD770" s="14"/>
      <c r="CQE770" s="14"/>
      <c r="CQF770" s="14"/>
      <c r="CQG770" s="14"/>
      <c r="CQH770" s="14"/>
      <c r="CQI770" s="14"/>
      <c r="CQJ770" s="14"/>
      <c r="CQK770" s="14"/>
      <c r="CQL770" s="14"/>
      <c r="CQM770" s="14"/>
      <c r="CQN770" s="14"/>
      <c r="CQO770" s="14"/>
      <c r="CQP770" s="14"/>
      <c r="CQQ770" s="14"/>
      <c r="CQR770" s="14"/>
      <c r="CQS770" s="14"/>
      <c r="CQT770" s="14"/>
      <c r="CQU770" s="14"/>
      <c r="CQV770" s="14"/>
      <c r="CQW770" s="14"/>
      <c r="CQX770" s="14"/>
      <c r="CQY770" s="14"/>
      <c r="CQZ770" s="14"/>
      <c r="CRA770" s="14"/>
      <c r="CRB770" s="14"/>
      <c r="CRC770" s="14"/>
      <c r="CRD770" s="14"/>
      <c r="CRE770" s="14"/>
      <c r="CRF770" s="14"/>
      <c r="CRG770" s="14"/>
      <c r="CRH770" s="14"/>
      <c r="CRI770" s="14"/>
      <c r="CRJ770" s="14"/>
      <c r="CRK770" s="14"/>
      <c r="CRL770" s="14"/>
      <c r="CRM770" s="14"/>
      <c r="CRN770" s="14"/>
      <c r="CRO770" s="14"/>
      <c r="CRP770" s="14"/>
      <c r="CRQ770" s="14"/>
      <c r="CRR770" s="14"/>
      <c r="CRS770" s="14"/>
      <c r="CRT770" s="14"/>
      <c r="CRU770" s="14"/>
      <c r="CRV770" s="14"/>
      <c r="CRW770" s="14"/>
      <c r="CRX770" s="14"/>
      <c r="CRY770" s="14"/>
      <c r="CRZ770" s="14"/>
      <c r="CSA770" s="14"/>
      <c r="CSB770" s="14"/>
      <c r="CSC770" s="14"/>
      <c r="CSD770" s="14"/>
      <c r="CSE770" s="14"/>
      <c r="CSF770" s="14"/>
      <c r="CSG770" s="14"/>
      <c r="CSH770" s="14"/>
      <c r="CSI770" s="14"/>
      <c r="CSJ770" s="14"/>
      <c r="CSK770" s="14"/>
      <c r="CSL770" s="14"/>
      <c r="CSM770" s="14"/>
      <c r="CSN770" s="14"/>
      <c r="CSO770" s="14"/>
      <c r="CSP770" s="14"/>
      <c r="CSQ770" s="14"/>
      <c r="CSR770" s="14"/>
      <c r="CSS770" s="14"/>
      <c r="CST770" s="14"/>
      <c r="CSU770" s="14"/>
      <c r="CSV770" s="14"/>
      <c r="CSW770" s="14"/>
      <c r="CSX770" s="14"/>
      <c r="CSY770" s="14"/>
      <c r="CSZ770" s="14"/>
      <c r="CTA770" s="14"/>
      <c r="CTB770" s="14"/>
      <c r="CTC770" s="14"/>
      <c r="CTD770" s="14"/>
      <c r="CTE770" s="14"/>
      <c r="CTF770" s="14"/>
      <c r="CTG770" s="14"/>
      <c r="CTH770" s="14"/>
      <c r="CTI770" s="14"/>
      <c r="CTJ770" s="14"/>
      <c r="CTK770" s="14"/>
      <c r="CTL770" s="14"/>
      <c r="CTM770" s="14"/>
      <c r="CTN770" s="14"/>
      <c r="CTO770" s="14"/>
      <c r="CTP770" s="14"/>
      <c r="CTQ770" s="14"/>
      <c r="CTR770" s="14"/>
      <c r="CTS770" s="14"/>
      <c r="CTT770" s="14"/>
      <c r="CTU770" s="14"/>
      <c r="CTV770" s="14"/>
      <c r="CTW770" s="14"/>
      <c r="CTX770" s="14"/>
      <c r="CTY770" s="14"/>
      <c r="CTZ770" s="14"/>
      <c r="CUA770" s="14"/>
      <c r="CUB770" s="14"/>
      <c r="CUC770" s="14"/>
      <c r="CUD770" s="14"/>
      <c r="CUE770" s="14"/>
      <c r="CUF770" s="14"/>
      <c r="CUG770" s="14"/>
      <c r="CUH770" s="14"/>
      <c r="CUI770" s="14"/>
      <c r="CUJ770" s="14"/>
      <c r="CUK770" s="14"/>
      <c r="CUL770" s="14"/>
      <c r="CUM770" s="14"/>
      <c r="CUN770" s="14"/>
      <c r="CUO770" s="14"/>
      <c r="CUP770" s="14"/>
      <c r="CUQ770" s="14"/>
      <c r="CUR770" s="14"/>
      <c r="CUS770" s="14"/>
      <c r="CUT770" s="14"/>
      <c r="CUU770" s="14"/>
      <c r="CUV770" s="14"/>
      <c r="CUW770" s="14"/>
      <c r="CUX770" s="14"/>
      <c r="CUY770" s="14"/>
      <c r="CUZ770" s="14"/>
      <c r="CVA770" s="14"/>
      <c r="CVB770" s="14"/>
      <c r="CVC770" s="14"/>
      <c r="CVD770" s="14"/>
      <c r="CVE770" s="14"/>
      <c r="CVF770" s="14"/>
      <c r="CVG770" s="14"/>
      <c r="CVH770" s="14"/>
      <c r="CVI770" s="14"/>
      <c r="CVJ770" s="14"/>
      <c r="CVK770" s="14"/>
      <c r="CVL770" s="14"/>
      <c r="CVM770" s="14"/>
      <c r="CVN770" s="14"/>
      <c r="CVO770" s="14"/>
      <c r="CVP770" s="14"/>
      <c r="CVQ770" s="14"/>
      <c r="CVR770" s="14"/>
      <c r="CVS770" s="14"/>
      <c r="CVT770" s="14"/>
      <c r="CVU770" s="14"/>
      <c r="CVV770" s="14"/>
      <c r="CVW770" s="14"/>
      <c r="CVX770" s="14"/>
      <c r="CVY770" s="14"/>
      <c r="CVZ770" s="14"/>
      <c r="CWA770" s="14"/>
      <c r="CWB770" s="14"/>
      <c r="CWC770" s="14"/>
      <c r="CWD770" s="14"/>
      <c r="CWE770" s="14"/>
      <c r="CWF770" s="14"/>
      <c r="CWG770" s="14"/>
      <c r="CWH770" s="14"/>
      <c r="CWI770" s="14"/>
      <c r="CWJ770" s="14"/>
      <c r="CWK770" s="14"/>
      <c r="CWL770" s="14"/>
      <c r="CWM770" s="14"/>
      <c r="CWN770" s="14"/>
      <c r="CWO770" s="14"/>
      <c r="CWP770" s="14"/>
      <c r="CWQ770" s="14"/>
      <c r="CWR770" s="14"/>
      <c r="CWS770" s="14"/>
      <c r="CWT770" s="14"/>
      <c r="CWU770" s="14"/>
      <c r="CWV770" s="14"/>
      <c r="CWW770" s="14"/>
      <c r="CWX770" s="14"/>
      <c r="CWY770" s="14"/>
      <c r="CWZ770" s="14"/>
      <c r="CXA770" s="14"/>
      <c r="CXB770" s="14"/>
      <c r="CXC770" s="14"/>
      <c r="CXD770" s="14"/>
      <c r="CXE770" s="14"/>
      <c r="CXF770" s="14"/>
      <c r="CXG770" s="14"/>
      <c r="CXH770" s="14"/>
      <c r="CXI770" s="14"/>
      <c r="CXJ770" s="14"/>
      <c r="CXK770" s="14"/>
      <c r="CXL770" s="14"/>
      <c r="CXM770" s="14"/>
      <c r="CXN770" s="14"/>
      <c r="CXO770" s="14"/>
      <c r="CXP770" s="14"/>
      <c r="CXQ770" s="14"/>
      <c r="CXR770" s="14"/>
      <c r="CXS770" s="14"/>
      <c r="CXT770" s="14"/>
      <c r="CXU770" s="14"/>
      <c r="CXV770" s="14"/>
      <c r="CXW770" s="14"/>
      <c r="CXX770" s="14"/>
      <c r="CXY770" s="14"/>
      <c r="CXZ770" s="14"/>
      <c r="CYA770" s="14"/>
      <c r="CYB770" s="14"/>
      <c r="CYC770" s="14"/>
      <c r="CYD770" s="14"/>
      <c r="CYE770" s="14"/>
      <c r="CYF770" s="14"/>
      <c r="CYG770" s="14"/>
      <c r="CYH770" s="14"/>
      <c r="CYI770" s="14"/>
      <c r="CYJ770" s="14"/>
      <c r="CYK770" s="14"/>
      <c r="CYL770" s="14"/>
      <c r="CYM770" s="14"/>
      <c r="CYN770" s="14"/>
      <c r="CYO770" s="14"/>
      <c r="CYP770" s="14"/>
      <c r="CYQ770" s="14"/>
      <c r="CYR770" s="14"/>
      <c r="CYS770" s="14"/>
      <c r="CYT770" s="14"/>
      <c r="CYU770" s="14"/>
      <c r="CYV770" s="14"/>
      <c r="CYW770" s="14"/>
      <c r="CYX770" s="14"/>
      <c r="CYY770" s="14"/>
      <c r="CYZ770" s="14"/>
      <c r="CZA770" s="14"/>
      <c r="CZB770" s="14"/>
      <c r="CZC770" s="14"/>
      <c r="CZD770" s="14"/>
      <c r="CZE770" s="14"/>
      <c r="CZF770" s="14"/>
      <c r="CZG770" s="14"/>
      <c r="CZH770" s="14"/>
      <c r="CZI770" s="14"/>
      <c r="CZJ770" s="14"/>
      <c r="CZK770" s="14"/>
      <c r="CZL770" s="14"/>
      <c r="CZM770" s="14"/>
      <c r="CZN770" s="14"/>
      <c r="CZO770" s="14"/>
      <c r="CZP770" s="14"/>
      <c r="CZQ770" s="14"/>
      <c r="CZR770" s="14"/>
      <c r="CZS770" s="14"/>
      <c r="CZT770" s="14"/>
      <c r="CZU770" s="14"/>
      <c r="CZV770" s="14"/>
      <c r="CZW770" s="14"/>
      <c r="CZX770" s="14"/>
      <c r="CZY770" s="14"/>
      <c r="CZZ770" s="14"/>
      <c r="DAA770" s="14"/>
      <c r="DAB770" s="14"/>
      <c r="DAC770" s="14"/>
      <c r="DAD770" s="14"/>
      <c r="DAE770" s="14"/>
      <c r="DAF770" s="14"/>
      <c r="DAG770" s="14"/>
      <c r="DAH770" s="14"/>
      <c r="DAI770" s="14"/>
      <c r="DAJ770" s="14"/>
      <c r="DAK770" s="14"/>
      <c r="DAL770" s="14"/>
      <c r="DAM770" s="14"/>
      <c r="DAN770" s="14"/>
      <c r="DAO770" s="14"/>
      <c r="DAP770" s="14"/>
      <c r="DAQ770" s="14"/>
      <c r="DAR770" s="14"/>
      <c r="DAS770" s="14"/>
      <c r="DAT770" s="14"/>
      <c r="DAU770" s="14"/>
      <c r="DAV770" s="14"/>
      <c r="DAW770" s="14"/>
      <c r="DAX770" s="14"/>
      <c r="DAY770" s="14"/>
      <c r="DAZ770" s="14"/>
      <c r="DBA770" s="14"/>
      <c r="DBB770" s="14"/>
      <c r="DBC770" s="14"/>
      <c r="DBD770" s="14"/>
      <c r="DBE770" s="14"/>
      <c r="DBF770" s="14"/>
      <c r="DBG770" s="14"/>
      <c r="DBH770" s="14"/>
      <c r="DBI770" s="14"/>
      <c r="DBJ770" s="14"/>
      <c r="DBK770" s="14"/>
      <c r="DBL770" s="14"/>
      <c r="DBM770" s="14"/>
      <c r="DBN770" s="14"/>
      <c r="DBO770" s="14"/>
      <c r="DBP770" s="14"/>
      <c r="DBQ770" s="14"/>
      <c r="DBR770" s="14"/>
      <c r="DBS770" s="14"/>
      <c r="DBT770" s="14"/>
      <c r="DBU770" s="14"/>
      <c r="DBV770" s="14"/>
      <c r="DBW770" s="14"/>
      <c r="DBX770" s="14"/>
      <c r="DBY770" s="14"/>
      <c r="DBZ770" s="14"/>
      <c r="DCA770" s="14"/>
      <c r="DCB770" s="14"/>
      <c r="DCC770" s="14"/>
      <c r="DCD770" s="14"/>
      <c r="DCE770" s="14"/>
      <c r="DCF770" s="14"/>
      <c r="DCG770" s="14"/>
      <c r="DCH770" s="14"/>
      <c r="DCI770" s="14"/>
      <c r="DCJ770" s="14"/>
      <c r="DCK770" s="14"/>
      <c r="DCL770" s="14"/>
      <c r="DCM770" s="14"/>
      <c r="DCN770" s="14"/>
      <c r="DCO770" s="14"/>
      <c r="DCP770" s="14"/>
      <c r="DCQ770" s="14"/>
      <c r="DCR770" s="14"/>
      <c r="DCS770" s="14"/>
      <c r="DCT770" s="14"/>
      <c r="DCU770" s="14"/>
      <c r="DCV770" s="14"/>
      <c r="DCW770" s="14"/>
      <c r="DCX770" s="14"/>
      <c r="DCY770" s="14"/>
      <c r="DCZ770" s="14"/>
      <c r="DDA770" s="14"/>
      <c r="DDB770" s="14"/>
      <c r="DDC770" s="14"/>
      <c r="DDD770" s="14"/>
      <c r="DDE770" s="14"/>
      <c r="DDF770" s="14"/>
      <c r="DDG770" s="14"/>
      <c r="DDH770" s="14"/>
      <c r="DDI770" s="14"/>
      <c r="DDJ770" s="14"/>
      <c r="DDK770" s="14"/>
      <c r="DDL770" s="14"/>
      <c r="DDM770" s="14"/>
      <c r="DDN770" s="14"/>
      <c r="DDO770" s="14"/>
      <c r="DDP770" s="14"/>
      <c r="DDQ770" s="14"/>
      <c r="DDR770" s="14"/>
      <c r="DDS770" s="14"/>
      <c r="DDT770" s="14"/>
      <c r="DDU770" s="14"/>
      <c r="DDV770" s="14"/>
      <c r="DDW770" s="14"/>
      <c r="DDX770" s="14"/>
      <c r="DDY770" s="14"/>
      <c r="DDZ770" s="14"/>
      <c r="DEA770" s="14"/>
      <c r="DEB770" s="14"/>
      <c r="DEC770" s="14"/>
      <c r="DED770" s="14"/>
      <c r="DEE770" s="14"/>
      <c r="DEF770" s="14"/>
      <c r="DEG770" s="14"/>
      <c r="DEH770" s="14"/>
      <c r="DEI770" s="14"/>
      <c r="DEJ770" s="14"/>
      <c r="DEK770" s="14"/>
      <c r="DEL770" s="14"/>
      <c r="DEM770" s="14"/>
      <c r="DEN770" s="14"/>
      <c r="DEO770" s="14"/>
      <c r="DEP770" s="14"/>
      <c r="DEQ770" s="14"/>
      <c r="DER770" s="14"/>
      <c r="DES770" s="14"/>
      <c r="DET770" s="14"/>
      <c r="DEU770" s="14"/>
      <c r="DEV770" s="14"/>
      <c r="DEW770" s="14"/>
      <c r="DEX770" s="14"/>
      <c r="DEY770" s="14"/>
      <c r="DEZ770" s="14"/>
      <c r="DFA770" s="14"/>
      <c r="DFB770" s="14"/>
      <c r="DFC770" s="14"/>
      <c r="DFD770" s="14"/>
      <c r="DFE770" s="14"/>
      <c r="DFF770" s="14"/>
      <c r="DFG770" s="14"/>
      <c r="DFH770" s="14"/>
      <c r="DFI770" s="14"/>
      <c r="DFJ770" s="14"/>
      <c r="DFK770" s="14"/>
      <c r="DFL770" s="14"/>
      <c r="DFM770" s="14"/>
      <c r="DFN770" s="14"/>
      <c r="DFO770" s="14"/>
      <c r="DFP770" s="14"/>
      <c r="DFQ770" s="14"/>
      <c r="DFR770" s="14"/>
      <c r="DFS770" s="14"/>
      <c r="DFT770" s="14"/>
      <c r="DFU770" s="14"/>
      <c r="DFV770" s="14"/>
      <c r="DFW770" s="14"/>
      <c r="DFX770" s="14"/>
      <c r="DFY770" s="14"/>
      <c r="DFZ770" s="14"/>
      <c r="DGA770" s="14"/>
      <c r="DGB770" s="14"/>
      <c r="DGC770" s="14"/>
      <c r="DGD770" s="14"/>
      <c r="DGE770" s="14"/>
      <c r="DGF770" s="14"/>
      <c r="DGG770" s="14"/>
      <c r="DGH770" s="14"/>
      <c r="DGI770" s="14"/>
      <c r="DGJ770" s="14"/>
      <c r="DGK770" s="14"/>
      <c r="DGL770" s="14"/>
      <c r="DGM770" s="14"/>
      <c r="DGN770" s="14"/>
      <c r="DGO770" s="14"/>
      <c r="DGP770" s="14"/>
      <c r="DGQ770" s="14"/>
      <c r="DGR770" s="14"/>
      <c r="DGS770" s="14"/>
      <c r="DGT770" s="14"/>
      <c r="DGU770" s="14"/>
      <c r="DGV770" s="14"/>
      <c r="DGW770" s="14"/>
      <c r="DGX770" s="14"/>
      <c r="DGY770" s="14"/>
      <c r="DGZ770" s="14"/>
      <c r="DHA770" s="14"/>
      <c r="DHB770" s="14"/>
      <c r="DHC770" s="14"/>
      <c r="DHD770" s="14"/>
      <c r="DHE770" s="14"/>
      <c r="DHF770" s="14"/>
      <c r="DHG770" s="14"/>
      <c r="DHH770" s="14"/>
      <c r="DHI770" s="14"/>
      <c r="DHJ770" s="14"/>
      <c r="DHK770" s="14"/>
      <c r="DHL770" s="14"/>
      <c r="DHM770" s="14"/>
      <c r="DHN770" s="14"/>
      <c r="DHO770" s="14"/>
      <c r="DHP770" s="14"/>
      <c r="DHQ770" s="14"/>
      <c r="DHR770" s="14"/>
      <c r="DHS770" s="14"/>
      <c r="DHT770" s="14"/>
      <c r="DHU770" s="14"/>
      <c r="DHV770" s="14"/>
      <c r="DHW770" s="14"/>
      <c r="DHX770" s="14"/>
      <c r="DHY770" s="14"/>
      <c r="DHZ770" s="14"/>
      <c r="DIA770" s="14"/>
      <c r="DIB770" s="14"/>
      <c r="DIC770" s="14"/>
      <c r="DID770" s="14"/>
      <c r="DIE770" s="14"/>
      <c r="DIF770" s="14"/>
      <c r="DIG770" s="14"/>
      <c r="DIH770" s="14"/>
      <c r="DII770" s="14"/>
      <c r="DIJ770" s="14"/>
      <c r="DIK770" s="14"/>
      <c r="DIL770" s="14"/>
      <c r="DIM770" s="14"/>
      <c r="DIN770" s="14"/>
      <c r="DIO770" s="14"/>
      <c r="DIP770" s="14"/>
      <c r="DIQ770" s="14"/>
      <c r="DIR770" s="14"/>
      <c r="DIS770" s="14"/>
      <c r="DIT770" s="14"/>
      <c r="DIU770" s="14"/>
      <c r="DIV770" s="14"/>
      <c r="DIW770" s="14"/>
      <c r="DIX770" s="14"/>
      <c r="DIY770" s="14"/>
      <c r="DIZ770" s="14"/>
      <c r="DJA770" s="14"/>
      <c r="DJB770" s="14"/>
      <c r="DJC770" s="14"/>
      <c r="DJD770" s="14"/>
      <c r="DJE770" s="14"/>
      <c r="DJF770" s="14"/>
      <c r="DJG770" s="14"/>
      <c r="DJH770" s="14"/>
      <c r="DJI770" s="14"/>
      <c r="DJJ770" s="14"/>
      <c r="DJK770" s="14"/>
      <c r="DJL770" s="14"/>
      <c r="DJM770" s="14"/>
      <c r="DJN770" s="14"/>
      <c r="DJO770" s="14"/>
      <c r="DJP770" s="14"/>
      <c r="DJQ770" s="14"/>
      <c r="DJR770" s="14"/>
      <c r="DJS770" s="14"/>
      <c r="DJT770" s="14"/>
      <c r="DJU770" s="14"/>
      <c r="DJV770" s="14"/>
      <c r="DJW770" s="14"/>
      <c r="DJX770" s="14"/>
      <c r="DJY770" s="14"/>
      <c r="DJZ770" s="14"/>
      <c r="DKA770" s="14"/>
      <c r="DKB770" s="14"/>
      <c r="DKC770" s="14"/>
      <c r="DKD770" s="14"/>
      <c r="DKE770" s="14"/>
      <c r="DKF770" s="14"/>
      <c r="DKG770" s="14"/>
      <c r="DKH770" s="14"/>
      <c r="DKI770" s="14"/>
      <c r="DKJ770" s="14"/>
      <c r="DKK770" s="14"/>
      <c r="DKL770" s="14"/>
      <c r="DKM770" s="14"/>
      <c r="DKN770" s="14"/>
      <c r="DKO770" s="14"/>
      <c r="DKP770" s="14"/>
      <c r="DKQ770" s="14"/>
      <c r="DKR770" s="14"/>
      <c r="DKS770" s="14"/>
      <c r="DKT770" s="14"/>
      <c r="DKU770" s="14"/>
      <c r="DKV770" s="14"/>
      <c r="DKW770" s="14"/>
      <c r="DKX770" s="14"/>
      <c r="DKY770" s="14"/>
      <c r="DKZ770" s="14"/>
      <c r="DLA770" s="14"/>
      <c r="DLB770" s="14"/>
      <c r="DLC770" s="14"/>
      <c r="DLD770" s="14"/>
      <c r="DLE770" s="14"/>
      <c r="DLF770" s="14"/>
      <c r="DLG770" s="14"/>
      <c r="DLH770" s="14"/>
      <c r="DLI770" s="14"/>
      <c r="DLJ770" s="14"/>
      <c r="DLK770" s="14"/>
      <c r="DLL770" s="14"/>
      <c r="DLM770" s="14"/>
      <c r="DLN770" s="14"/>
      <c r="DLO770" s="14"/>
      <c r="DLP770" s="14"/>
      <c r="DLQ770" s="14"/>
      <c r="DLR770" s="14"/>
      <c r="DLS770" s="14"/>
      <c r="DLT770" s="14"/>
      <c r="DLU770" s="14"/>
      <c r="DLV770" s="14"/>
      <c r="DLW770" s="14"/>
      <c r="DLX770" s="14"/>
      <c r="DLY770" s="14"/>
      <c r="DLZ770" s="14"/>
      <c r="DMA770" s="14"/>
      <c r="DMB770" s="14"/>
      <c r="DMC770" s="14"/>
      <c r="DMD770" s="14"/>
      <c r="DME770" s="14"/>
      <c r="DMF770" s="14"/>
      <c r="DMG770" s="14"/>
      <c r="DMH770" s="14"/>
      <c r="DMI770" s="14"/>
      <c r="DMJ770" s="14"/>
      <c r="DMK770" s="14"/>
      <c r="DML770" s="14"/>
      <c r="DMM770" s="14"/>
      <c r="DMN770" s="14"/>
      <c r="DMO770" s="14"/>
      <c r="DMP770" s="14"/>
      <c r="DMQ770" s="14"/>
      <c r="DMR770" s="14"/>
      <c r="DMS770" s="14"/>
      <c r="DMT770" s="14"/>
      <c r="DMU770" s="14"/>
      <c r="DMV770" s="14"/>
      <c r="DMW770" s="14"/>
      <c r="DMX770" s="14"/>
      <c r="DMY770" s="14"/>
      <c r="DMZ770" s="14"/>
      <c r="DNA770" s="14"/>
      <c r="DNB770" s="14"/>
      <c r="DNC770" s="14"/>
      <c r="DND770" s="14"/>
      <c r="DNE770" s="14"/>
      <c r="DNF770" s="14"/>
      <c r="DNG770" s="14"/>
      <c r="DNH770" s="14"/>
      <c r="DNI770" s="14"/>
      <c r="DNJ770" s="14"/>
      <c r="DNK770" s="14"/>
      <c r="DNL770" s="14"/>
      <c r="DNM770" s="14"/>
      <c r="DNN770" s="14"/>
      <c r="DNO770" s="14"/>
      <c r="DNP770" s="14"/>
      <c r="DNQ770" s="14"/>
      <c r="DNR770" s="14"/>
      <c r="DNS770" s="14"/>
      <c r="DNT770" s="14"/>
      <c r="DNU770" s="14"/>
      <c r="DNV770" s="14"/>
      <c r="DNW770" s="14"/>
      <c r="DNX770" s="14"/>
      <c r="DNY770" s="14"/>
      <c r="DNZ770" s="14"/>
      <c r="DOA770" s="14"/>
      <c r="DOB770" s="14"/>
      <c r="DOC770" s="14"/>
      <c r="DOD770" s="14"/>
      <c r="DOE770" s="14"/>
      <c r="DOF770" s="14"/>
      <c r="DOG770" s="14"/>
      <c r="DOH770" s="14"/>
      <c r="DOI770" s="14"/>
      <c r="DOJ770" s="14"/>
      <c r="DOK770" s="14"/>
      <c r="DOL770" s="14"/>
      <c r="DOM770" s="14"/>
      <c r="DON770" s="14"/>
      <c r="DOO770" s="14"/>
      <c r="DOP770" s="14"/>
      <c r="DOQ770" s="14"/>
      <c r="DOR770" s="14"/>
      <c r="DOS770" s="14"/>
      <c r="DOT770" s="14"/>
      <c r="DOU770" s="14"/>
      <c r="DOV770" s="14"/>
      <c r="DOW770" s="14"/>
      <c r="DOX770" s="14"/>
      <c r="DOY770" s="14"/>
      <c r="DOZ770" s="14"/>
      <c r="DPA770" s="14"/>
      <c r="DPB770" s="14"/>
      <c r="DPC770" s="14"/>
      <c r="DPD770" s="14"/>
      <c r="DPE770" s="14"/>
      <c r="DPF770" s="14"/>
      <c r="DPG770" s="14"/>
      <c r="DPH770" s="14"/>
      <c r="DPI770" s="14"/>
      <c r="DPJ770" s="14"/>
      <c r="DPK770" s="14"/>
      <c r="DPL770" s="14"/>
      <c r="DPM770" s="14"/>
      <c r="DPN770" s="14"/>
      <c r="DPO770" s="14"/>
      <c r="DPP770" s="14"/>
      <c r="DPQ770" s="14"/>
      <c r="DPR770" s="14"/>
      <c r="DPS770" s="14"/>
      <c r="DPT770" s="14"/>
      <c r="DPU770" s="14"/>
      <c r="DPV770" s="14"/>
      <c r="DPW770" s="14"/>
      <c r="DPX770" s="14"/>
      <c r="DPY770" s="14"/>
      <c r="DPZ770" s="14"/>
      <c r="DQA770" s="14"/>
      <c r="DQB770" s="14"/>
      <c r="DQC770" s="14"/>
      <c r="DQD770" s="14"/>
      <c r="DQE770" s="14"/>
      <c r="DQF770" s="14"/>
      <c r="DQG770" s="14"/>
      <c r="DQH770" s="14"/>
      <c r="DQI770" s="14"/>
      <c r="DQJ770" s="14"/>
      <c r="DQK770" s="14"/>
      <c r="DQL770" s="14"/>
      <c r="DQM770" s="14"/>
      <c r="DQN770" s="14"/>
      <c r="DQO770" s="14"/>
      <c r="DQP770" s="14"/>
      <c r="DQQ770" s="14"/>
      <c r="DQR770" s="14"/>
      <c r="DQS770" s="14"/>
      <c r="DQT770" s="14"/>
      <c r="DQU770" s="14"/>
      <c r="DQV770" s="14"/>
      <c r="DQW770" s="14"/>
      <c r="DQX770" s="14"/>
      <c r="DQY770" s="14"/>
      <c r="DQZ770" s="14"/>
      <c r="DRA770" s="14"/>
      <c r="DRB770" s="14"/>
      <c r="DRC770" s="14"/>
      <c r="DRD770" s="14"/>
      <c r="DRE770" s="14"/>
      <c r="DRF770" s="14"/>
      <c r="DRG770" s="14"/>
      <c r="DRH770" s="14"/>
      <c r="DRI770" s="14"/>
      <c r="DRJ770" s="14"/>
      <c r="DRK770" s="14"/>
      <c r="DRL770" s="14"/>
      <c r="DRM770" s="14"/>
      <c r="DRN770" s="14"/>
      <c r="DRO770" s="14"/>
      <c r="DRP770" s="14"/>
      <c r="DRQ770" s="14"/>
      <c r="DRR770" s="14"/>
      <c r="DRS770" s="14"/>
      <c r="DRT770" s="14"/>
      <c r="DRU770" s="14"/>
      <c r="DRV770" s="14"/>
      <c r="DRW770" s="14"/>
      <c r="DRX770" s="14"/>
      <c r="DRY770" s="14"/>
      <c r="DRZ770" s="14"/>
      <c r="DSA770" s="14"/>
      <c r="DSB770" s="14"/>
      <c r="DSC770" s="14"/>
      <c r="DSD770" s="14"/>
      <c r="DSE770" s="14"/>
      <c r="DSF770" s="14"/>
      <c r="DSG770" s="14"/>
      <c r="DSH770" s="14"/>
      <c r="DSI770" s="14"/>
      <c r="DSJ770" s="14"/>
      <c r="DSK770" s="14"/>
      <c r="DSL770" s="14"/>
      <c r="DSM770" s="14"/>
      <c r="DSN770" s="14"/>
      <c r="DSO770" s="14"/>
      <c r="DSP770" s="14"/>
      <c r="DSQ770" s="14"/>
      <c r="DSR770" s="14"/>
      <c r="DSS770" s="14"/>
      <c r="DST770" s="14"/>
      <c r="DSU770" s="14"/>
      <c r="DSV770" s="14"/>
      <c r="DSW770" s="14"/>
      <c r="DSX770" s="14"/>
      <c r="DSY770" s="14"/>
      <c r="DSZ770" s="14"/>
      <c r="DTA770" s="14"/>
      <c r="DTB770" s="14"/>
      <c r="DTC770" s="14"/>
      <c r="DTD770" s="14"/>
      <c r="DTE770" s="14"/>
      <c r="DTF770" s="14"/>
      <c r="DTG770" s="14"/>
      <c r="DTH770" s="14"/>
      <c r="DTI770" s="14"/>
      <c r="DTJ770" s="14"/>
      <c r="DTK770" s="14"/>
      <c r="DTL770" s="14"/>
      <c r="DTM770" s="14"/>
      <c r="DTN770" s="14"/>
      <c r="DTO770" s="14"/>
      <c r="DTP770" s="14"/>
      <c r="DTQ770" s="14"/>
      <c r="DTR770" s="14"/>
      <c r="DTS770" s="14"/>
      <c r="DTT770" s="14"/>
      <c r="DTU770" s="14"/>
      <c r="DTV770" s="14"/>
      <c r="DTW770" s="14"/>
      <c r="DTX770" s="14"/>
      <c r="DTY770" s="14"/>
      <c r="DTZ770" s="14"/>
      <c r="DUA770" s="14"/>
      <c r="DUB770" s="14"/>
      <c r="DUC770" s="14"/>
      <c r="DUD770" s="14"/>
      <c r="DUE770" s="14"/>
      <c r="DUF770" s="14"/>
      <c r="DUG770" s="14"/>
      <c r="DUH770" s="14"/>
      <c r="DUI770" s="14"/>
      <c r="DUJ770" s="14"/>
      <c r="DUK770" s="14"/>
      <c r="DUL770" s="14"/>
      <c r="DUM770" s="14"/>
      <c r="DUN770" s="14"/>
      <c r="DUO770" s="14"/>
      <c r="DUP770" s="14"/>
      <c r="DUQ770" s="14"/>
      <c r="DUR770" s="14"/>
      <c r="DUS770" s="14"/>
      <c r="DUT770" s="14"/>
      <c r="DUU770" s="14"/>
      <c r="DUV770" s="14"/>
      <c r="DUW770" s="14"/>
      <c r="DUX770" s="14"/>
      <c r="DUY770" s="14"/>
      <c r="DUZ770" s="14"/>
      <c r="DVA770" s="14"/>
      <c r="DVB770" s="14"/>
      <c r="DVC770" s="14"/>
      <c r="DVD770" s="14"/>
      <c r="DVE770" s="14"/>
      <c r="DVF770" s="14"/>
      <c r="DVG770" s="14"/>
      <c r="DVH770" s="14"/>
      <c r="DVI770" s="14"/>
      <c r="DVJ770" s="14"/>
      <c r="DVK770" s="14"/>
      <c r="DVL770" s="14"/>
      <c r="DVM770" s="14"/>
      <c r="DVN770" s="14"/>
      <c r="DVO770" s="14"/>
      <c r="DVP770" s="14"/>
      <c r="DVQ770" s="14"/>
      <c r="DVR770" s="14"/>
      <c r="DVS770" s="14"/>
      <c r="DVT770" s="14"/>
      <c r="DVU770" s="14"/>
      <c r="DVV770" s="14"/>
      <c r="DVW770" s="14"/>
      <c r="DVX770" s="14"/>
      <c r="DVY770" s="14"/>
      <c r="DVZ770" s="14"/>
      <c r="DWA770" s="14"/>
      <c r="DWB770" s="14"/>
      <c r="DWC770" s="14"/>
      <c r="DWD770" s="14"/>
      <c r="DWE770" s="14"/>
      <c r="DWF770" s="14"/>
      <c r="DWG770" s="14"/>
      <c r="DWH770" s="14"/>
      <c r="DWI770" s="14"/>
      <c r="DWJ770" s="14"/>
      <c r="DWK770" s="14"/>
      <c r="DWL770" s="14"/>
      <c r="DWM770" s="14"/>
      <c r="DWN770" s="14"/>
      <c r="DWO770" s="14"/>
      <c r="DWP770" s="14"/>
      <c r="DWQ770" s="14"/>
      <c r="DWR770" s="14"/>
      <c r="DWS770" s="14"/>
      <c r="DWT770" s="14"/>
      <c r="DWU770" s="14"/>
      <c r="DWV770" s="14"/>
      <c r="DWW770" s="14"/>
      <c r="DWX770" s="14"/>
      <c r="DWY770" s="14"/>
      <c r="DWZ770" s="14"/>
      <c r="DXA770" s="14"/>
      <c r="DXB770" s="14"/>
      <c r="DXC770" s="14"/>
      <c r="DXD770" s="14"/>
      <c r="DXE770" s="14"/>
      <c r="DXF770" s="14"/>
      <c r="DXG770" s="14"/>
      <c r="DXH770" s="14"/>
      <c r="DXI770" s="14"/>
      <c r="DXJ770" s="14"/>
      <c r="DXK770" s="14"/>
      <c r="DXL770" s="14"/>
      <c r="DXM770" s="14"/>
      <c r="DXN770" s="14"/>
      <c r="DXO770" s="14"/>
      <c r="DXP770" s="14"/>
      <c r="DXQ770" s="14"/>
      <c r="DXR770" s="14"/>
      <c r="DXS770" s="14"/>
      <c r="DXT770" s="14"/>
      <c r="DXU770" s="14"/>
      <c r="DXV770" s="14"/>
      <c r="DXW770" s="14"/>
      <c r="DXX770" s="14"/>
      <c r="DXY770" s="14"/>
      <c r="DXZ770" s="14"/>
      <c r="DYA770" s="14"/>
      <c r="DYB770" s="14"/>
      <c r="DYC770" s="14"/>
      <c r="DYD770" s="14"/>
      <c r="DYE770" s="14"/>
      <c r="DYF770" s="14"/>
      <c r="DYG770" s="14"/>
      <c r="DYH770" s="14"/>
      <c r="DYI770" s="14"/>
      <c r="DYJ770" s="14"/>
      <c r="DYK770" s="14"/>
      <c r="DYL770" s="14"/>
      <c r="DYM770" s="14"/>
      <c r="DYN770" s="14"/>
      <c r="DYO770" s="14"/>
      <c r="DYP770" s="14"/>
      <c r="DYQ770" s="14"/>
      <c r="DYR770" s="14"/>
      <c r="DYS770" s="14"/>
      <c r="DYT770" s="14"/>
      <c r="DYU770" s="14"/>
      <c r="DYV770" s="14"/>
      <c r="DYW770" s="14"/>
      <c r="DYX770" s="14"/>
      <c r="DYY770" s="14"/>
      <c r="DYZ770" s="14"/>
      <c r="DZA770" s="14"/>
      <c r="DZB770" s="14"/>
      <c r="DZC770" s="14"/>
      <c r="DZD770" s="14"/>
      <c r="DZE770" s="14"/>
      <c r="DZF770" s="14"/>
      <c r="DZG770" s="14"/>
      <c r="DZH770" s="14"/>
      <c r="DZI770" s="14"/>
      <c r="DZJ770" s="14"/>
      <c r="DZK770" s="14"/>
      <c r="DZL770" s="14"/>
      <c r="DZM770" s="14"/>
      <c r="DZN770" s="14"/>
      <c r="DZO770" s="14"/>
      <c r="DZP770" s="14"/>
      <c r="DZQ770" s="14"/>
      <c r="DZR770" s="14"/>
      <c r="DZS770" s="14"/>
      <c r="DZT770" s="14"/>
      <c r="DZU770" s="14"/>
      <c r="DZV770" s="14"/>
      <c r="DZW770" s="14"/>
      <c r="DZX770" s="14"/>
      <c r="DZY770" s="14"/>
      <c r="DZZ770" s="14"/>
      <c r="EAA770" s="14"/>
      <c r="EAB770" s="14"/>
      <c r="EAC770" s="14"/>
      <c r="EAD770" s="14"/>
      <c r="EAE770" s="14"/>
      <c r="EAF770" s="14"/>
      <c r="EAG770" s="14"/>
      <c r="EAH770" s="14"/>
      <c r="EAI770" s="14"/>
      <c r="EAJ770" s="14"/>
      <c r="EAK770" s="14"/>
      <c r="EAL770" s="14"/>
      <c r="EAM770" s="14"/>
      <c r="EAN770" s="14"/>
      <c r="EAO770" s="14"/>
      <c r="EAP770" s="14"/>
      <c r="EAQ770" s="14"/>
      <c r="EAR770" s="14"/>
      <c r="EAS770" s="14"/>
      <c r="EAT770" s="14"/>
      <c r="EAU770" s="14"/>
      <c r="EAV770" s="14"/>
      <c r="EAW770" s="14"/>
      <c r="EAX770" s="14"/>
      <c r="EAY770" s="14"/>
      <c r="EAZ770" s="14"/>
      <c r="EBA770" s="14"/>
      <c r="EBB770" s="14"/>
      <c r="EBC770" s="14"/>
      <c r="EBD770" s="14"/>
      <c r="EBE770" s="14"/>
      <c r="EBF770" s="14"/>
      <c r="EBG770" s="14"/>
      <c r="EBH770" s="14"/>
      <c r="EBI770" s="14"/>
      <c r="EBJ770" s="14"/>
      <c r="EBK770" s="14"/>
      <c r="EBL770" s="14"/>
      <c r="EBM770" s="14"/>
      <c r="EBN770" s="14"/>
      <c r="EBO770" s="14"/>
      <c r="EBP770" s="14"/>
      <c r="EBQ770" s="14"/>
      <c r="EBR770" s="14"/>
      <c r="EBS770" s="14"/>
      <c r="EBT770" s="14"/>
      <c r="EBU770" s="14"/>
      <c r="EBV770" s="14"/>
      <c r="EBW770" s="14"/>
      <c r="EBX770" s="14"/>
      <c r="EBY770" s="14"/>
      <c r="EBZ770" s="14"/>
      <c r="ECA770" s="14"/>
      <c r="ECB770" s="14"/>
      <c r="ECC770" s="14"/>
      <c r="ECD770" s="14"/>
      <c r="ECE770" s="14"/>
      <c r="ECF770" s="14"/>
      <c r="ECG770" s="14"/>
      <c r="ECH770" s="14"/>
      <c r="ECI770" s="14"/>
      <c r="ECJ770" s="14"/>
      <c r="ECK770" s="14"/>
      <c r="ECL770" s="14"/>
      <c r="ECM770" s="14"/>
      <c r="ECN770" s="14"/>
      <c r="ECO770" s="14"/>
      <c r="ECP770" s="14"/>
      <c r="ECQ770" s="14"/>
      <c r="ECR770" s="14"/>
      <c r="ECS770" s="14"/>
      <c r="ECT770" s="14"/>
      <c r="ECU770" s="14"/>
      <c r="ECV770" s="14"/>
      <c r="ECW770" s="14"/>
      <c r="ECX770" s="14"/>
      <c r="ECY770" s="14"/>
      <c r="ECZ770" s="14"/>
      <c r="EDA770" s="14"/>
      <c r="EDB770" s="14"/>
      <c r="EDC770" s="14"/>
      <c r="EDD770" s="14"/>
      <c r="EDE770" s="14"/>
      <c r="EDF770" s="14"/>
      <c r="EDG770" s="14"/>
      <c r="EDH770" s="14"/>
      <c r="EDI770" s="14"/>
      <c r="EDJ770" s="14"/>
      <c r="EDK770" s="14"/>
      <c r="EDL770" s="14"/>
      <c r="EDM770" s="14"/>
      <c r="EDN770" s="14"/>
      <c r="EDO770" s="14"/>
      <c r="EDP770" s="14"/>
      <c r="EDQ770" s="14"/>
      <c r="EDR770" s="14"/>
      <c r="EDS770" s="14"/>
      <c r="EDT770" s="14"/>
      <c r="EDU770" s="14"/>
      <c r="EDV770" s="14"/>
      <c r="EDW770" s="14"/>
      <c r="EDX770" s="14"/>
      <c r="EDY770" s="14"/>
      <c r="EDZ770" s="14"/>
      <c r="EEA770" s="14"/>
      <c r="EEB770" s="14"/>
      <c r="EEC770" s="14"/>
      <c r="EED770" s="14"/>
      <c r="EEE770" s="14"/>
      <c r="EEF770" s="14"/>
      <c r="EEG770" s="14"/>
      <c r="EEH770" s="14"/>
      <c r="EEI770" s="14"/>
      <c r="EEJ770" s="14"/>
      <c r="EEK770" s="14"/>
      <c r="EEL770" s="14"/>
      <c r="EEM770" s="14"/>
      <c r="EEN770" s="14"/>
      <c r="EEO770" s="14"/>
      <c r="EEP770" s="14"/>
      <c r="EEQ770" s="14"/>
      <c r="EER770" s="14"/>
      <c r="EES770" s="14"/>
      <c r="EET770" s="14"/>
      <c r="EEU770" s="14"/>
      <c r="EEV770" s="14"/>
      <c r="EEW770" s="14"/>
      <c r="EEX770" s="14"/>
      <c r="EEY770" s="14"/>
      <c r="EEZ770" s="14"/>
      <c r="EFA770" s="14"/>
      <c r="EFB770" s="14"/>
      <c r="EFC770" s="14"/>
      <c r="EFD770" s="14"/>
      <c r="EFE770" s="14"/>
      <c r="EFF770" s="14"/>
      <c r="EFG770" s="14"/>
      <c r="EFH770" s="14"/>
      <c r="EFI770" s="14"/>
      <c r="EFJ770" s="14"/>
      <c r="EFK770" s="14"/>
      <c r="EFL770" s="14"/>
      <c r="EFM770" s="14"/>
      <c r="EFN770" s="14"/>
      <c r="EFO770" s="14"/>
      <c r="EFP770" s="14"/>
      <c r="EFQ770" s="14"/>
      <c r="EFR770" s="14"/>
      <c r="EFS770" s="14"/>
      <c r="EFT770" s="14"/>
      <c r="EFU770" s="14"/>
      <c r="EFV770" s="14"/>
      <c r="EFW770" s="14"/>
      <c r="EFX770" s="14"/>
      <c r="EFY770" s="14"/>
      <c r="EFZ770" s="14"/>
      <c r="EGA770" s="14"/>
      <c r="EGB770" s="14"/>
      <c r="EGC770" s="14"/>
      <c r="EGD770" s="14"/>
      <c r="EGE770" s="14"/>
      <c r="EGF770" s="14"/>
      <c r="EGG770" s="14"/>
      <c r="EGH770" s="14"/>
      <c r="EGI770" s="14"/>
      <c r="EGJ770" s="14"/>
      <c r="EGK770" s="14"/>
      <c r="EGL770" s="14"/>
      <c r="EGM770" s="14"/>
      <c r="EGN770" s="14"/>
      <c r="EGO770" s="14"/>
      <c r="EGP770" s="14"/>
      <c r="EGQ770" s="14"/>
      <c r="EGR770" s="14"/>
      <c r="EGS770" s="14"/>
      <c r="EGT770" s="14"/>
      <c r="EGU770" s="14"/>
      <c r="EGV770" s="14"/>
      <c r="EGW770" s="14"/>
      <c r="EGX770" s="14"/>
      <c r="EGY770" s="14"/>
      <c r="EGZ770" s="14"/>
      <c r="EHA770" s="14"/>
      <c r="EHB770" s="14"/>
      <c r="EHC770" s="14"/>
      <c r="EHD770" s="14"/>
      <c r="EHE770" s="14"/>
      <c r="EHF770" s="14"/>
      <c r="EHG770" s="14"/>
      <c r="EHH770" s="14"/>
      <c r="EHI770" s="14"/>
      <c r="EHJ770" s="14"/>
      <c r="EHK770" s="14"/>
      <c r="EHL770" s="14"/>
      <c r="EHM770" s="14"/>
      <c r="EHN770" s="14"/>
      <c r="EHO770" s="14"/>
      <c r="EHP770" s="14"/>
      <c r="EHQ770" s="14"/>
      <c r="EHR770" s="14"/>
      <c r="EHS770" s="14"/>
      <c r="EHT770" s="14"/>
      <c r="EHU770" s="14"/>
      <c r="EHV770" s="14"/>
      <c r="EHW770" s="14"/>
      <c r="EHX770" s="14"/>
      <c r="EHY770" s="14"/>
      <c r="EHZ770" s="14"/>
      <c r="EIA770" s="14"/>
      <c r="EIB770" s="14"/>
      <c r="EIC770" s="14"/>
      <c r="EID770" s="14"/>
      <c r="EIE770" s="14"/>
      <c r="EIF770" s="14"/>
      <c r="EIG770" s="14"/>
      <c r="EIH770" s="14"/>
      <c r="EII770" s="14"/>
      <c r="EIJ770" s="14"/>
      <c r="EIK770" s="14"/>
      <c r="EIL770" s="14"/>
      <c r="EIM770" s="14"/>
      <c r="EIN770" s="14"/>
      <c r="EIO770" s="14"/>
      <c r="EIP770" s="14"/>
      <c r="EIQ770" s="14"/>
      <c r="EIR770" s="14"/>
      <c r="EIS770" s="14"/>
      <c r="EIT770" s="14"/>
      <c r="EIU770" s="14"/>
      <c r="EIV770" s="14"/>
      <c r="EIW770" s="14"/>
      <c r="EIX770" s="14"/>
      <c r="EIY770" s="14"/>
      <c r="EIZ770" s="14"/>
      <c r="EJA770" s="14"/>
      <c r="EJB770" s="14"/>
      <c r="EJC770" s="14"/>
      <c r="EJD770" s="14"/>
      <c r="EJE770" s="14"/>
      <c r="EJF770" s="14"/>
      <c r="EJG770" s="14"/>
      <c r="EJH770" s="14"/>
      <c r="EJI770" s="14"/>
      <c r="EJJ770" s="14"/>
      <c r="EJK770" s="14"/>
      <c r="EJL770" s="14"/>
      <c r="EJM770" s="14"/>
      <c r="EJN770" s="14"/>
      <c r="EJO770" s="14"/>
      <c r="EJP770" s="14"/>
      <c r="EJQ770" s="14"/>
      <c r="EJR770" s="14"/>
      <c r="EJS770" s="14"/>
      <c r="EJT770" s="14"/>
      <c r="EJU770" s="14"/>
      <c r="EJV770" s="14"/>
      <c r="EJW770" s="14"/>
      <c r="EJX770" s="14"/>
      <c r="EJY770" s="14"/>
      <c r="EJZ770" s="14"/>
      <c r="EKA770" s="14"/>
      <c r="EKB770" s="14"/>
      <c r="EKC770" s="14"/>
      <c r="EKD770" s="14"/>
      <c r="EKE770" s="14"/>
      <c r="EKF770" s="14"/>
      <c r="EKG770" s="14"/>
      <c r="EKH770" s="14"/>
      <c r="EKI770" s="14"/>
      <c r="EKJ770" s="14"/>
      <c r="EKK770" s="14"/>
      <c r="EKL770" s="14"/>
      <c r="EKM770" s="14"/>
      <c r="EKN770" s="14"/>
      <c r="EKO770" s="14"/>
      <c r="EKP770" s="14"/>
      <c r="EKQ770" s="14"/>
      <c r="EKR770" s="14"/>
      <c r="EKS770" s="14"/>
      <c r="EKT770" s="14"/>
      <c r="EKU770" s="14"/>
      <c r="EKV770" s="14"/>
      <c r="EKW770" s="14"/>
      <c r="EKX770" s="14"/>
      <c r="EKY770" s="14"/>
      <c r="EKZ770" s="14"/>
      <c r="ELA770" s="14"/>
      <c r="ELB770" s="14"/>
      <c r="ELC770" s="14"/>
      <c r="ELD770" s="14"/>
      <c r="ELE770" s="14"/>
      <c r="ELF770" s="14"/>
      <c r="ELG770" s="14"/>
      <c r="ELH770" s="14"/>
      <c r="ELI770" s="14"/>
      <c r="ELJ770" s="14"/>
      <c r="ELK770" s="14"/>
      <c r="ELL770" s="14"/>
      <c r="ELM770" s="14"/>
      <c r="ELN770" s="14"/>
      <c r="ELO770" s="14"/>
      <c r="ELP770" s="14"/>
      <c r="ELQ770" s="14"/>
      <c r="ELR770" s="14"/>
      <c r="ELS770" s="14"/>
      <c r="ELT770" s="14"/>
      <c r="ELU770" s="14"/>
      <c r="ELV770" s="14"/>
      <c r="ELW770" s="14"/>
      <c r="ELX770" s="14"/>
      <c r="ELY770" s="14"/>
      <c r="ELZ770" s="14"/>
      <c r="EMA770" s="14"/>
      <c r="EMB770" s="14"/>
      <c r="EMC770" s="14"/>
      <c r="EMD770" s="14"/>
      <c r="EME770" s="14"/>
      <c r="EMF770" s="14"/>
      <c r="EMG770" s="14"/>
      <c r="EMH770" s="14"/>
      <c r="EMI770" s="14"/>
      <c r="EMJ770" s="14"/>
      <c r="EMK770" s="14"/>
      <c r="EML770" s="14"/>
      <c r="EMM770" s="14"/>
      <c r="EMN770" s="14"/>
      <c r="EMO770" s="14"/>
      <c r="EMP770" s="14"/>
      <c r="EMQ770" s="14"/>
      <c r="EMR770" s="14"/>
      <c r="EMS770" s="14"/>
      <c r="EMT770" s="14"/>
      <c r="EMU770" s="14"/>
      <c r="EMV770" s="14"/>
      <c r="EMW770" s="14"/>
      <c r="EMX770" s="14"/>
      <c r="EMY770" s="14"/>
      <c r="EMZ770" s="14"/>
      <c r="ENA770" s="14"/>
      <c r="ENB770" s="14"/>
      <c r="ENC770" s="14"/>
      <c r="END770" s="14"/>
      <c r="ENE770" s="14"/>
      <c r="ENF770" s="14"/>
      <c r="ENG770" s="14"/>
      <c r="ENH770" s="14"/>
      <c r="ENI770" s="14"/>
      <c r="ENJ770" s="14"/>
      <c r="ENK770" s="14"/>
      <c r="ENL770" s="14"/>
      <c r="ENM770" s="14"/>
      <c r="ENN770" s="14"/>
      <c r="ENO770" s="14"/>
      <c r="ENP770" s="14"/>
      <c r="ENQ770" s="14"/>
      <c r="ENR770" s="14"/>
      <c r="ENS770" s="14"/>
      <c r="ENT770" s="14"/>
      <c r="ENU770" s="14"/>
      <c r="ENV770" s="14"/>
      <c r="ENW770" s="14"/>
      <c r="ENX770" s="14"/>
      <c r="ENY770" s="14"/>
      <c r="ENZ770" s="14"/>
      <c r="EOA770" s="14"/>
      <c r="EOB770" s="14"/>
      <c r="EOC770" s="14"/>
      <c r="EOD770" s="14"/>
      <c r="EOE770" s="14"/>
      <c r="EOF770" s="14"/>
      <c r="EOG770" s="14"/>
      <c r="EOH770" s="14"/>
      <c r="EOI770" s="14"/>
      <c r="EOJ770" s="14"/>
      <c r="EOK770" s="14"/>
      <c r="EOL770" s="14"/>
      <c r="EOM770" s="14"/>
      <c r="EON770" s="14"/>
      <c r="EOO770" s="14"/>
      <c r="EOP770" s="14"/>
      <c r="EOQ770" s="14"/>
      <c r="EOR770" s="14"/>
      <c r="EOS770" s="14"/>
      <c r="EOT770" s="14"/>
      <c r="EOU770" s="14"/>
      <c r="EOV770" s="14"/>
      <c r="EOW770" s="14"/>
      <c r="EOX770" s="14"/>
      <c r="EOY770" s="14"/>
      <c r="EOZ770" s="14"/>
      <c r="EPA770" s="14"/>
      <c r="EPB770" s="14"/>
      <c r="EPC770" s="14"/>
      <c r="EPD770" s="14"/>
      <c r="EPE770" s="14"/>
      <c r="EPF770" s="14"/>
      <c r="EPG770" s="14"/>
      <c r="EPH770" s="14"/>
      <c r="EPI770" s="14"/>
      <c r="EPJ770" s="14"/>
      <c r="EPK770" s="14"/>
      <c r="EPL770" s="14"/>
      <c r="EPM770" s="14"/>
      <c r="EPN770" s="14"/>
      <c r="EPO770" s="14"/>
      <c r="EPP770" s="14"/>
      <c r="EPQ770" s="14"/>
      <c r="EPR770" s="14"/>
      <c r="EPS770" s="14"/>
      <c r="EPT770" s="14"/>
      <c r="EPU770" s="14"/>
      <c r="EPV770" s="14"/>
      <c r="EPW770" s="14"/>
      <c r="EPX770" s="14"/>
      <c r="EPY770" s="14"/>
      <c r="EPZ770" s="14"/>
      <c r="EQA770" s="14"/>
      <c r="EQB770" s="14"/>
      <c r="EQC770" s="14"/>
      <c r="EQD770" s="14"/>
      <c r="EQE770" s="14"/>
      <c r="EQF770" s="14"/>
      <c r="EQG770" s="14"/>
      <c r="EQH770" s="14"/>
      <c r="EQI770" s="14"/>
      <c r="EQJ770" s="14"/>
      <c r="EQK770" s="14"/>
      <c r="EQL770" s="14"/>
      <c r="EQM770" s="14"/>
      <c r="EQN770" s="14"/>
      <c r="EQO770" s="14"/>
      <c r="EQP770" s="14"/>
      <c r="EQQ770" s="14"/>
      <c r="EQR770" s="14"/>
      <c r="EQS770" s="14"/>
      <c r="EQT770" s="14"/>
      <c r="EQU770" s="14"/>
      <c r="EQV770" s="14"/>
      <c r="EQW770" s="14"/>
      <c r="EQX770" s="14"/>
      <c r="EQY770" s="14"/>
      <c r="EQZ770" s="14"/>
      <c r="ERA770" s="14"/>
      <c r="ERB770" s="14"/>
      <c r="ERC770" s="14"/>
      <c r="ERD770" s="14"/>
      <c r="ERE770" s="14"/>
      <c r="ERF770" s="14"/>
      <c r="ERG770" s="14"/>
      <c r="ERH770" s="14"/>
      <c r="ERI770" s="14"/>
      <c r="ERJ770" s="14"/>
      <c r="ERK770" s="14"/>
      <c r="ERL770" s="14"/>
      <c r="ERM770" s="14"/>
      <c r="ERN770" s="14"/>
      <c r="ERO770" s="14"/>
      <c r="ERP770" s="14"/>
      <c r="ERQ770" s="14"/>
      <c r="ERR770" s="14"/>
      <c r="ERS770" s="14"/>
      <c r="ERT770" s="14"/>
      <c r="ERU770" s="14"/>
      <c r="ERV770" s="14"/>
      <c r="ERW770" s="14"/>
      <c r="ERX770" s="14"/>
      <c r="ERY770" s="14"/>
      <c r="ERZ770" s="14"/>
      <c r="ESA770" s="14"/>
      <c r="ESB770" s="14"/>
      <c r="ESC770" s="14"/>
      <c r="ESD770" s="14"/>
      <c r="ESE770" s="14"/>
      <c r="ESF770" s="14"/>
      <c r="ESG770" s="14"/>
      <c r="ESH770" s="14"/>
      <c r="ESI770" s="14"/>
      <c r="ESJ770" s="14"/>
      <c r="ESK770" s="14"/>
      <c r="ESL770" s="14"/>
      <c r="ESM770" s="14"/>
      <c r="ESN770" s="14"/>
      <c r="ESO770" s="14"/>
      <c r="ESP770" s="14"/>
      <c r="ESQ770" s="14"/>
      <c r="ESR770" s="14"/>
      <c r="ESS770" s="14"/>
      <c r="EST770" s="14"/>
      <c r="ESU770" s="14"/>
      <c r="ESV770" s="14"/>
      <c r="ESW770" s="14"/>
      <c r="ESX770" s="14"/>
      <c r="ESY770" s="14"/>
      <c r="ESZ770" s="14"/>
      <c r="ETA770" s="14"/>
      <c r="ETB770" s="14"/>
      <c r="ETC770" s="14"/>
      <c r="ETD770" s="14"/>
      <c r="ETE770" s="14"/>
      <c r="ETF770" s="14"/>
      <c r="ETG770" s="14"/>
      <c r="ETH770" s="14"/>
      <c r="ETI770" s="14"/>
      <c r="ETJ770" s="14"/>
      <c r="ETK770" s="14"/>
      <c r="ETL770" s="14"/>
      <c r="ETM770" s="14"/>
      <c r="ETN770" s="14"/>
      <c r="ETO770" s="14"/>
      <c r="ETP770" s="14"/>
      <c r="ETQ770" s="14"/>
      <c r="ETR770" s="14"/>
      <c r="ETS770" s="14"/>
      <c r="ETT770" s="14"/>
      <c r="ETU770" s="14"/>
      <c r="ETV770" s="14"/>
      <c r="ETW770" s="14"/>
      <c r="ETX770" s="14"/>
      <c r="ETY770" s="14"/>
      <c r="ETZ770" s="14"/>
      <c r="EUA770" s="14"/>
      <c r="EUB770" s="14"/>
      <c r="EUC770" s="14"/>
      <c r="EUD770" s="14"/>
      <c r="EUE770" s="14"/>
      <c r="EUF770" s="14"/>
      <c r="EUG770" s="14"/>
      <c r="EUH770" s="14"/>
      <c r="EUI770" s="14"/>
      <c r="EUJ770" s="14"/>
      <c r="EUK770" s="14"/>
      <c r="EUL770" s="14"/>
      <c r="EUM770" s="14"/>
      <c r="EUN770" s="14"/>
      <c r="EUO770" s="14"/>
      <c r="EUP770" s="14"/>
      <c r="EUQ770" s="14"/>
      <c r="EUR770" s="14"/>
      <c r="EUS770" s="14"/>
      <c r="EUT770" s="14"/>
      <c r="EUU770" s="14"/>
      <c r="EUV770" s="14"/>
      <c r="EUW770" s="14"/>
      <c r="EUX770" s="14"/>
      <c r="EUY770" s="14"/>
      <c r="EUZ770" s="14"/>
      <c r="EVA770" s="14"/>
      <c r="EVB770" s="14"/>
      <c r="EVC770" s="14"/>
      <c r="EVD770" s="14"/>
      <c r="EVE770" s="14"/>
      <c r="EVF770" s="14"/>
      <c r="EVG770" s="14"/>
      <c r="EVH770" s="14"/>
      <c r="EVI770" s="14"/>
      <c r="EVJ770" s="14"/>
      <c r="EVK770" s="14"/>
      <c r="EVL770" s="14"/>
      <c r="EVM770" s="14"/>
      <c r="EVN770" s="14"/>
      <c r="EVO770" s="14"/>
      <c r="EVP770" s="14"/>
      <c r="EVQ770" s="14"/>
      <c r="EVR770" s="14"/>
      <c r="EVS770" s="14"/>
      <c r="EVT770" s="14"/>
      <c r="EVU770" s="14"/>
      <c r="EVV770" s="14"/>
      <c r="EVW770" s="14"/>
      <c r="EVX770" s="14"/>
      <c r="EVY770" s="14"/>
      <c r="EVZ770" s="14"/>
      <c r="EWA770" s="14"/>
      <c r="EWB770" s="14"/>
      <c r="EWC770" s="14"/>
      <c r="EWD770" s="14"/>
      <c r="EWE770" s="14"/>
      <c r="EWF770" s="14"/>
      <c r="EWG770" s="14"/>
      <c r="EWH770" s="14"/>
      <c r="EWI770" s="14"/>
      <c r="EWJ770" s="14"/>
      <c r="EWK770" s="14"/>
      <c r="EWL770" s="14"/>
      <c r="EWM770" s="14"/>
      <c r="EWN770" s="14"/>
      <c r="EWO770" s="14"/>
      <c r="EWP770" s="14"/>
      <c r="EWQ770" s="14"/>
      <c r="EWR770" s="14"/>
      <c r="EWS770" s="14"/>
      <c r="EWT770" s="14"/>
      <c r="EWU770" s="14"/>
      <c r="EWV770" s="14"/>
      <c r="EWW770" s="14"/>
      <c r="EWX770" s="14"/>
      <c r="EWY770" s="14"/>
      <c r="EWZ770" s="14"/>
      <c r="EXA770" s="14"/>
      <c r="EXB770" s="14"/>
      <c r="EXC770" s="14"/>
      <c r="EXD770" s="14"/>
      <c r="EXE770" s="14"/>
      <c r="EXF770" s="14"/>
      <c r="EXG770" s="14"/>
      <c r="EXH770" s="14"/>
      <c r="EXI770" s="14"/>
      <c r="EXJ770" s="14"/>
      <c r="EXK770" s="14"/>
      <c r="EXL770" s="14"/>
      <c r="EXM770" s="14"/>
      <c r="EXN770" s="14"/>
      <c r="EXO770" s="14"/>
      <c r="EXP770" s="14"/>
      <c r="EXQ770" s="14"/>
      <c r="EXR770" s="14"/>
      <c r="EXS770" s="14"/>
      <c r="EXT770" s="14"/>
      <c r="EXU770" s="14"/>
      <c r="EXV770" s="14"/>
      <c r="EXW770" s="14"/>
      <c r="EXX770" s="14"/>
      <c r="EXY770" s="14"/>
      <c r="EXZ770" s="14"/>
      <c r="EYA770" s="14"/>
      <c r="EYB770" s="14"/>
      <c r="EYC770" s="14"/>
      <c r="EYD770" s="14"/>
      <c r="EYE770" s="14"/>
      <c r="EYF770" s="14"/>
      <c r="EYG770" s="14"/>
      <c r="EYH770" s="14"/>
      <c r="EYI770" s="14"/>
      <c r="EYJ770" s="14"/>
      <c r="EYK770" s="14"/>
      <c r="EYL770" s="14"/>
      <c r="EYM770" s="14"/>
      <c r="EYN770" s="14"/>
      <c r="EYO770" s="14"/>
      <c r="EYP770" s="14"/>
      <c r="EYQ770" s="14"/>
      <c r="EYR770" s="14"/>
      <c r="EYS770" s="14"/>
      <c r="EYT770" s="14"/>
      <c r="EYU770" s="14"/>
      <c r="EYV770" s="14"/>
      <c r="EYW770" s="14"/>
      <c r="EYX770" s="14"/>
      <c r="EYY770" s="14"/>
      <c r="EYZ770" s="14"/>
      <c r="EZA770" s="14"/>
      <c r="EZB770" s="14"/>
      <c r="EZC770" s="14"/>
      <c r="EZD770" s="14"/>
      <c r="EZE770" s="14"/>
      <c r="EZF770" s="14"/>
      <c r="EZG770" s="14"/>
      <c r="EZH770" s="14"/>
      <c r="EZI770" s="14"/>
      <c r="EZJ770" s="14"/>
      <c r="EZK770" s="14"/>
      <c r="EZL770" s="14"/>
      <c r="EZM770" s="14"/>
      <c r="EZN770" s="14"/>
      <c r="EZO770" s="14"/>
      <c r="EZP770" s="14"/>
      <c r="EZQ770" s="14"/>
      <c r="EZR770" s="14"/>
      <c r="EZS770" s="14"/>
      <c r="EZT770" s="14"/>
      <c r="EZU770" s="14"/>
      <c r="EZV770" s="14"/>
      <c r="EZW770" s="14"/>
      <c r="EZX770" s="14"/>
      <c r="EZY770" s="14"/>
      <c r="EZZ770" s="14"/>
      <c r="FAA770" s="14"/>
      <c r="FAB770" s="14"/>
      <c r="FAC770" s="14"/>
      <c r="FAD770" s="14"/>
      <c r="FAE770" s="14"/>
      <c r="FAF770" s="14"/>
      <c r="FAG770" s="14"/>
      <c r="FAH770" s="14"/>
      <c r="FAI770" s="14"/>
      <c r="FAJ770" s="14"/>
      <c r="FAK770" s="14"/>
      <c r="FAL770" s="14"/>
      <c r="FAM770" s="14"/>
      <c r="FAN770" s="14"/>
      <c r="FAO770" s="14"/>
      <c r="FAP770" s="14"/>
      <c r="FAQ770" s="14"/>
      <c r="FAR770" s="14"/>
      <c r="FAS770" s="14"/>
      <c r="FAT770" s="14"/>
      <c r="FAU770" s="14"/>
      <c r="FAV770" s="14"/>
      <c r="FAW770" s="14"/>
      <c r="FAX770" s="14"/>
      <c r="FAY770" s="14"/>
      <c r="FAZ770" s="14"/>
      <c r="FBA770" s="14"/>
      <c r="FBB770" s="14"/>
      <c r="FBC770" s="14"/>
      <c r="FBD770" s="14"/>
      <c r="FBE770" s="14"/>
      <c r="FBF770" s="14"/>
      <c r="FBG770" s="14"/>
      <c r="FBH770" s="14"/>
      <c r="FBI770" s="14"/>
      <c r="FBJ770" s="14"/>
      <c r="FBK770" s="14"/>
      <c r="FBL770" s="14"/>
      <c r="FBM770" s="14"/>
      <c r="FBN770" s="14"/>
      <c r="FBO770" s="14"/>
      <c r="FBP770" s="14"/>
      <c r="FBQ770" s="14"/>
      <c r="FBR770" s="14"/>
      <c r="FBS770" s="14"/>
      <c r="FBT770" s="14"/>
      <c r="FBU770" s="14"/>
      <c r="FBV770" s="14"/>
      <c r="FBW770" s="14"/>
      <c r="FBX770" s="14"/>
      <c r="FBY770" s="14"/>
      <c r="FBZ770" s="14"/>
      <c r="FCA770" s="14"/>
      <c r="FCB770" s="14"/>
      <c r="FCC770" s="14"/>
      <c r="FCD770" s="14"/>
      <c r="FCE770" s="14"/>
      <c r="FCF770" s="14"/>
      <c r="FCG770" s="14"/>
      <c r="FCH770" s="14"/>
      <c r="FCI770" s="14"/>
      <c r="FCJ770" s="14"/>
      <c r="FCK770" s="14"/>
      <c r="FCL770" s="14"/>
      <c r="FCM770" s="14"/>
      <c r="FCN770" s="14"/>
      <c r="FCO770" s="14"/>
      <c r="FCP770" s="14"/>
      <c r="FCQ770" s="14"/>
      <c r="FCR770" s="14"/>
      <c r="FCS770" s="14"/>
      <c r="FCT770" s="14"/>
      <c r="FCU770" s="14"/>
      <c r="FCV770" s="14"/>
      <c r="FCW770" s="14"/>
      <c r="FCX770" s="14"/>
      <c r="FCY770" s="14"/>
      <c r="FCZ770" s="14"/>
      <c r="FDA770" s="14"/>
      <c r="FDB770" s="14"/>
      <c r="FDC770" s="14"/>
      <c r="FDD770" s="14"/>
      <c r="FDE770" s="14"/>
      <c r="FDF770" s="14"/>
      <c r="FDG770" s="14"/>
      <c r="FDH770" s="14"/>
      <c r="FDI770" s="14"/>
      <c r="FDJ770" s="14"/>
      <c r="FDK770" s="14"/>
      <c r="FDL770" s="14"/>
      <c r="FDM770" s="14"/>
      <c r="FDN770" s="14"/>
      <c r="FDO770" s="14"/>
      <c r="FDP770" s="14"/>
      <c r="FDQ770" s="14"/>
      <c r="FDR770" s="14"/>
      <c r="FDS770" s="14"/>
      <c r="FDT770" s="14"/>
      <c r="FDU770" s="14"/>
      <c r="FDV770" s="14"/>
      <c r="FDW770" s="14"/>
      <c r="FDX770" s="14"/>
      <c r="FDY770" s="14"/>
      <c r="FDZ770" s="14"/>
      <c r="FEA770" s="14"/>
      <c r="FEB770" s="14"/>
      <c r="FEC770" s="14"/>
      <c r="FED770" s="14"/>
      <c r="FEE770" s="14"/>
      <c r="FEF770" s="14"/>
      <c r="FEG770" s="14"/>
      <c r="FEH770" s="14"/>
      <c r="FEI770" s="14"/>
      <c r="FEJ770" s="14"/>
      <c r="FEK770" s="14"/>
      <c r="FEL770" s="14"/>
      <c r="FEM770" s="14"/>
      <c r="FEN770" s="14"/>
      <c r="FEO770" s="14"/>
      <c r="FEP770" s="14"/>
      <c r="FEQ770" s="14"/>
      <c r="FER770" s="14"/>
      <c r="FES770" s="14"/>
      <c r="FET770" s="14"/>
      <c r="FEU770" s="14"/>
      <c r="FEV770" s="14"/>
      <c r="FEW770" s="14"/>
      <c r="FEX770" s="14"/>
      <c r="FEY770" s="14"/>
      <c r="FEZ770" s="14"/>
      <c r="FFA770" s="14"/>
      <c r="FFB770" s="14"/>
      <c r="FFC770" s="14"/>
      <c r="FFD770" s="14"/>
      <c r="FFE770" s="14"/>
      <c r="FFF770" s="14"/>
      <c r="FFG770" s="14"/>
      <c r="FFH770" s="14"/>
      <c r="FFI770" s="14"/>
      <c r="FFJ770" s="14"/>
      <c r="FFK770" s="14"/>
      <c r="FFL770" s="14"/>
      <c r="FFM770" s="14"/>
      <c r="FFN770" s="14"/>
      <c r="FFO770" s="14"/>
      <c r="FFP770" s="14"/>
      <c r="FFQ770" s="14"/>
      <c r="FFR770" s="14"/>
      <c r="FFS770" s="14"/>
      <c r="FFT770" s="14"/>
      <c r="FFU770" s="14"/>
      <c r="FFV770" s="14"/>
      <c r="FFW770" s="14"/>
      <c r="FFX770" s="14"/>
      <c r="FFY770" s="14"/>
      <c r="FFZ770" s="14"/>
      <c r="FGA770" s="14"/>
      <c r="FGB770" s="14"/>
      <c r="FGC770" s="14"/>
      <c r="FGD770" s="14"/>
      <c r="FGE770" s="14"/>
      <c r="FGF770" s="14"/>
      <c r="FGG770" s="14"/>
      <c r="FGH770" s="14"/>
      <c r="FGI770" s="14"/>
      <c r="FGJ770" s="14"/>
      <c r="FGK770" s="14"/>
      <c r="FGL770" s="14"/>
      <c r="FGM770" s="14"/>
      <c r="FGN770" s="14"/>
      <c r="FGO770" s="14"/>
      <c r="FGP770" s="14"/>
      <c r="FGQ770" s="14"/>
      <c r="FGR770" s="14"/>
      <c r="FGS770" s="14"/>
      <c r="FGT770" s="14"/>
      <c r="FGU770" s="14"/>
      <c r="FGV770" s="14"/>
      <c r="FGW770" s="14"/>
      <c r="FGX770" s="14"/>
      <c r="FGY770" s="14"/>
      <c r="FGZ770" s="14"/>
      <c r="FHA770" s="14"/>
      <c r="FHB770" s="14"/>
      <c r="FHC770" s="14"/>
      <c r="FHD770" s="14"/>
      <c r="FHE770" s="14"/>
      <c r="FHF770" s="14"/>
      <c r="FHG770" s="14"/>
      <c r="FHH770" s="14"/>
      <c r="FHI770" s="14"/>
      <c r="FHJ770" s="14"/>
      <c r="FHK770" s="14"/>
      <c r="FHL770" s="14"/>
      <c r="FHM770" s="14"/>
      <c r="FHN770" s="14"/>
      <c r="FHO770" s="14"/>
      <c r="FHP770" s="14"/>
      <c r="FHQ770" s="14"/>
      <c r="FHR770" s="14"/>
      <c r="FHS770" s="14"/>
      <c r="FHT770" s="14"/>
      <c r="FHU770" s="14"/>
      <c r="FHV770" s="14"/>
      <c r="FHW770" s="14"/>
      <c r="FHX770" s="14"/>
      <c r="FHY770" s="14"/>
      <c r="FHZ770" s="14"/>
      <c r="FIA770" s="14"/>
      <c r="FIB770" s="14"/>
      <c r="FIC770" s="14"/>
      <c r="FID770" s="14"/>
      <c r="FIE770" s="14"/>
      <c r="FIF770" s="14"/>
      <c r="FIG770" s="14"/>
      <c r="FIH770" s="14"/>
      <c r="FII770" s="14"/>
      <c r="FIJ770" s="14"/>
      <c r="FIK770" s="14"/>
      <c r="FIL770" s="14"/>
      <c r="FIM770" s="14"/>
      <c r="FIN770" s="14"/>
      <c r="FIO770" s="14"/>
      <c r="FIP770" s="14"/>
      <c r="FIQ770" s="14"/>
      <c r="FIR770" s="14"/>
      <c r="FIS770" s="14"/>
      <c r="FIT770" s="14"/>
      <c r="FIU770" s="14"/>
      <c r="FIV770" s="14"/>
      <c r="FIW770" s="14"/>
      <c r="FIX770" s="14"/>
      <c r="FIY770" s="14"/>
      <c r="FIZ770" s="14"/>
      <c r="FJA770" s="14"/>
      <c r="FJB770" s="14"/>
      <c r="FJC770" s="14"/>
      <c r="FJD770" s="14"/>
      <c r="FJE770" s="14"/>
      <c r="FJF770" s="14"/>
      <c r="FJG770" s="14"/>
      <c r="FJH770" s="14"/>
      <c r="FJI770" s="14"/>
      <c r="FJJ770" s="14"/>
      <c r="FJK770" s="14"/>
      <c r="FJL770" s="14"/>
      <c r="FJM770" s="14"/>
      <c r="FJN770" s="14"/>
      <c r="FJO770" s="14"/>
      <c r="FJP770" s="14"/>
      <c r="FJQ770" s="14"/>
      <c r="FJR770" s="14"/>
      <c r="FJS770" s="14"/>
      <c r="FJT770" s="14"/>
      <c r="FJU770" s="14"/>
      <c r="FJV770" s="14"/>
      <c r="FJW770" s="14"/>
      <c r="FJX770" s="14"/>
      <c r="FJY770" s="14"/>
      <c r="FJZ770" s="14"/>
      <c r="FKA770" s="14"/>
      <c r="FKB770" s="14"/>
      <c r="FKC770" s="14"/>
      <c r="FKD770" s="14"/>
      <c r="FKE770" s="14"/>
      <c r="FKF770" s="14"/>
      <c r="FKG770" s="14"/>
      <c r="FKH770" s="14"/>
      <c r="FKI770" s="14"/>
      <c r="FKJ770" s="14"/>
      <c r="FKK770" s="14"/>
      <c r="FKL770" s="14"/>
      <c r="FKM770" s="14"/>
      <c r="FKN770" s="14"/>
      <c r="FKO770" s="14"/>
      <c r="FKP770" s="14"/>
      <c r="FKQ770" s="14"/>
      <c r="FKR770" s="14"/>
      <c r="FKS770" s="14"/>
      <c r="FKT770" s="14"/>
      <c r="FKU770" s="14"/>
      <c r="FKV770" s="14"/>
      <c r="FKW770" s="14"/>
      <c r="FKX770" s="14"/>
      <c r="FKY770" s="14"/>
      <c r="FKZ770" s="14"/>
      <c r="FLA770" s="14"/>
      <c r="FLB770" s="14"/>
      <c r="FLC770" s="14"/>
      <c r="FLD770" s="14"/>
      <c r="FLE770" s="14"/>
      <c r="FLF770" s="14"/>
      <c r="FLG770" s="14"/>
      <c r="FLH770" s="14"/>
      <c r="FLI770" s="14"/>
      <c r="FLJ770" s="14"/>
      <c r="FLK770" s="14"/>
      <c r="FLL770" s="14"/>
      <c r="FLM770" s="14"/>
      <c r="FLN770" s="14"/>
      <c r="FLO770" s="14"/>
      <c r="FLP770" s="14"/>
      <c r="FLQ770" s="14"/>
      <c r="FLR770" s="14"/>
      <c r="FLS770" s="14"/>
      <c r="FLT770" s="14"/>
      <c r="FLU770" s="14"/>
      <c r="FLV770" s="14"/>
      <c r="FLW770" s="14"/>
      <c r="FLX770" s="14"/>
      <c r="FLY770" s="14"/>
      <c r="FLZ770" s="14"/>
      <c r="FMA770" s="14"/>
      <c r="FMB770" s="14"/>
      <c r="FMC770" s="14"/>
      <c r="FMD770" s="14"/>
      <c r="FME770" s="14"/>
      <c r="FMF770" s="14"/>
      <c r="FMG770" s="14"/>
      <c r="FMH770" s="14"/>
      <c r="FMI770" s="14"/>
      <c r="FMJ770" s="14"/>
      <c r="FMK770" s="14"/>
      <c r="FML770" s="14"/>
      <c r="FMM770" s="14"/>
      <c r="FMN770" s="14"/>
      <c r="FMO770" s="14"/>
      <c r="FMP770" s="14"/>
      <c r="FMQ770" s="14"/>
      <c r="FMR770" s="14"/>
      <c r="FMS770" s="14"/>
      <c r="FMT770" s="14"/>
      <c r="FMU770" s="14"/>
      <c r="FMV770" s="14"/>
      <c r="FMW770" s="14"/>
      <c r="FMX770" s="14"/>
      <c r="FMY770" s="14"/>
      <c r="FMZ770" s="14"/>
      <c r="FNA770" s="14"/>
      <c r="FNB770" s="14"/>
      <c r="FNC770" s="14"/>
      <c r="FND770" s="14"/>
      <c r="FNE770" s="14"/>
      <c r="FNF770" s="14"/>
      <c r="FNG770" s="14"/>
      <c r="FNH770" s="14"/>
      <c r="FNI770" s="14"/>
      <c r="FNJ770" s="14"/>
      <c r="FNK770" s="14"/>
      <c r="FNL770" s="14"/>
      <c r="FNM770" s="14"/>
      <c r="FNN770" s="14"/>
      <c r="FNO770" s="14"/>
      <c r="FNP770" s="14"/>
      <c r="FNQ770" s="14"/>
      <c r="FNR770" s="14"/>
      <c r="FNS770" s="14"/>
      <c r="FNT770" s="14"/>
      <c r="FNU770" s="14"/>
      <c r="FNV770" s="14"/>
      <c r="FNW770" s="14"/>
      <c r="FNX770" s="14"/>
      <c r="FNY770" s="14"/>
      <c r="FNZ770" s="14"/>
      <c r="FOA770" s="14"/>
      <c r="FOB770" s="14"/>
      <c r="FOC770" s="14"/>
      <c r="FOD770" s="14"/>
      <c r="FOE770" s="14"/>
      <c r="FOF770" s="14"/>
      <c r="FOG770" s="14"/>
      <c r="FOH770" s="14"/>
      <c r="FOI770" s="14"/>
      <c r="FOJ770" s="14"/>
      <c r="FOK770" s="14"/>
      <c r="FOL770" s="14"/>
      <c r="FOM770" s="14"/>
      <c r="FON770" s="14"/>
      <c r="FOO770" s="14"/>
      <c r="FOP770" s="14"/>
      <c r="FOQ770" s="14"/>
      <c r="FOR770" s="14"/>
      <c r="FOS770" s="14"/>
      <c r="FOT770" s="14"/>
      <c r="FOU770" s="14"/>
      <c r="FOV770" s="14"/>
      <c r="FOW770" s="14"/>
      <c r="FOX770" s="14"/>
      <c r="FOY770" s="14"/>
      <c r="FOZ770" s="14"/>
      <c r="FPA770" s="14"/>
      <c r="FPB770" s="14"/>
      <c r="FPC770" s="14"/>
      <c r="FPD770" s="14"/>
      <c r="FPE770" s="14"/>
      <c r="FPF770" s="14"/>
      <c r="FPG770" s="14"/>
      <c r="FPH770" s="14"/>
      <c r="FPI770" s="14"/>
      <c r="FPJ770" s="14"/>
      <c r="FPK770" s="14"/>
      <c r="FPL770" s="14"/>
      <c r="FPM770" s="14"/>
      <c r="FPN770" s="14"/>
      <c r="FPO770" s="14"/>
      <c r="FPP770" s="14"/>
      <c r="FPQ770" s="14"/>
      <c r="FPR770" s="14"/>
      <c r="FPS770" s="14"/>
      <c r="FPT770" s="14"/>
      <c r="FPU770" s="14"/>
      <c r="FPV770" s="14"/>
      <c r="FPW770" s="14"/>
      <c r="FPX770" s="14"/>
      <c r="FPY770" s="14"/>
      <c r="FPZ770" s="14"/>
      <c r="FQA770" s="14"/>
      <c r="FQB770" s="14"/>
      <c r="FQC770" s="14"/>
      <c r="FQD770" s="14"/>
      <c r="FQE770" s="14"/>
      <c r="FQF770" s="14"/>
      <c r="FQG770" s="14"/>
      <c r="FQH770" s="14"/>
      <c r="FQI770" s="14"/>
      <c r="FQJ770" s="14"/>
      <c r="FQK770" s="14"/>
      <c r="FQL770" s="14"/>
      <c r="FQM770" s="14"/>
      <c r="FQN770" s="14"/>
      <c r="FQO770" s="14"/>
      <c r="FQP770" s="14"/>
      <c r="FQQ770" s="14"/>
      <c r="FQR770" s="14"/>
      <c r="FQS770" s="14"/>
      <c r="FQT770" s="14"/>
      <c r="FQU770" s="14"/>
      <c r="FQV770" s="14"/>
      <c r="FQW770" s="14"/>
      <c r="FQX770" s="14"/>
      <c r="FQY770" s="14"/>
      <c r="FQZ770" s="14"/>
      <c r="FRA770" s="14"/>
      <c r="FRB770" s="14"/>
      <c r="FRC770" s="14"/>
      <c r="FRD770" s="14"/>
      <c r="FRE770" s="14"/>
      <c r="FRF770" s="14"/>
      <c r="FRG770" s="14"/>
      <c r="FRH770" s="14"/>
      <c r="FRI770" s="14"/>
      <c r="FRJ770" s="14"/>
      <c r="FRK770" s="14"/>
      <c r="FRL770" s="14"/>
      <c r="FRM770" s="14"/>
      <c r="FRN770" s="14"/>
      <c r="FRO770" s="14"/>
      <c r="FRP770" s="14"/>
      <c r="FRQ770" s="14"/>
      <c r="FRR770" s="14"/>
      <c r="FRS770" s="14"/>
      <c r="FRT770" s="14"/>
      <c r="FRU770" s="14"/>
      <c r="FRV770" s="14"/>
      <c r="FRW770" s="14"/>
      <c r="FRX770" s="14"/>
      <c r="FRY770" s="14"/>
      <c r="FRZ770" s="14"/>
      <c r="FSA770" s="14"/>
      <c r="FSB770" s="14"/>
      <c r="FSC770" s="14"/>
      <c r="FSD770" s="14"/>
      <c r="FSE770" s="14"/>
      <c r="FSF770" s="14"/>
      <c r="FSG770" s="14"/>
      <c r="FSH770" s="14"/>
      <c r="FSI770" s="14"/>
      <c r="FSJ770" s="14"/>
      <c r="FSK770" s="14"/>
      <c r="FSL770" s="14"/>
      <c r="FSM770" s="14"/>
      <c r="FSN770" s="14"/>
      <c r="FSO770" s="14"/>
      <c r="FSP770" s="14"/>
      <c r="FSQ770" s="14"/>
      <c r="FSR770" s="14"/>
      <c r="FSS770" s="14"/>
      <c r="FST770" s="14"/>
      <c r="FSU770" s="14"/>
      <c r="FSV770" s="14"/>
      <c r="FSW770" s="14"/>
      <c r="FSX770" s="14"/>
      <c r="FSY770" s="14"/>
      <c r="FSZ770" s="14"/>
      <c r="FTA770" s="14"/>
      <c r="FTB770" s="14"/>
      <c r="FTC770" s="14"/>
      <c r="FTD770" s="14"/>
      <c r="FTE770" s="14"/>
      <c r="FTF770" s="14"/>
      <c r="FTG770" s="14"/>
      <c r="FTH770" s="14"/>
      <c r="FTI770" s="14"/>
      <c r="FTJ770" s="14"/>
      <c r="FTK770" s="14"/>
      <c r="FTL770" s="14"/>
      <c r="FTM770" s="14"/>
      <c r="FTN770" s="14"/>
      <c r="FTO770" s="14"/>
      <c r="FTP770" s="14"/>
      <c r="FTQ770" s="14"/>
      <c r="FTR770" s="14"/>
      <c r="FTS770" s="14"/>
      <c r="FTT770" s="14"/>
      <c r="FTU770" s="14"/>
      <c r="FTV770" s="14"/>
      <c r="FTW770" s="14"/>
      <c r="FTX770" s="14"/>
      <c r="FTY770" s="14"/>
      <c r="FTZ770" s="14"/>
      <c r="FUA770" s="14"/>
      <c r="FUB770" s="14"/>
      <c r="FUC770" s="14"/>
      <c r="FUD770" s="14"/>
      <c r="FUE770" s="14"/>
      <c r="FUF770" s="14"/>
      <c r="FUG770" s="14"/>
      <c r="FUH770" s="14"/>
      <c r="FUI770" s="14"/>
      <c r="FUJ770" s="14"/>
      <c r="FUK770" s="14"/>
      <c r="FUL770" s="14"/>
      <c r="FUM770" s="14"/>
      <c r="FUN770" s="14"/>
      <c r="FUO770" s="14"/>
      <c r="FUP770" s="14"/>
      <c r="FUQ770" s="14"/>
      <c r="FUR770" s="14"/>
      <c r="FUS770" s="14"/>
      <c r="FUT770" s="14"/>
      <c r="FUU770" s="14"/>
      <c r="FUV770" s="14"/>
      <c r="FUW770" s="14"/>
      <c r="FUX770" s="14"/>
      <c r="FUY770" s="14"/>
      <c r="FUZ770" s="14"/>
      <c r="FVA770" s="14"/>
      <c r="FVB770" s="14"/>
      <c r="FVC770" s="14"/>
      <c r="FVD770" s="14"/>
      <c r="FVE770" s="14"/>
      <c r="FVF770" s="14"/>
      <c r="FVG770" s="14"/>
      <c r="FVH770" s="14"/>
      <c r="FVI770" s="14"/>
      <c r="FVJ770" s="14"/>
      <c r="FVK770" s="14"/>
      <c r="FVL770" s="14"/>
      <c r="FVM770" s="14"/>
      <c r="FVN770" s="14"/>
      <c r="FVO770" s="14"/>
      <c r="FVP770" s="14"/>
      <c r="FVQ770" s="14"/>
      <c r="FVR770" s="14"/>
      <c r="FVS770" s="14"/>
      <c r="FVT770" s="14"/>
      <c r="FVU770" s="14"/>
      <c r="FVV770" s="14"/>
      <c r="FVW770" s="14"/>
      <c r="FVX770" s="14"/>
      <c r="FVY770" s="14"/>
      <c r="FVZ770" s="14"/>
      <c r="FWA770" s="14"/>
      <c r="FWB770" s="14"/>
      <c r="FWC770" s="14"/>
      <c r="FWD770" s="14"/>
      <c r="FWE770" s="14"/>
      <c r="FWF770" s="14"/>
      <c r="FWG770" s="14"/>
      <c r="FWH770" s="14"/>
      <c r="FWI770" s="14"/>
      <c r="FWJ770" s="14"/>
      <c r="FWK770" s="14"/>
      <c r="FWL770" s="14"/>
      <c r="FWM770" s="14"/>
      <c r="FWN770" s="14"/>
      <c r="FWO770" s="14"/>
      <c r="FWP770" s="14"/>
      <c r="FWQ770" s="14"/>
      <c r="FWR770" s="14"/>
      <c r="FWS770" s="14"/>
      <c r="FWT770" s="14"/>
      <c r="FWU770" s="14"/>
      <c r="FWV770" s="14"/>
      <c r="FWW770" s="14"/>
      <c r="FWX770" s="14"/>
      <c r="FWY770" s="14"/>
      <c r="FWZ770" s="14"/>
      <c r="FXA770" s="14"/>
      <c r="FXB770" s="14"/>
      <c r="FXC770" s="14"/>
      <c r="FXD770" s="14"/>
      <c r="FXE770" s="14"/>
      <c r="FXF770" s="14"/>
      <c r="FXG770" s="14"/>
      <c r="FXH770" s="14"/>
      <c r="FXI770" s="14"/>
      <c r="FXJ770" s="14"/>
      <c r="FXK770" s="14"/>
      <c r="FXL770" s="14"/>
      <c r="FXM770" s="14"/>
      <c r="FXN770" s="14"/>
      <c r="FXO770" s="14"/>
      <c r="FXP770" s="14"/>
      <c r="FXQ770" s="14"/>
      <c r="FXR770" s="14"/>
      <c r="FXS770" s="14"/>
      <c r="FXT770" s="14"/>
      <c r="FXU770" s="14"/>
      <c r="FXV770" s="14"/>
      <c r="FXW770" s="14"/>
      <c r="FXX770" s="14"/>
      <c r="FXY770" s="14"/>
      <c r="FXZ770" s="14"/>
      <c r="FYA770" s="14"/>
      <c r="FYB770" s="14"/>
      <c r="FYC770" s="14"/>
      <c r="FYD770" s="14"/>
      <c r="FYE770" s="14"/>
      <c r="FYF770" s="14"/>
      <c r="FYG770" s="14"/>
      <c r="FYH770" s="14"/>
      <c r="FYI770" s="14"/>
      <c r="FYJ770" s="14"/>
      <c r="FYK770" s="14"/>
      <c r="FYL770" s="14"/>
      <c r="FYM770" s="14"/>
      <c r="FYN770" s="14"/>
      <c r="FYO770" s="14"/>
      <c r="FYP770" s="14"/>
      <c r="FYQ770" s="14"/>
      <c r="FYR770" s="14"/>
      <c r="FYS770" s="14"/>
      <c r="FYT770" s="14"/>
      <c r="FYU770" s="14"/>
      <c r="FYV770" s="14"/>
      <c r="FYW770" s="14"/>
      <c r="FYX770" s="14"/>
      <c r="FYY770" s="14"/>
      <c r="FYZ770" s="14"/>
      <c r="FZA770" s="14"/>
      <c r="FZB770" s="14"/>
      <c r="FZC770" s="14"/>
      <c r="FZD770" s="14"/>
      <c r="FZE770" s="14"/>
      <c r="FZF770" s="14"/>
      <c r="FZG770" s="14"/>
      <c r="FZH770" s="14"/>
      <c r="FZI770" s="14"/>
      <c r="FZJ770" s="14"/>
      <c r="FZK770" s="14"/>
      <c r="FZL770" s="14"/>
      <c r="FZM770" s="14"/>
      <c r="FZN770" s="14"/>
      <c r="FZO770" s="14"/>
      <c r="FZP770" s="14"/>
      <c r="FZQ770" s="14"/>
      <c r="FZR770" s="14"/>
      <c r="FZS770" s="14"/>
      <c r="FZT770" s="14"/>
      <c r="FZU770" s="14"/>
      <c r="FZV770" s="14"/>
      <c r="FZW770" s="14"/>
      <c r="FZX770" s="14"/>
      <c r="FZY770" s="14"/>
      <c r="FZZ770" s="14"/>
      <c r="GAA770" s="14"/>
      <c r="GAB770" s="14"/>
      <c r="GAC770" s="14"/>
      <c r="GAD770" s="14"/>
      <c r="GAE770" s="14"/>
      <c r="GAF770" s="14"/>
      <c r="GAG770" s="14"/>
      <c r="GAH770" s="14"/>
      <c r="GAI770" s="14"/>
      <c r="GAJ770" s="14"/>
      <c r="GAK770" s="14"/>
      <c r="GAL770" s="14"/>
      <c r="GAM770" s="14"/>
      <c r="GAN770" s="14"/>
      <c r="GAO770" s="14"/>
      <c r="GAP770" s="14"/>
      <c r="GAQ770" s="14"/>
      <c r="GAR770" s="14"/>
      <c r="GAS770" s="14"/>
      <c r="GAT770" s="14"/>
      <c r="GAU770" s="14"/>
      <c r="GAV770" s="14"/>
      <c r="GAW770" s="14"/>
      <c r="GAX770" s="14"/>
      <c r="GAY770" s="14"/>
      <c r="GAZ770" s="14"/>
      <c r="GBA770" s="14"/>
      <c r="GBB770" s="14"/>
      <c r="GBC770" s="14"/>
      <c r="GBD770" s="14"/>
      <c r="GBE770" s="14"/>
      <c r="GBF770" s="14"/>
      <c r="GBG770" s="14"/>
      <c r="GBH770" s="14"/>
      <c r="GBI770" s="14"/>
      <c r="GBJ770" s="14"/>
      <c r="GBK770" s="14"/>
      <c r="GBL770" s="14"/>
      <c r="GBM770" s="14"/>
      <c r="GBN770" s="14"/>
      <c r="GBO770" s="14"/>
      <c r="GBP770" s="14"/>
      <c r="GBQ770" s="14"/>
      <c r="GBR770" s="14"/>
      <c r="GBS770" s="14"/>
      <c r="GBT770" s="14"/>
      <c r="GBU770" s="14"/>
      <c r="GBV770" s="14"/>
      <c r="GBW770" s="14"/>
      <c r="GBX770" s="14"/>
      <c r="GBY770" s="14"/>
      <c r="GBZ770" s="14"/>
      <c r="GCA770" s="14"/>
      <c r="GCB770" s="14"/>
      <c r="GCC770" s="14"/>
      <c r="GCD770" s="14"/>
      <c r="GCE770" s="14"/>
      <c r="GCF770" s="14"/>
      <c r="GCG770" s="14"/>
      <c r="GCH770" s="14"/>
      <c r="GCI770" s="14"/>
      <c r="GCJ770" s="14"/>
      <c r="GCK770" s="14"/>
      <c r="GCL770" s="14"/>
      <c r="GCM770" s="14"/>
      <c r="GCN770" s="14"/>
      <c r="GCO770" s="14"/>
      <c r="GCP770" s="14"/>
      <c r="GCQ770" s="14"/>
      <c r="GCR770" s="14"/>
      <c r="GCS770" s="14"/>
      <c r="GCT770" s="14"/>
      <c r="GCU770" s="14"/>
      <c r="GCV770" s="14"/>
      <c r="GCW770" s="14"/>
      <c r="GCX770" s="14"/>
      <c r="GCY770" s="14"/>
      <c r="GCZ770" s="14"/>
      <c r="GDA770" s="14"/>
      <c r="GDB770" s="14"/>
      <c r="GDC770" s="14"/>
      <c r="GDD770" s="14"/>
      <c r="GDE770" s="14"/>
      <c r="GDF770" s="14"/>
      <c r="GDG770" s="14"/>
      <c r="GDH770" s="14"/>
      <c r="GDI770" s="14"/>
      <c r="GDJ770" s="14"/>
      <c r="GDK770" s="14"/>
      <c r="GDL770" s="14"/>
      <c r="GDM770" s="14"/>
      <c r="GDN770" s="14"/>
      <c r="GDO770" s="14"/>
      <c r="GDP770" s="14"/>
      <c r="GDQ770" s="14"/>
      <c r="GDR770" s="14"/>
      <c r="GDS770" s="14"/>
      <c r="GDT770" s="14"/>
      <c r="GDU770" s="14"/>
      <c r="GDV770" s="14"/>
      <c r="GDW770" s="14"/>
      <c r="GDX770" s="14"/>
      <c r="GDY770" s="14"/>
      <c r="GDZ770" s="14"/>
      <c r="GEA770" s="14"/>
      <c r="GEB770" s="14"/>
      <c r="GEC770" s="14"/>
      <c r="GED770" s="14"/>
      <c r="GEE770" s="14"/>
      <c r="GEF770" s="14"/>
      <c r="GEG770" s="14"/>
      <c r="GEH770" s="14"/>
      <c r="GEI770" s="14"/>
      <c r="GEJ770" s="14"/>
      <c r="GEK770" s="14"/>
      <c r="GEL770" s="14"/>
      <c r="GEM770" s="14"/>
      <c r="GEN770" s="14"/>
      <c r="GEO770" s="14"/>
      <c r="GEP770" s="14"/>
      <c r="GEQ770" s="14"/>
      <c r="GER770" s="14"/>
      <c r="GES770" s="14"/>
      <c r="GET770" s="14"/>
      <c r="GEU770" s="14"/>
      <c r="GEV770" s="14"/>
      <c r="GEW770" s="14"/>
      <c r="GEX770" s="14"/>
      <c r="GEY770" s="14"/>
      <c r="GEZ770" s="14"/>
      <c r="GFA770" s="14"/>
      <c r="GFB770" s="14"/>
      <c r="GFC770" s="14"/>
      <c r="GFD770" s="14"/>
      <c r="GFE770" s="14"/>
      <c r="GFF770" s="14"/>
      <c r="GFG770" s="14"/>
      <c r="GFH770" s="14"/>
      <c r="GFI770" s="14"/>
      <c r="GFJ770" s="14"/>
      <c r="GFK770" s="14"/>
      <c r="GFL770" s="14"/>
      <c r="GFM770" s="14"/>
      <c r="GFN770" s="14"/>
      <c r="GFO770" s="14"/>
      <c r="GFP770" s="14"/>
      <c r="GFQ770" s="14"/>
      <c r="GFR770" s="14"/>
      <c r="GFS770" s="14"/>
      <c r="GFT770" s="14"/>
      <c r="GFU770" s="14"/>
      <c r="GFV770" s="14"/>
      <c r="GFW770" s="14"/>
      <c r="GFX770" s="14"/>
      <c r="GFY770" s="14"/>
      <c r="GFZ770" s="14"/>
      <c r="GGA770" s="14"/>
      <c r="GGB770" s="14"/>
      <c r="GGC770" s="14"/>
      <c r="GGD770" s="14"/>
      <c r="GGE770" s="14"/>
      <c r="GGF770" s="14"/>
      <c r="GGG770" s="14"/>
      <c r="GGH770" s="14"/>
      <c r="GGI770" s="14"/>
      <c r="GGJ770" s="14"/>
      <c r="GGK770" s="14"/>
      <c r="GGL770" s="14"/>
      <c r="GGM770" s="14"/>
      <c r="GGN770" s="14"/>
      <c r="GGO770" s="14"/>
      <c r="GGP770" s="14"/>
      <c r="GGQ770" s="14"/>
      <c r="GGR770" s="14"/>
      <c r="GGS770" s="14"/>
      <c r="GGT770" s="14"/>
      <c r="GGU770" s="14"/>
      <c r="GGV770" s="14"/>
      <c r="GGW770" s="14"/>
      <c r="GGX770" s="14"/>
      <c r="GGY770" s="14"/>
      <c r="GGZ770" s="14"/>
      <c r="GHA770" s="14"/>
      <c r="GHB770" s="14"/>
      <c r="GHC770" s="14"/>
      <c r="GHD770" s="14"/>
      <c r="GHE770" s="14"/>
      <c r="GHF770" s="14"/>
      <c r="GHG770" s="14"/>
      <c r="GHH770" s="14"/>
      <c r="GHI770" s="14"/>
      <c r="GHJ770" s="14"/>
      <c r="GHK770" s="14"/>
      <c r="GHL770" s="14"/>
      <c r="GHM770" s="14"/>
      <c r="GHN770" s="14"/>
      <c r="GHO770" s="14"/>
      <c r="GHP770" s="14"/>
      <c r="GHQ770" s="14"/>
      <c r="GHR770" s="14"/>
      <c r="GHS770" s="14"/>
      <c r="GHT770" s="14"/>
      <c r="GHU770" s="14"/>
      <c r="GHV770" s="14"/>
      <c r="GHW770" s="14"/>
      <c r="GHX770" s="14"/>
      <c r="GHY770" s="14"/>
      <c r="GHZ770" s="14"/>
      <c r="GIA770" s="14"/>
      <c r="GIB770" s="14"/>
      <c r="GIC770" s="14"/>
      <c r="GID770" s="14"/>
      <c r="GIE770" s="14"/>
      <c r="GIF770" s="14"/>
      <c r="GIG770" s="14"/>
      <c r="GIH770" s="14"/>
      <c r="GII770" s="14"/>
      <c r="GIJ770" s="14"/>
      <c r="GIK770" s="14"/>
      <c r="GIL770" s="14"/>
      <c r="GIM770" s="14"/>
      <c r="GIN770" s="14"/>
      <c r="GIO770" s="14"/>
      <c r="GIP770" s="14"/>
      <c r="GIQ770" s="14"/>
      <c r="GIR770" s="14"/>
      <c r="GIS770" s="14"/>
      <c r="GIT770" s="14"/>
      <c r="GIU770" s="14"/>
      <c r="GIV770" s="14"/>
      <c r="GIW770" s="14"/>
      <c r="GIX770" s="14"/>
      <c r="GIY770" s="14"/>
      <c r="GIZ770" s="14"/>
      <c r="GJA770" s="14"/>
      <c r="GJB770" s="14"/>
      <c r="GJC770" s="14"/>
      <c r="GJD770" s="14"/>
      <c r="GJE770" s="14"/>
      <c r="GJF770" s="14"/>
      <c r="GJG770" s="14"/>
      <c r="GJH770" s="14"/>
      <c r="GJI770" s="14"/>
      <c r="GJJ770" s="14"/>
      <c r="GJK770" s="14"/>
      <c r="GJL770" s="14"/>
      <c r="GJM770" s="14"/>
      <c r="GJN770" s="14"/>
      <c r="GJO770" s="14"/>
      <c r="GJP770" s="14"/>
      <c r="GJQ770" s="14"/>
      <c r="GJR770" s="14"/>
      <c r="GJS770" s="14"/>
      <c r="GJT770" s="14"/>
      <c r="GJU770" s="14"/>
      <c r="GJV770" s="14"/>
      <c r="GJW770" s="14"/>
      <c r="GJX770" s="14"/>
      <c r="GJY770" s="14"/>
      <c r="GJZ770" s="14"/>
      <c r="GKA770" s="14"/>
      <c r="GKB770" s="14"/>
      <c r="GKC770" s="14"/>
      <c r="GKD770" s="14"/>
      <c r="GKE770" s="14"/>
      <c r="GKF770" s="14"/>
      <c r="GKG770" s="14"/>
      <c r="GKH770" s="14"/>
      <c r="GKI770" s="14"/>
      <c r="GKJ770" s="14"/>
      <c r="GKK770" s="14"/>
      <c r="GKL770" s="14"/>
      <c r="GKM770" s="14"/>
      <c r="GKN770" s="14"/>
      <c r="GKO770" s="14"/>
      <c r="GKP770" s="14"/>
      <c r="GKQ770" s="14"/>
      <c r="GKR770" s="14"/>
      <c r="GKS770" s="14"/>
      <c r="GKT770" s="14"/>
      <c r="GKU770" s="14"/>
      <c r="GKV770" s="14"/>
      <c r="GKW770" s="14"/>
      <c r="GKX770" s="14"/>
      <c r="GKY770" s="14"/>
      <c r="GKZ770" s="14"/>
      <c r="GLA770" s="14"/>
      <c r="GLB770" s="14"/>
      <c r="GLC770" s="14"/>
      <c r="GLD770" s="14"/>
      <c r="GLE770" s="14"/>
      <c r="GLF770" s="14"/>
      <c r="GLG770" s="14"/>
      <c r="GLH770" s="14"/>
      <c r="GLI770" s="14"/>
      <c r="GLJ770" s="14"/>
      <c r="GLK770" s="14"/>
      <c r="GLL770" s="14"/>
      <c r="GLM770" s="14"/>
      <c r="GLN770" s="14"/>
      <c r="GLO770" s="14"/>
      <c r="GLP770" s="14"/>
      <c r="GLQ770" s="14"/>
      <c r="GLR770" s="14"/>
      <c r="GLS770" s="14"/>
      <c r="GLT770" s="14"/>
      <c r="GLU770" s="14"/>
      <c r="GLV770" s="14"/>
      <c r="GLW770" s="14"/>
      <c r="GLX770" s="14"/>
      <c r="GLY770" s="14"/>
      <c r="GLZ770" s="14"/>
      <c r="GMA770" s="14"/>
      <c r="GMB770" s="14"/>
      <c r="GMC770" s="14"/>
      <c r="GMD770" s="14"/>
      <c r="GME770" s="14"/>
      <c r="GMF770" s="14"/>
      <c r="GMG770" s="14"/>
      <c r="GMH770" s="14"/>
      <c r="GMI770" s="14"/>
      <c r="GMJ770" s="14"/>
      <c r="GMK770" s="14"/>
      <c r="GML770" s="14"/>
      <c r="GMM770" s="14"/>
      <c r="GMN770" s="14"/>
      <c r="GMO770" s="14"/>
      <c r="GMP770" s="14"/>
      <c r="GMQ770" s="14"/>
      <c r="GMR770" s="14"/>
      <c r="GMS770" s="14"/>
      <c r="GMT770" s="14"/>
      <c r="GMU770" s="14"/>
      <c r="GMV770" s="14"/>
      <c r="GMW770" s="14"/>
      <c r="GMX770" s="14"/>
      <c r="GMY770" s="14"/>
      <c r="GMZ770" s="14"/>
      <c r="GNA770" s="14"/>
      <c r="GNB770" s="14"/>
      <c r="GNC770" s="14"/>
      <c r="GND770" s="14"/>
      <c r="GNE770" s="14"/>
      <c r="GNF770" s="14"/>
      <c r="GNG770" s="14"/>
      <c r="GNH770" s="14"/>
      <c r="GNI770" s="14"/>
      <c r="GNJ770" s="14"/>
      <c r="GNK770" s="14"/>
      <c r="GNL770" s="14"/>
      <c r="GNM770" s="14"/>
      <c r="GNN770" s="14"/>
      <c r="GNO770" s="14"/>
      <c r="GNP770" s="14"/>
      <c r="GNQ770" s="14"/>
      <c r="GNR770" s="14"/>
      <c r="GNS770" s="14"/>
      <c r="GNT770" s="14"/>
      <c r="GNU770" s="14"/>
      <c r="GNV770" s="14"/>
      <c r="GNW770" s="14"/>
      <c r="GNX770" s="14"/>
      <c r="GNY770" s="14"/>
      <c r="GNZ770" s="14"/>
      <c r="GOA770" s="14"/>
      <c r="GOB770" s="14"/>
      <c r="GOC770" s="14"/>
      <c r="GOD770" s="14"/>
      <c r="GOE770" s="14"/>
      <c r="GOF770" s="14"/>
      <c r="GOG770" s="14"/>
      <c r="GOH770" s="14"/>
      <c r="GOI770" s="14"/>
      <c r="GOJ770" s="14"/>
      <c r="GOK770" s="14"/>
      <c r="GOL770" s="14"/>
      <c r="GOM770" s="14"/>
      <c r="GON770" s="14"/>
      <c r="GOO770" s="14"/>
      <c r="GOP770" s="14"/>
      <c r="GOQ770" s="14"/>
      <c r="GOR770" s="14"/>
      <c r="GOS770" s="14"/>
      <c r="GOT770" s="14"/>
      <c r="GOU770" s="14"/>
      <c r="GOV770" s="14"/>
      <c r="GOW770" s="14"/>
      <c r="GOX770" s="14"/>
      <c r="GOY770" s="14"/>
      <c r="GOZ770" s="14"/>
      <c r="GPA770" s="14"/>
      <c r="GPB770" s="14"/>
      <c r="GPC770" s="14"/>
      <c r="GPD770" s="14"/>
      <c r="GPE770" s="14"/>
      <c r="GPF770" s="14"/>
      <c r="GPG770" s="14"/>
      <c r="GPH770" s="14"/>
      <c r="GPI770" s="14"/>
      <c r="GPJ770" s="14"/>
      <c r="GPK770" s="14"/>
      <c r="GPL770" s="14"/>
      <c r="GPM770" s="14"/>
      <c r="GPN770" s="14"/>
      <c r="GPO770" s="14"/>
      <c r="GPP770" s="14"/>
      <c r="GPQ770" s="14"/>
      <c r="GPR770" s="14"/>
      <c r="GPS770" s="14"/>
      <c r="GPT770" s="14"/>
      <c r="GPU770" s="14"/>
      <c r="GPV770" s="14"/>
      <c r="GPW770" s="14"/>
      <c r="GPX770" s="14"/>
      <c r="GPY770" s="14"/>
      <c r="GPZ770" s="14"/>
      <c r="GQA770" s="14"/>
      <c r="GQB770" s="14"/>
      <c r="GQC770" s="14"/>
      <c r="GQD770" s="14"/>
      <c r="GQE770" s="14"/>
      <c r="GQF770" s="14"/>
      <c r="GQG770" s="14"/>
      <c r="GQH770" s="14"/>
      <c r="GQI770" s="14"/>
      <c r="GQJ770" s="14"/>
      <c r="GQK770" s="14"/>
      <c r="GQL770" s="14"/>
      <c r="GQM770" s="14"/>
      <c r="GQN770" s="14"/>
      <c r="GQO770" s="14"/>
      <c r="GQP770" s="14"/>
      <c r="GQQ770" s="14"/>
      <c r="GQR770" s="14"/>
      <c r="GQS770" s="14"/>
      <c r="GQT770" s="14"/>
      <c r="GQU770" s="14"/>
      <c r="GQV770" s="14"/>
      <c r="GQW770" s="14"/>
      <c r="GQX770" s="14"/>
      <c r="GQY770" s="14"/>
      <c r="GQZ770" s="14"/>
      <c r="GRA770" s="14"/>
      <c r="GRB770" s="14"/>
      <c r="GRC770" s="14"/>
      <c r="GRD770" s="14"/>
      <c r="GRE770" s="14"/>
      <c r="GRF770" s="14"/>
      <c r="GRG770" s="14"/>
      <c r="GRH770" s="14"/>
      <c r="GRI770" s="14"/>
      <c r="GRJ770" s="14"/>
      <c r="GRK770" s="14"/>
      <c r="GRL770" s="14"/>
      <c r="GRM770" s="14"/>
      <c r="GRN770" s="14"/>
      <c r="GRO770" s="14"/>
      <c r="GRP770" s="14"/>
      <c r="GRQ770" s="14"/>
      <c r="GRR770" s="14"/>
      <c r="GRS770" s="14"/>
      <c r="GRT770" s="14"/>
      <c r="GRU770" s="14"/>
      <c r="GRV770" s="14"/>
      <c r="GRW770" s="14"/>
      <c r="GRX770" s="14"/>
      <c r="GRY770" s="14"/>
      <c r="GRZ770" s="14"/>
      <c r="GSA770" s="14"/>
      <c r="GSB770" s="14"/>
      <c r="GSC770" s="14"/>
      <c r="GSD770" s="14"/>
      <c r="GSE770" s="14"/>
      <c r="GSF770" s="14"/>
      <c r="GSG770" s="14"/>
      <c r="GSH770" s="14"/>
      <c r="GSI770" s="14"/>
      <c r="GSJ770" s="14"/>
      <c r="GSK770" s="14"/>
      <c r="GSL770" s="14"/>
      <c r="GSM770" s="14"/>
      <c r="GSN770" s="14"/>
      <c r="GSO770" s="14"/>
      <c r="GSP770" s="14"/>
      <c r="GSQ770" s="14"/>
      <c r="GSR770" s="14"/>
      <c r="GSS770" s="14"/>
      <c r="GST770" s="14"/>
      <c r="GSU770" s="14"/>
      <c r="GSV770" s="14"/>
      <c r="GSW770" s="14"/>
      <c r="GSX770" s="14"/>
      <c r="GSY770" s="14"/>
      <c r="GSZ770" s="14"/>
      <c r="GTA770" s="14"/>
      <c r="GTB770" s="14"/>
      <c r="GTC770" s="14"/>
      <c r="GTD770" s="14"/>
      <c r="GTE770" s="14"/>
      <c r="GTF770" s="14"/>
      <c r="GTG770" s="14"/>
      <c r="GTH770" s="14"/>
      <c r="GTI770" s="14"/>
      <c r="GTJ770" s="14"/>
      <c r="GTK770" s="14"/>
      <c r="GTL770" s="14"/>
      <c r="GTM770" s="14"/>
      <c r="GTN770" s="14"/>
      <c r="GTO770" s="14"/>
      <c r="GTP770" s="14"/>
      <c r="GTQ770" s="14"/>
      <c r="GTR770" s="14"/>
      <c r="GTS770" s="14"/>
      <c r="GTT770" s="14"/>
      <c r="GTU770" s="14"/>
      <c r="GTV770" s="14"/>
      <c r="GTW770" s="14"/>
      <c r="GTX770" s="14"/>
      <c r="GTY770" s="14"/>
      <c r="GTZ770" s="14"/>
      <c r="GUA770" s="14"/>
      <c r="GUB770" s="14"/>
      <c r="GUC770" s="14"/>
      <c r="GUD770" s="14"/>
      <c r="GUE770" s="14"/>
      <c r="GUF770" s="14"/>
      <c r="GUG770" s="14"/>
      <c r="GUH770" s="14"/>
      <c r="GUI770" s="14"/>
      <c r="GUJ770" s="14"/>
      <c r="GUK770" s="14"/>
      <c r="GUL770" s="14"/>
      <c r="GUM770" s="14"/>
      <c r="GUN770" s="14"/>
      <c r="GUO770" s="14"/>
      <c r="GUP770" s="14"/>
      <c r="GUQ770" s="14"/>
      <c r="GUR770" s="14"/>
      <c r="GUS770" s="14"/>
      <c r="GUT770" s="14"/>
      <c r="GUU770" s="14"/>
      <c r="GUV770" s="14"/>
      <c r="GUW770" s="14"/>
      <c r="GUX770" s="14"/>
      <c r="GUY770" s="14"/>
      <c r="GUZ770" s="14"/>
      <c r="GVA770" s="14"/>
      <c r="GVB770" s="14"/>
      <c r="GVC770" s="14"/>
      <c r="GVD770" s="14"/>
      <c r="GVE770" s="14"/>
      <c r="GVF770" s="14"/>
      <c r="GVG770" s="14"/>
      <c r="GVH770" s="14"/>
      <c r="GVI770" s="14"/>
      <c r="GVJ770" s="14"/>
      <c r="GVK770" s="14"/>
      <c r="GVL770" s="14"/>
      <c r="GVM770" s="14"/>
      <c r="GVN770" s="14"/>
      <c r="GVO770" s="14"/>
      <c r="GVP770" s="14"/>
      <c r="GVQ770" s="14"/>
      <c r="GVR770" s="14"/>
      <c r="GVS770" s="14"/>
      <c r="GVT770" s="14"/>
      <c r="GVU770" s="14"/>
      <c r="GVV770" s="14"/>
      <c r="GVW770" s="14"/>
      <c r="GVX770" s="14"/>
      <c r="GVY770" s="14"/>
      <c r="GVZ770" s="14"/>
      <c r="GWA770" s="14"/>
      <c r="GWB770" s="14"/>
      <c r="GWC770" s="14"/>
      <c r="GWD770" s="14"/>
      <c r="GWE770" s="14"/>
      <c r="GWF770" s="14"/>
      <c r="GWG770" s="14"/>
      <c r="GWH770" s="14"/>
      <c r="GWI770" s="14"/>
      <c r="GWJ770" s="14"/>
      <c r="GWK770" s="14"/>
      <c r="GWL770" s="14"/>
      <c r="GWM770" s="14"/>
      <c r="GWN770" s="14"/>
      <c r="GWO770" s="14"/>
      <c r="GWP770" s="14"/>
      <c r="GWQ770" s="14"/>
      <c r="GWR770" s="14"/>
      <c r="GWS770" s="14"/>
      <c r="GWT770" s="14"/>
      <c r="GWU770" s="14"/>
      <c r="GWV770" s="14"/>
      <c r="GWW770" s="14"/>
      <c r="GWX770" s="14"/>
      <c r="GWY770" s="14"/>
      <c r="GWZ770" s="14"/>
      <c r="GXA770" s="14"/>
      <c r="GXB770" s="14"/>
      <c r="GXC770" s="14"/>
      <c r="GXD770" s="14"/>
      <c r="GXE770" s="14"/>
      <c r="GXF770" s="14"/>
      <c r="GXG770" s="14"/>
      <c r="GXH770" s="14"/>
      <c r="GXI770" s="14"/>
      <c r="GXJ770" s="14"/>
      <c r="GXK770" s="14"/>
      <c r="GXL770" s="14"/>
      <c r="GXM770" s="14"/>
      <c r="GXN770" s="14"/>
      <c r="GXO770" s="14"/>
      <c r="GXP770" s="14"/>
      <c r="GXQ770" s="14"/>
      <c r="GXR770" s="14"/>
      <c r="GXS770" s="14"/>
      <c r="GXT770" s="14"/>
      <c r="GXU770" s="14"/>
      <c r="GXV770" s="14"/>
      <c r="GXW770" s="14"/>
      <c r="GXX770" s="14"/>
      <c r="GXY770" s="14"/>
      <c r="GXZ770" s="14"/>
      <c r="GYA770" s="14"/>
      <c r="GYB770" s="14"/>
      <c r="GYC770" s="14"/>
      <c r="GYD770" s="14"/>
      <c r="GYE770" s="14"/>
      <c r="GYF770" s="14"/>
      <c r="GYG770" s="14"/>
      <c r="GYH770" s="14"/>
      <c r="GYI770" s="14"/>
      <c r="GYJ770" s="14"/>
      <c r="GYK770" s="14"/>
      <c r="GYL770" s="14"/>
      <c r="GYM770" s="14"/>
      <c r="GYN770" s="14"/>
      <c r="GYO770" s="14"/>
      <c r="GYP770" s="14"/>
      <c r="GYQ770" s="14"/>
      <c r="GYR770" s="14"/>
      <c r="GYS770" s="14"/>
      <c r="GYT770" s="14"/>
      <c r="GYU770" s="14"/>
      <c r="GYV770" s="14"/>
      <c r="GYW770" s="14"/>
      <c r="GYX770" s="14"/>
      <c r="GYY770" s="14"/>
      <c r="GYZ770" s="14"/>
      <c r="GZA770" s="14"/>
      <c r="GZB770" s="14"/>
      <c r="GZC770" s="14"/>
      <c r="GZD770" s="14"/>
      <c r="GZE770" s="14"/>
      <c r="GZF770" s="14"/>
      <c r="GZG770" s="14"/>
      <c r="GZH770" s="14"/>
      <c r="GZI770" s="14"/>
      <c r="GZJ770" s="14"/>
      <c r="GZK770" s="14"/>
      <c r="GZL770" s="14"/>
      <c r="GZM770" s="14"/>
      <c r="GZN770" s="14"/>
      <c r="GZO770" s="14"/>
      <c r="GZP770" s="14"/>
      <c r="GZQ770" s="14"/>
      <c r="GZR770" s="14"/>
      <c r="GZS770" s="14"/>
      <c r="GZT770" s="14"/>
      <c r="GZU770" s="14"/>
      <c r="GZV770" s="14"/>
      <c r="GZW770" s="14"/>
      <c r="GZX770" s="14"/>
      <c r="GZY770" s="14"/>
      <c r="GZZ770" s="14"/>
      <c r="HAA770" s="14"/>
      <c r="HAB770" s="14"/>
      <c r="HAC770" s="14"/>
      <c r="HAD770" s="14"/>
      <c r="HAE770" s="14"/>
      <c r="HAF770" s="14"/>
      <c r="HAG770" s="14"/>
      <c r="HAH770" s="14"/>
      <c r="HAI770" s="14"/>
      <c r="HAJ770" s="14"/>
      <c r="HAK770" s="14"/>
      <c r="HAL770" s="14"/>
      <c r="HAM770" s="14"/>
      <c r="HAN770" s="14"/>
      <c r="HAO770" s="14"/>
      <c r="HAP770" s="14"/>
      <c r="HAQ770" s="14"/>
      <c r="HAR770" s="14"/>
      <c r="HAS770" s="14"/>
      <c r="HAT770" s="14"/>
      <c r="HAU770" s="14"/>
      <c r="HAV770" s="14"/>
      <c r="HAW770" s="14"/>
      <c r="HAX770" s="14"/>
      <c r="HAY770" s="14"/>
      <c r="HAZ770" s="14"/>
      <c r="HBA770" s="14"/>
      <c r="HBB770" s="14"/>
      <c r="HBC770" s="14"/>
      <c r="HBD770" s="14"/>
      <c r="HBE770" s="14"/>
      <c r="HBF770" s="14"/>
      <c r="HBG770" s="14"/>
      <c r="HBH770" s="14"/>
      <c r="HBI770" s="14"/>
      <c r="HBJ770" s="14"/>
      <c r="HBK770" s="14"/>
      <c r="HBL770" s="14"/>
      <c r="HBM770" s="14"/>
      <c r="HBN770" s="14"/>
      <c r="HBO770" s="14"/>
      <c r="HBP770" s="14"/>
      <c r="HBQ770" s="14"/>
      <c r="HBR770" s="14"/>
      <c r="HBS770" s="14"/>
      <c r="HBT770" s="14"/>
      <c r="HBU770" s="14"/>
      <c r="HBV770" s="14"/>
      <c r="HBW770" s="14"/>
      <c r="HBX770" s="14"/>
      <c r="HBY770" s="14"/>
      <c r="HBZ770" s="14"/>
      <c r="HCA770" s="14"/>
      <c r="HCB770" s="14"/>
      <c r="HCC770" s="14"/>
      <c r="HCD770" s="14"/>
      <c r="HCE770" s="14"/>
      <c r="HCF770" s="14"/>
      <c r="HCG770" s="14"/>
      <c r="HCH770" s="14"/>
      <c r="HCI770" s="14"/>
      <c r="HCJ770" s="14"/>
      <c r="HCK770" s="14"/>
      <c r="HCL770" s="14"/>
      <c r="HCM770" s="14"/>
      <c r="HCN770" s="14"/>
      <c r="HCO770" s="14"/>
      <c r="HCP770" s="14"/>
      <c r="HCQ770" s="14"/>
      <c r="HCR770" s="14"/>
      <c r="HCS770" s="14"/>
      <c r="HCT770" s="14"/>
      <c r="HCU770" s="14"/>
      <c r="HCV770" s="14"/>
      <c r="HCW770" s="14"/>
      <c r="HCX770" s="14"/>
      <c r="HCY770" s="14"/>
      <c r="HCZ770" s="14"/>
      <c r="HDA770" s="14"/>
      <c r="HDB770" s="14"/>
      <c r="HDC770" s="14"/>
      <c r="HDD770" s="14"/>
      <c r="HDE770" s="14"/>
      <c r="HDF770" s="14"/>
      <c r="HDG770" s="14"/>
      <c r="HDH770" s="14"/>
      <c r="HDI770" s="14"/>
      <c r="HDJ770" s="14"/>
      <c r="HDK770" s="14"/>
      <c r="HDL770" s="14"/>
      <c r="HDM770" s="14"/>
      <c r="HDN770" s="14"/>
      <c r="HDO770" s="14"/>
      <c r="HDP770" s="14"/>
      <c r="HDQ770" s="14"/>
      <c r="HDR770" s="14"/>
      <c r="HDS770" s="14"/>
      <c r="HDT770" s="14"/>
      <c r="HDU770" s="14"/>
      <c r="HDV770" s="14"/>
      <c r="HDW770" s="14"/>
      <c r="HDX770" s="14"/>
      <c r="HDY770" s="14"/>
      <c r="HDZ770" s="14"/>
      <c r="HEA770" s="14"/>
      <c r="HEB770" s="14"/>
      <c r="HEC770" s="14"/>
      <c r="HED770" s="14"/>
      <c r="HEE770" s="14"/>
      <c r="HEF770" s="14"/>
      <c r="HEG770" s="14"/>
      <c r="HEH770" s="14"/>
      <c r="HEI770" s="14"/>
      <c r="HEJ770" s="14"/>
      <c r="HEK770" s="14"/>
      <c r="HEL770" s="14"/>
      <c r="HEM770" s="14"/>
      <c r="HEN770" s="14"/>
      <c r="HEO770" s="14"/>
      <c r="HEP770" s="14"/>
      <c r="HEQ770" s="14"/>
      <c r="HER770" s="14"/>
      <c r="HES770" s="14"/>
      <c r="HET770" s="14"/>
      <c r="HEU770" s="14"/>
      <c r="HEV770" s="14"/>
      <c r="HEW770" s="14"/>
      <c r="HEX770" s="14"/>
      <c r="HEY770" s="14"/>
      <c r="HEZ770" s="14"/>
      <c r="HFA770" s="14"/>
      <c r="HFB770" s="14"/>
      <c r="HFC770" s="14"/>
      <c r="HFD770" s="14"/>
      <c r="HFE770" s="14"/>
      <c r="HFF770" s="14"/>
      <c r="HFG770" s="14"/>
      <c r="HFH770" s="14"/>
      <c r="HFI770" s="14"/>
      <c r="HFJ770" s="14"/>
      <c r="HFK770" s="14"/>
      <c r="HFL770" s="14"/>
      <c r="HFM770" s="14"/>
      <c r="HFN770" s="14"/>
      <c r="HFO770" s="14"/>
      <c r="HFP770" s="14"/>
      <c r="HFQ770" s="14"/>
      <c r="HFR770" s="14"/>
      <c r="HFS770" s="14"/>
      <c r="HFT770" s="14"/>
      <c r="HFU770" s="14"/>
      <c r="HFV770" s="14"/>
      <c r="HFW770" s="14"/>
      <c r="HFX770" s="14"/>
      <c r="HFY770" s="14"/>
      <c r="HFZ770" s="14"/>
      <c r="HGA770" s="14"/>
      <c r="HGB770" s="14"/>
      <c r="HGC770" s="14"/>
      <c r="HGD770" s="14"/>
      <c r="HGE770" s="14"/>
      <c r="HGF770" s="14"/>
      <c r="HGG770" s="14"/>
      <c r="HGH770" s="14"/>
      <c r="HGI770" s="14"/>
      <c r="HGJ770" s="14"/>
      <c r="HGK770" s="14"/>
      <c r="HGL770" s="14"/>
      <c r="HGM770" s="14"/>
      <c r="HGN770" s="14"/>
      <c r="HGO770" s="14"/>
      <c r="HGP770" s="14"/>
      <c r="HGQ770" s="14"/>
      <c r="HGR770" s="14"/>
      <c r="HGS770" s="14"/>
      <c r="HGT770" s="14"/>
      <c r="HGU770" s="14"/>
      <c r="HGV770" s="14"/>
      <c r="HGW770" s="14"/>
      <c r="HGX770" s="14"/>
      <c r="HGY770" s="14"/>
      <c r="HGZ770" s="14"/>
      <c r="HHA770" s="14"/>
      <c r="HHB770" s="14"/>
      <c r="HHC770" s="14"/>
      <c r="HHD770" s="14"/>
      <c r="HHE770" s="14"/>
      <c r="HHF770" s="14"/>
      <c r="HHG770" s="14"/>
      <c r="HHH770" s="14"/>
      <c r="HHI770" s="14"/>
      <c r="HHJ770" s="14"/>
      <c r="HHK770" s="14"/>
      <c r="HHL770" s="14"/>
      <c r="HHM770" s="14"/>
      <c r="HHN770" s="14"/>
      <c r="HHO770" s="14"/>
      <c r="HHP770" s="14"/>
      <c r="HHQ770" s="14"/>
      <c r="HHR770" s="14"/>
      <c r="HHS770" s="14"/>
      <c r="HHT770" s="14"/>
      <c r="HHU770" s="14"/>
      <c r="HHV770" s="14"/>
      <c r="HHW770" s="14"/>
      <c r="HHX770" s="14"/>
      <c r="HHY770" s="14"/>
      <c r="HHZ770" s="14"/>
      <c r="HIA770" s="14"/>
      <c r="HIB770" s="14"/>
      <c r="HIC770" s="14"/>
      <c r="HID770" s="14"/>
      <c r="HIE770" s="14"/>
      <c r="HIF770" s="14"/>
      <c r="HIG770" s="14"/>
      <c r="HIH770" s="14"/>
      <c r="HII770" s="14"/>
      <c r="HIJ770" s="14"/>
      <c r="HIK770" s="14"/>
      <c r="HIL770" s="14"/>
      <c r="HIM770" s="14"/>
      <c r="HIN770" s="14"/>
      <c r="HIO770" s="14"/>
      <c r="HIP770" s="14"/>
      <c r="HIQ770" s="14"/>
      <c r="HIR770" s="14"/>
      <c r="HIS770" s="14"/>
      <c r="HIT770" s="14"/>
      <c r="HIU770" s="14"/>
      <c r="HIV770" s="14"/>
      <c r="HIW770" s="14"/>
      <c r="HIX770" s="14"/>
      <c r="HIY770" s="14"/>
      <c r="HIZ770" s="14"/>
      <c r="HJA770" s="14"/>
      <c r="HJB770" s="14"/>
      <c r="HJC770" s="14"/>
      <c r="HJD770" s="14"/>
      <c r="HJE770" s="14"/>
      <c r="HJF770" s="14"/>
      <c r="HJG770" s="14"/>
      <c r="HJH770" s="14"/>
      <c r="HJI770" s="14"/>
      <c r="HJJ770" s="14"/>
      <c r="HJK770" s="14"/>
      <c r="HJL770" s="14"/>
      <c r="HJM770" s="14"/>
      <c r="HJN770" s="14"/>
      <c r="HJO770" s="14"/>
      <c r="HJP770" s="14"/>
      <c r="HJQ770" s="14"/>
      <c r="HJR770" s="14"/>
      <c r="HJS770" s="14"/>
      <c r="HJT770" s="14"/>
      <c r="HJU770" s="14"/>
      <c r="HJV770" s="14"/>
      <c r="HJW770" s="14"/>
      <c r="HJX770" s="14"/>
      <c r="HJY770" s="14"/>
      <c r="HJZ770" s="14"/>
      <c r="HKA770" s="14"/>
      <c r="HKB770" s="14"/>
      <c r="HKC770" s="14"/>
      <c r="HKD770" s="14"/>
      <c r="HKE770" s="14"/>
      <c r="HKF770" s="14"/>
      <c r="HKG770" s="14"/>
      <c r="HKH770" s="14"/>
      <c r="HKI770" s="14"/>
      <c r="HKJ770" s="14"/>
      <c r="HKK770" s="14"/>
      <c r="HKL770" s="14"/>
      <c r="HKM770" s="14"/>
      <c r="HKN770" s="14"/>
      <c r="HKO770" s="14"/>
      <c r="HKP770" s="14"/>
      <c r="HKQ770" s="14"/>
      <c r="HKR770" s="14"/>
      <c r="HKS770" s="14"/>
      <c r="HKT770" s="14"/>
      <c r="HKU770" s="14"/>
      <c r="HKV770" s="14"/>
      <c r="HKW770" s="14"/>
      <c r="HKX770" s="14"/>
      <c r="HKY770" s="14"/>
      <c r="HKZ770" s="14"/>
      <c r="HLA770" s="14"/>
      <c r="HLB770" s="14"/>
      <c r="HLC770" s="14"/>
      <c r="HLD770" s="14"/>
      <c r="HLE770" s="14"/>
      <c r="HLF770" s="14"/>
      <c r="HLG770" s="14"/>
      <c r="HLH770" s="14"/>
      <c r="HLI770" s="14"/>
      <c r="HLJ770" s="14"/>
      <c r="HLK770" s="14"/>
      <c r="HLL770" s="14"/>
      <c r="HLM770" s="14"/>
      <c r="HLN770" s="14"/>
      <c r="HLO770" s="14"/>
      <c r="HLP770" s="14"/>
      <c r="HLQ770" s="14"/>
      <c r="HLR770" s="14"/>
      <c r="HLS770" s="14"/>
      <c r="HLT770" s="14"/>
      <c r="HLU770" s="14"/>
      <c r="HLV770" s="14"/>
      <c r="HLW770" s="14"/>
      <c r="HLX770" s="14"/>
      <c r="HLY770" s="14"/>
      <c r="HLZ770" s="14"/>
      <c r="HMA770" s="14"/>
      <c r="HMB770" s="14"/>
      <c r="HMC770" s="14"/>
      <c r="HMD770" s="14"/>
      <c r="HME770" s="14"/>
      <c r="HMF770" s="14"/>
      <c r="HMG770" s="14"/>
      <c r="HMH770" s="14"/>
      <c r="HMI770" s="14"/>
      <c r="HMJ770" s="14"/>
      <c r="HMK770" s="14"/>
      <c r="HML770" s="14"/>
      <c r="HMM770" s="14"/>
      <c r="HMN770" s="14"/>
      <c r="HMO770" s="14"/>
      <c r="HMP770" s="14"/>
      <c r="HMQ770" s="14"/>
      <c r="HMR770" s="14"/>
      <c r="HMS770" s="14"/>
      <c r="HMT770" s="14"/>
      <c r="HMU770" s="14"/>
      <c r="HMV770" s="14"/>
      <c r="HMW770" s="14"/>
      <c r="HMX770" s="14"/>
      <c r="HMY770" s="14"/>
      <c r="HMZ770" s="14"/>
      <c r="HNA770" s="14"/>
      <c r="HNB770" s="14"/>
      <c r="HNC770" s="14"/>
      <c r="HND770" s="14"/>
      <c r="HNE770" s="14"/>
      <c r="HNF770" s="14"/>
      <c r="HNG770" s="14"/>
      <c r="HNH770" s="14"/>
      <c r="HNI770" s="14"/>
      <c r="HNJ770" s="14"/>
      <c r="HNK770" s="14"/>
      <c r="HNL770" s="14"/>
      <c r="HNM770" s="14"/>
      <c r="HNN770" s="14"/>
      <c r="HNO770" s="14"/>
      <c r="HNP770" s="14"/>
      <c r="HNQ770" s="14"/>
      <c r="HNR770" s="14"/>
      <c r="HNS770" s="14"/>
      <c r="HNT770" s="14"/>
      <c r="HNU770" s="14"/>
      <c r="HNV770" s="14"/>
      <c r="HNW770" s="14"/>
      <c r="HNX770" s="14"/>
      <c r="HNY770" s="14"/>
      <c r="HNZ770" s="14"/>
      <c r="HOA770" s="14"/>
      <c r="HOB770" s="14"/>
      <c r="HOC770" s="14"/>
      <c r="HOD770" s="14"/>
      <c r="HOE770" s="14"/>
      <c r="HOF770" s="14"/>
      <c r="HOG770" s="14"/>
      <c r="HOH770" s="14"/>
      <c r="HOI770" s="14"/>
      <c r="HOJ770" s="14"/>
      <c r="HOK770" s="14"/>
      <c r="HOL770" s="14"/>
      <c r="HOM770" s="14"/>
      <c r="HON770" s="14"/>
      <c r="HOO770" s="14"/>
      <c r="HOP770" s="14"/>
      <c r="HOQ770" s="14"/>
      <c r="HOR770" s="14"/>
      <c r="HOS770" s="14"/>
      <c r="HOT770" s="14"/>
      <c r="HOU770" s="14"/>
      <c r="HOV770" s="14"/>
      <c r="HOW770" s="14"/>
      <c r="HOX770" s="14"/>
      <c r="HOY770" s="14"/>
      <c r="HOZ770" s="14"/>
      <c r="HPA770" s="14"/>
      <c r="HPB770" s="14"/>
      <c r="HPC770" s="14"/>
      <c r="HPD770" s="14"/>
      <c r="HPE770" s="14"/>
      <c r="HPF770" s="14"/>
      <c r="HPG770" s="14"/>
      <c r="HPH770" s="14"/>
      <c r="HPI770" s="14"/>
      <c r="HPJ770" s="14"/>
      <c r="HPK770" s="14"/>
      <c r="HPL770" s="14"/>
      <c r="HPM770" s="14"/>
      <c r="HPN770" s="14"/>
      <c r="HPO770" s="14"/>
      <c r="HPP770" s="14"/>
      <c r="HPQ770" s="14"/>
      <c r="HPR770" s="14"/>
      <c r="HPS770" s="14"/>
      <c r="HPT770" s="14"/>
      <c r="HPU770" s="14"/>
      <c r="HPV770" s="14"/>
      <c r="HPW770" s="14"/>
      <c r="HPX770" s="14"/>
      <c r="HPY770" s="14"/>
      <c r="HPZ770" s="14"/>
      <c r="HQA770" s="14"/>
      <c r="HQB770" s="14"/>
      <c r="HQC770" s="14"/>
      <c r="HQD770" s="14"/>
      <c r="HQE770" s="14"/>
      <c r="HQF770" s="14"/>
      <c r="HQG770" s="14"/>
      <c r="HQH770" s="14"/>
      <c r="HQI770" s="14"/>
      <c r="HQJ770" s="14"/>
      <c r="HQK770" s="14"/>
      <c r="HQL770" s="14"/>
      <c r="HQM770" s="14"/>
      <c r="HQN770" s="14"/>
      <c r="HQO770" s="14"/>
      <c r="HQP770" s="14"/>
      <c r="HQQ770" s="14"/>
      <c r="HQR770" s="14"/>
      <c r="HQS770" s="14"/>
      <c r="HQT770" s="14"/>
      <c r="HQU770" s="14"/>
      <c r="HQV770" s="14"/>
      <c r="HQW770" s="14"/>
      <c r="HQX770" s="14"/>
      <c r="HQY770" s="14"/>
      <c r="HQZ770" s="14"/>
      <c r="HRA770" s="14"/>
      <c r="HRB770" s="14"/>
      <c r="HRC770" s="14"/>
      <c r="HRD770" s="14"/>
      <c r="HRE770" s="14"/>
      <c r="HRF770" s="14"/>
      <c r="HRG770" s="14"/>
      <c r="HRH770" s="14"/>
      <c r="HRI770" s="14"/>
      <c r="HRJ770" s="14"/>
      <c r="HRK770" s="14"/>
      <c r="HRL770" s="14"/>
      <c r="HRM770" s="14"/>
      <c r="HRN770" s="14"/>
      <c r="HRO770" s="14"/>
      <c r="HRP770" s="14"/>
      <c r="HRQ770" s="14"/>
      <c r="HRR770" s="14"/>
      <c r="HRS770" s="14"/>
      <c r="HRT770" s="14"/>
      <c r="HRU770" s="14"/>
      <c r="HRV770" s="14"/>
      <c r="HRW770" s="14"/>
      <c r="HRX770" s="14"/>
      <c r="HRY770" s="14"/>
      <c r="HRZ770" s="14"/>
      <c r="HSA770" s="14"/>
      <c r="HSB770" s="14"/>
      <c r="HSC770" s="14"/>
      <c r="HSD770" s="14"/>
      <c r="HSE770" s="14"/>
      <c r="HSF770" s="14"/>
      <c r="HSG770" s="14"/>
      <c r="HSH770" s="14"/>
      <c r="HSI770" s="14"/>
      <c r="HSJ770" s="14"/>
      <c r="HSK770" s="14"/>
      <c r="HSL770" s="14"/>
      <c r="HSM770" s="14"/>
      <c r="HSN770" s="14"/>
      <c r="HSO770" s="14"/>
      <c r="HSP770" s="14"/>
      <c r="HSQ770" s="14"/>
      <c r="HSR770" s="14"/>
      <c r="HSS770" s="14"/>
      <c r="HST770" s="14"/>
      <c r="HSU770" s="14"/>
      <c r="HSV770" s="14"/>
      <c r="HSW770" s="14"/>
      <c r="HSX770" s="14"/>
      <c r="HSY770" s="14"/>
      <c r="HSZ770" s="14"/>
      <c r="HTA770" s="14"/>
      <c r="HTB770" s="14"/>
      <c r="HTC770" s="14"/>
      <c r="HTD770" s="14"/>
      <c r="HTE770" s="14"/>
      <c r="HTF770" s="14"/>
      <c r="HTG770" s="14"/>
      <c r="HTH770" s="14"/>
      <c r="HTI770" s="14"/>
      <c r="HTJ770" s="14"/>
      <c r="HTK770" s="14"/>
      <c r="HTL770" s="14"/>
      <c r="HTM770" s="14"/>
      <c r="HTN770" s="14"/>
      <c r="HTO770" s="14"/>
      <c r="HTP770" s="14"/>
      <c r="HTQ770" s="14"/>
      <c r="HTR770" s="14"/>
      <c r="HTS770" s="14"/>
      <c r="HTT770" s="14"/>
      <c r="HTU770" s="14"/>
      <c r="HTV770" s="14"/>
      <c r="HTW770" s="14"/>
      <c r="HTX770" s="14"/>
      <c r="HTY770" s="14"/>
      <c r="HTZ770" s="14"/>
      <c r="HUA770" s="14"/>
      <c r="HUB770" s="14"/>
      <c r="HUC770" s="14"/>
      <c r="HUD770" s="14"/>
      <c r="HUE770" s="14"/>
      <c r="HUF770" s="14"/>
      <c r="HUG770" s="14"/>
      <c r="HUH770" s="14"/>
      <c r="HUI770" s="14"/>
      <c r="HUJ770" s="14"/>
      <c r="HUK770" s="14"/>
      <c r="HUL770" s="14"/>
      <c r="HUM770" s="14"/>
      <c r="HUN770" s="14"/>
      <c r="HUO770" s="14"/>
      <c r="HUP770" s="14"/>
      <c r="HUQ770" s="14"/>
      <c r="HUR770" s="14"/>
      <c r="HUS770" s="14"/>
      <c r="HUT770" s="14"/>
      <c r="HUU770" s="14"/>
      <c r="HUV770" s="14"/>
      <c r="HUW770" s="14"/>
      <c r="HUX770" s="14"/>
      <c r="HUY770" s="14"/>
      <c r="HUZ770" s="14"/>
      <c r="HVA770" s="14"/>
      <c r="HVB770" s="14"/>
      <c r="HVC770" s="14"/>
      <c r="HVD770" s="14"/>
      <c r="HVE770" s="14"/>
      <c r="HVF770" s="14"/>
      <c r="HVG770" s="14"/>
      <c r="HVH770" s="14"/>
      <c r="HVI770" s="14"/>
      <c r="HVJ770" s="14"/>
      <c r="HVK770" s="14"/>
      <c r="HVL770" s="14"/>
      <c r="HVM770" s="14"/>
      <c r="HVN770" s="14"/>
      <c r="HVO770" s="14"/>
      <c r="HVP770" s="14"/>
      <c r="HVQ770" s="14"/>
      <c r="HVR770" s="14"/>
      <c r="HVS770" s="14"/>
      <c r="HVT770" s="14"/>
      <c r="HVU770" s="14"/>
      <c r="HVV770" s="14"/>
      <c r="HVW770" s="14"/>
      <c r="HVX770" s="14"/>
      <c r="HVY770" s="14"/>
      <c r="HVZ770" s="14"/>
      <c r="HWA770" s="14"/>
      <c r="HWB770" s="14"/>
      <c r="HWC770" s="14"/>
      <c r="HWD770" s="14"/>
      <c r="HWE770" s="14"/>
      <c r="HWF770" s="14"/>
      <c r="HWG770" s="14"/>
      <c r="HWH770" s="14"/>
      <c r="HWI770" s="14"/>
      <c r="HWJ770" s="14"/>
      <c r="HWK770" s="14"/>
      <c r="HWL770" s="14"/>
      <c r="HWM770" s="14"/>
      <c r="HWN770" s="14"/>
      <c r="HWO770" s="14"/>
      <c r="HWP770" s="14"/>
      <c r="HWQ770" s="14"/>
      <c r="HWR770" s="14"/>
      <c r="HWS770" s="14"/>
      <c r="HWT770" s="14"/>
      <c r="HWU770" s="14"/>
      <c r="HWV770" s="14"/>
      <c r="HWW770" s="14"/>
      <c r="HWX770" s="14"/>
      <c r="HWY770" s="14"/>
      <c r="HWZ770" s="14"/>
      <c r="HXA770" s="14"/>
      <c r="HXB770" s="14"/>
      <c r="HXC770" s="14"/>
      <c r="HXD770" s="14"/>
      <c r="HXE770" s="14"/>
      <c r="HXF770" s="14"/>
      <c r="HXG770" s="14"/>
      <c r="HXH770" s="14"/>
      <c r="HXI770" s="14"/>
      <c r="HXJ770" s="14"/>
      <c r="HXK770" s="14"/>
      <c r="HXL770" s="14"/>
      <c r="HXM770" s="14"/>
      <c r="HXN770" s="14"/>
      <c r="HXO770" s="14"/>
      <c r="HXP770" s="14"/>
      <c r="HXQ770" s="14"/>
      <c r="HXR770" s="14"/>
      <c r="HXS770" s="14"/>
      <c r="HXT770" s="14"/>
      <c r="HXU770" s="14"/>
      <c r="HXV770" s="14"/>
      <c r="HXW770" s="14"/>
      <c r="HXX770" s="14"/>
      <c r="HXY770" s="14"/>
      <c r="HXZ770" s="14"/>
      <c r="HYA770" s="14"/>
      <c r="HYB770" s="14"/>
      <c r="HYC770" s="14"/>
      <c r="HYD770" s="14"/>
      <c r="HYE770" s="14"/>
      <c r="HYF770" s="14"/>
      <c r="HYG770" s="14"/>
      <c r="HYH770" s="14"/>
      <c r="HYI770" s="14"/>
      <c r="HYJ770" s="14"/>
      <c r="HYK770" s="14"/>
      <c r="HYL770" s="14"/>
      <c r="HYM770" s="14"/>
      <c r="HYN770" s="14"/>
      <c r="HYO770" s="14"/>
      <c r="HYP770" s="14"/>
      <c r="HYQ770" s="14"/>
      <c r="HYR770" s="14"/>
      <c r="HYS770" s="14"/>
      <c r="HYT770" s="14"/>
      <c r="HYU770" s="14"/>
      <c r="HYV770" s="14"/>
      <c r="HYW770" s="14"/>
      <c r="HYX770" s="14"/>
      <c r="HYY770" s="14"/>
      <c r="HYZ770" s="14"/>
      <c r="HZA770" s="14"/>
      <c r="HZB770" s="14"/>
      <c r="HZC770" s="14"/>
      <c r="HZD770" s="14"/>
      <c r="HZE770" s="14"/>
      <c r="HZF770" s="14"/>
      <c r="HZG770" s="14"/>
      <c r="HZH770" s="14"/>
      <c r="HZI770" s="14"/>
      <c r="HZJ770" s="14"/>
      <c r="HZK770" s="14"/>
      <c r="HZL770" s="14"/>
      <c r="HZM770" s="14"/>
      <c r="HZN770" s="14"/>
      <c r="HZO770" s="14"/>
      <c r="HZP770" s="14"/>
      <c r="HZQ770" s="14"/>
      <c r="HZR770" s="14"/>
      <c r="HZS770" s="14"/>
      <c r="HZT770" s="14"/>
      <c r="HZU770" s="14"/>
      <c r="HZV770" s="14"/>
      <c r="HZW770" s="14"/>
      <c r="HZX770" s="14"/>
      <c r="HZY770" s="14"/>
      <c r="HZZ770" s="14"/>
      <c r="IAA770" s="14"/>
      <c r="IAB770" s="14"/>
      <c r="IAC770" s="14"/>
      <c r="IAD770" s="14"/>
      <c r="IAE770" s="14"/>
      <c r="IAF770" s="14"/>
      <c r="IAG770" s="14"/>
      <c r="IAH770" s="14"/>
      <c r="IAI770" s="14"/>
      <c r="IAJ770" s="14"/>
      <c r="IAK770" s="14"/>
      <c r="IAL770" s="14"/>
      <c r="IAM770" s="14"/>
      <c r="IAN770" s="14"/>
      <c r="IAO770" s="14"/>
      <c r="IAP770" s="14"/>
      <c r="IAQ770" s="14"/>
      <c r="IAR770" s="14"/>
      <c r="IAS770" s="14"/>
      <c r="IAT770" s="14"/>
      <c r="IAU770" s="14"/>
      <c r="IAV770" s="14"/>
      <c r="IAW770" s="14"/>
      <c r="IAX770" s="14"/>
      <c r="IAY770" s="14"/>
      <c r="IAZ770" s="14"/>
      <c r="IBA770" s="14"/>
      <c r="IBB770" s="14"/>
      <c r="IBC770" s="14"/>
      <c r="IBD770" s="14"/>
      <c r="IBE770" s="14"/>
      <c r="IBF770" s="14"/>
      <c r="IBG770" s="14"/>
      <c r="IBH770" s="14"/>
      <c r="IBI770" s="14"/>
      <c r="IBJ770" s="14"/>
      <c r="IBK770" s="14"/>
      <c r="IBL770" s="14"/>
      <c r="IBM770" s="14"/>
      <c r="IBN770" s="14"/>
      <c r="IBO770" s="14"/>
      <c r="IBP770" s="14"/>
      <c r="IBQ770" s="14"/>
      <c r="IBR770" s="14"/>
      <c r="IBS770" s="14"/>
      <c r="IBT770" s="14"/>
      <c r="IBU770" s="14"/>
      <c r="IBV770" s="14"/>
      <c r="IBW770" s="14"/>
      <c r="IBX770" s="14"/>
      <c r="IBY770" s="14"/>
      <c r="IBZ770" s="14"/>
      <c r="ICA770" s="14"/>
      <c r="ICB770" s="14"/>
      <c r="ICC770" s="14"/>
      <c r="ICD770" s="14"/>
      <c r="ICE770" s="14"/>
      <c r="ICF770" s="14"/>
      <c r="ICG770" s="14"/>
      <c r="ICH770" s="14"/>
      <c r="ICI770" s="14"/>
      <c r="ICJ770" s="14"/>
      <c r="ICK770" s="14"/>
      <c r="ICL770" s="14"/>
      <c r="ICM770" s="14"/>
      <c r="ICN770" s="14"/>
      <c r="ICO770" s="14"/>
      <c r="ICP770" s="14"/>
      <c r="ICQ770" s="14"/>
      <c r="ICR770" s="14"/>
      <c r="ICS770" s="14"/>
      <c r="ICT770" s="14"/>
      <c r="ICU770" s="14"/>
      <c r="ICV770" s="14"/>
      <c r="ICW770" s="14"/>
      <c r="ICX770" s="14"/>
      <c r="ICY770" s="14"/>
      <c r="ICZ770" s="14"/>
      <c r="IDA770" s="14"/>
      <c r="IDB770" s="14"/>
      <c r="IDC770" s="14"/>
      <c r="IDD770" s="14"/>
      <c r="IDE770" s="14"/>
      <c r="IDF770" s="14"/>
      <c r="IDG770" s="14"/>
      <c r="IDH770" s="14"/>
      <c r="IDI770" s="14"/>
      <c r="IDJ770" s="14"/>
      <c r="IDK770" s="14"/>
      <c r="IDL770" s="14"/>
      <c r="IDM770" s="14"/>
      <c r="IDN770" s="14"/>
      <c r="IDO770" s="14"/>
      <c r="IDP770" s="14"/>
      <c r="IDQ770" s="14"/>
      <c r="IDR770" s="14"/>
      <c r="IDS770" s="14"/>
      <c r="IDT770" s="14"/>
      <c r="IDU770" s="14"/>
      <c r="IDV770" s="14"/>
      <c r="IDW770" s="14"/>
      <c r="IDX770" s="14"/>
      <c r="IDY770" s="14"/>
      <c r="IDZ770" s="14"/>
      <c r="IEA770" s="14"/>
      <c r="IEB770" s="14"/>
      <c r="IEC770" s="14"/>
      <c r="IED770" s="14"/>
      <c r="IEE770" s="14"/>
      <c r="IEF770" s="14"/>
      <c r="IEG770" s="14"/>
      <c r="IEH770" s="14"/>
      <c r="IEI770" s="14"/>
      <c r="IEJ770" s="14"/>
      <c r="IEK770" s="14"/>
      <c r="IEL770" s="14"/>
      <c r="IEM770" s="14"/>
      <c r="IEN770" s="14"/>
      <c r="IEO770" s="14"/>
      <c r="IEP770" s="14"/>
      <c r="IEQ770" s="14"/>
      <c r="IER770" s="14"/>
      <c r="IES770" s="14"/>
      <c r="IET770" s="14"/>
      <c r="IEU770" s="14"/>
      <c r="IEV770" s="14"/>
      <c r="IEW770" s="14"/>
      <c r="IEX770" s="14"/>
      <c r="IEY770" s="14"/>
      <c r="IEZ770" s="14"/>
      <c r="IFA770" s="14"/>
      <c r="IFB770" s="14"/>
      <c r="IFC770" s="14"/>
      <c r="IFD770" s="14"/>
      <c r="IFE770" s="14"/>
      <c r="IFF770" s="14"/>
      <c r="IFG770" s="14"/>
      <c r="IFH770" s="14"/>
      <c r="IFI770" s="14"/>
      <c r="IFJ770" s="14"/>
      <c r="IFK770" s="14"/>
      <c r="IFL770" s="14"/>
      <c r="IFM770" s="14"/>
      <c r="IFN770" s="14"/>
      <c r="IFO770" s="14"/>
      <c r="IFP770" s="14"/>
      <c r="IFQ770" s="14"/>
      <c r="IFR770" s="14"/>
      <c r="IFS770" s="14"/>
      <c r="IFT770" s="14"/>
      <c r="IFU770" s="14"/>
      <c r="IFV770" s="14"/>
      <c r="IFW770" s="14"/>
      <c r="IFX770" s="14"/>
      <c r="IFY770" s="14"/>
      <c r="IFZ770" s="14"/>
      <c r="IGA770" s="14"/>
      <c r="IGB770" s="14"/>
      <c r="IGC770" s="14"/>
      <c r="IGD770" s="14"/>
      <c r="IGE770" s="14"/>
      <c r="IGF770" s="14"/>
      <c r="IGG770" s="14"/>
      <c r="IGH770" s="14"/>
      <c r="IGI770" s="14"/>
      <c r="IGJ770" s="14"/>
      <c r="IGK770" s="14"/>
      <c r="IGL770" s="14"/>
      <c r="IGM770" s="14"/>
      <c r="IGN770" s="14"/>
      <c r="IGO770" s="14"/>
      <c r="IGP770" s="14"/>
      <c r="IGQ770" s="14"/>
      <c r="IGR770" s="14"/>
      <c r="IGS770" s="14"/>
      <c r="IGT770" s="14"/>
      <c r="IGU770" s="14"/>
      <c r="IGV770" s="14"/>
      <c r="IGW770" s="14"/>
      <c r="IGX770" s="14"/>
      <c r="IGY770" s="14"/>
      <c r="IGZ770" s="14"/>
      <c r="IHA770" s="14"/>
      <c r="IHB770" s="14"/>
      <c r="IHC770" s="14"/>
      <c r="IHD770" s="14"/>
      <c r="IHE770" s="14"/>
      <c r="IHF770" s="14"/>
      <c r="IHG770" s="14"/>
      <c r="IHH770" s="14"/>
      <c r="IHI770" s="14"/>
      <c r="IHJ770" s="14"/>
      <c r="IHK770" s="14"/>
      <c r="IHL770" s="14"/>
      <c r="IHM770" s="14"/>
      <c r="IHN770" s="14"/>
      <c r="IHO770" s="14"/>
      <c r="IHP770" s="14"/>
      <c r="IHQ770" s="14"/>
      <c r="IHR770" s="14"/>
      <c r="IHS770" s="14"/>
      <c r="IHT770" s="14"/>
      <c r="IHU770" s="14"/>
      <c r="IHV770" s="14"/>
      <c r="IHW770" s="14"/>
      <c r="IHX770" s="14"/>
      <c r="IHY770" s="14"/>
      <c r="IHZ770" s="14"/>
      <c r="IIA770" s="14"/>
      <c r="IIB770" s="14"/>
      <c r="IIC770" s="14"/>
      <c r="IID770" s="14"/>
      <c r="IIE770" s="14"/>
      <c r="IIF770" s="14"/>
      <c r="IIG770" s="14"/>
      <c r="IIH770" s="14"/>
      <c r="III770" s="14"/>
      <c r="IIJ770" s="14"/>
      <c r="IIK770" s="14"/>
      <c r="IIL770" s="14"/>
      <c r="IIM770" s="14"/>
      <c r="IIN770" s="14"/>
      <c r="IIO770" s="14"/>
      <c r="IIP770" s="14"/>
      <c r="IIQ770" s="14"/>
      <c r="IIR770" s="14"/>
      <c r="IIS770" s="14"/>
      <c r="IIT770" s="14"/>
      <c r="IIU770" s="14"/>
      <c r="IIV770" s="14"/>
      <c r="IIW770" s="14"/>
      <c r="IIX770" s="14"/>
      <c r="IIY770" s="14"/>
      <c r="IIZ770" s="14"/>
      <c r="IJA770" s="14"/>
      <c r="IJB770" s="14"/>
      <c r="IJC770" s="14"/>
      <c r="IJD770" s="14"/>
      <c r="IJE770" s="14"/>
      <c r="IJF770" s="14"/>
      <c r="IJG770" s="14"/>
      <c r="IJH770" s="14"/>
      <c r="IJI770" s="14"/>
      <c r="IJJ770" s="14"/>
      <c r="IJK770" s="14"/>
      <c r="IJL770" s="14"/>
      <c r="IJM770" s="14"/>
      <c r="IJN770" s="14"/>
      <c r="IJO770" s="14"/>
      <c r="IJP770" s="14"/>
      <c r="IJQ770" s="14"/>
      <c r="IJR770" s="14"/>
      <c r="IJS770" s="14"/>
      <c r="IJT770" s="14"/>
      <c r="IJU770" s="14"/>
      <c r="IJV770" s="14"/>
      <c r="IJW770" s="14"/>
      <c r="IJX770" s="14"/>
      <c r="IJY770" s="14"/>
      <c r="IJZ770" s="14"/>
      <c r="IKA770" s="14"/>
      <c r="IKB770" s="14"/>
      <c r="IKC770" s="14"/>
      <c r="IKD770" s="14"/>
      <c r="IKE770" s="14"/>
      <c r="IKF770" s="14"/>
      <c r="IKG770" s="14"/>
      <c r="IKH770" s="14"/>
      <c r="IKI770" s="14"/>
      <c r="IKJ770" s="14"/>
      <c r="IKK770" s="14"/>
      <c r="IKL770" s="14"/>
      <c r="IKM770" s="14"/>
      <c r="IKN770" s="14"/>
      <c r="IKO770" s="14"/>
      <c r="IKP770" s="14"/>
      <c r="IKQ770" s="14"/>
      <c r="IKR770" s="14"/>
      <c r="IKS770" s="14"/>
      <c r="IKT770" s="14"/>
      <c r="IKU770" s="14"/>
      <c r="IKV770" s="14"/>
      <c r="IKW770" s="14"/>
      <c r="IKX770" s="14"/>
      <c r="IKY770" s="14"/>
      <c r="IKZ770" s="14"/>
      <c r="ILA770" s="14"/>
      <c r="ILB770" s="14"/>
      <c r="ILC770" s="14"/>
      <c r="ILD770" s="14"/>
      <c r="ILE770" s="14"/>
      <c r="ILF770" s="14"/>
      <c r="ILG770" s="14"/>
      <c r="ILH770" s="14"/>
      <c r="ILI770" s="14"/>
      <c r="ILJ770" s="14"/>
      <c r="ILK770" s="14"/>
      <c r="ILL770" s="14"/>
      <c r="ILM770" s="14"/>
      <c r="ILN770" s="14"/>
      <c r="ILO770" s="14"/>
      <c r="ILP770" s="14"/>
      <c r="ILQ770" s="14"/>
      <c r="ILR770" s="14"/>
      <c r="ILS770" s="14"/>
      <c r="ILT770" s="14"/>
      <c r="ILU770" s="14"/>
      <c r="ILV770" s="14"/>
      <c r="ILW770" s="14"/>
      <c r="ILX770" s="14"/>
      <c r="ILY770" s="14"/>
      <c r="ILZ770" s="14"/>
      <c r="IMA770" s="14"/>
      <c r="IMB770" s="14"/>
      <c r="IMC770" s="14"/>
      <c r="IMD770" s="14"/>
      <c r="IME770" s="14"/>
      <c r="IMF770" s="14"/>
      <c r="IMG770" s="14"/>
      <c r="IMH770" s="14"/>
      <c r="IMI770" s="14"/>
      <c r="IMJ770" s="14"/>
      <c r="IMK770" s="14"/>
      <c r="IML770" s="14"/>
      <c r="IMM770" s="14"/>
      <c r="IMN770" s="14"/>
      <c r="IMO770" s="14"/>
      <c r="IMP770" s="14"/>
      <c r="IMQ770" s="14"/>
      <c r="IMR770" s="14"/>
      <c r="IMS770" s="14"/>
      <c r="IMT770" s="14"/>
      <c r="IMU770" s="14"/>
      <c r="IMV770" s="14"/>
      <c r="IMW770" s="14"/>
      <c r="IMX770" s="14"/>
      <c r="IMY770" s="14"/>
      <c r="IMZ770" s="14"/>
      <c r="INA770" s="14"/>
      <c r="INB770" s="14"/>
      <c r="INC770" s="14"/>
      <c r="IND770" s="14"/>
      <c r="INE770" s="14"/>
      <c r="INF770" s="14"/>
      <c r="ING770" s="14"/>
      <c r="INH770" s="14"/>
      <c r="INI770" s="14"/>
      <c r="INJ770" s="14"/>
      <c r="INK770" s="14"/>
      <c r="INL770" s="14"/>
      <c r="INM770" s="14"/>
      <c r="INN770" s="14"/>
      <c r="INO770" s="14"/>
      <c r="INP770" s="14"/>
      <c r="INQ770" s="14"/>
      <c r="INR770" s="14"/>
      <c r="INS770" s="14"/>
      <c r="INT770" s="14"/>
      <c r="INU770" s="14"/>
      <c r="INV770" s="14"/>
      <c r="INW770" s="14"/>
      <c r="INX770" s="14"/>
      <c r="INY770" s="14"/>
      <c r="INZ770" s="14"/>
      <c r="IOA770" s="14"/>
      <c r="IOB770" s="14"/>
      <c r="IOC770" s="14"/>
      <c r="IOD770" s="14"/>
      <c r="IOE770" s="14"/>
      <c r="IOF770" s="14"/>
      <c r="IOG770" s="14"/>
      <c r="IOH770" s="14"/>
      <c r="IOI770" s="14"/>
      <c r="IOJ770" s="14"/>
      <c r="IOK770" s="14"/>
      <c r="IOL770" s="14"/>
      <c r="IOM770" s="14"/>
      <c r="ION770" s="14"/>
      <c r="IOO770" s="14"/>
      <c r="IOP770" s="14"/>
      <c r="IOQ770" s="14"/>
      <c r="IOR770" s="14"/>
      <c r="IOS770" s="14"/>
      <c r="IOT770" s="14"/>
      <c r="IOU770" s="14"/>
      <c r="IOV770" s="14"/>
      <c r="IOW770" s="14"/>
      <c r="IOX770" s="14"/>
      <c r="IOY770" s="14"/>
      <c r="IOZ770" s="14"/>
      <c r="IPA770" s="14"/>
      <c r="IPB770" s="14"/>
      <c r="IPC770" s="14"/>
      <c r="IPD770" s="14"/>
      <c r="IPE770" s="14"/>
      <c r="IPF770" s="14"/>
      <c r="IPG770" s="14"/>
      <c r="IPH770" s="14"/>
      <c r="IPI770" s="14"/>
      <c r="IPJ770" s="14"/>
      <c r="IPK770" s="14"/>
      <c r="IPL770" s="14"/>
      <c r="IPM770" s="14"/>
      <c r="IPN770" s="14"/>
      <c r="IPO770" s="14"/>
      <c r="IPP770" s="14"/>
      <c r="IPQ770" s="14"/>
      <c r="IPR770" s="14"/>
      <c r="IPS770" s="14"/>
      <c r="IPT770" s="14"/>
      <c r="IPU770" s="14"/>
      <c r="IPV770" s="14"/>
      <c r="IPW770" s="14"/>
      <c r="IPX770" s="14"/>
      <c r="IPY770" s="14"/>
      <c r="IPZ770" s="14"/>
      <c r="IQA770" s="14"/>
      <c r="IQB770" s="14"/>
      <c r="IQC770" s="14"/>
      <c r="IQD770" s="14"/>
      <c r="IQE770" s="14"/>
      <c r="IQF770" s="14"/>
      <c r="IQG770" s="14"/>
      <c r="IQH770" s="14"/>
      <c r="IQI770" s="14"/>
      <c r="IQJ770" s="14"/>
      <c r="IQK770" s="14"/>
      <c r="IQL770" s="14"/>
      <c r="IQM770" s="14"/>
      <c r="IQN770" s="14"/>
      <c r="IQO770" s="14"/>
      <c r="IQP770" s="14"/>
      <c r="IQQ770" s="14"/>
      <c r="IQR770" s="14"/>
      <c r="IQS770" s="14"/>
      <c r="IQT770" s="14"/>
      <c r="IQU770" s="14"/>
      <c r="IQV770" s="14"/>
      <c r="IQW770" s="14"/>
      <c r="IQX770" s="14"/>
      <c r="IQY770" s="14"/>
      <c r="IQZ770" s="14"/>
      <c r="IRA770" s="14"/>
      <c r="IRB770" s="14"/>
      <c r="IRC770" s="14"/>
      <c r="IRD770" s="14"/>
      <c r="IRE770" s="14"/>
      <c r="IRF770" s="14"/>
      <c r="IRG770" s="14"/>
      <c r="IRH770" s="14"/>
      <c r="IRI770" s="14"/>
      <c r="IRJ770" s="14"/>
      <c r="IRK770" s="14"/>
      <c r="IRL770" s="14"/>
      <c r="IRM770" s="14"/>
      <c r="IRN770" s="14"/>
      <c r="IRO770" s="14"/>
      <c r="IRP770" s="14"/>
      <c r="IRQ770" s="14"/>
      <c r="IRR770" s="14"/>
      <c r="IRS770" s="14"/>
      <c r="IRT770" s="14"/>
      <c r="IRU770" s="14"/>
      <c r="IRV770" s="14"/>
      <c r="IRW770" s="14"/>
      <c r="IRX770" s="14"/>
      <c r="IRY770" s="14"/>
      <c r="IRZ770" s="14"/>
      <c r="ISA770" s="14"/>
      <c r="ISB770" s="14"/>
      <c r="ISC770" s="14"/>
      <c r="ISD770" s="14"/>
      <c r="ISE770" s="14"/>
      <c r="ISF770" s="14"/>
      <c r="ISG770" s="14"/>
      <c r="ISH770" s="14"/>
      <c r="ISI770" s="14"/>
      <c r="ISJ770" s="14"/>
      <c r="ISK770" s="14"/>
      <c r="ISL770" s="14"/>
      <c r="ISM770" s="14"/>
      <c r="ISN770" s="14"/>
      <c r="ISO770" s="14"/>
      <c r="ISP770" s="14"/>
      <c r="ISQ770" s="14"/>
      <c r="ISR770" s="14"/>
      <c r="ISS770" s="14"/>
      <c r="IST770" s="14"/>
      <c r="ISU770" s="14"/>
      <c r="ISV770" s="14"/>
      <c r="ISW770" s="14"/>
      <c r="ISX770" s="14"/>
      <c r="ISY770" s="14"/>
      <c r="ISZ770" s="14"/>
      <c r="ITA770" s="14"/>
      <c r="ITB770" s="14"/>
      <c r="ITC770" s="14"/>
      <c r="ITD770" s="14"/>
      <c r="ITE770" s="14"/>
      <c r="ITF770" s="14"/>
      <c r="ITG770" s="14"/>
      <c r="ITH770" s="14"/>
      <c r="ITI770" s="14"/>
      <c r="ITJ770" s="14"/>
      <c r="ITK770" s="14"/>
      <c r="ITL770" s="14"/>
      <c r="ITM770" s="14"/>
      <c r="ITN770" s="14"/>
      <c r="ITO770" s="14"/>
      <c r="ITP770" s="14"/>
      <c r="ITQ770" s="14"/>
      <c r="ITR770" s="14"/>
      <c r="ITS770" s="14"/>
      <c r="ITT770" s="14"/>
      <c r="ITU770" s="14"/>
      <c r="ITV770" s="14"/>
      <c r="ITW770" s="14"/>
      <c r="ITX770" s="14"/>
      <c r="ITY770" s="14"/>
      <c r="ITZ770" s="14"/>
      <c r="IUA770" s="14"/>
      <c r="IUB770" s="14"/>
      <c r="IUC770" s="14"/>
      <c r="IUD770" s="14"/>
      <c r="IUE770" s="14"/>
      <c r="IUF770" s="14"/>
      <c r="IUG770" s="14"/>
      <c r="IUH770" s="14"/>
      <c r="IUI770" s="14"/>
      <c r="IUJ770" s="14"/>
      <c r="IUK770" s="14"/>
      <c r="IUL770" s="14"/>
      <c r="IUM770" s="14"/>
      <c r="IUN770" s="14"/>
      <c r="IUO770" s="14"/>
      <c r="IUP770" s="14"/>
      <c r="IUQ770" s="14"/>
      <c r="IUR770" s="14"/>
      <c r="IUS770" s="14"/>
      <c r="IUT770" s="14"/>
      <c r="IUU770" s="14"/>
      <c r="IUV770" s="14"/>
      <c r="IUW770" s="14"/>
      <c r="IUX770" s="14"/>
      <c r="IUY770" s="14"/>
      <c r="IUZ770" s="14"/>
      <c r="IVA770" s="14"/>
      <c r="IVB770" s="14"/>
      <c r="IVC770" s="14"/>
      <c r="IVD770" s="14"/>
      <c r="IVE770" s="14"/>
      <c r="IVF770" s="14"/>
      <c r="IVG770" s="14"/>
      <c r="IVH770" s="14"/>
      <c r="IVI770" s="14"/>
      <c r="IVJ770" s="14"/>
      <c r="IVK770" s="14"/>
      <c r="IVL770" s="14"/>
      <c r="IVM770" s="14"/>
      <c r="IVN770" s="14"/>
      <c r="IVO770" s="14"/>
      <c r="IVP770" s="14"/>
      <c r="IVQ770" s="14"/>
      <c r="IVR770" s="14"/>
      <c r="IVS770" s="14"/>
      <c r="IVT770" s="14"/>
      <c r="IVU770" s="14"/>
      <c r="IVV770" s="14"/>
      <c r="IVW770" s="14"/>
      <c r="IVX770" s="14"/>
      <c r="IVY770" s="14"/>
      <c r="IVZ770" s="14"/>
      <c r="IWA770" s="14"/>
      <c r="IWB770" s="14"/>
      <c r="IWC770" s="14"/>
      <c r="IWD770" s="14"/>
      <c r="IWE770" s="14"/>
      <c r="IWF770" s="14"/>
      <c r="IWG770" s="14"/>
      <c r="IWH770" s="14"/>
      <c r="IWI770" s="14"/>
      <c r="IWJ770" s="14"/>
      <c r="IWK770" s="14"/>
      <c r="IWL770" s="14"/>
      <c r="IWM770" s="14"/>
      <c r="IWN770" s="14"/>
      <c r="IWO770" s="14"/>
      <c r="IWP770" s="14"/>
      <c r="IWQ770" s="14"/>
      <c r="IWR770" s="14"/>
      <c r="IWS770" s="14"/>
      <c r="IWT770" s="14"/>
      <c r="IWU770" s="14"/>
      <c r="IWV770" s="14"/>
      <c r="IWW770" s="14"/>
      <c r="IWX770" s="14"/>
      <c r="IWY770" s="14"/>
      <c r="IWZ770" s="14"/>
      <c r="IXA770" s="14"/>
      <c r="IXB770" s="14"/>
      <c r="IXC770" s="14"/>
      <c r="IXD770" s="14"/>
      <c r="IXE770" s="14"/>
      <c r="IXF770" s="14"/>
      <c r="IXG770" s="14"/>
      <c r="IXH770" s="14"/>
      <c r="IXI770" s="14"/>
      <c r="IXJ770" s="14"/>
      <c r="IXK770" s="14"/>
      <c r="IXL770" s="14"/>
      <c r="IXM770" s="14"/>
      <c r="IXN770" s="14"/>
      <c r="IXO770" s="14"/>
      <c r="IXP770" s="14"/>
      <c r="IXQ770" s="14"/>
      <c r="IXR770" s="14"/>
      <c r="IXS770" s="14"/>
      <c r="IXT770" s="14"/>
      <c r="IXU770" s="14"/>
      <c r="IXV770" s="14"/>
      <c r="IXW770" s="14"/>
      <c r="IXX770" s="14"/>
      <c r="IXY770" s="14"/>
      <c r="IXZ770" s="14"/>
      <c r="IYA770" s="14"/>
      <c r="IYB770" s="14"/>
      <c r="IYC770" s="14"/>
      <c r="IYD770" s="14"/>
      <c r="IYE770" s="14"/>
      <c r="IYF770" s="14"/>
      <c r="IYG770" s="14"/>
      <c r="IYH770" s="14"/>
      <c r="IYI770" s="14"/>
      <c r="IYJ770" s="14"/>
      <c r="IYK770" s="14"/>
      <c r="IYL770" s="14"/>
      <c r="IYM770" s="14"/>
      <c r="IYN770" s="14"/>
      <c r="IYO770" s="14"/>
      <c r="IYP770" s="14"/>
      <c r="IYQ770" s="14"/>
      <c r="IYR770" s="14"/>
      <c r="IYS770" s="14"/>
      <c r="IYT770" s="14"/>
      <c r="IYU770" s="14"/>
      <c r="IYV770" s="14"/>
      <c r="IYW770" s="14"/>
      <c r="IYX770" s="14"/>
      <c r="IYY770" s="14"/>
      <c r="IYZ770" s="14"/>
      <c r="IZA770" s="14"/>
      <c r="IZB770" s="14"/>
      <c r="IZC770" s="14"/>
      <c r="IZD770" s="14"/>
      <c r="IZE770" s="14"/>
      <c r="IZF770" s="14"/>
      <c r="IZG770" s="14"/>
      <c r="IZH770" s="14"/>
      <c r="IZI770" s="14"/>
      <c r="IZJ770" s="14"/>
      <c r="IZK770" s="14"/>
      <c r="IZL770" s="14"/>
      <c r="IZM770" s="14"/>
      <c r="IZN770" s="14"/>
      <c r="IZO770" s="14"/>
      <c r="IZP770" s="14"/>
      <c r="IZQ770" s="14"/>
      <c r="IZR770" s="14"/>
      <c r="IZS770" s="14"/>
      <c r="IZT770" s="14"/>
      <c r="IZU770" s="14"/>
      <c r="IZV770" s="14"/>
      <c r="IZW770" s="14"/>
      <c r="IZX770" s="14"/>
      <c r="IZY770" s="14"/>
      <c r="IZZ770" s="14"/>
      <c r="JAA770" s="14"/>
      <c r="JAB770" s="14"/>
      <c r="JAC770" s="14"/>
      <c r="JAD770" s="14"/>
      <c r="JAE770" s="14"/>
      <c r="JAF770" s="14"/>
      <c r="JAG770" s="14"/>
      <c r="JAH770" s="14"/>
      <c r="JAI770" s="14"/>
      <c r="JAJ770" s="14"/>
      <c r="JAK770" s="14"/>
      <c r="JAL770" s="14"/>
      <c r="JAM770" s="14"/>
      <c r="JAN770" s="14"/>
      <c r="JAO770" s="14"/>
      <c r="JAP770" s="14"/>
      <c r="JAQ770" s="14"/>
      <c r="JAR770" s="14"/>
      <c r="JAS770" s="14"/>
      <c r="JAT770" s="14"/>
      <c r="JAU770" s="14"/>
      <c r="JAV770" s="14"/>
      <c r="JAW770" s="14"/>
      <c r="JAX770" s="14"/>
      <c r="JAY770" s="14"/>
      <c r="JAZ770" s="14"/>
      <c r="JBA770" s="14"/>
      <c r="JBB770" s="14"/>
      <c r="JBC770" s="14"/>
      <c r="JBD770" s="14"/>
      <c r="JBE770" s="14"/>
      <c r="JBF770" s="14"/>
      <c r="JBG770" s="14"/>
      <c r="JBH770" s="14"/>
      <c r="JBI770" s="14"/>
      <c r="JBJ770" s="14"/>
      <c r="JBK770" s="14"/>
      <c r="JBL770" s="14"/>
      <c r="JBM770" s="14"/>
      <c r="JBN770" s="14"/>
      <c r="JBO770" s="14"/>
      <c r="JBP770" s="14"/>
      <c r="JBQ770" s="14"/>
      <c r="JBR770" s="14"/>
      <c r="JBS770" s="14"/>
      <c r="JBT770" s="14"/>
      <c r="JBU770" s="14"/>
      <c r="JBV770" s="14"/>
      <c r="JBW770" s="14"/>
      <c r="JBX770" s="14"/>
      <c r="JBY770" s="14"/>
      <c r="JBZ770" s="14"/>
      <c r="JCA770" s="14"/>
      <c r="JCB770" s="14"/>
      <c r="JCC770" s="14"/>
      <c r="JCD770" s="14"/>
      <c r="JCE770" s="14"/>
      <c r="JCF770" s="14"/>
      <c r="JCG770" s="14"/>
      <c r="JCH770" s="14"/>
      <c r="JCI770" s="14"/>
      <c r="JCJ770" s="14"/>
      <c r="JCK770" s="14"/>
      <c r="JCL770" s="14"/>
      <c r="JCM770" s="14"/>
      <c r="JCN770" s="14"/>
      <c r="JCO770" s="14"/>
      <c r="JCP770" s="14"/>
      <c r="JCQ770" s="14"/>
      <c r="JCR770" s="14"/>
      <c r="JCS770" s="14"/>
      <c r="JCT770" s="14"/>
      <c r="JCU770" s="14"/>
      <c r="JCV770" s="14"/>
      <c r="JCW770" s="14"/>
      <c r="JCX770" s="14"/>
      <c r="JCY770" s="14"/>
      <c r="JCZ770" s="14"/>
      <c r="JDA770" s="14"/>
      <c r="JDB770" s="14"/>
      <c r="JDC770" s="14"/>
      <c r="JDD770" s="14"/>
      <c r="JDE770" s="14"/>
      <c r="JDF770" s="14"/>
      <c r="JDG770" s="14"/>
      <c r="JDH770" s="14"/>
      <c r="JDI770" s="14"/>
      <c r="JDJ770" s="14"/>
      <c r="JDK770" s="14"/>
      <c r="JDL770" s="14"/>
      <c r="JDM770" s="14"/>
      <c r="JDN770" s="14"/>
      <c r="JDO770" s="14"/>
      <c r="JDP770" s="14"/>
      <c r="JDQ770" s="14"/>
      <c r="JDR770" s="14"/>
      <c r="JDS770" s="14"/>
      <c r="JDT770" s="14"/>
      <c r="JDU770" s="14"/>
      <c r="JDV770" s="14"/>
      <c r="JDW770" s="14"/>
      <c r="JDX770" s="14"/>
      <c r="JDY770" s="14"/>
      <c r="JDZ770" s="14"/>
      <c r="JEA770" s="14"/>
      <c r="JEB770" s="14"/>
      <c r="JEC770" s="14"/>
      <c r="JED770" s="14"/>
      <c r="JEE770" s="14"/>
      <c r="JEF770" s="14"/>
      <c r="JEG770" s="14"/>
      <c r="JEH770" s="14"/>
      <c r="JEI770" s="14"/>
      <c r="JEJ770" s="14"/>
      <c r="JEK770" s="14"/>
      <c r="JEL770" s="14"/>
      <c r="JEM770" s="14"/>
      <c r="JEN770" s="14"/>
      <c r="JEO770" s="14"/>
      <c r="JEP770" s="14"/>
      <c r="JEQ770" s="14"/>
      <c r="JER770" s="14"/>
      <c r="JES770" s="14"/>
      <c r="JET770" s="14"/>
      <c r="JEU770" s="14"/>
      <c r="JEV770" s="14"/>
      <c r="JEW770" s="14"/>
      <c r="JEX770" s="14"/>
      <c r="JEY770" s="14"/>
      <c r="JEZ770" s="14"/>
      <c r="JFA770" s="14"/>
      <c r="JFB770" s="14"/>
      <c r="JFC770" s="14"/>
      <c r="JFD770" s="14"/>
      <c r="JFE770" s="14"/>
      <c r="JFF770" s="14"/>
      <c r="JFG770" s="14"/>
      <c r="JFH770" s="14"/>
      <c r="JFI770" s="14"/>
      <c r="JFJ770" s="14"/>
      <c r="JFK770" s="14"/>
      <c r="JFL770" s="14"/>
      <c r="JFM770" s="14"/>
      <c r="JFN770" s="14"/>
      <c r="JFO770" s="14"/>
      <c r="JFP770" s="14"/>
      <c r="JFQ770" s="14"/>
      <c r="JFR770" s="14"/>
      <c r="JFS770" s="14"/>
      <c r="JFT770" s="14"/>
      <c r="JFU770" s="14"/>
      <c r="JFV770" s="14"/>
      <c r="JFW770" s="14"/>
      <c r="JFX770" s="14"/>
      <c r="JFY770" s="14"/>
      <c r="JFZ770" s="14"/>
      <c r="JGA770" s="14"/>
      <c r="JGB770" s="14"/>
      <c r="JGC770" s="14"/>
      <c r="JGD770" s="14"/>
      <c r="JGE770" s="14"/>
      <c r="JGF770" s="14"/>
      <c r="JGG770" s="14"/>
      <c r="JGH770" s="14"/>
      <c r="JGI770" s="14"/>
      <c r="JGJ770" s="14"/>
      <c r="JGK770" s="14"/>
      <c r="JGL770" s="14"/>
      <c r="JGM770" s="14"/>
      <c r="JGN770" s="14"/>
      <c r="JGO770" s="14"/>
      <c r="JGP770" s="14"/>
      <c r="JGQ770" s="14"/>
      <c r="JGR770" s="14"/>
      <c r="JGS770" s="14"/>
      <c r="JGT770" s="14"/>
      <c r="JGU770" s="14"/>
      <c r="JGV770" s="14"/>
      <c r="JGW770" s="14"/>
      <c r="JGX770" s="14"/>
      <c r="JGY770" s="14"/>
      <c r="JGZ770" s="14"/>
      <c r="JHA770" s="14"/>
      <c r="JHB770" s="14"/>
      <c r="JHC770" s="14"/>
      <c r="JHD770" s="14"/>
      <c r="JHE770" s="14"/>
      <c r="JHF770" s="14"/>
      <c r="JHG770" s="14"/>
      <c r="JHH770" s="14"/>
      <c r="JHI770" s="14"/>
      <c r="JHJ770" s="14"/>
      <c r="JHK770" s="14"/>
      <c r="JHL770" s="14"/>
      <c r="JHM770" s="14"/>
      <c r="JHN770" s="14"/>
      <c r="JHO770" s="14"/>
      <c r="JHP770" s="14"/>
      <c r="JHQ770" s="14"/>
      <c r="JHR770" s="14"/>
      <c r="JHS770" s="14"/>
      <c r="JHT770" s="14"/>
      <c r="JHU770" s="14"/>
      <c r="JHV770" s="14"/>
      <c r="JHW770" s="14"/>
      <c r="JHX770" s="14"/>
      <c r="JHY770" s="14"/>
      <c r="JHZ770" s="14"/>
      <c r="JIA770" s="14"/>
      <c r="JIB770" s="14"/>
      <c r="JIC770" s="14"/>
      <c r="JID770" s="14"/>
      <c r="JIE770" s="14"/>
      <c r="JIF770" s="14"/>
      <c r="JIG770" s="14"/>
      <c r="JIH770" s="14"/>
      <c r="JII770" s="14"/>
      <c r="JIJ770" s="14"/>
      <c r="JIK770" s="14"/>
      <c r="JIL770" s="14"/>
      <c r="JIM770" s="14"/>
      <c r="JIN770" s="14"/>
      <c r="JIO770" s="14"/>
      <c r="JIP770" s="14"/>
      <c r="JIQ770" s="14"/>
      <c r="JIR770" s="14"/>
      <c r="JIS770" s="14"/>
      <c r="JIT770" s="14"/>
      <c r="JIU770" s="14"/>
      <c r="JIV770" s="14"/>
      <c r="JIW770" s="14"/>
      <c r="JIX770" s="14"/>
      <c r="JIY770" s="14"/>
      <c r="JIZ770" s="14"/>
      <c r="JJA770" s="14"/>
      <c r="JJB770" s="14"/>
      <c r="JJC770" s="14"/>
      <c r="JJD770" s="14"/>
      <c r="JJE770" s="14"/>
      <c r="JJF770" s="14"/>
      <c r="JJG770" s="14"/>
      <c r="JJH770" s="14"/>
      <c r="JJI770" s="14"/>
      <c r="JJJ770" s="14"/>
      <c r="JJK770" s="14"/>
      <c r="JJL770" s="14"/>
      <c r="JJM770" s="14"/>
      <c r="JJN770" s="14"/>
      <c r="JJO770" s="14"/>
      <c r="JJP770" s="14"/>
      <c r="JJQ770" s="14"/>
      <c r="JJR770" s="14"/>
      <c r="JJS770" s="14"/>
      <c r="JJT770" s="14"/>
      <c r="JJU770" s="14"/>
      <c r="JJV770" s="14"/>
      <c r="JJW770" s="14"/>
      <c r="JJX770" s="14"/>
      <c r="JJY770" s="14"/>
      <c r="JJZ770" s="14"/>
      <c r="JKA770" s="14"/>
      <c r="JKB770" s="14"/>
      <c r="JKC770" s="14"/>
      <c r="JKD770" s="14"/>
      <c r="JKE770" s="14"/>
      <c r="JKF770" s="14"/>
      <c r="JKG770" s="14"/>
      <c r="JKH770" s="14"/>
      <c r="JKI770" s="14"/>
      <c r="JKJ770" s="14"/>
      <c r="JKK770" s="14"/>
      <c r="JKL770" s="14"/>
      <c r="JKM770" s="14"/>
      <c r="JKN770" s="14"/>
      <c r="JKO770" s="14"/>
      <c r="JKP770" s="14"/>
      <c r="JKQ770" s="14"/>
      <c r="JKR770" s="14"/>
      <c r="JKS770" s="14"/>
      <c r="JKT770" s="14"/>
      <c r="JKU770" s="14"/>
      <c r="JKV770" s="14"/>
      <c r="JKW770" s="14"/>
      <c r="JKX770" s="14"/>
      <c r="JKY770" s="14"/>
      <c r="JKZ770" s="14"/>
      <c r="JLA770" s="14"/>
      <c r="JLB770" s="14"/>
      <c r="JLC770" s="14"/>
      <c r="JLD770" s="14"/>
      <c r="JLE770" s="14"/>
      <c r="JLF770" s="14"/>
      <c r="JLG770" s="14"/>
      <c r="JLH770" s="14"/>
      <c r="JLI770" s="14"/>
      <c r="JLJ770" s="14"/>
      <c r="JLK770" s="14"/>
      <c r="JLL770" s="14"/>
      <c r="JLM770" s="14"/>
      <c r="JLN770" s="14"/>
      <c r="JLO770" s="14"/>
      <c r="JLP770" s="14"/>
      <c r="JLQ770" s="14"/>
      <c r="JLR770" s="14"/>
      <c r="JLS770" s="14"/>
      <c r="JLT770" s="14"/>
      <c r="JLU770" s="14"/>
      <c r="JLV770" s="14"/>
      <c r="JLW770" s="14"/>
      <c r="JLX770" s="14"/>
      <c r="JLY770" s="14"/>
      <c r="JLZ770" s="14"/>
      <c r="JMA770" s="14"/>
      <c r="JMB770" s="14"/>
      <c r="JMC770" s="14"/>
      <c r="JMD770" s="14"/>
      <c r="JME770" s="14"/>
      <c r="JMF770" s="14"/>
      <c r="JMG770" s="14"/>
      <c r="JMH770" s="14"/>
      <c r="JMI770" s="14"/>
      <c r="JMJ770" s="14"/>
      <c r="JMK770" s="14"/>
      <c r="JML770" s="14"/>
      <c r="JMM770" s="14"/>
      <c r="JMN770" s="14"/>
      <c r="JMO770" s="14"/>
      <c r="JMP770" s="14"/>
      <c r="JMQ770" s="14"/>
      <c r="JMR770" s="14"/>
      <c r="JMS770" s="14"/>
      <c r="JMT770" s="14"/>
      <c r="JMU770" s="14"/>
      <c r="JMV770" s="14"/>
      <c r="JMW770" s="14"/>
      <c r="JMX770" s="14"/>
      <c r="JMY770" s="14"/>
      <c r="JMZ770" s="14"/>
      <c r="JNA770" s="14"/>
      <c r="JNB770" s="14"/>
      <c r="JNC770" s="14"/>
      <c r="JND770" s="14"/>
      <c r="JNE770" s="14"/>
      <c r="JNF770" s="14"/>
      <c r="JNG770" s="14"/>
      <c r="JNH770" s="14"/>
      <c r="JNI770" s="14"/>
      <c r="JNJ770" s="14"/>
      <c r="JNK770" s="14"/>
      <c r="JNL770" s="14"/>
      <c r="JNM770" s="14"/>
      <c r="JNN770" s="14"/>
      <c r="JNO770" s="14"/>
      <c r="JNP770" s="14"/>
      <c r="JNQ770" s="14"/>
      <c r="JNR770" s="14"/>
      <c r="JNS770" s="14"/>
      <c r="JNT770" s="14"/>
      <c r="JNU770" s="14"/>
      <c r="JNV770" s="14"/>
      <c r="JNW770" s="14"/>
      <c r="JNX770" s="14"/>
      <c r="JNY770" s="14"/>
      <c r="JNZ770" s="14"/>
      <c r="JOA770" s="14"/>
      <c r="JOB770" s="14"/>
      <c r="JOC770" s="14"/>
      <c r="JOD770" s="14"/>
      <c r="JOE770" s="14"/>
      <c r="JOF770" s="14"/>
      <c r="JOG770" s="14"/>
      <c r="JOH770" s="14"/>
      <c r="JOI770" s="14"/>
      <c r="JOJ770" s="14"/>
      <c r="JOK770" s="14"/>
      <c r="JOL770" s="14"/>
      <c r="JOM770" s="14"/>
      <c r="JON770" s="14"/>
      <c r="JOO770" s="14"/>
      <c r="JOP770" s="14"/>
      <c r="JOQ770" s="14"/>
      <c r="JOR770" s="14"/>
      <c r="JOS770" s="14"/>
      <c r="JOT770" s="14"/>
      <c r="JOU770" s="14"/>
      <c r="JOV770" s="14"/>
      <c r="JOW770" s="14"/>
      <c r="JOX770" s="14"/>
      <c r="JOY770" s="14"/>
      <c r="JOZ770" s="14"/>
      <c r="JPA770" s="14"/>
      <c r="JPB770" s="14"/>
      <c r="JPC770" s="14"/>
      <c r="JPD770" s="14"/>
      <c r="JPE770" s="14"/>
      <c r="JPF770" s="14"/>
      <c r="JPG770" s="14"/>
      <c r="JPH770" s="14"/>
      <c r="JPI770" s="14"/>
      <c r="JPJ770" s="14"/>
      <c r="JPK770" s="14"/>
      <c r="JPL770" s="14"/>
      <c r="JPM770" s="14"/>
      <c r="JPN770" s="14"/>
      <c r="JPO770" s="14"/>
      <c r="JPP770" s="14"/>
      <c r="JPQ770" s="14"/>
      <c r="JPR770" s="14"/>
      <c r="JPS770" s="14"/>
      <c r="JPT770" s="14"/>
      <c r="JPU770" s="14"/>
      <c r="JPV770" s="14"/>
      <c r="JPW770" s="14"/>
      <c r="JPX770" s="14"/>
      <c r="JPY770" s="14"/>
      <c r="JPZ770" s="14"/>
      <c r="JQA770" s="14"/>
      <c r="JQB770" s="14"/>
      <c r="JQC770" s="14"/>
      <c r="JQD770" s="14"/>
      <c r="JQE770" s="14"/>
      <c r="JQF770" s="14"/>
      <c r="JQG770" s="14"/>
      <c r="JQH770" s="14"/>
      <c r="JQI770" s="14"/>
      <c r="JQJ770" s="14"/>
      <c r="JQK770" s="14"/>
      <c r="JQL770" s="14"/>
      <c r="JQM770" s="14"/>
      <c r="JQN770" s="14"/>
      <c r="JQO770" s="14"/>
      <c r="JQP770" s="14"/>
      <c r="JQQ770" s="14"/>
      <c r="JQR770" s="14"/>
      <c r="JQS770" s="14"/>
      <c r="JQT770" s="14"/>
      <c r="JQU770" s="14"/>
      <c r="JQV770" s="14"/>
      <c r="JQW770" s="14"/>
      <c r="JQX770" s="14"/>
      <c r="JQY770" s="14"/>
      <c r="JQZ770" s="14"/>
      <c r="JRA770" s="14"/>
      <c r="JRB770" s="14"/>
      <c r="JRC770" s="14"/>
      <c r="JRD770" s="14"/>
      <c r="JRE770" s="14"/>
      <c r="JRF770" s="14"/>
      <c r="JRG770" s="14"/>
      <c r="JRH770" s="14"/>
      <c r="JRI770" s="14"/>
      <c r="JRJ770" s="14"/>
      <c r="JRK770" s="14"/>
      <c r="JRL770" s="14"/>
      <c r="JRM770" s="14"/>
      <c r="JRN770" s="14"/>
      <c r="JRO770" s="14"/>
      <c r="JRP770" s="14"/>
      <c r="JRQ770" s="14"/>
      <c r="JRR770" s="14"/>
      <c r="JRS770" s="14"/>
      <c r="JRT770" s="14"/>
      <c r="JRU770" s="14"/>
      <c r="JRV770" s="14"/>
      <c r="JRW770" s="14"/>
      <c r="JRX770" s="14"/>
      <c r="JRY770" s="14"/>
      <c r="JRZ770" s="14"/>
      <c r="JSA770" s="14"/>
      <c r="JSB770" s="14"/>
      <c r="JSC770" s="14"/>
      <c r="JSD770" s="14"/>
      <c r="JSE770" s="14"/>
      <c r="JSF770" s="14"/>
      <c r="JSG770" s="14"/>
      <c r="JSH770" s="14"/>
      <c r="JSI770" s="14"/>
      <c r="JSJ770" s="14"/>
      <c r="JSK770" s="14"/>
      <c r="JSL770" s="14"/>
      <c r="JSM770" s="14"/>
      <c r="JSN770" s="14"/>
      <c r="JSO770" s="14"/>
      <c r="JSP770" s="14"/>
      <c r="JSQ770" s="14"/>
      <c r="JSR770" s="14"/>
      <c r="JSS770" s="14"/>
      <c r="JST770" s="14"/>
      <c r="JSU770" s="14"/>
      <c r="JSV770" s="14"/>
      <c r="JSW770" s="14"/>
      <c r="JSX770" s="14"/>
      <c r="JSY770" s="14"/>
      <c r="JSZ770" s="14"/>
      <c r="JTA770" s="14"/>
      <c r="JTB770" s="14"/>
      <c r="JTC770" s="14"/>
      <c r="JTD770" s="14"/>
      <c r="JTE770" s="14"/>
      <c r="JTF770" s="14"/>
      <c r="JTG770" s="14"/>
      <c r="JTH770" s="14"/>
      <c r="JTI770" s="14"/>
      <c r="JTJ770" s="14"/>
      <c r="JTK770" s="14"/>
      <c r="JTL770" s="14"/>
      <c r="JTM770" s="14"/>
      <c r="JTN770" s="14"/>
      <c r="JTO770" s="14"/>
      <c r="JTP770" s="14"/>
      <c r="JTQ770" s="14"/>
      <c r="JTR770" s="14"/>
      <c r="JTS770" s="14"/>
      <c r="JTT770" s="14"/>
      <c r="JTU770" s="14"/>
      <c r="JTV770" s="14"/>
      <c r="JTW770" s="14"/>
      <c r="JTX770" s="14"/>
      <c r="JTY770" s="14"/>
      <c r="JTZ770" s="14"/>
      <c r="JUA770" s="14"/>
      <c r="JUB770" s="14"/>
      <c r="JUC770" s="14"/>
      <c r="JUD770" s="14"/>
      <c r="JUE770" s="14"/>
      <c r="JUF770" s="14"/>
      <c r="JUG770" s="14"/>
      <c r="JUH770" s="14"/>
      <c r="JUI770" s="14"/>
      <c r="JUJ770" s="14"/>
      <c r="JUK770" s="14"/>
      <c r="JUL770" s="14"/>
      <c r="JUM770" s="14"/>
      <c r="JUN770" s="14"/>
      <c r="JUO770" s="14"/>
      <c r="JUP770" s="14"/>
      <c r="JUQ770" s="14"/>
      <c r="JUR770" s="14"/>
      <c r="JUS770" s="14"/>
      <c r="JUT770" s="14"/>
      <c r="JUU770" s="14"/>
      <c r="JUV770" s="14"/>
      <c r="JUW770" s="14"/>
      <c r="JUX770" s="14"/>
      <c r="JUY770" s="14"/>
      <c r="JUZ770" s="14"/>
      <c r="JVA770" s="14"/>
      <c r="JVB770" s="14"/>
      <c r="JVC770" s="14"/>
      <c r="JVD770" s="14"/>
      <c r="JVE770" s="14"/>
      <c r="JVF770" s="14"/>
      <c r="JVG770" s="14"/>
      <c r="JVH770" s="14"/>
      <c r="JVI770" s="14"/>
      <c r="JVJ770" s="14"/>
      <c r="JVK770" s="14"/>
      <c r="JVL770" s="14"/>
      <c r="JVM770" s="14"/>
      <c r="JVN770" s="14"/>
      <c r="JVO770" s="14"/>
      <c r="JVP770" s="14"/>
      <c r="JVQ770" s="14"/>
      <c r="JVR770" s="14"/>
      <c r="JVS770" s="14"/>
      <c r="JVT770" s="14"/>
      <c r="JVU770" s="14"/>
      <c r="JVV770" s="14"/>
      <c r="JVW770" s="14"/>
      <c r="JVX770" s="14"/>
      <c r="JVY770" s="14"/>
      <c r="JVZ770" s="14"/>
      <c r="JWA770" s="14"/>
      <c r="JWB770" s="14"/>
      <c r="JWC770" s="14"/>
      <c r="JWD770" s="14"/>
      <c r="JWE770" s="14"/>
      <c r="JWF770" s="14"/>
      <c r="JWG770" s="14"/>
      <c r="JWH770" s="14"/>
      <c r="JWI770" s="14"/>
      <c r="JWJ770" s="14"/>
      <c r="JWK770" s="14"/>
      <c r="JWL770" s="14"/>
      <c r="JWM770" s="14"/>
      <c r="JWN770" s="14"/>
      <c r="JWO770" s="14"/>
      <c r="JWP770" s="14"/>
      <c r="JWQ770" s="14"/>
      <c r="JWR770" s="14"/>
      <c r="JWS770" s="14"/>
      <c r="JWT770" s="14"/>
      <c r="JWU770" s="14"/>
      <c r="JWV770" s="14"/>
      <c r="JWW770" s="14"/>
      <c r="JWX770" s="14"/>
      <c r="JWY770" s="14"/>
      <c r="JWZ770" s="14"/>
      <c r="JXA770" s="14"/>
      <c r="JXB770" s="14"/>
      <c r="JXC770" s="14"/>
      <c r="JXD770" s="14"/>
      <c r="JXE770" s="14"/>
      <c r="JXF770" s="14"/>
      <c r="JXG770" s="14"/>
      <c r="JXH770" s="14"/>
      <c r="JXI770" s="14"/>
      <c r="JXJ770" s="14"/>
      <c r="JXK770" s="14"/>
      <c r="JXL770" s="14"/>
      <c r="JXM770" s="14"/>
      <c r="JXN770" s="14"/>
      <c r="JXO770" s="14"/>
      <c r="JXP770" s="14"/>
      <c r="JXQ770" s="14"/>
      <c r="JXR770" s="14"/>
      <c r="JXS770" s="14"/>
      <c r="JXT770" s="14"/>
      <c r="JXU770" s="14"/>
      <c r="JXV770" s="14"/>
      <c r="JXW770" s="14"/>
      <c r="JXX770" s="14"/>
      <c r="JXY770" s="14"/>
      <c r="JXZ770" s="14"/>
      <c r="JYA770" s="14"/>
      <c r="JYB770" s="14"/>
      <c r="JYC770" s="14"/>
      <c r="JYD770" s="14"/>
      <c r="JYE770" s="14"/>
      <c r="JYF770" s="14"/>
      <c r="JYG770" s="14"/>
      <c r="JYH770" s="14"/>
      <c r="JYI770" s="14"/>
      <c r="JYJ770" s="14"/>
      <c r="JYK770" s="14"/>
      <c r="JYL770" s="14"/>
      <c r="JYM770" s="14"/>
      <c r="JYN770" s="14"/>
      <c r="JYO770" s="14"/>
      <c r="JYP770" s="14"/>
      <c r="JYQ770" s="14"/>
      <c r="JYR770" s="14"/>
      <c r="JYS770" s="14"/>
      <c r="JYT770" s="14"/>
      <c r="JYU770" s="14"/>
      <c r="JYV770" s="14"/>
      <c r="JYW770" s="14"/>
      <c r="JYX770" s="14"/>
      <c r="JYY770" s="14"/>
      <c r="JYZ770" s="14"/>
      <c r="JZA770" s="14"/>
      <c r="JZB770" s="14"/>
      <c r="JZC770" s="14"/>
      <c r="JZD770" s="14"/>
      <c r="JZE770" s="14"/>
      <c r="JZF770" s="14"/>
      <c r="JZG770" s="14"/>
      <c r="JZH770" s="14"/>
      <c r="JZI770" s="14"/>
      <c r="JZJ770" s="14"/>
      <c r="JZK770" s="14"/>
      <c r="JZL770" s="14"/>
      <c r="JZM770" s="14"/>
      <c r="JZN770" s="14"/>
      <c r="JZO770" s="14"/>
      <c r="JZP770" s="14"/>
      <c r="JZQ770" s="14"/>
      <c r="JZR770" s="14"/>
      <c r="JZS770" s="14"/>
      <c r="JZT770" s="14"/>
      <c r="JZU770" s="14"/>
      <c r="JZV770" s="14"/>
      <c r="JZW770" s="14"/>
      <c r="JZX770" s="14"/>
      <c r="JZY770" s="14"/>
      <c r="JZZ770" s="14"/>
      <c r="KAA770" s="14"/>
      <c r="KAB770" s="14"/>
      <c r="KAC770" s="14"/>
      <c r="KAD770" s="14"/>
      <c r="KAE770" s="14"/>
      <c r="KAF770" s="14"/>
      <c r="KAG770" s="14"/>
      <c r="KAH770" s="14"/>
      <c r="KAI770" s="14"/>
      <c r="KAJ770" s="14"/>
      <c r="KAK770" s="14"/>
      <c r="KAL770" s="14"/>
      <c r="KAM770" s="14"/>
      <c r="KAN770" s="14"/>
      <c r="KAO770" s="14"/>
      <c r="KAP770" s="14"/>
      <c r="KAQ770" s="14"/>
      <c r="KAR770" s="14"/>
      <c r="KAS770" s="14"/>
      <c r="KAT770" s="14"/>
      <c r="KAU770" s="14"/>
      <c r="KAV770" s="14"/>
      <c r="KAW770" s="14"/>
      <c r="KAX770" s="14"/>
      <c r="KAY770" s="14"/>
      <c r="KAZ770" s="14"/>
      <c r="KBA770" s="14"/>
      <c r="KBB770" s="14"/>
      <c r="KBC770" s="14"/>
      <c r="KBD770" s="14"/>
      <c r="KBE770" s="14"/>
      <c r="KBF770" s="14"/>
      <c r="KBG770" s="14"/>
      <c r="KBH770" s="14"/>
      <c r="KBI770" s="14"/>
      <c r="KBJ770" s="14"/>
      <c r="KBK770" s="14"/>
      <c r="KBL770" s="14"/>
      <c r="KBM770" s="14"/>
      <c r="KBN770" s="14"/>
      <c r="KBO770" s="14"/>
      <c r="KBP770" s="14"/>
      <c r="KBQ770" s="14"/>
      <c r="KBR770" s="14"/>
      <c r="KBS770" s="14"/>
      <c r="KBT770" s="14"/>
      <c r="KBU770" s="14"/>
      <c r="KBV770" s="14"/>
      <c r="KBW770" s="14"/>
      <c r="KBX770" s="14"/>
      <c r="KBY770" s="14"/>
      <c r="KBZ770" s="14"/>
      <c r="KCA770" s="14"/>
      <c r="KCB770" s="14"/>
      <c r="KCC770" s="14"/>
      <c r="KCD770" s="14"/>
      <c r="KCE770" s="14"/>
      <c r="KCF770" s="14"/>
      <c r="KCG770" s="14"/>
      <c r="KCH770" s="14"/>
      <c r="KCI770" s="14"/>
      <c r="KCJ770" s="14"/>
      <c r="KCK770" s="14"/>
      <c r="KCL770" s="14"/>
      <c r="KCM770" s="14"/>
      <c r="KCN770" s="14"/>
      <c r="KCO770" s="14"/>
      <c r="KCP770" s="14"/>
      <c r="KCQ770" s="14"/>
      <c r="KCR770" s="14"/>
      <c r="KCS770" s="14"/>
      <c r="KCT770" s="14"/>
      <c r="KCU770" s="14"/>
      <c r="KCV770" s="14"/>
      <c r="KCW770" s="14"/>
      <c r="KCX770" s="14"/>
      <c r="KCY770" s="14"/>
      <c r="KCZ770" s="14"/>
      <c r="KDA770" s="14"/>
      <c r="KDB770" s="14"/>
      <c r="KDC770" s="14"/>
      <c r="KDD770" s="14"/>
      <c r="KDE770" s="14"/>
      <c r="KDF770" s="14"/>
      <c r="KDG770" s="14"/>
      <c r="KDH770" s="14"/>
      <c r="KDI770" s="14"/>
      <c r="KDJ770" s="14"/>
      <c r="KDK770" s="14"/>
      <c r="KDL770" s="14"/>
      <c r="KDM770" s="14"/>
      <c r="KDN770" s="14"/>
      <c r="KDO770" s="14"/>
      <c r="KDP770" s="14"/>
      <c r="KDQ770" s="14"/>
      <c r="KDR770" s="14"/>
      <c r="KDS770" s="14"/>
      <c r="KDT770" s="14"/>
      <c r="KDU770" s="14"/>
      <c r="KDV770" s="14"/>
      <c r="KDW770" s="14"/>
      <c r="KDX770" s="14"/>
      <c r="KDY770" s="14"/>
      <c r="KDZ770" s="14"/>
      <c r="KEA770" s="14"/>
      <c r="KEB770" s="14"/>
      <c r="KEC770" s="14"/>
      <c r="KED770" s="14"/>
      <c r="KEE770" s="14"/>
      <c r="KEF770" s="14"/>
      <c r="KEG770" s="14"/>
      <c r="KEH770" s="14"/>
      <c r="KEI770" s="14"/>
      <c r="KEJ770" s="14"/>
      <c r="KEK770" s="14"/>
      <c r="KEL770" s="14"/>
      <c r="KEM770" s="14"/>
      <c r="KEN770" s="14"/>
      <c r="KEO770" s="14"/>
      <c r="KEP770" s="14"/>
      <c r="KEQ770" s="14"/>
      <c r="KER770" s="14"/>
      <c r="KES770" s="14"/>
      <c r="KET770" s="14"/>
      <c r="KEU770" s="14"/>
      <c r="KEV770" s="14"/>
      <c r="KEW770" s="14"/>
      <c r="KEX770" s="14"/>
      <c r="KEY770" s="14"/>
      <c r="KEZ770" s="14"/>
      <c r="KFA770" s="14"/>
      <c r="KFB770" s="14"/>
      <c r="KFC770" s="14"/>
      <c r="KFD770" s="14"/>
      <c r="KFE770" s="14"/>
      <c r="KFF770" s="14"/>
      <c r="KFG770" s="14"/>
      <c r="KFH770" s="14"/>
      <c r="KFI770" s="14"/>
      <c r="KFJ770" s="14"/>
      <c r="KFK770" s="14"/>
      <c r="KFL770" s="14"/>
      <c r="KFM770" s="14"/>
      <c r="KFN770" s="14"/>
      <c r="KFO770" s="14"/>
      <c r="KFP770" s="14"/>
      <c r="KFQ770" s="14"/>
      <c r="KFR770" s="14"/>
      <c r="KFS770" s="14"/>
      <c r="KFT770" s="14"/>
      <c r="KFU770" s="14"/>
      <c r="KFV770" s="14"/>
      <c r="KFW770" s="14"/>
      <c r="KFX770" s="14"/>
      <c r="KFY770" s="14"/>
      <c r="KFZ770" s="14"/>
      <c r="KGA770" s="14"/>
      <c r="KGB770" s="14"/>
      <c r="KGC770" s="14"/>
      <c r="KGD770" s="14"/>
      <c r="KGE770" s="14"/>
      <c r="KGF770" s="14"/>
      <c r="KGG770" s="14"/>
      <c r="KGH770" s="14"/>
      <c r="KGI770" s="14"/>
      <c r="KGJ770" s="14"/>
      <c r="KGK770" s="14"/>
      <c r="KGL770" s="14"/>
      <c r="KGM770" s="14"/>
      <c r="KGN770" s="14"/>
      <c r="KGO770" s="14"/>
      <c r="KGP770" s="14"/>
      <c r="KGQ770" s="14"/>
      <c r="KGR770" s="14"/>
      <c r="KGS770" s="14"/>
      <c r="KGT770" s="14"/>
      <c r="KGU770" s="14"/>
      <c r="KGV770" s="14"/>
      <c r="KGW770" s="14"/>
      <c r="KGX770" s="14"/>
      <c r="KGY770" s="14"/>
      <c r="KGZ770" s="14"/>
      <c r="KHA770" s="14"/>
      <c r="KHB770" s="14"/>
      <c r="KHC770" s="14"/>
      <c r="KHD770" s="14"/>
      <c r="KHE770" s="14"/>
      <c r="KHF770" s="14"/>
      <c r="KHG770" s="14"/>
      <c r="KHH770" s="14"/>
      <c r="KHI770" s="14"/>
      <c r="KHJ770" s="14"/>
      <c r="KHK770" s="14"/>
      <c r="KHL770" s="14"/>
      <c r="KHM770" s="14"/>
      <c r="KHN770" s="14"/>
      <c r="KHO770" s="14"/>
      <c r="KHP770" s="14"/>
      <c r="KHQ770" s="14"/>
      <c r="KHR770" s="14"/>
      <c r="KHS770" s="14"/>
      <c r="KHT770" s="14"/>
      <c r="KHU770" s="14"/>
      <c r="KHV770" s="14"/>
      <c r="KHW770" s="14"/>
      <c r="KHX770" s="14"/>
      <c r="KHY770" s="14"/>
      <c r="KHZ770" s="14"/>
      <c r="KIA770" s="14"/>
      <c r="KIB770" s="14"/>
      <c r="KIC770" s="14"/>
      <c r="KID770" s="14"/>
      <c r="KIE770" s="14"/>
      <c r="KIF770" s="14"/>
      <c r="KIG770" s="14"/>
      <c r="KIH770" s="14"/>
      <c r="KII770" s="14"/>
      <c r="KIJ770" s="14"/>
      <c r="KIK770" s="14"/>
      <c r="KIL770" s="14"/>
      <c r="KIM770" s="14"/>
      <c r="KIN770" s="14"/>
      <c r="KIO770" s="14"/>
      <c r="KIP770" s="14"/>
      <c r="KIQ770" s="14"/>
      <c r="KIR770" s="14"/>
      <c r="KIS770" s="14"/>
      <c r="KIT770" s="14"/>
      <c r="KIU770" s="14"/>
      <c r="KIV770" s="14"/>
      <c r="KIW770" s="14"/>
      <c r="KIX770" s="14"/>
      <c r="KIY770" s="14"/>
      <c r="KIZ770" s="14"/>
      <c r="KJA770" s="14"/>
      <c r="KJB770" s="14"/>
      <c r="KJC770" s="14"/>
      <c r="KJD770" s="14"/>
      <c r="KJE770" s="14"/>
      <c r="KJF770" s="14"/>
      <c r="KJG770" s="14"/>
      <c r="KJH770" s="14"/>
      <c r="KJI770" s="14"/>
      <c r="KJJ770" s="14"/>
      <c r="KJK770" s="14"/>
      <c r="KJL770" s="14"/>
      <c r="KJM770" s="14"/>
      <c r="KJN770" s="14"/>
      <c r="KJO770" s="14"/>
      <c r="KJP770" s="14"/>
      <c r="KJQ770" s="14"/>
      <c r="KJR770" s="14"/>
      <c r="KJS770" s="14"/>
      <c r="KJT770" s="14"/>
      <c r="KJU770" s="14"/>
      <c r="KJV770" s="14"/>
      <c r="KJW770" s="14"/>
      <c r="KJX770" s="14"/>
      <c r="KJY770" s="14"/>
      <c r="KJZ770" s="14"/>
      <c r="KKA770" s="14"/>
      <c r="KKB770" s="14"/>
      <c r="KKC770" s="14"/>
      <c r="KKD770" s="14"/>
      <c r="KKE770" s="14"/>
      <c r="KKF770" s="14"/>
      <c r="KKG770" s="14"/>
      <c r="KKH770" s="14"/>
      <c r="KKI770" s="14"/>
      <c r="KKJ770" s="14"/>
      <c r="KKK770" s="14"/>
      <c r="KKL770" s="14"/>
      <c r="KKM770" s="14"/>
      <c r="KKN770" s="14"/>
      <c r="KKO770" s="14"/>
      <c r="KKP770" s="14"/>
      <c r="KKQ770" s="14"/>
      <c r="KKR770" s="14"/>
      <c r="KKS770" s="14"/>
      <c r="KKT770" s="14"/>
      <c r="KKU770" s="14"/>
      <c r="KKV770" s="14"/>
      <c r="KKW770" s="14"/>
      <c r="KKX770" s="14"/>
      <c r="KKY770" s="14"/>
      <c r="KKZ770" s="14"/>
      <c r="KLA770" s="14"/>
      <c r="KLB770" s="14"/>
      <c r="KLC770" s="14"/>
      <c r="KLD770" s="14"/>
      <c r="KLE770" s="14"/>
      <c r="KLF770" s="14"/>
      <c r="KLG770" s="14"/>
      <c r="KLH770" s="14"/>
      <c r="KLI770" s="14"/>
      <c r="KLJ770" s="14"/>
      <c r="KLK770" s="14"/>
      <c r="KLL770" s="14"/>
      <c r="KLM770" s="14"/>
      <c r="KLN770" s="14"/>
      <c r="KLO770" s="14"/>
      <c r="KLP770" s="14"/>
      <c r="KLQ770" s="14"/>
      <c r="KLR770" s="14"/>
      <c r="KLS770" s="14"/>
      <c r="KLT770" s="14"/>
      <c r="KLU770" s="14"/>
      <c r="KLV770" s="14"/>
      <c r="KLW770" s="14"/>
      <c r="KLX770" s="14"/>
      <c r="KLY770" s="14"/>
      <c r="KLZ770" s="14"/>
      <c r="KMA770" s="14"/>
      <c r="KMB770" s="14"/>
      <c r="KMC770" s="14"/>
      <c r="KMD770" s="14"/>
      <c r="KME770" s="14"/>
      <c r="KMF770" s="14"/>
      <c r="KMG770" s="14"/>
      <c r="KMH770" s="14"/>
      <c r="KMI770" s="14"/>
      <c r="KMJ770" s="14"/>
      <c r="KMK770" s="14"/>
      <c r="KML770" s="14"/>
      <c r="KMM770" s="14"/>
      <c r="KMN770" s="14"/>
      <c r="KMO770" s="14"/>
      <c r="KMP770" s="14"/>
      <c r="KMQ770" s="14"/>
      <c r="KMR770" s="14"/>
      <c r="KMS770" s="14"/>
      <c r="KMT770" s="14"/>
      <c r="KMU770" s="14"/>
      <c r="KMV770" s="14"/>
      <c r="KMW770" s="14"/>
      <c r="KMX770" s="14"/>
      <c r="KMY770" s="14"/>
      <c r="KMZ770" s="14"/>
      <c r="KNA770" s="14"/>
      <c r="KNB770" s="14"/>
      <c r="KNC770" s="14"/>
      <c r="KND770" s="14"/>
      <c r="KNE770" s="14"/>
      <c r="KNF770" s="14"/>
      <c r="KNG770" s="14"/>
      <c r="KNH770" s="14"/>
      <c r="KNI770" s="14"/>
      <c r="KNJ770" s="14"/>
      <c r="KNK770" s="14"/>
      <c r="KNL770" s="14"/>
      <c r="KNM770" s="14"/>
      <c r="KNN770" s="14"/>
      <c r="KNO770" s="14"/>
      <c r="KNP770" s="14"/>
      <c r="KNQ770" s="14"/>
      <c r="KNR770" s="14"/>
      <c r="KNS770" s="14"/>
      <c r="KNT770" s="14"/>
      <c r="KNU770" s="14"/>
      <c r="KNV770" s="14"/>
      <c r="KNW770" s="14"/>
      <c r="KNX770" s="14"/>
      <c r="KNY770" s="14"/>
      <c r="KNZ770" s="14"/>
      <c r="KOA770" s="14"/>
      <c r="KOB770" s="14"/>
      <c r="KOC770" s="14"/>
      <c r="KOD770" s="14"/>
      <c r="KOE770" s="14"/>
      <c r="KOF770" s="14"/>
      <c r="KOG770" s="14"/>
      <c r="KOH770" s="14"/>
      <c r="KOI770" s="14"/>
      <c r="KOJ770" s="14"/>
      <c r="KOK770" s="14"/>
      <c r="KOL770" s="14"/>
      <c r="KOM770" s="14"/>
      <c r="KON770" s="14"/>
      <c r="KOO770" s="14"/>
      <c r="KOP770" s="14"/>
      <c r="KOQ770" s="14"/>
      <c r="KOR770" s="14"/>
      <c r="KOS770" s="14"/>
      <c r="KOT770" s="14"/>
      <c r="KOU770" s="14"/>
      <c r="KOV770" s="14"/>
      <c r="KOW770" s="14"/>
      <c r="KOX770" s="14"/>
      <c r="KOY770" s="14"/>
      <c r="KOZ770" s="14"/>
      <c r="KPA770" s="14"/>
      <c r="KPB770" s="14"/>
      <c r="KPC770" s="14"/>
      <c r="KPD770" s="14"/>
      <c r="KPE770" s="14"/>
      <c r="KPF770" s="14"/>
      <c r="KPG770" s="14"/>
      <c r="KPH770" s="14"/>
      <c r="KPI770" s="14"/>
      <c r="KPJ770" s="14"/>
      <c r="KPK770" s="14"/>
      <c r="KPL770" s="14"/>
      <c r="KPM770" s="14"/>
      <c r="KPN770" s="14"/>
      <c r="KPO770" s="14"/>
      <c r="KPP770" s="14"/>
      <c r="KPQ770" s="14"/>
      <c r="KPR770" s="14"/>
      <c r="KPS770" s="14"/>
      <c r="KPT770" s="14"/>
      <c r="KPU770" s="14"/>
      <c r="KPV770" s="14"/>
      <c r="KPW770" s="14"/>
      <c r="KPX770" s="14"/>
      <c r="KPY770" s="14"/>
      <c r="KPZ770" s="14"/>
      <c r="KQA770" s="14"/>
      <c r="KQB770" s="14"/>
      <c r="KQC770" s="14"/>
      <c r="KQD770" s="14"/>
      <c r="KQE770" s="14"/>
      <c r="KQF770" s="14"/>
      <c r="KQG770" s="14"/>
      <c r="KQH770" s="14"/>
      <c r="KQI770" s="14"/>
      <c r="KQJ770" s="14"/>
      <c r="KQK770" s="14"/>
      <c r="KQL770" s="14"/>
      <c r="KQM770" s="14"/>
      <c r="KQN770" s="14"/>
      <c r="KQO770" s="14"/>
      <c r="KQP770" s="14"/>
      <c r="KQQ770" s="14"/>
      <c r="KQR770" s="14"/>
      <c r="KQS770" s="14"/>
      <c r="KQT770" s="14"/>
      <c r="KQU770" s="14"/>
      <c r="KQV770" s="14"/>
      <c r="KQW770" s="14"/>
      <c r="KQX770" s="14"/>
      <c r="KQY770" s="14"/>
      <c r="KQZ770" s="14"/>
      <c r="KRA770" s="14"/>
      <c r="KRB770" s="14"/>
      <c r="KRC770" s="14"/>
      <c r="KRD770" s="14"/>
      <c r="KRE770" s="14"/>
      <c r="KRF770" s="14"/>
      <c r="KRG770" s="14"/>
      <c r="KRH770" s="14"/>
      <c r="KRI770" s="14"/>
      <c r="KRJ770" s="14"/>
      <c r="KRK770" s="14"/>
      <c r="KRL770" s="14"/>
      <c r="KRM770" s="14"/>
      <c r="KRN770" s="14"/>
      <c r="KRO770" s="14"/>
      <c r="KRP770" s="14"/>
      <c r="KRQ770" s="14"/>
      <c r="KRR770" s="14"/>
      <c r="KRS770" s="14"/>
      <c r="KRT770" s="14"/>
      <c r="KRU770" s="14"/>
      <c r="KRV770" s="14"/>
      <c r="KRW770" s="14"/>
      <c r="KRX770" s="14"/>
      <c r="KRY770" s="14"/>
      <c r="KRZ770" s="14"/>
      <c r="KSA770" s="14"/>
      <c r="KSB770" s="14"/>
      <c r="KSC770" s="14"/>
      <c r="KSD770" s="14"/>
      <c r="KSE770" s="14"/>
      <c r="KSF770" s="14"/>
      <c r="KSG770" s="14"/>
      <c r="KSH770" s="14"/>
      <c r="KSI770" s="14"/>
      <c r="KSJ770" s="14"/>
      <c r="KSK770" s="14"/>
      <c r="KSL770" s="14"/>
      <c r="KSM770" s="14"/>
      <c r="KSN770" s="14"/>
      <c r="KSO770" s="14"/>
      <c r="KSP770" s="14"/>
      <c r="KSQ770" s="14"/>
      <c r="KSR770" s="14"/>
      <c r="KSS770" s="14"/>
      <c r="KST770" s="14"/>
      <c r="KSU770" s="14"/>
      <c r="KSV770" s="14"/>
      <c r="KSW770" s="14"/>
      <c r="KSX770" s="14"/>
      <c r="KSY770" s="14"/>
      <c r="KSZ770" s="14"/>
      <c r="KTA770" s="14"/>
      <c r="KTB770" s="14"/>
      <c r="KTC770" s="14"/>
      <c r="KTD770" s="14"/>
      <c r="KTE770" s="14"/>
      <c r="KTF770" s="14"/>
      <c r="KTG770" s="14"/>
      <c r="KTH770" s="14"/>
      <c r="KTI770" s="14"/>
      <c r="KTJ770" s="14"/>
      <c r="KTK770" s="14"/>
      <c r="KTL770" s="14"/>
      <c r="KTM770" s="14"/>
      <c r="KTN770" s="14"/>
      <c r="KTO770" s="14"/>
      <c r="KTP770" s="14"/>
      <c r="KTQ770" s="14"/>
      <c r="KTR770" s="14"/>
      <c r="KTS770" s="14"/>
      <c r="KTT770" s="14"/>
      <c r="KTU770" s="14"/>
      <c r="KTV770" s="14"/>
      <c r="KTW770" s="14"/>
      <c r="KTX770" s="14"/>
      <c r="KTY770" s="14"/>
      <c r="KTZ770" s="14"/>
      <c r="KUA770" s="14"/>
      <c r="KUB770" s="14"/>
      <c r="KUC770" s="14"/>
      <c r="KUD770" s="14"/>
      <c r="KUE770" s="14"/>
      <c r="KUF770" s="14"/>
      <c r="KUG770" s="14"/>
      <c r="KUH770" s="14"/>
      <c r="KUI770" s="14"/>
      <c r="KUJ770" s="14"/>
      <c r="KUK770" s="14"/>
      <c r="KUL770" s="14"/>
      <c r="KUM770" s="14"/>
      <c r="KUN770" s="14"/>
      <c r="KUO770" s="14"/>
      <c r="KUP770" s="14"/>
      <c r="KUQ770" s="14"/>
      <c r="KUR770" s="14"/>
      <c r="KUS770" s="14"/>
      <c r="KUT770" s="14"/>
      <c r="KUU770" s="14"/>
      <c r="KUV770" s="14"/>
      <c r="KUW770" s="14"/>
      <c r="KUX770" s="14"/>
      <c r="KUY770" s="14"/>
      <c r="KUZ770" s="14"/>
      <c r="KVA770" s="14"/>
      <c r="KVB770" s="14"/>
      <c r="KVC770" s="14"/>
      <c r="KVD770" s="14"/>
      <c r="KVE770" s="14"/>
      <c r="KVF770" s="14"/>
      <c r="KVG770" s="14"/>
      <c r="KVH770" s="14"/>
      <c r="KVI770" s="14"/>
      <c r="KVJ770" s="14"/>
      <c r="KVK770" s="14"/>
      <c r="KVL770" s="14"/>
      <c r="KVM770" s="14"/>
      <c r="KVN770" s="14"/>
      <c r="KVO770" s="14"/>
      <c r="KVP770" s="14"/>
      <c r="KVQ770" s="14"/>
      <c r="KVR770" s="14"/>
      <c r="KVS770" s="14"/>
      <c r="KVT770" s="14"/>
      <c r="KVU770" s="14"/>
      <c r="KVV770" s="14"/>
      <c r="KVW770" s="14"/>
      <c r="KVX770" s="14"/>
      <c r="KVY770" s="14"/>
      <c r="KVZ770" s="14"/>
      <c r="KWA770" s="14"/>
      <c r="KWB770" s="14"/>
      <c r="KWC770" s="14"/>
      <c r="KWD770" s="14"/>
      <c r="KWE770" s="14"/>
      <c r="KWF770" s="14"/>
      <c r="KWG770" s="14"/>
      <c r="KWH770" s="14"/>
      <c r="KWI770" s="14"/>
      <c r="KWJ770" s="14"/>
      <c r="KWK770" s="14"/>
      <c r="KWL770" s="14"/>
      <c r="KWM770" s="14"/>
      <c r="KWN770" s="14"/>
      <c r="KWO770" s="14"/>
      <c r="KWP770" s="14"/>
      <c r="KWQ770" s="14"/>
      <c r="KWR770" s="14"/>
      <c r="KWS770" s="14"/>
      <c r="KWT770" s="14"/>
      <c r="KWU770" s="14"/>
      <c r="KWV770" s="14"/>
      <c r="KWW770" s="14"/>
      <c r="KWX770" s="14"/>
      <c r="KWY770" s="14"/>
      <c r="KWZ770" s="14"/>
      <c r="KXA770" s="14"/>
      <c r="KXB770" s="14"/>
      <c r="KXC770" s="14"/>
      <c r="KXD770" s="14"/>
      <c r="KXE770" s="14"/>
      <c r="KXF770" s="14"/>
      <c r="KXG770" s="14"/>
      <c r="KXH770" s="14"/>
      <c r="KXI770" s="14"/>
      <c r="KXJ770" s="14"/>
      <c r="KXK770" s="14"/>
      <c r="KXL770" s="14"/>
      <c r="KXM770" s="14"/>
      <c r="KXN770" s="14"/>
      <c r="KXO770" s="14"/>
      <c r="KXP770" s="14"/>
      <c r="KXQ770" s="14"/>
      <c r="KXR770" s="14"/>
      <c r="KXS770" s="14"/>
      <c r="KXT770" s="14"/>
      <c r="KXU770" s="14"/>
      <c r="KXV770" s="14"/>
      <c r="KXW770" s="14"/>
      <c r="KXX770" s="14"/>
      <c r="KXY770" s="14"/>
      <c r="KXZ770" s="14"/>
      <c r="KYA770" s="14"/>
      <c r="KYB770" s="14"/>
      <c r="KYC770" s="14"/>
      <c r="KYD770" s="14"/>
      <c r="KYE770" s="14"/>
      <c r="KYF770" s="14"/>
      <c r="KYG770" s="14"/>
      <c r="KYH770" s="14"/>
      <c r="KYI770" s="14"/>
      <c r="KYJ770" s="14"/>
      <c r="KYK770" s="14"/>
      <c r="KYL770" s="14"/>
      <c r="KYM770" s="14"/>
      <c r="KYN770" s="14"/>
      <c r="KYO770" s="14"/>
      <c r="KYP770" s="14"/>
      <c r="KYQ770" s="14"/>
      <c r="KYR770" s="14"/>
      <c r="KYS770" s="14"/>
      <c r="KYT770" s="14"/>
      <c r="KYU770" s="14"/>
      <c r="KYV770" s="14"/>
      <c r="KYW770" s="14"/>
      <c r="KYX770" s="14"/>
      <c r="KYY770" s="14"/>
      <c r="KYZ770" s="14"/>
      <c r="KZA770" s="14"/>
      <c r="KZB770" s="14"/>
      <c r="KZC770" s="14"/>
      <c r="KZD770" s="14"/>
      <c r="KZE770" s="14"/>
      <c r="KZF770" s="14"/>
      <c r="KZG770" s="14"/>
      <c r="KZH770" s="14"/>
      <c r="KZI770" s="14"/>
      <c r="KZJ770" s="14"/>
      <c r="KZK770" s="14"/>
      <c r="KZL770" s="14"/>
      <c r="KZM770" s="14"/>
      <c r="KZN770" s="14"/>
      <c r="KZO770" s="14"/>
      <c r="KZP770" s="14"/>
      <c r="KZQ770" s="14"/>
      <c r="KZR770" s="14"/>
      <c r="KZS770" s="14"/>
      <c r="KZT770" s="14"/>
      <c r="KZU770" s="14"/>
      <c r="KZV770" s="14"/>
      <c r="KZW770" s="14"/>
      <c r="KZX770" s="14"/>
      <c r="KZY770" s="14"/>
      <c r="KZZ770" s="14"/>
      <c r="LAA770" s="14"/>
      <c r="LAB770" s="14"/>
      <c r="LAC770" s="14"/>
      <c r="LAD770" s="14"/>
      <c r="LAE770" s="14"/>
      <c r="LAF770" s="14"/>
      <c r="LAG770" s="14"/>
      <c r="LAH770" s="14"/>
      <c r="LAI770" s="14"/>
      <c r="LAJ770" s="14"/>
      <c r="LAK770" s="14"/>
      <c r="LAL770" s="14"/>
      <c r="LAM770" s="14"/>
      <c r="LAN770" s="14"/>
      <c r="LAO770" s="14"/>
      <c r="LAP770" s="14"/>
      <c r="LAQ770" s="14"/>
      <c r="LAR770" s="14"/>
      <c r="LAS770" s="14"/>
      <c r="LAT770" s="14"/>
      <c r="LAU770" s="14"/>
      <c r="LAV770" s="14"/>
      <c r="LAW770" s="14"/>
      <c r="LAX770" s="14"/>
      <c r="LAY770" s="14"/>
      <c r="LAZ770" s="14"/>
      <c r="LBA770" s="14"/>
      <c r="LBB770" s="14"/>
      <c r="LBC770" s="14"/>
      <c r="LBD770" s="14"/>
      <c r="LBE770" s="14"/>
      <c r="LBF770" s="14"/>
      <c r="LBG770" s="14"/>
      <c r="LBH770" s="14"/>
      <c r="LBI770" s="14"/>
      <c r="LBJ770" s="14"/>
      <c r="LBK770" s="14"/>
      <c r="LBL770" s="14"/>
      <c r="LBM770" s="14"/>
      <c r="LBN770" s="14"/>
      <c r="LBO770" s="14"/>
      <c r="LBP770" s="14"/>
      <c r="LBQ770" s="14"/>
      <c r="LBR770" s="14"/>
      <c r="LBS770" s="14"/>
      <c r="LBT770" s="14"/>
      <c r="LBU770" s="14"/>
      <c r="LBV770" s="14"/>
      <c r="LBW770" s="14"/>
      <c r="LBX770" s="14"/>
      <c r="LBY770" s="14"/>
      <c r="LBZ770" s="14"/>
      <c r="LCA770" s="14"/>
      <c r="LCB770" s="14"/>
      <c r="LCC770" s="14"/>
      <c r="LCD770" s="14"/>
      <c r="LCE770" s="14"/>
      <c r="LCF770" s="14"/>
      <c r="LCG770" s="14"/>
      <c r="LCH770" s="14"/>
      <c r="LCI770" s="14"/>
      <c r="LCJ770" s="14"/>
      <c r="LCK770" s="14"/>
      <c r="LCL770" s="14"/>
      <c r="LCM770" s="14"/>
      <c r="LCN770" s="14"/>
      <c r="LCO770" s="14"/>
      <c r="LCP770" s="14"/>
      <c r="LCQ770" s="14"/>
      <c r="LCR770" s="14"/>
      <c r="LCS770" s="14"/>
      <c r="LCT770" s="14"/>
      <c r="LCU770" s="14"/>
      <c r="LCV770" s="14"/>
      <c r="LCW770" s="14"/>
      <c r="LCX770" s="14"/>
      <c r="LCY770" s="14"/>
      <c r="LCZ770" s="14"/>
      <c r="LDA770" s="14"/>
      <c r="LDB770" s="14"/>
      <c r="LDC770" s="14"/>
      <c r="LDD770" s="14"/>
      <c r="LDE770" s="14"/>
      <c r="LDF770" s="14"/>
      <c r="LDG770" s="14"/>
      <c r="LDH770" s="14"/>
      <c r="LDI770" s="14"/>
      <c r="LDJ770" s="14"/>
      <c r="LDK770" s="14"/>
      <c r="LDL770" s="14"/>
      <c r="LDM770" s="14"/>
      <c r="LDN770" s="14"/>
      <c r="LDO770" s="14"/>
      <c r="LDP770" s="14"/>
      <c r="LDQ770" s="14"/>
      <c r="LDR770" s="14"/>
      <c r="LDS770" s="14"/>
      <c r="LDT770" s="14"/>
      <c r="LDU770" s="14"/>
      <c r="LDV770" s="14"/>
      <c r="LDW770" s="14"/>
      <c r="LDX770" s="14"/>
      <c r="LDY770" s="14"/>
      <c r="LDZ770" s="14"/>
      <c r="LEA770" s="14"/>
      <c r="LEB770" s="14"/>
      <c r="LEC770" s="14"/>
      <c r="LED770" s="14"/>
      <c r="LEE770" s="14"/>
      <c r="LEF770" s="14"/>
      <c r="LEG770" s="14"/>
      <c r="LEH770" s="14"/>
      <c r="LEI770" s="14"/>
      <c r="LEJ770" s="14"/>
      <c r="LEK770" s="14"/>
      <c r="LEL770" s="14"/>
      <c r="LEM770" s="14"/>
      <c r="LEN770" s="14"/>
      <c r="LEO770" s="14"/>
      <c r="LEP770" s="14"/>
      <c r="LEQ770" s="14"/>
      <c r="LER770" s="14"/>
      <c r="LES770" s="14"/>
      <c r="LET770" s="14"/>
      <c r="LEU770" s="14"/>
      <c r="LEV770" s="14"/>
      <c r="LEW770" s="14"/>
      <c r="LEX770" s="14"/>
      <c r="LEY770" s="14"/>
      <c r="LEZ770" s="14"/>
      <c r="LFA770" s="14"/>
      <c r="LFB770" s="14"/>
      <c r="LFC770" s="14"/>
      <c r="LFD770" s="14"/>
      <c r="LFE770" s="14"/>
      <c r="LFF770" s="14"/>
      <c r="LFG770" s="14"/>
      <c r="LFH770" s="14"/>
      <c r="LFI770" s="14"/>
      <c r="LFJ770" s="14"/>
      <c r="LFK770" s="14"/>
      <c r="LFL770" s="14"/>
      <c r="LFM770" s="14"/>
      <c r="LFN770" s="14"/>
      <c r="LFO770" s="14"/>
      <c r="LFP770" s="14"/>
      <c r="LFQ770" s="14"/>
      <c r="LFR770" s="14"/>
      <c r="LFS770" s="14"/>
      <c r="LFT770" s="14"/>
      <c r="LFU770" s="14"/>
      <c r="LFV770" s="14"/>
      <c r="LFW770" s="14"/>
      <c r="LFX770" s="14"/>
      <c r="LFY770" s="14"/>
      <c r="LFZ770" s="14"/>
      <c r="LGA770" s="14"/>
      <c r="LGB770" s="14"/>
      <c r="LGC770" s="14"/>
      <c r="LGD770" s="14"/>
      <c r="LGE770" s="14"/>
      <c r="LGF770" s="14"/>
      <c r="LGG770" s="14"/>
      <c r="LGH770" s="14"/>
      <c r="LGI770" s="14"/>
      <c r="LGJ770" s="14"/>
      <c r="LGK770" s="14"/>
      <c r="LGL770" s="14"/>
      <c r="LGM770" s="14"/>
      <c r="LGN770" s="14"/>
      <c r="LGO770" s="14"/>
      <c r="LGP770" s="14"/>
      <c r="LGQ770" s="14"/>
      <c r="LGR770" s="14"/>
      <c r="LGS770" s="14"/>
      <c r="LGT770" s="14"/>
      <c r="LGU770" s="14"/>
      <c r="LGV770" s="14"/>
      <c r="LGW770" s="14"/>
      <c r="LGX770" s="14"/>
      <c r="LGY770" s="14"/>
      <c r="LGZ770" s="14"/>
      <c r="LHA770" s="14"/>
      <c r="LHB770" s="14"/>
      <c r="LHC770" s="14"/>
      <c r="LHD770" s="14"/>
      <c r="LHE770" s="14"/>
      <c r="LHF770" s="14"/>
      <c r="LHG770" s="14"/>
      <c r="LHH770" s="14"/>
      <c r="LHI770" s="14"/>
      <c r="LHJ770" s="14"/>
      <c r="LHK770" s="14"/>
      <c r="LHL770" s="14"/>
      <c r="LHM770" s="14"/>
      <c r="LHN770" s="14"/>
      <c r="LHO770" s="14"/>
      <c r="LHP770" s="14"/>
      <c r="LHQ770" s="14"/>
      <c r="LHR770" s="14"/>
      <c r="LHS770" s="14"/>
      <c r="LHT770" s="14"/>
      <c r="LHU770" s="14"/>
      <c r="LHV770" s="14"/>
      <c r="LHW770" s="14"/>
      <c r="LHX770" s="14"/>
      <c r="LHY770" s="14"/>
      <c r="LHZ770" s="14"/>
      <c r="LIA770" s="14"/>
      <c r="LIB770" s="14"/>
      <c r="LIC770" s="14"/>
      <c r="LID770" s="14"/>
      <c r="LIE770" s="14"/>
      <c r="LIF770" s="14"/>
      <c r="LIG770" s="14"/>
      <c r="LIH770" s="14"/>
      <c r="LII770" s="14"/>
      <c r="LIJ770" s="14"/>
      <c r="LIK770" s="14"/>
      <c r="LIL770" s="14"/>
      <c r="LIM770" s="14"/>
      <c r="LIN770" s="14"/>
      <c r="LIO770" s="14"/>
      <c r="LIP770" s="14"/>
      <c r="LIQ770" s="14"/>
      <c r="LIR770" s="14"/>
      <c r="LIS770" s="14"/>
      <c r="LIT770" s="14"/>
      <c r="LIU770" s="14"/>
      <c r="LIV770" s="14"/>
      <c r="LIW770" s="14"/>
      <c r="LIX770" s="14"/>
      <c r="LIY770" s="14"/>
      <c r="LIZ770" s="14"/>
      <c r="LJA770" s="14"/>
      <c r="LJB770" s="14"/>
      <c r="LJC770" s="14"/>
      <c r="LJD770" s="14"/>
      <c r="LJE770" s="14"/>
      <c r="LJF770" s="14"/>
      <c r="LJG770" s="14"/>
      <c r="LJH770" s="14"/>
      <c r="LJI770" s="14"/>
      <c r="LJJ770" s="14"/>
      <c r="LJK770" s="14"/>
      <c r="LJL770" s="14"/>
      <c r="LJM770" s="14"/>
      <c r="LJN770" s="14"/>
      <c r="LJO770" s="14"/>
      <c r="LJP770" s="14"/>
      <c r="LJQ770" s="14"/>
      <c r="LJR770" s="14"/>
      <c r="LJS770" s="14"/>
      <c r="LJT770" s="14"/>
      <c r="LJU770" s="14"/>
      <c r="LJV770" s="14"/>
      <c r="LJW770" s="14"/>
      <c r="LJX770" s="14"/>
      <c r="LJY770" s="14"/>
      <c r="LJZ770" s="14"/>
      <c r="LKA770" s="14"/>
      <c r="LKB770" s="14"/>
      <c r="LKC770" s="14"/>
      <c r="LKD770" s="14"/>
      <c r="LKE770" s="14"/>
      <c r="LKF770" s="14"/>
      <c r="LKG770" s="14"/>
      <c r="LKH770" s="14"/>
      <c r="LKI770" s="14"/>
      <c r="LKJ770" s="14"/>
      <c r="LKK770" s="14"/>
      <c r="LKL770" s="14"/>
      <c r="LKM770" s="14"/>
      <c r="LKN770" s="14"/>
      <c r="LKO770" s="14"/>
      <c r="LKP770" s="14"/>
      <c r="LKQ770" s="14"/>
      <c r="LKR770" s="14"/>
      <c r="LKS770" s="14"/>
      <c r="LKT770" s="14"/>
      <c r="LKU770" s="14"/>
      <c r="LKV770" s="14"/>
      <c r="LKW770" s="14"/>
      <c r="LKX770" s="14"/>
      <c r="LKY770" s="14"/>
      <c r="LKZ770" s="14"/>
      <c r="LLA770" s="14"/>
      <c r="LLB770" s="14"/>
      <c r="LLC770" s="14"/>
      <c r="LLD770" s="14"/>
      <c r="LLE770" s="14"/>
      <c r="LLF770" s="14"/>
      <c r="LLG770" s="14"/>
      <c r="LLH770" s="14"/>
      <c r="LLI770" s="14"/>
      <c r="LLJ770" s="14"/>
      <c r="LLK770" s="14"/>
      <c r="LLL770" s="14"/>
      <c r="LLM770" s="14"/>
      <c r="LLN770" s="14"/>
      <c r="LLO770" s="14"/>
      <c r="LLP770" s="14"/>
      <c r="LLQ770" s="14"/>
      <c r="LLR770" s="14"/>
      <c r="LLS770" s="14"/>
      <c r="LLT770" s="14"/>
      <c r="LLU770" s="14"/>
      <c r="LLV770" s="14"/>
      <c r="LLW770" s="14"/>
      <c r="LLX770" s="14"/>
      <c r="LLY770" s="14"/>
      <c r="LLZ770" s="14"/>
      <c r="LMA770" s="14"/>
      <c r="LMB770" s="14"/>
      <c r="LMC770" s="14"/>
      <c r="LMD770" s="14"/>
      <c r="LME770" s="14"/>
      <c r="LMF770" s="14"/>
      <c r="LMG770" s="14"/>
      <c r="LMH770" s="14"/>
      <c r="LMI770" s="14"/>
      <c r="LMJ770" s="14"/>
      <c r="LMK770" s="14"/>
      <c r="LML770" s="14"/>
      <c r="LMM770" s="14"/>
      <c r="LMN770" s="14"/>
      <c r="LMO770" s="14"/>
      <c r="LMP770" s="14"/>
      <c r="LMQ770" s="14"/>
      <c r="LMR770" s="14"/>
      <c r="LMS770" s="14"/>
      <c r="LMT770" s="14"/>
      <c r="LMU770" s="14"/>
      <c r="LMV770" s="14"/>
      <c r="LMW770" s="14"/>
      <c r="LMX770" s="14"/>
      <c r="LMY770" s="14"/>
      <c r="LMZ770" s="14"/>
      <c r="LNA770" s="14"/>
      <c r="LNB770" s="14"/>
      <c r="LNC770" s="14"/>
      <c r="LND770" s="14"/>
      <c r="LNE770" s="14"/>
      <c r="LNF770" s="14"/>
      <c r="LNG770" s="14"/>
      <c r="LNH770" s="14"/>
      <c r="LNI770" s="14"/>
      <c r="LNJ770" s="14"/>
      <c r="LNK770" s="14"/>
      <c r="LNL770" s="14"/>
      <c r="LNM770" s="14"/>
      <c r="LNN770" s="14"/>
      <c r="LNO770" s="14"/>
      <c r="LNP770" s="14"/>
      <c r="LNQ770" s="14"/>
      <c r="LNR770" s="14"/>
      <c r="LNS770" s="14"/>
      <c r="LNT770" s="14"/>
      <c r="LNU770" s="14"/>
      <c r="LNV770" s="14"/>
      <c r="LNW770" s="14"/>
      <c r="LNX770" s="14"/>
      <c r="LNY770" s="14"/>
      <c r="LNZ770" s="14"/>
      <c r="LOA770" s="14"/>
      <c r="LOB770" s="14"/>
      <c r="LOC770" s="14"/>
      <c r="LOD770" s="14"/>
      <c r="LOE770" s="14"/>
      <c r="LOF770" s="14"/>
      <c r="LOG770" s="14"/>
      <c r="LOH770" s="14"/>
      <c r="LOI770" s="14"/>
      <c r="LOJ770" s="14"/>
      <c r="LOK770" s="14"/>
      <c r="LOL770" s="14"/>
      <c r="LOM770" s="14"/>
      <c r="LON770" s="14"/>
      <c r="LOO770" s="14"/>
      <c r="LOP770" s="14"/>
      <c r="LOQ770" s="14"/>
      <c r="LOR770" s="14"/>
      <c r="LOS770" s="14"/>
      <c r="LOT770" s="14"/>
      <c r="LOU770" s="14"/>
      <c r="LOV770" s="14"/>
      <c r="LOW770" s="14"/>
      <c r="LOX770" s="14"/>
      <c r="LOY770" s="14"/>
      <c r="LOZ770" s="14"/>
      <c r="LPA770" s="14"/>
      <c r="LPB770" s="14"/>
      <c r="LPC770" s="14"/>
      <c r="LPD770" s="14"/>
      <c r="LPE770" s="14"/>
      <c r="LPF770" s="14"/>
      <c r="LPG770" s="14"/>
      <c r="LPH770" s="14"/>
      <c r="LPI770" s="14"/>
      <c r="LPJ770" s="14"/>
      <c r="LPK770" s="14"/>
      <c r="LPL770" s="14"/>
      <c r="LPM770" s="14"/>
      <c r="LPN770" s="14"/>
      <c r="LPO770" s="14"/>
      <c r="LPP770" s="14"/>
      <c r="LPQ770" s="14"/>
      <c r="LPR770" s="14"/>
      <c r="LPS770" s="14"/>
      <c r="LPT770" s="14"/>
      <c r="LPU770" s="14"/>
      <c r="LPV770" s="14"/>
      <c r="LPW770" s="14"/>
      <c r="LPX770" s="14"/>
      <c r="LPY770" s="14"/>
      <c r="LPZ770" s="14"/>
      <c r="LQA770" s="14"/>
      <c r="LQB770" s="14"/>
      <c r="LQC770" s="14"/>
      <c r="LQD770" s="14"/>
      <c r="LQE770" s="14"/>
      <c r="LQF770" s="14"/>
      <c r="LQG770" s="14"/>
      <c r="LQH770" s="14"/>
      <c r="LQI770" s="14"/>
      <c r="LQJ770" s="14"/>
      <c r="LQK770" s="14"/>
      <c r="LQL770" s="14"/>
      <c r="LQM770" s="14"/>
      <c r="LQN770" s="14"/>
      <c r="LQO770" s="14"/>
      <c r="LQP770" s="14"/>
      <c r="LQQ770" s="14"/>
      <c r="LQR770" s="14"/>
      <c r="LQS770" s="14"/>
      <c r="LQT770" s="14"/>
      <c r="LQU770" s="14"/>
      <c r="LQV770" s="14"/>
      <c r="LQW770" s="14"/>
      <c r="LQX770" s="14"/>
      <c r="LQY770" s="14"/>
      <c r="LQZ770" s="14"/>
      <c r="LRA770" s="14"/>
      <c r="LRB770" s="14"/>
      <c r="LRC770" s="14"/>
      <c r="LRD770" s="14"/>
      <c r="LRE770" s="14"/>
      <c r="LRF770" s="14"/>
      <c r="LRG770" s="14"/>
      <c r="LRH770" s="14"/>
      <c r="LRI770" s="14"/>
      <c r="LRJ770" s="14"/>
      <c r="LRK770" s="14"/>
      <c r="LRL770" s="14"/>
      <c r="LRM770" s="14"/>
      <c r="LRN770" s="14"/>
      <c r="LRO770" s="14"/>
      <c r="LRP770" s="14"/>
      <c r="LRQ770" s="14"/>
      <c r="LRR770" s="14"/>
      <c r="LRS770" s="14"/>
      <c r="LRT770" s="14"/>
      <c r="LRU770" s="14"/>
      <c r="LRV770" s="14"/>
      <c r="LRW770" s="14"/>
      <c r="LRX770" s="14"/>
      <c r="LRY770" s="14"/>
      <c r="LRZ770" s="14"/>
      <c r="LSA770" s="14"/>
      <c r="LSB770" s="14"/>
      <c r="LSC770" s="14"/>
      <c r="LSD770" s="14"/>
      <c r="LSE770" s="14"/>
      <c r="LSF770" s="14"/>
      <c r="LSG770" s="14"/>
      <c r="LSH770" s="14"/>
      <c r="LSI770" s="14"/>
      <c r="LSJ770" s="14"/>
      <c r="LSK770" s="14"/>
      <c r="LSL770" s="14"/>
      <c r="LSM770" s="14"/>
      <c r="LSN770" s="14"/>
      <c r="LSO770" s="14"/>
      <c r="LSP770" s="14"/>
      <c r="LSQ770" s="14"/>
      <c r="LSR770" s="14"/>
      <c r="LSS770" s="14"/>
      <c r="LST770" s="14"/>
      <c r="LSU770" s="14"/>
      <c r="LSV770" s="14"/>
      <c r="LSW770" s="14"/>
      <c r="LSX770" s="14"/>
      <c r="LSY770" s="14"/>
      <c r="LSZ770" s="14"/>
      <c r="LTA770" s="14"/>
      <c r="LTB770" s="14"/>
      <c r="LTC770" s="14"/>
      <c r="LTD770" s="14"/>
      <c r="LTE770" s="14"/>
      <c r="LTF770" s="14"/>
      <c r="LTG770" s="14"/>
      <c r="LTH770" s="14"/>
      <c r="LTI770" s="14"/>
      <c r="LTJ770" s="14"/>
      <c r="LTK770" s="14"/>
      <c r="LTL770" s="14"/>
      <c r="LTM770" s="14"/>
      <c r="LTN770" s="14"/>
      <c r="LTO770" s="14"/>
      <c r="LTP770" s="14"/>
      <c r="LTQ770" s="14"/>
      <c r="LTR770" s="14"/>
      <c r="LTS770" s="14"/>
      <c r="LTT770" s="14"/>
      <c r="LTU770" s="14"/>
      <c r="LTV770" s="14"/>
      <c r="LTW770" s="14"/>
      <c r="LTX770" s="14"/>
      <c r="LTY770" s="14"/>
      <c r="LTZ770" s="14"/>
      <c r="LUA770" s="14"/>
      <c r="LUB770" s="14"/>
      <c r="LUC770" s="14"/>
      <c r="LUD770" s="14"/>
      <c r="LUE770" s="14"/>
      <c r="LUF770" s="14"/>
      <c r="LUG770" s="14"/>
      <c r="LUH770" s="14"/>
      <c r="LUI770" s="14"/>
      <c r="LUJ770" s="14"/>
      <c r="LUK770" s="14"/>
      <c r="LUL770" s="14"/>
      <c r="LUM770" s="14"/>
      <c r="LUN770" s="14"/>
      <c r="LUO770" s="14"/>
      <c r="LUP770" s="14"/>
      <c r="LUQ770" s="14"/>
      <c r="LUR770" s="14"/>
      <c r="LUS770" s="14"/>
      <c r="LUT770" s="14"/>
      <c r="LUU770" s="14"/>
      <c r="LUV770" s="14"/>
      <c r="LUW770" s="14"/>
      <c r="LUX770" s="14"/>
      <c r="LUY770" s="14"/>
      <c r="LUZ770" s="14"/>
      <c r="LVA770" s="14"/>
      <c r="LVB770" s="14"/>
      <c r="LVC770" s="14"/>
      <c r="LVD770" s="14"/>
      <c r="LVE770" s="14"/>
      <c r="LVF770" s="14"/>
      <c r="LVG770" s="14"/>
      <c r="LVH770" s="14"/>
      <c r="LVI770" s="14"/>
      <c r="LVJ770" s="14"/>
      <c r="LVK770" s="14"/>
      <c r="LVL770" s="14"/>
      <c r="LVM770" s="14"/>
      <c r="LVN770" s="14"/>
      <c r="LVO770" s="14"/>
      <c r="LVP770" s="14"/>
      <c r="LVQ770" s="14"/>
      <c r="LVR770" s="14"/>
      <c r="LVS770" s="14"/>
      <c r="LVT770" s="14"/>
      <c r="LVU770" s="14"/>
      <c r="LVV770" s="14"/>
      <c r="LVW770" s="14"/>
      <c r="LVX770" s="14"/>
      <c r="LVY770" s="14"/>
      <c r="LVZ770" s="14"/>
      <c r="LWA770" s="14"/>
      <c r="LWB770" s="14"/>
      <c r="LWC770" s="14"/>
      <c r="LWD770" s="14"/>
      <c r="LWE770" s="14"/>
      <c r="LWF770" s="14"/>
      <c r="LWG770" s="14"/>
      <c r="LWH770" s="14"/>
      <c r="LWI770" s="14"/>
      <c r="LWJ770" s="14"/>
      <c r="LWK770" s="14"/>
      <c r="LWL770" s="14"/>
      <c r="LWM770" s="14"/>
      <c r="LWN770" s="14"/>
      <c r="LWO770" s="14"/>
      <c r="LWP770" s="14"/>
      <c r="LWQ770" s="14"/>
      <c r="LWR770" s="14"/>
      <c r="LWS770" s="14"/>
      <c r="LWT770" s="14"/>
      <c r="LWU770" s="14"/>
      <c r="LWV770" s="14"/>
      <c r="LWW770" s="14"/>
      <c r="LWX770" s="14"/>
      <c r="LWY770" s="14"/>
      <c r="LWZ770" s="14"/>
      <c r="LXA770" s="14"/>
      <c r="LXB770" s="14"/>
      <c r="LXC770" s="14"/>
      <c r="LXD770" s="14"/>
      <c r="LXE770" s="14"/>
      <c r="LXF770" s="14"/>
      <c r="LXG770" s="14"/>
      <c r="LXH770" s="14"/>
      <c r="LXI770" s="14"/>
      <c r="LXJ770" s="14"/>
      <c r="LXK770" s="14"/>
      <c r="LXL770" s="14"/>
      <c r="LXM770" s="14"/>
      <c r="LXN770" s="14"/>
      <c r="LXO770" s="14"/>
      <c r="LXP770" s="14"/>
      <c r="LXQ770" s="14"/>
      <c r="LXR770" s="14"/>
      <c r="LXS770" s="14"/>
      <c r="LXT770" s="14"/>
      <c r="LXU770" s="14"/>
      <c r="LXV770" s="14"/>
      <c r="LXW770" s="14"/>
      <c r="LXX770" s="14"/>
      <c r="LXY770" s="14"/>
      <c r="LXZ770" s="14"/>
      <c r="LYA770" s="14"/>
      <c r="LYB770" s="14"/>
      <c r="LYC770" s="14"/>
      <c r="LYD770" s="14"/>
      <c r="LYE770" s="14"/>
      <c r="LYF770" s="14"/>
      <c r="LYG770" s="14"/>
      <c r="LYH770" s="14"/>
      <c r="LYI770" s="14"/>
      <c r="LYJ770" s="14"/>
      <c r="LYK770" s="14"/>
      <c r="LYL770" s="14"/>
      <c r="LYM770" s="14"/>
      <c r="LYN770" s="14"/>
      <c r="LYO770" s="14"/>
      <c r="LYP770" s="14"/>
      <c r="LYQ770" s="14"/>
      <c r="LYR770" s="14"/>
      <c r="LYS770" s="14"/>
      <c r="LYT770" s="14"/>
      <c r="LYU770" s="14"/>
      <c r="LYV770" s="14"/>
      <c r="LYW770" s="14"/>
      <c r="LYX770" s="14"/>
      <c r="LYY770" s="14"/>
      <c r="LYZ770" s="14"/>
      <c r="LZA770" s="14"/>
      <c r="LZB770" s="14"/>
      <c r="LZC770" s="14"/>
      <c r="LZD770" s="14"/>
      <c r="LZE770" s="14"/>
      <c r="LZF770" s="14"/>
      <c r="LZG770" s="14"/>
      <c r="LZH770" s="14"/>
      <c r="LZI770" s="14"/>
      <c r="LZJ770" s="14"/>
      <c r="LZK770" s="14"/>
      <c r="LZL770" s="14"/>
      <c r="LZM770" s="14"/>
      <c r="LZN770" s="14"/>
      <c r="LZO770" s="14"/>
      <c r="LZP770" s="14"/>
      <c r="LZQ770" s="14"/>
      <c r="LZR770" s="14"/>
      <c r="LZS770" s="14"/>
      <c r="LZT770" s="14"/>
      <c r="LZU770" s="14"/>
      <c r="LZV770" s="14"/>
      <c r="LZW770" s="14"/>
      <c r="LZX770" s="14"/>
      <c r="LZY770" s="14"/>
      <c r="LZZ770" s="14"/>
      <c r="MAA770" s="14"/>
      <c r="MAB770" s="14"/>
      <c r="MAC770" s="14"/>
      <c r="MAD770" s="14"/>
      <c r="MAE770" s="14"/>
      <c r="MAF770" s="14"/>
      <c r="MAG770" s="14"/>
      <c r="MAH770" s="14"/>
      <c r="MAI770" s="14"/>
      <c r="MAJ770" s="14"/>
      <c r="MAK770" s="14"/>
      <c r="MAL770" s="14"/>
      <c r="MAM770" s="14"/>
      <c r="MAN770" s="14"/>
      <c r="MAO770" s="14"/>
      <c r="MAP770" s="14"/>
      <c r="MAQ770" s="14"/>
      <c r="MAR770" s="14"/>
      <c r="MAS770" s="14"/>
      <c r="MAT770" s="14"/>
      <c r="MAU770" s="14"/>
      <c r="MAV770" s="14"/>
      <c r="MAW770" s="14"/>
      <c r="MAX770" s="14"/>
      <c r="MAY770" s="14"/>
      <c r="MAZ770" s="14"/>
      <c r="MBA770" s="14"/>
      <c r="MBB770" s="14"/>
      <c r="MBC770" s="14"/>
      <c r="MBD770" s="14"/>
      <c r="MBE770" s="14"/>
      <c r="MBF770" s="14"/>
      <c r="MBG770" s="14"/>
      <c r="MBH770" s="14"/>
      <c r="MBI770" s="14"/>
      <c r="MBJ770" s="14"/>
      <c r="MBK770" s="14"/>
      <c r="MBL770" s="14"/>
      <c r="MBM770" s="14"/>
      <c r="MBN770" s="14"/>
      <c r="MBO770" s="14"/>
      <c r="MBP770" s="14"/>
      <c r="MBQ770" s="14"/>
      <c r="MBR770" s="14"/>
      <c r="MBS770" s="14"/>
      <c r="MBT770" s="14"/>
      <c r="MBU770" s="14"/>
      <c r="MBV770" s="14"/>
      <c r="MBW770" s="14"/>
      <c r="MBX770" s="14"/>
      <c r="MBY770" s="14"/>
      <c r="MBZ770" s="14"/>
      <c r="MCA770" s="14"/>
      <c r="MCB770" s="14"/>
      <c r="MCC770" s="14"/>
      <c r="MCD770" s="14"/>
      <c r="MCE770" s="14"/>
      <c r="MCF770" s="14"/>
      <c r="MCG770" s="14"/>
      <c r="MCH770" s="14"/>
      <c r="MCI770" s="14"/>
      <c r="MCJ770" s="14"/>
      <c r="MCK770" s="14"/>
      <c r="MCL770" s="14"/>
      <c r="MCM770" s="14"/>
      <c r="MCN770" s="14"/>
      <c r="MCO770" s="14"/>
      <c r="MCP770" s="14"/>
      <c r="MCQ770" s="14"/>
      <c r="MCR770" s="14"/>
      <c r="MCS770" s="14"/>
      <c r="MCT770" s="14"/>
      <c r="MCU770" s="14"/>
      <c r="MCV770" s="14"/>
      <c r="MCW770" s="14"/>
      <c r="MCX770" s="14"/>
      <c r="MCY770" s="14"/>
      <c r="MCZ770" s="14"/>
      <c r="MDA770" s="14"/>
      <c r="MDB770" s="14"/>
      <c r="MDC770" s="14"/>
      <c r="MDD770" s="14"/>
      <c r="MDE770" s="14"/>
      <c r="MDF770" s="14"/>
      <c r="MDG770" s="14"/>
      <c r="MDH770" s="14"/>
      <c r="MDI770" s="14"/>
      <c r="MDJ770" s="14"/>
      <c r="MDK770" s="14"/>
      <c r="MDL770" s="14"/>
      <c r="MDM770" s="14"/>
      <c r="MDN770" s="14"/>
      <c r="MDO770" s="14"/>
      <c r="MDP770" s="14"/>
      <c r="MDQ770" s="14"/>
      <c r="MDR770" s="14"/>
      <c r="MDS770" s="14"/>
      <c r="MDT770" s="14"/>
      <c r="MDU770" s="14"/>
      <c r="MDV770" s="14"/>
      <c r="MDW770" s="14"/>
      <c r="MDX770" s="14"/>
      <c r="MDY770" s="14"/>
      <c r="MDZ770" s="14"/>
      <c r="MEA770" s="14"/>
      <c r="MEB770" s="14"/>
      <c r="MEC770" s="14"/>
      <c r="MED770" s="14"/>
      <c r="MEE770" s="14"/>
      <c r="MEF770" s="14"/>
      <c r="MEG770" s="14"/>
      <c r="MEH770" s="14"/>
      <c r="MEI770" s="14"/>
      <c r="MEJ770" s="14"/>
      <c r="MEK770" s="14"/>
      <c r="MEL770" s="14"/>
      <c r="MEM770" s="14"/>
      <c r="MEN770" s="14"/>
      <c r="MEO770" s="14"/>
      <c r="MEP770" s="14"/>
      <c r="MEQ770" s="14"/>
      <c r="MER770" s="14"/>
      <c r="MES770" s="14"/>
      <c r="MET770" s="14"/>
      <c r="MEU770" s="14"/>
      <c r="MEV770" s="14"/>
      <c r="MEW770" s="14"/>
      <c r="MEX770" s="14"/>
      <c r="MEY770" s="14"/>
      <c r="MEZ770" s="14"/>
      <c r="MFA770" s="14"/>
      <c r="MFB770" s="14"/>
      <c r="MFC770" s="14"/>
      <c r="MFD770" s="14"/>
      <c r="MFE770" s="14"/>
      <c r="MFF770" s="14"/>
      <c r="MFG770" s="14"/>
      <c r="MFH770" s="14"/>
      <c r="MFI770" s="14"/>
      <c r="MFJ770" s="14"/>
      <c r="MFK770" s="14"/>
      <c r="MFL770" s="14"/>
      <c r="MFM770" s="14"/>
      <c r="MFN770" s="14"/>
      <c r="MFO770" s="14"/>
      <c r="MFP770" s="14"/>
      <c r="MFQ770" s="14"/>
      <c r="MFR770" s="14"/>
      <c r="MFS770" s="14"/>
      <c r="MFT770" s="14"/>
      <c r="MFU770" s="14"/>
      <c r="MFV770" s="14"/>
      <c r="MFW770" s="14"/>
      <c r="MFX770" s="14"/>
      <c r="MFY770" s="14"/>
      <c r="MFZ770" s="14"/>
      <c r="MGA770" s="14"/>
      <c r="MGB770" s="14"/>
      <c r="MGC770" s="14"/>
      <c r="MGD770" s="14"/>
      <c r="MGE770" s="14"/>
      <c r="MGF770" s="14"/>
      <c r="MGG770" s="14"/>
      <c r="MGH770" s="14"/>
      <c r="MGI770" s="14"/>
      <c r="MGJ770" s="14"/>
      <c r="MGK770" s="14"/>
      <c r="MGL770" s="14"/>
      <c r="MGM770" s="14"/>
      <c r="MGN770" s="14"/>
      <c r="MGO770" s="14"/>
      <c r="MGP770" s="14"/>
      <c r="MGQ770" s="14"/>
      <c r="MGR770" s="14"/>
      <c r="MGS770" s="14"/>
      <c r="MGT770" s="14"/>
      <c r="MGU770" s="14"/>
      <c r="MGV770" s="14"/>
      <c r="MGW770" s="14"/>
      <c r="MGX770" s="14"/>
      <c r="MGY770" s="14"/>
      <c r="MGZ770" s="14"/>
      <c r="MHA770" s="14"/>
      <c r="MHB770" s="14"/>
      <c r="MHC770" s="14"/>
      <c r="MHD770" s="14"/>
      <c r="MHE770" s="14"/>
      <c r="MHF770" s="14"/>
      <c r="MHG770" s="14"/>
      <c r="MHH770" s="14"/>
      <c r="MHI770" s="14"/>
      <c r="MHJ770" s="14"/>
      <c r="MHK770" s="14"/>
      <c r="MHL770" s="14"/>
      <c r="MHM770" s="14"/>
      <c r="MHN770" s="14"/>
      <c r="MHO770" s="14"/>
      <c r="MHP770" s="14"/>
      <c r="MHQ770" s="14"/>
      <c r="MHR770" s="14"/>
      <c r="MHS770" s="14"/>
      <c r="MHT770" s="14"/>
      <c r="MHU770" s="14"/>
      <c r="MHV770" s="14"/>
      <c r="MHW770" s="14"/>
      <c r="MHX770" s="14"/>
      <c r="MHY770" s="14"/>
      <c r="MHZ770" s="14"/>
      <c r="MIA770" s="14"/>
      <c r="MIB770" s="14"/>
      <c r="MIC770" s="14"/>
      <c r="MID770" s="14"/>
      <c r="MIE770" s="14"/>
      <c r="MIF770" s="14"/>
      <c r="MIG770" s="14"/>
      <c r="MIH770" s="14"/>
      <c r="MII770" s="14"/>
      <c r="MIJ770" s="14"/>
      <c r="MIK770" s="14"/>
      <c r="MIL770" s="14"/>
      <c r="MIM770" s="14"/>
      <c r="MIN770" s="14"/>
      <c r="MIO770" s="14"/>
      <c r="MIP770" s="14"/>
      <c r="MIQ770" s="14"/>
      <c r="MIR770" s="14"/>
      <c r="MIS770" s="14"/>
      <c r="MIT770" s="14"/>
      <c r="MIU770" s="14"/>
      <c r="MIV770" s="14"/>
      <c r="MIW770" s="14"/>
      <c r="MIX770" s="14"/>
      <c r="MIY770" s="14"/>
      <c r="MIZ770" s="14"/>
      <c r="MJA770" s="14"/>
      <c r="MJB770" s="14"/>
      <c r="MJC770" s="14"/>
      <c r="MJD770" s="14"/>
      <c r="MJE770" s="14"/>
      <c r="MJF770" s="14"/>
      <c r="MJG770" s="14"/>
      <c r="MJH770" s="14"/>
      <c r="MJI770" s="14"/>
      <c r="MJJ770" s="14"/>
      <c r="MJK770" s="14"/>
      <c r="MJL770" s="14"/>
      <c r="MJM770" s="14"/>
      <c r="MJN770" s="14"/>
      <c r="MJO770" s="14"/>
      <c r="MJP770" s="14"/>
      <c r="MJQ770" s="14"/>
      <c r="MJR770" s="14"/>
      <c r="MJS770" s="14"/>
      <c r="MJT770" s="14"/>
      <c r="MJU770" s="14"/>
      <c r="MJV770" s="14"/>
      <c r="MJW770" s="14"/>
      <c r="MJX770" s="14"/>
      <c r="MJY770" s="14"/>
      <c r="MJZ770" s="14"/>
      <c r="MKA770" s="14"/>
      <c r="MKB770" s="14"/>
      <c r="MKC770" s="14"/>
      <c r="MKD770" s="14"/>
      <c r="MKE770" s="14"/>
      <c r="MKF770" s="14"/>
      <c r="MKG770" s="14"/>
      <c r="MKH770" s="14"/>
      <c r="MKI770" s="14"/>
      <c r="MKJ770" s="14"/>
      <c r="MKK770" s="14"/>
      <c r="MKL770" s="14"/>
      <c r="MKM770" s="14"/>
      <c r="MKN770" s="14"/>
      <c r="MKO770" s="14"/>
      <c r="MKP770" s="14"/>
      <c r="MKQ770" s="14"/>
      <c r="MKR770" s="14"/>
      <c r="MKS770" s="14"/>
      <c r="MKT770" s="14"/>
      <c r="MKU770" s="14"/>
      <c r="MKV770" s="14"/>
      <c r="MKW770" s="14"/>
      <c r="MKX770" s="14"/>
      <c r="MKY770" s="14"/>
      <c r="MKZ770" s="14"/>
      <c r="MLA770" s="14"/>
      <c r="MLB770" s="14"/>
      <c r="MLC770" s="14"/>
      <c r="MLD770" s="14"/>
      <c r="MLE770" s="14"/>
      <c r="MLF770" s="14"/>
      <c r="MLG770" s="14"/>
      <c r="MLH770" s="14"/>
      <c r="MLI770" s="14"/>
      <c r="MLJ770" s="14"/>
      <c r="MLK770" s="14"/>
      <c r="MLL770" s="14"/>
      <c r="MLM770" s="14"/>
      <c r="MLN770" s="14"/>
      <c r="MLO770" s="14"/>
      <c r="MLP770" s="14"/>
      <c r="MLQ770" s="14"/>
      <c r="MLR770" s="14"/>
      <c r="MLS770" s="14"/>
      <c r="MLT770" s="14"/>
      <c r="MLU770" s="14"/>
      <c r="MLV770" s="14"/>
      <c r="MLW770" s="14"/>
      <c r="MLX770" s="14"/>
      <c r="MLY770" s="14"/>
      <c r="MLZ770" s="14"/>
      <c r="MMA770" s="14"/>
      <c r="MMB770" s="14"/>
      <c r="MMC770" s="14"/>
      <c r="MMD770" s="14"/>
      <c r="MME770" s="14"/>
      <c r="MMF770" s="14"/>
      <c r="MMG770" s="14"/>
      <c r="MMH770" s="14"/>
      <c r="MMI770" s="14"/>
      <c r="MMJ770" s="14"/>
      <c r="MMK770" s="14"/>
      <c r="MML770" s="14"/>
      <c r="MMM770" s="14"/>
      <c r="MMN770" s="14"/>
      <c r="MMO770" s="14"/>
      <c r="MMP770" s="14"/>
      <c r="MMQ770" s="14"/>
      <c r="MMR770" s="14"/>
      <c r="MMS770" s="14"/>
      <c r="MMT770" s="14"/>
      <c r="MMU770" s="14"/>
      <c r="MMV770" s="14"/>
      <c r="MMW770" s="14"/>
      <c r="MMX770" s="14"/>
      <c r="MMY770" s="14"/>
      <c r="MMZ770" s="14"/>
      <c r="MNA770" s="14"/>
      <c r="MNB770" s="14"/>
      <c r="MNC770" s="14"/>
      <c r="MND770" s="14"/>
      <c r="MNE770" s="14"/>
      <c r="MNF770" s="14"/>
      <c r="MNG770" s="14"/>
      <c r="MNH770" s="14"/>
      <c r="MNI770" s="14"/>
      <c r="MNJ770" s="14"/>
      <c r="MNK770" s="14"/>
      <c r="MNL770" s="14"/>
      <c r="MNM770" s="14"/>
      <c r="MNN770" s="14"/>
      <c r="MNO770" s="14"/>
      <c r="MNP770" s="14"/>
      <c r="MNQ770" s="14"/>
      <c r="MNR770" s="14"/>
      <c r="MNS770" s="14"/>
      <c r="MNT770" s="14"/>
      <c r="MNU770" s="14"/>
      <c r="MNV770" s="14"/>
      <c r="MNW770" s="14"/>
      <c r="MNX770" s="14"/>
      <c r="MNY770" s="14"/>
      <c r="MNZ770" s="14"/>
      <c r="MOA770" s="14"/>
      <c r="MOB770" s="14"/>
      <c r="MOC770" s="14"/>
      <c r="MOD770" s="14"/>
      <c r="MOE770" s="14"/>
      <c r="MOF770" s="14"/>
      <c r="MOG770" s="14"/>
      <c r="MOH770" s="14"/>
      <c r="MOI770" s="14"/>
      <c r="MOJ770" s="14"/>
      <c r="MOK770" s="14"/>
      <c r="MOL770" s="14"/>
      <c r="MOM770" s="14"/>
      <c r="MON770" s="14"/>
      <c r="MOO770" s="14"/>
      <c r="MOP770" s="14"/>
      <c r="MOQ770" s="14"/>
      <c r="MOR770" s="14"/>
      <c r="MOS770" s="14"/>
      <c r="MOT770" s="14"/>
      <c r="MOU770" s="14"/>
      <c r="MOV770" s="14"/>
      <c r="MOW770" s="14"/>
      <c r="MOX770" s="14"/>
      <c r="MOY770" s="14"/>
      <c r="MOZ770" s="14"/>
      <c r="MPA770" s="14"/>
      <c r="MPB770" s="14"/>
      <c r="MPC770" s="14"/>
      <c r="MPD770" s="14"/>
      <c r="MPE770" s="14"/>
      <c r="MPF770" s="14"/>
      <c r="MPG770" s="14"/>
      <c r="MPH770" s="14"/>
      <c r="MPI770" s="14"/>
      <c r="MPJ770" s="14"/>
      <c r="MPK770" s="14"/>
      <c r="MPL770" s="14"/>
      <c r="MPM770" s="14"/>
      <c r="MPN770" s="14"/>
      <c r="MPO770" s="14"/>
      <c r="MPP770" s="14"/>
      <c r="MPQ770" s="14"/>
      <c r="MPR770" s="14"/>
      <c r="MPS770" s="14"/>
      <c r="MPT770" s="14"/>
      <c r="MPU770" s="14"/>
      <c r="MPV770" s="14"/>
      <c r="MPW770" s="14"/>
      <c r="MPX770" s="14"/>
      <c r="MPY770" s="14"/>
      <c r="MPZ770" s="14"/>
      <c r="MQA770" s="14"/>
      <c r="MQB770" s="14"/>
      <c r="MQC770" s="14"/>
      <c r="MQD770" s="14"/>
      <c r="MQE770" s="14"/>
      <c r="MQF770" s="14"/>
      <c r="MQG770" s="14"/>
      <c r="MQH770" s="14"/>
      <c r="MQI770" s="14"/>
      <c r="MQJ770" s="14"/>
      <c r="MQK770" s="14"/>
      <c r="MQL770" s="14"/>
      <c r="MQM770" s="14"/>
      <c r="MQN770" s="14"/>
      <c r="MQO770" s="14"/>
      <c r="MQP770" s="14"/>
      <c r="MQQ770" s="14"/>
      <c r="MQR770" s="14"/>
      <c r="MQS770" s="14"/>
      <c r="MQT770" s="14"/>
      <c r="MQU770" s="14"/>
      <c r="MQV770" s="14"/>
      <c r="MQW770" s="14"/>
      <c r="MQX770" s="14"/>
      <c r="MQY770" s="14"/>
      <c r="MQZ770" s="14"/>
      <c r="MRA770" s="14"/>
      <c r="MRB770" s="14"/>
      <c r="MRC770" s="14"/>
      <c r="MRD770" s="14"/>
      <c r="MRE770" s="14"/>
      <c r="MRF770" s="14"/>
      <c r="MRG770" s="14"/>
      <c r="MRH770" s="14"/>
      <c r="MRI770" s="14"/>
      <c r="MRJ770" s="14"/>
      <c r="MRK770" s="14"/>
      <c r="MRL770" s="14"/>
      <c r="MRM770" s="14"/>
      <c r="MRN770" s="14"/>
      <c r="MRO770" s="14"/>
      <c r="MRP770" s="14"/>
      <c r="MRQ770" s="14"/>
      <c r="MRR770" s="14"/>
      <c r="MRS770" s="14"/>
      <c r="MRT770" s="14"/>
      <c r="MRU770" s="14"/>
      <c r="MRV770" s="14"/>
      <c r="MRW770" s="14"/>
      <c r="MRX770" s="14"/>
      <c r="MRY770" s="14"/>
      <c r="MRZ770" s="14"/>
      <c r="MSA770" s="14"/>
      <c r="MSB770" s="14"/>
      <c r="MSC770" s="14"/>
      <c r="MSD770" s="14"/>
      <c r="MSE770" s="14"/>
      <c r="MSF770" s="14"/>
      <c r="MSG770" s="14"/>
      <c r="MSH770" s="14"/>
      <c r="MSI770" s="14"/>
      <c r="MSJ770" s="14"/>
      <c r="MSK770" s="14"/>
      <c r="MSL770" s="14"/>
      <c r="MSM770" s="14"/>
      <c r="MSN770" s="14"/>
      <c r="MSO770" s="14"/>
      <c r="MSP770" s="14"/>
      <c r="MSQ770" s="14"/>
      <c r="MSR770" s="14"/>
      <c r="MSS770" s="14"/>
      <c r="MST770" s="14"/>
      <c r="MSU770" s="14"/>
      <c r="MSV770" s="14"/>
      <c r="MSW770" s="14"/>
      <c r="MSX770" s="14"/>
      <c r="MSY770" s="14"/>
      <c r="MSZ770" s="14"/>
      <c r="MTA770" s="14"/>
      <c r="MTB770" s="14"/>
      <c r="MTC770" s="14"/>
      <c r="MTD770" s="14"/>
      <c r="MTE770" s="14"/>
      <c r="MTF770" s="14"/>
      <c r="MTG770" s="14"/>
      <c r="MTH770" s="14"/>
      <c r="MTI770" s="14"/>
      <c r="MTJ770" s="14"/>
      <c r="MTK770" s="14"/>
      <c r="MTL770" s="14"/>
      <c r="MTM770" s="14"/>
      <c r="MTN770" s="14"/>
      <c r="MTO770" s="14"/>
      <c r="MTP770" s="14"/>
      <c r="MTQ770" s="14"/>
      <c r="MTR770" s="14"/>
      <c r="MTS770" s="14"/>
      <c r="MTT770" s="14"/>
      <c r="MTU770" s="14"/>
      <c r="MTV770" s="14"/>
      <c r="MTW770" s="14"/>
      <c r="MTX770" s="14"/>
      <c r="MTY770" s="14"/>
      <c r="MTZ770" s="14"/>
      <c r="MUA770" s="14"/>
      <c r="MUB770" s="14"/>
      <c r="MUC770" s="14"/>
      <c r="MUD770" s="14"/>
      <c r="MUE770" s="14"/>
      <c r="MUF770" s="14"/>
      <c r="MUG770" s="14"/>
      <c r="MUH770" s="14"/>
      <c r="MUI770" s="14"/>
      <c r="MUJ770" s="14"/>
      <c r="MUK770" s="14"/>
      <c r="MUL770" s="14"/>
      <c r="MUM770" s="14"/>
      <c r="MUN770" s="14"/>
      <c r="MUO770" s="14"/>
      <c r="MUP770" s="14"/>
      <c r="MUQ770" s="14"/>
      <c r="MUR770" s="14"/>
      <c r="MUS770" s="14"/>
      <c r="MUT770" s="14"/>
      <c r="MUU770" s="14"/>
      <c r="MUV770" s="14"/>
      <c r="MUW770" s="14"/>
      <c r="MUX770" s="14"/>
      <c r="MUY770" s="14"/>
      <c r="MUZ770" s="14"/>
      <c r="MVA770" s="14"/>
      <c r="MVB770" s="14"/>
      <c r="MVC770" s="14"/>
      <c r="MVD770" s="14"/>
      <c r="MVE770" s="14"/>
      <c r="MVF770" s="14"/>
      <c r="MVG770" s="14"/>
      <c r="MVH770" s="14"/>
      <c r="MVI770" s="14"/>
      <c r="MVJ770" s="14"/>
      <c r="MVK770" s="14"/>
      <c r="MVL770" s="14"/>
      <c r="MVM770" s="14"/>
      <c r="MVN770" s="14"/>
      <c r="MVO770" s="14"/>
      <c r="MVP770" s="14"/>
      <c r="MVQ770" s="14"/>
      <c r="MVR770" s="14"/>
      <c r="MVS770" s="14"/>
      <c r="MVT770" s="14"/>
      <c r="MVU770" s="14"/>
      <c r="MVV770" s="14"/>
      <c r="MVW770" s="14"/>
      <c r="MVX770" s="14"/>
      <c r="MVY770" s="14"/>
      <c r="MVZ770" s="14"/>
      <c r="MWA770" s="14"/>
      <c r="MWB770" s="14"/>
      <c r="MWC770" s="14"/>
      <c r="MWD770" s="14"/>
      <c r="MWE770" s="14"/>
      <c r="MWF770" s="14"/>
      <c r="MWG770" s="14"/>
      <c r="MWH770" s="14"/>
      <c r="MWI770" s="14"/>
      <c r="MWJ770" s="14"/>
      <c r="MWK770" s="14"/>
      <c r="MWL770" s="14"/>
      <c r="MWM770" s="14"/>
      <c r="MWN770" s="14"/>
      <c r="MWO770" s="14"/>
      <c r="MWP770" s="14"/>
      <c r="MWQ770" s="14"/>
      <c r="MWR770" s="14"/>
      <c r="MWS770" s="14"/>
      <c r="MWT770" s="14"/>
      <c r="MWU770" s="14"/>
      <c r="MWV770" s="14"/>
      <c r="MWW770" s="14"/>
      <c r="MWX770" s="14"/>
      <c r="MWY770" s="14"/>
      <c r="MWZ770" s="14"/>
      <c r="MXA770" s="14"/>
      <c r="MXB770" s="14"/>
      <c r="MXC770" s="14"/>
      <c r="MXD770" s="14"/>
      <c r="MXE770" s="14"/>
      <c r="MXF770" s="14"/>
      <c r="MXG770" s="14"/>
      <c r="MXH770" s="14"/>
      <c r="MXI770" s="14"/>
      <c r="MXJ770" s="14"/>
      <c r="MXK770" s="14"/>
      <c r="MXL770" s="14"/>
      <c r="MXM770" s="14"/>
      <c r="MXN770" s="14"/>
      <c r="MXO770" s="14"/>
      <c r="MXP770" s="14"/>
      <c r="MXQ770" s="14"/>
      <c r="MXR770" s="14"/>
      <c r="MXS770" s="14"/>
      <c r="MXT770" s="14"/>
      <c r="MXU770" s="14"/>
      <c r="MXV770" s="14"/>
      <c r="MXW770" s="14"/>
      <c r="MXX770" s="14"/>
      <c r="MXY770" s="14"/>
      <c r="MXZ770" s="14"/>
      <c r="MYA770" s="14"/>
      <c r="MYB770" s="14"/>
      <c r="MYC770" s="14"/>
      <c r="MYD770" s="14"/>
      <c r="MYE770" s="14"/>
      <c r="MYF770" s="14"/>
      <c r="MYG770" s="14"/>
      <c r="MYH770" s="14"/>
      <c r="MYI770" s="14"/>
      <c r="MYJ770" s="14"/>
      <c r="MYK770" s="14"/>
      <c r="MYL770" s="14"/>
      <c r="MYM770" s="14"/>
      <c r="MYN770" s="14"/>
      <c r="MYO770" s="14"/>
      <c r="MYP770" s="14"/>
      <c r="MYQ770" s="14"/>
      <c r="MYR770" s="14"/>
      <c r="MYS770" s="14"/>
      <c r="MYT770" s="14"/>
      <c r="MYU770" s="14"/>
      <c r="MYV770" s="14"/>
      <c r="MYW770" s="14"/>
      <c r="MYX770" s="14"/>
      <c r="MYY770" s="14"/>
      <c r="MYZ770" s="14"/>
      <c r="MZA770" s="14"/>
      <c r="MZB770" s="14"/>
      <c r="MZC770" s="14"/>
      <c r="MZD770" s="14"/>
      <c r="MZE770" s="14"/>
      <c r="MZF770" s="14"/>
      <c r="MZG770" s="14"/>
      <c r="MZH770" s="14"/>
      <c r="MZI770" s="14"/>
      <c r="MZJ770" s="14"/>
      <c r="MZK770" s="14"/>
      <c r="MZL770" s="14"/>
      <c r="MZM770" s="14"/>
      <c r="MZN770" s="14"/>
      <c r="MZO770" s="14"/>
      <c r="MZP770" s="14"/>
      <c r="MZQ770" s="14"/>
      <c r="MZR770" s="14"/>
      <c r="MZS770" s="14"/>
      <c r="MZT770" s="14"/>
      <c r="MZU770" s="14"/>
      <c r="MZV770" s="14"/>
      <c r="MZW770" s="14"/>
      <c r="MZX770" s="14"/>
      <c r="MZY770" s="14"/>
      <c r="MZZ770" s="14"/>
      <c r="NAA770" s="14"/>
      <c r="NAB770" s="14"/>
      <c r="NAC770" s="14"/>
      <c r="NAD770" s="14"/>
      <c r="NAE770" s="14"/>
      <c r="NAF770" s="14"/>
      <c r="NAG770" s="14"/>
      <c r="NAH770" s="14"/>
      <c r="NAI770" s="14"/>
      <c r="NAJ770" s="14"/>
      <c r="NAK770" s="14"/>
      <c r="NAL770" s="14"/>
      <c r="NAM770" s="14"/>
      <c r="NAN770" s="14"/>
      <c r="NAO770" s="14"/>
      <c r="NAP770" s="14"/>
      <c r="NAQ770" s="14"/>
      <c r="NAR770" s="14"/>
      <c r="NAS770" s="14"/>
      <c r="NAT770" s="14"/>
      <c r="NAU770" s="14"/>
      <c r="NAV770" s="14"/>
      <c r="NAW770" s="14"/>
      <c r="NAX770" s="14"/>
      <c r="NAY770" s="14"/>
      <c r="NAZ770" s="14"/>
      <c r="NBA770" s="14"/>
      <c r="NBB770" s="14"/>
      <c r="NBC770" s="14"/>
      <c r="NBD770" s="14"/>
      <c r="NBE770" s="14"/>
      <c r="NBF770" s="14"/>
      <c r="NBG770" s="14"/>
      <c r="NBH770" s="14"/>
      <c r="NBI770" s="14"/>
      <c r="NBJ770" s="14"/>
      <c r="NBK770" s="14"/>
      <c r="NBL770" s="14"/>
      <c r="NBM770" s="14"/>
      <c r="NBN770" s="14"/>
      <c r="NBO770" s="14"/>
      <c r="NBP770" s="14"/>
      <c r="NBQ770" s="14"/>
      <c r="NBR770" s="14"/>
      <c r="NBS770" s="14"/>
      <c r="NBT770" s="14"/>
      <c r="NBU770" s="14"/>
      <c r="NBV770" s="14"/>
      <c r="NBW770" s="14"/>
      <c r="NBX770" s="14"/>
      <c r="NBY770" s="14"/>
      <c r="NBZ770" s="14"/>
      <c r="NCA770" s="14"/>
      <c r="NCB770" s="14"/>
      <c r="NCC770" s="14"/>
      <c r="NCD770" s="14"/>
      <c r="NCE770" s="14"/>
      <c r="NCF770" s="14"/>
      <c r="NCG770" s="14"/>
      <c r="NCH770" s="14"/>
      <c r="NCI770" s="14"/>
      <c r="NCJ770" s="14"/>
      <c r="NCK770" s="14"/>
      <c r="NCL770" s="14"/>
      <c r="NCM770" s="14"/>
      <c r="NCN770" s="14"/>
      <c r="NCO770" s="14"/>
      <c r="NCP770" s="14"/>
      <c r="NCQ770" s="14"/>
      <c r="NCR770" s="14"/>
      <c r="NCS770" s="14"/>
      <c r="NCT770" s="14"/>
      <c r="NCU770" s="14"/>
      <c r="NCV770" s="14"/>
      <c r="NCW770" s="14"/>
      <c r="NCX770" s="14"/>
      <c r="NCY770" s="14"/>
      <c r="NCZ770" s="14"/>
      <c r="NDA770" s="14"/>
      <c r="NDB770" s="14"/>
      <c r="NDC770" s="14"/>
      <c r="NDD770" s="14"/>
      <c r="NDE770" s="14"/>
      <c r="NDF770" s="14"/>
      <c r="NDG770" s="14"/>
      <c r="NDH770" s="14"/>
      <c r="NDI770" s="14"/>
      <c r="NDJ770" s="14"/>
      <c r="NDK770" s="14"/>
      <c r="NDL770" s="14"/>
      <c r="NDM770" s="14"/>
      <c r="NDN770" s="14"/>
      <c r="NDO770" s="14"/>
      <c r="NDP770" s="14"/>
      <c r="NDQ770" s="14"/>
      <c r="NDR770" s="14"/>
      <c r="NDS770" s="14"/>
      <c r="NDT770" s="14"/>
      <c r="NDU770" s="14"/>
      <c r="NDV770" s="14"/>
      <c r="NDW770" s="14"/>
      <c r="NDX770" s="14"/>
      <c r="NDY770" s="14"/>
      <c r="NDZ770" s="14"/>
      <c r="NEA770" s="14"/>
      <c r="NEB770" s="14"/>
      <c r="NEC770" s="14"/>
      <c r="NED770" s="14"/>
      <c r="NEE770" s="14"/>
      <c r="NEF770" s="14"/>
      <c r="NEG770" s="14"/>
      <c r="NEH770" s="14"/>
      <c r="NEI770" s="14"/>
      <c r="NEJ770" s="14"/>
      <c r="NEK770" s="14"/>
      <c r="NEL770" s="14"/>
      <c r="NEM770" s="14"/>
      <c r="NEN770" s="14"/>
      <c r="NEO770" s="14"/>
      <c r="NEP770" s="14"/>
      <c r="NEQ770" s="14"/>
      <c r="NER770" s="14"/>
      <c r="NES770" s="14"/>
      <c r="NET770" s="14"/>
      <c r="NEU770" s="14"/>
      <c r="NEV770" s="14"/>
      <c r="NEW770" s="14"/>
      <c r="NEX770" s="14"/>
      <c r="NEY770" s="14"/>
      <c r="NEZ770" s="14"/>
      <c r="NFA770" s="14"/>
      <c r="NFB770" s="14"/>
      <c r="NFC770" s="14"/>
      <c r="NFD770" s="14"/>
      <c r="NFE770" s="14"/>
      <c r="NFF770" s="14"/>
      <c r="NFG770" s="14"/>
      <c r="NFH770" s="14"/>
      <c r="NFI770" s="14"/>
      <c r="NFJ770" s="14"/>
      <c r="NFK770" s="14"/>
      <c r="NFL770" s="14"/>
      <c r="NFM770" s="14"/>
      <c r="NFN770" s="14"/>
      <c r="NFO770" s="14"/>
      <c r="NFP770" s="14"/>
      <c r="NFQ770" s="14"/>
      <c r="NFR770" s="14"/>
      <c r="NFS770" s="14"/>
      <c r="NFT770" s="14"/>
      <c r="NFU770" s="14"/>
      <c r="NFV770" s="14"/>
      <c r="NFW770" s="14"/>
      <c r="NFX770" s="14"/>
      <c r="NFY770" s="14"/>
      <c r="NFZ770" s="14"/>
      <c r="NGA770" s="14"/>
      <c r="NGB770" s="14"/>
      <c r="NGC770" s="14"/>
      <c r="NGD770" s="14"/>
      <c r="NGE770" s="14"/>
      <c r="NGF770" s="14"/>
      <c r="NGG770" s="14"/>
      <c r="NGH770" s="14"/>
      <c r="NGI770" s="14"/>
      <c r="NGJ770" s="14"/>
      <c r="NGK770" s="14"/>
      <c r="NGL770" s="14"/>
      <c r="NGM770" s="14"/>
      <c r="NGN770" s="14"/>
      <c r="NGO770" s="14"/>
      <c r="NGP770" s="14"/>
      <c r="NGQ770" s="14"/>
      <c r="NGR770" s="14"/>
      <c r="NGS770" s="14"/>
      <c r="NGT770" s="14"/>
      <c r="NGU770" s="14"/>
      <c r="NGV770" s="14"/>
      <c r="NGW770" s="14"/>
      <c r="NGX770" s="14"/>
      <c r="NGY770" s="14"/>
      <c r="NGZ770" s="14"/>
      <c r="NHA770" s="14"/>
      <c r="NHB770" s="14"/>
      <c r="NHC770" s="14"/>
      <c r="NHD770" s="14"/>
      <c r="NHE770" s="14"/>
      <c r="NHF770" s="14"/>
      <c r="NHG770" s="14"/>
      <c r="NHH770" s="14"/>
      <c r="NHI770" s="14"/>
      <c r="NHJ770" s="14"/>
      <c r="NHK770" s="14"/>
      <c r="NHL770" s="14"/>
      <c r="NHM770" s="14"/>
      <c r="NHN770" s="14"/>
      <c r="NHO770" s="14"/>
      <c r="NHP770" s="14"/>
      <c r="NHQ770" s="14"/>
      <c r="NHR770" s="14"/>
      <c r="NHS770" s="14"/>
      <c r="NHT770" s="14"/>
      <c r="NHU770" s="14"/>
      <c r="NHV770" s="14"/>
      <c r="NHW770" s="14"/>
      <c r="NHX770" s="14"/>
      <c r="NHY770" s="14"/>
      <c r="NHZ770" s="14"/>
      <c r="NIA770" s="14"/>
      <c r="NIB770" s="14"/>
      <c r="NIC770" s="14"/>
      <c r="NID770" s="14"/>
      <c r="NIE770" s="14"/>
      <c r="NIF770" s="14"/>
      <c r="NIG770" s="14"/>
      <c r="NIH770" s="14"/>
      <c r="NII770" s="14"/>
      <c r="NIJ770" s="14"/>
      <c r="NIK770" s="14"/>
      <c r="NIL770" s="14"/>
      <c r="NIM770" s="14"/>
      <c r="NIN770" s="14"/>
      <c r="NIO770" s="14"/>
      <c r="NIP770" s="14"/>
      <c r="NIQ770" s="14"/>
      <c r="NIR770" s="14"/>
      <c r="NIS770" s="14"/>
      <c r="NIT770" s="14"/>
      <c r="NIU770" s="14"/>
      <c r="NIV770" s="14"/>
      <c r="NIW770" s="14"/>
      <c r="NIX770" s="14"/>
      <c r="NIY770" s="14"/>
      <c r="NIZ770" s="14"/>
      <c r="NJA770" s="14"/>
      <c r="NJB770" s="14"/>
      <c r="NJC770" s="14"/>
      <c r="NJD770" s="14"/>
      <c r="NJE770" s="14"/>
      <c r="NJF770" s="14"/>
      <c r="NJG770" s="14"/>
      <c r="NJH770" s="14"/>
      <c r="NJI770" s="14"/>
      <c r="NJJ770" s="14"/>
      <c r="NJK770" s="14"/>
      <c r="NJL770" s="14"/>
      <c r="NJM770" s="14"/>
      <c r="NJN770" s="14"/>
      <c r="NJO770" s="14"/>
      <c r="NJP770" s="14"/>
      <c r="NJQ770" s="14"/>
      <c r="NJR770" s="14"/>
      <c r="NJS770" s="14"/>
      <c r="NJT770" s="14"/>
      <c r="NJU770" s="14"/>
      <c r="NJV770" s="14"/>
      <c r="NJW770" s="14"/>
      <c r="NJX770" s="14"/>
      <c r="NJY770" s="14"/>
      <c r="NJZ770" s="14"/>
      <c r="NKA770" s="14"/>
      <c r="NKB770" s="14"/>
      <c r="NKC770" s="14"/>
      <c r="NKD770" s="14"/>
      <c r="NKE770" s="14"/>
      <c r="NKF770" s="14"/>
      <c r="NKG770" s="14"/>
      <c r="NKH770" s="14"/>
      <c r="NKI770" s="14"/>
      <c r="NKJ770" s="14"/>
      <c r="NKK770" s="14"/>
      <c r="NKL770" s="14"/>
      <c r="NKM770" s="14"/>
      <c r="NKN770" s="14"/>
      <c r="NKO770" s="14"/>
      <c r="NKP770" s="14"/>
      <c r="NKQ770" s="14"/>
      <c r="NKR770" s="14"/>
      <c r="NKS770" s="14"/>
      <c r="NKT770" s="14"/>
      <c r="NKU770" s="14"/>
      <c r="NKV770" s="14"/>
      <c r="NKW770" s="14"/>
      <c r="NKX770" s="14"/>
      <c r="NKY770" s="14"/>
      <c r="NKZ770" s="14"/>
      <c r="NLA770" s="14"/>
      <c r="NLB770" s="14"/>
      <c r="NLC770" s="14"/>
      <c r="NLD770" s="14"/>
      <c r="NLE770" s="14"/>
      <c r="NLF770" s="14"/>
      <c r="NLG770" s="14"/>
      <c r="NLH770" s="14"/>
      <c r="NLI770" s="14"/>
      <c r="NLJ770" s="14"/>
      <c r="NLK770" s="14"/>
      <c r="NLL770" s="14"/>
      <c r="NLM770" s="14"/>
      <c r="NLN770" s="14"/>
      <c r="NLO770" s="14"/>
      <c r="NLP770" s="14"/>
      <c r="NLQ770" s="14"/>
      <c r="NLR770" s="14"/>
      <c r="NLS770" s="14"/>
      <c r="NLT770" s="14"/>
      <c r="NLU770" s="14"/>
      <c r="NLV770" s="14"/>
      <c r="NLW770" s="14"/>
      <c r="NLX770" s="14"/>
      <c r="NLY770" s="14"/>
      <c r="NLZ770" s="14"/>
      <c r="NMA770" s="14"/>
      <c r="NMB770" s="14"/>
      <c r="NMC770" s="14"/>
      <c r="NMD770" s="14"/>
      <c r="NME770" s="14"/>
      <c r="NMF770" s="14"/>
      <c r="NMG770" s="14"/>
      <c r="NMH770" s="14"/>
      <c r="NMI770" s="14"/>
      <c r="NMJ770" s="14"/>
      <c r="NMK770" s="14"/>
      <c r="NML770" s="14"/>
      <c r="NMM770" s="14"/>
      <c r="NMN770" s="14"/>
      <c r="NMO770" s="14"/>
      <c r="NMP770" s="14"/>
      <c r="NMQ770" s="14"/>
      <c r="NMR770" s="14"/>
      <c r="NMS770" s="14"/>
      <c r="NMT770" s="14"/>
      <c r="NMU770" s="14"/>
      <c r="NMV770" s="14"/>
      <c r="NMW770" s="14"/>
      <c r="NMX770" s="14"/>
      <c r="NMY770" s="14"/>
      <c r="NMZ770" s="14"/>
      <c r="NNA770" s="14"/>
      <c r="NNB770" s="14"/>
      <c r="NNC770" s="14"/>
      <c r="NND770" s="14"/>
      <c r="NNE770" s="14"/>
      <c r="NNF770" s="14"/>
      <c r="NNG770" s="14"/>
      <c r="NNH770" s="14"/>
      <c r="NNI770" s="14"/>
      <c r="NNJ770" s="14"/>
      <c r="NNK770" s="14"/>
      <c r="NNL770" s="14"/>
      <c r="NNM770" s="14"/>
      <c r="NNN770" s="14"/>
      <c r="NNO770" s="14"/>
      <c r="NNP770" s="14"/>
      <c r="NNQ770" s="14"/>
      <c r="NNR770" s="14"/>
      <c r="NNS770" s="14"/>
      <c r="NNT770" s="14"/>
      <c r="NNU770" s="14"/>
      <c r="NNV770" s="14"/>
      <c r="NNW770" s="14"/>
      <c r="NNX770" s="14"/>
      <c r="NNY770" s="14"/>
      <c r="NNZ770" s="14"/>
      <c r="NOA770" s="14"/>
      <c r="NOB770" s="14"/>
      <c r="NOC770" s="14"/>
      <c r="NOD770" s="14"/>
      <c r="NOE770" s="14"/>
      <c r="NOF770" s="14"/>
      <c r="NOG770" s="14"/>
      <c r="NOH770" s="14"/>
      <c r="NOI770" s="14"/>
      <c r="NOJ770" s="14"/>
      <c r="NOK770" s="14"/>
      <c r="NOL770" s="14"/>
      <c r="NOM770" s="14"/>
      <c r="NON770" s="14"/>
      <c r="NOO770" s="14"/>
      <c r="NOP770" s="14"/>
      <c r="NOQ770" s="14"/>
      <c r="NOR770" s="14"/>
      <c r="NOS770" s="14"/>
      <c r="NOT770" s="14"/>
      <c r="NOU770" s="14"/>
      <c r="NOV770" s="14"/>
      <c r="NOW770" s="14"/>
      <c r="NOX770" s="14"/>
      <c r="NOY770" s="14"/>
      <c r="NOZ770" s="14"/>
      <c r="NPA770" s="14"/>
      <c r="NPB770" s="14"/>
      <c r="NPC770" s="14"/>
      <c r="NPD770" s="14"/>
      <c r="NPE770" s="14"/>
      <c r="NPF770" s="14"/>
      <c r="NPG770" s="14"/>
      <c r="NPH770" s="14"/>
      <c r="NPI770" s="14"/>
      <c r="NPJ770" s="14"/>
      <c r="NPK770" s="14"/>
      <c r="NPL770" s="14"/>
      <c r="NPM770" s="14"/>
      <c r="NPN770" s="14"/>
      <c r="NPO770" s="14"/>
      <c r="NPP770" s="14"/>
      <c r="NPQ770" s="14"/>
      <c r="NPR770" s="14"/>
      <c r="NPS770" s="14"/>
      <c r="NPT770" s="14"/>
      <c r="NPU770" s="14"/>
      <c r="NPV770" s="14"/>
      <c r="NPW770" s="14"/>
      <c r="NPX770" s="14"/>
      <c r="NPY770" s="14"/>
      <c r="NPZ770" s="14"/>
      <c r="NQA770" s="14"/>
      <c r="NQB770" s="14"/>
      <c r="NQC770" s="14"/>
      <c r="NQD770" s="14"/>
      <c r="NQE770" s="14"/>
      <c r="NQF770" s="14"/>
      <c r="NQG770" s="14"/>
      <c r="NQH770" s="14"/>
      <c r="NQI770" s="14"/>
      <c r="NQJ770" s="14"/>
      <c r="NQK770" s="14"/>
      <c r="NQL770" s="14"/>
      <c r="NQM770" s="14"/>
      <c r="NQN770" s="14"/>
      <c r="NQO770" s="14"/>
      <c r="NQP770" s="14"/>
      <c r="NQQ770" s="14"/>
      <c r="NQR770" s="14"/>
      <c r="NQS770" s="14"/>
      <c r="NQT770" s="14"/>
      <c r="NQU770" s="14"/>
      <c r="NQV770" s="14"/>
      <c r="NQW770" s="14"/>
      <c r="NQX770" s="14"/>
      <c r="NQY770" s="14"/>
      <c r="NQZ770" s="14"/>
      <c r="NRA770" s="14"/>
      <c r="NRB770" s="14"/>
      <c r="NRC770" s="14"/>
      <c r="NRD770" s="14"/>
      <c r="NRE770" s="14"/>
      <c r="NRF770" s="14"/>
      <c r="NRG770" s="14"/>
      <c r="NRH770" s="14"/>
      <c r="NRI770" s="14"/>
      <c r="NRJ770" s="14"/>
      <c r="NRK770" s="14"/>
      <c r="NRL770" s="14"/>
      <c r="NRM770" s="14"/>
      <c r="NRN770" s="14"/>
      <c r="NRO770" s="14"/>
      <c r="NRP770" s="14"/>
      <c r="NRQ770" s="14"/>
      <c r="NRR770" s="14"/>
      <c r="NRS770" s="14"/>
      <c r="NRT770" s="14"/>
      <c r="NRU770" s="14"/>
      <c r="NRV770" s="14"/>
      <c r="NRW770" s="14"/>
      <c r="NRX770" s="14"/>
      <c r="NRY770" s="14"/>
      <c r="NRZ770" s="14"/>
      <c r="NSA770" s="14"/>
      <c r="NSB770" s="14"/>
      <c r="NSC770" s="14"/>
      <c r="NSD770" s="14"/>
      <c r="NSE770" s="14"/>
      <c r="NSF770" s="14"/>
      <c r="NSG770" s="14"/>
      <c r="NSH770" s="14"/>
      <c r="NSI770" s="14"/>
      <c r="NSJ770" s="14"/>
      <c r="NSK770" s="14"/>
      <c r="NSL770" s="14"/>
      <c r="NSM770" s="14"/>
      <c r="NSN770" s="14"/>
      <c r="NSO770" s="14"/>
      <c r="NSP770" s="14"/>
      <c r="NSQ770" s="14"/>
      <c r="NSR770" s="14"/>
      <c r="NSS770" s="14"/>
      <c r="NST770" s="14"/>
      <c r="NSU770" s="14"/>
      <c r="NSV770" s="14"/>
      <c r="NSW770" s="14"/>
      <c r="NSX770" s="14"/>
      <c r="NSY770" s="14"/>
      <c r="NSZ770" s="14"/>
      <c r="NTA770" s="14"/>
      <c r="NTB770" s="14"/>
      <c r="NTC770" s="14"/>
      <c r="NTD770" s="14"/>
      <c r="NTE770" s="14"/>
      <c r="NTF770" s="14"/>
      <c r="NTG770" s="14"/>
      <c r="NTH770" s="14"/>
      <c r="NTI770" s="14"/>
      <c r="NTJ770" s="14"/>
      <c r="NTK770" s="14"/>
      <c r="NTL770" s="14"/>
      <c r="NTM770" s="14"/>
      <c r="NTN770" s="14"/>
      <c r="NTO770" s="14"/>
      <c r="NTP770" s="14"/>
      <c r="NTQ770" s="14"/>
      <c r="NTR770" s="14"/>
      <c r="NTS770" s="14"/>
      <c r="NTT770" s="14"/>
      <c r="NTU770" s="14"/>
      <c r="NTV770" s="14"/>
      <c r="NTW770" s="14"/>
      <c r="NTX770" s="14"/>
      <c r="NTY770" s="14"/>
      <c r="NTZ770" s="14"/>
      <c r="NUA770" s="14"/>
      <c r="NUB770" s="14"/>
      <c r="NUC770" s="14"/>
      <c r="NUD770" s="14"/>
      <c r="NUE770" s="14"/>
      <c r="NUF770" s="14"/>
      <c r="NUG770" s="14"/>
      <c r="NUH770" s="14"/>
      <c r="NUI770" s="14"/>
      <c r="NUJ770" s="14"/>
      <c r="NUK770" s="14"/>
      <c r="NUL770" s="14"/>
      <c r="NUM770" s="14"/>
      <c r="NUN770" s="14"/>
      <c r="NUO770" s="14"/>
      <c r="NUP770" s="14"/>
      <c r="NUQ770" s="14"/>
      <c r="NUR770" s="14"/>
      <c r="NUS770" s="14"/>
      <c r="NUT770" s="14"/>
      <c r="NUU770" s="14"/>
      <c r="NUV770" s="14"/>
      <c r="NUW770" s="14"/>
      <c r="NUX770" s="14"/>
      <c r="NUY770" s="14"/>
      <c r="NUZ770" s="14"/>
      <c r="NVA770" s="14"/>
      <c r="NVB770" s="14"/>
      <c r="NVC770" s="14"/>
      <c r="NVD770" s="14"/>
      <c r="NVE770" s="14"/>
      <c r="NVF770" s="14"/>
      <c r="NVG770" s="14"/>
      <c r="NVH770" s="14"/>
      <c r="NVI770" s="14"/>
      <c r="NVJ770" s="14"/>
      <c r="NVK770" s="14"/>
      <c r="NVL770" s="14"/>
      <c r="NVM770" s="14"/>
      <c r="NVN770" s="14"/>
      <c r="NVO770" s="14"/>
      <c r="NVP770" s="14"/>
      <c r="NVQ770" s="14"/>
      <c r="NVR770" s="14"/>
      <c r="NVS770" s="14"/>
      <c r="NVT770" s="14"/>
      <c r="NVU770" s="14"/>
      <c r="NVV770" s="14"/>
      <c r="NVW770" s="14"/>
      <c r="NVX770" s="14"/>
      <c r="NVY770" s="14"/>
      <c r="NVZ770" s="14"/>
      <c r="NWA770" s="14"/>
      <c r="NWB770" s="14"/>
      <c r="NWC770" s="14"/>
      <c r="NWD770" s="14"/>
      <c r="NWE770" s="14"/>
      <c r="NWF770" s="14"/>
      <c r="NWG770" s="14"/>
      <c r="NWH770" s="14"/>
      <c r="NWI770" s="14"/>
      <c r="NWJ770" s="14"/>
      <c r="NWK770" s="14"/>
      <c r="NWL770" s="14"/>
      <c r="NWM770" s="14"/>
      <c r="NWN770" s="14"/>
      <c r="NWO770" s="14"/>
      <c r="NWP770" s="14"/>
      <c r="NWQ770" s="14"/>
      <c r="NWR770" s="14"/>
      <c r="NWS770" s="14"/>
      <c r="NWT770" s="14"/>
      <c r="NWU770" s="14"/>
      <c r="NWV770" s="14"/>
      <c r="NWW770" s="14"/>
      <c r="NWX770" s="14"/>
      <c r="NWY770" s="14"/>
      <c r="NWZ770" s="14"/>
      <c r="NXA770" s="14"/>
      <c r="NXB770" s="14"/>
      <c r="NXC770" s="14"/>
      <c r="NXD770" s="14"/>
      <c r="NXE770" s="14"/>
      <c r="NXF770" s="14"/>
      <c r="NXG770" s="14"/>
      <c r="NXH770" s="14"/>
      <c r="NXI770" s="14"/>
      <c r="NXJ770" s="14"/>
      <c r="NXK770" s="14"/>
      <c r="NXL770" s="14"/>
      <c r="NXM770" s="14"/>
      <c r="NXN770" s="14"/>
      <c r="NXO770" s="14"/>
      <c r="NXP770" s="14"/>
      <c r="NXQ770" s="14"/>
      <c r="NXR770" s="14"/>
      <c r="NXS770" s="14"/>
      <c r="NXT770" s="14"/>
      <c r="NXU770" s="14"/>
      <c r="NXV770" s="14"/>
      <c r="NXW770" s="14"/>
      <c r="NXX770" s="14"/>
      <c r="NXY770" s="14"/>
      <c r="NXZ770" s="14"/>
      <c r="NYA770" s="14"/>
      <c r="NYB770" s="14"/>
      <c r="NYC770" s="14"/>
      <c r="NYD770" s="14"/>
      <c r="NYE770" s="14"/>
      <c r="NYF770" s="14"/>
      <c r="NYG770" s="14"/>
      <c r="NYH770" s="14"/>
      <c r="NYI770" s="14"/>
      <c r="NYJ770" s="14"/>
      <c r="NYK770" s="14"/>
      <c r="NYL770" s="14"/>
      <c r="NYM770" s="14"/>
      <c r="NYN770" s="14"/>
      <c r="NYO770" s="14"/>
      <c r="NYP770" s="14"/>
      <c r="NYQ770" s="14"/>
      <c r="NYR770" s="14"/>
      <c r="NYS770" s="14"/>
      <c r="NYT770" s="14"/>
      <c r="NYU770" s="14"/>
      <c r="NYV770" s="14"/>
      <c r="NYW770" s="14"/>
      <c r="NYX770" s="14"/>
      <c r="NYY770" s="14"/>
      <c r="NYZ770" s="14"/>
      <c r="NZA770" s="14"/>
      <c r="NZB770" s="14"/>
      <c r="NZC770" s="14"/>
      <c r="NZD770" s="14"/>
      <c r="NZE770" s="14"/>
      <c r="NZF770" s="14"/>
      <c r="NZG770" s="14"/>
      <c r="NZH770" s="14"/>
      <c r="NZI770" s="14"/>
      <c r="NZJ770" s="14"/>
      <c r="NZK770" s="14"/>
      <c r="NZL770" s="14"/>
      <c r="NZM770" s="14"/>
      <c r="NZN770" s="14"/>
      <c r="NZO770" s="14"/>
      <c r="NZP770" s="14"/>
      <c r="NZQ770" s="14"/>
      <c r="NZR770" s="14"/>
      <c r="NZS770" s="14"/>
      <c r="NZT770" s="14"/>
      <c r="NZU770" s="14"/>
      <c r="NZV770" s="14"/>
      <c r="NZW770" s="14"/>
      <c r="NZX770" s="14"/>
      <c r="NZY770" s="14"/>
      <c r="NZZ770" s="14"/>
      <c r="OAA770" s="14"/>
      <c r="OAB770" s="14"/>
      <c r="OAC770" s="14"/>
      <c r="OAD770" s="14"/>
      <c r="OAE770" s="14"/>
      <c r="OAF770" s="14"/>
      <c r="OAG770" s="14"/>
      <c r="OAH770" s="14"/>
      <c r="OAI770" s="14"/>
      <c r="OAJ770" s="14"/>
      <c r="OAK770" s="14"/>
      <c r="OAL770" s="14"/>
      <c r="OAM770" s="14"/>
      <c r="OAN770" s="14"/>
      <c r="OAO770" s="14"/>
      <c r="OAP770" s="14"/>
      <c r="OAQ770" s="14"/>
      <c r="OAR770" s="14"/>
      <c r="OAS770" s="14"/>
      <c r="OAT770" s="14"/>
      <c r="OAU770" s="14"/>
      <c r="OAV770" s="14"/>
      <c r="OAW770" s="14"/>
      <c r="OAX770" s="14"/>
      <c r="OAY770" s="14"/>
      <c r="OAZ770" s="14"/>
      <c r="OBA770" s="14"/>
      <c r="OBB770" s="14"/>
      <c r="OBC770" s="14"/>
      <c r="OBD770" s="14"/>
      <c r="OBE770" s="14"/>
      <c r="OBF770" s="14"/>
      <c r="OBG770" s="14"/>
      <c r="OBH770" s="14"/>
      <c r="OBI770" s="14"/>
      <c r="OBJ770" s="14"/>
      <c r="OBK770" s="14"/>
      <c r="OBL770" s="14"/>
      <c r="OBM770" s="14"/>
      <c r="OBN770" s="14"/>
      <c r="OBO770" s="14"/>
      <c r="OBP770" s="14"/>
      <c r="OBQ770" s="14"/>
      <c r="OBR770" s="14"/>
      <c r="OBS770" s="14"/>
      <c r="OBT770" s="14"/>
      <c r="OBU770" s="14"/>
      <c r="OBV770" s="14"/>
      <c r="OBW770" s="14"/>
      <c r="OBX770" s="14"/>
      <c r="OBY770" s="14"/>
      <c r="OBZ770" s="14"/>
      <c r="OCA770" s="14"/>
      <c r="OCB770" s="14"/>
      <c r="OCC770" s="14"/>
      <c r="OCD770" s="14"/>
      <c r="OCE770" s="14"/>
      <c r="OCF770" s="14"/>
      <c r="OCG770" s="14"/>
      <c r="OCH770" s="14"/>
      <c r="OCI770" s="14"/>
      <c r="OCJ770" s="14"/>
      <c r="OCK770" s="14"/>
      <c r="OCL770" s="14"/>
      <c r="OCM770" s="14"/>
      <c r="OCN770" s="14"/>
      <c r="OCO770" s="14"/>
      <c r="OCP770" s="14"/>
      <c r="OCQ770" s="14"/>
      <c r="OCR770" s="14"/>
      <c r="OCS770" s="14"/>
      <c r="OCT770" s="14"/>
      <c r="OCU770" s="14"/>
      <c r="OCV770" s="14"/>
      <c r="OCW770" s="14"/>
      <c r="OCX770" s="14"/>
      <c r="OCY770" s="14"/>
      <c r="OCZ770" s="14"/>
      <c r="ODA770" s="14"/>
      <c r="ODB770" s="14"/>
      <c r="ODC770" s="14"/>
      <c r="ODD770" s="14"/>
      <c r="ODE770" s="14"/>
      <c r="ODF770" s="14"/>
      <c r="ODG770" s="14"/>
      <c r="ODH770" s="14"/>
      <c r="ODI770" s="14"/>
      <c r="ODJ770" s="14"/>
      <c r="ODK770" s="14"/>
      <c r="ODL770" s="14"/>
      <c r="ODM770" s="14"/>
      <c r="ODN770" s="14"/>
      <c r="ODO770" s="14"/>
      <c r="ODP770" s="14"/>
      <c r="ODQ770" s="14"/>
      <c r="ODR770" s="14"/>
      <c r="ODS770" s="14"/>
      <c r="ODT770" s="14"/>
      <c r="ODU770" s="14"/>
      <c r="ODV770" s="14"/>
      <c r="ODW770" s="14"/>
      <c r="ODX770" s="14"/>
      <c r="ODY770" s="14"/>
      <c r="ODZ770" s="14"/>
      <c r="OEA770" s="14"/>
      <c r="OEB770" s="14"/>
      <c r="OEC770" s="14"/>
      <c r="OED770" s="14"/>
      <c r="OEE770" s="14"/>
      <c r="OEF770" s="14"/>
      <c r="OEG770" s="14"/>
      <c r="OEH770" s="14"/>
      <c r="OEI770" s="14"/>
      <c r="OEJ770" s="14"/>
      <c r="OEK770" s="14"/>
      <c r="OEL770" s="14"/>
      <c r="OEM770" s="14"/>
      <c r="OEN770" s="14"/>
      <c r="OEO770" s="14"/>
      <c r="OEP770" s="14"/>
      <c r="OEQ770" s="14"/>
      <c r="OER770" s="14"/>
      <c r="OES770" s="14"/>
      <c r="OET770" s="14"/>
      <c r="OEU770" s="14"/>
      <c r="OEV770" s="14"/>
      <c r="OEW770" s="14"/>
      <c r="OEX770" s="14"/>
      <c r="OEY770" s="14"/>
      <c r="OEZ770" s="14"/>
      <c r="OFA770" s="14"/>
      <c r="OFB770" s="14"/>
      <c r="OFC770" s="14"/>
      <c r="OFD770" s="14"/>
      <c r="OFE770" s="14"/>
      <c r="OFF770" s="14"/>
      <c r="OFG770" s="14"/>
      <c r="OFH770" s="14"/>
      <c r="OFI770" s="14"/>
      <c r="OFJ770" s="14"/>
      <c r="OFK770" s="14"/>
      <c r="OFL770" s="14"/>
      <c r="OFM770" s="14"/>
      <c r="OFN770" s="14"/>
      <c r="OFO770" s="14"/>
      <c r="OFP770" s="14"/>
      <c r="OFQ770" s="14"/>
      <c r="OFR770" s="14"/>
      <c r="OFS770" s="14"/>
      <c r="OFT770" s="14"/>
      <c r="OFU770" s="14"/>
      <c r="OFV770" s="14"/>
      <c r="OFW770" s="14"/>
      <c r="OFX770" s="14"/>
      <c r="OFY770" s="14"/>
      <c r="OFZ770" s="14"/>
      <c r="OGA770" s="14"/>
      <c r="OGB770" s="14"/>
      <c r="OGC770" s="14"/>
      <c r="OGD770" s="14"/>
      <c r="OGE770" s="14"/>
      <c r="OGF770" s="14"/>
      <c r="OGG770" s="14"/>
      <c r="OGH770" s="14"/>
      <c r="OGI770" s="14"/>
      <c r="OGJ770" s="14"/>
      <c r="OGK770" s="14"/>
      <c r="OGL770" s="14"/>
      <c r="OGM770" s="14"/>
      <c r="OGN770" s="14"/>
      <c r="OGO770" s="14"/>
      <c r="OGP770" s="14"/>
      <c r="OGQ770" s="14"/>
      <c r="OGR770" s="14"/>
      <c r="OGS770" s="14"/>
      <c r="OGT770" s="14"/>
      <c r="OGU770" s="14"/>
      <c r="OGV770" s="14"/>
      <c r="OGW770" s="14"/>
      <c r="OGX770" s="14"/>
      <c r="OGY770" s="14"/>
      <c r="OGZ770" s="14"/>
      <c r="OHA770" s="14"/>
      <c r="OHB770" s="14"/>
      <c r="OHC770" s="14"/>
      <c r="OHD770" s="14"/>
      <c r="OHE770" s="14"/>
      <c r="OHF770" s="14"/>
      <c r="OHG770" s="14"/>
      <c r="OHH770" s="14"/>
      <c r="OHI770" s="14"/>
      <c r="OHJ770" s="14"/>
      <c r="OHK770" s="14"/>
      <c r="OHL770" s="14"/>
      <c r="OHM770" s="14"/>
      <c r="OHN770" s="14"/>
      <c r="OHO770" s="14"/>
      <c r="OHP770" s="14"/>
      <c r="OHQ770" s="14"/>
      <c r="OHR770" s="14"/>
      <c r="OHS770" s="14"/>
      <c r="OHT770" s="14"/>
      <c r="OHU770" s="14"/>
      <c r="OHV770" s="14"/>
      <c r="OHW770" s="14"/>
      <c r="OHX770" s="14"/>
      <c r="OHY770" s="14"/>
      <c r="OHZ770" s="14"/>
      <c r="OIA770" s="14"/>
      <c r="OIB770" s="14"/>
      <c r="OIC770" s="14"/>
      <c r="OID770" s="14"/>
      <c r="OIE770" s="14"/>
      <c r="OIF770" s="14"/>
      <c r="OIG770" s="14"/>
      <c r="OIH770" s="14"/>
      <c r="OII770" s="14"/>
      <c r="OIJ770" s="14"/>
      <c r="OIK770" s="14"/>
      <c r="OIL770" s="14"/>
      <c r="OIM770" s="14"/>
      <c r="OIN770" s="14"/>
      <c r="OIO770" s="14"/>
      <c r="OIP770" s="14"/>
      <c r="OIQ770" s="14"/>
      <c r="OIR770" s="14"/>
      <c r="OIS770" s="14"/>
      <c r="OIT770" s="14"/>
      <c r="OIU770" s="14"/>
      <c r="OIV770" s="14"/>
      <c r="OIW770" s="14"/>
      <c r="OIX770" s="14"/>
      <c r="OIY770" s="14"/>
      <c r="OIZ770" s="14"/>
      <c r="OJA770" s="14"/>
      <c r="OJB770" s="14"/>
      <c r="OJC770" s="14"/>
      <c r="OJD770" s="14"/>
      <c r="OJE770" s="14"/>
      <c r="OJF770" s="14"/>
      <c r="OJG770" s="14"/>
      <c r="OJH770" s="14"/>
      <c r="OJI770" s="14"/>
      <c r="OJJ770" s="14"/>
      <c r="OJK770" s="14"/>
      <c r="OJL770" s="14"/>
      <c r="OJM770" s="14"/>
      <c r="OJN770" s="14"/>
      <c r="OJO770" s="14"/>
      <c r="OJP770" s="14"/>
      <c r="OJQ770" s="14"/>
      <c r="OJR770" s="14"/>
      <c r="OJS770" s="14"/>
      <c r="OJT770" s="14"/>
      <c r="OJU770" s="14"/>
      <c r="OJV770" s="14"/>
      <c r="OJW770" s="14"/>
      <c r="OJX770" s="14"/>
      <c r="OJY770" s="14"/>
      <c r="OJZ770" s="14"/>
      <c r="OKA770" s="14"/>
      <c r="OKB770" s="14"/>
      <c r="OKC770" s="14"/>
      <c r="OKD770" s="14"/>
      <c r="OKE770" s="14"/>
      <c r="OKF770" s="14"/>
      <c r="OKG770" s="14"/>
      <c r="OKH770" s="14"/>
      <c r="OKI770" s="14"/>
      <c r="OKJ770" s="14"/>
      <c r="OKK770" s="14"/>
      <c r="OKL770" s="14"/>
      <c r="OKM770" s="14"/>
      <c r="OKN770" s="14"/>
      <c r="OKO770" s="14"/>
      <c r="OKP770" s="14"/>
      <c r="OKQ770" s="14"/>
      <c r="OKR770" s="14"/>
      <c r="OKS770" s="14"/>
      <c r="OKT770" s="14"/>
      <c r="OKU770" s="14"/>
      <c r="OKV770" s="14"/>
      <c r="OKW770" s="14"/>
      <c r="OKX770" s="14"/>
      <c r="OKY770" s="14"/>
      <c r="OKZ770" s="14"/>
      <c r="OLA770" s="14"/>
      <c r="OLB770" s="14"/>
      <c r="OLC770" s="14"/>
      <c r="OLD770" s="14"/>
      <c r="OLE770" s="14"/>
      <c r="OLF770" s="14"/>
      <c r="OLG770" s="14"/>
      <c r="OLH770" s="14"/>
      <c r="OLI770" s="14"/>
      <c r="OLJ770" s="14"/>
      <c r="OLK770" s="14"/>
      <c r="OLL770" s="14"/>
      <c r="OLM770" s="14"/>
      <c r="OLN770" s="14"/>
      <c r="OLO770" s="14"/>
      <c r="OLP770" s="14"/>
      <c r="OLQ770" s="14"/>
      <c r="OLR770" s="14"/>
      <c r="OLS770" s="14"/>
      <c r="OLT770" s="14"/>
      <c r="OLU770" s="14"/>
      <c r="OLV770" s="14"/>
      <c r="OLW770" s="14"/>
      <c r="OLX770" s="14"/>
      <c r="OLY770" s="14"/>
      <c r="OLZ770" s="14"/>
      <c r="OMA770" s="14"/>
      <c r="OMB770" s="14"/>
      <c r="OMC770" s="14"/>
      <c r="OMD770" s="14"/>
      <c r="OME770" s="14"/>
      <c r="OMF770" s="14"/>
      <c r="OMG770" s="14"/>
      <c r="OMH770" s="14"/>
      <c r="OMI770" s="14"/>
      <c r="OMJ770" s="14"/>
      <c r="OMK770" s="14"/>
      <c r="OML770" s="14"/>
      <c r="OMM770" s="14"/>
      <c r="OMN770" s="14"/>
      <c r="OMO770" s="14"/>
      <c r="OMP770" s="14"/>
      <c r="OMQ770" s="14"/>
      <c r="OMR770" s="14"/>
      <c r="OMS770" s="14"/>
      <c r="OMT770" s="14"/>
      <c r="OMU770" s="14"/>
      <c r="OMV770" s="14"/>
      <c r="OMW770" s="14"/>
      <c r="OMX770" s="14"/>
      <c r="OMY770" s="14"/>
      <c r="OMZ770" s="14"/>
      <c r="ONA770" s="14"/>
      <c r="ONB770" s="14"/>
      <c r="ONC770" s="14"/>
      <c r="OND770" s="14"/>
      <c r="ONE770" s="14"/>
      <c r="ONF770" s="14"/>
      <c r="ONG770" s="14"/>
      <c r="ONH770" s="14"/>
      <c r="ONI770" s="14"/>
      <c r="ONJ770" s="14"/>
      <c r="ONK770" s="14"/>
      <c r="ONL770" s="14"/>
      <c r="ONM770" s="14"/>
      <c r="ONN770" s="14"/>
      <c r="ONO770" s="14"/>
      <c r="ONP770" s="14"/>
      <c r="ONQ770" s="14"/>
      <c r="ONR770" s="14"/>
      <c r="ONS770" s="14"/>
      <c r="ONT770" s="14"/>
      <c r="ONU770" s="14"/>
      <c r="ONV770" s="14"/>
      <c r="ONW770" s="14"/>
      <c r="ONX770" s="14"/>
      <c r="ONY770" s="14"/>
      <c r="ONZ770" s="14"/>
      <c r="OOA770" s="14"/>
      <c r="OOB770" s="14"/>
      <c r="OOC770" s="14"/>
      <c r="OOD770" s="14"/>
      <c r="OOE770" s="14"/>
      <c r="OOF770" s="14"/>
      <c r="OOG770" s="14"/>
      <c r="OOH770" s="14"/>
      <c r="OOI770" s="14"/>
      <c r="OOJ770" s="14"/>
      <c r="OOK770" s="14"/>
      <c r="OOL770" s="14"/>
      <c r="OOM770" s="14"/>
      <c r="OON770" s="14"/>
      <c r="OOO770" s="14"/>
      <c r="OOP770" s="14"/>
      <c r="OOQ770" s="14"/>
      <c r="OOR770" s="14"/>
      <c r="OOS770" s="14"/>
      <c r="OOT770" s="14"/>
      <c r="OOU770" s="14"/>
      <c r="OOV770" s="14"/>
      <c r="OOW770" s="14"/>
      <c r="OOX770" s="14"/>
      <c r="OOY770" s="14"/>
      <c r="OOZ770" s="14"/>
      <c r="OPA770" s="14"/>
      <c r="OPB770" s="14"/>
      <c r="OPC770" s="14"/>
      <c r="OPD770" s="14"/>
      <c r="OPE770" s="14"/>
      <c r="OPF770" s="14"/>
      <c r="OPG770" s="14"/>
      <c r="OPH770" s="14"/>
      <c r="OPI770" s="14"/>
      <c r="OPJ770" s="14"/>
      <c r="OPK770" s="14"/>
      <c r="OPL770" s="14"/>
      <c r="OPM770" s="14"/>
      <c r="OPN770" s="14"/>
      <c r="OPO770" s="14"/>
      <c r="OPP770" s="14"/>
      <c r="OPQ770" s="14"/>
      <c r="OPR770" s="14"/>
      <c r="OPS770" s="14"/>
      <c r="OPT770" s="14"/>
      <c r="OPU770" s="14"/>
      <c r="OPV770" s="14"/>
      <c r="OPW770" s="14"/>
      <c r="OPX770" s="14"/>
      <c r="OPY770" s="14"/>
      <c r="OPZ770" s="14"/>
      <c r="OQA770" s="14"/>
      <c r="OQB770" s="14"/>
      <c r="OQC770" s="14"/>
      <c r="OQD770" s="14"/>
      <c r="OQE770" s="14"/>
      <c r="OQF770" s="14"/>
      <c r="OQG770" s="14"/>
      <c r="OQH770" s="14"/>
      <c r="OQI770" s="14"/>
      <c r="OQJ770" s="14"/>
      <c r="OQK770" s="14"/>
      <c r="OQL770" s="14"/>
      <c r="OQM770" s="14"/>
      <c r="OQN770" s="14"/>
      <c r="OQO770" s="14"/>
      <c r="OQP770" s="14"/>
      <c r="OQQ770" s="14"/>
      <c r="OQR770" s="14"/>
      <c r="OQS770" s="14"/>
      <c r="OQT770" s="14"/>
      <c r="OQU770" s="14"/>
      <c r="OQV770" s="14"/>
      <c r="OQW770" s="14"/>
      <c r="OQX770" s="14"/>
      <c r="OQY770" s="14"/>
      <c r="OQZ770" s="14"/>
      <c r="ORA770" s="14"/>
      <c r="ORB770" s="14"/>
      <c r="ORC770" s="14"/>
      <c r="ORD770" s="14"/>
      <c r="ORE770" s="14"/>
      <c r="ORF770" s="14"/>
      <c r="ORG770" s="14"/>
      <c r="ORH770" s="14"/>
      <c r="ORI770" s="14"/>
      <c r="ORJ770" s="14"/>
      <c r="ORK770" s="14"/>
      <c r="ORL770" s="14"/>
      <c r="ORM770" s="14"/>
      <c r="ORN770" s="14"/>
      <c r="ORO770" s="14"/>
      <c r="ORP770" s="14"/>
      <c r="ORQ770" s="14"/>
      <c r="ORR770" s="14"/>
      <c r="ORS770" s="14"/>
      <c r="ORT770" s="14"/>
      <c r="ORU770" s="14"/>
      <c r="ORV770" s="14"/>
      <c r="ORW770" s="14"/>
      <c r="ORX770" s="14"/>
      <c r="ORY770" s="14"/>
      <c r="ORZ770" s="14"/>
      <c r="OSA770" s="14"/>
      <c r="OSB770" s="14"/>
      <c r="OSC770" s="14"/>
      <c r="OSD770" s="14"/>
      <c r="OSE770" s="14"/>
      <c r="OSF770" s="14"/>
      <c r="OSG770" s="14"/>
      <c r="OSH770" s="14"/>
      <c r="OSI770" s="14"/>
      <c r="OSJ770" s="14"/>
      <c r="OSK770" s="14"/>
      <c r="OSL770" s="14"/>
      <c r="OSM770" s="14"/>
      <c r="OSN770" s="14"/>
      <c r="OSO770" s="14"/>
      <c r="OSP770" s="14"/>
      <c r="OSQ770" s="14"/>
      <c r="OSR770" s="14"/>
      <c r="OSS770" s="14"/>
      <c r="OST770" s="14"/>
      <c r="OSU770" s="14"/>
      <c r="OSV770" s="14"/>
      <c r="OSW770" s="14"/>
      <c r="OSX770" s="14"/>
      <c r="OSY770" s="14"/>
      <c r="OSZ770" s="14"/>
      <c r="OTA770" s="14"/>
      <c r="OTB770" s="14"/>
      <c r="OTC770" s="14"/>
      <c r="OTD770" s="14"/>
      <c r="OTE770" s="14"/>
      <c r="OTF770" s="14"/>
      <c r="OTG770" s="14"/>
      <c r="OTH770" s="14"/>
      <c r="OTI770" s="14"/>
      <c r="OTJ770" s="14"/>
      <c r="OTK770" s="14"/>
      <c r="OTL770" s="14"/>
      <c r="OTM770" s="14"/>
      <c r="OTN770" s="14"/>
      <c r="OTO770" s="14"/>
      <c r="OTP770" s="14"/>
      <c r="OTQ770" s="14"/>
      <c r="OTR770" s="14"/>
      <c r="OTS770" s="14"/>
      <c r="OTT770" s="14"/>
      <c r="OTU770" s="14"/>
      <c r="OTV770" s="14"/>
      <c r="OTW770" s="14"/>
      <c r="OTX770" s="14"/>
      <c r="OTY770" s="14"/>
      <c r="OTZ770" s="14"/>
      <c r="OUA770" s="14"/>
      <c r="OUB770" s="14"/>
      <c r="OUC770" s="14"/>
      <c r="OUD770" s="14"/>
      <c r="OUE770" s="14"/>
      <c r="OUF770" s="14"/>
      <c r="OUG770" s="14"/>
      <c r="OUH770" s="14"/>
      <c r="OUI770" s="14"/>
      <c r="OUJ770" s="14"/>
      <c r="OUK770" s="14"/>
      <c r="OUL770" s="14"/>
      <c r="OUM770" s="14"/>
      <c r="OUN770" s="14"/>
      <c r="OUO770" s="14"/>
      <c r="OUP770" s="14"/>
      <c r="OUQ770" s="14"/>
      <c r="OUR770" s="14"/>
      <c r="OUS770" s="14"/>
      <c r="OUT770" s="14"/>
      <c r="OUU770" s="14"/>
      <c r="OUV770" s="14"/>
      <c r="OUW770" s="14"/>
      <c r="OUX770" s="14"/>
      <c r="OUY770" s="14"/>
      <c r="OUZ770" s="14"/>
      <c r="OVA770" s="14"/>
      <c r="OVB770" s="14"/>
      <c r="OVC770" s="14"/>
      <c r="OVD770" s="14"/>
      <c r="OVE770" s="14"/>
      <c r="OVF770" s="14"/>
      <c r="OVG770" s="14"/>
      <c r="OVH770" s="14"/>
      <c r="OVI770" s="14"/>
      <c r="OVJ770" s="14"/>
      <c r="OVK770" s="14"/>
      <c r="OVL770" s="14"/>
      <c r="OVM770" s="14"/>
      <c r="OVN770" s="14"/>
      <c r="OVO770" s="14"/>
      <c r="OVP770" s="14"/>
      <c r="OVQ770" s="14"/>
      <c r="OVR770" s="14"/>
      <c r="OVS770" s="14"/>
      <c r="OVT770" s="14"/>
      <c r="OVU770" s="14"/>
      <c r="OVV770" s="14"/>
      <c r="OVW770" s="14"/>
      <c r="OVX770" s="14"/>
      <c r="OVY770" s="14"/>
      <c r="OVZ770" s="14"/>
      <c r="OWA770" s="14"/>
      <c r="OWB770" s="14"/>
      <c r="OWC770" s="14"/>
      <c r="OWD770" s="14"/>
      <c r="OWE770" s="14"/>
      <c r="OWF770" s="14"/>
      <c r="OWG770" s="14"/>
      <c r="OWH770" s="14"/>
      <c r="OWI770" s="14"/>
      <c r="OWJ770" s="14"/>
      <c r="OWK770" s="14"/>
      <c r="OWL770" s="14"/>
      <c r="OWM770" s="14"/>
      <c r="OWN770" s="14"/>
      <c r="OWO770" s="14"/>
      <c r="OWP770" s="14"/>
      <c r="OWQ770" s="14"/>
      <c r="OWR770" s="14"/>
      <c r="OWS770" s="14"/>
      <c r="OWT770" s="14"/>
      <c r="OWU770" s="14"/>
      <c r="OWV770" s="14"/>
      <c r="OWW770" s="14"/>
      <c r="OWX770" s="14"/>
      <c r="OWY770" s="14"/>
      <c r="OWZ770" s="14"/>
      <c r="OXA770" s="14"/>
      <c r="OXB770" s="14"/>
      <c r="OXC770" s="14"/>
      <c r="OXD770" s="14"/>
      <c r="OXE770" s="14"/>
      <c r="OXF770" s="14"/>
      <c r="OXG770" s="14"/>
      <c r="OXH770" s="14"/>
      <c r="OXI770" s="14"/>
      <c r="OXJ770" s="14"/>
      <c r="OXK770" s="14"/>
      <c r="OXL770" s="14"/>
      <c r="OXM770" s="14"/>
      <c r="OXN770" s="14"/>
      <c r="OXO770" s="14"/>
      <c r="OXP770" s="14"/>
      <c r="OXQ770" s="14"/>
      <c r="OXR770" s="14"/>
      <c r="OXS770" s="14"/>
      <c r="OXT770" s="14"/>
      <c r="OXU770" s="14"/>
      <c r="OXV770" s="14"/>
      <c r="OXW770" s="14"/>
      <c r="OXX770" s="14"/>
      <c r="OXY770" s="14"/>
      <c r="OXZ770" s="14"/>
      <c r="OYA770" s="14"/>
      <c r="OYB770" s="14"/>
      <c r="OYC770" s="14"/>
      <c r="OYD770" s="14"/>
      <c r="OYE770" s="14"/>
      <c r="OYF770" s="14"/>
      <c r="OYG770" s="14"/>
      <c r="OYH770" s="14"/>
      <c r="OYI770" s="14"/>
      <c r="OYJ770" s="14"/>
      <c r="OYK770" s="14"/>
      <c r="OYL770" s="14"/>
      <c r="OYM770" s="14"/>
      <c r="OYN770" s="14"/>
      <c r="OYO770" s="14"/>
      <c r="OYP770" s="14"/>
      <c r="OYQ770" s="14"/>
      <c r="OYR770" s="14"/>
      <c r="OYS770" s="14"/>
      <c r="OYT770" s="14"/>
      <c r="OYU770" s="14"/>
      <c r="OYV770" s="14"/>
      <c r="OYW770" s="14"/>
      <c r="OYX770" s="14"/>
      <c r="OYY770" s="14"/>
      <c r="OYZ770" s="14"/>
      <c r="OZA770" s="14"/>
      <c r="OZB770" s="14"/>
      <c r="OZC770" s="14"/>
      <c r="OZD770" s="14"/>
      <c r="OZE770" s="14"/>
      <c r="OZF770" s="14"/>
      <c r="OZG770" s="14"/>
      <c r="OZH770" s="14"/>
      <c r="OZI770" s="14"/>
      <c r="OZJ770" s="14"/>
      <c r="OZK770" s="14"/>
      <c r="OZL770" s="14"/>
      <c r="OZM770" s="14"/>
      <c r="OZN770" s="14"/>
      <c r="OZO770" s="14"/>
      <c r="OZP770" s="14"/>
      <c r="OZQ770" s="14"/>
      <c r="OZR770" s="14"/>
      <c r="OZS770" s="14"/>
      <c r="OZT770" s="14"/>
      <c r="OZU770" s="14"/>
      <c r="OZV770" s="14"/>
      <c r="OZW770" s="14"/>
      <c r="OZX770" s="14"/>
      <c r="OZY770" s="14"/>
      <c r="OZZ770" s="14"/>
      <c r="PAA770" s="14"/>
      <c r="PAB770" s="14"/>
      <c r="PAC770" s="14"/>
      <c r="PAD770" s="14"/>
      <c r="PAE770" s="14"/>
      <c r="PAF770" s="14"/>
      <c r="PAG770" s="14"/>
      <c r="PAH770" s="14"/>
      <c r="PAI770" s="14"/>
      <c r="PAJ770" s="14"/>
      <c r="PAK770" s="14"/>
      <c r="PAL770" s="14"/>
      <c r="PAM770" s="14"/>
      <c r="PAN770" s="14"/>
      <c r="PAO770" s="14"/>
      <c r="PAP770" s="14"/>
      <c r="PAQ770" s="14"/>
      <c r="PAR770" s="14"/>
      <c r="PAS770" s="14"/>
      <c r="PAT770" s="14"/>
      <c r="PAU770" s="14"/>
      <c r="PAV770" s="14"/>
      <c r="PAW770" s="14"/>
      <c r="PAX770" s="14"/>
      <c r="PAY770" s="14"/>
      <c r="PAZ770" s="14"/>
      <c r="PBA770" s="14"/>
      <c r="PBB770" s="14"/>
      <c r="PBC770" s="14"/>
      <c r="PBD770" s="14"/>
      <c r="PBE770" s="14"/>
      <c r="PBF770" s="14"/>
      <c r="PBG770" s="14"/>
      <c r="PBH770" s="14"/>
      <c r="PBI770" s="14"/>
      <c r="PBJ770" s="14"/>
      <c r="PBK770" s="14"/>
      <c r="PBL770" s="14"/>
      <c r="PBM770" s="14"/>
      <c r="PBN770" s="14"/>
      <c r="PBO770" s="14"/>
      <c r="PBP770" s="14"/>
      <c r="PBQ770" s="14"/>
      <c r="PBR770" s="14"/>
      <c r="PBS770" s="14"/>
      <c r="PBT770" s="14"/>
      <c r="PBU770" s="14"/>
      <c r="PBV770" s="14"/>
      <c r="PBW770" s="14"/>
      <c r="PBX770" s="14"/>
      <c r="PBY770" s="14"/>
      <c r="PBZ770" s="14"/>
      <c r="PCA770" s="14"/>
      <c r="PCB770" s="14"/>
      <c r="PCC770" s="14"/>
      <c r="PCD770" s="14"/>
      <c r="PCE770" s="14"/>
      <c r="PCF770" s="14"/>
      <c r="PCG770" s="14"/>
      <c r="PCH770" s="14"/>
      <c r="PCI770" s="14"/>
      <c r="PCJ770" s="14"/>
      <c r="PCK770" s="14"/>
      <c r="PCL770" s="14"/>
      <c r="PCM770" s="14"/>
      <c r="PCN770" s="14"/>
      <c r="PCO770" s="14"/>
      <c r="PCP770" s="14"/>
      <c r="PCQ770" s="14"/>
      <c r="PCR770" s="14"/>
      <c r="PCS770" s="14"/>
      <c r="PCT770" s="14"/>
      <c r="PCU770" s="14"/>
      <c r="PCV770" s="14"/>
      <c r="PCW770" s="14"/>
      <c r="PCX770" s="14"/>
      <c r="PCY770" s="14"/>
      <c r="PCZ770" s="14"/>
      <c r="PDA770" s="14"/>
      <c r="PDB770" s="14"/>
      <c r="PDC770" s="14"/>
      <c r="PDD770" s="14"/>
      <c r="PDE770" s="14"/>
      <c r="PDF770" s="14"/>
      <c r="PDG770" s="14"/>
      <c r="PDH770" s="14"/>
      <c r="PDI770" s="14"/>
      <c r="PDJ770" s="14"/>
      <c r="PDK770" s="14"/>
      <c r="PDL770" s="14"/>
      <c r="PDM770" s="14"/>
      <c r="PDN770" s="14"/>
      <c r="PDO770" s="14"/>
      <c r="PDP770" s="14"/>
      <c r="PDQ770" s="14"/>
      <c r="PDR770" s="14"/>
      <c r="PDS770" s="14"/>
      <c r="PDT770" s="14"/>
      <c r="PDU770" s="14"/>
      <c r="PDV770" s="14"/>
      <c r="PDW770" s="14"/>
      <c r="PDX770" s="14"/>
      <c r="PDY770" s="14"/>
      <c r="PDZ770" s="14"/>
      <c r="PEA770" s="14"/>
      <c r="PEB770" s="14"/>
      <c r="PEC770" s="14"/>
      <c r="PED770" s="14"/>
      <c r="PEE770" s="14"/>
      <c r="PEF770" s="14"/>
      <c r="PEG770" s="14"/>
      <c r="PEH770" s="14"/>
      <c r="PEI770" s="14"/>
      <c r="PEJ770" s="14"/>
      <c r="PEK770" s="14"/>
      <c r="PEL770" s="14"/>
      <c r="PEM770" s="14"/>
      <c r="PEN770" s="14"/>
      <c r="PEO770" s="14"/>
      <c r="PEP770" s="14"/>
      <c r="PEQ770" s="14"/>
      <c r="PER770" s="14"/>
      <c r="PES770" s="14"/>
      <c r="PET770" s="14"/>
      <c r="PEU770" s="14"/>
      <c r="PEV770" s="14"/>
      <c r="PEW770" s="14"/>
      <c r="PEX770" s="14"/>
      <c r="PEY770" s="14"/>
      <c r="PEZ770" s="14"/>
      <c r="PFA770" s="14"/>
      <c r="PFB770" s="14"/>
      <c r="PFC770" s="14"/>
      <c r="PFD770" s="14"/>
      <c r="PFE770" s="14"/>
      <c r="PFF770" s="14"/>
      <c r="PFG770" s="14"/>
      <c r="PFH770" s="14"/>
      <c r="PFI770" s="14"/>
      <c r="PFJ770" s="14"/>
      <c r="PFK770" s="14"/>
      <c r="PFL770" s="14"/>
      <c r="PFM770" s="14"/>
      <c r="PFN770" s="14"/>
      <c r="PFO770" s="14"/>
      <c r="PFP770" s="14"/>
      <c r="PFQ770" s="14"/>
      <c r="PFR770" s="14"/>
      <c r="PFS770" s="14"/>
      <c r="PFT770" s="14"/>
      <c r="PFU770" s="14"/>
      <c r="PFV770" s="14"/>
      <c r="PFW770" s="14"/>
      <c r="PFX770" s="14"/>
      <c r="PFY770" s="14"/>
      <c r="PFZ770" s="14"/>
      <c r="PGA770" s="14"/>
      <c r="PGB770" s="14"/>
      <c r="PGC770" s="14"/>
      <c r="PGD770" s="14"/>
      <c r="PGE770" s="14"/>
      <c r="PGF770" s="14"/>
      <c r="PGG770" s="14"/>
      <c r="PGH770" s="14"/>
      <c r="PGI770" s="14"/>
      <c r="PGJ770" s="14"/>
      <c r="PGK770" s="14"/>
      <c r="PGL770" s="14"/>
      <c r="PGM770" s="14"/>
      <c r="PGN770" s="14"/>
      <c r="PGO770" s="14"/>
      <c r="PGP770" s="14"/>
      <c r="PGQ770" s="14"/>
      <c r="PGR770" s="14"/>
      <c r="PGS770" s="14"/>
      <c r="PGT770" s="14"/>
      <c r="PGU770" s="14"/>
      <c r="PGV770" s="14"/>
      <c r="PGW770" s="14"/>
      <c r="PGX770" s="14"/>
      <c r="PGY770" s="14"/>
      <c r="PGZ770" s="14"/>
      <c r="PHA770" s="14"/>
      <c r="PHB770" s="14"/>
      <c r="PHC770" s="14"/>
      <c r="PHD770" s="14"/>
      <c r="PHE770" s="14"/>
      <c r="PHF770" s="14"/>
      <c r="PHG770" s="14"/>
      <c r="PHH770" s="14"/>
      <c r="PHI770" s="14"/>
      <c r="PHJ770" s="14"/>
      <c r="PHK770" s="14"/>
      <c r="PHL770" s="14"/>
      <c r="PHM770" s="14"/>
      <c r="PHN770" s="14"/>
      <c r="PHO770" s="14"/>
      <c r="PHP770" s="14"/>
      <c r="PHQ770" s="14"/>
      <c r="PHR770" s="14"/>
      <c r="PHS770" s="14"/>
      <c r="PHT770" s="14"/>
      <c r="PHU770" s="14"/>
      <c r="PHV770" s="14"/>
      <c r="PHW770" s="14"/>
      <c r="PHX770" s="14"/>
      <c r="PHY770" s="14"/>
      <c r="PHZ770" s="14"/>
      <c r="PIA770" s="14"/>
      <c r="PIB770" s="14"/>
      <c r="PIC770" s="14"/>
      <c r="PID770" s="14"/>
      <c r="PIE770" s="14"/>
      <c r="PIF770" s="14"/>
      <c r="PIG770" s="14"/>
      <c r="PIH770" s="14"/>
      <c r="PII770" s="14"/>
      <c r="PIJ770" s="14"/>
      <c r="PIK770" s="14"/>
      <c r="PIL770" s="14"/>
      <c r="PIM770" s="14"/>
      <c r="PIN770" s="14"/>
      <c r="PIO770" s="14"/>
      <c r="PIP770" s="14"/>
      <c r="PIQ770" s="14"/>
      <c r="PIR770" s="14"/>
      <c r="PIS770" s="14"/>
      <c r="PIT770" s="14"/>
      <c r="PIU770" s="14"/>
      <c r="PIV770" s="14"/>
      <c r="PIW770" s="14"/>
      <c r="PIX770" s="14"/>
      <c r="PIY770" s="14"/>
      <c r="PIZ770" s="14"/>
      <c r="PJA770" s="14"/>
      <c r="PJB770" s="14"/>
      <c r="PJC770" s="14"/>
      <c r="PJD770" s="14"/>
      <c r="PJE770" s="14"/>
      <c r="PJF770" s="14"/>
      <c r="PJG770" s="14"/>
      <c r="PJH770" s="14"/>
      <c r="PJI770" s="14"/>
      <c r="PJJ770" s="14"/>
      <c r="PJK770" s="14"/>
      <c r="PJL770" s="14"/>
      <c r="PJM770" s="14"/>
      <c r="PJN770" s="14"/>
      <c r="PJO770" s="14"/>
      <c r="PJP770" s="14"/>
      <c r="PJQ770" s="14"/>
      <c r="PJR770" s="14"/>
      <c r="PJS770" s="14"/>
      <c r="PJT770" s="14"/>
      <c r="PJU770" s="14"/>
      <c r="PJV770" s="14"/>
      <c r="PJW770" s="14"/>
      <c r="PJX770" s="14"/>
      <c r="PJY770" s="14"/>
      <c r="PJZ770" s="14"/>
      <c r="PKA770" s="14"/>
      <c r="PKB770" s="14"/>
      <c r="PKC770" s="14"/>
      <c r="PKD770" s="14"/>
      <c r="PKE770" s="14"/>
      <c r="PKF770" s="14"/>
      <c r="PKG770" s="14"/>
      <c r="PKH770" s="14"/>
      <c r="PKI770" s="14"/>
      <c r="PKJ770" s="14"/>
      <c r="PKK770" s="14"/>
      <c r="PKL770" s="14"/>
      <c r="PKM770" s="14"/>
      <c r="PKN770" s="14"/>
      <c r="PKO770" s="14"/>
      <c r="PKP770" s="14"/>
      <c r="PKQ770" s="14"/>
      <c r="PKR770" s="14"/>
      <c r="PKS770" s="14"/>
      <c r="PKT770" s="14"/>
      <c r="PKU770" s="14"/>
      <c r="PKV770" s="14"/>
      <c r="PKW770" s="14"/>
      <c r="PKX770" s="14"/>
      <c r="PKY770" s="14"/>
      <c r="PKZ770" s="14"/>
      <c r="PLA770" s="14"/>
      <c r="PLB770" s="14"/>
      <c r="PLC770" s="14"/>
      <c r="PLD770" s="14"/>
      <c r="PLE770" s="14"/>
      <c r="PLF770" s="14"/>
      <c r="PLG770" s="14"/>
      <c r="PLH770" s="14"/>
      <c r="PLI770" s="14"/>
      <c r="PLJ770" s="14"/>
      <c r="PLK770" s="14"/>
      <c r="PLL770" s="14"/>
      <c r="PLM770" s="14"/>
      <c r="PLN770" s="14"/>
      <c r="PLO770" s="14"/>
      <c r="PLP770" s="14"/>
      <c r="PLQ770" s="14"/>
      <c r="PLR770" s="14"/>
      <c r="PLS770" s="14"/>
      <c r="PLT770" s="14"/>
      <c r="PLU770" s="14"/>
      <c r="PLV770" s="14"/>
      <c r="PLW770" s="14"/>
      <c r="PLX770" s="14"/>
      <c r="PLY770" s="14"/>
      <c r="PLZ770" s="14"/>
      <c r="PMA770" s="14"/>
      <c r="PMB770" s="14"/>
      <c r="PMC770" s="14"/>
      <c r="PMD770" s="14"/>
      <c r="PME770" s="14"/>
      <c r="PMF770" s="14"/>
      <c r="PMG770" s="14"/>
      <c r="PMH770" s="14"/>
      <c r="PMI770" s="14"/>
      <c r="PMJ770" s="14"/>
      <c r="PMK770" s="14"/>
      <c r="PML770" s="14"/>
      <c r="PMM770" s="14"/>
      <c r="PMN770" s="14"/>
      <c r="PMO770" s="14"/>
      <c r="PMP770" s="14"/>
      <c r="PMQ770" s="14"/>
      <c r="PMR770" s="14"/>
      <c r="PMS770" s="14"/>
      <c r="PMT770" s="14"/>
      <c r="PMU770" s="14"/>
      <c r="PMV770" s="14"/>
      <c r="PMW770" s="14"/>
      <c r="PMX770" s="14"/>
      <c r="PMY770" s="14"/>
      <c r="PMZ770" s="14"/>
      <c r="PNA770" s="14"/>
      <c r="PNB770" s="14"/>
      <c r="PNC770" s="14"/>
      <c r="PND770" s="14"/>
      <c r="PNE770" s="14"/>
      <c r="PNF770" s="14"/>
      <c r="PNG770" s="14"/>
      <c r="PNH770" s="14"/>
      <c r="PNI770" s="14"/>
      <c r="PNJ770" s="14"/>
      <c r="PNK770" s="14"/>
      <c r="PNL770" s="14"/>
      <c r="PNM770" s="14"/>
      <c r="PNN770" s="14"/>
      <c r="PNO770" s="14"/>
      <c r="PNP770" s="14"/>
      <c r="PNQ770" s="14"/>
      <c r="PNR770" s="14"/>
      <c r="PNS770" s="14"/>
      <c r="PNT770" s="14"/>
      <c r="PNU770" s="14"/>
      <c r="PNV770" s="14"/>
      <c r="PNW770" s="14"/>
      <c r="PNX770" s="14"/>
      <c r="PNY770" s="14"/>
      <c r="PNZ770" s="14"/>
      <c r="POA770" s="14"/>
      <c r="POB770" s="14"/>
      <c r="POC770" s="14"/>
      <c r="POD770" s="14"/>
      <c r="POE770" s="14"/>
      <c r="POF770" s="14"/>
      <c r="POG770" s="14"/>
      <c r="POH770" s="14"/>
      <c r="POI770" s="14"/>
      <c r="POJ770" s="14"/>
      <c r="POK770" s="14"/>
      <c r="POL770" s="14"/>
      <c r="POM770" s="14"/>
      <c r="PON770" s="14"/>
      <c r="POO770" s="14"/>
      <c r="POP770" s="14"/>
      <c r="POQ770" s="14"/>
      <c r="POR770" s="14"/>
      <c r="POS770" s="14"/>
      <c r="POT770" s="14"/>
      <c r="POU770" s="14"/>
      <c r="POV770" s="14"/>
      <c r="POW770" s="14"/>
      <c r="POX770" s="14"/>
      <c r="POY770" s="14"/>
      <c r="POZ770" s="14"/>
      <c r="PPA770" s="14"/>
      <c r="PPB770" s="14"/>
      <c r="PPC770" s="14"/>
      <c r="PPD770" s="14"/>
      <c r="PPE770" s="14"/>
      <c r="PPF770" s="14"/>
      <c r="PPG770" s="14"/>
      <c r="PPH770" s="14"/>
      <c r="PPI770" s="14"/>
      <c r="PPJ770" s="14"/>
      <c r="PPK770" s="14"/>
      <c r="PPL770" s="14"/>
      <c r="PPM770" s="14"/>
      <c r="PPN770" s="14"/>
      <c r="PPO770" s="14"/>
      <c r="PPP770" s="14"/>
      <c r="PPQ770" s="14"/>
      <c r="PPR770" s="14"/>
      <c r="PPS770" s="14"/>
      <c r="PPT770" s="14"/>
      <c r="PPU770" s="14"/>
      <c r="PPV770" s="14"/>
      <c r="PPW770" s="14"/>
      <c r="PPX770" s="14"/>
      <c r="PPY770" s="14"/>
      <c r="PPZ770" s="14"/>
      <c r="PQA770" s="14"/>
      <c r="PQB770" s="14"/>
      <c r="PQC770" s="14"/>
      <c r="PQD770" s="14"/>
      <c r="PQE770" s="14"/>
      <c r="PQF770" s="14"/>
      <c r="PQG770" s="14"/>
      <c r="PQH770" s="14"/>
      <c r="PQI770" s="14"/>
      <c r="PQJ770" s="14"/>
      <c r="PQK770" s="14"/>
      <c r="PQL770" s="14"/>
      <c r="PQM770" s="14"/>
      <c r="PQN770" s="14"/>
      <c r="PQO770" s="14"/>
      <c r="PQP770" s="14"/>
      <c r="PQQ770" s="14"/>
      <c r="PQR770" s="14"/>
      <c r="PQS770" s="14"/>
      <c r="PQT770" s="14"/>
      <c r="PQU770" s="14"/>
      <c r="PQV770" s="14"/>
      <c r="PQW770" s="14"/>
      <c r="PQX770" s="14"/>
      <c r="PQY770" s="14"/>
      <c r="PQZ770" s="14"/>
      <c r="PRA770" s="14"/>
      <c r="PRB770" s="14"/>
      <c r="PRC770" s="14"/>
      <c r="PRD770" s="14"/>
      <c r="PRE770" s="14"/>
      <c r="PRF770" s="14"/>
      <c r="PRG770" s="14"/>
      <c r="PRH770" s="14"/>
      <c r="PRI770" s="14"/>
      <c r="PRJ770" s="14"/>
      <c r="PRK770" s="14"/>
      <c r="PRL770" s="14"/>
      <c r="PRM770" s="14"/>
      <c r="PRN770" s="14"/>
      <c r="PRO770" s="14"/>
      <c r="PRP770" s="14"/>
      <c r="PRQ770" s="14"/>
      <c r="PRR770" s="14"/>
      <c r="PRS770" s="14"/>
      <c r="PRT770" s="14"/>
      <c r="PRU770" s="14"/>
      <c r="PRV770" s="14"/>
      <c r="PRW770" s="14"/>
      <c r="PRX770" s="14"/>
      <c r="PRY770" s="14"/>
      <c r="PRZ770" s="14"/>
      <c r="PSA770" s="14"/>
      <c r="PSB770" s="14"/>
      <c r="PSC770" s="14"/>
      <c r="PSD770" s="14"/>
      <c r="PSE770" s="14"/>
      <c r="PSF770" s="14"/>
      <c r="PSG770" s="14"/>
      <c r="PSH770" s="14"/>
      <c r="PSI770" s="14"/>
      <c r="PSJ770" s="14"/>
      <c r="PSK770" s="14"/>
      <c r="PSL770" s="14"/>
      <c r="PSM770" s="14"/>
      <c r="PSN770" s="14"/>
      <c r="PSO770" s="14"/>
      <c r="PSP770" s="14"/>
      <c r="PSQ770" s="14"/>
      <c r="PSR770" s="14"/>
      <c r="PSS770" s="14"/>
      <c r="PST770" s="14"/>
      <c r="PSU770" s="14"/>
      <c r="PSV770" s="14"/>
      <c r="PSW770" s="14"/>
      <c r="PSX770" s="14"/>
      <c r="PSY770" s="14"/>
      <c r="PSZ770" s="14"/>
      <c r="PTA770" s="14"/>
      <c r="PTB770" s="14"/>
      <c r="PTC770" s="14"/>
      <c r="PTD770" s="14"/>
      <c r="PTE770" s="14"/>
      <c r="PTF770" s="14"/>
      <c r="PTG770" s="14"/>
      <c r="PTH770" s="14"/>
      <c r="PTI770" s="14"/>
      <c r="PTJ770" s="14"/>
      <c r="PTK770" s="14"/>
      <c r="PTL770" s="14"/>
      <c r="PTM770" s="14"/>
      <c r="PTN770" s="14"/>
      <c r="PTO770" s="14"/>
      <c r="PTP770" s="14"/>
      <c r="PTQ770" s="14"/>
      <c r="PTR770" s="14"/>
      <c r="PTS770" s="14"/>
      <c r="PTT770" s="14"/>
      <c r="PTU770" s="14"/>
      <c r="PTV770" s="14"/>
      <c r="PTW770" s="14"/>
      <c r="PTX770" s="14"/>
      <c r="PTY770" s="14"/>
      <c r="PTZ770" s="14"/>
      <c r="PUA770" s="14"/>
      <c r="PUB770" s="14"/>
      <c r="PUC770" s="14"/>
      <c r="PUD770" s="14"/>
      <c r="PUE770" s="14"/>
      <c r="PUF770" s="14"/>
      <c r="PUG770" s="14"/>
      <c r="PUH770" s="14"/>
      <c r="PUI770" s="14"/>
      <c r="PUJ770" s="14"/>
      <c r="PUK770" s="14"/>
      <c r="PUL770" s="14"/>
      <c r="PUM770" s="14"/>
      <c r="PUN770" s="14"/>
      <c r="PUO770" s="14"/>
      <c r="PUP770" s="14"/>
      <c r="PUQ770" s="14"/>
      <c r="PUR770" s="14"/>
      <c r="PUS770" s="14"/>
      <c r="PUT770" s="14"/>
      <c r="PUU770" s="14"/>
      <c r="PUV770" s="14"/>
      <c r="PUW770" s="14"/>
      <c r="PUX770" s="14"/>
      <c r="PUY770" s="14"/>
      <c r="PUZ770" s="14"/>
      <c r="PVA770" s="14"/>
      <c r="PVB770" s="14"/>
      <c r="PVC770" s="14"/>
      <c r="PVD770" s="14"/>
      <c r="PVE770" s="14"/>
      <c r="PVF770" s="14"/>
      <c r="PVG770" s="14"/>
      <c r="PVH770" s="14"/>
      <c r="PVI770" s="14"/>
      <c r="PVJ770" s="14"/>
      <c r="PVK770" s="14"/>
      <c r="PVL770" s="14"/>
      <c r="PVM770" s="14"/>
      <c r="PVN770" s="14"/>
      <c r="PVO770" s="14"/>
      <c r="PVP770" s="14"/>
      <c r="PVQ770" s="14"/>
      <c r="PVR770" s="14"/>
      <c r="PVS770" s="14"/>
      <c r="PVT770" s="14"/>
      <c r="PVU770" s="14"/>
      <c r="PVV770" s="14"/>
      <c r="PVW770" s="14"/>
      <c r="PVX770" s="14"/>
      <c r="PVY770" s="14"/>
      <c r="PVZ770" s="14"/>
      <c r="PWA770" s="14"/>
      <c r="PWB770" s="14"/>
      <c r="PWC770" s="14"/>
      <c r="PWD770" s="14"/>
      <c r="PWE770" s="14"/>
      <c r="PWF770" s="14"/>
      <c r="PWG770" s="14"/>
      <c r="PWH770" s="14"/>
      <c r="PWI770" s="14"/>
      <c r="PWJ770" s="14"/>
      <c r="PWK770" s="14"/>
      <c r="PWL770" s="14"/>
      <c r="PWM770" s="14"/>
      <c r="PWN770" s="14"/>
      <c r="PWO770" s="14"/>
      <c r="PWP770" s="14"/>
      <c r="PWQ770" s="14"/>
      <c r="PWR770" s="14"/>
      <c r="PWS770" s="14"/>
      <c r="PWT770" s="14"/>
      <c r="PWU770" s="14"/>
      <c r="PWV770" s="14"/>
      <c r="PWW770" s="14"/>
      <c r="PWX770" s="14"/>
      <c r="PWY770" s="14"/>
      <c r="PWZ770" s="14"/>
      <c r="PXA770" s="14"/>
      <c r="PXB770" s="14"/>
      <c r="PXC770" s="14"/>
      <c r="PXD770" s="14"/>
      <c r="PXE770" s="14"/>
      <c r="PXF770" s="14"/>
      <c r="PXG770" s="14"/>
      <c r="PXH770" s="14"/>
      <c r="PXI770" s="14"/>
      <c r="PXJ770" s="14"/>
      <c r="PXK770" s="14"/>
      <c r="PXL770" s="14"/>
      <c r="PXM770" s="14"/>
      <c r="PXN770" s="14"/>
      <c r="PXO770" s="14"/>
      <c r="PXP770" s="14"/>
      <c r="PXQ770" s="14"/>
      <c r="PXR770" s="14"/>
      <c r="PXS770" s="14"/>
      <c r="PXT770" s="14"/>
      <c r="PXU770" s="14"/>
      <c r="PXV770" s="14"/>
      <c r="PXW770" s="14"/>
      <c r="PXX770" s="14"/>
      <c r="PXY770" s="14"/>
      <c r="PXZ770" s="14"/>
      <c r="PYA770" s="14"/>
      <c r="PYB770" s="14"/>
      <c r="PYC770" s="14"/>
      <c r="PYD770" s="14"/>
      <c r="PYE770" s="14"/>
      <c r="PYF770" s="14"/>
      <c r="PYG770" s="14"/>
      <c r="PYH770" s="14"/>
      <c r="PYI770" s="14"/>
      <c r="PYJ770" s="14"/>
      <c r="PYK770" s="14"/>
      <c r="PYL770" s="14"/>
      <c r="PYM770" s="14"/>
      <c r="PYN770" s="14"/>
      <c r="PYO770" s="14"/>
      <c r="PYP770" s="14"/>
      <c r="PYQ770" s="14"/>
      <c r="PYR770" s="14"/>
      <c r="PYS770" s="14"/>
      <c r="PYT770" s="14"/>
      <c r="PYU770" s="14"/>
      <c r="PYV770" s="14"/>
      <c r="PYW770" s="14"/>
      <c r="PYX770" s="14"/>
      <c r="PYY770" s="14"/>
      <c r="PYZ770" s="14"/>
      <c r="PZA770" s="14"/>
      <c r="PZB770" s="14"/>
      <c r="PZC770" s="14"/>
      <c r="PZD770" s="14"/>
      <c r="PZE770" s="14"/>
      <c r="PZF770" s="14"/>
      <c r="PZG770" s="14"/>
      <c r="PZH770" s="14"/>
      <c r="PZI770" s="14"/>
      <c r="PZJ770" s="14"/>
      <c r="PZK770" s="14"/>
      <c r="PZL770" s="14"/>
      <c r="PZM770" s="14"/>
      <c r="PZN770" s="14"/>
      <c r="PZO770" s="14"/>
      <c r="PZP770" s="14"/>
      <c r="PZQ770" s="14"/>
      <c r="PZR770" s="14"/>
      <c r="PZS770" s="14"/>
      <c r="PZT770" s="14"/>
      <c r="PZU770" s="14"/>
      <c r="PZV770" s="14"/>
      <c r="PZW770" s="14"/>
      <c r="PZX770" s="14"/>
      <c r="PZY770" s="14"/>
      <c r="PZZ770" s="14"/>
      <c r="QAA770" s="14"/>
      <c r="QAB770" s="14"/>
      <c r="QAC770" s="14"/>
      <c r="QAD770" s="14"/>
      <c r="QAE770" s="14"/>
      <c r="QAF770" s="14"/>
      <c r="QAG770" s="14"/>
      <c r="QAH770" s="14"/>
      <c r="QAI770" s="14"/>
      <c r="QAJ770" s="14"/>
      <c r="QAK770" s="14"/>
      <c r="QAL770" s="14"/>
      <c r="QAM770" s="14"/>
      <c r="QAN770" s="14"/>
      <c r="QAO770" s="14"/>
      <c r="QAP770" s="14"/>
      <c r="QAQ770" s="14"/>
      <c r="QAR770" s="14"/>
      <c r="QAS770" s="14"/>
      <c r="QAT770" s="14"/>
      <c r="QAU770" s="14"/>
      <c r="QAV770" s="14"/>
      <c r="QAW770" s="14"/>
      <c r="QAX770" s="14"/>
      <c r="QAY770" s="14"/>
      <c r="QAZ770" s="14"/>
      <c r="QBA770" s="14"/>
      <c r="QBB770" s="14"/>
      <c r="QBC770" s="14"/>
      <c r="QBD770" s="14"/>
      <c r="QBE770" s="14"/>
      <c r="QBF770" s="14"/>
      <c r="QBG770" s="14"/>
      <c r="QBH770" s="14"/>
      <c r="QBI770" s="14"/>
      <c r="QBJ770" s="14"/>
      <c r="QBK770" s="14"/>
      <c r="QBL770" s="14"/>
      <c r="QBM770" s="14"/>
      <c r="QBN770" s="14"/>
      <c r="QBO770" s="14"/>
      <c r="QBP770" s="14"/>
      <c r="QBQ770" s="14"/>
      <c r="QBR770" s="14"/>
      <c r="QBS770" s="14"/>
      <c r="QBT770" s="14"/>
      <c r="QBU770" s="14"/>
      <c r="QBV770" s="14"/>
      <c r="QBW770" s="14"/>
      <c r="QBX770" s="14"/>
      <c r="QBY770" s="14"/>
      <c r="QBZ770" s="14"/>
      <c r="QCA770" s="14"/>
      <c r="QCB770" s="14"/>
      <c r="QCC770" s="14"/>
      <c r="QCD770" s="14"/>
      <c r="QCE770" s="14"/>
      <c r="QCF770" s="14"/>
      <c r="QCG770" s="14"/>
      <c r="QCH770" s="14"/>
      <c r="QCI770" s="14"/>
      <c r="QCJ770" s="14"/>
      <c r="QCK770" s="14"/>
      <c r="QCL770" s="14"/>
      <c r="QCM770" s="14"/>
      <c r="QCN770" s="14"/>
      <c r="QCO770" s="14"/>
      <c r="QCP770" s="14"/>
      <c r="QCQ770" s="14"/>
      <c r="QCR770" s="14"/>
      <c r="QCS770" s="14"/>
      <c r="QCT770" s="14"/>
      <c r="QCU770" s="14"/>
      <c r="QCV770" s="14"/>
      <c r="QCW770" s="14"/>
      <c r="QCX770" s="14"/>
      <c r="QCY770" s="14"/>
      <c r="QCZ770" s="14"/>
      <c r="QDA770" s="14"/>
      <c r="QDB770" s="14"/>
      <c r="QDC770" s="14"/>
      <c r="QDD770" s="14"/>
      <c r="QDE770" s="14"/>
      <c r="QDF770" s="14"/>
      <c r="QDG770" s="14"/>
      <c r="QDH770" s="14"/>
      <c r="QDI770" s="14"/>
      <c r="QDJ770" s="14"/>
      <c r="QDK770" s="14"/>
      <c r="QDL770" s="14"/>
      <c r="QDM770" s="14"/>
      <c r="QDN770" s="14"/>
      <c r="QDO770" s="14"/>
      <c r="QDP770" s="14"/>
      <c r="QDQ770" s="14"/>
      <c r="QDR770" s="14"/>
      <c r="QDS770" s="14"/>
      <c r="QDT770" s="14"/>
      <c r="QDU770" s="14"/>
      <c r="QDV770" s="14"/>
      <c r="QDW770" s="14"/>
      <c r="QDX770" s="14"/>
      <c r="QDY770" s="14"/>
      <c r="QDZ770" s="14"/>
      <c r="QEA770" s="14"/>
      <c r="QEB770" s="14"/>
      <c r="QEC770" s="14"/>
      <c r="QED770" s="14"/>
      <c r="QEE770" s="14"/>
      <c r="QEF770" s="14"/>
      <c r="QEG770" s="14"/>
      <c r="QEH770" s="14"/>
      <c r="QEI770" s="14"/>
      <c r="QEJ770" s="14"/>
      <c r="QEK770" s="14"/>
      <c r="QEL770" s="14"/>
      <c r="QEM770" s="14"/>
      <c r="QEN770" s="14"/>
      <c r="QEO770" s="14"/>
      <c r="QEP770" s="14"/>
      <c r="QEQ770" s="14"/>
      <c r="QER770" s="14"/>
      <c r="QES770" s="14"/>
      <c r="QET770" s="14"/>
      <c r="QEU770" s="14"/>
      <c r="QEV770" s="14"/>
      <c r="QEW770" s="14"/>
      <c r="QEX770" s="14"/>
      <c r="QEY770" s="14"/>
      <c r="QEZ770" s="14"/>
      <c r="QFA770" s="14"/>
      <c r="QFB770" s="14"/>
      <c r="QFC770" s="14"/>
      <c r="QFD770" s="14"/>
      <c r="QFE770" s="14"/>
      <c r="QFF770" s="14"/>
      <c r="QFG770" s="14"/>
      <c r="QFH770" s="14"/>
      <c r="QFI770" s="14"/>
      <c r="QFJ770" s="14"/>
      <c r="QFK770" s="14"/>
      <c r="QFL770" s="14"/>
      <c r="QFM770" s="14"/>
      <c r="QFN770" s="14"/>
      <c r="QFO770" s="14"/>
      <c r="QFP770" s="14"/>
      <c r="QFQ770" s="14"/>
      <c r="QFR770" s="14"/>
      <c r="QFS770" s="14"/>
      <c r="QFT770" s="14"/>
      <c r="QFU770" s="14"/>
      <c r="QFV770" s="14"/>
      <c r="QFW770" s="14"/>
      <c r="QFX770" s="14"/>
      <c r="QFY770" s="14"/>
      <c r="QFZ770" s="14"/>
      <c r="QGA770" s="14"/>
      <c r="QGB770" s="14"/>
      <c r="QGC770" s="14"/>
      <c r="QGD770" s="14"/>
      <c r="QGE770" s="14"/>
      <c r="QGF770" s="14"/>
      <c r="QGG770" s="14"/>
      <c r="QGH770" s="14"/>
      <c r="QGI770" s="14"/>
      <c r="QGJ770" s="14"/>
      <c r="QGK770" s="14"/>
      <c r="QGL770" s="14"/>
      <c r="QGM770" s="14"/>
      <c r="QGN770" s="14"/>
      <c r="QGO770" s="14"/>
      <c r="QGP770" s="14"/>
      <c r="QGQ770" s="14"/>
      <c r="QGR770" s="14"/>
      <c r="QGS770" s="14"/>
      <c r="QGT770" s="14"/>
      <c r="QGU770" s="14"/>
      <c r="QGV770" s="14"/>
      <c r="QGW770" s="14"/>
      <c r="QGX770" s="14"/>
      <c r="QGY770" s="14"/>
      <c r="QGZ770" s="14"/>
      <c r="QHA770" s="14"/>
      <c r="QHB770" s="14"/>
      <c r="QHC770" s="14"/>
      <c r="QHD770" s="14"/>
      <c r="QHE770" s="14"/>
      <c r="QHF770" s="14"/>
      <c r="QHG770" s="14"/>
      <c r="QHH770" s="14"/>
      <c r="QHI770" s="14"/>
      <c r="QHJ770" s="14"/>
      <c r="QHK770" s="14"/>
      <c r="QHL770" s="14"/>
      <c r="QHM770" s="14"/>
      <c r="QHN770" s="14"/>
      <c r="QHO770" s="14"/>
      <c r="QHP770" s="14"/>
      <c r="QHQ770" s="14"/>
      <c r="QHR770" s="14"/>
      <c r="QHS770" s="14"/>
      <c r="QHT770" s="14"/>
      <c r="QHU770" s="14"/>
      <c r="QHV770" s="14"/>
      <c r="QHW770" s="14"/>
      <c r="QHX770" s="14"/>
      <c r="QHY770" s="14"/>
      <c r="QHZ770" s="14"/>
      <c r="QIA770" s="14"/>
      <c r="QIB770" s="14"/>
      <c r="QIC770" s="14"/>
      <c r="QID770" s="14"/>
      <c r="QIE770" s="14"/>
      <c r="QIF770" s="14"/>
      <c r="QIG770" s="14"/>
      <c r="QIH770" s="14"/>
      <c r="QII770" s="14"/>
      <c r="QIJ770" s="14"/>
      <c r="QIK770" s="14"/>
      <c r="QIL770" s="14"/>
      <c r="QIM770" s="14"/>
      <c r="QIN770" s="14"/>
      <c r="QIO770" s="14"/>
      <c r="QIP770" s="14"/>
      <c r="QIQ770" s="14"/>
      <c r="QIR770" s="14"/>
      <c r="QIS770" s="14"/>
      <c r="QIT770" s="14"/>
      <c r="QIU770" s="14"/>
      <c r="QIV770" s="14"/>
      <c r="QIW770" s="14"/>
      <c r="QIX770" s="14"/>
      <c r="QIY770" s="14"/>
      <c r="QIZ770" s="14"/>
      <c r="QJA770" s="14"/>
      <c r="QJB770" s="14"/>
      <c r="QJC770" s="14"/>
      <c r="QJD770" s="14"/>
      <c r="QJE770" s="14"/>
      <c r="QJF770" s="14"/>
      <c r="QJG770" s="14"/>
      <c r="QJH770" s="14"/>
      <c r="QJI770" s="14"/>
      <c r="QJJ770" s="14"/>
      <c r="QJK770" s="14"/>
      <c r="QJL770" s="14"/>
      <c r="QJM770" s="14"/>
      <c r="QJN770" s="14"/>
      <c r="QJO770" s="14"/>
      <c r="QJP770" s="14"/>
      <c r="QJQ770" s="14"/>
      <c r="QJR770" s="14"/>
      <c r="QJS770" s="14"/>
      <c r="QJT770" s="14"/>
      <c r="QJU770" s="14"/>
      <c r="QJV770" s="14"/>
      <c r="QJW770" s="14"/>
      <c r="QJX770" s="14"/>
      <c r="QJY770" s="14"/>
      <c r="QJZ770" s="14"/>
      <c r="QKA770" s="14"/>
      <c r="QKB770" s="14"/>
      <c r="QKC770" s="14"/>
      <c r="QKD770" s="14"/>
      <c r="QKE770" s="14"/>
      <c r="QKF770" s="14"/>
      <c r="QKG770" s="14"/>
      <c r="QKH770" s="14"/>
      <c r="QKI770" s="14"/>
      <c r="QKJ770" s="14"/>
      <c r="QKK770" s="14"/>
      <c r="QKL770" s="14"/>
      <c r="QKM770" s="14"/>
      <c r="QKN770" s="14"/>
      <c r="QKO770" s="14"/>
      <c r="QKP770" s="14"/>
      <c r="QKQ770" s="14"/>
      <c r="QKR770" s="14"/>
      <c r="QKS770" s="14"/>
      <c r="QKT770" s="14"/>
      <c r="QKU770" s="14"/>
      <c r="QKV770" s="14"/>
      <c r="QKW770" s="14"/>
      <c r="QKX770" s="14"/>
      <c r="QKY770" s="14"/>
      <c r="QKZ770" s="14"/>
      <c r="QLA770" s="14"/>
      <c r="QLB770" s="14"/>
      <c r="QLC770" s="14"/>
      <c r="QLD770" s="14"/>
      <c r="QLE770" s="14"/>
      <c r="QLF770" s="14"/>
      <c r="QLG770" s="14"/>
      <c r="QLH770" s="14"/>
      <c r="QLI770" s="14"/>
      <c r="QLJ770" s="14"/>
      <c r="QLK770" s="14"/>
      <c r="QLL770" s="14"/>
      <c r="QLM770" s="14"/>
      <c r="QLN770" s="14"/>
      <c r="QLO770" s="14"/>
      <c r="QLP770" s="14"/>
      <c r="QLQ770" s="14"/>
      <c r="QLR770" s="14"/>
      <c r="QLS770" s="14"/>
      <c r="QLT770" s="14"/>
      <c r="QLU770" s="14"/>
      <c r="QLV770" s="14"/>
      <c r="QLW770" s="14"/>
      <c r="QLX770" s="14"/>
      <c r="QLY770" s="14"/>
      <c r="QLZ770" s="14"/>
      <c r="QMA770" s="14"/>
      <c r="QMB770" s="14"/>
      <c r="QMC770" s="14"/>
      <c r="QMD770" s="14"/>
      <c r="QME770" s="14"/>
      <c r="QMF770" s="14"/>
      <c r="QMG770" s="14"/>
      <c r="QMH770" s="14"/>
      <c r="QMI770" s="14"/>
      <c r="QMJ770" s="14"/>
      <c r="QMK770" s="14"/>
      <c r="QML770" s="14"/>
      <c r="QMM770" s="14"/>
      <c r="QMN770" s="14"/>
      <c r="QMO770" s="14"/>
      <c r="QMP770" s="14"/>
      <c r="QMQ770" s="14"/>
      <c r="QMR770" s="14"/>
      <c r="QMS770" s="14"/>
      <c r="QMT770" s="14"/>
      <c r="QMU770" s="14"/>
      <c r="QMV770" s="14"/>
      <c r="QMW770" s="14"/>
      <c r="QMX770" s="14"/>
      <c r="QMY770" s="14"/>
      <c r="QMZ770" s="14"/>
      <c r="QNA770" s="14"/>
      <c r="QNB770" s="14"/>
      <c r="QNC770" s="14"/>
      <c r="QND770" s="14"/>
      <c r="QNE770" s="14"/>
      <c r="QNF770" s="14"/>
      <c r="QNG770" s="14"/>
      <c r="QNH770" s="14"/>
      <c r="QNI770" s="14"/>
      <c r="QNJ770" s="14"/>
      <c r="QNK770" s="14"/>
      <c r="QNL770" s="14"/>
      <c r="QNM770" s="14"/>
      <c r="QNN770" s="14"/>
      <c r="QNO770" s="14"/>
      <c r="QNP770" s="14"/>
      <c r="QNQ770" s="14"/>
      <c r="QNR770" s="14"/>
      <c r="QNS770" s="14"/>
      <c r="QNT770" s="14"/>
      <c r="QNU770" s="14"/>
      <c r="QNV770" s="14"/>
      <c r="QNW770" s="14"/>
      <c r="QNX770" s="14"/>
      <c r="QNY770" s="14"/>
      <c r="QNZ770" s="14"/>
      <c r="QOA770" s="14"/>
      <c r="QOB770" s="14"/>
      <c r="QOC770" s="14"/>
      <c r="QOD770" s="14"/>
      <c r="QOE770" s="14"/>
      <c r="QOF770" s="14"/>
      <c r="QOG770" s="14"/>
      <c r="QOH770" s="14"/>
      <c r="QOI770" s="14"/>
      <c r="QOJ770" s="14"/>
      <c r="QOK770" s="14"/>
      <c r="QOL770" s="14"/>
      <c r="QOM770" s="14"/>
      <c r="QON770" s="14"/>
      <c r="QOO770" s="14"/>
      <c r="QOP770" s="14"/>
      <c r="QOQ770" s="14"/>
      <c r="QOR770" s="14"/>
      <c r="QOS770" s="14"/>
      <c r="QOT770" s="14"/>
      <c r="QOU770" s="14"/>
      <c r="QOV770" s="14"/>
      <c r="QOW770" s="14"/>
      <c r="QOX770" s="14"/>
      <c r="QOY770" s="14"/>
      <c r="QOZ770" s="14"/>
      <c r="QPA770" s="14"/>
      <c r="QPB770" s="14"/>
      <c r="QPC770" s="14"/>
      <c r="QPD770" s="14"/>
      <c r="QPE770" s="14"/>
      <c r="QPF770" s="14"/>
      <c r="QPG770" s="14"/>
      <c r="QPH770" s="14"/>
      <c r="QPI770" s="14"/>
      <c r="QPJ770" s="14"/>
      <c r="QPK770" s="14"/>
      <c r="QPL770" s="14"/>
      <c r="QPM770" s="14"/>
      <c r="QPN770" s="14"/>
      <c r="QPO770" s="14"/>
      <c r="QPP770" s="14"/>
      <c r="QPQ770" s="14"/>
      <c r="QPR770" s="14"/>
      <c r="QPS770" s="14"/>
      <c r="QPT770" s="14"/>
      <c r="QPU770" s="14"/>
      <c r="QPV770" s="14"/>
      <c r="QPW770" s="14"/>
      <c r="QPX770" s="14"/>
      <c r="QPY770" s="14"/>
      <c r="QPZ770" s="14"/>
      <c r="QQA770" s="14"/>
      <c r="QQB770" s="14"/>
      <c r="QQC770" s="14"/>
      <c r="QQD770" s="14"/>
      <c r="QQE770" s="14"/>
      <c r="QQF770" s="14"/>
      <c r="QQG770" s="14"/>
      <c r="QQH770" s="14"/>
      <c r="QQI770" s="14"/>
      <c r="QQJ770" s="14"/>
      <c r="QQK770" s="14"/>
      <c r="QQL770" s="14"/>
      <c r="QQM770" s="14"/>
      <c r="QQN770" s="14"/>
      <c r="QQO770" s="14"/>
      <c r="QQP770" s="14"/>
      <c r="QQQ770" s="14"/>
      <c r="QQR770" s="14"/>
      <c r="QQS770" s="14"/>
      <c r="QQT770" s="14"/>
      <c r="QQU770" s="14"/>
      <c r="QQV770" s="14"/>
      <c r="QQW770" s="14"/>
      <c r="QQX770" s="14"/>
      <c r="QQY770" s="14"/>
      <c r="QQZ770" s="14"/>
      <c r="QRA770" s="14"/>
      <c r="QRB770" s="14"/>
      <c r="QRC770" s="14"/>
      <c r="QRD770" s="14"/>
      <c r="QRE770" s="14"/>
      <c r="QRF770" s="14"/>
      <c r="QRG770" s="14"/>
      <c r="QRH770" s="14"/>
      <c r="QRI770" s="14"/>
      <c r="QRJ770" s="14"/>
      <c r="QRK770" s="14"/>
      <c r="QRL770" s="14"/>
      <c r="QRM770" s="14"/>
      <c r="QRN770" s="14"/>
      <c r="QRO770" s="14"/>
      <c r="QRP770" s="14"/>
      <c r="QRQ770" s="14"/>
      <c r="QRR770" s="14"/>
      <c r="QRS770" s="14"/>
      <c r="QRT770" s="14"/>
      <c r="QRU770" s="14"/>
      <c r="QRV770" s="14"/>
      <c r="QRW770" s="14"/>
      <c r="QRX770" s="14"/>
      <c r="QRY770" s="14"/>
      <c r="QRZ770" s="14"/>
      <c r="QSA770" s="14"/>
      <c r="QSB770" s="14"/>
      <c r="QSC770" s="14"/>
      <c r="QSD770" s="14"/>
      <c r="QSE770" s="14"/>
      <c r="QSF770" s="14"/>
      <c r="QSG770" s="14"/>
      <c r="QSH770" s="14"/>
      <c r="QSI770" s="14"/>
      <c r="QSJ770" s="14"/>
      <c r="QSK770" s="14"/>
      <c r="QSL770" s="14"/>
      <c r="QSM770" s="14"/>
      <c r="QSN770" s="14"/>
      <c r="QSO770" s="14"/>
      <c r="QSP770" s="14"/>
      <c r="QSQ770" s="14"/>
      <c r="QSR770" s="14"/>
      <c r="QSS770" s="14"/>
      <c r="QST770" s="14"/>
      <c r="QSU770" s="14"/>
      <c r="QSV770" s="14"/>
      <c r="QSW770" s="14"/>
      <c r="QSX770" s="14"/>
      <c r="QSY770" s="14"/>
      <c r="QSZ770" s="14"/>
      <c r="QTA770" s="14"/>
      <c r="QTB770" s="14"/>
      <c r="QTC770" s="14"/>
      <c r="QTD770" s="14"/>
      <c r="QTE770" s="14"/>
      <c r="QTF770" s="14"/>
      <c r="QTG770" s="14"/>
      <c r="QTH770" s="14"/>
      <c r="QTI770" s="14"/>
      <c r="QTJ770" s="14"/>
      <c r="QTK770" s="14"/>
      <c r="QTL770" s="14"/>
      <c r="QTM770" s="14"/>
      <c r="QTN770" s="14"/>
      <c r="QTO770" s="14"/>
      <c r="QTP770" s="14"/>
      <c r="QTQ770" s="14"/>
      <c r="QTR770" s="14"/>
      <c r="QTS770" s="14"/>
      <c r="QTT770" s="14"/>
      <c r="QTU770" s="14"/>
      <c r="QTV770" s="14"/>
      <c r="QTW770" s="14"/>
      <c r="QTX770" s="14"/>
      <c r="QTY770" s="14"/>
      <c r="QTZ770" s="14"/>
      <c r="QUA770" s="14"/>
      <c r="QUB770" s="14"/>
      <c r="QUC770" s="14"/>
      <c r="QUD770" s="14"/>
      <c r="QUE770" s="14"/>
      <c r="QUF770" s="14"/>
      <c r="QUG770" s="14"/>
      <c r="QUH770" s="14"/>
      <c r="QUI770" s="14"/>
      <c r="QUJ770" s="14"/>
      <c r="QUK770" s="14"/>
      <c r="QUL770" s="14"/>
      <c r="QUM770" s="14"/>
      <c r="QUN770" s="14"/>
      <c r="QUO770" s="14"/>
      <c r="QUP770" s="14"/>
      <c r="QUQ770" s="14"/>
      <c r="QUR770" s="14"/>
      <c r="QUS770" s="14"/>
      <c r="QUT770" s="14"/>
      <c r="QUU770" s="14"/>
      <c r="QUV770" s="14"/>
      <c r="QUW770" s="14"/>
      <c r="QUX770" s="14"/>
      <c r="QUY770" s="14"/>
      <c r="QUZ770" s="14"/>
      <c r="QVA770" s="14"/>
      <c r="QVB770" s="14"/>
      <c r="QVC770" s="14"/>
      <c r="QVD770" s="14"/>
      <c r="QVE770" s="14"/>
      <c r="QVF770" s="14"/>
      <c r="QVG770" s="14"/>
      <c r="QVH770" s="14"/>
      <c r="QVI770" s="14"/>
      <c r="QVJ770" s="14"/>
      <c r="QVK770" s="14"/>
      <c r="QVL770" s="14"/>
      <c r="QVM770" s="14"/>
      <c r="QVN770" s="14"/>
      <c r="QVO770" s="14"/>
      <c r="QVP770" s="14"/>
      <c r="QVQ770" s="14"/>
      <c r="QVR770" s="14"/>
      <c r="QVS770" s="14"/>
      <c r="QVT770" s="14"/>
      <c r="QVU770" s="14"/>
      <c r="QVV770" s="14"/>
      <c r="QVW770" s="14"/>
      <c r="QVX770" s="14"/>
      <c r="QVY770" s="14"/>
      <c r="QVZ770" s="14"/>
      <c r="QWA770" s="14"/>
      <c r="QWB770" s="14"/>
      <c r="QWC770" s="14"/>
      <c r="QWD770" s="14"/>
      <c r="QWE770" s="14"/>
      <c r="QWF770" s="14"/>
      <c r="QWG770" s="14"/>
      <c r="QWH770" s="14"/>
      <c r="QWI770" s="14"/>
      <c r="QWJ770" s="14"/>
      <c r="QWK770" s="14"/>
      <c r="QWL770" s="14"/>
      <c r="QWM770" s="14"/>
      <c r="QWN770" s="14"/>
      <c r="QWO770" s="14"/>
      <c r="QWP770" s="14"/>
      <c r="QWQ770" s="14"/>
      <c r="QWR770" s="14"/>
      <c r="QWS770" s="14"/>
      <c r="QWT770" s="14"/>
      <c r="QWU770" s="14"/>
      <c r="QWV770" s="14"/>
      <c r="QWW770" s="14"/>
      <c r="QWX770" s="14"/>
      <c r="QWY770" s="14"/>
      <c r="QWZ770" s="14"/>
      <c r="QXA770" s="14"/>
      <c r="QXB770" s="14"/>
      <c r="QXC770" s="14"/>
      <c r="QXD770" s="14"/>
      <c r="QXE770" s="14"/>
      <c r="QXF770" s="14"/>
      <c r="QXG770" s="14"/>
      <c r="QXH770" s="14"/>
      <c r="QXI770" s="14"/>
      <c r="QXJ770" s="14"/>
      <c r="QXK770" s="14"/>
      <c r="QXL770" s="14"/>
      <c r="QXM770" s="14"/>
      <c r="QXN770" s="14"/>
      <c r="QXO770" s="14"/>
      <c r="QXP770" s="14"/>
      <c r="QXQ770" s="14"/>
      <c r="QXR770" s="14"/>
      <c r="QXS770" s="14"/>
      <c r="QXT770" s="14"/>
      <c r="QXU770" s="14"/>
      <c r="QXV770" s="14"/>
      <c r="QXW770" s="14"/>
      <c r="QXX770" s="14"/>
      <c r="QXY770" s="14"/>
      <c r="QXZ770" s="14"/>
      <c r="QYA770" s="14"/>
      <c r="QYB770" s="14"/>
      <c r="QYC770" s="14"/>
      <c r="QYD770" s="14"/>
      <c r="QYE770" s="14"/>
      <c r="QYF770" s="14"/>
      <c r="QYG770" s="14"/>
      <c r="QYH770" s="14"/>
      <c r="QYI770" s="14"/>
      <c r="QYJ770" s="14"/>
      <c r="QYK770" s="14"/>
      <c r="QYL770" s="14"/>
      <c r="QYM770" s="14"/>
      <c r="QYN770" s="14"/>
      <c r="QYO770" s="14"/>
      <c r="QYP770" s="14"/>
      <c r="QYQ770" s="14"/>
      <c r="QYR770" s="14"/>
      <c r="QYS770" s="14"/>
      <c r="QYT770" s="14"/>
      <c r="QYU770" s="14"/>
      <c r="QYV770" s="14"/>
      <c r="QYW770" s="14"/>
      <c r="QYX770" s="14"/>
      <c r="QYY770" s="14"/>
      <c r="QYZ770" s="14"/>
      <c r="QZA770" s="14"/>
      <c r="QZB770" s="14"/>
      <c r="QZC770" s="14"/>
      <c r="QZD770" s="14"/>
      <c r="QZE770" s="14"/>
      <c r="QZF770" s="14"/>
      <c r="QZG770" s="14"/>
      <c r="QZH770" s="14"/>
      <c r="QZI770" s="14"/>
      <c r="QZJ770" s="14"/>
      <c r="QZK770" s="14"/>
      <c r="QZL770" s="14"/>
      <c r="QZM770" s="14"/>
      <c r="QZN770" s="14"/>
      <c r="QZO770" s="14"/>
      <c r="QZP770" s="14"/>
      <c r="QZQ770" s="14"/>
      <c r="QZR770" s="14"/>
      <c r="QZS770" s="14"/>
      <c r="QZT770" s="14"/>
      <c r="QZU770" s="14"/>
      <c r="QZV770" s="14"/>
      <c r="QZW770" s="14"/>
      <c r="QZX770" s="14"/>
      <c r="QZY770" s="14"/>
      <c r="QZZ770" s="14"/>
      <c r="RAA770" s="14"/>
      <c r="RAB770" s="14"/>
      <c r="RAC770" s="14"/>
      <c r="RAD770" s="14"/>
      <c r="RAE770" s="14"/>
      <c r="RAF770" s="14"/>
      <c r="RAG770" s="14"/>
      <c r="RAH770" s="14"/>
      <c r="RAI770" s="14"/>
      <c r="RAJ770" s="14"/>
      <c r="RAK770" s="14"/>
      <c r="RAL770" s="14"/>
      <c r="RAM770" s="14"/>
      <c r="RAN770" s="14"/>
      <c r="RAO770" s="14"/>
      <c r="RAP770" s="14"/>
      <c r="RAQ770" s="14"/>
      <c r="RAR770" s="14"/>
      <c r="RAS770" s="14"/>
      <c r="RAT770" s="14"/>
      <c r="RAU770" s="14"/>
      <c r="RAV770" s="14"/>
      <c r="RAW770" s="14"/>
      <c r="RAX770" s="14"/>
      <c r="RAY770" s="14"/>
      <c r="RAZ770" s="14"/>
      <c r="RBA770" s="14"/>
      <c r="RBB770" s="14"/>
      <c r="RBC770" s="14"/>
      <c r="RBD770" s="14"/>
      <c r="RBE770" s="14"/>
      <c r="RBF770" s="14"/>
      <c r="RBG770" s="14"/>
      <c r="RBH770" s="14"/>
      <c r="RBI770" s="14"/>
      <c r="RBJ770" s="14"/>
      <c r="RBK770" s="14"/>
      <c r="RBL770" s="14"/>
      <c r="RBM770" s="14"/>
      <c r="RBN770" s="14"/>
      <c r="RBO770" s="14"/>
      <c r="RBP770" s="14"/>
      <c r="RBQ770" s="14"/>
      <c r="RBR770" s="14"/>
      <c r="RBS770" s="14"/>
      <c r="RBT770" s="14"/>
      <c r="RBU770" s="14"/>
      <c r="RBV770" s="14"/>
      <c r="RBW770" s="14"/>
      <c r="RBX770" s="14"/>
      <c r="RBY770" s="14"/>
      <c r="RBZ770" s="14"/>
      <c r="RCA770" s="14"/>
      <c r="RCB770" s="14"/>
      <c r="RCC770" s="14"/>
      <c r="RCD770" s="14"/>
      <c r="RCE770" s="14"/>
      <c r="RCF770" s="14"/>
      <c r="RCG770" s="14"/>
      <c r="RCH770" s="14"/>
      <c r="RCI770" s="14"/>
      <c r="RCJ770" s="14"/>
      <c r="RCK770" s="14"/>
      <c r="RCL770" s="14"/>
      <c r="RCM770" s="14"/>
      <c r="RCN770" s="14"/>
      <c r="RCO770" s="14"/>
      <c r="RCP770" s="14"/>
      <c r="RCQ770" s="14"/>
      <c r="RCR770" s="14"/>
      <c r="RCS770" s="14"/>
      <c r="RCT770" s="14"/>
      <c r="RCU770" s="14"/>
      <c r="RCV770" s="14"/>
      <c r="RCW770" s="14"/>
      <c r="RCX770" s="14"/>
      <c r="RCY770" s="14"/>
      <c r="RCZ770" s="14"/>
      <c r="RDA770" s="14"/>
      <c r="RDB770" s="14"/>
      <c r="RDC770" s="14"/>
      <c r="RDD770" s="14"/>
      <c r="RDE770" s="14"/>
      <c r="RDF770" s="14"/>
      <c r="RDG770" s="14"/>
      <c r="RDH770" s="14"/>
      <c r="RDI770" s="14"/>
      <c r="RDJ770" s="14"/>
      <c r="RDK770" s="14"/>
      <c r="RDL770" s="14"/>
      <c r="RDM770" s="14"/>
      <c r="RDN770" s="14"/>
      <c r="RDO770" s="14"/>
      <c r="RDP770" s="14"/>
      <c r="RDQ770" s="14"/>
      <c r="RDR770" s="14"/>
      <c r="RDS770" s="14"/>
      <c r="RDT770" s="14"/>
      <c r="RDU770" s="14"/>
      <c r="RDV770" s="14"/>
      <c r="RDW770" s="14"/>
      <c r="RDX770" s="14"/>
      <c r="RDY770" s="14"/>
      <c r="RDZ770" s="14"/>
      <c r="REA770" s="14"/>
      <c r="REB770" s="14"/>
      <c r="REC770" s="14"/>
      <c r="RED770" s="14"/>
      <c r="REE770" s="14"/>
      <c r="REF770" s="14"/>
      <c r="REG770" s="14"/>
      <c r="REH770" s="14"/>
      <c r="REI770" s="14"/>
      <c r="REJ770" s="14"/>
      <c r="REK770" s="14"/>
      <c r="REL770" s="14"/>
      <c r="REM770" s="14"/>
      <c r="REN770" s="14"/>
      <c r="REO770" s="14"/>
      <c r="REP770" s="14"/>
      <c r="REQ770" s="14"/>
      <c r="RER770" s="14"/>
      <c r="RES770" s="14"/>
      <c r="RET770" s="14"/>
      <c r="REU770" s="14"/>
      <c r="REV770" s="14"/>
      <c r="REW770" s="14"/>
      <c r="REX770" s="14"/>
      <c r="REY770" s="14"/>
      <c r="REZ770" s="14"/>
      <c r="RFA770" s="14"/>
      <c r="RFB770" s="14"/>
      <c r="RFC770" s="14"/>
      <c r="RFD770" s="14"/>
      <c r="RFE770" s="14"/>
      <c r="RFF770" s="14"/>
      <c r="RFG770" s="14"/>
      <c r="RFH770" s="14"/>
      <c r="RFI770" s="14"/>
      <c r="RFJ770" s="14"/>
      <c r="RFK770" s="14"/>
      <c r="RFL770" s="14"/>
      <c r="RFM770" s="14"/>
      <c r="RFN770" s="14"/>
      <c r="RFO770" s="14"/>
      <c r="RFP770" s="14"/>
      <c r="RFQ770" s="14"/>
      <c r="RFR770" s="14"/>
      <c r="RFS770" s="14"/>
      <c r="RFT770" s="14"/>
      <c r="RFU770" s="14"/>
      <c r="RFV770" s="14"/>
      <c r="RFW770" s="14"/>
      <c r="RFX770" s="14"/>
      <c r="RFY770" s="14"/>
      <c r="RFZ770" s="14"/>
      <c r="RGA770" s="14"/>
      <c r="RGB770" s="14"/>
      <c r="RGC770" s="14"/>
      <c r="RGD770" s="14"/>
      <c r="RGE770" s="14"/>
      <c r="RGF770" s="14"/>
      <c r="RGG770" s="14"/>
      <c r="RGH770" s="14"/>
      <c r="RGI770" s="14"/>
      <c r="RGJ770" s="14"/>
      <c r="RGK770" s="14"/>
      <c r="RGL770" s="14"/>
      <c r="RGM770" s="14"/>
      <c r="RGN770" s="14"/>
      <c r="RGO770" s="14"/>
      <c r="RGP770" s="14"/>
      <c r="RGQ770" s="14"/>
      <c r="RGR770" s="14"/>
      <c r="RGS770" s="14"/>
      <c r="RGT770" s="14"/>
      <c r="RGU770" s="14"/>
      <c r="RGV770" s="14"/>
      <c r="RGW770" s="14"/>
      <c r="RGX770" s="14"/>
      <c r="RGY770" s="14"/>
      <c r="RGZ770" s="14"/>
      <c r="RHA770" s="14"/>
      <c r="RHB770" s="14"/>
      <c r="RHC770" s="14"/>
      <c r="RHD770" s="14"/>
      <c r="RHE770" s="14"/>
      <c r="RHF770" s="14"/>
      <c r="RHG770" s="14"/>
      <c r="RHH770" s="14"/>
      <c r="RHI770" s="14"/>
      <c r="RHJ770" s="14"/>
      <c r="RHK770" s="14"/>
      <c r="RHL770" s="14"/>
      <c r="RHM770" s="14"/>
      <c r="RHN770" s="14"/>
      <c r="RHO770" s="14"/>
      <c r="RHP770" s="14"/>
      <c r="RHQ770" s="14"/>
      <c r="RHR770" s="14"/>
      <c r="RHS770" s="14"/>
      <c r="RHT770" s="14"/>
      <c r="RHU770" s="14"/>
      <c r="RHV770" s="14"/>
      <c r="RHW770" s="14"/>
      <c r="RHX770" s="14"/>
      <c r="RHY770" s="14"/>
      <c r="RHZ770" s="14"/>
      <c r="RIA770" s="14"/>
      <c r="RIB770" s="14"/>
      <c r="RIC770" s="14"/>
      <c r="RID770" s="14"/>
      <c r="RIE770" s="14"/>
      <c r="RIF770" s="14"/>
      <c r="RIG770" s="14"/>
      <c r="RIH770" s="14"/>
      <c r="RII770" s="14"/>
      <c r="RIJ770" s="14"/>
      <c r="RIK770" s="14"/>
      <c r="RIL770" s="14"/>
      <c r="RIM770" s="14"/>
      <c r="RIN770" s="14"/>
      <c r="RIO770" s="14"/>
      <c r="RIP770" s="14"/>
      <c r="RIQ770" s="14"/>
      <c r="RIR770" s="14"/>
      <c r="RIS770" s="14"/>
      <c r="RIT770" s="14"/>
      <c r="RIU770" s="14"/>
      <c r="RIV770" s="14"/>
      <c r="RIW770" s="14"/>
      <c r="RIX770" s="14"/>
      <c r="RIY770" s="14"/>
      <c r="RIZ770" s="14"/>
      <c r="RJA770" s="14"/>
      <c r="RJB770" s="14"/>
      <c r="RJC770" s="14"/>
      <c r="RJD770" s="14"/>
      <c r="RJE770" s="14"/>
      <c r="RJF770" s="14"/>
      <c r="RJG770" s="14"/>
      <c r="RJH770" s="14"/>
      <c r="RJI770" s="14"/>
      <c r="RJJ770" s="14"/>
      <c r="RJK770" s="14"/>
      <c r="RJL770" s="14"/>
      <c r="RJM770" s="14"/>
      <c r="RJN770" s="14"/>
      <c r="RJO770" s="14"/>
      <c r="RJP770" s="14"/>
      <c r="RJQ770" s="14"/>
      <c r="RJR770" s="14"/>
      <c r="RJS770" s="14"/>
      <c r="RJT770" s="14"/>
      <c r="RJU770" s="14"/>
      <c r="RJV770" s="14"/>
      <c r="RJW770" s="14"/>
      <c r="RJX770" s="14"/>
      <c r="RJY770" s="14"/>
      <c r="RJZ770" s="14"/>
      <c r="RKA770" s="14"/>
      <c r="RKB770" s="14"/>
      <c r="RKC770" s="14"/>
      <c r="RKD770" s="14"/>
      <c r="RKE770" s="14"/>
      <c r="RKF770" s="14"/>
      <c r="RKG770" s="14"/>
      <c r="RKH770" s="14"/>
      <c r="RKI770" s="14"/>
      <c r="RKJ770" s="14"/>
      <c r="RKK770" s="14"/>
      <c r="RKL770" s="14"/>
      <c r="RKM770" s="14"/>
      <c r="RKN770" s="14"/>
      <c r="RKO770" s="14"/>
      <c r="RKP770" s="14"/>
      <c r="RKQ770" s="14"/>
      <c r="RKR770" s="14"/>
      <c r="RKS770" s="14"/>
      <c r="RKT770" s="14"/>
      <c r="RKU770" s="14"/>
      <c r="RKV770" s="14"/>
      <c r="RKW770" s="14"/>
      <c r="RKX770" s="14"/>
      <c r="RKY770" s="14"/>
      <c r="RKZ770" s="14"/>
      <c r="RLA770" s="14"/>
      <c r="RLB770" s="14"/>
      <c r="RLC770" s="14"/>
      <c r="RLD770" s="14"/>
      <c r="RLE770" s="14"/>
      <c r="RLF770" s="14"/>
      <c r="RLG770" s="14"/>
      <c r="RLH770" s="14"/>
      <c r="RLI770" s="14"/>
      <c r="RLJ770" s="14"/>
      <c r="RLK770" s="14"/>
      <c r="RLL770" s="14"/>
      <c r="RLM770" s="14"/>
      <c r="RLN770" s="14"/>
      <c r="RLO770" s="14"/>
      <c r="RLP770" s="14"/>
      <c r="RLQ770" s="14"/>
      <c r="RLR770" s="14"/>
      <c r="RLS770" s="14"/>
      <c r="RLT770" s="14"/>
      <c r="RLU770" s="14"/>
      <c r="RLV770" s="14"/>
      <c r="RLW770" s="14"/>
      <c r="RLX770" s="14"/>
      <c r="RLY770" s="14"/>
      <c r="RLZ770" s="14"/>
      <c r="RMA770" s="14"/>
      <c r="RMB770" s="14"/>
      <c r="RMC770" s="14"/>
      <c r="RMD770" s="14"/>
      <c r="RME770" s="14"/>
      <c r="RMF770" s="14"/>
      <c r="RMG770" s="14"/>
      <c r="RMH770" s="14"/>
      <c r="RMI770" s="14"/>
      <c r="RMJ770" s="14"/>
      <c r="RMK770" s="14"/>
      <c r="RML770" s="14"/>
      <c r="RMM770" s="14"/>
      <c r="RMN770" s="14"/>
      <c r="RMO770" s="14"/>
      <c r="RMP770" s="14"/>
      <c r="RMQ770" s="14"/>
      <c r="RMR770" s="14"/>
      <c r="RMS770" s="14"/>
      <c r="RMT770" s="14"/>
      <c r="RMU770" s="14"/>
      <c r="RMV770" s="14"/>
      <c r="RMW770" s="14"/>
      <c r="RMX770" s="14"/>
      <c r="RMY770" s="14"/>
      <c r="RMZ770" s="14"/>
      <c r="RNA770" s="14"/>
      <c r="RNB770" s="14"/>
      <c r="RNC770" s="14"/>
      <c r="RND770" s="14"/>
      <c r="RNE770" s="14"/>
      <c r="RNF770" s="14"/>
      <c r="RNG770" s="14"/>
      <c r="RNH770" s="14"/>
      <c r="RNI770" s="14"/>
      <c r="RNJ770" s="14"/>
      <c r="RNK770" s="14"/>
      <c r="RNL770" s="14"/>
      <c r="RNM770" s="14"/>
      <c r="RNN770" s="14"/>
      <c r="RNO770" s="14"/>
      <c r="RNP770" s="14"/>
      <c r="RNQ770" s="14"/>
      <c r="RNR770" s="14"/>
      <c r="RNS770" s="14"/>
      <c r="RNT770" s="14"/>
      <c r="RNU770" s="14"/>
      <c r="RNV770" s="14"/>
      <c r="RNW770" s="14"/>
      <c r="RNX770" s="14"/>
      <c r="RNY770" s="14"/>
      <c r="RNZ770" s="14"/>
      <c r="ROA770" s="14"/>
      <c r="ROB770" s="14"/>
      <c r="ROC770" s="14"/>
      <c r="ROD770" s="14"/>
      <c r="ROE770" s="14"/>
      <c r="ROF770" s="14"/>
      <c r="ROG770" s="14"/>
      <c r="ROH770" s="14"/>
      <c r="ROI770" s="14"/>
      <c r="ROJ770" s="14"/>
      <c r="ROK770" s="14"/>
      <c r="ROL770" s="14"/>
      <c r="ROM770" s="14"/>
      <c r="RON770" s="14"/>
      <c r="ROO770" s="14"/>
      <c r="ROP770" s="14"/>
      <c r="ROQ770" s="14"/>
      <c r="ROR770" s="14"/>
      <c r="ROS770" s="14"/>
      <c r="ROT770" s="14"/>
      <c r="ROU770" s="14"/>
      <c r="ROV770" s="14"/>
      <c r="ROW770" s="14"/>
      <c r="ROX770" s="14"/>
      <c r="ROY770" s="14"/>
      <c r="ROZ770" s="14"/>
      <c r="RPA770" s="14"/>
      <c r="RPB770" s="14"/>
      <c r="RPC770" s="14"/>
      <c r="RPD770" s="14"/>
      <c r="RPE770" s="14"/>
      <c r="RPF770" s="14"/>
      <c r="RPG770" s="14"/>
      <c r="RPH770" s="14"/>
      <c r="RPI770" s="14"/>
      <c r="RPJ770" s="14"/>
      <c r="RPK770" s="14"/>
      <c r="RPL770" s="14"/>
      <c r="RPM770" s="14"/>
      <c r="RPN770" s="14"/>
      <c r="RPO770" s="14"/>
      <c r="RPP770" s="14"/>
      <c r="RPQ770" s="14"/>
      <c r="RPR770" s="14"/>
      <c r="RPS770" s="14"/>
      <c r="RPT770" s="14"/>
      <c r="RPU770" s="14"/>
      <c r="RPV770" s="14"/>
      <c r="RPW770" s="14"/>
      <c r="RPX770" s="14"/>
      <c r="RPY770" s="14"/>
      <c r="RPZ770" s="14"/>
      <c r="RQA770" s="14"/>
      <c r="RQB770" s="14"/>
      <c r="RQC770" s="14"/>
      <c r="RQD770" s="14"/>
      <c r="RQE770" s="14"/>
      <c r="RQF770" s="14"/>
      <c r="RQG770" s="14"/>
      <c r="RQH770" s="14"/>
      <c r="RQI770" s="14"/>
      <c r="RQJ770" s="14"/>
      <c r="RQK770" s="14"/>
      <c r="RQL770" s="14"/>
      <c r="RQM770" s="14"/>
      <c r="RQN770" s="14"/>
      <c r="RQO770" s="14"/>
      <c r="RQP770" s="14"/>
      <c r="RQQ770" s="14"/>
      <c r="RQR770" s="14"/>
      <c r="RQS770" s="14"/>
      <c r="RQT770" s="14"/>
      <c r="RQU770" s="14"/>
      <c r="RQV770" s="14"/>
      <c r="RQW770" s="14"/>
      <c r="RQX770" s="14"/>
      <c r="RQY770" s="14"/>
      <c r="RQZ770" s="14"/>
      <c r="RRA770" s="14"/>
      <c r="RRB770" s="14"/>
      <c r="RRC770" s="14"/>
      <c r="RRD770" s="14"/>
      <c r="RRE770" s="14"/>
      <c r="RRF770" s="14"/>
      <c r="RRG770" s="14"/>
      <c r="RRH770" s="14"/>
      <c r="RRI770" s="14"/>
      <c r="RRJ770" s="14"/>
      <c r="RRK770" s="14"/>
      <c r="RRL770" s="14"/>
      <c r="RRM770" s="14"/>
      <c r="RRN770" s="14"/>
      <c r="RRO770" s="14"/>
      <c r="RRP770" s="14"/>
      <c r="RRQ770" s="14"/>
      <c r="RRR770" s="14"/>
      <c r="RRS770" s="14"/>
      <c r="RRT770" s="14"/>
      <c r="RRU770" s="14"/>
      <c r="RRV770" s="14"/>
      <c r="RRW770" s="14"/>
      <c r="RRX770" s="14"/>
      <c r="RRY770" s="14"/>
      <c r="RRZ770" s="14"/>
      <c r="RSA770" s="14"/>
      <c r="RSB770" s="14"/>
      <c r="RSC770" s="14"/>
      <c r="RSD770" s="14"/>
      <c r="RSE770" s="14"/>
      <c r="RSF770" s="14"/>
      <c r="RSG770" s="14"/>
      <c r="RSH770" s="14"/>
      <c r="RSI770" s="14"/>
      <c r="RSJ770" s="14"/>
      <c r="RSK770" s="14"/>
      <c r="RSL770" s="14"/>
      <c r="RSM770" s="14"/>
      <c r="RSN770" s="14"/>
      <c r="RSO770" s="14"/>
      <c r="RSP770" s="14"/>
      <c r="RSQ770" s="14"/>
      <c r="RSR770" s="14"/>
      <c r="RSS770" s="14"/>
      <c r="RST770" s="14"/>
      <c r="RSU770" s="14"/>
      <c r="RSV770" s="14"/>
      <c r="RSW770" s="14"/>
      <c r="RSX770" s="14"/>
      <c r="RSY770" s="14"/>
      <c r="RSZ770" s="14"/>
      <c r="RTA770" s="14"/>
      <c r="RTB770" s="14"/>
      <c r="RTC770" s="14"/>
      <c r="RTD770" s="14"/>
      <c r="RTE770" s="14"/>
      <c r="RTF770" s="14"/>
      <c r="RTG770" s="14"/>
      <c r="RTH770" s="14"/>
      <c r="RTI770" s="14"/>
      <c r="RTJ770" s="14"/>
      <c r="RTK770" s="14"/>
      <c r="RTL770" s="14"/>
      <c r="RTM770" s="14"/>
      <c r="RTN770" s="14"/>
      <c r="RTO770" s="14"/>
      <c r="RTP770" s="14"/>
      <c r="RTQ770" s="14"/>
      <c r="RTR770" s="14"/>
      <c r="RTS770" s="14"/>
      <c r="RTT770" s="14"/>
      <c r="RTU770" s="14"/>
      <c r="RTV770" s="14"/>
      <c r="RTW770" s="14"/>
      <c r="RTX770" s="14"/>
      <c r="RTY770" s="14"/>
      <c r="RTZ770" s="14"/>
      <c r="RUA770" s="14"/>
      <c r="RUB770" s="14"/>
      <c r="RUC770" s="14"/>
      <c r="RUD770" s="14"/>
      <c r="RUE770" s="14"/>
      <c r="RUF770" s="14"/>
      <c r="RUG770" s="14"/>
      <c r="RUH770" s="14"/>
      <c r="RUI770" s="14"/>
      <c r="RUJ770" s="14"/>
      <c r="RUK770" s="14"/>
      <c r="RUL770" s="14"/>
      <c r="RUM770" s="14"/>
      <c r="RUN770" s="14"/>
      <c r="RUO770" s="14"/>
      <c r="RUP770" s="14"/>
      <c r="RUQ770" s="14"/>
      <c r="RUR770" s="14"/>
      <c r="RUS770" s="14"/>
      <c r="RUT770" s="14"/>
      <c r="RUU770" s="14"/>
      <c r="RUV770" s="14"/>
      <c r="RUW770" s="14"/>
      <c r="RUX770" s="14"/>
      <c r="RUY770" s="14"/>
      <c r="RUZ770" s="14"/>
      <c r="RVA770" s="14"/>
      <c r="RVB770" s="14"/>
      <c r="RVC770" s="14"/>
      <c r="RVD770" s="14"/>
      <c r="RVE770" s="14"/>
      <c r="RVF770" s="14"/>
      <c r="RVG770" s="14"/>
      <c r="RVH770" s="14"/>
      <c r="RVI770" s="14"/>
      <c r="RVJ770" s="14"/>
      <c r="RVK770" s="14"/>
      <c r="RVL770" s="14"/>
      <c r="RVM770" s="14"/>
      <c r="RVN770" s="14"/>
      <c r="RVO770" s="14"/>
      <c r="RVP770" s="14"/>
      <c r="RVQ770" s="14"/>
      <c r="RVR770" s="14"/>
      <c r="RVS770" s="14"/>
      <c r="RVT770" s="14"/>
      <c r="RVU770" s="14"/>
      <c r="RVV770" s="14"/>
      <c r="RVW770" s="14"/>
      <c r="RVX770" s="14"/>
      <c r="RVY770" s="14"/>
      <c r="RVZ770" s="14"/>
      <c r="RWA770" s="14"/>
      <c r="RWB770" s="14"/>
      <c r="RWC770" s="14"/>
      <c r="RWD770" s="14"/>
      <c r="RWE770" s="14"/>
      <c r="RWF770" s="14"/>
      <c r="RWG770" s="14"/>
      <c r="RWH770" s="14"/>
      <c r="RWI770" s="14"/>
      <c r="RWJ770" s="14"/>
      <c r="RWK770" s="14"/>
      <c r="RWL770" s="14"/>
      <c r="RWM770" s="14"/>
      <c r="RWN770" s="14"/>
      <c r="RWO770" s="14"/>
      <c r="RWP770" s="14"/>
      <c r="RWQ770" s="14"/>
      <c r="RWR770" s="14"/>
      <c r="RWS770" s="14"/>
      <c r="RWT770" s="14"/>
      <c r="RWU770" s="14"/>
      <c r="RWV770" s="14"/>
      <c r="RWW770" s="14"/>
      <c r="RWX770" s="14"/>
      <c r="RWY770" s="14"/>
      <c r="RWZ770" s="14"/>
      <c r="RXA770" s="14"/>
      <c r="RXB770" s="14"/>
      <c r="RXC770" s="14"/>
      <c r="RXD770" s="14"/>
      <c r="RXE770" s="14"/>
      <c r="RXF770" s="14"/>
      <c r="RXG770" s="14"/>
      <c r="RXH770" s="14"/>
      <c r="RXI770" s="14"/>
      <c r="RXJ770" s="14"/>
      <c r="RXK770" s="14"/>
      <c r="RXL770" s="14"/>
      <c r="RXM770" s="14"/>
      <c r="RXN770" s="14"/>
      <c r="RXO770" s="14"/>
      <c r="RXP770" s="14"/>
      <c r="RXQ770" s="14"/>
      <c r="RXR770" s="14"/>
      <c r="RXS770" s="14"/>
      <c r="RXT770" s="14"/>
      <c r="RXU770" s="14"/>
      <c r="RXV770" s="14"/>
      <c r="RXW770" s="14"/>
      <c r="RXX770" s="14"/>
      <c r="RXY770" s="14"/>
      <c r="RXZ770" s="14"/>
      <c r="RYA770" s="14"/>
      <c r="RYB770" s="14"/>
      <c r="RYC770" s="14"/>
      <c r="RYD770" s="14"/>
      <c r="RYE770" s="14"/>
      <c r="RYF770" s="14"/>
      <c r="RYG770" s="14"/>
      <c r="RYH770" s="14"/>
      <c r="RYI770" s="14"/>
      <c r="RYJ770" s="14"/>
      <c r="RYK770" s="14"/>
      <c r="RYL770" s="14"/>
      <c r="RYM770" s="14"/>
      <c r="RYN770" s="14"/>
      <c r="RYO770" s="14"/>
      <c r="RYP770" s="14"/>
      <c r="RYQ770" s="14"/>
      <c r="RYR770" s="14"/>
      <c r="RYS770" s="14"/>
      <c r="RYT770" s="14"/>
      <c r="RYU770" s="14"/>
      <c r="RYV770" s="14"/>
      <c r="RYW770" s="14"/>
      <c r="RYX770" s="14"/>
      <c r="RYY770" s="14"/>
      <c r="RYZ770" s="14"/>
      <c r="RZA770" s="14"/>
      <c r="RZB770" s="14"/>
      <c r="RZC770" s="14"/>
      <c r="RZD770" s="14"/>
      <c r="RZE770" s="14"/>
      <c r="RZF770" s="14"/>
      <c r="RZG770" s="14"/>
      <c r="RZH770" s="14"/>
      <c r="RZI770" s="14"/>
      <c r="RZJ770" s="14"/>
      <c r="RZK770" s="14"/>
      <c r="RZL770" s="14"/>
      <c r="RZM770" s="14"/>
      <c r="RZN770" s="14"/>
      <c r="RZO770" s="14"/>
      <c r="RZP770" s="14"/>
      <c r="RZQ770" s="14"/>
      <c r="RZR770" s="14"/>
      <c r="RZS770" s="14"/>
      <c r="RZT770" s="14"/>
      <c r="RZU770" s="14"/>
      <c r="RZV770" s="14"/>
      <c r="RZW770" s="14"/>
      <c r="RZX770" s="14"/>
      <c r="RZY770" s="14"/>
      <c r="RZZ770" s="14"/>
      <c r="SAA770" s="14"/>
      <c r="SAB770" s="14"/>
      <c r="SAC770" s="14"/>
      <c r="SAD770" s="14"/>
      <c r="SAE770" s="14"/>
      <c r="SAF770" s="14"/>
      <c r="SAG770" s="14"/>
      <c r="SAH770" s="14"/>
      <c r="SAI770" s="14"/>
      <c r="SAJ770" s="14"/>
      <c r="SAK770" s="14"/>
      <c r="SAL770" s="14"/>
      <c r="SAM770" s="14"/>
      <c r="SAN770" s="14"/>
      <c r="SAO770" s="14"/>
      <c r="SAP770" s="14"/>
      <c r="SAQ770" s="14"/>
      <c r="SAR770" s="14"/>
      <c r="SAS770" s="14"/>
      <c r="SAT770" s="14"/>
      <c r="SAU770" s="14"/>
      <c r="SAV770" s="14"/>
      <c r="SAW770" s="14"/>
      <c r="SAX770" s="14"/>
      <c r="SAY770" s="14"/>
      <c r="SAZ770" s="14"/>
      <c r="SBA770" s="14"/>
      <c r="SBB770" s="14"/>
      <c r="SBC770" s="14"/>
      <c r="SBD770" s="14"/>
      <c r="SBE770" s="14"/>
      <c r="SBF770" s="14"/>
      <c r="SBG770" s="14"/>
      <c r="SBH770" s="14"/>
      <c r="SBI770" s="14"/>
      <c r="SBJ770" s="14"/>
      <c r="SBK770" s="14"/>
      <c r="SBL770" s="14"/>
      <c r="SBM770" s="14"/>
      <c r="SBN770" s="14"/>
      <c r="SBO770" s="14"/>
      <c r="SBP770" s="14"/>
      <c r="SBQ770" s="14"/>
      <c r="SBR770" s="14"/>
      <c r="SBS770" s="14"/>
      <c r="SBT770" s="14"/>
      <c r="SBU770" s="14"/>
      <c r="SBV770" s="14"/>
      <c r="SBW770" s="14"/>
      <c r="SBX770" s="14"/>
      <c r="SBY770" s="14"/>
      <c r="SBZ770" s="14"/>
      <c r="SCA770" s="14"/>
      <c r="SCB770" s="14"/>
      <c r="SCC770" s="14"/>
      <c r="SCD770" s="14"/>
      <c r="SCE770" s="14"/>
      <c r="SCF770" s="14"/>
      <c r="SCG770" s="14"/>
      <c r="SCH770" s="14"/>
      <c r="SCI770" s="14"/>
      <c r="SCJ770" s="14"/>
      <c r="SCK770" s="14"/>
      <c r="SCL770" s="14"/>
      <c r="SCM770" s="14"/>
      <c r="SCN770" s="14"/>
      <c r="SCO770" s="14"/>
      <c r="SCP770" s="14"/>
      <c r="SCQ770" s="14"/>
      <c r="SCR770" s="14"/>
      <c r="SCS770" s="14"/>
      <c r="SCT770" s="14"/>
      <c r="SCU770" s="14"/>
      <c r="SCV770" s="14"/>
      <c r="SCW770" s="14"/>
      <c r="SCX770" s="14"/>
      <c r="SCY770" s="14"/>
      <c r="SCZ770" s="14"/>
      <c r="SDA770" s="14"/>
      <c r="SDB770" s="14"/>
      <c r="SDC770" s="14"/>
      <c r="SDD770" s="14"/>
      <c r="SDE770" s="14"/>
      <c r="SDF770" s="14"/>
      <c r="SDG770" s="14"/>
      <c r="SDH770" s="14"/>
      <c r="SDI770" s="14"/>
      <c r="SDJ770" s="14"/>
      <c r="SDK770" s="14"/>
      <c r="SDL770" s="14"/>
      <c r="SDM770" s="14"/>
      <c r="SDN770" s="14"/>
      <c r="SDO770" s="14"/>
      <c r="SDP770" s="14"/>
      <c r="SDQ770" s="14"/>
      <c r="SDR770" s="14"/>
      <c r="SDS770" s="14"/>
      <c r="SDT770" s="14"/>
      <c r="SDU770" s="14"/>
      <c r="SDV770" s="14"/>
      <c r="SDW770" s="14"/>
      <c r="SDX770" s="14"/>
      <c r="SDY770" s="14"/>
      <c r="SDZ770" s="14"/>
      <c r="SEA770" s="14"/>
      <c r="SEB770" s="14"/>
      <c r="SEC770" s="14"/>
      <c r="SED770" s="14"/>
      <c r="SEE770" s="14"/>
      <c r="SEF770" s="14"/>
      <c r="SEG770" s="14"/>
      <c r="SEH770" s="14"/>
      <c r="SEI770" s="14"/>
      <c r="SEJ770" s="14"/>
      <c r="SEK770" s="14"/>
      <c r="SEL770" s="14"/>
      <c r="SEM770" s="14"/>
      <c r="SEN770" s="14"/>
      <c r="SEO770" s="14"/>
      <c r="SEP770" s="14"/>
      <c r="SEQ770" s="14"/>
      <c r="SER770" s="14"/>
      <c r="SES770" s="14"/>
      <c r="SET770" s="14"/>
      <c r="SEU770" s="14"/>
      <c r="SEV770" s="14"/>
      <c r="SEW770" s="14"/>
      <c r="SEX770" s="14"/>
      <c r="SEY770" s="14"/>
      <c r="SEZ770" s="14"/>
      <c r="SFA770" s="14"/>
      <c r="SFB770" s="14"/>
      <c r="SFC770" s="14"/>
      <c r="SFD770" s="14"/>
      <c r="SFE770" s="14"/>
      <c r="SFF770" s="14"/>
      <c r="SFG770" s="14"/>
      <c r="SFH770" s="14"/>
      <c r="SFI770" s="14"/>
      <c r="SFJ770" s="14"/>
      <c r="SFK770" s="14"/>
      <c r="SFL770" s="14"/>
      <c r="SFM770" s="14"/>
      <c r="SFN770" s="14"/>
      <c r="SFO770" s="14"/>
      <c r="SFP770" s="14"/>
      <c r="SFQ770" s="14"/>
      <c r="SFR770" s="14"/>
      <c r="SFS770" s="14"/>
      <c r="SFT770" s="14"/>
      <c r="SFU770" s="14"/>
      <c r="SFV770" s="14"/>
      <c r="SFW770" s="14"/>
      <c r="SFX770" s="14"/>
      <c r="SFY770" s="14"/>
      <c r="SFZ770" s="14"/>
      <c r="SGA770" s="14"/>
      <c r="SGB770" s="14"/>
      <c r="SGC770" s="14"/>
      <c r="SGD770" s="14"/>
      <c r="SGE770" s="14"/>
      <c r="SGF770" s="14"/>
      <c r="SGG770" s="14"/>
      <c r="SGH770" s="14"/>
      <c r="SGI770" s="14"/>
      <c r="SGJ770" s="14"/>
      <c r="SGK770" s="14"/>
      <c r="SGL770" s="14"/>
      <c r="SGM770" s="14"/>
      <c r="SGN770" s="14"/>
      <c r="SGO770" s="14"/>
      <c r="SGP770" s="14"/>
      <c r="SGQ770" s="14"/>
      <c r="SGR770" s="14"/>
      <c r="SGS770" s="14"/>
      <c r="SGT770" s="14"/>
      <c r="SGU770" s="14"/>
      <c r="SGV770" s="14"/>
      <c r="SGW770" s="14"/>
      <c r="SGX770" s="14"/>
      <c r="SGY770" s="14"/>
      <c r="SGZ770" s="14"/>
      <c r="SHA770" s="14"/>
      <c r="SHB770" s="14"/>
      <c r="SHC770" s="14"/>
      <c r="SHD770" s="14"/>
      <c r="SHE770" s="14"/>
      <c r="SHF770" s="14"/>
      <c r="SHG770" s="14"/>
      <c r="SHH770" s="14"/>
      <c r="SHI770" s="14"/>
      <c r="SHJ770" s="14"/>
      <c r="SHK770" s="14"/>
      <c r="SHL770" s="14"/>
      <c r="SHM770" s="14"/>
      <c r="SHN770" s="14"/>
      <c r="SHO770" s="14"/>
      <c r="SHP770" s="14"/>
      <c r="SHQ770" s="14"/>
      <c r="SHR770" s="14"/>
      <c r="SHS770" s="14"/>
      <c r="SHT770" s="14"/>
      <c r="SHU770" s="14"/>
      <c r="SHV770" s="14"/>
      <c r="SHW770" s="14"/>
      <c r="SHX770" s="14"/>
      <c r="SHY770" s="14"/>
      <c r="SHZ770" s="14"/>
      <c r="SIA770" s="14"/>
      <c r="SIB770" s="14"/>
      <c r="SIC770" s="14"/>
      <c r="SID770" s="14"/>
      <c r="SIE770" s="14"/>
      <c r="SIF770" s="14"/>
      <c r="SIG770" s="14"/>
      <c r="SIH770" s="14"/>
      <c r="SII770" s="14"/>
      <c r="SIJ770" s="14"/>
      <c r="SIK770" s="14"/>
      <c r="SIL770" s="14"/>
      <c r="SIM770" s="14"/>
      <c r="SIN770" s="14"/>
      <c r="SIO770" s="14"/>
      <c r="SIP770" s="14"/>
      <c r="SIQ770" s="14"/>
      <c r="SIR770" s="14"/>
      <c r="SIS770" s="14"/>
      <c r="SIT770" s="14"/>
      <c r="SIU770" s="14"/>
      <c r="SIV770" s="14"/>
      <c r="SIW770" s="14"/>
      <c r="SIX770" s="14"/>
      <c r="SIY770" s="14"/>
      <c r="SIZ770" s="14"/>
      <c r="SJA770" s="14"/>
      <c r="SJB770" s="14"/>
      <c r="SJC770" s="14"/>
      <c r="SJD770" s="14"/>
      <c r="SJE770" s="14"/>
      <c r="SJF770" s="14"/>
      <c r="SJG770" s="14"/>
      <c r="SJH770" s="14"/>
      <c r="SJI770" s="14"/>
      <c r="SJJ770" s="14"/>
      <c r="SJK770" s="14"/>
      <c r="SJL770" s="14"/>
      <c r="SJM770" s="14"/>
      <c r="SJN770" s="14"/>
      <c r="SJO770" s="14"/>
      <c r="SJP770" s="14"/>
      <c r="SJQ770" s="14"/>
      <c r="SJR770" s="14"/>
      <c r="SJS770" s="14"/>
      <c r="SJT770" s="14"/>
      <c r="SJU770" s="14"/>
      <c r="SJV770" s="14"/>
      <c r="SJW770" s="14"/>
      <c r="SJX770" s="14"/>
      <c r="SJY770" s="14"/>
      <c r="SJZ770" s="14"/>
      <c r="SKA770" s="14"/>
      <c r="SKB770" s="14"/>
      <c r="SKC770" s="14"/>
      <c r="SKD770" s="14"/>
      <c r="SKE770" s="14"/>
      <c r="SKF770" s="14"/>
      <c r="SKG770" s="14"/>
      <c r="SKH770" s="14"/>
      <c r="SKI770" s="14"/>
      <c r="SKJ770" s="14"/>
      <c r="SKK770" s="14"/>
      <c r="SKL770" s="14"/>
      <c r="SKM770" s="14"/>
      <c r="SKN770" s="14"/>
      <c r="SKO770" s="14"/>
      <c r="SKP770" s="14"/>
      <c r="SKQ770" s="14"/>
      <c r="SKR770" s="14"/>
      <c r="SKS770" s="14"/>
      <c r="SKT770" s="14"/>
      <c r="SKU770" s="14"/>
      <c r="SKV770" s="14"/>
      <c r="SKW770" s="14"/>
      <c r="SKX770" s="14"/>
      <c r="SKY770" s="14"/>
      <c r="SKZ770" s="14"/>
      <c r="SLA770" s="14"/>
      <c r="SLB770" s="14"/>
      <c r="SLC770" s="14"/>
      <c r="SLD770" s="14"/>
      <c r="SLE770" s="14"/>
      <c r="SLF770" s="14"/>
      <c r="SLG770" s="14"/>
      <c r="SLH770" s="14"/>
      <c r="SLI770" s="14"/>
      <c r="SLJ770" s="14"/>
      <c r="SLK770" s="14"/>
      <c r="SLL770" s="14"/>
      <c r="SLM770" s="14"/>
      <c r="SLN770" s="14"/>
      <c r="SLO770" s="14"/>
      <c r="SLP770" s="14"/>
      <c r="SLQ770" s="14"/>
      <c r="SLR770" s="14"/>
      <c r="SLS770" s="14"/>
      <c r="SLT770" s="14"/>
      <c r="SLU770" s="14"/>
      <c r="SLV770" s="14"/>
      <c r="SLW770" s="14"/>
      <c r="SLX770" s="14"/>
      <c r="SLY770" s="14"/>
      <c r="SLZ770" s="14"/>
      <c r="SMA770" s="14"/>
      <c r="SMB770" s="14"/>
      <c r="SMC770" s="14"/>
      <c r="SMD770" s="14"/>
      <c r="SME770" s="14"/>
      <c r="SMF770" s="14"/>
      <c r="SMG770" s="14"/>
      <c r="SMH770" s="14"/>
      <c r="SMI770" s="14"/>
      <c r="SMJ770" s="14"/>
      <c r="SMK770" s="14"/>
      <c r="SML770" s="14"/>
      <c r="SMM770" s="14"/>
      <c r="SMN770" s="14"/>
      <c r="SMO770" s="14"/>
      <c r="SMP770" s="14"/>
      <c r="SMQ770" s="14"/>
      <c r="SMR770" s="14"/>
      <c r="SMS770" s="14"/>
      <c r="SMT770" s="14"/>
      <c r="SMU770" s="14"/>
      <c r="SMV770" s="14"/>
      <c r="SMW770" s="14"/>
      <c r="SMX770" s="14"/>
      <c r="SMY770" s="14"/>
      <c r="SMZ770" s="14"/>
      <c r="SNA770" s="14"/>
      <c r="SNB770" s="14"/>
      <c r="SNC770" s="14"/>
      <c r="SND770" s="14"/>
      <c r="SNE770" s="14"/>
      <c r="SNF770" s="14"/>
      <c r="SNG770" s="14"/>
      <c r="SNH770" s="14"/>
      <c r="SNI770" s="14"/>
      <c r="SNJ770" s="14"/>
      <c r="SNK770" s="14"/>
      <c r="SNL770" s="14"/>
      <c r="SNM770" s="14"/>
      <c r="SNN770" s="14"/>
      <c r="SNO770" s="14"/>
      <c r="SNP770" s="14"/>
      <c r="SNQ770" s="14"/>
      <c r="SNR770" s="14"/>
      <c r="SNS770" s="14"/>
      <c r="SNT770" s="14"/>
      <c r="SNU770" s="14"/>
      <c r="SNV770" s="14"/>
      <c r="SNW770" s="14"/>
      <c r="SNX770" s="14"/>
      <c r="SNY770" s="14"/>
      <c r="SNZ770" s="14"/>
      <c r="SOA770" s="14"/>
      <c r="SOB770" s="14"/>
      <c r="SOC770" s="14"/>
      <c r="SOD770" s="14"/>
      <c r="SOE770" s="14"/>
      <c r="SOF770" s="14"/>
      <c r="SOG770" s="14"/>
      <c r="SOH770" s="14"/>
      <c r="SOI770" s="14"/>
      <c r="SOJ770" s="14"/>
      <c r="SOK770" s="14"/>
      <c r="SOL770" s="14"/>
      <c r="SOM770" s="14"/>
      <c r="SON770" s="14"/>
      <c r="SOO770" s="14"/>
      <c r="SOP770" s="14"/>
      <c r="SOQ770" s="14"/>
      <c r="SOR770" s="14"/>
      <c r="SOS770" s="14"/>
      <c r="SOT770" s="14"/>
      <c r="SOU770" s="14"/>
      <c r="SOV770" s="14"/>
      <c r="SOW770" s="14"/>
      <c r="SOX770" s="14"/>
      <c r="SOY770" s="14"/>
      <c r="SOZ770" s="14"/>
      <c r="SPA770" s="14"/>
      <c r="SPB770" s="14"/>
      <c r="SPC770" s="14"/>
      <c r="SPD770" s="14"/>
      <c r="SPE770" s="14"/>
      <c r="SPF770" s="14"/>
      <c r="SPG770" s="14"/>
      <c r="SPH770" s="14"/>
      <c r="SPI770" s="14"/>
      <c r="SPJ770" s="14"/>
      <c r="SPK770" s="14"/>
      <c r="SPL770" s="14"/>
      <c r="SPM770" s="14"/>
      <c r="SPN770" s="14"/>
      <c r="SPO770" s="14"/>
      <c r="SPP770" s="14"/>
      <c r="SPQ770" s="14"/>
      <c r="SPR770" s="14"/>
      <c r="SPS770" s="14"/>
      <c r="SPT770" s="14"/>
      <c r="SPU770" s="14"/>
      <c r="SPV770" s="14"/>
      <c r="SPW770" s="14"/>
      <c r="SPX770" s="14"/>
      <c r="SPY770" s="14"/>
      <c r="SPZ770" s="14"/>
      <c r="SQA770" s="14"/>
      <c r="SQB770" s="14"/>
      <c r="SQC770" s="14"/>
      <c r="SQD770" s="14"/>
      <c r="SQE770" s="14"/>
      <c r="SQF770" s="14"/>
      <c r="SQG770" s="14"/>
      <c r="SQH770" s="14"/>
      <c r="SQI770" s="14"/>
      <c r="SQJ770" s="14"/>
      <c r="SQK770" s="14"/>
      <c r="SQL770" s="14"/>
      <c r="SQM770" s="14"/>
      <c r="SQN770" s="14"/>
      <c r="SQO770" s="14"/>
      <c r="SQP770" s="14"/>
      <c r="SQQ770" s="14"/>
      <c r="SQR770" s="14"/>
      <c r="SQS770" s="14"/>
      <c r="SQT770" s="14"/>
      <c r="SQU770" s="14"/>
      <c r="SQV770" s="14"/>
      <c r="SQW770" s="14"/>
      <c r="SQX770" s="14"/>
      <c r="SQY770" s="14"/>
      <c r="SQZ770" s="14"/>
      <c r="SRA770" s="14"/>
      <c r="SRB770" s="14"/>
      <c r="SRC770" s="14"/>
      <c r="SRD770" s="14"/>
      <c r="SRE770" s="14"/>
      <c r="SRF770" s="14"/>
      <c r="SRG770" s="14"/>
      <c r="SRH770" s="14"/>
      <c r="SRI770" s="14"/>
      <c r="SRJ770" s="14"/>
      <c r="SRK770" s="14"/>
      <c r="SRL770" s="14"/>
      <c r="SRM770" s="14"/>
      <c r="SRN770" s="14"/>
      <c r="SRO770" s="14"/>
      <c r="SRP770" s="14"/>
      <c r="SRQ770" s="14"/>
      <c r="SRR770" s="14"/>
      <c r="SRS770" s="14"/>
      <c r="SRT770" s="14"/>
      <c r="SRU770" s="14"/>
      <c r="SRV770" s="14"/>
      <c r="SRW770" s="14"/>
      <c r="SRX770" s="14"/>
      <c r="SRY770" s="14"/>
      <c r="SRZ770" s="14"/>
      <c r="SSA770" s="14"/>
      <c r="SSB770" s="14"/>
      <c r="SSC770" s="14"/>
      <c r="SSD770" s="14"/>
      <c r="SSE770" s="14"/>
      <c r="SSF770" s="14"/>
      <c r="SSG770" s="14"/>
      <c r="SSH770" s="14"/>
      <c r="SSI770" s="14"/>
      <c r="SSJ770" s="14"/>
      <c r="SSK770" s="14"/>
      <c r="SSL770" s="14"/>
      <c r="SSM770" s="14"/>
      <c r="SSN770" s="14"/>
      <c r="SSO770" s="14"/>
      <c r="SSP770" s="14"/>
      <c r="SSQ770" s="14"/>
      <c r="SSR770" s="14"/>
      <c r="SSS770" s="14"/>
      <c r="SST770" s="14"/>
      <c r="SSU770" s="14"/>
      <c r="SSV770" s="14"/>
      <c r="SSW770" s="14"/>
      <c r="SSX770" s="14"/>
      <c r="SSY770" s="14"/>
      <c r="SSZ770" s="14"/>
      <c r="STA770" s="14"/>
      <c r="STB770" s="14"/>
      <c r="STC770" s="14"/>
      <c r="STD770" s="14"/>
      <c r="STE770" s="14"/>
      <c r="STF770" s="14"/>
      <c r="STG770" s="14"/>
      <c r="STH770" s="14"/>
      <c r="STI770" s="14"/>
      <c r="STJ770" s="14"/>
      <c r="STK770" s="14"/>
      <c r="STL770" s="14"/>
      <c r="STM770" s="14"/>
      <c r="STN770" s="14"/>
      <c r="STO770" s="14"/>
      <c r="STP770" s="14"/>
      <c r="STQ770" s="14"/>
      <c r="STR770" s="14"/>
      <c r="STS770" s="14"/>
      <c r="STT770" s="14"/>
      <c r="STU770" s="14"/>
      <c r="STV770" s="14"/>
      <c r="STW770" s="14"/>
      <c r="STX770" s="14"/>
      <c r="STY770" s="14"/>
      <c r="STZ770" s="14"/>
      <c r="SUA770" s="14"/>
      <c r="SUB770" s="14"/>
      <c r="SUC770" s="14"/>
      <c r="SUD770" s="14"/>
      <c r="SUE770" s="14"/>
      <c r="SUF770" s="14"/>
      <c r="SUG770" s="14"/>
      <c r="SUH770" s="14"/>
      <c r="SUI770" s="14"/>
      <c r="SUJ770" s="14"/>
      <c r="SUK770" s="14"/>
      <c r="SUL770" s="14"/>
      <c r="SUM770" s="14"/>
      <c r="SUN770" s="14"/>
      <c r="SUO770" s="14"/>
      <c r="SUP770" s="14"/>
      <c r="SUQ770" s="14"/>
      <c r="SUR770" s="14"/>
      <c r="SUS770" s="14"/>
      <c r="SUT770" s="14"/>
      <c r="SUU770" s="14"/>
      <c r="SUV770" s="14"/>
      <c r="SUW770" s="14"/>
      <c r="SUX770" s="14"/>
      <c r="SUY770" s="14"/>
      <c r="SUZ770" s="14"/>
      <c r="SVA770" s="14"/>
      <c r="SVB770" s="14"/>
      <c r="SVC770" s="14"/>
      <c r="SVD770" s="14"/>
      <c r="SVE770" s="14"/>
      <c r="SVF770" s="14"/>
      <c r="SVG770" s="14"/>
      <c r="SVH770" s="14"/>
      <c r="SVI770" s="14"/>
      <c r="SVJ770" s="14"/>
      <c r="SVK770" s="14"/>
      <c r="SVL770" s="14"/>
      <c r="SVM770" s="14"/>
      <c r="SVN770" s="14"/>
      <c r="SVO770" s="14"/>
      <c r="SVP770" s="14"/>
      <c r="SVQ770" s="14"/>
      <c r="SVR770" s="14"/>
      <c r="SVS770" s="14"/>
      <c r="SVT770" s="14"/>
      <c r="SVU770" s="14"/>
      <c r="SVV770" s="14"/>
      <c r="SVW770" s="14"/>
      <c r="SVX770" s="14"/>
      <c r="SVY770" s="14"/>
      <c r="SVZ770" s="14"/>
      <c r="SWA770" s="14"/>
      <c r="SWB770" s="14"/>
      <c r="SWC770" s="14"/>
      <c r="SWD770" s="14"/>
      <c r="SWE770" s="14"/>
      <c r="SWF770" s="14"/>
      <c r="SWG770" s="14"/>
      <c r="SWH770" s="14"/>
      <c r="SWI770" s="14"/>
      <c r="SWJ770" s="14"/>
      <c r="SWK770" s="14"/>
      <c r="SWL770" s="14"/>
      <c r="SWM770" s="14"/>
      <c r="SWN770" s="14"/>
      <c r="SWO770" s="14"/>
      <c r="SWP770" s="14"/>
      <c r="SWQ770" s="14"/>
      <c r="SWR770" s="14"/>
      <c r="SWS770" s="14"/>
      <c r="SWT770" s="14"/>
      <c r="SWU770" s="14"/>
      <c r="SWV770" s="14"/>
      <c r="SWW770" s="14"/>
      <c r="SWX770" s="14"/>
      <c r="SWY770" s="14"/>
      <c r="SWZ770" s="14"/>
      <c r="SXA770" s="14"/>
      <c r="SXB770" s="14"/>
      <c r="SXC770" s="14"/>
      <c r="SXD770" s="14"/>
      <c r="SXE770" s="14"/>
      <c r="SXF770" s="14"/>
      <c r="SXG770" s="14"/>
      <c r="SXH770" s="14"/>
      <c r="SXI770" s="14"/>
      <c r="SXJ770" s="14"/>
      <c r="SXK770" s="14"/>
      <c r="SXL770" s="14"/>
      <c r="SXM770" s="14"/>
      <c r="SXN770" s="14"/>
      <c r="SXO770" s="14"/>
      <c r="SXP770" s="14"/>
      <c r="SXQ770" s="14"/>
      <c r="SXR770" s="14"/>
      <c r="SXS770" s="14"/>
      <c r="SXT770" s="14"/>
      <c r="SXU770" s="14"/>
      <c r="SXV770" s="14"/>
      <c r="SXW770" s="14"/>
      <c r="SXX770" s="14"/>
      <c r="SXY770" s="14"/>
      <c r="SXZ770" s="14"/>
      <c r="SYA770" s="14"/>
      <c r="SYB770" s="14"/>
      <c r="SYC770" s="14"/>
      <c r="SYD770" s="14"/>
      <c r="SYE770" s="14"/>
      <c r="SYF770" s="14"/>
      <c r="SYG770" s="14"/>
      <c r="SYH770" s="14"/>
      <c r="SYI770" s="14"/>
      <c r="SYJ770" s="14"/>
      <c r="SYK770" s="14"/>
      <c r="SYL770" s="14"/>
      <c r="SYM770" s="14"/>
      <c r="SYN770" s="14"/>
      <c r="SYO770" s="14"/>
      <c r="SYP770" s="14"/>
      <c r="SYQ770" s="14"/>
      <c r="SYR770" s="14"/>
      <c r="SYS770" s="14"/>
      <c r="SYT770" s="14"/>
      <c r="SYU770" s="14"/>
      <c r="SYV770" s="14"/>
      <c r="SYW770" s="14"/>
      <c r="SYX770" s="14"/>
      <c r="SYY770" s="14"/>
      <c r="SYZ770" s="14"/>
      <c r="SZA770" s="14"/>
      <c r="SZB770" s="14"/>
      <c r="SZC770" s="14"/>
      <c r="SZD770" s="14"/>
      <c r="SZE770" s="14"/>
      <c r="SZF770" s="14"/>
      <c r="SZG770" s="14"/>
      <c r="SZH770" s="14"/>
      <c r="SZI770" s="14"/>
      <c r="SZJ770" s="14"/>
      <c r="SZK770" s="14"/>
      <c r="SZL770" s="14"/>
      <c r="SZM770" s="14"/>
      <c r="SZN770" s="14"/>
      <c r="SZO770" s="14"/>
      <c r="SZP770" s="14"/>
      <c r="SZQ770" s="14"/>
      <c r="SZR770" s="14"/>
      <c r="SZS770" s="14"/>
      <c r="SZT770" s="14"/>
      <c r="SZU770" s="14"/>
      <c r="SZV770" s="14"/>
      <c r="SZW770" s="14"/>
      <c r="SZX770" s="14"/>
      <c r="SZY770" s="14"/>
      <c r="SZZ770" s="14"/>
      <c r="TAA770" s="14"/>
      <c r="TAB770" s="14"/>
      <c r="TAC770" s="14"/>
      <c r="TAD770" s="14"/>
      <c r="TAE770" s="14"/>
      <c r="TAF770" s="14"/>
      <c r="TAG770" s="14"/>
      <c r="TAH770" s="14"/>
      <c r="TAI770" s="14"/>
      <c r="TAJ770" s="14"/>
      <c r="TAK770" s="14"/>
      <c r="TAL770" s="14"/>
      <c r="TAM770" s="14"/>
      <c r="TAN770" s="14"/>
      <c r="TAO770" s="14"/>
      <c r="TAP770" s="14"/>
      <c r="TAQ770" s="14"/>
      <c r="TAR770" s="14"/>
      <c r="TAS770" s="14"/>
      <c r="TAT770" s="14"/>
      <c r="TAU770" s="14"/>
      <c r="TAV770" s="14"/>
      <c r="TAW770" s="14"/>
      <c r="TAX770" s="14"/>
      <c r="TAY770" s="14"/>
      <c r="TAZ770" s="14"/>
      <c r="TBA770" s="14"/>
      <c r="TBB770" s="14"/>
      <c r="TBC770" s="14"/>
      <c r="TBD770" s="14"/>
      <c r="TBE770" s="14"/>
      <c r="TBF770" s="14"/>
      <c r="TBG770" s="14"/>
      <c r="TBH770" s="14"/>
      <c r="TBI770" s="14"/>
      <c r="TBJ770" s="14"/>
      <c r="TBK770" s="14"/>
      <c r="TBL770" s="14"/>
      <c r="TBM770" s="14"/>
      <c r="TBN770" s="14"/>
      <c r="TBO770" s="14"/>
      <c r="TBP770" s="14"/>
      <c r="TBQ770" s="14"/>
      <c r="TBR770" s="14"/>
      <c r="TBS770" s="14"/>
      <c r="TBT770" s="14"/>
      <c r="TBU770" s="14"/>
      <c r="TBV770" s="14"/>
      <c r="TBW770" s="14"/>
      <c r="TBX770" s="14"/>
      <c r="TBY770" s="14"/>
      <c r="TBZ770" s="14"/>
      <c r="TCA770" s="14"/>
      <c r="TCB770" s="14"/>
      <c r="TCC770" s="14"/>
      <c r="TCD770" s="14"/>
      <c r="TCE770" s="14"/>
      <c r="TCF770" s="14"/>
      <c r="TCG770" s="14"/>
      <c r="TCH770" s="14"/>
      <c r="TCI770" s="14"/>
      <c r="TCJ770" s="14"/>
      <c r="TCK770" s="14"/>
      <c r="TCL770" s="14"/>
      <c r="TCM770" s="14"/>
      <c r="TCN770" s="14"/>
      <c r="TCO770" s="14"/>
      <c r="TCP770" s="14"/>
      <c r="TCQ770" s="14"/>
      <c r="TCR770" s="14"/>
      <c r="TCS770" s="14"/>
      <c r="TCT770" s="14"/>
      <c r="TCU770" s="14"/>
      <c r="TCV770" s="14"/>
      <c r="TCW770" s="14"/>
      <c r="TCX770" s="14"/>
      <c r="TCY770" s="14"/>
      <c r="TCZ770" s="14"/>
      <c r="TDA770" s="14"/>
      <c r="TDB770" s="14"/>
      <c r="TDC770" s="14"/>
      <c r="TDD770" s="14"/>
      <c r="TDE770" s="14"/>
      <c r="TDF770" s="14"/>
      <c r="TDG770" s="14"/>
      <c r="TDH770" s="14"/>
      <c r="TDI770" s="14"/>
      <c r="TDJ770" s="14"/>
      <c r="TDK770" s="14"/>
      <c r="TDL770" s="14"/>
      <c r="TDM770" s="14"/>
      <c r="TDN770" s="14"/>
      <c r="TDO770" s="14"/>
      <c r="TDP770" s="14"/>
      <c r="TDQ770" s="14"/>
      <c r="TDR770" s="14"/>
      <c r="TDS770" s="14"/>
      <c r="TDT770" s="14"/>
      <c r="TDU770" s="14"/>
      <c r="TDV770" s="14"/>
      <c r="TDW770" s="14"/>
      <c r="TDX770" s="14"/>
      <c r="TDY770" s="14"/>
      <c r="TDZ770" s="14"/>
      <c r="TEA770" s="14"/>
      <c r="TEB770" s="14"/>
      <c r="TEC770" s="14"/>
      <c r="TED770" s="14"/>
      <c r="TEE770" s="14"/>
      <c r="TEF770" s="14"/>
      <c r="TEG770" s="14"/>
      <c r="TEH770" s="14"/>
      <c r="TEI770" s="14"/>
      <c r="TEJ770" s="14"/>
      <c r="TEK770" s="14"/>
      <c r="TEL770" s="14"/>
      <c r="TEM770" s="14"/>
      <c r="TEN770" s="14"/>
      <c r="TEO770" s="14"/>
      <c r="TEP770" s="14"/>
      <c r="TEQ770" s="14"/>
      <c r="TER770" s="14"/>
      <c r="TES770" s="14"/>
      <c r="TET770" s="14"/>
      <c r="TEU770" s="14"/>
      <c r="TEV770" s="14"/>
      <c r="TEW770" s="14"/>
      <c r="TEX770" s="14"/>
      <c r="TEY770" s="14"/>
      <c r="TEZ770" s="14"/>
      <c r="TFA770" s="14"/>
      <c r="TFB770" s="14"/>
      <c r="TFC770" s="14"/>
      <c r="TFD770" s="14"/>
      <c r="TFE770" s="14"/>
      <c r="TFF770" s="14"/>
      <c r="TFG770" s="14"/>
      <c r="TFH770" s="14"/>
      <c r="TFI770" s="14"/>
      <c r="TFJ770" s="14"/>
      <c r="TFK770" s="14"/>
      <c r="TFL770" s="14"/>
      <c r="TFM770" s="14"/>
      <c r="TFN770" s="14"/>
      <c r="TFO770" s="14"/>
      <c r="TFP770" s="14"/>
      <c r="TFQ770" s="14"/>
      <c r="TFR770" s="14"/>
      <c r="TFS770" s="14"/>
      <c r="TFT770" s="14"/>
      <c r="TFU770" s="14"/>
      <c r="TFV770" s="14"/>
      <c r="TFW770" s="14"/>
      <c r="TFX770" s="14"/>
      <c r="TFY770" s="14"/>
      <c r="TFZ770" s="14"/>
      <c r="TGA770" s="14"/>
      <c r="TGB770" s="14"/>
      <c r="TGC770" s="14"/>
      <c r="TGD770" s="14"/>
      <c r="TGE770" s="14"/>
      <c r="TGF770" s="14"/>
      <c r="TGG770" s="14"/>
      <c r="TGH770" s="14"/>
      <c r="TGI770" s="14"/>
      <c r="TGJ770" s="14"/>
      <c r="TGK770" s="14"/>
      <c r="TGL770" s="14"/>
      <c r="TGM770" s="14"/>
      <c r="TGN770" s="14"/>
      <c r="TGO770" s="14"/>
      <c r="TGP770" s="14"/>
      <c r="TGQ770" s="14"/>
      <c r="TGR770" s="14"/>
      <c r="TGS770" s="14"/>
      <c r="TGT770" s="14"/>
      <c r="TGU770" s="14"/>
      <c r="TGV770" s="14"/>
      <c r="TGW770" s="14"/>
      <c r="TGX770" s="14"/>
      <c r="TGY770" s="14"/>
      <c r="TGZ770" s="14"/>
      <c r="THA770" s="14"/>
      <c r="THB770" s="14"/>
      <c r="THC770" s="14"/>
      <c r="THD770" s="14"/>
      <c r="THE770" s="14"/>
      <c r="THF770" s="14"/>
      <c r="THG770" s="14"/>
      <c r="THH770" s="14"/>
      <c r="THI770" s="14"/>
      <c r="THJ770" s="14"/>
      <c r="THK770" s="14"/>
      <c r="THL770" s="14"/>
      <c r="THM770" s="14"/>
      <c r="THN770" s="14"/>
      <c r="THO770" s="14"/>
      <c r="THP770" s="14"/>
      <c r="THQ770" s="14"/>
      <c r="THR770" s="14"/>
      <c r="THS770" s="14"/>
      <c r="THT770" s="14"/>
      <c r="THU770" s="14"/>
      <c r="THV770" s="14"/>
      <c r="THW770" s="14"/>
      <c r="THX770" s="14"/>
      <c r="THY770" s="14"/>
      <c r="THZ770" s="14"/>
      <c r="TIA770" s="14"/>
      <c r="TIB770" s="14"/>
      <c r="TIC770" s="14"/>
      <c r="TID770" s="14"/>
      <c r="TIE770" s="14"/>
      <c r="TIF770" s="14"/>
      <c r="TIG770" s="14"/>
      <c r="TIH770" s="14"/>
      <c r="TII770" s="14"/>
      <c r="TIJ770" s="14"/>
      <c r="TIK770" s="14"/>
      <c r="TIL770" s="14"/>
      <c r="TIM770" s="14"/>
      <c r="TIN770" s="14"/>
      <c r="TIO770" s="14"/>
      <c r="TIP770" s="14"/>
      <c r="TIQ770" s="14"/>
      <c r="TIR770" s="14"/>
      <c r="TIS770" s="14"/>
      <c r="TIT770" s="14"/>
      <c r="TIU770" s="14"/>
      <c r="TIV770" s="14"/>
      <c r="TIW770" s="14"/>
      <c r="TIX770" s="14"/>
      <c r="TIY770" s="14"/>
      <c r="TIZ770" s="14"/>
      <c r="TJA770" s="14"/>
      <c r="TJB770" s="14"/>
      <c r="TJC770" s="14"/>
      <c r="TJD770" s="14"/>
      <c r="TJE770" s="14"/>
      <c r="TJF770" s="14"/>
      <c r="TJG770" s="14"/>
      <c r="TJH770" s="14"/>
      <c r="TJI770" s="14"/>
      <c r="TJJ770" s="14"/>
      <c r="TJK770" s="14"/>
      <c r="TJL770" s="14"/>
      <c r="TJM770" s="14"/>
      <c r="TJN770" s="14"/>
      <c r="TJO770" s="14"/>
      <c r="TJP770" s="14"/>
      <c r="TJQ770" s="14"/>
      <c r="TJR770" s="14"/>
      <c r="TJS770" s="14"/>
      <c r="TJT770" s="14"/>
      <c r="TJU770" s="14"/>
      <c r="TJV770" s="14"/>
      <c r="TJW770" s="14"/>
      <c r="TJX770" s="14"/>
      <c r="TJY770" s="14"/>
      <c r="TJZ770" s="14"/>
      <c r="TKA770" s="14"/>
      <c r="TKB770" s="14"/>
      <c r="TKC770" s="14"/>
      <c r="TKD770" s="14"/>
      <c r="TKE770" s="14"/>
      <c r="TKF770" s="14"/>
      <c r="TKG770" s="14"/>
      <c r="TKH770" s="14"/>
      <c r="TKI770" s="14"/>
      <c r="TKJ770" s="14"/>
      <c r="TKK770" s="14"/>
      <c r="TKL770" s="14"/>
      <c r="TKM770" s="14"/>
      <c r="TKN770" s="14"/>
      <c r="TKO770" s="14"/>
      <c r="TKP770" s="14"/>
      <c r="TKQ770" s="14"/>
      <c r="TKR770" s="14"/>
      <c r="TKS770" s="14"/>
      <c r="TKT770" s="14"/>
      <c r="TKU770" s="14"/>
      <c r="TKV770" s="14"/>
      <c r="TKW770" s="14"/>
      <c r="TKX770" s="14"/>
      <c r="TKY770" s="14"/>
      <c r="TKZ770" s="14"/>
      <c r="TLA770" s="14"/>
      <c r="TLB770" s="14"/>
      <c r="TLC770" s="14"/>
      <c r="TLD770" s="14"/>
      <c r="TLE770" s="14"/>
      <c r="TLF770" s="14"/>
      <c r="TLG770" s="14"/>
      <c r="TLH770" s="14"/>
      <c r="TLI770" s="14"/>
      <c r="TLJ770" s="14"/>
      <c r="TLK770" s="14"/>
      <c r="TLL770" s="14"/>
      <c r="TLM770" s="14"/>
      <c r="TLN770" s="14"/>
      <c r="TLO770" s="14"/>
      <c r="TLP770" s="14"/>
      <c r="TLQ770" s="14"/>
      <c r="TLR770" s="14"/>
      <c r="TLS770" s="14"/>
      <c r="TLT770" s="14"/>
      <c r="TLU770" s="14"/>
      <c r="TLV770" s="14"/>
      <c r="TLW770" s="14"/>
      <c r="TLX770" s="14"/>
      <c r="TLY770" s="14"/>
      <c r="TLZ770" s="14"/>
      <c r="TMA770" s="14"/>
      <c r="TMB770" s="14"/>
      <c r="TMC770" s="14"/>
      <c r="TMD770" s="14"/>
      <c r="TME770" s="14"/>
      <c r="TMF770" s="14"/>
      <c r="TMG770" s="14"/>
      <c r="TMH770" s="14"/>
      <c r="TMI770" s="14"/>
      <c r="TMJ770" s="14"/>
      <c r="TMK770" s="14"/>
      <c r="TML770" s="14"/>
      <c r="TMM770" s="14"/>
      <c r="TMN770" s="14"/>
      <c r="TMO770" s="14"/>
      <c r="TMP770" s="14"/>
      <c r="TMQ770" s="14"/>
      <c r="TMR770" s="14"/>
      <c r="TMS770" s="14"/>
      <c r="TMT770" s="14"/>
      <c r="TMU770" s="14"/>
      <c r="TMV770" s="14"/>
      <c r="TMW770" s="14"/>
      <c r="TMX770" s="14"/>
      <c r="TMY770" s="14"/>
      <c r="TMZ770" s="14"/>
      <c r="TNA770" s="14"/>
      <c r="TNB770" s="14"/>
      <c r="TNC770" s="14"/>
      <c r="TND770" s="14"/>
      <c r="TNE770" s="14"/>
      <c r="TNF770" s="14"/>
      <c r="TNG770" s="14"/>
      <c r="TNH770" s="14"/>
      <c r="TNI770" s="14"/>
      <c r="TNJ770" s="14"/>
      <c r="TNK770" s="14"/>
      <c r="TNL770" s="14"/>
      <c r="TNM770" s="14"/>
      <c r="TNN770" s="14"/>
      <c r="TNO770" s="14"/>
      <c r="TNP770" s="14"/>
      <c r="TNQ770" s="14"/>
      <c r="TNR770" s="14"/>
      <c r="TNS770" s="14"/>
      <c r="TNT770" s="14"/>
      <c r="TNU770" s="14"/>
      <c r="TNV770" s="14"/>
      <c r="TNW770" s="14"/>
      <c r="TNX770" s="14"/>
      <c r="TNY770" s="14"/>
      <c r="TNZ770" s="14"/>
      <c r="TOA770" s="14"/>
      <c r="TOB770" s="14"/>
      <c r="TOC770" s="14"/>
      <c r="TOD770" s="14"/>
      <c r="TOE770" s="14"/>
      <c r="TOF770" s="14"/>
      <c r="TOG770" s="14"/>
      <c r="TOH770" s="14"/>
      <c r="TOI770" s="14"/>
      <c r="TOJ770" s="14"/>
      <c r="TOK770" s="14"/>
      <c r="TOL770" s="14"/>
      <c r="TOM770" s="14"/>
      <c r="TON770" s="14"/>
      <c r="TOO770" s="14"/>
      <c r="TOP770" s="14"/>
      <c r="TOQ770" s="14"/>
      <c r="TOR770" s="14"/>
      <c r="TOS770" s="14"/>
      <c r="TOT770" s="14"/>
      <c r="TOU770" s="14"/>
      <c r="TOV770" s="14"/>
      <c r="TOW770" s="14"/>
      <c r="TOX770" s="14"/>
      <c r="TOY770" s="14"/>
      <c r="TOZ770" s="14"/>
      <c r="TPA770" s="14"/>
      <c r="TPB770" s="14"/>
      <c r="TPC770" s="14"/>
      <c r="TPD770" s="14"/>
      <c r="TPE770" s="14"/>
      <c r="TPF770" s="14"/>
      <c r="TPG770" s="14"/>
      <c r="TPH770" s="14"/>
      <c r="TPI770" s="14"/>
      <c r="TPJ770" s="14"/>
      <c r="TPK770" s="14"/>
      <c r="TPL770" s="14"/>
      <c r="TPM770" s="14"/>
      <c r="TPN770" s="14"/>
      <c r="TPO770" s="14"/>
      <c r="TPP770" s="14"/>
      <c r="TPQ770" s="14"/>
      <c r="TPR770" s="14"/>
      <c r="TPS770" s="14"/>
      <c r="TPT770" s="14"/>
      <c r="TPU770" s="14"/>
      <c r="TPV770" s="14"/>
      <c r="TPW770" s="14"/>
      <c r="TPX770" s="14"/>
      <c r="TPY770" s="14"/>
      <c r="TPZ770" s="14"/>
      <c r="TQA770" s="14"/>
      <c r="TQB770" s="14"/>
      <c r="TQC770" s="14"/>
      <c r="TQD770" s="14"/>
      <c r="TQE770" s="14"/>
      <c r="TQF770" s="14"/>
      <c r="TQG770" s="14"/>
      <c r="TQH770" s="14"/>
      <c r="TQI770" s="14"/>
      <c r="TQJ770" s="14"/>
      <c r="TQK770" s="14"/>
      <c r="TQL770" s="14"/>
      <c r="TQM770" s="14"/>
      <c r="TQN770" s="14"/>
      <c r="TQO770" s="14"/>
      <c r="TQP770" s="14"/>
      <c r="TQQ770" s="14"/>
      <c r="TQR770" s="14"/>
      <c r="TQS770" s="14"/>
      <c r="TQT770" s="14"/>
      <c r="TQU770" s="14"/>
      <c r="TQV770" s="14"/>
      <c r="TQW770" s="14"/>
      <c r="TQX770" s="14"/>
      <c r="TQY770" s="14"/>
      <c r="TQZ770" s="14"/>
      <c r="TRA770" s="14"/>
      <c r="TRB770" s="14"/>
      <c r="TRC770" s="14"/>
      <c r="TRD770" s="14"/>
      <c r="TRE770" s="14"/>
      <c r="TRF770" s="14"/>
      <c r="TRG770" s="14"/>
      <c r="TRH770" s="14"/>
      <c r="TRI770" s="14"/>
      <c r="TRJ770" s="14"/>
      <c r="TRK770" s="14"/>
      <c r="TRL770" s="14"/>
      <c r="TRM770" s="14"/>
      <c r="TRN770" s="14"/>
      <c r="TRO770" s="14"/>
      <c r="TRP770" s="14"/>
      <c r="TRQ770" s="14"/>
      <c r="TRR770" s="14"/>
      <c r="TRS770" s="14"/>
      <c r="TRT770" s="14"/>
      <c r="TRU770" s="14"/>
      <c r="TRV770" s="14"/>
      <c r="TRW770" s="14"/>
      <c r="TRX770" s="14"/>
      <c r="TRY770" s="14"/>
      <c r="TRZ770" s="14"/>
      <c r="TSA770" s="14"/>
      <c r="TSB770" s="14"/>
      <c r="TSC770" s="14"/>
      <c r="TSD770" s="14"/>
      <c r="TSE770" s="14"/>
      <c r="TSF770" s="14"/>
      <c r="TSG770" s="14"/>
      <c r="TSH770" s="14"/>
      <c r="TSI770" s="14"/>
      <c r="TSJ770" s="14"/>
      <c r="TSK770" s="14"/>
      <c r="TSL770" s="14"/>
      <c r="TSM770" s="14"/>
      <c r="TSN770" s="14"/>
      <c r="TSO770" s="14"/>
      <c r="TSP770" s="14"/>
      <c r="TSQ770" s="14"/>
      <c r="TSR770" s="14"/>
      <c r="TSS770" s="14"/>
      <c r="TST770" s="14"/>
      <c r="TSU770" s="14"/>
      <c r="TSV770" s="14"/>
      <c r="TSW770" s="14"/>
      <c r="TSX770" s="14"/>
      <c r="TSY770" s="14"/>
      <c r="TSZ770" s="14"/>
      <c r="TTA770" s="14"/>
      <c r="TTB770" s="14"/>
      <c r="TTC770" s="14"/>
      <c r="TTD770" s="14"/>
      <c r="TTE770" s="14"/>
      <c r="TTF770" s="14"/>
      <c r="TTG770" s="14"/>
      <c r="TTH770" s="14"/>
      <c r="TTI770" s="14"/>
      <c r="TTJ770" s="14"/>
      <c r="TTK770" s="14"/>
      <c r="TTL770" s="14"/>
      <c r="TTM770" s="14"/>
      <c r="TTN770" s="14"/>
      <c r="TTO770" s="14"/>
      <c r="TTP770" s="14"/>
      <c r="TTQ770" s="14"/>
      <c r="TTR770" s="14"/>
      <c r="TTS770" s="14"/>
      <c r="TTT770" s="14"/>
      <c r="TTU770" s="14"/>
      <c r="TTV770" s="14"/>
      <c r="TTW770" s="14"/>
      <c r="TTX770" s="14"/>
      <c r="TTY770" s="14"/>
      <c r="TTZ770" s="14"/>
      <c r="TUA770" s="14"/>
      <c r="TUB770" s="14"/>
      <c r="TUC770" s="14"/>
      <c r="TUD770" s="14"/>
      <c r="TUE770" s="14"/>
      <c r="TUF770" s="14"/>
      <c r="TUG770" s="14"/>
      <c r="TUH770" s="14"/>
      <c r="TUI770" s="14"/>
      <c r="TUJ770" s="14"/>
      <c r="TUK770" s="14"/>
      <c r="TUL770" s="14"/>
      <c r="TUM770" s="14"/>
      <c r="TUN770" s="14"/>
      <c r="TUO770" s="14"/>
      <c r="TUP770" s="14"/>
      <c r="TUQ770" s="14"/>
      <c r="TUR770" s="14"/>
      <c r="TUS770" s="14"/>
      <c r="TUT770" s="14"/>
      <c r="TUU770" s="14"/>
      <c r="TUV770" s="14"/>
      <c r="TUW770" s="14"/>
      <c r="TUX770" s="14"/>
      <c r="TUY770" s="14"/>
      <c r="TUZ770" s="14"/>
      <c r="TVA770" s="14"/>
      <c r="TVB770" s="14"/>
      <c r="TVC770" s="14"/>
      <c r="TVD770" s="14"/>
      <c r="TVE770" s="14"/>
      <c r="TVF770" s="14"/>
      <c r="TVG770" s="14"/>
      <c r="TVH770" s="14"/>
      <c r="TVI770" s="14"/>
      <c r="TVJ770" s="14"/>
      <c r="TVK770" s="14"/>
      <c r="TVL770" s="14"/>
      <c r="TVM770" s="14"/>
      <c r="TVN770" s="14"/>
      <c r="TVO770" s="14"/>
      <c r="TVP770" s="14"/>
      <c r="TVQ770" s="14"/>
      <c r="TVR770" s="14"/>
      <c r="TVS770" s="14"/>
      <c r="TVT770" s="14"/>
      <c r="TVU770" s="14"/>
      <c r="TVV770" s="14"/>
      <c r="TVW770" s="14"/>
      <c r="TVX770" s="14"/>
      <c r="TVY770" s="14"/>
      <c r="TVZ770" s="14"/>
      <c r="TWA770" s="14"/>
      <c r="TWB770" s="14"/>
      <c r="TWC770" s="14"/>
      <c r="TWD770" s="14"/>
      <c r="TWE770" s="14"/>
      <c r="TWF770" s="14"/>
      <c r="TWG770" s="14"/>
      <c r="TWH770" s="14"/>
      <c r="TWI770" s="14"/>
      <c r="TWJ770" s="14"/>
      <c r="TWK770" s="14"/>
      <c r="TWL770" s="14"/>
      <c r="TWM770" s="14"/>
      <c r="TWN770" s="14"/>
      <c r="TWO770" s="14"/>
      <c r="TWP770" s="14"/>
      <c r="TWQ770" s="14"/>
      <c r="TWR770" s="14"/>
      <c r="TWS770" s="14"/>
      <c r="TWT770" s="14"/>
      <c r="TWU770" s="14"/>
      <c r="TWV770" s="14"/>
      <c r="TWW770" s="14"/>
      <c r="TWX770" s="14"/>
      <c r="TWY770" s="14"/>
      <c r="TWZ770" s="14"/>
      <c r="TXA770" s="14"/>
      <c r="TXB770" s="14"/>
      <c r="TXC770" s="14"/>
      <c r="TXD770" s="14"/>
      <c r="TXE770" s="14"/>
      <c r="TXF770" s="14"/>
      <c r="TXG770" s="14"/>
      <c r="TXH770" s="14"/>
      <c r="TXI770" s="14"/>
      <c r="TXJ770" s="14"/>
      <c r="TXK770" s="14"/>
      <c r="TXL770" s="14"/>
      <c r="TXM770" s="14"/>
      <c r="TXN770" s="14"/>
      <c r="TXO770" s="14"/>
      <c r="TXP770" s="14"/>
      <c r="TXQ770" s="14"/>
      <c r="TXR770" s="14"/>
      <c r="TXS770" s="14"/>
      <c r="TXT770" s="14"/>
      <c r="TXU770" s="14"/>
      <c r="TXV770" s="14"/>
      <c r="TXW770" s="14"/>
      <c r="TXX770" s="14"/>
      <c r="TXY770" s="14"/>
      <c r="TXZ770" s="14"/>
      <c r="TYA770" s="14"/>
      <c r="TYB770" s="14"/>
      <c r="TYC770" s="14"/>
      <c r="TYD770" s="14"/>
      <c r="TYE770" s="14"/>
      <c r="TYF770" s="14"/>
      <c r="TYG770" s="14"/>
      <c r="TYH770" s="14"/>
      <c r="TYI770" s="14"/>
      <c r="TYJ770" s="14"/>
      <c r="TYK770" s="14"/>
      <c r="TYL770" s="14"/>
      <c r="TYM770" s="14"/>
      <c r="TYN770" s="14"/>
      <c r="TYO770" s="14"/>
      <c r="TYP770" s="14"/>
      <c r="TYQ770" s="14"/>
      <c r="TYR770" s="14"/>
      <c r="TYS770" s="14"/>
      <c r="TYT770" s="14"/>
      <c r="TYU770" s="14"/>
      <c r="TYV770" s="14"/>
      <c r="TYW770" s="14"/>
      <c r="TYX770" s="14"/>
      <c r="TYY770" s="14"/>
      <c r="TYZ770" s="14"/>
      <c r="TZA770" s="14"/>
      <c r="TZB770" s="14"/>
      <c r="TZC770" s="14"/>
      <c r="TZD770" s="14"/>
      <c r="TZE770" s="14"/>
      <c r="TZF770" s="14"/>
      <c r="TZG770" s="14"/>
      <c r="TZH770" s="14"/>
      <c r="TZI770" s="14"/>
      <c r="TZJ770" s="14"/>
      <c r="TZK770" s="14"/>
      <c r="TZL770" s="14"/>
      <c r="TZM770" s="14"/>
      <c r="TZN770" s="14"/>
      <c r="TZO770" s="14"/>
      <c r="TZP770" s="14"/>
      <c r="TZQ770" s="14"/>
      <c r="TZR770" s="14"/>
      <c r="TZS770" s="14"/>
      <c r="TZT770" s="14"/>
      <c r="TZU770" s="14"/>
      <c r="TZV770" s="14"/>
      <c r="TZW770" s="14"/>
      <c r="TZX770" s="14"/>
      <c r="TZY770" s="14"/>
      <c r="TZZ770" s="14"/>
      <c r="UAA770" s="14"/>
      <c r="UAB770" s="14"/>
      <c r="UAC770" s="14"/>
      <c r="UAD770" s="14"/>
      <c r="UAE770" s="14"/>
      <c r="UAF770" s="14"/>
      <c r="UAG770" s="14"/>
      <c r="UAH770" s="14"/>
      <c r="UAI770" s="14"/>
      <c r="UAJ770" s="14"/>
      <c r="UAK770" s="14"/>
      <c r="UAL770" s="14"/>
      <c r="UAM770" s="14"/>
      <c r="UAN770" s="14"/>
      <c r="UAO770" s="14"/>
      <c r="UAP770" s="14"/>
      <c r="UAQ770" s="14"/>
      <c r="UAR770" s="14"/>
      <c r="UAS770" s="14"/>
      <c r="UAT770" s="14"/>
      <c r="UAU770" s="14"/>
      <c r="UAV770" s="14"/>
      <c r="UAW770" s="14"/>
      <c r="UAX770" s="14"/>
      <c r="UAY770" s="14"/>
      <c r="UAZ770" s="14"/>
      <c r="UBA770" s="14"/>
      <c r="UBB770" s="14"/>
      <c r="UBC770" s="14"/>
      <c r="UBD770" s="14"/>
      <c r="UBE770" s="14"/>
      <c r="UBF770" s="14"/>
      <c r="UBG770" s="14"/>
      <c r="UBH770" s="14"/>
      <c r="UBI770" s="14"/>
      <c r="UBJ770" s="14"/>
      <c r="UBK770" s="14"/>
      <c r="UBL770" s="14"/>
      <c r="UBM770" s="14"/>
      <c r="UBN770" s="14"/>
      <c r="UBO770" s="14"/>
      <c r="UBP770" s="14"/>
      <c r="UBQ770" s="14"/>
      <c r="UBR770" s="14"/>
      <c r="UBS770" s="14"/>
      <c r="UBT770" s="14"/>
      <c r="UBU770" s="14"/>
      <c r="UBV770" s="14"/>
      <c r="UBW770" s="14"/>
      <c r="UBX770" s="14"/>
      <c r="UBY770" s="14"/>
      <c r="UBZ770" s="14"/>
      <c r="UCA770" s="14"/>
      <c r="UCB770" s="14"/>
      <c r="UCC770" s="14"/>
      <c r="UCD770" s="14"/>
      <c r="UCE770" s="14"/>
      <c r="UCF770" s="14"/>
      <c r="UCG770" s="14"/>
      <c r="UCH770" s="14"/>
      <c r="UCI770" s="14"/>
      <c r="UCJ770" s="14"/>
      <c r="UCK770" s="14"/>
      <c r="UCL770" s="14"/>
      <c r="UCM770" s="14"/>
      <c r="UCN770" s="14"/>
      <c r="UCO770" s="14"/>
      <c r="UCP770" s="14"/>
      <c r="UCQ770" s="14"/>
      <c r="UCR770" s="14"/>
      <c r="UCS770" s="14"/>
      <c r="UCT770" s="14"/>
      <c r="UCU770" s="14"/>
      <c r="UCV770" s="14"/>
      <c r="UCW770" s="14"/>
      <c r="UCX770" s="14"/>
      <c r="UCY770" s="14"/>
      <c r="UCZ770" s="14"/>
      <c r="UDA770" s="14"/>
      <c r="UDB770" s="14"/>
      <c r="UDC770" s="14"/>
      <c r="UDD770" s="14"/>
      <c r="UDE770" s="14"/>
      <c r="UDF770" s="14"/>
      <c r="UDG770" s="14"/>
      <c r="UDH770" s="14"/>
      <c r="UDI770" s="14"/>
      <c r="UDJ770" s="14"/>
      <c r="UDK770" s="14"/>
      <c r="UDL770" s="14"/>
      <c r="UDM770" s="14"/>
      <c r="UDN770" s="14"/>
      <c r="UDO770" s="14"/>
      <c r="UDP770" s="14"/>
      <c r="UDQ770" s="14"/>
      <c r="UDR770" s="14"/>
      <c r="UDS770" s="14"/>
      <c r="UDT770" s="14"/>
      <c r="UDU770" s="14"/>
      <c r="UDV770" s="14"/>
      <c r="UDW770" s="14"/>
      <c r="UDX770" s="14"/>
      <c r="UDY770" s="14"/>
      <c r="UDZ770" s="14"/>
      <c r="UEA770" s="14"/>
      <c r="UEB770" s="14"/>
      <c r="UEC770" s="14"/>
      <c r="UED770" s="14"/>
      <c r="UEE770" s="14"/>
      <c r="UEF770" s="14"/>
      <c r="UEG770" s="14"/>
      <c r="UEH770" s="14"/>
      <c r="UEI770" s="14"/>
      <c r="UEJ770" s="14"/>
      <c r="UEK770" s="14"/>
      <c r="UEL770" s="14"/>
      <c r="UEM770" s="14"/>
      <c r="UEN770" s="14"/>
      <c r="UEO770" s="14"/>
      <c r="UEP770" s="14"/>
      <c r="UEQ770" s="14"/>
      <c r="UER770" s="14"/>
      <c r="UES770" s="14"/>
      <c r="UET770" s="14"/>
      <c r="UEU770" s="14"/>
      <c r="UEV770" s="14"/>
      <c r="UEW770" s="14"/>
      <c r="UEX770" s="14"/>
      <c r="UEY770" s="14"/>
      <c r="UEZ770" s="14"/>
      <c r="UFA770" s="14"/>
      <c r="UFB770" s="14"/>
      <c r="UFC770" s="14"/>
      <c r="UFD770" s="14"/>
      <c r="UFE770" s="14"/>
      <c r="UFF770" s="14"/>
      <c r="UFG770" s="14"/>
      <c r="UFH770" s="14"/>
      <c r="UFI770" s="14"/>
      <c r="UFJ770" s="14"/>
      <c r="UFK770" s="14"/>
      <c r="UFL770" s="14"/>
      <c r="UFM770" s="14"/>
      <c r="UFN770" s="14"/>
      <c r="UFO770" s="14"/>
      <c r="UFP770" s="14"/>
      <c r="UFQ770" s="14"/>
      <c r="UFR770" s="14"/>
      <c r="UFS770" s="14"/>
      <c r="UFT770" s="14"/>
      <c r="UFU770" s="14"/>
      <c r="UFV770" s="14"/>
      <c r="UFW770" s="14"/>
      <c r="UFX770" s="14"/>
      <c r="UFY770" s="14"/>
      <c r="UFZ770" s="14"/>
      <c r="UGA770" s="14"/>
      <c r="UGB770" s="14"/>
      <c r="UGC770" s="14"/>
      <c r="UGD770" s="14"/>
      <c r="UGE770" s="14"/>
      <c r="UGF770" s="14"/>
      <c r="UGG770" s="14"/>
      <c r="UGH770" s="14"/>
      <c r="UGI770" s="14"/>
      <c r="UGJ770" s="14"/>
      <c r="UGK770" s="14"/>
      <c r="UGL770" s="14"/>
      <c r="UGM770" s="14"/>
      <c r="UGN770" s="14"/>
      <c r="UGO770" s="14"/>
      <c r="UGP770" s="14"/>
      <c r="UGQ770" s="14"/>
      <c r="UGR770" s="14"/>
      <c r="UGS770" s="14"/>
      <c r="UGT770" s="14"/>
      <c r="UGU770" s="14"/>
      <c r="UGV770" s="14"/>
      <c r="UGW770" s="14"/>
      <c r="UGX770" s="14"/>
      <c r="UGY770" s="14"/>
      <c r="UGZ770" s="14"/>
      <c r="UHA770" s="14"/>
      <c r="UHB770" s="14"/>
      <c r="UHC770" s="14"/>
      <c r="UHD770" s="14"/>
      <c r="UHE770" s="14"/>
      <c r="UHF770" s="14"/>
      <c r="UHG770" s="14"/>
      <c r="UHH770" s="14"/>
      <c r="UHI770" s="14"/>
      <c r="UHJ770" s="14"/>
      <c r="UHK770" s="14"/>
      <c r="UHL770" s="14"/>
      <c r="UHM770" s="14"/>
      <c r="UHN770" s="14"/>
      <c r="UHO770" s="14"/>
      <c r="UHP770" s="14"/>
      <c r="UHQ770" s="14"/>
      <c r="UHR770" s="14"/>
      <c r="UHS770" s="14"/>
      <c r="UHT770" s="14"/>
      <c r="UHU770" s="14"/>
      <c r="UHV770" s="14"/>
      <c r="UHW770" s="14"/>
      <c r="UHX770" s="14"/>
      <c r="UHY770" s="14"/>
      <c r="UHZ770" s="14"/>
      <c r="UIA770" s="14"/>
      <c r="UIB770" s="14"/>
      <c r="UIC770" s="14"/>
      <c r="UID770" s="14"/>
      <c r="UIE770" s="14"/>
      <c r="UIF770" s="14"/>
      <c r="UIG770" s="14"/>
      <c r="UIH770" s="14"/>
      <c r="UII770" s="14"/>
      <c r="UIJ770" s="14"/>
      <c r="UIK770" s="14"/>
      <c r="UIL770" s="14"/>
      <c r="UIM770" s="14"/>
      <c r="UIN770" s="14"/>
      <c r="UIO770" s="14"/>
      <c r="UIP770" s="14"/>
      <c r="UIQ770" s="14"/>
      <c r="UIR770" s="14"/>
      <c r="UIS770" s="14"/>
      <c r="UIT770" s="14"/>
      <c r="UIU770" s="14"/>
      <c r="UIV770" s="14"/>
      <c r="UIW770" s="14"/>
      <c r="UIX770" s="14"/>
      <c r="UIY770" s="14"/>
      <c r="UIZ770" s="14"/>
      <c r="UJA770" s="14"/>
      <c r="UJB770" s="14"/>
      <c r="UJC770" s="14"/>
      <c r="UJD770" s="14"/>
      <c r="UJE770" s="14"/>
      <c r="UJF770" s="14"/>
      <c r="UJG770" s="14"/>
      <c r="UJH770" s="14"/>
      <c r="UJI770" s="14"/>
      <c r="UJJ770" s="14"/>
      <c r="UJK770" s="14"/>
      <c r="UJL770" s="14"/>
      <c r="UJM770" s="14"/>
      <c r="UJN770" s="14"/>
      <c r="UJO770" s="14"/>
      <c r="UJP770" s="14"/>
      <c r="UJQ770" s="14"/>
      <c r="UJR770" s="14"/>
      <c r="UJS770" s="14"/>
      <c r="UJT770" s="14"/>
      <c r="UJU770" s="14"/>
      <c r="UJV770" s="14"/>
      <c r="UJW770" s="14"/>
      <c r="UJX770" s="14"/>
      <c r="UJY770" s="14"/>
      <c r="UJZ770" s="14"/>
      <c r="UKA770" s="14"/>
      <c r="UKB770" s="14"/>
      <c r="UKC770" s="14"/>
      <c r="UKD770" s="14"/>
      <c r="UKE770" s="14"/>
      <c r="UKF770" s="14"/>
      <c r="UKG770" s="14"/>
      <c r="UKH770" s="14"/>
      <c r="UKI770" s="14"/>
      <c r="UKJ770" s="14"/>
      <c r="UKK770" s="14"/>
      <c r="UKL770" s="14"/>
      <c r="UKM770" s="14"/>
      <c r="UKN770" s="14"/>
      <c r="UKO770" s="14"/>
      <c r="UKP770" s="14"/>
      <c r="UKQ770" s="14"/>
      <c r="UKR770" s="14"/>
      <c r="UKS770" s="14"/>
      <c r="UKT770" s="14"/>
      <c r="UKU770" s="14"/>
      <c r="UKV770" s="14"/>
      <c r="UKW770" s="14"/>
      <c r="UKX770" s="14"/>
      <c r="UKY770" s="14"/>
      <c r="UKZ770" s="14"/>
      <c r="ULA770" s="14"/>
      <c r="ULB770" s="14"/>
      <c r="ULC770" s="14"/>
      <c r="ULD770" s="14"/>
      <c r="ULE770" s="14"/>
      <c r="ULF770" s="14"/>
      <c r="ULG770" s="14"/>
      <c r="ULH770" s="14"/>
      <c r="ULI770" s="14"/>
      <c r="ULJ770" s="14"/>
      <c r="ULK770" s="14"/>
      <c r="ULL770" s="14"/>
      <c r="ULM770" s="14"/>
      <c r="ULN770" s="14"/>
      <c r="ULO770" s="14"/>
      <c r="ULP770" s="14"/>
      <c r="ULQ770" s="14"/>
      <c r="ULR770" s="14"/>
      <c r="ULS770" s="14"/>
      <c r="ULT770" s="14"/>
      <c r="ULU770" s="14"/>
      <c r="ULV770" s="14"/>
      <c r="ULW770" s="14"/>
      <c r="ULX770" s="14"/>
      <c r="ULY770" s="14"/>
      <c r="ULZ770" s="14"/>
      <c r="UMA770" s="14"/>
      <c r="UMB770" s="14"/>
      <c r="UMC770" s="14"/>
      <c r="UMD770" s="14"/>
      <c r="UME770" s="14"/>
      <c r="UMF770" s="14"/>
      <c r="UMG770" s="14"/>
      <c r="UMH770" s="14"/>
      <c r="UMI770" s="14"/>
      <c r="UMJ770" s="14"/>
      <c r="UMK770" s="14"/>
      <c r="UML770" s="14"/>
      <c r="UMM770" s="14"/>
      <c r="UMN770" s="14"/>
      <c r="UMO770" s="14"/>
      <c r="UMP770" s="14"/>
      <c r="UMQ770" s="14"/>
      <c r="UMR770" s="14"/>
      <c r="UMS770" s="14"/>
      <c r="UMT770" s="14"/>
      <c r="UMU770" s="14"/>
      <c r="UMV770" s="14"/>
      <c r="UMW770" s="14"/>
      <c r="UMX770" s="14"/>
      <c r="UMY770" s="14"/>
      <c r="UMZ770" s="14"/>
      <c r="UNA770" s="14"/>
      <c r="UNB770" s="14"/>
      <c r="UNC770" s="14"/>
      <c r="UND770" s="14"/>
      <c r="UNE770" s="14"/>
      <c r="UNF770" s="14"/>
      <c r="UNG770" s="14"/>
      <c r="UNH770" s="14"/>
      <c r="UNI770" s="14"/>
      <c r="UNJ770" s="14"/>
      <c r="UNK770" s="14"/>
      <c r="UNL770" s="14"/>
      <c r="UNM770" s="14"/>
      <c r="UNN770" s="14"/>
      <c r="UNO770" s="14"/>
      <c r="UNP770" s="14"/>
      <c r="UNQ770" s="14"/>
      <c r="UNR770" s="14"/>
      <c r="UNS770" s="14"/>
      <c r="UNT770" s="14"/>
      <c r="UNU770" s="14"/>
      <c r="UNV770" s="14"/>
      <c r="UNW770" s="14"/>
      <c r="UNX770" s="14"/>
      <c r="UNY770" s="14"/>
      <c r="UNZ770" s="14"/>
      <c r="UOA770" s="14"/>
      <c r="UOB770" s="14"/>
      <c r="UOC770" s="14"/>
      <c r="UOD770" s="14"/>
      <c r="UOE770" s="14"/>
      <c r="UOF770" s="14"/>
      <c r="UOG770" s="14"/>
      <c r="UOH770" s="14"/>
      <c r="UOI770" s="14"/>
      <c r="UOJ770" s="14"/>
      <c r="UOK770" s="14"/>
      <c r="UOL770" s="14"/>
      <c r="UOM770" s="14"/>
      <c r="UON770" s="14"/>
      <c r="UOO770" s="14"/>
      <c r="UOP770" s="14"/>
      <c r="UOQ770" s="14"/>
      <c r="UOR770" s="14"/>
      <c r="UOS770" s="14"/>
      <c r="UOT770" s="14"/>
      <c r="UOU770" s="14"/>
      <c r="UOV770" s="14"/>
      <c r="UOW770" s="14"/>
      <c r="UOX770" s="14"/>
      <c r="UOY770" s="14"/>
      <c r="UOZ770" s="14"/>
      <c r="UPA770" s="14"/>
      <c r="UPB770" s="14"/>
      <c r="UPC770" s="14"/>
      <c r="UPD770" s="14"/>
      <c r="UPE770" s="14"/>
      <c r="UPF770" s="14"/>
      <c r="UPG770" s="14"/>
      <c r="UPH770" s="14"/>
      <c r="UPI770" s="14"/>
      <c r="UPJ770" s="14"/>
      <c r="UPK770" s="14"/>
      <c r="UPL770" s="14"/>
      <c r="UPM770" s="14"/>
      <c r="UPN770" s="14"/>
      <c r="UPO770" s="14"/>
      <c r="UPP770" s="14"/>
      <c r="UPQ770" s="14"/>
      <c r="UPR770" s="14"/>
      <c r="UPS770" s="14"/>
      <c r="UPT770" s="14"/>
      <c r="UPU770" s="14"/>
      <c r="UPV770" s="14"/>
      <c r="UPW770" s="14"/>
      <c r="UPX770" s="14"/>
      <c r="UPY770" s="14"/>
      <c r="UPZ770" s="14"/>
      <c r="UQA770" s="14"/>
      <c r="UQB770" s="14"/>
      <c r="UQC770" s="14"/>
      <c r="UQD770" s="14"/>
      <c r="UQE770" s="14"/>
      <c r="UQF770" s="14"/>
      <c r="UQG770" s="14"/>
      <c r="UQH770" s="14"/>
      <c r="UQI770" s="14"/>
      <c r="UQJ770" s="14"/>
      <c r="UQK770" s="14"/>
      <c r="UQL770" s="14"/>
      <c r="UQM770" s="14"/>
      <c r="UQN770" s="14"/>
      <c r="UQO770" s="14"/>
      <c r="UQP770" s="14"/>
      <c r="UQQ770" s="14"/>
      <c r="UQR770" s="14"/>
      <c r="UQS770" s="14"/>
      <c r="UQT770" s="14"/>
      <c r="UQU770" s="14"/>
      <c r="UQV770" s="14"/>
      <c r="UQW770" s="14"/>
      <c r="UQX770" s="14"/>
      <c r="UQY770" s="14"/>
      <c r="UQZ770" s="14"/>
      <c r="URA770" s="14"/>
      <c r="URB770" s="14"/>
      <c r="URC770" s="14"/>
      <c r="URD770" s="14"/>
      <c r="URE770" s="14"/>
      <c r="URF770" s="14"/>
      <c r="URG770" s="14"/>
      <c r="URH770" s="14"/>
      <c r="URI770" s="14"/>
      <c r="URJ770" s="14"/>
      <c r="URK770" s="14"/>
      <c r="URL770" s="14"/>
      <c r="URM770" s="14"/>
      <c r="URN770" s="14"/>
      <c r="URO770" s="14"/>
      <c r="URP770" s="14"/>
      <c r="URQ770" s="14"/>
      <c r="URR770" s="14"/>
      <c r="URS770" s="14"/>
      <c r="URT770" s="14"/>
      <c r="URU770" s="14"/>
      <c r="URV770" s="14"/>
      <c r="URW770" s="14"/>
      <c r="URX770" s="14"/>
      <c r="URY770" s="14"/>
      <c r="URZ770" s="14"/>
      <c r="USA770" s="14"/>
      <c r="USB770" s="14"/>
      <c r="USC770" s="14"/>
      <c r="USD770" s="14"/>
      <c r="USE770" s="14"/>
      <c r="USF770" s="14"/>
      <c r="USG770" s="14"/>
      <c r="USH770" s="14"/>
      <c r="USI770" s="14"/>
      <c r="USJ770" s="14"/>
      <c r="USK770" s="14"/>
      <c r="USL770" s="14"/>
      <c r="USM770" s="14"/>
      <c r="USN770" s="14"/>
      <c r="USO770" s="14"/>
      <c r="USP770" s="14"/>
      <c r="USQ770" s="14"/>
      <c r="USR770" s="14"/>
      <c r="USS770" s="14"/>
      <c r="UST770" s="14"/>
      <c r="USU770" s="14"/>
      <c r="USV770" s="14"/>
      <c r="USW770" s="14"/>
      <c r="USX770" s="14"/>
      <c r="USY770" s="14"/>
      <c r="USZ770" s="14"/>
      <c r="UTA770" s="14"/>
      <c r="UTB770" s="14"/>
      <c r="UTC770" s="14"/>
      <c r="UTD770" s="14"/>
      <c r="UTE770" s="14"/>
      <c r="UTF770" s="14"/>
      <c r="UTG770" s="14"/>
      <c r="UTH770" s="14"/>
      <c r="UTI770" s="14"/>
      <c r="UTJ770" s="14"/>
      <c r="UTK770" s="14"/>
      <c r="UTL770" s="14"/>
      <c r="UTM770" s="14"/>
      <c r="UTN770" s="14"/>
      <c r="UTO770" s="14"/>
      <c r="UTP770" s="14"/>
      <c r="UTQ770" s="14"/>
      <c r="UTR770" s="14"/>
      <c r="UTS770" s="14"/>
      <c r="UTT770" s="14"/>
      <c r="UTU770" s="14"/>
      <c r="UTV770" s="14"/>
      <c r="UTW770" s="14"/>
      <c r="UTX770" s="14"/>
      <c r="UTY770" s="14"/>
      <c r="UTZ770" s="14"/>
      <c r="UUA770" s="14"/>
      <c r="UUB770" s="14"/>
      <c r="UUC770" s="14"/>
      <c r="UUD770" s="14"/>
      <c r="UUE770" s="14"/>
      <c r="UUF770" s="14"/>
      <c r="UUG770" s="14"/>
      <c r="UUH770" s="14"/>
      <c r="UUI770" s="14"/>
      <c r="UUJ770" s="14"/>
      <c r="UUK770" s="14"/>
      <c r="UUL770" s="14"/>
      <c r="UUM770" s="14"/>
      <c r="UUN770" s="14"/>
      <c r="UUO770" s="14"/>
      <c r="UUP770" s="14"/>
      <c r="UUQ770" s="14"/>
      <c r="UUR770" s="14"/>
      <c r="UUS770" s="14"/>
      <c r="UUT770" s="14"/>
      <c r="UUU770" s="14"/>
      <c r="UUV770" s="14"/>
      <c r="UUW770" s="14"/>
      <c r="UUX770" s="14"/>
      <c r="UUY770" s="14"/>
      <c r="UUZ770" s="14"/>
      <c r="UVA770" s="14"/>
      <c r="UVB770" s="14"/>
      <c r="UVC770" s="14"/>
      <c r="UVD770" s="14"/>
      <c r="UVE770" s="14"/>
      <c r="UVF770" s="14"/>
      <c r="UVG770" s="14"/>
      <c r="UVH770" s="14"/>
      <c r="UVI770" s="14"/>
      <c r="UVJ770" s="14"/>
      <c r="UVK770" s="14"/>
      <c r="UVL770" s="14"/>
      <c r="UVM770" s="14"/>
      <c r="UVN770" s="14"/>
      <c r="UVO770" s="14"/>
      <c r="UVP770" s="14"/>
      <c r="UVQ770" s="14"/>
      <c r="UVR770" s="14"/>
      <c r="UVS770" s="14"/>
      <c r="UVT770" s="14"/>
      <c r="UVU770" s="14"/>
      <c r="UVV770" s="14"/>
      <c r="UVW770" s="14"/>
      <c r="UVX770" s="14"/>
      <c r="UVY770" s="14"/>
      <c r="UVZ770" s="14"/>
      <c r="UWA770" s="14"/>
      <c r="UWB770" s="14"/>
      <c r="UWC770" s="14"/>
      <c r="UWD770" s="14"/>
      <c r="UWE770" s="14"/>
      <c r="UWF770" s="14"/>
      <c r="UWG770" s="14"/>
      <c r="UWH770" s="14"/>
      <c r="UWI770" s="14"/>
      <c r="UWJ770" s="14"/>
      <c r="UWK770" s="14"/>
      <c r="UWL770" s="14"/>
      <c r="UWM770" s="14"/>
      <c r="UWN770" s="14"/>
      <c r="UWO770" s="14"/>
      <c r="UWP770" s="14"/>
      <c r="UWQ770" s="14"/>
      <c r="UWR770" s="14"/>
      <c r="UWS770" s="14"/>
      <c r="UWT770" s="14"/>
      <c r="UWU770" s="14"/>
      <c r="UWV770" s="14"/>
      <c r="UWW770" s="14"/>
      <c r="UWX770" s="14"/>
      <c r="UWY770" s="14"/>
      <c r="UWZ770" s="14"/>
      <c r="UXA770" s="14"/>
      <c r="UXB770" s="14"/>
      <c r="UXC770" s="14"/>
      <c r="UXD770" s="14"/>
      <c r="UXE770" s="14"/>
      <c r="UXF770" s="14"/>
      <c r="UXG770" s="14"/>
      <c r="UXH770" s="14"/>
      <c r="UXI770" s="14"/>
      <c r="UXJ770" s="14"/>
      <c r="UXK770" s="14"/>
      <c r="UXL770" s="14"/>
      <c r="UXM770" s="14"/>
      <c r="UXN770" s="14"/>
      <c r="UXO770" s="14"/>
      <c r="UXP770" s="14"/>
      <c r="UXQ770" s="14"/>
      <c r="UXR770" s="14"/>
      <c r="UXS770" s="14"/>
      <c r="UXT770" s="14"/>
      <c r="UXU770" s="14"/>
      <c r="UXV770" s="14"/>
      <c r="UXW770" s="14"/>
      <c r="UXX770" s="14"/>
      <c r="UXY770" s="14"/>
      <c r="UXZ770" s="14"/>
      <c r="UYA770" s="14"/>
      <c r="UYB770" s="14"/>
      <c r="UYC770" s="14"/>
      <c r="UYD770" s="14"/>
      <c r="UYE770" s="14"/>
      <c r="UYF770" s="14"/>
      <c r="UYG770" s="14"/>
      <c r="UYH770" s="14"/>
      <c r="UYI770" s="14"/>
      <c r="UYJ770" s="14"/>
      <c r="UYK770" s="14"/>
      <c r="UYL770" s="14"/>
      <c r="UYM770" s="14"/>
      <c r="UYN770" s="14"/>
      <c r="UYO770" s="14"/>
      <c r="UYP770" s="14"/>
      <c r="UYQ770" s="14"/>
      <c r="UYR770" s="14"/>
      <c r="UYS770" s="14"/>
      <c r="UYT770" s="14"/>
      <c r="UYU770" s="14"/>
      <c r="UYV770" s="14"/>
      <c r="UYW770" s="14"/>
      <c r="UYX770" s="14"/>
      <c r="UYY770" s="14"/>
      <c r="UYZ770" s="14"/>
      <c r="UZA770" s="14"/>
      <c r="UZB770" s="14"/>
      <c r="UZC770" s="14"/>
      <c r="UZD770" s="14"/>
      <c r="UZE770" s="14"/>
      <c r="UZF770" s="14"/>
      <c r="UZG770" s="14"/>
      <c r="UZH770" s="14"/>
      <c r="UZI770" s="14"/>
      <c r="UZJ770" s="14"/>
      <c r="UZK770" s="14"/>
      <c r="UZL770" s="14"/>
      <c r="UZM770" s="14"/>
      <c r="UZN770" s="14"/>
      <c r="UZO770" s="14"/>
      <c r="UZP770" s="14"/>
      <c r="UZQ770" s="14"/>
      <c r="UZR770" s="14"/>
      <c r="UZS770" s="14"/>
      <c r="UZT770" s="14"/>
      <c r="UZU770" s="14"/>
      <c r="UZV770" s="14"/>
      <c r="UZW770" s="14"/>
      <c r="UZX770" s="14"/>
      <c r="UZY770" s="14"/>
      <c r="UZZ770" s="14"/>
      <c r="VAA770" s="14"/>
      <c r="VAB770" s="14"/>
      <c r="VAC770" s="14"/>
      <c r="VAD770" s="14"/>
      <c r="VAE770" s="14"/>
      <c r="VAF770" s="14"/>
      <c r="VAG770" s="14"/>
      <c r="VAH770" s="14"/>
      <c r="VAI770" s="14"/>
      <c r="VAJ770" s="14"/>
      <c r="VAK770" s="14"/>
      <c r="VAL770" s="14"/>
      <c r="VAM770" s="14"/>
      <c r="VAN770" s="14"/>
      <c r="VAO770" s="14"/>
      <c r="VAP770" s="14"/>
      <c r="VAQ770" s="14"/>
      <c r="VAR770" s="14"/>
      <c r="VAS770" s="14"/>
      <c r="VAT770" s="14"/>
      <c r="VAU770" s="14"/>
      <c r="VAV770" s="14"/>
      <c r="VAW770" s="14"/>
      <c r="VAX770" s="14"/>
      <c r="VAY770" s="14"/>
      <c r="VAZ770" s="14"/>
      <c r="VBA770" s="14"/>
      <c r="VBB770" s="14"/>
      <c r="VBC770" s="14"/>
      <c r="VBD770" s="14"/>
      <c r="VBE770" s="14"/>
      <c r="VBF770" s="14"/>
      <c r="VBG770" s="14"/>
      <c r="VBH770" s="14"/>
      <c r="VBI770" s="14"/>
      <c r="VBJ770" s="14"/>
      <c r="VBK770" s="14"/>
      <c r="VBL770" s="14"/>
      <c r="VBM770" s="14"/>
      <c r="VBN770" s="14"/>
      <c r="VBO770" s="14"/>
      <c r="VBP770" s="14"/>
      <c r="VBQ770" s="14"/>
      <c r="VBR770" s="14"/>
      <c r="VBS770" s="14"/>
      <c r="VBT770" s="14"/>
      <c r="VBU770" s="14"/>
      <c r="VBV770" s="14"/>
      <c r="VBW770" s="14"/>
      <c r="VBX770" s="14"/>
      <c r="VBY770" s="14"/>
      <c r="VBZ770" s="14"/>
      <c r="VCA770" s="14"/>
      <c r="VCB770" s="14"/>
      <c r="VCC770" s="14"/>
      <c r="VCD770" s="14"/>
      <c r="VCE770" s="14"/>
      <c r="VCF770" s="14"/>
      <c r="VCG770" s="14"/>
      <c r="VCH770" s="14"/>
      <c r="VCI770" s="14"/>
      <c r="VCJ770" s="14"/>
      <c r="VCK770" s="14"/>
      <c r="VCL770" s="14"/>
      <c r="VCM770" s="14"/>
      <c r="VCN770" s="14"/>
      <c r="VCO770" s="14"/>
      <c r="VCP770" s="14"/>
      <c r="VCQ770" s="14"/>
      <c r="VCR770" s="14"/>
      <c r="VCS770" s="14"/>
      <c r="VCT770" s="14"/>
      <c r="VCU770" s="14"/>
      <c r="VCV770" s="14"/>
      <c r="VCW770" s="14"/>
      <c r="VCX770" s="14"/>
      <c r="VCY770" s="14"/>
      <c r="VCZ770" s="14"/>
      <c r="VDA770" s="14"/>
      <c r="VDB770" s="14"/>
      <c r="VDC770" s="14"/>
      <c r="VDD770" s="14"/>
      <c r="VDE770" s="14"/>
      <c r="VDF770" s="14"/>
      <c r="VDG770" s="14"/>
      <c r="VDH770" s="14"/>
      <c r="VDI770" s="14"/>
      <c r="VDJ770" s="14"/>
      <c r="VDK770" s="14"/>
      <c r="VDL770" s="14"/>
      <c r="VDM770" s="14"/>
      <c r="VDN770" s="14"/>
      <c r="VDO770" s="14"/>
      <c r="VDP770" s="14"/>
      <c r="VDQ770" s="14"/>
      <c r="VDR770" s="14"/>
      <c r="VDS770" s="14"/>
      <c r="VDT770" s="14"/>
      <c r="VDU770" s="14"/>
      <c r="VDV770" s="14"/>
      <c r="VDW770" s="14"/>
      <c r="VDX770" s="14"/>
      <c r="VDY770" s="14"/>
      <c r="VDZ770" s="14"/>
      <c r="VEA770" s="14"/>
      <c r="VEB770" s="14"/>
      <c r="VEC770" s="14"/>
      <c r="VED770" s="14"/>
      <c r="VEE770" s="14"/>
      <c r="VEF770" s="14"/>
      <c r="VEG770" s="14"/>
      <c r="VEH770" s="14"/>
      <c r="VEI770" s="14"/>
      <c r="VEJ770" s="14"/>
      <c r="VEK770" s="14"/>
      <c r="VEL770" s="14"/>
      <c r="VEM770" s="14"/>
      <c r="VEN770" s="14"/>
      <c r="VEO770" s="14"/>
      <c r="VEP770" s="14"/>
      <c r="VEQ770" s="14"/>
      <c r="VER770" s="14"/>
      <c r="VES770" s="14"/>
      <c r="VET770" s="14"/>
      <c r="VEU770" s="14"/>
      <c r="VEV770" s="14"/>
      <c r="VEW770" s="14"/>
      <c r="VEX770" s="14"/>
      <c r="VEY770" s="14"/>
      <c r="VEZ770" s="14"/>
      <c r="VFA770" s="14"/>
      <c r="VFB770" s="14"/>
      <c r="VFC770" s="14"/>
      <c r="VFD770" s="14"/>
      <c r="VFE770" s="14"/>
      <c r="VFF770" s="14"/>
      <c r="VFG770" s="14"/>
      <c r="VFH770" s="14"/>
      <c r="VFI770" s="14"/>
      <c r="VFJ770" s="14"/>
      <c r="VFK770" s="14"/>
      <c r="VFL770" s="14"/>
      <c r="VFM770" s="14"/>
      <c r="VFN770" s="14"/>
      <c r="VFO770" s="14"/>
      <c r="VFP770" s="14"/>
      <c r="VFQ770" s="14"/>
      <c r="VFR770" s="14"/>
      <c r="VFS770" s="14"/>
      <c r="VFT770" s="14"/>
      <c r="VFU770" s="14"/>
      <c r="VFV770" s="14"/>
      <c r="VFW770" s="14"/>
      <c r="VFX770" s="14"/>
      <c r="VFY770" s="14"/>
      <c r="VFZ770" s="14"/>
      <c r="VGA770" s="14"/>
      <c r="VGB770" s="14"/>
      <c r="VGC770" s="14"/>
      <c r="VGD770" s="14"/>
      <c r="VGE770" s="14"/>
      <c r="VGF770" s="14"/>
      <c r="VGG770" s="14"/>
      <c r="VGH770" s="14"/>
      <c r="VGI770" s="14"/>
      <c r="VGJ770" s="14"/>
      <c r="VGK770" s="14"/>
      <c r="VGL770" s="14"/>
      <c r="VGM770" s="14"/>
      <c r="VGN770" s="14"/>
      <c r="VGO770" s="14"/>
      <c r="VGP770" s="14"/>
      <c r="VGQ770" s="14"/>
      <c r="VGR770" s="14"/>
      <c r="VGS770" s="14"/>
      <c r="VGT770" s="14"/>
      <c r="VGU770" s="14"/>
      <c r="VGV770" s="14"/>
      <c r="VGW770" s="14"/>
      <c r="VGX770" s="14"/>
      <c r="VGY770" s="14"/>
      <c r="VGZ770" s="14"/>
      <c r="VHA770" s="14"/>
      <c r="VHB770" s="14"/>
      <c r="VHC770" s="14"/>
      <c r="VHD770" s="14"/>
      <c r="VHE770" s="14"/>
      <c r="VHF770" s="14"/>
      <c r="VHG770" s="14"/>
      <c r="VHH770" s="14"/>
      <c r="VHI770" s="14"/>
      <c r="VHJ770" s="14"/>
      <c r="VHK770" s="14"/>
      <c r="VHL770" s="14"/>
      <c r="VHM770" s="14"/>
      <c r="VHN770" s="14"/>
      <c r="VHO770" s="14"/>
      <c r="VHP770" s="14"/>
      <c r="VHQ770" s="14"/>
      <c r="VHR770" s="14"/>
      <c r="VHS770" s="14"/>
      <c r="VHT770" s="14"/>
      <c r="VHU770" s="14"/>
      <c r="VHV770" s="14"/>
      <c r="VHW770" s="14"/>
      <c r="VHX770" s="14"/>
      <c r="VHY770" s="14"/>
      <c r="VHZ770" s="14"/>
      <c r="VIA770" s="14"/>
      <c r="VIB770" s="14"/>
      <c r="VIC770" s="14"/>
      <c r="VID770" s="14"/>
      <c r="VIE770" s="14"/>
      <c r="VIF770" s="14"/>
      <c r="VIG770" s="14"/>
      <c r="VIH770" s="14"/>
      <c r="VII770" s="14"/>
      <c r="VIJ770" s="14"/>
      <c r="VIK770" s="14"/>
      <c r="VIL770" s="14"/>
      <c r="VIM770" s="14"/>
      <c r="VIN770" s="14"/>
      <c r="VIO770" s="14"/>
      <c r="VIP770" s="14"/>
      <c r="VIQ770" s="14"/>
      <c r="VIR770" s="14"/>
      <c r="VIS770" s="14"/>
      <c r="VIT770" s="14"/>
      <c r="VIU770" s="14"/>
      <c r="VIV770" s="14"/>
      <c r="VIW770" s="14"/>
      <c r="VIX770" s="14"/>
      <c r="VIY770" s="14"/>
      <c r="VIZ770" s="14"/>
      <c r="VJA770" s="14"/>
      <c r="VJB770" s="14"/>
      <c r="VJC770" s="14"/>
      <c r="VJD770" s="14"/>
      <c r="VJE770" s="14"/>
      <c r="VJF770" s="14"/>
      <c r="VJG770" s="14"/>
      <c r="VJH770" s="14"/>
      <c r="VJI770" s="14"/>
      <c r="VJJ770" s="14"/>
      <c r="VJK770" s="14"/>
      <c r="VJL770" s="14"/>
      <c r="VJM770" s="14"/>
      <c r="VJN770" s="14"/>
      <c r="VJO770" s="14"/>
      <c r="VJP770" s="14"/>
      <c r="VJQ770" s="14"/>
      <c r="VJR770" s="14"/>
      <c r="VJS770" s="14"/>
      <c r="VJT770" s="14"/>
      <c r="VJU770" s="14"/>
      <c r="VJV770" s="14"/>
      <c r="VJW770" s="14"/>
      <c r="VJX770" s="14"/>
      <c r="VJY770" s="14"/>
      <c r="VJZ770" s="14"/>
      <c r="VKA770" s="14"/>
      <c r="VKB770" s="14"/>
      <c r="VKC770" s="14"/>
      <c r="VKD770" s="14"/>
      <c r="VKE770" s="14"/>
      <c r="VKF770" s="14"/>
      <c r="VKG770" s="14"/>
      <c r="VKH770" s="14"/>
      <c r="VKI770" s="14"/>
      <c r="VKJ770" s="14"/>
      <c r="VKK770" s="14"/>
      <c r="VKL770" s="14"/>
      <c r="VKM770" s="14"/>
      <c r="VKN770" s="14"/>
      <c r="VKO770" s="14"/>
      <c r="VKP770" s="14"/>
      <c r="VKQ770" s="14"/>
      <c r="VKR770" s="14"/>
      <c r="VKS770" s="14"/>
      <c r="VKT770" s="14"/>
      <c r="VKU770" s="14"/>
      <c r="VKV770" s="14"/>
      <c r="VKW770" s="14"/>
      <c r="VKX770" s="14"/>
      <c r="VKY770" s="14"/>
      <c r="VKZ770" s="14"/>
      <c r="VLA770" s="14"/>
      <c r="VLB770" s="14"/>
      <c r="VLC770" s="14"/>
      <c r="VLD770" s="14"/>
      <c r="VLE770" s="14"/>
      <c r="VLF770" s="14"/>
      <c r="VLG770" s="14"/>
      <c r="VLH770" s="14"/>
      <c r="VLI770" s="14"/>
      <c r="VLJ770" s="14"/>
      <c r="VLK770" s="14"/>
      <c r="VLL770" s="14"/>
      <c r="VLM770" s="14"/>
      <c r="VLN770" s="14"/>
      <c r="VLO770" s="14"/>
      <c r="VLP770" s="14"/>
      <c r="VLQ770" s="14"/>
      <c r="VLR770" s="14"/>
      <c r="VLS770" s="14"/>
      <c r="VLT770" s="14"/>
      <c r="VLU770" s="14"/>
      <c r="VLV770" s="14"/>
      <c r="VLW770" s="14"/>
      <c r="VLX770" s="14"/>
      <c r="VLY770" s="14"/>
      <c r="VLZ770" s="14"/>
      <c r="VMA770" s="14"/>
      <c r="VMB770" s="14"/>
      <c r="VMC770" s="14"/>
      <c r="VMD770" s="14"/>
      <c r="VME770" s="14"/>
      <c r="VMF770" s="14"/>
      <c r="VMG770" s="14"/>
      <c r="VMH770" s="14"/>
      <c r="VMI770" s="14"/>
      <c r="VMJ770" s="14"/>
      <c r="VMK770" s="14"/>
      <c r="VML770" s="14"/>
      <c r="VMM770" s="14"/>
      <c r="VMN770" s="14"/>
      <c r="VMO770" s="14"/>
      <c r="VMP770" s="14"/>
      <c r="VMQ770" s="14"/>
      <c r="VMR770" s="14"/>
      <c r="VMS770" s="14"/>
      <c r="VMT770" s="14"/>
      <c r="VMU770" s="14"/>
      <c r="VMV770" s="14"/>
      <c r="VMW770" s="14"/>
      <c r="VMX770" s="14"/>
      <c r="VMY770" s="14"/>
      <c r="VMZ770" s="14"/>
      <c r="VNA770" s="14"/>
      <c r="VNB770" s="14"/>
      <c r="VNC770" s="14"/>
      <c r="VND770" s="14"/>
      <c r="VNE770" s="14"/>
      <c r="VNF770" s="14"/>
      <c r="VNG770" s="14"/>
      <c r="VNH770" s="14"/>
      <c r="VNI770" s="14"/>
      <c r="VNJ770" s="14"/>
      <c r="VNK770" s="14"/>
      <c r="VNL770" s="14"/>
      <c r="VNM770" s="14"/>
      <c r="VNN770" s="14"/>
      <c r="VNO770" s="14"/>
      <c r="VNP770" s="14"/>
      <c r="VNQ770" s="14"/>
      <c r="VNR770" s="14"/>
      <c r="VNS770" s="14"/>
      <c r="VNT770" s="14"/>
      <c r="VNU770" s="14"/>
      <c r="VNV770" s="14"/>
      <c r="VNW770" s="14"/>
      <c r="VNX770" s="14"/>
      <c r="VNY770" s="14"/>
      <c r="VNZ770" s="14"/>
      <c r="VOA770" s="14"/>
      <c r="VOB770" s="14"/>
      <c r="VOC770" s="14"/>
      <c r="VOD770" s="14"/>
      <c r="VOE770" s="14"/>
      <c r="VOF770" s="14"/>
      <c r="VOG770" s="14"/>
      <c r="VOH770" s="14"/>
      <c r="VOI770" s="14"/>
      <c r="VOJ770" s="14"/>
      <c r="VOK770" s="14"/>
      <c r="VOL770" s="14"/>
      <c r="VOM770" s="14"/>
      <c r="VON770" s="14"/>
      <c r="VOO770" s="14"/>
      <c r="VOP770" s="14"/>
      <c r="VOQ770" s="14"/>
      <c r="VOR770" s="14"/>
      <c r="VOS770" s="14"/>
      <c r="VOT770" s="14"/>
      <c r="VOU770" s="14"/>
      <c r="VOV770" s="14"/>
      <c r="VOW770" s="14"/>
      <c r="VOX770" s="14"/>
      <c r="VOY770" s="14"/>
      <c r="VOZ770" s="14"/>
      <c r="VPA770" s="14"/>
      <c r="VPB770" s="14"/>
      <c r="VPC770" s="14"/>
      <c r="VPD770" s="14"/>
      <c r="VPE770" s="14"/>
      <c r="VPF770" s="14"/>
      <c r="VPG770" s="14"/>
      <c r="VPH770" s="14"/>
      <c r="VPI770" s="14"/>
      <c r="VPJ770" s="14"/>
      <c r="VPK770" s="14"/>
      <c r="VPL770" s="14"/>
      <c r="VPM770" s="14"/>
      <c r="VPN770" s="14"/>
      <c r="VPO770" s="14"/>
      <c r="VPP770" s="14"/>
      <c r="VPQ770" s="14"/>
      <c r="VPR770" s="14"/>
      <c r="VPS770" s="14"/>
      <c r="VPT770" s="14"/>
      <c r="VPU770" s="14"/>
      <c r="VPV770" s="14"/>
      <c r="VPW770" s="14"/>
      <c r="VPX770" s="14"/>
      <c r="VPY770" s="14"/>
      <c r="VPZ770" s="14"/>
      <c r="VQA770" s="14"/>
      <c r="VQB770" s="14"/>
      <c r="VQC770" s="14"/>
      <c r="VQD770" s="14"/>
      <c r="VQE770" s="14"/>
      <c r="VQF770" s="14"/>
      <c r="VQG770" s="14"/>
      <c r="VQH770" s="14"/>
      <c r="VQI770" s="14"/>
      <c r="VQJ770" s="14"/>
      <c r="VQK770" s="14"/>
      <c r="VQL770" s="14"/>
      <c r="VQM770" s="14"/>
      <c r="VQN770" s="14"/>
      <c r="VQO770" s="14"/>
      <c r="VQP770" s="14"/>
      <c r="VQQ770" s="14"/>
      <c r="VQR770" s="14"/>
      <c r="VQS770" s="14"/>
      <c r="VQT770" s="14"/>
      <c r="VQU770" s="14"/>
      <c r="VQV770" s="14"/>
      <c r="VQW770" s="14"/>
      <c r="VQX770" s="14"/>
      <c r="VQY770" s="14"/>
      <c r="VQZ770" s="14"/>
      <c r="VRA770" s="14"/>
      <c r="VRB770" s="14"/>
      <c r="VRC770" s="14"/>
      <c r="VRD770" s="14"/>
      <c r="VRE770" s="14"/>
      <c r="VRF770" s="14"/>
      <c r="VRG770" s="14"/>
      <c r="VRH770" s="14"/>
      <c r="VRI770" s="14"/>
      <c r="VRJ770" s="14"/>
      <c r="VRK770" s="14"/>
      <c r="VRL770" s="14"/>
      <c r="VRM770" s="14"/>
      <c r="VRN770" s="14"/>
      <c r="VRO770" s="14"/>
      <c r="VRP770" s="14"/>
      <c r="VRQ770" s="14"/>
      <c r="VRR770" s="14"/>
      <c r="VRS770" s="14"/>
      <c r="VRT770" s="14"/>
      <c r="VRU770" s="14"/>
      <c r="VRV770" s="14"/>
      <c r="VRW770" s="14"/>
      <c r="VRX770" s="14"/>
      <c r="VRY770" s="14"/>
      <c r="VRZ770" s="14"/>
      <c r="VSA770" s="14"/>
      <c r="VSB770" s="14"/>
      <c r="VSC770" s="14"/>
      <c r="VSD770" s="14"/>
      <c r="VSE770" s="14"/>
      <c r="VSF770" s="14"/>
      <c r="VSG770" s="14"/>
      <c r="VSH770" s="14"/>
      <c r="VSI770" s="14"/>
      <c r="VSJ770" s="14"/>
      <c r="VSK770" s="14"/>
      <c r="VSL770" s="14"/>
      <c r="VSM770" s="14"/>
      <c r="VSN770" s="14"/>
      <c r="VSO770" s="14"/>
      <c r="VSP770" s="14"/>
      <c r="VSQ770" s="14"/>
      <c r="VSR770" s="14"/>
      <c r="VSS770" s="14"/>
      <c r="VST770" s="14"/>
      <c r="VSU770" s="14"/>
      <c r="VSV770" s="14"/>
      <c r="VSW770" s="14"/>
      <c r="VSX770" s="14"/>
      <c r="VSY770" s="14"/>
      <c r="VSZ770" s="14"/>
      <c r="VTA770" s="14"/>
      <c r="VTB770" s="14"/>
      <c r="VTC770" s="14"/>
      <c r="VTD770" s="14"/>
      <c r="VTE770" s="14"/>
      <c r="VTF770" s="14"/>
      <c r="VTG770" s="14"/>
      <c r="VTH770" s="14"/>
      <c r="VTI770" s="14"/>
      <c r="VTJ770" s="14"/>
      <c r="VTK770" s="14"/>
      <c r="VTL770" s="14"/>
      <c r="VTM770" s="14"/>
      <c r="VTN770" s="14"/>
      <c r="VTO770" s="14"/>
      <c r="VTP770" s="14"/>
      <c r="VTQ770" s="14"/>
      <c r="VTR770" s="14"/>
      <c r="VTS770" s="14"/>
      <c r="VTT770" s="14"/>
      <c r="VTU770" s="14"/>
      <c r="VTV770" s="14"/>
      <c r="VTW770" s="14"/>
      <c r="VTX770" s="14"/>
      <c r="VTY770" s="14"/>
      <c r="VTZ770" s="14"/>
      <c r="VUA770" s="14"/>
      <c r="VUB770" s="14"/>
      <c r="VUC770" s="14"/>
      <c r="VUD770" s="14"/>
      <c r="VUE770" s="14"/>
      <c r="VUF770" s="14"/>
      <c r="VUG770" s="14"/>
      <c r="VUH770" s="14"/>
      <c r="VUI770" s="14"/>
      <c r="VUJ770" s="14"/>
      <c r="VUK770" s="14"/>
      <c r="VUL770" s="14"/>
      <c r="VUM770" s="14"/>
      <c r="VUN770" s="14"/>
      <c r="VUO770" s="14"/>
      <c r="VUP770" s="14"/>
      <c r="VUQ770" s="14"/>
      <c r="VUR770" s="14"/>
      <c r="VUS770" s="14"/>
      <c r="VUT770" s="14"/>
      <c r="VUU770" s="14"/>
      <c r="VUV770" s="14"/>
      <c r="VUW770" s="14"/>
      <c r="VUX770" s="14"/>
      <c r="VUY770" s="14"/>
      <c r="VUZ770" s="14"/>
      <c r="VVA770" s="14"/>
      <c r="VVB770" s="14"/>
      <c r="VVC770" s="14"/>
      <c r="VVD770" s="14"/>
      <c r="VVE770" s="14"/>
      <c r="VVF770" s="14"/>
      <c r="VVG770" s="14"/>
      <c r="VVH770" s="14"/>
      <c r="VVI770" s="14"/>
      <c r="VVJ770" s="14"/>
      <c r="VVK770" s="14"/>
      <c r="VVL770" s="14"/>
      <c r="VVM770" s="14"/>
      <c r="VVN770" s="14"/>
      <c r="VVO770" s="14"/>
      <c r="VVP770" s="14"/>
      <c r="VVQ770" s="14"/>
      <c r="VVR770" s="14"/>
      <c r="VVS770" s="14"/>
      <c r="VVT770" s="14"/>
      <c r="VVU770" s="14"/>
      <c r="VVV770" s="14"/>
      <c r="VVW770" s="14"/>
      <c r="VVX770" s="14"/>
      <c r="VVY770" s="14"/>
      <c r="VVZ770" s="14"/>
      <c r="VWA770" s="14"/>
      <c r="VWB770" s="14"/>
      <c r="VWC770" s="14"/>
      <c r="VWD770" s="14"/>
      <c r="VWE770" s="14"/>
      <c r="VWF770" s="14"/>
      <c r="VWG770" s="14"/>
      <c r="VWH770" s="14"/>
      <c r="VWI770" s="14"/>
      <c r="VWJ770" s="14"/>
      <c r="VWK770" s="14"/>
      <c r="VWL770" s="14"/>
      <c r="VWM770" s="14"/>
      <c r="VWN770" s="14"/>
      <c r="VWO770" s="14"/>
      <c r="VWP770" s="14"/>
      <c r="VWQ770" s="14"/>
      <c r="VWR770" s="14"/>
      <c r="VWS770" s="14"/>
      <c r="VWT770" s="14"/>
      <c r="VWU770" s="14"/>
      <c r="VWV770" s="14"/>
      <c r="VWW770" s="14"/>
      <c r="VWX770" s="14"/>
      <c r="VWY770" s="14"/>
      <c r="VWZ770" s="14"/>
      <c r="VXA770" s="14"/>
      <c r="VXB770" s="14"/>
      <c r="VXC770" s="14"/>
      <c r="VXD770" s="14"/>
      <c r="VXE770" s="14"/>
      <c r="VXF770" s="14"/>
      <c r="VXG770" s="14"/>
      <c r="VXH770" s="14"/>
      <c r="VXI770" s="14"/>
      <c r="VXJ770" s="14"/>
      <c r="VXK770" s="14"/>
      <c r="VXL770" s="14"/>
      <c r="VXM770" s="14"/>
      <c r="VXN770" s="14"/>
      <c r="VXO770" s="14"/>
      <c r="VXP770" s="14"/>
      <c r="VXQ770" s="14"/>
      <c r="VXR770" s="14"/>
      <c r="VXS770" s="14"/>
      <c r="VXT770" s="14"/>
      <c r="VXU770" s="14"/>
      <c r="VXV770" s="14"/>
      <c r="VXW770" s="14"/>
      <c r="VXX770" s="14"/>
      <c r="VXY770" s="14"/>
      <c r="VXZ770" s="14"/>
      <c r="VYA770" s="14"/>
      <c r="VYB770" s="14"/>
      <c r="VYC770" s="14"/>
      <c r="VYD770" s="14"/>
      <c r="VYE770" s="14"/>
      <c r="VYF770" s="14"/>
      <c r="VYG770" s="14"/>
      <c r="VYH770" s="14"/>
      <c r="VYI770" s="14"/>
      <c r="VYJ770" s="14"/>
      <c r="VYK770" s="14"/>
      <c r="VYL770" s="14"/>
      <c r="VYM770" s="14"/>
      <c r="VYN770" s="14"/>
      <c r="VYO770" s="14"/>
      <c r="VYP770" s="14"/>
      <c r="VYQ770" s="14"/>
      <c r="VYR770" s="14"/>
      <c r="VYS770" s="14"/>
      <c r="VYT770" s="14"/>
      <c r="VYU770" s="14"/>
      <c r="VYV770" s="14"/>
      <c r="VYW770" s="14"/>
      <c r="VYX770" s="14"/>
      <c r="VYY770" s="14"/>
      <c r="VYZ770" s="14"/>
      <c r="VZA770" s="14"/>
      <c r="VZB770" s="14"/>
      <c r="VZC770" s="14"/>
      <c r="VZD770" s="14"/>
      <c r="VZE770" s="14"/>
      <c r="VZF770" s="14"/>
      <c r="VZG770" s="14"/>
      <c r="VZH770" s="14"/>
      <c r="VZI770" s="14"/>
      <c r="VZJ770" s="14"/>
      <c r="VZK770" s="14"/>
      <c r="VZL770" s="14"/>
      <c r="VZM770" s="14"/>
      <c r="VZN770" s="14"/>
      <c r="VZO770" s="14"/>
      <c r="VZP770" s="14"/>
      <c r="VZQ770" s="14"/>
      <c r="VZR770" s="14"/>
      <c r="VZS770" s="14"/>
      <c r="VZT770" s="14"/>
      <c r="VZU770" s="14"/>
      <c r="VZV770" s="14"/>
      <c r="VZW770" s="14"/>
      <c r="VZX770" s="14"/>
      <c r="VZY770" s="14"/>
      <c r="VZZ770" s="14"/>
      <c r="WAA770" s="14"/>
      <c r="WAB770" s="14"/>
      <c r="WAC770" s="14"/>
      <c r="WAD770" s="14"/>
      <c r="WAE770" s="14"/>
      <c r="WAF770" s="14"/>
      <c r="WAG770" s="14"/>
      <c r="WAH770" s="14"/>
      <c r="WAI770" s="14"/>
      <c r="WAJ770" s="14"/>
      <c r="WAK770" s="14"/>
      <c r="WAL770" s="14"/>
      <c r="WAM770" s="14"/>
      <c r="WAN770" s="14"/>
      <c r="WAO770" s="14"/>
      <c r="WAP770" s="14"/>
      <c r="WAQ770" s="14"/>
      <c r="WAR770" s="14"/>
      <c r="WAS770" s="14"/>
      <c r="WAT770" s="14"/>
      <c r="WAU770" s="14"/>
      <c r="WAV770" s="14"/>
      <c r="WAW770" s="14"/>
      <c r="WAX770" s="14"/>
      <c r="WAY770" s="14"/>
      <c r="WAZ770" s="14"/>
      <c r="WBA770" s="14"/>
      <c r="WBB770" s="14"/>
      <c r="WBC770" s="14"/>
      <c r="WBD770" s="14"/>
      <c r="WBE770" s="14"/>
      <c r="WBF770" s="14"/>
      <c r="WBG770" s="14"/>
      <c r="WBH770" s="14"/>
      <c r="WBI770" s="14"/>
      <c r="WBJ770" s="14"/>
      <c r="WBK770" s="14"/>
      <c r="WBL770" s="14"/>
      <c r="WBM770" s="14"/>
      <c r="WBN770" s="14"/>
      <c r="WBO770" s="14"/>
      <c r="WBP770" s="14"/>
      <c r="WBQ770" s="14"/>
      <c r="WBR770" s="14"/>
      <c r="WBS770" s="14"/>
      <c r="WBT770" s="14"/>
      <c r="WBU770" s="14"/>
      <c r="WBV770" s="14"/>
      <c r="WBW770" s="14"/>
      <c r="WBX770" s="14"/>
      <c r="WBY770" s="14"/>
      <c r="WBZ770" s="14"/>
      <c r="WCA770" s="14"/>
      <c r="WCB770" s="14"/>
      <c r="WCC770" s="14"/>
      <c r="WCD770" s="14"/>
      <c r="WCE770" s="14"/>
      <c r="WCF770" s="14"/>
      <c r="WCG770" s="14"/>
      <c r="WCH770" s="14"/>
      <c r="WCI770" s="14"/>
      <c r="WCJ770" s="14"/>
      <c r="WCK770" s="14"/>
      <c r="WCL770" s="14"/>
      <c r="WCM770" s="14"/>
      <c r="WCN770" s="14"/>
      <c r="WCO770" s="14"/>
      <c r="WCP770" s="14"/>
      <c r="WCQ770" s="14"/>
      <c r="WCR770" s="14"/>
      <c r="WCS770" s="14"/>
      <c r="WCT770" s="14"/>
      <c r="WCU770" s="14"/>
      <c r="WCV770" s="14"/>
      <c r="WCW770" s="14"/>
      <c r="WCX770" s="14"/>
      <c r="WCY770" s="14"/>
      <c r="WCZ770" s="14"/>
      <c r="WDA770" s="14"/>
      <c r="WDB770" s="14"/>
      <c r="WDC770" s="14"/>
      <c r="WDD770" s="14"/>
      <c r="WDE770" s="14"/>
      <c r="WDF770" s="14"/>
      <c r="WDG770" s="14"/>
      <c r="WDH770" s="14"/>
      <c r="WDI770" s="14"/>
      <c r="WDJ770" s="14"/>
      <c r="WDK770" s="14"/>
      <c r="WDL770" s="14"/>
      <c r="WDM770" s="14"/>
      <c r="WDN770" s="14"/>
      <c r="WDO770" s="14"/>
      <c r="WDP770" s="14"/>
      <c r="WDQ770" s="14"/>
      <c r="WDR770" s="14"/>
      <c r="WDS770" s="14"/>
      <c r="WDT770" s="14"/>
      <c r="WDU770" s="14"/>
      <c r="WDV770" s="14"/>
      <c r="WDW770" s="14"/>
      <c r="WDX770" s="14"/>
      <c r="WDY770" s="14"/>
      <c r="WDZ770" s="14"/>
      <c r="WEA770" s="14"/>
      <c r="WEB770" s="14"/>
      <c r="WEC770" s="14"/>
      <c r="WED770" s="14"/>
      <c r="WEE770" s="14"/>
      <c r="WEF770" s="14"/>
      <c r="WEG770" s="14"/>
      <c r="WEH770" s="14"/>
      <c r="WEI770" s="14"/>
      <c r="WEJ770" s="14"/>
      <c r="WEK770" s="14"/>
      <c r="WEL770" s="14"/>
      <c r="WEM770" s="14"/>
      <c r="WEN770" s="14"/>
      <c r="WEO770" s="14"/>
      <c r="WEP770" s="14"/>
      <c r="WEQ770" s="14"/>
      <c r="WER770" s="14"/>
      <c r="WES770" s="14"/>
      <c r="WET770" s="14"/>
      <c r="WEU770" s="14"/>
      <c r="WEV770" s="14"/>
      <c r="WEW770" s="14"/>
      <c r="WEX770" s="14"/>
      <c r="WEY770" s="14"/>
      <c r="WEZ770" s="14"/>
      <c r="WFA770" s="14"/>
      <c r="WFB770" s="14"/>
      <c r="WFC770" s="14"/>
      <c r="WFD770" s="14"/>
      <c r="WFE770" s="14"/>
      <c r="WFF770" s="14"/>
      <c r="WFG770" s="14"/>
      <c r="WFH770" s="14"/>
      <c r="WFI770" s="14"/>
      <c r="WFJ770" s="14"/>
      <c r="WFK770" s="14"/>
      <c r="WFL770" s="14"/>
      <c r="WFM770" s="14"/>
      <c r="WFN770" s="14"/>
      <c r="WFO770" s="14"/>
      <c r="WFP770" s="14"/>
      <c r="WFQ770" s="14"/>
      <c r="WFR770" s="14"/>
      <c r="WFS770" s="14"/>
      <c r="WFT770" s="14"/>
      <c r="WFU770" s="14"/>
      <c r="WFV770" s="14"/>
      <c r="WFW770" s="14"/>
      <c r="WFX770" s="14"/>
      <c r="WFY770" s="14"/>
      <c r="WFZ770" s="14"/>
      <c r="WGA770" s="14"/>
      <c r="WGB770" s="14"/>
      <c r="WGC770" s="14"/>
      <c r="WGD770" s="14"/>
      <c r="WGE770" s="14"/>
      <c r="WGF770" s="14"/>
      <c r="WGG770" s="14"/>
      <c r="WGH770" s="14"/>
      <c r="WGI770" s="14"/>
      <c r="WGJ770" s="14"/>
      <c r="WGK770" s="14"/>
      <c r="WGL770" s="14"/>
      <c r="WGM770" s="14"/>
      <c r="WGN770" s="14"/>
      <c r="WGO770" s="14"/>
      <c r="WGP770" s="14"/>
      <c r="WGQ770" s="14"/>
      <c r="WGR770" s="14"/>
      <c r="WGS770" s="14"/>
      <c r="WGT770" s="14"/>
      <c r="WGU770" s="14"/>
      <c r="WGV770" s="14"/>
      <c r="WGW770" s="14"/>
      <c r="WGX770" s="14"/>
      <c r="WGY770" s="14"/>
      <c r="WGZ770" s="14"/>
      <c r="WHA770" s="14"/>
      <c r="WHB770" s="14"/>
      <c r="WHC770" s="14"/>
      <c r="WHD770" s="14"/>
      <c r="WHE770" s="14"/>
      <c r="WHF770" s="14"/>
      <c r="WHG770" s="14"/>
      <c r="WHH770" s="14"/>
      <c r="WHI770" s="14"/>
      <c r="WHJ770" s="14"/>
      <c r="WHK770" s="14"/>
      <c r="WHL770" s="14"/>
      <c r="WHM770" s="14"/>
      <c r="WHN770" s="14"/>
      <c r="WHO770" s="14"/>
      <c r="WHP770" s="14"/>
      <c r="WHQ770" s="14"/>
      <c r="WHR770" s="14"/>
      <c r="WHS770" s="14"/>
      <c r="WHT770" s="14"/>
      <c r="WHU770" s="14"/>
      <c r="WHV770" s="14"/>
      <c r="WHW770" s="14"/>
      <c r="WHX770" s="14"/>
      <c r="WHY770" s="14"/>
      <c r="WHZ770" s="14"/>
      <c r="WIA770" s="14"/>
      <c r="WIB770" s="14"/>
      <c r="WIC770" s="14"/>
      <c r="WID770" s="14"/>
      <c r="WIE770" s="14"/>
      <c r="WIF770" s="14"/>
      <c r="WIG770" s="14"/>
      <c r="WIH770" s="14"/>
      <c r="WII770" s="14"/>
      <c r="WIJ770" s="14"/>
      <c r="WIK770" s="14"/>
      <c r="WIL770" s="14"/>
      <c r="WIM770" s="14"/>
      <c r="WIN770" s="14"/>
      <c r="WIO770" s="14"/>
      <c r="WIP770" s="14"/>
      <c r="WIQ770" s="14"/>
      <c r="WIR770" s="14"/>
      <c r="WIS770" s="14"/>
      <c r="WIT770" s="14"/>
      <c r="WIU770" s="14"/>
      <c r="WIV770" s="14"/>
      <c r="WIW770" s="14"/>
      <c r="WIX770" s="14"/>
      <c r="WIY770" s="14"/>
      <c r="WIZ770" s="14"/>
      <c r="WJA770" s="14"/>
      <c r="WJB770" s="14"/>
      <c r="WJC770" s="14"/>
      <c r="WJD770" s="14"/>
      <c r="WJE770" s="14"/>
      <c r="WJF770" s="14"/>
      <c r="WJG770" s="14"/>
      <c r="WJH770" s="14"/>
      <c r="WJI770" s="14"/>
      <c r="WJJ770" s="14"/>
      <c r="WJK770" s="14"/>
      <c r="WJL770" s="14"/>
      <c r="WJM770" s="14"/>
      <c r="WJN770" s="14"/>
      <c r="WJO770" s="14"/>
      <c r="WJP770" s="14"/>
      <c r="WJQ770" s="14"/>
      <c r="WJR770" s="14"/>
      <c r="WJS770" s="14"/>
      <c r="WJT770" s="14"/>
      <c r="WJU770" s="14"/>
      <c r="WJV770" s="14"/>
      <c r="WJW770" s="14"/>
      <c r="WJX770" s="14"/>
      <c r="WJY770" s="14"/>
      <c r="WJZ770" s="14"/>
      <c r="WKA770" s="14"/>
      <c r="WKB770" s="14"/>
      <c r="WKC770" s="14"/>
      <c r="WKD770" s="14"/>
      <c r="WKE770" s="14"/>
      <c r="WKF770" s="14"/>
      <c r="WKG770" s="14"/>
      <c r="WKH770" s="14"/>
      <c r="WKI770" s="14"/>
      <c r="WKJ770" s="14"/>
      <c r="WKK770" s="14"/>
      <c r="WKL770" s="14"/>
      <c r="WKM770" s="14"/>
      <c r="WKN770" s="14"/>
      <c r="WKO770" s="14"/>
      <c r="WKP770" s="14"/>
      <c r="WKQ770" s="14"/>
      <c r="WKR770" s="14"/>
      <c r="WKS770" s="14"/>
      <c r="WKT770" s="14"/>
      <c r="WKU770" s="14"/>
      <c r="WKV770" s="14"/>
      <c r="WKW770" s="14"/>
      <c r="WKX770" s="14"/>
      <c r="WKY770" s="14"/>
      <c r="WKZ770" s="14"/>
      <c r="WLA770" s="14"/>
      <c r="WLB770" s="14"/>
      <c r="WLC770" s="14"/>
      <c r="WLD770" s="14"/>
      <c r="WLE770" s="14"/>
      <c r="WLF770" s="14"/>
      <c r="WLG770" s="14"/>
      <c r="WLH770" s="14"/>
      <c r="WLI770" s="14"/>
      <c r="WLJ770" s="14"/>
      <c r="WLK770" s="14"/>
      <c r="WLL770" s="14"/>
      <c r="WLM770" s="14"/>
      <c r="WLN770" s="14"/>
      <c r="WLO770" s="14"/>
      <c r="WLP770" s="14"/>
      <c r="WLQ770" s="14"/>
      <c r="WLR770" s="14"/>
      <c r="WLS770" s="14"/>
      <c r="WLT770" s="14"/>
      <c r="WLU770" s="14"/>
      <c r="WLV770" s="14"/>
      <c r="WLW770" s="14"/>
      <c r="WLX770" s="14"/>
      <c r="WLY770" s="14"/>
      <c r="WLZ770" s="14"/>
      <c r="WMA770" s="14"/>
      <c r="WMB770" s="14"/>
      <c r="WMC770" s="14"/>
      <c r="WMD770" s="14"/>
      <c r="WME770" s="14"/>
      <c r="WMF770" s="14"/>
      <c r="WMG770" s="14"/>
      <c r="WMH770" s="14"/>
      <c r="WMI770" s="14"/>
      <c r="WMJ770" s="14"/>
      <c r="WMK770" s="14"/>
      <c r="WML770" s="14"/>
      <c r="WMM770" s="14"/>
      <c r="WMN770" s="14"/>
      <c r="WMO770" s="14"/>
      <c r="WMP770" s="14"/>
      <c r="WMQ770" s="14"/>
      <c r="WMR770" s="14"/>
      <c r="WMS770" s="14"/>
      <c r="WMT770" s="14"/>
      <c r="WMU770" s="14"/>
      <c r="WMV770" s="14"/>
      <c r="WMW770" s="14"/>
      <c r="WMX770" s="14"/>
      <c r="WMY770" s="14"/>
      <c r="WMZ770" s="14"/>
      <c r="WNA770" s="14"/>
      <c r="WNB770" s="14"/>
      <c r="WNC770" s="14"/>
      <c r="WND770" s="14"/>
      <c r="WNE770" s="14"/>
      <c r="WNF770" s="14"/>
      <c r="WNG770" s="14"/>
      <c r="WNH770" s="14"/>
      <c r="WNI770" s="14"/>
      <c r="WNJ770" s="14"/>
      <c r="WNK770" s="14"/>
      <c r="WNL770" s="14"/>
      <c r="WNM770" s="14"/>
      <c r="WNN770" s="14"/>
      <c r="WNO770" s="14"/>
      <c r="WNP770" s="14"/>
      <c r="WNQ770" s="14"/>
      <c r="WNR770" s="14"/>
      <c r="WNS770" s="14"/>
      <c r="WNT770" s="14"/>
      <c r="WNU770" s="14"/>
      <c r="WNV770" s="14"/>
      <c r="WNW770" s="14"/>
      <c r="WNX770" s="14"/>
      <c r="WNY770" s="14"/>
      <c r="WNZ770" s="14"/>
      <c r="WOA770" s="14"/>
      <c r="WOB770" s="14"/>
      <c r="WOC770" s="14"/>
      <c r="WOD770" s="14"/>
      <c r="WOE770" s="14"/>
      <c r="WOF770" s="14"/>
      <c r="WOG770" s="14"/>
      <c r="WOH770" s="14"/>
      <c r="WOI770" s="14"/>
      <c r="WOJ770" s="14"/>
      <c r="WOK770" s="14"/>
      <c r="WOL770" s="14"/>
      <c r="WOM770" s="14"/>
      <c r="WON770" s="14"/>
      <c r="WOO770" s="14"/>
      <c r="WOP770" s="14"/>
      <c r="WOQ770" s="14"/>
      <c r="WOR770" s="14"/>
      <c r="WOS770" s="14"/>
      <c r="WOT770" s="14"/>
      <c r="WOU770" s="14"/>
      <c r="WOV770" s="14"/>
      <c r="WOW770" s="14"/>
      <c r="WOX770" s="14"/>
      <c r="WOY770" s="14"/>
      <c r="WOZ770" s="14"/>
      <c r="WPA770" s="14"/>
      <c r="WPB770" s="14"/>
      <c r="WPC770" s="14"/>
      <c r="WPD770" s="14"/>
      <c r="WPE770" s="14"/>
      <c r="WPF770" s="14"/>
      <c r="WPG770" s="14"/>
      <c r="WPH770" s="14"/>
      <c r="WPI770" s="14"/>
      <c r="WPJ770" s="14"/>
      <c r="WPK770" s="14"/>
      <c r="WPL770" s="14"/>
      <c r="WPM770" s="14"/>
      <c r="WPN770" s="14"/>
      <c r="WPO770" s="14"/>
      <c r="WPP770" s="14"/>
      <c r="WPQ770" s="14"/>
      <c r="WPR770" s="14"/>
      <c r="WPS770" s="14"/>
      <c r="WPT770" s="14"/>
      <c r="WPU770" s="14"/>
      <c r="WPV770" s="14"/>
      <c r="WPW770" s="14"/>
      <c r="WPX770" s="14"/>
      <c r="WPY770" s="14"/>
      <c r="WPZ770" s="14"/>
      <c r="WQA770" s="14"/>
      <c r="WQB770" s="14"/>
      <c r="WQC770" s="14"/>
      <c r="WQD770" s="14"/>
      <c r="WQE770" s="14"/>
      <c r="WQF770" s="14"/>
      <c r="WQG770" s="14"/>
      <c r="WQH770" s="14"/>
      <c r="WQI770" s="14"/>
      <c r="WQJ770" s="14"/>
      <c r="WQK770" s="14"/>
      <c r="WQL770" s="14"/>
      <c r="WQM770" s="14"/>
      <c r="WQN770" s="14"/>
      <c r="WQO770" s="14"/>
      <c r="WQP770" s="14"/>
      <c r="WQQ770" s="14"/>
      <c r="WQR770" s="14"/>
      <c r="WQS770" s="14"/>
      <c r="WQT770" s="14"/>
      <c r="WQU770" s="14"/>
      <c r="WQV770" s="14"/>
      <c r="WQW770" s="14"/>
      <c r="WQX770" s="14"/>
      <c r="WQY770" s="14"/>
      <c r="WQZ770" s="14"/>
      <c r="WRA770" s="14"/>
      <c r="WRB770" s="14"/>
      <c r="WRC770" s="14"/>
      <c r="WRD770" s="14"/>
      <c r="WRE770" s="14"/>
      <c r="WRF770" s="14"/>
      <c r="WRG770" s="14"/>
      <c r="WRH770" s="14"/>
      <c r="WRI770" s="14"/>
      <c r="WRJ770" s="14"/>
      <c r="WRK770" s="14"/>
      <c r="WRL770" s="14"/>
      <c r="WRM770" s="14"/>
      <c r="WRN770" s="14"/>
      <c r="WRO770" s="14"/>
      <c r="WRP770" s="14"/>
      <c r="WRQ770" s="14"/>
      <c r="WRR770" s="14"/>
      <c r="WRS770" s="14"/>
      <c r="WRT770" s="14"/>
      <c r="WRU770" s="14"/>
      <c r="WRV770" s="14"/>
      <c r="WRW770" s="14"/>
      <c r="WRX770" s="14"/>
      <c r="WRY770" s="14"/>
      <c r="WRZ770" s="14"/>
      <c r="WSA770" s="14"/>
      <c r="WSB770" s="14"/>
      <c r="WSC770" s="14"/>
      <c r="WSD770" s="14"/>
      <c r="WSE770" s="14"/>
      <c r="WSF770" s="14"/>
      <c r="WSG770" s="14"/>
      <c r="WSH770" s="14"/>
      <c r="WSI770" s="14"/>
      <c r="WSJ770" s="14"/>
      <c r="WSK770" s="14"/>
      <c r="WSL770" s="14"/>
      <c r="WSM770" s="14"/>
      <c r="WSN770" s="14"/>
      <c r="WSO770" s="14"/>
      <c r="WSP770" s="14"/>
      <c r="WSQ770" s="14"/>
      <c r="WSR770" s="14"/>
      <c r="WSS770" s="14"/>
      <c r="WST770" s="14"/>
      <c r="WSU770" s="14"/>
      <c r="WSV770" s="14"/>
      <c r="WSW770" s="14"/>
      <c r="WSX770" s="14"/>
      <c r="WSY770" s="14"/>
      <c r="WSZ770" s="14"/>
      <c r="WTA770" s="14"/>
      <c r="WTB770" s="14"/>
      <c r="WTC770" s="14"/>
      <c r="WTD770" s="14"/>
      <c r="WTE770" s="14"/>
      <c r="WTF770" s="14"/>
      <c r="WTG770" s="14"/>
      <c r="WTH770" s="14"/>
      <c r="WTI770" s="14"/>
      <c r="WTJ770" s="14"/>
      <c r="WTK770" s="14"/>
      <c r="WTL770" s="14"/>
      <c r="WTM770" s="14"/>
      <c r="WTN770" s="14"/>
      <c r="WTO770" s="14"/>
      <c r="WTP770" s="14"/>
      <c r="WTQ770" s="14"/>
      <c r="WTR770" s="14"/>
      <c r="WTS770" s="14"/>
      <c r="WTT770" s="14"/>
      <c r="WTU770" s="14"/>
      <c r="WTV770" s="14"/>
      <c r="WTW770" s="14"/>
      <c r="WTX770" s="14"/>
      <c r="WTY770" s="14"/>
      <c r="WTZ770" s="14"/>
      <c r="WUA770" s="14"/>
      <c r="WUB770" s="14"/>
      <c r="WUC770" s="14"/>
      <c r="WUD770" s="14"/>
      <c r="WUE770" s="14"/>
      <c r="WUF770" s="14"/>
      <c r="WUG770" s="14"/>
      <c r="WUH770" s="14"/>
      <c r="WUI770" s="14"/>
      <c r="WUJ770" s="14"/>
      <c r="WUK770" s="14"/>
      <c r="WUL770" s="14"/>
      <c r="WUM770" s="14"/>
      <c r="WUN770" s="14"/>
      <c r="WUO770" s="14"/>
      <c r="WUP770" s="14"/>
      <c r="WUQ770" s="14"/>
      <c r="WUR770" s="14"/>
      <c r="WUS770" s="14"/>
      <c r="WUT770" s="14"/>
      <c r="WUU770" s="14"/>
      <c r="WUV770" s="14"/>
      <c r="WUW770" s="14"/>
      <c r="WUX770" s="14"/>
      <c r="WUY770" s="14"/>
      <c r="WUZ770" s="14"/>
      <c r="WVA770" s="14"/>
      <c r="WVB770" s="14"/>
      <c r="WVC770" s="14"/>
      <c r="WVD770" s="14"/>
      <c r="WVE770" s="14"/>
      <c r="WVF770" s="14"/>
      <c r="WVG770" s="14"/>
      <c r="WVH770" s="14"/>
      <c r="WVI770" s="14"/>
      <c r="WVJ770" s="14"/>
      <c r="WVK770" s="14"/>
      <c r="WVL770" s="14"/>
      <c r="WVM770" s="14"/>
      <c r="WVN770" s="14"/>
      <c r="WVO770" s="14"/>
      <c r="WVP770" s="14"/>
      <c r="WVQ770" s="14"/>
      <c r="WVR770" s="14"/>
      <c r="WVS770" s="14"/>
      <c r="WVT770" s="14"/>
      <c r="WVU770" s="14"/>
      <c r="WVV770" s="14"/>
      <c r="WVW770" s="14"/>
      <c r="WVX770" s="14"/>
      <c r="WVY770" s="14"/>
      <c r="WVZ770" s="14"/>
      <c r="WWA770" s="14"/>
      <c r="WWB770" s="14"/>
      <c r="WWC770" s="14"/>
      <c r="WWD770" s="14"/>
      <c r="WWE770" s="14"/>
      <c r="WWF770" s="14"/>
      <c r="WWG770" s="14"/>
      <c r="WWH770" s="14"/>
      <c r="WWI770" s="14"/>
      <c r="WWJ770" s="14"/>
      <c r="WWK770" s="14"/>
      <c r="WWL770" s="14"/>
      <c r="WWM770" s="14"/>
      <c r="WWN770" s="14"/>
      <c r="WWO770" s="14"/>
      <c r="WWP770" s="14"/>
      <c r="WWQ770" s="14"/>
      <c r="WWR770" s="14"/>
      <c r="WWS770" s="14"/>
      <c r="WWT770" s="14"/>
      <c r="WWU770" s="14"/>
      <c r="WWV770" s="14"/>
      <c r="WWW770" s="14"/>
      <c r="WWX770" s="14"/>
      <c r="WWY770" s="14"/>
      <c r="WWZ770" s="14"/>
      <c r="WXA770" s="14"/>
      <c r="WXB770" s="14"/>
      <c r="WXC770" s="14"/>
      <c r="WXD770" s="14"/>
      <c r="WXE770" s="14"/>
      <c r="WXF770" s="14"/>
      <c r="WXG770" s="14"/>
      <c r="WXH770" s="14"/>
      <c r="WXI770" s="14"/>
      <c r="WXJ770" s="14"/>
      <c r="WXK770" s="14"/>
      <c r="WXL770" s="14"/>
      <c r="WXM770" s="14"/>
      <c r="WXN770" s="14"/>
      <c r="WXO770" s="14"/>
      <c r="WXP770" s="14"/>
      <c r="WXQ770" s="14"/>
      <c r="WXR770" s="14"/>
      <c r="WXS770" s="14"/>
      <c r="WXT770" s="14"/>
      <c r="WXU770" s="14"/>
      <c r="WXV770" s="14"/>
      <c r="WXW770" s="14"/>
      <c r="WXX770" s="14"/>
      <c r="WXY770" s="14"/>
      <c r="WXZ770" s="14"/>
      <c r="WYA770" s="14"/>
      <c r="WYB770" s="14"/>
      <c r="WYC770" s="14"/>
      <c r="WYD770" s="14"/>
      <c r="WYE770" s="14"/>
      <c r="WYF770" s="14"/>
      <c r="WYG770" s="14"/>
      <c r="WYH770" s="14"/>
      <c r="WYI770" s="14"/>
      <c r="WYJ770" s="14"/>
      <c r="WYK770" s="14"/>
      <c r="WYL770" s="14"/>
      <c r="WYM770" s="14"/>
      <c r="WYN770" s="14"/>
      <c r="WYO770" s="14"/>
      <c r="WYP770" s="14"/>
      <c r="WYQ770" s="14"/>
      <c r="WYR770" s="14"/>
      <c r="WYS770" s="14"/>
      <c r="WYT770" s="14"/>
      <c r="WYU770" s="14"/>
      <c r="WYV770" s="14"/>
      <c r="WYW770" s="14"/>
      <c r="WYX770" s="14"/>
      <c r="WYY770" s="14"/>
      <c r="WYZ770" s="14"/>
      <c r="WZA770" s="14"/>
      <c r="WZB770" s="14"/>
      <c r="WZC770" s="14"/>
      <c r="WZD770" s="14"/>
      <c r="WZE770" s="14"/>
      <c r="WZF770" s="14"/>
      <c r="WZG770" s="14"/>
      <c r="WZH770" s="14"/>
      <c r="WZI770" s="14"/>
      <c r="WZJ770" s="14"/>
      <c r="WZK770" s="14"/>
      <c r="WZL770" s="14"/>
      <c r="WZM770" s="14"/>
      <c r="WZN770" s="14"/>
      <c r="WZO770" s="14"/>
      <c r="WZP770" s="14"/>
      <c r="WZQ770" s="14"/>
      <c r="WZR770" s="14"/>
      <c r="WZS770" s="14"/>
      <c r="WZT770" s="14"/>
      <c r="WZU770" s="14"/>
      <c r="WZV770" s="14"/>
      <c r="WZW770" s="14"/>
      <c r="WZX770" s="14"/>
      <c r="WZY770" s="14"/>
      <c r="WZZ770" s="14"/>
      <c r="XAA770" s="14"/>
      <c r="XAB770" s="14"/>
      <c r="XAC770" s="14"/>
      <c r="XAD770" s="14"/>
      <c r="XAE770" s="14"/>
      <c r="XAF770" s="14"/>
      <c r="XAG770" s="14"/>
      <c r="XAH770" s="14"/>
      <c r="XAI770" s="14"/>
      <c r="XAJ770" s="14"/>
      <c r="XAK770" s="14"/>
      <c r="XAL770" s="14"/>
      <c r="XAM770" s="14"/>
      <c r="XAN770" s="14"/>
      <c r="XAO770" s="14"/>
      <c r="XAP770" s="14"/>
      <c r="XAQ770" s="14"/>
      <c r="XAR770" s="14"/>
      <c r="XAS770" s="14"/>
      <c r="XAT770" s="14"/>
      <c r="XAU770" s="14"/>
      <c r="XAV770" s="14"/>
      <c r="XAW770" s="14"/>
      <c r="XAX770" s="14"/>
      <c r="XAY770" s="14"/>
      <c r="XAZ770" s="14"/>
      <c r="XBA770" s="14"/>
      <c r="XBB770" s="14"/>
      <c r="XBC770" s="14"/>
      <c r="XBD770" s="14"/>
      <c r="XBE770" s="14"/>
      <c r="XBF770" s="14"/>
      <c r="XBG770" s="14"/>
      <c r="XBH770" s="14"/>
      <c r="XBI770" s="14"/>
      <c r="XBJ770" s="14"/>
      <c r="XBK770" s="14"/>
      <c r="XBL770" s="14"/>
      <c r="XBM770" s="14"/>
      <c r="XBN770" s="14"/>
      <c r="XBO770" s="14"/>
      <c r="XBP770" s="14"/>
      <c r="XBQ770" s="14"/>
      <c r="XBR770" s="14"/>
      <c r="XBS770" s="14"/>
      <c r="XBT770" s="14"/>
      <c r="XBU770" s="14"/>
      <c r="XBV770" s="14"/>
      <c r="XBW770" s="14"/>
      <c r="XBX770" s="14"/>
      <c r="XBY770" s="14"/>
      <c r="XBZ770" s="14"/>
      <c r="XCA770" s="14"/>
      <c r="XCB770" s="14"/>
      <c r="XCC770" s="14"/>
      <c r="XCD770" s="14"/>
      <c r="XCE770" s="14"/>
      <c r="XCF770" s="14"/>
      <c r="XCG770" s="14"/>
      <c r="XCH770" s="14"/>
      <c r="XCI770" s="14"/>
      <c r="XCJ770" s="14"/>
      <c r="XCK770" s="14"/>
      <c r="XCL770" s="14"/>
      <c r="XCM770" s="14"/>
      <c r="XCN770" s="14"/>
      <c r="XCO770" s="14"/>
      <c r="XCP770" s="14"/>
      <c r="XCQ770" s="14"/>
      <c r="XCR770" s="14"/>
      <c r="XCS770" s="14"/>
      <c r="XCT770" s="14"/>
      <c r="XCU770" s="14"/>
      <c r="XCV770" s="14"/>
      <c r="XCW770" s="14"/>
      <c r="XCX770" s="14"/>
      <c r="XCY770" s="14"/>
      <c r="XCZ770" s="14"/>
      <c r="XDA770" s="14"/>
      <c r="XDB770" s="14"/>
      <c r="XDC770" s="14"/>
      <c r="XDD770" s="14"/>
      <c r="XDE770" s="14"/>
      <c r="XDF770" s="14"/>
      <c r="XDG770" s="14"/>
      <c r="XDH770" s="14"/>
      <c r="XDI770" s="14"/>
      <c r="XDJ770" s="14"/>
      <c r="XDK770" s="14"/>
      <c r="XDL770" s="14"/>
      <c r="XDM770" s="14"/>
      <c r="XDN770" s="14"/>
      <c r="XDO770" s="14"/>
      <c r="XDP770" s="14"/>
      <c r="XDQ770" s="14"/>
      <c r="XDR770" s="14"/>
      <c r="XDS770" s="14"/>
      <c r="XDT770" s="14"/>
      <c r="XDU770" s="14"/>
      <c r="XDV770" s="14"/>
      <c r="XDW770" s="24"/>
      <c r="XDX770" s="24"/>
      <c r="XDY770" s="24"/>
      <c r="XDZ770" s="24"/>
    </row>
    <row r="771" spans="1:16354" s="14" customFormat="1" ht="13" hidden="1" x14ac:dyDescent="0.35">
      <c r="B771" s="24">
        <v>45288967</v>
      </c>
      <c r="C771" s="24" t="str">
        <f t="shared" si="165"/>
        <v>967</v>
      </c>
      <c r="D771" s="24" t="s">
        <v>2233</v>
      </c>
      <c r="E771" s="106">
        <v>45288801</v>
      </c>
      <c r="F771" s="24" t="s">
        <v>1192</v>
      </c>
      <c r="G771" s="122">
        <f>IF(VLOOKUP(Tabela2[[#This Row],[SKU]],[10]Volume!$A:$E,5,0)&lt;0,0,VLOOKUP(Tabela2[[#This Row],[SKU]],[10]Volume!$A:$E,5,0))</f>
        <v>68000</v>
      </c>
      <c r="H771" s="24" t="s">
        <v>46</v>
      </c>
      <c r="I771" s="24" t="s">
        <v>151</v>
      </c>
      <c r="J771" s="24" t="s">
        <v>86</v>
      </c>
      <c r="K771" s="24" t="s">
        <v>145</v>
      </c>
      <c r="L771" s="24" t="s">
        <v>65</v>
      </c>
      <c r="M771" s="24" t="s">
        <v>66</v>
      </c>
      <c r="N771" s="24" t="s">
        <v>67</v>
      </c>
      <c r="O771" s="48">
        <v>41264</v>
      </c>
      <c r="P771" s="24" t="s">
        <v>53</v>
      </c>
      <c r="Q771" s="24"/>
      <c r="R771" s="26" t="s">
        <v>1</v>
      </c>
      <c r="S771" s="24"/>
      <c r="T771" s="24" t="s">
        <v>2234</v>
      </c>
      <c r="U771" s="24" t="s">
        <v>44</v>
      </c>
      <c r="V771" s="40" t="s">
        <v>44</v>
      </c>
      <c r="W771" s="24" t="s">
        <v>55</v>
      </c>
      <c r="X771" s="24">
        <v>2710193200</v>
      </c>
      <c r="Y771" s="14" t="s">
        <v>83</v>
      </c>
      <c r="Z771" s="24" t="str">
        <f t="shared" si="159"/>
        <v>001D7745</v>
      </c>
      <c r="AA771" s="24" t="str">
        <f t="shared" si="162"/>
        <v>002VJW</v>
      </c>
      <c r="AB771" s="24" t="str">
        <f t="shared" si="163"/>
        <v>A309</v>
      </c>
      <c r="AC771" s="24" t="s">
        <v>2235</v>
      </c>
      <c r="AD771" s="24" t="s">
        <v>2196</v>
      </c>
      <c r="AE771" s="24" t="s">
        <v>1491</v>
      </c>
      <c r="AF771" s="24" t="s">
        <v>417</v>
      </c>
      <c r="AG771" s="24" t="s">
        <v>78</v>
      </c>
      <c r="AH771" s="24"/>
      <c r="AI771" s="24" t="s">
        <v>3016</v>
      </c>
      <c r="AJ771" s="24" t="s">
        <v>6679</v>
      </c>
      <c r="AK771" s="24" t="s">
        <v>3016</v>
      </c>
    </row>
    <row r="772" spans="1:16354" hidden="1" x14ac:dyDescent="0.35">
      <c r="A772" s="14"/>
      <c r="B772" s="24">
        <v>45656801</v>
      </c>
      <c r="C772" s="24" t="str">
        <f t="shared" si="165"/>
        <v>801</v>
      </c>
      <c r="D772" s="24" t="s">
        <v>2236</v>
      </c>
      <c r="E772" s="106">
        <v>45656801</v>
      </c>
      <c r="F772" s="24" t="s">
        <v>2236</v>
      </c>
      <c r="G772" s="122">
        <f>IF(VLOOKUP(Tabela2[[#This Row],[SKU]],[10]Volume!$A:$E,5,0)&lt;0,0,VLOOKUP(Tabela2[[#This Row],[SKU]],[10]Volume!$A:$E,5,0))</f>
        <v>0</v>
      </c>
      <c r="H772" s="24" t="s">
        <v>46</v>
      </c>
      <c r="I772" s="24" t="s">
        <v>79</v>
      </c>
      <c r="J772" s="24" t="s">
        <v>79</v>
      </c>
      <c r="K772" s="24" t="s">
        <v>145</v>
      </c>
      <c r="L772" s="24" t="s">
        <v>65</v>
      </c>
      <c r="M772" s="24" t="s">
        <v>66</v>
      </c>
      <c r="N772" s="24" t="s">
        <v>67</v>
      </c>
      <c r="O772" s="48">
        <v>44986</v>
      </c>
      <c r="P772" s="24" t="s">
        <v>53</v>
      </c>
      <c r="Q772" s="24"/>
      <c r="R772" s="26" t="s">
        <v>1</v>
      </c>
      <c r="S772" s="24" t="s">
        <v>44</v>
      </c>
      <c r="T772" s="24" t="s">
        <v>536</v>
      </c>
      <c r="U772" s="24" t="s">
        <v>44</v>
      </c>
      <c r="V772" s="40" t="s">
        <v>44</v>
      </c>
      <c r="W772" s="24" t="s">
        <v>55</v>
      </c>
      <c r="X772" s="24">
        <v>2710193200</v>
      </c>
      <c r="Y772" s="14" t="s">
        <v>44</v>
      </c>
      <c r="Z772" s="24" t="s">
        <v>2237</v>
      </c>
      <c r="AA772" s="24" t="s">
        <v>391</v>
      </c>
      <c r="AB772" s="24" t="s">
        <v>392</v>
      </c>
      <c r="AC772" s="24" t="s">
        <v>2238</v>
      </c>
      <c r="AD772" s="24" t="s">
        <v>2196</v>
      </c>
      <c r="AE772" s="24" t="s">
        <v>1491</v>
      </c>
      <c r="AF772" s="24" t="s">
        <v>59</v>
      </c>
      <c r="AG772" s="24" t="s">
        <v>78</v>
      </c>
      <c r="AH772" s="24" t="str">
        <f t="shared" ref="AH772:AH782" si="166">F772</f>
        <v>TELLUS S2 V 100 GRANEL</v>
      </c>
      <c r="AI772" s="24" t="s">
        <v>3016</v>
      </c>
      <c r="AJ772" s="24" t="s">
        <v>6680</v>
      </c>
      <c r="AK772" s="24" t="s">
        <v>3016</v>
      </c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  <c r="BH772" s="14"/>
      <c r="BI772" s="14"/>
      <c r="BJ772" s="14"/>
      <c r="BK772" s="14"/>
      <c r="BL772" s="14"/>
      <c r="BM772" s="14"/>
      <c r="BN772" s="14"/>
      <c r="BO772" s="14"/>
      <c r="BP772" s="14"/>
      <c r="BQ772" s="14"/>
      <c r="BR772" s="14"/>
      <c r="BS772" s="14"/>
      <c r="BT772" s="14"/>
      <c r="BU772" s="14"/>
      <c r="BV772" s="14"/>
      <c r="BW772" s="14"/>
      <c r="BX772" s="14"/>
      <c r="BY772" s="14"/>
      <c r="BZ772" s="14"/>
      <c r="CA772" s="14"/>
      <c r="CB772" s="14"/>
      <c r="CC772" s="14"/>
      <c r="CD772" s="14"/>
      <c r="CE772" s="14"/>
      <c r="CF772" s="14"/>
      <c r="CG772" s="14"/>
      <c r="CH772" s="14"/>
      <c r="CI772" s="14"/>
      <c r="CJ772" s="14"/>
      <c r="CK772" s="14"/>
      <c r="CL772" s="14"/>
      <c r="CM772" s="14"/>
      <c r="CN772" s="14"/>
      <c r="CO772" s="14"/>
      <c r="CP772" s="14"/>
      <c r="CQ772" s="14"/>
      <c r="CR772" s="14"/>
      <c r="CS772" s="14"/>
      <c r="CT772" s="14"/>
      <c r="CU772" s="14"/>
      <c r="CV772" s="14"/>
      <c r="CW772" s="14"/>
      <c r="CX772" s="14"/>
      <c r="CY772" s="14"/>
      <c r="CZ772" s="14"/>
      <c r="DA772" s="14"/>
      <c r="DB772" s="14"/>
      <c r="DC772" s="14"/>
      <c r="DD772" s="14"/>
      <c r="DE772" s="14"/>
      <c r="DF772" s="14"/>
      <c r="DG772" s="14"/>
      <c r="DH772" s="14"/>
      <c r="DI772" s="14"/>
      <c r="DJ772" s="14"/>
      <c r="DK772" s="14"/>
      <c r="DL772" s="14"/>
      <c r="DM772" s="14"/>
      <c r="DN772" s="14"/>
      <c r="DO772" s="14"/>
      <c r="DP772" s="14"/>
      <c r="DQ772" s="14"/>
      <c r="DR772" s="14"/>
      <c r="DS772" s="14"/>
      <c r="DT772" s="14"/>
      <c r="DU772" s="14"/>
      <c r="DV772" s="14"/>
      <c r="DW772" s="14"/>
      <c r="DX772" s="14"/>
      <c r="DY772" s="14"/>
      <c r="DZ772" s="14"/>
      <c r="EA772" s="14"/>
      <c r="EB772" s="14"/>
      <c r="EC772" s="14"/>
      <c r="ED772" s="14"/>
      <c r="EE772" s="14"/>
      <c r="EF772" s="14"/>
      <c r="EG772" s="14"/>
      <c r="EH772" s="14"/>
      <c r="EI772" s="14"/>
      <c r="EJ772" s="14"/>
      <c r="EK772" s="14"/>
      <c r="EL772" s="14"/>
      <c r="EM772" s="14"/>
      <c r="EN772" s="14"/>
      <c r="EO772" s="14"/>
      <c r="EP772" s="14"/>
      <c r="EQ772" s="14"/>
      <c r="ER772" s="14"/>
      <c r="ES772" s="14"/>
      <c r="ET772" s="14"/>
      <c r="EU772" s="14"/>
      <c r="EV772" s="14"/>
      <c r="EW772" s="14"/>
      <c r="EX772" s="14"/>
      <c r="EY772" s="14"/>
      <c r="EZ772" s="14"/>
      <c r="FA772" s="14"/>
      <c r="FB772" s="14"/>
      <c r="FC772" s="14"/>
      <c r="FD772" s="14"/>
      <c r="FE772" s="14"/>
      <c r="FF772" s="14"/>
      <c r="FG772" s="14"/>
      <c r="FH772" s="14"/>
      <c r="FI772" s="14"/>
      <c r="FJ772" s="14"/>
      <c r="FK772" s="14"/>
      <c r="FL772" s="14"/>
      <c r="FM772" s="14"/>
      <c r="FN772" s="14"/>
      <c r="FO772" s="14"/>
      <c r="FP772" s="14"/>
      <c r="FQ772" s="14"/>
      <c r="FR772" s="14"/>
      <c r="FS772" s="14"/>
      <c r="FT772" s="14"/>
      <c r="FU772" s="14"/>
      <c r="FV772" s="14"/>
      <c r="FW772" s="14"/>
      <c r="FX772" s="14"/>
      <c r="FY772" s="14"/>
      <c r="FZ772" s="14"/>
      <c r="GA772" s="14"/>
      <c r="GB772" s="14"/>
      <c r="GC772" s="14"/>
      <c r="GD772" s="14"/>
      <c r="GE772" s="14"/>
      <c r="GF772" s="14"/>
      <c r="GG772" s="14"/>
      <c r="GH772" s="14"/>
      <c r="GI772" s="14"/>
      <c r="GJ772" s="14"/>
      <c r="GK772" s="14"/>
      <c r="GL772" s="14"/>
      <c r="GM772" s="14"/>
      <c r="GN772" s="14"/>
      <c r="GO772" s="14"/>
      <c r="GP772" s="14"/>
      <c r="GQ772" s="14"/>
      <c r="GR772" s="14"/>
      <c r="GS772" s="14"/>
      <c r="GT772" s="14"/>
      <c r="GU772" s="14"/>
      <c r="GV772" s="14"/>
      <c r="GW772" s="14"/>
      <c r="GX772" s="14"/>
      <c r="GY772" s="14"/>
      <c r="GZ772" s="14"/>
      <c r="HA772" s="14"/>
      <c r="HB772" s="14"/>
      <c r="HC772" s="14"/>
      <c r="HD772" s="14"/>
      <c r="HE772" s="14"/>
      <c r="HF772" s="14"/>
      <c r="HG772" s="14"/>
      <c r="HH772" s="14"/>
      <c r="HI772" s="14"/>
      <c r="HJ772" s="14"/>
      <c r="HK772" s="14"/>
      <c r="HL772" s="14"/>
      <c r="HM772" s="14"/>
      <c r="HN772" s="14"/>
      <c r="HO772" s="14"/>
      <c r="HP772" s="14"/>
      <c r="HQ772" s="14"/>
      <c r="HR772" s="14"/>
      <c r="HS772" s="14"/>
      <c r="HT772" s="14"/>
      <c r="HU772" s="14"/>
      <c r="HV772" s="14"/>
      <c r="HW772" s="14"/>
      <c r="HX772" s="14"/>
      <c r="HY772" s="14"/>
      <c r="HZ772" s="14"/>
      <c r="IA772" s="14"/>
      <c r="IB772" s="14"/>
      <c r="IC772" s="14"/>
      <c r="ID772" s="14"/>
      <c r="IE772" s="14"/>
      <c r="IF772" s="14"/>
      <c r="IG772" s="14"/>
      <c r="IH772" s="14"/>
      <c r="II772" s="14"/>
      <c r="IJ772" s="14"/>
      <c r="IK772" s="14"/>
      <c r="IL772" s="14"/>
      <c r="IM772" s="14"/>
      <c r="IN772" s="14"/>
      <c r="IO772" s="14"/>
      <c r="IP772" s="14"/>
      <c r="IQ772" s="14"/>
      <c r="IR772" s="14"/>
      <c r="IS772" s="14"/>
      <c r="IT772" s="14"/>
      <c r="IU772" s="14"/>
      <c r="IV772" s="14"/>
      <c r="IW772" s="14"/>
      <c r="IX772" s="14"/>
      <c r="IY772" s="14"/>
      <c r="IZ772" s="14"/>
      <c r="JA772" s="14"/>
      <c r="JB772" s="14"/>
      <c r="JC772" s="14"/>
      <c r="JD772" s="14"/>
      <c r="JE772" s="14"/>
      <c r="JF772" s="14"/>
      <c r="JG772" s="14"/>
      <c r="JH772" s="14"/>
      <c r="JI772" s="14"/>
      <c r="JJ772" s="14"/>
      <c r="JK772" s="14"/>
      <c r="JL772" s="14"/>
      <c r="JM772" s="14"/>
      <c r="JN772" s="14"/>
      <c r="JO772" s="14"/>
      <c r="JP772" s="14"/>
      <c r="JQ772" s="14"/>
      <c r="JR772" s="14"/>
      <c r="JS772" s="14"/>
      <c r="JT772" s="14"/>
      <c r="JU772" s="14"/>
      <c r="JV772" s="14"/>
      <c r="JW772" s="14"/>
      <c r="JX772" s="14"/>
      <c r="JY772" s="14"/>
      <c r="JZ772" s="14"/>
      <c r="KA772" s="14"/>
      <c r="KB772" s="14"/>
      <c r="KC772" s="14"/>
      <c r="KD772" s="14"/>
      <c r="KE772" s="14"/>
      <c r="KF772" s="14"/>
      <c r="KG772" s="14"/>
      <c r="KH772" s="14"/>
      <c r="KI772" s="14"/>
      <c r="KJ772" s="14"/>
      <c r="KK772" s="14"/>
      <c r="KL772" s="14"/>
      <c r="KM772" s="14"/>
      <c r="KN772" s="14"/>
      <c r="KO772" s="14"/>
      <c r="KP772" s="14"/>
      <c r="KQ772" s="14"/>
      <c r="KR772" s="14"/>
      <c r="KS772" s="14"/>
      <c r="KT772" s="14"/>
      <c r="KU772" s="14"/>
      <c r="KV772" s="14"/>
      <c r="KW772" s="14"/>
      <c r="KX772" s="14"/>
      <c r="KY772" s="14"/>
      <c r="KZ772" s="14"/>
      <c r="LA772" s="14"/>
      <c r="LB772" s="14"/>
      <c r="LC772" s="14"/>
      <c r="LD772" s="14"/>
      <c r="LE772" s="14"/>
      <c r="LF772" s="14"/>
      <c r="LG772" s="14"/>
      <c r="LH772" s="14"/>
      <c r="LI772" s="14"/>
      <c r="LJ772" s="14"/>
      <c r="LK772" s="14"/>
      <c r="LL772" s="14"/>
      <c r="LM772" s="14"/>
      <c r="LN772" s="14"/>
      <c r="LO772" s="14"/>
      <c r="LP772" s="14"/>
      <c r="LQ772" s="14"/>
      <c r="LR772" s="14"/>
      <c r="LS772" s="14"/>
      <c r="LT772" s="14"/>
      <c r="LU772" s="14"/>
      <c r="LV772" s="14"/>
      <c r="LW772" s="14"/>
      <c r="LX772" s="14"/>
      <c r="LY772" s="14"/>
      <c r="LZ772" s="14"/>
      <c r="MA772" s="14"/>
      <c r="MB772" s="14"/>
      <c r="MC772" s="14"/>
      <c r="MD772" s="14"/>
      <c r="ME772" s="14"/>
      <c r="MF772" s="14"/>
      <c r="MG772" s="14"/>
      <c r="MH772" s="14"/>
      <c r="MI772" s="14"/>
      <c r="MJ772" s="14"/>
      <c r="MK772" s="14"/>
      <c r="ML772" s="14"/>
      <c r="MM772" s="14"/>
      <c r="MN772" s="14"/>
      <c r="MO772" s="14"/>
      <c r="MP772" s="14"/>
      <c r="MQ772" s="14"/>
      <c r="MR772" s="14"/>
      <c r="MS772" s="14"/>
      <c r="MT772" s="14"/>
      <c r="MU772" s="14"/>
      <c r="MV772" s="14"/>
      <c r="MW772" s="14"/>
      <c r="MX772" s="14"/>
      <c r="MY772" s="14"/>
      <c r="MZ772" s="14"/>
      <c r="NA772" s="14"/>
      <c r="NB772" s="14"/>
      <c r="NC772" s="14"/>
      <c r="ND772" s="14"/>
      <c r="NE772" s="14"/>
      <c r="NF772" s="14"/>
      <c r="NG772" s="14"/>
      <c r="NH772" s="14"/>
      <c r="NI772" s="14"/>
      <c r="NJ772" s="14"/>
      <c r="NK772" s="14"/>
      <c r="NL772" s="14"/>
      <c r="NM772" s="14"/>
      <c r="NN772" s="14"/>
      <c r="NO772" s="14"/>
      <c r="NP772" s="14"/>
      <c r="NQ772" s="14"/>
      <c r="NR772" s="14"/>
      <c r="NS772" s="14"/>
      <c r="NT772" s="14"/>
      <c r="NU772" s="14"/>
      <c r="NV772" s="14"/>
      <c r="NW772" s="14"/>
      <c r="NX772" s="14"/>
      <c r="NY772" s="14"/>
      <c r="NZ772" s="14"/>
      <c r="OA772" s="14"/>
      <c r="OB772" s="14"/>
      <c r="OC772" s="14"/>
      <c r="OD772" s="14"/>
      <c r="OE772" s="14"/>
      <c r="OF772" s="14"/>
      <c r="OG772" s="14"/>
      <c r="OH772" s="14"/>
      <c r="OI772" s="14"/>
      <c r="OJ772" s="14"/>
      <c r="OK772" s="14"/>
      <c r="OL772" s="14"/>
      <c r="OM772" s="14"/>
      <c r="ON772" s="14"/>
      <c r="OO772" s="14"/>
      <c r="OP772" s="14"/>
      <c r="OQ772" s="14"/>
      <c r="OR772" s="14"/>
      <c r="OS772" s="14"/>
      <c r="OT772" s="14"/>
      <c r="OU772" s="14"/>
      <c r="OV772" s="14"/>
      <c r="OW772" s="14"/>
      <c r="OX772" s="14"/>
      <c r="OY772" s="14"/>
      <c r="OZ772" s="14"/>
      <c r="PA772" s="14"/>
      <c r="PB772" s="14"/>
      <c r="PC772" s="14"/>
      <c r="PD772" s="14"/>
      <c r="PE772" s="14"/>
      <c r="PF772" s="14"/>
      <c r="PG772" s="14"/>
      <c r="PH772" s="14"/>
      <c r="PI772" s="14"/>
      <c r="PJ772" s="14"/>
      <c r="PK772" s="14"/>
      <c r="PL772" s="14"/>
      <c r="PM772" s="14"/>
      <c r="PN772" s="14"/>
      <c r="PO772" s="14"/>
      <c r="PP772" s="14"/>
      <c r="PQ772" s="14"/>
      <c r="PR772" s="14"/>
      <c r="PS772" s="14"/>
      <c r="PT772" s="14"/>
      <c r="PU772" s="14"/>
      <c r="PV772" s="14"/>
      <c r="PW772" s="14"/>
      <c r="PX772" s="14"/>
      <c r="PY772" s="14"/>
      <c r="PZ772" s="14"/>
      <c r="QA772" s="14"/>
      <c r="QB772" s="14"/>
      <c r="QC772" s="14"/>
      <c r="QD772" s="14"/>
      <c r="QE772" s="14"/>
      <c r="QF772" s="14"/>
      <c r="QG772" s="14"/>
      <c r="QH772" s="14"/>
      <c r="QI772" s="14"/>
      <c r="QJ772" s="14"/>
      <c r="QK772" s="14"/>
      <c r="QL772" s="14"/>
      <c r="QM772" s="14"/>
      <c r="QN772" s="14"/>
      <c r="QO772" s="14"/>
      <c r="QP772" s="14"/>
      <c r="QQ772" s="14"/>
      <c r="QR772" s="14"/>
      <c r="QS772" s="14"/>
      <c r="QT772" s="14"/>
      <c r="QU772" s="14"/>
      <c r="QV772" s="14"/>
      <c r="QW772" s="14"/>
      <c r="QX772" s="14"/>
      <c r="QY772" s="14"/>
      <c r="QZ772" s="14"/>
      <c r="RA772" s="14"/>
      <c r="RB772" s="14"/>
      <c r="RC772" s="14"/>
      <c r="RD772" s="14"/>
      <c r="RE772" s="14"/>
      <c r="RF772" s="14"/>
      <c r="RG772" s="14"/>
      <c r="RH772" s="14"/>
      <c r="RI772" s="14"/>
      <c r="RJ772" s="14"/>
      <c r="RK772" s="14"/>
      <c r="RL772" s="14"/>
      <c r="RM772" s="14"/>
      <c r="RN772" s="14"/>
      <c r="RO772" s="14"/>
      <c r="RP772" s="14"/>
      <c r="RQ772" s="14"/>
      <c r="RR772" s="14"/>
      <c r="RS772" s="14"/>
      <c r="RT772" s="14"/>
      <c r="RU772" s="14"/>
      <c r="RV772" s="14"/>
      <c r="RW772" s="14"/>
      <c r="RX772" s="14"/>
      <c r="RY772" s="14"/>
      <c r="RZ772" s="14"/>
      <c r="SA772" s="14"/>
      <c r="SB772" s="14"/>
      <c r="SC772" s="14"/>
      <c r="SD772" s="14"/>
      <c r="SE772" s="14"/>
      <c r="SF772" s="14"/>
      <c r="SG772" s="14"/>
      <c r="SH772" s="14"/>
      <c r="SI772" s="14"/>
      <c r="SJ772" s="14"/>
      <c r="SK772" s="14"/>
      <c r="SL772" s="14"/>
      <c r="SM772" s="14"/>
      <c r="SN772" s="14"/>
      <c r="SO772" s="14"/>
      <c r="SP772" s="14"/>
      <c r="SQ772" s="14"/>
      <c r="SR772" s="14"/>
      <c r="SS772" s="14"/>
      <c r="ST772" s="14"/>
      <c r="SU772" s="14"/>
      <c r="SV772" s="14"/>
      <c r="SW772" s="14"/>
      <c r="SX772" s="14"/>
      <c r="SY772" s="14"/>
      <c r="SZ772" s="14"/>
      <c r="TA772" s="14"/>
      <c r="TB772" s="14"/>
      <c r="TC772" s="14"/>
      <c r="TD772" s="14"/>
      <c r="TE772" s="14"/>
      <c r="TF772" s="14"/>
      <c r="TG772" s="14"/>
      <c r="TH772" s="14"/>
      <c r="TI772" s="14"/>
      <c r="TJ772" s="14"/>
      <c r="TK772" s="14"/>
      <c r="TL772" s="14"/>
      <c r="TM772" s="14"/>
      <c r="TN772" s="14"/>
      <c r="TO772" s="14"/>
      <c r="TP772" s="14"/>
      <c r="TQ772" s="14"/>
      <c r="TR772" s="14"/>
      <c r="TS772" s="14"/>
      <c r="TT772" s="14"/>
      <c r="TU772" s="14"/>
      <c r="TV772" s="14"/>
      <c r="TW772" s="14"/>
      <c r="TX772" s="14"/>
      <c r="TY772" s="14"/>
      <c r="TZ772" s="14"/>
      <c r="UA772" s="14"/>
      <c r="UB772" s="14"/>
      <c r="UC772" s="14"/>
      <c r="UD772" s="14"/>
      <c r="UE772" s="14"/>
      <c r="UF772" s="14"/>
      <c r="UG772" s="14"/>
      <c r="UH772" s="14"/>
      <c r="UI772" s="14"/>
      <c r="UJ772" s="14"/>
      <c r="UK772" s="14"/>
      <c r="UL772" s="14"/>
      <c r="UM772" s="14"/>
      <c r="UN772" s="14"/>
      <c r="UO772" s="14"/>
      <c r="UP772" s="14"/>
      <c r="UQ772" s="14"/>
      <c r="UR772" s="14"/>
      <c r="US772" s="14"/>
      <c r="UT772" s="14"/>
      <c r="UU772" s="14"/>
      <c r="UV772" s="14"/>
      <c r="UW772" s="14"/>
      <c r="UX772" s="14"/>
      <c r="UY772" s="14"/>
      <c r="UZ772" s="14"/>
      <c r="VA772" s="14"/>
      <c r="VB772" s="14"/>
      <c r="VC772" s="14"/>
      <c r="VD772" s="14"/>
      <c r="VE772" s="14"/>
      <c r="VF772" s="14"/>
      <c r="VG772" s="14"/>
      <c r="VH772" s="14"/>
      <c r="VI772" s="14"/>
      <c r="VJ772" s="14"/>
      <c r="VK772" s="14"/>
      <c r="VL772" s="14"/>
      <c r="VM772" s="14"/>
      <c r="VN772" s="14"/>
      <c r="VO772" s="14"/>
      <c r="VP772" s="14"/>
      <c r="VQ772" s="14"/>
      <c r="VR772" s="14"/>
      <c r="VS772" s="14"/>
      <c r="VT772" s="14"/>
      <c r="VU772" s="14"/>
      <c r="VV772" s="14"/>
      <c r="VW772" s="14"/>
      <c r="VX772" s="14"/>
      <c r="VY772" s="14"/>
      <c r="VZ772" s="14"/>
      <c r="WA772" s="14"/>
      <c r="WB772" s="14"/>
      <c r="WC772" s="14"/>
      <c r="WD772" s="14"/>
      <c r="WE772" s="14"/>
      <c r="WF772" s="14"/>
      <c r="WG772" s="14"/>
      <c r="WH772" s="14"/>
      <c r="WI772" s="14"/>
      <c r="WJ772" s="14"/>
      <c r="WK772" s="14"/>
      <c r="WL772" s="14"/>
      <c r="WM772" s="14"/>
      <c r="WN772" s="14"/>
      <c r="WO772" s="14"/>
      <c r="WP772" s="14"/>
      <c r="WQ772" s="14"/>
      <c r="WR772" s="14"/>
      <c r="WS772" s="14"/>
      <c r="WT772" s="14"/>
      <c r="WU772" s="14"/>
      <c r="WV772" s="14"/>
      <c r="WW772" s="14"/>
      <c r="WX772" s="14"/>
      <c r="WY772" s="14"/>
      <c r="WZ772" s="14"/>
      <c r="XA772" s="14"/>
      <c r="XB772" s="14"/>
      <c r="XC772" s="14"/>
      <c r="XD772" s="14"/>
      <c r="XE772" s="14"/>
      <c r="XF772" s="14"/>
      <c r="XG772" s="14"/>
      <c r="XH772" s="14"/>
      <c r="XI772" s="14"/>
      <c r="XJ772" s="14"/>
      <c r="XK772" s="14"/>
      <c r="XL772" s="14"/>
      <c r="XM772" s="14"/>
      <c r="XN772" s="14"/>
      <c r="XO772" s="14"/>
      <c r="XP772" s="14"/>
      <c r="XQ772" s="14"/>
      <c r="XR772" s="14"/>
      <c r="XS772" s="14"/>
      <c r="XT772" s="14"/>
      <c r="XU772" s="14"/>
      <c r="XV772" s="14"/>
      <c r="XW772" s="14"/>
      <c r="XX772" s="14"/>
      <c r="XY772" s="14"/>
      <c r="XZ772" s="14"/>
      <c r="YA772" s="14"/>
      <c r="YB772" s="14"/>
      <c r="YC772" s="14"/>
      <c r="YD772" s="14"/>
      <c r="YE772" s="14"/>
      <c r="YF772" s="14"/>
      <c r="YG772" s="14"/>
      <c r="YH772" s="14"/>
      <c r="YI772" s="14"/>
      <c r="YJ772" s="14"/>
      <c r="YK772" s="14"/>
      <c r="YL772" s="14"/>
      <c r="YM772" s="14"/>
      <c r="YN772" s="14"/>
      <c r="YO772" s="14"/>
      <c r="YP772" s="14"/>
      <c r="YQ772" s="14"/>
      <c r="YR772" s="14"/>
      <c r="YS772" s="14"/>
      <c r="YT772" s="14"/>
      <c r="YU772" s="14"/>
      <c r="YV772" s="14"/>
      <c r="YW772" s="14"/>
      <c r="YX772" s="14"/>
      <c r="YY772" s="14"/>
      <c r="YZ772" s="14"/>
      <c r="ZA772" s="14"/>
      <c r="ZB772" s="14"/>
      <c r="ZC772" s="14"/>
      <c r="ZD772" s="14"/>
      <c r="ZE772" s="14"/>
      <c r="ZF772" s="14"/>
      <c r="ZG772" s="14"/>
      <c r="ZH772" s="14"/>
      <c r="ZI772" s="14"/>
      <c r="ZJ772" s="14"/>
      <c r="ZK772" s="14"/>
      <c r="ZL772" s="14"/>
      <c r="ZM772" s="14"/>
      <c r="ZN772" s="14"/>
      <c r="ZO772" s="14"/>
      <c r="ZP772" s="14"/>
      <c r="ZQ772" s="14"/>
      <c r="ZR772" s="14"/>
      <c r="ZS772" s="14"/>
      <c r="ZT772" s="14"/>
      <c r="ZU772" s="14"/>
      <c r="ZV772" s="14"/>
      <c r="ZW772" s="14"/>
      <c r="ZX772" s="14"/>
      <c r="ZY772" s="14"/>
      <c r="ZZ772" s="14"/>
      <c r="AAA772" s="14"/>
      <c r="AAB772" s="14"/>
      <c r="AAC772" s="14"/>
      <c r="AAD772" s="14"/>
      <c r="AAE772" s="14"/>
      <c r="AAF772" s="14"/>
      <c r="AAG772" s="14"/>
      <c r="AAH772" s="14"/>
      <c r="AAI772" s="14"/>
      <c r="AAJ772" s="14"/>
      <c r="AAK772" s="14"/>
      <c r="AAL772" s="14"/>
      <c r="AAM772" s="14"/>
      <c r="AAN772" s="14"/>
      <c r="AAO772" s="14"/>
      <c r="AAP772" s="14"/>
      <c r="AAQ772" s="14"/>
      <c r="AAR772" s="14"/>
      <c r="AAS772" s="14"/>
      <c r="AAT772" s="14"/>
      <c r="AAU772" s="14"/>
      <c r="AAV772" s="14"/>
      <c r="AAW772" s="14"/>
      <c r="AAX772" s="14"/>
      <c r="AAY772" s="14"/>
      <c r="AAZ772" s="14"/>
      <c r="ABA772" s="14"/>
      <c r="ABB772" s="14"/>
      <c r="ABC772" s="14"/>
      <c r="ABD772" s="14"/>
      <c r="ABE772" s="14"/>
      <c r="ABF772" s="14"/>
      <c r="ABG772" s="14"/>
      <c r="ABH772" s="14"/>
      <c r="ABI772" s="14"/>
      <c r="ABJ772" s="14"/>
      <c r="ABK772" s="14"/>
      <c r="ABL772" s="14"/>
      <c r="ABM772" s="14"/>
      <c r="ABN772" s="14"/>
      <c r="ABO772" s="14"/>
      <c r="ABP772" s="14"/>
      <c r="ABQ772" s="14"/>
      <c r="ABR772" s="14"/>
      <c r="ABS772" s="14"/>
      <c r="ABT772" s="14"/>
      <c r="ABU772" s="14"/>
      <c r="ABV772" s="14"/>
      <c r="ABW772" s="14"/>
      <c r="ABX772" s="14"/>
      <c r="ABY772" s="14"/>
      <c r="ABZ772" s="14"/>
      <c r="ACA772" s="14"/>
      <c r="ACB772" s="14"/>
      <c r="ACC772" s="14"/>
      <c r="ACD772" s="14"/>
      <c r="ACE772" s="14"/>
      <c r="ACF772" s="14"/>
      <c r="ACG772" s="14"/>
      <c r="ACH772" s="14"/>
      <c r="ACI772" s="14"/>
      <c r="ACJ772" s="14"/>
      <c r="ACK772" s="14"/>
      <c r="ACL772" s="14"/>
      <c r="ACM772" s="14"/>
      <c r="ACN772" s="14"/>
      <c r="ACO772" s="14"/>
      <c r="ACP772" s="14"/>
      <c r="ACQ772" s="14"/>
      <c r="ACR772" s="14"/>
      <c r="ACS772" s="14"/>
      <c r="ACT772" s="14"/>
      <c r="ACU772" s="14"/>
      <c r="ACV772" s="14"/>
      <c r="ACW772" s="14"/>
      <c r="ACX772" s="14"/>
      <c r="ACY772" s="14"/>
      <c r="ACZ772" s="14"/>
      <c r="ADA772" s="14"/>
      <c r="ADB772" s="14"/>
      <c r="ADC772" s="14"/>
      <c r="ADD772" s="14"/>
      <c r="ADE772" s="14"/>
      <c r="ADF772" s="14"/>
      <c r="ADG772" s="14"/>
      <c r="ADH772" s="14"/>
      <c r="ADI772" s="14"/>
      <c r="ADJ772" s="14"/>
      <c r="ADK772" s="14"/>
      <c r="ADL772" s="14"/>
      <c r="ADM772" s="14"/>
      <c r="ADN772" s="14"/>
      <c r="ADO772" s="14"/>
      <c r="ADP772" s="14"/>
      <c r="ADQ772" s="14"/>
      <c r="ADR772" s="14"/>
      <c r="ADS772" s="14"/>
      <c r="ADT772" s="14"/>
      <c r="ADU772" s="14"/>
      <c r="ADV772" s="14"/>
      <c r="ADW772" s="14"/>
      <c r="ADX772" s="14"/>
      <c r="ADY772" s="14"/>
      <c r="ADZ772" s="14"/>
      <c r="AEA772" s="14"/>
      <c r="AEB772" s="14"/>
      <c r="AEC772" s="14"/>
      <c r="AED772" s="14"/>
      <c r="AEE772" s="14"/>
      <c r="AEF772" s="14"/>
      <c r="AEG772" s="14"/>
      <c r="AEH772" s="14"/>
      <c r="AEI772" s="14"/>
      <c r="AEJ772" s="14"/>
      <c r="AEK772" s="14"/>
      <c r="AEL772" s="14"/>
      <c r="AEM772" s="14"/>
      <c r="AEN772" s="14"/>
      <c r="AEO772" s="14"/>
      <c r="AEP772" s="14"/>
      <c r="AEQ772" s="14"/>
      <c r="AER772" s="14"/>
      <c r="AES772" s="14"/>
      <c r="AET772" s="14"/>
      <c r="AEU772" s="14"/>
      <c r="AEV772" s="14"/>
      <c r="AEW772" s="14"/>
      <c r="AEX772" s="14"/>
      <c r="AEY772" s="14"/>
      <c r="AEZ772" s="14"/>
      <c r="AFA772" s="14"/>
      <c r="AFB772" s="14"/>
      <c r="AFC772" s="14"/>
      <c r="AFD772" s="14"/>
      <c r="AFE772" s="14"/>
      <c r="AFF772" s="14"/>
      <c r="AFG772" s="14"/>
      <c r="AFH772" s="14"/>
      <c r="AFI772" s="14"/>
      <c r="AFJ772" s="14"/>
      <c r="AFK772" s="14"/>
      <c r="AFL772" s="14"/>
      <c r="AFM772" s="14"/>
      <c r="AFN772" s="14"/>
      <c r="AFO772" s="14"/>
      <c r="AFP772" s="14"/>
      <c r="AFQ772" s="14"/>
      <c r="AFR772" s="14"/>
      <c r="AFS772" s="14"/>
      <c r="AFT772" s="14"/>
      <c r="AFU772" s="14"/>
      <c r="AFV772" s="14"/>
      <c r="AFW772" s="14"/>
      <c r="AFX772" s="14"/>
      <c r="AFY772" s="14"/>
      <c r="AFZ772" s="14"/>
      <c r="AGA772" s="14"/>
      <c r="AGB772" s="14"/>
      <c r="AGC772" s="14"/>
      <c r="AGD772" s="14"/>
      <c r="AGE772" s="14"/>
      <c r="AGF772" s="14"/>
      <c r="AGG772" s="14"/>
      <c r="AGH772" s="14"/>
      <c r="AGI772" s="14"/>
      <c r="AGJ772" s="14"/>
      <c r="AGK772" s="14"/>
      <c r="AGL772" s="14"/>
      <c r="AGM772" s="14"/>
      <c r="AGN772" s="14"/>
      <c r="AGO772" s="14"/>
      <c r="AGP772" s="14"/>
      <c r="AGQ772" s="14"/>
      <c r="AGR772" s="14"/>
      <c r="AGS772" s="14"/>
      <c r="AGT772" s="14"/>
      <c r="AGU772" s="14"/>
      <c r="AGV772" s="14"/>
      <c r="AGW772" s="14"/>
      <c r="AGX772" s="14"/>
      <c r="AGY772" s="14"/>
      <c r="AGZ772" s="14"/>
      <c r="AHA772" s="14"/>
      <c r="AHB772" s="14"/>
      <c r="AHC772" s="14"/>
      <c r="AHD772" s="14"/>
      <c r="AHE772" s="14"/>
      <c r="AHF772" s="14"/>
      <c r="AHG772" s="14"/>
      <c r="AHH772" s="14"/>
      <c r="AHI772" s="14"/>
      <c r="AHJ772" s="14"/>
      <c r="AHK772" s="14"/>
      <c r="AHL772" s="14"/>
      <c r="AHM772" s="14"/>
      <c r="AHN772" s="14"/>
      <c r="AHO772" s="14"/>
      <c r="AHP772" s="14"/>
      <c r="AHQ772" s="14"/>
      <c r="AHR772" s="14"/>
      <c r="AHS772" s="14"/>
      <c r="AHT772" s="14"/>
      <c r="AHU772" s="14"/>
      <c r="AHV772" s="14"/>
      <c r="AHW772" s="14"/>
      <c r="AHX772" s="14"/>
      <c r="AHY772" s="14"/>
      <c r="AHZ772" s="14"/>
      <c r="AIA772" s="14"/>
      <c r="AIB772" s="14"/>
      <c r="AIC772" s="14"/>
      <c r="AID772" s="14"/>
      <c r="AIE772" s="14"/>
      <c r="AIF772" s="14"/>
      <c r="AIG772" s="14"/>
      <c r="AIH772" s="14"/>
      <c r="AII772" s="14"/>
      <c r="AIJ772" s="14"/>
      <c r="AIK772" s="14"/>
      <c r="AIL772" s="14"/>
      <c r="AIM772" s="14"/>
      <c r="AIN772" s="14"/>
      <c r="AIO772" s="14"/>
      <c r="AIP772" s="14"/>
      <c r="AIQ772" s="14"/>
      <c r="AIR772" s="14"/>
      <c r="AIS772" s="14"/>
      <c r="AIT772" s="14"/>
      <c r="AIU772" s="14"/>
      <c r="AIV772" s="14"/>
      <c r="AIW772" s="14"/>
      <c r="AIX772" s="14"/>
      <c r="AIY772" s="14"/>
      <c r="AIZ772" s="14"/>
      <c r="AJA772" s="14"/>
      <c r="AJB772" s="14"/>
      <c r="AJC772" s="14"/>
      <c r="AJD772" s="14"/>
      <c r="AJE772" s="14"/>
      <c r="AJF772" s="14"/>
      <c r="AJG772" s="14"/>
      <c r="AJH772" s="14"/>
      <c r="AJI772" s="14"/>
      <c r="AJJ772" s="14"/>
      <c r="AJK772" s="14"/>
      <c r="AJL772" s="14"/>
      <c r="AJM772" s="14"/>
      <c r="AJN772" s="14"/>
      <c r="AJO772" s="14"/>
      <c r="AJP772" s="14"/>
      <c r="AJQ772" s="14"/>
      <c r="AJR772" s="14"/>
      <c r="AJS772" s="14"/>
      <c r="AJT772" s="14"/>
      <c r="AJU772" s="14"/>
      <c r="AJV772" s="14"/>
      <c r="AJW772" s="14"/>
      <c r="AJX772" s="14"/>
      <c r="AJY772" s="14"/>
      <c r="AJZ772" s="14"/>
      <c r="AKA772" s="14"/>
      <c r="AKB772" s="14"/>
      <c r="AKC772" s="14"/>
      <c r="AKD772" s="14"/>
      <c r="AKE772" s="14"/>
      <c r="AKF772" s="14"/>
      <c r="AKG772" s="14"/>
      <c r="AKH772" s="14"/>
      <c r="AKI772" s="14"/>
      <c r="AKJ772" s="14"/>
      <c r="AKK772" s="14"/>
      <c r="AKL772" s="14"/>
      <c r="AKM772" s="14"/>
      <c r="AKN772" s="14"/>
      <c r="AKO772" s="14"/>
      <c r="AKP772" s="14"/>
      <c r="AKQ772" s="14"/>
      <c r="AKR772" s="14"/>
      <c r="AKS772" s="14"/>
      <c r="AKT772" s="14"/>
      <c r="AKU772" s="14"/>
      <c r="AKV772" s="14"/>
      <c r="AKW772" s="14"/>
      <c r="AKX772" s="14"/>
      <c r="AKY772" s="14"/>
      <c r="AKZ772" s="14"/>
      <c r="ALA772" s="14"/>
      <c r="ALB772" s="14"/>
      <c r="ALC772" s="14"/>
      <c r="ALD772" s="14"/>
      <c r="ALE772" s="14"/>
      <c r="ALF772" s="14"/>
      <c r="ALG772" s="14"/>
      <c r="ALH772" s="14"/>
      <c r="ALI772" s="14"/>
      <c r="ALJ772" s="14"/>
      <c r="ALK772" s="14"/>
      <c r="ALL772" s="14"/>
      <c r="ALM772" s="14"/>
      <c r="ALN772" s="14"/>
      <c r="ALO772" s="14"/>
      <c r="ALP772" s="14"/>
      <c r="ALQ772" s="14"/>
      <c r="ALR772" s="14"/>
      <c r="ALS772" s="14"/>
      <c r="ALT772" s="14"/>
      <c r="ALU772" s="14"/>
      <c r="ALV772" s="14"/>
      <c r="ALW772" s="14"/>
      <c r="ALX772" s="14"/>
      <c r="ALY772" s="14"/>
      <c r="ALZ772" s="14"/>
      <c r="AMA772" s="14"/>
      <c r="AMB772" s="14"/>
      <c r="AMC772" s="14"/>
      <c r="AMD772" s="14"/>
      <c r="AME772" s="14"/>
      <c r="AMF772" s="14"/>
      <c r="AMG772" s="14"/>
      <c r="AMH772" s="14"/>
      <c r="AMI772" s="14"/>
      <c r="AMJ772" s="14"/>
      <c r="AMK772" s="14"/>
      <c r="AML772" s="14"/>
      <c r="AMM772" s="14"/>
      <c r="AMN772" s="14"/>
      <c r="AMO772" s="14"/>
      <c r="AMP772" s="14"/>
      <c r="AMQ772" s="14"/>
      <c r="AMR772" s="14"/>
      <c r="AMS772" s="14"/>
      <c r="AMT772" s="14"/>
      <c r="AMU772" s="14"/>
      <c r="AMV772" s="14"/>
      <c r="AMW772" s="14"/>
      <c r="AMX772" s="14"/>
      <c r="AMY772" s="14"/>
      <c r="AMZ772" s="14"/>
      <c r="ANA772" s="14"/>
      <c r="ANB772" s="14"/>
      <c r="ANC772" s="14"/>
      <c r="AND772" s="14"/>
      <c r="ANE772" s="14"/>
      <c r="ANF772" s="14"/>
      <c r="ANG772" s="14"/>
      <c r="ANH772" s="14"/>
      <c r="ANI772" s="14"/>
      <c r="ANJ772" s="14"/>
      <c r="ANK772" s="14"/>
      <c r="ANL772" s="14"/>
      <c r="ANM772" s="14"/>
      <c r="ANN772" s="14"/>
      <c r="ANO772" s="14"/>
      <c r="ANP772" s="14"/>
      <c r="ANQ772" s="14"/>
      <c r="ANR772" s="14"/>
      <c r="ANS772" s="14"/>
      <c r="ANT772" s="14"/>
      <c r="ANU772" s="14"/>
      <c r="ANV772" s="14"/>
      <c r="ANW772" s="14"/>
      <c r="ANX772" s="14"/>
      <c r="ANY772" s="14"/>
      <c r="ANZ772" s="14"/>
      <c r="AOA772" s="14"/>
      <c r="AOB772" s="14"/>
      <c r="AOC772" s="14"/>
      <c r="AOD772" s="14"/>
      <c r="AOE772" s="14"/>
      <c r="AOF772" s="14"/>
      <c r="AOG772" s="14"/>
      <c r="AOH772" s="14"/>
      <c r="AOI772" s="14"/>
      <c r="AOJ772" s="14"/>
      <c r="AOK772" s="14"/>
      <c r="AOL772" s="14"/>
      <c r="AOM772" s="14"/>
      <c r="AON772" s="14"/>
      <c r="AOO772" s="14"/>
      <c r="AOP772" s="14"/>
      <c r="AOQ772" s="14"/>
      <c r="AOR772" s="14"/>
      <c r="AOS772" s="14"/>
      <c r="AOT772" s="14"/>
      <c r="AOU772" s="14"/>
      <c r="AOV772" s="14"/>
      <c r="AOW772" s="14"/>
      <c r="AOX772" s="14"/>
      <c r="AOY772" s="14"/>
      <c r="AOZ772" s="14"/>
      <c r="APA772" s="14"/>
      <c r="APB772" s="14"/>
      <c r="APC772" s="14"/>
      <c r="APD772" s="14"/>
      <c r="APE772" s="14"/>
      <c r="APF772" s="14"/>
      <c r="APG772" s="14"/>
      <c r="APH772" s="14"/>
      <c r="API772" s="14"/>
      <c r="APJ772" s="14"/>
      <c r="APK772" s="14"/>
      <c r="APL772" s="14"/>
      <c r="APM772" s="14"/>
      <c r="APN772" s="14"/>
      <c r="APO772" s="14"/>
      <c r="APP772" s="14"/>
      <c r="APQ772" s="14"/>
      <c r="APR772" s="14"/>
      <c r="APS772" s="14"/>
      <c r="APT772" s="14"/>
      <c r="APU772" s="14"/>
      <c r="APV772" s="14"/>
      <c r="APW772" s="14"/>
      <c r="APX772" s="14"/>
      <c r="APY772" s="14"/>
      <c r="APZ772" s="14"/>
      <c r="AQA772" s="14"/>
      <c r="AQB772" s="14"/>
      <c r="AQC772" s="14"/>
      <c r="AQD772" s="14"/>
      <c r="AQE772" s="14"/>
      <c r="AQF772" s="14"/>
      <c r="AQG772" s="14"/>
      <c r="AQH772" s="14"/>
      <c r="AQI772" s="14"/>
      <c r="AQJ772" s="14"/>
      <c r="AQK772" s="14"/>
      <c r="AQL772" s="14"/>
      <c r="AQM772" s="14"/>
      <c r="AQN772" s="14"/>
      <c r="AQO772" s="14"/>
      <c r="AQP772" s="14"/>
      <c r="AQQ772" s="14"/>
      <c r="AQR772" s="14"/>
      <c r="AQS772" s="14"/>
      <c r="AQT772" s="14"/>
      <c r="AQU772" s="14"/>
      <c r="AQV772" s="14"/>
      <c r="AQW772" s="14"/>
      <c r="AQX772" s="14"/>
      <c r="AQY772" s="14"/>
      <c r="AQZ772" s="14"/>
      <c r="ARA772" s="14"/>
      <c r="ARB772" s="14"/>
      <c r="ARC772" s="14"/>
      <c r="ARD772" s="14"/>
      <c r="ARE772" s="14"/>
      <c r="ARF772" s="14"/>
      <c r="ARG772" s="14"/>
      <c r="ARH772" s="14"/>
      <c r="ARI772" s="14"/>
      <c r="ARJ772" s="14"/>
      <c r="ARK772" s="14"/>
      <c r="ARL772" s="14"/>
      <c r="ARM772" s="14"/>
      <c r="ARN772" s="14"/>
      <c r="ARO772" s="14"/>
      <c r="ARP772" s="14"/>
      <c r="ARQ772" s="14"/>
      <c r="ARR772" s="14"/>
      <c r="ARS772" s="14"/>
      <c r="ART772" s="14"/>
      <c r="ARU772" s="14"/>
      <c r="ARV772" s="14"/>
      <c r="ARW772" s="14"/>
      <c r="ARX772" s="14"/>
      <c r="ARY772" s="14"/>
      <c r="ARZ772" s="14"/>
      <c r="ASA772" s="14"/>
      <c r="ASB772" s="14"/>
      <c r="ASC772" s="14"/>
      <c r="ASD772" s="14"/>
      <c r="ASE772" s="14"/>
      <c r="ASF772" s="14"/>
      <c r="ASG772" s="14"/>
      <c r="ASH772" s="14"/>
      <c r="ASI772" s="14"/>
      <c r="ASJ772" s="14"/>
      <c r="ASK772" s="14"/>
      <c r="ASL772" s="14"/>
      <c r="ASM772" s="14"/>
      <c r="ASN772" s="14"/>
      <c r="ASO772" s="14"/>
      <c r="ASP772" s="14"/>
      <c r="ASQ772" s="14"/>
      <c r="ASR772" s="14"/>
      <c r="ASS772" s="14"/>
      <c r="AST772" s="14"/>
      <c r="ASU772" s="14"/>
      <c r="ASV772" s="14"/>
      <c r="ASW772" s="14"/>
      <c r="ASX772" s="14"/>
      <c r="ASY772" s="14"/>
      <c r="ASZ772" s="14"/>
      <c r="ATA772" s="14"/>
      <c r="ATB772" s="14"/>
      <c r="ATC772" s="14"/>
      <c r="ATD772" s="14"/>
      <c r="ATE772" s="14"/>
      <c r="ATF772" s="14"/>
      <c r="ATG772" s="14"/>
      <c r="ATH772" s="14"/>
      <c r="ATI772" s="14"/>
      <c r="ATJ772" s="14"/>
      <c r="ATK772" s="14"/>
      <c r="ATL772" s="14"/>
      <c r="ATM772" s="14"/>
      <c r="ATN772" s="14"/>
      <c r="ATO772" s="14"/>
      <c r="ATP772" s="14"/>
      <c r="ATQ772" s="14"/>
      <c r="ATR772" s="14"/>
      <c r="ATS772" s="14"/>
      <c r="ATT772" s="14"/>
      <c r="ATU772" s="14"/>
      <c r="ATV772" s="14"/>
      <c r="ATW772" s="14"/>
      <c r="ATX772" s="14"/>
      <c r="ATY772" s="14"/>
      <c r="ATZ772" s="14"/>
      <c r="AUA772" s="14"/>
      <c r="AUB772" s="14"/>
      <c r="AUC772" s="14"/>
      <c r="AUD772" s="14"/>
      <c r="AUE772" s="14"/>
      <c r="AUF772" s="14"/>
      <c r="AUG772" s="14"/>
      <c r="AUH772" s="14"/>
      <c r="AUI772" s="14"/>
      <c r="AUJ772" s="14"/>
      <c r="AUK772" s="14"/>
      <c r="AUL772" s="14"/>
      <c r="AUM772" s="14"/>
      <c r="AUN772" s="14"/>
      <c r="AUO772" s="14"/>
      <c r="AUP772" s="14"/>
      <c r="AUQ772" s="14"/>
      <c r="AUR772" s="14"/>
      <c r="AUS772" s="14"/>
      <c r="AUT772" s="14"/>
      <c r="AUU772" s="14"/>
      <c r="AUV772" s="14"/>
      <c r="AUW772" s="14"/>
      <c r="AUX772" s="14"/>
      <c r="AUY772" s="14"/>
      <c r="AUZ772" s="14"/>
      <c r="AVA772" s="14"/>
      <c r="AVB772" s="14"/>
      <c r="AVC772" s="14"/>
      <c r="AVD772" s="14"/>
      <c r="AVE772" s="14"/>
      <c r="AVF772" s="14"/>
      <c r="AVG772" s="14"/>
      <c r="AVH772" s="14"/>
      <c r="AVI772" s="14"/>
      <c r="AVJ772" s="14"/>
      <c r="AVK772" s="14"/>
      <c r="AVL772" s="14"/>
      <c r="AVM772" s="14"/>
      <c r="AVN772" s="14"/>
      <c r="AVO772" s="14"/>
      <c r="AVP772" s="14"/>
      <c r="AVQ772" s="14"/>
      <c r="AVR772" s="14"/>
      <c r="AVS772" s="14"/>
      <c r="AVT772" s="14"/>
      <c r="AVU772" s="14"/>
      <c r="AVV772" s="14"/>
      <c r="AVW772" s="14"/>
      <c r="AVX772" s="14"/>
      <c r="AVY772" s="14"/>
      <c r="AVZ772" s="14"/>
      <c r="AWA772" s="14"/>
      <c r="AWB772" s="14"/>
      <c r="AWC772" s="14"/>
      <c r="AWD772" s="14"/>
      <c r="AWE772" s="14"/>
      <c r="AWF772" s="14"/>
      <c r="AWG772" s="14"/>
      <c r="AWH772" s="14"/>
      <c r="AWI772" s="14"/>
      <c r="AWJ772" s="14"/>
      <c r="AWK772" s="14"/>
      <c r="AWL772" s="14"/>
      <c r="AWM772" s="14"/>
      <c r="AWN772" s="14"/>
      <c r="AWO772" s="14"/>
      <c r="AWP772" s="14"/>
      <c r="AWQ772" s="14"/>
      <c r="AWR772" s="14"/>
      <c r="AWS772" s="14"/>
      <c r="AWT772" s="14"/>
      <c r="AWU772" s="14"/>
      <c r="AWV772" s="14"/>
      <c r="AWW772" s="14"/>
      <c r="AWX772" s="14"/>
      <c r="AWY772" s="14"/>
      <c r="AWZ772" s="14"/>
      <c r="AXA772" s="14"/>
      <c r="AXB772" s="14"/>
      <c r="AXC772" s="14"/>
      <c r="AXD772" s="14"/>
      <c r="AXE772" s="14"/>
      <c r="AXF772" s="14"/>
      <c r="AXG772" s="14"/>
      <c r="AXH772" s="14"/>
      <c r="AXI772" s="14"/>
      <c r="AXJ772" s="14"/>
      <c r="AXK772" s="14"/>
      <c r="AXL772" s="14"/>
      <c r="AXM772" s="14"/>
      <c r="AXN772" s="14"/>
      <c r="AXO772" s="14"/>
      <c r="AXP772" s="14"/>
      <c r="AXQ772" s="14"/>
      <c r="AXR772" s="14"/>
      <c r="AXS772" s="14"/>
      <c r="AXT772" s="14"/>
      <c r="AXU772" s="14"/>
      <c r="AXV772" s="14"/>
      <c r="AXW772" s="14"/>
      <c r="AXX772" s="14"/>
      <c r="AXY772" s="14"/>
      <c r="AXZ772" s="14"/>
      <c r="AYA772" s="14"/>
      <c r="AYB772" s="14"/>
      <c r="AYC772" s="14"/>
      <c r="AYD772" s="14"/>
      <c r="AYE772" s="14"/>
      <c r="AYF772" s="14"/>
      <c r="AYG772" s="14"/>
      <c r="AYH772" s="14"/>
      <c r="AYI772" s="14"/>
      <c r="AYJ772" s="14"/>
      <c r="AYK772" s="14"/>
      <c r="AYL772" s="14"/>
      <c r="AYM772" s="14"/>
      <c r="AYN772" s="14"/>
      <c r="AYO772" s="14"/>
      <c r="AYP772" s="14"/>
      <c r="AYQ772" s="14"/>
      <c r="AYR772" s="14"/>
      <c r="AYS772" s="14"/>
      <c r="AYT772" s="14"/>
      <c r="AYU772" s="14"/>
      <c r="AYV772" s="14"/>
      <c r="AYW772" s="14"/>
      <c r="AYX772" s="14"/>
      <c r="AYY772" s="14"/>
      <c r="AYZ772" s="14"/>
      <c r="AZA772" s="14"/>
      <c r="AZB772" s="14"/>
      <c r="AZC772" s="14"/>
      <c r="AZD772" s="14"/>
      <c r="AZE772" s="14"/>
      <c r="AZF772" s="14"/>
      <c r="AZG772" s="14"/>
      <c r="AZH772" s="14"/>
      <c r="AZI772" s="14"/>
      <c r="AZJ772" s="14"/>
      <c r="AZK772" s="14"/>
      <c r="AZL772" s="14"/>
      <c r="AZM772" s="14"/>
      <c r="AZN772" s="14"/>
      <c r="AZO772" s="14"/>
      <c r="AZP772" s="14"/>
      <c r="AZQ772" s="14"/>
      <c r="AZR772" s="14"/>
      <c r="AZS772" s="14"/>
      <c r="AZT772" s="14"/>
      <c r="AZU772" s="14"/>
      <c r="AZV772" s="14"/>
      <c r="AZW772" s="14"/>
      <c r="AZX772" s="14"/>
      <c r="AZY772" s="14"/>
      <c r="AZZ772" s="14"/>
      <c r="BAA772" s="14"/>
      <c r="BAB772" s="14"/>
      <c r="BAC772" s="14"/>
      <c r="BAD772" s="14"/>
      <c r="BAE772" s="14"/>
      <c r="BAF772" s="14"/>
      <c r="BAG772" s="14"/>
      <c r="BAH772" s="14"/>
      <c r="BAI772" s="14"/>
      <c r="BAJ772" s="14"/>
      <c r="BAK772" s="14"/>
      <c r="BAL772" s="14"/>
      <c r="BAM772" s="14"/>
      <c r="BAN772" s="14"/>
      <c r="BAO772" s="14"/>
      <c r="BAP772" s="14"/>
      <c r="BAQ772" s="14"/>
      <c r="BAR772" s="14"/>
      <c r="BAS772" s="14"/>
      <c r="BAT772" s="14"/>
      <c r="BAU772" s="14"/>
      <c r="BAV772" s="14"/>
      <c r="BAW772" s="14"/>
      <c r="BAX772" s="14"/>
      <c r="BAY772" s="14"/>
      <c r="BAZ772" s="14"/>
      <c r="BBA772" s="14"/>
      <c r="BBB772" s="14"/>
      <c r="BBC772" s="14"/>
      <c r="BBD772" s="14"/>
      <c r="BBE772" s="14"/>
      <c r="BBF772" s="14"/>
      <c r="BBG772" s="14"/>
      <c r="BBH772" s="14"/>
      <c r="BBI772" s="14"/>
      <c r="BBJ772" s="14"/>
      <c r="BBK772" s="14"/>
      <c r="BBL772" s="14"/>
      <c r="BBM772" s="14"/>
      <c r="BBN772" s="14"/>
      <c r="BBO772" s="14"/>
      <c r="BBP772" s="14"/>
      <c r="BBQ772" s="14"/>
      <c r="BBR772" s="14"/>
      <c r="BBS772" s="14"/>
      <c r="BBT772" s="14"/>
      <c r="BBU772" s="14"/>
      <c r="BBV772" s="14"/>
      <c r="BBW772" s="14"/>
      <c r="BBX772" s="14"/>
      <c r="BBY772" s="14"/>
      <c r="BBZ772" s="14"/>
      <c r="BCA772" s="14"/>
      <c r="BCB772" s="14"/>
      <c r="BCC772" s="14"/>
      <c r="BCD772" s="14"/>
      <c r="BCE772" s="14"/>
      <c r="BCF772" s="14"/>
      <c r="BCG772" s="14"/>
      <c r="BCH772" s="14"/>
      <c r="BCI772" s="14"/>
      <c r="BCJ772" s="14"/>
      <c r="BCK772" s="14"/>
      <c r="BCL772" s="14"/>
      <c r="BCM772" s="14"/>
      <c r="BCN772" s="14"/>
      <c r="BCO772" s="14"/>
      <c r="BCP772" s="14"/>
      <c r="BCQ772" s="14"/>
      <c r="BCR772" s="14"/>
      <c r="BCS772" s="14"/>
      <c r="BCT772" s="14"/>
      <c r="BCU772" s="14"/>
      <c r="BCV772" s="14"/>
      <c r="BCW772" s="14"/>
      <c r="BCX772" s="14"/>
      <c r="BCY772" s="14"/>
      <c r="BCZ772" s="14"/>
      <c r="BDA772" s="14"/>
      <c r="BDB772" s="14"/>
      <c r="BDC772" s="14"/>
      <c r="BDD772" s="14"/>
      <c r="BDE772" s="14"/>
      <c r="BDF772" s="14"/>
      <c r="BDG772" s="14"/>
      <c r="BDH772" s="14"/>
      <c r="BDI772" s="14"/>
      <c r="BDJ772" s="14"/>
      <c r="BDK772" s="14"/>
      <c r="BDL772" s="14"/>
      <c r="BDM772" s="14"/>
      <c r="BDN772" s="14"/>
      <c r="BDO772" s="14"/>
      <c r="BDP772" s="14"/>
      <c r="BDQ772" s="14"/>
      <c r="BDR772" s="14"/>
      <c r="BDS772" s="14"/>
      <c r="BDT772" s="14"/>
      <c r="BDU772" s="14"/>
      <c r="BDV772" s="14"/>
      <c r="BDW772" s="14"/>
      <c r="BDX772" s="14"/>
      <c r="BDY772" s="14"/>
      <c r="BDZ772" s="14"/>
      <c r="BEA772" s="14"/>
      <c r="BEB772" s="14"/>
      <c r="BEC772" s="14"/>
      <c r="BED772" s="14"/>
      <c r="BEE772" s="14"/>
      <c r="BEF772" s="14"/>
      <c r="BEG772" s="14"/>
      <c r="BEH772" s="14"/>
      <c r="BEI772" s="14"/>
      <c r="BEJ772" s="14"/>
      <c r="BEK772" s="14"/>
      <c r="BEL772" s="14"/>
      <c r="BEM772" s="14"/>
      <c r="BEN772" s="14"/>
      <c r="BEO772" s="14"/>
      <c r="BEP772" s="14"/>
      <c r="BEQ772" s="14"/>
      <c r="BER772" s="14"/>
      <c r="BES772" s="14"/>
      <c r="BET772" s="14"/>
      <c r="BEU772" s="14"/>
      <c r="BEV772" s="14"/>
      <c r="BEW772" s="14"/>
      <c r="BEX772" s="14"/>
      <c r="BEY772" s="14"/>
      <c r="BEZ772" s="14"/>
      <c r="BFA772" s="14"/>
      <c r="BFB772" s="14"/>
      <c r="BFC772" s="14"/>
      <c r="BFD772" s="14"/>
      <c r="BFE772" s="14"/>
      <c r="BFF772" s="14"/>
      <c r="BFG772" s="14"/>
      <c r="BFH772" s="14"/>
      <c r="BFI772" s="14"/>
      <c r="BFJ772" s="14"/>
      <c r="BFK772" s="14"/>
      <c r="BFL772" s="14"/>
      <c r="BFM772" s="14"/>
      <c r="BFN772" s="14"/>
      <c r="BFO772" s="14"/>
      <c r="BFP772" s="14"/>
      <c r="BFQ772" s="14"/>
      <c r="BFR772" s="14"/>
      <c r="BFS772" s="14"/>
      <c r="BFT772" s="14"/>
      <c r="BFU772" s="14"/>
      <c r="BFV772" s="14"/>
      <c r="BFW772" s="14"/>
      <c r="BFX772" s="14"/>
      <c r="BFY772" s="14"/>
      <c r="BFZ772" s="14"/>
      <c r="BGA772" s="14"/>
      <c r="BGB772" s="14"/>
      <c r="BGC772" s="14"/>
      <c r="BGD772" s="14"/>
      <c r="BGE772" s="14"/>
      <c r="BGF772" s="14"/>
      <c r="BGG772" s="14"/>
      <c r="BGH772" s="14"/>
      <c r="BGI772" s="14"/>
      <c r="BGJ772" s="14"/>
      <c r="BGK772" s="14"/>
      <c r="BGL772" s="14"/>
      <c r="BGM772" s="14"/>
      <c r="BGN772" s="14"/>
      <c r="BGO772" s="14"/>
      <c r="BGP772" s="14"/>
      <c r="BGQ772" s="14"/>
      <c r="BGR772" s="14"/>
      <c r="BGS772" s="14"/>
      <c r="BGT772" s="14"/>
      <c r="BGU772" s="14"/>
      <c r="BGV772" s="14"/>
      <c r="BGW772" s="14"/>
      <c r="BGX772" s="14"/>
      <c r="BGY772" s="14"/>
      <c r="BGZ772" s="14"/>
      <c r="BHA772" s="14"/>
      <c r="BHB772" s="14"/>
      <c r="BHC772" s="14"/>
      <c r="BHD772" s="14"/>
      <c r="BHE772" s="14"/>
      <c r="BHF772" s="14"/>
      <c r="BHG772" s="14"/>
      <c r="BHH772" s="14"/>
      <c r="BHI772" s="14"/>
      <c r="BHJ772" s="14"/>
      <c r="BHK772" s="14"/>
      <c r="BHL772" s="14"/>
      <c r="BHM772" s="14"/>
      <c r="BHN772" s="14"/>
      <c r="BHO772" s="14"/>
      <c r="BHP772" s="14"/>
      <c r="BHQ772" s="14"/>
      <c r="BHR772" s="14"/>
      <c r="BHS772" s="14"/>
      <c r="BHT772" s="14"/>
      <c r="BHU772" s="14"/>
      <c r="BHV772" s="14"/>
      <c r="BHW772" s="14"/>
      <c r="BHX772" s="14"/>
      <c r="BHY772" s="14"/>
      <c r="BHZ772" s="14"/>
      <c r="BIA772" s="14"/>
      <c r="BIB772" s="14"/>
      <c r="BIC772" s="14"/>
      <c r="BID772" s="14"/>
      <c r="BIE772" s="14"/>
      <c r="BIF772" s="14"/>
      <c r="BIG772" s="14"/>
      <c r="BIH772" s="14"/>
      <c r="BII772" s="14"/>
      <c r="BIJ772" s="14"/>
      <c r="BIK772" s="14"/>
      <c r="BIL772" s="14"/>
      <c r="BIM772" s="14"/>
      <c r="BIN772" s="14"/>
      <c r="BIO772" s="14"/>
      <c r="BIP772" s="14"/>
      <c r="BIQ772" s="14"/>
      <c r="BIR772" s="14"/>
      <c r="BIS772" s="14"/>
      <c r="BIT772" s="14"/>
      <c r="BIU772" s="14"/>
      <c r="BIV772" s="14"/>
      <c r="BIW772" s="14"/>
      <c r="BIX772" s="14"/>
      <c r="BIY772" s="14"/>
      <c r="BIZ772" s="14"/>
      <c r="BJA772" s="14"/>
      <c r="BJB772" s="14"/>
      <c r="BJC772" s="14"/>
      <c r="BJD772" s="14"/>
      <c r="BJE772" s="14"/>
      <c r="BJF772" s="14"/>
      <c r="BJG772" s="14"/>
      <c r="BJH772" s="14"/>
      <c r="BJI772" s="14"/>
      <c r="BJJ772" s="14"/>
      <c r="BJK772" s="14"/>
      <c r="BJL772" s="14"/>
      <c r="BJM772" s="14"/>
      <c r="BJN772" s="14"/>
      <c r="BJO772" s="14"/>
      <c r="BJP772" s="14"/>
      <c r="BJQ772" s="14"/>
      <c r="BJR772" s="14"/>
      <c r="BJS772" s="14"/>
      <c r="BJT772" s="14"/>
      <c r="BJU772" s="14"/>
      <c r="BJV772" s="14"/>
      <c r="BJW772" s="14"/>
      <c r="BJX772" s="14"/>
      <c r="BJY772" s="14"/>
      <c r="BJZ772" s="14"/>
      <c r="BKA772" s="14"/>
      <c r="BKB772" s="14"/>
      <c r="BKC772" s="14"/>
      <c r="BKD772" s="14"/>
      <c r="BKE772" s="14"/>
      <c r="BKF772" s="14"/>
      <c r="BKG772" s="14"/>
      <c r="BKH772" s="14"/>
      <c r="BKI772" s="14"/>
      <c r="BKJ772" s="14"/>
      <c r="BKK772" s="14"/>
      <c r="BKL772" s="14"/>
      <c r="BKM772" s="14"/>
      <c r="BKN772" s="14"/>
      <c r="BKO772" s="14"/>
      <c r="BKP772" s="14"/>
      <c r="BKQ772" s="14"/>
      <c r="BKR772" s="14"/>
      <c r="BKS772" s="14"/>
      <c r="BKT772" s="14"/>
      <c r="BKU772" s="14"/>
      <c r="BKV772" s="14"/>
      <c r="BKW772" s="14"/>
      <c r="BKX772" s="14"/>
      <c r="BKY772" s="14"/>
      <c r="BKZ772" s="14"/>
      <c r="BLA772" s="14"/>
      <c r="BLB772" s="14"/>
      <c r="BLC772" s="14"/>
      <c r="BLD772" s="14"/>
      <c r="BLE772" s="14"/>
      <c r="BLF772" s="14"/>
      <c r="BLG772" s="14"/>
      <c r="BLH772" s="14"/>
      <c r="BLI772" s="14"/>
      <c r="BLJ772" s="14"/>
      <c r="BLK772" s="14"/>
      <c r="BLL772" s="14"/>
      <c r="BLM772" s="14"/>
      <c r="BLN772" s="14"/>
      <c r="BLO772" s="14"/>
      <c r="BLP772" s="14"/>
      <c r="BLQ772" s="14"/>
      <c r="BLR772" s="14"/>
      <c r="BLS772" s="14"/>
      <c r="BLT772" s="14"/>
      <c r="BLU772" s="14"/>
      <c r="BLV772" s="14"/>
      <c r="BLW772" s="14"/>
      <c r="BLX772" s="14"/>
      <c r="BLY772" s="14"/>
      <c r="BLZ772" s="14"/>
      <c r="BMA772" s="14"/>
      <c r="BMB772" s="14"/>
      <c r="BMC772" s="14"/>
      <c r="BMD772" s="14"/>
      <c r="BME772" s="14"/>
      <c r="BMF772" s="14"/>
      <c r="BMG772" s="14"/>
      <c r="BMH772" s="14"/>
      <c r="BMI772" s="14"/>
      <c r="BMJ772" s="14"/>
      <c r="BMK772" s="14"/>
      <c r="BML772" s="14"/>
      <c r="BMM772" s="14"/>
      <c r="BMN772" s="14"/>
      <c r="BMO772" s="14"/>
      <c r="BMP772" s="14"/>
      <c r="BMQ772" s="14"/>
      <c r="BMR772" s="14"/>
      <c r="BMS772" s="14"/>
      <c r="BMT772" s="14"/>
      <c r="BMU772" s="14"/>
      <c r="BMV772" s="14"/>
      <c r="BMW772" s="14"/>
      <c r="BMX772" s="14"/>
      <c r="BMY772" s="14"/>
      <c r="BMZ772" s="14"/>
      <c r="BNA772" s="14"/>
      <c r="BNB772" s="14"/>
      <c r="BNC772" s="14"/>
      <c r="BND772" s="14"/>
      <c r="BNE772" s="14"/>
      <c r="BNF772" s="14"/>
      <c r="BNG772" s="14"/>
      <c r="BNH772" s="14"/>
      <c r="BNI772" s="14"/>
      <c r="BNJ772" s="14"/>
      <c r="BNK772" s="14"/>
      <c r="BNL772" s="14"/>
      <c r="BNM772" s="14"/>
      <c r="BNN772" s="14"/>
      <c r="BNO772" s="14"/>
      <c r="BNP772" s="14"/>
      <c r="BNQ772" s="14"/>
      <c r="BNR772" s="14"/>
      <c r="BNS772" s="14"/>
      <c r="BNT772" s="14"/>
      <c r="BNU772" s="14"/>
      <c r="BNV772" s="14"/>
      <c r="BNW772" s="14"/>
      <c r="BNX772" s="14"/>
      <c r="BNY772" s="14"/>
      <c r="BNZ772" s="14"/>
      <c r="BOA772" s="14"/>
      <c r="BOB772" s="14"/>
      <c r="BOC772" s="14"/>
      <c r="BOD772" s="14"/>
      <c r="BOE772" s="14"/>
      <c r="BOF772" s="14"/>
      <c r="BOG772" s="14"/>
      <c r="BOH772" s="14"/>
      <c r="BOI772" s="14"/>
      <c r="BOJ772" s="14"/>
      <c r="BOK772" s="14"/>
      <c r="BOL772" s="14"/>
      <c r="BOM772" s="14"/>
      <c r="BON772" s="14"/>
      <c r="BOO772" s="14"/>
      <c r="BOP772" s="14"/>
      <c r="BOQ772" s="14"/>
      <c r="BOR772" s="14"/>
      <c r="BOS772" s="14"/>
      <c r="BOT772" s="14"/>
      <c r="BOU772" s="14"/>
      <c r="BOV772" s="14"/>
      <c r="BOW772" s="14"/>
      <c r="BOX772" s="14"/>
      <c r="BOY772" s="14"/>
      <c r="BOZ772" s="14"/>
      <c r="BPA772" s="14"/>
      <c r="BPB772" s="14"/>
      <c r="BPC772" s="14"/>
      <c r="BPD772" s="14"/>
      <c r="BPE772" s="14"/>
      <c r="BPF772" s="14"/>
      <c r="BPG772" s="14"/>
      <c r="BPH772" s="14"/>
      <c r="BPI772" s="14"/>
      <c r="BPJ772" s="14"/>
      <c r="BPK772" s="14"/>
      <c r="BPL772" s="14"/>
      <c r="BPM772" s="14"/>
      <c r="BPN772" s="14"/>
      <c r="BPO772" s="14"/>
      <c r="BPP772" s="14"/>
      <c r="BPQ772" s="14"/>
      <c r="BPR772" s="14"/>
      <c r="BPS772" s="14"/>
      <c r="BPT772" s="14"/>
      <c r="BPU772" s="14"/>
      <c r="BPV772" s="14"/>
      <c r="BPW772" s="14"/>
      <c r="BPX772" s="14"/>
      <c r="BPY772" s="14"/>
      <c r="BPZ772" s="14"/>
      <c r="BQA772" s="14"/>
      <c r="BQB772" s="14"/>
      <c r="BQC772" s="14"/>
      <c r="BQD772" s="14"/>
      <c r="BQE772" s="14"/>
      <c r="BQF772" s="14"/>
      <c r="BQG772" s="14"/>
      <c r="BQH772" s="14"/>
      <c r="BQI772" s="14"/>
      <c r="BQJ772" s="14"/>
      <c r="BQK772" s="14"/>
      <c r="BQL772" s="14"/>
      <c r="BQM772" s="14"/>
      <c r="BQN772" s="14"/>
      <c r="BQO772" s="14"/>
      <c r="BQP772" s="14"/>
      <c r="BQQ772" s="14"/>
      <c r="BQR772" s="14"/>
      <c r="BQS772" s="14"/>
      <c r="BQT772" s="14"/>
      <c r="BQU772" s="14"/>
      <c r="BQV772" s="14"/>
      <c r="BQW772" s="14"/>
      <c r="BQX772" s="14"/>
      <c r="BQY772" s="14"/>
      <c r="BQZ772" s="14"/>
      <c r="BRA772" s="14"/>
      <c r="BRB772" s="14"/>
      <c r="BRC772" s="14"/>
      <c r="BRD772" s="14"/>
      <c r="BRE772" s="14"/>
      <c r="BRF772" s="14"/>
      <c r="BRG772" s="14"/>
      <c r="BRH772" s="14"/>
      <c r="BRI772" s="14"/>
      <c r="BRJ772" s="14"/>
      <c r="BRK772" s="14"/>
      <c r="BRL772" s="14"/>
      <c r="BRM772" s="14"/>
      <c r="BRN772" s="14"/>
      <c r="BRO772" s="14"/>
      <c r="BRP772" s="14"/>
      <c r="BRQ772" s="14"/>
      <c r="BRR772" s="14"/>
      <c r="BRS772" s="14"/>
      <c r="BRT772" s="14"/>
      <c r="BRU772" s="14"/>
      <c r="BRV772" s="14"/>
      <c r="BRW772" s="14"/>
      <c r="BRX772" s="14"/>
      <c r="BRY772" s="14"/>
      <c r="BRZ772" s="14"/>
      <c r="BSA772" s="14"/>
      <c r="BSB772" s="14"/>
      <c r="BSC772" s="14"/>
      <c r="BSD772" s="14"/>
      <c r="BSE772" s="14"/>
      <c r="BSF772" s="14"/>
      <c r="BSG772" s="14"/>
      <c r="BSH772" s="14"/>
      <c r="BSI772" s="14"/>
      <c r="BSJ772" s="14"/>
      <c r="BSK772" s="14"/>
      <c r="BSL772" s="14"/>
      <c r="BSM772" s="14"/>
      <c r="BSN772" s="14"/>
      <c r="BSO772" s="14"/>
      <c r="BSP772" s="14"/>
      <c r="BSQ772" s="14"/>
      <c r="BSR772" s="14"/>
      <c r="BSS772" s="14"/>
      <c r="BST772" s="14"/>
      <c r="BSU772" s="14"/>
      <c r="BSV772" s="14"/>
      <c r="BSW772" s="14"/>
      <c r="BSX772" s="14"/>
      <c r="BSY772" s="14"/>
      <c r="BSZ772" s="14"/>
      <c r="BTA772" s="14"/>
      <c r="BTB772" s="14"/>
      <c r="BTC772" s="14"/>
      <c r="BTD772" s="14"/>
      <c r="BTE772" s="14"/>
      <c r="BTF772" s="14"/>
      <c r="BTG772" s="14"/>
      <c r="BTH772" s="14"/>
      <c r="BTI772" s="14"/>
      <c r="BTJ772" s="14"/>
      <c r="BTK772" s="14"/>
      <c r="BTL772" s="14"/>
      <c r="BTM772" s="14"/>
      <c r="BTN772" s="14"/>
      <c r="BTO772" s="14"/>
      <c r="BTP772" s="14"/>
      <c r="BTQ772" s="14"/>
      <c r="BTR772" s="14"/>
      <c r="BTS772" s="14"/>
      <c r="BTT772" s="14"/>
      <c r="BTU772" s="14"/>
      <c r="BTV772" s="14"/>
      <c r="BTW772" s="14"/>
      <c r="BTX772" s="14"/>
      <c r="BTY772" s="14"/>
      <c r="BTZ772" s="14"/>
      <c r="BUA772" s="14"/>
      <c r="BUB772" s="14"/>
      <c r="BUC772" s="14"/>
      <c r="BUD772" s="14"/>
      <c r="BUE772" s="14"/>
      <c r="BUF772" s="14"/>
      <c r="BUG772" s="14"/>
      <c r="BUH772" s="14"/>
      <c r="BUI772" s="14"/>
      <c r="BUJ772" s="14"/>
      <c r="BUK772" s="14"/>
      <c r="BUL772" s="14"/>
      <c r="BUM772" s="14"/>
      <c r="BUN772" s="14"/>
      <c r="BUO772" s="14"/>
      <c r="BUP772" s="14"/>
      <c r="BUQ772" s="14"/>
      <c r="BUR772" s="14"/>
      <c r="BUS772" s="14"/>
      <c r="BUT772" s="14"/>
      <c r="BUU772" s="14"/>
      <c r="BUV772" s="14"/>
      <c r="BUW772" s="14"/>
      <c r="BUX772" s="14"/>
      <c r="BUY772" s="14"/>
      <c r="BUZ772" s="14"/>
      <c r="BVA772" s="14"/>
      <c r="BVB772" s="14"/>
      <c r="BVC772" s="14"/>
      <c r="BVD772" s="14"/>
      <c r="BVE772" s="14"/>
      <c r="BVF772" s="14"/>
      <c r="BVG772" s="14"/>
      <c r="BVH772" s="14"/>
      <c r="BVI772" s="14"/>
      <c r="BVJ772" s="14"/>
      <c r="BVK772" s="14"/>
      <c r="BVL772" s="14"/>
      <c r="BVM772" s="14"/>
      <c r="BVN772" s="14"/>
      <c r="BVO772" s="14"/>
      <c r="BVP772" s="14"/>
      <c r="BVQ772" s="14"/>
      <c r="BVR772" s="14"/>
      <c r="BVS772" s="14"/>
      <c r="BVT772" s="14"/>
      <c r="BVU772" s="14"/>
      <c r="BVV772" s="14"/>
      <c r="BVW772" s="14"/>
      <c r="BVX772" s="14"/>
      <c r="BVY772" s="14"/>
      <c r="BVZ772" s="14"/>
      <c r="BWA772" s="14"/>
      <c r="BWB772" s="14"/>
      <c r="BWC772" s="14"/>
      <c r="BWD772" s="14"/>
      <c r="BWE772" s="14"/>
      <c r="BWF772" s="14"/>
      <c r="BWG772" s="14"/>
      <c r="BWH772" s="14"/>
      <c r="BWI772" s="14"/>
      <c r="BWJ772" s="14"/>
      <c r="BWK772" s="14"/>
      <c r="BWL772" s="14"/>
      <c r="BWM772" s="14"/>
      <c r="BWN772" s="14"/>
      <c r="BWO772" s="14"/>
      <c r="BWP772" s="14"/>
      <c r="BWQ772" s="14"/>
      <c r="BWR772" s="14"/>
      <c r="BWS772" s="14"/>
      <c r="BWT772" s="14"/>
      <c r="BWU772" s="14"/>
      <c r="BWV772" s="14"/>
      <c r="BWW772" s="14"/>
      <c r="BWX772" s="14"/>
      <c r="BWY772" s="14"/>
      <c r="BWZ772" s="14"/>
      <c r="BXA772" s="14"/>
      <c r="BXB772" s="14"/>
      <c r="BXC772" s="14"/>
      <c r="BXD772" s="14"/>
      <c r="BXE772" s="14"/>
      <c r="BXF772" s="14"/>
      <c r="BXG772" s="14"/>
      <c r="BXH772" s="14"/>
      <c r="BXI772" s="14"/>
      <c r="BXJ772" s="14"/>
      <c r="BXK772" s="14"/>
      <c r="BXL772" s="14"/>
      <c r="BXM772" s="14"/>
      <c r="BXN772" s="14"/>
      <c r="BXO772" s="14"/>
      <c r="BXP772" s="14"/>
      <c r="BXQ772" s="14"/>
      <c r="BXR772" s="14"/>
      <c r="BXS772" s="14"/>
      <c r="BXT772" s="14"/>
      <c r="BXU772" s="14"/>
      <c r="BXV772" s="14"/>
      <c r="BXW772" s="14"/>
      <c r="BXX772" s="14"/>
      <c r="BXY772" s="14"/>
      <c r="BXZ772" s="14"/>
      <c r="BYA772" s="14"/>
      <c r="BYB772" s="14"/>
      <c r="BYC772" s="14"/>
      <c r="BYD772" s="14"/>
      <c r="BYE772" s="14"/>
      <c r="BYF772" s="14"/>
      <c r="BYG772" s="14"/>
      <c r="BYH772" s="14"/>
      <c r="BYI772" s="14"/>
      <c r="BYJ772" s="14"/>
      <c r="BYK772" s="14"/>
      <c r="BYL772" s="14"/>
      <c r="BYM772" s="14"/>
      <c r="BYN772" s="14"/>
      <c r="BYO772" s="14"/>
      <c r="BYP772" s="14"/>
      <c r="BYQ772" s="14"/>
      <c r="BYR772" s="14"/>
      <c r="BYS772" s="14"/>
      <c r="BYT772" s="14"/>
      <c r="BYU772" s="14"/>
      <c r="BYV772" s="14"/>
      <c r="BYW772" s="14"/>
      <c r="BYX772" s="14"/>
      <c r="BYY772" s="14"/>
      <c r="BYZ772" s="14"/>
      <c r="BZA772" s="14"/>
      <c r="BZB772" s="14"/>
      <c r="BZC772" s="14"/>
      <c r="BZD772" s="14"/>
      <c r="BZE772" s="14"/>
      <c r="BZF772" s="14"/>
      <c r="BZG772" s="14"/>
      <c r="BZH772" s="14"/>
      <c r="BZI772" s="14"/>
      <c r="BZJ772" s="14"/>
      <c r="BZK772" s="14"/>
      <c r="BZL772" s="14"/>
      <c r="BZM772" s="14"/>
      <c r="BZN772" s="14"/>
      <c r="BZO772" s="14"/>
      <c r="BZP772" s="14"/>
      <c r="BZQ772" s="14"/>
      <c r="BZR772" s="14"/>
      <c r="BZS772" s="14"/>
      <c r="BZT772" s="14"/>
      <c r="BZU772" s="14"/>
      <c r="BZV772" s="14"/>
      <c r="BZW772" s="14"/>
      <c r="BZX772" s="14"/>
      <c r="BZY772" s="14"/>
      <c r="BZZ772" s="14"/>
      <c r="CAA772" s="14"/>
      <c r="CAB772" s="14"/>
      <c r="CAC772" s="14"/>
      <c r="CAD772" s="14"/>
      <c r="CAE772" s="14"/>
      <c r="CAF772" s="14"/>
      <c r="CAG772" s="14"/>
      <c r="CAH772" s="14"/>
      <c r="CAI772" s="14"/>
      <c r="CAJ772" s="14"/>
      <c r="CAK772" s="14"/>
      <c r="CAL772" s="14"/>
      <c r="CAM772" s="14"/>
      <c r="CAN772" s="14"/>
      <c r="CAO772" s="14"/>
      <c r="CAP772" s="14"/>
      <c r="CAQ772" s="14"/>
      <c r="CAR772" s="14"/>
      <c r="CAS772" s="14"/>
      <c r="CAT772" s="14"/>
      <c r="CAU772" s="14"/>
      <c r="CAV772" s="14"/>
      <c r="CAW772" s="14"/>
      <c r="CAX772" s="14"/>
      <c r="CAY772" s="14"/>
      <c r="CAZ772" s="14"/>
      <c r="CBA772" s="14"/>
      <c r="CBB772" s="14"/>
      <c r="CBC772" s="14"/>
      <c r="CBD772" s="14"/>
      <c r="CBE772" s="14"/>
      <c r="CBF772" s="14"/>
      <c r="CBG772" s="14"/>
      <c r="CBH772" s="14"/>
      <c r="CBI772" s="14"/>
      <c r="CBJ772" s="14"/>
      <c r="CBK772" s="14"/>
      <c r="CBL772" s="14"/>
      <c r="CBM772" s="14"/>
      <c r="CBN772" s="14"/>
      <c r="CBO772" s="14"/>
      <c r="CBP772" s="14"/>
      <c r="CBQ772" s="14"/>
      <c r="CBR772" s="14"/>
      <c r="CBS772" s="14"/>
      <c r="CBT772" s="14"/>
      <c r="CBU772" s="14"/>
      <c r="CBV772" s="14"/>
      <c r="CBW772" s="14"/>
      <c r="CBX772" s="14"/>
      <c r="CBY772" s="14"/>
      <c r="CBZ772" s="14"/>
      <c r="CCA772" s="14"/>
      <c r="CCB772" s="14"/>
      <c r="CCC772" s="14"/>
      <c r="CCD772" s="14"/>
      <c r="CCE772" s="14"/>
      <c r="CCF772" s="14"/>
      <c r="CCG772" s="14"/>
      <c r="CCH772" s="14"/>
      <c r="CCI772" s="14"/>
      <c r="CCJ772" s="14"/>
      <c r="CCK772" s="14"/>
      <c r="CCL772" s="14"/>
      <c r="CCM772" s="14"/>
      <c r="CCN772" s="14"/>
      <c r="CCO772" s="14"/>
      <c r="CCP772" s="14"/>
      <c r="CCQ772" s="14"/>
      <c r="CCR772" s="14"/>
      <c r="CCS772" s="14"/>
      <c r="CCT772" s="14"/>
      <c r="CCU772" s="14"/>
      <c r="CCV772" s="14"/>
      <c r="CCW772" s="14"/>
      <c r="CCX772" s="14"/>
      <c r="CCY772" s="14"/>
      <c r="CCZ772" s="14"/>
      <c r="CDA772" s="14"/>
      <c r="CDB772" s="14"/>
      <c r="CDC772" s="14"/>
      <c r="CDD772" s="14"/>
      <c r="CDE772" s="14"/>
      <c r="CDF772" s="14"/>
      <c r="CDG772" s="14"/>
      <c r="CDH772" s="14"/>
      <c r="CDI772" s="14"/>
      <c r="CDJ772" s="14"/>
      <c r="CDK772" s="14"/>
      <c r="CDL772" s="14"/>
      <c r="CDM772" s="14"/>
      <c r="CDN772" s="14"/>
      <c r="CDO772" s="14"/>
      <c r="CDP772" s="14"/>
      <c r="CDQ772" s="14"/>
      <c r="CDR772" s="14"/>
      <c r="CDS772" s="14"/>
      <c r="CDT772" s="14"/>
      <c r="CDU772" s="14"/>
      <c r="CDV772" s="14"/>
      <c r="CDW772" s="14"/>
      <c r="CDX772" s="14"/>
      <c r="CDY772" s="14"/>
      <c r="CDZ772" s="14"/>
      <c r="CEA772" s="14"/>
      <c r="CEB772" s="14"/>
      <c r="CEC772" s="14"/>
      <c r="CED772" s="14"/>
      <c r="CEE772" s="14"/>
      <c r="CEF772" s="14"/>
      <c r="CEG772" s="14"/>
      <c r="CEH772" s="14"/>
      <c r="CEI772" s="14"/>
      <c r="CEJ772" s="14"/>
      <c r="CEK772" s="14"/>
      <c r="CEL772" s="14"/>
      <c r="CEM772" s="14"/>
      <c r="CEN772" s="14"/>
      <c r="CEO772" s="14"/>
      <c r="CEP772" s="14"/>
      <c r="CEQ772" s="14"/>
      <c r="CER772" s="14"/>
      <c r="CES772" s="14"/>
      <c r="CET772" s="14"/>
      <c r="CEU772" s="14"/>
      <c r="CEV772" s="14"/>
      <c r="CEW772" s="14"/>
      <c r="CEX772" s="14"/>
      <c r="CEY772" s="14"/>
      <c r="CEZ772" s="14"/>
      <c r="CFA772" s="14"/>
      <c r="CFB772" s="14"/>
      <c r="CFC772" s="14"/>
      <c r="CFD772" s="14"/>
      <c r="CFE772" s="14"/>
      <c r="CFF772" s="14"/>
      <c r="CFG772" s="14"/>
      <c r="CFH772" s="14"/>
      <c r="CFI772" s="14"/>
      <c r="CFJ772" s="14"/>
      <c r="CFK772" s="14"/>
      <c r="CFL772" s="14"/>
      <c r="CFM772" s="14"/>
      <c r="CFN772" s="14"/>
      <c r="CFO772" s="14"/>
      <c r="CFP772" s="14"/>
      <c r="CFQ772" s="14"/>
      <c r="CFR772" s="14"/>
      <c r="CFS772" s="14"/>
      <c r="CFT772" s="14"/>
      <c r="CFU772" s="14"/>
      <c r="CFV772" s="14"/>
      <c r="CFW772" s="14"/>
      <c r="CFX772" s="14"/>
      <c r="CFY772" s="14"/>
      <c r="CFZ772" s="14"/>
      <c r="CGA772" s="14"/>
      <c r="CGB772" s="14"/>
      <c r="CGC772" s="14"/>
      <c r="CGD772" s="14"/>
      <c r="CGE772" s="14"/>
      <c r="CGF772" s="14"/>
      <c r="CGG772" s="14"/>
      <c r="CGH772" s="14"/>
      <c r="CGI772" s="14"/>
      <c r="CGJ772" s="14"/>
      <c r="CGK772" s="14"/>
      <c r="CGL772" s="14"/>
      <c r="CGM772" s="14"/>
      <c r="CGN772" s="14"/>
      <c r="CGO772" s="14"/>
      <c r="CGP772" s="14"/>
      <c r="CGQ772" s="14"/>
      <c r="CGR772" s="14"/>
      <c r="CGS772" s="14"/>
      <c r="CGT772" s="14"/>
      <c r="CGU772" s="14"/>
      <c r="CGV772" s="14"/>
      <c r="CGW772" s="14"/>
      <c r="CGX772" s="14"/>
      <c r="CGY772" s="14"/>
      <c r="CGZ772" s="14"/>
      <c r="CHA772" s="14"/>
      <c r="CHB772" s="14"/>
      <c r="CHC772" s="14"/>
      <c r="CHD772" s="14"/>
      <c r="CHE772" s="14"/>
      <c r="CHF772" s="14"/>
      <c r="CHG772" s="14"/>
      <c r="CHH772" s="14"/>
      <c r="CHI772" s="14"/>
      <c r="CHJ772" s="14"/>
      <c r="CHK772" s="14"/>
      <c r="CHL772" s="14"/>
      <c r="CHM772" s="14"/>
      <c r="CHN772" s="14"/>
      <c r="CHO772" s="14"/>
      <c r="CHP772" s="14"/>
      <c r="CHQ772" s="14"/>
      <c r="CHR772" s="14"/>
      <c r="CHS772" s="14"/>
      <c r="CHT772" s="14"/>
      <c r="CHU772" s="14"/>
      <c r="CHV772" s="14"/>
      <c r="CHW772" s="14"/>
      <c r="CHX772" s="14"/>
      <c r="CHY772" s="14"/>
      <c r="CHZ772" s="14"/>
      <c r="CIA772" s="14"/>
      <c r="CIB772" s="14"/>
      <c r="CIC772" s="14"/>
      <c r="CID772" s="14"/>
      <c r="CIE772" s="14"/>
      <c r="CIF772" s="14"/>
      <c r="CIG772" s="14"/>
      <c r="CIH772" s="14"/>
      <c r="CII772" s="14"/>
      <c r="CIJ772" s="14"/>
      <c r="CIK772" s="14"/>
      <c r="CIL772" s="14"/>
      <c r="CIM772" s="14"/>
      <c r="CIN772" s="14"/>
      <c r="CIO772" s="14"/>
      <c r="CIP772" s="14"/>
      <c r="CIQ772" s="14"/>
      <c r="CIR772" s="14"/>
      <c r="CIS772" s="14"/>
      <c r="CIT772" s="14"/>
      <c r="CIU772" s="14"/>
      <c r="CIV772" s="14"/>
      <c r="CIW772" s="14"/>
      <c r="CIX772" s="14"/>
      <c r="CIY772" s="14"/>
      <c r="CIZ772" s="14"/>
      <c r="CJA772" s="14"/>
      <c r="CJB772" s="14"/>
      <c r="CJC772" s="14"/>
      <c r="CJD772" s="14"/>
      <c r="CJE772" s="14"/>
      <c r="CJF772" s="14"/>
      <c r="CJG772" s="14"/>
      <c r="CJH772" s="14"/>
      <c r="CJI772" s="14"/>
      <c r="CJJ772" s="14"/>
      <c r="CJK772" s="14"/>
      <c r="CJL772" s="14"/>
      <c r="CJM772" s="14"/>
      <c r="CJN772" s="14"/>
      <c r="CJO772" s="14"/>
      <c r="CJP772" s="14"/>
      <c r="CJQ772" s="14"/>
      <c r="CJR772" s="14"/>
      <c r="CJS772" s="14"/>
      <c r="CJT772" s="14"/>
      <c r="CJU772" s="14"/>
      <c r="CJV772" s="14"/>
      <c r="CJW772" s="14"/>
      <c r="CJX772" s="14"/>
      <c r="CJY772" s="14"/>
      <c r="CJZ772" s="14"/>
      <c r="CKA772" s="14"/>
      <c r="CKB772" s="14"/>
      <c r="CKC772" s="14"/>
      <c r="CKD772" s="14"/>
      <c r="CKE772" s="14"/>
      <c r="CKF772" s="14"/>
      <c r="CKG772" s="14"/>
      <c r="CKH772" s="14"/>
      <c r="CKI772" s="14"/>
      <c r="CKJ772" s="14"/>
      <c r="CKK772" s="14"/>
      <c r="CKL772" s="14"/>
      <c r="CKM772" s="14"/>
      <c r="CKN772" s="14"/>
      <c r="CKO772" s="14"/>
      <c r="CKP772" s="14"/>
      <c r="CKQ772" s="14"/>
      <c r="CKR772" s="14"/>
      <c r="CKS772" s="14"/>
      <c r="CKT772" s="14"/>
      <c r="CKU772" s="14"/>
      <c r="CKV772" s="14"/>
      <c r="CKW772" s="14"/>
      <c r="CKX772" s="14"/>
      <c r="CKY772" s="14"/>
      <c r="CKZ772" s="14"/>
      <c r="CLA772" s="14"/>
      <c r="CLB772" s="14"/>
      <c r="CLC772" s="14"/>
      <c r="CLD772" s="14"/>
      <c r="CLE772" s="14"/>
      <c r="CLF772" s="14"/>
      <c r="CLG772" s="14"/>
      <c r="CLH772" s="14"/>
      <c r="CLI772" s="14"/>
      <c r="CLJ772" s="14"/>
      <c r="CLK772" s="14"/>
      <c r="CLL772" s="14"/>
      <c r="CLM772" s="14"/>
      <c r="CLN772" s="14"/>
      <c r="CLO772" s="14"/>
      <c r="CLP772" s="14"/>
      <c r="CLQ772" s="14"/>
      <c r="CLR772" s="14"/>
      <c r="CLS772" s="14"/>
      <c r="CLT772" s="14"/>
      <c r="CLU772" s="14"/>
      <c r="CLV772" s="14"/>
      <c r="CLW772" s="14"/>
      <c r="CLX772" s="14"/>
      <c r="CLY772" s="14"/>
      <c r="CLZ772" s="14"/>
      <c r="CMA772" s="14"/>
      <c r="CMB772" s="14"/>
      <c r="CMC772" s="14"/>
      <c r="CMD772" s="14"/>
      <c r="CME772" s="14"/>
      <c r="CMF772" s="14"/>
      <c r="CMG772" s="14"/>
      <c r="CMH772" s="14"/>
      <c r="CMI772" s="14"/>
      <c r="CMJ772" s="14"/>
      <c r="CMK772" s="14"/>
      <c r="CML772" s="14"/>
      <c r="CMM772" s="14"/>
      <c r="CMN772" s="14"/>
      <c r="CMO772" s="14"/>
      <c r="CMP772" s="14"/>
      <c r="CMQ772" s="14"/>
      <c r="CMR772" s="14"/>
      <c r="CMS772" s="14"/>
      <c r="CMT772" s="14"/>
      <c r="CMU772" s="14"/>
      <c r="CMV772" s="14"/>
      <c r="CMW772" s="14"/>
      <c r="CMX772" s="14"/>
      <c r="CMY772" s="14"/>
      <c r="CMZ772" s="14"/>
      <c r="CNA772" s="14"/>
      <c r="CNB772" s="14"/>
      <c r="CNC772" s="14"/>
      <c r="CND772" s="14"/>
      <c r="CNE772" s="14"/>
      <c r="CNF772" s="14"/>
      <c r="CNG772" s="14"/>
      <c r="CNH772" s="14"/>
      <c r="CNI772" s="14"/>
      <c r="CNJ772" s="14"/>
      <c r="CNK772" s="14"/>
      <c r="CNL772" s="14"/>
      <c r="CNM772" s="14"/>
      <c r="CNN772" s="14"/>
      <c r="CNO772" s="14"/>
      <c r="CNP772" s="14"/>
      <c r="CNQ772" s="14"/>
      <c r="CNR772" s="14"/>
      <c r="CNS772" s="14"/>
      <c r="CNT772" s="14"/>
      <c r="CNU772" s="14"/>
      <c r="CNV772" s="14"/>
      <c r="CNW772" s="14"/>
      <c r="CNX772" s="14"/>
      <c r="CNY772" s="14"/>
      <c r="CNZ772" s="14"/>
      <c r="COA772" s="14"/>
      <c r="COB772" s="14"/>
      <c r="COC772" s="14"/>
      <c r="COD772" s="14"/>
      <c r="COE772" s="14"/>
      <c r="COF772" s="14"/>
      <c r="COG772" s="14"/>
      <c r="COH772" s="14"/>
      <c r="COI772" s="14"/>
      <c r="COJ772" s="14"/>
      <c r="COK772" s="14"/>
      <c r="COL772" s="14"/>
      <c r="COM772" s="14"/>
      <c r="CON772" s="14"/>
      <c r="COO772" s="14"/>
      <c r="COP772" s="14"/>
      <c r="COQ772" s="14"/>
      <c r="COR772" s="14"/>
      <c r="COS772" s="14"/>
      <c r="COT772" s="14"/>
      <c r="COU772" s="14"/>
      <c r="COV772" s="14"/>
      <c r="COW772" s="14"/>
      <c r="COX772" s="14"/>
      <c r="COY772" s="14"/>
      <c r="COZ772" s="14"/>
      <c r="CPA772" s="14"/>
      <c r="CPB772" s="14"/>
      <c r="CPC772" s="14"/>
      <c r="CPD772" s="14"/>
      <c r="CPE772" s="14"/>
      <c r="CPF772" s="14"/>
      <c r="CPG772" s="14"/>
      <c r="CPH772" s="14"/>
      <c r="CPI772" s="14"/>
      <c r="CPJ772" s="14"/>
      <c r="CPK772" s="14"/>
      <c r="CPL772" s="14"/>
      <c r="CPM772" s="14"/>
      <c r="CPN772" s="14"/>
      <c r="CPO772" s="14"/>
      <c r="CPP772" s="14"/>
      <c r="CPQ772" s="14"/>
      <c r="CPR772" s="14"/>
      <c r="CPS772" s="14"/>
      <c r="CPT772" s="14"/>
      <c r="CPU772" s="14"/>
      <c r="CPV772" s="14"/>
      <c r="CPW772" s="14"/>
      <c r="CPX772" s="14"/>
      <c r="CPY772" s="14"/>
      <c r="CPZ772" s="14"/>
      <c r="CQA772" s="14"/>
      <c r="CQB772" s="14"/>
      <c r="CQC772" s="14"/>
      <c r="CQD772" s="14"/>
      <c r="CQE772" s="14"/>
      <c r="CQF772" s="14"/>
      <c r="CQG772" s="14"/>
      <c r="CQH772" s="14"/>
      <c r="CQI772" s="14"/>
      <c r="CQJ772" s="14"/>
      <c r="CQK772" s="14"/>
      <c r="CQL772" s="14"/>
      <c r="CQM772" s="14"/>
      <c r="CQN772" s="14"/>
      <c r="CQO772" s="14"/>
      <c r="CQP772" s="14"/>
      <c r="CQQ772" s="14"/>
      <c r="CQR772" s="14"/>
      <c r="CQS772" s="14"/>
      <c r="CQT772" s="14"/>
      <c r="CQU772" s="14"/>
      <c r="CQV772" s="14"/>
      <c r="CQW772" s="14"/>
      <c r="CQX772" s="14"/>
      <c r="CQY772" s="14"/>
      <c r="CQZ772" s="14"/>
      <c r="CRA772" s="14"/>
      <c r="CRB772" s="14"/>
      <c r="CRC772" s="14"/>
      <c r="CRD772" s="14"/>
      <c r="CRE772" s="14"/>
      <c r="CRF772" s="14"/>
      <c r="CRG772" s="14"/>
      <c r="CRH772" s="14"/>
      <c r="CRI772" s="14"/>
      <c r="CRJ772" s="14"/>
      <c r="CRK772" s="14"/>
      <c r="CRL772" s="14"/>
      <c r="CRM772" s="14"/>
      <c r="CRN772" s="14"/>
      <c r="CRO772" s="14"/>
      <c r="CRP772" s="14"/>
      <c r="CRQ772" s="14"/>
      <c r="CRR772" s="14"/>
      <c r="CRS772" s="14"/>
      <c r="CRT772" s="14"/>
      <c r="CRU772" s="14"/>
      <c r="CRV772" s="14"/>
      <c r="CRW772" s="14"/>
      <c r="CRX772" s="14"/>
      <c r="CRY772" s="14"/>
      <c r="CRZ772" s="14"/>
      <c r="CSA772" s="14"/>
      <c r="CSB772" s="14"/>
      <c r="CSC772" s="14"/>
      <c r="CSD772" s="14"/>
      <c r="CSE772" s="14"/>
      <c r="CSF772" s="14"/>
      <c r="CSG772" s="14"/>
      <c r="CSH772" s="14"/>
      <c r="CSI772" s="14"/>
      <c r="CSJ772" s="14"/>
      <c r="CSK772" s="14"/>
      <c r="CSL772" s="14"/>
      <c r="CSM772" s="14"/>
      <c r="CSN772" s="14"/>
      <c r="CSO772" s="14"/>
      <c r="CSP772" s="14"/>
      <c r="CSQ772" s="14"/>
      <c r="CSR772" s="14"/>
      <c r="CSS772" s="14"/>
      <c r="CST772" s="14"/>
      <c r="CSU772" s="14"/>
      <c r="CSV772" s="14"/>
      <c r="CSW772" s="14"/>
      <c r="CSX772" s="14"/>
      <c r="CSY772" s="14"/>
      <c r="CSZ772" s="14"/>
      <c r="CTA772" s="14"/>
      <c r="CTB772" s="14"/>
      <c r="CTC772" s="14"/>
      <c r="CTD772" s="14"/>
      <c r="CTE772" s="14"/>
      <c r="CTF772" s="14"/>
      <c r="CTG772" s="14"/>
      <c r="CTH772" s="14"/>
      <c r="CTI772" s="14"/>
      <c r="CTJ772" s="14"/>
      <c r="CTK772" s="14"/>
      <c r="CTL772" s="14"/>
      <c r="CTM772" s="14"/>
      <c r="CTN772" s="14"/>
      <c r="CTO772" s="14"/>
      <c r="CTP772" s="14"/>
      <c r="CTQ772" s="14"/>
      <c r="CTR772" s="14"/>
      <c r="CTS772" s="14"/>
      <c r="CTT772" s="14"/>
      <c r="CTU772" s="14"/>
      <c r="CTV772" s="14"/>
      <c r="CTW772" s="14"/>
      <c r="CTX772" s="14"/>
      <c r="CTY772" s="14"/>
      <c r="CTZ772" s="14"/>
      <c r="CUA772" s="14"/>
      <c r="CUB772" s="14"/>
      <c r="CUC772" s="14"/>
      <c r="CUD772" s="14"/>
      <c r="CUE772" s="14"/>
      <c r="CUF772" s="14"/>
      <c r="CUG772" s="14"/>
      <c r="CUH772" s="14"/>
      <c r="CUI772" s="14"/>
      <c r="CUJ772" s="14"/>
      <c r="CUK772" s="14"/>
      <c r="CUL772" s="14"/>
      <c r="CUM772" s="14"/>
      <c r="CUN772" s="14"/>
      <c r="CUO772" s="14"/>
      <c r="CUP772" s="14"/>
      <c r="CUQ772" s="14"/>
      <c r="CUR772" s="14"/>
      <c r="CUS772" s="14"/>
      <c r="CUT772" s="14"/>
      <c r="CUU772" s="14"/>
      <c r="CUV772" s="14"/>
      <c r="CUW772" s="14"/>
      <c r="CUX772" s="14"/>
      <c r="CUY772" s="14"/>
      <c r="CUZ772" s="14"/>
      <c r="CVA772" s="14"/>
      <c r="CVB772" s="14"/>
      <c r="CVC772" s="14"/>
      <c r="CVD772" s="14"/>
      <c r="CVE772" s="14"/>
      <c r="CVF772" s="14"/>
      <c r="CVG772" s="14"/>
      <c r="CVH772" s="14"/>
      <c r="CVI772" s="14"/>
      <c r="CVJ772" s="14"/>
      <c r="CVK772" s="14"/>
      <c r="CVL772" s="14"/>
      <c r="CVM772" s="14"/>
      <c r="CVN772" s="14"/>
      <c r="CVO772" s="14"/>
      <c r="CVP772" s="14"/>
      <c r="CVQ772" s="14"/>
      <c r="CVR772" s="14"/>
      <c r="CVS772" s="14"/>
      <c r="CVT772" s="14"/>
      <c r="CVU772" s="14"/>
      <c r="CVV772" s="14"/>
      <c r="CVW772" s="14"/>
      <c r="CVX772" s="14"/>
      <c r="CVY772" s="14"/>
      <c r="CVZ772" s="14"/>
      <c r="CWA772" s="14"/>
      <c r="CWB772" s="14"/>
      <c r="CWC772" s="14"/>
      <c r="CWD772" s="14"/>
      <c r="CWE772" s="14"/>
      <c r="CWF772" s="14"/>
      <c r="CWG772" s="14"/>
      <c r="CWH772" s="14"/>
      <c r="CWI772" s="14"/>
      <c r="CWJ772" s="14"/>
      <c r="CWK772" s="14"/>
      <c r="CWL772" s="14"/>
      <c r="CWM772" s="14"/>
      <c r="CWN772" s="14"/>
      <c r="CWO772" s="14"/>
      <c r="CWP772" s="14"/>
      <c r="CWQ772" s="14"/>
      <c r="CWR772" s="14"/>
      <c r="CWS772" s="14"/>
      <c r="CWT772" s="14"/>
      <c r="CWU772" s="14"/>
      <c r="CWV772" s="14"/>
      <c r="CWW772" s="14"/>
      <c r="CWX772" s="14"/>
      <c r="CWY772" s="14"/>
      <c r="CWZ772" s="14"/>
      <c r="CXA772" s="14"/>
      <c r="CXB772" s="14"/>
      <c r="CXC772" s="14"/>
      <c r="CXD772" s="14"/>
      <c r="CXE772" s="14"/>
      <c r="CXF772" s="14"/>
      <c r="CXG772" s="14"/>
      <c r="CXH772" s="14"/>
      <c r="CXI772" s="14"/>
      <c r="CXJ772" s="14"/>
      <c r="CXK772" s="14"/>
      <c r="CXL772" s="14"/>
      <c r="CXM772" s="14"/>
      <c r="CXN772" s="14"/>
      <c r="CXO772" s="14"/>
      <c r="CXP772" s="14"/>
      <c r="CXQ772" s="14"/>
      <c r="CXR772" s="14"/>
      <c r="CXS772" s="14"/>
      <c r="CXT772" s="14"/>
      <c r="CXU772" s="14"/>
      <c r="CXV772" s="14"/>
      <c r="CXW772" s="14"/>
      <c r="CXX772" s="14"/>
      <c r="CXY772" s="14"/>
      <c r="CXZ772" s="14"/>
      <c r="CYA772" s="14"/>
      <c r="CYB772" s="14"/>
      <c r="CYC772" s="14"/>
      <c r="CYD772" s="14"/>
      <c r="CYE772" s="14"/>
      <c r="CYF772" s="14"/>
      <c r="CYG772" s="14"/>
      <c r="CYH772" s="14"/>
      <c r="CYI772" s="14"/>
      <c r="CYJ772" s="14"/>
      <c r="CYK772" s="14"/>
      <c r="CYL772" s="14"/>
      <c r="CYM772" s="14"/>
      <c r="CYN772" s="14"/>
      <c r="CYO772" s="14"/>
      <c r="CYP772" s="14"/>
      <c r="CYQ772" s="14"/>
      <c r="CYR772" s="14"/>
      <c r="CYS772" s="14"/>
      <c r="CYT772" s="14"/>
      <c r="CYU772" s="14"/>
      <c r="CYV772" s="14"/>
      <c r="CYW772" s="14"/>
      <c r="CYX772" s="14"/>
      <c r="CYY772" s="14"/>
      <c r="CYZ772" s="14"/>
      <c r="CZA772" s="14"/>
      <c r="CZB772" s="14"/>
      <c r="CZC772" s="14"/>
      <c r="CZD772" s="14"/>
      <c r="CZE772" s="14"/>
      <c r="CZF772" s="14"/>
      <c r="CZG772" s="14"/>
      <c r="CZH772" s="14"/>
      <c r="CZI772" s="14"/>
      <c r="CZJ772" s="14"/>
      <c r="CZK772" s="14"/>
      <c r="CZL772" s="14"/>
      <c r="CZM772" s="14"/>
      <c r="CZN772" s="14"/>
      <c r="CZO772" s="14"/>
      <c r="CZP772" s="14"/>
      <c r="CZQ772" s="14"/>
      <c r="CZR772" s="14"/>
      <c r="CZS772" s="14"/>
      <c r="CZT772" s="14"/>
      <c r="CZU772" s="14"/>
      <c r="CZV772" s="14"/>
      <c r="CZW772" s="14"/>
      <c r="CZX772" s="14"/>
      <c r="CZY772" s="14"/>
      <c r="CZZ772" s="14"/>
      <c r="DAA772" s="14"/>
      <c r="DAB772" s="14"/>
      <c r="DAC772" s="14"/>
      <c r="DAD772" s="14"/>
      <c r="DAE772" s="14"/>
      <c r="DAF772" s="14"/>
      <c r="DAG772" s="14"/>
      <c r="DAH772" s="14"/>
      <c r="DAI772" s="14"/>
      <c r="DAJ772" s="14"/>
      <c r="DAK772" s="14"/>
      <c r="DAL772" s="14"/>
      <c r="DAM772" s="14"/>
      <c r="DAN772" s="14"/>
      <c r="DAO772" s="14"/>
      <c r="DAP772" s="14"/>
      <c r="DAQ772" s="14"/>
      <c r="DAR772" s="14"/>
      <c r="DAS772" s="14"/>
      <c r="DAT772" s="14"/>
      <c r="DAU772" s="14"/>
      <c r="DAV772" s="14"/>
      <c r="DAW772" s="14"/>
      <c r="DAX772" s="14"/>
      <c r="DAY772" s="14"/>
      <c r="DAZ772" s="14"/>
      <c r="DBA772" s="14"/>
      <c r="DBB772" s="14"/>
      <c r="DBC772" s="14"/>
      <c r="DBD772" s="14"/>
      <c r="DBE772" s="14"/>
      <c r="DBF772" s="14"/>
      <c r="DBG772" s="14"/>
      <c r="DBH772" s="14"/>
      <c r="DBI772" s="14"/>
      <c r="DBJ772" s="14"/>
      <c r="DBK772" s="14"/>
      <c r="DBL772" s="14"/>
      <c r="DBM772" s="14"/>
      <c r="DBN772" s="14"/>
      <c r="DBO772" s="14"/>
      <c r="DBP772" s="14"/>
      <c r="DBQ772" s="14"/>
      <c r="DBR772" s="14"/>
      <c r="DBS772" s="14"/>
      <c r="DBT772" s="14"/>
      <c r="DBU772" s="14"/>
      <c r="DBV772" s="14"/>
      <c r="DBW772" s="14"/>
      <c r="DBX772" s="14"/>
      <c r="DBY772" s="14"/>
      <c r="DBZ772" s="14"/>
      <c r="DCA772" s="14"/>
      <c r="DCB772" s="14"/>
      <c r="DCC772" s="14"/>
      <c r="DCD772" s="14"/>
      <c r="DCE772" s="14"/>
      <c r="DCF772" s="14"/>
      <c r="DCG772" s="14"/>
      <c r="DCH772" s="14"/>
      <c r="DCI772" s="14"/>
      <c r="DCJ772" s="14"/>
      <c r="DCK772" s="14"/>
      <c r="DCL772" s="14"/>
      <c r="DCM772" s="14"/>
      <c r="DCN772" s="14"/>
      <c r="DCO772" s="14"/>
      <c r="DCP772" s="14"/>
      <c r="DCQ772" s="14"/>
      <c r="DCR772" s="14"/>
      <c r="DCS772" s="14"/>
      <c r="DCT772" s="14"/>
      <c r="DCU772" s="14"/>
      <c r="DCV772" s="14"/>
      <c r="DCW772" s="14"/>
      <c r="DCX772" s="14"/>
      <c r="DCY772" s="14"/>
      <c r="DCZ772" s="14"/>
      <c r="DDA772" s="14"/>
      <c r="DDB772" s="14"/>
      <c r="DDC772" s="14"/>
      <c r="DDD772" s="14"/>
      <c r="DDE772" s="14"/>
      <c r="DDF772" s="14"/>
      <c r="DDG772" s="14"/>
      <c r="DDH772" s="14"/>
      <c r="DDI772" s="14"/>
      <c r="DDJ772" s="14"/>
      <c r="DDK772" s="14"/>
      <c r="DDL772" s="14"/>
      <c r="DDM772" s="14"/>
      <c r="DDN772" s="14"/>
      <c r="DDO772" s="14"/>
      <c r="DDP772" s="14"/>
      <c r="DDQ772" s="14"/>
      <c r="DDR772" s="14"/>
      <c r="DDS772" s="14"/>
      <c r="DDT772" s="14"/>
      <c r="DDU772" s="14"/>
      <c r="DDV772" s="14"/>
      <c r="DDW772" s="14"/>
      <c r="DDX772" s="14"/>
      <c r="DDY772" s="14"/>
      <c r="DDZ772" s="14"/>
      <c r="DEA772" s="14"/>
      <c r="DEB772" s="14"/>
      <c r="DEC772" s="14"/>
      <c r="DED772" s="14"/>
      <c r="DEE772" s="14"/>
      <c r="DEF772" s="14"/>
      <c r="DEG772" s="14"/>
      <c r="DEH772" s="14"/>
      <c r="DEI772" s="14"/>
      <c r="DEJ772" s="14"/>
      <c r="DEK772" s="14"/>
      <c r="DEL772" s="14"/>
      <c r="DEM772" s="14"/>
      <c r="DEN772" s="14"/>
      <c r="DEO772" s="14"/>
      <c r="DEP772" s="14"/>
      <c r="DEQ772" s="14"/>
      <c r="DER772" s="14"/>
      <c r="DES772" s="14"/>
      <c r="DET772" s="14"/>
      <c r="DEU772" s="14"/>
      <c r="DEV772" s="14"/>
      <c r="DEW772" s="14"/>
      <c r="DEX772" s="14"/>
      <c r="DEY772" s="14"/>
      <c r="DEZ772" s="14"/>
      <c r="DFA772" s="14"/>
      <c r="DFB772" s="14"/>
      <c r="DFC772" s="14"/>
      <c r="DFD772" s="14"/>
      <c r="DFE772" s="14"/>
      <c r="DFF772" s="14"/>
      <c r="DFG772" s="14"/>
      <c r="DFH772" s="14"/>
      <c r="DFI772" s="14"/>
      <c r="DFJ772" s="14"/>
      <c r="DFK772" s="14"/>
      <c r="DFL772" s="14"/>
      <c r="DFM772" s="14"/>
      <c r="DFN772" s="14"/>
      <c r="DFO772" s="14"/>
      <c r="DFP772" s="14"/>
      <c r="DFQ772" s="14"/>
      <c r="DFR772" s="14"/>
      <c r="DFS772" s="14"/>
      <c r="DFT772" s="14"/>
      <c r="DFU772" s="14"/>
      <c r="DFV772" s="14"/>
      <c r="DFW772" s="14"/>
      <c r="DFX772" s="14"/>
      <c r="DFY772" s="14"/>
      <c r="DFZ772" s="14"/>
      <c r="DGA772" s="14"/>
      <c r="DGB772" s="14"/>
      <c r="DGC772" s="14"/>
      <c r="DGD772" s="14"/>
      <c r="DGE772" s="14"/>
      <c r="DGF772" s="14"/>
      <c r="DGG772" s="14"/>
      <c r="DGH772" s="14"/>
      <c r="DGI772" s="14"/>
      <c r="DGJ772" s="14"/>
      <c r="DGK772" s="14"/>
      <c r="DGL772" s="14"/>
      <c r="DGM772" s="14"/>
      <c r="DGN772" s="14"/>
      <c r="DGO772" s="14"/>
      <c r="DGP772" s="14"/>
      <c r="DGQ772" s="14"/>
      <c r="DGR772" s="14"/>
      <c r="DGS772" s="14"/>
      <c r="DGT772" s="14"/>
      <c r="DGU772" s="14"/>
      <c r="DGV772" s="14"/>
      <c r="DGW772" s="14"/>
      <c r="DGX772" s="14"/>
      <c r="DGY772" s="14"/>
      <c r="DGZ772" s="14"/>
      <c r="DHA772" s="14"/>
      <c r="DHB772" s="14"/>
      <c r="DHC772" s="14"/>
      <c r="DHD772" s="14"/>
      <c r="DHE772" s="14"/>
      <c r="DHF772" s="14"/>
      <c r="DHG772" s="14"/>
      <c r="DHH772" s="14"/>
      <c r="DHI772" s="14"/>
      <c r="DHJ772" s="14"/>
      <c r="DHK772" s="14"/>
      <c r="DHL772" s="14"/>
      <c r="DHM772" s="14"/>
      <c r="DHN772" s="14"/>
      <c r="DHO772" s="14"/>
      <c r="DHP772" s="14"/>
      <c r="DHQ772" s="14"/>
      <c r="DHR772" s="14"/>
      <c r="DHS772" s="14"/>
      <c r="DHT772" s="14"/>
      <c r="DHU772" s="14"/>
      <c r="DHV772" s="14"/>
      <c r="DHW772" s="14"/>
      <c r="DHX772" s="14"/>
      <c r="DHY772" s="14"/>
      <c r="DHZ772" s="14"/>
      <c r="DIA772" s="14"/>
      <c r="DIB772" s="14"/>
      <c r="DIC772" s="14"/>
      <c r="DID772" s="14"/>
      <c r="DIE772" s="14"/>
      <c r="DIF772" s="14"/>
      <c r="DIG772" s="14"/>
      <c r="DIH772" s="14"/>
      <c r="DII772" s="14"/>
      <c r="DIJ772" s="14"/>
      <c r="DIK772" s="14"/>
      <c r="DIL772" s="14"/>
      <c r="DIM772" s="14"/>
      <c r="DIN772" s="14"/>
      <c r="DIO772" s="14"/>
      <c r="DIP772" s="14"/>
      <c r="DIQ772" s="14"/>
      <c r="DIR772" s="14"/>
      <c r="DIS772" s="14"/>
      <c r="DIT772" s="14"/>
      <c r="DIU772" s="14"/>
      <c r="DIV772" s="14"/>
      <c r="DIW772" s="14"/>
      <c r="DIX772" s="14"/>
      <c r="DIY772" s="14"/>
      <c r="DIZ772" s="14"/>
      <c r="DJA772" s="14"/>
      <c r="DJB772" s="14"/>
      <c r="DJC772" s="14"/>
      <c r="DJD772" s="14"/>
      <c r="DJE772" s="14"/>
      <c r="DJF772" s="14"/>
      <c r="DJG772" s="14"/>
      <c r="DJH772" s="14"/>
      <c r="DJI772" s="14"/>
      <c r="DJJ772" s="14"/>
      <c r="DJK772" s="14"/>
      <c r="DJL772" s="14"/>
      <c r="DJM772" s="14"/>
      <c r="DJN772" s="14"/>
      <c r="DJO772" s="14"/>
      <c r="DJP772" s="14"/>
      <c r="DJQ772" s="14"/>
      <c r="DJR772" s="14"/>
      <c r="DJS772" s="14"/>
      <c r="DJT772" s="14"/>
      <c r="DJU772" s="14"/>
      <c r="DJV772" s="14"/>
      <c r="DJW772" s="14"/>
      <c r="DJX772" s="14"/>
      <c r="DJY772" s="14"/>
      <c r="DJZ772" s="14"/>
      <c r="DKA772" s="14"/>
      <c r="DKB772" s="14"/>
      <c r="DKC772" s="14"/>
      <c r="DKD772" s="14"/>
      <c r="DKE772" s="14"/>
      <c r="DKF772" s="14"/>
      <c r="DKG772" s="14"/>
      <c r="DKH772" s="14"/>
      <c r="DKI772" s="14"/>
      <c r="DKJ772" s="14"/>
      <c r="DKK772" s="14"/>
      <c r="DKL772" s="14"/>
      <c r="DKM772" s="14"/>
      <c r="DKN772" s="14"/>
      <c r="DKO772" s="14"/>
      <c r="DKP772" s="14"/>
      <c r="DKQ772" s="14"/>
      <c r="DKR772" s="14"/>
      <c r="DKS772" s="14"/>
      <c r="DKT772" s="14"/>
      <c r="DKU772" s="14"/>
      <c r="DKV772" s="14"/>
      <c r="DKW772" s="14"/>
      <c r="DKX772" s="14"/>
      <c r="DKY772" s="14"/>
      <c r="DKZ772" s="14"/>
      <c r="DLA772" s="14"/>
      <c r="DLB772" s="14"/>
      <c r="DLC772" s="14"/>
      <c r="DLD772" s="14"/>
      <c r="DLE772" s="14"/>
      <c r="DLF772" s="14"/>
      <c r="DLG772" s="14"/>
      <c r="DLH772" s="14"/>
      <c r="DLI772" s="14"/>
      <c r="DLJ772" s="14"/>
      <c r="DLK772" s="14"/>
      <c r="DLL772" s="14"/>
      <c r="DLM772" s="14"/>
      <c r="DLN772" s="14"/>
      <c r="DLO772" s="14"/>
      <c r="DLP772" s="14"/>
      <c r="DLQ772" s="14"/>
      <c r="DLR772" s="14"/>
      <c r="DLS772" s="14"/>
      <c r="DLT772" s="14"/>
      <c r="DLU772" s="14"/>
      <c r="DLV772" s="14"/>
      <c r="DLW772" s="14"/>
      <c r="DLX772" s="14"/>
      <c r="DLY772" s="14"/>
      <c r="DLZ772" s="14"/>
      <c r="DMA772" s="14"/>
      <c r="DMB772" s="14"/>
      <c r="DMC772" s="14"/>
      <c r="DMD772" s="14"/>
      <c r="DME772" s="14"/>
      <c r="DMF772" s="14"/>
      <c r="DMG772" s="14"/>
      <c r="DMH772" s="14"/>
      <c r="DMI772" s="14"/>
      <c r="DMJ772" s="14"/>
      <c r="DMK772" s="14"/>
      <c r="DML772" s="14"/>
      <c r="DMM772" s="14"/>
      <c r="DMN772" s="14"/>
      <c r="DMO772" s="14"/>
      <c r="DMP772" s="14"/>
      <c r="DMQ772" s="14"/>
      <c r="DMR772" s="14"/>
      <c r="DMS772" s="14"/>
      <c r="DMT772" s="14"/>
      <c r="DMU772" s="14"/>
      <c r="DMV772" s="14"/>
      <c r="DMW772" s="14"/>
      <c r="DMX772" s="14"/>
      <c r="DMY772" s="14"/>
      <c r="DMZ772" s="14"/>
      <c r="DNA772" s="14"/>
      <c r="DNB772" s="14"/>
      <c r="DNC772" s="14"/>
      <c r="DND772" s="14"/>
      <c r="DNE772" s="14"/>
      <c r="DNF772" s="14"/>
      <c r="DNG772" s="14"/>
      <c r="DNH772" s="14"/>
      <c r="DNI772" s="14"/>
      <c r="DNJ772" s="14"/>
      <c r="DNK772" s="14"/>
      <c r="DNL772" s="14"/>
      <c r="DNM772" s="14"/>
      <c r="DNN772" s="14"/>
      <c r="DNO772" s="14"/>
      <c r="DNP772" s="14"/>
      <c r="DNQ772" s="14"/>
      <c r="DNR772" s="14"/>
      <c r="DNS772" s="14"/>
      <c r="DNT772" s="14"/>
      <c r="DNU772" s="14"/>
      <c r="DNV772" s="14"/>
      <c r="DNW772" s="14"/>
      <c r="DNX772" s="14"/>
      <c r="DNY772" s="14"/>
      <c r="DNZ772" s="14"/>
      <c r="DOA772" s="14"/>
      <c r="DOB772" s="14"/>
      <c r="DOC772" s="14"/>
      <c r="DOD772" s="14"/>
      <c r="DOE772" s="14"/>
      <c r="DOF772" s="14"/>
      <c r="DOG772" s="14"/>
      <c r="DOH772" s="14"/>
      <c r="DOI772" s="14"/>
      <c r="DOJ772" s="14"/>
      <c r="DOK772" s="14"/>
      <c r="DOL772" s="14"/>
      <c r="DOM772" s="14"/>
      <c r="DON772" s="14"/>
      <c r="DOO772" s="14"/>
      <c r="DOP772" s="14"/>
      <c r="DOQ772" s="14"/>
      <c r="DOR772" s="14"/>
      <c r="DOS772" s="14"/>
      <c r="DOT772" s="14"/>
      <c r="DOU772" s="14"/>
      <c r="DOV772" s="14"/>
      <c r="DOW772" s="14"/>
      <c r="DOX772" s="14"/>
      <c r="DOY772" s="14"/>
      <c r="DOZ772" s="14"/>
      <c r="DPA772" s="14"/>
      <c r="DPB772" s="14"/>
      <c r="DPC772" s="14"/>
      <c r="DPD772" s="14"/>
      <c r="DPE772" s="14"/>
      <c r="DPF772" s="14"/>
      <c r="DPG772" s="14"/>
      <c r="DPH772" s="14"/>
      <c r="DPI772" s="14"/>
      <c r="DPJ772" s="14"/>
      <c r="DPK772" s="14"/>
      <c r="DPL772" s="14"/>
      <c r="DPM772" s="14"/>
      <c r="DPN772" s="14"/>
      <c r="DPO772" s="14"/>
      <c r="DPP772" s="14"/>
      <c r="DPQ772" s="14"/>
      <c r="DPR772" s="14"/>
      <c r="DPS772" s="14"/>
      <c r="DPT772" s="14"/>
      <c r="DPU772" s="14"/>
      <c r="DPV772" s="14"/>
      <c r="DPW772" s="14"/>
      <c r="DPX772" s="14"/>
      <c r="DPY772" s="14"/>
      <c r="DPZ772" s="14"/>
      <c r="DQA772" s="14"/>
      <c r="DQB772" s="14"/>
      <c r="DQC772" s="14"/>
      <c r="DQD772" s="14"/>
      <c r="DQE772" s="14"/>
      <c r="DQF772" s="14"/>
      <c r="DQG772" s="14"/>
      <c r="DQH772" s="14"/>
      <c r="DQI772" s="14"/>
      <c r="DQJ772" s="14"/>
      <c r="DQK772" s="14"/>
      <c r="DQL772" s="14"/>
      <c r="DQM772" s="14"/>
      <c r="DQN772" s="14"/>
      <c r="DQO772" s="14"/>
      <c r="DQP772" s="14"/>
      <c r="DQQ772" s="14"/>
      <c r="DQR772" s="14"/>
      <c r="DQS772" s="14"/>
      <c r="DQT772" s="14"/>
      <c r="DQU772" s="14"/>
      <c r="DQV772" s="14"/>
      <c r="DQW772" s="14"/>
      <c r="DQX772" s="14"/>
      <c r="DQY772" s="14"/>
      <c r="DQZ772" s="14"/>
      <c r="DRA772" s="14"/>
      <c r="DRB772" s="14"/>
      <c r="DRC772" s="14"/>
      <c r="DRD772" s="14"/>
      <c r="DRE772" s="14"/>
      <c r="DRF772" s="14"/>
      <c r="DRG772" s="14"/>
      <c r="DRH772" s="14"/>
      <c r="DRI772" s="14"/>
      <c r="DRJ772" s="14"/>
      <c r="DRK772" s="14"/>
      <c r="DRL772" s="14"/>
      <c r="DRM772" s="14"/>
      <c r="DRN772" s="14"/>
      <c r="DRO772" s="14"/>
      <c r="DRP772" s="14"/>
      <c r="DRQ772" s="14"/>
      <c r="DRR772" s="14"/>
      <c r="DRS772" s="14"/>
      <c r="DRT772" s="14"/>
      <c r="DRU772" s="14"/>
      <c r="DRV772" s="14"/>
      <c r="DRW772" s="14"/>
      <c r="DRX772" s="14"/>
      <c r="DRY772" s="14"/>
      <c r="DRZ772" s="14"/>
      <c r="DSA772" s="14"/>
      <c r="DSB772" s="14"/>
      <c r="DSC772" s="14"/>
      <c r="DSD772" s="14"/>
      <c r="DSE772" s="14"/>
      <c r="DSF772" s="14"/>
      <c r="DSG772" s="14"/>
      <c r="DSH772" s="14"/>
      <c r="DSI772" s="14"/>
      <c r="DSJ772" s="14"/>
      <c r="DSK772" s="14"/>
      <c r="DSL772" s="14"/>
      <c r="DSM772" s="14"/>
      <c r="DSN772" s="14"/>
      <c r="DSO772" s="14"/>
      <c r="DSP772" s="14"/>
      <c r="DSQ772" s="14"/>
      <c r="DSR772" s="14"/>
      <c r="DSS772" s="14"/>
      <c r="DST772" s="14"/>
      <c r="DSU772" s="14"/>
      <c r="DSV772" s="14"/>
      <c r="DSW772" s="14"/>
      <c r="DSX772" s="14"/>
      <c r="DSY772" s="14"/>
      <c r="DSZ772" s="14"/>
      <c r="DTA772" s="14"/>
      <c r="DTB772" s="14"/>
      <c r="DTC772" s="14"/>
      <c r="DTD772" s="14"/>
      <c r="DTE772" s="14"/>
      <c r="DTF772" s="14"/>
      <c r="DTG772" s="14"/>
      <c r="DTH772" s="14"/>
      <c r="DTI772" s="14"/>
      <c r="DTJ772" s="14"/>
      <c r="DTK772" s="14"/>
      <c r="DTL772" s="14"/>
      <c r="DTM772" s="14"/>
      <c r="DTN772" s="14"/>
      <c r="DTO772" s="14"/>
      <c r="DTP772" s="14"/>
      <c r="DTQ772" s="14"/>
      <c r="DTR772" s="14"/>
      <c r="DTS772" s="14"/>
      <c r="DTT772" s="14"/>
      <c r="DTU772" s="14"/>
      <c r="DTV772" s="14"/>
      <c r="DTW772" s="14"/>
      <c r="DTX772" s="14"/>
      <c r="DTY772" s="14"/>
      <c r="DTZ772" s="14"/>
      <c r="DUA772" s="14"/>
      <c r="DUB772" s="14"/>
      <c r="DUC772" s="14"/>
      <c r="DUD772" s="14"/>
      <c r="DUE772" s="14"/>
      <c r="DUF772" s="14"/>
      <c r="DUG772" s="14"/>
      <c r="DUH772" s="14"/>
      <c r="DUI772" s="14"/>
      <c r="DUJ772" s="14"/>
      <c r="DUK772" s="14"/>
      <c r="DUL772" s="14"/>
      <c r="DUM772" s="14"/>
      <c r="DUN772" s="14"/>
      <c r="DUO772" s="14"/>
      <c r="DUP772" s="14"/>
      <c r="DUQ772" s="14"/>
      <c r="DUR772" s="14"/>
      <c r="DUS772" s="14"/>
      <c r="DUT772" s="14"/>
      <c r="DUU772" s="14"/>
      <c r="DUV772" s="14"/>
      <c r="DUW772" s="14"/>
      <c r="DUX772" s="14"/>
      <c r="DUY772" s="14"/>
      <c r="DUZ772" s="14"/>
      <c r="DVA772" s="14"/>
      <c r="DVB772" s="14"/>
      <c r="DVC772" s="14"/>
      <c r="DVD772" s="14"/>
      <c r="DVE772" s="14"/>
      <c r="DVF772" s="14"/>
      <c r="DVG772" s="14"/>
      <c r="DVH772" s="14"/>
      <c r="DVI772" s="14"/>
      <c r="DVJ772" s="14"/>
      <c r="DVK772" s="14"/>
      <c r="DVL772" s="14"/>
      <c r="DVM772" s="14"/>
      <c r="DVN772" s="14"/>
      <c r="DVO772" s="14"/>
      <c r="DVP772" s="14"/>
      <c r="DVQ772" s="14"/>
      <c r="DVR772" s="14"/>
      <c r="DVS772" s="14"/>
      <c r="DVT772" s="14"/>
      <c r="DVU772" s="14"/>
      <c r="DVV772" s="14"/>
      <c r="DVW772" s="14"/>
      <c r="DVX772" s="14"/>
      <c r="DVY772" s="14"/>
      <c r="DVZ772" s="14"/>
      <c r="DWA772" s="14"/>
      <c r="DWB772" s="14"/>
      <c r="DWC772" s="14"/>
      <c r="DWD772" s="14"/>
      <c r="DWE772" s="14"/>
      <c r="DWF772" s="14"/>
      <c r="DWG772" s="14"/>
      <c r="DWH772" s="14"/>
      <c r="DWI772" s="14"/>
      <c r="DWJ772" s="14"/>
      <c r="DWK772" s="14"/>
      <c r="DWL772" s="14"/>
      <c r="DWM772" s="14"/>
      <c r="DWN772" s="14"/>
      <c r="DWO772" s="14"/>
      <c r="DWP772" s="14"/>
      <c r="DWQ772" s="14"/>
      <c r="DWR772" s="14"/>
      <c r="DWS772" s="14"/>
      <c r="DWT772" s="14"/>
      <c r="DWU772" s="14"/>
      <c r="DWV772" s="14"/>
      <c r="DWW772" s="14"/>
      <c r="DWX772" s="14"/>
      <c r="DWY772" s="14"/>
      <c r="DWZ772" s="14"/>
      <c r="DXA772" s="14"/>
      <c r="DXB772" s="14"/>
      <c r="DXC772" s="14"/>
      <c r="DXD772" s="14"/>
      <c r="DXE772" s="14"/>
      <c r="DXF772" s="14"/>
      <c r="DXG772" s="14"/>
      <c r="DXH772" s="14"/>
      <c r="DXI772" s="14"/>
      <c r="DXJ772" s="14"/>
      <c r="DXK772" s="14"/>
      <c r="DXL772" s="14"/>
      <c r="DXM772" s="14"/>
      <c r="DXN772" s="14"/>
      <c r="DXO772" s="14"/>
      <c r="DXP772" s="14"/>
      <c r="DXQ772" s="14"/>
      <c r="DXR772" s="14"/>
      <c r="DXS772" s="14"/>
      <c r="DXT772" s="14"/>
      <c r="DXU772" s="14"/>
      <c r="DXV772" s="14"/>
      <c r="DXW772" s="14"/>
      <c r="DXX772" s="14"/>
      <c r="DXY772" s="14"/>
      <c r="DXZ772" s="14"/>
      <c r="DYA772" s="14"/>
      <c r="DYB772" s="14"/>
      <c r="DYC772" s="14"/>
      <c r="DYD772" s="14"/>
      <c r="DYE772" s="14"/>
      <c r="DYF772" s="14"/>
      <c r="DYG772" s="14"/>
      <c r="DYH772" s="14"/>
      <c r="DYI772" s="14"/>
      <c r="DYJ772" s="14"/>
      <c r="DYK772" s="14"/>
      <c r="DYL772" s="14"/>
      <c r="DYM772" s="14"/>
      <c r="DYN772" s="14"/>
      <c r="DYO772" s="14"/>
      <c r="DYP772" s="14"/>
      <c r="DYQ772" s="14"/>
      <c r="DYR772" s="14"/>
      <c r="DYS772" s="14"/>
      <c r="DYT772" s="14"/>
      <c r="DYU772" s="14"/>
      <c r="DYV772" s="14"/>
      <c r="DYW772" s="14"/>
      <c r="DYX772" s="14"/>
      <c r="DYY772" s="14"/>
      <c r="DYZ772" s="14"/>
      <c r="DZA772" s="14"/>
      <c r="DZB772" s="14"/>
      <c r="DZC772" s="14"/>
      <c r="DZD772" s="14"/>
      <c r="DZE772" s="14"/>
      <c r="DZF772" s="14"/>
      <c r="DZG772" s="14"/>
      <c r="DZH772" s="14"/>
      <c r="DZI772" s="14"/>
      <c r="DZJ772" s="14"/>
      <c r="DZK772" s="14"/>
      <c r="DZL772" s="14"/>
      <c r="DZM772" s="14"/>
      <c r="DZN772" s="14"/>
      <c r="DZO772" s="14"/>
      <c r="DZP772" s="14"/>
      <c r="DZQ772" s="14"/>
      <c r="DZR772" s="14"/>
      <c r="DZS772" s="14"/>
      <c r="DZT772" s="14"/>
      <c r="DZU772" s="14"/>
      <c r="DZV772" s="14"/>
      <c r="DZW772" s="14"/>
      <c r="DZX772" s="14"/>
      <c r="DZY772" s="14"/>
      <c r="DZZ772" s="14"/>
      <c r="EAA772" s="14"/>
      <c r="EAB772" s="14"/>
      <c r="EAC772" s="14"/>
      <c r="EAD772" s="14"/>
      <c r="EAE772" s="14"/>
      <c r="EAF772" s="14"/>
      <c r="EAG772" s="14"/>
      <c r="EAH772" s="14"/>
      <c r="EAI772" s="14"/>
      <c r="EAJ772" s="14"/>
      <c r="EAK772" s="14"/>
      <c r="EAL772" s="14"/>
      <c r="EAM772" s="14"/>
      <c r="EAN772" s="14"/>
      <c r="EAO772" s="14"/>
      <c r="EAP772" s="14"/>
      <c r="EAQ772" s="14"/>
      <c r="EAR772" s="14"/>
      <c r="EAS772" s="14"/>
      <c r="EAT772" s="14"/>
      <c r="EAU772" s="14"/>
      <c r="EAV772" s="14"/>
      <c r="EAW772" s="14"/>
      <c r="EAX772" s="14"/>
      <c r="EAY772" s="14"/>
      <c r="EAZ772" s="14"/>
      <c r="EBA772" s="14"/>
      <c r="EBB772" s="14"/>
      <c r="EBC772" s="14"/>
      <c r="EBD772" s="14"/>
      <c r="EBE772" s="14"/>
      <c r="EBF772" s="14"/>
      <c r="EBG772" s="14"/>
      <c r="EBH772" s="14"/>
      <c r="EBI772" s="14"/>
      <c r="EBJ772" s="14"/>
      <c r="EBK772" s="14"/>
      <c r="EBL772" s="14"/>
      <c r="EBM772" s="14"/>
      <c r="EBN772" s="14"/>
      <c r="EBO772" s="14"/>
      <c r="EBP772" s="14"/>
      <c r="EBQ772" s="14"/>
      <c r="EBR772" s="14"/>
      <c r="EBS772" s="14"/>
      <c r="EBT772" s="14"/>
      <c r="EBU772" s="14"/>
      <c r="EBV772" s="14"/>
      <c r="EBW772" s="14"/>
      <c r="EBX772" s="14"/>
      <c r="EBY772" s="14"/>
      <c r="EBZ772" s="14"/>
      <c r="ECA772" s="14"/>
      <c r="ECB772" s="14"/>
      <c r="ECC772" s="14"/>
      <c r="ECD772" s="14"/>
      <c r="ECE772" s="14"/>
      <c r="ECF772" s="14"/>
      <c r="ECG772" s="14"/>
      <c r="ECH772" s="14"/>
      <c r="ECI772" s="14"/>
      <c r="ECJ772" s="14"/>
      <c r="ECK772" s="14"/>
      <c r="ECL772" s="14"/>
      <c r="ECM772" s="14"/>
      <c r="ECN772" s="14"/>
      <c r="ECO772" s="14"/>
      <c r="ECP772" s="14"/>
      <c r="ECQ772" s="14"/>
      <c r="ECR772" s="14"/>
      <c r="ECS772" s="14"/>
      <c r="ECT772" s="14"/>
      <c r="ECU772" s="14"/>
      <c r="ECV772" s="14"/>
      <c r="ECW772" s="14"/>
      <c r="ECX772" s="14"/>
      <c r="ECY772" s="14"/>
      <c r="ECZ772" s="14"/>
      <c r="EDA772" s="14"/>
      <c r="EDB772" s="14"/>
      <c r="EDC772" s="14"/>
      <c r="EDD772" s="14"/>
      <c r="EDE772" s="14"/>
      <c r="EDF772" s="14"/>
      <c r="EDG772" s="14"/>
      <c r="EDH772" s="14"/>
      <c r="EDI772" s="14"/>
      <c r="EDJ772" s="14"/>
      <c r="EDK772" s="14"/>
      <c r="EDL772" s="14"/>
      <c r="EDM772" s="14"/>
      <c r="EDN772" s="14"/>
      <c r="EDO772" s="14"/>
      <c r="EDP772" s="14"/>
      <c r="EDQ772" s="14"/>
      <c r="EDR772" s="14"/>
      <c r="EDS772" s="14"/>
      <c r="EDT772" s="14"/>
      <c r="EDU772" s="14"/>
      <c r="EDV772" s="14"/>
      <c r="EDW772" s="14"/>
      <c r="EDX772" s="14"/>
      <c r="EDY772" s="14"/>
      <c r="EDZ772" s="14"/>
      <c r="EEA772" s="14"/>
      <c r="EEB772" s="14"/>
      <c r="EEC772" s="14"/>
      <c r="EED772" s="14"/>
      <c r="EEE772" s="14"/>
      <c r="EEF772" s="14"/>
      <c r="EEG772" s="14"/>
      <c r="EEH772" s="14"/>
      <c r="EEI772" s="14"/>
      <c r="EEJ772" s="14"/>
      <c r="EEK772" s="14"/>
      <c r="EEL772" s="14"/>
      <c r="EEM772" s="14"/>
      <c r="EEN772" s="14"/>
      <c r="EEO772" s="14"/>
      <c r="EEP772" s="14"/>
      <c r="EEQ772" s="14"/>
      <c r="EER772" s="14"/>
      <c r="EES772" s="14"/>
      <c r="EET772" s="14"/>
      <c r="EEU772" s="14"/>
      <c r="EEV772" s="14"/>
      <c r="EEW772" s="14"/>
      <c r="EEX772" s="14"/>
      <c r="EEY772" s="14"/>
      <c r="EEZ772" s="14"/>
      <c r="EFA772" s="14"/>
      <c r="EFB772" s="14"/>
      <c r="EFC772" s="14"/>
      <c r="EFD772" s="14"/>
      <c r="EFE772" s="14"/>
      <c r="EFF772" s="14"/>
      <c r="EFG772" s="14"/>
      <c r="EFH772" s="14"/>
      <c r="EFI772" s="14"/>
      <c r="EFJ772" s="14"/>
      <c r="EFK772" s="14"/>
      <c r="EFL772" s="14"/>
      <c r="EFM772" s="14"/>
      <c r="EFN772" s="14"/>
      <c r="EFO772" s="14"/>
      <c r="EFP772" s="14"/>
      <c r="EFQ772" s="14"/>
      <c r="EFR772" s="14"/>
      <c r="EFS772" s="14"/>
      <c r="EFT772" s="14"/>
      <c r="EFU772" s="14"/>
      <c r="EFV772" s="14"/>
      <c r="EFW772" s="14"/>
      <c r="EFX772" s="14"/>
      <c r="EFY772" s="14"/>
      <c r="EFZ772" s="14"/>
      <c r="EGA772" s="14"/>
      <c r="EGB772" s="14"/>
      <c r="EGC772" s="14"/>
      <c r="EGD772" s="14"/>
      <c r="EGE772" s="14"/>
      <c r="EGF772" s="14"/>
      <c r="EGG772" s="14"/>
      <c r="EGH772" s="14"/>
      <c r="EGI772" s="14"/>
      <c r="EGJ772" s="14"/>
      <c r="EGK772" s="14"/>
      <c r="EGL772" s="14"/>
      <c r="EGM772" s="14"/>
      <c r="EGN772" s="14"/>
      <c r="EGO772" s="14"/>
      <c r="EGP772" s="14"/>
      <c r="EGQ772" s="14"/>
      <c r="EGR772" s="14"/>
      <c r="EGS772" s="14"/>
      <c r="EGT772" s="14"/>
      <c r="EGU772" s="14"/>
      <c r="EGV772" s="14"/>
      <c r="EGW772" s="14"/>
      <c r="EGX772" s="14"/>
      <c r="EGY772" s="14"/>
      <c r="EGZ772" s="14"/>
      <c r="EHA772" s="14"/>
      <c r="EHB772" s="14"/>
      <c r="EHC772" s="14"/>
      <c r="EHD772" s="14"/>
      <c r="EHE772" s="14"/>
      <c r="EHF772" s="14"/>
      <c r="EHG772" s="14"/>
      <c r="EHH772" s="14"/>
      <c r="EHI772" s="14"/>
      <c r="EHJ772" s="14"/>
      <c r="EHK772" s="14"/>
      <c r="EHL772" s="14"/>
      <c r="EHM772" s="14"/>
      <c r="EHN772" s="14"/>
      <c r="EHO772" s="14"/>
      <c r="EHP772" s="14"/>
      <c r="EHQ772" s="14"/>
      <c r="EHR772" s="14"/>
      <c r="EHS772" s="14"/>
      <c r="EHT772" s="14"/>
      <c r="EHU772" s="14"/>
      <c r="EHV772" s="14"/>
      <c r="EHW772" s="14"/>
      <c r="EHX772" s="14"/>
      <c r="EHY772" s="14"/>
      <c r="EHZ772" s="14"/>
      <c r="EIA772" s="14"/>
      <c r="EIB772" s="14"/>
      <c r="EIC772" s="14"/>
      <c r="EID772" s="14"/>
      <c r="EIE772" s="14"/>
      <c r="EIF772" s="14"/>
      <c r="EIG772" s="14"/>
      <c r="EIH772" s="14"/>
      <c r="EII772" s="14"/>
      <c r="EIJ772" s="14"/>
      <c r="EIK772" s="14"/>
      <c r="EIL772" s="14"/>
      <c r="EIM772" s="14"/>
      <c r="EIN772" s="14"/>
      <c r="EIO772" s="14"/>
      <c r="EIP772" s="14"/>
      <c r="EIQ772" s="14"/>
      <c r="EIR772" s="14"/>
      <c r="EIS772" s="14"/>
      <c r="EIT772" s="14"/>
      <c r="EIU772" s="14"/>
      <c r="EIV772" s="14"/>
      <c r="EIW772" s="14"/>
      <c r="EIX772" s="14"/>
      <c r="EIY772" s="14"/>
      <c r="EIZ772" s="14"/>
      <c r="EJA772" s="14"/>
      <c r="EJB772" s="14"/>
      <c r="EJC772" s="14"/>
      <c r="EJD772" s="14"/>
      <c r="EJE772" s="14"/>
      <c r="EJF772" s="14"/>
      <c r="EJG772" s="14"/>
      <c r="EJH772" s="14"/>
      <c r="EJI772" s="14"/>
      <c r="EJJ772" s="14"/>
      <c r="EJK772" s="14"/>
      <c r="EJL772" s="14"/>
      <c r="EJM772" s="14"/>
      <c r="EJN772" s="14"/>
      <c r="EJO772" s="14"/>
      <c r="EJP772" s="14"/>
      <c r="EJQ772" s="14"/>
      <c r="EJR772" s="14"/>
      <c r="EJS772" s="14"/>
      <c r="EJT772" s="14"/>
      <c r="EJU772" s="14"/>
      <c r="EJV772" s="14"/>
      <c r="EJW772" s="14"/>
      <c r="EJX772" s="14"/>
      <c r="EJY772" s="14"/>
      <c r="EJZ772" s="14"/>
      <c r="EKA772" s="14"/>
      <c r="EKB772" s="14"/>
      <c r="EKC772" s="14"/>
      <c r="EKD772" s="14"/>
      <c r="EKE772" s="14"/>
      <c r="EKF772" s="14"/>
      <c r="EKG772" s="14"/>
      <c r="EKH772" s="14"/>
      <c r="EKI772" s="14"/>
      <c r="EKJ772" s="14"/>
      <c r="EKK772" s="14"/>
      <c r="EKL772" s="14"/>
      <c r="EKM772" s="14"/>
      <c r="EKN772" s="14"/>
      <c r="EKO772" s="14"/>
      <c r="EKP772" s="14"/>
      <c r="EKQ772" s="14"/>
      <c r="EKR772" s="14"/>
      <c r="EKS772" s="14"/>
      <c r="EKT772" s="14"/>
      <c r="EKU772" s="14"/>
      <c r="EKV772" s="14"/>
      <c r="EKW772" s="14"/>
      <c r="EKX772" s="14"/>
      <c r="EKY772" s="14"/>
      <c r="EKZ772" s="14"/>
      <c r="ELA772" s="14"/>
      <c r="ELB772" s="14"/>
      <c r="ELC772" s="14"/>
      <c r="ELD772" s="14"/>
      <c r="ELE772" s="14"/>
      <c r="ELF772" s="14"/>
      <c r="ELG772" s="14"/>
      <c r="ELH772" s="14"/>
      <c r="ELI772" s="14"/>
      <c r="ELJ772" s="14"/>
      <c r="ELK772" s="14"/>
      <c r="ELL772" s="14"/>
      <c r="ELM772" s="14"/>
      <c r="ELN772" s="14"/>
      <c r="ELO772" s="14"/>
      <c r="ELP772" s="14"/>
      <c r="ELQ772" s="14"/>
      <c r="ELR772" s="14"/>
      <c r="ELS772" s="14"/>
      <c r="ELT772" s="14"/>
      <c r="ELU772" s="14"/>
      <c r="ELV772" s="14"/>
      <c r="ELW772" s="14"/>
      <c r="ELX772" s="14"/>
      <c r="ELY772" s="14"/>
      <c r="ELZ772" s="14"/>
      <c r="EMA772" s="14"/>
      <c r="EMB772" s="14"/>
      <c r="EMC772" s="14"/>
      <c r="EMD772" s="14"/>
      <c r="EME772" s="14"/>
      <c r="EMF772" s="14"/>
      <c r="EMG772" s="14"/>
      <c r="EMH772" s="14"/>
      <c r="EMI772" s="14"/>
      <c r="EMJ772" s="14"/>
      <c r="EMK772" s="14"/>
      <c r="EML772" s="14"/>
      <c r="EMM772" s="14"/>
      <c r="EMN772" s="14"/>
      <c r="EMO772" s="14"/>
      <c r="EMP772" s="14"/>
      <c r="EMQ772" s="14"/>
      <c r="EMR772" s="14"/>
      <c r="EMS772" s="14"/>
      <c r="EMT772" s="14"/>
      <c r="EMU772" s="14"/>
      <c r="EMV772" s="14"/>
      <c r="EMW772" s="14"/>
      <c r="EMX772" s="14"/>
      <c r="EMY772" s="14"/>
      <c r="EMZ772" s="14"/>
      <c r="ENA772" s="14"/>
      <c r="ENB772" s="14"/>
      <c r="ENC772" s="14"/>
      <c r="END772" s="14"/>
      <c r="ENE772" s="14"/>
      <c r="ENF772" s="14"/>
      <c r="ENG772" s="14"/>
      <c r="ENH772" s="14"/>
      <c r="ENI772" s="14"/>
      <c r="ENJ772" s="14"/>
      <c r="ENK772" s="14"/>
      <c r="ENL772" s="14"/>
      <c r="ENM772" s="14"/>
      <c r="ENN772" s="14"/>
      <c r="ENO772" s="14"/>
      <c r="ENP772" s="14"/>
      <c r="ENQ772" s="14"/>
      <c r="ENR772" s="14"/>
      <c r="ENS772" s="14"/>
      <c r="ENT772" s="14"/>
      <c r="ENU772" s="14"/>
      <c r="ENV772" s="14"/>
      <c r="ENW772" s="14"/>
      <c r="ENX772" s="14"/>
      <c r="ENY772" s="14"/>
      <c r="ENZ772" s="14"/>
      <c r="EOA772" s="14"/>
      <c r="EOB772" s="14"/>
      <c r="EOC772" s="14"/>
      <c r="EOD772" s="14"/>
      <c r="EOE772" s="14"/>
      <c r="EOF772" s="14"/>
      <c r="EOG772" s="14"/>
      <c r="EOH772" s="14"/>
      <c r="EOI772" s="14"/>
      <c r="EOJ772" s="14"/>
      <c r="EOK772" s="14"/>
      <c r="EOL772" s="14"/>
      <c r="EOM772" s="14"/>
      <c r="EON772" s="14"/>
      <c r="EOO772" s="14"/>
      <c r="EOP772" s="14"/>
      <c r="EOQ772" s="14"/>
      <c r="EOR772" s="14"/>
      <c r="EOS772" s="14"/>
      <c r="EOT772" s="14"/>
      <c r="EOU772" s="14"/>
      <c r="EOV772" s="14"/>
      <c r="EOW772" s="14"/>
      <c r="EOX772" s="14"/>
      <c r="EOY772" s="14"/>
      <c r="EOZ772" s="14"/>
      <c r="EPA772" s="14"/>
      <c r="EPB772" s="14"/>
      <c r="EPC772" s="14"/>
      <c r="EPD772" s="14"/>
      <c r="EPE772" s="14"/>
      <c r="EPF772" s="14"/>
      <c r="EPG772" s="14"/>
      <c r="EPH772" s="14"/>
      <c r="EPI772" s="14"/>
      <c r="EPJ772" s="14"/>
      <c r="EPK772" s="14"/>
      <c r="EPL772" s="14"/>
      <c r="EPM772" s="14"/>
      <c r="EPN772" s="14"/>
      <c r="EPO772" s="14"/>
      <c r="EPP772" s="14"/>
      <c r="EPQ772" s="14"/>
      <c r="EPR772" s="14"/>
      <c r="EPS772" s="14"/>
      <c r="EPT772" s="14"/>
      <c r="EPU772" s="14"/>
      <c r="EPV772" s="14"/>
      <c r="EPW772" s="14"/>
      <c r="EPX772" s="14"/>
      <c r="EPY772" s="14"/>
      <c r="EPZ772" s="14"/>
      <c r="EQA772" s="14"/>
      <c r="EQB772" s="14"/>
      <c r="EQC772" s="14"/>
      <c r="EQD772" s="14"/>
      <c r="EQE772" s="14"/>
      <c r="EQF772" s="14"/>
      <c r="EQG772" s="14"/>
      <c r="EQH772" s="14"/>
      <c r="EQI772" s="14"/>
      <c r="EQJ772" s="14"/>
      <c r="EQK772" s="14"/>
      <c r="EQL772" s="14"/>
      <c r="EQM772" s="14"/>
      <c r="EQN772" s="14"/>
      <c r="EQO772" s="14"/>
      <c r="EQP772" s="14"/>
      <c r="EQQ772" s="14"/>
      <c r="EQR772" s="14"/>
      <c r="EQS772" s="14"/>
      <c r="EQT772" s="14"/>
      <c r="EQU772" s="14"/>
      <c r="EQV772" s="14"/>
      <c r="EQW772" s="14"/>
      <c r="EQX772" s="14"/>
      <c r="EQY772" s="14"/>
      <c r="EQZ772" s="14"/>
      <c r="ERA772" s="14"/>
      <c r="ERB772" s="14"/>
      <c r="ERC772" s="14"/>
      <c r="ERD772" s="14"/>
      <c r="ERE772" s="14"/>
      <c r="ERF772" s="14"/>
      <c r="ERG772" s="14"/>
      <c r="ERH772" s="14"/>
      <c r="ERI772" s="14"/>
      <c r="ERJ772" s="14"/>
      <c r="ERK772" s="14"/>
      <c r="ERL772" s="14"/>
      <c r="ERM772" s="14"/>
      <c r="ERN772" s="14"/>
      <c r="ERO772" s="14"/>
      <c r="ERP772" s="14"/>
      <c r="ERQ772" s="14"/>
      <c r="ERR772" s="14"/>
      <c r="ERS772" s="14"/>
      <c r="ERT772" s="14"/>
      <c r="ERU772" s="14"/>
      <c r="ERV772" s="14"/>
      <c r="ERW772" s="14"/>
      <c r="ERX772" s="14"/>
      <c r="ERY772" s="14"/>
      <c r="ERZ772" s="14"/>
      <c r="ESA772" s="14"/>
      <c r="ESB772" s="14"/>
      <c r="ESC772" s="14"/>
      <c r="ESD772" s="14"/>
      <c r="ESE772" s="14"/>
      <c r="ESF772" s="14"/>
      <c r="ESG772" s="14"/>
      <c r="ESH772" s="14"/>
      <c r="ESI772" s="14"/>
      <c r="ESJ772" s="14"/>
      <c r="ESK772" s="14"/>
      <c r="ESL772" s="14"/>
      <c r="ESM772" s="14"/>
      <c r="ESN772" s="14"/>
      <c r="ESO772" s="14"/>
      <c r="ESP772" s="14"/>
      <c r="ESQ772" s="14"/>
      <c r="ESR772" s="14"/>
      <c r="ESS772" s="14"/>
      <c r="EST772" s="14"/>
      <c r="ESU772" s="14"/>
      <c r="ESV772" s="14"/>
      <c r="ESW772" s="14"/>
      <c r="ESX772" s="14"/>
      <c r="ESY772" s="14"/>
      <c r="ESZ772" s="14"/>
      <c r="ETA772" s="14"/>
      <c r="ETB772" s="14"/>
      <c r="ETC772" s="14"/>
      <c r="ETD772" s="14"/>
      <c r="ETE772" s="14"/>
      <c r="ETF772" s="14"/>
      <c r="ETG772" s="14"/>
      <c r="ETH772" s="14"/>
      <c r="ETI772" s="14"/>
      <c r="ETJ772" s="14"/>
      <c r="ETK772" s="14"/>
      <c r="ETL772" s="14"/>
      <c r="ETM772" s="14"/>
      <c r="ETN772" s="14"/>
      <c r="ETO772" s="14"/>
      <c r="ETP772" s="14"/>
      <c r="ETQ772" s="14"/>
      <c r="ETR772" s="14"/>
      <c r="ETS772" s="14"/>
      <c r="ETT772" s="14"/>
      <c r="ETU772" s="14"/>
      <c r="ETV772" s="14"/>
      <c r="ETW772" s="14"/>
      <c r="ETX772" s="14"/>
      <c r="ETY772" s="14"/>
      <c r="ETZ772" s="14"/>
      <c r="EUA772" s="14"/>
      <c r="EUB772" s="14"/>
      <c r="EUC772" s="14"/>
      <c r="EUD772" s="14"/>
      <c r="EUE772" s="14"/>
      <c r="EUF772" s="14"/>
      <c r="EUG772" s="14"/>
      <c r="EUH772" s="14"/>
      <c r="EUI772" s="14"/>
      <c r="EUJ772" s="14"/>
      <c r="EUK772" s="14"/>
      <c r="EUL772" s="14"/>
      <c r="EUM772" s="14"/>
      <c r="EUN772" s="14"/>
      <c r="EUO772" s="14"/>
      <c r="EUP772" s="14"/>
      <c r="EUQ772" s="14"/>
      <c r="EUR772" s="14"/>
      <c r="EUS772" s="14"/>
      <c r="EUT772" s="14"/>
      <c r="EUU772" s="14"/>
      <c r="EUV772" s="14"/>
      <c r="EUW772" s="14"/>
      <c r="EUX772" s="14"/>
      <c r="EUY772" s="14"/>
      <c r="EUZ772" s="14"/>
      <c r="EVA772" s="14"/>
      <c r="EVB772" s="14"/>
      <c r="EVC772" s="14"/>
      <c r="EVD772" s="14"/>
      <c r="EVE772" s="14"/>
      <c r="EVF772" s="14"/>
      <c r="EVG772" s="14"/>
      <c r="EVH772" s="14"/>
      <c r="EVI772" s="14"/>
      <c r="EVJ772" s="14"/>
      <c r="EVK772" s="14"/>
      <c r="EVL772" s="14"/>
      <c r="EVM772" s="14"/>
      <c r="EVN772" s="14"/>
      <c r="EVO772" s="14"/>
      <c r="EVP772" s="14"/>
      <c r="EVQ772" s="14"/>
      <c r="EVR772" s="14"/>
      <c r="EVS772" s="14"/>
      <c r="EVT772" s="14"/>
      <c r="EVU772" s="14"/>
      <c r="EVV772" s="14"/>
      <c r="EVW772" s="14"/>
      <c r="EVX772" s="14"/>
      <c r="EVY772" s="14"/>
      <c r="EVZ772" s="14"/>
      <c r="EWA772" s="14"/>
      <c r="EWB772" s="14"/>
      <c r="EWC772" s="14"/>
      <c r="EWD772" s="14"/>
      <c r="EWE772" s="14"/>
      <c r="EWF772" s="14"/>
      <c r="EWG772" s="14"/>
      <c r="EWH772" s="14"/>
      <c r="EWI772" s="14"/>
      <c r="EWJ772" s="14"/>
      <c r="EWK772" s="14"/>
      <c r="EWL772" s="14"/>
      <c r="EWM772" s="14"/>
      <c r="EWN772" s="14"/>
      <c r="EWO772" s="14"/>
      <c r="EWP772" s="14"/>
      <c r="EWQ772" s="14"/>
      <c r="EWR772" s="14"/>
      <c r="EWS772" s="14"/>
      <c r="EWT772" s="14"/>
      <c r="EWU772" s="14"/>
      <c r="EWV772" s="14"/>
      <c r="EWW772" s="14"/>
      <c r="EWX772" s="14"/>
      <c r="EWY772" s="14"/>
      <c r="EWZ772" s="14"/>
      <c r="EXA772" s="14"/>
      <c r="EXB772" s="14"/>
      <c r="EXC772" s="14"/>
      <c r="EXD772" s="14"/>
      <c r="EXE772" s="14"/>
      <c r="EXF772" s="14"/>
      <c r="EXG772" s="14"/>
      <c r="EXH772" s="14"/>
      <c r="EXI772" s="14"/>
      <c r="EXJ772" s="14"/>
      <c r="EXK772" s="14"/>
      <c r="EXL772" s="14"/>
      <c r="EXM772" s="14"/>
      <c r="EXN772" s="14"/>
      <c r="EXO772" s="14"/>
      <c r="EXP772" s="14"/>
      <c r="EXQ772" s="14"/>
      <c r="EXR772" s="14"/>
      <c r="EXS772" s="14"/>
      <c r="EXT772" s="14"/>
      <c r="EXU772" s="14"/>
      <c r="EXV772" s="14"/>
      <c r="EXW772" s="14"/>
      <c r="EXX772" s="14"/>
      <c r="EXY772" s="14"/>
      <c r="EXZ772" s="14"/>
      <c r="EYA772" s="14"/>
      <c r="EYB772" s="14"/>
      <c r="EYC772" s="14"/>
      <c r="EYD772" s="14"/>
      <c r="EYE772" s="14"/>
      <c r="EYF772" s="14"/>
      <c r="EYG772" s="14"/>
      <c r="EYH772" s="14"/>
      <c r="EYI772" s="14"/>
      <c r="EYJ772" s="14"/>
      <c r="EYK772" s="14"/>
      <c r="EYL772" s="14"/>
      <c r="EYM772" s="14"/>
      <c r="EYN772" s="14"/>
      <c r="EYO772" s="14"/>
      <c r="EYP772" s="14"/>
      <c r="EYQ772" s="14"/>
      <c r="EYR772" s="14"/>
      <c r="EYS772" s="14"/>
      <c r="EYT772" s="14"/>
      <c r="EYU772" s="14"/>
      <c r="EYV772" s="14"/>
      <c r="EYW772" s="14"/>
      <c r="EYX772" s="14"/>
      <c r="EYY772" s="14"/>
      <c r="EYZ772" s="14"/>
      <c r="EZA772" s="14"/>
      <c r="EZB772" s="14"/>
      <c r="EZC772" s="14"/>
      <c r="EZD772" s="14"/>
      <c r="EZE772" s="14"/>
      <c r="EZF772" s="14"/>
      <c r="EZG772" s="14"/>
      <c r="EZH772" s="14"/>
      <c r="EZI772" s="14"/>
      <c r="EZJ772" s="14"/>
      <c r="EZK772" s="14"/>
      <c r="EZL772" s="14"/>
      <c r="EZM772" s="14"/>
      <c r="EZN772" s="14"/>
      <c r="EZO772" s="14"/>
      <c r="EZP772" s="14"/>
      <c r="EZQ772" s="14"/>
      <c r="EZR772" s="14"/>
      <c r="EZS772" s="14"/>
      <c r="EZT772" s="14"/>
      <c r="EZU772" s="14"/>
      <c r="EZV772" s="14"/>
      <c r="EZW772" s="14"/>
      <c r="EZX772" s="14"/>
      <c r="EZY772" s="14"/>
      <c r="EZZ772" s="14"/>
      <c r="FAA772" s="14"/>
      <c r="FAB772" s="14"/>
      <c r="FAC772" s="14"/>
      <c r="FAD772" s="14"/>
      <c r="FAE772" s="14"/>
      <c r="FAF772" s="14"/>
      <c r="FAG772" s="14"/>
      <c r="FAH772" s="14"/>
      <c r="FAI772" s="14"/>
      <c r="FAJ772" s="14"/>
      <c r="FAK772" s="14"/>
      <c r="FAL772" s="14"/>
      <c r="FAM772" s="14"/>
      <c r="FAN772" s="14"/>
      <c r="FAO772" s="14"/>
      <c r="FAP772" s="14"/>
      <c r="FAQ772" s="14"/>
      <c r="FAR772" s="14"/>
      <c r="FAS772" s="14"/>
      <c r="FAT772" s="14"/>
      <c r="FAU772" s="14"/>
      <c r="FAV772" s="14"/>
      <c r="FAW772" s="14"/>
      <c r="FAX772" s="14"/>
      <c r="FAY772" s="14"/>
      <c r="FAZ772" s="14"/>
      <c r="FBA772" s="14"/>
      <c r="FBB772" s="14"/>
      <c r="FBC772" s="14"/>
      <c r="FBD772" s="14"/>
      <c r="FBE772" s="14"/>
      <c r="FBF772" s="14"/>
      <c r="FBG772" s="14"/>
      <c r="FBH772" s="14"/>
      <c r="FBI772" s="14"/>
      <c r="FBJ772" s="14"/>
      <c r="FBK772" s="14"/>
      <c r="FBL772" s="14"/>
      <c r="FBM772" s="14"/>
      <c r="FBN772" s="14"/>
      <c r="FBO772" s="14"/>
      <c r="FBP772" s="14"/>
      <c r="FBQ772" s="14"/>
      <c r="FBR772" s="14"/>
      <c r="FBS772" s="14"/>
      <c r="FBT772" s="14"/>
      <c r="FBU772" s="14"/>
      <c r="FBV772" s="14"/>
      <c r="FBW772" s="14"/>
      <c r="FBX772" s="14"/>
      <c r="FBY772" s="14"/>
      <c r="FBZ772" s="14"/>
      <c r="FCA772" s="14"/>
      <c r="FCB772" s="14"/>
      <c r="FCC772" s="14"/>
      <c r="FCD772" s="14"/>
      <c r="FCE772" s="14"/>
      <c r="FCF772" s="14"/>
      <c r="FCG772" s="14"/>
      <c r="FCH772" s="14"/>
      <c r="FCI772" s="14"/>
      <c r="FCJ772" s="14"/>
      <c r="FCK772" s="14"/>
      <c r="FCL772" s="14"/>
      <c r="FCM772" s="14"/>
      <c r="FCN772" s="14"/>
      <c r="FCO772" s="14"/>
      <c r="FCP772" s="14"/>
      <c r="FCQ772" s="14"/>
      <c r="FCR772" s="14"/>
      <c r="FCS772" s="14"/>
      <c r="FCT772" s="14"/>
      <c r="FCU772" s="14"/>
      <c r="FCV772" s="14"/>
      <c r="FCW772" s="14"/>
      <c r="FCX772" s="14"/>
      <c r="FCY772" s="14"/>
      <c r="FCZ772" s="14"/>
      <c r="FDA772" s="14"/>
      <c r="FDB772" s="14"/>
      <c r="FDC772" s="14"/>
      <c r="FDD772" s="14"/>
      <c r="FDE772" s="14"/>
      <c r="FDF772" s="14"/>
      <c r="FDG772" s="14"/>
      <c r="FDH772" s="14"/>
      <c r="FDI772" s="14"/>
      <c r="FDJ772" s="14"/>
      <c r="FDK772" s="14"/>
      <c r="FDL772" s="14"/>
      <c r="FDM772" s="14"/>
      <c r="FDN772" s="14"/>
      <c r="FDO772" s="14"/>
      <c r="FDP772" s="14"/>
      <c r="FDQ772" s="14"/>
      <c r="FDR772" s="14"/>
      <c r="FDS772" s="14"/>
      <c r="FDT772" s="14"/>
      <c r="FDU772" s="14"/>
      <c r="FDV772" s="14"/>
      <c r="FDW772" s="14"/>
      <c r="FDX772" s="14"/>
      <c r="FDY772" s="14"/>
      <c r="FDZ772" s="14"/>
      <c r="FEA772" s="14"/>
      <c r="FEB772" s="14"/>
      <c r="FEC772" s="14"/>
      <c r="FED772" s="14"/>
      <c r="FEE772" s="14"/>
      <c r="FEF772" s="14"/>
      <c r="FEG772" s="14"/>
      <c r="FEH772" s="14"/>
      <c r="FEI772" s="14"/>
      <c r="FEJ772" s="14"/>
      <c r="FEK772" s="14"/>
      <c r="FEL772" s="14"/>
      <c r="FEM772" s="14"/>
      <c r="FEN772" s="14"/>
      <c r="FEO772" s="14"/>
      <c r="FEP772" s="14"/>
      <c r="FEQ772" s="14"/>
      <c r="FER772" s="14"/>
      <c r="FES772" s="14"/>
      <c r="FET772" s="14"/>
      <c r="FEU772" s="14"/>
      <c r="FEV772" s="14"/>
      <c r="FEW772" s="14"/>
      <c r="FEX772" s="14"/>
      <c r="FEY772" s="14"/>
      <c r="FEZ772" s="14"/>
      <c r="FFA772" s="14"/>
      <c r="FFB772" s="14"/>
      <c r="FFC772" s="14"/>
      <c r="FFD772" s="14"/>
      <c r="FFE772" s="14"/>
      <c r="FFF772" s="14"/>
      <c r="FFG772" s="14"/>
      <c r="FFH772" s="14"/>
      <c r="FFI772" s="14"/>
      <c r="FFJ772" s="14"/>
      <c r="FFK772" s="14"/>
      <c r="FFL772" s="14"/>
      <c r="FFM772" s="14"/>
      <c r="FFN772" s="14"/>
      <c r="FFO772" s="14"/>
      <c r="FFP772" s="14"/>
      <c r="FFQ772" s="14"/>
      <c r="FFR772" s="14"/>
      <c r="FFS772" s="14"/>
      <c r="FFT772" s="14"/>
      <c r="FFU772" s="14"/>
      <c r="FFV772" s="14"/>
      <c r="FFW772" s="14"/>
      <c r="FFX772" s="14"/>
      <c r="FFY772" s="14"/>
      <c r="FFZ772" s="14"/>
      <c r="FGA772" s="14"/>
      <c r="FGB772" s="14"/>
      <c r="FGC772" s="14"/>
      <c r="FGD772" s="14"/>
      <c r="FGE772" s="14"/>
      <c r="FGF772" s="14"/>
      <c r="FGG772" s="14"/>
      <c r="FGH772" s="14"/>
      <c r="FGI772" s="14"/>
      <c r="FGJ772" s="14"/>
      <c r="FGK772" s="14"/>
      <c r="FGL772" s="14"/>
      <c r="FGM772" s="14"/>
      <c r="FGN772" s="14"/>
      <c r="FGO772" s="14"/>
      <c r="FGP772" s="14"/>
      <c r="FGQ772" s="14"/>
      <c r="FGR772" s="14"/>
      <c r="FGS772" s="14"/>
      <c r="FGT772" s="14"/>
      <c r="FGU772" s="14"/>
      <c r="FGV772" s="14"/>
      <c r="FGW772" s="14"/>
      <c r="FGX772" s="14"/>
      <c r="FGY772" s="14"/>
      <c r="FGZ772" s="14"/>
      <c r="FHA772" s="14"/>
      <c r="FHB772" s="14"/>
      <c r="FHC772" s="14"/>
      <c r="FHD772" s="14"/>
      <c r="FHE772" s="14"/>
      <c r="FHF772" s="14"/>
      <c r="FHG772" s="14"/>
      <c r="FHH772" s="14"/>
      <c r="FHI772" s="14"/>
      <c r="FHJ772" s="14"/>
      <c r="FHK772" s="14"/>
      <c r="FHL772" s="14"/>
      <c r="FHM772" s="14"/>
      <c r="FHN772" s="14"/>
      <c r="FHO772" s="14"/>
      <c r="FHP772" s="14"/>
      <c r="FHQ772" s="14"/>
      <c r="FHR772" s="14"/>
      <c r="FHS772" s="14"/>
      <c r="FHT772" s="14"/>
      <c r="FHU772" s="14"/>
      <c r="FHV772" s="14"/>
      <c r="FHW772" s="14"/>
      <c r="FHX772" s="14"/>
      <c r="FHY772" s="14"/>
      <c r="FHZ772" s="14"/>
      <c r="FIA772" s="14"/>
      <c r="FIB772" s="14"/>
      <c r="FIC772" s="14"/>
      <c r="FID772" s="14"/>
      <c r="FIE772" s="14"/>
      <c r="FIF772" s="14"/>
      <c r="FIG772" s="14"/>
      <c r="FIH772" s="14"/>
      <c r="FII772" s="14"/>
      <c r="FIJ772" s="14"/>
      <c r="FIK772" s="14"/>
      <c r="FIL772" s="14"/>
      <c r="FIM772" s="14"/>
      <c r="FIN772" s="14"/>
      <c r="FIO772" s="14"/>
      <c r="FIP772" s="14"/>
      <c r="FIQ772" s="14"/>
      <c r="FIR772" s="14"/>
      <c r="FIS772" s="14"/>
      <c r="FIT772" s="14"/>
      <c r="FIU772" s="14"/>
      <c r="FIV772" s="14"/>
      <c r="FIW772" s="14"/>
      <c r="FIX772" s="14"/>
      <c r="FIY772" s="14"/>
      <c r="FIZ772" s="14"/>
      <c r="FJA772" s="14"/>
      <c r="FJB772" s="14"/>
      <c r="FJC772" s="14"/>
      <c r="FJD772" s="14"/>
      <c r="FJE772" s="14"/>
      <c r="FJF772" s="14"/>
      <c r="FJG772" s="14"/>
      <c r="FJH772" s="14"/>
      <c r="FJI772" s="14"/>
      <c r="FJJ772" s="14"/>
      <c r="FJK772" s="14"/>
      <c r="FJL772" s="14"/>
      <c r="FJM772" s="14"/>
      <c r="FJN772" s="14"/>
      <c r="FJO772" s="14"/>
      <c r="FJP772" s="14"/>
      <c r="FJQ772" s="14"/>
      <c r="FJR772" s="14"/>
      <c r="FJS772" s="14"/>
      <c r="FJT772" s="14"/>
      <c r="FJU772" s="14"/>
      <c r="FJV772" s="14"/>
      <c r="FJW772" s="14"/>
      <c r="FJX772" s="14"/>
      <c r="FJY772" s="14"/>
      <c r="FJZ772" s="14"/>
      <c r="FKA772" s="14"/>
      <c r="FKB772" s="14"/>
      <c r="FKC772" s="14"/>
      <c r="FKD772" s="14"/>
      <c r="FKE772" s="14"/>
      <c r="FKF772" s="14"/>
      <c r="FKG772" s="14"/>
      <c r="FKH772" s="14"/>
      <c r="FKI772" s="14"/>
      <c r="FKJ772" s="14"/>
      <c r="FKK772" s="14"/>
      <c r="FKL772" s="14"/>
      <c r="FKM772" s="14"/>
      <c r="FKN772" s="14"/>
      <c r="FKO772" s="14"/>
      <c r="FKP772" s="14"/>
      <c r="FKQ772" s="14"/>
      <c r="FKR772" s="14"/>
      <c r="FKS772" s="14"/>
      <c r="FKT772" s="14"/>
      <c r="FKU772" s="14"/>
      <c r="FKV772" s="14"/>
      <c r="FKW772" s="14"/>
      <c r="FKX772" s="14"/>
      <c r="FKY772" s="14"/>
      <c r="FKZ772" s="14"/>
      <c r="FLA772" s="14"/>
      <c r="FLB772" s="14"/>
      <c r="FLC772" s="14"/>
      <c r="FLD772" s="14"/>
      <c r="FLE772" s="14"/>
      <c r="FLF772" s="14"/>
      <c r="FLG772" s="14"/>
      <c r="FLH772" s="14"/>
      <c r="FLI772" s="14"/>
      <c r="FLJ772" s="14"/>
      <c r="FLK772" s="14"/>
      <c r="FLL772" s="14"/>
      <c r="FLM772" s="14"/>
      <c r="FLN772" s="14"/>
      <c r="FLO772" s="14"/>
      <c r="FLP772" s="14"/>
      <c r="FLQ772" s="14"/>
      <c r="FLR772" s="14"/>
      <c r="FLS772" s="14"/>
      <c r="FLT772" s="14"/>
      <c r="FLU772" s="14"/>
      <c r="FLV772" s="14"/>
      <c r="FLW772" s="14"/>
      <c r="FLX772" s="14"/>
      <c r="FLY772" s="14"/>
      <c r="FLZ772" s="14"/>
      <c r="FMA772" s="14"/>
      <c r="FMB772" s="14"/>
      <c r="FMC772" s="14"/>
      <c r="FMD772" s="14"/>
      <c r="FME772" s="14"/>
      <c r="FMF772" s="14"/>
      <c r="FMG772" s="14"/>
      <c r="FMH772" s="14"/>
      <c r="FMI772" s="14"/>
      <c r="FMJ772" s="14"/>
      <c r="FMK772" s="14"/>
      <c r="FML772" s="14"/>
      <c r="FMM772" s="14"/>
      <c r="FMN772" s="14"/>
      <c r="FMO772" s="14"/>
      <c r="FMP772" s="14"/>
      <c r="FMQ772" s="14"/>
      <c r="FMR772" s="14"/>
      <c r="FMS772" s="14"/>
      <c r="FMT772" s="14"/>
      <c r="FMU772" s="14"/>
      <c r="FMV772" s="14"/>
      <c r="FMW772" s="14"/>
      <c r="FMX772" s="14"/>
      <c r="FMY772" s="14"/>
      <c r="FMZ772" s="14"/>
      <c r="FNA772" s="14"/>
      <c r="FNB772" s="14"/>
      <c r="FNC772" s="14"/>
      <c r="FND772" s="14"/>
      <c r="FNE772" s="14"/>
      <c r="FNF772" s="14"/>
      <c r="FNG772" s="14"/>
      <c r="FNH772" s="14"/>
      <c r="FNI772" s="14"/>
      <c r="FNJ772" s="14"/>
      <c r="FNK772" s="14"/>
      <c r="FNL772" s="14"/>
      <c r="FNM772" s="14"/>
      <c r="FNN772" s="14"/>
      <c r="FNO772" s="14"/>
      <c r="FNP772" s="14"/>
      <c r="FNQ772" s="14"/>
      <c r="FNR772" s="14"/>
      <c r="FNS772" s="14"/>
      <c r="FNT772" s="14"/>
      <c r="FNU772" s="14"/>
      <c r="FNV772" s="14"/>
      <c r="FNW772" s="14"/>
      <c r="FNX772" s="14"/>
      <c r="FNY772" s="14"/>
      <c r="FNZ772" s="14"/>
      <c r="FOA772" s="14"/>
      <c r="FOB772" s="14"/>
      <c r="FOC772" s="14"/>
      <c r="FOD772" s="14"/>
      <c r="FOE772" s="14"/>
      <c r="FOF772" s="14"/>
      <c r="FOG772" s="14"/>
      <c r="FOH772" s="14"/>
      <c r="FOI772" s="14"/>
      <c r="FOJ772" s="14"/>
      <c r="FOK772" s="14"/>
      <c r="FOL772" s="14"/>
      <c r="FOM772" s="14"/>
      <c r="FON772" s="14"/>
      <c r="FOO772" s="14"/>
      <c r="FOP772" s="14"/>
      <c r="FOQ772" s="14"/>
      <c r="FOR772" s="14"/>
      <c r="FOS772" s="14"/>
      <c r="FOT772" s="14"/>
      <c r="FOU772" s="14"/>
      <c r="FOV772" s="14"/>
      <c r="FOW772" s="14"/>
      <c r="FOX772" s="14"/>
      <c r="FOY772" s="14"/>
      <c r="FOZ772" s="14"/>
      <c r="FPA772" s="14"/>
      <c r="FPB772" s="14"/>
      <c r="FPC772" s="14"/>
      <c r="FPD772" s="14"/>
      <c r="FPE772" s="14"/>
      <c r="FPF772" s="14"/>
      <c r="FPG772" s="14"/>
      <c r="FPH772" s="14"/>
      <c r="FPI772" s="14"/>
      <c r="FPJ772" s="14"/>
      <c r="FPK772" s="14"/>
      <c r="FPL772" s="14"/>
      <c r="FPM772" s="14"/>
      <c r="FPN772" s="14"/>
      <c r="FPO772" s="14"/>
      <c r="FPP772" s="14"/>
      <c r="FPQ772" s="14"/>
      <c r="FPR772" s="14"/>
      <c r="FPS772" s="14"/>
      <c r="FPT772" s="14"/>
      <c r="FPU772" s="14"/>
      <c r="FPV772" s="14"/>
      <c r="FPW772" s="14"/>
      <c r="FPX772" s="14"/>
      <c r="FPY772" s="14"/>
      <c r="FPZ772" s="14"/>
      <c r="FQA772" s="14"/>
      <c r="FQB772" s="14"/>
      <c r="FQC772" s="14"/>
      <c r="FQD772" s="14"/>
      <c r="FQE772" s="14"/>
      <c r="FQF772" s="14"/>
      <c r="FQG772" s="14"/>
      <c r="FQH772" s="14"/>
      <c r="FQI772" s="14"/>
      <c r="FQJ772" s="14"/>
      <c r="FQK772" s="14"/>
      <c r="FQL772" s="14"/>
      <c r="FQM772" s="14"/>
      <c r="FQN772" s="14"/>
      <c r="FQO772" s="14"/>
      <c r="FQP772" s="14"/>
      <c r="FQQ772" s="14"/>
      <c r="FQR772" s="14"/>
      <c r="FQS772" s="14"/>
      <c r="FQT772" s="14"/>
      <c r="FQU772" s="14"/>
      <c r="FQV772" s="14"/>
      <c r="FQW772" s="14"/>
      <c r="FQX772" s="14"/>
      <c r="FQY772" s="14"/>
      <c r="FQZ772" s="14"/>
      <c r="FRA772" s="14"/>
      <c r="FRB772" s="14"/>
      <c r="FRC772" s="14"/>
      <c r="FRD772" s="14"/>
      <c r="FRE772" s="14"/>
      <c r="FRF772" s="14"/>
      <c r="FRG772" s="14"/>
      <c r="FRH772" s="14"/>
      <c r="FRI772" s="14"/>
      <c r="FRJ772" s="14"/>
      <c r="FRK772" s="14"/>
      <c r="FRL772" s="14"/>
      <c r="FRM772" s="14"/>
      <c r="FRN772" s="14"/>
      <c r="FRO772" s="14"/>
      <c r="FRP772" s="14"/>
      <c r="FRQ772" s="14"/>
      <c r="FRR772" s="14"/>
      <c r="FRS772" s="14"/>
      <c r="FRT772" s="14"/>
      <c r="FRU772" s="14"/>
      <c r="FRV772" s="14"/>
      <c r="FRW772" s="14"/>
      <c r="FRX772" s="14"/>
      <c r="FRY772" s="14"/>
      <c r="FRZ772" s="14"/>
      <c r="FSA772" s="14"/>
      <c r="FSB772" s="14"/>
      <c r="FSC772" s="14"/>
      <c r="FSD772" s="14"/>
      <c r="FSE772" s="14"/>
      <c r="FSF772" s="14"/>
      <c r="FSG772" s="14"/>
      <c r="FSH772" s="14"/>
      <c r="FSI772" s="14"/>
      <c r="FSJ772" s="14"/>
      <c r="FSK772" s="14"/>
      <c r="FSL772" s="14"/>
      <c r="FSM772" s="14"/>
      <c r="FSN772" s="14"/>
      <c r="FSO772" s="14"/>
      <c r="FSP772" s="14"/>
      <c r="FSQ772" s="14"/>
      <c r="FSR772" s="14"/>
      <c r="FSS772" s="14"/>
      <c r="FST772" s="14"/>
      <c r="FSU772" s="14"/>
      <c r="FSV772" s="14"/>
      <c r="FSW772" s="14"/>
      <c r="FSX772" s="14"/>
      <c r="FSY772" s="14"/>
      <c r="FSZ772" s="14"/>
      <c r="FTA772" s="14"/>
      <c r="FTB772" s="14"/>
      <c r="FTC772" s="14"/>
      <c r="FTD772" s="14"/>
      <c r="FTE772" s="14"/>
      <c r="FTF772" s="14"/>
      <c r="FTG772" s="14"/>
      <c r="FTH772" s="14"/>
      <c r="FTI772" s="14"/>
      <c r="FTJ772" s="14"/>
      <c r="FTK772" s="14"/>
      <c r="FTL772" s="14"/>
      <c r="FTM772" s="14"/>
      <c r="FTN772" s="14"/>
      <c r="FTO772" s="14"/>
      <c r="FTP772" s="14"/>
      <c r="FTQ772" s="14"/>
      <c r="FTR772" s="14"/>
      <c r="FTS772" s="14"/>
      <c r="FTT772" s="14"/>
      <c r="FTU772" s="14"/>
      <c r="FTV772" s="14"/>
      <c r="FTW772" s="14"/>
      <c r="FTX772" s="14"/>
      <c r="FTY772" s="14"/>
      <c r="FTZ772" s="14"/>
      <c r="FUA772" s="14"/>
      <c r="FUB772" s="14"/>
      <c r="FUC772" s="14"/>
      <c r="FUD772" s="14"/>
      <c r="FUE772" s="14"/>
      <c r="FUF772" s="14"/>
      <c r="FUG772" s="14"/>
      <c r="FUH772" s="14"/>
      <c r="FUI772" s="14"/>
      <c r="FUJ772" s="14"/>
      <c r="FUK772" s="14"/>
      <c r="FUL772" s="14"/>
      <c r="FUM772" s="14"/>
      <c r="FUN772" s="14"/>
      <c r="FUO772" s="14"/>
      <c r="FUP772" s="14"/>
      <c r="FUQ772" s="14"/>
      <c r="FUR772" s="14"/>
      <c r="FUS772" s="14"/>
      <c r="FUT772" s="14"/>
      <c r="FUU772" s="14"/>
      <c r="FUV772" s="14"/>
      <c r="FUW772" s="14"/>
      <c r="FUX772" s="14"/>
      <c r="FUY772" s="14"/>
      <c r="FUZ772" s="14"/>
      <c r="FVA772" s="14"/>
      <c r="FVB772" s="14"/>
      <c r="FVC772" s="14"/>
      <c r="FVD772" s="14"/>
      <c r="FVE772" s="14"/>
      <c r="FVF772" s="14"/>
      <c r="FVG772" s="14"/>
      <c r="FVH772" s="14"/>
      <c r="FVI772" s="14"/>
      <c r="FVJ772" s="14"/>
      <c r="FVK772" s="14"/>
      <c r="FVL772" s="14"/>
      <c r="FVM772" s="14"/>
      <c r="FVN772" s="14"/>
      <c r="FVO772" s="14"/>
      <c r="FVP772" s="14"/>
      <c r="FVQ772" s="14"/>
      <c r="FVR772" s="14"/>
      <c r="FVS772" s="14"/>
      <c r="FVT772" s="14"/>
      <c r="FVU772" s="14"/>
      <c r="FVV772" s="14"/>
      <c r="FVW772" s="14"/>
      <c r="FVX772" s="14"/>
      <c r="FVY772" s="14"/>
      <c r="FVZ772" s="14"/>
      <c r="FWA772" s="14"/>
      <c r="FWB772" s="14"/>
      <c r="FWC772" s="14"/>
      <c r="FWD772" s="14"/>
      <c r="FWE772" s="14"/>
      <c r="FWF772" s="14"/>
      <c r="FWG772" s="14"/>
      <c r="FWH772" s="14"/>
      <c r="FWI772" s="14"/>
      <c r="FWJ772" s="14"/>
      <c r="FWK772" s="14"/>
      <c r="FWL772" s="14"/>
      <c r="FWM772" s="14"/>
      <c r="FWN772" s="14"/>
      <c r="FWO772" s="14"/>
      <c r="FWP772" s="14"/>
      <c r="FWQ772" s="14"/>
      <c r="FWR772" s="14"/>
      <c r="FWS772" s="14"/>
      <c r="FWT772" s="14"/>
      <c r="FWU772" s="14"/>
      <c r="FWV772" s="14"/>
      <c r="FWW772" s="14"/>
      <c r="FWX772" s="14"/>
      <c r="FWY772" s="14"/>
      <c r="FWZ772" s="14"/>
      <c r="FXA772" s="14"/>
      <c r="FXB772" s="14"/>
      <c r="FXC772" s="14"/>
      <c r="FXD772" s="14"/>
      <c r="FXE772" s="14"/>
      <c r="FXF772" s="14"/>
      <c r="FXG772" s="14"/>
      <c r="FXH772" s="14"/>
      <c r="FXI772" s="14"/>
      <c r="FXJ772" s="14"/>
      <c r="FXK772" s="14"/>
      <c r="FXL772" s="14"/>
      <c r="FXM772" s="14"/>
      <c r="FXN772" s="14"/>
      <c r="FXO772" s="14"/>
      <c r="FXP772" s="14"/>
      <c r="FXQ772" s="14"/>
      <c r="FXR772" s="14"/>
      <c r="FXS772" s="14"/>
      <c r="FXT772" s="14"/>
      <c r="FXU772" s="14"/>
      <c r="FXV772" s="14"/>
      <c r="FXW772" s="14"/>
      <c r="FXX772" s="14"/>
      <c r="FXY772" s="14"/>
      <c r="FXZ772" s="14"/>
      <c r="FYA772" s="14"/>
      <c r="FYB772" s="14"/>
      <c r="FYC772" s="14"/>
      <c r="FYD772" s="14"/>
      <c r="FYE772" s="14"/>
      <c r="FYF772" s="14"/>
      <c r="FYG772" s="14"/>
      <c r="FYH772" s="14"/>
      <c r="FYI772" s="14"/>
      <c r="FYJ772" s="14"/>
      <c r="FYK772" s="14"/>
      <c r="FYL772" s="14"/>
      <c r="FYM772" s="14"/>
      <c r="FYN772" s="14"/>
      <c r="FYO772" s="14"/>
      <c r="FYP772" s="14"/>
      <c r="FYQ772" s="14"/>
      <c r="FYR772" s="14"/>
      <c r="FYS772" s="14"/>
      <c r="FYT772" s="14"/>
      <c r="FYU772" s="14"/>
      <c r="FYV772" s="14"/>
      <c r="FYW772" s="14"/>
      <c r="FYX772" s="14"/>
      <c r="FYY772" s="14"/>
      <c r="FYZ772" s="14"/>
      <c r="FZA772" s="14"/>
      <c r="FZB772" s="14"/>
      <c r="FZC772" s="14"/>
      <c r="FZD772" s="14"/>
      <c r="FZE772" s="14"/>
      <c r="FZF772" s="14"/>
      <c r="FZG772" s="14"/>
      <c r="FZH772" s="14"/>
      <c r="FZI772" s="14"/>
      <c r="FZJ772" s="14"/>
      <c r="FZK772" s="14"/>
      <c r="FZL772" s="14"/>
      <c r="FZM772" s="14"/>
      <c r="FZN772" s="14"/>
      <c r="FZO772" s="14"/>
      <c r="FZP772" s="14"/>
      <c r="FZQ772" s="14"/>
      <c r="FZR772" s="14"/>
      <c r="FZS772" s="14"/>
      <c r="FZT772" s="14"/>
      <c r="FZU772" s="14"/>
      <c r="FZV772" s="14"/>
      <c r="FZW772" s="14"/>
      <c r="FZX772" s="14"/>
      <c r="FZY772" s="14"/>
      <c r="FZZ772" s="14"/>
      <c r="GAA772" s="14"/>
      <c r="GAB772" s="14"/>
      <c r="GAC772" s="14"/>
      <c r="GAD772" s="14"/>
      <c r="GAE772" s="14"/>
      <c r="GAF772" s="14"/>
      <c r="GAG772" s="14"/>
      <c r="GAH772" s="14"/>
      <c r="GAI772" s="14"/>
      <c r="GAJ772" s="14"/>
      <c r="GAK772" s="14"/>
      <c r="GAL772" s="14"/>
      <c r="GAM772" s="14"/>
      <c r="GAN772" s="14"/>
      <c r="GAO772" s="14"/>
      <c r="GAP772" s="14"/>
      <c r="GAQ772" s="14"/>
      <c r="GAR772" s="14"/>
      <c r="GAS772" s="14"/>
      <c r="GAT772" s="14"/>
      <c r="GAU772" s="14"/>
      <c r="GAV772" s="14"/>
      <c r="GAW772" s="14"/>
      <c r="GAX772" s="14"/>
      <c r="GAY772" s="14"/>
      <c r="GAZ772" s="14"/>
      <c r="GBA772" s="14"/>
      <c r="GBB772" s="14"/>
      <c r="GBC772" s="14"/>
      <c r="GBD772" s="14"/>
      <c r="GBE772" s="14"/>
      <c r="GBF772" s="14"/>
      <c r="GBG772" s="14"/>
      <c r="GBH772" s="14"/>
      <c r="GBI772" s="14"/>
      <c r="GBJ772" s="14"/>
      <c r="GBK772" s="14"/>
      <c r="GBL772" s="14"/>
      <c r="GBM772" s="14"/>
      <c r="GBN772" s="14"/>
      <c r="GBO772" s="14"/>
      <c r="GBP772" s="14"/>
      <c r="GBQ772" s="14"/>
      <c r="GBR772" s="14"/>
      <c r="GBS772" s="14"/>
      <c r="GBT772" s="14"/>
      <c r="GBU772" s="14"/>
      <c r="GBV772" s="14"/>
      <c r="GBW772" s="14"/>
      <c r="GBX772" s="14"/>
      <c r="GBY772" s="14"/>
      <c r="GBZ772" s="14"/>
      <c r="GCA772" s="14"/>
      <c r="GCB772" s="14"/>
      <c r="GCC772" s="14"/>
      <c r="GCD772" s="14"/>
      <c r="GCE772" s="14"/>
      <c r="GCF772" s="14"/>
      <c r="GCG772" s="14"/>
      <c r="GCH772" s="14"/>
      <c r="GCI772" s="14"/>
      <c r="GCJ772" s="14"/>
      <c r="GCK772" s="14"/>
      <c r="GCL772" s="14"/>
      <c r="GCM772" s="14"/>
      <c r="GCN772" s="14"/>
      <c r="GCO772" s="14"/>
      <c r="GCP772" s="14"/>
      <c r="GCQ772" s="14"/>
      <c r="GCR772" s="14"/>
      <c r="GCS772" s="14"/>
      <c r="GCT772" s="14"/>
      <c r="GCU772" s="14"/>
      <c r="GCV772" s="14"/>
      <c r="GCW772" s="14"/>
      <c r="GCX772" s="14"/>
      <c r="GCY772" s="14"/>
      <c r="GCZ772" s="14"/>
      <c r="GDA772" s="14"/>
      <c r="GDB772" s="14"/>
      <c r="GDC772" s="14"/>
      <c r="GDD772" s="14"/>
      <c r="GDE772" s="14"/>
      <c r="GDF772" s="14"/>
      <c r="GDG772" s="14"/>
      <c r="GDH772" s="14"/>
      <c r="GDI772" s="14"/>
      <c r="GDJ772" s="14"/>
      <c r="GDK772" s="14"/>
      <c r="GDL772" s="14"/>
      <c r="GDM772" s="14"/>
      <c r="GDN772" s="14"/>
      <c r="GDO772" s="14"/>
      <c r="GDP772" s="14"/>
      <c r="GDQ772" s="14"/>
      <c r="GDR772" s="14"/>
      <c r="GDS772" s="14"/>
      <c r="GDT772" s="14"/>
      <c r="GDU772" s="14"/>
      <c r="GDV772" s="14"/>
      <c r="GDW772" s="14"/>
      <c r="GDX772" s="14"/>
      <c r="GDY772" s="14"/>
      <c r="GDZ772" s="14"/>
      <c r="GEA772" s="14"/>
      <c r="GEB772" s="14"/>
      <c r="GEC772" s="14"/>
      <c r="GED772" s="14"/>
      <c r="GEE772" s="14"/>
      <c r="GEF772" s="14"/>
      <c r="GEG772" s="14"/>
      <c r="GEH772" s="14"/>
      <c r="GEI772" s="14"/>
      <c r="GEJ772" s="14"/>
      <c r="GEK772" s="14"/>
      <c r="GEL772" s="14"/>
      <c r="GEM772" s="14"/>
      <c r="GEN772" s="14"/>
      <c r="GEO772" s="14"/>
      <c r="GEP772" s="14"/>
      <c r="GEQ772" s="14"/>
      <c r="GER772" s="14"/>
      <c r="GES772" s="14"/>
      <c r="GET772" s="14"/>
      <c r="GEU772" s="14"/>
      <c r="GEV772" s="14"/>
      <c r="GEW772" s="14"/>
      <c r="GEX772" s="14"/>
      <c r="GEY772" s="14"/>
      <c r="GEZ772" s="14"/>
      <c r="GFA772" s="14"/>
      <c r="GFB772" s="14"/>
      <c r="GFC772" s="14"/>
      <c r="GFD772" s="14"/>
      <c r="GFE772" s="14"/>
      <c r="GFF772" s="14"/>
      <c r="GFG772" s="14"/>
      <c r="GFH772" s="14"/>
      <c r="GFI772" s="14"/>
      <c r="GFJ772" s="14"/>
      <c r="GFK772" s="14"/>
      <c r="GFL772" s="14"/>
      <c r="GFM772" s="14"/>
      <c r="GFN772" s="14"/>
      <c r="GFO772" s="14"/>
      <c r="GFP772" s="14"/>
      <c r="GFQ772" s="14"/>
      <c r="GFR772" s="14"/>
      <c r="GFS772" s="14"/>
      <c r="GFT772" s="14"/>
      <c r="GFU772" s="14"/>
      <c r="GFV772" s="14"/>
      <c r="GFW772" s="14"/>
      <c r="GFX772" s="14"/>
      <c r="GFY772" s="14"/>
      <c r="GFZ772" s="14"/>
      <c r="GGA772" s="14"/>
      <c r="GGB772" s="14"/>
      <c r="GGC772" s="14"/>
      <c r="GGD772" s="14"/>
      <c r="GGE772" s="14"/>
      <c r="GGF772" s="14"/>
      <c r="GGG772" s="14"/>
      <c r="GGH772" s="14"/>
      <c r="GGI772" s="14"/>
      <c r="GGJ772" s="14"/>
      <c r="GGK772" s="14"/>
      <c r="GGL772" s="14"/>
      <c r="GGM772" s="14"/>
      <c r="GGN772" s="14"/>
      <c r="GGO772" s="14"/>
      <c r="GGP772" s="14"/>
      <c r="GGQ772" s="14"/>
      <c r="GGR772" s="14"/>
      <c r="GGS772" s="14"/>
      <c r="GGT772" s="14"/>
      <c r="GGU772" s="14"/>
      <c r="GGV772" s="14"/>
      <c r="GGW772" s="14"/>
      <c r="GGX772" s="14"/>
      <c r="GGY772" s="14"/>
      <c r="GGZ772" s="14"/>
      <c r="GHA772" s="14"/>
      <c r="GHB772" s="14"/>
      <c r="GHC772" s="14"/>
      <c r="GHD772" s="14"/>
      <c r="GHE772" s="14"/>
      <c r="GHF772" s="14"/>
      <c r="GHG772" s="14"/>
      <c r="GHH772" s="14"/>
      <c r="GHI772" s="14"/>
      <c r="GHJ772" s="14"/>
      <c r="GHK772" s="14"/>
      <c r="GHL772" s="14"/>
      <c r="GHM772" s="14"/>
      <c r="GHN772" s="14"/>
      <c r="GHO772" s="14"/>
      <c r="GHP772" s="14"/>
      <c r="GHQ772" s="14"/>
      <c r="GHR772" s="14"/>
      <c r="GHS772" s="14"/>
      <c r="GHT772" s="14"/>
      <c r="GHU772" s="14"/>
      <c r="GHV772" s="14"/>
      <c r="GHW772" s="14"/>
      <c r="GHX772" s="14"/>
      <c r="GHY772" s="14"/>
      <c r="GHZ772" s="14"/>
      <c r="GIA772" s="14"/>
      <c r="GIB772" s="14"/>
      <c r="GIC772" s="14"/>
      <c r="GID772" s="14"/>
      <c r="GIE772" s="14"/>
      <c r="GIF772" s="14"/>
      <c r="GIG772" s="14"/>
      <c r="GIH772" s="14"/>
      <c r="GII772" s="14"/>
      <c r="GIJ772" s="14"/>
      <c r="GIK772" s="14"/>
      <c r="GIL772" s="14"/>
      <c r="GIM772" s="14"/>
      <c r="GIN772" s="14"/>
      <c r="GIO772" s="14"/>
      <c r="GIP772" s="14"/>
      <c r="GIQ772" s="14"/>
      <c r="GIR772" s="14"/>
      <c r="GIS772" s="14"/>
      <c r="GIT772" s="14"/>
      <c r="GIU772" s="14"/>
      <c r="GIV772" s="14"/>
      <c r="GIW772" s="14"/>
      <c r="GIX772" s="14"/>
      <c r="GIY772" s="14"/>
      <c r="GIZ772" s="14"/>
      <c r="GJA772" s="14"/>
      <c r="GJB772" s="14"/>
      <c r="GJC772" s="14"/>
      <c r="GJD772" s="14"/>
      <c r="GJE772" s="14"/>
      <c r="GJF772" s="14"/>
      <c r="GJG772" s="14"/>
      <c r="GJH772" s="14"/>
      <c r="GJI772" s="14"/>
      <c r="GJJ772" s="14"/>
      <c r="GJK772" s="14"/>
      <c r="GJL772" s="14"/>
      <c r="GJM772" s="14"/>
      <c r="GJN772" s="14"/>
      <c r="GJO772" s="14"/>
      <c r="GJP772" s="14"/>
      <c r="GJQ772" s="14"/>
      <c r="GJR772" s="14"/>
      <c r="GJS772" s="14"/>
      <c r="GJT772" s="14"/>
      <c r="GJU772" s="14"/>
      <c r="GJV772" s="14"/>
      <c r="GJW772" s="14"/>
      <c r="GJX772" s="14"/>
      <c r="GJY772" s="14"/>
      <c r="GJZ772" s="14"/>
      <c r="GKA772" s="14"/>
      <c r="GKB772" s="14"/>
      <c r="GKC772" s="14"/>
      <c r="GKD772" s="14"/>
      <c r="GKE772" s="14"/>
      <c r="GKF772" s="14"/>
      <c r="GKG772" s="14"/>
      <c r="GKH772" s="14"/>
      <c r="GKI772" s="14"/>
      <c r="GKJ772" s="14"/>
      <c r="GKK772" s="14"/>
      <c r="GKL772" s="14"/>
      <c r="GKM772" s="14"/>
      <c r="GKN772" s="14"/>
      <c r="GKO772" s="14"/>
      <c r="GKP772" s="14"/>
      <c r="GKQ772" s="14"/>
      <c r="GKR772" s="14"/>
      <c r="GKS772" s="14"/>
      <c r="GKT772" s="14"/>
      <c r="GKU772" s="14"/>
      <c r="GKV772" s="14"/>
      <c r="GKW772" s="14"/>
      <c r="GKX772" s="14"/>
      <c r="GKY772" s="14"/>
      <c r="GKZ772" s="14"/>
      <c r="GLA772" s="14"/>
      <c r="GLB772" s="14"/>
      <c r="GLC772" s="14"/>
      <c r="GLD772" s="14"/>
      <c r="GLE772" s="14"/>
      <c r="GLF772" s="14"/>
      <c r="GLG772" s="14"/>
      <c r="GLH772" s="14"/>
      <c r="GLI772" s="14"/>
      <c r="GLJ772" s="14"/>
      <c r="GLK772" s="14"/>
      <c r="GLL772" s="14"/>
      <c r="GLM772" s="14"/>
      <c r="GLN772" s="14"/>
      <c r="GLO772" s="14"/>
      <c r="GLP772" s="14"/>
      <c r="GLQ772" s="14"/>
      <c r="GLR772" s="14"/>
      <c r="GLS772" s="14"/>
      <c r="GLT772" s="14"/>
      <c r="GLU772" s="14"/>
      <c r="GLV772" s="14"/>
      <c r="GLW772" s="14"/>
      <c r="GLX772" s="14"/>
      <c r="GLY772" s="14"/>
      <c r="GLZ772" s="14"/>
      <c r="GMA772" s="14"/>
      <c r="GMB772" s="14"/>
      <c r="GMC772" s="14"/>
      <c r="GMD772" s="14"/>
      <c r="GME772" s="14"/>
      <c r="GMF772" s="14"/>
      <c r="GMG772" s="14"/>
      <c r="GMH772" s="14"/>
      <c r="GMI772" s="14"/>
      <c r="GMJ772" s="14"/>
      <c r="GMK772" s="14"/>
      <c r="GML772" s="14"/>
      <c r="GMM772" s="14"/>
      <c r="GMN772" s="14"/>
      <c r="GMO772" s="14"/>
      <c r="GMP772" s="14"/>
      <c r="GMQ772" s="14"/>
      <c r="GMR772" s="14"/>
      <c r="GMS772" s="14"/>
      <c r="GMT772" s="14"/>
      <c r="GMU772" s="14"/>
      <c r="GMV772" s="14"/>
      <c r="GMW772" s="14"/>
      <c r="GMX772" s="14"/>
      <c r="GMY772" s="14"/>
      <c r="GMZ772" s="14"/>
      <c r="GNA772" s="14"/>
      <c r="GNB772" s="14"/>
      <c r="GNC772" s="14"/>
      <c r="GND772" s="14"/>
      <c r="GNE772" s="14"/>
      <c r="GNF772" s="14"/>
      <c r="GNG772" s="14"/>
      <c r="GNH772" s="14"/>
      <c r="GNI772" s="14"/>
      <c r="GNJ772" s="14"/>
      <c r="GNK772" s="14"/>
      <c r="GNL772" s="14"/>
      <c r="GNM772" s="14"/>
      <c r="GNN772" s="14"/>
      <c r="GNO772" s="14"/>
      <c r="GNP772" s="14"/>
      <c r="GNQ772" s="14"/>
      <c r="GNR772" s="14"/>
      <c r="GNS772" s="14"/>
      <c r="GNT772" s="14"/>
      <c r="GNU772" s="14"/>
      <c r="GNV772" s="14"/>
      <c r="GNW772" s="14"/>
      <c r="GNX772" s="14"/>
      <c r="GNY772" s="14"/>
      <c r="GNZ772" s="14"/>
      <c r="GOA772" s="14"/>
      <c r="GOB772" s="14"/>
      <c r="GOC772" s="14"/>
      <c r="GOD772" s="14"/>
      <c r="GOE772" s="14"/>
      <c r="GOF772" s="14"/>
      <c r="GOG772" s="14"/>
      <c r="GOH772" s="14"/>
      <c r="GOI772" s="14"/>
      <c r="GOJ772" s="14"/>
      <c r="GOK772" s="14"/>
      <c r="GOL772" s="14"/>
      <c r="GOM772" s="14"/>
      <c r="GON772" s="14"/>
      <c r="GOO772" s="14"/>
      <c r="GOP772" s="14"/>
      <c r="GOQ772" s="14"/>
      <c r="GOR772" s="14"/>
      <c r="GOS772" s="14"/>
      <c r="GOT772" s="14"/>
      <c r="GOU772" s="14"/>
      <c r="GOV772" s="14"/>
      <c r="GOW772" s="14"/>
      <c r="GOX772" s="14"/>
      <c r="GOY772" s="14"/>
      <c r="GOZ772" s="14"/>
      <c r="GPA772" s="14"/>
      <c r="GPB772" s="14"/>
      <c r="GPC772" s="14"/>
      <c r="GPD772" s="14"/>
      <c r="GPE772" s="14"/>
      <c r="GPF772" s="14"/>
      <c r="GPG772" s="14"/>
      <c r="GPH772" s="14"/>
      <c r="GPI772" s="14"/>
      <c r="GPJ772" s="14"/>
      <c r="GPK772" s="14"/>
      <c r="GPL772" s="14"/>
      <c r="GPM772" s="14"/>
      <c r="GPN772" s="14"/>
      <c r="GPO772" s="14"/>
      <c r="GPP772" s="14"/>
      <c r="GPQ772" s="14"/>
      <c r="GPR772" s="14"/>
      <c r="GPS772" s="14"/>
      <c r="GPT772" s="14"/>
      <c r="GPU772" s="14"/>
      <c r="GPV772" s="14"/>
      <c r="GPW772" s="14"/>
      <c r="GPX772" s="14"/>
      <c r="GPY772" s="14"/>
      <c r="GPZ772" s="14"/>
      <c r="GQA772" s="14"/>
      <c r="GQB772" s="14"/>
      <c r="GQC772" s="14"/>
      <c r="GQD772" s="14"/>
      <c r="GQE772" s="14"/>
      <c r="GQF772" s="14"/>
      <c r="GQG772" s="14"/>
      <c r="GQH772" s="14"/>
      <c r="GQI772" s="14"/>
      <c r="GQJ772" s="14"/>
      <c r="GQK772" s="14"/>
      <c r="GQL772" s="14"/>
      <c r="GQM772" s="14"/>
      <c r="GQN772" s="14"/>
      <c r="GQO772" s="14"/>
      <c r="GQP772" s="14"/>
      <c r="GQQ772" s="14"/>
      <c r="GQR772" s="14"/>
      <c r="GQS772" s="14"/>
      <c r="GQT772" s="14"/>
      <c r="GQU772" s="14"/>
      <c r="GQV772" s="14"/>
      <c r="GQW772" s="14"/>
      <c r="GQX772" s="14"/>
      <c r="GQY772" s="14"/>
      <c r="GQZ772" s="14"/>
      <c r="GRA772" s="14"/>
      <c r="GRB772" s="14"/>
      <c r="GRC772" s="14"/>
      <c r="GRD772" s="14"/>
      <c r="GRE772" s="14"/>
      <c r="GRF772" s="14"/>
      <c r="GRG772" s="14"/>
      <c r="GRH772" s="14"/>
      <c r="GRI772" s="14"/>
      <c r="GRJ772" s="14"/>
      <c r="GRK772" s="14"/>
      <c r="GRL772" s="14"/>
      <c r="GRM772" s="14"/>
      <c r="GRN772" s="14"/>
      <c r="GRO772" s="14"/>
      <c r="GRP772" s="14"/>
      <c r="GRQ772" s="14"/>
      <c r="GRR772" s="14"/>
      <c r="GRS772" s="14"/>
      <c r="GRT772" s="14"/>
      <c r="GRU772" s="14"/>
      <c r="GRV772" s="14"/>
      <c r="GRW772" s="14"/>
      <c r="GRX772" s="14"/>
      <c r="GRY772" s="14"/>
      <c r="GRZ772" s="14"/>
      <c r="GSA772" s="14"/>
      <c r="GSB772" s="14"/>
      <c r="GSC772" s="14"/>
      <c r="GSD772" s="14"/>
      <c r="GSE772" s="14"/>
      <c r="GSF772" s="14"/>
      <c r="GSG772" s="14"/>
      <c r="GSH772" s="14"/>
      <c r="GSI772" s="14"/>
      <c r="GSJ772" s="14"/>
      <c r="GSK772" s="14"/>
      <c r="GSL772" s="14"/>
      <c r="GSM772" s="14"/>
      <c r="GSN772" s="14"/>
      <c r="GSO772" s="14"/>
      <c r="GSP772" s="14"/>
      <c r="GSQ772" s="14"/>
      <c r="GSR772" s="14"/>
      <c r="GSS772" s="14"/>
      <c r="GST772" s="14"/>
      <c r="GSU772" s="14"/>
      <c r="GSV772" s="14"/>
      <c r="GSW772" s="14"/>
      <c r="GSX772" s="14"/>
      <c r="GSY772" s="14"/>
      <c r="GSZ772" s="14"/>
      <c r="GTA772" s="14"/>
      <c r="GTB772" s="14"/>
      <c r="GTC772" s="14"/>
      <c r="GTD772" s="14"/>
      <c r="GTE772" s="14"/>
      <c r="GTF772" s="14"/>
      <c r="GTG772" s="14"/>
      <c r="GTH772" s="14"/>
      <c r="GTI772" s="14"/>
      <c r="GTJ772" s="14"/>
      <c r="GTK772" s="14"/>
      <c r="GTL772" s="14"/>
      <c r="GTM772" s="14"/>
      <c r="GTN772" s="14"/>
      <c r="GTO772" s="14"/>
      <c r="GTP772" s="14"/>
      <c r="GTQ772" s="14"/>
      <c r="GTR772" s="14"/>
      <c r="GTS772" s="14"/>
      <c r="GTT772" s="14"/>
      <c r="GTU772" s="14"/>
      <c r="GTV772" s="14"/>
      <c r="GTW772" s="14"/>
      <c r="GTX772" s="14"/>
      <c r="GTY772" s="14"/>
      <c r="GTZ772" s="14"/>
      <c r="GUA772" s="14"/>
      <c r="GUB772" s="14"/>
      <c r="GUC772" s="14"/>
      <c r="GUD772" s="14"/>
      <c r="GUE772" s="14"/>
      <c r="GUF772" s="14"/>
      <c r="GUG772" s="14"/>
      <c r="GUH772" s="14"/>
      <c r="GUI772" s="14"/>
      <c r="GUJ772" s="14"/>
      <c r="GUK772" s="14"/>
      <c r="GUL772" s="14"/>
      <c r="GUM772" s="14"/>
      <c r="GUN772" s="14"/>
      <c r="GUO772" s="14"/>
      <c r="GUP772" s="14"/>
      <c r="GUQ772" s="14"/>
      <c r="GUR772" s="14"/>
      <c r="GUS772" s="14"/>
      <c r="GUT772" s="14"/>
      <c r="GUU772" s="14"/>
      <c r="GUV772" s="14"/>
      <c r="GUW772" s="14"/>
      <c r="GUX772" s="14"/>
      <c r="GUY772" s="14"/>
      <c r="GUZ772" s="14"/>
      <c r="GVA772" s="14"/>
      <c r="GVB772" s="14"/>
      <c r="GVC772" s="14"/>
      <c r="GVD772" s="14"/>
      <c r="GVE772" s="14"/>
      <c r="GVF772" s="14"/>
      <c r="GVG772" s="14"/>
      <c r="GVH772" s="14"/>
      <c r="GVI772" s="14"/>
      <c r="GVJ772" s="14"/>
      <c r="GVK772" s="14"/>
      <c r="GVL772" s="14"/>
      <c r="GVM772" s="14"/>
      <c r="GVN772" s="14"/>
      <c r="GVO772" s="14"/>
      <c r="GVP772" s="14"/>
      <c r="GVQ772" s="14"/>
      <c r="GVR772" s="14"/>
      <c r="GVS772" s="14"/>
      <c r="GVT772" s="14"/>
      <c r="GVU772" s="14"/>
      <c r="GVV772" s="14"/>
      <c r="GVW772" s="14"/>
      <c r="GVX772" s="14"/>
      <c r="GVY772" s="14"/>
      <c r="GVZ772" s="14"/>
      <c r="GWA772" s="14"/>
      <c r="GWB772" s="14"/>
      <c r="GWC772" s="14"/>
      <c r="GWD772" s="14"/>
      <c r="GWE772" s="14"/>
      <c r="GWF772" s="14"/>
      <c r="GWG772" s="14"/>
      <c r="GWH772" s="14"/>
      <c r="GWI772" s="14"/>
      <c r="GWJ772" s="14"/>
      <c r="GWK772" s="14"/>
      <c r="GWL772" s="14"/>
      <c r="GWM772" s="14"/>
      <c r="GWN772" s="14"/>
      <c r="GWO772" s="14"/>
      <c r="GWP772" s="14"/>
      <c r="GWQ772" s="14"/>
      <c r="GWR772" s="14"/>
      <c r="GWS772" s="14"/>
      <c r="GWT772" s="14"/>
      <c r="GWU772" s="14"/>
      <c r="GWV772" s="14"/>
      <c r="GWW772" s="14"/>
      <c r="GWX772" s="14"/>
      <c r="GWY772" s="14"/>
      <c r="GWZ772" s="14"/>
      <c r="GXA772" s="14"/>
      <c r="GXB772" s="14"/>
      <c r="GXC772" s="14"/>
      <c r="GXD772" s="14"/>
      <c r="GXE772" s="14"/>
      <c r="GXF772" s="14"/>
      <c r="GXG772" s="14"/>
      <c r="GXH772" s="14"/>
      <c r="GXI772" s="14"/>
      <c r="GXJ772" s="14"/>
      <c r="GXK772" s="14"/>
      <c r="GXL772" s="14"/>
      <c r="GXM772" s="14"/>
      <c r="GXN772" s="14"/>
      <c r="GXO772" s="14"/>
      <c r="GXP772" s="14"/>
      <c r="GXQ772" s="14"/>
      <c r="GXR772" s="14"/>
      <c r="GXS772" s="14"/>
      <c r="GXT772" s="14"/>
      <c r="GXU772" s="14"/>
      <c r="GXV772" s="14"/>
      <c r="GXW772" s="14"/>
      <c r="GXX772" s="14"/>
      <c r="GXY772" s="14"/>
      <c r="GXZ772" s="14"/>
      <c r="GYA772" s="14"/>
      <c r="GYB772" s="14"/>
      <c r="GYC772" s="14"/>
      <c r="GYD772" s="14"/>
      <c r="GYE772" s="14"/>
      <c r="GYF772" s="14"/>
      <c r="GYG772" s="14"/>
      <c r="GYH772" s="14"/>
      <c r="GYI772" s="14"/>
      <c r="GYJ772" s="14"/>
      <c r="GYK772" s="14"/>
      <c r="GYL772" s="14"/>
      <c r="GYM772" s="14"/>
      <c r="GYN772" s="14"/>
      <c r="GYO772" s="14"/>
      <c r="GYP772" s="14"/>
      <c r="GYQ772" s="14"/>
      <c r="GYR772" s="14"/>
      <c r="GYS772" s="14"/>
      <c r="GYT772" s="14"/>
      <c r="GYU772" s="14"/>
      <c r="GYV772" s="14"/>
      <c r="GYW772" s="14"/>
      <c r="GYX772" s="14"/>
      <c r="GYY772" s="14"/>
      <c r="GYZ772" s="14"/>
      <c r="GZA772" s="14"/>
      <c r="GZB772" s="14"/>
      <c r="GZC772" s="14"/>
      <c r="GZD772" s="14"/>
      <c r="GZE772" s="14"/>
      <c r="GZF772" s="14"/>
      <c r="GZG772" s="14"/>
      <c r="GZH772" s="14"/>
      <c r="GZI772" s="14"/>
      <c r="GZJ772" s="14"/>
      <c r="GZK772" s="14"/>
      <c r="GZL772" s="14"/>
      <c r="GZM772" s="14"/>
      <c r="GZN772" s="14"/>
      <c r="GZO772" s="14"/>
      <c r="GZP772" s="14"/>
      <c r="GZQ772" s="14"/>
      <c r="GZR772" s="14"/>
      <c r="GZS772" s="14"/>
      <c r="GZT772" s="14"/>
      <c r="GZU772" s="14"/>
      <c r="GZV772" s="14"/>
      <c r="GZW772" s="14"/>
      <c r="GZX772" s="14"/>
      <c r="GZY772" s="14"/>
      <c r="GZZ772" s="14"/>
      <c r="HAA772" s="14"/>
      <c r="HAB772" s="14"/>
      <c r="HAC772" s="14"/>
      <c r="HAD772" s="14"/>
      <c r="HAE772" s="14"/>
      <c r="HAF772" s="14"/>
      <c r="HAG772" s="14"/>
      <c r="HAH772" s="14"/>
      <c r="HAI772" s="14"/>
      <c r="HAJ772" s="14"/>
      <c r="HAK772" s="14"/>
      <c r="HAL772" s="14"/>
      <c r="HAM772" s="14"/>
      <c r="HAN772" s="14"/>
      <c r="HAO772" s="14"/>
      <c r="HAP772" s="14"/>
      <c r="HAQ772" s="14"/>
      <c r="HAR772" s="14"/>
      <c r="HAS772" s="14"/>
      <c r="HAT772" s="14"/>
      <c r="HAU772" s="14"/>
      <c r="HAV772" s="14"/>
      <c r="HAW772" s="14"/>
      <c r="HAX772" s="14"/>
      <c r="HAY772" s="14"/>
      <c r="HAZ772" s="14"/>
      <c r="HBA772" s="14"/>
      <c r="HBB772" s="14"/>
      <c r="HBC772" s="14"/>
      <c r="HBD772" s="14"/>
      <c r="HBE772" s="14"/>
      <c r="HBF772" s="14"/>
      <c r="HBG772" s="14"/>
      <c r="HBH772" s="14"/>
      <c r="HBI772" s="14"/>
      <c r="HBJ772" s="14"/>
      <c r="HBK772" s="14"/>
      <c r="HBL772" s="14"/>
      <c r="HBM772" s="14"/>
      <c r="HBN772" s="14"/>
      <c r="HBO772" s="14"/>
      <c r="HBP772" s="14"/>
      <c r="HBQ772" s="14"/>
      <c r="HBR772" s="14"/>
      <c r="HBS772" s="14"/>
      <c r="HBT772" s="14"/>
      <c r="HBU772" s="14"/>
      <c r="HBV772" s="14"/>
      <c r="HBW772" s="14"/>
      <c r="HBX772" s="14"/>
      <c r="HBY772" s="14"/>
      <c r="HBZ772" s="14"/>
      <c r="HCA772" s="14"/>
      <c r="HCB772" s="14"/>
      <c r="HCC772" s="14"/>
      <c r="HCD772" s="14"/>
      <c r="HCE772" s="14"/>
      <c r="HCF772" s="14"/>
      <c r="HCG772" s="14"/>
      <c r="HCH772" s="14"/>
      <c r="HCI772" s="14"/>
      <c r="HCJ772" s="14"/>
      <c r="HCK772" s="14"/>
      <c r="HCL772" s="14"/>
      <c r="HCM772" s="14"/>
      <c r="HCN772" s="14"/>
      <c r="HCO772" s="14"/>
      <c r="HCP772" s="14"/>
      <c r="HCQ772" s="14"/>
      <c r="HCR772" s="14"/>
      <c r="HCS772" s="14"/>
      <c r="HCT772" s="14"/>
      <c r="HCU772" s="14"/>
      <c r="HCV772" s="14"/>
      <c r="HCW772" s="14"/>
      <c r="HCX772" s="14"/>
      <c r="HCY772" s="14"/>
      <c r="HCZ772" s="14"/>
      <c r="HDA772" s="14"/>
      <c r="HDB772" s="14"/>
      <c r="HDC772" s="14"/>
      <c r="HDD772" s="14"/>
      <c r="HDE772" s="14"/>
      <c r="HDF772" s="14"/>
      <c r="HDG772" s="14"/>
      <c r="HDH772" s="14"/>
      <c r="HDI772" s="14"/>
      <c r="HDJ772" s="14"/>
      <c r="HDK772" s="14"/>
      <c r="HDL772" s="14"/>
      <c r="HDM772" s="14"/>
      <c r="HDN772" s="14"/>
      <c r="HDO772" s="14"/>
      <c r="HDP772" s="14"/>
      <c r="HDQ772" s="14"/>
      <c r="HDR772" s="14"/>
      <c r="HDS772" s="14"/>
      <c r="HDT772" s="14"/>
      <c r="HDU772" s="14"/>
      <c r="HDV772" s="14"/>
      <c r="HDW772" s="14"/>
      <c r="HDX772" s="14"/>
      <c r="HDY772" s="14"/>
      <c r="HDZ772" s="14"/>
      <c r="HEA772" s="14"/>
      <c r="HEB772" s="14"/>
      <c r="HEC772" s="14"/>
      <c r="HED772" s="14"/>
      <c r="HEE772" s="14"/>
      <c r="HEF772" s="14"/>
      <c r="HEG772" s="14"/>
      <c r="HEH772" s="14"/>
      <c r="HEI772" s="14"/>
      <c r="HEJ772" s="14"/>
      <c r="HEK772" s="14"/>
      <c r="HEL772" s="14"/>
      <c r="HEM772" s="14"/>
      <c r="HEN772" s="14"/>
      <c r="HEO772" s="14"/>
      <c r="HEP772" s="14"/>
      <c r="HEQ772" s="14"/>
      <c r="HER772" s="14"/>
      <c r="HES772" s="14"/>
      <c r="HET772" s="14"/>
      <c r="HEU772" s="14"/>
      <c r="HEV772" s="14"/>
      <c r="HEW772" s="14"/>
      <c r="HEX772" s="14"/>
      <c r="HEY772" s="14"/>
      <c r="HEZ772" s="14"/>
      <c r="HFA772" s="14"/>
      <c r="HFB772" s="14"/>
      <c r="HFC772" s="14"/>
      <c r="HFD772" s="14"/>
      <c r="HFE772" s="14"/>
      <c r="HFF772" s="14"/>
      <c r="HFG772" s="14"/>
      <c r="HFH772" s="14"/>
      <c r="HFI772" s="14"/>
      <c r="HFJ772" s="14"/>
      <c r="HFK772" s="14"/>
      <c r="HFL772" s="14"/>
      <c r="HFM772" s="14"/>
      <c r="HFN772" s="14"/>
      <c r="HFO772" s="14"/>
      <c r="HFP772" s="14"/>
      <c r="HFQ772" s="14"/>
      <c r="HFR772" s="14"/>
      <c r="HFS772" s="14"/>
      <c r="HFT772" s="14"/>
      <c r="HFU772" s="14"/>
      <c r="HFV772" s="14"/>
      <c r="HFW772" s="14"/>
      <c r="HFX772" s="14"/>
      <c r="HFY772" s="14"/>
      <c r="HFZ772" s="14"/>
      <c r="HGA772" s="14"/>
      <c r="HGB772" s="14"/>
      <c r="HGC772" s="14"/>
      <c r="HGD772" s="14"/>
      <c r="HGE772" s="14"/>
      <c r="HGF772" s="14"/>
      <c r="HGG772" s="14"/>
      <c r="HGH772" s="14"/>
      <c r="HGI772" s="14"/>
      <c r="HGJ772" s="14"/>
      <c r="HGK772" s="14"/>
      <c r="HGL772" s="14"/>
      <c r="HGM772" s="14"/>
      <c r="HGN772" s="14"/>
      <c r="HGO772" s="14"/>
      <c r="HGP772" s="14"/>
      <c r="HGQ772" s="14"/>
      <c r="HGR772" s="14"/>
      <c r="HGS772" s="14"/>
      <c r="HGT772" s="14"/>
      <c r="HGU772" s="14"/>
      <c r="HGV772" s="14"/>
      <c r="HGW772" s="14"/>
      <c r="HGX772" s="14"/>
      <c r="HGY772" s="14"/>
      <c r="HGZ772" s="14"/>
      <c r="HHA772" s="14"/>
      <c r="HHB772" s="14"/>
      <c r="HHC772" s="14"/>
      <c r="HHD772" s="14"/>
      <c r="HHE772" s="14"/>
      <c r="HHF772" s="14"/>
      <c r="HHG772" s="14"/>
      <c r="HHH772" s="14"/>
      <c r="HHI772" s="14"/>
      <c r="HHJ772" s="14"/>
      <c r="HHK772" s="14"/>
      <c r="HHL772" s="14"/>
      <c r="HHM772" s="14"/>
      <c r="HHN772" s="14"/>
      <c r="HHO772" s="14"/>
      <c r="HHP772" s="14"/>
      <c r="HHQ772" s="14"/>
      <c r="HHR772" s="14"/>
      <c r="HHS772" s="14"/>
      <c r="HHT772" s="14"/>
      <c r="HHU772" s="14"/>
      <c r="HHV772" s="14"/>
      <c r="HHW772" s="14"/>
      <c r="HHX772" s="14"/>
      <c r="HHY772" s="14"/>
      <c r="HHZ772" s="14"/>
      <c r="HIA772" s="14"/>
      <c r="HIB772" s="14"/>
      <c r="HIC772" s="14"/>
      <c r="HID772" s="14"/>
      <c r="HIE772" s="14"/>
      <c r="HIF772" s="14"/>
      <c r="HIG772" s="14"/>
      <c r="HIH772" s="14"/>
      <c r="HII772" s="14"/>
      <c r="HIJ772" s="14"/>
      <c r="HIK772" s="14"/>
      <c r="HIL772" s="14"/>
      <c r="HIM772" s="14"/>
      <c r="HIN772" s="14"/>
      <c r="HIO772" s="14"/>
      <c r="HIP772" s="14"/>
      <c r="HIQ772" s="14"/>
      <c r="HIR772" s="14"/>
      <c r="HIS772" s="14"/>
      <c r="HIT772" s="14"/>
      <c r="HIU772" s="14"/>
      <c r="HIV772" s="14"/>
      <c r="HIW772" s="14"/>
      <c r="HIX772" s="14"/>
      <c r="HIY772" s="14"/>
      <c r="HIZ772" s="14"/>
      <c r="HJA772" s="14"/>
      <c r="HJB772" s="14"/>
      <c r="HJC772" s="14"/>
      <c r="HJD772" s="14"/>
      <c r="HJE772" s="14"/>
      <c r="HJF772" s="14"/>
      <c r="HJG772" s="14"/>
      <c r="HJH772" s="14"/>
      <c r="HJI772" s="14"/>
      <c r="HJJ772" s="14"/>
      <c r="HJK772" s="14"/>
      <c r="HJL772" s="14"/>
      <c r="HJM772" s="14"/>
      <c r="HJN772" s="14"/>
      <c r="HJO772" s="14"/>
      <c r="HJP772" s="14"/>
      <c r="HJQ772" s="14"/>
      <c r="HJR772" s="14"/>
      <c r="HJS772" s="14"/>
      <c r="HJT772" s="14"/>
      <c r="HJU772" s="14"/>
      <c r="HJV772" s="14"/>
      <c r="HJW772" s="14"/>
      <c r="HJX772" s="14"/>
      <c r="HJY772" s="14"/>
      <c r="HJZ772" s="14"/>
      <c r="HKA772" s="14"/>
      <c r="HKB772" s="14"/>
      <c r="HKC772" s="14"/>
      <c r="HKD772" s="14"/>
      <c r="HKE772" s="14"/>
      <c r="HKF772" s="14"/>
      <c r="HKG772" s="14"/>
      <c r="HKH772" s="14"/>
      <c r="HKI772" s="14"/>
      <c r="HKJ772" s="14"/>
      <c r="HKK772" s="14"/>
      <c r="HKL772" s="14"/>
      <c r="HKM772" s="14"/>
      <c r="HKN772" s="14"/>
      <c r="HKO772" s="14"/>
      <c r="HKP772" s="14"/>
      <c r="HKQ772" s="14"/>
      <c r="HKR772" s="14"/>
      <c r="HKS772" s="14"/>
      <c r="HKT772" s="14"/>
      <c r="HKU772" s="14"/>
      <c r="HKV772" s="14"/>
      <c r="HKW772" s="14"/>
      <c r="HKX772" s="14"/>
      <c r="HKY772" s="14"/>
      <c r="HKZ772" s="14"/>
      <c r="HLA772" s="14"/>
      <c r="HLB772" s="14"/>
      <c r="HLC772" s="14"/>
      <c r="HLD772" s="14"/>
      <c r="HLE772" s="14"/>
      <c r="HLF772" s="14"/>
      <c r="HLG772" s="14"/>
      <c r="HLH772" s="14"/>
      <c r="HLI772" s="14"/>
      <c r="HLJ772" s="14"/>
      <c r="HLK772" s="14"/>
      <c r="HLL772" s="14"/>
      <c r="HLM772" s="14"/>
      <c r="HLN772" s="14"/>
      <c r="HLO772" s="14"/>
      <c r="HLP772" s="14"/>
      <c r="HLQ772" s="14"/>
      <c r="HLR772" s="14"/>
      <c r="HLS772" s="14"/>
      <c r="HLT772" s="14"/>
      <c r="HLU772" s="14"/>
      <c r="HLV772" s="14"/>
      <c r="HLW772" s="14"/>
      <c r="HLX772" s="14"/>
      <c r="HLY772" s="14"/>
      <c r="HLZ772" s="14"/>
      <c r="HMA772" s="14"/>
      <c r="HMB772" s="14"/>
      <c r="HMC772" s="14"/>
      <c r="HMD772" s="14"/>
      <c r="HME772" s="14"/>
      <c r="HMF772" s="14"/>
      <c r="HMG772" s="14"/>
      <c r="HMH772" s="14"/>
      <c r="HMI772" s="14"/>
      <c r="HMJ772" s="14"/>
      <c r="HMK772" s="14"/>
      <c r="HML772" s="14"/>
      <c r="HMM772" s="14"/>
      <c r="HMN772" s="14"/>
      <c r="HMO772" s="14"/>
      <c r="HMP772" s="14"/>
      <c r="HMQ772" s="14"/>
      <c r="HMR772" s="14"/>
      <c r="HMS772" s="14"/>
      <c r="HMT772" s="14"/>
      <c r="HMU772" s="14"/>
      <c r="HMV772" s="14"/>
      <c r="HMW772" s="14"/>
      <c r="HMX772" s="14"/>
      <c r="HMY772" s="14"/>
      <c r="HMZ772" s="14"/>
      <c r="HNA772" s="14"/>
      <c r="HNB772" s="14"/>
      <c r="HNC772" s="14"/>
      <c r="HND772" s="14"/>
      <c r="HNE772" s="14"/>
      <c r="HNF772" s="14"/>
      <c r="HNG772" s="14"/>
      <c r="HNH772" s="14"/>
      <c r="HNI772" s="14"/>
      <c r="HNJ772" s="14"/>
      <c r="HNK772" s="14"/>
      <c r="HNL772" s="14"/>
      <c r="HNM772" s="14"/>
      <c r="HNN772" s="14"/>
      <c r="HNO772" s="14"/>
      <c r="HNP772" s="14"/>
      <c r="HNQ772" s="14"/>
      <c r="HNR772" s="14"/>
      <c r="HNS772" s="14"/>
      <c r="HNT772" s="14"/>
      <c r="HNU772" s="14"/>
      <c r="HNV772" s="14"/>
      <c r="HNW772" s="14"/>
      <c r="HNX772" s="14"/>
      <c r="HNY772" s="14"/>
      <c r="HNZ772" s="14"/>
      <c r="HOA772" s="14"/>
      <c r="HOB772" s="14"/>
      <c r="HOC772" s="14"/>
      <c r="HOD772" s="14"/>
      <c r="HOE772" s="14"/>
      <c r="HOF772" s="14"/>
      <c r="HOG772" s="14"/>
      <c r="HOH772" s="14"/>
      <c r="HOI772" s="14"/>
      <c r="HOJ772" s="14"/>
      <c r="HOK772" s="14"/>
      <c r="HOL772" s="14"/>
      <c r="HOM772" s="14"/>
      <c r="HON772" s="14"/>
      <c r="HOO772" s="14"/>
      <c r="HOP772" s="14"/>
      <c r="HOQ772" s="14"/>
      <c r="HOR772" s="14"/>
      <c r="HOS772" s="14"/>
      <c r="HOT772" s="14"/>
      <c r="HOU772" s="14"/>
      <c r="HOV772" s="14"/>
      <c r="HOW772" s="14"/>
      <c r="HOX772" s="14"/>
      <c r="HOY772" s="14"/>
      <c r="HOZ772" s="14"/>
      <c r="HPA772" s="14"/>
      <c r="HPB772" s="14"/>
      <c r="HPC772" s="14"/>
      <c r="HPD772" s="14"/>
      <c r="HPE772" s="14"/>
      <c r="HPF772" s="14"/>
      <c r="HPG772" s="14"/>
      <c r="HPH772" s="14"/>
      <c r="HPI772" s="14"/>
      <c r="HPJ772" s="14"/>
      <c r="HPK772" s="14"/>
      <c r="HPL772" s="14"/>
      <c r="HPM772" s="14"/>
      <c r="HPN772" s="14"/>
      <c r="HPO772" s="14"/>
      <c r="HPP772" s="14"/>
      <c r="HPQ772" s="14"/>
      <c r="HPR772" s="14"/>
      <c r="HPS772" s="14"/>
      <c r="HPT772" s="14"/>
      <c r="HPU772" s="14"/>
      <c r="HPV772" s="14"/>
      <c r="HPW772" s="14"/>
      <c r="HPX772" s="14"/>
      <c r="HPY772" s="14"/>
      <c r="HPZ772" s="14"/>
      <c r="HQA772" s="14"/>
      <c r="HQB772" s="14"/>
      <c r="HQC772" s="14"/>
      <c r="HQD772" s="14"/>
      <c r="HQE772" s="14"/>
      <c r="HQF772" s="14"/>
      <c r="HQG772" s="14"/>
      <c r="HQH772" s="14"/>
      <c r="HQI772" s="14"/>
      <c r="HQJ772" s="14"/>
      <c r="HQK772" s="14"/>
      <c r="HQL772" s="14"/>
      <c r="HQM772" s="14"/>
      <c r="HQN772" s="14"/>
      <c r="HQO772" s="14"/>
      <c r="HQP772" s="14"/>
      <c r="HQQ772" s="14"/>
      <c r="HQR772" s="14"/>
      <c r="HQS772" s="14"/>
      <c r="HQT772" s="14"/>
      <c r="HQU772" s="14"/>
      <c r="HQV772" s="14"/>
      <c r="HQW772" s="14"/>
      <c r="HQX772" s="14"/>
      <c r="HQY772" s="14"/>
      <c r="HQZ772" s="14"/>
      <c r="HRA772" s="14"/>
      <c r="HRB772" s="14"/>
      <c r="HRC772" s="14"/>
      <c r="HRD772" s="14"/>
      <c r="HRE772" s="14"/>
      <c r="HRF772" s="14"/>
      <c r="HRG772" s="14"/>
      <c r="HRH772" s="14"/>
      <c r="HRI772" s="14"/>
      <c r="HRJ772" s="14"/>
      <c r="HRK772" s="14"/>
      <c r="HRL772" s="14"/>
      <c r="HRM772" s="14"/>
      <c r="HRN772" s="14"/>
      <c r="HRO772" s="14"/>
      <c r="HRP772" s="14"/>
      <c r="HRQ772" s="14"/>
      <c r="HRR772" s="14"/>
      <c r="HRS772" s="14"/>
      <c r="HRT772" s="14"/>
      <c r="HRU772" s="14"/>
      <c r="HRV772" s="14"/>
      <c r="HRW772" s="14"/>
      <c r="HRX772" s="14"/>
      <c r="HRY772" s="14"/>
      <c r="HRZ772" s="14"/>
      <c r="HSA772" s="14"/>
      <c r="HSB772" s="14"/>
      <c r="HSC772" s="14"/>
      <c r="HSD772" s="14"/>
      <c r="HSE772" s="14"/>
      <c r="HSF772" s="14"/>
      <c r="HSG772" s="14"/>
      <c r="HSH772" s="14"/>
      <c r="HSI772" s="14"/>
      <c r="HSJ772" s="14"/>
      <c r="HSK772" s="14"/>
      <c r="HSL772" s="14"/>
      <c r="HSM772" s="14"/>
      <c r="HSN772" s="14"/>
      <c r="HSO772" s="14"/>
      <c r="HSP772" s="14"/>
      <c r="HSQ772" s="14"/>
      <c r="HSR772" s="14"/>
      <c r="HSS772" s="14"/>
      <c r="HST772" s="14"/>
      <c r="HSU772" s="14"/>
      <c r="HSV772" s="14"/>
      <c r="HSW772" s="14"/>
      <c r="HSX772" s="14"/>
      <c r="HSY772" s="14"/>
      <c r="HSZ772" s="14"/>
      <c r="HTA772" s="14"/>
      <c r="HTB772" s="14"/>
      <c r="HTC772" s="14"/>
      <c r="HTD772" s="14"/>
      <c r="HTE772" s="14"/>
      <c r="HTF772" s="14"/>
      <c r="HTG772" s="14"/>
      <c r="HTH772" s="14"/>
      <c r="HTI772" s="14"/>
      <c r="HTJ772" s="14"/>
      <c r="HTK772" s="14"/>
      <c r="HTL772" s="14"/>
      <c r="HTM772" s="14"/>
      <c r="HTN772" s="14"/>
      <c r="HTO772" s="14"/>
      <c r="HTP772" s="14"/>
      <c r="HTQ772" s="14"/>
      <c r="HTR772" s="14"/>
      <c r="HTS772" s="14"/>
      <c r="HTT772" s="14"/>
      <c r="HTU772" s="14"/>
      <c r="HTV772" s="14"/>
      <c r="HTW772" s="14"/>
      <c r="HTX772" s="14"/>
      <c r="HTY772" s="14"/>
      <c r="HTZ772" s="14"/>
      <c r="HUA772" s="14"/>
      <c r="HUB772" s="14"/>
      <c r="HUC772" s="14"/>
      <c r="HUD772" s="14"/>
      <c r="HUE772" s="14"/>
      <c r="HUF772" s="14"/>
      <c r="HUG772" s="14"/>
      <c r="HUH772" s="14"/>
      <c r="HUI772" s="14"/>
      <c r="HUJ772" s="14"/>
      <c r="HUK772" s="14"/>
      <c r="HUL772" s="14"/>
      <c r="HUM772" s="14"/>
      <c r="HUN772" s="14"/>
      <c r="HUO772" s="14"/>
      <c r="HUP772" s="14"/>
      <c r="HUQ772" s="14"/>
      <c r="HUR772" s="14"/>
      <c r="HUS772" s="14"/>
      <c r="HUT772" s="14"/>
      <c r="HUU772" s="14"/>
      <c r="HUV772" s="14"/>
      <c r="HUW772" s="14"/>
      <c r="HUX772" s="14"/>
      <c r="HUY772" s="14"/>
      <c r="HUZ772" s="14"/>
      <c r="HVA772" s="14"/>
      <c r="HVB772" s="14"/>
      <c r="HVC772" s="14"/>
      <c r="HVD772" s="14"/>
      <c r="HVE772" s="14"/>
      <c r="HVF772" s="14"/>
      <c r="HVG772" s="14"/>
      <c r="HVH772" s="14"/>
      <c r="HVI772" s="14"/>
      <c r="HVJ772" s="14"/>
      <c r="HVK772" s="14"/>
      <c r="HVL772" s="14"/>
      <c r="HVM772" s="14"/>
      <c r="HVN772" s="14"/>
      <c r="HVO772" s="14"/>
      <c r="HVP772" s="14"/>
      <c r="HVQ772" s="14"/>
      <c r="HVR772" s="14"/>
      <c r="HVS772" s="14"/>
      <c r="HVT772" s="14"/>
      <c r="HVU772" s="14"/>
      <c r="HVV772" s="14"/>
      <c r="HVW772" s="14"/>
      <c r="HVX772" s="14"/>
      <c r="HVY772" s="14"/>
      <c r="HVZ772" s="14"/>
      <c r="HWA772" s="14"/>
      <c r="HWB772" s="14"/>
      <c r="HWC772" s="14"/>
      <c r="HWD772" s="14"/>
      <c r="HWE772" s="14"/>
      <c r="HWF772" s="14"/>
      <c r="HWG772" s="14"/>
      <c r="HWH772" s="14"/>
      <c r="HWI772" s="14"/>
      <c r="HWJ772" s="14"/>
      <c r="HWK772" s="14"/>
      <c r="HWL772" s="14"/>
      <c r="HWM772" s="14"/>
      <c r="HWN772" s="14"/>
      <c r="HWO772" s="14"/>
      <c r="HWP772" s="14"/>
      <c r="HWQ772" s="14"/>
      <c r="HWR772" s="14"/>
      <c r="HWS772" s="14"/>
      <c r="HWT772" s="14"/>
      <c r="HWU772" s="14"/>
      <c r="HWV772" s="14"/>
      <c r="HWW772" s="14"/>
      <c r="HWX772" s="14"/>
      <c r="HWY772" s="14"/>
      <c r="HWZ772" s="14"/>
      <c r="HXA772" s="14"/>
      <c r="HXB772" s="14"/>
      <c r="HXC772" s="14"/>
      <c r="HXD772" s="14"/>
      <c r="HXE772" s="14"/>
      <c r="HXF772" s="14"/>
      <c r="HXG772" s="14"/>
      <c r="HXH772" s="14"/>
      <c r="HXI772" s="14"/>
      <c r="HXJ772" s="14"/>
      <c r="HXK772" s="14"/>
      <c r="HXL772" s="14"/>
      <c r="HXM772" s="14"/>
      <c r="HXN772" s="14"/>
      <c r="HXO772" s="14"/>
      <c r="HXP772" s="14"/>
      <c r="HXQ772" s="14"/>
      <c r="HXR772" s="14"/>
      <c r="HXS772" s="14"/>
      <c r="HXT772" s="14"/>
      <c r="HXU772" s="14"/>
      <c r="HXV772" s="14"/>
      <c r="HXW772" s="14"/>
      <c r="HXX772" s="14"/>
      <c r="HXY772" s="14"/>
      <c r="HXZ772" s="14"/>
      <c r="HYA772" s="14"/>
      <c r="HYB772" s="14"/>
      <c r="HYC772" s="14"/>
      <c r="HYD772" s="14"/>
      <c r="HYE772" s="14"/>
      <c r="HYF772" s="14"/>
      <c r="HYG772" s="14"/>
      <c r="HYH772" s="14"/>
      <c r="HYI772" s="14"/>
      <c r="HYJ772" s="14"/>
      <c r="HYK772" s="14"/>
      <c r="HYL772" s="14"/>
      <c r="HYM772" s="14"/>
      <c r="HYN772" s="14"/>
      <c r="HYO772" s="14"/>
      <c r="HYP772" s="14"/>
      <c r="HYQ772" s="14"/>
      <c r="HYR772" s="14"/>
      <c r="HYS772" s="14"/>
      <c r="HYT772" s="14"/>
      <c r="HYU772" s="14"/>
      <c r="HYV772" s="14"/>
      <c r="HYW772" s="14"/>
      <c r="HYX772" s="14"/>
      <c r="HYY772" s="14"/>
      <c r="HYZ772" s="14"/>
      <c r="HZA772" s="14"/>
      <c r="HZB772" s="14"/>
      <c r="HZC772" s="14"/>
      <c r="HZD772" s="14"/>
      <c r="HZE772" s="14"/>
      <c r="HZF772" s="14"/>
      <c r="HZG772" s="14"/>
      <c r="HZH772" s="14"/>
      <c r="HZI772" s="14"/>
      <c r="HZJ772" s="14"/>
      <c r="HZK772" s="14"/>
      <c r="HZL772" s="14"/>
      <c r="HZM772" s="14"/>
      <c r="HZN772" s="14"/>
      <c r="HZO772" s="14"/>
      <c r="HZP772" s="14"/>
      <c r="HZQ772" s="14"/>
      <c r="HZR772" s="14"/>
      <c r="HZS772" s="14"/>
      <c r="HZT772" s="14"/>
      <c r="HZU772" s="14"/>
      <c r="HZV772" s="14"/>
      <c r="HZW772" s="14"/>
      <c r="HZX772" s="14"/>
      <c r="HZY772" s="14"/>
      <c r="HZZ772" s="14"/>
      <c r="IAA772" s="14"/>
      <c r="IAB772" s="14"/>
      <c r="IAC772" s="14"/>
      <c r="IAD772" s="14"/>
      <c r="IAE772" s="14"/>
      <c r="IAF772" s="14"/>
      <c r="IAG772" s="14"/>
      <c r="IAH772" s="14"/>
      <c r="IAI772" s="14"/>
      <c r="IAJ772" s="14"/>
      <c r="IAK772" s="14"/>
      <c r="IAL772" s="14"/>
      <c r="IAM772" s="14"/>
      <c r="IAN772" s="14"/>
      <c r="IAO772" s="14"/>
      <c r="IAP772" s="14"/>
      <c r="IAQ772" s="14"/>
      <c r="IAR772" s="14"/>
      <c r="IAS772" s="14"/>
      <c r="IAT772" s="14"/>
      <c r="IAU772" s="14"/>
      <c r="IAV772" s="14"/>
      <c r="IAW772" s="14"/>
      <c r="IAX772" s="14"/>
      <c r="IAY772" s="14"/>
      <c r="IAZ772" s="14"/>
      <c r="IBA772" s="14"/>
      <c r="IBB772" s="14"/>
      <c r="IBC772" s="14"/>
      <c r="IBD772" s="14"/>
      <c r="IBE772" s="14"/>
      <c r="IBF772" s="14"/>
      <c r="IBG772" s="14"/>
      <c r="IBH772" s="14"/>
      <c r="IBI772" s="14"/>
      <c r="IBJ772" s="14"/>
      <c r="IBK772" s="14"/>
      <c r="IBL772" s="14"/>
      <c r="IBM772" s="14"/>
      <c r="IBN772" s="14"/>
      <c r="IBO772" s="14"/>
      <c r="IBP772" s="14"/>
      <c r="IBQ772" s="14"/>
      <c r="IBR772" s="14"/>
      <c r="IBS772" s="14"/>
      <c r="IBT772" s="14"/>
      <c r="IBU772" s="14"/>
      <c r="IBV772" s="14"/>
      <c r="IBW772" s="14"/>
      <c r="IBX772" s="14"/>
      <c r="IBY772" s="14"/>
      <c r="IBZ772" s="14"/>
      <c r="ICA772" s="14"/>
      <c r="ICB772" s="14"/>
      <c r="ICC772" s="14"/>
      <c r="ICD772" s="14"/>
      <c r="ICE772" s="14"/>
      <c r="ICF772" s="14"/>
      <c r="ICG772" s="14"/>
      <c r="ICH772" s="14"/>
      <c r="ICI772" s="14"/>
      <c r="ICJ772" s="14"/>
      <c r="ICK772" s="14"/>
      <c r="ICL772" s="14"/>
      <c r="ICM772" s="14"/>
      <c r="ICN772" s="14"/>
      <c r="ICO772" s="14"/>
      <c r="ICP772" s="14"/>
      <c r="ICQ772" s="14"/>
      <c r="ICR772" s="14"/>
      <c r="ICS772" s="14"/>
      <c r="ICT772" s="14"/>
      <c r="ICU772" s="14"/>
      <c r="ICV772" s="14"/>
      <c r="ICW772" s="14"/>
      <c r="ICX772" s="14"/>
      <c r="ICY772" s="14"/>
      <c r="ICZ772" s="14"/>
      <c r="IDA772" s="14"/>
      <c r="IDB772" s="14"/>
      <c r="IDC772" s="14"/>
      <c r="IDD772" s="14"/>
      <c r="IDE772" s="14"/>
      <c r="IDF772" s="14"/>
      <c r="IDG772" s="14"/>
      <c r="IDH772" s="14"/>
      <c r="IDI772" s="14"/>
      <c r="IDJ772" s="14"/>
      <c r="IDK772" s="14"/>
      <c r="IDL772" s="14"/>
      <c r="IDM772" s="14"/>
      <c r="IDN772" s="14"/>
      <c r="IDO772" s="14"/>
      <c r="IDP772" s="14"/>
      <c r="IDQ772" s="14"/>
      <c r="IDR772" s="14"/>
      <c r="IDS772" s="14"/>
      <c r="IDT772" s="14"/>
      <c r="IDU772" s="14"/>
      <c r="IDV772" s="14"/>
      <c r="IDW772" s="14"/>
      <c r="IDX772" s="14"/>
      <c r="IDY772" s="14"/>
      <c r="IDZ772" s="14"/>
      <c r="IEA772" s="14"/>
      <c r="IEB772" s="14"/>
      <c r="IEC772" s="14"/>
      <c r="IED772" s="14"/>
      <c r="IEE772" s="14"/>
      <c r="IEF772" s="14"/>
      <c r="IEG772" s="14"/>
      <c r="IEH772" s="14"/>
      <c r="IEI772" s="14"/>
      <c r="IEJ772" s="14"/>
      <c r="IEK772" s="14"/>
      <c r="IEL772" s="14"/>
      <c r="IEM772" s="14"/>
      <c r="IEN772" s="14"/>
      <c r="IEO772" s="14"/>
      <c r="IEP772" s="14"/>
      <c r="IEQ772" s="14"/>
      <c r="IER772" s="14"/>
      <c r="IES772" s="14"/>
      <c r="IET772" s="14"/>
      <c r="IEU772" s="14"/>
      <c r="IEV772" s="14"/>
      <c r="IEW772" s="14"/>
      <c r="IEX772" s="14"/>
      <c r="IEY772" s="14"/>
      <c r="IEZ772" s="14"/>
      <c r="IFA772" s="14"/>
      <c r="IFB772" s="14"/>
      <c r="IFC772" s="14"/>
      <c r="IFD772" s="14"/>
      <c r="IFE772" s="14"/>
      <c r="IFF772" s="14"/>
      <c r="IFG772" s="14"/>
      <c r="IFH772" s="14"/>
      <c r="IFI772" s="14"/>
      <c r="IFJ772" s="14"/>
      <c r="IFK772" s="14"/>
      <c r="IFL772" s="14"/>
      <c r="IFM772" s="14"/>
      <c r="IFN772" s="14"/>
      <c r="IFO772" s="14"/>
      <c r="IFP772" s="14"/>
      <c r="IFQ772" s="14"/>
      <c r="IFR772" s="14"/>
      <c r="IFS772" s="14"/>
      <c r="IFT772" s="14"/>
      <c r="IFU772" s="14"/>
      <c r="IFV772" s="14"/>
      <c r="IFW772" s="14"/>
      <c r="IFX772" s="14"/>
      <c r="IFY772" s="14"/>
      <c r="IFZ772" s="14"/>
      <c r="IGA772" s="14"/>
      <c r="IGB772" s="14"/>
      <c r="IGC772" s="14"/>
      <c r="IGD772" s="14"/>
      <c r="IGE772" s="14"/>
      <c r="IGF772" s="14"/>
      <c r="IGG772" s="14"/>
      <c r="IGH772" s="14"/>
      <c r="IGI772" s="14"/>
      <c r="IGJ772" s="14"/>
      <c r="IGK772" s="14"/>
      <c r="IGL772" s="14"/>
      <c r="IGM772" s="14"/>
      <c r="IGN772" s="14"/>
      <c r="IGO772" s="14"/>
      <c r="IGP772" s="14"/>
      <c r="IGQ772" s="14"/>
      <c r="IGR772" s="14"/>
      <c r="IGS772" s="14"/>
      <c r="IGT772" s="14"/>
      <c r="IGU772" s="14"/>
      <c r="IGV772" s="14"/>
      <c r="IGW772" s="14"/>
      <c r="IGX772" s="14"/>
      <c r="IGY772" s="14"/>
      <c r="IGZ772" s="14"/>
      <c r="IHA772" s="14"/>
      <c r="IHB772" s="14"/>
      <c r="IHC772" s="14"/>
      <c r="IHD772" s="14"/>
      <c r="IHE772" s="14"/>
      <c r="IHF772" s="14"/>
      <c r="IHG772" s="14"/>
      <c r="IHH772" s="14"/>
      <c r="IHI772" s="14"/>
      <c r="IHJ772" s="14"/>
      <c r="IHK772" s="14"/>
      <c r="IHL772" s="14"/>
      <c r="IHM772" s="14"/>
      <c r="IHN772" s="14"/>
      <c r="IHO772" s="14"/>
      <c r="IHP772" s="14"/>
      <c r="IHQ772" s="14"/>
      <c r="IHR772" s="14"/>
      <c r="IHS772" s="14"/>
      <c r="IHT772" s="14"/>
      <c r="IHU772" s="14"/>
      <c r="IHV772" s="14"/>
      <c r="IHW772" s="14"/>
      <c r="IHX772" s="14"/>
      <c r="IHY772" s="14"/>
      <c r="IHZ772" s="14"/>
      <c r="IIA772" s="14"/>
      <c r="IIB772" s="14"/>
      <c r="IIC772" s="14"/>
      <c r="IID772" s="14"/>
      <c r="IIE772" s="14"/>
      <c r="IIF772" s="14"/>
      <c r="IIG772" s="14"/>
      <c r="IIH772" s="14"/>
      <c r="III772" s="14"/>
      <c r="IIJ772" s="14"/>
      <c r="IIK772" s="14"/>
      <c r="IIL772" s="14"/>
      <c r="IIM772" s="14"/>
      <c r="IIN772" s="14"/>
      <c r="IIO772" s="14"/>
      <c r="IIP772" s="14"/>
      <c r="IIQ772" s="14"/>
      <c r="IIR772" s="14"/>
      <c r="IIS772" s="14"/>
      <c r="IIT772" s="14"/>
      <c r="IIU772" s="14"/>
      <c r="IIV772" s="14"/>
      <c r="IIW772" s="14"/>
      <c r="IIX772" s="14"/>
      <c r="IIY772" s="14"/>
      <c r="IIZ772" s="14"/>
      <c r="IJA772" s="14"/>
      <c r="IJB772" s="14"/>
      <c r="IJC772" s="14"/>
      <c r="IJD772" s="14"/>
      <c r="IJE772" s="14"/>
      <c r="IJF772" s="14"/>
      <c r="IJG772" s="14"/>
      <c r="IJH772" s="14"/>
      <c r="IJI772" s="14"/>
      <c r="IJJ772" s="14"/>
      <c r="IJK772" s="14"/>
      <c r="IJL772" s="14"/>
      <c r="IJM772" s="14"/>
      <c r="IJN772" s="14"/>
      <c r="IJO772" s="14"/>
      <c r="IJP772" s="14"/>
      <c r="IJQ772" s="14"/>
      <c r="IJR772" s="14"/>
      <c r="IJS772" s="14"/>
      <c r="IJT772" s="14"/>
      <c r="IJU772" s="14"/>
      <c r="IJV772" s="14"/>
      <c r="IJW772" s="14"/>
      <c r="IJX772" s="14"/>
      <c r="IJY772" s="14"/>
      <c r="IJZ772" s="14"/>
      <c r="IKA772" s="14"/>
      <c r="IKB772" s="14"/>
      <c r="IKC772" s="14"/>
      <c r="IKD772" s="14"/>
      <c r="IKE772" s="14"/>
      <c r="IKF772" s="14"/>
      <c r="IKG772" s="14"/>
      <c r="IKH772" s="14"/>
      <c r="IKI772" s="14"/>
      <c r="IKJ772" s="14"/>
      <c r="IKK772" s="14"/>
      <c r="IKL772" s="14"/>
      <c r="IKM772" s="14"/>
      <c r="IKN772" s="14"/>
      <c r="IKO772" s="14"/>
      <c r="IKP772" s="14"/>
      <c r="IKQ772" s="14"/>
      <c r="IKR772" s="14"/>
      <c r="IKS772" s="14"/>
      <c r="IKT772" s="14"/>
      <c r="IKU772" s="14"/>
      <c r="IKV772" s="14"/>
      <c r="IKW772" s="14"/>
      <c r="IKX772" s="14"/>
      <c r="IKY772" s="14"/>
      <c r="IKZ772" s="14"/>
      <c r="ILA772" s="14"/>
      <c r="ILB772" s="14"/>
      <c r="ILC772" s="14"/>
      <c r="ILD772" s="14"/>
      <c r="ILE772" s="14"/>
      <c r="ILF772" s="14"/>
      <c r="ILG772" s="14"/>
      <c r="ILH772" s="14"/>
      <c r="ILI772" s="14"/>
      <c r="ILJ772" s="14"/>
      <c r="ILK772" s="14"/>
      <c r="ILL772" s="14"/>
      <c r="ILM772" s="14"/>
      <c r="ILN772" s="14"/>
      <c r="ILO772" s="14"/>
      <c r="ILP772" s="14"/>
      <c r="ILQ772" s="14"/>
      <c r="ILR772" s="14"/>
      <c r="ILS772" s="14"/>
      <c r="ILT772" s="14"/>
      <c r="ILU772" s="14"/>
      <c r="ILV772" s="14"/>
      <c r="ILW772" s="14"/>
      <c r="ILX772" s="14"/>
      <c r="ILY772" s="14"/>
      <c r="ILZ772" s="14"/>
      <c r="IMA772" s="14"/>
      <c r="IMB772" s="14"/>
      <c r="IMC772" s="14"/>
      <c r="IMD772" s="14"/>
      <c r="IME772" s="14"/>
      <c r="IMF772" s="14"/>
      <c r="IMG772" s="14"/>
      <c r="IMH772" s="14"/>
      <c r="IMI772" s="14"/>
      <c r="IMJ772" s="14"/>
      <c r="IMK772" s="14"/>
      <c r="IML772" s="14"/>
      <c r="IMM772" s="14"/>
      <c r="IMN772" s="14"/>
      <c r="IMO772" s="14"/>
      <c r="IMP772" s="14"/>
      <c r="IMQ772" s="14"/>
      <c r="IMR772" s="14"/>
      <c r="IMS772" s="14"/>
      <c r="IMT772" s="14"/>
      <c r="IMU772" s="14"/>
      <c r="IMV772" s="14"/>
      <c r="IMW772" s="14"/>
      <c r="IMX772" s="14"/>
      <c r="IMY772" s="14"/>
      <c r="IMZ772" s="14"/>
      <c r="INA772" s="14"/>
      <c r="INB772" s="14"/>
      <c r="INC772" s="14"/>
      <c r="IND772" s="14"/>
      <c r="INE772" s="14"/>
      <c r="INF772" s="14"/>
      <c r="ING772" s="14"/>
      <c r="INH772" s="14"/>
      <c r="INI772" s="14"/>
      <c r="INJ772" s="14"/>
      <c r="INK772" s="14"/>
      <c r="INL772" s="14"/>
      <c r="INM772" s="14"/>
      <c r="INN772" s="14"/>
      <c r="INO772" s="14"/>
      <c r="INP772" s="14"/>
      <c r="INQ772" s="14"/>
      <c r="INR772" s="14"/>
      <c r="INS772" s="14"/>
      <c r="INT772" s="14"/>
      <c r="INU772" s="14"/>
      <c r="INV772" s="14"/>
      <c r="INW772" s="14"/>
      <c r="INX772" s="14"/>
      <c r="INY772" s="14"/>
      <c r="INZ772" s="14"/>
      <c r="IOA772" s="14"/>
      <c r="IOB772" s="14"/>
      <c r="IOC772" s="14"/>
      <c r="IOD772" s="14"/>
      <c r="IOE772" s="14"/>
      <c r="IOF772" s="14"/>
      <c r="IOG772" s="14"/>
      <c r="IOH772" s="14"/>
      <c r="IOI772" s="14"/>
      <c r="IOJ772" s="14"/>
      <c r="IOK772" s="14"/>
      <c r="IOL772" s="14"/>
      <c r="IOM772" s="14"/>
      <c r="ION772" s="14"/>
      <c r="IOO772" s="14"/>
      <c r="IOP772" s="14"/>
      <c r="IOQ772" s="14"/>
      <c r="IOR772" s="14"/>
      <c r="IOS772" s="14"/>
      <c r="IOT772" s="14"/>
      <c r="IOU772" s="14"/>
      <c r="IOV772" s="14"/>
      <c r="IOW772" s="14"/>
      <c r="IOX772" s="14"/>
      <c r="IOY772" s="14"/>
      <c r="IOZ772" s="14"/>
      <c r="IPA772" s="14"/>
      <c r="IPB772" s="14"/>
      <c r="IPC772" s="14"/>
      <c r="IPD772" s="14"/>
      <c r="IPE772" s="14"/>
      <c r="IPF772" s="14"/>
      <c r="IPG772" s="14"/>
      <c r="IPH772" s="14"/>
      <c r="IPI772" s="14"/>
      <c r="IPJ772" s="14"/>
      <c r="IPK772" s="14"/>
      <c r="IPL772" s="14"/>
      <c r="IPM772" s="14"/>
      <c r="IPN772" s="14"/>
      <c r="IPO772" s="14"/>
      <c r="IPP772" s="14"/>
      <c r="IPQ772" s="14"/>
      <c r="IPR772" s="14"/>
      <c r="IPS772" s="14"/>
      <c r="IPT772" s="14"/>
      <c r="IPU772" s="14"/>
      <c r="IPV772" s="14"/>
      <c r="IPW772" s="14"/>
      <c r="IPX772" s="14"/>
      <c r="IPY772" s="14"/>
      <c r="IPZ772" s="14"/>
      <c r="IQA772" s="14"/>
      <c r="IQB772" s="14"/>
      <c r="IQC772" s="14"/>
      <c r="IQD772" s="14"/>
      <c r="IQE772" s="14"/>
      <c r="IQF772" s="14"/>
      <c r="IQG772" s="14"/>
      <c r="IQH772" s="14"/>
      <c r="IQI772" s="14"/>
      <c r="IQJ772" s="14"/>
      <c r="IQK772" s="14"/>
      <c r="IQL772" s="14"/>
      <c r="IQM772" s="14"/>
      <c r="IQN772" s="14"/>
      <c r="IQO772" s="14"/>
      <c r="IQP772" s="14"/>
      <c r="IQQ772" s="14"/>
      <c r="IQR772" s="14"/>
      <c r="IQS772" s="14"/>
      <c r="IQT772" s="14"/>
      <c r="IQU772" s="14"/>
      <c r="IQV772" s="14"/>
      <c r="IQW772" s="14"/>
      <c r="IQX772" s="14"/>
      <c r="IQY772" s="14"/>
      <c r="IQZ772" s="14"/>
      <c r="IRA772" s="14"/>
      <c r="IRB772" s="14"/>
      <c r="IRC772" s="14"/>
      <c r="IRD772" s="14"/>
      <c r="IRE772" s="14"/>
      <c r="IRF772" s="14"/>
      <c r="IRG772" s="14"/>
      <c r="IRH772" s="14"/>
      <c r="IRI772" s="14"/>
      <c r="IRJ772" s="14"/>
      <c r="IRK772" s="14"/>
      <c r="IRL772" s="14"/>
      <c r="IRM772" s="14"/>
      <c r="IRN772" s="14"/>
      <c r="IRO772" s="14"/>
      <c r="IRP772" s="14"/>
      <c r="IRQ772" s="14"/>
      <c r="IRR772" s="14"/>
      <c r="IRS772" s="14"/>
      <c r="IRT772" s="14"/>
      <c r="IRU772" s="14"/>
      <c r="IRV772" s="14"/>
      <c r="IRW772" s="14"/>
      <c r="IRX772" s="14"/>
      <c r="IRY772" s="14"/>
      <c r="IRZ772" s="14"/>
      <c r="ISA772" s="14"/>
      <c r="ISB772" s="14"/>
      <c r="ISC772" s="14"/>
      <c r="ISD772" s="14"/>
      <c r="ISE772" s="14"/>
      <c r="ISF772" s="14"/>
      <c r="ISG772" s="14"/>
      <c r="ISH772" s="14"/>
      <c r="ISI772" s="14"/>
      <c r="ISJ772" s="14"/>
      <c r="ISK772" s="14"/>
      <c r="ISL772" s="14"/>
      <c r="ISM772" s="14"/>
      <c r="ISN772" s="14"/>
      <c r="ISO772" s="14"/>
      <c r="ISP772" s="14"/>
      <c r="ISQ772" s="14"/>
      <c r="ISR772" s="14"/>
      <c r="ISS772" s="14"/>
      <c r="IST772" s="14"/>
      <c r="ISU772" s="14"/>
      <c r="ISV772" s="14"/>
      <c r="ISW772" s="14"/>
      <c r="ISX772" s="14"/>
      <c r="ISY772" s="14"/>
      <c r="ISZ772" s="14"/>
      <c r="ITA772" s="14"/>
      <c r="ITB772" s="14"/>
      <c r="ITC772" s="14"/>
      <c r="ITD772" s="14"/>
      <c r="ITE772" s="14"/>
      <c r="ITF772" s="14"/>
      <c r="ITG772" s="14"/>
      <c r="ITH772" s="14"/>
      <c r="ITI772" s="14"/>
      <c r="ITJ772" s="14"/>
      <c r="ITK772" s="14"/>
      <c r="ITL772" s="14"/>
      <c r="ITM772" s="14"/>
      <c r="ITN772" s="14"/>
      <c r="ITO772" s="14"/>
      <c r="ITP772" s="14"/>
      <c r="ITQ772" s="14"/>
      <c r="ITR772" s="14"/>
      <c r="ITS772" s="14"/>
      <c r="ITT772" s="14"/>
      <c r="ITU772" s="14"/>
      <c r="ITV772" s="14"/>
      <c r="ITW772" s="14"/>
      <c r="ITX772" s="14"/>
      <c r="ITY772" s="14"/>
      <c r="ITZ772" s="14"/>
      <c r="IUA772" s="14"/>
      <c r="IUB772" s="14"/>
      <c r="IUC772" s="14"/>
      <c r="IUD772" s="14"/>
      <c r="IUE772" s="14"/>
      <c r="IUF772" s="14"/>
      <c r="IUG772" s="14"/>
      <c r="IUH772" s="14"/>
      <c r="IUI772" s="14"/>
      <c r="IUJ772" s="14"/>
      <c r="IUK772" s="14"/>
      <c r="IUL772" s="14"/>
      <c r="IUM772" s="14"/>
      <c r="IUN772" s="14"/>
      <c r="IUO772" s="14"/>
      <c r="IUP772" s="14"/>
      <c r="IUQ772" s="14"/>
      <c r="IUR772" s="14"/>
      <c r="IUS772" s="14"/>
      <c r="IUT772" s="14"/>
      <c r="IUU772" s="14"/>
      <c r="IUV772" s="14"/>
      <c r="IUW772" s="14"/>
      <c r="IUX772" s="14"/>
      <c r="IUY772" s="14"/>
      <c r="IUZ772" s="14"/>
      <c r="IVA772" s="14"/>
      <c r="IVB772" s="14"/>
      <c r="IVC772" s="14"/>
      <c r="IVD772" s="14"/>
      <c r="IVE772" s="14"/>
      <c r="IVF772" s="14"/>
      <c r="IVG772" s="14"/>
      <c r="IVH772" s="14"/>
      <c r="IVI772" s="14"/>
      <c r="IVJ772" s="14"/>
      <c r="IVK772" s="14"/>
      <c r="IVL772" s="14"/>
      <c r="IVM772" s="14"/>
      <c r="IVN772" s="14"/>
      <c r="IVO772" s="14"/>
      <c r="IVP772" s="14"/>
      <c r="IVQ772" s="14"/>
      <c r="IVR772" s="14"/>
      <c r="IVS772" s="14"/>
      <c r="IVT772" s="14"/>
      <c r="IVU772" s="14"/>
      <c r="IVV772" s="14"/>
      <c r="IVW772" s="14"/>
      <c r="IVX772" s="14"/>
      <c r="IVY772" s="14"/>
      <c r="IVZ772" s="14"/>
      <c r="IWA772" s="14"/>
      <c r="IWB772" s="14"/>
      <c r="IWC772" s="14"/>
      <c r="IWD772" s="14"/>
      <c r="IWE772" s="14"/>
      <c r="IWF772" s="14"/>
      <c r="IWG772" s="14"/>
      <c r="IWH772" s="14"/>
      <c r="IWI772" s="14"/>
      <c r="IWJ772" s="14"/>
      <c r="IWK772" s="14"/>
      <c r="IWL772" s="14"/>
      <c r="IWM772" s="14"/>
      <c r="IWN772" s="14"/>
      <c r="IWO772" s="14"/>
      <c r="IWP772" s="14"/>
      <c r="IWQ772" s="14"/>
      <c r="IWR772" s="14"/>
      <c r="IWS772" s="14"/>
      <c r="IWT772" s="14"/>
      <c r="IWU772" s="14"/>
      <c r="IWV772" s="14"/>
      <c r="IWW772" s="14"/>
      <c r="IWX772" s="14"/>
      <c r="IWY772" s="14"/>
      <c r="IWZ772" s="14"/>
      <c r="IXA772" s="14"/>
      <c r="IXB772" s="14"/>
      <c r="IXC772" s="14"/>
      <c r="IXD772" s="14"/>
      <c r="IXE772" s="14"/>
      <c r="IXF772" s="14"/>
      <c r="IXG772" s="14"/>
      <c r="IXH772" s="14"/>
      <c r="IXI772" s="14"/>
      <c r="IXJ772" s="14"/>
      <c r="IXK772" s="14"/>
      <c r="IXL772" s="14"/>
      <c r="IXM772" s="14"/>
      <c r="IXN772" s="14"/>
      <c r="IXO772" s="14"/>
      <c r="IXP772" s="14"/>
      <c r="IXQ772" s="14"/>
      <c r="IXR772" s="14"/>
      <c r="IXS772" s="14"/>
      <c r="IXT772" s="14"/>
      <c r="IXU772" s="14"/>
      <c r="IXV772" s="14"/>
      <c r="IXW772" s="14"/>
      <c r="IXX772" s="14"/>
      <c r="IXY772" s="14"/>
      <c r="IXZ772" s="14"/>
      <c r="IYA772" s="14"/>
      <c r="IYB772" s="14"/>
      <c r="IYC772" s="14"/>
      <c r="IYD772" s="14"/>
      <c r="IYE772" s="14"/>
      <c r="IYF772" s="14"/>
      <c r="IYG772" s="14"/>
      <c r="IYH772" s="14"/>
      <c r="IYI772" s="14"/>
      <c r="IYJ772" s="14"/>
      <c r="IYK772" s="14"/>
      <c r="IYL772" s="14"/>
      <c r="IYM772" s="14"/>
      <c r="IYN772" s="14"/>
      <c r="IYO772" s="14"/>
      <c r="IYP772" s="14"/>
      <c r="IYQ772" s="14"/>
      <c r="IYR772" s="14"/>
      <c r="IYS772" s="14"/>
      <c r="IYT772" s="14"/>
      <c r="IYU772" s="14"/>
      <c r="IYV772" s="14"/>
      <c r="IYW772" s="14"/>
      <c r="IYX772" s="14"/>
      <c r="IYY772" s="14"/>
      <c r="IYZ772" s="14"/>
      <c r="IZA772" s="14"/>
      <c r="IZB772" s="14"/>
      <c r="IZC772" s="14"/>
      <c r="IZD772" s="14"/>
      <c r="IZE772" s="14"/>
      <c r="IZF772" s="14"/>
      <c r="IZG772" s="14"/>
      <c r="IZH772" s="14"/>
      <c r="IZI772" s="14"/>
      <c r="IZJ772" s="14"/>
      <c r="IZK772" s="14"/>
      <c r="IZL772" s="14"/>
      <c r="IZM772" s="14"/>
      <c r="IZN772" s="14"/>
      <c r="IZO772" s="14"/>
      <c r="IZP772" s="14"/>
      <c r="IZQ772" s="14"/>
      <c r="IZR772" s="14"/>
      <c r="IZS772" s="14"/>
      <c r="IZT772" s="14"/>
      <c r="IZU772" s="14"/>
      <c r="IZV772" s="14"/>
      <c r="IZW772" s="14"/>
      <c r="IZX772" s="14"/>
      <c r="IZY772" s="14"/>
      <c r="IZZ772" s="14"/>
      <c r="JAA772" s="14"/>
      <c r="JAB772" s="14"/>
      <c r="JAC772" s="14"/>
      <c r="JAD772" s="14"/>
      <c r="JAE772" s="14"/>
      <c r="JAF772" s="14"/>
      <c r="JAG772" s="14"/>
      <c r="JAH772" s="14"/>
      <c r="JAI772" s="14"/>
      <c r="JAJ772" s="14"/>
      <c r="JAK772" s="14"/>
      <c r="JAL772" s="14"/>
      <c r="JAM772" s="14"/>
      <c r="JAN772" s="14"/>
      <c r="JAO772" s="14"/>
      <c r="JAP772" s="14"/>
      <c r="JAQ772" s="14"/>
      <c r="JAR772" s="14"/>
      <c r="JAS772" s="14"/>
      <c r="JAT772" s="14"/>
      <c r="JAU772" s="14"/>
      <c r="JAV772" s="14"/>
      <c r="JAW772" s="14"/>
      <c r="JAX772" s="14"/>
      <c r="JAY772" s="14"/>
      <c r="JAZ772" s="14"/>
      <c r="JBA772" s="14"/>
      <c r="JBB772" s="14"/>
      <c r="JBC772" s="14"/>
      <c r="JBD772" s="14"/>
      <c r="JBE772" s="14"/>
      <c r="JBF772" s="14"/>
      <c r="JBG772" s="14"/>
      <c r="JBH772" s="14"/>
      <c r="JBI772" s="14"/>
      <c r="JBJ772" s="14"/>
      <c r="JBK772" s="14"/>
      <c r="JBL772" s="14"/>
      <c r="JBM772" s="14"/>
      <c r="JBN772" s="14"/>
      <c r="JBO772" s="14"/>
      <c r="JBP772" s="14"/>
      <c r="JBQ772" s="14"/>
      <c r="JBR772" s="14"/>
      <c r="JBS772" s="14"/>
      <c r="JBT772" s="14"/>
      <c r="JBU772" s="14"/>
      <c r="JBV772" s="14"/>
      <c r="JBW772" s="14"/>
      <c r="JBX772" s="14"/>
      <c r="JBY772" s="14"/>
      <c r="JBZ772" s="14"/>
      <c r="JCA772" s="14"/>
      <c r="JCB772" s="14"/>
      <c r="JCC772" s="14"/>
      <c r="JCD772" s="14"/>
      <c r="JCE772" s="14"/>
      <c r="JCF772" s="14"/>
      <c r="JCG772" s="14"/>
      <c r="JCH772" s="14"/>
      <c r="JCI772" s="14"/>
      <c r="JCJ772" s="14"/>
      <c r="JCK772" s="14"/>
      <c r="JCL772" s="14"/>
      <c r="JCM772" s="14"/>
      <c r="JCN772" s="14"/>
      <c r="JCO772" s="14"/>
      <c r="JCP772" s="14"/>
      <c r="JCQ772" s="14"/>
      <c r="JCR772" s="14"/>
      <c r="JCS772" s="14"/>
      <c r="JCT772" s="14"/>
      <c r="JCU772" s="14"/>
      <c r="JCV772" s="14"/>
      <c r="JCW772" s="14"/>
      <c r="JCX772" s="14"/>
      <c r="JCY772" s="14"/>
      <c r="JCZ772" s="14"/>
      <c r="JDA772" s="14"/>
      <c r="JDB772" s="14"/>
      <c r="JDC772" s="14"/>
      <c r="JDD772" s="14"/>
      <c r="JDE772" s="14"/>
      <c r="JDF772" s="14"/>
      <c r="JDG772" s="14"/>
      <c r="JDH772" s="14"/>
      <c r="JDI772" s="14"/>
      <c r="JDJ772" s="14"/>
      <c r="JDK772" s="14"/>
      <c r="JDL772" s="14"/>
      <c r="JDM772" s="14"/>
      <c r="JDN772" s="14"/>
      <c r="JDO772" s="14"/>
      <c r="JDP772" s="14"/>
      <c r="JDQ772" s="14"/>
      <c r="JDR772" s="14"/>
      <c r="JDS772" s="14"/>
      <c r="JDT772" s="14"/>
      <c r="JDU772" s="14"/>
      <c r="JDV772" s="14"/>
      <c r="JDW772" s="14"/>
      <c r="JDX772" s="14"/>
      <c r="JDY772" s="14"/>
      <c r="JDZ772" s="14"/>
      <c r="JEA772" s="14"/>
      <c r="JEB772" s="14"/>
      <c r="JEC772" s="14"/>
      <c r="JED772" s="14"/>
      <c r="JEE772" s="14"/>
      <c r="JEF772" s="14"/>
      <c r="JEG772" s="14"/>
      <c r="JEH772" s="14"/>
      <c r="JEI772" s="14"/>
      <c r="JEJ772" s="14"/>
      <c r="JEK772" s="14"/>
      <c r="JEL772" s="14"/>
      <c r="JEM772" s="14"/>
      <c r="JEN772" s="14"/>
      <c r="JEO772" s="14"/>
      <c r="JEP772" s="14"/>
      <c r="JEQ772" s="14"/>
      <c r="JER772" s="14"/>
      <c r="JES772" s="14"/>
      <c r="JET772" s="14"/>
      <c r="JEU772" s="14"/>
      <c r="JEV772" s="14"/>
      <c r="JEW772" s="14"/>
      <c r="JEX772" s="14"/>
      <c r="JEY772" s="14"/>
      <c r="JEZ772" s="14"/>
      <c r="JFA772" s="14"/>
      <c r="JFB772" s="14"/>
      <c r="JFC772" s="14"/>
      <c r="JFD772" s="14"/>
      <c r="JFE772" s="14"/>
      <c r="JFF772" s="14"/>
      <c r="JFG772" s="14"/>
      <c r="JFH772" s="14"/>
      <c r="JFI772" s="14"/>
      <c r="JFJ772" s="14"/>
      <c r="JFK772" s="14"/>
      <c r="JFL772" s="14"/>
      <c r="JFM772" s="14"/>
      <c r="JFN772" s="14"/>
      <c r="JFO772" s="14"/>
      <c r="JFP772" s="14"/>
      <c r="JFQ772" s="14"/>
      <c r="JFR772" s="14"/>
      <c r="JFS772" s="14"/>
      <c r="JFT772" s="14"/>
      <c r="JFU772" s="14"/>
      <c r="JFV772" s="14"/>
      <c r="JFW772" s="14"/>
      <c r="JFX772" s="14"/>
      <c r="JFY772" s="14"/>
      <c r="JFZ772" s="14"/>
      <c r="JGA772" s="14"/>
      <c r="JGB772" s="14"/>
      <c r="JGC772" s="14"/>
      <c r="JGD772" s="14"/>
      <c r="JGE772" s="14"/>
      <c r="JGF772" s="14"/>
      <c r="JGG772" s="14"/>
      <c r="JGH772" s="14"/>
      <c r="JGI772" s="14"/>
      <c r="JGJ772" s="14"/>
      <c r="JGK772" s="14"/>
      <c r="JGL772" s="14"/>
      <c r="JGM772" s="14"/>
      <c r="JGN772" s="14"/>
      <c r="JGO772" s="14"/>
      <c r="JGP772" s="14"/>
      <c r="JGQ772" s="14"/>
      <c r="JGR772" s="14"/>
      <c r="JGS772" s="14"/>
      <c r="JGT772" s="14"/>
      <c r="JGU772" s="14"/>
      <c r="JGV772" s="14"/>
      <c r="JGW772" s="14"/>
      <c r="JGX772" s="14"/>
      <c r="JGY772" s="14"/>
      <c r="JGZ772" s="14"/>
      <c r="JHA772" s="14"/>
      <c r="JHB772" s="14"/>
      <c r="JHC772" s="14"/>
      <c r="JHD772" s="14"/>
      <c r="JHE772" s="14"/>
      <c r="JHF772" s="14"/>
      <c r="JHG772" s="14"/>
      <c r="JHH772" s="14"/>
      <c r="JHI772" s="14"/>
      <c r="JHJ772" s="14"/>
      <c r="JHK772" s="14"/>
      <c r="JHL772" s="14"/>
      <c r="JHM772" s="14"/>
      <c r="JHN772" s="14"/>
      <c r="JHO772" s="14"/>
      <c r="JHP772" s="14"/>
      <c r="JHQ772" s="14"/>
      <c r="JHR772" s="14"/>
      <c r="JHS772" s="14"/>
      <c r="JHT772" s="14"/>
      <c r="JHU772" s="14"/>
      <c r="JHV772" s="14"/>
      <c r="JHW772" s="14"/>
      <c r="JHX772" s="14"/>
      <c r="JHY772" s="14"/>
      <c r="JHZ772" s="14"/>
      <c r="JIA772" s="14"/>
      <c r="JIB772" s="14"/>
      <c r="JIC772" s="14"/>
      <c r="JID772" s="14"/>
      <c r="JIE772" s="14"/>
      <c r="JIF772" s="14"/>
      <c r="JIG772" s="14"/>
      <c r="JIH772" s="14"/>
      <c r="JII772" s="14"/>
      <c r="JIJ772" s="14"/>
      <c r="JIK772" s="14"/>
      <c r="JIL772" s="14"/>
      <c r="JIM772" s="14"/>
      <c r="JIN772" s="14"/>
      <c r="JIO772" s="14"/>
      <c r="JIP772" s="14"/>
      <c r="JIQ772" s="14"/>
      <c r="JIR772" s="14"/>
      <c r="JIS772" s="14"/>
      <c r="JIT772" s="14"/>
      <c r="JIU772" s="14"/>
      <c r="JIV772" s="14"/>
      <c r="JIW772" s="14"/>
      <c r="JIX772" s="14"/>
      <c r="JIY772" s="14"/>
      <c r="JIZ772" s="14"/>
      <c r="JJA772" s="14"/>
      <c r="JJB772" s="14"/>
      <c r="JJC772" s="14"/>
      <c r="JJD772" s="14"/>
      <c r="JJE772" s="14"/>
      <c r="JJF772" s="14"/>
      <c r="JJG772" s="14"/>
      <c r="JJH772" s="14"/>
      <c r="JJI772" s="14"/>
      <c r="JJJ772" s="14"/>
      <c r="JJK772" s="14"/>
      <c r="JJL772" s="14"/>
      <c r="JJM772" s="14"/>
      <c r="JJN772" s="14"/>
      <c r="JJO772" s="14"/>
      <c r="JJP772" s="14"/>
      <c r="JJQ772" s="14"/>
      <c r="JJR772" s="14"/>
      <c r="JJS772" s="14"/>
      <c r="JJT772" s="14"/>
      <c r="JJU772" s="14"/>
      <c r="JJV772" s="14"/>
      <c r="JJW772" s="14"/>
      <c r="JJX772" s="14"/>
      <c r="JJY772" s="14"/>
      <c r="JJZ772" s="14"/>
      <c r="JKA772" s="14"/>
      <c r="JKB772" s="14"/>
      <c r="JKC772" s="14"/>
      <c r="JKD772" s="14"/>
      <c r="JKE772" s="14"/>
      <c r="JKF772" s="14"/>
      <c r="JKG772" s="14"/>
      <c r="JKH772" s="14"/>
      <c r="JKI772" s="14"/>
      <c r="JKJ772" s="14"/>
      <c r="JKK772" s="14"/>
      <c r="JKL772" s="14"/>
      <c r="JKM772" s="14"/>
      <c r="JKN772" s="14"/>
      <c r="JKO772" s="14"/>
      <c r="JKP772" s="14"/>
      <c r="JKQ772" s="14"/>
      <c r="JKR772" s="14"/>
      <c r="JKS772" s="14"/>
      <c r="JKT772" s="14"/>
      <c r="JKU772" s="14"/>
      <c r="JKV772" s="14"/>
      <c r="JKW772" s="14"/>
      <c r="JKX772" s="14"/>
      <c r="JKY772" s="14"/>
      <c r="JKZ772" s="14"/>
      <c r="JLA772" s="14"/>
      <c r="JLB772" s="14"/>
      <c r="JLC772" s="14"/>
      <c r="JLD772" s="14"/>
      <c r="JLE772" s="14"/>
      <c r="JLF772" s="14"/>
      <c r="JLG772" s="14"/>
      <c r="JLH772" s="14"/>
      <c r="JLI772" s="14"/>
      <c r="JLJ772" s="14"/>
      <c r="JLK772" s="14"/>
      <c r="JLL772" s="14"/>
      <c r="JLM772" s="14"/>
      <c r="JLN772" s="14"/>
      <c r="JLO772" s="14"/>
      <c r="JLP772" s="14"/>
      <c r="JLQ772" s="14"/>
      <c r="JLR772" s="14"/>
      <c r="JLS772" s="14"/>
      <c r="JLT772" s="14"/>
      <c r="JLU772" s="14"/>
      <c r="JLV772" s="14"/>
      <c r="JLW772" s="14"/>
      <c r="JLX772" s="14"/>
      <c r="JLY772" s="14"/>
      <c r="JLZ772" s="14"/>
      <c r="JMA772" s="14"/>
      <c r="JMB772" s="14"/>
      <c r="JMC772" s="14"/>
      <c r="JMD772" s="14"/>
      <c r="JME772" s="14"/>
      <c r="JMF772" s="14"/>
      <c r="JMG772" s="14"/>
      <c r="JMH772" s="14"/>
      <c r="JMI772" s="14"/>
      <c r="JMJ772" s="14"/>
      <c r="JMK772" s="14"/>
      <c r="JML772" s="14"/>
      <c r="JMM772" s="14"/>
      <c r="JMN772" s="14"/>
      <c r="JMO772" s="14"/>
      <c r="JMP772" s="14"/>
      <c r="JMQ772" s="14"/>
      <c r="JMR772" s="14"/>
      <c r="JMS772" s="14"/>
      <c r="JMT772" s="14"/>
      <c r="JMU772" s="14"/>
      <c r="JMV772" s="14"/>
      <c r="JMW772" s="14"/>
      <c r="JMX772" s="14"/>
      <c r="JMY772" s="14"/>
      <c r="JMZ772" s="14"/>
      <c r="JNA772" s="14"/>
      <c r="JNB772" s="14"/>
      <c r="JNC772" s="14"/>
      <c r="JND772" s="14"/>
      <c r="JNE772" s="14"/>
      <c r="JNF772" s="14"/>
      <c r="JNG772" s="14"/>
      <c r="JNH772" s="14"/>
      <c r="JNI772" s="14"/>
      <c r="JNJ772" s="14"/>
      <c r="JNK772" s="14"/>
      <c r="JNL772" s="14"/>
      <c r="JNM772" s="14"/>
      <c r="JNN772" s="14"/>
      <c r="JNO772" s="14"/>
      <c r="JNP772" s="14"/>
      <c r="JNQ772" s="14"/>
      <c r="JNR772" s="14"/>
      <c r="JNS772" s="14"/>
      <c r="JNT772" s="14"/>
      <c r="JNU772" s="14"/>
      <c r="JNV772" s="14"/>
      <c r="JNW772" s="14"/>
      <c r="JNX772" s="14"/>
      <c r="JNY772" s="14"/>
      <c r="JNZ772" s="14"/>
      <c r="JOA772" s="14"/>
      <c r="JOB772" s="14"/>
      <c r="JOC772" s="14"/>
      <c r="JOD772" s="14"/>
      <c r="JOE772" s="14"/>
      <c r="JOF772" s="14"/>
      <c r="JOG772" s="14"/>
      <c r="JOH772" s="14"/>
      <c r="JOI772" s="14"/>
      <c r="JOJ772" s="14"/>
      <c r="JOK772" s="14"/>
      <c r="JOL772" s="14"/>
      <c r="JOM772" s="14"/>
      <c r="JON772" s="14"/>
      <c r="JOO772" s="14"/>
      <c r="JOP772" s="14"/>
      <c r="JOQ772" s="14"/>
      <c r="JOR772" s="14"/>
      <c r="JOS772" s="14"/>
      <c r="JOT772" s="14"/>
      <c r="JOU772" s="14"/>
      <c r="JOV772" s="14"/>
      <c r="JOW772" s="14"/>
      <c r="JOX772" s="14"/>
      <c r="JOY772" s="14"/>
      <c r="JOZ772" s="14"/>
      <c r="JPA772" s="14"/>
      <c r="JPB772" s="14"/>
      <c r="JPC772" s="14"/>
      <c r="JPD772" s="14"/>
      <c r="JPE772" s="14"/>
      <c r="JPF772" s="14"/>
      <c r="JPG772" s="14"/>
      <c r="JPH772" s="14"/>
      <c r="JPI772" s="14"/>
      <c r="JPJ772" s="14"/>
      <c r="JPK772" s="14"/>
      <c r="JPL772" s="14"/>
      <c r="JPM772" s="14"/>
      <c r="JPN772" s="14"/>
      <c r="JPO772" s="14"/>
      <c r="JPP772" s="14"/>
      <c r="JPQ772" s="14"/>
      <c r="JPR772" s="14"/>
      <c r="JPS772" s="14"/>
      <c r="JPT772" s="14"/>
      <c r="JPU772" s="14"/>
      <c r="JPV772" s="14"/>
      <c r="JPW772" s="14"/>
      <c r="JPX772" s="14"/>
      <c r="JPY772" s="14"/>
      <c r="JPZ772" s="14"/>
      <c r="JQA772" s="14"/>
      <c r="JQB772" s="14"/>
      <c r="JQC772" s="14"/>
      <c r="JQD772" s="14"/>
      <c r="JQE772" s="14"/>
      <c r="JQF772" s="14"/>
      <c r="JQG772" s="14"/>
      <c r="JQH772" s="14"/>
      <c r="JQI772" s="14"/>
      <c r="JQJ772" s="14"/>
      <c r="JQK772" s="14"/>
      <c r="JQL772" s="14"/>
      <c r="JQM772" s="14"/>
      <c r="JQN772" s="14"/>
      <c r="JQO772" s="14"/>
      <c r="JQP772" s="14"/>
      <c r="JQQ772" s="14"/>
      <c r="JQR772" s="14"/>
      <c r="JQS772" s="14"/>
      <c r="JQT772" s="14"/>
      <c r="JQU772" s="14"/>
      <c r="JQV772" s="14"/>
      <c r="JQW772" s="14"/>
      <c r="JQX772" s="14"/>
      <c r="JQY772" s="14"/>
      <c r="JQZ772" s="14"/>
      <c r="JRA772" s="14"/>
      <c r="JRB772" s="14"/>
      <c r="JRC772" s="14"/>
      <c r="JRD772" s="14"/>
      <c r="JRE772" s="14"/>
      <c r="JRF772" s="14"/>
      <c r="JRG772" s="14"/>
      <c r="JRH772" s="14"/>
      <c r="JRI772" s="14"/>
      <c r="JRJ772" s="14"/>
      <c r="JRK772" s="14"/>
      <c r="JRL772" s="14"/>
      <c r="JRM772" s="14"/>
      <c r="JRN772" s="14"/>
      <c r="JRO772" s="14"/>
      <c r="JRP772" s="14"/>
      <c r="JRQ772" s="14"/>
      <c r="JRR772" s="14"/>
      <c r="JRS772" s="14"/>
      <c r="JRT772" s="14"/>
      <c r="JRU772" s="14"/>
      <c r="JRV772" s="14"/>
      <c r="JRW772" s="14"/>
      <c r="JRX772" s="14"/>
      <c r="JRY772" s="14"/>
      <c r="JRZ772" s="14"/>
      <c r="JSA772" s="14"/>
      <c r="JSB772" s="14"/>
      <c r="JSC772" s="14"/>
      <c r="JSD772" s="14"/>
      <c r="JSE772" s="14"/>
      <c r="JSF772" s="14"/>
      <c r="JSG772" s="14"/>
      <c r="JSH772" s="14"/>
      <c r="JSI772" s="14"/>
      <c r="JSJ772" s="14"/>
      <c r="JSK772" s="14"/>
      <c r="JSL772" s="14"/>
      <c r="JSM772" s="14"/>
      <c r="JSN772" s="14"/>
      <c r="JSO772" s="14"/>
      <c r="JSP772" s="14"/>
      <c r="JSQ772" s="14"/>
      <c r="JSR772" s="14"/>
      <c r="JSS772" s="14"/>
      <c r="JST772" s="14"/>
      <c r="JSU772" s="14"/>
      <c r="JSV772" s="14"/>
      <c r="JSW772" s="14"/>
      <c r="JSX772" s="14"/>
      <c r="JSY772" s="14"/>
      <c r="JSZ772" s="14"/>
      <c r="JTA772" s="14"/>
      <c r="JTB772" s="14"/>
      <c r="JTC772" s="14"/>
      <c r="JTD772" s="14"/>
      <c r="JTE772" s="14"/>
      <c r="JTF772" s="14"/>
      <c r="JTG772" s="14"/>
      <c r="JTH772" s="14"/>
      <c r="JTI772" s="14"/>
      <c r="JTJ772" s="14"/>
      <c r="JTK772" s="14"/>
      <c r="JTL772" s="14"/>
      <c r="JTM772" s="14"/>
      <c r="JTN772" s="14"/>
      <c r="JTO772" s="14"/>
      <c r="JTP772" s="14"/>
      <c r="JTQ772" s="14"/>
      <c r="JTR772" s="14"/>
      <c r="JTS772" s="14"/>
      <c r="JTT772" s="14"/>
      <c r="JTU772" s="14"/>
      <c r="JTV772" s="14"/>
      <c r="JTW772" s="14"/>
      <c r="JTX772" s="14"/>
      <c r="JTY772" s="14"/>
      <c r="JTZ772" s="14"/>
      <c r="JUA772" s="14"/>
      <c r="JUB772" s="14"/>
      <c r="JUC772" s="14"/>
      <c r="JUD772" s="14"/>
      <c r="JUE772" s="14"/>
      <c r="JUF772" s="14"/>
      <c r="JUG772" s="14"/>
      <c r="JUH772" s="14"/>
      <c r="JUI772" s="14"/>
      <c r="JUJ772" s="14"/>
      <c r="JUK772" s="14"/>
      <c r="JUL772" s="14"/>
      <c r="JUM772" s="14"/>
      <c r="JUN772" s="14"/>
      <c r="JUO772" s="14"/>
      <c r="JUP772" s="14"/>
      <c r="JUQ772" s="14"/>
      <c r="JUR772" s="14"/>
      <c r="JUS772" s="14"/>
      <c r="JUT772" s="14"/>
      <c r="JUU772" s="14"/>
      <c r="JUV772" s="14"/>
      <c r="JUW772" s="14"/>
      <c r="JUX772" s="14"/>
      <c r="JUY772" s="14"/>
      <c r="JUZ772" s="14"/>
      <c r="JVA772" s="14"/>
      <c r="JVB772" s="14"/>
      <c r="JVC772" s="14"/>
      <c r="JVD772" s="14"/>
      <c r="JVE772" s="14"/>
      <c r="JVF772" s="14"/>
      <c r="JVG772" s="14"/>
      <c r="JVH772" s="14"/>
      <c r="JVI772" s="14"/>
      <c r="JVJ772" s="14"/>
      <c r="JVK772" s="14"/>
      <c r="JVL772" s="14"/>
      <c r="JVM772" s="14"/>
      <c r="JVN772" s="14"/>
      <c r="JVO772" s="14"/>
      <c r="JVP772" s="14"/>
      <c r="JVQ772" s="14"/>
      <c r="JVR772" s="14"/>
      <c r="JVS772" s="14"/>
      <c r="JVT772" s="14"/>
      <c r="JVU772" s="14"/>
      <c r="JVV772" s="14"/>
      <c r="JVW772" s="14"/>
      <c r="JVX772" s="14"/>
      <c r="JVY772" s="14"/>
      <c r="JVZ772" s="14"/>
      <c r="JWA772" s="14"/>
      <c r="JWB772" s="14"/>
      <c r="JWC772" s="14"/>
      <c r="JWD772" s="14"/>
      <c r="JWE772" s="14"/>
      <c r="JWF772" s="14"/>
      <c r="JWG772" s="14"/>
      <c r="JWH772" s="14"/>
      <c r="JWI772" s="14"/>
      <c r="JWJ772" s="14"/>
      <c r="JWK772" s="14"/>
      <c r="JWL772" s="14"/>
      <c r="JWM772" s="14"/>
      <c r="JWN772" s="14"/>
      <c r="JWO772" s="14"/>
      <c r="JWP772" s="14"/>
      <c r="JWQ772" s="14"/>
      <c r="JWR772" s="14"/>
      <c r="JWS772" s="14"/>
      <c r="JWT772" s="14"/>
      <c r="JWU772" s="14"/>
      <c r="JWV772" s="14"/>
      <c r="JWW772" s="14"/>
      <c r="JWX772" s="14"/>
      <c r="JWY772" s="14"/>
      <c r="JWZ772" s="14"/>
      <c r="JXA772" s="14"/>
      <c r="JXB772" s="14"/>
      <c r="JXC772" s="14"/>
      <c r="JXD772" s="14"/>
      <c r="JXE772" s="14"/>
      <c r="JXF772" s="14"/>
      <c r="JXG772" s="14"/>
      <c r="JXH772" s="14"/>
      <c r="JXI772" s="14"/>
      <c r="JXJ772" s="14"/>
      <c r="JXK772" s="14"/>
      <c r="JXL772" s="14"/>
      <c r="JXM772" s="14"/>
      <c r="JXN772" s="14"/>
      <c r="JXO772" s="14"/>
      <c r="JXP772" s="14"/>
      <c r="JXQ772" s="14"/>
      <c r="JXR772" s="14"/>
      <c r="JXS772" s="14"/>
      <c r="JXT772" s="14"/>
      <c r="JXU772" s="14"/>
      <c r="JXV772" s="14"/>
      <c r="JXW772" s="14"/>
      <c r="JXX772" s="14"/>
      <c r="JXY772" s="14"/>
      <c r="JXZ772" s="14"/>
      <c r="JYA772" s="14"/>
      <c r="JYB772" s="14"/>
      <c r="JYC772" s="14"/>
      <c r="JYD772" s="14"/>
      <c r="JYE772" s="14"/>
      <c r="JYF772" s="14"/>
      <c r="JYG772" s="14"/>
      <c r="JYH772" s="14"/>
      <c r="JYI772" s="14"/>
      <c r="JYJ772" s="14"/>
      <c r="JYK772" s="14"/>
      <c r="JYL772" s="14"/>
      <c r="JYM772" s="14"/>
      <c r="JYN772" s="14"/>
      <c r="JYO772" s="14"/>
      <c r="JYP772" s="14"/>
      <c r="JYQ772" s="14"/>
      <c r="JYR772" s="14"/>
      <c r="JYS772" s="14"/>
      <c r="JYT772" s="14"/>
      <c r="JYU772" s="14"/>
      <c r="JYV772" s="14"/>
      <c r="JYW772" s="14"/>
      <c r="JYX772" s="14"/>
      <c r="JYY772" s="14"/>
      <c r="JYZ772" s="14"/>
      <c r="JZA772" s="14"/>
      <c r="JZB772" s="14"/>
      <c r="JZC772" s="14"/>
      <c r="JZD772" s="14"/>
      <c r="JZE772" s="14"/>
      <c r="JZF772" s="14"/>
      <c r="JZG772" s="14"/>
      <c r="JZH772" s="14"/>
      <c r="JZI772" s="14"/>
      <c r="JZJ772" s="14"/>
      <c r="JZK772" s="14"/>
      <c r="JZL772" s="14"/>
      <c r="JZM772" s="14"/>
      <c r="JZN772" s="14"/>
      <c r="JZO772" s="14"/>
      <c r="JZP772" s="14"/>
      <c r="JZQ772" s="14"/>
      <c r="JZR772" s="14"/>
      <c r="JZS772" s="14"/>
      <c r="JZT772" s="14"/>
      <c r="JZU772" s="14"/>
      <c r="JZV772" s="14"/>
      <c r="JZW772" s="14"/>
      <c r="JZX772" s="14"/>
      <c r="JZY772" s="14"/>
      <c r="JZZ772" s="14"/>
      <c r="KAA772" s="14"/>
      <c r="KAB772" s="14"/>
      <c r="KAC772" s="14"/>
      <c r="KAD772" s="14"/>
      <c r="KAE772" s="14"/>
      <c r="KAF772" s="14"/>
      <c r="KAG772" s="14"/>
      <c r="KAH772" s="14"/>
      <c r="KAI772" s="14"/>
      <c r="KAJ772" s="14"/>
      <c r="KAK772" s="14"/>
      <c r="KAL772" s="14"/>
      <c r="KAM772" s="14"/>
      <c r="KAN772" s="14"/>
      <c r="KAO772" s="14"/>
      <c r="KAP772" s="14"/>
      <c r="KAQ772" s="14"/>
      <c r="KAR772" s="14"/>
      <c r="KAS772" s="14"/>
      <c r="KAT772" s="14"/>
      <c r="KAU772" s="14"/>
      <c r="KAV772" s="14"/>
      <c r="KAW772" s="14"/>
      <c r="KAX772" s="14"/>
      <c r="KAY772" s="14"/>
      <c r="KAZ772" s="14"/>
      <c r="KBA772" s="14"/>
      <c r="KBB772" s="14"/>
      <c r="KBC772" s="14"/>
      <c r="KBD772" s="14"/>
      <c r="KBE772" s="14"/>
      <c r="KBF772" s="14"/>
      <c r="KBG772" s="14"/>
      <c r="KBH772" s="14"/>
      <c r="KBI772" s="14"/>
      <c r="KBJ772" s="14"/>
      <c r="KBK772" s="14"/>
      <c r="KBL772" s="14"/>
      <c r="KBM772" s="14"/>
      <c r="KBN772" s="14"/>
      <c r="KBO772" s="14"/>
      <c r="KBP772" s="14"/>
      <c r="KBQ772" s="14"/>
      <c r="KBR772" s="14"/>
      <c r="KBS772" s="14"/>
      <c r="KBT772" s="14"/>
      <c r="KBU772" s="14"/>
      <c r="KBV772" s="14"/>
      <c r="KBW772" s="14"/>
      <c r="KBX772" s="14"/>
      <c r="KBY772" s="14"/>
      <c r="KBZ772" s="14"/>
      <c r="KCA772" s="14"/>
      <c r="KCB772" s="14"/>
      <c r="KCC772" s="14"/>
      <c r="KCD772" s="14"/>
      <c r="KCE772" s="14"/>
      <c r="KCF772" s="14"/>
      <c r="KCG772" s="14"/>
      <c r="KCH772" s="14"/>
      <c r="KCI772" s="14"/>
      <c r="KCJ772" s="14"/>
      <c r="KCK772" s="14"/>
      <c r="KCL772" s="14"/>
      <c r="KCM772" s="14"/>
      <c r="KCN772" s="14"/>
      <c r="KCO772" s="14"/>
      <c r="KCP772" s="14"/>
      <c r="KCQ772" s="14"/>
      <c r="KCR772" s="14"/>
      <c r="KCS772" s="14"/>
      <c r="KCT772" s="14"/>
      <c r="KCU772" s="14"/>
      <c r="KCV772" s="14"/>
      <c r="KCW772" s="14"/>
      <c r="KCX772" s="14"/>
      <c r="KCY772" s="14"/>
      <c r="KCZ772" s="14"/>
      <c r="KDA772" s="14"/>
      <c r="KDB772" s="14"/>
      <c r="KDC772" s="14"/>
      <c r="KDD772" s="14"/>
      <c r="KDE772" s="14"/>
      <c r="KDF772" s="14"/>
      <c r="KDG772" s="14"/>
      <c r="KDH772" s="14"/>
      <c r="KDI772" s="14"/>
      <c r="KDJ772" s="14"/>
      <c r="KDK772" s="14"/>
      <c r="KDL772" s="14"/>
      <c r="KDM772" s="14"/>
      <c r="KDN772" s="14"/>
      <c r="KDO772" s="14"/>
      <c r="KDP772" s="14"/>
      <c r="KDQ772" s="14"/>
      <c r="KDR772" s="14"/>
      <c r="KDS772" s="14"/>
      <c r="KDT772" s="14"/>
      <c r="KDU772" s="14"/>
      <c r="KDV772" s="14"/>
      <c r="KDW772" s="14"/>
      <c r="KDX772" s="14"/>
      <c r="KDY772" s="14"/>
      <c r="KDZ772" s="14"/>
      <c r="KEA772" s="14"/>
      <c r="KEB772" s="14"/>
      <c r="KEC772" s="14"/>
      <c r="KED772" s="14"/>
      <c r="KEE772" s="14"/>
      <c r="KEF772" s="14"/>
      <c r="KEG772" s="14"/>
      <c r="KEH772" s="14"/>
      <c r="KEI772" s="14"/>
      <c r="KEJ772" s="14"/>
      <c r="KEK772" s="14"/>
      <c r="KEL772" s="14"/>
      <c r="KEM772" s="14"/>
      <c r="KEN772" s="14"/>
      <c r="KEO772" s="14"/>
      <c r="KEP772" s="14"/>
      <c r="KEQ772" s="14"/>
      <c r="KER772" s="14"/>
      <c r="KES772" s="14"/>
      <c r="KET772" s="14"/>
      <c r="KEU772" s="14"/>
      <c r="KEV772" s="14"/>
      <c r="KEW772" s="14"/>
      <c r="KEX772" s="14"/>
      <c r="KEY772" s="14"/>
      <c r="KEZ772" s="14"/>
      <c r="KFA772" s="14"/>
      <c r="KFB772" s="14"/>
      <c r="KFC772" s="14"/>
      <c r="KFD772" s="14"/>
      <c r="KFE772" s="14"/>
      <c r="KFF772" s="14"/>
      <c r="KFG772" s="14"/>
      <c r="KFH772" s="14"/>
      <c r="KFI772" s="14"/>
      <c r="KFJ772" s="14"/>
      <c r="KFK772" s="14"/>
      <c r="KFL772" s="14"/>
      <c r="KFM772" s="14"/>
      <c r="KFN772" s="14"/>
      <c r="KFO772" s="14"/>
      <c r="KFP772" s="14"/>
      <c r="KFQ772" s="14"/>
      <c r="KFR772" s="14"/>
      <c r="KFS772" s="14"/>
      <c r="KFT772" s="14"/>
      <c r="KFU772" s="14"/>
      <c r="KFV772" s="14"/>
      <c r="KFW772" s="14"/>
      <c r="KFX772" s="14"/>
      <c r="KFY772" s="14"/>
      <c r="KFZ772" s="14"/>
      <c r="KGA772" s="14"/>
      <c r="KGB772" s="14"/>
      <c r="KGC772" s="14"/>
      <c r="KGD772" s="14"/>
      <c r="KGE772" s="14"/>
      <c r="KGF772" s="14"/>
      <c r="KGG772" s="14"/>
      <c r="KGH772" s="14"/>
      <c r="KGI772" s="14"/>
      <c r="KGJ772" s="14"/>
      <c r="KGK772" s="14"/>
      <c r="KGL772" s="14"/>
      <c r="KGM772" s="14"/>
      <c r="KGN772" s="14"/>
      <c r="KGO772" s="14"/>
      <c r="KGP772" s="14"/>
      <c r="KGQ772" s="14"/>
      <c r="KGR772" s="14"/>
      <c r="KGS772" s="14"/>
      <c r="KGT772" s="14"/>
      <c r="KGU772" s="14"/>
      <c r="KGV772" s="14"/>
      <c r="KGW772" s="14"/>
      <c r="KGX772" s="14"/>
      <c r="KGY772" s="14"/>
      <c r="KGZ772" s="14"/>
      <c r="KHA772" s="14"/>
      <c r="KHB772" s="14"/>
      <c r="KHC772" s="14"/>
      <c r="KHD772" s="14"/>
      <c r="KHE772" s="14"/>
      <c r="KHF772" s="14"/>
      <c r="KHG772" s="14"/>
      <c r="KHH772" s="14"/>
      <c r="KHI772" s="14"/>
      <c r="KHJ772" s="14"/>
      <c r="KHK772" s="14"/>
      <c r="KHL772" s="14"/>
      <c r="KHM772" s="14"/>
      <c r="KHN772" s="14"/>
      <c r="KHO772" s="14"/>
      <c r="KHP772" s="14"/>
      <c r="KHQ772" s="14"/>
      <c r="KHR772" s="14"/>
      <c r="KHS772" s="14"/>
      <c r="KHT772" s="14"/>
      <c r="KHU772" s="14"/>
      <c r="KHV772" s="14"/>
      <c r="KHW772" s="14"/>
      <c r="KHX772" s="14"/>
      <c r="KHY772" s="14"/>
      <c r="KHZ772" s="14"/>
      <c r="KIA772" s="14"/>
      <c r="KIB772" s="14"/>
      <c r="KIC772" s="14"/>
      <c r="KID772" s="14"/>
      <c r="KIE772" s="14"/>
      <c r="KIF772" s="14"/>
      <c r="KIG772" s="14"/>
      <c r="KIH772" s="14"/>
      <c r="KII772" s="14"/>
      <c r="KIJ772" s="14"/>
      <c r="KIK772" s="14"/>
      <c r="KIL772" s="14"/>
      <c r="KIM772" s="14"/>
      <c r="KIN772" s="14"/>
      <c r="KIO772" s="14"/>
      <c r="KIP772" s="14"/>
      <c r="KIQ772" s="14"/>
      <c r="KIR772" s="14"/>
      <c r="KIS772" s="14"/>
      <c r="KIT772" s="14"/>
      <c r="KIU772" s="14"/>
      <c r="KIV772" s="14"/>
      <c r="KIW772" s="14"/>
      <c r="KIX772" s="14"/>
      <c r="KIY772" s="14"/>
      <c r="KIZ772" s="14"/>
      <c r="KJA772" s="14"/>
      <c r="KJB772" s="14"/>
      <c r="KJC772" s="14"/>
      <c r="KJD772" s="14"/>
      <c r="KJE772" s="14"/>
      <c r="KJF772" s="14"/>
      <c r="KJG772" s="14"/>
      <c r="KJH772" s="14"/>
      <c r="KJI772" s="14"/>
      <c r="KJJ772" s="14"/>
      <c r="KJK772" s="14"/>
      <c r="KJL772" s="14"/>
      <c r="KJM772" s="14"/>
      <c r="KJN772" s="14"/>
      <c r="KJO772" s="14"/>
      <c r="KJP772" s="14"/>
      <c r="KJQ772" s="14"/>
      <c r="KJR772" s="14"/>
      <c r="KJS772" s="14"/>
      <c r="KJT772" s="14"/>
      <c r="KJU772" s="14"/>
      <c r="KJV772" s="14"/>
      <c r="KJW772" s="14"/>
      <c r="KJX772" s="14"/>
      <c r="KJY772" s="14"/>
      <c r="KJZ772" s="14"/>
      <c r="KKA772" s="14"/>
      <c r="KKB772" s="14"/>
      <c r="KKC772" s="14"/>
      <c r="KKD772" s="14"/>
      <c r="KKE772" s="14"/>
      <c r="KKF772" s="14"/>
      <c r="KKG772" s="14"/>
      <c r="KKH772" s="14"/>
      <c r="KKI772" s="14"/>
      <c r="KKJ772" s="14"/>
      <c r="KKK772" s="14"/>
      <c r="KKL772" s="14"/>
      <c r="KKM772" s="14"/>
      <c r="KKN772" s="14"/>
      <c r="KKO772" s="14"/>
      <c r="KKP772" s="14"/>
      <c r="KKQ772" s="14"/>
      <c r="KKR772" s="14"/>
      <c r="KKS772" s="14"/>
      <c r="KKT772" s="14"/>
      <c r="KKU772" s="14"/>
      <c r="KKV772" s="14"/>
      <c r="KKW772" s="14"/>
      <c r="KKX772" s="14"/>
      <c r="KKY772" s="14"/>
      <c r="KKZ772" s="14"/>
      <c r="KLA772" s="14"/>
      <c r="KLB772" s="14"/>
      <c r="KLC772" s="14"/>
      <c r="KLD772" s="14"/>
      <c r="KLE772" s="14"/>
      <c r="KLF772" s="14"/>
      <c r="KLG772" s="14"/>
      <c r="KLH772" s="14"/>
      <c r="KLI772" s="14"/>
      <c r="KLJ772" s="14"/>
      <c r="KLK772" s="14"/>
      <c r="KLL772" s="14"/>
      <c r="KLM772" s="14"/>
      <c r="KLN772" s="14"/>
      <c r="KLO772" s="14"/>
      <c r="KLP772" s="14"/>
      <c r="KLQ772" s="14"/>
      <c r="KLR772" s="14"/>
      <c r="KLS772" s="14"/>
      <c r="KLT772" s="14"/>
      <c r="KLU772" s="14"/>
      <c r="KLV772" s="14"/>
      <c r="KLW772" s="14"/>
      <c r="KLX772" s="14"/>
      <c r="KLY772" s="14"/>
      <c r="KLZ772" s="14"/>
      <c r="KMA772" s="14"/>
      <c r="KMB772" s="14"/>
      <c r="KMC772" s="14"/>
      <c r="KMD772" s="14"/>
      <c r="KME772" s="14"/>
      <c r="KMF772" s="14"/>
      <c r="KMG772" s="14"/>
      <c r="KMH772" s="14"/>
      <c r="KMI772" s="14"/>
      <c r="KMJ772" s="14"/>
      <c r="KMK772" s="14"/>
      <c r="KML772" s="14"/>
      <c r="KMM772" s="14"/>
      <c r="KMN772" s="14"/>
      <c r="KMO772" s="14"/>
      <c r="KMP772" s="14"/>
      <c r="KMQ772" s="14"/>
      <c r="KMR772" s="14"/>
      <c r="KMS772" s="14"/>
      <c r="KMT772" s="14"/>
      <c r="KMU772" s="14"/>
      <c r="KMV772" s="14"/>
      <c r="KMW772" s="14"/>
      <c r="KMX772" s="14"/>
      <c r="KMY772" s="14"/>
      <c r="KMZ772" s="14"/>
      <c r="KNA772" s="14"/>
      <c r="KNB772" s="14"/>
      <c r="KNC772" s="14"/>
      <c r="KND772" s="14"/>
      <c r="KNE772" s="14"/>
      <c r="KNF772" s="14"/>
      <c r="KNG772" s="14"/>
      <c r="KNH772" s="14"/>
      <c r="KNI772" s="14"/>
      <c r="KNJ772" s="14"/>
      <c r="KNK772" s="14"/>
      <c r="KNL772" s="14"/>
      <c r="KNM772" s="14"/>
      <c r="KNN772" s="14"/>
      <c r="KNO772" s="14"/>
      <c r="KNP772" s="14"/>
      <c r="KNQ772" s="14"/>
      <c r="KNR772" s="14"/>
      <c r="KNS772" s="14"/>
      <c r="KNT772" s="14"/>
      <c r="KNU772" s="14"/>
      <c r="KNV772" s="14"/>
      <c r="KNW772" s="14"/>
      <c r="KNX772" s="14"/>
      <c r="KNY772" s="14"/>
      <c r="KNZ772" s="14"/>
      <c r="KOA772" s="14"/>
      <c r="KOB772" s="14"/>
      <c r="KOC772" s="14"/>
      <c r="KOD772" s="14"/>
      <c r="KOE772" s="14"/>
      <c r="KOF772" s="14"/>
      <c r="KOG772" s="14"/>
      <c r="KOH772" s="14"/>
      <c r="KOI772" s="14"/>
      <c r="KOJ772" s="14"/>
      <c r="KOK772" s="14"/>
      <c r="KOL772" s="14"/>
      <c r="KOM772" s="14"/>
      <c r="KON772" s="14"/>
      <c r="KOO772" s="14"/>
      <c r="KOP772" s="14"/>
      <c r="KOQ772" s="14"/>
      <c r="KOR772" s="14"/>
      <c r="KOS772" s="14"/>
      <c r="KOT772" s="14"/>
      <c r="KOU772" s="14"/>
      <c r="KOV772" s="14"/>
      <c r="KOW772" s="14"/>
      <c r="KOX772" s="14"/>
      <c r="KOY772" s="14"/>
      <c r="KOZ772" s="14"/>
      <c r="KPA772" s="14"/>
      <c r="KPB772" s="14"/>
      <c r="KPC772" s="14"/>
      <c r="KPD772" s="14"/>
      <c r="KPE772" s="14"/>
      <c r="KPF772" s="14"/>
      <c r="KPG772" s="14"/>
      <c r="KPH772" s="14"/>
      <c r="KPI772" s="14"/>
      <c r="KPJ772" s="14"/>
      <c r="KPK772" s="14"/>
      <c r="KPL772" s="14"/>
      <c r="KPM772" s="14"/>
      <c r="KPN772" s="14"/>
      <c r="KPO772" s="14"/>
      <c r="KPP772" s="14"/>
      <c r="KPQ772" s="14"/>
      <c r="KPR772" s="14"/>
      <c r="KPS772" s="14"/>
      <c r="KPT772" s="14"/>
      <c r="KPU772" s="14"/>
      <c r="KPV772" s="14"/>
      <c r="KPW772" s="14"/>
      <c r="KPX772" s="14"/>
      <c r="KPY772" s="14"/>
      <c r="KPZ772" s="14"/>
      <c r="KQA772" s="14"/>
      <c r="KQB772" s="14"/>
      <c r="KQC772" s="14"/>
      <c r="KQD772" s="14"/>
      <c r="KQE772" s="14"/>
      <c r="KQF772" s="14"/>
      <c r="KQG772" s="14"/>
      <c r="KQH772" s="14"/>
      <c r="KQI772" s="14"/>
      <c r="KQJ772" s="14"/>
      <c r="KQK772" s="14"/>
      <c r="KQL772" s="14"/>
      <c r="KQM772" s="14"/>
      <c r="KQN772" s="14"/>
      <c r="KQO772" s="14"/>
      <c r="KQP772" s="14"/>
      <c r="KQQ772" s="14"/>
      <c r="KQR772" s="14"/>
      <c r="KQS772" s="14"/>
      <c r="KQT772" s="14"/>
      <c r="KQU772" s="14"/>
      <c r="KQV772" s="14"/>
      <c r="KQW772" s="14"/>
      <c r="KQX772" s="14"/>
      <c r="KQY772" s="14"/>
      <c r="KQZ772" s="14"/>
      <c r="KRA772" s="14"/>
      <c r="KRB772" s="14"/>
      <c r="KRC772" s="14"/>
      <c r="KRD772" s="14"/>
      <c r="KRE772" s="14"/>
      <c r="KRF772" s="14"/>
      <c r="KRG772" s="14"/>
      <c r="KRH772" s="14"/>
      <c r="KRI772" s="14"/>
      <c r="KRJ772" s="14"/>
      <c r="KRK772" s="14"/>
      <c r="KRL772" s="14"/>
      <c r="KRM772" s="14"/>
      <c r="KRN772" s="14"/>
      <c r="KRO772" s="14"/>
      <c r="KRP772" s="14"/>
      <c r="KRQ772" s="14"/>
      <c r="KRR772" s="14"/>
      <c r="KRS772" s="14"/>
      <c r="KRT772" s="14"/>
      <c r="KRU772" s="14"/>
      <c r="KRV772" s="14"/>
      <c r="KRW772" s="14"/>
      <c r="KRX772" s="14"/>
      <c r="KRY772" s="14"/>
      <c r="KRZ772" s="14"/>
      <c r="KSA772" s="14"/>
      <c r="KSB772" s="14"/>
      <c r="KSC772" s="14"/>
      <c r="KSD772" s="14"/>
      <c r="KSE772" s="14"/>
      <c r="KSF772" s="14"/>
      <c r="KSG772" s="14"/>
      <c r="KSH772" s="14"/>
      <c r="KSI772" s="14"/>
      <c r="KSJ772" s="14"/>
      <c r="KSK772" s="14"/>
      <c r="KSL772" s="14"/>
      <c r="KSM772" s="14"/>
      <c r="KSN772" s="14"/>
      <c r="KSO772" s="14"/>
      <c r="KSP772" s="14"/>
      <c r="KSQ772" s="14"/>
      <c r="KSR772" s="14"/>
      <c r="KSS772" s="14"/>
      <c r="KST772" s="14"/>
      <c r="KSU772" s="14"/>
      <c r="KSV772" s="14"/>
      <c r="KSW772" s="14"/>
      <c r="KSX772" s="14"/>
      <c r="KSY772" s="14"/>
      <c r="KSZ772" s="14"/>
      <c r="KTA772" s="14"/>
      <c r="KTB772" s="14"/>
      <c r="KTC772" s="14"/>
      <c r="KTD772" s="14"/>
      <c r="KTE772" s="14"/>
      <c r="KTF772" s="14"/>
      <c r="KTG772" s="14"/>
      <c r="KTH772" s="14"/>
      <c r="KTI772" s="14"/>
      <c r="KTJ772" s="14"/>
      <c r="KTK772" s="14"/>
      <c r="KTL772" s="14"/>
      <c r="KTM772" s="14"/>
      <c r="KTN772" s="14"/>
      <c r="KTO772" s="14"/>
      <c r="KTP772" s="14"/>
      <c r="KTQ772" s="14"/>
      <c r="KTR772" s="14"/>
      <c r="KTS772" s="14"/>
      <c r="KTT772" s="14"/>
      <c r="KTU772" s="14"/>
      <c r="KTV772" s="14"/>
      <c r="KTW772" s="14"/>
      <c r="KTX772" s="14"/>
      <c r="KTY772" s="14"/>
      <c r="KTZ772" s="14"/>
      <c r="KUA772" s="14"/>
      <c r="KUB772" s="14"/>
      <c r="KUC772" s="14"/>
      <c r="KUD772" s="14"/>
      <c r="KUE772" s="14"/>
      <c r="KUF772" s="14"/>
      <c r="KUG772" s="14"/>
      <c r="KUH772" s="14"/>
      <c r="KUI772" s="14"/>
      <c r="KUJ772" s="14"/>
      <c r="KUK772" s="14"/>
      <c r="KUL772" s="14"/>
      <c r="KUM772" s="14"/>
      <c r="KUN772" s="14"/>
      <c r="KUO772" s="14"/>
      <c r="KUP772" s="14"/>
      <c r="KUQ772" s="14"/>
      <c r="KUR772" s="14"/>
      <c r="KUS772" s="14"/>
      <c r="KUT772" s="14"/>
      <c r="KUU772" s="14"/>
      <c r="KUV772" s="14"/>
      <c r="KUW772" s="14"/>
      <c r="KUX772" s="14"/>
      <c r="KUY772" s="14"/>
      <c r="KUZ772" s="14"/>
      <c r="KVA772" s="14"/>
      <c r="KVB772" s="14"/>
      <c r="KVC772" s="14"/>
      <c r="KVD772" s="14"/>
      <c r="KVE772" s="14"/>
      <c r="KVF772" s="14"/>
      <c r="KVG772" s="14"/>
      <c r="KVH772" s="14"/>
      <c r="KVI772" s="14"/>
      <c r="KVJ772" s="14"/>
      <c r="KVK772" s="14"/>
      <c r="KVL772" s="14"/>
      <c r="KVM772" s="14"/>
      <c r="KVN772" s="14"/>
      <c r="KVO772" s="14"/>
      <c r="KVP772" s="14"/>
      <c r="KVQ772" s="14"/>
      <c r="KVR772" s="14"/>
      <c r="KVS772" s="14"/>
      <c r="KVT772" s="14"/>
      <c r="KVU772" s="14"/>
      <c r="KVV772" s="14"/>
      <c r="KVW772" s="14"/>
      <c r="KVX772" s="14"/>
      <c r="KVY772" s="14"/>
      <c r="KVZ772" s="14"/>
      <c r="KWA772" s="14"/>
      <c r="KWB772" s="14"/>
      <c r="KWC772" s="14"/>
      <c r="KWD772" s="14"/>
      <c r="KWE772" s="14"/>
      <c r="KWF772" s="14"/>
      <c r="KWG772" s="14"/>
      <c r="KWH772" s="14"/>
      <c r="KWI772" s="14"/>
      <c r="KWJ772" s="14"/>
      <c r="KWK772" s="14"/>
      <c r="KWL772" s="14"/>
      <c r="KWM772" s="14"/>
      <c r="KWN772" s="14"/>
      <c r="KWO772" s="14"/>
      <c r="KWP772" s="14"/>
      <c r="KWQ772" s="14"/>
      <c r="KWR772" s="14"/>
      <c r="KWS772" s="14"/>
      <c r="KWT772" s="14"/>
      <c r="KWU772" s="14"/>
      <c r="KWV772" s="14"/>
      <c r="KWW772" s="14"/>
      <c r="KWX772" s="14"/>
      <c r="KWY772" s="14"/>
      <c r="KWZ772" s="14"/>
      <c r="KXA772" s="14"/>
      <c r="KXB772" s="14"/>
      <c r="KXC772" s="14"/>
      <c r="KXD772" s="14"/>
      <c r="KXE772" s="14"/>
      <c r="KXF772" s="14"/>
      <c r="KXG772" s="14"/>
      <c r="KXH772" s="14"/>
      <c r="KXI772" s="14"/>
      <c r="KXJ772" s="14"/>
      <c r="KXK772" s="14"/>
      <c r="KXL772" s="14"/>
      <c r="KXM772" s="14"/>
      <c r="KXN772" s="14"/>
      <c r="KXO772" s="14"/>
      <c r="KXP772" s="14"/>
      <c r="KXQ772" s="14"/>
      <c r="KXR772" s="14"/>
      <c r="KXS772" s="14"/>
      <c r="KXT772" s="14"/>
      <c r="KXU772" s="14"/>
      <c r="KXV772" s="14"/>
      <c r="KXW772" s="14"/>
      <c r="KXX772" s="14"/>
      <c r="KXY772" s="14"/>
      <c r="KXZ772" s="14"/>
      <c r="KYA772" s="14"/>
      <c r="KYB772" s="14"/>
      <c r="KYC772" s="14"/>
      <c r="KYD772" s="14"/>
      <c r="KYE772" s="14"/>
      <c r="KYF772" s="14"/>
      <c r="KYG772" s="14"/>
      <c r="KYH772" s="14"/>
      <c r="KYI772" s="14"/>
      <c r="KYJ772" s="14"/>
      <c r="KYK772" s="14"/>
      <c r="KYL772" s="14"/>
      <c r="KYM772" s="14"/>
      <c r="KYN772" s="14"/>
      <c r="KYO772" s="14"/>
      <c r="KYP772" s="14"/>
      <c r="KYQ772" s="14"/>
      <c r="KYR772" s="14"/>
      <c r="KYS772" s="14"/>
      <c r="KYT772" s="14"/>
      <c r="KYU772" s="14"/>
      <c r="KYV772" s="14"/>
      <c r="KYW772" s="14"/>
      <c r="KYX772" s="14"/>
      <c r="KYY772" s="14"/>
      <c r="KYZ772" s="14"/>
      <c r="KZA772" s="14"/>
      <c r="KZB772" s="14"/>
      <c r="KZC772" s="14"/>
      <c r="KZD772" s="14"/>
      <c r="KZE772" s="14"/>
      <c r="KZF772" s="14"/>
      <c r="KZG772" s="14"/>
      <c r="KZH772" s="14"/>
      <c r="KZI772" s="14"/>
      <c r="KZJ772" s="14"/>
      <c r="KZK772" s="14"/>
      <c r="KZL772" s="14"/>
      <c r="KZM772" s="14"/>
      <c r="KZN772" s="14"/>
      <c r="KZO772" s="14"/>
      <c r="KZP772" s="14"/>
      <c r="KZQ772" s="14"/>
      <c r="KZR772" s="14"/>
      <c r="KZS772" s="14"/>
      <c r="KZT772" s="14"/>
      <c r="KZU772" s="14"/>
      <c r="KZV772" s="14"/>
      <c r="KZW772" s="14"/>
      <c r="KZX772" s="14"/>
      <c r="KZY772" s="14"/>
      <c r="KZZ772" s="14"/>
      <c r="LAA772" s="14"/>
      <c r="LAB772" s="14"/>
      <c r="LAC772" s="14"/>
      <c r="LAD772" s="14"/>
      <c r="LAE772" s="14"/>
      <c r="LAF772" s="14"/>
      <c r="LAG772" s="14"/>
      <c r="LAH772" s="14"/>
      <c r="LAI772" s="14"/>
      <c r="LAJ772" s="14"/>
      <c r="LAK772" s="14"/>
      <c r="LAL772" s="14"/>
      <c r="LAM772" s="14"/>
      <c r="LAN772" s="14"/>
      <c r="LAO772" s="14"/>
      <c r="LAP772" s="14"/>
      <c r="LAQ772" s="14"/>
      <c r="LAR772" s="14"/>
      <c r="LAS772" s="14"/>
      <c r="LAT772" s="14"/>
      <c r="LAU772" s="14"/>
      <c r="LAV772" s="14"/>
      <c r="LAW772" s="14"/>
      <c r="LAX772" s="14"/>
      <c r="LAY772" s="14"/>
      <c r="LAZ772" s="14"/>
      <c r="LBA772" s="14"/>
      <c r="LBB772" s="14"/>
      <c r="LBC772" s="14"/>
      <c r="LBD772" s="14"/>
      <c r="LBE772" s="14"/>
      <c r="LBF772" s="14"/>
      <c r="LBG772" s="14"/>
      <c r="LBH772" s="14"/>
      <c r="LBI772" s="14"/>
      <c r="LBJ772" s="14"/>
      <c r="LBK772" s="14"/>
      <c r="LBL772" s="14"/>
      <c r="LBM772" s="14"/>
      <c r="LBN772" s="14"/>
      <c r="LBO772" s="14"/>
      <c r="LBP772" s="14"/>
      <c r="LBQ772" s="14"/>
      <c r="LBR772" s="14"/>
      <c r="LBS772" s="14"/>
      <c r="LBT772" s="14"/>
      <c r="LBU772" s="14"/>
      <c r="LBV772" s="14"/>
      <c r="LBW772" s="14"/>
      <c r="LBX772" s="14"/>
      <c r="LBY772" s="14"/>
      <c r="LBZ772" s="14"/>
      <c r="LCA772" s="14"/>
      <c r="LCB772" s="14"/>
      <c r="LCC772" s="14"/>
      <c r="LCD772" s="14"/>
      <c r="LCE772" s="14"/>
      <c r="LCF772" s="14"/>
      <c r="LCG772" s="14"/>
      <c r="LCH772" s="14"/>
      <c r="LCI772" s="14"/>
      <c r="LCJ772" s="14"/>
      <c r="LCK772" s="14"/>
      <c r="LCL772" s="14"/>
      <c r="LCM772" s="14"/>
      <c r="LCN772" s="14"/>
      <c r="LCO772" s="14"/>
      <c r="LCP772" s="14"/>
      <c r="LCQ772" s="14"/>
      <c r="LCR772" s="14"/>
      <c r="LCS772" s="14"/>
      <c r="LCT772" s="14"/>
      <c r="LCU772" s="14"/>
      <c r="LCV772" s="14"/>
      <c r="LCW772" s="14"/>
      <c r="LCX772" s="14"/>
      <c r="LCY772" s="14"/>
      <c r="LCZ772" s="14"/>
      <c r="LDA772" s="14"/>
      <c r="LDB772" s="14"/>
      <c r="LDC772" s="14"/>
      <c r="LDD772" s="14"/>
      <c r="LDE772" s="14"/>
      <c r="LDF772" s="14"/>
      <c r="LDG772" s="14"/>
      <c r="LDH772" s="14"/>
      <c r="LDI772" s="14"/>
      <c r="LDJ772" s="14"/>
      <c r="LDK772" s="14"/>
      <c r="LDL772" s="14"/>
      <c r="LDM772" s="14"/>
      <c r="LDN772" s="14"/>
      <c r="LDO772" s="14"/>
      <c r="LDP772" s="14"/>
      <c r="LDQ772" s="14"/>
      <c r="LDR772" s="14"/>
      <c r="LDS772" s="14"/>
      <c r="LDT772" s="14"/>
      <c r="LDU772" s="14"/>
      <c r="LDV772" s="14"/>
      <c r="LDW772" s="14"/>
      <c r="LDX772" s="14"/>
      <c r="LDY772" s="14"/>
      <c r="LDZ772" s="14"/>
      <c r="LEA772" s="14"/>
      <c r="LEB772" s="14"/>
      <c r="LEC772" s="14"/>
      <c r="LED772" s="14"/>
      <c r="LEE772" s="14"/>
      <c r="LEF772" s="14"/>
      <c r="LEG772" s="14"/>
      <c r="LEH772" s="14"/>
      <c r="LEI772" s="14"/>
      <c r="LEJ772" s="14"/>
      <c r="LEK772" s="14"/>
      <c r="LEL772" s="14"/>
      <c r="LEM772" s="14"/>
      <c r="LEN772" s="14"/>
      <c r="LEO772" s="14"/>
      <c r="LEP772" s="14"/>
      <c r="LEQ772" s="14"/>
      <c r="LER772" s="14"/>
      <c r="LES772" s="14"/>
      <c r="LET772" s="14"/>
      <c r="LEU772" s="14"/>
      <c r="LEV772" s="14"/>
      <c r="LEW772" s="14"/>
      <c r="LEX772" s="14"/>
      <c r="LEY772" s="14"/>
      <c r="LEZ772" s="14"/>
      <c r="LFA772" s="14"/>
      <c r="LFB772" s="14"/>
      <c r="LFC772" s="14"/>
      <c r="LFD772" s="14"/>
      <c r="LFE772" s="14"/>
      <c r="LFF772" s="14"/>
      <c r="LFG772" s="14"/>
      <c r="LFH772" s="14"/>
      <c r="LFI772" s="14"/>
      <c r="LFJ772" s="14"/>
      <c r="LFK772" s="14"/>
      <c r="LFL772" s="14"/>
      <c r="LFM772" s="14"/>
      <c r="LFN772" s="14"/>
      <c r="LFO772" s="14"/>
      <c r="LFP772" s="14"/>
      <c r="LFQ772" s="14"/>
      <c r="LFR772" s="14"/>
      <c r="LFS772" s="14"/>
      <c r="LFT772" s="14"/>
      <c r="LFU772" s="14"/>
      <c r="LFV772" s="14"/>
      <c r="LFW772" s="14"/>
      <c r="LFX772" s="14"/>
      <c r="LFY772" s="14"/>
      <c r="LFZ772" s="14"/>
      <c r="LGA772" s="14"/>
      <c r="LGB772" s="14"/>
      <c r="LGC772" s="14"/>
      <c r="LGD772" s="14"/>
      <c r="LGE772" s="14"/>
      <c r="LGF772" s="14"/>
      <c r="LGG772" s="14"/>
      <c r="LGH772" s="14"/>
      <c r="LGI772" s="14"/>
      <c r="LGJ772" s="14"/>
      <c r="LGK772" s="14"/>
      <c r="LGL772" s="14"/>
      <c r="LGM772" s="14"/>
      <c r="LGN772" s="14"/>
      <c r="LGO772" s="14"/>
      <c r="LGP772" s="14"/>
      <c r="LGQ772" s="14"/>
      <c r="LGR772" s="14"/>
      <c r="LGS772" s="14"/>
      <c r="LGT772" s="14"/>
      <c r="LGU772" s="14"/>
      <c r="LGV772" s="14"/>
      <c r="LGW772" s="14"/>
      <c r="LGX772" s="14"/>
      <c r="LGY772" s="14"/>
      <c r="LGZ772" s="14"/>
      <c r="LHA772" s="14"/>
      <c r="LHB772" s="14"/>
      <c r="LHC772" s="14"/>
      <c r="LHD772" s="14"/>
      <c r="LHE772" s="14"/>
      <c r="LHF772" s="14"/>
      <c r="LHG772" s="14"/>
      <c r="LHH772" s="14"/>
      <c r="LHI772" s="14"/>
      <c r="LHJ772" s="14"/>
      <c r="LHK772" s="14"/>
      <c r="LHL772" s="14"/>
      <c r="LHM772" s="14"/>
      <c r="LHN772" s="14"/>
      <c r="LHO772" s="14"/>
      <c r="LHP772" s="14"/>
      <c r="LHQ772" s="14"/>
      <c r="LHR772" s="14"/>
      <c r="LHS772" s="14"/>
      <c r="LHT772" s="14"/>
      <c r="LHU772" s="14"/>
      <c r="LHV772" s="14"/>
      <c r="LHW772" s="14"/>
      <c r="LHX772" s="14"/>
      <c r="LHY772" s="14"/>
      <c r="LHZ772" s="14"/>
      <c r="LIA772" s="14"/>
      <c r="LIB772" s="14"/>
      <c r="LIC772" s="14"/>
      <c r="LID772" s="14"/>
      <c r="LIE772" s="14"/>
      <c r="LIF772" s="14"/>
      <c r="LIG772" s="14"/>
      <c r="LIH772" s="14"/>
      <c r="LII772" s="14"/>
      <c r="LIJ772" s="14"/>
      <c r="LIK772" s="14"/>
      <c r="LIL772" s="14"/>
      <c r="LIM772" s="14"/>
      <c r="LIN772" s="14"/>
      <c r="LIO772" s="14"/>
      <c r="LIP772" s="14"/>
      <c r="LIQ772" s="14"/>
      <c r="LIR772" s="14"/>
      <c r="LIS772" s="14"/>
      <c r="LIT772" s="14"/>
      <c r="LIU772" s="14"/>
      <c r="LIV772" s="14"/>
      <c r="LIW772" s="14"/>
      <c r="LIX772" s="14"/>
      <c r="LIY772" s="14"/>
      <c r="LIZ772" s="14"/>
      <c r="LJA772" s="14"/>
      <c r="LJB772" s="14"/>
      <c r="LJC772" s="14"/>
      <c r="LJD772" s="14"/>
      <c r="LJE772" s="14"/>
      <c r="LJF772" s="14"/>
      <c r="LJG772" s="14"/>
      <c r="LJH772" s="14"/>
      <c r="LJI772" s="14"/>
      <c r="LJJ772" s="14"/>
      <c r="LJK772" s="14"/>
      <c r="LJL772" s="14"/>
      <c r="LJM772" s="14"/>
      <c r="LJN772" s="14"/>
      <c r="LJO772" s="14"/>
      <c r="LJP772" s="14"/>
      <c r="LJQ772" s="14"/>
      <c r="LJR772" s="14"/>
      <c r="LJS772" s="14"/>
      <c r="LJT772" s="14"/>
      <c r="LJU772" s="14"/>
      <c r="LJV772" s="14"/>
      <c r="LJW772" s="14"/>
      <c r="LJX772" s="14"/>
      <c r="LJY772" s="14"/>
      <c r="LJZ772" s="14"/>
      <c r="LKA772" s="14"/>
      <c r="LKB772" s="14"/>
      <c r="LKC772" s="14"/>
      <c r="LKD772" s="14"/>
      <c r="LKE772" s="14"/>
      <c r="LKF772" s="14"/>
      <c r="LKG772" s="14"/>
      <c r="LKH772" s="14"/>
      <c r="LKI772" s="14"/>
      <c r="LKJ772" s="14"/>
      <c r="LKK772" s="14"/>
      <c r="LKL772" s="14"/>
      <c r="LKM772" s="14"/>
      <c r="LKN772" s="14"/>
      <c r="LKO772" s="14"/>
      <c r="LKP772" s="14"/>
      <c r="LKQ772" s="14"/>
      <c r="LKR772" s="14"/>
      <c r="LKS772" s="14"/>
      <c r="LKT772" s="14"/>
      <c r="LKU772" s="14"/>
      <c r="LKV772" s="14"/>
      <c r="LKW772" s="14"/>
      <c r="LKX772" s="14"/>
      <c r="LKY772" s="14"/>
      <c r="LKZ772" s="14"/>
      <c r="LLA772" s="14"/>
      <c r="LLB772" s="14"/>
      <c r="LLC772" s="14"/>
      <c r="LLD772" s="14"/>
      <c r="LLE772" s="14"/>
      <c r="LLF772" s="14"/>
      <c r="LLG772" s="14"/>
      <c r="LLH772" s="14"/>
      <c r="LLI772" s="14"/>
      <c r="LLJ772" s="14"/>
      <c r="LLK772" s="14"/>
      <c r="LLL772" s="14"/>
      <c r="LLM772" s="14"/>
      <c r="LLN772" s="14"/>
      <c r="LLO772" s="14"/>
      <c r="LLP772" s="14"/>
      <c r="LLQ772" s="14"/>
      <c r="LLR772" s="14"/>
      <c r="LLS772" s="14"/>
      <c r="LLT772" s="14"/>
      <c r="LLU772" s="14"/>
      <c r="LLV772" s="14"/>
      <c r="LLW772" s="14"/>
      <c r="LLX772" s="14"/>
      <c r="LLY772" s="14"/>
      <c r="LLZ772" s="14"/>
      <c r="LMA772" s="14"/>
      <c r="LMB772" s="14"/>
      <c r="LMC772" s="14"/>
      <c r="LMD772" s="14"/>
      <c r="LME772" s="14"/>
      <c r="LMF772" s="14"/>
      <c r="LMG772" s="14"/>
      <c r="LMH772" s="14"/>
      <c r="LMI772" s="14"/>
      <c r="LMJ772" s="14"/>
      <c r="LMK772" s="14"/>
      <c r="LML772" s="14"/>
      <c r="LMM772" s="14"/>
      <c r="LMN772" s="14"/>
      <c r="LMO772" s="14"/>
      <c r="LMP772" s="14"/>
      <c r="LMQ772" s="14"/>
      <c r="LMR772" s="14"/>
      <c r="LMS772" s="14"/>
      <c r="LMT772" s="14"/>
      <c r="LMU772" s="14"/>
      <c r="LMV772" s="14"/>
      <c r="LMW772" s="14"/>
      <c r="LMX772" s="14"/>
      <c r="LMY772" s="14"/>
      <c r="LMZ772" s="14"/>
      <c r="LNA772" s="14"/>
      <c r="LNB772" s="14"/>
      <c r="LNC772" s="14"/>
      <c r="LND772" s="14"/>
      <c r="LNE772" s="14"/>
      <c r="LNF772" s="14"/>
      <c r="LNG772" s="14"/>
      <c r="LNH772" s="14"/>
      <c r="LNI772" s="14"/>
      <c r="LNJ772" s="14"/>
      <c r="LNK772" s="14"/>
      <c r="LNL772" s="14"/>
      <c r="LNM772" s="14"/>
      <c r="LNN772" s="14"/>
      <c r="LNO772" s="14"/>
      <c r="LNP772" s="14"/>
      <c r="LNQ772" s="14"/>
      <c r="LNR772" s="14"/>
      <c r="LNS772" s="14"/>
      <c r="LNT772" s="14"/>
      <c r="LNU772" s="14"/>
      <c r="LNV772" s="14"/>
      <c r="LNW772" s="14"/>
      <c r="LNX772" s="14"/>
      <c r="LNY772" s="14"/>
      <c r="LNZ772" s="14"/>
      <c r="LOA772" s="14"/>
      <c r="LOB772" s="14"/>
      <c r="LOC772" s="14"/>
      <c r="LOD772" s="14"/>
      <c r="LOE772" s="14"/>
      <c r="LOF772" s="14"/>
      <c r="LOG772" s="14"/>
      <c r="LOH772" s="14"/>
      <c r="LOI772" s="14"/>
      <c r="LOJ772" s="14"/>
      <c r="LOK772" s="14"/>
      <c r="LOL772" s="14"/>
      <c r="LOM772" s="14"/>
      <c r="LON772" s="14"/>
      <c r="LOO772" s="14"/>
      <c r="LOP772" s="14"/>
      <c r="LOQ772" s="14"/>
      <c r="LOR772" s="14"/>
      <c r="LOS772" s="14"/>
      <c r="LOT772" s="14"/>
      <c r="LOU772" s="14"/>
      <c r="LOV772" s="14"/>
      <c r="LOW772" s="14"/>
      <c r="LOX772" s="14"/>
      <c r="LOY772" s="14"/>
      <c r="LOZ772" s="14"/>
      <c r="LPA772" s="14"/>
      <c r="LPB772" s="14"/>
      <c r="LPC772" s="14"/>
      <c r="LPD772" s="14"/>
      <c r="LPE772" s="14"/>
      <c r="LPF772" s="14"/>
      <c r="LPG772" s="14"/>
      <c r="LPH772" s="14"/>
      <c r="LPI772" s="14"/>
      <c r="LPJ772" s="14"/>
      <c r="LPK772" s="14"/>
      <c r="LPL772" s="14"/>
      <c r="LPM772" s="14"/>
      <c r="LPN772" s="14"/>
      <c r="LPO772" s="14"/>
      <c r="LPP772" s="14"/>
      <c r="LPQ772" s="14"/>
      <c r="LPR772" s="14"/>
      <c r="LPS772" s="14"/>
      <c r="LPT772" s="14"/>
      <c r="LPU772" s="14"/>
      <c r="LPV772" s="14"/>
      <c r="LPW772" s="14"/>
      <c r="LPX772" s="14"/>
      <c r="LPY772" s="14"/>
      <c r="LPZ772" s="14"/>
      <c r="LQA772" s="14"/>
      <c r="LQB772" s="14"/>
      <c r="LQC772" s="14"/>
      <c r="LQD772" s="14"/>
      <c r="LQE772" s="14"/>
      <c r="LQF772" s="14"/>
      <c r="LQG772" s="14"/>
      <c r="LQH772" s="14"/>
      <c r="LQI772" s="14"/>
      <c r="LQJ772" s="14"/>
      <c r="LQK772" s="14"/>
      <c r="LQL772" s="14"/>
      <c r="LQM772" s="14"/>
      <c r="LQN772" s="14"/>
      <c r="LQO772" s="14"/>
      <c r="LQP772" s="14"/>
      <c r="LQQ772" s="14"/>
      <c r="LQR772" s="14"/>
      <c r="LQS772" s="14"/>
      <c r="LQT772" s="14"/>
      <c r="LQU772" s="14"/>
      <c r="LQV772" s="14"/>
      <c r="LQW772" s="14"/>
      <c r="LQX772" s="14"/>
      <c r="LQY772" s="14"/>
      <c r="LQZ772" s="14"/>
      <c r="LRA772" s="14"/>
      <c r="LRB772" s="14"/>
      <c r="LRC772" s="14"/>
      <c r="LRD772" s="14"/>
      <c r="LRE772" s="14"/>
      <c r="LRF772" s="14"/>
      <c r="LRG772" s="14"/>
      <c r="LRH772" s="14"/>
      <c r="LRI772" s="14"/>
      <c r="LRJ772" s="14"/>
      <c r="LRK772" s="14"/>
      <c r="LRL772" s="14"/>
      <c r="LRM772" s="14"/>
      <c r="LRN772" s="14"/>
      <c r="LRO772" s="14"/>
      <c r="LRP772" s="14"/>
      <c r="LRQ772" s="14"/>
      <c r="LRR772" s="14"/>
      <c r="LRS772" s="14"/>
      <c r="LRT772" s="14"/>
      <c r="LRU772" s="14"/>
      <c r="LRV772" s="14"/>
      <c r="LRW772" s="14"/>
      <c r="LRX772" s="14"/>
      <c r="LRY772" s="14"/>
      <c r="LRZ772" s="14"/>
      <c r="LSA772" s="14"/>
      <c r="LSB772" s="14"/>
      <c r="LSC772" s="14"/>
      <c r="LSD772" s="14"/>
      <c r="LSE772" s="14"/>
      <c r="LSF772" s="14"/>
      <c r="LSG772" s="14"/>
      <c r="LSH772" s="14"/>
      <c r="LSI772" s="14"/>
      <c r="LSJ772" s="14"/>
      <c r="LSK772" s="14"/>
      <c r="LSL772" s="14"/>
      <c r="LSM772" s="14"/>
      <c r="LSN772" s="14"/>
      <c r="LSO772" s="14"/>
      <c r="LSP772" s="14"/>
      <c r="LSQ772" s="14"/>
      <c r="LSR772" s="14"/>
      <c r="LSS772" s="14"/>
      <c r="LST772" s="14"/>
      <c r="LSU772" s="14"/>
      <c r="LSV772" s="14"/>
      <c r="LSW772" s="14"/>
      <c r="LSX772" s="14"/>
      <c r="LSY772" s="14"/>
      <c r="LSZ772" s="14"/>
      <c r="LTA772" s="14"/>
      <c r="LTB772" s="14"/>
      <c r="LTC772" s="14"/>
      <c r="LTD772" s="14"/>
      <c r="LTE772" s="14"/>
      <c r="LTF772" s="14"/>
      <c r="LTG772" s="14"/>
      <c r="LTH772" s="14"/>
      <c r="LTI772" s="14"/>
      <c r="LTJ772" s="14"/>
      <c r="LTK772" s="14"/>
      <c r="LTL772" s="14"/>
      <c r="LTM772" s="14"/>
      <c r="LTN772" s="14"/>
      <c r="LTO772" s="14"/>
      <c r="LTP772" s="14"/>
      <c r="LTQ772" s="14"/>
      <c r="LTR772" s="14"/>
      <c r="LTS772" s="14"/>
      <c r="LTT772" s="14"/>
      <c r="LTU772" s="14"/>
      <c r="LTV772" s="14"/>
      <c r="LTW772" s="14"/>
      <c r="LTX772" s="14"/>
      <c r="LTY772" s="14"/>
      <c r="LTZ772" s="14"/>
      <c r="LUA772" s="14"/>
      <c r="LUB772" s="14"/>
      <c r="LUC772" s="14"/>
      <c r="LUD772" s="14"/>
      <c r="LUE772" s="14"/>
      <c r="LUF772" s="14"/>
      <c r="LUG772" s="14"/>
      <c r="LUH772" s="14"/>
      <c r="LUI772" s="14"/>
      <c r="LUJ772" s="14"/>
      <c r="LUK772" s="14"/>
      <c r="LUL772" s="14"/>
      <c r="LUM772" s="14"/>
      <c r="LUN772" s="14"/>
      <c r="LUO772" s="14"/>
      <c r="LUP772" s="14"/>
      <c r="LUQ772" s="14"/>
      <c r="LUR772" s="14"/>
      <c r="LUS772" s="14"/>
      <c r="LUT772" s="14"/>
      <c r="LUU772" s="14"/>
      <c r="LUV772" s="14"/>
      <c r="LUW772" s="14"/>
      <c r="LUX772" s="14"/>
      <c r="LUY772" s="14"/>
      <c r="LUZ772" s="14"/>
      <c r="LVA772" s="14"/>
      <c r="LVB772" s="14"/>
      <c r="LVC772" s="14"/>
      <c r="LVD772" s="14"/>
      <c r="LVE772" s="14"/>
      <c r="LVF772" s="14"/>
      <c r="LVG772" s="14"/>
      <c r="LVH772" s="14"/>
      <c r="LVI772" s="14"/>
      <c r="LVJ772" s="14"/>
      <c r="LVK772" s="14"/>
      <c r="LVL772" s="14"/>
      <c r="LVM772" s="14"/>
      <c r="LVN772" s="14"/>
      <c r="LVO772" s="14"/>
      <c r="LVP772" s="14"/>
      <c r="LVQ772" s="14"/>
      <c r="LVR772" s="14"/>
      <c r="LVS772" s="14"/>
      <c r="LVT772" s="14"/>
      <c r="LVU772" s="14"/>
      <c r="LVV772" s="14"/>
      <c r="LVW772" s="14"/>
      <c r="LVX772" s="14"/>
      <c r="LVY772" s="14"/>
      <c r="LVZ772" s="14"/>
      <c r="LWA772" s="14"/>
      <c r="LWB772" s="14"/>
      <c r="LWC772" s="14"/>
      <c r="LWD772" s="14"/>
      <c r="LWE772" s="14"/>
      <c r="LWF772" s="14"/>
      <c r="LWG772" s="14"/>
      <c r="LWH772" s="14"/>
      <c r="LWI772" s="14"/>
      <c r="LWJ772" s="14"/>
      <c r="LWK772" s="14"/>
      <c r="LWL772" s="14"/>
      <c r="LWM772" s="14"/>
      <c r="LWN772" s="14"/>
      <c r="LWO772" s="14"/>
      <c r="LWP772" s="14"/>
      <c r="LWQ772" s="14"/>
      <c r="LWR772" s="14"/>
      <c r="LWS772" s="14"/>
      <c r="LWT772" s="14"/>
      <c r="LWU772" s="14"/>
      <c r="LWV772" s="14"/>
      <c r="LWW772" s="14"/>
      <c r="LWX772" s="14"/>
      <c r="LWY772" s="14"/>
      <c r="LWZ772" s="14"/>
      <c r="LXA772" s="14"/>
      <c r="LXB772" s="14"/>
      <c r="LXC772" s="14"/>
      <c r="LXD772" s="14"/>
      <c r="LXE772" s="14"/>
      <c r="LXF772" s="14"/>
      <c r="LXG772" s="14"/>
      <c r="LXH772" s="14"/>
      <c r="LXI772" s="14"/>
      <c r="LXJ772" s="14"/>
      <c r="LXK772" s="14"/>
      <c r="LXL772" s="14"/>
      <c r="LXM772" s="14"/>
      <c r="LXN772" s="14"/>
      <c r="LXO772" s="14"/>
      <c r="LXP772" s="14"/>
      <c r="LXQ772" s="14"/>
      <c r="LXR772" s="14"/>
      <c r="LXS772" s="14"/>
      <c r="LXT772" s="14"/>
      <c r="LXU772" s="14"/>
      <c r="LXV772" s="14"/>
      <c r="LXW772" s="14"/>
      <c r="LXX772" s="14"/>
      <c r="LXY772" s="14"/>
      <c r="LXZ772" s="14"/>
      <c r="LYA772" s="14"/>
      <c r="LYB772" s="14"/>
      <c r="LYC772" s="14"/>
      <c r="LYD772" s="14"/>
      <c r="LYE772" s="14"/>
      <c r="LYF772" s="14"/>
      <c r="LYG772" s="14"/>
      <c r="LYH772" s="14"/>
      <c r="LYI772" s="14"/>
      <c r="LYJ772" s="14"/>
      <c r="LYK772" s="14"/>
      <c r="LYL772" s="14"/>
      <c r="LYM772" s="14"/>
      <c r="LYN772" s="14"/>
      <c r="LYO772" s="14"/>
      <c r="LYP772" s="14"/>
      <c r="LYQ772" s="14"/>
      <c r="LYR772" s="14"/>
      <c r="LYS772" s="14"/>
      <c r="LYT772" s="14"/>
      <c r="LYU772" s="14"/>
      <c r="LYV772" s="14"/>
      <c r="LYW772" s="14"/>
      <c r="LYX772" s="14"/>
      <c r="LYY772" s="14"/>
      <c r="LYZ772" s="14"/>
      <c r="LZA772" s="14"/>
      <c r="LZB772" s="14"/>
      <c r="LZC772" s="14"/>
      <c r="LZD772" s="14"/>
      <c r="LZE772" s="14"/>
      <c r="LZF772" s="14"/>
      <c r="LZG772" s="14"/>
      <c r="LZH772" s="14"/>
      <c r="LZI772" s="14"/>
      <c r="LZJ772" s="14"/>
      <c r="LZK772" s="14"/>
      <c r="LZL772" s="14"/>
      <c r="LZM772" s="14"/>
      <c r="LZN772" s="14"/>
      <c r="LZO772" s="14"/>
      <c r="LZP772" s="14"/>
      <c r="LZQ772" s="14"/>
      <c r="LZR772" s="14"/>
      <c r="LZS772" s="14"/>
      <c r="LZT772" s="14"/>
      <c r="LZU772" s="14"/>
      <c r="LZV772" s="14"/>
      <c r="LZW772" s="14"/>
      <c r="LZX772" s="14"/>
      <c r="LZY772" s="14"/>
      <c r="LZZ772" s="14"/>
      <c r="MAA772" s="14"/>
      <c r="MAB772" s="14"/>
      <c r="MAC772" s="14"/>
      <c r="MAD772" s="14"/>
      <c r="MAE772" s="14"/>
      <c r="MAF772" s="14"/>
      <c r="MAG772" s="14"/>
      <c r="MAH772" s="14"/>
      <c r="MAI772" s="14"/>
      <c r="MAJ772" s="14"/>
      <c r="MAK772" s="14"/>
      <c r="MAL772" s="14"/>
      <c r="MAM772" s="14"/>
      <c r="MAN772" s="14"/>
      <c r="MAO772" s="14"/>
      <c r="MAP772" s="14"/>
      <c r="MAQ772" s="14"/>
      <c r="MAR772" s="14"/>
      <c r="MAS772" s="14"/>
      <c r="MAT772" s="14"/>
      <c r="MAU772" s="14"/>
      <c r="MAV772" s="14"/>
      <c r="MAW772" s="14"/>
      <c r="MAX772" s="14"/>
      <c r="MAY772" s="14"/>
      <c r="MAZ772" s="14"/>
      <c r="MBA772" s="14"/>
      <c r="MBB772" s="14"/>
      <c r="MBC772" s="14"/>
      <c r="MBD772" s="14"/>
      <c r="MBE772" s="14"/>
      <c r="MBF772" s="14"/>
      <c r="MBG772" s="14"/>
      <c r="MBH772" s="14"/>
      <c r="MBI772" s="14"/>
      <c r="MBJ772" s="14"/>
      <c r="MBK772" s="14"/>
      <c r="MBL772" s="14"/>
      <c r="MBM772" s="14"/>
      <c r="MBN772" s="14"/>
      <c r="MBO772" s="14"/>
      <c r="MBP772" s="14"/>
      <c r="MBQ772" s="14"/>
      <c r="MBR772" s="14"/>
      <c r="MBS772" s="14"/>
      <c r="MBT772" s="14"/>
      <c r="MBU772" s="14"/>
      <c r="MBV772" s="14"/>
      <c r="MBW772" s="14"/>
      <c r="MBX772" s="14"/>
      <c r="MBY772" s="14"/>
      <c r="MBZ772" s="14"/>
      <c r="MCA772" s="14"/>
      <c r="MCB772" s="14"/>
      <c r="MCC772" s="14"/>
      <c r="MCD772" s="14"/>
      <c r="MCE772" s="14"/>
      <c r="MCF772" s="14"/>
      <c r="MCG772" s="14"/>
      <c r="MCH772" s="14"/>
      <c r="MCI772" s="14"/>
      <c r="MCJ772" s="14"/>
      <c r="MCK772" s="14"/>
      <c r="MCL772" s="14"/>
      <c r="MCM772" s="14"/>
      <c r="MCN772" s="14"/>
      <c r="MCO772" s="14"/>
      <c r="MCP772" s="14"/>
      <c r="MCQ772" s="14"/>
      <c r="MCR772" s="14"/>
      <c r="MCS772" s="14"/>
      <c r="MCT772" s="14"/>
      <c r="MCU772" s="14"/>
      <c r="MCV772" s="14"/>
      <c r="MCW772" s="14"/>
      <c r="MCX772" s="14"/>
      <c r="MCY772" s="14"/>
      <c r="MCZ772" s="14"/>
      <c r="MDA772" s="14"/>
      <c r="MDB772" s="14"/>
      <c r="MDC772" s="14"/>
      <c r="MDD772" s="14"/>
      <c r="MDE772" s="14"/>
      <c r="MDF772" s="14"/>
      <c r="MDG772" s="14"/>
      <c r="MDH772" s="14"/>
      <c r="MDI772" s="14"/>
      <c r="MDJ772" s="14"/>
      <c r="MDK772" s="14"/>
      <c r="MDL772" s="14"/>
      <c r="MDM772" s="14"/>
      <c r="MDN772" s="14"/>
      <c r="MDO772" s="14"/>
      <c r="MDP772" s="14"/>
      <c r="MDQ772" s="14"/>
      <c r="MDR772" s="14"/>
      <c r="MDS772" s="14"/>
      <c r="MDT772" s="14"/>
      <c r="MDU772" s="14"/>
      <c r="MDV772" s="14"/>
      <c r="MDW772" s="14"/>
      <c r="MDX772" s="14"/>
      <c r="MDY772" s="14"/>
      <c r="MDZ772" s="14"/>
      <c r="MEA772" s="14"/>
      <c r="MEB772" s="14"/>
      <c r="MEC772" s="14"/>
      <c r="MED772" s="14"/>
      <c r="MEE772" s="14"/>
      <c r="MEF772" s="14"/>
      <c r="MEG772" s="14"/>
      <c r="MEH772" s="14"/>
      <c r="MEI772" s="14"/>
      <c r="MEJ772" s="14"/>
      <c r="MEK772" s="14"/>
      <c r="MEL772" s="14"/>
      <c r="MEM772" s="14"/>
      <c r="MEN772" s="14"/>
      <c r="MEO772" s="14"/>
      <c r="MEP772" s="14"/>
      <c r="MEQ772" s="14"/>
      <c r="MER772" s="14"/>
      <c r="MES772" s="14"/>
      <c r="MET772" s="14"/>
      <c r="MEU772" s="14"/>
      <c r="MEV772" s="14"/>
      <c r="MEW772" s="14"/>
      <c r="MEX772" s="14"/>
      <c r="MEY772" s="14"/>
      <c r="MEZ772" s="14"/>
      <c r="MFA772" s="14"/>
      <c r="MFB772" s="14"/>
      <c r="MFC772" s="14"/>
      <c r="MFD772" s="14"/>
      <c r="MFE772" s="14"/>
      <c r="MFF772" s="14"/>
      <c r="MFG772" s="14"/>
      <c r="MFH772" s="14"/>
      <c r="MFI772" s="14"/>
      <c r="MFJ772" s="14"/>
      <c r="MFK772" s="14"/>
      <c r="MFL772" s="14"/>
      <c r="MFM772" s="14"/>
      <c r="MFN772" s="14"/>
      <c r="MFO772" s="14"/>
      <c r="MFP772" s="14"/>
      <c r="MFQ772" s="14"/>
      <c r="MFR772" s="14"/>
      <c r="MFS772" s="14"/>
      <c r="MFT772" s="14"/>
      <c r="MFU772" s="14"/>
      <c r="MFV772" s="14"/>
      <c r="MFW772" s="14"/>
      <c r="MFX772" s="14"/>
      <c r="MFY772" s="14"/>
      <c r="MFZ772" s="14"/>
      <c r="MGA772" s="14"/>
      <c r="MGB772" s="14"/>
      <c r="MGC772" s="14"/>
      <c r="MGD772" s="14"/>
      <c r="MGE772" s="14"/>
      <c r="MGF772" s="14"/>
      <c r="MGG772" s="14"/>
      <c r="MGH772" s="14"/>
      <c r="MGI772" s="14"/>
      <c r="MGJ772" s="14"/>
      <c r="MGK772" s="14"/>
      <c r="MGL772" s="14"/>
      <c r="MGM772" s="14"/>
      <c r="MGN772" s="14"/>
      <c r="MGO772" s="14"/>
      <c r="MGP772" s="14"/>
      <c r="MGQ772" s="14"/>
      <c r="MGR772" s="14"/>
      <c r="MGS772" s="14"/>
      <c r="MGT772" s="14"/>
      <c r="MGU772" s="14"/>
      <c r="MGV772" s="14"/>
      <c r="MGW772" s="14"/>
      <c r="MGX772" s="14"/>
      <c r="MGY772" s="14"/>
      <c r="MGZ772" s="14"/>
      <c r="MHA772" s="14"/>
      <c r="MHB772" s="14"/>
      <c r="MHC772" s="14"/>
      <c r="MHD772" s="14"/>
      <c r="MHE772" s="14"/>
      <c r="MHF772" s="14"/>
      <c r="MHG772" s="14"/>
      <c r="MHH772" s="14"/>
      <c r="MHI772" s="14"/>
      <c r="MHJ772" s="14"/>
      <c r="MHK772" s="14"/>
      <c r="MHL772" s="14"/>
      <c r="MHM772" s="14"/>
      <c r="MHN772" s="14"/>
      <c r="MHO772" s="14"/>
      <c r="MHP772" s="14"/>
      <c r="MHQ772" s="14"/>
      <c r="MHR772" s="14"/>
      <c r="MHS772" s="14"/>
      <c r="MHT772" s="14"/>
      <c r="MHU772" s="14"/>
      <c r="MHV772" s="14"/>
      <c r="MHW772" s="14"/>
      <c r="MHX772" s="14"/>
      <c r="MHY772" s="14"/>
      <c r="MHZ772" s="14"/>
      <c r="MIA772" s="14"/>
      <c r="MIB772" s="14"/>
      <c r="MIC772" s="14"/>
      <c r="MID772" s="14"/>
      <c r="MIE772" s="14"/>
      <c r="MIF772" s="14"/>
      <c r="MIG772" s="14"/>
      <c r="MIH772" s="14"/>
      <c r="MII772" s="14"/>
      <c r="MIJ772" s="14"/>
      <c r="MIK772" s="14"/>
      <c r="MIL772" s="14"/>
      <c r="MIM772" s="14"/>
      <c r="MIN772" s="14"/>
      <c r="MIO772" s="14"/>
      <c r="MIP772" s="14"/>
      <c r="MIQ772" s="14"/>
      <c r="MIR772" s="14"/>
      <c r="MIS772" s="14"/>
      <c r="MIT772" s="14"/>
      <c r="MIU772" s="14"/>
      <c r="MIV772" s="14"/>
      <c r="MIW772" s="14"/>
      <c r="MIX772" s="14"/>
      <c r="MIY772" s="14"/>
      <c r="MIZ772" s="14"/>
      <c r="MJA772" s="14"/>
      <c r="MJB772" s="14"/>
      <c r="MJC772" s="14"/>
      <c r="MJD772" s="14"/>
      <c r="MJE772" s="14"/>
      <c r="MJF772" s="14"/>
      <c r="MJG772" s="14"/>
      <c r="MJH772" s="14"/>
      <c r="MJI772" s="14"/>
      <c r="MJJ772" s="14"/>
      <c r="MJK772" s="14"/>
      <c r="MJL772" s="14"/>
      <c r="MJM772" s="14"/>
      <c r="MJN772" s="14"/>
      <c r="MJO772" s="14"/>
      <c r="MJP772" s="14"/>
      <c r="MJQ772" s="14"/>
      <c r="MJR772" s="14"/>
      <c r="MJS772" s="14"/>
      <c r="MJT772" s="14"/>
      <c r="MJU772" s="14"/>
      <c r="MJV772" s="14"/>
      <c r="MJW772" s="14"/>
      <c r="MJX772" s="14"/>
      <c r="MJY772" s="14"/>
      <c r="MJZ772" s="14"/>
      <c r="MKA772" s="14"/>
      <c r="MKB772" s="14"/>
      <c r="MKC772" s="14"/>
      <c r="MKD772" s="14"/>
      <c r="MKE772" s="14"/>
      <c r="MKF772" s="14"/>
      <c r="MKG772" s="14"/>
      <c r="MKH772" s="14"/>
      <c r="MKI772" s="14"/>
      <c r="MKJ772" s="14"/>
      <c r="MKK772" s="14"/>
      <c r="MKL772" s="14"/>
      <c r="MKM772" s="14"/>
      <c r="MKN772" s="14"/>
      <c r="MKO772" s="14"/>
      <c r="MKP772" s="14"/>
      <c r="MKQ772" s="14"/>
      <c r="MKR772" s="14"/>
      <c r="MKS772" s="14"/>
      <c r="MKT772" s="14"/>
      <c r="MKU772" s="14"/>
      <c r="MKV772" s="14"/>
      <c r="MKW772" s="14"/>
      <c r="MKX772" s="14"/>
      <c r="MKY772" s="14"/>
      <c r="MKZ772" s="14"/>
      <c r="MLA772" s="14"/>
      <c r="MLB772" s="14"/>
      <c r="MLC772" s="14"/>
      <c r="MLD772" s="14"/>
      <c r="MLE772" s="14"/>
      <c r="MLF772" s="14"/>
      <c r="MLG772" s="14"/>
      <c r="MLH772" s="14"/>
      <c r="MLI772" s="14"/>
      <c r="MLJ772" s="14"/>
      <c r="MLK772" s="14"/>
      <c r="MLL772" s="14"/>
      <c r="MLM772" s="14"/>
      <c r="MLN772" s="14"/>
      <c r="MLO772" s="14"/>
      <c r="MLP772" s="14"/>
      <c r="MLQ772" s="14"/>
      <c r="MLR772" s="14"/>
      <c r="MLS772" s="14"/>
      <c r="MLT772" s="14"/>
      <c r="MLU772" s="14"/>
      <c r="MLV772" s="14"/>
      <c r="MLW772" s="14"/>
      <c r="MLX772" s="14"/>
      <c r="MLY772" s="14"/>
      <c r="MLZ772" s="14"/>
      <c r="MMA772" s="14"/>
      <c r="MMB772" s="14"/>
      <c r="MMC772" s="14"/>
      <c r="MMD772" s="14"/>
      <c r="MME772" s="14"/>
      <c r="MMF772" s="14"/>
      <c r="MMG772" s="14"/>
      <c r="MMH772" s="14"/>
      <c r="MMI772" s="14"/>
      <c r="MMJ772" s="14"/>
      <c r="MMK772" s="14"/>
      <c r="MML772" s="14"/>
      <c r="MMM772" s="14"/>
      <c r="MMN772" s="14"/>
      <c r="MMO772" s="14"/>
      <c r="MMP772" s="14"/>
      <c r="MMQ772" s="14"/>
      <c r="MMR772" s="14"/>
      <c r="MMS772" s="14"/>
      <c r="MMT772" s="14"/>
      <c r="MMU772" s="14"/>
      <c r="MMV772" s="14"/>
      <c r="MMW772" s="14"/>
      <c r="MMX772" s="14"/>
      <c r="MMY772" s="14"/>
      <c r="MMZ772" s="14"/>
      <c r="MNA772" s="14"/>
      <c r="MNB772" s="14"/>
      <c r="MNC772" s="14"/>
      <c r="MND772" s="14"/>
      <c r="MNE772" s="14"/>
      <c r="MNF772" s="14"/>
      <c r="MNG772" s="14"/>
      <c r="MNH772" s="14"/>
      <c r="MNI772" s="14"/>
      <c r="MNJ772" s="14"/>
      <c r="MNK772" s="14"/>
      <c r="MNL772" s="14"/>
      <c r="MNM772" s="14"/>
      <c r="MNN772" s="14"/>
      <c r="MNO772" s="14"/>
      <c r="MNP772" s="14"/>
      <c r="MNQ772" s="14"/>
      <c r="MNR772" s="14"/>
      <c r="MNS772" s="14"/>
      <c r="MNT772" s="14"/>
      <c r="MNU772" s="14"/>
      <c r="MNV772" s="14"/>
      <c r="MNW772" s="14"/>
      <c r="MNX772" s="14"/>
      <c r="MNY772" s="14"/>
      <c r="MNZ772" s="14"/>
      <c r="MOA772" s="14"/>
      <c r="MOB772" s="14"/>
      <c r="MOC772" s="14"/>
      <c r="MOD772" s="14"/>
      <c r="MOE772" s="14"/>
      <c r="MOF772" s="14"/>
      <c r="MOG772" s="14"/>
      <c r="MOH772" s="14"/>
      <c r="MOI772" s="14"/>
      <c r="MOJ772" s="14"/>
      <c r="MOK772" s="14"/>
      <c r="MOL772" s="14"/>
      <c r="MOM772" s="14"/>
      <c r="MON772" s="14"/>
      <c r="MOO772" s="14"/>
      <c r="MOP772" s="14"/>
      <c r="MOQ772" s="14"/>
      <c r="MOR772" s="14"/>
      <c r="MOS772" s="14"/>
      <c r="MOT772" s="14"/>
      <c r="MOU772" s="14"/>
      <c r="MOV772" s="14"/>
      <c r="MOW772" s="14"/>
      <c r="MOX772" s="14"/>
      <c r="MOY772" s="14"/>
      <c r="MOZ772" s="14"/>
      <c r="MPA772" s="14"/>
      <c r="MPB772" s="14"/>
      <c r="MPC772" s="14"/>
      <c r="MPD772" s="14"/>
      <c r="MPE772" s="14"/>
      <c r="MPF772" s="14"/>
      <c r="MPG772" s="14"/>
      <c r="MPH772" s="14"/>
      <c r="MPI772" s="14"/>
      <c r="MPJ772" s="14"/>
      <c r="MPK772" s="14"/>
      <c r="MPL772" s="14"/>
      <c r="MPM772" s="14"/>
      <c r="MPN772" s="14"/>
      <c r="MPO772" s="14"/>
      <c r="MPP772" s="14"/>
      <c r="MPQ772" s="14"/>
      <c r="MPR772" s="14"/>
      <c r="MPS772" s="14"/>
      <c r="MPT772" s="14"/>
      <c r="MPU772" s="14"/>
      <c r="MPV772" s="14"/>
      <c r="MPW772" s="14"/>
      <c r="MPX772" s="14"/>
      <c r="MPY772" s="14"/>
      <c r="MPZ772" s="14"/>
      <c r="MQA772" s="14"/>
      <c r="MQB772" s="14"/>
      <c r="MQC772" s="14"/>
      <c r="MQD772" s="14"/>
      <c r="MQE772" s="14"/>
      <c r="MQF772" s="14"/>
      <c r="MQG772" s="14"/>
      <c r="MQH772" s="14"/>
      <c r="MQI772" s="14"/>
      <c r="MQJ772" s="14"/>
      <c r="MQK772" s="14"/>
      <c r="MQL772" s="14"/>
      <c r="MQM772" s="14"/>
      <c r="MQN772" s="14"/>
      <c r="MQO772" s="14"/>
      <c r="MQP772" s="14"/>
      <c r="MQQ772" s="14"/>
      <c r="MQR772" s="14"/>
      <c r="MQS772" s="14"/>
      <c r="MQT772" s="14"/>
      <c r="MQU772" s="14"/>
      <c r="MQV772" s="14"/>
      <c r="MQW772" s="14"/>
      <c r="MQX772" s="14"/>
      <c r="MQY772" s="14"/>
      <c r="MQZ772" s="14"/>
      <c r="MRA772" s="14"/>
      <c r="MRB772" s="14"/>
      <c r="MRC772" s="14"/>
      <c r="MRD772" s="14"/>
      <c r="MRE772" s="14"/>
      <c r="MRF772" s="14"/>
      <c r="MRG772" s="14"/>
      <c r="MRH772" s="14"/>
      <c r="MRI772" s="14"/>
      <c r="MRJ772" s="14"/>
      <c r="MRK772" s="14"/>
      <c r="MRL772" s="14"/>
      <c r="MRM772" s="14"/>
      <c r="MRN772" s="14"/>
      <c r="MRO772" s="14"/>
      <c r="MRP772" s="14"/>
      <c r="MRQ772" s="14"/>
      <c r="MRR772" s="14"/>
      <c r="MRS772" s="14"/>
      <c r="MRT772" s="14"/>
      <c r="MRU772" s="14"/>
      <c r="MRV772" s="14"/>
      <c r="MRW772" s="14"/>
      <c r="MRX772" s="14"/>
      <c r="MRY772" s="14"/>
      <c r="MRZ772" s="14"/>
      <c r="MSA772" s="14"/>
      <c r="MSB772" s="14"/>
      <c r="MSC772" s="14"/>
      <c r="MSD772" s="14"/>
      <c r="MSE772" s="14"/>
      <c r="MSF772" s="14"/>
      <c r="MSG772" s="14"/>
      <c r="MSH772" s="14"/>
      <c r="MSI772" s="14"/>
      <c r="MSJ772" s="14"/>
      <c r="MSK772" s="14"/>
      <c r="MSL772" s="14"/>
      <c r="MSM772" s="14"/>
      <c r="MSN772" s="14"/>
      <c r="MSO772" s="14"/>
      <c r="MSP772" s="14"/>
      <c r="MSQ772" s="14"/>
      <c r="MSR772" s="14"/>
      <c r="MSS772" s="14"/>
      <c r="MST772" s="14"/>
      <c r="MSU772" s="14"/>
      <c r="MSV772" s="14"/>
      <c r="MSW772" s="14"/>
      <c r="MSX772" s="14"/>
      <c r="MSY772" s="14"/>
      <c r="MSZ772" s="14"/>
      <c r="MTA772" s="14"/>
      <c r="MTB772" s="14"/>
      <c r="MTC772" s="14"/>
      <c r="MTD772" s="14"/>
      <c r="MTE772" s="14"/>
      <c r="MTF772" s="14"/>
      <c r="MTG772" s="14"/>
      <c r="MTH772" s="14"/>
      <c r="MTI772" s="14"/>
      <c r="MTJ772" s="14"/>
      <c r="MTK772" s="14"/>
      <c r="MTL772" s="14"/>
      <c r="MTM772" s="14"/>
      <c r="MTN772" s="14"/>
      <c r="MTO772" s="14"/>
      <c r="MTP772" s="14"/>
      <c r="MTQ772" s="14"/>
      <c r="MTR772" s="14"/>
      <c r="MTS772" s="14"/>
      <c r="MTT772" s="14"/>
      <c r="MTU772" s="14"/>
      <c r="MTV772" s="14"/>
      <c r="MTW772" s="14"/>
      <c r="MTX772" s="14"/>
      <c r="MTY772" s="14"/>
      <c r="MTZ772" s="14"/>
      <c r="MUA772" s="14"/>
      <c r="MUB772" s="14"/>
      <c r="MUC772" s="14"/>
      <c r="MUD772" s="14"/>
      <c r="MUE772" s="14"/>
      <c r="MUF772" s="14"/>
      <c r="MUG772" s="14"/>
      <c r="MUH772" s="14"/>
      <c r="MUI772" s="14"/>
      <c r="MUJ772" s="14"/>
      <c r="MUK772" s="14"/>
      <c r="MUL772" s="14"/>
      <c r="MUM772" s="14"/>
      <c r="MUN772" s="14"/>
      <c r="MUO772" s="14"/>
      <c r="MUP772" s="14"/>
      <c r="MUQ772" s="14"/>
      <c r="MUR772" s="14"/>
      <c r="MUS772" s="14"/>
      <c r="MUT772" s="14"/>
      <c r="MUU772" s="14"/>
      <c r="MUV772" s="14"/>
      <c r="MUW772" s="14"/>
      <c r="MUX772" s="14"/>
      <c r="MUY772" s="14"/>
      <c r="MUZ772" s="14"/>
      <c r="MVA772" s="14"/>
      <c r="MVB772" s="14"/>
      <c r="MVC772" s="14"/>
      <c r="MVD772" s="14"/>
      <c r="MVE772" s="14"/>
      <c r="MVF772" s="14"/>
      <c r="MVG772" s="14"/>
      <c r="MVH772" s="14"/>
      <c r="MVI772" s="14"/>
      <c r="MVJ772" s="14"/>
      <c r="MVK772" s="14"/>
      <c r="MVL772" s="14"/>
      <c r="MVM772" s="14"/>
      <c r="MVN772" s="14"/>
      <c r="MVO772" s="14"/>
      <c r="MVP772" s="14"/>
      <c r="MVQ772" s="14"/>
      <c r="MVR772" s="14"/>
      <c r="MVS772" s="14"/>
      <c r="MVT772" s="14"/>
      <c r="MVU772" s="14"/>
      <c r="MVV772" s="14"/>
      <c r="MVW772" s="14"/>
      <c r="MVX772" s="14"/>
      <c r="MVY772" s="14"/>
      <c r="MVZ772" s="14"/>
      <c r="MWA772" s="14"/>
      <c r="MWB772" s="14"/>
      <c r="MWC772" s="14"/>
      <c r="MWD772" s="14"/>
      <c r="MWE772" s="14"/>
      <c r="MWF772" s="14"/>
      <c r="MWG772" s="14"/>
      <c r="MWH772" s="14"/>
      <c r="MWI772" s="14"/>
      <c r="MWJ772" s="14"/>
      <c r="MWK772" s="14"/>
      <c r="MWL772" s="14"/>
      <c r="MWM772" s="14"/>
      <c r="MWN772" s="14"/>
      <c r="MWO772" s="14"/>
      <c r="MWP772" s="14"/>
      <c r="MWQ772" s="14"/>
      <c r="MWR772" s="14"/>
      <c r="MWS772" s="14"/>
      <c r="MWT772" s="14"/>
      <c r="MWU772" s="14"/>
      <c r="MWV772" s="14"/>
      <c r="MWW772" s="14"/>
      <c r="MWX772" s="14"/>
      <c r="MWY772" s="14"/>
      <c r="MWZ772" s="14"/>
      <c r="MXA772" s="14"/>
      <c r="MXB772" s="14"/>
      <c r="MXC772" s="14"/>
      <c r="MXD772" s="14"/>
      <c r="MXE772" s="14"/>
      <c r="MXF772" s="14"/>
      <c r="MXG772" s="14"/>
      <c r="MXH772" s="14"/>
      <c r="MXI772" s="14"/>
      <c r="MXJ772" s="14"/>
      <c r="MXK772" s="14"/>
      <c r="MXL772" s="14"/>
      <c r="MXM772" s="14"/>
      <c r="MXN772" s="14"/>
      <c r="MXO772" s="14"/>
      <c r="MXP772" s="14"/>
      <c r="MXQ772" s="14"/>
      <c r="MXR772" s="14"/>
      <c r="MXS772" s="14"/>
      <c r="MXT772" s="14"/>
      <c r="MXU772" s="14"/>
      <c r="MXV772" s="14"/>
      <c r="MXW772" s="14"/>
      <c r="MXX772" s="14"/>
      <c r="MXY772" s="14"/>
      <c r="MXZ772" s="14"/>
      <c r="MYA772" s="14"/>
      <c r="MYB772" s="14"/>
      <c r="MYC772" s="14"/>
      <c r="MYD772" s="14"/>
      <c r="MYE772" s="14"/>
      <c r="MYF772" s="14"/>
      <c r="MYG772" s="14"/>
      <c r="MYH772" s="14"/>
      <c r="MYI772" s="14"/>
      <c r="MYJ772" s="14"/>
      <c r="MYK772" s="14"/>
      <c r="MYL772" s="14"/>
      <c r="MYM772" s="14"/>
      <c r="MYN772" s="14"/>
      <c r="MYO772" s="14"/>
      <c r="MYP772" s="14"/>
      <c r="MYQ772" s="14"/>
      <c r="MYR772" s="14"/>
      <c r="MYS772" s="14"/>
      <c r="MYT772" s="14"/>
      <c r="MYU772" s="14"/>
      <c r="MYV772" s="14"/>
      <c r="MYW772" s="14"/>
      <c r="MYX772" s="14"/>
      <c r="MYY772" s="14"/>
      <c r="MYZ772" s="14"/>
      <c r="MZA772" s="14"/>
      <c r="MZB772" s="14"/>
      <c r="MZC772" s="14"/>
      <c r="MZD772" s="14"/>
      <c r="MZE772" s="14"/>
      <c r="MZF772" s="14"/>
      <c r="MZG772" s="14"/>
      <c r="MZH772" s="14"/>
      <c r="MZI772" s="14"/>
      <c r="MZJ772" s="14"/>
      <c r="MZK772" s="14"/>
      <c r="MZL772" s="14"/>
      <c r="MZM772" s="14"/>
      <c r="MZN772" s="14"/>
      <c r="MZO772" s="14"/>
      <c r="MZP772" s="14"/>
      <c r="MZQ772" s="14"/>
      <c r="MZR772" s="14"/>
      <c r="MZS772" s="14"/>
      <c r="MZT772" s="14"/>
      <c r="MZU772" s="14"/>
      <c r="MZV772" s="14"/>
      <c r="MZW772" s="14"/>
      <c r="MZX772" s="14"/>
      <c r="MZY772" s="14"/>
      <c r="MZZ772" s="14"/>
      <c r="NAA772" s="14"/>
      <c r="NAB772" s="14"/>
      <c r="NAC772" s="14"/>
      <c r="NAD772" s="14"/>
      <c r="NAE772" s="14"/>
      <c r="NAF772" s="14"/>
      <c r="NAG772" s="14"/>
      <c r="NAH772" s="14"/>
      <c r="NAI772" s="14"/>
      <c r="NAJ772" s="14"/>
      <c r="NAK772" s="14"/>
      <c r="NAL772" s="14"/>
      <c r="NAM772" s="14"/>
      <c r="NAN772" s="14"/>
      <c r="NAO772" s="14"/>
      <c r="NAP772" s="14"/>
      <c r="NAQ772" s="14"/>
      <c r="NAR772" s="14"/>
      <c r="NAS772" s="14"/>
      <c r="NAT772" s="14"/>
      <c r="NAU772" s="14"/>
      <c r="NAV772" s="14"/>
      <c r="NAW772" s="14"/>
      <c r="NAX772" s="14"/>
      <c r="NAY772" s="14"/>
      <c r="NAZ772" s="14"/>
      <c r="NBA772" s="14"/>
      <c r="NBB772" s="14"/>
      <c r="NBC772" s="14"/>
      <c r="NBD772" s="14"/>
      <c r="NBE772" s="14"/>
      <c r="NBF772" s="14"/>
      <c r="NBG772" s="14"/>
      <c r="NBH772" s="14"/>
      <c r="NBI772" s="14"/>
      <c r="NBJ772" s="14"/>
      <c r="NBK772" s="14"/>
      <c r="NBL772" s="14"/>
      <c r="NBM772" s="14"/>
      <c r="NBN772" s="14"/>
      <c r="NBO772" s="14"/>
      <c r="NBP772" s="14"/>
      <c r="NBQ772" s="14"/>
      <c r="NBR772" s="14"/>
      <c r="NBS772" s="14"/>
      <c r="NBT772" s="14"/>
      <c r="NBU772" s="14"/>
      <c r="NBV772" s="14"/>
      <c r="NBW772" s="14"/>
      <c r="NBX772" s="14"/>
      <c r="NBY772" s="14"/>
      <c r="NBZ772" s="14"/>
      <c r="NCA772" s="14"/>
      <c r="NCB772" s="14"/>
      <c r="NCC772" s="14"/>
      <c r="NCD772" s="14"/>
      <c r="NCE772" s="14"/>
      <c r="NCF772" s="14"/>
      <c r="NCG772" s="14"/>
      <c r="NCH772" s="14"/>
      <c r="NCI772" s="14"/>
      <c r="NCJ772" s="14"/>
      <c r="NCK772" s="14"/>
      <c r="NCL772" s="14"/>
      <c r="NCM772" s="14"/>
      <c r="NCN772" s="14"/>
      <c r="NCO772" s="14"/>
      <c r="NCP772" s="14"/>
      <c r="NCQ772" s="14"/>
      <c r="NCR772" s="14"/>
      <c r="NCS772" s="14"/>
      <c r="NCT772" s="14"/>
      <c r="NCU772" s="14"/>
      <c r="NCV772" s="14"/>
      <c r="NCW772" s="14"/>
      <c r="NCX772" s="14"/>
      <c r="NCY772" s="14"/>
      <c r="NCZ772" s="14"/>
      <c r="NDA772" s="14"/>
      <c r="NDB772" s="14"/>
      <c r="NDC772" s="14"/>
      <c r="NDD772" s="14"/>
      <c r="NDE772" s="14"/>
      <c r="NDF772" s="14"/>
      <c r="NDG772" s="14"/>
      <c r="NDH772" s="14"/>
      <c r="NDI772" s="14"/>
      <c r="NDJ772" s="14"/>
      <c r="NDK772" s="14"/>
      <c r="NDL772" s="14"/>
      <c r="NDM772" s="14"/>
      <c r="NDN772" s="14"/>
      <c r="NDO772" s="14"/>
      <c r="NDP772" s="14"/>
      <c r="NDQ772" s="14"/>
      <c r="NDR772" s="14"/>
      <c r="NDS772" s="14"/>
      <c r="NDT772" s="14"/>
      <c r="NDU772" s="14"/>
      <c r="NDV772" s="14"/>
      <c r="NDW772" s="14"/>
      <c r="NDX772" s="14"/>
      <c r="NDY772" s="14"/>
      <c r="NDZ772" s="14"/>
      <c r="NEA772" s="14"/>
      <c r="NEB772" s="14"/>
      <c r="NEC772" s="14"/>
      <c r="NED772" s="14"/>
      <c r="NEE772" s="14"/>
      <c r="NEF772" s="14"/>
      <c r="NEG772" s="14"/>
      <c r="NEH772" s="14"/>
      <c r="NEI772" s="14"/>
      <c r="NEJ772" s="14"/>
      <c r="NEK772" s="14"/>
      <c r="NEL772" s="14"/>
      <c r="NEM772" s="14"/>
      <c r="NEN772" s="14"/>
      <c r="NEO772" s="14"/>
      <c r="NEP772" s="14"/>
      <c r="NEQ772" s="14"/>
      <c r="NER772" s="14"/>
      <c r="NES772" s="14"/>
      <c r="NET772" s="14"/>
      <c r="NEU772" s="14"/>
      <c r="NEV772" s="14"/>
      <c r="NEW772" s="14"/>
      <c r="NEX772" s="14"/>
      <c r="NEY772" s="14"/>
      <c r="NEZ772" s="14"/>
      <c r="NFA772" s="14"/>
      <c r="NFB772" s="14"/>
      <c r="NFC772" s="14"/>
      <c r="NFD772" s="14"/>
      <c r="NFE772" s="14"/>
      <c r="NFF772" s="14"/>
      <c r="NFG772" s="14"/>
      <c r="NFH772" s="14"/>
      <c r="NFI772" s="14"/>
      <c r="NFJ772" s="14"/>
      <c r="NFK772" s="14"/>
      <c r="NFL772" s="14"/>
      <c r="NFM772" s="14"/>
      <c r="NFN772" s="14"/>
      <c r="NFO772" s="14"/>
      <c r="NFP772" s="14"/>
      <c r="NFQ772" s="14"/>
      <c r="NFR772" s="14"/>
      <c r="NFS772" s="14"/>
      <c r="NFT772" s="14"/>
      <c r="NFU772" s="14"/>
      <c r="NFV772" s="14"/>
      <c r="NFW772" s="14"/>
      <c r="NFX772" s="14"/>
      <c r="NFY772" s="14"/>
      <c r="NFZ772" s="14"/>
      <c r="NGA772" s="14"/>
      <c r="NGB772" s="14"/>
      <c r="NGC772" s="14"/>
      <c r="NGD772" s="14"/>
      <c r="NGE772" s="14"/>
      <c r="NGF772" s="14"/>
      <c r="NGG772" s="14"/>
      <c r="NGH772" s="14"/>
      <c r="NGI772" s="14"/>
      <c r="NGJ772" s="14"/>
      <c r="NGK772" s="14"/>
      <c r="NGL772" s="14"/>
      <c r="NGM772" s="14"/>
      <c r="NGN772" s="14"/>
      <c r="NGO772" s="14"/>
      <c r="NGP772" s="14"/>
      <c r="NGQ772" s="14"/>
      <c r="NGR772" s="14"/>
      <c r="NGS772" s="14"/>
      <c r="NGT772" s="14"/>
      <c r="NGU772" s="14"/>
      <c r="NGV772" s="14"/>
      <c r="NGW772" s="14"/>
      <c r="NGX772" s="14"/>
      <c r="NGY772" s="14"/>
      <c r="NGZ772" s="14"/>
      <c r="NHA772" s="14"/>
      <c r="NHB772" s="14"/>
      <c r="NHC772" s="14"/>
      <c r="NHD772" s="14"/>
      <c r="NHE772" s="14"/>
      <c r="NHF772" s="14"/>
      <c r="NHG772" s="14"/>
      <c r="NHH772" s="14"/>
      <c r="NHI772" s="14"/>
      <c r="NHJ772" s="14"/>
      <c r="NHK772" s="14"/>
      <c r="NHL772" s="14"/>
      <c r="NHM772" s="14"/>
      <c r="NHN772" s="14"/>
      <c r="NHO772" s="14"/>
      <c r="NHP772" s="14"/>
      <c r="NHQ772" s="14"/>
      <c r="NHR772" s="14"/>
      <c r="NHS772" s="14"/>
      <c r="NHT772" s="14"/>
      <c r="NHU772" s="14"/>
      <c r="NHV772" s="14"/>
      <c r="NHW772" s="14"/>
      <c r="NHX772" s="14"/>
      <c r="NHY772" s="14"/>
      <c r="NHZ772" s="14"/>
      <c r="NIA772" s="14"/>
      <c r="NIB772" s="14"/>
      <c r="NIC772" s="14"/>
      <c r="NID772" s="14"/>
      <c r="NIE772" s="14"/>
      <c r="NIF772" s="14"/>
      <c r="NIG772" s="14"/>
      <c r="NIH772" s="14"/>
      <c r="NII772" s="14"/>
      <c r="NIJ772" s="14"/>
      <c r="NIK772" s="14"/>
      <c r="NIL772" s="14"/>
      <c r="NIM772" s="14"/>
      <c r="NIN772" s="14"/>
      <c r="NIO772" s="14"/>
      <c r="NIP772" s="14"/>
      <c r="NIQ772" s="14"/>
      <c r="NIR772" s="14"/>
      <c r="NIS772" s="14"/>
      <c r="NIT772" s="14"/>
      <c r="NIU772" s="14"/>
      <c r="NIV772" s="14"/>
      <c r="NIW772" s="14"/>
      <c r="NIX772" s="14"/>
      <c r="NIY772" s="14"/>
      <c r="NIZ772" s="14"/>
      <c r="NJA772" s="14"/>
      <c r="NJB772" s="14"/>
      <c r="NJC772" s="14"/>
      <c r="NJD772" s="14"/>
      <c r="NJE772" s="14"/>
      <c r="NJF772" s="14"/>
      <c r="NJG772" s="14"/>
      <c r="NJH772" s="14"/>
      <c r="NJI772" s="14"/>
      <c r="NJJ772" s="14"/>
      <c r="NJK772" s="14"/>
      <c r="NJL772" s="14"/>
      <c r="NJM772" s="14"/>
      <c r="NJN772" s="14"/>
      <c r="NJO772" s="14"/>
      <c r="NJP772" s="14"/>
      <c r="NJQ772" s="14"/>
      <c r="NJR772" s="14"/>
      <c r="NJS772" s="14"/>
      <c r="NJT772" s="14"/>
      <c r="NJU772" s="14"/>
      <c r="NJV772" s="14"/>
      <c r="NJW772" s="14"/>
      <c r="NJX772" s="14"/>
      <c r="NJY772" s="14"/>
      <c r="NJZ772" s="14"/>
      <c r="NKA772" s="14"/>
      <c r="NKB772" s="14"/>
      <c r="NKC772" s="14"/>
      <c r="NKD772" s="14"/>
      <c r="NKE772" s="14"/>
      <c r="NKF772" s="14"/>
      <c r="NKG772" s="14"/>
      <c r="NKH772" s="14"/>
      <c r="NKI772" s="14"/>
      <c r="NKJ772" s="14"/>
      <c r="NKK772" s="14"/>
      <c r="NKL772" s="14"/>
      <c r="NKM772" s="14"/>
      <c r="NKN772" s="14"/>
      <c r="NKO772" s="14"/>
      <c r="NKP772" s="14"/>
      <c r="NKQ772" s="14"/>
      <c r="NKR772" s="14"/>
      <c r="NKS772" s="14"/>
      <c r="NKT772" s="14"/>
      <c r="NKU772" s="14"/>
      <c r="NKV772" s="14"/>
      <c r="NKW772" s="14"/>
      <c r="NKX772" s="14"/>
      <c r="NKY772" s="14"/>
      <c r="NKZ772" s="14"/>
      <c r="NLA772" s="14"/>
      <c r="NLB772" s="14"/>
      <c r="NLC772" s="14"/>
      <c r="NLD772" s="14"/>
      <c r="NLE772" s="14"/>
      <c r="NLF772" s="14"/>
      <c r="NLG772" s="14"/>
      <c r="NLH772" s="14"/>
      <c r="NLI772" s="14"/>
      <c r="NLJ772" s="14"/>
      <c r="NLK772" s="14"/>
      <c r="NLL772" s="14"/>
      <c r="NLM772" s="14"/>
      <c r="NLN772" s="14"/>
      <c r="NLO772" s="14"/>
      <c r="NLP772" s="14"/>
      <c r="NLQ772" s="14"/>
      <c r="NLR772" s="14"/>
      <c r="NLS772" s="14"/>
      <c r="NLT772" s="14"/>
      <c r="NLU772" s="14"/>
      <c r="NLV772" s="14"/>
      <c r="NLW772" s="14"/>
      <c r="NLX772" s="14"/>
      <c r="NLY772" s="14"/>
      <c r="NLZ772" s="14"/>
      <c r="NMA772" s="14"/>
      <c r="NMB772" s="14"/>
      <c r="NMC772" s="14"/>
      <c r="NMD772" s="14"/>
      <c r="NME772" s="14"/>
      <c r="NMF772" s="14"/>
      <c r="NMG772" s="14"/>
      <c r="NMH772" s="14"/>
      <c r="NMI772" s="14"/>
      <c r="NMJ772" s="14"/>
      <c r="NMK772" s="14"/>
      <c r="NML772" s="14"/>
      <c r="NMM772" s="14"/>
      <c r="NMN772" s="14"/>
      <c r="NMO772" s="14"/>
      <c r="NMP772" s="14"/>
      <c r="NMQ772" s="14"/>
      <c r="NMR772" s="14"/>
      <c r="NMS772" s="14"/>
      <c r="NMT772" s="14"/>
      <c r="NMU772" s="14"/>
      <c r="NMV772" s="14"/>
      <c r="NMW772" s="14"/>
      <c r="NMX772" s="14"/>
      <c r="NMY772" s="14"/>
      <c r="NMZ772" s="14"/>
      <c r="NNA772" s="14"/>
      <c r="NNB772" s="14"/>
      <c r="NNC772" s="14"/>
      <c r="NND772" s="14"/>
      <c r="NNE772" s="14"/>
      <c r="NNF772" s="14"/>
      <c r="NNG772" s="14"/>
      <c r="NNH772" s="14"/>
      <c r="NNI772" s="14"/>
      <c r="NNJ772" s="14"/>
      <c r="NNK772" s="14"/>
      <c r="NNL772" s="14"/>
      <c r="NNM772" s="14"/>
      <c r="NNN772" s="14"/>
      <c r="NNO772" s="14"/>
      <c r="NNP772" s="14"/>
      <c r="NNQ772" s="14"/>
      <c r="NNR772" s="14"/>
      <c r="NNS772" s="14"/>
      <c r="NNT772" s="14"/>
      <c r="NNU772" s="14"/>
      <c r="NNV772" s="14"/>
      <c r="NNW772" s="14"/>
      <c r="NNX772" s="14"/>
      <c r="NNY772" s="14"/>
      <c r="NNZ772" s="14"/>
      <c r="NOA772" s="14"/>
      <c r="NOB772" s="14"/>
      <c r="NOC772" s="14"/>
      <c r="NOD772" s="14"/>
      <c r="NOE772" s="14"/>
      <c r="NOF772" s="14"/>
      <c r="NOG772" s="14"/>
      <c r="NOH772" s="14"/>
      <c r="NOI772" s="14"/>
      <c r="NOJ772" s="14"/>
      <c r="NOK772" s="14"/>
      <c r="NOL772" s="14"/>
      <c r="NOM772" s="14"/>
      <c r="NON772" s="14"/>
      <c r="NOO772" s="14"/>
      <c r="NOP772" s="14"/>
      <c r="NOQ772" s="14"/>
      <c r="NOR772" s="14"/>
      <c r="NOS772" s="14"/>
      <c r="NOT772" s="14"/>
      <c r="NOU772" s="14"/>
      <c r="NOV772" s="14"/>
      <c r="NOW772" s="14"/>
      <c r="NOX772" s="14"/>
      <c r="NOY772" s="14"/>
      <c r="NOZ772" s="14"/>
      <c r="NPA772" s="14"/>
      <c r="NPB772" s="14"/>
      <c r="NPC772" s="14"/>
      <c r="NPD772" s="14"/>
      <c r="NPE772" s="14"/>
      <c r="NPF772" s="14"/>
      <c r="NPG772" s="14"/>
      <c r="NPH772" s="14"/>
      <c r="NPI772" s="14"/>
      <c r="NPJ772" s="14"/>
      <c r="NPK772" s="14"/>
      <c r="NPL772" s="14"/>
      <c r="NPM772" s="14"/>
      <c r="NPN772" s="14"/>
      <c r="NPO772" s="14"/>
      <c r="NPP772" s="14"/>
      <c r="NPQ772" s="14"/>
      <c r="NPR772" s="14"/>
      <c r="NPS772" s="14"/>
      <c r="NPT772" s="14"/>
      <c r="NPU772" s="14"/>
      <c r="NPV772" s="14"/>
      <c r="NPW772" s="14"/>
      <c r="NPX772" s="14"/>
      <c r="NPY772" s="14"/>
      <c r="NPZ772" s="14"/>
      <c r="NQA772" s="14"/>
      <c r="NQB772" s="14"/>
      <c r="NQC772" s="14"/>
      <c r="NQD772" s="14"/>
      <c r="NQE772" s="14"/>
      <c r="NQF772" s="14"/>
      <c r="NQG772" s="14"/>
      <c r="NQH772" s="14"/>
      <c r="NQI772" s="14"/>
      <c r="NQJ772" s="14"/>
      <c r="NQK772" s="14"/>
      <c r="NQL772" s="14"/>
      <c r="NQM772" s="14"/>
      <c r="NQN772" s="14"/>
      <c r="NQO772" s="14"/>
      <c r="NQP772" s="14"/>
      <c r="NQQ772" s="14"/>
      <c r="NQR772" s="14"/>
      <c r="NQS772" s="14"/>
      <c r="NQT772" s="14"/>
      <c r="NQU772" s="14"/>
      <c r="NQV772" s="14"/>
      <c r="NQW772" s="14"/>
      <c r="NQX772" s="14"/>
      <c r="NQY772" s="14"/>
      <c r="NQZ772" s="14"/>
      <c r="NRA772" s="14"/>
      <c r="NRB772" s="14"/>
      <c r="NRC772" s="14"/>
      <c r="NRD772" s="14"/>
      <c r="NRE772" s="14"/>
      <c r="NRF772" s="14"/>
      <c r="NRG772" s="14"/>
      <c r="NRH772" s="14"/>
      <c r="NRI772" s="14"/>
      <c r="NRJ772" s="14"/>
      <c r="NRK772" s="14"/>
      <c r="NRL772" s="14"/>
      <c r="NRM772" s="14"/>
      <c r="NRN772" s="14"/>
      <c r="NRO772" s="14"/>
      <c r="NRP772" s="14"/>
      <c r="NRQ772" s="14"/>
      <c r="NRR772" s="14"/>
      <c r="NRS772" s="14"/>
      <c r="NRT772" s="14"/>
      <c r="NRU772" s="14"/>
      <c r="NRV772" s="14"/>
      <c r="NRW772" s="14"/>
      <c r="NRX772" s="14"/>
      <c r="NRY772" s="14"/>
      <c r="NRZ772" s="14"/>
      <c r="NSA772" s="14"/>
      <c r="NSB772" s="14"/>
      <c r="NSC772" s="14"/>
      <c r="NSD772" s="14"/>
      <c r="NSE772" s="14"/>
      <c r="NSF772" s="14"/>
      <c r="NSG772" s="14"/>
      <c r="NSH772" s="14"/>
      <c r="NSI772" s="14"/>
      <c r="NSJ772" s="14"/>
      <c r="NSK772" s="14"/>
      <c r="NSL772" s="14"/>
      <c r="NSM772" s="14"/>
      <c r="NSN772" s="14"/>
      <c r="NSO772" s="14"/>
      <c r="NSP772" s="14"/>
      <c r="NSQ772" s="14"/>
      <c r="NSR772" s="14"/>
      <c r="NSS772" s="14"/>
      <c r="NST772" s="14"/>
      <c r="NSU772" s="14"/>
      <c r="NSV772" s="14"/>
      <c r="NSW772" s="14"/>
      <c r="NSX772" s="14"/>
      <c r="NSY772" s="14"/>
      <c r="NSZ772" s="14"/>
      <c r="NTA772" s="14"/>
      <c r="NTB772" s="14"/>
      <c r="NTC772" s="14"/>
      <c r="NTD772" s="14"/>
      <c r="NTE772" s="14"/>
      <c r="NTF772" s="14"/>
      <c r="NTG772" s="14"/>
      <c r="NTH772" s="14"/>
      <c r="NTI772" s="14"/>
      <c r="NTJ772" s="14"/>
      <c r="NTK772" s="14"/>
      <c r="NTL772" s="14"/>
      <c r="NTM772" s="14"/>
      <c r="NTN772" s="14"/>
      <c r="NTO772" s="14"/>
      <c r="NTP772" s="14"/>
      <c r="NTQ772" s="14"/>
      <c r="NTR772" s="14"/>
      <c r="NTS772" s="14"/>
      <c r="NTT772" s="14"/>
      <c r="NTU772" s="14"/>
      <c r="NTV772" s="14"/>
      <c r="NTW772" s="14"/>
      <c r="NTX772" s="14"/>
      <c r="NTY772" s="14"/>
      <c r="NTZ772" s="14"/>
      <c r="NUA772" s="14"/>
      <c r="NUB772" s="14"/>
      <c r="NUC772" s="14"/>
      <c r="NUD772" s="14"/>
      <c r="NUE772" s="14"/>
      <c r="NUF772" s="14"/>
      <c r="NUG772" s="14"/>
      <c r="NUH772" s="14"/>
      <c r="NUI772" s="14"/>
      <c r="NUJ772" s="14"/>
      <c r="NUK772" s="14"/>
      <c r="NUL772" s="14"/>
      <c r="NUM772" s="14"/>
      <c r="NUN772" s="14"/>
      <c r="NUO772" s="14"/>
      <c r="NUP772" s="14"/>
      <c r="NUQ772" s="14"/>
      <c r="NUR772" s="14"/>
      <c r="NUS772" s="14"/>
      <c r="NUT772" s="14"/>
      <c r="NUU772" s="14"/>
      <c r="NUV772" s="14"/>
      <c r="NUW772" s="14"/>
      <c r="NUX772" s="14"/>
      <c r="NUY772" s="14"/>
      <c r="NUZ772" s="14"/>
      <c r="NVA772" s="14"/>
      <c r="NVB772" s="14"/>
      <c r="NVC772" s="14"/>
      <c r="NVD772" s="14"/>
      <c r="NVE772" s="14"/>
      <c r="NVF772" s="14"/>
      <c r="NVG772" s="14"/>
      <c r="NVH772" s="14"/>
      <c r="NVI772" s="14"/>
      <c r="NVJ772" s="14"/>
      <c r="NVK772" s="14"/>
      <c r="NVL772" s="14"/>
      <c r="NVM772" s="14"/>
      <c r="NVN772" s="14"/>
      <c r="NVO772" s="14"/>
      <c r="NVP772" s="14"/>
      <c r="NVQ772" s="14"/>
      <c r="NVR772" s="14"/>
      <c r="NVS772" s="14"/>
      <c r="NVT772" s="14"/>
      <c r="NVU772" s="14"/>
      <c r="NVV772" s="14"/>
      <c r="NVW772" s="14"/>
      <c r="NVX772" s="14"/>
      <c r="NVY772" s="14"/>
      <c r="NVZ772" s="14"/>
      <c r="NWA772" s="14"/>
      <c r="NWB772" s="14"/>
      <c r="NWC772" s="14"/>
      <c r="NWD772" s="14"/>
      <c r="NWE772" s="14"/>
      <c r="NWF772" s="14"/>
      <c r="NWG772" s="14"/>
      <c r="NWH772" s="14"/>
      <c r="NWI772" s="14"/>
      <c r="NWJ772" s="14"/>
      <c r="NWK772" s="14"/>
      <c r="NWL772" s="14"/>
      <c r="NWM772" s="14"/>
      <c r="NWN772" s="14"/>
      <c r="NWO772" s="14"/>
      <c r="NWP772" s="14"/>
      <c r="NWQ772" s="14"/>
      <c r="NWR772" s="14"/>
      <c r="NWS772" s="14"/>
      <c r="NWT772" s="14"/>
      <c r="NWU772" s="14"/>
      <c r="NWV772" s="14"/>
      <c r="NWW772" s="14"/>
      <c r="NWX772" s="14"/>
      <c r="NWY772" s="14"/>
      <c r="NWZ772" s="14"/>
      <c r="NXA772" s="14"/>
      <c r="NXB772" s="14"/>
      <c r="NXC772" s="14"/>
      <c r="NXD772" s="14"/>
      <c r="NXE772" s="14"/>
      <c r="NXF772" s="14"/>
      <c r="NXG772" s="14"/>
      <c r="NXH772" s="14"/>
      <c r="NXI772" s="14"/>
      <c r="NXJ772" s="14"/>
      <c r="NXK772" s="14"/>
      <c r="NXL772" s="14"/>
      <c r="NXM772" s="14"/>
      <c r="NXN772" s="14"/>
      <c r="NXO772" s="14"/>
      <c r="NXP772" s="14"/>
      <c r="NXQ772" s="14"/>
      <c r="NXR772" s="14"/>
      <c r="NXS772" s="14"/>
      <c r="NXT772" s="14"/>
      <c r="NXU772" s="14"/>
      <c r="NXV772" s="14"/>
      <c r="NXW772" s="14"/>
      <c r="NXX772" s="14"/>
      <c r="NXY772" s="14"/>
      <c r="NXZ772" s="14"/>
      <c r="NYA772" s="14"/>
      <c r="NYB772" s="14"/>
      <c r="NYC772" s="14"/>
      <c r="NYD772" s="14"/>
      <c r="NYE772" s="14"/>
      <c r="NYF772" s="14"/>
      <c r="NYG772" s="14"/>
      <c r="NYH772" s="14"/>
      <c r="NYI772" s="14"/>
      <c r="NYJ772" s="14"/>
      <c r="NYK772" s="14"/>
      <c r="NYL772" s="14"/>
      <c r="NYM772" s="14"/>
      <c r="NYN772" s="14"/>
      <c r="NYO772" s="14"/>
      <c r="NYP772" s="14"/>
      <c r="NYQ772" s="14"/>
      <c r="NYR772" s="14"/>
      <c r="NYS772" s="14"/>
      <c r="NYT772" s="14"/>
      <c r="NYU772" s="14"/>
      <c r="NYV772" s="14"/>
      <c r="NYW772" s="14"/>
      <c r="NYX772" s="14"/>
      <c r="NYY772" s="14"/>
      <c r="NYZ772" s="14"/>
      <c r="NZA772" s="14"/>
      <c r="NZB772" s="14"/>
      <c r="NZC772" s="14"/>
      <c r="NZD772" s="14"/>
      <c r="NZE772" s="14"/>
      <c r="NZF772" s="14"/>
      <c r="NZG772" s="14"/>
      <c r="NZH772" s="14"/>
      <c r="NZI772" s="14"/>
      <c r="NZJ772" s="14"/>
      <c r="NZK772" s="14"/>
      <c r="NZL772" s="14"/>
      <c r="NZM772" s="14"/>
      <c r="NZN772" s="14"/>
      <c r="NZO772" s="14"/>
      <c r="NZP772" s="14"/>
      <c r="NZQ772" s="14"/>
      <c r="NZR772" s="14"/>
      <c r="NZS772" s="14"/>
      <c r="NZT772" s="14"/>
      <c r="NZU772" s="14"/>
      <c r="NZV772" s="14"/>
      <c r="NZW772" s="14"/>
      <c r="NZX772" s="14"/>
      <c r="NZY772" s="14"/>
      <c r="NZZ772" s="14"/>
      <c r="OAA772" s="14"/>
      <c r="OAB772" s="14"/>
      <c r="OAC772" s="14"/>
      <c r="OAD772" s="14"/>
      <c r="OAE772" s="14"/>
      <c r="OAF772" s="14"/>
      <c r="OAG772" s="14"/>
      <c r="OAH772" s="14"/>
      <c r="OAI772" s="14"/>
      <c r="OAJ772" s="14"/>
      <c r="OAK772" s="14"/>
      <c r="OAL772" s="14"/>
      <c r="OAM772" s="14"/>
      <c r="OAN772" s="14"/>
      <c r="OAO772" s="14"/>
      <c r="OAP772" s="14"/>
      <c r="OAQ772" s="14"/>
      <c r="OAR772" s="14"/>
      <c r="OAS772" s="14"/>
      <c r="OAT772" s="14"/>
      <c r="OAU772" s="14"/>
      <c r="OAV772" s="14"/>
      <c r="OAW772" s="14"/>
      <c r="OAX772" s="14"/>
      <c r="OAY772" s="14"/>
      <c r="OAZ772" s="14"/>
      <c r="OBA772" s="14"/>
      <c r="OBB772" s="14"/>
      <c r="OBC772" s="14"/>
      <c r="OBD772" s="14"/>
      <c r="OBE772" s="14"/>
      <c r="OBF772" s="14"/>
      <c r="OBG772" s="14"/>
      <c r="OBH772" s="14"/>
      <c r="OBI772" s="14"/>
      <c r="OBJ772" s="14"/>
      <c r="OBK772" s="14"/>
      <c r="OBL772" s="14"/>
      <c r="OBM772" s="14"/>
      <c r="OBN772" s="14"/>
      <c r="OBO772" s="14"/>
      <c r="OBP772" s="14"/>
      <c r="OBQ772" s="14"/>
      <c r="OBR772" s="14"/>
      <c r="OBS772" s="14"/>
      <c r="OBT772" s="14"/>
      <c r="OBU772" s="14"/>
      <c r="OBV772" s="14"/>
      <c r="OBW772" s="14"/>
      <c r="OBX772" s="14"/>
      <c r="OBY772" s="14"/>
      <c r="OBZ772" s="14"/>
      <c r="OCA772" s="14"/>
      <c r="OCB772" s="14"/>
      <c r="OCC772" s="14"/>
      <c r="OCD772" s="14"/>
      <c r="OCE772" s="14"/>
      <c r="OCF772" s="14"/>
      <c r="OCG772" s="14"/>
      <c r="OCH772" s="14"/>
      <c r="OCI772" s="14"/>
      <c r="OCJ772" s="14"/>
      <c r="OCK772" s="14"/>
      <c r="OCL772" s="14"/>
      <c r="OCM772" s="14"/>
      <c r="OCN772" s="14"/>
      <c r="OCO772" s="14"/>
      <c r="OCP772" s="14"/>
      <c r="OCQ772" s="14"/>
      <c r="OCR772" s="14"/>
      <c r="OCS772" s="14"/>
      <c r="OCT772" s="14"/>
      <c r="OCU772" s="14"/>
      <c r="OCV772" s="14"/>
      <c r="OCW772" s="14"/>
      <c r="OCX772" s="14"/>
      <c r="OCY772" s="14"/>
      <c r="OCZ772" s="14"/>
      <c r="ODA772" s="14"/>
      <c r="ODB772" s="14"/>
      <c r="ODC772" s="14"/>
      <c r="ODD772" s="14"/>
      <c r="ODE772" s="14"/>
      <c r="ODF772" s="14"/>
      <c r="ODG772" s="14"/>
      <c r="ODH772" s="14"/>
      <c r="ODI772" s="14"/>
      <c r="ODJ772" s="14"/>
      <c r="ODK772" s="14"/>
      <c r="ODL772" s="14"/>
      <c r="ODM772" s="14"/>
      <c r="ODN772" s="14"/>
      <c r="ODO772" s="14"/>
      <c r="ODP772" s="14"/>
      <c r="ODQ772" s="14"/>
      <c r="ODR772" s="14"/>
      <c r="ODS772" s="14"/>
      <c r="ODT772" s="14"/>
      <c r="ODU772" s="14"/>
      <c r="ODV772" s="14"/>
      <c r="ODW772" s="14"/>
      <c r="ODX772" s="14"/>
      <c r="ODY772" s="14"/>
      <c r="ODZ772" s="14"/>
      <c r="OEA772" s="14"/>
      <c r="OEB772" s="14"/>
      <c r="OEC772" s="14"/>
      <c r="OED772" s="14"/>
      <c r="OEE772" s="14"/>
      <c r="OEF772" s="14"/>
      <c r="OEG772" s="14"/>
      <c r="OEH772" s="14"/>
      <c r="OEI772" s="14"/>
      <c r="OEJ772" s="14"/>
      <c r="OEK772" s="14"/>
      <c r="OEL772" s="14"/>
      <c r="OEM772" s="14"/>
      <c r="OEN772" s="14"/>
      <c r="OEO772" s="14"/>
      <c r="OEP772" s="14"/>
      <c r="OEQ772" s="14"/>
      <c r="OER772" s="14"/>
      <c r="OES772" s="14"/>
      <c r="OET772" s="14"/>
      <c r="OEU772" s="14"/>
      <c r="OEV772" s="14"/>
      <c r="OEW772" s="14"/>
      <c r="OEX772" s="14"/>
      <c r="OEY772" s="14"/>
      <c r="OEZ772" s="14"/>
      <c r="OFA772" s="14"/>
      <c r="OFB772" s="14"/>
      <c r="OFC772" s="14"/>
      <c r="OFD772" s="14"/>
      <c r="OFE772" s="14"/>
      <c r="OFF772" s="14"/>
      <c r="OFG772" s="14"/>
      <c r="OFH772" s="14"/>
      <c r="OFI772" s="14"/>
      <c r="OFJ772" s="14"/>
      <c r="OFK772" s="14"/>
      <c r="OFL772" s="14"/>
      <c r="OFM772" s="14"/>
      <c r="OFN772" s="14"/>
      <c r="OFO772" s="14"/>
      <c r="OFP772" s="14"/>
      <c r="OFQ772" s="14"/>
      <c r="OFR772" s="14"/>
      <c r="OFS772" s="14"/>
      <c r="OFT772" s="14"/>
      <c r="OFU772" s="14"/>
      <c r="OFV772" s="14"/>
      <c r="OFW772" s="14"/>
      <c r="OFX772" s="14"/>
      <c r="OFY772" s="14"/>
      <c r="OFZ772" s="14"/>
      <c r="OGA772" s="14"/>
      <c r="OGB772" s="14"/>
      <c r="OGC772" s="14"/>
      <c r="OGD772" s="14"/>
      <c r="OGE772" s="14"/>
      <c r="OGF772" s="14"/>
      <c r="OGG772" s="14"/>
      <c r="OGH772" s="14"/>
      <c r="OGI772" s="14"/>
      <c r="OGJ772" s="14"/>
      <c r="OGK772" s="14"/>
      <c r="OGL772" s="14"/>
      <c r="OGM772" s="14"/>
      <c r="OGN772" s="14"/>
      <c r="OGO772" s="14"/>
      <c r="OGP772" s="14"/>
      <c r="OGQ772" s="14"/>
      <c r="OGR772" s="14"/>
      <c r="OGS772" s="14"/>
      <c r="OGT772" s="14"/>
      <c r="OGU772" s="14"/>
      <c r="OGV772" s="14"/>
      <c r="OGW772" s="14"/>
      <c r="OGX772" s="14"/>
      <c r="OGY772" s="14"/>
      <c r="OGZ772" s="14"/>
      <c r="OHA772" s="14"/>
      <c r="OHB772" s="14"/>
      <c r="OHC772" s="14"/>
      <c r="OHD772" s="14"/>
      <c r="OHE772" s="14"/>
      <c r="OHF772" s="14"/>
      <c r="OHG772" s="14"/>
      <c r="OHH772" s="14"/>
      <c r="OHI772" s="14"/>
      <c r="OHJ772" s="14"/>
      <c r="OHK772" s="14"/>
      <c r="OHL772" s="14"/>
      <c r="OHM772" s="14"/>
      <c r="OHN772" s="14"/>
      <c r="OHO772" s="14"/>
      <c r="OHP772" s="14"/>
      <c r="OHQ772" s="14"/>
      <c r="OHR772" s="14"/>
      <c r="OHS772" s="14"/>
      <c r="OHT772" s="14"/>
      <c r="OHU772" s="14"/>
      <c r="OHV772" s="14"/>
      <c r="OHW772" s="14"/>
      <c r="OHX772" s="14"/>
      <c r="OHY772" s="14"/>
      <c r="OHZ772" s="14"/>
      <c r="OIA772" s="14"/>
      <c r="OIB772" s="14"/>
      <c r="OIC772" s="14"/>
      <c r="OID772" s="14"/>
      <c r="OIE772" s="14"/>
      <c r="OIF772" s="14"/>
      <c r="OIG772" s="14"/>
      <c r="OIH772" s="14"/>
      <c r="OII772" s="14"/>
      <c r="OIJ772" s="14"/>
      <c r="OIK772" s="14"/>
      <c r="OIL772" s="14"/>
      <c r="OIM772" s="14"/>
      <c r="OIN772" s="14"/>
      <c r="OIO772" s="14"/>
      <c r="OIP772" s="14"/>
      <c r="OIQ772" s="14"/>
      <c r="OIR772" s="14"/>
      <c r="OIS772" s="14"/>
      <c r="OIT772" s="14"/>
      <c r="OIU772" s="14"/>
      <c r="OIV772" s="14"/>
      <c r="OIW772" s="14"/>
      <c r="OIX772" s="14"/>
      <c r="OIY772" s="14"/>
      <c r="OIZ772" s="14"/>
      <c r="OJA772" s="14"/>
      <c r="OJB772" s="14"/>
      <c r="OJC772" s="14"/>
      <c r="OJD772" s="14"/>
      <c r="OJE772" s="14"/>
      <c r="OJF772" s="14"/>
      <c r="OJG772" s="14"/>
      <c r="OJH772" s="14"/>
      <c r="OJI772" s="14"/>
      <c r="OJJ772" s="14"/>
      <c r="OJK772" s="14"/>
      <c r="OJL772" s="14"/>
      <c r="OJM772" s="14"/>
      <c r="OJN772" s="14"/>
      <c r="OJO772" s="14"/>
      <c r="OJP772" s="14"/>
      <c r="OJQ772" s="14"/>
      <c r="OJR772" s="14"/>
      <c r="OJS772" s="14"/>
      <c r="OJT772" s="14"/>
      <c r="OJU772" s="14"/>
      <c r="OJV772" s="14"/>
      <c r="OJW772" s="14"/>
      <c r="OJX772" s="14"/>
      <c r="OJY772" s="14"/>
      <c r="OJZ772" s="14"/>
      <c r="OKA772" s="14"/>
      <c r="OKB772" s="14"/>
      <c r="OKC772" s="14"/>
      <c r="OKD772" s="14"/>
      <c r="OKE772" s="14"/>
      <c r="OKF772" s="14"/>
      <c r="OKG772" s="14"/>
      <c r="OKH772" s="14"/>
      <c r="OKI772" s="14"/>
      <c r="OKJ772" s="14"/>
      <c r="OKK772" s="14"/>
      <c r="OKL772" s="14"/>
      <c r="OKM772" s="14"/>
      <c r="OKN772" s="14"/>
      <c r="OKO772" s="14"/>
      <c r="OKP772" s="14"/>
      <c r="OKQ772" s="14"/>
      <c r="OKR772" s="14"/>
      <c r="OKS772" s="14"/>
      <c r="OKT772" s="14"/>
      <c r="OKU772" s="14"/>
      <c r="OKV772" s="14"/>
      <c r="OKW772" s="14"/>
      <c r="OKX772" s="14"/>
      <c r="OKY772" s="14"/>
      <c r="OKZ772" s="14"/>
      <c r="OLA772" s="14"/>
      <c r="OLB772" s="14"/>
      <c r="OLC772" s="14"/>
      <c r="OLD772" s="14"/>
      <c r="OLE772" s="14"/>
      <c r="OLF772" s="14"/>
      <c r="OLG772" s="14"/>
      <c r="OLH772" s="14"/>
      <c r="OLI772" s="14"/>
      <c r="OLJ772" s="14"/>
      <c r="OLK772" s="14"/>
      <c r="OLL772" s="14"/>
      <c r="OLM772" s="14"/>
      <c r="OLN772" s="14"/>
      <c r="OLO772" s="14"/>
      <c r="OLP772" s="14"/>
      <c r="OLQ772" s="14"/>
      <c r="OLR772" s="14"/>
      <c r="OLS772" s="14"/>
      <c r="OLT772" s="14"/>
      <c r="OLU772" s="14"/>
      <c r="OLV772" s="14"/>
      <c r="OLW772" s="14"/>
      <c r="OLX772" s="14"/>
      <c r="OLY772" s="14"/>
      <c r="OLZ772" s="14"/>
      <c r="OMA772" s="14"/>
      <c r="OMB772" s="14"/>
      <c r="OMC772" s="14"/>
      <c r="OMD772" s="14"/>
      <c r="OME772" s="14"/>
      <c r="OMF772" s="14"/>
      <c r="OMG772" s="14"/>
      <c r="OMH772" s="14"/>
      <c r="OMI772" s="14"/>
      <c r="OMJ772" s="14"/>
      <c r="OMK772" s="14"/>
      <c r="OML772" s="14"/>
      <c r="OMM772" s="14"/>
      <c r="OMN772" s="14"/>
      <c r="OMO772" s="14"/>
      <c r="OMP772" s="14"/>
      <c r="OMQ772" s="14"/>
      <c r="OMR772" s="14"/>
      <c r="OMS772" s="14"/>
      <c r="OMT772" s="14"/>
      <c r="OMU772" s="14"/>
      <c r="OMV772" s="14"/>
      <c r="OMW772" s="14"/>
      <c r="OMX772" s="14"/>
      <c r="OMY772" s="14"/>
      <c r="OMZ772" s="14"/>
      <c r="ONA772" s="14"/>
      <c r="ONB772" s="14"/>
      <c r="ONC772" s="14"/>
      <c r="OND772" s="14"/>
      <c r="ONE772" s="14"/>
      <c r="ONF772" s="14"/>
      <c r="ONG772" s="14"/>
      <c r="ONH772" s="14"/>
      <c r="ONI772" s="14"/>
      <c r="ONJ772" s="14"/>
      <c r="ONK772" s="14"/>
      <c r="ONL772" s="14"/>
      <c r="ONM772" s="14"/>
      <c r="ONN772" s="14"/>
      <c r="ONO772" s="14"/>
      <c r="ONP772" s="14"/>
      <c r="ONQ772" s="14"/>
      <c r="ONR772" s="14"/>
      <c r="ONS772" s="14"/>
      <c r="ONT772" s="14"/>
      <c r="ONU772" s="14"/>
      <c r="ONV772" s="14"/>
      <c r="ONW772" s="14"/>
      <c r="ONX772" s="14"/>
      <c r="ONY772" s="14"/>
      <c r="ONZ772" s="14"/>
      <c r="OOA772" s="14"/>
      <c r="OOB772" s="14"/>
      <c r="OOC772" s="14"/>
      <c r="OOD772" s="14"/>
      <c r="OOE772" s="14"/>
      <c r="OOF772" s="14"/>
      <c r="OOG772" s="14"/>
      <c r="OOH772" s="14"/>
      <c r="OOI772" s="14"/>
      <c r="OOJ772" s="14"/>
      <c r="OOK772" s="14"/>
      <c r="OOL772" s="14"/>
      <c r="OOM772" s="14"/>
      <c r="OON772" s="14"/>
      <c r="OOO772" s="14"/>
      <c r="OOP772" s="14"/>
      <c r="OOQ772" s="14"/>
      <c r="OOR772" s="14"/>
      <c r="OOS772" s="14"/>
      <c r="OOT772" s="14"/>
      <c r="OOU772" s="14"/>
      <c r="OOV772" s="14"/>
      <c r="OOW772" s="14"/>
      <c r="OOX772" s="14"/>
      <c r="OOY772" s="14"/>
      <c r="OOZ772" s="14"/>
      <c r="OPA772" s="14"/>
      <c r="OPB772" s="14"/>
      <c r="OPC772" s="14"/>
      <c r="OPD772" s="14"/>
      <c r="OPE772" s="14"/>
      <c r="OPF772" s="14"/>
      <c r="OPG772" s="14"/>
      <c r="OPH772" s="14"/>
      <c r="OPI772" s="14"/>
      <c r="OPJ772" s="14"/>
      <c r="OPK772" s="14"/>
      <c r="OPL772" s="14"/>
      <c r="OPM772" s="14"/>
      <c r="OPN772" s="14"/>
      <c r="OPO772" s="14"/>
      <c r="OPP772" s="14"/>
      <c r="OPQ772" s="14"/>
      <c r="OPR772" s="14"/>
      <c r="OPS772" s="14"/>
      <c r="OPT772" s="14"/>
      <c r="OPU772" s="14"/>
      <c r="OPV772" s="14"/>
      <c r="OPW772" s="14"/>
      <c r="OPX772" s="14"/>
      <c r="OPY772" s="14"/>
      <c r="OPZ772" s="14"/>
      <c r="OQA772" s="14"/>
      <c r="OQB772" s="14"/>
      <c r="OQC772" s="14"/>
      <c r="OQD772" s="14"/>
      <c r="OQE772" s="14"/>
      <c r="OQF772" s="14"/>
      <c r="OQG772" s="14"/>
      <c r="OQH772" s="14"/>
      <c r="OQI772" s="14"/>
      <c r="OQJ772" s="14"/>
      <c r="OQK772" s="14"/>
      <c r="OQL772" s="14"/>
      <c r="OQM772" s="14"/>
      <c r="OQN772" s="14"/>
      <c r="OQO772" s="14"/>
      <c r="OQP772" s="14"/>
      <c r="OQQ772" s="14"/>
      <c r="OQR772" s="14"/>
      <c r="OQS772" s="14"/>
      <c r="OQT772" s="14"/>
      <c r="OQU772" s="14"/>
      <c r="OQV772" s="14"/>
      <c r="OQW772" s="14"/>
      <c r="OQX772" s="14"/>
      <c r="OQY772" s="14"/>
      <c r="OQZ772" s="14"/>
      <c r="ORA772" s="14"/>
      <c r="ORB772" s="14"/>
      <c r="ORC772" s="14"/>
      <c r="ORD772" s="14"/>
      <c r="ORE772" s="14"/>
      <c r="ORF772" s="14"/>
      <c r="ORG772" s="14"/>
      <c r="ORH772" s="14"/>
      <c r="ORI772" s="14"/>
      <c r="ORJ772" s="14"/>
      <c r="ORK772" s="14"/>
      <c r="ORL772" s="14"/>
      <c r="ORM772" s="14"/>
      <c r="ORN772" s="14"/>
      <c r="ORO772" s="14"/>
      <c r="ORP772" s="14"/>
      <c r="ORQ772" s="14"/>
      <c r="ORR772" s="14"/>
      <c r="ORS772" s="14"/>
      <c r="ORT772" s="14"/>
      <c r="ORU772" s="14"/>
      <c r="ORV772" s="14"/>
      <c r="ORW772" s="14"/>
      <c r="ORX772" s="14"/>
      <c r="ORY772" s="14"/>
      <c r="ORZ772" s="14"/>
      <c r="OSA772" s="14"/>
      <c r="OSB772" s="14"/>
      <c r="OSC772" s="14"/>
      <c r="OSD772" s="14"/>
      <c r="OSE772" s="14"/>
      <c r="OSF772" s="14"/>
      <c r="OSG772" s="14"/>
      <c r="OSH772" s="14"/>
      <c r="OSI772" s="14"/>
      <c r="OSJ772" s="14"/>
      <c r="OSK772" s="14"/>
      <c r="OSL772" s="14"/>
      <c r="OSM772" s="14"/>
      <c r="OSN772" s="14"/>
      <c r="OSO772" s="14"/>
      <c r="OSP772" s="14"/>
      <c r="OSQ772" s="14"/>
      <c r="OSR772" s="14"/>
      <c r="OSS772" s="14"/>
      <c r="OST772" s="14"/>
      <c r="OSU772" s="14"/>
      <c r="OSV772" s="14"/>
      <c r="OSW772" s="14"/>
      <c r="OSX772" s="14"/>
      <c r="OSY772" s="14"/>
      <c r="OSZ772" s="14"/>
      <c r="OTA772" s="14"/>
      <c r="OTB772" s="14"/>
      <c r="OTC772" s="14"/>
      <c r="OTD772" s="14"/>
      <c r="OTE772" s="14"/>
      <c r="OTF772" s="14"/>
      <c r="OTG772" s="14"/>
      <c r="OTH772" s="14"/>
      <c r="OTI772" s="14"/>
      <c r="OTJ772" s="14"/>
      <c r="OTK772" s="14"/>
      <c r="OTL772" s="14"/>
      <c r="OTM772" s="14"/>
      <c r="OTN772" s="14"/>
      <c r="OTO772" s="14"/>
      <c r="OTP772" s="14"/>
      <c r="OTQ772" s="14"/>
      <c r="OTR772" s="14"/>
      <c r="OTS772" s="14"/>
      <c r="OTT772" s="14"/>
      <c r="OTU772" s="14"/>
      <c r="OTV772" s="14"/>
      <c r="OTW772" s="14"/>
      <c r="OTX772" s="14"/>
      <c r="OTY772" s="14"/>
      <c r="OTZ772" s="14"/>
      <c r="OUA772" s="14"/>
      <c r="OUB772" s="14"/>
      <c r="OUC772" s="14"/>
      <c r="OUD772" s="14"/>
      <c r="OUE772" s="14"/>
      <c r="OUF772" s="14"/>
      <c r="OUG772" s="14"/>
      <c r="OUH772" s="14"/>
      <c r="OUI772" s="14"/>
      <c r="OUJ772" s="14"/>
      <c r="OUK772" s="14"/>
      <c r="OUL772" s="14"/>
      <c r="OUM772" s="14"/>
      <c r="OUN772" s="14"/>
      <c r="OUO772" s="14"/>
      <c r="OUP772" s="14"/>
      <c r="OUQ772" s="14"/>
      <c r="OUR772" s="14"/>
      <c r="OUS772" s="14"/>
      <c r="OUT772" s="14"/>
      <c r="OUU772" s="14"/>
      <c r="OUV772" s="14"/>
      <c r="OUW772" s="14"/>
      <c r="OUX772" s="14"/>
      <c r="OUY772" s="14"/>
      <c r="OUZ772" s="14"/>
      <c r="OVA772" s="14"/>
      <c r="OVB772" s="14"/>
      <c r="OVC772" s="14"/>
      <c r="OVD772" s="14"/>
      <c r="OVE772" s="14"/>
      <c r="OVF772" s="14"/>
      <c r="OVG772" s="14"/>
      <c r="OVH772" s="14"/>
      <c r="OVI772" s="14"/>
      <c r="OVJ772" s="14"/>
      <c r="OVK772" s="14"/>
      <c r="OVL772" s="14"/>
      <c r="OVM772" s="14"/>
      <c r="OVN772" s="14"/>
      <c r="OVO772" s="14"/>
      <c r="OVP772" s="14"/>
      <c r="OVQ772" s="14"/>
      <c r="OVR772" s="14"/>
      <c r="OVS772" s="14"/>
      <c r="OVT772" s="14"/>
      <c r="OVU772" s="14"/>
      <c r="OVV772" s="14"/>
      <c r="OVW772" s="14"/>
      <c r="OVX772" s="14"/>
      <c r="OVY772" s="14"/>
      <c r="OVZ772" s="14"/>
      <c r="OWA772" s="14"/>
      <c r="OWB772" s="14"/>
      <c r="OWC772" s="14"/>
      <c r="OWD772" s="14"/>
      <c r="OWE772" s="14"/>
      <c r="OWF772" s="14"/>
      <c r="OWG772" s="14"/>
      <c r="OWH772" s="14"/>
      <c r="OWI772" s="14"/>
      <c r="OWJ772" s="14"/>
      <c r="OWK772" s="14"/>
      <c r="OWL772" s="14"/>
      <c r="OWM772" s="14"/>
      <c r="OWN772" s="14"/>
      <c r="OWO772" s="14"/>
      <c r="OWP772" s="14"/>
      <c r="OWQ772" s="14"/>
      <c r="OWR772" s="14"/>
      <c r="OWS772" s="14"/>
      <c r="OWT772" s="14"/>
      <c r="OWU772" s="14"/>
      <c r="OWV772" s="14"/>
      <c r="OWW772" s="14"/>
      <c r="OWX772" s="14"/>
      <c r="OWY772" s="14"/>
      <c r="OWZ772" s="14"/>
      <c r="OXA772" s="14"/>
      <c r="OXB772" s="14"/>
      <c r="OXC772" s="14"/>
      <c r="OXD772" s="14"/>
      <c r="OXE772" s="14"/>
      <c r="OXF772" s="14"/>
      <c r="OXG772" s="14"/>
      <c r="OXH772" s="14"/>
      <c r="OXI772" s="14"/>
      <c r="OXJ772" s="14"/>
      <c r="OXK772" s="14"/>
      <c r="OXL772" s="14"/>
      <c r="OXM772" s="14"/>
      <c r="OXN772" s="14"/>
      <c r="OXO772" s="14"/>
      <c r="OXP772" s="14"/>
      <c r="OXQ772" s="14"/>
      <c r="OXR772" s="14"/>
      <c r="OXS772" s="14"/>
      <c r="OXT772" s="14"/>
      <c r="OXU772" s="14"/>
      <c r="OXV772" s="14"/>
      <c r="OXW772" s="14"/>
      <c r="OXX772" s="14"/>
      <c r="OXY772" s="14"/>
      <c r="OXZ772" s="14"/>
      <c r="OYA772" s="14"/>
      <c r="OYB772" s="14"/>
      <c r="OYC772" s="14"/>
      <c r="OYD772" s="14"/>
      <c r="OYE772" s="14"/>
      <c r="OYF772" s="14"/>
      <c r="OYG772" s="14"/>
      <c r="OYH772" s="14"/>
      <c r="OYI772" s="14"/>
      <c r="OYJ772" s="14"/>
      <c r="OYK772" s="14"/>
      <c r="OYL772" s="14"/>
      <c r="OYM772" s="14"/>
      <c r="OYN772" s="14"/>
      <c r="OYO772" s="14"/>
      <c r="OYP772" s="14"/>
      <c r="OYQ772" s="14"/>
      <c r="OYR772" s="14"/>
      <c r="OYS772" s="14"/>
      <c r="OYT772" s="14"/>
      <c r="OYU772" s="14"/>
      <c r="OYV772" s="14"/>
      <c r="OYW772" s="14"/>
      <c r="OYX772" s="14"/>
      <c r="OYY772" s="14"/>
      <c r="OYZ772" s="14"/>
      <c r="OZA772" s="14"/>
      <c r="OZB772" s="14"/>
      <c r="OZC772" s="14"/>
      <c r="OZD772" s="14"/>
      <c r="OZE772" s="14"/>
      <c r="OZF772" s="14"/>
      <c r="OZG772" s="14"/>
      <c r="OZH772" s="14"/>
      <c r="OZI772" s="14"/>
      <c r="OZJ772" s="14"/>
      <c r="OZK772" s="14"/>
      <c r="OZL772" s="14"/>
      <c r="OZM772" s="14"/>
      <c r="OZN772" s="14"/>
      <c r="OZO772" s="14"/>
      <c r="OZP772" s="14"/>
      <c r="OZQ772" s="14"/>
      <c r="OZR772" s="14"/>
      <c r="OZS772" s="14"/>
      <c r="OZT772" s="14"/>
      <c r="OZU772" s="14"/>
      <c r="OZV772" s="14"/>
      <c r="OZW772" s="14"/>
      <c r="OZX772" s="14"/>
      <c r="OZY772" s="14"/>
      <c r="OZZ772" s="14"/>
      <c r="PAA772" s="14"/>
      <c r="PAB772" s="14"/>
      <c r="PAC772" s="14"/>
      <c r="PAD772" s="14"/>
      <c r="PAE772" s="14"/>
      <c r="PAF772" s="14"/>
      <c r="PAG772" s="14"/>
      <c r="PAH772" s="14"/>
      <c r="PAI772" s="14"/>
      <c r="PAJ772" s="14"/>
      <c r="PAK772" s="14"/>
      <c r="PAL772" s="14"/>
      <c r="PAM772" s="14"/>
      <c r="PAN772" s="14"/>
      <c r="PAO772" s="14"/>
      <c r="PAP772" s="14"/>
      <c r="PAQ772" s="14"/>
      <c r="PAR772" s="14"/>
      <c r="PAS772" s="14"/>
      <c r="PAT772" s="14"/>
      <c r="PAU772" s="14"/>
      <c r="PAV772" s="14"/>
      <c r="PAW772" s="14"/>
      <c r="PAX772" s="14"/>
      <c r="PAY772" s="14"/>
      <c r="PAZ772" s="14"/>
      <c r="PBA772" s="14"/>
      <c r="PBB772" s="14"/>
      <c r="PBC772" s="14"/>
      <c r="PBD772" s="14"/>
      <c r="PBE772" s="14"/>
      <c r="PBF772" s="14"/>
      <c r="PBG772" s="14"/>
      <c r="PBH772" s="14"/>
      <c r="PBI772" s="14"/>
      <c r="PBJ772" s="14"/>
      <c r="PBK772" s="14"/>
      <c r="PBL772" s="14"/>
      <c r="PBM772" s="14"/>
      <c r="PBN772" s="14"/>
      <c r="PBO772" s="14"/>
      <c r="PBP772" s="14"/>
      <c r="PBQ772" s="14"/>
      <c r="PBR772" s="14"/>
      <c r="PBS772" s="14"/>
      <c r="PBT772" s="14"/>
      <c r="PBU772" s="14"/>
      <c r="PBV772" s="14"/>
      <c r="PBW772" s="14"/>
      <c r="PBX772" s="14"/>
      <c r="PBY772" s="14"/>
      <c r="PBZ772" s="14"/>
      <c r="PCA772" s="14"/>
      <c r="PCB772" s="14"/>
      <c r="PCC772" s="14"/>
      <c r="PCD772" s="14"/>
      <c r="PCE772" s="14"/>
      <c r="PCF772" s="14"/>
      <c r="PCG772" s="14"/>
      <c r="PCH772" s="14"/>
      <c r="PCI772" s="14"/>
      <c r="PCJ772" s="14"/>
      <c r="PCK772" s="14"/>
      <c r="PCL772" s="14"/>
      <c r="PCM772" s="14"/>
      <c r="PCN772" s="14"/>
      <c r="PCO772" s="14"/>
      <c r="PCP772" s="14"/>
      <c r="PCQ772" s="14"/>
      <c r="PCR772" s="14"/>
      <c r="PCS772" s="14"/>
      <c r="PCT772" s="14"/>
      <c r="PCU772" s="14"/>
      <c r="PCV772" s="14"/>
      <c r="PCW772" s="14"/>
      <c r="PCX772" s="14"/>
      <c r="PCY772" s="14"/>
      <c r="PCZ772" s="14"/>
      <c r="PDA772" s="14"/>
      <c r="PDB772" s="14"/>
      <c r="PDC772" s="14"/>
      <c r="PDD772" s="14"/>
      <c r="PDE772" s="14"/>
      <c r="PDF772" s="14"/>
      <c r="PDG772" s="14"/>
      <c r="PDH772" s="14"/>
      <c r="PDI772" s="14"/>
      <c r="PDJ772" s="14"/>
      <c r="PDK772" s="14"/>
      <c r="PDL772" s="14"/>
      <c r="PDM772" s="14"/>
      <c r="PDN772" s="14"/>
      <c r="PDO772" s="14"/>
      <c r="PDP772" s="14"/>
      <c r="PDQ772" s="14"/>
      <c r="PDR772" s="14"/>
      <c r="PDS772" s="14"/>
      <c r="PDT772" s="14"/>
      <c r="PDU772" s="14"/>
      <c r="PDV772" s="14"/>
      <c r="PDW772" s="14"/>
      <c r="PDX772" s="14"/>
      <c r="PDY772" s="14"/>
      <c r="PDZ772" s="14"/>
      <c r="PEA772" s="14"/>
      <c r="PEB772" s="14"/>
      <c r="PEC772" s="14"/>
      <c r="PED772" s="14"/>
      <c r="PEE772" s="14"/>
      <c r="PEF772" s="14"/>
      <c r="PEG772" s="14"/>
      <c r="PEH772" s="14"/>
      <c r="PEI772" s="14"/>
      <c r="PEJ772" s="14"/>
      <c r="PEK772" s="14"/>
      <c r="PEL772" s="14"/>
      <c r="PEM772" s="14"/>
      <c r="PEN772" s="14"/>
      <c r="PEO772" s="14"/>
      <c r="PEP772" s="14"/>
      <c r="PEQ772" s="14"/>
      <c r="PER772" s="14"/>
      <c r="PES772" s="14"/>
      <c r="PET772" s="14"/>
      <c r="PEU772" s="14"/>
      <c r="PEV772" s="14"/>
      <c r="PEW772" s="14"/>
      <c r="PEX772" s="14"/>
      <c r="PEY772" s="14"/>
      <c r="PEZ772" s="14"/>
      <c r="PFA772" s="14"/>
      <c r="PFB772" s="14"/>
      <c r="PFC772" s="14"/>
      <c r="PFD772" s="14"/>
      <c r="PFE772" s="14"/>
      <c r="PFF772" s="14"/>
      <c r="PFG772" s="14"/>
      <c r="PFH772" s="14"/>
      <c r="PFI772" s="14"/>
      <c r="PFJ772" s="14"/>
      <c r="PFK772" s="14"/>
      <c r="PFL772" s="14"/>
      <c r="PFM772" s="14"/>
      <c r="PFN772" s="14"/>
      <c r="PFO772" s="14"/>
      <c r="PFP772" s="14"/>
      <c r="PFQ772" s="14"/>
      <c r="PFR772" s="14"/>
      <c r="PFS772" s="14"/>
      <c r="PFT772" s="14"/>
      <c r="PFU772" s="14"/>
      <c r="PFV772" s="14"/>
      <c r="PFW772" s="14"/>
      <c r="PFX772" s="14"/>
      <c r="PFY772" s="14"/>
      <c r="PFZ772" s="14"/>
      <c r="PGA772" s="14"/>
      <c r="PGB772" s="14"/>
      <c r="PGC772" s="14"/>
      <c r="PGD772" s="14"/>
      <c r="PGE772" s="14"/>
      <c r="PGF772" s="14"/>
      <c r="PGG772" s="14"/>
      <c r="PGH772" s="14"/>
      <c r="PGI772" s="14"/>
      <c r="PGJ772" s="14"/>
      <c r="PGK772" s="14"/>
      <c r="PGL772" s="14"/>
      <c r="PGM772" s="14"/>
      <c r="PGN772" s="14"/>
      <c r="PGO772" s="14"/>
      <c r="PGP772" s="14"/>
      <c r="PGQ772" s="14"/>
      <c r="PGR772" s="14"/>
      <c r="PGS772" s="14"/>
      <c r="PGT772" s="14"/>
      <c r="PGU772" s="14"/>
      <c r="PGV772" s="14"/>
      <c r="PGW772" s="14"/>
      <c r="PGX772" s="14"/>
      <c r="PGY772" s="14"/>
      <c r="PGZ772" s="14"/>
      <c r="PHA772" s="14"/>
      <c r="PHB772" s="14"/>
      <c r="PHC772" s="14"/>
      <c r="PHD772" s="14"/>
      <c r="PHE772" s="14"/>
      <c r="PHF772" s="14"/>
      <c r="PHG772" s="14"/>
      <c r="PHH772" s="14"/>
      <c r="PHI772" s="14"/>
      <c r="PHJ772" s="14"/>
      <c r="PHK772" s="14"/>
      <c r="PHL772" s="14"/>
      <c r="PHM772" s="14"/>
      <c r="PHN772" s="14"/>
      <c r="PHO772" s="14"/>
      <c r="PHP772" s="14"/>
      <c r="PHQ772" s="14"/>
      <c r="PHR772" s="14"/>
      <c r="PHS772" s="14"/>
      <c r="PHT772" s="14"/>
      <c r="PHU772" s="14"/>
      <c r="PHV772" s="14"/>
      <c r="PHW772" s="14"/>
      <c r="PHX772" s="14"/>
      <c r="PHY772" s="14"/>
      <c r="PHZ772" s="14"/>
      <c r="PIA772" s="14"/>
      <c r="PIB772" s="14"/>
      <c r="PIC772" s="14"/>
      <c r="PID772" s="14"/>
      <c r="PIE772" s="14"/>
      <c r="PIF772" s="14"/>
      <c r="PIG772" s="14"/>
      <c r="PIH772" s="14"/>
      <c r="PII772" s="14"/>
      <c r="PIJ772" s="14"/>
      <c r="PIK772" s="14"/>
      <c r="PIL772" s="14"/>
      <c r="PIM772" s="14"/>
      <c r="PIN772" s="14"/>
      <c r="PIO772" s="14"/>
      <c r="PIP772" s="14"/>
      <c r="PIQ772" s="14"/>
      <c r="PIR772" s="14"/>
      <c r="PIS772" s="14"/>
      <c r="PIT772" s="14"/>
      <c r="PIU772" s="14"/>
      <c r="PIV772" s="14"/>
      <c r="PIW772" s="14"/>
      <c r="PIX772" s="14"/>
      <c r="PIY772" s="14"/>
      <c r="PIZ772" s="14"/>
      <c r="PJA772" s="14"/>
      <c r="PJB772" s="14"/>
      <c r="PJC772" s="14"/>
      <c r="PJD772" s="14"/>
      <c r="PJE772" s="14"/>
      <c r="PJF772" s="14"/>
      <c r="PJG772" s="14"/>
      <c r="PJH772" s="14"/>
      <c r="PJI772" s="14"/>
      <c r="PJJ772" s="14"/>
      <c r="PJK772" s="14"/>
      <c r="PJL772" s="14"/>
      <c r="PJM772" s="14"/>
      <c r="PJN772" s="14"/>
      <c r="PJO772" s="14"/>
      <c r="PJP772" s="14"/>
      <c r="PJQ772" s="14"/>
      <c r="PJR772" s="14"/>
      <c r="PJS772" s="14"/>
      <c r="PJT772" s="14"/>
      <c r="PJU772" s="14"/>
      <c r="PJV772" s="14"/>
      <c r="PJW772" s="14"/>
      <c r="PJX772" s="14"/>
      <c r="PJY772" s="14"/>
      <c r="PJZ772" s="14"/>
      <c r="PKA772" s="14"/>
      <c r="PKB772" s="14"/>
      <c r="PKC772" s="14"/>
      <c r="PKD772" s="14"/>
      <c r="PKE772" s="14"/>
      <c r="PKF772" s="14"/>
      <c r="PKG772" s="14"/>
      <c r="PKH772" s="14"/>
      <c r="PKI772" s="14"/>
      <c r="PKJ772" s="14"/>
      <c r="PKK772" s="14"/>
      <c r="PKL772" s="14"/>
      <c r="PKM772" s="14"/>
      <c r="PKN772" s="14"/>
      <c r="PKO772" s="14"/>
      <c r="PKP772" s="14"/>
      <c r="PKQ772" s="14"/>
      <c r="PKR772" s="14"/>
      <c r="PKS772" s="14"/>
      <c r="PKT772" s="14"/>
      <c r="PKU772" s="14"/>
      <c r="PKV772" s="14"/>
      <c r="PKW772" s="14"/>
      <c r="PKX772" s="14"/>
      <c r="PKY772" s="14"/>
      <c r="PKZ772" s="14"/>
      <c r="PLA772" s="14"/>
      <c r="PLB772" s="14"/>
      <c r="PLC772" s="14"/>
      <c r="PLD772" s="14"/>
      <c r="PLE772" s="14"/>
      <c r="PLF772" s="14"/>
      <c r="PLG772" s="14"/>
      <c r="PLH772" s="14"/>
      <c r="PLI772" s="14"/>
      <c r="PLJ772" s="14"/>
      <c r="PLK772" s="14"/>
      <c r="PLL772" s="14"/>
      <c r="PLM772" s="14"/>
      <c r="PLN772" s="14"/>
      <c r="PLO772" s="14"/>
      <c r="PLP772" s="14"/>
      <c r="PLQ772" s="14"/>
      <c r="PLR772" s="14"/>
      <c r="PLS772" s="14"/>
      <c r="PLT772" s="14"/>
      <c r="PLU772" s="14"/>
      <c r="PLV772" s="14"/>
      <c r="PLW772" s="14"/>
      <c r="PLX772" s="14"/>
      <c r="PLY772" s="14"/>
      <c r="PLZ772" s="14"/>
      <c r="PMA772" s="14"/>
      <c r="PMB772" s="14"/>
      <c r="PMC772" s="14"/>
      <c r="PMD772" s="14"/>
      <c r="PME772" s="14"/>
      <c r="PMF772" s="14"/>
      <c r="PMG772" s="14"/>
      <c r="PMH772" s="14"/>
      <c r="PMI772" s="14"/>
      <c r="PMJ772" s="14"/>
      <c r="PMK772" s="14"/>
      <c r="PML772" s="14"/>
      <c r="PMM772" s="14"/>
      <c r="PMN772" s="14"/>
      <c r="PMO772" s="14"/>
      <c r="PMP772" s="14"/>
      <c r="PMQ772" s="14"/>
      <c r="PMR772" s="14"/>
      <c r="PMS772" s="14"/>
      <c r="PMT772" s="14"/>
      <c r="PMU772" s="14"/>
      <c r="PMV772" s="14"/>
      <c r="PMW772" s="14"/>
      <c r="PMX772" s="14"/>
      <c r="PMY772" s="14"/>
      <c r="PMZ772" s="14"/>
      <c r="PNA772" s="14"/>
      <c r="PNB772" s="14"/>
      <c r="PNC772" s="14"/>
      <c r="PND772" s="14"/>
      <c r="PNE772" s="14"/>
      <c r="PNF772" s="14"/>
      <c r="PNG772" s="14"/>
      <c r="PNH772" s="14"/>
      <c r="PNI772" s="14"/>
      <c r="PNJ772" s="14"/>
      <c r="PNK772" s="14"/>
      <c r="PNL772" s="14"/>
      <c r="PNM772" s="14"/>
      <c r="PNN772" s="14"/>
      <c r="PNO772" s="14"/>
      <c r="PNP772" s="14"/>
      <c r="PNQ772" s="14"/>
      <c r="PNR772" s="14"/>
      <c r="PNS772" s="14"/>
      <c r="PNT772" s="14"/>
      <c r="PNU772" s="14"/>
      <c r="PNV772" s="14"/>
      <c r="PNW772" s="14"/>
      <c r="PNX772" s="14"/>
      <c r="PNY772" s="14"/>
      <c r="PNZ772" s="14"/>
      <c r="POA772" s="14"/>
      <c r="POB772" s="14"/>
      <c r="POC772" s="14"/>
      <c r="POD772" s="14"/>
      <c r="POE772" s="14"/>
      <c r="POF772" s="14"/>
      <c r="POG772" s="14"/>
      <c r="POH772" s="14"/>
      <c r="POI772" s="14"/>
      <c r="POJ772" s="14"/>
      <c r="POK772" s="14"/>
      <c r="POL772" s="14"/>
      <c r="POM772" s="14"/>
      <c r="PON772" s="14"/>
      <c r="POO772" s="14"/>
      <c r="POP772" s="14"/>
      <c r="POQ772" s="14"/>
      <c r="POR772" s="14"/>
      <c r="POS772" s="14"/>
      <c r="POT772" s="14"/>
      <c r="POU772" s="14"/>
      <c r="POV772" s="14"/>
      <c r="POW772" s="14"/>
      <c r="POX772" s="14"/>
      <c r="POY772" s="14"/>
      <c r="POZ772" s="14"/>
      <c r="PPA772" s="14"/>
      <c r="PPB772" s="14"/>
      <c r="PPC772" s="14"/>
      <c r="PPD772" s="14"/>
      <c r="PPE772" s="14"/>
      <c r="PPF772" s="14"/>
      <c r="PPG772" s="14"/>
      <c r="PPH772" s="14"/>
      <c r="PPI772" s="14"/>
      <c r="PPJ772" s="14"/>
      <c r="PPK772" s="14"/>
      <c r="PPL772" s="14"/>
      <c r="PPM772" s="14"/>
      <c r="PPN772" s="14"/>
      <c r="PPO772" s="14"/>
      <c r="PPP772" s="14"/>
      <c r="PPQ772" s="14"/>
      <c r="PPR772" s="14"/>
      <c r="PPS772" s="14"/>
      <c r="PPT772" s="14"/>
      <c r="PPU772" s="14"/>
      <c r="PPV772" s="14"/>
      <c r="PPW772" s="14"/>
      <c r="PPX772" s="14"/>
      <c r="PPY772" s="14"/>
      <c r="PPZ772" s="14"/>
      <c r="PQA772" s="14"/>
      <c r="PQB772" s="14"/>
      <c r="PQC772" s="14"/>
      <c r="PQD772" s="14"/>
      <c r="PQE772" s="14"/>
      <c r="PQF772" s="14"/>
      <c r="PQG772" s="14"/>
      <c r="PQH772" s="14"/>
      <c r="PQI772" s="14"/>
      <c r="PQJ772" s="14"/>
      <c r="PQK772" s="14"/>
      <c r="PQL772" s="14"/>
      <c r="PQM772" s="14"/>
      <c r="PQN772" s="14"/>
      <c r="PQO772" s="14"/>
      <c r="PQP772" s="14"/>
      <c r="PQQ772" s="14"/>
      <c r="PQR772" s="14"/>
      <c r="PQS772" s="14"/>
      <c r="PQT772" s="14"/>
      <c r="PQU772" s="14"/>
      <c r="PQV772" s="14"/>
      <c r="PQW772" s="14"/>
      <c r="PQX772" s="14"/>
      <c r="PQY772" s="14"/>
      <c r="PQZ772" s="14"/>
      <c r="PRA772" s="14"/>
      <c r="PRB772" s="14"/>
      <c r="PRC772" s="14"/>
      <c r="PRD772" s="14"/>
      <c r="PRE772" s="14"/>
      <c r="PRF772" s="14"/>
      <c r="PRG772" s="14"/>
      <c r="PRH772" s="14"/>
      <c r="PRI772" s="14"/>
      <c r="PRJ772" s="14"/>
      <c r="PRK772" s="14"/>
      <c r="PRL772" s="14"/>
      <c r="PRM772" s="14"/>
      <c r="PRN772" s="14"/>
      <c r="PRO772" s="14"/>
      <c r="PRP772" s="14"/>
      <c r="PRQ772" s="14"/>
      <c r="PRR772" s="14"/>
      <c r="PRS772" s="14"/>
      <c r="PRT772" s="14"/>
      <c r="PRU772" s="14"/>
      <c r="PRV772" s="14"/>
      <c r="PRW772" s="14"/>
      <c r="PRX772" s="14"/>
      <c r="PRY772" s="14"/>
      <c r="PRZ772" s="14"/>
      <c r="PSA772" s="14"/>
      <c r="PSB772" s="14"/>
      <c r="PSC772" s="14"/>
      <c r="PSD772" s="14"/>
      <c r="PSE772" s="14"/>
      <c r="PSF772" s="14"/>
      <c r="PSG772" s="14"/>
      <c r="PSH772" s="14"/>
      <c r="PSI772" s="14"/>
      <c r="PSJ772" s="14"/>
      <c r="PSK772" s="14"/>
      <c r="PSL772" s="14"/>
      <c r="PSM772" s="14"/>
      <c r="PSN772" s="14"/>
      <c r="PSO772" s="14"/>
      <c r="PSP772" s="14"/>
      <c r="PSQ772" s="14"/>
      <c r="PSR772" s="14"/>
      <c r="PSS772" s="14"/>
      <c r="PST772" s="14"/>
      <c r="PSU772" s="14"/>
      <c r="PSV772" s="14"/>
      <c r="PSW772" s="14"/>
      <c r="PSX772" s="14"/>
      <c r="PSY772" s="14"/>
      <c r="PSZ772" s="14"/>
      <c r="PTA772" s="14"/>
      <c r="PTB772" s="14"/>
      <c r="PTC772" s="14"/>
      <c r="PTD772" s="14"/>
      <c r="PTE772" s="14"/>
      <c r="PTF772" s="14"/>
      <c r="PTG772" s="14"/>
      <c r="PTH772" s="14"/>
      <c r="PTI772" s="14"/>
      <c r="PTJ772" s="14"/>
      <c r="PTK772" s="14"/>
      <c r="PTL772" s="14"/>
      <c r="PTM772" s="14"/>
      <c r="PTN772" s="14"/>
      <c r="PTO772" s="14"/>
      <c r="PTP772" s="14"/>
      <c r="PTQ772" s="14"/>
      <c r="PTR772" s="14"/>
      <c r="PTS772" s="14"/>
      <c r="PTT772" s="14"/>
      <c r="PTU772" s="14"/>
      <c r="PTV772" s="14"/>
      <c r="PTW772" s="14"/>
      <c r="PTX772" s="14"/>
      <c r="PTY772" s="14"/>
      <c r="PTZ772" s="14"/>
      <c r="PUA772" s="14"/>
      <c r="PUB772" s="14"/>
      <c r="PUC772" s="14"/>
      <c r="PUD772" s="14"/>
      <c r="PUE772" s="14"/>
      <c r="PUF772" s="14"/>
      <c r="PUG772" s="14"/>
      <c r="PUH772" s="14"/>
      <c r="PUI772" s="14"/>
      <c r="PUJ772" s="14"/>
      <c r="PUK772" s="14"/>
      <c r="PUL772" s="14"/>
      <c r="PUM772" s="14"/>
      <c r="PUN772" s="14"/>
      <c r="PUO772" s="14"/>
      <c r="PUP772" s="14"/>
      <c r="PUQ772" s="14"/>
      <c r="PUR772" s="14"/>
      <c r="PUS772" s="14"/>
      <c r="PUT772" s="14"/>
      <c r="PUU772" s="14"/>
      <c r="PUV772" s="14"/>
      <c r="PUW772" s="14"/>
      <c r="PUX772" s="14"/>
      <c r="PUY772" s="14"/>
      <c r="PUZ772" s="14"/>
      <c r="PVA772" s="14"/>
      <c r="PVB772" s="14"/>
      <c r="PVC772" s="14"/>
      <c r="PVD772" s="14"/>
      <c r="PVE772" s="14"/>
      <c r="PVF772" s="14"/>
      <c r="PVG772" s="14"/>
      <c r="PVH772" s="14"/>
      <c r="PVI772" s="14"/>
      <c r="PVJ772" s="14"/>
      <c r="PVK772" s="14"/>
      <c r="PVL772" s="14"/>
      <c r="PVM772" s="14"/>
      <c r="PVN772" s="14"/>
      <c r="PVO772" s="14"/>
      <c r="PVP772" s="14"/>
      <c r="PVQ772" s="14"/>
      <c r="PVR772" s="14"/>
      <c r="PVS772" s="14"/>
      <c r="PVT772" s="14"/>
      <c r="PVU772" s="14"/>
      <c r="PVV772" s="14"/>
      <c r="PVW772" s="14"/>
      <c r="PVX772" s="14"/>
      <c r="PVY772" s="14"/>
      <c r="PVZ772" s="14"/>
      <c r="PWA772" s="14"/>
      <c r="PWB772" s="14"/>
      <c r="PWC772" s="14"/>
      <c r="PWD772" s="14"/>
      <c r="PWE772" s="14"/>
      <c r="PWF772" s="14"/>
      <c r="PWG772" s="14"/>
      <c r="PWH772" s="14"/>
      <c r="PWI772" s="14"/>
      <c r="PWJ772" s="14"/>
      <c r="PWK772" s="14"/>
      <c r="PWL772" s="14"/>
      <c r="PWM772" s="14"/>
      <c r="PWN772" s="14"/>
      <c r="PWO772" s="14"/>
      <c r="PWP772" s="14"/>
      <c r="PWQ772" s="14"/>
      <c r="PWR772" s="14"/>
      <c r="PWS772" s="14"/>
      <c r="PWT772" s="14"/>
      <c r="PWU772" s="14"/>
      <c r="PWV772" s="14"/>
      <c r="PWW772" s="14"/>
      <c r="PWX772" s="14"/>
      <c r="PWY772" s="14"/>
      <c r="PWZ772" s="14"/>
      <c r="PXA772" s="14"/>
      <c r="PXB772" s="14"/>
      <c r="PXC772" s="14"/>
      <c r="PXD772" s="14"/>
      <c r="PXE772" s="14"/>
      <c r="PXF772" s="14"/>
      <c r="PXG772" s="14"/>
      <c r="PXH772" s="14"/>
      <c r="PXI772" s="14"/>
      <c r="PXJ772" s="14"/>
      <c r="PXK772" s="14"/>
      <c r="PXL772" s="14"/>
      <c r="PXM772" s="14"/>
      <c r="PXN772" s="14"/>
      <c r="PXO772" s="14"/>
      <c r="PXP772" s="14"/>
      <c r="PXQ772" s="14"/>
      <c r="PXR772" s="14"/>
      <c r="PXS772" s="14"/>
      <c r="PXT772" s="14"/>
      <c r="PXU772" s="14"/>
      <c r="PXV772" s="14"/>
      <c r="PXW772" s="14"/>
      <c r="PXX772" s="14"/>
      <c r="PXY772" s="14"/>
      <c r="PXZ772" s="14"/>
      <c r="PYA772" s="14"/>
      <c r="PYB772" s="14"/>
      <c r="PYC772" s="14"/>
      <c r="PYD772" s="14"/>
      <c r="PYE772" s="14"/>
      <c r="PYF772" s="14"/>
      <c r="PYG772" s="14"/>
      <c r="PYH772" s="14"/>
      <c r="PYI772" s="14"/>
      <c r="PYJ772" s="14"/>
      <c r="PYK772" s="14"/>
      <c r="PYL772" s="14"/>
      <c r="PYM772" s="14"/>
      <c r="PYN772" s="14"/>
      <c r="PYO772" s="14"/>
      <c r="PYP772" s="14"/>
      <c r="PYQ772" s="14"/>
      <c r="PYR772" s="14"/>
      <c r="PYS772" s="14"/>
      <c r="PYT772" s="14"/>
      <c r="PYU772" s="14"/>
      <c r="PYV772" s="14"/>
      <c r="PYW772" s="14"/>
      <c r="PYX772" s="14"/>
      <c r="PYY772" s="14"/>
      <c r="PYZ772" s="14"/>
      <c r="PZA772" s="14"/>
      <c r="PZB772" s="14"/>
      <c r="PZC772" s="14"/>
      <c r="PZD772" s="14"/>
      <c r="PZE772" s="14"/>
      <c r="PZF772" s="14"/>
      <c r="PZG772" s="14"/>
      <c r="PZH772" s="14"/>
      <c r="PZI772" s="14"/>
      <c r="PZJ772" s="14"/>
      <c r="PZK772" s="14"/>
      <c r="PZL772" s="14"/>
      <c r="PZM772" s="14"/>
      <c r="PZN772" s="14"/>
      <c r="PZO772" s="14"/>
      <c r="PZP772" s="14"/>
      <c r="PZQ772" s="14"/>
      <c r="PZR772" s="14"/>
      <c r="PZS772" s="14"/>
      <c r="PZT772" s="14"/>
      <c r="PZU772" s="14"/>
      <c r="PZV772" s="14"/>
      <c r="PZW772" s="14"/>
      <c r="PZX772" s="14"/>
      <c r="PZY772" s="14"/>
      <c r="PZZ772" s="14"/>
      <c r="QAA772" s="14"/>
      <c r="QAB772" s="14"/>
      <c r="QAC772" s="14"/>
      <c r="QAD772" s="14"/>
      <c r="QAE772" s="14"/>
      <c r="QAF772" s="14"/>
      <c r="QAG772" s="14"/>
      <c r="QAH772" s="14"/>
      <c r="QAI772" s="14"/>
      <c r="QAJ772" s="14"/>
      <c r="QAK772" s="14"/>
      <c r="QAL772" s="14"/>
      <c r="QAM772" s="14"/>
      <c r="QAN772" s="14"/>
      <c r="QAO772" s="14"/>
      <c r="QAP772" s="14"/>
      <c r="QAQ772" s="14"/>
      <c r="QAR772" s="14"/>
      <c r="QAS772" s="14"/>
      <c r="QAT772" s="14"/>
      <c r="QAU772" s="14"/>
      <c r="QAV772" s="14"/>
      <c r="QAW772" s="14"/>
      <c r="QAX772" s="14"/>
      <c r="QAY772" s="14"/>
      <c r="QAZ772" s="14"/>
      <c r="QBA772" s="14"/>
      <c r="QBB772" s="14"/>
      <c r="QBC772" s="14"/>
      <c r="QBD772" s="14"/>
      <c r="QBE772" s="14"/>
      <c r="QBF772" s="14"/>
      <c r="QBG772" s="14"/>
      <c r="QBH772" s="14"/>
      <c r="QBI772" s="14"/>
      <c r="QBJ772" s="14"/>
      <c r="QBK772" s="14"/>
      <c r="QBL772" s="14"/>
      <c r="QBM772" s="14"/>
      <c r="QBN772" s="14"/>
      <c r="QBO772" s="14"/>
      <c r="QBP772" s="14"/>
      <c r="QBQ772" s="14"/>
      <c r="QBR772" s="14"/>
      <c r="QBS772" s="14"/>
      <c r="QBT772" s="14"/>
      <c r="QBU772" s="14"/>
      <c r="QBV772" s="14"/>
      <c r="QBW772" s="14"/>
      <c r="QBX772" s="14"/>
      <c r="QBY772" s="14"/>
      <c r="QBZ772" s="14"/>
      <c r="QCA772" s="14"/>
      <c r="QCB772" s="14"/>
      <c r="QCC772" s="14"/>
      <c r="QCD772" s="14"/>
      <c r="QCE772" s="14"/>
      <c r="QCF772" s="14"/>
      <c r="QCG772" s="14"/>
      <c r="QCH772" s="14"/>
      <c r="QCI772" s="14"/>
      <c r="QCJ772" s="14"/>
      <c r="QCK772" s="14"/>
      <c r="QCL772" s="14"/>
      <c r="QCM772" s="14"/>
      <c r="QCN772" s="14"/>
      <c r="QCO772" s="14"/>
      <c r="QCP772" s="14"/>
      <c r="QCQ772" s="14"/>
      <c r="QCR772" s="14"/>
      <c r="QCS772" s="14"/>
      <c r="QCT772" s="14"/>
      <c r="QCU772" s="14"/>
      <c r="QCV772" s="14"/>
      <c r="QCW772" s="14"/>
      <c r="QCX772" s="14"/>
      <c r="QCY772" s="14"/>
      <c r="QCZ772" s="14"/>
      <c r="QDA772" s="14"/>
      <c r="QDB772" s="14"/>
      <c r="QDC772" s="14"/>
      <c r="QDD772" s="14"/>
      <c r="QDE772" s="14"/>
      <c r="QDF772" s="14"/>
      <c r="QDG772" s="14"/>
      <c r="QDH772" s="14"/>
      <c r="QDI772" s="14"/>
      <c r="QDJ772" s="14"/>
      <c r="QDK772" s="14"/>
      <c r="QDL772" s="14"/>
      <c r="QDM772" s="14"/>
      <c r="QDN772" s="14"/>
      <c r="QDO772" s="14"/>
      <c r="QDP772" s="14"/>
      <c r="QDQ772" s="14"/>
      <c r="QDR772" s="14"/>
      <c r="QDS772" s="14"/>
      <c r="QDT772" s="14"/>
      <c r="QDU772" s="14"/>
      <c r="QDV772" s="14"/>
      <c r="QDW772" s="14"/>
      <c r="QDX772" s="14"/>
      <c r="QDY772" s="14"/>
      <c r="QDZ772" s="14"/>
      <c r="QEA772" s="14"/>
      <c r="QEB772" s="14"/>
      <c r="QEC772" s="14"/>
      <c r="QED772" s="14"/>
      <c r="QEE772" s="14"/>
      <c r="QEF772" s="14"/>
      <c r="QEG772" s="14"/>
      <c r="QEH772" s="14"/>
      <c r="QEI772" s="14"/>
      <c r="QEJ772" s="14"/>
      <c r="QEK772" s="14"/>
      <c r="QEL772" s="14"/>
      <c r="QEM772" s="14"/>
      <c r="QEN772" s="14"/>
      <c r="QEO772" s="14"/>
      <c r="QEP772" s="14"/>
      <c r="QEQ772" s="14"/>
      <c r="QER772" s="14"/>
      <c r="QES772" s="14"/>
      <c r="QET772" s="14"/>
      <c r="QEU772" s="14"/>
      <c r="QEV772" s="14"/>
      <c r="QEW772" s="14"/>
      <c r="QEX772" s="14"/>
      <c r="QEY772" s="14"/>
      <c r="QEZ772" s="14"/>
      <c r="QFA772" s="14"/>
      <c r="QFB772" s="14"/>
      <c r="QFC772" s="14"/>
      <c r="QFD772" s="14"/>
      <c r="QFE772" s="14"/>
      <c r="QFF772" s="14"/>
      <c r="QFG772" s="14"/>
      <c r="QFH772" s="14"/>
      <c r="QFI772" s="14"/>
      <c r="QFJ772" s="14"/>
      <c r="QFK772" s="14"/>
      <c r="QFL772" s="14"/>
      <c r="QFM772" s="14"/>
      <c r="QFN772" s="14"/>
      <c r="QFO772" s="14"/>
      <c r="QFP772" s="14"/>
      <c r="QFQ772" s="14"/>
      <c r="QFR772" s="14"/>
      <c r="QFS772" s="14"/>
      <c r="QFT772" s="14"/>
      <c r="QFU772" s="14"/>
      <c r="QFV772" s="14"/>
      <c r="QFW772" s="14"/>
      <c r="QFX772" s="14"/>
      <c r="QFY772" s="14"/>
      <c r="QFZ772" s="14"/>
      <c r="QGA772" s="14"/>
      <c r="QGB772" s="14"/>
      <c r="QGC772" s="14"/>
      <c r="QGD772" s="14"/>
      <c r="QGE772" s="14"/>
      <c r="QGF772" s="14"/>
      <c r="QGG772" s="14"/>
      <c r="QGH772" s="14"/>
      <c r="QGI772" s="14"/>
      <c r="QGJ772" s="14"/>
      <c r="QGK772" s="14"/>
      <c r="QGL772" s="14"/>
      <c r="QGM772" s="14"/>
      <c r="QGN772" s="14"/>
      <c r="QGO772" s="14"/>
      <c r="QGP772" s="14"/>
      <c r="QGQ772" s="14"/>
      <c r="QGR772" s="14"/>
      <c r="QGS772" s="14"/>
      <c r="QGT772" s="14"/>
      <c r="QGU772" s="14"/>
      <c r="QGV772" s="14"/>
      <c r="QGW772" s="14"/>
      <c r="QGX772" s="14"/>
      <c r="QGY772" s="14"/>
      <c r="QGZ772" s="14"/>
      <c r="QHA772" s="14"/>
      <c r="QHB772" s="14"/>
      <c r="QHC772" s="14"/>
      <c r="QHD772" s="14"/>
      <c r="QHE772" s="14"/>
      <c r="QHF772" s="14"/>
      <c r="QHG772" s="14"/>
      <c r="QHH772" s="14"/>
      <c r="QHI772" s="14"/>
      <c r="QHJ772" s="14"/>
      <c r="QHK772" s="14"/>
      <c r="QHL772" s="14"/>
      <c r="QHM772" s="14"/>
      <c r="QHN772" s="14"/>
      <c r="QHO772" s="14"/>
      <c r="QHP772" s="14"/>
      <c r="QHQ772" s="14"/>
      <c r="QHR772" s="14"/>
      <c r="QHS772" s="14"/>
      <c r="QHT772" s="14"/>
      <c r="QHU772" s="14"/>
      <c r="QHV772" s="14"/>
      <c r="QHW772" s="14"/>
      <c r="QHX772" s="14"/>
      <c r="QHY772" s="14"/>
      <c r="QHZ772" s="14"/>
      <c r="QIA772" s="14"/>
      <c r="QIB772" s="14"/>
      <c r="QIC772" s="14"/>
      <c r="QID772" s="14"/>
      <c r="QIE772" s="14"/>
      <c r="QIF772" s="14"/>
      <c r="QIG772" s="14"/>
      <c r="QIH772" s="14"/>
      <c r="QII772" s="14"/>
      <c r="QIJ772" s="14"/>
      <c r="QIK772" s="14"/>
      <c r="QIL772" s="14"/>
      <c r="QIM772" s="14"/>
      <c r="QIN772" s="14"/>
      <c r="QIO772" s="14"/>
      <c r="QIP772" s="14"/>
      <c r="QIQ772" s="14"/>
      <c r="QIR772" s="14"/>
      <c r="QIS772" s="14"/>
      <c r="QIT772" s="14"/>
      <c r="QIU772" s="14"/>
      <c r="QIV772" s="14"/>
      <c r="QIW772" s="14"/>
      <c r="QIX772" s="14"/>
      <c r="QIY772" s="14"/>
      <c r="QIZ772" s="14"/>
      <c r="QJA772" s="14"/>
      <c r="QJB772" s="14"/>
      <c r="QJC772" s="14"/>
      <c r="QJD772" s="14"/>
      <c r="QJE772" s="14"/>
      <c r="QJF772" s="14"/>
      <c r="QJG772" s="14"/>
      <c r="QJH772" s="14"/>
      <c r="QJI772" s="14"/>
      <c r="QJJ772" s="14"/>
      <c r="QJK772" s="14"/>
      <c r="QJL772" s="14"/>
      <c r="QJM772" s="14"/>
      <c r="QJN772" s="14"/>
      <c r="QJO772" s="14"/>
      <c r="QJP772" s="14"/>
      <c r="QJQ772" s="14"/>
      <c r="QJR772" s="14"/>
      <c r="QJS772" s="14"/>
      <c r="QJT772" s="14"/>
      <c r="QJU772" s="14"/>
      <c r="QJV772" s="14"/>
      <c r="QJW772" s="14"/>
      <c r="QJX772" s="14"/>
      <c r="QJY772" s="14"/>
      <c r="QJZ772" s="14"/>
      <c r="QKA772" s="14"/>
      <c r="QKB772" s="14"/>
      <c r="QKC772" s="14"/>
      <c r="QKD772" s="14"/>
      <c r="QKE772" s="14"/>
      <c r="QKF772" s="14"/>
      <c r="QKG772" s="14"/>
      <c r="QKH772" s="14"/>
      <c r="QKI772" s="14"/>
      <c r="QKJ772" s="14"/>
      <c r="QKK772" s="14"/>
      <c r="QKL772" s="14"/>
      <c r="QKM772" s="14"/>
      <c r="QKN772" s="14"/>
      <c r="QKO772" s="14"/>
      <c r="QKP772" s="14"/>
      <c r="QKQ772" s="14"/>
      <c r="QKR772" s="14"/>
      <c r="QKS772" s="14"/>
      <c r="QKT772" s="14"/>
      <c r="QKU772" s="14"/>
      <c r="QKV772" s="14"/>
      <c r="QKW772" s="14"/>
      <c r="QKX772" s="14"/>
      <c r="QKY772" s="14"/>
      <c r="QKZ772" s="14"/>
      <c r="QLA772" s="14"/>
      <c r="QLB772" s="14"/>
      <c r="QLC772" s="14"/>
      <c r="QLD772" s="14"/>
      <c r="QLE772" s="14"/>
      <c r="QLF772" s="14"/>
      <c r="QLG772" s="14"/>
      <c r="QLH772" s="14"/>
      <c r="QLI772" s="14"/>
      <c r="QLJ772" s="14"/>
      <c r="QLK772" s="14"/>
      <c r="QLL772" s="14"/>
      <c r="QLM772" s="14"/>
      <c r="QLN772" s="14"/>
      <c r="QLO772" s="14"/>
      <c r="QLP772" s="14"/>
      <c r="QLQ772" s="14"/>
      <c r="QLR772" s="14"/>
      <c r="QLS772" s="14"/>
      <c r="QLT772" s="14"/>
      <c r="QLU772" s="14"/>
      <c r="QLV772" s="14"/>
      <c r="QLW772" s="14"/>
      <c r="QLX772" s="14"/>
      <c r="QLY772" s="14"/>
      <c r="QLZ772" s="14"/>
      <c r="QMA772" s="14"/>
      <c r="QMB772" s="14"/>
      <c r="QMC772" s="14"/>
      <c r="QMD772" s="14"/>
      <c r="QME772" s="14"/>
      <c r="QMF772" s="14"/>
      <c r="QMG772" s="14"/>
      <c r="QMH772" s="14"/>
      <c r="QMI772" s="14"/>
      <c r="QMJ772" s="14"/>
      <c r="QMK772" s="14"/>
      <c r="QML772" s="14"/>
      <c r="QMM772" s="14"/>
      <c r="QMN772" s="14"/>
      <c r="QMO772" s="14"/>
      <c r="QMP772" s="14"/>
      <c r="QMQ772" s="14"/>
      <c r="QMR772" s="14"/>
      <c r="QMS772" s="14"/>
      <c r="QMT772" s="14"/>
      <c r="QMU772" s="14"/>
      <c r="QMV772" s="14"/>
      <c r="QMW772" s="14"/>
      <c r="QMX772" s="14"/>
      <c r="QMY772" s="14"/>
      <c r="QMZ772" s="14"/>
      <c r="QNA772" s="14"/>
      <c r="QNB772" s="14"/>
      <c r="QNC772" s="14"/>
      <c r="QND772" s="14"/>
      <c r="QNE772" s="14"/>
      <c r="QNF772" s="14"/>
      <c r="QNG772" s="14"/>
      <c r="QNH772" s="14"/>
      <c r="QNI772" s="14"/>
      <c r="QNJ772" s="14"/>
      <c r="QNK772" s="14"/>
      <c r="QNL772" s="14"/>
      <c r="QNM772" s="14"/>
      <c r="QNN772" s="14"/>
      <c r="QNO772" s="14"/>
      <c r="QNP772" s="14"/>
      <c r="QNQ772" s="14"/>
      <c r="QNR772" s="14"/>
      <c r="QNS772" s="14"/>
      <c r="QNT772" s="14"/>
      <c r="QNU772" s="14"/>
      <c r="QNV772" s="14"/>
      <c r="QNW772" s="14"/>
      <c r="QNX772" s="14"/>
      <c r="QNY772" s="14"/>
      <c r="QNZ772" s="14"/>
      <c r="QOA772" s="14"/>
      <c r="QOB772" s="14"/>
      <c r="QOC772" s="14"/>
      <c r="QOD772" s="14"/>
      <c r="QOE772" s="14"/>
      <c r="QOF772" s="14"/>
      <c r="QOG772" s="14"/>
      <c r="QOH772" s="14"/>
      <c r="QOI772" s="14"/>
      <c r="QOJ772" s="14"/>
      <c r="QOK772" s="14"/>
      <c r="QOL772" s="14"/>
      <c r="QOM772" s="14"/>
      <c r="QON772" s="14"/>
      <c r="QOO772" s="14"/>
      <c r="QOP772" s="14"/>
      <c r="QOQ772" s="14"/>
      <c r="QOR772" s="14"/>
      <c r="QOS772" s="14"/>
      <c r="QOT772" s="14"/>
      <c r="QOU772" s="14"/>
      <c r="QOV772" s="14"/>
      <c r="QOW772" s="14"/>
      <c r="QOX772" s="14"/>
      <c r="QOY772" s="14"/>
      <c r="QOZ772" s="14"/>
      <c r="QPA772" s="14"/>
      <c r="QPB772" s="14"/>
      <c r="QPC772" s="14"/>
      <c r="QPD772" s="14"/>
      <c r="QPE772" s="14"/>
      <c r="QPF772" s="14"/>
      <c r="QPG772" s="14"/>
      <c r="QPH772" s="14"/>
      <c r="QPI772" s="14"/>
      <c r="QPJ772" s="14"/>
      <c r="QPK772" s="14"/>
      <c r="QPL772" s="14"/>
      <c r="QPM772" s="14"/>
      <c r="QPN772" s="14"/>
      <c r="QPO772" s="14"/>
      <c r="QPP772" s="14"/>
      <c r="QPQ772" s="14"/>
      <c r="QPR772" s="14"/>
      <c r="QPS772" s="14"/>
      <c r="QPT772" s="14"/>
      <c r="QPU772" s="14"/>
      <c r="QPV772" s="14"/>
      <c r="QPW772" s="14"/>
      <c r="QPX772" s="14"/>
      <c r="QPY772" s="14"/>
      <c r="QPZ772" s="14"/>
      <c r="QQA772" s="14"/>
      <c r="QQB772" s="14"/>
      <c r="QQC772" s="14"/>
      <c r="QQD772" s="14"/>
      <c r="QQE772" s="14"/>
      <c r="QQF772" s="14"/>
      <c r="QQG772" s="14"/>
      <c r="QQH772" s="14"/>
      <c r="QQI772" s="14"/>
      <c r="QQJ772" s="14"/>
      <c r="QQK772" s="14"/>
      <c r="QQL772" s="14"/>
      <c r="QQM772" s="14"/>
      <c r="QQN772" s="14"/>
      <c r="QQO772" s="14"/>
      <c r="QQP772" s="14"/>
      <c r="QQQ772" s="14"/>
      <c r="QQR772" s="14"/>
      <c r="QQS772" s="14"/>
      <c r="QQT772" s="14"/>
      <c r="QQU772" s="14"/>
      <c r="QQV772" s="14"/>
      <c r="QQW772" s="14"/>
      <c r="QQX772" s="14"/>
      <c r="QQY772" s="14"/>
      <c r="QQZ772" s="14"/>
      <c r="QRA772" s="14"/>
      <c r="QRB772" s="14"/>
      <c r="QRC772" s="14"/>
      <c r="QRD772" s="14"/>
      <c r="QRE772" s="14"/>
      <c r="QRF772" s="14"/>
      <c r="QRG772" s="14"/>
      <c r="QRH772" s="14"/>
      <c r="QRI772" s="14"/>
      <c r="QRJ772" s="14"/>
      <c r="QRK772" s="14"/>
      <c r="QRL772" s="14"/>
      <c r="QRM772" s="14"/>
      <c r="QRN772" s="14"/>
      <c r="QRO772" s="14"/>
      <c r="QRP772" s="14"/>
      <c r="QRQ772" s="14"/>
      <c r="QRR772" s="14"/>
      <c r="QRS772" s="14"/>
      <c r="QRT772" s="14"/>
      <c r="QRU772" s="14"/>
      <c r="QRV772" s="14"/>
      <c r="QRW772" s="14"/>
      <c r="QRX772" s="14"/>
      <c r="QRY772" s="14"/>
      <c r="QRZ772" s="14"/>
      <c r="QSA772" s="14"/>
      <c r="QSB772" s="14"/>
      <c r="QSC772" s="14"/>
      <c r="QSD772" s="14"/>
      <c r="QSE772" s="14"/>
      <c r="QSF772" s="14"/>
      <c r="QSG772" s="14"/>
      <c r="QSH772" s="14"/>
      <c r="QSI772" s="14"/>
      <c r="QSJ772" s="14"/>
      <c r="QSK772" s="14"/>
      <c r="QSL772" s="14"/>
      <c r="QSM772" s="14"/>
      <c r="QSN772" s="14"/>
      <c r="QSO772" s="14"/>
      <c r="QSP772" s="14"/>
      <c r="QSQ772" s="14"/>
      <c r="QSR772" s="14"/>
      <c r="QSS772" s="14"/>
      <c r="QST772" s="14"/>
      <c r="QSU772" s="14"/>
      <c r="QSV772" s="14"/>
      <c r="QSW772" s="14"/>
      <c r="QSX772" s="14"/>
      <c r="QSY772" s="14"/>
      <c r="QSZ772" s="14"/>
      <c r="QTA772" s="14"/>
      <c r="QTB772" s="14"/>
      <c r="QTC772" s="14"/>
      <c r="QTD772" s="14"/>
      <c r="QTE772" s="14"/>
      <c r="QTF772" s="14"/>
      <c r="QTG772" s="14"/>
      <c r="QTH772" s="14"/>
      <c r="QTI772" s="14"/>
      <c r="QTJ772" s="14"/>
      <c r="QTK772" s="14"/>
      <c r="QTL772" s="14"/>
      <c r="QTM772" s="14"/>
      <c r="QTN772" s="14"/>
      <c r="QTO772" s="14"/>
      <c r="QTP772" s="14"/>
      <c r="QTQ772" s="14"/>
      <c r="QTR772" s="14"/>
      <c r="QTS772" s="14"/>
      <c r="QTT772" s="14"/>
      <c r="QTU772" s="14"/>
      <c r="QTV772" s="14"/>
      <c r="QTW772" s="14"/>
      <c r="QTX772" s="14"/>
      <c r="QTY772" s="14"/>
      <c r="QTZ772" s="14"/>
      <c r="QUA772" s="14"/>
      <c r="QUB772" s="14"/>
      <c r="QUC772" s="14"/>
      <c r="QUD772" s="14"/>
      <c r="QUE772" s="14"/>
      <c r="QUF772" s="14"/>
      <c r="QUG772" s="14"/>
      <c r="QUH772" s="14"/>
      <c r="QUI772" s="14"/>
      <c r="QUJ772" s="14"/>
      <c r="QUK772" s="14"/>
      <c r="QUL772" s="14"/>
      <c r="QUM772" s="14"/>
      <c r="QUN772" s="14"/>
      <c r="QUO772" s="14"/>
      <c r="QUP772" s="14"/>
      <c r="QUQ772" s="14"/>
      <c r="QUR772" s="14"/>
      <c r="QUS772" s="14"/>
      <c r="QUT772" s="14"/>
      <c r="QUU772" s="14"/>
      <c r="QUV772" s="14"/>
      <c r="QUW772" s="14"/>
      <c r="QUX772" s="14"/>
      <c r="QUY772" s="14"/>
      <c r="QUZ772" s="14"/>
      <c r="QVA772" s="14"/>
      <c r="QVB772" s="14"/>
      <c r="QVC772" s="14"/>
      <c r="QVD772" s="14"/>
      <c r="QVE772" s="14"/>
      <c r="QVF772" s="14"/>
      <c r="QVG772" s="14"/>
      <c r="QVH772" s="14"/>
      <c r="QVI772" s="14"/>
      <c r="QVJ772" s="14"/>
      <c r="QVK772" s="14"/>
      <c r="QVL772" s="14"/>
      <c r="QVM772" s="14"/>
      <c r="QVN772" s="14"/>
      <c r="QVO772" s="14"/>
      <c r="QVP772" s="14"/>
      <c r="QVQ772" s="14"/>
      <c r="QVR772" s="14"/>
      <c r="QVS772" s="14"/>
      <c r="QVT772" s="14"/>
      <c r="QVU772" s="14"/>
      <c r="QVV772" s="14"/>
      <c r="QVW772" s="14"/>
      <c r="QVX772" s="14"/>
      <c r="QVY772" s="14"/>
      <c r="QVZ772" s="14"/>
      <c r="QWA772" s="14"/>
      <c r="QWB772" s="14"/>
      <c r="QWC772" s="14"/>
      <c r="QWD772" s="14"/>
      <c r="QWE772" s="14"/>
      <c r="QWF772" s="14"/>
      <c r="QWG772" s="14"/>
      <c r="QWH772" s="14"/>
      <c r="QWI772" s="14"/>
      <c r="QWJ772" s="14"/>
      <c r="QWK772" s="14"/>
      <c r="QWL772" s="14"/>
      <c r="QWM772" s="14"/>
      <c r="QWN772" s="14"/>
      <c r="QWO772" s="14"/>
      <c r="QWP772" s="14"/>
      <c r="QWQ772" s="14"/>
      <c r="QWR772" s="14"/>
      <c r="QWS772" s="14"/>
      <c r="QWT772" s="14"/>
      <c r="QWU772" s="14"/>
      <c r="QWV772" s="14"/>
      <c r="QWW772" s="14"/>
      <c r="QWX772" s="14"/>
      <c r="QWY772" s="14"/>
      <c r="QWZ772" s="14"/>
      <c r="QXA772" s="14"/>
      <c r="QXB772" s="14"/>
      <c r="QXC772" s="14"/>
      <c r="QXD772" s="14"/>
      <c r="QXE772" s="14"/>
      <c r="QXF772" s="14"/>
      <c r="QXG772" s="14"/>
      <c r="QXH772" s="14"/>
      <c r="QXI772" s="14"/>
      <c r="QXJ772" s="14"/>
      <c r="QXK772" s="14"/>
      <c r="QXL772" s="14"/>
      <c r="QXM772" s="14"/>
      <c r="QXN772" s="14"/>
      <c r="QXO772" s="14"/>
      <c r="QXP772" s="14"/>
      <c r="QXQ772" s="14"/>
      <c r="QXR772" s="14"/>
      <c r="QXS772" s="14"/>
      <c r="QXT772" s="14"/>
      <c r="QXU772" s="14"/>
      <c r="QXV772" s="14"/>
      <c r="QXW772" s="14"/>
      <c r="QXX772" s="14"/>
      <c r="QXY772" s="14"/>
      <c r="QXZ772" s="14"/>
      <c r="QYA772" s="14"/>
      <c r="QYB772" s="14"/>
      <c r="QYC772" s="14"/>
      <c r="QYD772" s="14"/>
      <c r="QYE772" s="14"/>
      <c r="QYF772" s="14"/>
      <c r="QYG772" s="14"/>
      <c r="QYH772" s="14"/>
      <c r="QYI772" s="14"/>
      <c r="QYJ772" s="14"/>
      <c r="QYK772" s="14"/>
      <c r="QYL772" s="14"/>
      <c r="QYM772" s="14"/>
      <c r="QYN772" s="14"/>
      <c r="QYO772" s="14"/>
      <c r="QYP772" s="14"/>
      <c r="QYQ772" s="14"/>
      <c r="QYR772" s="14"/>
      <c r="QYS772" s="14"/>
      <c r="QYT772" s="14"/>
      <c r="QYU772" s="14"/>
      <c r="QYV772" s="14"/>
      <c r="QYW772" s="14"/>
      <c r="QYX772" s="14"/>
      <c r="QYY772" s="14"/>
      <c r="QYZ772" s="14"/>
      <c r="QZA772" s="14"/>
      <c r="QZB772" s="14"/>
      <c r="QZC772" s="14"/>
      <c r="QZD772" s="14"/>
      <c r="QZE772" s="14"/>
      <c r="QZF772" s="14"/>
      <c r="QZG772" s="14"/>
      <c r="QZH772" s="14"/>
      <c r="QZI772" s="14"/>
      <c r="QZJ772" s="14"/>
      <c r="QZK772" s="14"/>
      <c r="QZL772" s="14"/>
      <c r="QZM772" s="14"/>
      <c r="QZN772" s="14"/>
      <c r="QZO772" s="14"/>
      <c r="QZP772" s="14"/>
      <c r="QZQ772" s="14"/>
      <c r="QZR772" s="14"/>
      <c r="QZS772" s="14"/>
      <c r="QZT772" s="14"/>
      <c r="QZU772" s="14"/>
      <c r="QZV772" s="14"/>
      <c r="QZW772" s="14"/>
      <c r="QZX772" s="14"/>
      <c r="QZY772" s="14"/>
      <c r="QZZ772" s="14"/>
      <c r="RAA772" s="14"/>
      <c r="RAB772" s="14"/>
      <c r="RAC772" s="14"/>
      <c r="RAD772" s="14"/>
      <c r="RAE772" s="14"/>
      <c r="RAF772" s="14"/>
      <c r="RAG772" s="14"/>
      <c r="RAH772" s="14"/>
      <c r="RAI772" s="14"/>
      <c r="RAJ772" s="14"/>
      <c r="RAK772" s="14"/>
      <c r="RAL772" s="14"/>
      <c r="RAM772" s="14"/>
      <c r="RAN772" s="14"/>
      <c r="RAO772" s="14"/>
      <c r="RAP772" s="14"/>
      <c r="RAQ772" s="14"/>
      <c r="RAR772" s="14"/>
      <c r="RAS772" s="14"/>
      <c r="RAT772" s="14"/>
      <c r="RAU772" s="14"/>
      <c r="RAV772" s="14"/>
      <c r="RAW772" s="14"/>
      <c r="RAX772" s="14"/>
      <c r="RAY772" s="14"/>
      <c r="RAZ772" s="14"/>
      <c r="RBA772" s="14"/>
      <c r="RBB772" s="14"/>
      <c r="RBC772" s="14"/>
      <c r="RBD772" s="14"/>
      <c r="RBE772" s="14"/>
      <c r="RBF772" s="14"/>
      <c r="RBG772" s="14"/>
      <c r="RBH772" s="14"/>
      <c r="RBI772" s="14"/>
      <c r="RBJ772" s="14"/>
      <c r="RBK772" s="14"/>
      <c r="RBL772" s="14"/>
      <c r="RBM772" s="14"/>
      <c r="RBN772" s="14"/>
      <c r="RBO772" s="14"/>
      <c r="RBP772" s="14"/>
      <c r="RBQ772" s="14"/>
      <c r="RBR772" s="14"/>
      <c r="RBS772" s="14"/>
      <c r="RBT772" s="14"/>
      <c r="RBU772" s="14"/>
      <c r="RBV772" s="14"/>
      <c r="RBW772" s="14"/>
      <c r="RBX772" s="14"/>
      <c r="RBY772" s="14"/>
      <c r="RBZ772" s="14"/>
      <c r="RCA772" s="14"/>
      <c r="RCB772" s="14"/>
      <c r="RCC772" s="14"/>
      <c r="RCD772" s="14"/>
      <c r="RCE772" s="14"/>
      <c r="RCF772" s="14"/>
      <c r="RCG772" s="14"/>
      <c r="RCH772" s="14"/>
      <c r="RCI772" s="14"/>
      <c r="RCJ772" s="14"/>
      <c r="RCK772" s="14"/>
      <c r="RCL772" s="14"/>
      <c r="RCM772" s="14"/>
      <c r="RCN772" s="14"/>
      <c r="RCO772" s="14"/>
      <c r="RCP772" s="14"/>
      <c r="RCQ772" s="14"/>
      <c r="RCR772" s="14"/>
      <c r="RCS772" s="14"/>
      <c r="RCT772" s="14"/>
      <c r="RCU772" s="14"/>
      <c r="RCV772" s="14"/>
      <c r="RCW772" s="14"/>
      <c r="RCX772" s="14"/>
      <c r="RCY772" s="14"/>
      <c r="RCZ772" s="14"/>
      <c r="RDA772" s="14"/>
      <c r="RDB772" s="14"/>
      <c r="RDC772" s="14"/>
      <c r="RDD772" s="14"/>
      <c r="RDE772" s="14"/>
      <c r="RDF772" s="14"/>
      <c r="RDG772" s="14"/>
      <c r="RDH772" s="14"/>
      <c r="RDI772" s="14"/>
      <c r="RDJ772" s="14"/>
      <c r="RDK772" s="14"/>
      <c r="RDL772" s="14"/>
      <c r="RDM772" s="14"/>
      <c r="RDN772" s="14"/>
      <c r="RDO772" s="14"/>
      <c r="RDP772" s="14"/>
      <c r="RDQ772" s="14"/>
      <c r="RDR772" s="14"/>
      <c r="RDS772" s="14"/>
      <c r="RDT772" s="14"/>
      <c r="RDU772" s="14"/>
      <c r="RDV772" s="14"/>
      <c r="RDW772" s="14"/>
      <c r="RDX772" s="14"/>
      <c r="RDY772" s="14"/>
      <c r="RDZ772" s="14"/>
      <c r="REA772" s="14"/>
      <c r="REB772" s="14"/>
      <c r="REC772" s="14"/>
      <c r="RED772" s="14"/>
      <c r="REE772" s="14"/>
      <c r="REF772" s="14"/>
      <c r="REG772" s="14"/>
      <c r="REH772" s="14"/>
      <c r="REI772" s="14"/>
      <c r="REJ772" s="14"/>
      <c r="REK772" s="14"/>
      <c r="REL772" s="14"/>
      <c r="REM772" s="14"/>
      <c r="REN772" s="14"/>
      <c r="REO772" s="14"/>
      <c r="REP772" s="14"/>
      <c r="REQ772" s="14"/>
      <c r="RER772" s="14"/>
      <c r="RES772" s="14"/>
      <c r="RET772" s="14"/>
      <c r="REU772" s="14"/>
      <c r="REV772" s="14"/>
      <c r="REW772" s="14"/>
      <c r="REX772" s="14"/>
      <c r="REY772" s="14"/>
      <c r="REZ772" s="14"/>
      <c r="RFA772" s="14"/>
      <c r="RFB772" s="14"/>
      <c r="RFC772" s="14"/>
      <c r="RFD772" s="14"/>
      <c r="RFE772" s="14"/>
      <c r="RFF772" s="14"/>
      <c r="RFG772" s="14"/>
      <c r="RFH772" s="14"/>
      <c r="RFI772" s="14"/>
      <c r="RFJ772" s="14"/>
      <c r="RFK772" s="14"/>
      <c r="RFL772" s="14"/>
      <c r="RFM772" s="14"/>
      <c r="RFN772" s="14"/>
      <c r="RFO772" s="14"/>
      <c r="RFP772" s="14"/>
      <c r="RFQ772" s="14"/>
      <c r="RFR772" s="14"/>
      <c r="RFS772" s="14"/>
      <c r="RFT772" s="14"/>
      <c r="RFU772" s="14"/>
      <c r="RFV772" s="14"/>
      <c r="RFW772" s="14"/>
      <c r="RFX772" s="14"/>
      <c r="RFY772" s="14"/>
      <c r="RFZ772" s="14"/>
      <c r="RGA772" s="14"/>
      <c r="RGB772" s="14"/>
      <c r="RGC772" s="14"/>
      <c r="RGD772" s="14"/>
      <c r="RGE772" s="14"/>
      <c r="RGF772" s="14"/>
      <c r="RGG772" s="14"/>
      <c r="RGH772" s="14"/>
      <c r="RGI772" s="14"/>
      <c r="RGJ772" s="14"/>
      <c r="RGK772" s="14"/>
      <c r="RGL772" s="14"/>
      <c r="RGM772" s="14"/>
      <c r="RGN772" s="14"/>
      <c r="RGO772" s="14"/>
      <c r="RGP772" s="14"/>
      <c r="RGQ772" s="14"/>
      <c r="RGR772" s="14"/>
      <c r="RGS772" s="14"/>
      <c r="RGT772" s="14"/>
      <c r="RGU772" s="14"/>
      <c r="RGV772" s="14"/>
      <c r="RGW772" s="14"/>
      <c r="RGX772" s="14"/>
      <c r="RGY772" s="14"/>
      <c r="RGZ772" s="14"/>
      <c r="RHA772" s="14"/>
      <c r="RHB772" s="14"/>
      <c r="RHC772" s="14"/>
      <c r="RHD772" s="14"/>
      <c r="RHE772" s="14"/>
      <c r="RHF772" s="14"/>
      <c r="RHG772" s="14"/>
      <c r="RHH772" s="14"/>
      <c r="RHI772" s="14"/>
      <c r="RHJ772" s="14"/>
      <c r="RHK772" s="14"/>
      <c r="RHL772" s="14"/>
      <c r="RHM772" s="14"/>
      <c r="RHN772" s="14"/>
      <c r="RHO772" s="14"/>
      <c r="RHP772" s="14"/>
      <c r="RHQ772" s="14"/>
      <c r="RHR772" s="14"/>
      <c r="RHS772" s="14"/>
      <c r="RHT772" s="14"/>
      <c r="RHU772" s="14"/>
      <c r="RHV772" s="14"/>
      <c r="RHW772" s="14"/>
      <c r="RHX772" s="14"/>
      <c r="RHY772" s="14"/>
      <c r="RHZ772" s="14"/>
      <c r="RIA772" s="14"/>
      <c r="RIB772" s="14"/>
      <c r="RIC772" s="14"/>
      <c r="RID772" s="14"/>
      <c r="RIE772" s="14"/>
      <c r="RIF772" s="14"/>
      <c r="RIG772" s="14"/>
      <c r="RIH772" s="14"/>
      <c r="RII772" s="14"/>
      <c r="RIJ772" s="14"/>
      <c r="RIK772" s="14"/>
      <c r="RIL772" s="14"/>
      <c r="RIM772" s="14"/>
      <c r="RIN772" s="14"/>
      <c r="RIO772" s="14"/>
      <c r="RIP772" s="14"/>
      <c r="RIQ772" s="14"/>
      <c r="RIR772" s="14"/>
      <c r="RIS772" s="14"/>
      <c r="RIT772" s="14"/>
      <c r="RIU772" s="14"/>
      <c r="RIV772" s="14"/>
      <c r="RIW772" s="14"/>
      <c r="RIX772" s="14"/>
      <c r="RIY772" s="14"/>
      <c r="RIZ772" s="14"/>
      <c r="RJA772" s="14"/>
      <c r="RJB772" s="14"/>
      <c r="RJC772" s="14"/>
      <c r="RJD772" s="14"/>
      <c r="RJE772" s="14"/>
      <c r="RJF772" s="14"/>
      <c r="RJG772" s="14"/>
      <c r="RJH772" s="14"/>
      <c r="RJI772" s="14"/>
      <c r="RJJ772" s="14"/>
      <c r="RJK772" s="14"/>
      <c r="RJL772" s="14"/>
      <c r="RJM772" s="14"/>
      <c r="RJN772" s="14"/>
      <c r="RJO772" s="14"/>
      <c r="RJP772" s="14"/>
      <c r="RJQ772" s="14"/>
      <c r="RJR772" s="14"/>
      <c r="RJS772" s="14"/>
      <c r="RJT772" s="14"/>
      <c r="RJU772" s="14"/>
      <c r="RJV772" s="14"/>
      <c r="RJW772" s="14"/>
      <c r="RJX772" s="14"/>
      <c r="RJY772" s="14"/>
      <c r="RJZ772" s="14"/>
      <c r="RKA772" s="14"/>
      <c r="RKB772" s="14"/>
      <c r="RKC772" s="14"/>
      <c r="RKD772" s="14"/>
      <c r="RKE772" s="14"/>
      <c r="RKF772" s="14"/>
      <c r="RKG772" s="14"/>
      <c r="RKH772" s="14"/>
      <c r="RKI772" s="14"/>
      <c r="RKJ772" s="14"/>
      <c r="RKK772" s="14"/>
      <c r="RKL772" s="14"/>
      <c r="RKM772" s="14"/>
      <c r="RKN772" s="14"/>
      <c r="RKO772" s="14"/>
      <c r="RKP772" s="14"/>
      <c r="RKQ772" s="14"/>
      <c r="RKR772" s="14"/>
      <c r="RKS772" s="14"/>
      <c r="RKT772" s="14"/>
      <c r="RKU772" s="14"/>
      <c r="RKV772" s="14"/>
      <c r="RKW772" s="14"/>
      <c r="RKX772" s="14"/>
      <c r="RKY772" s="14"/>
      <c r="RKZ772" s="14"/>
      <c r="RLA772" s="14"/>
      <c r="RLB772" s="14"/>
      <c r="RLC772" s="14"/>
      <c r="RLD772" s="14"/>
      <c r="RLE772" s="14"/>
      <c r="RLF772" s="14"/>
      <c r="RLG772" s="14"/>
      <c r="RLH772" s="14"/>
      <c r="RLI772" s="14"/>
      <c r="RLJ772" s="14"/>
      <c r="RLK772" s="14"/>
      <c r="RLL772" s="14"/>
      <c r="RLM772" s="14"/>
      <c r="RLN772" s="14"/>
      <c r="RLO772" s="14"/>
      <c r="RLP772" s="14"/>
      <c r="RLQ772" s="14"/>
      <c r="RLR772" s="14"/>
      <c r="RLS772" s="14"/>
      <c r="RLT772" s="14"/>
      <c r="RLU772" s="14"/>
      <c r="RLV772" s="14"/>
      <c r="RLW772" s="14"/>
      <c r="RLX772" s="14"/>
      <c r="RLY772" s="14"/>
      <c r="RLZ772" s="14"/>
      <c r="RMA772" s="14"/>
      <c r="RMB772" s="14"/>
      <c r="RMC772" s="14"/>
      <c r="RMD772" s="14"/>
      <c r="RME772" s="14"/>
      <c r="RMF772" s="14"/>
      <c r="RMG772" s="14"/>
      <c r="RMH772" s="14"/>
      <c r="RMI772" s="14"/>
      <c r="RMJ772" s="14"/>
      <c r="RMK772" s="14"/>
      <c r="RML772" s="14"/>
      <c r="RMM772" s="14"/>
      <c r="RMN772" s="14"/>
      <c r="RMO772" s="14"/>
      <c r="RMP772" s="14"/>
      <c r="RMQ772" s="14"/>
      <c r="RMR772" s="14"/>
      <c r="RMS772" s="14"/>
      <c r="RMT772" s="14"/>
      <c r="RMU772" s="14"/>
      <c r="RMV772" s="14"/>
      <c r="RMW772" s="14"/>
      <c r="RMX772" s="14"/>
      <c r="RMY772" s="14"/>
      <c r="RMZ772" s="14"/>
      <c r="RNA772" s="14"/>
      <c r="RNB772" s="14"/>
      <c r="RNC772" s="14"/>
      <c r="RND772" s="14"/>
      <c r="RNE772" s="14"/>
      <c r="RNF772" s="14"/>
      <c r="RNG772" s="14"/>
      <c r="RNH772" s="14"/>
      <c r="RNI772" s="14"/>
      <c r="RNJ772" s="14"/>
      <c r="RNK772" s="14"/>
      <c r="RNL772" s="14"/>
      <c r="RNM772" s="14"/>
      <c r="RNN772" s="14"/>
      <c r="RNO772" s="14"/>
      <c r="RNP772" s="14"/>
      <c r="RNQ772" s="14"/>
      <c r="RNR772" s="14"/>
      <c r="RNS772" s="14"/>
      <c r="RNT772" s="14"/>
      <c r="RNU772" s="14"/>
      <c r="RNV772" s="14"/>
      <c r="RNW772" s="14"/>
      <c r="RNX772" s="14"/>
      <c r="RNY772" s="14"/>
      <c r="RNZ772" s="14"/>
      <c r="ROA772" s="14"/>
      <c r="ROB772" s="14"/>
      <c r="ROC772" s="14"/>
      <c r="ROD772" s="14"/>
      <c r="ROE772" s="14"/>
      <c r="ROF772" s="14"/>
      <c r="ROG772" s="14"/>
      <c r="ROH772" s="14"/>
      <c r="ROI772" s="14"/>
      <c r="ROJ772" s="14"/>
      <c r="ROK772" s="14"/>
      <c r="ROL772" s="14"/>
      <c r="ROM772" s="14"/>
      <c r="RON772" s="14"/>
      <c r="ROO772" s="14"/>
      <c r="ROP772" s="14"/>
      <c r="ROQ772" s="14"/>
      <c r="ROR772" s="14"/>
      <c r="ROS772" s="14"/>
      <c r="ROT772" s="14"/>
      <c r="ROU772" s="14"/>
      <c r="ROV772" s="14"/>
      <c r="ROW772" s="14"/>
      <c r="ROX772" s="14"/>
      <c r="ROY772" s="14"/>
      <c r="ROZ772" s="14"/>
      <c r="RPA772" s="14"/>
      <c r="RPB772" s="14"/>
      <c r="RPC772" s="14"/>
      <c r="RPD772" s="14"/>
      <c r="RPE772" s="14"/>
      <c r="RPF772" s="14"/>
      <c r="RPG772" s="14"/>
      <c r="RPH772" s="14"/>
      <c r="RPI772" s="14"/>
      <c r="RPJ772" s="14"/>
      <c r="RPK772" s="14"/>
      <c r="RPL772" s="14"/>
      <c r="RPM772" s="14"/>
      <c r="RPN772" s="14"/>
      <c r="RPO772" s="14"/>
      <c r="RPP772" s="14"/>
      <c r="RPQ772" s="14"/>
      <c r="RPR772" s="14"/>
      <c r="RPS772" s="14"/>
      <c r="RPT772" s="14"/>
      <c r="RPU772" s="14"/>
      <c r="RPV772" s="14"/>
      <c r="RPW772" s="14"/>
      <c r="RPX772" s="14"/>
      <c r="RPY772" s="14"/>
      <c r="RPZ772" s="14"/>
      <c r="RQA772" s="14"/>
      <c r="RQB772" s="14"/>
      <c r="RQC772" s="14"/>
      <c r="RQD772" s="14"/>
      <c r="RQE772" s="14"/>
      <c r="RQF772" s="14"/>
      <c r="RQG772" s="14"/>
      <c r="RQH772" s="14"/>
      <c r="RQI772" s="14"/>
      <c r="RQJ772" s="14"/>
      <c r="RQK772" s="14"/>
      <c r="RQL772" s="14"/>
      <c r="RQM772" s="14"/>
      <c r="RQN772" s="14"/>
      <c r="RQO772" s="14"/>
      <c r="RQP772" s="14"/>
      <c r="RQQ772" s="14"/>
      <c r="RQR772" s="14"/>
      <c r="RQS772" s="14"/>
      <c r="RQT772" s="14"/>
      <c r="RQU772" s="14"/>
      <c r="RQV772" s="14"/>
      <c r="RQW772" s="14"/>
      <c r="RQX772" s="14"/>
      <c r="RQY772" s="14"/>
      <c r="RQZ772" s="14"/>
      <c r="RRA772" s="14"/>
      <c r="RRB772" s="14"/>
      <c r="RRC772" s="14"/>
      <c r="RRD772" s="14"/>
      <c r="RRE772" s="14"/>
      <c r="RRF772" s="14"/>
      <c r="RRG772" s="14"/>
      <c r="RRH772" s="14"/>
      <c r="RRI772" s="14"/>
      <c r="RRJ772" s="14"/>
      <c r="RRK772" s="14"/>
      <c r="RRL772" s="14"/>
      <c r="RRM772" s="14"/>
      <c r="RRN772" s="14"/>
      <c r="RRO772" s="14"/>
      <c r="RRP772" s="14"/>
      <c r="RRQ772" s="14"/>
      <c r="RRR772" s="14"/>
      <c r="RRS772" s="14"/>
      <c r="RRT772" s="14"/>
      <c r="RRU772" s="14"/>
      <c r="RRV772" s="14"/>
      <c r="RRW772" s="14"/>
      <c r="RRX772" s="14"/>
      <c r="RRY772" s="14"/>
      <c r="RRZ772" s="14"/>
      <c r="RSA772" s="14"/>
      <c r="RSB772" s="14"/>
      <c r="RSC772" s="14"/>
      <c r="RSD772" s="14"/>
      <c r="RSE772" s="14"/>
      <c r="RSF772" s="14"/>
      <c r="RSG772" s="14"/>
      <c r="RSH772" s="14"/>
      <c r="RSI772" s="14"/>
      <c r="RSJ772" s="14"/>
      <c r="RSK772" s="14"/>
      <c r="RSL772" s="14"/>
      <c r="RSM772" s="14"/>
      <c r="RSN772" s="14"/>
      <c r="RSO772" s="14"/>
      <c r="RSP772" s="14"/>
      <c r="RSQ772" s="14"/>
      <c r="RSR772" s="14"/>
      <c r="RSS772" s="14"/>
      <c r="RST772" s="14"/>
      <c r="RSU772" s="14"/>
      <c r="RSV772" s="14"/>
      <c r="RSW772" s="14"/>
      <c r="RSX772" s="14"/>
      <c r="RSY772" s="14"/>
      <c r="RSZ772" s="14"/>
      <c r="RTA772" s="14"/>
      <c r="RTB772" s="14"/>
      <c r="RTC772" s="14"/>
      <c r="RTD772" s="14"/>
      <c r="RTE772" s="14"/>
      <c r="RTF772" s="14"/>
      <c r="RTG772" s="14"/>
      <c r="RTH772" s="14"/>
      <c r="RTI772" s="14"/>
      <c r="RTJ772" s="14"/>
      <c r="RTK772" s="14"/>
      <c r="RTL772" s="14"/>
      <c r="RTM772" s="14"/>
      <c r="RTN772" s="14"/>
      <c r="RTO772" s="14"/>
      <c r="RTP772" s="14"/>
      <c r="RTQ772" s="14"/>
      <c r="RTR772" s="14"/>
      <c r="RTS772" s="14"/>
      <c r="RTT772" s="14"/>
      <c r="RTU772" s="14"/>
      <c r="RTV772" s="14"/>
      <c r="RTW772" s="14"/>
      <c r="RTX772" s="14"/>
      <c r="RTY772" s="14"/>
      <c r="RTZ772" s="14"/>
      <c r="RUA772" s="14"/>
      <c r="RUB772" s="14"/>
      <c r="RUC772" s="14"/>
      <c r="RUD772" s="14"/>
      <c r="RUE772" s="14"/>
      <c r="RUF772" s="14"/>
      <c r="RUG772" s="14"/>
      <c r="RUH772" s="14"/>
      <c r="RUI772" s="14"/>
      <c r="RUJ772" s="14"/>
      <c r="RUK772" s="14"/>
      <c r="RUL772" s="14"/>
      <c r="RUM772" s="14"/>
      <c r="RUN772" s="14"/>
      <c r="RUO772" s="14"/>
      <c r="RUP772" s="14"/>
      <c r="RUQ772" s="14"/>
      <c r="RUR772" s="14"/>
      <c r="RUS772" s="14"/>
      <c r="RUT772" s="14"/>
      <c r="RUU772" s="14"/>
      <c r="RUV772" s="14"/>
      <c r="RUW772" s="14"/>
      <c r="RUX772" s="14"/>
      <c r="RUY772" s="14"/>
      <c r="RUZ772" s="14"/>
      <c r="RVA772" s="14"/>
      <c r="RVB772" s="14"/>
      <c r="RVC772" s="14"/>
      <c r="RVD772" s="14"/>
      <c r="RVE772" s="14"/>
      <c r="RVF772" s="14"/>
      <c r="RVG772" s="14"/>
      <c r="RVH772" s="14"/>
      <c r="RVI772" s="14"/>
      <c r="RVJ772" s="14"/>
      <c r="RVK772" s="14"/>
      <c r="RVL772" s="14"/>
      <c r="RVM772" s="14"/>
      <c r="RVN772" s="14"/>
      <c r="RVO772" s="14"/>
      <c r="RVP772" s="14"/>
      <c r="RVQ772" s="14"/>
      <c r="RVR772" s="14"/>
      <c r="RVS772" s="14"/>
      <c r="RVT772" s="14"/>
      <c r="RVU772" s="14"/>
      <c r="RVV772" s="14"/>
      <c r="RVW772" s="14"/>
      <c r="RVX772" s="14"/>
      <c r="RVY772" s="14"/>
      <c r="RVZ772" s="14"/>
      <c r="RWA772" s="14"/>
      <c r="RWB772" s="14"/>
      <c r="RWC772" s="14"/>
      <c r="RWD772" s="14"/>
      <c r="RWE772" s="14"/>
      <c r="RWF772" s="14"/>
      <c r="RWG772" s="14"/>
      <c r="RWH772" s="14"/>
      <c r="RWI772" s="14"/>
      <c r="RWJ772" s="14"/>
      <c r="RWK772" s="14"/>
      <c r="RWL772" s="14"/>
      <c r="RWM772" s="14"/>
      <c r="RWN772" s="14"/>
      <c r="RWO772" s="14"/>
      <c r="RWP772" s="14"/>
      <c r="RWQ772" s="14"/>
      <c r="RWR772" s="14"/>
      <c r="RWS772" s="14"/>
      <c r="RWT772" s="14"/>
      <c r="RWU772" s="14"/>
      <c r="RWV772" s="14"/>
      <c r="RWW772" s="14"/>
      <c r="RWX772" s="14"/>
      <c r="RWY772" s="14"/>
      <c r="RWZ772" s="14"/>
      <c r="RXA772" s="14"/>
      <c r="RXB772" s="14"/>
      <c r="RXC772" s="14"/>
      <c r="RXD772" s="14"/>
      <c r="RXE772" s="14"/>
      <c r="RXF772" s="14"/>
      <c r="RXG772" s="14"/>
      <c r="RXH772" s="14"/>
      <c r="RXI772" s="14"/>
      <c r="RXJ772" s="14"/>
      <c r="RXK772" s="14"/>
      <c r="RXL772" s="14"/>
      <c r="RXM772" s="14"/>
      <c r="RXN772" s="14"/>
      <c r="RXO772" s="14"/>
      <c r="RXP772" s="14"/>
      <c r="RXQ772" s="14"/>
      <c r="RXR772" s="14"/>
      <c r="RXS772" s="14"/>
      <c r="RXT772" s="14"/>
      <c r="RXU772" s="14"/>
      <c r="RXV772" s="14"/>
      <c r="RXW772" s="14"/>
      <c r="RXX772" s="14"/>
      <c r="RXY772" s="14"/>
      <c r="RXZ772" s="14"/>
      <c r="RYA772" s="14"/>
      <c r="RYB772" s="14"/>
      <c r="RYC772" s="14"/>
      <c r="RYD772" s="14"/>
      <c r="RYE772" s="14"/>
      <c r="RYF772" s="14"/>
      <c r="RYG772" s="14"/>
      <c r="RYH772" s="14"/>
      <c r="RYI772" s="14"/>
      <c r="RYJ772" s="14"/>
      <c r="RYK772" s="14"/>
      <c r="RYL772" s="14"/>
      <c r="RYM772" s="14"/>
      <c r="RYN772" s="14"/>
      <c r="RYO772" s="14"/>
      <c r="RYP772" s="14"/>
      <c r="RYQ772" s="14"/>
      <c r="RYR772" s="14"/>
      <c r="RYS772" s="14"/>
      <c r="RYT772" s="14"/>
      <c r="RYU772" s="14"/>
      <c r="RYV772" s="14"/>
      <c r="RYW772" s="14"/>
      <c r="RYX772" s="14"/>
      <c r="RYY772" s="14"/>
      <c r="RYZ772" s="14"/>
      <c r="RZA772" s="14"/>
      <c r="RZB772" s="14"/>
      <c r="RZC772" s="14"/>
      <c r="RZD772" s="14"/>
      <c r="RZE772" s="14"/>
      <c r="RZF772" s="14"/>
      <c r="RZG772" s="14"/>
      <c r="RZH772" s="14"/>
      <c r="RZI772" s="14"/>
      <c r="RZJ772" s="14"/>
      <c r="RZK772" s="14"/>
      <c r="RZL772" s="14"/>
      <c r="RZM772" s="14"/>
      <c r="RZN772" s="14"/>
      <c r="RZO772" s="14"/>
      <c r="RZP772" s="14"/>
      <c r="RZQ772" s="14"/>
      <c r="RZR772" s="14"/>
      <c r="RZS772" s="14"/>
      <c r="RZT772" s="14"/>
      <c r="RZU772" s="14"/>
      <c r="RZV772" s="14"/>
      <c r="RZW772" s="14"/>
      <c r="RZX772" s="14"/>
      <c r="RZY772" s="14"/>
      <c r="RZZ772" s="14"/>
      <c r="SAA772" s="14"/>
      <c r="SAB772" s="14"/>
      <c r="SAC772" s="14"/>
      <c r="SAD772" s="14"/>
      <c r="SAE772" s="14"/>
      <c r="SAF772" s="14"/>
      <c r="SAG772" s="14"/>
      <c r="SAH772" s="14"/>
      <c r="SAI772" s="14"/>
      <c r="SAJ772" s="14"/>
      <c r="SAK772" s="14"/>
      <c r="SAL772" s="14"/>
      <c r="SAM772" s="14"/>
      <c r="SAN772" s="14"/>
      <c r="SAO772" s="14"/>
      <c r="SAP772" s="14"/>
      <c r="SAQ772" s="14"/>
      <c r="SAR772" s="14"/>
      <c r="SAS772" s="14"/>
      <c r="SAT772" s="14"/>
      <c r="SAU772" s="14"/>
      <c r="SAV772" s="14"/>
      <c r="SAW772" s="14"/>
      <c r="SAX772" s="14"/>
      <c r="SAY772" s="14"/>
      <c r="SAZ772" s="14"/>
      <c r="SBA772" s="14"/>
      <c r="SBB772" s="14"/>
      <c r="SBC772" s="14"/>
      <c r="SBD772" s="14"/>
      <c r="SBE772" s="14"/>
      <c r="SBF772" s="14"/>
      <c r="SBG772" s="14"/>
      <c r="SBH772" s="14"/>
      <c r="SBI772" s="14"/>
      <c r="SBJ772" s="14"/>
      <c r="SBK772" s="14"/>
      <c r="SBL772" s="14"/>
      <c r="SBM772" s="14"/>
      <c r="SBN772" s="14"/>
      <c r="SBO772" s="14"/>
      <c r="SBP772" s="14"/>
      <c r="SBQ772" s="14"/>
      <c r="SBR772" s="14"/>
      <c r="SBS772" s="14"/>
      <c r="SBT772" s="14"/>
      <c r="SBU772" s="14"/>
      <c r="SBV772" s="14"/>
      <c r="SBW772" s="14"/>
      <c r="SBX772" s="14"/>
      <c r="SBY772" s="14"/>
      <c r="SBZ772" s="14"/>
      <c r="SCA772" s="14"/>
      <c r="SCB772" s="14"/>
      <c r="SCC772" s="14"/>
      <c r="SCD772" s="14"/>
      <c r="SCE772" s="14"/>
      <c r="SCF772" s="14"/>
      <c r="SCG772" s="14"/>
      <c r="SCH772" s="14"/>
      <c r="SCI772" s="14"/>
      <c r="SCJ772" s="14"/>
      <c r="SCK772" s="14"/>
      <c r="SCL772" s="14"/>
      <c r="SCM772" s="14"/>
      <c r="SCN772" s="14"/>
      <c r="SCO772" s="14"/>
      <c r="SCP772" s="14"/>
      <c r="SCQ772" s="14"/>
      <c r="SCR772" s="14"/>
      <c r="SCS772" s="14"/>
      <c r="SCT772" s="14"/>
      <c r="SCU772" s="14"/>
      <c r="SCV772" s="14"/>
      <c r="SCW772" s="14"/>
      <c r="SCX772" s="14"/>
      <c r="SCY772" s="14"/>
      <c r="SCZ772" s="14"/>
      <c r="SDA772" s="14"/>
      <c r="SDB772" s="14"/>
      <c r="SDC772" s="14"/>
      <c r="SDD772" s="14"/>
      <c r="SDE772" s="14"/>
      <c r="SDF772" s="14"/>
      <c r="SDG772" s="14"/>
      <c r="SDH772" s="14"/>
      <c r="SDI772" s="14"/>
      <c r="SDJ772" s="14"/>
      <c r="SDK772" s="14"/>
      <c r="SDL772" s="14"/>
      <c r="SDM772" s="14"/>
      <c r="SDN772" s="14"/>
      <c r="SDO772" s="14"/>
      <c r="SDP772" s="14"/>
      <c r="SDQ772" s="14"/>
      <c r="SDR772" s="14"/>
      <c r="SDS772" s="14"/>
      <c r="SDT772" s="14"/>
      <c r="SDU772" s="14"/>
      <c r="SDV772" s="14"/>
      <c r="SDW772" s="14"/>
      <c r="SDX772" s="14"/>
      <c r="SDY772" s="14"/>
      <c r="SDZ772" s="14"/>
      <c r="SEA772" s="14"/>
      <c r="SEB772" s="14"/>
      <c r="SEC772" s="14"/>
      <c r="SED772" s="14"/>
      <c r="SEE772" s="14"/>
      <c r="SEF772" s="14"/>
      <c r="SEG772" s="14"/>
      <c r="SEH772" s="14"/>
      <c r="SEI772" s="14"/>
      <c r="SEJ772" s="14"/>
      <c r="SEK772" s="14"/>
      <c r="SEL772" s="14"/>
      <c r="SEM772" s="14"/>
      <c r="SEN772" s="14"/>
      <c r="SEO772" s="14"/>
      <c r="SEP772" s="14"/>
      <c r="SEQ772" s="14"/>
      <c r="SER772" s="14"/>
      <c r="SES772" s="14"/>
      <c r="SET772" s="14"/>
      <c r="SEU772" s="14"/>
      <c r="SEV772" s="14"/>
      <c r="SEW772" s="14"/>
      <c r="SEX772" s="14"/>
      <c r="SEY772" s="14"/>
      <c r="SEZ772" s="14"/>
      <c r="SFA772" s="14"/>
      <c r="SFB772" s="14"/>
      <c r="SFC772" s="14"/>
      <c r="SFD772" s="14"/>
      <c r="SFE772" s="14"/>
      <c r="SFF772" s="14"/>
      <c r="SFG772" s="14"/>
      <c r="SFH772" s="14"/>
      <c r="SFI772" s="14"/>
      <c r="SFJ772" s="14"/>
      <c r="SFK772" s="14"/>
      <c r="SFL772" s="14"/>
      <c r="SFM772" s="14"/>
      <c r="SFN772" s="14"/>
      <c r="SFO772" s="14"/>
      <c r="SFP772" s="14"/>
      <c r="SFQ772" s="14"/>
      <c r="SFR772" s="14"/>
      <c r="SFS772" s="14"/>
      <c r="SFT772" s="14"/>
      <c r="SFU772" s="14"/>
      <c r="SFV772" s="14"/>
      <c r="SFW772" s="14"/>
      <c r="SFX772" s="14"/>
      <c r="SFY772" s="14"/>
      <c r="SFZ772" s="14"/>
      <c r="SGA772" s="14"/>
      <c r="SGB772" s="14"/>
      <c r="SGC772" s="14"/>
      <c r="SGD772" s="14"/>
      <c r="SGE772" s="14"/>
      <c r="SGF772" s="14"/>
      <c r="SGG772" s="14"/>
      <c r="SGH772" s="14"/>
      <c r="SGI772" s="14"/>
      <c r="SGJ772" s="14"/>
      <c r="SGK772" s="14"/>
      <c r="SGL772" s="14"/>
      <c r="SGM772" s="14"/>
      <c r="SGN772" s="14"/>
      <c r="SGO772" s="14"/>
      <c r="SGP772" s="14"/>
      <c r="SGQ772" s="14"/>
      <c r="SGR772" s="14"/>
      <c r="SGS772" s="14"/>
      <c r="SGT772" s="14"/>
      <c r="SGU772" s="14"/>
      <c r="SGV772" s="14"/>
      <c r="SGW772" s="14"/>
      <c r="SGX772" s="14"/>
      <c r="SGY772" s="14"/>
      <c r="SGZ772" s="14"/>
      <c r="SHA772" s="14"/>
      <c r="SHB772" s="14"/>
      <c r="SHC772" s="14"/>
      <c r="SHD772" s="14"/>
      <c r="SHE772" s="14"/>
      <c r="SHF772" s="14"/>
      <c r="SHG772" s="14"/>
      <c r="SHH772" s="14"/>
      <c r="SHI772" s="14"/>
      <c r="SHJ772" s="14"/>
      <c r="SHK772" s="14"/>
      <c r="SHL772" s="14"/>
      <c r="SHM772" s="14"/>
      <c r="SHN772" s="14"/>
      <c r="SHO772" s="14"/>
      <c r="SHP772" s="14"/>
      <c r="SHQ772" s="14"/>
      <c r="SHR772" s="14"/>
      <c r="SHS772" s="14"/>
      <c r="SHT772" s="14"/>
      <c r="SHU772" s="14"/>
      <c r="SHV772" s="14"/>
      <c r="SHW772" s="14"/>
      <c r="SHX772" s="14"/>
      <c r="SHY772" s="14"/>
      <c r="SHZ772" s="14"/>
      <c r="SIA772" s="14"/>
      <c r="SIB772" s="14"/>
      <c r="SIC772" s="14"/>
      <c r="SID772" s="14"/>
      <c r="SIE772" s="14"/>
      <c r="SIF772" s="14"/>
      <c r="SIG772" s="14"/>
      <c r="SIH772" s="14"/>
      <c r="SII772" s="14"/>
      <c r="SIJ772" s="14"/>
      <c r="SIK772" s="14"/>
      <c r="SIL772" s="14"/>
      <c r="SIM772" s="14"/>
      <c r="SIN772" s="14"/>
      <c r="SIO772" s="14"/>
      <c r="SIP772" s="14"/>
      <c r="SIQ772" s="14"/>
      <c r="SIR772" s="14"/>
      <c r="SIS772" s="14"/>
      <c r="SIT772" s="14"/>
      <c r="SIU772" s="14"/>
      <c r="SIV772" s="14"/>
      <c r="SIW772" s="14"/>
      <c r="SIX772" s="14"/>
      <c r="SIY772" s="14"/>
      <c r="SIZ772" s="14"/>
      <c r="SJA772" s="14"/>
      <c r="SJB772" s="14"/>
      <c r="SJC772" s="14"/>
      <c r="SJD772" s="14"/>
      <c r="SJE772" s="14"/>
      <c r="SJF772" s="14"/>
      <c r="SJG772" s="14"/>
      <c r="SJH772" s="14"/>
      <c r="SJI772" s="14"/>
      <c r="SJJ772" s="14"/>
      <c r="SJK772" s="14"/>
      <c r="SJL772" s="14"/>
      <c r="SJM772" s="14"/>
      <c r="SJN772" s="14"/>
      <c r="SJO772" s="14"/>
      <c r="SJP772" s="14"/>
      <c r="SJQ772" s="14"/>
      <c r="SJR772" s="14"/>
      <c r="SJS772" s="14"/>
      <c r="SJT772" s="14"/>
      <c r="SJU772" s="14"/>
      <c r="SJV772" s="14"/>
      <c r="SJW772" s="14"/>
      <c r="SJX772" s="14"/>
      <c r="SJY772" s="14"/>
      <c r="SJZ772" s="14"/>
      <c r="SKA772" s="14"/>
      <c r="SKB772" s="14"/>
      <c r="SKC772" s="14"/>
      <c r="SKD772" s="14"/>
      <c r="SKE772" s="14"/>
      <c r="SKF772" s="14"/>
      <c r="SKG772" s="14"/>
      <c r="SKH772" s="14"/>
      <c r="SKI772" s="14"/>
      <c r="SKJ772" s="14"/>
      <c r="SKK772" s="14"/>
      <c r="SKL772" s="14"/>
      <c r="SKM772" s="14"/>
      <c r="SKN772" s="14"/>
      <c r="SKO772" s="14"/>
      <c r="SKP772" s="14"/>
      <c r="SKQ772" s="14"/>
      <c r="SKR772" s="14"/>
      <c r="SKS772" s="14"/>
      <c r="SKT772" s="14"/>
      <c r="SKU772" s="14"/>
      <c r="SKV772" s="14"/>
      <c r="SKW772" s="14"/>
      <c r="SKX772" s="14"/>
      <c r="SKY772" s="14"/>
      <c r="SKZ772" s="14"/>
      <c r="SLA772" s="14"/>
      <c r="SLB772" s="14"/>
      <c r="SLC772" s="14"/>
      <c r="SLD772" s="14"/>
      <c r="SLE772" s="14"/>
      <c r="SLF772" s="14"/>
      <c r="SLG772" s="14"/>
      <c r="SLH772" s="14"/>
      <c r="SLI772" s="14"/>
      <c r="SLJ772" s="14"/>
      <c r="SLK772" s="14"/>
      <c r="SLL772" s="14"/>
      <c r="SLM772" s="14"/>
      <c r="SLN772" s="14"/>
      <c r="SLO772" s="14"/>
      <c r="SLP772" s="14"/>
      <c r="SLQ772" s="14"/>
      <c r="SLR772" s="14"/>
      <c r="SLS772" s="14"/>
      <c r="SLT772" s="14"/>
      <c r="SLU772" s="14"/>
      <c r="SLV772" s="14"/>
      <c r="SLW772" s="14"/>
      <c r="SLX772" s="14"/>
      <c r="SLY772" s="14"/>
      <c r="SLZ772" s="14"/>
      <c r="SMA772" s="14"/>
      <c r="SMB772" s="14"/>
      <c r="SMC772" s="14"/>
      <c r="SMD772" s="14"/>
      <c r="SME772" s="14"/>
      <c r="SMF772" s="14"/>
      <c r="SMG772" s="14"/>
      <c r="SMH772" s="14"/>
      <c r="SMI772" s="14"/>
      <c r="SMJ772" s="14"/>
      <c r="SMK772" s="14"/>
      <c r="SML772" s="14"/>
      <c r="SMM772" s="14"/>
      <c r="SMN772" s="14"/>
      <c r="SMO772" s="14"/>
      <c r="SMP772" s="14"/>
      <c r="SMQ772" s="14"/>
      <c r="SMR772" s="14"/>
      <c r="SMS772" s="14"/>
      <c r="SMT772" s="14"/>
      <c r="SMU772" s="14"/>
      <c r="SMV772" s="14"/>
      <c r="SMW772" s="14"/>
      <c r="SMX772" s="14"/>
      <c r="SMY772" s="14"/>
      <c r="SMZ772" s="14"/>
      <c r="SNA772" s="14"/>
      <c r="SNB772" s="14"/>
      <c r="SNC772" s="14"/>
      <c r="SND772" s="14"/>
      <c r="SNE772" s="14"/>
      <c r="SNF772" s="14"/>
      <c r="SNG772" s="14"/>
      <c r="SNH772" s="14"/>
      <c r="SNI772" s="14"/>
      <c r="SNJ772" s="14"/>
      <c r="SNK772" s="14"/>
      <c r="SNL772" s="14"/>
      <c r="SNM772" s="14"/>
      <c r="SNN772" s="14"/>
      <c r="SNO772" s="14"/>
      <c r="SNP772" s="14"/>
      <c r="SNQ772" s="14"/>
      <c r="SNR772" s="14"/>
      <c r="SNS772" s="14"/>
      <c r="SNT772" s="14"/>
      <c r="SNU772" s="14"/>
      <c r="SNV772" s="14"/>
      <c r="SNW772" s="14"/>
      <c r="SNX772" s="14"/>
      <c r="SNY772" s="14"/>
      <c r="SNZ772" s="14"/>
      <c r="SOA772" s="14"/>
      <c r="SOB772" s="14"/>
      <c r="SOC772" s="14"/>
      <c r="SOD772" s="14"/>
      <c r="SOE772" s="14"/>
      <c r="SOF772" s="14"/>
      <c r="SOG772" s="14"/>
      <c r="SOH772" s="14"/>
      <c r="SOI772" s="14"/>
      <c r="SOJ772" s="14"/>
      <c r="SOK772" s="14"/>
      <c r="SOL772" s="14"/>
      <c r="SOM772" s="14"/>
      <c r="SON772" s="14"/>
      <c r="SOO772" s="14"/>
      <c r="SOP772" s="14"/>
      <c r="SOQ772" s="14"/>
      <c r="SOR772" s="14"/>
      <c r="SOS772" s="14"/>
      <c r="SOT772" s="14"/>
      <c r="SOU772" s="14"/>
      <c r="SOV772" s="14"/>
      <c r="SOW772" s="14"/>
      <c r="SOX772" s="14"/>
      <c r="SOY772" s="14"/>
      <c r="SOZ772" s="14"/>
      <c r="SPA772" s="14"/>
      <c r="SPB772" s="14"/>
      <c r="SPC772" s="14"/>
      <c r="SPD772" s="14"/>
      <c r="SPE772" s="14"/>
      <c r="SPF772" s="14"/>
      <c r="SPG772" s="14"/>
      <c r="SPH772" s="14"/>
      <c r="SPI772" s="14"/>
      <c r="SPJ772" s="14"/>
      <c r="SPK772" s="14"/>
      <c r="SPL772" s="14"/>
      <c r="SPM772" s="14"/>
      <c r="SPN772" s="14"/>
      <c r="SPO772" s="14"/>
      <c r="SPP772" s="14"/>
      <c r="SPQ772" s="14"/>
      <c r="SPR772" s="14"/>
      <c r="SPS772" s="14"/>
      <c r="SPT772" s="14"/>
      <c r="SPU772" s="14"/>
      <c r="SPV772" s="14"/>
      <c r="SPW772" s="14"/>
      <c r="SPX772" s="14"/>
      <c r="SPY772" s="14"/>
      <c r="SPZ772" s="14"/>
      <c r="SQA772" s="14"/>
      <c r="SQB772" s="14"/>
      <c r="SQC772" s="14"/>
      <c r="SQD772" s="14"/>
      <c r="SQE772" s="14"/>
      <c r="SQF772" s="14"/>
      <c r="SQG772" s="14"/>
      <c r="SQH772" s="14"/>
      <c r="SQI772" s="14"/>
      <c r="SQJ772" s="14"/>
      <c r="SQK772" s="14"/>
      <c r="SQL772" s="14"/>
      <c r="SQM772" s="14"/>
      <c r="SQN772" s="14"/>
      <c r="SQO772" s="14"/>
      <c r="SQP772" s="14"/>
      <c r="SQQ772" s="14"/>
      <c r="SQR772" s="14"/>
      <c r="SQS772" s="14"/>
      <c r="SQT772" s="14"/>
      <c r="SQU772" s="14"/>
      <c r="SQV772" s="14"/>
      <c r="SQW772" s="14"/>
      <c r="SQX772" s="14"/>
      <c r="SQY772" s="14"/>
      <c r="SQZ772" s="14"/>
      <c r="SRA772" s="14"/>
      <c r="SRB772" s="14"/>
      <c r="SRC772" s="14"/>
      <c r="SRD772" s="14"/>
      <c r="SRE772" s="14"/>
      <c r="SRF772" s="14"/>
      <c r="SRG772" s="14"/>
      <c r="SRH772" s="14"/>
      <c r="SRI772" s="14"/>
      <c r="SRJ772" s="14"/>
      <c r="SRK772" s="14"/>
      <c r="SRL772" s="14"/>
      <c r="SRM772" s="14"/>
      <c r="SRN772" s="14"/>
      <c r="SRO772" s="14"/>
      <c r="SRP772" s="14"/>
      <c r="SRQ772" s="14"/>
      <c r="SRR772" s="14"/>
      <c r="SRS772" s="14"/>
      <c r="SRT772" s="14"/>
      <c r="SRU772" s="14"/>
      <c r="SRV772" s="14"/>
      <c r="SRW772" s="14"/>
      <c r="SRX772" s="14"/>
      <c r="SRY772" s="14"/>
      <c r="SRZ772" s="14"/>
      <c r="SSA772" s="14"/>
      <c r="SSB772" s="14"/>
      <c r="SSC772" s="14"/>
      <c r="SSD772" s="14"/>
      <c r="SSE772" s="14"/>
      <c r="SSF772" s="14"/>
      <c r="SSG772" s="14"/>
      <c r="SSH772" s="14"/>
      <c r="SSI772" s="14"/>
      <c r="SSJ772" s="14"/>
      <c r="SSK772" s="14"/>
      <c r="SSL772" s="14"/>
      <c r="SSM772" s="14"/>
      <c r="SSN772" s="14"/>
      <c r="SSO772" s="14"/>
      <c r="SSP772" s="14"/>
      <c r="SSQ772" s="14"/>
      <c r="SSR772" s="14"/>
      <c r="SSS772" s="14"/>
      <c r="SST772" s="14"/>
      <c r="SSU772" s="14"/>
      <c r="SSV772" s="14"/>
      <c r="SSW772" s="14"/>
      <c r="SSX772" s="14"/>
      <c r="SSY772" s="14"/>
      <c r="SSZ772" s="14"/>
      <c r="STA772" s="14"/>
      <c r="STB772" s="14"/>
      <c r="STC772" s="14"/>
      <c r="STD772" s="14"/>
      <c r="STE772" s="14"/>
      <c r="STF772" s="14"/>
      <c r="STG772" s="14"/>
      <c r="STH772" s="14"/>
      <c r="STI772" s="14"/>
      <c r="STJ772" s="14"/>
      <c r="STK772" s="14"/>
      <c r="STL772" s="14"/>
      <c r="STM772" s="14"/>
      <c r="STN772" s="14"/>
      <c r="STO772" s="14"/>
      <c r="STP772" s="14"/>
      <c r="STQ772" s="14"/>
      <c r="STR772" s="14"/>
      <c r="STS772" s="14"/>
      <c r="STT772" s="14"/>
      <c r="STU772" s="14"/>
      <c r="STV772" s="14"/>
      <c r="STW772" s="14"/>
      <c r="STX772" s="14"/>
      <c r="STY772" s="14"/>
      <c r="STZ772" s="14"/>
      <c r="SUA772" s="14"/>
      <c r="SUB772" s="14"/>
      <c r="SUC772" s="14"/>
      <c r="SUD772" s="14"/>
      <c r="SUE772" s="14"/>
      <c r="SUF772" s="14"/>
      <c r="SUG772" s="14"/>
      <c r="SUH772" s="14"/>
      <c r="SUI772" s="14"/>
      <c r="SUJ772" s="14"/>
      <c r="SUK772" s="14"/>
      <c r="SUL772" s="14"/>
      <c r="SUM772" s="14"/>
      <c r="SUN772" s="14"/>
      <c r="SUO772" s="14"/>
      <c r="SUP772" s="14"/>
      <c r="SUQ772" s="14"/>
      <c r="SUR772" s="14"/>
      <c r="SUS772" s="14"/>
      <c r="SUT772" s="14"/>
      <c r="SUU772" s="14"/>
      <c r="SUV772" s="14"/>
      <c r="SUW772" s="14"/>
      <c r="SUX772" s="14"/>
      <c r="SUY772" s="14"/>
      <c r="SUZ772" s="14"/>
      <c r="SVA772" s="14"/>
      <c r="SVB772" s="14"/>
      <c r="SVC772" s="14"/>
      <c r="SVD772" s="14"/>
      <c r="SVE772" s="14"/>
      <c r="SVF772" s="14"/>
      <c r="SVG772" s="14"/>
      <c r="SVH772" s="14"/>
      <c r="SVI772" s="14"/>
      <c r="SVJ772" s="14"/>
      <c r="SVK772" s="14"/>
      <c r="SVL772" s="14"/>
      <c r="SVM772" s="14"/>
      <c r="SVN772" s="14"/>
      <c r="SVO772" s="14"/>
      <c r="SVP772" s="14"/>
      <c r="SVQ772" s="14"/>
      <c r="SVR772" s="14"/>
      <c r="SVS772" s="14"/>
      <c r="SVT772" s="14"/>
      <c r="SVU772" s="14"/>
      <c r="SVV772" s="14"/>
      <c r="SVW772" s="14"/>
      <c r="SVX772" s="14"/>
      <c r="SVY772" s="14"/>
      <c r="SVZ772" s="14"/>
      <c r="SWA772" s="14"/>
      <c r="SWB772" s="14"/>
      <c r="SWC772" s="14"/>
      <c r="SWD772" s="14"/>
      <c r="SWE772" s="14"/>
      <c r="SWF772" s="14"/>
      <c r="SWG772" s="14"/>
      <c r="SWH772" s="14"/>
      <c r="SWI772" s="14"/>
      <c r="SWJ772" s="14"/>
      <c r="SWK772" s="14"/>
      <c r="SWL772" s="14"/>
      <c r="SWM772" s="14"/>
      <c r="SWN772" s="14"/>
      <c r="SWO772" s="14"/>
      <c r="SWP772" s="14"/>
      <c r="SWQ772" s="14"/>
      <c r="SWR772" s="14"/>
      <c r="SWS772" s="14"/>
      <c r="SWT772" s="14"/>
      <c r="SWU772" s="14"/>
      <c r="SWV772" s="14"/>
      <c r="SWW772" s="14"/>
      <c r="SWX772" s="14"/>
      <c r="SWY772" s="14"/>
      <c r="SWZ772" s="14"/>
      <c r="SXA772" s="14"/>
      <c r="SXB772" s="14"/>
      <c r="SXC772" s="14"/>
      <c r="SXD772" s="14"/>
      <c r="SXE772" s="14"/>
      <c r="SXF772" s="14"/>
      <c r="SXG772" s="14"/>
      <c r="SXH772" s="14"/>
      <c r="SXI772" s="14"/>
      <c r="SXJ772" s="14"/>
      <c r="SXK772" s="14"/>
      <c r="SXL772" s="14"/>
      <c r="SXM772" s="14"/>
      <c r="SXN772" s="14"/>
      <c r="SXO772" s="14"/>
      <c r="SXP772" s="14"/>
      <c r="SXQ772" s="14"/>
      <c r="SXR772" s="14"/>
      <c r="SXS772" s="14"/>
      <c r="SXT772" s="14"/>
      <c r="SXU772" s="14"/>
      <c r="SXV772" s="14"/>
      <c r="SXW772" s="14"/>
      <c r="SXX772" s="14"/>
      <c r="SXY772" s="14"/>
      <c r="SXZ772" s="14"/>
      <c r="SYA772" s="14"/>
      <c r="SYB772" s="14"/>
      <c r="SYC772" s="14"/>
      <c r="SYD772" s="14"/>
      <c r="SYE772" s="14"/>
      <c r="SYF772" s="14"/>
      <c r="SYG772" s="14"/>
      <c r="SYH772" s="14"/>
      <c r="SYI772" s="14"/>
      <c r="SYJ772" s="14"/>
      <c r="SYK772" s="14"/>
      <c r="SYL772" s="14"/>
      <c r="SYM772" s="14"/>
      <c r="SYN772" s="14"/>
      <c r="SYO772" s="14"/>
      <c r="SYP772" s="14"/>
      <c r="SYQ772" s="14"/>
      <c r="SYR772" s="14"/>
      <c r="SYS772" s="14"/>
      <c r="SYT772" s="14"/>
      <c r="SYU772" s="14"/>
      <c r="SYV772" s="14"/>
      <c r="SYW772" s="14"/>
      <c r="SYX772" s="14"/>
      <c r="SYY772" s="14"/>
      <c r="SYZ772" s="14"/>
      <c r="SZA772" s="14"/>
      <c r="SZB772" s="14"/>
      <c r="SZC772" s="14"/>
      <c r="SZD772" s="14"/>
      <c r="SZE772" s="14"/>
      <c r="SZF772" s="14"/>
      <c r="SZG772" s="14"/>
      <c r="SZH772" s="14"/>
      <c r="SZI772" s="14"/>
      <c r="SZJ772" s="14"/>
      <c r="SZK772" s="14"/>
      <c r="SZL772" s="14"/>
      <c r="SZM772" s="14"/>
      <c r="SZN772" s="14"/>
      <c r="SZO772" s="14"/>
      <c r="SZP772" s="14"/>
      <c r="SZQ772" s="14"/>
      <c r="SZR772" s="14"/>
      <c r="SZS772" s="14"/>
      <c r="SZT772" s="14"/>
      <c r="SZU772" s="14"/>
      <c r="SZV772" s="14"/>
      <c r="SZW772" s="14"/>
      <c r="SZX772" s="14"/>
      <c r="SZY772" s="14"/>
      <c r="SZZ772" s="14"/>
      <c r="TAA772" s="14"/>
      <c r="TAB772" s="14"/>
      <c r="TAC772" s="14"/>
      <c r="TAD772" s="14"/>
      <c r="TAE772" s="14"/>
      <c r="TAF772" s="14"/>
      <c r="TAG772" s="14"/>
      <c r="TAH772" s="14"/>
      <c r="TAI772" s="14"/>
      <c r="TAJ772" s="14"/>
      <c r="TAK772" s="14"/>
      <c r="TAL772" s="14"/>
      <c r="TAM772" s="14"/>
      <c r="TAN772" s="14"/>
      <c r="TAO772" s="14"/>
      <c r="TAP772" s="14"/>
      <c r="TAQ772" s="14"/>
      <c r="TAR772" s="14"/>
      <c r="TAS772" s="14"/>
      <c r="TAT772" s="14"/>
      <c r="TAU772" s="14"/>
      <c r="TAV772" s="14"/>
      <c r="TAW772" s="14"/>
      <c r="TAX772" s="14"/>
      <c r="TAY772" s="14"/>
      <c r="TAZ772" s="14"/>
      <c r="TBA772" s="14"/>
      <c r="TBB772" s="14"/>
      <c r="TBC772" s="14"/>
      <c r="TBD772" s="14"/>
      <c r="TBE772" s="14"/>
      <c r="TBF772" s="14"/>
      <c r="TBG772" s="14"/>
      <c r="TBH772" s="14"/>
      <c r="TBI772" s="14"/>
      <c r="TBJ772" s="14"/>
      <c r="TBK772" s="14"/>
      <c r="TBL772" s="14"/>
      <c r="TBM772" s="14"/>
      <c r="TBN772" s="14"/>
      <c r="TBO772" s="14"/>
      <c r="TBP772" s="14"/>
      <c r="TBQ772" s="14"/>
      <c r="TBR772" s="14"/>
      <c r="TBS772" s="14"/>
      <c r="TBT772" s="14"/>
      <c r="TBU772" s="14"/>
      <c r="TBV772" s="14"/>
      <c r="TBW772" s="14"/>
      <c r="TBX772" s="14"/>
      <c r="TBY772" s="14"/>
      <c r="TBZ772" s="14"/>
      <c r="TCA772" s="14"/>
      <c r="TCB772" s="14"/>
      <c r="TCC772" s="14"/>
      <c r="TCD772" s="14"/>
      <c r="TCE772" s="14"/>
      <c r="TCF772" s="14"/>
      <c r="TCG772" s="14"/>
      <c r="TCH772" s="14"/>
      <c r="TCI772" s="14"/>
      <c r="TCJ772" s="14"/>
      <c r="TCK772" s="14"/>
      <c r="TCL772" s="14"/>
      <c r="TCM772" s="14"/>
      <c r="TCN772" s="14"/>
      <c r="TCO772" s="14"/>
      <c r="TCP772" s="14"/>
      <c r="TCQ772" s="14"/>
      <c r="TCR772" s="14"/>
      <c r="TCS772" s="14"/>
      <c r="TCT772" s="14"/>
      <c r="TCU772" s="14"/>
      <c r="TCV772" s="14"/>
      <c r="TCW772" s="14"/>
      <c r="TCX772" s="14"/>
      <c r="TCY772" s="14"/>
      <c r="TCZ772" s="14"/>
      <c r="TDA772" s="14"/>
      <c r="TDB772" s="14"/>
      <c r="TDC772" s="14"/>
      <c r="TDD772" s="14"/>
      <c r="TDE772" s="14"/>
      <c r="TDF772" s="14"/>
      <c r="TDG772" s="14"/>
      <c r="TDH772" s="14"/>
      <c r="TDI772" s="14"/>
      <c r="TDJ772" s="14"/>
      <c r="TDK772" s="14"/>
      <c r="TDL772" s="14"/>
      <c r="TDM772" s="14"/>
      <c r="TDN772" s="14"/>
      <c r="TDO772" s="14"/>
      <c r="TDP772" s="14"/>
      <c r="TDQ772" s="14"/>
      <c r="TDR772" s="14"/>
      <c r="TDS772" s="14"/>
      <c r="TDT772" s="14"/>
      <c r="TDU772" s="14"/>
      <c r="TDV772" s="14"/>
      <c r="TDW772" s="14"/>
      <c r="TDX772" s="14"/>
      <c r="TDY772" s="14"/>
      <c r="TDZ772" s="14"/>
      <c r="TEA772" s="14"/>
      <c r="TEB772" s="14"/>
      <c r="TEC772" s="14"/>
      <c r="TED772" s="14"/>
      <c r="TEE772" s="14"/>
      <c r="TEF772" s="14"/>
      <c r="TEG772" s="14"/>
      <c r="TEH772" s="14"/>
      <c r="TEI772" s="14"/>
      <c r="TEJ772" s="14"/>
      <c r="TEK772" s="14"/>
      <c r="TEL772" s="14"/>
      <c r="TEM772" s="14"/>
      <c r="TEN772" s="14"/>
      <c r="TEO772" s="14"/>
      <c r="TEP772" s="14"/>
      <c r="TEQ772" s="14"/>
      <c r="TER772" s="14"/>
      <c r="TES772" s="14"/>
      <c r="TET772" s="14"/>
      <c r="TEU772" s="14"/>
      <c r="TEV772" s="14"/>
      <c r="TEW772" s="14"/>
      <c r="TEX772" s="14"/>
      <c r="TEY772" s="14"/>
      <c r="TEZ772" s="14"/>
      <c r="TFA772" s="14"/>
      <c r="TFB772" s="14"/>
      <c r="TFC772" s="14"/>
      <c r="TFD772" s="14"/>
      <c r="TFE772" s="14"/>
      <c r="TFF772" s="14"/>
      <c r="TFG772" s="14"/>
      <c r="TFH772" s="14"/>
      <c r="TFI772" s="14"/>
      <c r="TFJ772" s="14"/>
      <c r="TFK772" s="14"/>
      <c r="TFL772" s="14"/>
      <c r="TFM772" s="14"/>
      <c r="TFN772" s="14"/>
      <c r="TFO772" s="14"/>
      <c r="TFP772" s="14"/>
      <c r="TFQ772" s="14"/>
      <c r="TFR772" s="14"/>
      <c r="TFS772" s="14"/>
      <c r="TFT772" s="14"/>
      <c r="TFU772" s="14"/>
      <c r="TFV772" s="14"/>
      <c r="TFW772" s="14"/>
      <c r="TFX772" s="14"/>
      <c r="TFY772" s="14"/>
      <c r="TFZ772" s="14"/>
      <c r="TGA772" s="14"/>
      <c r="TGB772" s="14"/>
      <c r="TGC772" s="14"/>
      <c r="TGD772" s="14"/>
      <c r="TGE772" s="14"/>
      <c r="TGF772" s="14"/>
      <c r="TGG772" s="14"/>
      <c r="TGH772" s="14"/>
      <c r="TGI772" s="14"/>
      <c r="TGJ772" s="14"/>
      <c r="TGK772" s="14"/>
      <c r="TGL772" s="14"/>
      <c r="TGM772" s="14"/>
      <c r="TGN772" s="14"/>
      <c r="TGO772" s="14"/>
      <c r="TGP772" s="14"/>
      <c r="TGQ772" s="14"/>
      <c r="TGR772" s="14"/>
      <c r="TGS772" s="14"/>
      <c r="TGT772" s="14"/>
      <c r="TGU772" s="14"/>
      <c r="TGV772" s="14"/>
      <c r="TGW772" s="14"/>
      <c r="TGX772" s="14"/>
      <c r="TGY772" s="14"/>
      <c r="TGZ772" s="14"/>
      <c r="THA772" s="14"/>
      <c r="THB772" s="14"/>
      <c r="THC772" s="14"/>
      <c r="THD772" s="14"/>
      <c r="THE772" s="14"/>
      <c r="THF772" s="14"/>
      <c r="THG772" s="14"/>
      <c r="THH772" s="14"/>
      <c r="THI772" s="14"/>
      <c r="THJ772" s="14"/>
      <c r="THK772" s="14"/>
      <c r="THL772" s="14"/>
      <c r="THM772" s="14"/>
      <c r="THN772" s="14"/>
      <c r="THO772" s="14"/>
      <c r="THP772" s="14"/>
      <c r="THQ772" s="14"/>
      <c r="THR772" s="14"/>
      <c r="THS772" s="14"/>
      <c r="THT772" s="14"/>
      <c r="THU772" s="14"/>
      <c r="THV772" s="14"/>
      <c r="THW772" s="14"/>
      <c r="THX772" s="14"/>
      <c r="THY772" s="14"/>
      <c r="THZ772" s="14"/>
      <c r="TIA772" s="14"/>
      <c r="TIB772" s="14"/>
      <c r="TIC772" s="14"/>
      <c r="TID772" s="14"/>
      <c r="TIE772" s="14"/>
      <c r="TIF772" s="14"/>
      <c r="TIG772" s="14"/>
      <c r="TIH772" s="14"/>
      <c r="TII772" s="14"/>
      <c r="TIJ772" s="14"/>
      <c r="TIK772" s="14"/>
      <c r="TIL772" s="14"/>
      <c r="TIM772" s="14"/>
      <c r="TIN772" s="14"/>
      <c r="TIO772" s="14"/>
      <c r="TIP772" s="14"/>
      <c r="TIQ772" s="14"/>
      <c r="TIR772" s="14"/>
      <c r="TIS772" s="14"/>
      <c r="TIT772" s="14"/>
      <c r="TIU772" s="14"/>
      <c r="TIV772" s="14"/>
      <c r="TIW772" s="14"/>
      <c r="TIX772" s="14"/>
      <c r="TIY772" s="14"/>
      <c r="TIZ772" s="14"/>
      <c r="TJA772" s="14"/>
      <c r="TJB772" s="14"/>
      <c r="TJC772" s="14"/>
      <c r="TJD772" s="14"/>
      <c r="TJE772" s="14"/>
      <c r="TJF772" s="14"/>
      <c r="TJG772" s="14"/>
      <c r="TJH772" s="14"/>
      <c r="TJI772" s="14"/>
      <c r="TJJ772" s="14"/>
      <c r="TJK772" s="14"/>
      <c r="TJL772" s="14"/>
      <c r="TJM772" s="14"/>
      <c r="TJN772" s="14"/>
      <c r="TJO772" s="14"/>
      <c r="TJP772" s="14"/>
      <c r="TJQ772" s="14"/>
      <c r="TJR772" s="14"/>
      <c r="TJS772" s="14"/>
      <c r="TJT772" s="14"/>
      <c r="TJU772" s="14"/>
      <c r="TJV772" s="14"/>
      <c r="TJW772" s="14"/>
      <c r="TJX772" s="14"/>
      <c r="TJY772" s="14"/>
      <c r="TJZ772" s="14"/>
      <c r="TKA772" s="14"/>
      <c r="TKB772" s="14"/>
      <c r="TKC772" s="14"/>
      <c r="TKD772" s="14"/>
      <c r="TKE772" s="14"/>
      <c r="TKF772" s="14"/>
      <c r="TKG772" s="14"/>
      <c r="TKH772" s="14"/>
      <c r="TKI772" s="14"/>
      <c r="TKJ772" s="14"/>
      <c r="TKK772" s="14"/>
      <c r="TKL772" s="14"/>
      <c r="TKM772" s="14"/>
      <c r="TKN772" s="14"/>
      <c r="TKO772" s="14"/>
      <c r="TKP772" s="14"/>
      <c r="TKQ772" s="14"/>
      <c r="TKR772" s="14"/>
      <c r="TKS772" s="14"/>
      <c r="TKT772" s="14"/>
      <c r="TKU772" s="14"/>
      <c r="TKV772" s="14"/>
      <c r="TKW772" s="14"/>
      <c r="TKX772" s="14"/>
      <c r="TKY772" s="14"/>
      <c r="TKZ772" s="14"/>
      <c r="TLA772" s="14"/>
      <c r="TLB772" s="14"/>
      <c r="TLC772" s="14"/>
      <c r="TLD772" s="14"/>
      <c r="TLE772" s="14"/>
      <c r="TLF772" s="14"/>
      <c r="TLG772" s="14"/>
      <c r="TLH772" s="14"/>
      <c r="TLI772" s="14"/>
      <c r="TLJ772" s="14"/>
      <c r="TLK772" s="14"/>
      <c r="TLL772" s="14"/>
      <c r="TLM772" s="14"/>
      <c r="TLN772" s="14"/>
      <c r="TLO772" s="14"/>
      <c r="TLP772" s="14"/>
      <c r="TLQ772" s="14"/>
      <c r="TLR772" s="14"/>
      <c r="TLS772" s="14"/>
      <c r="TLT772" s="14"/>
      <c r="TLU772" s="14"/>
      <c r="TLV772" s="14"/>
      <c r="TLW772" s="14"/>
      <c r="TLX772" s="14"/>
      <c r="TLY772" s="14"/>
      <c r="TLZ772" s="14"/>
      <c r="TMA772" s="14"/>
      <c r="TMB772" s="14"/>
      <c r="TMC772" s="14"/>
      <c r="TMD772" s="14"/>
      <c r="TME772" s="14"/>
      <c r="TMF772" s="14"/>
      <c r="TMG772" s="14"/>
      <c r="TMH772" s="14"/>
      <c r="TMI772" s="14"/>
      <c r="TMJ772" s="14"/>
      <c r="TMK772" s="14"/>
      <c r="TML772" s="14"/>
      <c r="TMM772" s="14"/>
      <c r="TMN772" s="14"/>
      <c r="TMO772" s="14"/>
      <c r="TMP772" s="14"/>
      <c r="TMQ772" s="14"/>
      <c r="TMR772" s="14"/>
      <c r="TMS772" s="14"/>
      <c r="TMT772" s="14"/>
      <c r="TMU772" s="14"/>
      <c r="TMV772" s="14"/>
      <c r="TMW772" s="14"/>
      <c r="TMX772" s="14"/>
      <c r="TMY772" s="14"/>
      <c r="TMZ772" s="14"/>
      <c r="TNA772" s="14"/>
      <c r="TNB772" s="14"/>
      <c r="TNC772" s="14"/>
      <c r="TND772" s="14"/>
      <c r="TNE772" s="14"/>
      <c r="TNF772" s="14"/>
      <c r="TNG772" s="14"/>
      <c r="TNH772" s="14"/>
      <c r="TNI772" s="14"/>
      <c r="TNJ772" s="14"/>
      <c r="TNK772" s="14"/>
      <c r="TNL772" s="14"/>
      <c r="TNM772" s="14"/>
      <c r="TNN772" s="14"/>
      <c r="TNO772" s="14"/>
      <c r="TNP772" s="14"/>
      <c r="TNQ772" s="14"/>
      <c r="TNR772" s="14"/>
      <c r="TNS772" s="14"/>
      <c r="TNT772" s="14"/>
      <c r="TNU772" s="14"/>
      <c r="TNV772" s="14"/>
      <c r="TNW772" s="14"/>
      <c r="TNX772" s="14"/>
      <c r="TNY772" s="14"/>
      <c r="TNZ772" s="14"/>
      <c r="TOA772" s="14"/>
      <c r="TOB772" s="14"/>
      <c r="TOC772" s="14"/>
      <c r="TOD772" s="14"/>
      <c r="TOE772" s="14"/>
      <c r="TOF772" s="14"/>
      <c r="TOG772" s="14"/>
      <c r="TOH772" s="14"/>
      <c r="TOI772" s="14"/>
      <c r="TOJ772" s="14"/>
      <c r="TOK772" s="14"/>
      <c r="TOL772" s="14"/>
      <c r="TOM772" s="14"/>
      <c r="TON772" s="14"/>
      <c r="TOO772" s="14"/>
      <c r="TOP772" s="14"/>
      <c r="TOQ772" s="14"/>
      <c r="TOR772" s="14"/>
      <c r="TOS772" s="14"/>
      <c r="TOT772" s="14"/>
      <c r="TOU772" s="14"/>
      <c r="TOV772" s="14"/>
      <c r="TOW772" s="14"/>
      <c r="TOX772" s="14"/>
      <c r="TOY772" s="14"/>
      <c r="TOZ772" s="14"/>
      <c r="TPA772" s="14"/>
      <c r="TPB772" s="14"/>
      <c r="TPC772" s="14"/>
      <c r="TPD772" s="14"/>
      <c r="TPE772" s="14"/>
      <c r="TPF772" s="14"/>
      <c r="TPG772" s="14"/>
      <c r="TPH772" s="14"/>
      <c r="TPI772" s="14"/>
      <c r="TPJ772" s="14"/>
      <c r="TPK772" s="14"/>
      <c r="TPL772" s="14"/>
      <c r="TPM772" s="14"/>
      <c r="TPN772" s="14"/>
      <c r="TPO772" s="14"/>
      <c r="TPP772" s="14"/>
      <c r="TPQ772" s="14"/>
      <c r="TPR772" s="14"/>
      <c r="TPS772" s="14"/>
      <c r="TPT772" s="14"/>
      <c r="TPU772" s="14"/>
      <c r="TPV772" s="14"/>
      <c r="TPW772" s="14"/>
      <c r="TPX772" s="14"/>
      <c r="TPY772" s="14"/>
      <c r="TPZ772" s="14"/>
      <c r="TQA772" s="14"/>
      <c r="TQB772" s="14"/>
      <c r="TQC772" s="14"/>
      <c r="TQD772" s="14"/>
      <c r="TQE772" s="14"/>
      <c r="TQF772" s="14"/>
      <c r="TQG772" s="14"/>
      <c r="TQH772" s="14"/>
      <c r="TQI772" s="14"/>
      <c r="TQJ772" s="14"/>
      <c r="TQK772" s="14"/>
      <c r="TQL772" s="14"/>
      <c r="TQM772" s="14"/>
      <c r="TQN772" s="14"/>
      <c r="TQO772" s="14"/>
      <c r="TQP772" s="14"/>
      <c r="TQQ772" s="14"/>
      <c r="TQR772" s="14"/>
      <c r="TQS772" s="14"/>
      <c r="TQT772" s="14"/>
      <c r="TQU772" s="14"/>
      <c r="TQV772" s="14"/>
      <c r="TQW772" s="14"/>
      <c r="TQX772" s="14"/>
      <c r="TQY772" s="14"/>
      <c r="TQZ772" s="14"/>
      <c r="TRA772" s="14"/>
      <c r="TRB772" s="14"/>
      <c r="TRC772" s="14"/>
      <c r="TRD772" s="14"/>
      <c r="TRE772" s="14"/>
      <c r="TRF772" s="14"/>
      <c r="TRG772" s="14"/>
      <c r="TRH772" s="14"/>
      <c r="TRI772" s="14"/>
      <c r="TRJ772" s="14"/>
      <c r="TRK772" s="14"/>
      <c r="TRL772" s="14"/>
      <c r="TRM772" s="14"/>
      <c r="TRN772" s="14"/>
      <c r="TRO772" s="14"/>
      <c r="TRP772" s="14"/>
      <c r="TRQ772" s="14"/>
      <c r="TRR772" s="14"/>
      <c r="TRS772" s="14"/>
      <c r="TRT772" s="14"/>
      <c r="TRU772" s="14"/>
      <c r="TRV772" s="14"/>
      <c r="TRW772" s="14"/>
      <c r="TRX772" s="14"/>
      <c r="TRY772" s="14"/>
      <c r="TRZ772" s="14"/>
      <c r="TSA772" s="14"/>
      <c r="TSB772" s="14"/>
      <c r="TSC772" s="14"/>
      <c r="TSD772" s="14"/>
      <c r="TSE772" s="14"/>
      <c r="TSF772" s="14"/>
      <c r="TSG772" s="14"/>
      <c r="TSH772" s="14"/>
      <c r="TSI772" s="14"/>
      <c r="TSJ772" s="14"/>
      <c r="TSK772" s="14"/>
      <c r="TSL772" s="14"/>
      <c r="TSM772" s="14"/>
      <c r="TSN772" s="14"/>
      <c r="TSO772" s="14"/>
      <c r="TSP772" s="14"/>
      <c r="TSQ772" s="14"/>
      <c r="TSR772" s="14"/>
      <c r="TSS772" s="14"/>
      <c r="TST772" s="14"/>
      <c r="TSU772" s="14"/>
      <c r="TSV772" s="14"/>
      <c r="TSW772" s="14"/>
      <c r="TSX772" s="14"/>
      <c r="TSY772" s="14"/>
      <c r="TSZ772" s="14"/>
      <c r="TTA772" s="14"/>
      <c r="TTB772" s="14"/>
      <c r="TTC772" s="14"/>
      <c r="TTD772" s="14"/>
      <c r="TTE772" s="14"/>
      <c r="TTF772" s="14"/>
      <c r="TTG772" s="14"/>
      <c r="TTH772" s="14"/>
      <c r="TTI772" s="14"/>
      <c r="TTJ772" s="14"/>
      <c r="TTK772" s="14"/>
      <c r="TTL772" s="14"/>
      <c r="TTM772" s="14"/>
      <c r="TTN772" s="14"/>
      <c r="TTO772" s="14"/>
      <c r="TTP772" s="14"/>
      <c r="TTQ772" s="14"/>
      <c r="TTR772" s="14"/>
      <c r="TTS772" s="14"/>
      <c r="TTT772" s="14"/>
      <c r="TTU772" s="14"/>
      <c r="TTV772" s="14"/>
      <c r="TTW772" s="14"/>
      <c r="TTX772" s="14"/>
      <c r="TTY772" s="14"/>
      <c r="TTZ772" s="14"/>
      <c r="TUA772" s="14"/>
      <c r="TUB772" s="14"/>
      <c r="TUC772" s="14"/>
      <c r="TUD772" s="14"/>
      <c r="TUE772" s="14"/>
      <c r="TUF772" s="14"/>
      <c r="TUG772" s="14"/>
      <c r="TUH772" s="14"/>
      <c r="TUI772" s="14"/>
      <c r="TUJ772" s="14"/>
      <c r="TUK772" s="14"/>
      <c r="TUL772" s="14"/>
      <c r="TUM772" s="14"/>
      <c r="TUN772" s="14"/>
      <c r="TUO772" s="14"/>
      <c r="TUP772" s="14"/>
      <c r="TUQ772" s="14"/>
      <c r="TUR772" s="14"/>
      <c r="TUS772" s="14"/>
      <c r="TUT772" s="14"/>
      <c r="TUU772" s="14"/>
      <c r="TUV772" s="14"/>
      <c r="TUW772" s="14"/>
      <c r="TUX772" s="14"/>
      <c r="TUY772" s="14"/>
      <c r="TUZ772" s="14"/>
      <c r="TVA772" s="14"/>
      <c r="TVB772" s="14"/>
      <c r="TVC772" s="14"/>
      <c r="TVD772" s="14"/>
      <c r="TVE772" s="14"/>
      <c r="TVF772" s="14"/>
      <c r="TVG772" s="14"/>
      <c r="TVH772" s="14"/>
      <c r="TVI772" s="14"/>
      <c r="TVJ772" s="14"/>
      <c r="TVK772" s="14"/>
      <c r="TVL772" s="14"/>
      <c r="TVM772" s="14"/>
      <c r="TVN772" s="14"/>
      <c r="TVO772" s="14"/>
      <c r="TVP772" s="14"/>
      <c r="TVQ772" s="14"/>
      <c r="TVR772" s="14"/>
      <c r="TVS772" s="14"/>
      <c r="TVT772" s="14"/>
      <c r="TVU772" s="14"/>
      <c r="TVV772" s="14"/>
      <c r="TVW772" s="14"/>
      <c r="TVX772" s="14"/>
      <c r="TVY772" s="14"/>
      <c r="TVZ772" s="14"/>
      <c r="TWA772" s="14"/>
      <c r="TWB772" s="14"/>
      <c r="TWC772" s="14"/>
      <c r="TWD772" s="14"/>
      <c r="TWE772" s="14"/>
      <c r="TWF772" s="14"/>
      <c r="TWG772" s="14"/>
      <c r="TWH772" s="14"/>
      <c r="TWI772" s="14"/>
      <c r="TWJ772" s="14"/>
      <c r="TWK772" s="14"/>
      <c r="TWL772" s="14"/>
      <c r="TWM772" s="14"/>
      <c r="TWN772" s="14"/>
      <c r="TWO772" s="14"/>
      <c r="TWP772" s="14"/>
      <c r="TWQ772" s="14"/>
      <c r="TWR772" s="14"/>
      <c r="TWS772" s="14"/>
      <c r="TWT772" s="14"/>
      <c r="TWU772" s="14"/>
      <c r="TWV772" s="14"/>
      <c r="TWW772" s="14"/>
      <c r="TWX772" s="14"/>
      <c r="TWY772" s="14"/>
      <c r="TWZ772" s="14"/>
      <c r="TXA772" s="14"/>
      <c r="TXB772" s="14"/>
      <c r="TXC772" s="14"/>
      <c r="TXD772" s="14"/>
      <c r="TXE772" s="14"/>
      <c r="TXF772" s="14"/>
      <c r="TXG772" s="14"/>
      <c r="TXH772" s="14"/>
      <c r="TXI772" s="14"/>
      <c r="TXJ772" s="14"/>
      <c r="TXK772" s="14"/>
      <c r="TXL772" s="14"/>
      <c r="TXM772" s="14"/>
      <c r="TXN772" s="14"/>
      <c r="TXO772" s="14"/>
      <c r="TXP772" s="14"/>
      <c r="TXQ772" s="14"/>
      <c r="TXR772" s="14"/>
      <c r="TXS772" s="14"/>
      <c r="TXT772" s="14"/>
      <c r="TXU772" s="14"/>
      <c r="TXV772" s="14"/>
      <c r="TXW772" s="14"/>
      <c r="TXX772" s="14"/>
      <c r="TXY772" s="14"/>
      <c r="TXZ772" s="14"/>
      <c r="TYA772" s="14"/>
      <c r="TYB772" s="14"/>
      <c r="TYC772" s="14"/>
      <c r="TYD772" s="14"/>
      <c r="TYE772" s="14"/>
      <c r="TYF772" s="14"/>
      <c r="TYG772" s="14"/>
      <c r="TYH772" s="14"/>
      <c r="TYI772" s="14"/>
      <c r="TYJ772" s="14"/>
      <c r="TYK772" s="14"/>
      <c r="TYL772" s="14"/>
      <c r="TYM772" s="14"/>
      <c r="TYN772" s="14"/>
      <c r="TYO772" s="14"/>
      <c r="TYP772" s="14"/>
      <c r="TYQ772" s="14"/>
      <c r="TYR772" s="14"/>
      <c r="TYS772" s="14"/>
      <c r="TYT772" s="14"/>
      <c r="TYU772" s="14"/>
      <c r="TYV772" s="14"/>
      <c r="TYW772" s="14"/>
      <c r="TYX772" s="14"/>
      <c r="TYY772" s="14"/>
      <c r="TYZ772" s="14"/>
      <c r="TZA772" s="14"/>
      <c r="TZB772" s="14"/>
      <c r="TZC772" s="14"/>
      <c r="TZD772" s="14"/>
      <c r="TZE772" s="14"/>
      <c r="TZF772" s="14"/>
      <c r="TZG772" s="14"/>
      <c r="TZH772" s="14"/>
      <c r="TZI772" s="14"/>
      <c r="TZJ772" s="14"/>
      <c r="TZK772" s="14"/>
      <c r="TZL772" s="14"/>
      <c r="TZM772" s="14"/>
      <c r="TZN772" s="14"/>
      <c r="TZO772" s="14"/>
      <c r="TZP772" s="14"/>
      <c r="TZQ772" s="14"/>
      <c r="TZR772" s="14"/>
      <c r="TZS772" s="14"/>
      <c r="TZT772" s="14"/>
      <c r="TZU772" s="14"/>
      <c r="TZV772" s="14"/>
      <c r="TZW772" s="14"/>
      <c r="TZX772" s="14"/>
      <c r="TZY772" s="14"/>
      <c r="TZZ772" s="14"/>
      <c r="UAA772" s="14"/>
      <c r="UAB772" s="14"/>
      <c r="UAC772" s="14"/>
      <c r="UAD772" s="14"/>
      <c r="UAE772" s="14"/>
      <c r="UAF772" s="14"/>
      <c r="UAG772" s="14"/>
      <c r="UAH772" s="14"/>
      <c r="UAI772" s="14"/>
      <c r="UAJ772" s="14"/>
      <c r="UAK772" s="14"/>
      <c r="UAL772" s="14"/>
      <c r="UAM772" s="14"/>
      <c r="UAN772" s="14"/>
      <c r="UAO772" s="14"/>
      <c r="UAP772" s="14"/>
      <c r="UAQ772" s="14"/>
      <c r="UAR772" s="14"/>
      <c r="UAS772" s="14"/>
      <c r="UAT772" s="14"/>
      <c r="UAU772" s="14"/>
      <c r="UAV772" s="14"/>
      <c r="UAW772" s="14"/>
      <c r="UAX772" s="14"/>
      <c r="UAY772" s="14"/>
      <c r="UAZ772" s="14"/>
      <c r="UBA772" s="14"/>
      <c r="UBB772" s="14"/>
      <c r="UBC772" s="14"/>
      <c r="UBD772" s="14"/>
      <c r="UBE772" s="14"/>
      <c r="UBF772" s="14"/>
      <c r="UBG772" s="14"/>
      <c r="UBH772" s="14"/>
      <c r="UBI772" s="14"/>
      <c r="UBJ772" s="14"/>
      <c r="UBK772" s="14"/>
      <c r="UBL772" s="14"/>
      <c r="UBM772" s="14"/>
      <c r="UBN772" s="14"/>
      <c r="UBO772" s="14"/>
      <c r="UBP772" s="14"/>
      <c r="UBQ772" s="14"/>
      <c r="UBR772" s="14"/>
      <c r="UBS772" s="14"/>
      <c r="UBT772" s="14"/>
      <c r="UBU772" s="14"/>
      <c r="UBV772" s="14"/>
      <c r="UBW772" s="14"/>
      <c r="UBX772" s="14"/>
      <c r="UBY772" s="14"/>
      <c r="UBZ772" s="14"/>
      <c r="UCA772" s="14"/>
      <c r="UCB772" s="14"/>
      <c r="UCC772" s="14"/>
      <c r="UCD772" s="14"/>
      <c r="UCE772" s="14"/>
      <c r="UCF772" s="14"/>
      <c r="UCG772" s="14"/>
      <c r="UCH772" s="14"/>
      <c r="UCI772" s="14"/>
      <c r="UCJ772" s="14"/>
      <c r="UCK772" s="14"/>
      <c r="UCL772" s="14"/>
      <c r="UCM772" s="14"/>
      <c r="UCN772" s="14"/>
      <c r="UCO772" s="14"/>
      <c r="UCP772" s="14"/>
      <c r="UCQ772" s="14"/>
      <c r="UCR772" s="14"/>
      <c r="UCS772" s="14"/>
      <c r="UCT772" s="14"/>
      <c r="UCU772" s="14"/>
      <c r="UCV772" s="14"/>
      <c r="UCW772" s="14"/>
      <c r="UCX772" s="14"/>
      <c r="UCY772" s="14"/>
      <c r="UCZ772" s="14"/>
      <c r="UDA772" s="14"/>
      <c r="UDB772" s="14"/>
      <c r="UDC772" s="14"/>
      <c r="UDD772" s="14"/>
      <c r="UDE772" s="14"/>
      <c r="UDF772" s="14"/>
      <c r="UDG772" s="14"/>
      <c r="UDH772" s="14"/>
      <c r="UDI772" s="14"/>
      <c r="UDJ772" s="14"/>
      <c r="UDK772" s="14"/>
      <c r="UDL772" s="14"/>
      <c r="UDM772" s="14"/>
      <c r="UDN772" s="14"/>
      <c r="UDO772" s="14"/>
      <c r="UDP772" s="14"/>
      <c r="UDQ772" s="14"/>
      <c r="UDR772" s="14"/>
      <c r="UDS772" s="14"/>
      <c r="UDT772" s="14"/>
      <c r="UDU772" s="14"/>
      <c r="UDV772" s="14"/>
      <c r="UDW772" s="14"/>
      <c r="UDX772" s="14"/>
      <c r="UDY772" s="14"/>
      <c r="UDZ772" s="14"/>
      <c r="UEA772" s="14"/>
      <c r="UEB772" s="14"/>
      <c r="UEC772" s="14"/>
      <c r="UED772" s="14"/>
      <c r="UEE772" s="14"/>
      <c r="UEF772" s="14"/>
      <c r="UEG772" s="14"/>
      <c r="UEH772" s="14"/>
      <c r="UEI772" s="14"/>
      <c r="UEJ772" s="14"/>
      <c r="UEK772" s="14"/>
      <c r="UEL772" s="14"/>
      <c r="UEM772" s="14"/>
      <c r="UEN772" s="14"/>
      <c r="UEO772" s="14"/>
      <c r="UEP772" s="14"/>
      <c r="UEQ772" s="14"/>
      <c r="UER772" s="14"/>
      <c r="UES772" s="14"/>
      <c r="UET772" s="14"/>
      <c r="UEU772" s="14"/>
      <c r="UEV772" s="14"/>
      <c r="UEW772" s="14"/>
      <c r="UEX772" s="14"/>
      <c r="UEY772" s="14"/>
      <c r="UEZ772" s="14"/>
      <c r="UFA772" s="14"/>
      <c r="UFB772" s="14"/>
      <c r="UFC772" s="14"/>
      <c r="UFD772" s="14"/>
      <c r="UFE772" s="14"/>
      <c r="UFF772" s="14"/>
      <c r="UFG772" s="14"/>
      <c r="UFH772" s="14"/>
      <c r="UFI772" s="14"/>
      <c r="UFJ772" s="14"/>
      <c r="UFK772" s="14"/>
      <c r="UFL772" s="14"/>
      <c r="UFM772" s="14"/>
      <c r="UFN772" s="14"/>
      <c r="UFO772" s="14"/>
      <c r="UFP772" s="14"/>
      <c r="UFQ772" s="14"/>
      <c r="UFR772" s="14"/>
      <c r="UFS772" s="14"/>
      <c r="UFT772" s="14"/>
      <c r="UFU772" s="14"/>
      <c r="UFV772" s="14"/>
      <c r="UFW772" s="14"/>
      <c r="UFX772" s="14"/>
      <c r="UFY772" s="14"/>
      <c r="UFZ772" s="14"/>
      <c r="UGA772" s="14"/>
      <c r="UGB772" s="14"/>
      <c r="UGC772" s="14"/>
      <c r="UGD772" s="14"/>
      <c r="UGE772" s="14"/>
      <c r="UGF772" s="14"/>
      <c r="UGG772" s="14"/>
      <c r="UGH772" s="14"/>
      <c r="UGI772" s="14"/>
      <c r="UGJ772" s="14"/>
      <c r="UGK772" s="14"/>
      <c r="UGL772" s="14"/>
      <c r="UGM772" s="14"/>
      <c r="UGN772" s="14"/>
      <c r="UGO772" s="14"/>
      <c r="UGP772" s="14"/>
      <c r="UGQ772" s="14"/>
      <c r="UGR772" s="14"/>
      <c r="UGS772" s="14"/>
      <c r="UGT772" s="14"/>
      <c r="UGU772" s="14"/>
      <c r="UGV772" s="14"/>
      <c r="UGW772" s="14"/>
      <c r="UGX772" s="14"/>
      <c r="UGY772" s="14"/>
      <c r="UGZ772" s="14"/>
      <c r="UHA772" s="14"/>
      <c r="UHB772" s="14"/>
      <c r="UHC772" s="14"/>
      <c r="UHD772" s="14"/>
      <c r="UHE772" s="14"/>
      <c r="UHF772" s="14"/>
      <c r="UHG772" s="14"/>
      <c r="UHH772" s="14"/>
      <c r="UHI772" s="14"/>
      <c r="UHJ772" s="14"/>
      <c r="UHK772" s="14"/>
      <c r="UHL772" s="14"/>
      <c r="UHM772" s="14"/>
      <c r="UHN772" s="14"/>
      <c r="UHO772" s="14"/>
      <c r="UHP772" s="14"/>
      <c r="UHQ772" s="14"/>
      <c r="UHR772" s="14"/>
      <c r="UHS772" s="14"/>
      <c r="UHT772" s="14"/>
      <c r="UHU772" s="14"/>
      <c r="UHV772" s="14"/>
      <c r="UHW772" s="14"/>
      <c r="UHX772" s="14"/>
      <c r="UHY772" s="14"/>
      <c r="UHZ772" s="14"/>
      <c r="UIA772" s="14"/>
      <c r="UIB772" s="14"/>
      <c r="UIC772" s="14"/>
      <c r="UID772" s="14"/>
      <c r="UIE772" s="14"/>
      <c r="UIF772" s="14"/>
      <c r="UIG772" s="14"/>
      <c r="UIH772" s="14"/>
      <c r="UII772" s="14"/>
      <c r="UIJ772" s="14"/>
      <c r="UIK772" s="14"/>
      <c r="UIL772" s="14"/>
      <c r="UIM772" s="14"/>
      <c r="UIN772" s="14"/>
      <c r="UIO772" s="14"/>
      <c r="UIP772" s="14"/>
      <c r="UIQ772" s="14"/>
      <c r="UIR772" s="14"/>
      <c r="UIS772" s="14"/>
      <c r="UIT772" s="14"/>
      <c r="UIU772" s="14"/>
      <c r="UIV772" s="14"/>
      <c r="UIW772" s="14"/>
      <c r="UIX772" s="14"/>
      <c r="UIY772" s="14"/>
      <c r="UIZ772" s="14"/>
      <c r="UJA772" s="14"/>
      <c r="UJB772" s="14"/>
      <c r="UJC772" s="14"/>
      <c r="UJD772" s="14"/>
      <c r="UJE772" s="14"/>
      <c r="UJF772" s="14"/>
      <c r="UJG772" s="14"/>
      <c r="UJH772" s="14"/>
      <c r="UJI772" s="14"/>
      <c r="UJJ772" s="14"/>
      <c r="UJK772" s="14"/>
      <c r="UJL772" s="14"/>
      <c r="UJM772" s="14"/>
      <c r="UJN772" s="14"/>
      <c r="UJO772" s="14"/>
      <c r="UJP772" s="14"/>
      <c r="UJQ772" s="14"/>
      <c r="UJR772" s="14"/>
      <c r="UJS772" s="14"/>
      <c r="UJT772" s="14"/>
      <c r="UJU772" s="14"/>
      <c r="UJV772" s="14"/>
      <c r="UJW772" s="14"/>
      <c r="UJX772" s="14"/>
      <c r="UJY772" s="14"/>
      <c r="UJZ772" s="14"/>
      <c r="UKA772" s="14"/>
      <c r="UKB772" s="14"/>
      <c r="UKC772" s="14"/>
      <c r="UKD772" s="14"/>
      <c r="UKE772" s="14"/>
      <c r="UKF772" s="14"/>
      <c r="UKG772" s="14"/>
      <c r="UKH772" s="14"/>
      <c r="UKI772" s="14"/>
      <c r="UKJ772" s="14"/>
      <c r="UKK772" s="14"/>
      <c r="UKL772" s="14"/>
      <c r="UKM772" s="14"/>
      <c r="UKN772" s="14"/>
      <c r="UKO772" s="14"/>
      <c r="UKP772" s="14"/>
      <c r="UKQ772" s="14"/>
      <c r="UKR772" s="14"/>
      <c r="UKS772" s="14"/>
      <c r="UKT772" s="14"/>
      <c r="UKU772" s="14"/>
      <c r="UKV772" s="14"/>
      <c r="UKW772" s="14"/>
      <c r="UKX772" s="14"/>
      <c r="UKY772" s="14"/>
      <c r="UKZ772" s="14"/>
      <c r="ULA772" s="14"/>
      <c r="ULB772" s="14"/>
      <c r="ULC772" s="14"/>
      <c r="ULD772" s="14"/>
      <c r="ULE772" s="14"/>
      <c r="ULF772" s="14"/>
      <c r="ULG772" s="14"/>
      <c r="ULH772" s="14"/>
      <c r="ULI772" s="14"/>
      <c r="ULJ772" s="14"/>
      <c r="ULK772" s="14"/>
      <c r="ULL772" s="14"/>
      <c r="ULM772" s="14"/>
      <c r="ULN772" s="14"/>
      <c r="ULO772" s="14"/>
      <c r="ULP772" s="14"/>
      <c r="ULQ772" s="14"/>
      <c r="ULR772" s="14"/>
      <c r="ULS772" s="14"/>
      <c r="ULT772" s="14"/>
      <c r="ULU772" s="14"/>
      <c r="ULV772" s="14"/>
      <c r="ULW772" s="14"/>
      <c r="ULX772" s="14"/>
      <c r="ULY772" s="14"/>
      <c r="ULZ772" s="14"/>
      <c r="UMA772" s="14"/>
      <c r="UMB772" s="14"/>
      <c r="UMC772" s="14"/>
      <c r="UMD772" s="14"/>
      <c r="UME772" s="14"/>
      <c r="UMF772" s="14"/>
      <c r="UMG772" s="14"/>
      <c r="UMH772" s="14"/>
      <c r="UMI772" s="14"/>
      <c r="UMJ772" s="14"/>
      <c r="UMK772" s="14"/>
      <c r="UML772" s="14"/>
      <c r="UMM772" s="14"/>
      <c r="UMN772" s="14"/>
      <c r="UMO772" s="14"/>
      <c r="UMP772" s="14"/>
      <c r="UMQ772" s="14"/>
      <c r="UMR772" s="14"/>
      <c r="UMS772" s="14"/>
      <c r="UMT772" s="14"/>
      <c r="UMU772" s="14"/>
      <c r="UMV772" s="14"/>
      <c r="UMW772" s="14"/>
      <c r="UMX772" s="14"/>
      <c r="UMY772" s="14"/>
      <c r="UMZ772" s="14"/>
      <c r="UNA772" s="14"/>
      <c r="UNB772" s="14"/>
      <c r="UNC772" s="14"/>
      <c r="UND772" s="14"/>
      <c r="UNE772" s="14"/>
      <c r="UNF772" s="14"/>
      <c r="UNG772" s="14"/>
      <c r="UNH772" s="14"/>
      <c r="UNI772" s="14"/>
      <c r="UNJ772" s="14"/>
      <c r="UNK772" s="14"/>
      <c r="UNL772" s="14"/>
      <c r="UNM772" s="14"/>
      <c r="UNN772" s="14"/>
      <c r="UNO772" s="14"/>
      <c r="UNP772" s="14"/>
      <c r="UNQ772" s="14"/>
      <c r="UNR772" s="14"/>
      <c r="UNS772" s="14"/>
      <c r="UNT772" s="14"/>
      <c r="UNU772" s="14"/>
      <c r="UNV772" s="14"/>
      <c r="UNW772" s="14"/>
      <c r="UNX772" s="14"/>
      <c r="UNY772" s="14"/>
      <c r="UNZ772" s="14"/>
      <c r="UOA772" s="14"/>
      <c r="UOB772" s="14"/>
      <c r="UOC772" s="14"/>
      <c r="UOD772" s="14"/>
      <c r="UOE772" s="14"/>
      <c r="UOF772" s="14"/>
      <c r="UOG772" s="14"/>
      <c r="UOH772" s="14"/>
      <c r="UOI772" s="14"/>
      <c r="UOJ772" s="14"/>
      <c r="UOK772" s="14"/>
      <c r="UOL772" s="14"/>
      <c r="UOM772" s="14"/>
      <c r="UON772" s="14"/>
      <c r="UOO772" s="14"/>
      <c r="UOP772" s="14"/>
      <c r="UOQ772" s="14"/>
      <c r="UOR772" s="14"/>
      <c r="UOS772" s="14"/>
      <c r="UOT772" s="14"/>
      <c r="UOU772" s="14"/>
      <c r="UOV772" s="14"/>
      <c r="UOW772" s="14"/>
      <c r="UOX772" s="14"/>
      <c r="UOY772" s="14"/>
      <c r="UOZ772" s="14"/>
      <c r="UPA772" s="14"/>
      <c r="UPB772" s="14"/>
      <c r="UPC772" s="14"/>
      <c r="UPD772" s="14"/>
      <c r="UPE772" s="14"/>
      <c r="UPF772" s="14"/>
      <c r="UPG772" s="14"/>
      <c r="UPH772" s="14"/>
      <c r="UPI772" s="14"/>
      <c r="UPJ772" s="14"/>
      <c r="UPK772" s="14"/>
      <c r="UPL772" s="14"/>
      <c r="UPM772" s="14"/>
      <c r="UPN772" s="14"/>
      <c r="UPO772" s="14"/>
      <c r="UPP772" s="14"/>
      <c r="UPQ772" s="14"/>
      <c r="UPR772" s="14"/>
      <c r="UPS772" s="14"/>
      <c r="UPT772" s="14"/>
      <c r="UPU772" s="14"/>
      <c r="UPV772" s="14"/>
      <c r="UPW772" s="14"/>
      <c r="UPX772" s="14"/>
      <c r="UPY772" s="14"/>
      <c r="UPZ772" s="14"/>
      <c r="UQA772" s="14"/>
      <c r="UQB772" s="14"/>
      <c r="UQC772" s="14"/>
      <c r="UQD772" s="14"/>
      <c r="UQE772" s="14"/>
      <c r="UQF772" s="14"/>
      <c r="UQG772" s="14"/>
      <c r="UQH772" s="14"/>
      <c r="UQI772" s="14"/>
      <c r="UQJ772" s="14"/>
      <c r="UQK772" s="14"/>
      <c r="UQL772" s="14"/>
      <c r="UQM772" s="14"/>
      <c r="UQN772" s="14"/>
      <c r="UQO772" s="14"/>
      <c r="UQP772" s="14"/>
      <c r="UQQ772" s="14"/>
      <c r="UQR772" s="14"/>
      <c r="UQS772" s="14"/>
      <c r="UQT772" s="14"/>
      <c r="UQU772" s="14"/>
      <c r="UQV772" s="14"/>
      <c r="UQW772" s="14"/>
      <c r="UQX772" s="14"/>
      <c r="UQY772" s="14"/>
      <c r="UQZ772" s="14"/>
      <c r="URA772" s="14"/>
      <c r="URB772" s="14"/>
      <c r="URC772" s="14"/>
      <c r="URD772" s="14"/>
      <c r="URE772" s="14"/>
      <c r="URF772" s="14"/>
      <c r="URG772" s="14"/>
      <c r="URH772" s="14"/>
      <c r="URI772" s="14"/>
      <c r="URJ772" s="14"/>
      <c r="URK772" s="14"/>
      <c r="URL772" s="14"/>
      <c r="URM772" s="14"/>
      <c r="URN772" s="14"/>
      <c r="URO772" s="14"/>
      <c r="URP772" s="14"/>
      <c r="URQ772" s="14"/>
      <c r="URR772" s="14"/>
      <c r="URS772" s="14"/>
      <c r="URT772" s="14"/>
      <c r="URU772" s="14"/>
      <c r="URV772" s="14"/>
      <c r="URW772" s="14"/>
      <c r="URX772" s="14"/>
      <c r="URY772" s="14"/>
      <c r="URZ772" s="14"/>
      <c r="USA772" s="14"/>
      <c r="USB772" s="14"/>
      <c r="USC772" s="14"/>
      <c r="USD772" s="14"/>
      <c r="USE772" s="14"/>
      <c r="USF772" s="14"/>
      <c r="USG772" s="14"/>
      <c r="USH772" s="14"/>
      <c r="USI772" s="14"/>
      <c r="USJ772" s="14"/>
      <c r="USK772" s="14"/>
      <c r="USL772" s="14"/>
      <c r="USM772" s="14"/>
      <c r="USN772" s="14"/>
      <c r="USO772" s="14"/>
      <c r="USP772" s="14"/>
      <c r="USQ772" s="14"/>
      <c r="USR772" s="14"/>
      <c r="USS772" s="14"/>
      <c r="UST772" s="14"/>
      <c r="USU772" s="14"/>
      <c r="USV772" s="14"/>
      <c r="USW772" s="14"/>
      <c r="USX772" s="14"/>
      <c r="USY772" s="14"/>
      <c r="USZ772" s="14"/>
      <c r="UTA772" s="14"/>
      <c r="UTB772" s="14"/>
      <c r="UTC772" s="14"/>
      <c r="UTD772" s="14"/>
      <c r="UTE772" s="14"/>
      <c r="UTF772" s="14"/>
      <c r="UTG772" s="14"/>
      <c r="UTH772" s="14"/>
      <c r="UTI772" s="14"/>
      <c r="UTJ772" s="14"/>
      <c r="UTK772" s="14"/>
      <c r="UTL772" s="14"/>
      <c r="UTM772" s="14"/>
      <c r="UTN772" s="14"/>
      <c r="UTO772" s="14"/>
      <c r="UTP772" s="14"/>
      <c r="UTQ772" s="14"/>
      <c r="UTR772" s="14"/>
      <c r="UTS772" s="14"/>
      <c r="UTT772" s="14"/>
      <c r="UTU772" s="14"/>
      <c r="UTV772" s="14"/>
      <c r="UTW772" s="14"/>
      <c r="UTX772" s="14"/>
      <c r="UTY772" s="14"/>
      <c r="UTZ772" s="14"/>
      <c r="UUA772" s="14"/>
      <c r="UUB772" s="14"/>
      <c r="UUC772" s="14"/>
      <c r="UUD772" s="14"/>
      <c r="UUE772" s="14"/>
      <c r="UUF772" s="14"/>
      <c r="UUG772" s="14"/>
      <c r="UUH772" s="14"/>
      <c r="UUI772" s="14"/>
      <c r="UUJ772" s="14"/>
      <c r="UUK772" s="14"/>
      <c r="UUL772" s="14"/>
      <c r="UUM772" s="14"/>
      <c r="UUN772" s="14"/>
      <c r="UUO772" s="14"/>
      <c r="UUP772" s="14"/>
      <c r="UUQ772" s="14"/>
      <c r="UUR772" s="14"/>
      <c r="UUS772" s="14"/>
      <c r="UUT772" s="14"/>
      <c r="UUU772" s="14"/>
      <c r="UUV772" s="14"/>
      <c r="UUW772" s="14"/>
      <c r="UUX772" s="14"/>
      <c r="UUY772" s="14"/>
      <c r="UUZ772" s="14"/>
      <c r="UVA772" s="14"/>
      <c r="UVB772" s="14"/>
      <c r="UVC772" s="14"/>
      <c r="UVD772" s="14"/>
      <c r="UVE772" s="14"/>
      <c r="UVF772" s="14"/>
      <c r="UVG772" s="14"/>
      <c r="UVH772" s="14"/>
      <c r="UVI772" s="14"/>
      <c r="UVJ772" s="14"/>
      <c r="UVK772" s="14"/>
      <c r="UVL772" s="14"/>
      <c r="UVM772" s="14"/>
      <c r="UVN772" s="14"/>
      <c r="UVO772" s="14"/>
      <c r="UVP772" s="14"/>
      <c r="UVQ772" s="14"/>
      <c r="UVR772" s="14"/>
      <c r="UVS772" s="14"/>
      <c r="UVT772" s="14"/>
      <c r="UVU772" s="14"/>
      <c r="UVV772" s="14"/>
      <c r="UVW772" s="14"/>
      <c r="UVX772" s="14"/>
      <c r="UVY772" s="14"/>
      <c r="UVZ772" s="14"/>
      <c r="UWA772" s="14"/>
      <c r="UWB772" s="14"/>
      <c r="UWC772" s="14"/>
      <c r="UWD772" s="14"/>
      <c r="UWE772" s="14"/>
      <c r="UWF772" s="14"/>
      <c r="UWG772" s="14"/>
      <c r="UWH772" s="14"/>
      <c r="UWI772" s="14"/>
      <c r="UWJ772" s="14"/>
      <c r="UWK772" s="14"/>
      <c r="UWL772" s="14"/>
      <c r="UWM772" s="14"/>
      <c r="UWN772" s="14"/>
      <c r="UWO772" s="14"/>
      <c r="UWP772" s="14"/>
      <c r="UWQ772" s="14"/>
      <c r="UWR772" s="14"/>
      <c r="UWS772" s="14"/>
      <c r="UWT772" s="14"/>
      <c r="UWU772" s="14"/>
      <c r="UWV772" s="14"/>
      <c r="UWW772" s="14"/>
      <c r="UWX772" s="14"/>
      <c r="UWY772" s="14"/>
      <c r="UWZ772" s="14"/>
      <c r="UXA772" s="14"/>
      <c r="UXB772" s="14"/>
      <c r="UXC772" s="14"/>
      <c r="UXD772" s="14"/>
      <c r="UXE772" s="14"/>
      <c r="UXF772" s="14"/>
      <c r="UXG772" s="14"/>
      <c r="UXH772" s="14"/>
      <c r="UXI772" s="14"/>
      <c r="UXJ772" s="14"/>
      <c r="UXK772" s="14"/>
      <c r="UXL772" s="14"/>
      <c r="UXM772" s="14"/>
      <c r="UXN772" s="14"/>
      <c r="UXO772" s="14"/>
      <c r="UXP772" s="14"/>
      <c r="UXQ772" s="14"/>
      <c r="UXR772" s="14"/>
      <c r="UXS772" s="14"/>
      <c r="UXT772" s="14"/>
      <c r="UXU772" s="14"/>
      <c r="UXV772" s="14"/>
      <c r="UXW772" s="14"/>
      <c r="UXX772" s="14"/>
      <c r="UXY772" s="14"/>
      <c r="UXZ772" s="14"/>
      <c r="UYA772" s="14"/>
      <c r="UYB772" s="14"/>
      <c r="UYC772" s="14"/>
      <c r="UYD772" s="14"/>
      <c r="UYE772" s="14"/>
      <c r="UYF772" s="14"/>
      <c r="UYG772" s="14"/>
      <c r="UYH772" s="14"/>
      <c r="UYI772" s="14"/>
      <c r="UYJ772" s="14"/>
      <c r="UYK772" s="14"/>
      <c r="UYL772" s="14"/>
      <c r="UYM772" s="14"/>
      <c r="UYN772" s="14"/>
      <c r="UYO772" s="14"/>
      <c r="UYP772" s="14"/>
      <c r="UYQ772" s="14"/>
      <c r="UYR772" s="14"/>
      <c r="UYS772" s="14"/>
      <c r="UYT772" s="14"/>
      <c r="UYU772" s="14"/>
      <c r="UYV772" s="14"/>
      <c r="UYW772" s="14"/>
      <c r="UYX772" s="14"/>
      <c r="UYY772" s="14"/>
      <c r="UYZ772" s="14"/>
      <c r="UZA772" s="14"/>
      <c r="UZB772" s="14"/>
      <c r="UZC772" s="14"/>
      <c r="UZD772" s="14"/>
      <c r="UZE772" s="14"/>
      <c r="UZF772" s="14"/>
      <c r="UZG772" s="14"/>
      <c r="UZH772" s="14"/>
      <c r="UZI772" s="14"/>
      <c r="UZJ772" s="14"/>
      <c r="UZK772" s="14"/>
      <c r="UZL772" s="14"/>
      <c r="UZM772" s="14"/>
      <c r="UZN772" s="14"/>
      <c r="UZO772" s="14"/>
      <c r="UZP772" s="14"/>
      <c r="UZQ772" s="14"/>
      <c r="UZR772" s="14"/>
      <c r="UZS772" s="14"/>
      <c r="UZT772" s="14"/>
      <c r="UZU772" s="14"/>
      <c r="UZV772" s="14"/>
      <c r="UZW772" s="14"/>
      <c r="UZX772" s="14"/>
      <c r="UZY772" s="14"/>
      <c r="UZZ772" s="14"/>
      <c r="VAA772" s="14"/>
      <c r="VAB772" s="14"/>
      <c r="VAC772" s="14"/>
      <c r="VAD772" s="14"/>
      <c r="VAE772" s="14"/>
      <c r="VAF772" s="14"/>
      <c r="VAG772" s="14"/>
      <c r="VAH772" s="14"/>
      <c r="VAI772" s="14"/>
      <c r="VAJ772" s="14"/>
      <c r="VAK772" s="14"/>
      <c r="VAL772" s="14"/>
      <c r="VAM772" s="14"/>
      <c r="VAN772" s="14"/>
      <c r="VAO772" s="14"/>
      <c r="VAP772" s="14"/>
      <c r="VAQ772" s="14"/>
      <c r="VAR772" s="14"/>
      <c r="VAS772" s="14"/>
      <c r="VAT772" s="14"/>
      <c r="VAU772" s="14"/>
      <c r="VAV772" s="14"/>
      <c r="VAW772" s="14"/>
      <c r="VAX772" s="14"/>
      <c r="VAY772" s="14"/>
      <c r="VAZ772" s="14"/>
      <c r="VBA772" s="14"/>
      <c r="VBB772" s="14"/>
      <c r="VBC772" s="14"/>
      <c r="VBD772" s="14"/>
      <c r="VBE772" s="14"/>
      <c r="VBF772" s="14"/>
      <c r="VBG772" s="14"/>
      <c r="VBH772" s="14"/>
      <c r="VBI772" s="14"/>
      <c r="VBJ772" s="14"/>
      <c r="VBK772" s="14"/>
      <c r="VBL772" s="14"/>
      <c r="VBM772" s="14"/>
      <c r="VBN772" s="14"/>
      <c r="VBO772" s="14"/>
      <c r="VBP772" s="14"/>
      <c r="VBQ772" s="14"/>
      <c r="VBR772" s="14"/>
      <c r="VBS772" s="14"/>
      <c r="VBT772" s="14"/>
      <c r="VBU772" s="14"/>
      <c r="VBV772" s="14"/>
      <c r="VBW772" s="14"/>
      <c r="VBX772" s="14"/>
      <c r="VBY772" s="14"/>
      <c r="VBZ772" s="14"/>
      <c r="VCA772" s="14"/>
      <c r="VCB772" s="14"/>
      <c r="VCC772" s="14"/>
      <c r="VCD772" s="14"/>
      <c r="VCE772" s="14"/>
      <c r="VCF772" s="14"/>
      <c r="VCG772" s="14"/>
      <c r="VCH772" s="14"/>
      <c r="VCI772" s="14"/>
      <c r="VCJ772" s="14"/>
      <c r="VCK772" s="14"/>
      <c r="VCL772" s="14"/>
      <c r="VCM772" s="14"/>
      <c r="VCN772" s="14"/>
      <c r="VCO772" s="14"/>
      <c r="VCP772" s="14"/>
      <c r="VCQ772" s="14"/>
      <c r="VCR772" s="14"/>
      <c r="VCS772" s="14"/>
      <c r="VCT772" s="14"/>
      <c r="VCU772" s="14"/>
      <c r="VCV772" s="14"/>
      <c r="VCW772" s="14"/>
      <c r="VCX772" s="14"/>
      <c r="VCY772" s="14"/>
      <c r="VCZ772" s="14"/>
      <c r="VDA772" s="14"/>
      <c r="VDB772" s="14"/>
      <c r="VDC772" s="14"/>
      <c r="VDD772" s="14"/>
      <c r="VDE772" s="14"/>
      <c r="VDF772" s="14"/>
      <c r="VDG772" s="14"/>
      <c r="VDH772" s="14"/>
      <c r="VDI772" s="14"/>
      <c r="VDJ772" s="14"/>
      <c r="VDK772" s="14"/>
      <c r="VDL772" s="14"/>
      <c r="VDM772" s="14"/>
      <c r="VDN772" s="14"/>
      <c r="VDO772" s="14"/>
      <c r="VDP772" s="14"/>
      <c r="VDQ772" s="14"/>
      <c r="VDR772" s="14"/>
      <c r="VDS772" s="14"/>
      <c r="VDT772" s="14"/>
      <c r="VDU772" s="14"/>
      <c r="VDV772" s="14"/>
      <c r="VDW772" s="14"/>
      <c r="VDX772" s="14"/>
      <c r="VDY772" s="14"/>
      <c r="VDZ772" s="14"/>
      <c r="VEA772" s="14"/>
      <c r="VEB772" s="14"/>
      <c r="VEC772" s="14"/>
      <c r="VED772" s="14"/>
      <c r="VEE772" s="14"/>
      <c r="VEF772" s="14"/>
      <c r="VEG772" s="14"/>
      <c r="VEH772" s="14"/>
      <c r="VEI772" s="14"/>
      <c r="VEJ772" s="14"/>
      <c r="VEK772" s="14"/>
      <c r="VEL772" s="14"/>
      <c r="VEM772" s="14"/>
      <c r="VEN772" s="14"/>
      <c r="VEO772" s="14"/>
      <c r="VEP772" s="14"/>
      <c r="VEQ772" s="14"/>
      <c r="VER772" s="14"/>
      <c r="VES772" s="14"/>
      <c r="VET772" s="14"/>
      <c r="VEU772" s="14"/>
      <c r="VEV772" s="14"/>
      <c r="VEW772" s="14"/>
      <c r="VEX772" s="14"/>
      <c r="VEY772" s="14"/>
      <c r="VEZ772" s="14"/>
      <c r="VFA772" s="14"/>
      <c r="VFB772" s="14"/>
      <c r="VFC772" s="14"/>
      <c r="VFD772" s="14"/>
      <c r="VFE772" s="14"/>
      <c r="VFF772" s="14"/>
      <c r="VFG772" s="14"/>
      <c r="VFH772" s="14"/>
      <c r="VFI772" s="14"/>
      <c r="VFJ772" s="14"/>
      <c r="VFK772" s="14"/>
      <c r="VFL772" s="14"/>
      <c r="VFM772" s="14"/>
      <c r="VFN772" s="14"/>
      <c r="VFO772" s="14"/>
      <c r="VFP772" s="14"/>
      <c r="VFQ772" s="14"/>
      <c r="VFR772" s="14"/>
      <c r="VFS772" s="14"/>
      <c r="VFT772" s="14"/>
      <c r="VFU772" s="14"/>
      <c r="VFV772" s="14"/>
      <c r="VFW772" s="14"/>
      <c r="VFX772" s="14"/>
      <c r="VFY772" s="14"/>
      <c r="VFZ772" s="14"/>
      <c r="VGA772" s="14"/>
      <c r="VGB772" s="14"/>
      <c r="VGC772" s="14"/>
      <c r="VGD772" s="14"/>
      <c r="VGE772" s="14"/>
      <c r="VGF772" s="14"/>
      <c r="VGG772" s="14"/>
      <c r="VGH772" s="14"/>
      <c r="VGI772" s="14"/>
      <c r="VGJ772" s="14"/>
      <c r="VGK772" s="14"/>
      <c r="VGL772" s="14"/>
      <c r="VGM772" s="14"/>
      <c r="VGN772" s="14"/>
      <c r="VGO772" s="14"/>
      <c r="VGP772" s="14"/>
      <c r="VGQ772" s="14"/>
      <c r="VGR772" s="14"/>
      <c r="VGS772" s="14"/>
      <c r="VGT772" s="14"/>
      <c r="VGU772" s="14"/>
      <c r="VGV772" s="14"/>
      <c r="VGW772" s="14"/>
      <c r="VGX772" s="14"/>
      <c r="VGY772" s="14"/>
      <c r="VGZ772" s="14"/>
      <c r="VHA772" s="14"/>
      <c r="VHB772" s="14"/>
      <c r="VHC772" s="14"/>
      <c r="VHD772" s="14"/>
      <c r="VHE772" s="14"/>
      <c r="VHF772" s="14"/>
      <c r="VHG772" s="14"/>
      <c r="VHH772" s="14"/>
      <c r="VHI772" s="14"/>
      <c r="VHJ772" s="14"/>
      <c r="VHK772" s="14"/>
      <c r="VHL772" s="14"/>
      <c r="VHM772" s="14"/>
      <c r="VHN772" s="14"/>
      <c r="VHO772" s="14"/>
      <c r="VHP772" s="14"/>
      <c r="VHQ772" s="14"/>
      <c r="VHR772" s="14"/>
      <c r="VHS772" s="14"/>
      <c r="VHT772" s="14"/>
      <c r="VHU772" s="14"/>
      <c r="VHV772" s="14"/>
      <c r="VHW772" s="14"/>
      <c r="VHX772" s="14"/>
      <c r="VHY772" s="14"/>
      <c r="VHZ772" s="14"/>
      <c r="VIA772" s="14"/>
      <c r="VIB772" s="14"/>
      <c r="VIC772" s="14"/>
      <c r="VID772" s="14"/>
      <c r="VIE772" s="14"/>
      <c r="VIF772" s="14"/>
      <c r="VIG772" s="14"/>
      <c r="VIH772" s="14"/>
      <c r="VII772" s="14"/>
      <c r="VIJ772" s="14"/>
      <c r="VIK772" s="14"/>
      <c r="VIL772" s="14"/>
      <c r="VIM772" s="14"/>
      <c r="VIN772" s="14"/>
      <c r="VIO772" s="14"/>
      <c r="VIP772" s="14"/>
      <c r="VIQ772" s="14"/>
      <c r="VIR772" s="14"/>
      <c r="VIS772" s="14"/>
      <c r="VIT772" s="14"/>
      <c r="VIU772" s="14"/>
      <c r="VIV772" s="14"/>
      <c r="VIW772" s="14"/>
      <c r="VIX772" s="14"/>
      <c r="VIY772" s="14"/>
      <c r="VIZ772" s="14"/>
      <c r="VJA772" s="14"/>
      <c r="VJB772" s="14"/>
      <c r="VJC772" s="14"/>
      <c r="VJD772" s="14"/>
      <c r="VJE772" s="14"/>
      <c r="VJF772" s="14"/>
      <c r="VJG772" s="14"/>
      <c r="VJH772" s="14"/>
      <c r="VJI772" s="14"/>
      <c r="VJJ772" s="14"/>
      <c r="VJK772" s="14"/>
      <c r="VJL772" s="14"/>
      <c r="VJM772" s="14"/>
      <c r="VJN772" s="14"/>
      <c r="VJO772" s="14"/>
      <c r="VJP772" s="14"/>
      <c r="VJQ772" s="14"/>
      <c r="VJR772" s="14"/>
      <c r="VJS772" s="14"/>
      <c r="VJT772" s="14"/>
      <c r="VJU772" s="14"/>
      <c r="VJV772" s="14"/>
      <c r="VJW772" s="14"/>
      <c r="VJX772" s="14"/>
      <c r="VJY772" s="14"/>
      <c r="VJZ772" s="14"/>
      <c r="VKA772" s="14"/>
      <c r="VKB772" s="14"/>
      <c r="VKC772" s="14"/>
      <c r="VKD772" s="14"/>
      <c r="VKE772" s="14"/>
      <c r="VKF772" s="14"/>
      <c r="VKG772" s="14"/>
      <c r="VKH772" s="14"/>
      <c r="VKI772" s="14"/>
      <c r="VKJ772" s="14"/>
      <c r="VKK772" s="14"/>
      <c r="VKL772" s="14"/>
      <c r="VKM772" s="14"/>
      <c r="VKN772" s="14"/>
      <c r="VKO772" s="14"/>
      <c r="VKP772" s="14"/>
      <c r="VKQ772" s="14"/>
      <c r="VKR772" s="14"/>
      <c r="VKS772" s="14"/>
      <c r="VKT772" s="14"/>
      <c r="VKU772" s="14"/>
      <c r="VKV772" s="14"/>
      <c r="VKW772" s="14"/>
      <c r="VKX772" s="14"/>
      <c r="VKY772" s="14"/>
      <c r="VKZ772" s="14"/>
      <c r="VLA772" s="14"/>
      <c r="VLB772" s="14"/>
      <c r="VLC772" s="14"/>
      <c r="VLD772" s="14"/>
      <c r="VLE772" s="14"/>
      <c r="VLF772" s="14"/>
      <c r="VLG772" s="14"/>
      <c r="VLH772" s="14"/>
      <c r="VLI772" s="14"/>
      <c r="VLJ772" s="14"/>
      <c r="VLK772" s="14"/>
      <c r="VLL772" s="14"/>
      <c r="VLM772" s="14"/>
      <c r="VLN772" s="14"/>
      <c r="VLO772" s="14"/>
      <c r="VLP772" s="14"/>
      <c r="VLQ772" s="14"/>
      <c r="VLR772" s="14"/>
      <c r="VLS772" s="14"/>
      <c r="VLT772" s="14"/>
      <c r="VLU772" s="14"/>
      <c r="VLV772" s="14"/>
      <c r="VLW772" s="14"/>
      <c r="VLX772" s="14"/>
      <c r="VLY772" s="14"/>
      <c r="VLZ772" s="14"/>
      <c r="VMA772" s="14"/>
      <c r="VMB772" s="14"/>
      <c r="VMC772" s="14"/>
      <c r="VMD772" s="14"/>
      <c r="VME772" s="14"/>
      <c r="VMF772" s="14"/>
      <c r="VMG772" s="14"/>
      <c r="VMH772" s="14"/>
      <c r="VMI772" s="14"/>
      <c r="VMJ772" s="14"/>
      <c r="VMK772" s="14"/>
      <c r="VML772" s="14"/>
      <c r="VMM772" s="14"/>
      <c r="VMN772" s="14"/>
      <c r="VMO772" s="14"/>
      <c r="VMP772" s="14"/>
      <c r="VMQ772" s="14"/>
      <c r="VMR772" s="14"/>
      <c r="VMS772" s="14"/>
      <c r="VMT772" s="14"/>
      <c r="VMU772" s="14"/>
      <c r="VMV772" s="14"/>
      <c r="VMW772" s="14"/>
      <c r="VMX772" s="14"/>
      <c r="VMY772" s="14"/>
      <c r="VMZ772" s="14"/>
      <c r="VNA772" s="14"/>
      <c r="VNB772" s="14"/>
      <c r="VNC772" s="14"/>
      <c r="VND772" s="14"/>
      <c r="VNE772" s="14"/>
      <c r="VNF772" s="14"/>
      <c r="VNG772" s="14"/>
      <c r="VNH772" s="14"/>
      <c r="VNI772" s="14"/>
      <c r="VNJ772" s="14"/>
      <c r="VNK772" s="14"/>
      <c r="VNL772" s="14"/>
      <c r="VNM772" s="14"/>
      <c r="VNN772" s="14"/>
      <c r="VNO772" s="14"/>
      <c r="VNP772" s="14"/>
      <c r="VNQ772" s="14"/>
      <c r="VNR772" s="14"/>
      <c r="VNS772" s="14"/>
      <c r="VNT772" s="14"/>
      <c r="VNU772" s="14"/>
      <c r="VNV772" s="14"/>
      <c r="VNW772" s="14"/>
      <c r="VNX772" s="14"/>
      <c r="VNY772" s="14"/>
      <c r="VNZ772" s="14"/>
      <c r="VOA772" s="14"/>
      <c r="VOB772" s="14"/>
      <c r="VOC772" s="14"/>
      <c r="VOD772" s="14"/>
      <c r="VOE772" s="14"/>
      <c r="VOF772" s="14"/>
      <c r="VOG772" s="14"/>
      <c r="VOH772" s="14"/>
      <c r="VOI772" s="14"/>
      <c r="VOJ772" s="14"/>
      <c r="VOK772" s="14"/>
      <c r="VOL772" s="14"/>
      <c r="VOM772" s="14"/>
      <c r="VON772" s="14"/>
      <c r="VOO772" s="14"/>
      <c r="VOP772" s="14"/>
      <c r="VOQ772" s="14"/>
      <c r="VOR772" s="14"/>
      <c r="VOS772" s="14"/>
      <c r="VOT772" s="14"/>
      <c r="VOU772" s="14"/>
      <c r="VOV772" s="14"/>
      <c r="VOW772" s="14"/>
      <c r="VOX772" s="14"/>
      <c r="VOY772" s="14"/>
      <c r="VOZ772" s="14"/>
      <c r="VPA772" s="14"/>
      <c r="VPB772" s="14"/>
      <c r="VPC772" s="14"/>
      <c r="VPD772" s="14"/>
      <c r="VPE772" s="14"/>
      <c r="VPF772" s="14"/>
      <c r="VPG772" s="14"/>
      <c r="VPH772" s="14"/>
      <c r="VPI772" s="14"/>
      <c r="VPJ772" s="14"/>
      <c r="VPK772" s="14"/>
      <c r="VPL772" s="14"/>
      <c r="VPM772" s="14"/>
      <c r="VPN772" s="14"/>
      <c r="VPO772" s="14"/>
      <c r="VPP772" s="14"/>
      <c r="VPQ772" s="14"/>
      <c r="VPR772" s="14"/>
      <c r="VPS772" s="14"/>
      <c r="VPT772" s="14"/>
      <c r="VPU772" s="14"/>
      <c r="VPV772" s="14"/>
      <c r="VPW772" s="14"/>
      <c r="VPX772" s="14"/>
      <c r="VPY772" s="14"/>
      <c r="VPZ772" s="14"/>
      <c r="VQA772" s="14"/>
      <c r="VQB772" s="14"/>
      <c r="VQC772" s="14"/>
      <c r="VQD772" s="14"/>
      <c r="VQE772" s="14"/>
      <c r="VQF772" s="14"/>
      <c r="VQG772" s="14"/>
      <c r="VQH772" s="14"/>
      <c r="VQI772" s="14"/>
      <c r="VQJ772" s="14"/>
      <c r="VQK772" s="14"/>
      <c r="VQL772" s="14"/>
      <c r="VQM772" s="14"/>
      <c r="VQN772" s="14"/>
      <c r="VQO772" s="14"/>
      <c r="VQP772" s="14"/>
      <c r="VQQ772" s="14"/>
      <c r="VQR772" s="14"/>
      <c r="VQS772" s="14"/>
      <c r="VQT772" s="14"/>
      <c r="VQU772" s="14"/>
      <c r="VQV772" s="14"/>
      <c r="VQW772" s="14"/>
      <c r="VQX772" s="14"/>
      <c r="VQY772" s="14"/>
      <c r="VQZ772" s="14"/>
      <c r="VRA772" s="14"/>
      <c r="VRB772" s="14"/>
      <c r="VRC772" s="14"/>
      <c r="VRD772" s="14"/>
      <c r="VRE772" s="14"/>
      <c r="VRF772" s="14"/>
      <c r="VRG772" s="14"/>
      <c r="VRH772" s="14"/>
      <c r="VRI772" s="14"/>
      <c r="VRJ772" s="14"/>
      <c r="VRK772" s="14"/>
      <c r="VRL772" s="14"/>
      <c r="VRM772" s="14"/>
      <c r="VRN772" s="14"/>
      <c r="VRO772" s="14"/>
      <c r="VRP772" s="14"/>
      <c r="VRQ772" s="14"/>
      <c r="VRR772" s="14"/>
      <c r="VRS772" s="14"/>
      <c r="VRT772" s="14"/>
      <c r="VRU772" s="14"/>
      <c r="VRV772" s="14"/>
      <c r="VRW772" s="14"/>
      <c r="VRX772" s="14"/>
      <c r="VRY772" s="14"/>
      <c r="VRZ772" s="14"/>
      <c r="VSA772" s="14"/>
      <c r="VSB772" s="14"/>
      <c r="VSC772" s="14"/>
      <c r="VSD772" s="14"/>
      <c r="VSE772" s="14"/>
      <c r="VSF772" s="14"/>
      <c r="VSG772" s="14"/>
      <c r="VSH772" s="14"/>
      <c r="VSI772" s="14"/>
      <c r="VSJ772" s="14"/>
      <c r="VSK772" s="14"/>
      <c r="VSL772" s="14"/>
      <c r="VSM772" s="14"/>
      <c r="VSN772" s="14"/>
      <c r="VSO772" s="14"/>
      <c r="VSP772" s="14"/>
      <c r="VSQ772" s="14"/>
      <c r="VSR772" s="14"/>
      <c r="VSS772" s="14"/>
      <c r="VST772" s="14"/>
      <c r="VSU772" s="14"/>
      <c r="VSV772" s="14"/>
      <c r="VSW772" s="14"/>
      <c r="VSX772" s="14"/>
      <c r="VSY772" s="14"/>
      <c r="VSZ772" s="14"/>
      <c r="VTA772" s="14"/>
      <c r="VTB772" s="14"/>
      <c r="VTC772" s="14"/>
      <c r="VTD772" s="14"/>
      <c r="VTE772" s="14"/>
      <c r="VTF772" s="14"/>
      <c r="VTG772" s="14"/>
      <c r="VTH772" s="14"/>
      <c r="VTI772" s="14"/>
      <c r="VTJ772" s="14"/>
      <c r="VTK772" s="14"/>
      <c r="VTL772" s="14"/>
      <c r="VTM772" s="14"/>
      <c r="VTN772" s="14"/>
      <c r="VTO772" s="14"/>
      <c r="VTP772" s="14"/>
      <c r="VTQ772" s="14"/>
      <c r="VTR772" s="14"/>
      <c r="VTS772" s="14"/>
      <c r="VTT772" s="14"/>
      <c r="VTU772" s="14"/>
      <c r="VTV772" s="14"/>
      <c r="VTW772" s="14"/>
      <c r="VTX772" s="14"/>
      <c r="VTY772" s="14"/>
      <c r="VTZ772" s="14"/>
      <c r="VUA772" s="14"/>
      <c r="VUB772" s="14"/>
      <c r="VUC772" s="14"/>
      <c r="VUD772" s="14"/>
      <c r="VUE772" s="14"/>
      <c r="VUF772" s="14"/>
      <c r="VUG772" s="14"/>
      <c r="VUH772" s="14"/>
      <c r="VUI772" s="14"/>
      <c r="VUJ772" s="14"/>
      <c r="VUK772" s="14"/>
      <c r="VUL772" s="14"/>
      <c r="VUM772" s="14"/>
      <c r="VUN772" s="14"/>
      <c r="VUO772" s="14"/>
      <c r="VUP772" s="14"/>
      <c r="VUQ772" s="14"/>
      <c r="VUR772" s="14"/>
      <c r="VUS772" s="14"/>
      <c r="VUT772" s="14"/>
      <c r="VUU772" s="14"/>
      <c r="VUV772" s="14"/>
      <c r="VUW772" s="14"/>
      <c r="VUX772" s="14"/>
      <c r="VUY772" s="14"/>
      <c r="VUZ772" s="14"/>
      <c r="VVA772" s="14"/>
      <c r="VVB772" s="14"/>
      <c r="VVC772" s="14"/>
      <c r="VVD772" s="14"/>
      <c r="VVE772" s="14"/>
      <c r="VVF772" s="14"/>
      <c r="VVG772" s="14"/>
      <c r="VVH772" s="14"/>
      <c r="VVI772" s="14"/>
      <c r="VVJ772" s="14"/>
      <c r="VVK772" s="14"/>
      <c r="VVL772" s="14"/>
      <c r="VVM772" s="14"/>
      <c r="VVN772" s="14"/>
      <c r="VVO772" s="14"/>
      <c r="VVP772" s="14"/>
      <c r="VVQ772" s="14"/>
      <c r="VVR772" s="14"/>
      <c r="VVS772" s="14"/>
      <c r="VVT772" s="14"/>
      <c r="VVU772" s="14"/>
      <c r="VVV772" s="14"/>
      <c r="VVW772" s="14"/>
      <c r="VVX772" s="14"/>
      <c r="VVY772" s="14"/>
      <c r="VVZ772" s="14"/>
      <c r="VWA772" s="14"/>
      <c r="VWB772" s="14"/>
      <c r="VWC772" s="14"/>
      <c r="VWD772" s="14"/>
      <c r="VWE772" s="14"/>
      <c r="VWF772" s="14"/>
      <c r="VWG772" s="14"/>
      <c r="VWH772" s="14"/>
      <c r="VWI772" s="14"/>
      <c r="VWJ772" s="14"/>
      <c r="VWK772" s="14"/>
      <c r="VWL772" s="14"/>
      <c r="VWM772" s="14"/>
      <c r="VWN772" s="14"/>
      <c r="VWO772" s="14"/>
      <c r="VWP772" s="14"/>
      <c r="VWQ772" s="14"/>
      <c r="VWR772" s="14"/>
      <c r="VWS772" s="14"/>
      <c r="VWT772" s="14"/>
      <c r="VWU772" s="14"/>
      <c r="VWV772" s="14"/>
      <c r="VWW772" s="14"/>
      <c r="VWX772" s="14"/>
      <c r="VWY772" s="14"/>
      <c r="VWZ772" s="14"/>
      <c r="VXA772" s="14"/>
      <c r="VXB772" s="14"/>
      <c r="VXC772" s="14"/>
      <c r="VXD772" s="14"/>
      <c r="VXE772" s="14"/>
      <c r="VXF772" s="14"/>
      <c r="VXG772" s="14"/>
      <c r="VXH772" s="14"/>
      <c r="VXI772" s="14"/>
      <c r="VXJ772" s="14"/>
      <c r="VXK772" s="14"/>
      <c r="VXL772" s="14"/>
      <c r="VXM772" s="14"/>
      <c r="VXN772" s="14"/>
      <c r="VXO772" s="14"/>
      <c r="VXP772" s="14"/>
      <c r="VXQ772" s="14"/>
      <c r="VXR772" s="14"/>
      <c r="VXS772" s="14"/>
      <c r="VXT772" s="14"/>
      <c r="VXU772" s="14"/>
      <c r="VXV772" s="14"/>
      <c r="VXW772" s="14"/>
      <c r="VXX772" s="14"/>
      <c r="VXY772" s="14"/>
      <c r="VXZ772" s="14"/>
      <c r="VYA772" s="14"/>
      <c r="VYB772" s="14"/>
      <c r="VYC772" s="14"/>
      <c r="VYD772" s="14"/>
      <c r="VYE772" s="14"/>
      <c r="VYF772" s="14"/>
      <c r="VYG772" s="14"/>
      <c r="VYH772" s="14"/>
      <c r="VYI772" s="14"/>
      <c r="VYJ772" s="14"/>
      <c r="VYK772" s="14"/>
      <c r="VYL772" s="14"/>
      <c r="VYM772" s="14"/>
      <c r="VYN772" s="14"/>
      <c r="VYO772" s="14"/>
      <c r="VYP772" s="14"/>
      <c r="VYQ772" s="14"/>
      <c r="VYR772" s="14"/>
      <c r="VYS772" s="14"/>
      <c r="VYT772" s="14"/>
      <c r="VYU772" s="14"/>
      <c r="VYV772" s="14"/>
      <c r="VYW772" s="14"/>
      <c r="VYX772" s="14"/>
      <c r="VYY772" s="14"/>
      <c r="VYZ772" s="14"/>
      <c r="VZA772" s="14"/>
      <c r="VZB772" s="14"/>
      <c r="VZC772" s="14"/>
      <c r="VZD772" s="14"/>
      <c r="VZE772" s="14"/>
      <c r="VZF772" s="14"/>
      <c r="VZG772" s="14"/>
      <c r="VZH772" s="14"/>
      <c r="VZI772" s="14"/>
      <c r="VZJ772" s="14"/>
      <c r="VZK772" s="14"/>
      <c r="VZL772" s="14"/>
      <c r="VZM772" s="14"/>
      <c r="VZN772" s="14"/>
      <c r="VZO772" s="14"/>
      <c r="VZP772" s="14"/>
      <c r="VZQ772" s="14"/>
      <c r="VZR772" s="14"/>
      <c r="VZS772" s="14"/>
      <c r="VZT772" s="14"/>
      <c r="VZU772" s="14"/>
      <c r="VZV772" s="14"/>
      <c r="VZW772" s="14"/>
      <c r="VZX772" s="14"/>
      <c r="VZY772" s="14"/>
      <c r="VZZ772" s="14"/>
      <c r="WAA772" s="14"/>
      <c r="WAB772" s="14"/>
      <c r="WAC772" s="14"/>
      <c r="WAD772" s="14"/>
      <c r="WAE772" s="14"/>
      <c r="WAF772" s="14"/>
      <c r="WAG772" s="14"/>
      <c r="WAH772" s="14"/>
      <c r="WAI772" s="14"/>
      <c r="WAJ772" s="14"/>
      <c r="WAK772" s="14"/>
      <c r="WAL772" s="14"/>
      <c r="WAM772" s="14"/>
      <c r="WAN772" s="14"/>
      <c r="WAO772" s="14"/>
      <c r="WAP772" s="14"/>
      <c r="WAQ772" s="14"/>
      <c r="WAR772" s="14"/>
      <c r="WAS772" s="14"/>
      <c r="WAT772" s="14"/>
      <c r="WAU772" s="14"/>
      <c r="WAV772" s="14"/>
      <c r="WAW772" s="14"/>
      <c r="WAX772" s="14"/>
      <c r="WAY772" s="14"/>
      <c r="WAZ772" s="14"/>
      <c r="WBA772" s="14"/>
      <c r="WBB772" s="14"/>
      <c r="WBC772" s="14"/>
      <c r="WBD772" s="14"/>
      <c r="WBE772" s="14"/>
      <c r="WBF772" s="14"/>
      <c r="WBG772" s="14"/>
      <c r="WBH772" s="14"/>
      <c r="WBI772" s="14"/>
      <c r="WBJ772" s="14"/>
      <c r="WBK772" s="14"/>
      <c r="WBL772" s="14"/>
      <c r="WBM772" s="14"/>
      <c r="WBN772" s="14"/>
      <c r="WBO772" s="14"/>
      <c r="WBP772" s="14"/>
      <c r="WBQ772" s="14"/>
      <c r="WBR772" s="14"/>
      <c r="WBS772" s="14"/>
      <c r="WBT772" s="14"/>
      <c r="WBU772" s="14"/>
      <c r="WBV772" s="14"/>
      <c r="WBW772" s="14"/>
      <c r="WBX772" s="14"/>
      <c r="WBY772" s="14"/>
      <c r="WBZ772" s="14"/>
      <c r="WCA772" s="14"/>
      <c r="WCB772" s="14"/>
      <c r="WCC772" s="14"/>
      <c r="WCD772" s="14"/>
      <c r="WCE772" s="14"/>
      <c r="WCF772" s="14"/>
      <c r="WCG772" s="14"/>
      <c r="WCH772" s="14"/>
      <c r="WCI772" s="14"/>
      <c r="WCJ772" s="14"/>
      <c r="WCK772" s="14"/>
      <c r="WCL772" s="14"/>
      <c r="WCM772" s="14"/>
      <c r="WCN772" s="14"/>
      <c r="WCO772" s="14"/>
      <c r="WCP772" s="14"/>
      <c r="WCQ772" s="14"/>
      <c r="WCR772" s="14"/>
      <c r="WCS772" s="14"/>
      <c r="WCT772" s="14"/>
      <c r="WCU772" s="14"/>
      <c r="WCV772" s="14"/>
      <c r="WCW772" s="14"/>
      <c r="WCX772" s="14"/>
      <c r="WCY772" s="14"/>
      <c r="WCZ772" s="14"/>
      <c r="WDA772" s="14"/>
      <c r="WDB772" s="14"/>
      <c r="WDC772" s="14"/>
      <c r="WDD772" s="14"/>
      <c r="WDE772" s="14"/>
      <c r="WDF772" s="14"/>
      <c r="WDG772" s="14"/>
      <c r="WDH772" s="14"/>
      <c r="WDI772" s="14"/>
      <c r="WDJ772" s="14"/>
      <c r="WDK772" s="14"/>
      <c r="WDL772" s="14"/>
      <c r="WDM772" s="14"/>
      <c r="WDN772" s="14"/>
      <c r="WDO772" s="14"/>
      <c r="WDP772" s="14"/>
      <c r="WDQ772" s="14"/>
      <c r="WDR772" s="14"/>
      <c r="WDS772" s="14"/>
      <c r="WDT772" s="14"/>
      <c r="WDU772" s="14"/>
      <c r="WDV772" s="14"/>
      <c r="WDW772" s="14"/>
      <c r="WDX772" s="14"/>
      <c r="WDY772" s="14"/>
      <c r="WDZ772" s="14"/>
      <c r="WEA772" s="14"/>
      <c r="WEB772" s="14"/>
      <c r="WEC772" s="14"/>
      <c r="WED772" s="14"/>
      <c r="WEE772" s="14"/>
      <c r="WEF772" s="14"/>
      <c r="WEG772" s="14"/>
      <c r="WEH772" s="14"/>
      <c r="WEI772" s="14"/>
      <c r="WEJ772" s="14"/>
      <c r="WEK772" s="14"/>
      <c r="WEL772" s="14"/>
      <c r="WEM772" s="14"/>
      <c r="WEN772" s="14"/>
      <c r="WEO772" s="14"/>
      <c r="WEP772" s="14"/>
      <c r="WEQ772" s="14"/>
      <c r="WER772" s="14"/>
      <c r="WES772" s="14"/>
      <c r="WET772" s="14"/>
      <c r="WEU772" s="14"/>
      <c r="WEV772" s="14"/>
      <c r="WEW772" s="14"/>
      <c r="WEX772" s="14"/>
      <c r="WEY772" s="14"/>
      <c r="WEZ772" s="14"/>
      <c r="WFA772" s="14"/>
      <c r="WFB772" s="14"/>
      <c r="WFC772" s="14"/>
      <c r="WFD772" s="14"/>
      <c r="WFE772" s="14"/>
      <c r="WFF772" s="14"/>
      <c r="WFG772" s="14"/>
      <c r="WFH772" s="14"/>
      <c r="WFI772" s="14"/>
      <c r="WFJ772" s="14"/>
      <c r="WFK772" s="14"/>
      <c r="WFL772" s="14"/>
      <c r="WFM772" s="14"/>
      <c r="WFN772" s="14"/>
      <c r="WFO772" s="14"/>
      <c r="WFP772" s="14"/>
      <c r="WFQ772" s="14"/>
      <c r="WFR772" s="14"/>
      <c r="WFS772" s="14"/>
      <c r="WFT772" s="14"/>
      <c r="WFU772" s="14"/>
      <c r="WFV772" s="14"/>
      <c r="WFW772" s="14"/>
      <c r="WFX772" s="14"/>
      <c r="WFY772" s="14"/>
      <c r="WFZ772" s="14"/>
      <c r="WGA772" s="14"/>
      <c r="WGB772" s="14"/>
      <c r="WGC772" s="14"/>
      <c r="WGD772" s="14"/>
      <c r="WGE772" s="14"/>
      <c r="WGF772" s="14"/>
      <c r="WGG772" s="14"/>
      <c r="WGH772" s="14"/>
      <c r="WGI772" s="14"/>
      <c r="WGJ772" s="14"/>
      <c r="WGK772" s="14"/>
      <c r="WGL772" s="14"/>
      <c r="WGM772" s="14"/>
      <c r="WGN772" s="14"/>
      <c r="WGO772" s="14"/>
      <c r="WGP772" s="14"/>
      <c r="WGQ772" s="14"/>
      <c r="WGR772" s="14"/>
      <c r="WGS772" s="14"/>
      <c r="WGT772" s="14"/>
      <c r="WGU772" s="14"/>
      <c r="WGV772" s="14"/>
      <c r="WGW772" s="14"/>
      <c r="WGX772" s="14"/>
      <c r="WGY772" s="14"/>
      <c r="WGZ772" s="14"/>
      <c r="WHA772" s="14"/>
      <c r="WHB772" s="14"/>
      <c r="WHC772" s="14"/>
      <c r="WHD772" s="14"/>
      <c r="WHE772" s="14"/>
      <c r="WHF772" s="14"/>
      <c r="WHG772" s="14"/>
      <c r="WHH772" s="14"/>
      <c r="WHI772" s="14"/>
      <c r="WHJ772" s="14"/>
      <c r="WHK772" s="14"/>
      <c r="WHL772" s="14"/>
      <c r="WHM772" s="14"/>
      <c r="WHN772" s="14"/>
      <c r="WHO772" s="14"/>
      <c r="WHP772" s="14"/>
      <c r="WHQ772" s="14"/>
      <c r="WHR772" s="14"/>
      <c r="WHS772" s="14"/>
      <c r="WHT772" s="14"/>
      <c r="WHU772" s="14"/>
      <c r="WHV772" s="14"/>
      <c r="WHW772" s="14"/>
      <c r="WHX772" s="14"/>
      <c r="WHY772" s="14"/>
      <c r="WHZ772" s="14"/>
      <c r="WIA772" s="14"/>
      <c r="WIB772" s="14"/>
      <c r="WIC772" s="14"/>
      <c r="WID772" s="14"/>
      <c r="WIE772" s="14"/>
      <c r="WIF772" s="14"/>
      <c r="WIG772" s="14"/>
      <c r="WIH772" s="14"/>
      <c r="WII772" s="14"/>
      <c r="WIJ772" s="14"/>
      <c r="WIK772" s="14"/>
      <c r="WIL772" s="14"/>
      <c r="WIM772" s="14"/>
      <c r="WIN772" s="14"/>
      <c r="WIO772" s="14"/>
      <c r="WIP772" s="14"/>
      <c r="WIQ772" s="14"/>
      <c r="WIR772" s="14"/>
      <c r="WIS772" s="14"/>
      <c r="WIT772" s="14"/>
      <c r="WIU772" s="14"/>
      <c r="WIV772" s="14"/>
      <c r="WIW772" s="14"/>
      <c r="WIX772" s="14"/>
      <c r="WIY772" s="14"/>
      <c r="WIZ772" s="14"/>
      <c r="WJA772" s="14"/>
      <c r="WJB772" s="14"/>
      <c r="WJC772" s="14"/>
      <c r="WJD772" s="14"/>
      <c r="WJE772" s="14"/>
      <c r="WJF772" s="14"/>
      <c r="WJG772" s="14"/>
      <c r="WJH772" s="14"/>
      <c r="WJI772" s="14"/>
      <c r="WJJ772" s="14"/>
      <c r="WJK772" s="14"/>
      <c r="WJL772" s="14"/>
      <c r="WJM772" s="14"/>
      <c r="WJN772" s="14"/>
      <c r="WJO772" s="14"/>
      <c r="WJP772" s="14"/>
      <c r="WJQ772" s="14"/>
      <c r="WJR772" s="14"/>
      <c r="WJS772" s="14"/>
      <c r="WJT772" s="14"/>
      <c r="WJU772" s="14"/>
      <c r="WJV772" s="14"/>
      <c r="WJW772" s="14"/>
      <c r="WJX772" s="14"/>
      <c r="WJY772" s="14"/>
      <c r="WJZ772" s="14"/>
      <c r="WKA772" s="14"/>
      <c r="WKB772" s="14"/>
      <c r="WKC772" s="14"/>
      <c r="WKD772" s="14"/>
      <c r="WKE772" s="14"/>
      <c r="WKF772" s="14"/>
      <c r="WKG772" s="14"/>
      <c r="WKH772" s="14"/>
      <c r="WKI772" s="14"/>
      <c r="WKJ772" s="14"/>
      <c r="WKK772" s="14"/>
      <c r="WKL772" s="14"/>
      <c r="WKM772" s="14"/>
      <c r="WKN772" s="14"/>
      <c r="WKO772" s="14"/>
      <c r="WKP772" s="14"/>
      <c r="WKQ772" s="14"/>
      <c r="WKR772" s="14"/>
      <c r="WKS772" s="14"/>
      <c r="WKT772" s="14"/>
      <c r="WKU772" s="14"/>
      <c r="WKV772" s="14"/>
      <c r="WKW772" s="14"/>
      <c r="WKX772" s="14"/>
      <c r="WKY772" s="14"/>
      <c r="WKZ772" s="14"/>
      <c r="WLA772" s="14"/>
      <c r="WLB772" s="14"/>
      <c r="WLC772" s="14"/>
      <c r="WLD772" s="14"/>
      <c r="WLE772" s="14"/>
      <c r="WLF772" s="14"/>
      <c r="WLG772" s="14"/>
      <c r="WLH772" s="14"/>
      <c r="WLI772" s="14"/>
      <c r="WLJ772" s="14"/>
      <c r="WLK772" s="14"/>
      <c r="WLL772" s="14"/>
      <c r="WLM772" s="14"/>
      <c r="WLN772" s="14"/>
      <c r="WLO772" s="14"/>
      <c r="WLP772" s="14"/>
      <c r="WLQ772" s="14"/>
      <c r="WLR772" s="14"/>
      <c r="WLS772" s="14"/>
      <c r="WLT772" s="14"/>
      <c r="WLU772" s="14"/>
      <c r="WLV772" s="14"/>
      <c r="WLW772" s="14"/>
      <c r="WLX772" s="14"/>
      <c r="WLY772" s="14"/>
      <c r="WLZ772" s="14"/>
      <c r="WMA772" s="14"/>
      <c r="WMB772" s="14"/>
      <c r="WMC772" s="14"/>
      <c r="WMD772" s="14"/>
      <c r="WME772" s="14"/>
      <c r="WMF772" s="14"/>
      <c r="WMG772" s="14"/>
      <c r="WMH772" s="14"/>
      <c r="WMI772" s="14"/>
      <c r="WMJ772" s="14"/>
      <c r="WMK772" s="14"/>
      <c r="WML772" s="14"/>
      <c r="WMM772" s="14"/>
      <c r="WMN772" s="14"/>
      <c r="WMO772" s="14"/>
      <c r="WMP772" s="14"/>
      <c r="WMQ772" s="14"/>
      <c r="WMR772" s="14"/>
      <c r="WMS772" s="14"/>
      <c r="WMT772" s="14"/>
      <c r="WMU772" s="14"/>
      <c r="WMV772" s="14"/>
      <c r="WMW772" s="14"/>
      <c r="WMX772" s="14"/>
      <c r="WMY772" s="14"/>
      <c r="WMZ772" s="14"/>
      <c r="WNA772" s="14"/>
      <c r="WNB772" s="14"/>
      <c r="WNC772" s="14"/>
      <c r="WND772" s="14"/>
      <c r="WNE772" s="14"/>
      <c r="WNF772" s="14"/>
      <c r="WNG772" s="14"/>
      <c r="WNH772" s="14"/>
      <c r="WNI772" s="14"/>
      <c r="WNJ772" s="14"/>
      <c r="WNK772" s="14"/>
      <c r="WNL772" s="14"/>
      <c r="WNM772" s="14"/>
      <c r="WNN772" s="14"/>
      <c r="WNO772" s="14"/>
      <c r="WNP772" s="14"/>
      <c r="WNQ772" s="14"/>
      <c r="WNR772" s="14"/>
      <c r="WNS772" s="14"/>
      <c r="WNT772" s="14"/>
      <c r="WNU772" s="14"/>
      <c r="WNV772" s="14"/>
      <c r="WNW772" s="14"/>
      <c r="WNX772" s="14"/>
      <c r="WNY772" s="14"/>
      <c r="WNZ772" s="14"/>
      <c r="WOA772" s="14"/>
      <c r="WOB772" s="14"/>
      <c r="WOC772" s="14"/>
      <c r="WOD772" s="14"/>
      <c r="WOE772" s="14"/>
      <c r="WOF772" s="14"/>
      <c r="WOG772" s="14"/>
      <c r="WOH772" s="14"/>
      <c r="WOI772" s="14"/>
      <c r="WOJ772" s="14"/>
      <c r="WOK772" s="14"/>
      <c r="WOL772" s="14"/>
      <c r="WOM772" s="14"/>
      <c r="WON772" s="14"/>
      <c r="WOO772" s="14"/>
      <c r="WOP772" s="14"/>
      <c r="WOQ772" s="14"/>
      <c r="WOR772" s="14"/>
      <c r="WOS772" s="14"/>
      <c r="WOT772" s="14"/>
      <c r="WOU772" s="14"/>
      <c r="WOV772" s="14"/>
      <c r="WOW772" s="14"/>
      <c r="WOX772" s="14"/>
      <c r="WOY772" s="14"/>
      <c r="WOZ772" s="14"/>
      <c r="WPA772" s="14"/>
      <c r="WPB772" s="14"/>
      <c r="WPC772" s="14"/>
      <c r="WPD772" s="14"/>
      <c r="WPE772" s="14"/>
      <c r="WPF772" s="14"/>
      <c r="WPG772" s="14"/>
      <c r="WPH772" s="14"/>
      <c r="WPI772" s="14"/>
      <c r="WPJ772" s="14"/>
      <c r="WPK772" s="14"/>
      <c r="WPL772" s="14"/>
      <c r="WPM772" s="14"/>
      <c r="WPN772" s="14"/>
      <c r="WPO772" s="14"/>
      <c r="WPP772" s="14"/>
      <c r="WPQ772" s="14"/>
      <c r="WPR772" s="14"/>
      <c r="WPS772" s="14"/>
      <c r="WPT772" s="14"/>
      <c r="WPU772" s="14"/>
      <c r="WPV772" s="14"/>
      <c r="WPW772" s="14"/>
      <c r="WPX772" s="14"/>
      <c r="WPY772" s="14"/>
      <c r="WPZ772" s="14"/>
      <c r="WQA772" s="14"/>
      <c r="WQB772" s="14"/>
      <c r="WQC772" s="14"/>
      <c r="WQD772" s="14"/>
      <c r="WQE772" s="14"/>
      <c r="WQF772" s="14"/>
      <c r="WQG772" s="14"/>
      <c r="WQH772" s="14"/>
      <c r="WQI772" s="14"/>
      <c r="WQJ772" s="14"/>
      <c r="WQK772" s="14"/>
      <c r="WQL772" s="14"/>
      <c r="WQM772" s="14"/>
      <c r="WQN772" s="14"/>
      <c r="WQO772" s="14"/>
      <c r="WQP772" s="14"/>
      <c r="WQQ772" s="14"/>
      <c r="WQR772" s="14"/>
      <c r="WQS772" s="14"/>
      <c r="WQT772" s="14"/>
      <c r="WQU772" s="14"/>
      <c r="WQV772" s="14"/>
      <c r="WQW772" s="14"/>
      <c r="WQX772" s="14"/>
      <c r="WQY772" s="14"/>
      <c r="WQZ772" s="14"/>
      <c r="WRA772" s="14"/>
      <c r="WRB772" s="14"/>
      <c r="WRC772" s="14"/>
      <c r="WRD772" s="14"/>
      <c r="WRE772" s="14"/>
      <c r="WRF772" s="14"/>
      <c r="WRG772" s="14"/>
      <c r="WRH772" s="14"/>
      <c r="WRI772" s="14"/>
      <c r="WRJ772" s="14"/>
      <c r="WRK772" s="14"/>
      <c r="WRL772" s="14"/>
      <c r="WRM772" s="14"/>
      <c r="WRN772" s="14"/>
      <c r="WRO772" s="14"/>
      <c r="WRP772" s="14"/>
      <c r="WRQ772" s="14"/>
      <c r="WRR772" s="14"/>
      <c r="WRS772" s="14"/>
      <c r="WRT772" s="14"/>
      <c r="WRU772" s="14"/>
      <c r="WRV772" s="14"/>
      <c r="WRW772" s="14"/>
      <c r="WRX772" s="14"/>
      <c r="WRY772" s="14"/>
      <c r="WRZ772" s="14"/>
      <c r="WSA772" s="14"/>
      <c r="WSB772" s="14"/>
      <c r="WSC772" s="14"/>
      <c r="WSD772" s="14"/>
      <c r="WSE772" s="14"/>
      <c r="WSF772" s="14"/>
      <c r="WSG772" s="14"/>
      <c r="WSH772" s="14"/>
      <c r="WSI772" s="14"/>
      <c r="WSJ772" s="14"/>
      <c r="WSK772" s="14"/>
      <c r="WSL772" s="14"/>
      <c r="WSM772" s="14"/>
      <c r="WSN772" s="14"/>
      <c r="WSO772" s="14"/>
      <c r="WSP772" s="14"/>
      <c r="WSQ772" s="14"/>
      <c r="WSR772" s="14"/>
      <c r="WSS772" s="14"/>
      <c r="WST772" s="14"/>
      <c r="WSU772" s="14"/>
      <c r="WSV772" s="14"/>
      <c r="WSW772" s="14"/>
      <c r="WSX772" s="14"/>
      <c r="WSY772" s="14"/>
      <c r="WSZ772" s="14"/>
      <c r="WTA772" s="14"/>
      <c r="WTB772" s="14"/>
      <c r="WTC772" s="14"/>
      <c r="WTD772" s="14"/>
      <c r="WTE772" s="14"/>
      <c r="WTF772" s="14"/>
      <c r="WTG772" s="14"/>
      <c r="WTH772" s="14"/>
      <c r="WTI772" s="14"/>
      <c r="WTJ772" s="14"/>
      <c r="WTK772" s="14"/>
      <c r="WTL772" s="14"/>
      <c r="WTM772" s="14"/>
      <c r="WTN772" s="14"/>
      <c r="WTO772" s="14"/>
      <c r="WTP772" s="14"/>
      <c r="WTQ772" s="14"/>
      <c r="WTR772" s="14"/>
      <c r="WTS772" s="14"/>
      <c r="WTT772" s="14"/>
      <c r="WTU772" s="14"/>
      <c r="WTV772" s="14"/>
      <c r="WTW772" s="14"/>
      <c r="WTX772" s="14"/>
      <c r="WTY772" s="14"/>
      <c r="WTZ772" s="14"/>
      <c r="WUA772" s="14"/>
      <c r="WUB772" s="14"/>
      <c r="WUC772" s="14"/>
      <c r="WUD772" s="14"/>
      <c r="WUE772" s="14"/>
      <c r="WUF772" s="14"/>
      <c r="WUG772" s="14"/>
      <c r="WUH772" s="14"/>
      <c r="WUI772" s="14"/>
      <c r="WUJ772" s="14"/>
      <c r="WUK772" s="14"/>
      <c r="WUL772" s="14"/>
      <c r="WUM772" s="14"/>
      <c r="WUN772" s="14"/>
      <c r="WUO772" s="14"/>
      <c r="WUP772" s="14"/>
      <c r="WUQ772" s="14"/>
      <c r="WUR772" s="14"/>
      <c r="WUS772" s="14"/>
      <c r="WUT772" s="14"/>
      <c r="WUU772" s="14"/>
      <c r="WUV772" s="14"/>
      <c r="WUW772" s="14"/>
      <c r="WUX772" s="14"/>
      <c r="WUY772" s="14"/>
      <c r="WUZ772" s="14"/>
      <c r="WVA772" s="14"/>
      <c r="WVB772" s="14"/>
      <c r="WVC772" s="14"/>
      <c r="WVD772" s="14"/>
      <c r="WVE772" s="14"/>
      <c r="WVF772" s="14"/>
      <c r="WVG772" s="14"/>
      <c r="WVH772" s="14"/>
      <c r="WVI772" s="14"/>
      <c r="WVJ772" s="14"/>
      <c r="WVK772" s="14"/>
      <c r="WVL772" s="14"/>
      <c r="WVM772" s="14"/>
      <c r="WVN772" s="14"/>
      <c r="WVO772" s="14"/>
      <c r="WVP772" s="14"/>
      <c r="WVQ772" s="14"/>
      <c r="WVR772" s="14"/>
      <c r="WVS772" s="14"/>
      <c r="WVT772" s="14"/>
      <c r="WVU772" s="14"/>
      <c r="WVV772" s="14"/>
      <c r="WVW772" s="14"/>
      <c r="WVX772" s="14"/>
      <c r="WVY772" s="14"/>
      <c r="WVZ772" s="14"/>
      <c r="WWA772" s="14"/>
      <c r="WWB772" s="14"/>
      <c r="WWC772" s="14"/>
      <c r="WWD772" s="14"/>
      <c r="WWE772" s="14"/>
      <c r="WWF772" s="14"/>
      <c r="WWG772" s="14"/>
      <c r="WWH772" s="14"/>
      <c r="WWI772" s="14"/>
      <c r="WWJ772" s="14"/>
      <c r="WWK772" s="14"/>
      <c r="WWL772" s="14"/>
      <c r="WWM772" s="14"/>
      <c r="WWN772" s="14"/>
      <c r="WWO772" s="14"/>
      <c r="WWP772" s="14"/>
      <c r="WWQ772" s="14"/>
      <c r="WWR772" s="14"/>
      <c r="WWS772" s="14"/>
      <c r="WWT772" s="14"/>
      <c r="WWU772" s="14"/>
      <c r="WWV772" s="14"/>
      <c r="WWW772" s="14"/>
      <c r="WWX772" s="14"/>
      <c r="WWY772" s="14"/>
      <c r="WWZ772" s="14"/>
      <c r="WXA772" s="14"/>
      <c r="WXB772" s="14"/>
      <c r="WXC772" s="14"/>
      <c r="WXD772" s="14"/>
      <c r="WXE772" s="14"/>
      <c r="WXF772" s="14"/>
      <c r="WXG772" s="14"/>
      <c r="WXH772" s="14"/>
      <c r="WXI772" s="14"/>
      <c r="WXJ772" s="14"/>
      <c r="WXK772" s="14"/>
      <c r="WXL772" s="14"/>
      <c r="WXM772" s="14"/>
      <c r="WXN772" s="14"/>
      <c r="WXO772" s="14"/>
      <c r="WXP772" s="14"/>
      <c r="WXQ772" s="14"/>
      <c r="WXR772" s="14"/>
      <c r="WXS772" s="14"/>
      <c r="WXT772" s="14"/>
      <c r="WXU772" s="14"/>
      <c r="WXV772" s="14"/>
      <c r="WXW772" s="14"/>
      <c r="WXX772" s="14"/>
      <c r="WXY772" s="14"/>
      <c r="WXZ772" s="14"/>
      <c r="WYA772" s="14"/>
      <c r="WYB772" s="14"/>
      <c r="WYC772" s="14"/>
      <c r="WYD772" s="14"/>
      <c r="WYE772" s="14"/>
      <c r="WYF772" s="14"/>
      <c r="WYG772" s="14"/>
      <c r="WYH772" s="14"/>
      <c r="WYI772" s="14"/>
      <c r="WYJ772" s="14"/>
      <c r="WYK772" s="14"/>
      <c r="WYL772" s="14"/>
      <c r="WYM772" s="14"/>
      <c r="WYN772" s="14"/>
      <c r="WYO772" s="14"/>
      <c r="WYP772" s="14"/>
      <c r="WYQ772" s="14"/>
      <c r="WYR772" s="14"/>
      <c r="WYS772" s="14"/>
      <c r="WYT772" s="14"/>
      <c r="WYU772" s="14"/>
      <c r="WYV772" s="14"/>
      <c r="WYW772" s="14"/>
      <c r="WYX772" s="14"/>
      <c r="WYY772" s="14"/>
      <c r="WYZ772" s="14"/>
      <c r="WZA772" s="14"/>
      <c r="WZB772" s="14"/>
      <c r="WZC772" s="14"/>
      <c r="WZD772" s="14"/>
      <c r="WZE772" s="14"/>
      <c r="WZF772" s="14"/>
      <c r="WZG772" s="14"/>
      <c r="WZH772" s="14"/>
      <c r="WZI772" s="14"/>
      <c r="WZJ772" s="14"/>
      <c r="WZK772" s="14"/>
      <c r="WZL772" s="14"/>
      <c r="WZM772" s="14"/>
      <c r="WZN772" s="14"/>
      <c r="WZO772" s="14"/>
      <c r="WZP772" s="14"/>
      <c r="WZQ772" s="14"/>
      <c r="WZR772" s="14"/>
      <c r="WZS772" s="14"/>
      <c r="WZT772" s="14"/>
      <c r="WZU772" s="14"/>
      <c r="WZV772" s="14"/>
      <c r="WZW772" s="14"/>
      <c r="WZX772" s="14"/>
      <c r="WZY772" s="14"/>
      <c r="WZZ772" s="14"/>
      <c r="XAA772" s="14"/>
      <c r="XAB772" s="14"/>
      <c r="XAC772" s="14"/>
      <c r="XAD772" s="14"/>
      <c r="XAE772" s="14"/>
      <c r="XAF772" s="14"/>
      <c r="XAG772" s="14"/>
      <c r="XAH772" s="14"/>
      <c r="XAI772" s="14"/>
      <c r="XAJ772" s="14"/>
      <c r="XAK772" s="14"/>
      <c r="XAL772" s="14"/>
      <c r="XAM772" s="14"/>
      <c r="XAN772" s="14"/>
      <c r="XAO772" s="14"/>
      <c r="XAP772" s="14"/>
      <c r="XAQ772" s="14"/>
      <c r="XAR772" s="14"/>
      <c r="XAS772" s="14"/>
      <c r="XAT772" s="14"/>
      <c r="XAU772" s="14"/>
      <c r="XAV772" s="14"/>
      <c r="XAW772" s="14"/>
      <c r="XAX772" s="14"/>
      <c r="XAY772" s="14"/>
      <c r="XAZ772" s="14"/>
      <c r="XBA772" s="14"/>
      <c r="XBB772" s="14"/>
      <c r="XBC772" s="14"/>
      <c r="XBD772" s="14"/>
      <c r="XBE772" s="14"/>
      <c r="XBF772" s="14"/>
      <c r="XBG772" s="14"/>
      <c r="XBH772" s="14"/>
      <c r="XBI772" s="14"/>
      <c r="XBJ772" s="14"/>
      <c r="XBK772" s="14"/>
      <c r="XBL772" s="14"/>
      <c r="XBM772" s="14"/>
      <c r="XBN772" s="14"/>
      <c r="XBO772" s="14"/>
      <c r="XBP772" s="14"/>
      <c r="XBQ772" s="14"/>
      <c r="XBR772" s="14"/>
      <c r="XBS772" s="14"/>
      <c r="XBT772" s="14"/>
      <c r="XBU772" s="14"/>
      <c r="XBV772" s="14"/>
      <c r="XBW772" s="14"/>
      <c r="XBX772" s="14"/>
      <c r="XBY772" s="14"/>
      <c r="XBZ772" s="14"/>
      <c r="XCA772" s="14"/>
      <c r="XCB772" s="14"/>
      <c r="XCC772" s="14"/>
      <c r="XCD772" s="14"/>
      <c r="XCE772" s="14"/>
      <c r="XCF772" s="14"/>
      <c r="XCG772" s="14"/>
      <c r="XCH772" s="14"/>
      <c r="XCI772" s="14"/>
      <c r="XCJ772" s="14"/>
      <c r="XCK772" s="14"/>
      <c r="XCL772" s="14"/>
      <c r="XCM772" s="14"/>
      <c r="XCN772" s="14"/>
      <c r="XCO772" s="14"/>
      <c r="XCP772" s="14"/>
      <c r="XCQ772" s="14"/>
      <c r="XCR772" s="14"/>
      <c r="XCS772" s="14"/>
      <c r="XCT772" s="14"/>
      <c r="XCU772" s="14"/>
      <c r="XCV772" s="14"/>
      <c r="XCW772" s="14"/>
      <c r="XCX772" s="14"/>
      <c r="XCY772" s="14"/>
      <c r="XCZ772" s="14"/>
      <c r="XDA772" s="14"/>
      <c r="XDB772" s="14"/>
      <c r="XDC772" s="14"/>
      <c r="XDD772" s="14"/>
      <c r="XDE772" s="14"/>
      <c r="XDF772" s="14"/>
      <c r="XDG772" s="14"/>
      <c r="XDH772" s="14"/>
      <c r="XDI772" s="14"/>
      <c r="XDJ772" s="14"/>
      <c r="XDK772" s="14"/>
      <c r="XDL772" s="14"/>
      <c r="XDM772" s="14"/>
      <c r="XDN772" s="14"/>
      <c r="XDO772" s="14"/>
      <c r="XDP772" s="14"/>
      <c r="XDQ772" s="14"/>
      <c r="XDR772" s="14"/>
      <c r="XDS772" s="14"/>
      <c r="XDT772" s="14"/>
      <c r="XDU772" s="14"/>
      <c r="XDV772" s="14"/>
      <c r="XDW772" s="24"/>
      <c r="XDX772" s="24"/>
      <c r="XDY772" s="24"/>
      <c r="XDZ772" s="24"/>
    </row>
    <row r="773" spans="1:16354" hidden="1" x14ac:dyDescent="0.35">
      <c r="A773" s="14"/>
      <c r="B773" s="24">
        <v>45656809</v>
      </c>
      <c r="C773" s="24" t="str">
        <f t="shared" si="165"/>
        <v>809</v>
      </c>
      <c r="D773" s="24" t="s">
        <v>2239</v>
      </c>
      <c r="E773" s="106">
        <v>45656801</v>
      </c>
      <c r="F773" s="24" t="s">
        <v>2236</v>
      </c>
      <c r="G773" s="122">
        <f>IF(VLOOKUP(Tabela2[[#This Row],[SKU]],[10]Volume!$A:$E,5,0)&lt;0,0,VLOOKUP(Tabela2[[#This Row],[SKU]],[10]Volume!$A:$E,5,0))</f>
        <v>4179.454545454545</v>
      </c>
      <c r="H773" s="24" t="s">
        <v>46</v>
      </c>
      <c r="I773" s="24" t="s">
        <v>47</v>
      </c>
      <c r="J773" s="24" t="s">
        <v>48</v>
      </c>
      <c r="K773" s="24" t="s">
        <v>145</v>
      </c>
      <c r="L773" s="24" t="s">
        <v>65</v>
      </c>
      <c r="M773" s="24" t="s">
        <v>66</v>
      </c>
      <c r="N773" s="24" t="s">
        <v>67</v>
      </c>
      <c r="O773" s="48">
        <v>40850</v>
      </c>
      <c r="P773" s="24" t="s">
        <v>53</v>
      </c>
      <c r="Q773" s="24"/>
      <c r="R773" s="26" t="s">
        <v>1</v>
      </c>
      <c r="S773" s="24"/>
      <c r="T773" s="24" t="s">
        <v>2240</v>
      </c>
      <c r="U773" s="24" t="s">
        <v>44</v>
      </c>
      <c r="V773" s="40" t="s">
        <v>44</v>
      </c>
      <c r="W773" s="24" t="s">
        <v>55</v>
      </c>
      <c r="X773" s="24">
        <v>2710193200</v>
      </c>
      <c r="Y773" s="14" t="s">
        <v>83</v>
      </c>
      <c r="Z773" s="24" t="str">
        <f t="shared" ref="Z773:Z792" si="167">LEFT(AC773,8)</f>
        <v>001D7752</v>
      </c>
      <c r="AA773" s="24" t="str">
        <f t="shared" ref="AA773:AA785" si="168">LEFT(RIGHT(AC773,10),6)</f>
        <v>002VSH</v>
      </c>
      <c r="AB773" s="24" t="str">
        <f t="shared" ref="AB773:AB785" si="169">RIGHT(AC773,4)</f>
        <v>A309</v>
      </c>
      <c r="AC773" s="24" t="s">
        <v>2241</v>
      </c>
      <c r="AD773" s="24" t="s">
        <v>2196</v>
      </c>
      <c r="AE773" s="24" t="s">
        <v>1491</v>
      </c>
      <c r="AF773" s="24" t="s">
        <v>417</v>
      </c>
      <c r="AG773" s="24" t="s">
        <v>78</v>
      </c>
      <c r="AH773" s="24" t="str">
        <f t="shared" si="166"/>
        <v>TELLUS S2 V 100 GRANEL</v>
      </c>
      <c r="AI773" s="24" t="s">
        <v>3016</v>
      </c>
      <c r="AJ773" s="24" t="s">
        <v>6680</v>
      </c>
      <c r="AK773" s="24" t="s">
        <v>3016</v>
      </c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  <c r="BH773" s="14"/>
      <c r="BI773" s="14"/>
      <c r="BJ773" s="14"/>
      <c r="BK773" s="14"/>
      <c r="BL773" s="14"/>
      <c r="BM773" s="14"/>
      <c r="BN773" s="14"/>
      <c r="BO773" s="14"/>
      <c r="BP773" s="14"/>
      <c r="BQ773" s="14"/>
      <c r="BR773" s="14"/>
      <c r="BS773" s="14"/>
      <c r="BT773" s="14"/>
      <c r="BU773" s="14"/>
      <c r="BV773" s="14"/>
      <c r="BW773" s="14"/>
      <c r="BX773" s="14"/>
      <c r="BY773" s="14"/>
      <c r="BZ773" s="14"/>
      <c r="CA773" s="14"/>
      <c r="CB773" s="14"/>
      <c r="CC773" s="14"/>
      <c r="CD773" s="14"/>
      <c r="CE773" s="14"/>
      <c r="CF773" s="14"/>
      <c r="CG773" s="14"/>
      <c r="CH773" s="14"/>
      <c r="CI773" s="14"/>
      <c r="CJ773" s="14"/>
      <c r="CK773" s="14"/>
      <c r="CL773" s="14"/>
      <c r="CM773" s="14"/>
      <c r="CN773" s="14"/>
      <c r="CO773" s="14"/>
      <c r="CP773" s="14"/>
      <c r="CQ773" s="14"/>
      <c r="CR773" s="14"/>
      <c r="CS773" s="14"/>
      <c r="CT773" s="14"/>
      <c r="CU773" s="14"/>
      <c r="CV773" s="14"/>
      <c r="CW773" s="14"/>
      <c r="CX773" s="14"/>
      <c r="CY773" s="14"/>
      <c r="CZ773" s="14"/>
      <c r="DA773" s="14"/>
      <c r="DB773" s="14"/>
      <c r="DC773" s="14"/>
      <c r="DD773" s="14"/>
      <c r="DE773" s="14"/>
      <c r="DF773" s="14"/>
      <c r="DG773" s="14"/>
      <c r="DH773" s="14"/>
      <c r="DI773" s="14"/>
      <c r="DJ773" s="14"/>
      <c r="DK773" s="14"/>
      <c r="DL773" s="14"/>
      <c r="DM773" s="14"/>
      <c r="DN773" s="14"/>
      <c r="DO773" s="14"/>
      <c r="DP773" s="14"/>
      <c r="DQ773" s="14"/>
      <c r="DR773" s="14"/>
      <c r="DS773" s="14"/>
      <c r="DT773" s="14"/>
      <c r="DU773" s="14"/>
      <c r="DV773" s="14"/>
      <c r="DW773" s="14"/>
      <c r="DX773" s="14"/>
      <c r="DY773" s="14"/>
      <c r="DZ773" s="14"/>
      <c r="EA773" s="14"/>
      <c r="EB773" s="14"/>
      <c r="EC773" s="14"/>
      <c r="ED773" s="14"/>
      <c r="EE773" s="14"/>
      <c r="EF773" s="14"/>
      <c r="EG773" s="14"/>
      <c r="EH773" s="14"/>
      <c r="EI773" s="14"/>
      <c r="EJ773" s="14"/>
      <c r="EK773" s="14"/>
      <c r="EL773" s="14"/>
      <c r="EM773" s="14"/>
      <c r="EN773" s="14"/>
      <c r="EO773" s="14"/>
      <c r="EP773" s="14"/>
      <c r="EQ773" s="14"/>
      <c r="ER773" s="14"/>
      <c r="ES773" s="14"/>
      <c r="ET773" s="14"/>
      <c r="EU773" s="14"/>
      <c r="EV773" s="14"/>
      <c r="EW773" s="14"/>
      <c r="EX773" s="14"/>
      <c r="EY773" s="14"/>
      <c r="EZ773" s="14"/>
      <c r="FA773" s="14"/>
      <c r="FB773" s="14"/>
      <c r="FC773" s="14"/>
      <c r="FD773" s="14"/>
      <c r="FE773" s="14"/>
      <c r="FF773" s="14"/>
      <c r="FG773" s="14"/>
      <c r="FH773" s="14"/>
      <c r="FI773" s="14"/>
      <c r="FJ773" s="14"/>
      <c r="FK773" s="14"/>
      <c r="FL773" s="14"/>
      <c r="FM773" s="14"/>
      <c r="FN773" s="14"/>
      <c r="FO773" s="14"/>
      <c r="FP773" s="14"/>
      <c r="FQ773" s="14"/>
      <c r="FR773" s="14"/>
      <c r="FS773" s="14"/>
      <c r="FT773" s="14"/>
      <c r="FU773" s="14"/>
      <c r="FV773" s="14"/>
      <c r="FW773" s="14"/>
      <c r="FX773" s="14"/>
      <c r="FY773" s="14"/>
      <c r="FZ773" s="14"/>
      <c r="GA773" s="14"/>
      <c r="GB773" s="14"/>
      <c r="GC773" s="14"/>
      <c r="GD773" s="14"/>
      <c r="GE773" s="14"/>
      <c r="GF773" s="14"/>
      <c r="GG773" s="14"/>
      <c r="GH773" s="14"/>
      <c r="GI773" s="14"/>
      <c r="GJ773" s="14"/>
      <c r="GK773" s="14"/>
      <c r="GL773" s="14"/>
      <c r="GM773" s="14"/>
      <c r="GN773" s="14"/>
      <c r="GO773" s="14"/>
      <c r="GP773" s="14"/>
      <c r="GQ773" s="14"/>
      <c r="GR773" s="14"/>
      <c r="GS773" s="14"/>
      <c r="GT773" s="14"/>
      <c r="GU773" s="14"/>
      <c r="GV773" s="14"/>
      <c r="GW773" s="14"/>
      <c r="GX773" s="14"/>
      <c r="GY773" s="14"/>
      <c r="GZ773" s="14"/>
      <c r="HA773" s="14"/>
      <c r="HB773" s="14"/>
      <c r="HC773" s="14"/>
      <c r="HD773" s="14"/>
      <c r="HE773" s="14"/>
      <c r="HF773" s="14"/>
      <c r="HG773" s="14"/>
      <c r="HH773" s="14"/>
      <c r="HI773" s="14"/>
      <c r="HJ773" s="14"/>
      <c r="HK773" s="14"/>
      <c r="HL773" s="14"/>
      <c r="HM773" s="14"/>
      <c r="HN773" s="14"/>
      <c r="HO773" s="14"/>
      <c r="HP773" s="14"/>
      <c r="HQ773" s="14"/>
      <c r="HR773" s="14"/>
      <c r="HS773" s="14"/>
      <c r="HT773" s="14"/>
      <c r="HU773" s="14"/>
      <c r="HV773" s="14"/>
      <c r="HW773" s="14"/>
      <c r="HX773" s="14"/>
      <c r="HY773" s="14"/>
      <c r="HZ773" s="14"/>
      <c r="IA773" s="14"/>
      <c r="IB773" s="14"/>
      <c r="IC773" s="14"/>
      <c r="ID773" s="14"/>
      <c r="IE773" s="14"/>
      <c r="IF773" s="14"/>
      <c r="IG773" s="14"/>
      <c r="IH773" s="14"/>
      <c r="II773" s="14"/>
      <c r="IJ773" s="14"/>
      <c r="IK773" s="14"/>
      <c r="IL773" s="14"/>
      <c r="IM773" s="14"/>
      <c r="IN773" s="14"/>
      <c r="IO773" s="14"/>
      <c r="IP773" s="14"/>
      <c r="IQ773" s="14"/>
      <c r="IR773" s="14"/>
      <c r="IS773" s="14"/>
      <c r="IT773" s="14"/>
      <c r="IU773" s="14"/>
      <c r="IV773" s="14"/>
      <c r="IW773" s="14"/>
      <c r="IX773" s="14"/>
      <c r="IY773" s="14"/>
      <c r="IZ773" s="14"/>
      <c r="JA773" s="14"/>
      <c r="JB773" s="14"/>
      <c r="JC773" s="14"/>
      <c r="JD773" s="14"/>
      <c r="JE773" s="14"/>
      <c r="JF773" s="14"/>
      <c r="JG773" s="14"/>
      <c r="JH773" s="14"/>
      <c r="JI773" s="14"/>
      <c r="JJ773" s="14"/>
      <c r="JK773" s="14"/>
      <c r="JL773" s="14"/>
      <c r="JM773" s="14"/>
      <c r="JN773" s="14"/>
      <c r="JO773" s="14"/>
      <c r="JP773" s="14"/>
      <c r="JQ773" s="14"/>
      <c r="JR773" s="14"/>
      <c r="JS773" s="14"/>
      <c r="JT773" s="14"/>
      <c r="JU773" s="14"/>
      <c r="JV773" s="14"/>
      <c r="JW773" s="14"/>
      <c r="JX773" s="14"/>
      <c r="JY773" s="14"/>
      <c r="JZ773" s="14"/>
      <c r="KA773" s="14"/>
      <c r="KB773" s="14"/>
      <c r="KC773" s="14"/>
      <c r="KD773" s="14"/>
      <c r="KE773" s="14"/>
      <c r="KF773" s="14"/>
      <c r="KG773" s="14"/>
      <c r="KH773" s="14"/>
      <c r="KI773" s="14"/>
      <c r="KJ773" s="14"/>
      <c r="KK773" s="14"/>
      <c r="KL773" s="14"/>
      <c r="KM773" s="14"/>
      <c r="KN773" s="14"/>
      <c r="KO773" s="14"/>
      <c r="KP773" s="14"/>
      <c r="KQ773" s="14"/>
      <c r="KR773" s="14"/>
      <c r="KS773" s="14"/>
      <c r="KT773" s="14"/>
      <c r="KU773" s="14"/>
      <c r="KV773" s="14"/>
      <c r="KW773" s="14"/>
      <c r="KX773" s="14"/>
      <c r="KY773" s="14"/>
      <c r="KZ773" s="14"/>
      <c r="LA773" s="14"/>
      <c r="LB773" s="14"/>
      <c r="LC773" s="14"/>
      <c r="LD773" s="14"/>
      <c r="LE773" s="14"/>
      <c r="LF773" s="14"/>
      <c r="LG773" s="14"/>
      <c r="LH773" s="14"/>
      <c r="LI773" s="14"/>
      <c r="LJ773" s="14"/>
      <c r="LK773" s="14"/>
      <c r="LL773" s="14"/>
      <c r="LM773" s="14"/>
      <c r="LN773" s="14"/>
      <c r="LO773" s="14"/>
      <c r="LP773" s="14"/>
      <c r="LQ773" s="14"/>
      <c r="LR773" s="14"/>
      <c r="LS773" s="14"/>
      <c r="LT773" s="14"/>
      <c r="LU773" s="14"/>
      <c r="LV773" s="14"/>
      <c r="LW773" s="14"/>
      <c r="LX773" s="14"/>
      <c r="LY773" s="14"/>
      <c r="LZ773" s="14"/>
      <c r="MA773" s="14"/>
      <c r="MB773" s="14"/>
      <c r="MC773" s="14"/>
      <c r="MD773" s="14"/>
      <c r="ME773" s="14"/>
      <c r="MF773" s="14"/>
      <c r="MG773" s="14"/>
      <c r="MH773" s="14"/>
      <c r="MI773" s="14"/>
      <c r="MJ773" s="14"/>
      <c r="MK773" s="14"/>
      <c r="ML773" s="14"/>
      <c r="MM773" s="14"/>
      <c r="MN773" s="14"/>
      <c r="MO773" s="14"/>
      <c r="MP773" s="14"/>
      <c r="MQ773" s="14"/>
      <c r="MR773" s="14"/>
      <c r="MS773" s="14"/>
      <c r="MT773" s="14"/>
      <c r="MU773" s="14"/>
      <c r="MV773" s="14"/>
      <c r="MW773" s="14"/>
      <c r="MX773" s="14"/>
      <c r="MY773" s="14"/>
      <c r="MZ773" s="14"/>
      <c r="NA773" s="14"/>
      <c r="NB773" s="14"/>
      <c r="NC773" s="14"/>
      <c r="ND773" s="14"/>
      <c r="NE773" s="14"/>
      <c r="NF773" s="14"/>
      <c r="NG773" s="14"/>
      <c r="NH773" s="14"/>
      <c r="NI773" s="14"/>
      <c r="NJ773" s="14"/>
      <c r="NK773" s="14"/>
      <c r="NL773" s="14"/>
      <c r="NM773" s="14"/>
      <c r="NN773" s="14"/>
      <c r="NO773" s="14"/>
      <c r="NP773" s="14"/>
      <c r="NQ773" s="14"/>
      <c r="NR773" s="14"/>
      <c r="NS773" s="14"/>
      <c r="NT773" s="14"/>
      <c r="NU773" s="14"/>
      <c r="NV773" s="14"/>
      <c r="NW773" s="14"/>
      <c r="NX773" s="14"/>
      <c r="NY773" s="14"/>
      <c r="NZ773" s="14"/>
      <c r="OA773" s="14"/>
      <c r="OB773" s="14"/>
      <c r="OC773" s="14"/>
      <c r="OD773" s="14"/>
      <c r="OE773" s="14"/>
      <c r="OF773" s="14"/>
      <c r="OG773" s="14"/>
      <c r="OH773" s="14"/>
      <c r="OI773" s="14"/>
      <c r="OJ773" s="14"/>
      <c r="OK773" s="14"/>
      <c r="OL773" s="14"/>
      <c r="OM773" s="14"/>
      <c r="ON773" s="14"/>
      <c r="OO773" s="14"/>
      <c r="OP773" s="14"/>
      <c r="OQ773" s="14"/>
      <c r="OR773" s="14"/>
      <c r="OS773" s="14"/>
      <c r="OT773" s="14"/>
      <c r="OU773" s="14"/>
      <c r="OV773" s="14"/>
      <c r="OW773" s="14"/>
      <c r="OX773" s="14"/>
      <c r="OY773" s="14"/>
      <c r="OZ773" s="14"/>
      <c r="PA773" s="14"/>
      <c r="PB773" s="14"/>
      <c r="PC773" s="14"/>
      <c r="PD773" s="14"/>
      <c r="PE773" s="14"/>
      <c r="PF773" s="14"/>
      <c r="PG773" s="14"/>
      <c r="PH773" s="14"/>
      <c r="PI773" s="14"/>
      <c r="PJ773" s="14"/>
      <c r="PK773" s="14"/>
      <c r="PL773" s="14"/>
      <c r="PM773" s="14"/>
      <c r="PN773" s="14"/>
      <c r="PO773" s="14"/>
      <c r="PP773" s="14"/>
      <c r="PQ773" s="14"/>
      <c r="PR773" s="14"/>
      <c r="PS773" s="14"/>
      <c r="PT773" s="14"/>
      <c r="PU773" s="14"/>
      <c r="PV773" s="14"/>
      <c r="PW773" s="14"/>
      <c r="PX773" s="14"/>
      <c r="PY773" s="14"/>
      <c r="PZ773" s="14"/>
      <c r="QA773" s="14"/>
      <c r="QB773" s="14"/>
      <c r="QC773" s="14"/>
      <c r="QD773" s="14"/>
      <c r="QE773" s="14"/>
      <c r="QF773" s="14"/>
      <c r="QG773" s="14"/>
      <c r="QH773" s="14"/>
      <c r="QI773" s="14"/>
      <c r="QJ773" s="14"/>
      <c r="QK773" s="14"/>
      <c r="QL773" s="14"/>
      <c r="QM773" s="14"/>
      <c r="QN773" s="14"/>
      <c r="QO773" s="14"/>
      <c r="QP773" s="14"/>
      <c r="QQ773" s="14"/>
      <c r="QR773" s="14"/>
      <c r="QS773" s="14"/>
      <c r="QT773" s="14"/>
      <c r="QU773" s="14"/>
      <c r="QV773" s="14"/>
      <c r="QW773" s="14"/>
      <c r="QX773" s="14"/>
      <c r="QY773" s="14"/>
      <c r="QZ773" s="14"/>
      <c r="RA773" s="14"/>
      <c r="RB773" s="14"/>
      <c r="RC773" s="14"/>
      <c r="RD773" s="14"/>
      <c r="RE773" s="14"/>
      <c r="RF773" s="14"/>
      <c r="RG773" s="14"/>
      <c r="RH773" s="14"/>
      <c r="RI773" s="14"/>
      <c r="RJ773" s="14"/>
      <c r="RK773" s="14"/>
      <c r="RL773" s="14"/>
      <c r="RM773" s="14"/>
      <c r="RN773" s="14"/>
      <c r="RO773" s="14"/>
      <c r="RP773" s="14"/>
      <c r="RQ773" s="14"/>
      <c r="RR773" s="14"/>
      <c r="RS773" s="14"/>
      <c r="RT773" s="14"/>
      <c r="RU773" s="14"/>
      <c r="RV773" s="14"/>
      <c r="RW773" s="14"/>
      <c r="RX773" s="14"/>
      <c r="RY773" s="14"/>
      <c r="RZ773" s="14"/>
      <c r="SA773" s="14"/>
      <c r="SB773" s="14"/>
      <c r="SC773" s="14"/>
      <c r="SD773" s="14"/>
      <c r="SE773" s="14"/>
      <c r="SF773" s="14"/>
      <c r="SG773" s="14"/>
      <c r="SH773" s="14"/>
      <c r="SI773" s="14"/>
      <c r="SJ773" s="14"/>
      <c r="SK773" s="14"/>
      <c r="SL773" s="14"/>
      <c r="SM773" s="14"/>
      <c r="SN773" s="14"/>
      <c r="SO773" s="14"/>
      <c r="SP773" s="14"/>
      <c r="SQ773" s="14"/>
      <c r="SR773" s="14"/>
      <c r="SS773" s="14"/>
      <c r="ST773" s="14"/>
      <c r="SU773" s="14"/>
      <c r="SV773" s="14"/>
      <c r="SW773" s="14"/>
      <c r="SX773" s="14"/>
      <c r="SY773" s="14"/>
      <c r="SZ773" s="14"/>
      <c r="TA773" s="14"/>
      <c r="TB773" s="14"/>
      <c r="TC773" s="14"/>
      <c r="TD773" s="14"/>
      <c r="TE773" s="14"/>
      <c r="TF773" s="14"/>
      <c r="TG773" s="14"/>
      <c r="TH773" s="14"/>
      <c r="TI773" s="14"/>
      <c r="TJ773" s="14"/>
      <c r="TK773" s="14"/>
      <c r="TL773" s="14"/>
      <c r="TM773" s="14"/>
      <c r="TN773" s="14"/>
      <c r="TO773" s="14"/>
      <c r="TP773" s="14"/>
      <c r="TQ773" s="14"/>
      <c r="TR773" s="14"/>
      <c r="TS773" s="14"/>
      <c r="TT773" s="14"/>
      <c r="TU773" s="14"/>
      <c r="TV773" s="14"/>
      <c r="TW773" s="14"/>
      <c r="TX773" s="14"/>
      <c r="TY773" s="14"/>
      <c r="TZ773" s="14"/>
      <c r="UA773" s="14"/>
      <c r="UB773" s="14"/>
      <c r="UC773" s="14"/>
      <c r="UD773" s="14"/>
      <c r="UE773" s="14"/>
      <c r="UF773" s="14"/>
      <c r="UG773" s="14"/>
      <c r="UH773" s="14"/>
      <c r="UI773" s="14"/>
      <c r="UJ773" s="14"/>
      <c r="UK773" s="14"/>
      <c r="UL773" s="14"/>
      <c r="UM773" s="14"/>
      <c r="UN773" s="14"/>
      <c r="UO773" s="14"/>
      <c r="UP773" s="14"/>
      <c r="UQ773" s="14"/>
      <c r="UR773" s="14"/>
      <c r="US773" s="14"/>
      <c r="UT773" s="14"/>
      <c r="UU773" s="14"/>
      <c r="UV773" s="14"/>
      <c r="UW773" s="14"/>
      <c r="UX773" s="14"/>
      <c r="UY773" s="14"/>
      <c r="UZ773" s="14"/>
      <c r="VA773" s="14"/>
      <c r="VB773" s="14"/>
      <c r="VC773" s="14"/>
      <c r="VD773" s="14"/>
      <c r="VE773" s="14"/>
      <c r="VF773" s="14"/>
      <c r="VG773" s="14"/>
      <c r="VH773" s="14"/>
      <c r="VI773" s="14"/>
      <c r="VJ773" s="14"/>
      <c r="VK773" s="14"/>
      <c r="VL773" s="14"/>
      <c r="VM773" s="14"/>
      <c r="VN773" s="14"/>
      <c r="VO773" s="14"/>
      <c r="VP773" s="14"/>
      <c r="VQ773" s="14"/>
      <c r="VR773" s="14"/>
      <c r="VS773" s="14"/>
      <c r="VT773" s="14"/>
      <c r="VU773" s="14"/>
      <c r="VV773" s="14"/>
      <c r="VW773" s="14"/>
      <c r="VX773" s="14"/>
      <c r="VY773" s="14"/>
      <c r="VZ773" s="14"/>
      <c r="WA773" s="14"/>
      <c r="WB773" s="14"/>
      <c r="WC773" s="14"/>
      <c r="WD773" s="14"/>
      <c r="WE773" s="14"/>
      <c r="WF773" s="14"/>
      <c r="WG773" s="14"/>
      <c r="WH773" s="14"/>
      <c r="WI773" s="14"/>
      <c r="WJ773" s="14"/>
      <c r="WK773" s="14"/>
      <c r="WL773" s="14"/>
      <c r="WM773" s="14"/>
      <c r="WN773" s="14"/>
      <c r="WO773" s="14"/>
      <c r="WP773" s="14"/>
      <c r="WQ773" s="14"/>
      <c r="WR773" s="14"/>
      <c r="WS773" s="14"/>
      <c r="WT773" s="14"/>
      <c r="WU773" s="14"/>
      <c r="WV773" s="14"/>
      <c r="WW773" s="14"/>
      <c r="WX773" s="14"/>
      <c r="WY773" s="14"/>
      <c r="WZ773" s="14"/>
      <c r="XA773" s="14"/>
      <c r="XB773" s="14"/>
      <c r="XC773" s="14"/>
      <c r="XD773" s="14"/>
      <c r="XE773" s="14"/>
      <c r="XF773" s="14"/>
      <c r="XG773" s="14"/>
      <c r="XH773" s="14"/>
      <c r="XI773" s="14"/>
      <c r="XJ773" s="14"/>
      <c r="XK773" s="14"/>
      <c r="XL773" s="14"/>
      <c r="XM773" s="14"/>
      <c r="XN773" s="14"/>
      <c r="XO773" s="14"/>
      <c r="XP773" s="14"/>
      <c r="XQ773" s="14"/>
      <c r="XR773" s="14"/>
      <c r="XS773" s="14"/>
      <c r="XT773" s="14"/>
      <c r="XU773" s="14"/>
      <c r="XV773" s="14"/>
      <c r="XW773" s="14"/>
      <c r="XX773" s="14"/>
      <c r="XY773" s="14"/>
      <c r="XZ773" s="14"/>
      <c r="YA773" s="14"/>
      <c r="YB773" s="14"/>
      <c r="YC773" s="14"/>
      <c r="YD773" s="14"/>
      <c r="YE773" s="14"/>
      <c r="YF773" s="14"/>
      <c r="YG773" s="14"/>
      <c r="YH773" s="14"/>
      <c r="YI773" s="14"/>
      <c r="YJ773" s="14"/>
      <c r="YK773" s="14"/>
      <c r="YL773" s="14"/>
      <c r="YM773" s="14"/>
      <c r="YN773" s="14"/>
      <c r="YO773" s="14"/>
      <c r="YP773" s="14"/>
      <c r="YQ773" s="14"/>
      <c r="YR773" s="14"/>
      <c r="YS773" s="14"/>
      <c r="YT773" s="14"/>
      <c r="YU773" s="14"/>
      <c r="YV773" s="14"/>
      <c r="YW773" s="14"/>
      <c r="YX773" s="14"/>
      <c r="YY773" s="14"/>
      <c r="YZ773" s="14"/>
      <c r="ZA773" s="14"/>
      <c r="ZB773" s="14"/>
      <c r="ZC773" s="14"/>
      <c r="ZD773" s="14"/>
      <c r="ZE773" s="14"/>
      <c r="ZF773" s="14"/>
      <c r="ZG773" s="14"/>
      <c r="ZH773" s="14"/>
      <c r="ZI773" s="14"/>
      <c r="ZJ773" s="14"/>
      <c r="ZK773" s="14"/>
      <c r="ZL773" s="14"/>
      <c r="ZM773" s="14"/>
      <c r="ZN773" s="14"/>
      <c r="ZO773" s="14"/>
      <c r="ZP773" s="14"/>
      <c r="ZQ773" s="14"/>
      <c r="ZR773" s="14"/>
      <c r="ZS773" s="14"/>
      <c r="ZT773" s="14"/>
      <c r="ZU773" s="14"/>
      <c r="ZV773" s="14"/>
      <c r="ZW773" s="14"/>
      <c r="ZX773" s="14"/>
      <c r="ZY773" s="14"/>
      <c r="ZZ773" s="14"/>
      <c r="AAA773" s="14"/>
      <c r="AAB773" s="14"/>
      <c r="AAC773" s="14"/>
      <c r="AAD773" s="14"/>
      <c r="AAE773" s="14"/>
      <c r="AAF773" s="14"/>
      <c r="AAG773" s="14"/>
      <c r="AAH773" s="14"/>
      <c r="AAI773" s="14"/>
      <c r="AAJ773" s="14"/>
      <c r="AAK773" s="14"/>
      <c r="AAL773" s="14"/>
      <c r="AAM773" s="14"/>
      <c r="AAN773" s="14"/>
      <c r="AAO773" s="14"/>
      <c r="AAP773" s="14"/>
      <c r="AAQ773" s="14"/>
      <c r="AAR773" s="14"/>
      <c r="AAS773" s="14"/>
      <c r="AAT773" s="14"/>
      <c r="AAU773" s="14"/>
      <c r="AAV773" s="14"/>
      <c r="AAW773" s="14"/>
      <c r="AAX773" s="14"/>
      <c r="AAY773" s="14"/>
      <c r="AAZ773" s="14"/>
      <c r="ABA773" s="14"/>
      <c r="ABB773" s="14"/>
      <c r="ABC773" s="14"/>
      <c r="ABD773" s="14"/>
      <c r="ABE773" s="14"/>
      <c r="ABF773" s="14"/>
      <c r="ABG773" s="14"/>
      <c r="ABH773" s="14"/>
      <c r="ABI773" s="14"/>
      <c r="ABJ773" s="14"/>
      <c r="ABK773" s="14"/>
      <c r="ABL773" s="14"/>
      <c r="ABM773" s="14"/>
      <c r="ABN773" s="14"/>
      <c r="ABO773" s="14"/>
      <c r="ABP773" s="14"/>
      <c r="ABQ773" s="14"/>
      <c r="ABR773" s="14"/>
      <c r="ABS773" s="14"/>
      <c r="ABT773" s="14"/>
      <c r="ABU773" s="14"/>
      <c r="ABV773" s="14"/>
      <c r="ABW773" s="14"/>
      <c r="ABX773" s="14"/>
      <c r="ABY773" s="14"/>
      <c r="ABZ773" s="14"/>
      <c r="ACA773" s="14"/>
      <c r="ACB773" s="14"/>
      <c r="ACC773" s="14"/>
      <c r="ACD773" s="14"/>
      <c r="ACE773" s="14"/>
      <c r="ACF773" s="14"/>
      <c r="ACG773" s="14"/>
      <c r="ACH773" s="14"/>
      <c r="ACI773" s="14"/>
      <c r="ACJ773" s="14"/>
      <c r="ACK773" s="14"/>
      <c r="ACL773" s="14"/>
      <c r="ACM773" s="14"/>
      <c r="ACN773" s="14"/>
      <c r="ACO773" s="14"/>
      <c r="ACP773" s="14"/>
      <c r="ACQ773" s="14"/>
      <c r="ACR773" s="14"/>
      <c r="ACS773" s="14"/>
      <c r="ACT773" s="14"/>
      <c r="ACU773" s="14"/>
      <c r="ACV773" s="14"/>
      <c r="ACW773" s="14"/>
      <c r="ACX773" s="14"/>
      <c r="ACY773" s="14"/>
      <c r="ACZ773" s="14"/>
      <c r="ADA773" s="14"/>
      <c r="ADB773" s="14"/>
      <c r="ADC773" s="14"/>
      <c r="ADD773" s="14"/>
      <c r="ADE773" s="14"/>
      <c r="ADF773" s="14"/>
      <c r="ADG773" s="14"/>
      <c r="ADH773" s="14"/>
      <c r="ADI773" s="14"/>
      <c r="ADJ773" s="14"/>
      <c r="ADK773" s="14"/>
      <c r="ADL773" s="14"/>
      <c r="ADM773" s="14"/>
      <c r="ADN773" s="14"/>
      <c r="ADO773" s="14"/>
      <c r="ADP773" s="14"/>
      <c r="ADQ773" s="14"/>
      <c r="ADR773" s="14"/>
      <c r="ADS773" s="14"/>
      <c r="ADT773" s="14"/>
      <c r="ADU773" s="14"/>
      <c r="ADV773" s="14"/>
      <c r="ADW773" s="14"/>
      <c r="ADX773" s="14"/>
      <c r="ADY773" s="14"/>
      <c r="ADZ773" s="14"/>
      <c r="AEA773" s="14"/>
      <c r="AEB773" s="14"/>
      <c r="AEC773" s="14"/>
      <c r="AED773" s="14"/>
      <c r="AEE773" s="14"/>
      <c r="AEF773" s="14"/>
      <c r="AEG773" s="14"/>
      <c r="AEH773" s="14"/>
      <c r="AEI773" s="14"/>
      <c r="AEJ773" s="14"/>
      <c r="AEK773" s="14"/>
      <c r="AEL773" s="14"/>
      <c r="AEM773" s="14"/>
      <c r="AEN773" s="14"/>
      <c r="AEO773" s="14"/>
      <c r="AEP773" s="14"/>
      <c r="AEQ773" s="14"/>
      <c r="AER773" s="14"/>
      <c r="AES773" s="14"/>
      <c r="AET773" s="14"/>
      <c r="AEU773" s="14"/>
      <c r="AEV773" s="14"/>
      <c r="AEW773" s="14"/>
      <c r="AEX773" s="14"/>
      <c r="AEY773" s="14"/>
      <c r="AEZ773" s="14"/>
      <c r="AFA773" s="14"/>
      <c r="AFB773" s="14"/>
      <c r="AFC773" s="14"/>
      <c r="AFD773" s="14"/>
      <c r="AFE773" s="14"/>
      <c r="AFF773" s="14"/>
      <c r="AFG773" s="14"/>
      <c r="AFH773" s="14"/>
      <c r="AFI773" s="14"/>
      <c r="AFJ773" s="14"/>
      <c r="AFK773" s="14"/>
      <c r="AFL773" s="14"/>
      <c r="AFM773" s="14"/>
      <c r="AFN773" s="14"/>
      <c r="AFO773" s="14"/>
      <c r="AFP773" s="14"/>
      <c r="AFQ773" s="14"/>
      <c r="AFR773" s="14"/>
      <c r="AFS773" s="14"/>
      <c r="AFT773" s="14"/>
      <c r="AFU773" s="14"/>
      <c r="AFV773" s="14"/>
      <c r="AFW773" s="14"/>
      <c r="AFX773" s="14"/>
      <c r="AFY773" s="14"/>
      <c r="AFZ773" s="14"/>
      <c r="AGA773" s="14"/>
      <c r="AGB773" s="14"/>
      <c r="AGC773" s="14"/>
      <c r="AGD773" s="14"/>
      <c r="AGE773" s="14"/>
      <c r="AGF773" s="14"/>
      <c r="AGG773" s="14"/>
      <c r="AGH773" s="14"/>
      <c r="AGI773" s="14"/>
      <c r="AGJ773" s="14"/>
      <c r="AGK773" s="14"/>
      <c r="AGL773" s="14"/>
      <c r="AGM773" s="14"/>
      <c r="AGN773" s="14"/>
      <c r="AGO773" s="14"/>
      <c r="AGP773" s="14"/>
      <c r="AGQ773" s="14"/>
      <c r="AGR773" s="14"/>
      <c r="AGS773" s="14"/>
      <c r="AGT773" s="14"/>
      <c r="AGU773" s="14"/>
      <c r="AGV773" s="14"/>
      <c r="AGW773" s="14"/>
      <c r="AGX773" s="14"/>
      <c r="AGY773" s="14"/>
      <c r="AGZ773" s="14"/>
      <c r="AHA773" s="14"/>
      <c r="AHB773" s="14"/>
      <c r="AHC773" s="14"/>
      <c r="AHD773" s="14"/>
      <c r="AHE773" s="14"/>
      <c r="AHF773" s="14"/>
      <c r="AHG773" s="14"/>
      <c r="AHH773" s="14"/>
      <c r="AHI773" s="14"/>
      <c r="AHJ773" s="14"/>
      <c r="AHK773" s="14"/>
      <c r="AHL773" s="14"/>
      <c r="AHM773" s="14"/>
      <c r="AHN773" s="14"/>
      <c r="AHO773" s="14"/>
      <c r="AHP773" s="14"/>
      <c r="AHQ773" s="14"/>
      <c r="AHR773" s="14"/>
      <c r="AHS773" s="14"/>
      <c r="AHT773" s="14"/>
      <c r="AHU773" s="14"/>
      <c r="AHV773" s="14"/>
      <c r="AHW773" s="14"/>
      <c r="AHX773" s="14"/>
      <c r="AHY773" s="14"/>
      <c r="AHZ773" s="14"/>
      <c r="AIA773" s="14"/>
      <c r="AIB773" s="14"/>
      <c r="AIC773" s="14"/>
      <c r="AID773" s="14"/>
      <c r="AIE773" s="14"/>
      <c r="AIF773" s="14"/>
      <c r="AIG773" s="14"/>
      <c r="AIH773" s="14"/>
      <c r="AII773" s="14"/>
      <c r="AIJ773" s="14"/>
      <c r="AIK773" s="14"/>
      <c r="AIL773" s="14"/>
      <c r="AIM773" s="14"/>
      <c r="AIN773" s="14"/>
      <c r="AIO773" s="14"/>
      <c r="AIP773" s="14"/>
      <c r="AIQ773" s="14"/>
      <c r="AIR773" s="14"/>
      <c r="AIS773" s="14"/>
      <c r="AIT773" s="14"/>
      <c r="AIU773" s="14"/>
      <c r="AIV773" s="14"/>
      <c r="AIW773" s="14"/>
      <c r="AIX773" s="14"/>
      <c r="AIY773" s="14"/>
      <c r="AIZ773" s="14"/>
      <c r="AJA773" s="14"/>
      <c r="AJB773" s="14"/>
      <c r="AJC773" s="14"/>
      <c r="AJD773" s="14"/>
      <c r="AJE773" s="14"/>
      <c r="AJF773" s="14"/>
      <c r="AJG773" s="14"/>
      <c r="AJH773" s="14"/>
      <c r="AJI773" s="14"/>
      <c r="AJJ773" s="14"/>
      <c r="AJK773" s="14"/>
      <c r="AJL773" s="14"/>
      <c r="AJM773" s="14"/>
      <c r="AJN773" s="14"/>
      <c r="AJO773" s="14"/>
      <c r="AJP773" s="14"/>
      <c r="AJQ773" s="14"/>
      <c r="AJR773" s="14"/>
      <c r="AJS773" s="14"/>
      <c r="AJT773" s="14"/>
      <c r="AJU773" s="14"/>
      <c r="AJV773" s="14"/>
      <c r="AJW773" s="14"/>
      <c r="AJX773" s="14"/>
      <c r="AJY773" s="14"/>
      <c r="AJZ773" s="14"/>
      <c r="AKA773" s="14"/>
      <c r="AKB773" s="14"/>
      <c r="AKC773" s="14"/>
      <c r="AKD773" s="14"/>
      <c r="AKE773" s="14"/>
      <c r="AKF773" s="14"/>
      <c r="AKG773" s="14"/>
      <c r="AKH773" s="14"/>
      <c r="AKI773" s="14"/>
      <c r="AKJ773" s="14"/>
      <c r="AKK773" s="14"/>
      <c r="AKL773" s="14"/>
      <c r="AKM773" s="14"/>
      <c r="AKN773" s="14"/>
      <c r="AKO773" s="14"/>
      <c r="AKP773" s="14"/>
      <c r="AKQ773" s="14"/>
      <c r="AKR773" s="14"/>
      <c r="AKS773" s="14"/>
      <c r="AKT773" s="14"/>
      <c r="AKU773" s="14"/>
      <c r="AKV773" s="14"/>
      <c r="AKW773" s="14"/>
      <c r="AKX773" s="14"/>
      <c r="AKY773" s="14"/>
      <c r="AKZ773" s="14"/>
      <c r="ALA773" s="14"/>
      <c r="ALB773" s="14"/>
      <c r="ALC773" s="14"/>
      <c r="ALD773" s="14"/>
      <c r="ALE773" s="14"/>
      <c r="ALF773" s="14"/>
      <c r="ALG773" s="14"/>
      <c r="ALH773" s="14"/>
      <c r="ALI773" s="14"/>
      <c r="ALJ773" s="14"/>
      <c r="ALK773" s="14"/>
      <c r="ALL773" s="14"/>
      <c r="ALM773" s="14"/>
      <c r="ALN773" s="14"/>
      <c r="ALO773" s="14"/>
      <c r="ALP773" s="14"/>
      <c r="ALQ773" s="14"/>
      <c r="ALR773" s="14"/>
      <c r="ALS773" s="14"/>
      <c r="ALT773" s="14"/>
      <c r="ALU773" s="14"/>
      <c r="ALV773" s="14"/>
      <c r="ALW773" s="14"/>
      <c r="ALX773" s="14"/>
      <c r="ALY773" s="14"/>
      <c r="ALZ773" s="14"/>
      <c r="AMA773" s="14"/>
      <c r="AMB773" s="14"/>
      <c r="AMC773" s="14"/>
      <c r="AMD773" s="14"/>
      <c r="AME773" s="14"/>
      <c r="AMF773" s="14"/>
      <c r="AMG773" s="14"/>
      <c r="AMH773" s="14"/>
      <c r="AMI773" s="14"/>
      <c r="AMJ773" s="14"/>
      <c r="AMK773" s="14"/>
      <c r="AML773" s="14"/>
      <c r="AMM773" s="14"/>
      <c r="AMN773" s="14"/>
      <c r="AMO773" s="14"/>
      <c r="AMP773" s="14"/>
      <c r="AMQ773" s="14"/>
      <c r="AMR773" s="14"/>
      <c r="AMS773" s="14"/>
      <c r="AMT773" s="14"/>
      <c r="AMU773" s="14"/>
      <c r="AMV773" s="14"/>
      <c r="AMW773" s="14"/>
      <c r="AMX773" s="14"/>
      <c r="AMY773" s="14"/>
      <c r="AMZ773" s="14"/>
      <c r="ANA773" s="14"/>
      <c r="ANB773" s="14"/>
      <c r="ANC773" s="14"/>
      <c r="AND773" s="14"/>
      <c r="ANE773" s="14"/>
      <c r="ANF773" s="14"/>
      <c r="ANG773" s="14"/>
      <c r="ANH773" s="14"/>
      <c r="ANI773" s="14"/>
      <c r="ANJ773" s="14"/>
      <c r="ANK773" s="14"/>
      <c r="ANL773" s="14"/>
      <c r="ANM773" s="14"/>
      <c r="ANN773" s="14"/>
      <c r="ANO773" s="14"/>
      <c r="ANP773" s="14"/>
      <c r="ANQ773" s="14"/>
      <c r="ANR773" s="14"/>
      <c r="ANS773" s="14"/>
      <c r="ANT773" s="14"/>
      <c r="ANU773" s="14"/>
      <c r="ANV773" s="14"/>
      <c r="ANW773" s="14"/>
      <c r="ANX773" s="14"/>
      <c r="ANY773" s="14"/>
      <c r="ANZ773" s="14"/>
      <c r="AOA773" s="14"/>
      <c r="AOB773" s="14"/>
      <c r="AOC773" s="14"/>
      <c r="AOD773" s="14"/>
      <c r="AOE773" s="14"/>
      <c r="AOF773" s="14"/>
      <c r="AOG773" s="14"/>
      <c r="AOH773" s="14"/>
      <c r="AOI773" s="14"/>
      <c r="AOJ773" s="14"/>
      <c r="AOK773" s="14"/>
      <c r="AOL773" s="14"/>
      <c r="AOM773" s="14"/>
      <c r="AON773" s="14"/>
      <c r="AOO773" s="14"/>
      <c r="AOP773" s="14"/>
      <c r="AOQ773" s="14"/>
      <c r="AOR773" s="14"/>
      <c r="AOS773" s="14"/>
      <c r="AOT773" s="14"/>
      <c r="AOU773" s="14"/>
      <c r="AOV773" s="14"/>
      <c r="AOW773" s="14"/>
      <c r="AOX773" s="14"/>
      <c r="AOY773" s="14"/>
      <c r="AOZ773" s="14"/>
      <c r="APA773" s="14"/>
      <c r="APB773" s="14"/>
      <c r="APC773" s="14"/>
      <c r="APD773" s="14"/>
      <c r="APE773" s="14"/>
      <c r="APF773" s="14"/>
      <c r="APG773" s="14"/>
      <c r="APH773" s="14"/>
      <c r="API773" s="14"/>
      <c r="APJ773" s="14"/>
      <c r="APK773" s="14"/>
      <c r="APL773" s="14"/>
      <c r="APM773" s="14"/>
      <c r="APN773" s="14"/>
      <c r="APO773" s="14"/>
      <c r="APP773" s="14"/>
      <c r="APQ773" s="14"/>
      <c r="APR773" s="14"/>
      <c r="APS773" s="14"/>
      <c r="APT773" s="14"/>
      <c r="APU773" s="14"/>
      <c r="APV773" s="14"/>
      <c r="APW773" s="14"/>
      <c r="APX773" s="14"/>
      <c r="APY773" s="14"/>
      <c r="APZ773" s="14"/>
      <c r="AQA773" s="14"/>
      <c r="AQB773" s="14"/>
      <c r="AQC773" s="14"/>
      <c r="AQD773" s="14"/>
      <c r="AQE773" s="14"/>
      <c r="AQF773" s="14"/>
      <c r="AQG773" s="14"/>
      <c r="AQH773" s="14"/>
      <c r="AQI773" s="14"/>
      <c r="AQJ773" s="14"/>
      <c r="AQK773" s="14"/>
      <c r="AQL773" s="14"/>
      <c r="AQM773" s="14"/>
      <c r="AQN773" s="14"/>
      <c r="AQO773" s="14"/>
      <c r="AQP773" s="14"/>
      <c r="AQQ773" s="14"/>
      <c r="AQR773" s="14"/>
      <c r="AQS773" s="14"/>
      <c r="AQT773" s="14"/>
      <c r="AQU773" s="14"/>
      <c r="AQV773" s="14"/>
      <c r="AQW773" s="14"/>
      <c r="AQX773" s="14"/>
      <c r="AQY773" s="14"/>
      <c r="AQZ773" s="14"/>
      <c r="ARA773" s="14"/>
      <c r="ARB773" s="14"/>
      <c r="ARC773" s="14"/>
      <c r="ARD773" s="14"/>
      <c r="ARE773" s="14"/>
      <c r="ARF773" s="14"/>
      <c r="ARG773" s="14"/>
      <c r="ARH773" s="14"/>
      <c r="ARI773" s="14"/>
      <c r="ARJ773" s="14"/>
      <c r="ARK773" s="14"/>
      <c r="ARL773" s="14"/>
      <c r="ARM773" s="14"/>
      <c r="ARN773" s="14"/>
      <c r="ARO773" s="14"/>
      <c r="ARP773" s="14"/>
      <c r="ARQ773" s="14"/>
      <c r="ARR773" s="14"/>
      <c r="ARS773" s="14"/>
      <c r="ART773" s="14"/>
      <c r="ARU773" s="14"/>
      <c r="ARV773" s="14"/>
      <c r="ARW773" s="14"/>
      <c r="ARX773" s="14"/>
      <c r="ARY773" s="14"/>
      <c r="ARZ773" s="14"/>
      <c r="ASA773" s="14"/>
      <c r="ASB773" s="14"/>
      <c r="ASC773" s="14"/>
      <c r="ASD773" s="14"/>
      <c r="ASE773" s="14"/>
      <c r="ASF773" s="14"/>
      <c r="ASG773" s="14"/>
      <c r="ASH773" s="14"/>
      <c r="ASI773" s="14"/>
      <c r="ASJ773" s="14"/>
      <c r="ASK773" s="14"/>
      <c r="ASL773" s="14"/>
      <c r="ASM773" s="14"/>
      <c r="ASN773" s="14"/>
      <c r="ASO773" s="14"/>
      <c r="ASP773" s="14"/>
      <c r="ASQ773" s="14"/>
      <c r="ASR773" s="14"/>
      <c r="ASS773" s="14"/>
      <c r="AST773" s="14"/>
      <c r="ASU773" s="14"/>
      <c r="ASV773" s="14"/>
      <c r="ASW773" s="14"/>
      <c r="ASX773" s="14"/>
      <c r="ASY773" s="14"/>
      <c r="ASZ773" s="14"/>
      <c r="ATA773" s="14"/>
      <c r="ATB773" s="14"/>
      <c r="ATC773" s="14"/>
      <c r="ATD773" s="14"/>
      <c r="ATE773" s="14"/>
      <c r="ATF773" s="14"/>
      <c r="ATG773" s="14"/>
      <c r="ATH773" s="14"/>
      <c r="ATI773" s="14"/>
      <c r="ATJ773" s="14"/>
      <c r="ATK773" s="14"/>
      <c r="ATL773" s="14"/>
      <c r="ATM773" s="14"/>
      <c r="ATN773" s="14"/>
      <c r="ATO773" s="14"/>
      <c r="ATP773" s="14"/>
      <c r="ATQ773" s="14"/>
      <c r="ATR773" s="14"/>
      <c r="ATS773" s="14"/>
      <c r="ATT773" s="14"/>
      <c r="ATU773" s="14"/>
      <c r="ATV773" s="14"/>
      <c r="ATW773" s="14"/>
      <c r="ATX773" s="14"/>
      <c r="ATY773" s="14"/>
      <c r="ATZ773" s="14"/>
      <c r="AUA773" s="14"/>
      <c r="AUB773" s="14"/>
      <c r="AUC773" s="14"/>
      <c r="AUD773" s="14"/>
      <c r="AUE773" s="14"/>
      <c r="AUF773" s="14"/>
      <c r="AUG773" s="14"/>
      <c r="AUH773" s="14"/>
      <c r="AUI773" s="14"/>
      <c r="AUJ773" s="14"/>
      <c r="AUK773" s="14"/>
      <c r="AUL773" s="14"/>
      <c r="AUM773" s="14"/>
      <c r="AUN773" s="14"/>
      <c r="AUO773" s="14"/>
      <c r="AUP773" s="14"/>
      <c r="AUQ773" s="14"/>
      <c r="AUR773" s="14"/>
      <c r="AUS773" s="14"/>
      <c r="AUT773" s="14"/>
      <c r="AUU773" s="14"/>
      <c r="AUV773" s="14"/>
      <c r="AUW773" s="14"/>
      <c r="AUX773" s="14"/>
      <c r="AUY773" s="14"/>
      <c r="AUZ773" s="14"/>
      <c r="AVA773" s="14"/>
      <c r="AVB773" s="14"/>
      <c r="AVC773" s="14"/>
      <c r="AVD773" s="14"/>
      <c r="AVE773" s="14"/>
      <c r="AVF773" s="14"/>
      <c r="AVG773" s="14"/>
      <c r="AVH773" s="14"/>
      <c r="AVI773" s="14"/>
      <c r="AVJ773" s="14"/>
      <c r="AVK773" s="14"/>
      <c r="AVL773" s="14"/>
      <c r="AVM773" s="14"/>
      <c r="AVN773" s="14"/>
      <c r="AVO773" s="14"/>
      <c r="AVP773" s="14"/>
      <c r="AVQ773" s="14"/>
      <c r="AVR773" s="14"/>
      <c r="AVS773" s="14"/>
      <c r="AVT773" s="14"/>
      <c r="AVU773" s="14"/>
      <c r="AVV773" s="14"/>
      <c r="AVW773" s="14"/>
      <c r="AVX773" s="14"/>
      <c r="AVY773" s="14"/>
      <c r="AVZ773" s="14"/>
      <c r="AWA773" s="14"/>
      <c r="AWB773" s="14"/>
      <c r="AWC773" s="14"/>
      <c r="AWD773" s="14"/>
      <c r="AWE773" s="14"/>
      <c r="AWF773" s="14"/>
      <c r="AWG773" s="14"/>
      <c r="AWH773" s="14"/>
      <c r="AWI773" s="14"/>
      <c r="AWJ773" s="14"/>
      <c r="AWK773" s="14"/>
      <c r="AWL773" s="14"/>
      <c r="AWM773" s="14"/>
      <c r="AWN773" s="14"/>
      <c r="AWO773" s="14"/>
      <c r="AWP773" s="14"/>
      <c r="AWQ773" s="14"/>
      <c r="AWR773" s="14"/>
      <c r="AWS773" s="14"/>
      <c r="AWT773" s="14"/>
      <c r="AWU773" s="14"/>
      <c r="AWV773" s="14"/>
      <c r="AWW773" s="14"/>
      <c r="AWX773" s="14"/>
      <c r="AWY773" s="14"/>
      <c r="AWZ773" s="14"/>
      <c r="AXA773" s="14"/>
      <c r="AXB773" s="14"/>
      <c r="AXC773" s="14"/>
      <c r="AXD773" s="14"/>
      <c r="AXE773" s="14"/>
      <c r="AXF773" s="14"/>
      <c r="AXG773" s="14"/>
      <c r="AXH773" s="14"/>
      <c r="AXI773" s="14"/>
      <c r="AXJ773" s="14"/>
      <c r="AXK773" s="14"/>
      <c r="AXL773" s="14"/>
      <c r="AXM773" s="14"/>
      <c r="AXN773" s="14"/>
      <c r="AXO773" s="14"/>
      <c r="AXP773" s="14"/>
      <c r="AXQ773" s="14"/>
      <c r="AXR773" s="14"/>
      <c r="AXS773" s="14"/>
      <c r="AXT773" s="14"/>
      <c r="AXU773" s="14"/>
      <c r="AXV773" s="14"/>
      <c r="AXW773" s="14"/>
      <c r="AXX773" s="14"/>
      <c r="AXY773" s="14"/>
      <c r="AXZ773" s="14"/>
      <c r="AYA773" s="14"/>
      <c r="AYB773" s="14"/>
      <c r="AYC773" s="14"/>
      <c r="AYD773" s="14"/>
      <c r="AYE773" s="14"/>
      <c r="AYF773" s="14"/>
      <c r="AYG773" s="14"/>
      <c r="AYH773" s="14"/>
      <c r="AYI773" s="14"/>
      <c r="AYJ773" s="14"/>
      <c r="AYK773" s="14"/>
      <c r="AYL773" s="14"/>
      <c r="AYM773" s="14"/>
      <c r="AYN773" s="14"/>
      <c r="AYO773" s="14"/>
      <c r="AYP773" s="14"/>
      <c r="AYQ773" s="14"/>
      <c r="AYR773" s="14"/>
      <c r="AYS773" s="14"/>
      <c r="AYT773" s="14"/>
      <c r="AYU773" s="14"/>
      <c r="AYV773" s="14"/>
      <c r="AYW773" s="14"/>
      <c r="AYX773" s="14"/>
      <c r="AYY773" s="14"/>
      <c r="AYZ773" s="14"/>
      <c r="AZA773" s="14"/>
      <c r="AZB773" s="14"/>
      <c r="AZC773" s="14"/>
      <c r="AZD773" s="14"/>
      <c r="AZE773" s="14"/>
      <c r="AZF773" s="14"/>
      <c r="AZG773" s="14"/>
      <c r="AZH773" s="14"/>
      <c r="AZI773" s="14"/>
      <c r="AZJ773" s="14"/>
      <c r="AZK773" s="14"/>
      <c r="AZL773" s="14"/>
      <c r="AZM773" s="14"/>
      <c r="AZN773" s="14"/>
      <c r="AZO773" s="14"/>
      <c r="AZP773" s="14"/>
      <c r="AZQ773" s="14"/>
      <c r="AZR773" s="14"/>
      <c r="AZS773" s="14"/>
      <c r="AZT773" s="14"/>
      <c r="AZU773" s="14"/>
      <c r="AZV773" s="14"/>
      <c r="AZW773" s="14"/>
      <c r="AZX773" s="14"/>
      <c r="AZY773" s="14"/>
      <c r="AZZ773" s="14"/>
      <c r="BAA773" s="14"/>
      <c r="BAB773" s="14"/>
      <c r="BAC773" s="14"/>
      <c r="BAD773" s="14"/>
      <c r="BAE773" s="14"/>
      <c r="BAF773" s="14"/>
      <c r="BAG773" s="14"/>
      <c r="BAH773" s="14"/>
      <c r="BAI773" s="14"/>
      <c r="BAJ773" s="14"/>
      <c r="BAK773" s="14"/>
      <c r="BAL773" s="14"/>
      <c r="BAM773" s="14"/>
      <c r="BAN773" s="14"/>
      <c r="BAO773" s="14"/>
      <c r="BAP773" s="14"/>
      <c r="BAQ773" s="14"/>
      <c r="BAR773" s="14"/>
      <c r="BAS773" s="14"/>
      <c r="BAT773" s="14"/>
      <c r="BAU773" s="14"/>
      <c r="BAV773" s="14"/>
      <c r="BAW773" s="14"/>
      <c r="BAX773" s="14"/>
      <c r="BAY773" s="14"/>
      <c r="BAZ773" s="14"/>
      <c r="BBA773" s="14"/>
      <c r="BBB773" s="14"/>
      <c r="BBC773" s="14"/>
      <c r="BBD773" s="14"/>
      <c r="BBE773" s="14"/>
      <c r="BBF773" s="14"/>
      <c r="BBG773" s="14"/>
      <c r="BBH773" s="14"/>
      <c r="BBI773" s="14"/>
      <c r="BBJ773" s="14"/>
      <c r="BBK773" s="14"/>
      <c r="BBL773" s="14"/>
      <c r="BBM773" s="14"/>
      <c r="BBN773" s="14"/>
      <c r="BBO773" s="14"/>
      <c r="BBP773" s="14"/>
      <c r="BBQ773" s="14"/>
      <c r="BBR773" s="14"/>
      <c r="BBS773" s="14"/>
      <c r="BBT773" s="14"/>
      <c r="BBU773" s="14"/>
      <c r="BBV773" s="14"/>
      <c r="BBW773" s="14"/>
      <c r="BBX773" s="14"/>
      <c r="BBY773" s="14"/>
      <c r="BBZ773" s="14"/>
      <c r="BCA773" s="14"/>
      <c r="BCB773" s="14"/>
      <c r="BCC773" s="14"/>
      <c r="BCD773" s="14"/>
      <c r="BCE773" s="14"/>
      <c r="BCF773" s="14"/>
      <c r="BCG773" s="14"/>
      <c r="BCH773" s="14"/>
      <c r="BCI773" s="14"/>
      <c r="BCJ773" s="14"/>
      <c r="BCK773" s="14"/>
      <c r="BCL773" s="14"/>
      <c r="BCM773" s="14"/>
      <c r="BCN773" s="14"/>
      <c r="BCO773" s="14"/>
      <c r="BCP773" s="14"/>
      <c r="BCQ773" s="14"/>
      <c r="BCR773" s="14"/>
      <c r="BCS773" s="14"/>
      <c r="BCT773" s="14"/>
      <c r="BCU773" s="14"/>
      <c r="BCV773" s="14"/>
      <c r="BCW773" s="14"/>
      <c r="BCX773" s="14"/>
      <c r="BCY773" s="14"/>
      <c r="BCZ773" s="14"/>
      <c r="BDA773" s="14"/>
      <c r="BDB773" s="14"/>
      <c r="BDC773" s="14"/>
      <c r="BDD773" s="14"/>
      <c r="BDE773" s="14"/>
      <c r="BDF773" s="14"/>
      <c r="BDG773" s="14"/>
      <c r="BDH773" s="14"/>
      <c r="BDI773" s="14"/>
      <c r="BDJ773" s="14"/>
      <c r="BDK773" s="14"/>
      <c r="BDL773" s="14"/>
      <c r="BDM773" s="14"/>
      <c r="BDN773" s="14"/>
      <c r="BDO773" s="14"/>
      <c r="BDP773" s="14"/>
      <c r="BDQ773" s="14"/>
      <c r="BDR773" s="14"/>
      <c r="BDS773" s="14"/>
      <c r="BDT773" s="14"/>
      <c r="BDU773" s="14"/>
      <c r="BDV773" s="14"/>
      <c r="BDW773" s="14"/>
      <c r="BDX773" s="14"/>
      <c r="BDY773" s="14"/>
      <c r="BDZ773" s="14"/>
      <c r="BEA773" s="14"/>
      <c r="BEB773" s="14"/>
      <c r="BEC773" s="14"/>
      <c r="BED773" s="14"/>
      <c r="BEE773" s="14"/>
      <c r="BEF773" s="14"/>
      <c r="BEG773" s="14"/>
      <c r="BEH773" s="14"/>
      <c r="BEI773" s="14"/>
      <c r="BEJ773" s="14"/>
      <c r="BEK773" s="14"/>
      <c r="BEL773" s="14"/>
      <c r="BEM773" s="14"/>
      <c r="BEN773" s="14"/>
      <c r="BEO773" s="14"/>
      <c r="BEP773" s="14"/>
      <c r="BEQ773" s="14"/>
      <c r="BER773" s="14"/>
      <c r="BES773" s="14"/>
      <c r="BET773" s="14"/>
      <c r="BEU773" s="14"/>
      <c r="BEV773" s="14"/>
      <c r="BEW773" s="14"/>
      <c r="BEX773" s="14"/>
      <c r="BEY773" s="14"/>
      <c r="BEZ773" s="14"/>
      <c r="BFA773" s="14"/>
      <c r="BFB773" s="14"/>
      <c r="BFC773" s="14"/>
      <c r="BFD773" s="14"/>
      <c r="BFE773" s="14"/>
      <c r="BFF773" s="14"/>
      <c r="BFG773" s="14"/>
      <c r="BFH773" s="14"/>
      <c r="BFI773" s="14"/>
      <c r="BFJ773" s="14"/>
      <c r="BFK773" s="14"/>
      <c r="BFL773" s="14"/>
      <c r="BFM773" s="14"/>
      <c r="BFN773" s="14"/>
      <c r="BFO773" s="14"/>
      <c r="BFP773" s="14"/>
      <c r="BFQ773" s="14"/>
      <c r="BFR773" s="14"/>
      <c r="BFS773" s="14"/>
      <c r="BFT773" s="14"/>
      <c r="BFU773" s="14"/>
      <c r="BFV773" s="14"/>
      <c r="BFW773" s="14"/>
      <c r="BFX773" s="14"/>
      <c r="BFY773" s="14"/>
      <c r="BFZ773" s="14"/>
      <c r="BGA773" s="14"/>
      <c r="BGB773" s="14"/>
      <c r="BGC773" s="14"/>
      <c r="BGD773" s="14"/>
      <c r="BGE773" s="14"/>
      <c r="BGF773" s="14"/>
      <c r="BGG773" s="14"/>
      <c r="BGH773" s="14"/>
      <c r="BGI773" s="14"/>
      <c r="BGJ773" s="14"/>
      <c r="BGK773" s="14"/>
      <c r="BGL773" s="14"/>
      <c r="BGM773" s="14"/>
      <c r="BGN773" s="14"/>
      <c r="BGO773" s="14"/>
      <c r="BGP773" s="14"/>
      <c r="BGQ773" s="14"/>
      <c r="BGR773" s="14"/>
      <c r="BGS773" s="14"/>
      <c r="BGT773" s="14"/>
      <c r="BGU773" s="14"/>
      <c r="BGV773" s="14"/>
      <c r="BGW773" s="14"/>
      <c r="BGX773" s="14"/>
      <c r="BGY773" s="14"/>
      <c r="BGZ773" s="14"/>
      <c r="BHA773" s="14"/>
      <c r="BHB773" s="14"/>
      <c r="BHC773" s="14"/>
      <c r="BHD773" s="14"/>
      <c r="BHE773" s="14"/>
      <c r="BHF773" s="14"/>
      <c r="BHG773" s="14"/>
      <c r="BHH773" s="14"/>
      <c r="BHI773" s="14"/>
      <c r="BHJ773" s="14"/>
      <c r="BHK773" s="14"/>
      <c r="BHL773" s="14"/>
      <c r="BHM773" s="14"/>
      <c r="BHN773" s="14"/>
      <c r="BHO773" s="14"/>
      <c r="BHP773" s="14"/>
      <c r="BHQ773" s="14"/>
      <c r="BHR773" s="14"/>
      <c r="BHS773" s="14"/>
      <c r="BHT773" s="14"/>
      <c r="BHU773" s="14"/>
      <c r="BHV773" s="14"/>
      <c r="BHW773" s="14"/>
      <c r="BHX773" s="14"/>
      <c r="BHY773" s="14"/>
      <c r="BHZ773" s="14"/>
      <c r="BIA773" s="14"/>
      <c r="BIB773" s="14"/>
      <c r="BIC773" s="14"/>
      <c r="BID773" s="14"/>
      <c r="BIE773" s="14"/>
      <c r="BIF773" s="14"/>
      <c r="BIG773" s="14"/>
      <c r="BIH773" s="14"/>
      <c r="BII773" s="14"/>
      <c r="BIJ773" s="14"/>
      <c r="BIK773" s="14"/>
      <c r="BIL773" s="14"/>
      <c r="BIM773" s="14"/>
      <c r="BIN773" s="14"/>
      <c r="BIO773" s="14"/>
      <c r="BIP773" s="14"/>
      <c r="BIQ773" s="14"/>
      <c r="BIR773" s="14"/>
      <c r="BIS773" s="14"/>
      <c r="BIT773" s="14"/>
      <c r="BIU773" s="14"/>
      <c r="BIV773" s="14"/>
      <c r="BIW773" s="14"/>
      <c r="BIX773" s="14"/>
      <c r="BIY773" s="14"/>
      <c r="BIZ773" s="14"/>
      <c r="BJA773" s="14"/>
      <c r="BJB773" s="14"/>
      <c r="BJC773" s="14"/>
      <c r="BJD773" s="14"/>
      <c r="BJE773" s="14"/>
      <c r="BJF773" s="14"/>
      <c r="BJG773" s="14"/>
      <c r="BJH773" s="14"/>
      <c r="BJI773" s="14"/>
      <c r="BJJ773" s="14"/>
      <c r="BJK773" s="14"/>
      <c r="BJL773" s="14"/>
      <c r="BJM773" s="14"/>
      <c r="BJN773" s="14"/>
      <c r="BJO773" s="14"/>
      <c r="BJP773" s="14"/>
      <c r="BJQ773" s="14"/>
      <c r="BJR773" s="14"/>
      <c r="BJS773" s="14"/>
      <c r="BJT773" s="14"/>
      <c r="BJU773" s="14"/>
      <c r="BJV773" s="14"/>
      <c r="BJW773" s="14"/>
      <c r="BJX773" s="14"/>
      <c r="BJY773" s="14"/>
      <c r="BJZ773" s="14"/>
      <c r="BKA773" s="14"/>
      <c r="BKB773" s="14"/>
      <c r="BKC773" s="14"/>
      <c r="BKD773" s="14"/>
      <c r="BKE773" s="14"/>
      <c r="BKF773" s="14"/>
      <c r="BKG773" s="14"/>
      <c r="BKH773" s="14"/>
      <c r="BKI773" s="14"/>
      <c r="BKJ773" s="14"/>
      <c r="BKK773" s="14"/>
      <c r="BKL773" s="14"/>
      <c r="BKM773" s="14"/>
      <c r="BKN773" s="14"/>
      <c r="BKO773" s="14"/>
      <c r="BKP773" s="14"/>
      <c r="BKQ773" s="14"/>
      <c r="BKR773" s="14"/>
      <c r="BKS773" s="14"/>
      <c r="BKT773" s="14"/>
      <c r="BKU773" s="14"/>
      <c r="BKV773" s="14"/>
      <c r="BKW773" s="14"/>
      <c r="BKX773" s="14"/>
      <c r="BKY773" s="14"/>
      <c r="BKZ773" s="14"/>
      <c r="BLA773" s="14"/>
      <c r="BLB773" s="14"/>
      <c r="BLC773" s="14"/>
      <c r="BLD773" s="14"/>
      <c r="BLE773" s="14"/>
      <c r="BLF773" s="14"/>
      <c r="BLG773" s="14"/>
      <c r="BLH773" s="14"/>
      <c r="BLI773" s="14"/>
      <c r="BLJ773" s="14"/>
      <c r="BLK773" s="14"/>
      <c r="BLL773" s="14"/>
      <c r="BLM773" s="14"/>
      <c r="BLN773" s="14"/>
      <c r="BLO773" s="14"/>
      <c r="BLP773" s="14"/>
      <c r="BLQ773" s="14"/>
      <c r="BLR773" s="14"/>
      <c r="BLS773" s="14"/>
      <c r="BLT773" s="14"/>
      <c r="BLU773" s="14"/>
      <c r="BLV773" s="14"/>
      <c r="BLW773" s="14"/>
      <c r="BLX773" s="14"/>
      <c r="BLY773" s="14"/>
      <c r="BLZ773" s="14"/>
      <c r="BMA773" s="14"/>
      <c r="BMB773" s="14"/>
      <c r="BMC773" s="14"/>
      <c r="BMD773" s="14"/>
      <c r="BME773" s="14"/>
      <c r="BMF773" s="14"/>
      <c r="BMG773" s="14"/>
      <c r="BMH773" s="14"/>
      <c r="BMI773" s="14"/>
      <c r="BMJ773" s="14"/>
      <c r="BMK773" s="14"/>
      <c r="BML773" s="14"/>
      <c r="BMM773" s="14"/>
      <c r="BMN773" s="14"/>
      <c r="BMO773" s="14"/>
      <c r="BMP773" s="14"/>
      <c r="BMQ773" s="14"/>
      <c r="BMR773" s="14"/>
      <c r="BMS773" s="14"/>
      <c r="BMT773" s="14"/>
      <c r="BMU773" s="14"/>
      <c r="BMV773" s="14"/>
      <c r="BMW773" s="14"/>
      <c r="BMX773" s="14"/>
      <c r="BMY773" s="14"/>
      <c r="BMZ773" s="14"/>
      <c r="BNA773" s="14"/>
      <c r="BNB773" s="14"/>
      <c r="BNC773" s="14"/>
      <c r="BND773" s="14"/>
      <c r="BNE773" s="14"/>
      <c r="BNF773" s="14"/>
      <c r="BNG773" s="14"/>
      <c r="BNH773" s="14"/>
      <c r="BNI773" s="14"/>
      <c r="BNJ773" s="14"/>
      <c r="BNK773" s="14"/>
      <c r="BNL773" s="14"/>
      <c r="BNM773" s="14"/>
      <c r="BNN773" s="14"/>
      <c r="BNO773" s="14"/>
      <c r="BNP773" s="14"/>
      <c r="BNQ773" s="14"/>
      <c r="BNR773" s="14"/>
      <c r="BNS773" s="14"/>
      <c r="BNT773" s="14"/>
      <c r="BNU773" s="14"/>
      <c r="BNV773" s="14"/>
      <c r="BNW773" s="14"/>
      <c r="BNX773" s="14"/>
      <c r="BNY773" s="14"/>
      <c r="BNZ773" s="14"/>
      <c r="BOA773" s="14"/>
      <c r="BOB773" s="14"/>
      <c r="BOC773" s="14"/>
      <c r="BOD773" s="14"/>
      <c r="BOE773" s="14"/>
      <c r="BOF773" s="14"/>
      <c r="BOG773" s="14"/>
      <c r="BOH773" s="14"/>
      <c r="BOI773" s="14"/>
      <c r="BOJ773" s="14"/>
      <c r="BOK773" s="14"/>
      <c r="BOL773" s="14"/>
      <c r="BOM773" s="14"/>
      <c r="BON773" s="14"/>
      <c r="BOO773" s="14"/>
      <c r="BOP773" s="14"/>
      <c r="BOQ773" s="14"/>
      <c r="BOR773" s="14"/>
      <c r="BOS773" s="14"/>
      <c r="BOT773" s="14"/>
      <c r="BOU773" s="14"/>
      <c r="BOV773" s="14"/>
      <c r="BOW773" s="14"/>
      <c r="BOX773" s="14"/>
      <c r="BOY773" s="14"/>
      <c r="BOZ773" s="14"/>
      <c r="BPA773" s="14"/>
      <c r="BPB773" s="14"/>
      <c r="BPC773" s="14"/>
      <c r="BPD773" s="14"/>
      <c r="BPE773" s="14"/>
      <c r="BPF773" s="14"/>
      <c r="BPG773" s="14"/>
      <c r="BPH773" s="14"/>
      <c r="BPI773" s="14"/>
      <c r="BPJ773" s="14"/>
      <c r="BPK773" s="14"/>
      <c r="BPL773" s="14"/>
      <c r="BPM773" s="14"/>
      <c r="BPN773" s="14"/>
      <c r="BPO773" s="14"/>
      <c r="BPP773" s="14"/>
      <c r="BPQ773" s="14"/>
      <c r="BPR773" s="14"/>
      <c r="BPS773" s="14"/>
      <c r="BPT773" s="14"/>
      <c r="BPU773" s="14"/>
      <c r="BPV773" s="14"/>
      <c r="BPW773" s="14"/>
      <c r="BPX773" s="14"/>
      <c r="BPY773" s="14"/>
      <c r="BPZ773" s="14"/>
      <c r="BQA773" s="14"/>
      <c r="BQB773" s="14"/>
      <c r="BQC773" s="14"/>
      <c r="BQD773" s="14"/>
      <c r="BQE773" s="14"/>
      <c r="BQF773" s="14"/>
      <c r="BQG773" s="14"/>
      <c r="BQH773" s="14"/>
      <c r="BQI773" s="14"/>
      <c r="BQJ773" s="14"/>
      <c r="BQK773" s="14"/>
      <c r="BQL773" s="14"/>
      <c r="BQM773" s="14"/>
      <c r="BQN773" s="14"/>
      <c r="BQO773" s="14"/>
      <c r="BQP773" s="14"/>
      <c r="BQQ773" s="14"/>
      <c r="BQR773" s="14"/>
      <c r="BQS773" s="14"/>
      <c r="BQT773" s="14"/>
      <c r="BQU773" s="14"/>
      <c r="BQV773" s="14"/>
      <c r="BQW773" s="14"/>
      <c r="BQX773" s="14"/>
      <c r="BQY773" s="14"/>
      <c r="BQZ773" s="14"/>
      <c r="BRA773" s="14"/>
      <c r="BRB773" s="14"/>
      <c r="BRC773" s="14"/>
      <c r="BRD773" s="14"/>
      <c r="BRE773" s="14"/>
      <c r="BRF773" s="14"/>
      <c r="BRG773" s="14"/>
      <c r="BRH773" s="14"/>
      <c r="BRI773" s="14"/>
      <c r="BRJ773" s="14"/>
      <c r="BRK773" s="14"/>
      <c r="BRL773" s="14"/>
      <c r="BRM773" s="14"/>
      <c r="BRN773" s="14"/>
      <c r="BRO773" s="14"/>
      <c r="BRP773" s="14"/>
      <c r="BRQ773" s="14"/>
      <c r="BRR773" s="14"/>
      <c r="BRS773" s="14"/>
      <c r="BRT773" s="14"/>
      <c r="BRU773" s="14"/>
      <c r="BRV773" s="14"/>
      <c r="BRW773" s="14"/>
      <c r="BRX773" s="14"/>
      <c r="BRY773" s="14"/>
      <c r="BRZ773" s="14"/>
      <c r="BSA773" s="14"/>
      <c r="BSB773" s="14"/>
      <c r="BSC773" s="14"/>
      <c r="BSD773" s="14"/>
      <c r="BSE773" s="14"/>
      <c r="BSF773" s="14"/>
      <c r="BSG773" s="14"/>
      <c r="BSH773" s="14"/>
      <c r="BSI773" s="14"/>
      <c r="BSJ773" s="14"/>
      <c r="BSK773" s="14"/>
      <c r="BSL773" s="14"/>
      <c r="BSM773" s="14"/>
      <c r="BSN773" s="14"/>
      <c r="BSO773" s="14"/>
      <c r="BSP773" s="14"/>
      <c r="BSQ773" s="14"/>
      <c r="BSR773" s="14"/>
      <c r="BSS773" s="14"/>
      <c r="BST773" s="14"/>
      <c r="BSU773" s="14"/>
      <c r="BSV773" s="14"/>
      <c r="BSW773" s="14"/>
      <c r="BSX773" s="14"/>
      <c r="BSY773" s="14"/>
      <c r="BSZ773" s="14"/>
      <c r="BTA773" s="14"/>
      <c r="BTB773" s="14"/>
      <c r="BTC773" s="14"/>
      <c r="BTD773" s="14"/>
      <c r="BTE773" s="14"/>
      <c r="BTF773" s="14"/>
      <c r="BTG773" s="14"/>
      <c r="BTH773" s="14"/>
      <c r="BTI773" s="14"/>
      <c r="BTJ773" s="14"/>
      <c r="BTK773" s="14"/>
      <c r="BTL773" s="14"/>
      <c r="BTM773" s="14"/>
      <c r="BTN773" s="14"/>
      <c r="BTO773" s="14"/>
      <c r="BTP773" s="14"/>
      <c r="BTQ773" s="14"/>
      <c r="BTR773" s="14"/>
      <c r="BTS773" s="14"/>
      <c r="BTT773" s="14"/>
      <c r="BTU773" s="14"/>
      <c r="BTV773" s="14"/>
      <c r="BTW773" s="14"/>
      <c r="BTX773" s="14"/>
      <c r="BTY773" s="14"/>
      <c r="BTZ773" s="14"/>
      <c r="BUA773" s="14"/>
      <c r="BUB773" s="14"/>
      <c r="BUC773" s="14"/>
      <c r="BUD773" s="14"/>
      <c r="BUE773" s="14"/>
      <c r="BUF773" s="14"/>
      <c r="BUG773" s="14"/>
      <c r="BUH773" s="14"/>
      <c r="BUI773" s="14"/>
      <c r="BUJ773" s="14"/>
      <c r="BUK773" s="14"/>
      <c r="BUL773" s="14"/>
      <c r="BUM773" s="14"/>
      <c r="BUN773" s="14"/>
      <c r="BUO773" s="14"/>
      <c r="BUP773" s="14"/>
      <c r="BUQ773" s="14"/>
      <c r="BUR773" s="14"/>
      <c r="BUS773" s="14"/>
      <c r="BUT773" s="14"/>
      <c r="BUU773" s="14"/>
      <c r="BUV773" s="14"/>
      <c r="BUW773" s="14"/>
      <c r="BUX773" s="14"/>
      <c r="BUY773" s="14"/>
      <c r="BUZ773" s="14"/>
      <c r="BVA773" s="14"/>
      <c r="BVB773" s="14"/>
      <c r="BVC773" s="14"/>
      <c r="BVD773" s="14"/>
      <c r="BVE773" s="14"/>
      <c r="BVF773" s="14"/>
      <c r="BVG773" s="14"/>
      <c r="BVH773" s="14"/>
      <c r="BVI773" s="14"/>
      <c r="BVJ773" s="14"/>
      <c r="BVK773" s="14"/>
      <c r="BVL773" s="14"/>
      <c r="BVM773" s="14"/>
      <c r="BVN773" s="14"/>
      <c r="BVO773" s="14"/>
      <c r="BVP773" s="14"/>
      <c r="BVQ773" s="14"/>
      <c r="BVR773" s="14"/>
      <c r="BVS773" s="14"/>
      <c r="BVT773" s="14"/>
      <c r="BVU773" s="14"/>
      <c r="BVV773" s="14"/>
      <c r="BVW773" s="14"/>
      <c r="BVX773" s="14"/>
      <c r="BVY773" s="14"/>
      <c r="BVZ773" s="14"/>
      <c r="BWA773" s="14"/>
      <c r="BWB773" s="14"/>
      <c r="BWC773" s="14"/>
      <c r="BWD773" s="14"/>
      <c r="BWE773" s="14"/>
      <c r="BWF773" s="14"/>
      <c r="BWG773" s="14"/>
      <c r="BWH773" s="14"/>
      <c r="BWI773" s="14"/>
      <c r="BWJ773" s="14"/>
      <c r="BWK773" s="14"/>
      <c r="BWL773" s="14"/>
      <c r="BWM773" s="14"/>
      <c r="BWN773" s="14"/>
      <c r="BWO773" s="14"/>
      <c r="BWP773" s="14"/>
      <c r="BWQ773" s="14"/>
      <c r="BWR773" s="14"/>
      <c r="BWS773" s="14"/>
      <c r="BWT773" s="14"/>
      <c r="BWU773" s="14"/>
      <c r="BWV773" s="14"/>
      <c r="BWW773" s="14"/>
      <c r="BWX773" s="14"/>
      <c r="BWY773" s="14"/>
      <c r="BWZ773" s="14"/>
      <c r="BXA773" s="14"/>
      <c r="BXB773" s="14"/>
      <c r="BXC773" s="14"/>
      <c r="BXD773" s="14"/>
      <c r="BXE773" s="14"/>
      <c r="BXF773" s="14"/>
      <c r="BXG773" s="14"/>
      <c r="BXH773" s="14"/>
      <c r="BXI773" s="14"/>
      <c r="BXJ773" s="14"/>
      <c r="BXK773" s="14"/>
      <c r="BXL773" s="14"/>
      <c r="BXM773" s="14"/>
      <c r="BXN773" s="14"/>
      <c r="BXO773" s="14"/>
      <c r="BXP773" s="14"/>
      <c r="BXQ773" s="14"/>
      <c r="BXR773" s="14"/>
      <c r="BXS773" s="14"/>
      <c r="BXT773" s="14"/>
      <c r="BXU773" s="14"/>
      <c r="BXV773" s="14"/>
      <c r="BXW773" s="14"/>
      <c r="BXX773" s="14"/>
      <c r="BXY773" s="14"/>
      <c r="BXZ773" s="14"/>
      <c r="BYA773" s="14"/>
      <c r="BYB773" s="14"/>
      <c r="BYC773" s="14"/>
      <c r="BYD773" s="14"/>
      <c r="BYE773" s="14"/>
      <c r="BYF773" s="14"/>
      <c r="BYG773" s="14"/>
      <c r="BYH773" s="14"/>
      <c r="BYI773" s="14"/>
      <c r="BYJ773" s="14"/>
      <c r="BYK773" s="14"/>
      <c r="BYL773" s="14"/>
      <c r="BYM773" s="14"/>
      <c r="BYN773" s="14"/>
      <c r="BYO773" s="14"/>
      <c r="BYP773" s="14"/>
      <c r="BYQ773" s="14"/>
      <c r="BYR773" s="14"/>
      <c r="BYS773" s="14"/>
      <c r="BYT773" s="14"/>
      <c r="BYU773" s="14"/>
      <c r="BYV773" s="14"/>
      <c r="BYW773" s="14"/>
      <c r="BYX773" s="14"/>
      <c r="BYY773" s="14"/>
      <c r="BYZ773" s="14"/>
      <c r="BZA773" s="14"/>
      <c r="BZB773" s="14"/>
      <c r="BZC773" s="14"/>
      <c r="BZD773" s="14"/>
      <c r="BZE773" s="14"/>
      <c r="BZF773" s="14"/>
      <c r="BZG773" s="14"/>
      <c r="BZH773" s="14"/>
      <c r="BZI773" s="14"/>
      <c r="BZJ773" s="14"/>
      <c r="BZK773" s="14"/>
      <c r="BZL773" s="14"/>
      <c r="BZM773" s="14"/>
      <c r="BZN773" s="14"/>
      <c r="BZO773" s="14"/>
      <c r="BZP773" s="14"/>
      <c r="BZQ773" s="14"/>
      <c r="BZR773" s="14"/>
      <c r="BZS773" s="14"/>
      <c r="BZT773" s="14"/>
      <c r="BZU773" s="14"/>
      <c r="BZV773" s="14"/>
      <c r="BZW773" s="14"/>
      <c r="BZX773" s="14"/>
      <c r="BZY773" s="14"/>
      <c r="BZZ773" s="14"/>
      <c r="CAA773" s="14"/>
      <c r="CAB773" s="14"/>
      <c r="CAC773" s="14"/>
      <c r="CAD773" s="14"/>
      <c r="CAE773" s="14"/>
      <c r="CAF773" s="14"/>
      <c r="CAG773" s="14"/>
      <c r="CAH773" s="14"/>
      <c r="CAI773" s="14"/>
      <c r="CAJ773" s="14"/>
      <c r="CAK773" s="14"/>
      <c r="CAL773" s="14"/>
      <c r="CAM773" s="14"/>
      <c r="CAN773" s="14"/>
      <c r="CAO773" s="14"/>
      <c r="CAP773" s="14"/>
      <c r="CAQ773" s="14"/>
      <c r="CAR773" s="14"/>
      <c r="CAS773" s="14"/>
      <c r="CAT773" s="14"/>
      <c r="CAU773" s="14"/>
      <c r="CAV773" s="14"/>
      <c r="CAW773" s="14"/>
      <c r="CAX773" s="14"/>
      <c r="CAY773" s="14"/>
      <c r="CAZ773" s="14"/>
      <c r="CBA773" s="14"/>
      <c r="CBB773" s="14"/>
      <c r="CBC773" s="14"/>
      <c r="CBD773" s="14"/>
      <c r="CBE773" s="14"/>
      <c r="CBF773" s="14"/>
      <c r="CBG773" s="14"/>
      <c r="CBH773" s="14"/>
      <c r="CBI773" s="14"/>
      <c r="CBJ773" s="14"/>
      <c r="CBK773" s="14"/>
      <c r="CBL773" s="14"/>
      <c r="CBM773" s="14"/>
      <c r="CBN773" s="14"/>
      <c r="CBO773" s="14"/>
      <c r="CBP773" s="14"/>
      <c r="CBQ773" s="14"/>
      <c r="CBR773" s="14"/>
      <c r="CBS773" s="14"/>
      <c r="CBT773" s="14"/>
      <c r="CBU773" s="14"/>
      <c r="CBV773" s="14"/>
      <c r="CBW773" s="14"/>
      <c r="CBX773" s="14"/>
      <c r="CBY773" s="14"/>
      <c r="CBZ773" s="14"/>
      <c r="CCA773" s="14"/>
      <c r="CCB773" s="14"/>
      <c r="CCC773" s="14"/>
      <c r="CCD773" s="14"/>
      <c r="CCE773" s="14"/>
      <c r="CCF773" s="14"/>
      <c r="CCG773" s="14"/>
      <c r="CCH773" s="14"/>
      <c r="CCI773" s="14"/>
      <c r="CCJ773" s="14"/>
      <c r="CCK773" s="14"/>
      <c r="CCL773" s="14"/>
      <c r="CCM773" s="14"/>
      <c r="CCN773" s="14"/>
      <c r="CCO773" s="14"/>
      <c r="CCP773" s="14"/>
      <c r="CCQ773" s="14"/>
      <c r="CCR773" s="14"/>
      <c r="CCS773" s="14"/>
      <c r="CCT773" s="14"/>
      <c r="CCU773" s="14"/>
      <c r="CCV773" s="14"/>
      <c r="CCW773" s="14"/>
      <c r="CCX773" s="14"/>
      <c r="CCY773" s="14"/>
      <c r="CCZ773" s="14"/>
      <c r="CDA773" s="14"/>
      <c r="CDB773" s="14"/>
      <c r="CDC773" s="14"/>
      <c r="CDD773" s="14"/>
      <c r="CDE773" s="14"/>
      <c r="CDF773" s="14"/>
      <c r="CDG773" s="14"/>
      <c r="CDH773" s="14"/>
      <c r="CDI773" s="14"/>
      <c r="CDJ773" s="14"/>
      <c r="CDK773" s="14"/>
      <c r="CDL773" s="14"/>
      <c r="CDM773" s="14"/>
      <c r="CDN773" s="14"/>
      <c r="CDO773" s="14"/>
      <c r="CDP773" s="14"/>
      <c r="CDQ773" s="14"/>
      <c r="CDR773" s="14"/>
      <c r="CDS773" s="14"/>
      <c r="CDT773" s="14"/>
      <c r="CDU773" s="14"/>
      <c r="CDV773" s="14"/>
      <c r="CDW773" s="14"/>
      <c r="CDX773" s="14"/>
      <c r="CDY773" s="14"/>
      <c r="CDZ773" s="14"/>
      <c r="CEA773" s="14"/>
      <c r="CEB773" s="14"/>
      <c r="CEC773" s="14"/>
      <c r="CED773" s="14"/>
      <c r="CEE773" s="14"/>
      <c r="CEF773" s="14"/>
      <c r="CEG773" s="14"/>
      <c r="CEH773" s="14"/>
      <c r="CEI773" s="14"/>
      <c r="CEJ773" s="14"/>
      <c r="CEK773" s="14"/>
      <c r="CEL773" s="14"/>
      <c r="CEM773" s="14"/>
      <c r="CEN773" s="14"/>
      <c r="CEO773" s="14"/>
      <c r="CEP773" s="14"/>
      <c r="CEQ773" s="14"/>
      <c r="CER773" s="14"/>
      <c r="CES773" s="14"/>
      <c r="CET773" s="14"/>
      <c r="CEU773" s="14"/>
      <c r="CEV773" s="14"/>
      <c r="CEW773" s="14"/>
      <c r="CEX773" s="14"/>
      <c r="CEY773" s="14"/>
      <c r="CEZ773" s="14"/>
      <c r="CFA773" s="14"/>
      <c r="CFB773" s="14"/>
      <c r="CFC773" s="14"/>
      <c r="CFD773" s="14"/>
      <c r="CFE773" s="14"/>
      <c r="CFF773" s="14"/>
      <c r="CFG773" s="14"/>
      <c r="CFH773" s="14"/>
      <c r="CFI773" s="14"/>
      <c r="CFJ773" s="14"/>
      <c r="CFK773" s="14"/>
      <c r="CFL773" s="14"/>
      <c r="CFM773" s="14"/>
      <c r="CFN773" s="14"/>
      <c r="CFO773" s="14"/>
      <c r="CFP773" s="14"/>
      <c r="CFQ773" s="14"/>
      <c r="CFR773" s="14"/>
      <c r="CFS773" s="14"/>
      <c r="CFT773" s="14"/>
      <c r="CFU773" s="14"/>
      <c r="CFV773" s="14"/>
      <c r="CFW773" s="14"/>
      <c r="CFX773" s="14"/>
      <c r="CFY773" s="14"/>
      <c r="CFZ773" s="14"/>
      <c r="CGA773" s="14"/>
      <c r="CGB773" s="14"/>
      <c r="CGC773" s="14"/>
      <c r="CGD773" s="14"/>
      <c r="CGE773" s="14"/>
      <c r="CGF773" s="14"/>
      <c r="CGG773" s="14"/>
      <c r="CGH773" s="14"/>
      <c r="CGI773" s="14"/>
      <c r="CGJ773" s="14"/>
      <c r="CGK773" s="14"/>
      <c r="CGL773" s="14"/>
      <c r="CGM773" s="14"/>
      <c r="CGN773" s="14"/>
      <c r="CGO773" s="14"/>
      <c r="CGP773" s="14"/>
      <c r="CGQ773" s="14"/>
      <c r="CGR773" s="14"/>
      <c r="CGS773" s="14"/>
      <c r="CGT773" s="14"/>
      <c r="CGU773" s="14"/>
      <c r="CGV773" s="14"/>
      <c r="CGW773" s="14"/>
      <c r="CGX773" s="14"/>
      <c r="CGY773" s="14"/>
      <c r="CGZ773" s="14"/>
      <c r="CHA773" s="14"/>
      <c r="CHB773" s="14"/>
      <c r="CHC773" s="14"/>
      <c r="CHD773" s="14"/>
      <c r="CHE773" s="14"/>
      <c r="CHF773" s="14"/>
      <c r="CHG773" s="14"/>
      <c r="CHH773" s="14"/>
      <c r="CHI773" s="14"/>
      <c r="CHJ773" s="14"/>
      <c r="CHK773" s="14"/>
      <c r="CHL773" s="14"/>
      <c r="CHM773" s="14"/>
      <c r="CHN773" s="14"/>
      <c r="CHO773" s="14"/>
      <c r="CHP773" s="14"/>
      <c r="CHQ773" s="14"/>
      <c r="CHR773" s="14"/>
      <c r="CHS773" s="14"/>
      <c r="CHT773" s="14"/>
      <c r="CHU773" s="14"/>
      <c r="CHV773" s="14"/>
      <c r="CHW773" s="14"/>
      <c r="CHX773" s="14"/>
      <c r="CHY773" s="14"/>
      <c r="CHZ773" s="14"/>
      <c r="CIA773" s="14"/>
      <c r="CIB773" s="14"/>
      <c r="CIC773" s="14"/>
      <c r="CID773" s="14"/>
      <c r="CIE773" s="14"/>
      <c r="CIF773" s="14"/>
      <c r="CIG773" s="14"/>
      <c r="CIH773" s="14"/>
      <c r="CII773" s="14"/>
      <c r="CIJ773" s="14"/>
      <c r="CIK773" s="14"/>
      <c r="CIL773" s="14"/>
      <c r="CIM773" s="14"/>
      <c r="CIN773" s="14"/>
      <c r="CIO773" s="14"/>
      <c r="CIP773" s="14"/>
      <c r="CIQ773" s="14"/>
      <c r="CIR773" s="14"/>
      <c r="CIS773" s="14"/>
      <c r="CIT773" s="14"/>
      <c r="CIU773" s="14"/>
      <c r="CIV773" s="14"/>
      <c r="CIW773" s="14"/>
      <c r="CIX773" s="14"/>
      <c r="CIY773" s="14"/>
      <c r="CIZ773" s="14"/>
      <c r="CJA773" s="14"/>
      <c r="CJB773" s="14"/>
      <c r="CJC773" s="14"/>
      <c r="CJD773" s="14"/>
      <c r="CJE773" s="14"/>
      <c r="CJF773" s="14"/>
      <c r="CJG773" s="14"/>
      <c r="CJH773" s="14"/>
      <c r="CJI773" s="14"/>
      <c r="CJJ773" s="14"/>
      <c r="CJK773" s="14"/>
      <c r="CJL773" s="14"/>
      <c r="CJM773" s="14"/>
      <c r="CJN773" s="14"/>
      <c r="CJO773" s="14"/>
      <c r="CJP773" s="14"/>
      <c r="CJQ773" s="14"/>
      <c r="CJR773" s="14"/>
      <c r="CJS773" s="14"/>
      <c r="CJT773" s="14"/>
      <c r="CJU773" s="14"/>
      <c r="CJV773" s="14"/>
      <c r="CJW773" s="14"/>
      <c r="CJX773" s="14"/>
      <c r="CJY773" s="14"/>
      <c r="CJZ773" s="14"/>
      <c r="CKA773" s="14"/>
      <c r="CKB773" s="14"/>
      <c r="CKC773" s="14"/>
      <c r="CKD773" s="14"/>
      <c r="CKE773" s="14"/>
      <c r="CKF773" s="14"/>
      <c r="CKG773" s="14"/>
      <c r="CKH773" s="14"/>
      <c r="CKI773" s="14"/>
      <c r="CKJ773" s="14"/>
      <c r="CKK773" s="14"/>
      <c r="CKL773" s="14"/>
      <c r="CKM773" s="14"/>
      <c r="CKN773" s="14"/>
      <c r="CKO773" s="14"/>
      <c r="CKP773" s="14"/>
      <c r="CKQ773" s="14"/>
      <c r="CKR773" s="14"/>
      <c r="CKS773" s="14"/>
      <c r="CKT773" s="14"/>
      <c r="CKU773" s="14"/>
      <c r="CKV773" s="14"/>
      <c r="CKW773" s="14"/>
      <c r="CKX773" s="14"/>
      <c r="CKY773" s="14"/>
      <c r="CKZ773" s="14"/>
      <c r="CLA773" s="14"/>
      <c r="CLB773" s="14"/>
      <c r="CLC773" s="14"/>
      <c r="CLD773" s="14"/>
      <c r="CLE773" s="14"/>
      <c r="CLF773" s="14"/>
      <c r="CLG773" s="14"/>
      <c r="CLH773" s="14"/>
      <c r="CLI773" s="14"/>
      <c r="CLJ773" s="14"/>
      <c r="CLK773" s="14"/>
      <c r="CLL773" s="14"/>
      <c r="CLM773" s="14"/>
      <c r="CLN773" s="14"/>
      <c r="CLO773" s="14"/>
      <c r="CLP773" s="14"/>
      <c r="CLQ773" s="14"/>
      <c r="CLR773" s="14"/>
      <c r="CLS773" s="14"/>
      <c r="CLT773" s="14"/>
      <c r="CLU773" s="14"/>
      <c r="CLV773" s="14"/>
      <c r="CLW773" s="14"/>
      <c r="CLX773" s="14"/>
      <c r="CLY773" s="14"/>
      <c r="CLZ773" s="14"/>
      <c r="CMA773" s="14"/>
      <c r="CMB773" s="14"/>
      <c r="CMC773" s="14"/>
      <c r="CMD773" s="14"/>
      <c r="CME773" s="14"/>
      <c r="CMF773" s="14"/>
      <c r="CMG773" s="14"/>
      <c r="CMH773" s="14"/>
      <c r="CMI773" s="14"/>
      <c r="CMJ773" s="14"/>
      <c r="CMK773" s="14"/>
      <c r="CML773" s="14"/>
      <c r="CMM773" s="14"/>
      <c r="CMN773" s="14"/>
      <c r="CMO773" s="14"/>
      <c r="CMP773" s="14"/>
      <c r="CMQ773" s="14"/>
      <c r="CMR773" s="14"/>
      <c r="CMS773" s="14"/>
      <c r="CMT773" s="14"/>
      <c r="CMU773" s="14"/>
      <c r="CMV773" s="14"/>
      <c r="CMW773" s="14"/>
      <c r="CMX773" s="14"/>
      <c r="CMY773" s="14"/>
      <c r="CMZ773" s="14"/>
      <c r="CNA773" s="14"/>
      <c r="CNB773" s="14"/>
      <c r="CNC773" s="14"/>
      <c r="CND773" s="14"/>
      <c r="CNE773" s="14"/>
      <c r="CNF773" s="14"/>
      <c r="CNG773" s="14"/>
      <c r="CNH773" s="14"/>
      <c r="CNI773" s="14"/>
      <c r="CNJ773" s="14"/>
      <c r="CNK773" s="14"/>
      <c r="CNL773" s="14"/>
      <c r="CNM773" s="14"/>
      <c r="CNN773" s="14"/>
      <c r="CNO773" s="14"/>
      <c r="CNP773" s="14"/>
      <c r="CNQ773" s="14"/>
      <c r="CNR773" s="14"/>
      <c r="CNS773" s="14"/>
      <c r="CNT773" s="14"/>
      <c r="CNU773" s="14"/>
      <c r="CNV773" s="14"/>
      <c r="CNW773" s="14"/>
      <c r="CNX773" s="14"/>
      <c r="CNY773" s="14"/>
      <c r="CNZ773" s="14"/>
      <c r="COA773" s="14"/>
      <c r="COB773" s="14"/>
      <c r="COC773" s="14"/>
      <c r="COD773" s="14"/>
      <c r="COE773" s="14"/>
      <c r="COF773" s="14"/>
      <c r="COG773" s="14"/>
      <c r="COH773" s="14"/>
      <c r="COI773" s="14"/>
      <c r="COJ773" s="14"/>
      <c r="COK773" s="14"/>
      <c r="COL773" s="14"/>
      <c r="COM773" s="14"/>
      <c r="CON773" s="14"/>
      <c r="COO773" s="14"/>
      <c r="COP773" s="14"/>
      <c r="COQ773" s="14"/>
      <c r="COR773" s="14"/>
      <c r="COS773" s="14"/>
      <c r="COT773" s="14"/>
      <c r="COU773" s="14"/>
      <c r="COV773" s="14"/>
      <c r="COW773" s="14"/>
      <c r="COX773" s="14"/>
      <c r="COY773" s="14"/>
      <c r="COZ773" s="14"/>
      <c r="CPA773" s="14"/>
      <c r="CPB773" s="14"/>
      <c r="CPC773" s="14"/>
      <c r="CPD773" s="14"/>
      <c r="CPE773" s="14"/>
      <c r="CPF773" s="14"/>
      <c r="CPG773" s="14"/>
      <c r="CPH773" s="14"/>
      <c r="CPI773" s="14"/>
      <c r="CPJ773" s="14"/>
      <c r="CPK773" s="14"/>
      <c r="CPL773" s="14"/>
      <c r="CPM773" s="14"/>
      <c r="CPN773" s="14"/>
      <c r="CPO773" s="14"/>
      <c r="CPP773" s="14"/>
      <c r="CPQ773" s="14"/>
      <c r="CPR773" s="14"/>
      <c r="CPS773" s="14"/>
      <c r="CPT773" s="14"/>
      <c r="CPU773" s="14"/>
      <c r="CPV773" s="14"/>
      <c r="CPW773" s="14"/>
      <c r="CPX773" s="14"/>
      <c r="CPY773" s="14"/>
      <c r="CPZ773" s="14"/>
      <c r="CQA773" s="14"/>
      <c r="CQB773" s="14"/>
      <c r="CQC773" s="14"/>
      <c r="CQD773" s="14"/>
      <c r="CQE773" s="14"/>
      <c r="CQF773" s="14"/>
      <c r="CQG773" s="14"/>
      <c r="CQH773" s="14"/>
      <c r="CQI773" s="14"/>
      <c r="CQJ773" s="14"/>
      <c r="CQK773" s="14"/>
      <c r="CQL773" s="14"/>
      <c r="CQM773" s="14"/>
      <c r="CQN773" s="14"/>
      <c r="CQO773" s="14"/>
      <c r="CQP773" s="14"/>
      <c r="CQQ773" s="14"/>
      <c r="CQR773" s="14"/>
      <c r="CQS773" s="14"/>
      <c r="CQT773" s="14"/>
      <c r="CQU773" s="14"/>
      <c r="CQV773" s="14"/>
      <c r="CQW773" s="14"/>
      <c r="CQX773" s="14"/>
      <c r="CQY773" s="14"/>
      <c r="CQZ773" s="14"/>
      <c r="CRA773" s="14"/>
      <c r="CRB773" s="14"/>
      <c r="CRC773" s="14"/>
      <c r="CRD773" s="14"/>
      <c r="CRE773" s="14"/>
      <c r="CRF773" s="14"/>
      <c r="CRG773" s="14"/>
      <c r="CRH773" s="14"/>
      <c r="CRI773" s="14"/>
      <c r="CRJ773" s="14"/>
      <c r="CRK773" s="14"/>
      <c r="CRL773" s="14"/>
      <c r="CRM773" s="14"/>
      <c r="CRN773" s="14"/>
      <c r="CRO773" s="14"/>
      <c r="CRP773" s="14"/>
      <c r="CRQ773" s="14"/>
      <c r="CRR773" s="14"/>
      <c r="CRS773" s="14"/>
      <c r="CRT773" s="14"/>
      <c r="CRU773" s="14"/>
      <c r="CRV773" s="14"/>
      <c r="CRW773" s="14"/>
      <c r="CRX773" s="14"/>
      <c r="CRY773" s="14"/>
      <c r="CRZ773" s="14"/>
      <c r="CSA773" s="14"/>
      <c r="CSB773" s="14"/>
      <c r="CSC773" s="14"/>
      <c r="CSD773" s="14"/>
      <c r="CSE773" s="14"/>
      <c r="CSF773" s="14"/>
      <c r="CSG773" s="14"/>
      <c r="CSH773" s="14"/>
      <c r="CSI773" s="14"/>
      <c r="CSJ773" s="14"/>
      <c r="CSK773" s="14"/>
      <c r="CSL773" s="14"/>
      <c r="CSM773" s="14"/>
      <c r="CSN773" s="14"/>
      <c r="CSO773" s="14"/>
      <c r="CSP773" s="14"/>
      <c r="CSQ773" s="14"/>
      <c r="CSR773" s="14"/>
      <c r="CSS773" s="14"/>
      <c r="CST773" s="14"/>
      <c r="CSU773" s="14"/>
      <c r="CSV773" s="14"/>
      <c r="CSW773" s="14"/>
      <c r="CSX773" s="14"/>
      <c r="CSY773" s="14"/>
      <c r="CSZ773" s="14"/>
      <c r="CTA773" s="14"/>
      <c r="CTB773" s="14"/>
      <c r="CTC773" s="14"/>
      <c r="CTD773" s="14"/>
      <c r="CTE773" s="14"/>
      <c r="CTF773" s="14"/>
      <c r="CTG773" s="14"/>
      <c r="CTH773" s="14"/>
      <c r="CTI773" s="14"/>
      <c r="CTJ773" s="14"/>
      <c r="CTK773" s="14"/>
      <c r="CTL773" s="14"/>
      <c r="CTM773" s="14"/>
      <c r="CTN773" s="14"/>
      <c r="CTO773" s="14"/>
      <c r="CTP773" s="14"/>
      <c r="CTQ773" s="14"/>
      <c r="CTR773" s="14"/>
      <c r="CTS773" s="14"/>
      <c r="CTT773" s="14"/>
      <c r="CTU773" s="14"/>
      <c r="CTV773" s="14"/>
      <c r="CTW773" s="14"/>
      <c r="CTX773" s="14"/>
      <c r="CTY773" s="14"/>
      <c r="CTZ773" s="14"/>
      <c r="CUA773" s="14"/>
      <c r="CUB773" s="14"/>
      <c r="CUC773" s="14"/>
      <c r="CUD773" s="14"/>
      <c r="CUE773" s="14"/>
      <c r="CUF773" s="14"/>
      <c r="CUG773" s="14"/>
      <c r="CUH773" s="14"/>
      <c r="CUI773" s="14"/>
      <c r="CUJ773" s="14"/>
      <c r="CUK773" s="14"/>
      <c r="CUL773" s="14"/>
      <c r="CUM773" s="14"/>
      <c r="CUN773" s="14"/>
      <c r="CUO773" s="14"/>
      <c r="CUP773" s="14"/>
      <c r="CUQ773" s="14"/>
      <c r="CUR773" s="14"/>
      <c r="CUS773" s="14"/>
      <c r="CUT773" s="14"/>
      <c r="CUU773" s="14"/>
      <c r="CUV773" s="14"/>
      <c r="CUW773" s="14"/>
      <c r="CUX773" s="14"/>
      <c r="CUY773" s="14"/>
      <c r="CUZ773" s="14"/>
      <c r="CVA773" s="14"/>
      <c r="CVB773" s="14"/>
      <c r="CVC773" s="14"/>
      <c r="CVD773" s="14"/>
      <c r="CVE773" s="14"/>
      <c r="CVF773" s="14"/>
      <c r="CVG773" s="14"/>
      <c r="CVH773" s="14"/>
      <c r="CVI773" s="14"/>
      <c r="CVJ773" s="14"/>
      <c r="CVK773" s="14"/>
      <c r="CVL773" s="14"/>
      <c r="CVM773" s="14"/>
      <c r="CVN773" s="14"/>
      <c r="CVO773" s="14"/>
      <c r="CVP773" s="14"/>
      <c r="CVQ773" s="14"/>
      <c r="CVR773" s="14"/>
      <c r="CVS773" s="14"/>
      <c r="CVT773" s="14"/>
      <c r="CVU773" s="14"/>
      <c r="CVV773" s="14"/>
      <c r="CVW773" s="14"/>
      <c r="CVX773" s="14"/>
      <c r="CVY773" s="14"/>
      <c r="CVZ773" s="14"/>
      <c r="CWA773" s="14"/>
      <c r="CWB773" s="14"/>
      <c r="CWC773" s="14"/>
      <c r="CWD773" s="14"/>
      <c r="CWE773" s="14"/>
      <c r="CWF773" s="14"/>
      <c r="CWG773" s="14"/>
      <c r="CWH773" s="14"/>
      <c r="CWI773" s="14"/>
      <c r="CWJ773" s="14"/>
      <c r="CWK773" s="14"/>
      <c r="CWL773" s="14"/>
      <c r="CWM773" s="14"/>
      <c r="CWN773" s="14"/>
      <c r="CWO773" s="14"/>
      <c r="CWP773" s="14"/>
      <c r="CWQ773" s="14"/>
      <c r="CWR773" s="14"/>
      <c r="CWS773" s="14"/>
      <c r="CWT773" s="14"/>
      <c r="CWU773" s="14"/>
      <c r="CWV773" s="14"/>
      <c r="CWW773" s="14"/>
      <c r="CWX773" s="14"/>
      <c r="CWY773" s="14"/>
      <c r="CWZ773" s="14"/>
      <c r="CXA773" s="14"/>
      <c r="CXB773" s="14"/>
      <c r="CXC773" s="14"/>
      <c r="CXD773" s="14"/>
      <c r="CXE773" s="14"/>
      <c r="CXF773" s="14"/>
      <c r="CXG773" s="14"/>
      <c r="CXH773" s="14"/>
      <c r="CXI773" s="14"/>
      <c r="CXJ773" s="14"/>
      <c r="CXK773" s="14"/>
      <c r="CXL773" s="14"/>
      <c r="CXM773" s="14"/>
      <c r="CXN773" s="14"/>
      <c r="CXO773" s="14"/>
      <c r="CXP773" s="14"/>
      <c r="CXQ773" s="14"/>
      <c r="CXR773" s="14"/>
      <c r="CXS773" s="14"/>
      <c r="CXT773" s="14"/>
      <c r="CXU773" s="14"/>
      <c r="CXV773" s="14"/>
      <c r="CXW773" s="14"/>
      <c r="CXX773" s="14"/>
      <c r="CXY773" s="14"/>
      <c r="CXZ773" s="14"/>
      <c r="CYA773" s="14"/>
      <c r="CYB773" s="14"/>
      <c r="CYC773" s="14"/>
      <c r="CYD773" s="14"/>
      <c r="CYE773" s="14"/>
      <c r="CYF773" s="14"/>
      <c r="CYG773" s="14"/>
      <c r="CYH773" s="14"/>
      <c r="CYI773" s="14"/>
      <c r="CYJ773" s="14"/>
      <c r="CYK773" s="14"/>
      <c r="CYL773" s="14"/>
      <c r="CYM773" s="14"/>
      <c r="CYN773" s="14"/>
      <c r="CYO773" s="14"/>
      <c r="CYP773" s="14"/>
      <c r="CYQ773" s="14"/>
      <c r="CYR773" s="14"/>
      <c r="CYS773" s="14"/>
      <c r="CYT773" s="14"/>
      <c r="CYU773" s="14"/>
      <c r="CYV773" s="14"/>
      <c r="CYW773" s="14"/>
      <c r="CYX773" s="14"/>
      <c r="CYY773" s="14"/>
      <c r="CYZ773" s="14"/>
      <c r="CZA773" s="14"/>
      <c r="CZB773" s="14"/>
      <c r="CZC773" s="14"/>
      <c r="CZD773" s="14"/>
      <c r="CZE773" s="14"/>
      <c r="CZF773" s="14"/>
      <c r="CZG773" s="14"/>
      <c r="CZH773" s="14"/>
      <c r="CZI773" s="14"/>
      <c r="CZJ773" s="14"/>
      <c r="CZK773" s="14"/>
      <c r="CZL773" s="14"/>
      <c r="CZM773" s="14"/>
      <c r="CZN773" s="14"/>
      <c r="CZO773" s="14"/>
      <c r="CZP773" s="14"/>
      <c r="CZQ773" s="14"/>
      <c r="CZR773" s="14"/>
      <c r="CZS773" s="14"/>
      <c r="CZT773" s="14"/>
      <c r="CZU773" s="14"/>
      <c r="CZV773" s="14"/>
      <c r="CZW773" s="14"/>
      <c r="CZX773" s="14"/>
      <c r="CZY773" s="14"/>
      <c r="CZZ773" s="14"/>
      <c r="DAA773" s="14"/>
      <c r="DAB773" s="14"/>
      <c r="DAC773" s="14"/>
      <c r="DAD773" s="14"/>
      <c r="DAE773" s="14"/>
      <c r="DAF773" s="14"/>
      <c r="DAG773" s="14"/>
      <c r="DAH773" s="14"/>
      <c r="DAI773" s="14"/>
      <c r="DAJ773" s="14"/>
      <c r="DAK773" s="14"/>
      <c r="DAL773" s="14"/>
      <c r="DAM773" s="14"/>
      <c r="DAN773" s="14"/>
      <c r="DAO773" s="14"/>
      <c r="DAP773" s="14"/>
      <c r="DAQ773" s="14"/>
      <c r="DAR773" s="14"/>
      <c r="DAS773" s="14"/>
      <c r="DAT773" s="14"/>
      <c r="DAU773" s="14"/>
      <c r="DAV773" s="14"/>
      <c r="DAW773" s="14"/>
      <c r="DAX773" s="14"/>
      <c r="DAY773" s="14"/>
      <c r="DAZ773" s="14"/>
      <c r="DBA773" s="14"/>
      <c r="DBB773" s="14"/>
      <c r="DBC773" s="14"/>
      <c r="DBD773" s="14"/>
      <c r="DBE773" s="14"/>
      <c r="DBF773" s="14"/>
      <c r="DBG773" s="14"/>
      <c r="DBH773" s="14"/>
      <c r="DBI773" s="14"/>
      <c r="DBJ773" s="14"/>
      <c r="DBK773" s="14"/>
      <c r="DBL773" s="14"/>
      <c r="DBM773" s="14"/>
      <c r="DBN773" s="14"/>
      <c r="DBO773" s="14"/>
      <c r="DBP773" s="14"/>
      <c r="DBQ773" s="14"/>
      <c r="DBR773" s="14"/>
      <c r="DBS773" s="14"/>
      <c r="DBT773" s="14"/>
      <c r="DBU773" s="14"/>
      <c r="DBV773" s="14"/>
      <c r="DBW773" s="14"/>
      <c r="DBX773" s="14"/>
      <c r="DBY773" s="14"/>
      <c r="DBZ773" s="14"/>
      <c r="DCA773" s="14"/>
      <c r="DCB773" s="14"/>
      <c r="DCC773" s="14"/>
      <c r="DCD773" s="14"/>
      <c r="DCE773" s="14"/>
      <c r="DCF773" s="14"/>
      <c r="DCG773" s="14"/>
      <c r="DCH773" s="14"/>
      <c r="DCI773" s="14"/>
      <c r="DCJ773" s="14"/>
      <c r="DCK773" s="14"/>
      <c r="DCL773" s="14"/>
      <c r="DCM773" s="14"/>
      <c r="DCN773" s="14"/>
      <c r="DCO773" s="14"/>
      <c r="DCP773" s="14"/>
      <c r="DCQ773" s="14"/>
      <c r="DCR773" s="14"/>
      <c r="DCS773" s="14"/>
      <c r="DCT773" s="14"/>
      <c r="DCU773" s="14"/>
      <c r="DCV773" s="14"/>
      <c r="DCW773" s="14"/>
      <c r="DCX773" s="14"/>
      <c r="DCY773" s="14"/>
      <c r="DCZ773" s="14"/>
      <c r="DDA773" s="14"/>
      <c r="DDB773" s="14"/>
      <c r="DDC773" s="14"/>
      <c r="DDD773" s="14"/>
      <c r="DDE773" s="14"/>
      <c r="DDF773" s="14"/>
      <c r="DDG773" s="14"/>
      <c r="DDH773" s="14"/>
      <c r="DDI773" s="14"/>
      <c r="DDJ773" s="14"/>
      <c r="DDK773" s="14"/>
      <c r="DDL773" s="14"/>
      <c r="DDM773" s="14"/>
      <c r="DDN773" s="14"/>
      <c r="DDO773" s="14"/>
      <c r="DDP773" s="14"/>
      <c r="DDQ773" s="14"/>
      <c r="DDR773" s="14"/>
      <c r="DDS773" s="14"/>
      <c r="DDT773" s="14"/>
      <c r="DDU773" s="14"/>
      <c r="DDV773" s="14"/>
      <c r="DDW773" s="14"/>
      <c r="DDX773" s="14"/>
      <c r="DDY773" s="14"/>
      <c r="DDZ773" s="14"/>
      <c r="DEA773" s="14"/>
      <c r="DEB773" s="14"/>
      <c r="DEC773" s="14"/>
      <c r="DED773" s="14"/>
      <c r="DEE773" s="14"/>
      <c r="DEF773" s="14"/>
      <c r="DEG773" s="14"/>
      <c r="DEH773" s="14"/>
      <c r="DEI773" s="14"/>
      <c r="DEJ773" s="14"/>
      <c r="DEK773" s="14"/>
      <c r="DEL773" s="14"/>
      <c r="DEM773" s="14"/>
      <c r="DEN773" s="14"/>
      <c r="DEO773" s="14"/>
      <c r="DEP773" s="14"/>
      <c r="DEQ773" s="14"/>
      <c r="DER773" s="14"/>
      <c r="DES773" s="14"/>
      <c r="DET773" s="14"/>
      <c r="DEU773" s="14"/>
      <c r="DEV773" s="14"/>
      <c r="DEW773" s="14"/>
      <c r="DEX773" s="14"/>
      <c r="DEY773" s="14"/>
      <c r="DEZ773" s="14"/>
      <c r="DFA773" s="14"/>
      <c r="DFB773" s="14"/>
      <c r="DFC773" s="14"/>
      <c r="DFD773" s="14"/>
      <c r="DFE773" s="14"/>
      <c r="DFF773" s="14"/>
      <c r="DFG773" s="14"/>
      <c r="DFH773" s="14"/>
      <c r="DFI773" s="14"/>
      <c r="DFJ773" s="14"/>
      <c r="DFK773" s="14"/>
      <c r="DFL773" s="14"/>
      <c r="DFM773" s="14"/>
      <c r="DFN773" s="14"/>
      <c r="DFO773" s="14"/>
      <c r="DFP773" s="14"/>
      <c r="DFQ773" s="14"/>
      <c r="DFR773" s="14"/>
      <c r="DFS773" s="14"/>
      <c r="DFT773" s="14"/>
      <c r="DFU773" s="14"/>
      <c r="DFV773" s="14"/>
      <c r="DFW773" s="14"/>
      <c r="DFX773" s="14"/>
      <c r="DFY773" s="14"/>
      <c r="DFZ773" s="14"/>
      <c r="DGA773" s="14"/>
      <c r="DGB773" s="14"/>
      <c r="DGC773" s="14"/>
      <c r="DGD773" s="14"/>
      <c r="DGE773" s="14"/>
      <c r="DGF773" s="14"/>
      <c r="DGG773" s="14"/>
      <c r="DGH773" s="14"/>
      <c r="DGI773" s="14"/>
      <c r="DGJ773" s="14"/>
      <c r="DGK773" s="14"/>
      <c r="DGL773" s="14"/>
      <c r="DGM773" s="14"/>
      <c r="DGN773" s="14"/>
      <c r="DGO773" s="14"/>
      <c r="DGP773" s="14"/>
      <c r="DGQ773" s="14"/>
      <c r="DGR773" s="14"/>
      <c r="DGS773" s="14"/>
      <c r="DGT773" s="14"/>
      <c r="DGU773" s="14"/>
      <c r="DGV773" s="14"/>
      <c r="DGW773" s="14"/>
      <c r="DGX773" s="14"/>
      <c r="DGY773" s="14"/>
      <c r="DGZ773" s="14"/>
      <c r="DHA773" s="14"/>
      <c r="DHB773" s="14"/>
      <c r="DHC773" s="14"/>
      <c r="DHD773" s="14"/>
      <c r="DHE773" s="14"/>
      <c r="DHF773" s="14"/>
      <c r="DHG773" s="14"/>
      <c r="DHH773" s="14"/>
      <c r="DHI773" s="14"/>
      <c r="DHJ773" s="14"/>
      <c r="DHK773" s="14"/>
      <c r="DHL773" s="14"/>
      <c r="DHM773" s="14"/>
      <c r="DHN773" s="14"/>
      <c r="DHO773" s="14"/>
      <c r="DHP773" s="14"/>
      <c r="DHQ773" s="14"/>
      <c r="DHR773" s="14"/>
      <c r="DHS773" s="14"/>
      <c r="DHT773" s="14"/>
      <c r="DHU773" s="14"/>
      <c r="DHV773" s="14"/>
      <c r="DHW773" s="14"/>
      <c r="DHX773" s="14"/>
      <c r="DHY773" s="14"/>
      <c r="DHZ773" s="14"/>
      <c r="DIA773" s="14"/>
      <c r="DIB773" s="14"/>
      <c r="DIC773" s="14"/>
      <c r="DID773" s="14"/>
      <c r="DIE773" s="14"/>
      <c r="DIF773" s="14"/>
      <c r="DIG773" s="14"/>
      <c r="DIH773" s="14"/>
      <c r="DII773" s="14"/>
      <c r="DIJ773" s="14"/>
      <c r="DIK773" s="14"/>
      <c r="DIL773" s="14"/>
      <c r="DIM773" s="14"/>
      <c r="DIN773" s="14"/>
      <c r="DIO773" s="14"/>
      <c r="DIP773" s="14"/>
      <c r="DIQ773" s="14"/>
      <c r="DIR773" s="14"/>
      <c r="DIS773" s="14"/>
      <c r="DIT773" s="14"/>
      <c r="DIU773" s="14"/>
      <c r="DIV773" s="14"/>
      <c r="DIW773" s="14"/>
      <c r="DIX773" s="14"/>
      <c r="DIY773" s="14"/>
      <c r="DIZ773" s="14"/>
      <c r="DJA773" s="14"/>
      <c r="DJB773" s="14"/>
      <c r="DJC773" s="14"/>
      <c r="DJD773" s="14"/>
      <c r="DJE773" s="14"/>
      <c r="DJF773" s="14"/>
      <c r="DJG773" s="14"/>
      <c r="DJH773" s="14"/>
      <c r="DJI773" s="14"/>
      <c r="DJJ773" s="14"/>
      <c r="DJK773" s="14"/>
      <c r="DJL773" s="14"/>
      <c r="DJM773" s="14"/>
      <c r="DJN773" s="14"/>
      <c r="DJO773" s="14"/>
      <c r="DJP773" s="14"/>
      <c r="DJQ773" s="14"/>
      <c r="DJR773" s="14"/>
      <c r="DJS773" s="14"/>
      <c r="DJT773" s="14"/>
      <c r="DJU773" s="14"/>
      <c r="DJV773" s="14"/>
      <c r="DJW773" s="14"/>
      <c r="DJX773" s="14"/>
      <c r="DJY773" s="14"/>
      <c r="DJZ773" s="14"/>
      <c r="DKA773" s="14"/>
      <c r="DKB773" s="14"/>
      <c r="DKC773" s="14"/>
      <c r="DKD773" s="14"/>
      <c r="DKE773" s="14"/>
      <c r="DKF773" s="14"/>
      <c r="DKG773" s="14"/>
      <c r="DKH773" s="14"/>
      <c r="DKI773" s="14"/>
      <c r="DKJ773" s="14"/>
      <c r="DKK773" s="14"/>
      <c r="DKL773" s="14"/>
      <c r="DKM773" s="14"/>
      <c r="DKN773" s="14"/>
      <c r="DKO773" s="14"/>
      <c r="DKP773" s="14"/>
      <c r="DKQ773" s="14"/>
      <c r="DKR773" s="14"/>
      <c r="DKS773" s="14"/>
      <c r="DKT773" s="14"/>
      <c r="DKU773" s="14"/>
      <c r="DKV773" s="14"/>
      <c r="DKW773" s="14"/>
      <c r="DKX773" s="14"/>
      <c r="DKY773" s="14"/>
      <c r="DKZ773" s="14"/>
      <c r="DLA773" s="14"/>
      <c r="DLB773" s="14"/>
      <c r="DLC773" s="14"/>
      <c r="DLD773" s="14"/>
      <c r="DLE773" s="14"/>
      <c r="DLF773" s="14"/>
      <c r="DLG773" s="14"/>
      <c r="DLH773" s="14"/>
      <c r="DLI773" s="14"/>
      <c r="DLJ773" s="14"/>
      <c r="DLK773" s="14"/>
      <c r="DLL773" s="14"/>
      <c r="DLM773" s="14"/>
      <c r="DLN773" s="14"/>
      <c r="DLO773" s="14"/>
      <c r="DLP773" s="14"/>
      <c r="DLQ773" s="14"/>
      <c r="DLR773" s="14"/>
      <c r="DLS773" s="14"/>
      <c r="DLT773" s="14"/>
      <c r="DLU773" s="14"/>
      <c r="DLV773" s="14"/>
      <c r="DLW773" s="14"/>
      <c r="DLX773" s="14"/>
      <c r="DLY773" s="14"/>
      <c r="DLZ773" s="14"/>
      <c r="DMA773" s="14"/>
      <c r="DMB773" s="14"/>
      <c r="DMC773" s="14"/>
      <c r="DMD773" s="14"/>
      <c r="DME773" s="14"/>
      <c r="DMF773" s="14"/>
      <c r="DMG773" s="14"/>
      <c r="DMH773" s="14"/>
      <c r="DMI773" s="14"/>
      <c r="DMJ773" s="14"/>
      <c r="DMK773" s="14"/>
      <c r="DML773" s="14"/>
      <c r="DMM773" s="14"/>
      <c r="DMN773" s="14"/>
      <c r="DMO773" s="14"/>
      <c r="DMP773" s="14"/>
      <c r="DMQ773" s="14"/>
      <c r="DMR773" s="14"/>
      <c r="DMS773" s="14"/>
      <c r="DMT773" s="14"/>
      <c r="DMU773" s="14"/>
      <c r="DMV773" s="14"/>
      <c r="DMW773" s="14"/>
      <c r="DMX773" s="14"/>
      <c r="DMY773" s="14"/>
      <c r="DMZ773" s="14"/>
      <c r="DNA773" s="14"/>
      <c r="DNB773" s="14"/>
      <c r="DNC773" s="14"/>
      <c r="DND773" s="14"/>
      <c r="DNE773" s="14"/>
      <c r="DNF773" s="14"/>
      <c r="DNG773" s="14"/>
      <c r="DNH773" s="14"/>
      <c r="DNI773" s="14"/>
      <c r="DNJ773" s="14"/>
      <c r="DNK773" s="14"/>
      <c r="DNL773" s="14"/>
      <c r="DNM773" s="14"/>
      <c r="DNN773" s="14"/>
      <c r="DNO773" s="14"/>
      <c r="DNP773" s="14"/>
      <c r="DNQ773" s="14"/>
      <c r="DNR773" s="14"/>
      <c r="DNS773" s="14"/>
      <c r="DNT773" s="14"/>
      <c r="DNU773" s="14"/>
      <c r="DNV773" s="14"/>
      <c r="DNW773" s="14"/>
      <c r="DNX773" s="14"/>
      <c r="DNY773" s="14"/>
      <c r="DNZ773" s="14"/>
      <c r="DOA773" s="14"/>
      <c r="DOB773" s="14"/>
      <c r="DOC773" s="14"/>
      <c r="DOD773" s="14"/>
      <c r="DOE773" s="14"/>
      <c r="DOF773" s="14"/>
      <c r="DOG773" s="14"/>
      <c r="DOH773" s="14"/>
      <c r="DOI773" s="14"/>
      <c r="DOJ773" s="14"/>
      <c r="DOK773" s="14"/>
      <c r="DOL773" s="14"/>
      <c r="DOM773" s="14"/>
      <c r="DON773" s="14"/>
      <c r="DOO773" s="14"/>
      <c r="DOP773" s="14"/>
      <c r="DOQ773" s="14"/>
      <c r="DOR773" s="14"/>
      <c r="DOS773" s="14"/>
      <c r="DOT773" s="14"/>
      <c r="DOU773" s="14"/>
      <c r="DOV773" s="14"/>
      <c r="DOW773" s="14"/>
      <c r="DOX773" s="14"/>
      <c r="DOY773" s="14"/>
      <c r="DOZ773" s="14"/>
      <c r="DPA773" s="14"/>
      <c r="DPB773" s="14"/>
      <c r="DPC773" s="14"/>
      <c r="DPD773" s="14"/>
      <c r="DPE773" s="14"/>
      <c r="DPF773" s="14"/>
      <c r="DPG773" s="14"/>
      <c r="DPH773" s="14"/>
      <c r="DPI773" s="14"/>
      <c r="DPJ773" s="14"/>
      <c r="DPK773" s="14"/>
      <c r="DPL773" s="14"/>
      <c r="DPM773" s="14"/>
      <c r="DPN773" s="14"/>
      <c r="DPO773" s="14"/>
      <c r="DPP773" s="14"/>
      <c r="DPQ773" s="14"/>
      <c r="DPR773" s="14"/>
      <c r="DPS773" s="14"/>
      <c r="DPT773" s="14"/>
      <c r="DPU773" s="14"/>
      <c r="DPV773" s="14"/>
      <c r="DPW773" s="14"/>
      <c r="DPX773" s="14"/>
      <c r="DPY773" s="14"/>
      <c r="DPZ773" s="14"/>
      <c r="DQA773" s="14"/>
      <c r="DQB773" s="14"/>
      <c r="DQC773" s="14"/>
      <c r="DQD773" s="14"/>
      <c r="DQE773" s="14"/>
      <c r="DQF773" s="14"/>
      <c r="DQG773" s="14"/>
      <c r="DQH773" s="14"/>
      <c r="DQI773" s="14"/>
      <c r="DQJ773" s="14"/>
      <c r="DQK773" s="14"/>
      <c r="DQL773" s="14"/>
      <c r="DQM773" s="14"/>
      <c r="DQN773" s="14"/>
      <c r="DQO773" s="14"/>
      <c r="DQP773" s="14"/>
      <c r="DQQ773" s="14"/>
      <c r="DQR773" s="14"/>
      <c r="DQS773" s="14"/>
      <c r="DQT773" s="14"/>
      <c r="DQU773" s="14"/>
      <c r="DQV773" s="14"/>
      <c r="DQW773" s="14"/>
      <c r="DQX773" s="14"/>
      <c r="DQY773" s="14"/>
      <c r="DQZ773" s="14"/>
      <c r="DRA773" s="14"/>
      <c r="DRB773" s="14"/>
      <c r="DRC773" s="14"/>
      <c r="DRD773" s="14"/>
      <c r="DRE773" s="14"/>
      <c r="DRF773" s="14"/>
      <c r="DRG773" s="14"/>
      <c r="DRH773" s="14"/>
      <c r="DRI773" s="14"/>
      <c r="DRJ773" s="14"/>
      <c r="DRK773" s="14"/>
      <c r="DRL773" s="14"/>
      <c r="DRM773" s="14"/>
      <c r="DRN773" s="14"/>
      <c r="DRO773" s="14"/>
      <c r="DRP773" s="14"/>
      <c r="DRQ773" s="14"/>
      <c r="DRR773" s="14"/>
      <c r="DRS773" s="14"/>
      <c r="DRT773" s="14"/>
      <c r="DRU773" s="14"/>
      <c r="DRV773" s="14"/>
      <c r="DRW773" s="14"/>
      <c r="DRX773" s="14"/>
      <c r="DRY773" s="14"/>
      <c r="DRZ773" s="14"/>
      <c r="DSA773" s="14"/>
      <c r="DSB773" s="14"/>
      <c r="DSC773" s="14"/>
      <c r="DSD773" s="14"/>
      <c r="DSE773" s="14"/>
      <c r="DSF773" s="14"/>
      <c r="DSG773" s="14"/>
      <c r="DSH773" s="14"/>
      <c r="DSI773" s="14"/>
      <c r="DSJ773" s="14"/>
      <c r="DSK773" s="14"/>
      <c r="DSL773" s="14"/>
      <c r="DSM773" s="14"/>
      <c r="DSN773" s="14"/>
      <c r="DSO773" s="14"/>
      <c r="DSP773" s="14"/>
      <c r="DSQ773" s="14"/>
      <c r="DSR773" s="14"/>
      <c r="DSS773" s="14"/>
      <c r="DST773" s="14"/>
      <c r="DSU773" s="14"/>
      <c r="DSV773" s="14"/>
      <c r="DSW773" s="14"/>
      <c r="DSX773" s="14"/>
      <c r="DSY773" s="14"/>
      <c r="DSZ773" s="14"/>
      <c r="DTA773" s="14"/>
      <c r="DTB773" s="14"/>
      <c r="DTC773" s="14"/>
      <c r="DTD773" s="14"/>
      <c r="DTE773" s="14"/>
      <c r="DTF773" s="14"/>
      <c r="DTG773" s="14"/>
      <c r="DTH773" s="14"/>
      <c r="DTI773" s="14"/>
      <c r="DTJ773" s="14"/>
      <c r="DTK773" s="14"/>
      <c r="DTL773" s="14"/>
      <c r="DTM773" s="14"/>
      <c r="DTN773" s="14"/>
      <c r="DTO773" s="14"/>
      <c r="DTP773" s="14"/>
      <c r="DTQ773" s="14"/>
      <c r="DTR773" s="14"/>
      <c r="DTS773" s="14"/>
      <c r="DTT773" s="14"/>
      <c r="DTU773" s="14"/>
      <c r="DTV773" s="14"/>
      <c r="DTW773" s="14"/>
      <c r="DTX773" s="14"/>
      <c r="DTY773" s="14"/>
      <c r="DTZ773" s="14"/>
      <c r="DUA773" s="14"/>
      <c r="DUB773" s="14"/>
      <c r="DUC773" s="14"/>
      <c r="DUD773" s="14"/>
      <c r="DUE773" s="14"/>
      <c r="DUF773" s="14"/>
      <c r="DUG773" s="14"/>
      <c r="DUH773" s="14"/>
      <c r="DUI773" s="14"/>
      <c r="DUJ773" s="14"/>
      <c r="DUK773" s="14"/>
      <c r="DUL773" s="14"/>
      <c r="DUM773" s="14"/>
      <c r="DUN773" s="14"/>
      <c r="DUO773" s="14"/>
      <c r="DUP773" s="14"/>
      <c r="DUQ773" s="14"/>
      <c r="DUR773" s="14"/>
      <c r="DUS773" s="14"/>
      <c r="DUT773" s="14"/>
      <c r="DUU773" s="14"/>
      <c r="DUV773" s="14"/>
      <c r="DUW773" s="14"/>
      <c r="DUX773" s="14"/>
      <c r="DUY773" s="14"/>
      <c r="DUZ773" s="14"/>
      <c r="DVA773" s="14"/>
      <c r="DVB773" s="14"/>
      <c r="DVC773" s="14"/>
      <c r="DVD773" s="14"/>
      <c r="DVE773" s="14"/>
      <c r="DVF773" s="14"/>
      <c r="DVG773" s="14"/>
      <c r="DVH773" s="14"/>
      <c r="DVI773" s="14"/>
      <c r="DVJ773" s="14"/>
      <c r="DVK773" s="14"/>
      <c r="DVL773" s="14"/>
      <c r="DVM773" s="14"/>
      <c r="DVN773" s="14"/>
      <c r="DVO773" s="14"/>
      <c r="DVP773" s="14"/>
      <c r="DVQ773" s="14"/>
      <c r="DVR773" s="14"/>
      <c r="DVS773" s="14"/>
      <c r="DVT773" s="14"/>
      <c r="DVU773" s="14"/>
      <c r="DVV773" s="14"/>
      <c r="DVW773" s="14"/>
      <c r="DVX773" s="14"/>
      <c r="DVY773" s="14"/>
      <c r="DVZ773" s="14"/>
      <c r="DWA773" s="14"/>
      <c r="DWB773" s="14"/>
      <c r="DWC773" s="14"/>
      <c r="DWD773" s="14"/>
      <c r="DWE773" s="14"/>
      <c r="DWF773" s="14"/>
      <c r="DWG773" s="14"/>
      <c r="DWH773" s="14"/>
      <c r="DWI773" s="14"/>
      <c r="DWJ773" s="14"/>
      <c r="DWK773" s="14"/>
      <c r="DWL773" s="14"/>
      <c r="DWM773" s="14"/>
      <c r="DWN773" s="14"/>
      <c r="DWO773" s="14"/>
      <c r="DWP773" s="14"/>
      <c r="DWQ773" s="14"/>
      <c r="DWR773" s="14"/>
      <c r="DWS773" s="14"/>
      <c r="DWT773" s="14"/>
      <c r="DWU773" s="14"/>
      <c r="DWV773" s="14"/>
      <c r="DWW773" s="14"/>
      <c r="DWX773" s="14"/>
      <c r="DWY773" s="14"/>
      <c r="DWZ773" s="14"/>
      <c r="DXA773" s="14"/>
      <c r="DXB773" s="14"/>
      <c r="DXC773" s="14"/>
      <c r="DXD773" s="14"/>
      <c r="DXE773" s="14"/>
      <c r="DXF773" s="14"/>
      <c r="DXG773" s="14"/>
      <c r="DXH773" s="14"/>
      <c r="DXI773" s="14"/>
      <c r="DXJ773" s="14"/>
      <c r="DXK773" s="14"/>
      <c r="DXL773" s="14"/>
      <c r="DXM773" s="14"/>
      <c r="DXN773" s="14"/>
      <c r="DXO773" s="14"/>
      <c r="DXP773" s="14"/>
      <c r="DXQ773" s="14"/>
      <c r="DXR773" s="14"/>
      <c r="DXS773" s="14"/>
      <c r="DXT773" s="14"/>
      <c r="DXU773" s="14"/>
      <c r="DXV773" s="14"/>
      <c r="DXW773" s="14"/>
      <c r="DXX773" s="14"/>
      <c r="DXY773" s="14"/>
      <c r="DXZ773" s="14"/>
      <c r="DYA773" s="14"/>
      <c r="DYB773" s="14"/>
      <c r="DYC773" s="14"/>
      <c r="DYD773" s="14"/>
      <c r="DYE773" s="14"/>
      <c r="DYF773" s="14"/>
      <c r="DYG773" s="14"/>
      <c r="DYH773" s="14"/>
      <c r="DYI773" s="14"/>
      <c r="DYJ773" s="14"/>
      <c r="DYK773" s="14"/>
      <c r="DYL773" s="14"/>
      <c r="DYM773" s="14"/>
      <c r="DYN773" s="14"/>
      <c r="DYO773" s="14"/>
      <c r="DYP773" s="14"/>
      <c r="DYQ773" s="14"/>
      <c r="DYR773" s="14"/>
      <c r="DYS773" s="14"/>
      <c r="DYT773" s="14"/>
      <c r="DYU773" s="14"/>
      <c r="DYV773" s="14"/>
      <c r="DYW773" s="14"/>
      <c r="DYX773" s="14"/>
      <c r="DYY773" s="14"/>
      <c r="DYZ773" s="14"/>
      <c r="DZA773" s="14"/>
      <c r="DZB773" s="14"/>
      <c r="DZC773" s="14"/>
      <c r="DZD773" s="14"/>
      <c r="DZE773" s="14"/>
      <c r="DZF773" s="14"/>
      <c r="DZG773" s="14"/>
      <c r="DZH773" s="14"/>
      <c r="DZI773" s="14"/>
      <c r="DZJ773" s="14"/>
      <c r="DZK773" s="14"/>
      <c r="DZL773" s="14"/>
      <c r="DZM773" s="14"/>
      <c r="DZN773" s="14"/>
      <c r="DZO773" s="14"/>
      <c r="DZP773" s="14"/>
      <c r="DZQ773" s="14"/>
      <c r="DZR773" s="14"/>
      <c r="DZS773" s="14"/>
      <c r="DZT773" s="14"/>
      <c r="DZU773" s="14"/>
      <c r="DZV773" s="14"/>
      <c r="DZW773" s="14"/>
      <c r="DZX773" s="14"/>
      <c r="DZY773" s="14"/>
      <c r="DZZ773" s="14"/>
      <c r="EAA773" s="14"/>
      <c r="EAB773" s="14"/>
      <c r="EAC773" s="14"/>
      <c r="EAD773" s="14"/>
      <c r="EAE773" s="14"/>
      <c r="EAF773" s="14"/>
      <c r="EAG773" s="14"/>
      <c r="EAH773" s="14"/>
      <c r="EAI773" s="14"/>
      <c r="EAJ773" s="14"/>
      <c r="EAK773" s="14"/>
      <c r="EAL773" s="14"/>
      <c r="EAM773" s="14"/>
      <c r="EAN773" s="14"/>
      <c r="EAO773" s="14"/>
      <c r="EAP773" s="14"/>
      <c r="EAQ773" s="14"/>
      <c r="EAR773" s="14"/>
      <c r="EAS773" s="14"/>
      <c r="EAT773" s="14"/>
      <c r="EAU773" s="14"/>
      <c r="EAV773" s="14"/>
      <c r="EAW773" s="14"/>
      <c r="EAX773" s="14"/>
      <c r="EAY773" s="14"/>
      <c r="EAZ773" s="14"/>
      <c r="EBA773" s="14"/>
      <c r="EBB773" s="14"/>
      <c r="EBC773" s="14"/>
      <c r="EBD773" s="14"/>
      <c r="EBE773" s="14"/>
      <c r="EBF773" s="14"/>
      <c r="EBG773" s="14"/>
      <c r="EBH773" s="14"/>
      <c r="EBI773" s="14"/>
      <c r="EBJ773" s="14"/>
      <c r="EBK773" s="14"/>
      <c r="EBL773" s="14"/>
      <c r="EBM773" s="14"/>
      <c r="EBN773" s="14"/>
      <c r="EBO773" s="14"/>
      <c r="EBP773" s="14"/>
      <c r="EBQ773" s="14"/>
      <c r="EBR773" s="14"/>
      <c r="EBS773" s="14"/>
      <c r="EBT773" s="14"/>
      <c r="EBU773" s="14"/>
      <c r="EBV773" s="14"/>
      <c r="EBW773" s="14"/>
      <c r="EBX773" s="14"/>
      <c r="EBY773" s="14"/>
      <c r="EBZ773" s="14"/>
      <c r="ECA773" s="14"/>
      <c r="ECB773" s="14"/>
      <c r="ECC773" s="14"/>
      <c r="ECD773" s="14"/>
      <c r="ECE773" s="14"/>
      <c r="ECF773" s="14"/>
      <c r="ECG773" s="14"/>
      <c r="ECH773" s="14"/>
      <c r="ECI773" s="14"/>
      <c r="ECJ773" s="14"/>
      <c r="ECK773" s="14"/>
      <c r="ECL773" s="14"/>
      <c r="ECM773" s="14"/>
      <c r="ECN773" s="14"/>
      <c r="ECO773" s="14"/>
      <c r="ECP773" s="14"/>
      <c r="ECQ773" s="14"/>
      <c r="ECR773" s="14"/>
      <c r="ECS773" s="14"/>
      <c r="ECT773" s="14"/>
      <c r="ECU773" s="14"/>
      <c r="ECV773" s="14"/>
      <c r="ECW773" s="14"/>
      <c r="ECX773" s="14"/>
      <c r="ECY773" s="14"/>
      <c r="ECZ773" s="14"/>
      <c r="EDA773" s="14"/>
      <c r="EDB773" s="14"/>
      <c r="EDC773" s="14"/>
      <c r="EDD773" s="14"/>
      <c r="EDE773" s="14"/>
      <c r="EDF773" s="14"/>
      <c r="EDG773" s="14"/>
      <c r="EDH773" s="14"/>
      <c r="EDI773" s="14"/>
      <c r="EDJ773" s="14"/>
      <c r="EDK773" s="14"/>
      <c r="EDL773" s="14"/>
      <c r="EDM773" s="14"/>
      <c r="EDN773" s="14"/>
      <c r="EDO773" s="14"/>
      <c r="EDP773" s="14"/>
      <c r="EDQ773" s="14"/>
      <c r="EDR773" s="14"/>
      <c r="EDS773" s="14"/>
      <c r="EDT773" s="14"/>
      <c r="EDU773" s="14"/>
      <c r="EDV773" s="14"/>
      <c r="EDW773" s="14"/>
      <c r="EDX773" s="14"/>
      <c r="EDY773" s="14"/>
      <c r="EDZ773" s="14"/>
      <c r="EEA773" s="14"/>
      <c r="EEB773" s="14"/>
      <c r="EEC773" s="14"/>
      <c r="EED773" s="14"/>
      <c r="EEE773" s="14"/>
      <c r="EEF773" s="14"/>
      <c r="EEG773" s="14"/>
      <c r="EEH773" s="14"/>
      <c r="EEI773" s="14"/>
      <c r="EEJ773" s="14"/>
      <c r="EEK773" s="14"/>
      <c r="EEL773" s="14"/>
      <c r="EEM773" s="14"/>
      <c r="EEN773" s="14"/>
      <c r="EEO773" s="14"/>
      <c r="EEP773" s="14"/>
      <c r="EEQ773" s="14"/>
      <c r="EER773" s="14"/>
      <c r="EES773" s="14"/>
      <c r="EET773" s="14"/>
      <c r="EEU773" s="14"/>
      <c r="EEV773" s="14"/>
      <c r="EEW773" s="14"/>
      <c r="EEX773" s="14"/>
      <c r="EEY773" s="14"/>
      <c r="EEZ773" s="14"/>
      <c r="EFA773" s="14"/>
      <c r="EFB773" s="14"/>
      <c r="EFC773" s="14"/>
      <c r="EFD773" s="14"/>
      <c r="EFE773" s="14"/>
      <c r="EFF773" s="14"/>
      <c r="EFG773" s="14"/>
      <c r="EFH773" s="14"/>
      <c r="EFI773" s="14"/>
      <c r="EFJ773" s="14"/>
      <c r="EFK773" s="14"/>
      <c r="EFL773" s="14"/>
      <c r="EFM773" s="14"/>
      <c r="EFN773" s="14"/>
      <c r="EFO773" s="14"/>
      <c r="EFP773" s="14"/>
      <c r="EFQ773" s="14"/>
      <c r="EFR773" s="14"/>
      <c r="EFS773" s="14"/>
      <c r="EFT773" s="14"/>
      <c r="EFU773" s="14"/>
      <c r="EFV773" s="14"/>
      <c r="EFW773" s="14"/>
      <c r="EFX773" s="14"/>
      <c r="EFY773" s="14"/>
      <c r="EFZ773" s="14"/>
      <c r="EGA773" s="14"/>
      <c r="EGB773" s="14"/>
      <c r="EGC773" s="14"/>
      <c r="EGD773" s="14"/>
      <c r="EGE773" s="14"/>
      <c r="EGF773" s="14"/>
      <c r="EGG773" s="14"/>
      <c r="EGH773" s="14"/>
      <c r="EGI773" s="14"/>
      <c r="EGJ773" s="14"/>
      <c r="EGK773" s="14"/>
      <c r="EGL773" s="14"/>
      <c r="EGM773" s="14"/>
      <c r="EGN773" s="14"/>
      <c r="EGO773" s="14"/>
      <c r="EGP773" s="14"/>
      <c r="EGQ773" s="14"/>
      <c r="EGR773" s="14"/>
      <c r="EGS773" s="14"/>
      <c r="EGT773" s="14"/>
      <c r="EGU773" s="14"/>
      <c r="EGV773" s="14"/>
      <c r="EGW773" s="14"/>
      <c r="EGX773" s="14"/>
      <c r="EGY773" s="14"/>
      <c r="EGZ773" s="14"/>
      <c r="EHA773" s="14"/>
      <c r="EHB773" s="14"/>
      <c r="EHC773" s="14"/>
      <c r="EHD773" s="14"/>
      <c r="EHE773" s="14"/>
      <c r="EHF773" s="14"/>
      <c r="EHG773" s="14"/>
      <c r="EHH773" s="14"/>
      <c r="EHI773" s="14"/>
      <c r="EHJ773" s="14"/>
      <c r="EHK773" s="14"/>
      <c r="EHL773" s="14"/>
      <c r="EHM773" s="14"/>
      <c r="EHN773" s="14"/>
      <c r="EHO773" s="14"/>
      <c r="EHP773" s="14"/>
      <c r="EHQ773" s="14"/>
      <c r="EHR773" s="14"/>
      <c r="EHS773" s="14"/>
      <c r="EHT773" s="14"/>
      <c r="EHU773" s="14"/>
      <c r="EHV773" s="14"/>
      <c r="EHW773" s="14"/>
      <c r="EHX773" s="14"/>
      <c r="EHY773" s="14"/>
      <c r="EHZ773" s="14"/>
      <c r="EIA773" s="14"/>
      <c r="EIB773" s="14"/>
      <c r="EIC773" s="14"/>
      <c r="EID773" s="14"/>
      <c r="EIE773" s="14"/>
      <c r="EIF773" s="14"/>
      <c r="EIG773" s="14"/>
      <c r="EIH773" s="14"/>
      <c r="EII773" s="14"/>
      <c r="EIJ773" s="14"/>
      <c r="EIK773" s="14"/>
      <c r="EIL773" s="14"/>
      <c r="EIM773" s="14"/>
      <c r="EIN773" s="14"/>
      <c r="EIO773" s="14"/>
      <c r="EIP773" s="14"/>
      <c r="EIQ773" s="14"/>
      <c r="EIR773" s="14"/>
      <c r="EIS773" s="14"/>
      <c r="EIT773" s="14"/>
      <c r="EIU773" s="14"/>
      <c r="EIV773" s="14"/>
      <c r="EIW773" s="14"/>
      <c r="EIX773" s="14"/>
      <c r="EIY773" s="14"/>
      <c r="EIZ773" s="14"/>
      <c r="EJA773" s="14"/>
      <c r="EJB773" s="14"/>
      <c r="EJC773" s="14"/>
      <c r="EJD773" s="14"/>
      <c r="EJE773" s="14"/>
      <c r="EJF773" s="14"/>
      <c r="EJG773" s="14"/>
      <c r="EJH773" s="14"/>
      <c r="EJI773" s="14"/>
      <c r="EJJ773" s="14"/>
      <c r="EJK773" s="14"/>
      <c r="EJL773" s="14"/>
      <c r="EJM773" s="14"/>
      <c r="EJN773" s="14"/>
      <c r="EJO773" s="14"/>
      <c r="EJP773" s="14"/>
      <c r="EJQ773" s="14"/>
      <c r="EJR773" s="14"/>
      <c r="EJS773" s="14"/>
      <c r="EJT773" s="14"/>
      <c r="EJU773" s="14"/>
      <c r="EJV773" s="14"/>
      <c r="EJW773" s="14"/>
      <c r="EJX773" s="14"/>
      <c r="EJY773" s="14"/>
      <c r="EJZ773" s="14"/>
      <c r="EKA773" s="14"/>
      <c r="EKB773" s="14"/>
      <c r="EKC773" s="14"/>
      <c r="EKD773" s="14"/>
      <c r="EKE773" s="14"/>
      <c r="EKF773" s="14"/>
      <c r="EKG773" s="14"/>
      <c r="EKH773" s="14"/>
      <c r="EKI773" s="14"/>
      <c r="EKJ773" s="14"/>
      <c r="EKK773" s="14"/>
      <c r="EKL773" s="14"/>
      <c r="EKM773" s="14"/>
      <c r="EKN773" s="14"/>
      <c r="EKO773" s="14"/>
      <c r="EKP773" s="14"/>
      <c r="EKQ773" s="14"/>
      <c r="EKR773" s="14"/>
      <c r="EKS773" s="14"/>
      <c r="EKT773" s="14"/>
      <c r="EKU773" s="14"/>
      <c r="EKV773" s="14"/>
      <c r="EKW773" s="14"/>
      <c r="EKX773" s="14"/>
      <c r="EKY773" s="14"/>
      <c r="EKZ773" s="14"/>
      <c r="ELA773" s="14"/>
      <c r="ELB773" s="14"/>
      <c r="ELC773" s="14"/>
      <c r="ELD773" s="14"/>
      <c r="ELE773" s="14"/>
      <c r="ELF773" s="14"/>
      <c r="ELG773" s="14"/>
      <c r="ELH773" s="14"/>
      <c r="ELI773" s="14"/>
      <c r="ELJ773" s="14"/>
      <c r="ELK773" s="14"/>
      <c r="ELL773" s="14"/>
      <c r="ELM773" s="14"/>
      <c r="ELN773" s="14"/>
      <c r="ELO773" s="14"/>
      <c r="ELP773" s="14"/>
      <c r="ELQ773" s="14"/>
      <c r="ELR773" s="14"/>
      <c r="ELS773" s="14"/>
      <c r="ELT773" s="14"/>
      <c r="ELU773" s="14"/>
      <c r="ELV773" s="14"/>
      <c r="ELW773" s="14"/>
      <c r="ELX773" s="14"/>
      <c r="ELY773" s="14"/>
      <c r="ELZ773" s="14"/>
      <c r="EMA773" s="14"/>
      <c r="EMB773" s="14"/>
      <c r="EMC773" s="14"/>
      <c r="EMD773" s="14"/>
      <c r="EME773" s="14"/>
      <c r="EMF773" s="14"/>
      <c r="EMG773" s="14"/>
      <c r="EMH773" s="14"/>
      <c r="EMI773" s="14"/>
      <c r="EMJ773" s="14"/>
      <c r="EMK773" s="14"/>
      <c r="EML773" s="14"/>
      <c r="EMM773" s="14"/>
      <c r="EMN773" s="14"/>
      <c r="EMO773" s="14"/>
      <c r="EMP773" s="14"/>
      <c r="EMQ773" s="14"/>
      <c r="EMR773" s="14"/>
      <c r="EMS773" s="14"/>
      <c r="EMT773" s="14"/>
      <c r="EMU773" s="14"/>
      <c r="EMV773" s="14"/>
      <c r="EMW773" s="14"/>
      <c r="EMX773" s="14"/>
      <c r="EMY773" s="14"/>
      <c r="EMZ773" s="14"/>
      <c r="ENA773" s="14"/>
      <c r="ENB773" s="14"/>
      <c r="ENC773" s="14"/>
      <c r="END773" s="14"/>
      <c r="ENE773" s="14"/>
      <c r="ENF773" s="14"/>
      <c r="ENG773" s="14"/>
      <c r="ENH773" s="14"/>
      <c r="ENI773" s="14"/>
      <c r="ENJ773" s="14"/>
      <c r="ENK773" s="14"/>
      <c r="ENL773" s="14"/>
      <c r="ENM773" s="14"/>
      <c r="ENN773" s="14"/>
      <c r="ENO773" s="14"/>
      <c r="ENP773" s="14"/>
      <c r="ENQ773" s="14"/>
      <c r="ENR773" s="14"/>
      <c r="ENS773" s="14"/>
      <c r="ENT773" s="14"/>
      <c r="ENU773" s="14"/>
      <c r="ENV773" s="14"/>
      <c r="ENW773" s="14"/>
      <c r="ENX773" s="14"/>
      <c r="ENY773" s="14"/>
      <c r="ENZ773" s="14"/>
      <c r="EOA773" s="14"/>
      <c r="EOB773" s="14"/>
      <c r="EOC773" s="14"/>
      <c r="EOD773" s="14"/>
      <c r="EOE773" s="14"/>
      <c r="EOF773" s="14"/>
      <c r="EOG773" s="14"/>
      <c r="EOH773" s="14"/>
      <c r="EOI773" s="14"/>
      <c r="EOJ773" s="14"/>
      <c r="EOK773" s="14"/>
      <c r="EOL773" s="14"/>
      <c r="EOM773" s="14"/>
      <c r="EON773" s="14"/>
      <c r="EOO773" s="14"/>
      <c r="EOP773" s="14"/>
      <c r="EOQ773" s="14"/>
      <c r="EOR773" s="14"/>
      <c r="EOS773" s="14"/>
      <c r="EOT773" s="14"/>
      <c r="EOU773" s="14"/>
      <c r="EOV773" s="14"/>
      <c r="EOW773" s="14"/>
      <c r="EOX773" s="14"/>
      <c r="EOY773" s="14"/>
      <c r="EOZ773" s="14"/>
      <c r="EPA773" s="14"/>
      <c r="EPB773" s="14"/>
      <c r="EPC773" s="14"/>
      <c r="EPD773" s="14"/>
      <c r="EPE773" s="14"/>
      <c r="EPF773" s="14"/>
      <c r="EPG773" s="14"/>
      <c r="EPH773" s="14"/>
      <c r="EPI773" s="14"/>
      <c r="EPJ773" s="14"/>
      <c r="EPK773" s="14"/>
      <c r="EPL773" s="14"/>
      <c r="EPM773" s="14"/>
      <c r="EPN773" s="14"/>
      <c r="EPO773" s="14"/>
      <c r="EPP773" s="14"/>
      <c r="EPQ773" s="14"/>
      <c r="EPR773" s="14"/>
      <c r="EPS773" s="14"/>
      <c r="EPT773" s="14"/>
      <c r="EPU773" s="14"/>
      <c r="EPV773" s="14"/>
      <c r="EPW773" s="14"/>
      <c r="EPX773" s="14"/>
      <c r="EPY773" s="14"/>
      <c r="EPZ773" s="14"/>
      <c r="EQA773" s="14"/>
      <c r="EQB773" s="14"/>
      <c r="EQC773" s="14"/>
      <c r="EQD773" s="14"/>
      <c r="EQE773" s="14"/>
      <c r="EQF773" s="14"/>
      <c r="EQG773" s="14"/>
      <c r="EQH773" s="14"/>
      <c r="EQI773" s="14"/>
      <c r="EQJ773" s="14"/>
      <c r="EQK773" s="14"/>
      <c r="EQL773" s="14"/>
      <c r="EQM773" s="14"/>
      <c r="EQN773" s="14"/>
      <c r="EQO773" s="14"/>
      <c r="EQP773" s="14"/>
      <c r="EQQ773" s="14"/>
      <c r="EQR773" s="14"/>
      <c r="EQS773" s="14"/>
      <c r="EQT773" s="14"/>
      <c r="EQU773" s="14"/>
      <c r="EQV773" s="14"/>
      <c r="EQW773" s="14"/>
      <c r="EQX773" s="14"/>
      <c r="EQY773" s="14"/>
      <c r="EQZ773" s="14"/>
      <c r="ERA773" s="14"/>
      <c r="ERB773" s="14"/>
      <c r="ERC773" s="14"/>
      <c r="ERD773" s="14"/>
      <c r="ERE773" s="14"/>
      <c r="ERF773" s="14"/>
      <c r="ERG773" s="14"/>
      <c r="ERH773" s="14"/>
      <c r="ERI773" s="14"/>
      <c r="ERJ773" s="14"/>
      <c r="ERK773" s="14"/>
      <c r="ERL773" s="14"/>
      <c r="ERM773" s="14"/>
      <c r="ERN773" s="14"/>
      <c r="ERO773" s="14"/>
      <c r="ERP773" s="14"/>
      <c r="ERQ773" s="14"/>
      <c r="ERR773" s="14"/>
      <c r="ERS773" s="14"/>
      <c r="ERT773" s="14"/>
      <c r="ERU773" s="14"/>
      <c r="ERV773" s="14"/>
      <c r="ERW773" s="14"/>
      <c r="ERX773" s="14"/>
      <c r="ERY773" s="14"/>
      <c r="ERZ773" s="14"/>
      <c r="ESA773" s="14"/>
      <c r="ESB773" s="14"/>
      <c r="ESC773" s="14"/>
      <c r="ESD773" s="14"/>
      <c r="ESE773" s="14"/>
      <c r="ESF773" s="14"/>
      <c r="ESG773" s="14"/>
      <c r="ESH773" s="14"/>
      <c r="ESI773" s="14"/>
      <c r="ESJ773" s="14"/>
      <c r="ESK773" s="14"/>
      <c r="ESL773" s="14"/>
      <c r="ESM773" s="14"/>
      <c r="ESN773" s="14"/>
      <c r="ESO773" s="14"/>
      <c r="ESP773" s="14"/>
      <c r="ESQ773" s="14"/>
      <c r="ESR773" s="14"/>
      <c r="ESS773" s="14"/>
      <c r="EST773" s="14"/>
      <c r="ESU773" s="14"/>
      <c r="ESV773" s="14"/>
      <c r="ESW773" s="14"/>
      <c r="ESX773" s="14"/>
      <c r="ESY773" s="14"/>
      <c r="ESZ773" s="14"/>
      <c r="ETA773" s="14"/>
      <c r="ETB773" s="14"/>
      <c r="ETC773" s="14"/>
      <c r="ETD773" s="14"/>
      <c r="ETE773" s="14"/>
      <c r="ETF773" s="14"/>
      <c r="ETG773" s="14"/>
      <c r="ETH773" s="14"/>
      <c r="ETI773" s="14"/>
      <c r="ETJ773" s="14"/>
      <c r="ETK773" s="14"/>
      <c r="ETL773" s="14"/>
      <c r="ETM773" s="14"/>
      <c r="ETN773" s="14"/>
      <c r="ETO773" s="14"/>
      <c r="ETP773" s="14"/>
      <c r="ETQ773" s="14"/>
      <c r="ETR773" s="14"/>
      <c r="ETS773" s="14"/>
      <c r="ETT773" s="14"/>
      <c r="ETU773" s="14"/>
      <c r="ETV773" s="14"/>
      <c r="ETW773" s="14"/>
      <c r="ETX773" s="14"/>
      <c r="ETY773" s="14"/>
      <c r="ETZ773" s="14"/>
      <c r="EUA773" s="14"/>
      <c r="EUB773" s="14"/>
      <c r="EUC773" s="14"/>
      <c r="EUD773" s="14"/>
      <c r="EUE773" s="14"/>
      <c r="EUF773" s="14"/>
      <c r="EUG773" s="14"/>
      <c r="EUH773" s="14"/>
      <c r="EUI773" s="14"/>
      <c r="EUJ773" s="14"/>
      <c r="EUK773" s="14"/>
      <c r="EUL773" s="14"/>
      <c r="EUM773" s="14"/>
      <c r="EUN773" s="14"/>
      <c r="EUO773" s="14"/>
      <c r="EUP773" s="14"/>
      <c r="EUQ773" s="14"/>
      <c r="EUR773" s="14"/>
      <c r="EUS773" s="14"/>
      <c r="EUT773" s="14"/>
      <c r="EUU773" s="14"/>
      <c r="EUV773" s="14"/>
      <c r="EUW773" s="14"/>
      <c r="EUX773" s="14"/>
      <c r="EUY773" s="14"/>
      <c r="EUZ773" s="14"/>
      <c r="EVA773" s="14"/>
      <c r="EVB773" s="14"/>
      <c r="EVC773" s="14"/>
      <c r="EVD773" s="14"/>
      <c r="EVE773" s="14"/>
      <c r="EVF773" s="14"/>
      <c r="EVG773" s="14"/>
      <c r="EVH773" s="14"/>
      <c r="EVI773" s="14"/>
      <c r="EVJ773" s="14"/>
      <c r="EVK773" s="14"/>
      <c r="EVL773" s="14"/>
      <c r="EVM773" s="14"/>
      <c r="EVN773" s="14"/>
      <c r="EVO773" s="14"/>
      <c r="EVP773" s="14"/>
      <c r="EVQ773" s="14"/>
      <c r="EVR773" s="14"/>
      <c r="EVS773" s="14"/>
      <c r="EVT773" s="14"/>
      <c r="EVU773" s="14"/>
      <c r="EVV773" s="14"/>
      <c r="EVW773" s="14"/>
      <c r="EVX773" s="14"/>
      <c r="EVY773" s="14"/>
      <c r="EVZ773" s="14"/>
      <c r="EWA773" s="14"/>
      <c r="EWB773" s="14"/>
      <c r="EWC773" s="14"/>
      <c r="EWD773" s="14"/>
      <c r="EWE773" s="14"/>
      <c r="EWF773" s="14"/>
      <c r="EWG773" s="14"/>
      <c r="EWH773" s="14"/>
      <c r="EWI773" s="14"/>
      <c r="EWJ773" s="14"/>
      <c r="EWK773" s="14"/>
      <c r="EWL773" s="14"/>
      <c r="EWM773" s="14"/>
      <c r="EWN773" s="14"/>
      <c r="EWO773" s="14"/>
      <c r="EWP773" s="14"/>
      <c r="EWQ773" s="14"/>
      <c r="EWR773" s="14"/>
      <c r="EWS773" s="14"/>
      <c r="EWT773" s="14"/>
      <c r="EWU773" s="14"/>
      <c r="EWV773" s="14"/>
      <c r="EWW773" s="14"/>
      <c r="EWX773" s="14"/>
      <c r="EWY773" s="14"/>
      <c r="EWZ773" s="14"/>
      <c r="EXA773" s="14"/>
      <c r="EXB773" s="14"/>
      <c r="EXC773" s="14"/>
      <c r="EXD773" s="14"/>
      <c r="EXE773" s="14"/>
      <c r="EXF773" s="14"/>
      <c r="EXG773" s="14"/>
      <c r="EXH773" s="14"/>
      <c r="EXI773" s="14"/>
      <c r="EXJ773" s="14"/>
      <c r="EXK773" s="14"/>
      <c r="EXL773" s="14"/>
      <c r="EXM773" s="14"/>
      <c r="EXN773" s="14"/>
      <c r="EXO773" s="14"/>
      <c r="EXP773" s="14"/>
      <c r="EXQ773" s="14"/>
      <c r="EXR773" s="14"/>
      <c r="EXS773" s="14"/>
      <c r="EXT773" s="14"/>
      <c r="EXU773" s="14"/>
      <c r="EXV773" s="14"/>
      <c r="EXW773" s="14"/>
      <c r="EXX773" s="14"/>
      <c r="EXY773" s="14"/>
      <c r="EXZ773" s="14"/>
      <c r="EYA773" s="14"/>
      <c r="EYB773" s="14"/>
      <c r="EYC773" s="14"/>
      <c r="EYD773" s="14"/>
      <c r="EYE773" s="14"/>
      <c r="EYF773" s="14"/>
      <c r="EYG773" s="14"/>
      <c r="EYH773" s="14"/>
      <c r="EYI773" s="14"/>
      <c r="EYJ773" s="14"/>
      <c r="EYK773" s="14"/>
      <c r="EYL773" s="14"/>
      <c r="EYM773" s="14"/>
      <c r="EYN773" s="14"/>
      <c r="EYO773" s="14"/>
      <c r="EYP773" s="14"/>
      <c r="EYQ773" s="14"/>
      <c r="EYR773" s="14"/>
      <c r="EYS773" s="14"/>
      <c r="EYT773" s="14"/>
      <c r="EYU773" s="14"/>
      <c r="EYV773" s="14"/>
      <c r="EYW773" s="14"/>
      <c r="EYX773" s="14"/>
      <c r="EYY773" s="14"/>
      <c r="EYZ773" s="14"/>
      <c r="EZA773" s="14"/>
      <c r="EZB773" s="14"/>
      <c r="EZC773" s="14"/>
      <c r="EZD773" s="14"/>
      <c r="EZE773" s="14"/>
      <c r="EZF773" s="14"/>
      <c r="EZG773" s="14"/>
      <c r="EZH773" s="14"/>
      <c r="EZI773" s="14"/>
      <c r="EZJ773" s="14"/>
      <c r="EZK773" s="14"/>
      <c r="EZL773" s="14"/>
      <c r="EZM773" s="14"/>
      <c r="EZN773" s="14"/>
      <c r="EZO773" s="14"/>
      <c r="EZP773" s="14"/>
      <c r="EZQ773" s="14"/>
      <c r="EZR773" s="14"/>
      <c r="EZS773" s="14"/>
      <c r="EZT773" s="14"/>
      <c r="EZU773" s="14"/>
      <c r="EZV773" s="14"/>
      <c r="EZW773" s="14"/>
      <c r="EZX773" s="14"/>
      <c r="EZY773" s="14"/>
      <c r="EZZ773" s="14"/>
      <c r="FAA773" s="14"/>
      <c r="FAB773" s="14"/>
      <c r="FAC773" s="14"/>
      <c r="FAD773" s="14"/>
      <c r="FAE773" s="14"/>
      <c r="FAF773" s="14"/>
      <c r="FAG773" s="14"/>
      <c r="FAH773" s="14"/>
      <c r="FAI773" s="14"/>
      <c r="FAJ773" s="14"/>
      <c r="FAK773" s="14"/>
      <c r="FAL773" s="14"/>
      <c r="FAM773" s="14"/>
      <c r="FAN773" s="14"/>
      <c r="FAO773" s="14"/>
      <c r="FAP773" s="14"/>
      <c r="FAQ773" s="14"/>
      <c r="FAR773" s="14"/>
      <c r="FAS773" s="14"/>
      <c r="FAT773" s="14"/>
      <c r="FAU773" s="14"/>
      <c r="FAV773" s="14"/>
      <c r="FAW773" s="14"/>
      <c r="FAX773" s="14"/>
      <c r="FAY773" s="14"/>
      <c r="FAZ773" s="14"/>
      <c r="FBA773" s="14"/>
      <c r="FBB773" s="14"/>
      <c r="FBC773" s="14"/>
      <c r="FBD773" s="14"/>
      <c r="FBE773" s="14"/>
      <c r="FBF773" s="14"/>
      <c r="FBG773" s="14"/>
      <c r="FBH773" s="14"/>
      <c r="FBI773" s="14"/>
      <c r="FBJ773" s="14"/>
      <c r="FBK773" s="14"/>
      <c r="FBL773" s="14"/>
      <c r="FBM773" s="14"/>
      <c r="FBN773" s="14"/>
      <c r="FBO773" s="14"/>
      <c r="FBP773" s="14"/>
      <c r="FBQ773" s="14"/>
      <c r="FBR773" s="14"/>
      <c r="FBS773" s="14"/>
      <c r="FBT773" s="14"/>
      <c r="FBU773" s="14"/>
      <c r="FBV773" s="14"/>
      <c r="FBW773" s="14"/>
      <c r="FBX773" s="14"/>
      <c r="FBY773" s="14"/>
      <c r="FBZ773" s="14"/>
      <c r="FCA773" s="14"/>
      <c r="FCB773" s="14"/>
      <c r="FCC773" s="14"/>
      <c r="FCD773" s="14"/>
      <c r="FCE773" s="14"/>
      <c r="FCF773" s="14"/>
      <c r="FCG773" s="14"/>
      <c r="FCH773" s="14"/>
      <c r="FCI773" s="14"/>
      <c r="FCJ773" s="14"/>
      <c r="FCK773" s="14"/>
      <c r="FCL773" s="14"/>
      <c r="FCM773" s="14"/>
      <c r="FCN773" s="14"/>
      <c r="FCO773" s="14"/>
      <c r="FCP773" s="14"/>
      <c r="FCQ773" s="14"/>
      <c r="FCR773" s="14"/>
      <c r="FCS773" s="14"/>
      <c r="FCT773" s="14"/>
      <c r="FCU773" s="14"/>
      <c r="FCV773" s="14"/>
      <c r="FCW773" s="14"/>
      <c r="FCX773" s="14"/>
      <c r="FCY773" s="14"/>
      <c r="FCZ773" s="14"/>
      <c r="FDA773" s="14"/>
      <c r="FDB773" s="14"/>
      <c r="FDC773" s="14"/>
      <c r="FDD773" s="14"/>
      <c r="FDE773" s="14"/>
      <c r="FDF773" s="14"/>
      <c r="FDG773" s="14"/>
      <c r="FDH773" s="14"/>
      <c r="FDI773" s="14"/>
      <c r="FDJ773" s="14"/>
      <c r="FDK773" s="14"/>
      <c r="FDL773" s="14"/>
      <c r="FDM773" s="14"/>
      <c r="FDN773" s="14"/>
      <c r="FDO773" s="14"/>
      <c r="FDP773" s="14"/>
      <c r="FDQ773" s="14"/>
      <c r="FDR773" s="14"/>
      <c r="FDS773" s="14"/>
      <c r="FDT773" s="14"/>
      <c r="FDU773" s="14"/>
      <c r="FDV773" s="14"/>
      <c r="FDW773" s="14"/>
      <c r="FDX773" s="14"/>
      <c r="FDY773" s="14"/>
      <c r="FDZ773" s="14"/>
      <c r="FEA773" s="14"/>
      <c r="FEB773" s="14"/>
      <c r="FEC773" s="14"/>
      <c r="FED773" s="14"/>
      <c r="FEE773" s="14"/>
      <c r="FEF773" s="14"/>
      <c r="FEG773" s="14"/>
      <c r="FEH773" s="14"/>
      <c r="FEI773" s="14"/>
      <c r="FEJ773" s="14"/>
      <c r="FEK773" s="14"/>
      <c r="FEL773" s="14"/>
      <c r="FEM773" s="14"/>
      <c r="FEN773" s="14"/>
      <c r="FEO773" s="14"/>
      <c r="FEP773" s="14"/>
      <c r="FEQ773" s="14"/>
      <c r="FER773" s="14"/>
      <c r="FES773" s="14"/>
      <c r="FET773" s="14"/>
      <c r="FEU773" s="14"/>
      <c r="FEV773" s="14"/>
      <c r="FEW773" s="14"/>
      <c r="FEX773" s="14"/>
      <c r="FEY773" s="14"/>
      <c r="FEZ773" s="14"/>
      <c r="FFA773" s="14"/>
      <c r="FFB773" s="14"/>
      <c r="FFC773" s="14"/>
      <c r="FFD773" s="14"/>
      <c r="FFE773" s="14"/>
      <c r="FFF773" s="14"/>
      <c r="FFG773" s="14"/>
      <c r="FFH773" s="14"/>
      <c r="FFI773" s="14"/>
      <c r="FFJ773" s="14"/>
      <c r="FFK773" s="14"/>
      <c r="FFL773" s="14"/>
      <c r="FFM773" s="14"/>
      <c r="FFN773" s="14"/>
      <c r="FFO773" s="14"/>
      <c r="FFP773" s="14"/>
      <c r="FFQ773" s="14"/>
      <c r="FFR773" s="14"/>
      <c r="FFS773" s="14"/>
      <c r="FFT773" s="14"/>
      <c r="FFU773" s="14"/>
      <c r="FFV773" s="14"/>
      <c r="FFW773" s="14"/>
      <c r="FFX773" s="14"/>
      <c r="FFY773" s="14"/>
      <c r="FFZ773" s="14"/>
      <c r="FGA773" s="14"/>
      <c r="FGB773" s="14"/>
      <c r="FGC773" s="14"/>
      <c r="FGD773" s="14"/>
      <c r="FGE773" s="14"/>
      <c r="FGF773" s="14"/>
      <c r="FGG773" s="14"/>
      <c r="FGH773" s="14"/>
      <c r="FGI773" s="14"/>
      <c r="FGJ773" s="14"/>
      <c r="FGK773" s="14"/>
      <c r="FGL773" s="14"/>
      <c r="FGM773" s="14"/>
      <c r="FGN773" s="14"/>
      <c r="FGO773" s="14"/>
      <c r="FGP773" s="14"/>
      <c r="FGQ773" s="14"/>
      <c r="FGR773" s="14"/>
      <c r="FGS773" s="14"/>
      <c r="FGT773" s="14"/>
      <c r="FGU773" s="14"/>
      <c r="FGV773" s="14"/>
      <c r="FGW773" s="14"/>
      <c r="FGX773" s="14"/>
      <c r="FGY773" s="14"/>
      <c r="FGZ773" s="14"/>
      <c r="FHA773" s="14"/>
      <c r="FHB773" s="14"/>
      <c r="FHC773" s="14"/>
      <c r="FHD773" s="14"/>
      <c r="FHE773" s="14"/>
      <c r="FHF773" s="14"/>
      <c r="FHG773" s="14"/>
      <c r="FHH773" s="14"/>
      <c r="FHI773" s="14"/>
      <c r="FHJ773" s="14"/>
      <c r="FHK773" s="14"/>
      <c r="FHL773" s="14"/>
      <c r="FHM773" s="14"/>
      <c r="FHN773" s="14"/>
      <c r="FHO773" s="14"/>
      <c r="FHP773" s="14"/>
      <c r="FHQ773" s="14"/>
      <c r="FHR773" s="14"/>
      <c r="FHS773" s="14"/>
      <c r="FHT773" s="14"/>
      <c r="FHU773" s="14"/>
      <c r="FHV773" s="14"/>
      <c r="FHW773" s="14"/>
      <c r="FHX773" s="14"/>
      <c r="FHY773" s="14"/>
      <c r="FHZ773" s="14"/>
      <c r="FIA773" s="14"/>
      <c r="FIB773" s="14"/>
      <c r="FIC773" s="14"/>
      <c r="FID773" s="14"/>
      <c r="FIE773" s="14"/>
      <c r="FIF773" s="14"/>
      <c r="FIG773" s="14"/>
      <c r="FIH773" s="14"/>
      <c r="FII773" s="14"/>
      <c r="FIJ773" s="14"/>
      <c r="FIK773" s="14"/>
      <c r="FIL773" s="14"/>
      <c r="FIM773" s="14"/>
      <c r="FIN773" s="14"/>
      <c r="FIO773" s="14"/>
      <c r="FIP773" s="14"/>
      <c r="FIQ773" s="14"/>
      <c r="FIR773" s="14"/>
      <c r="FIS773" s="14"/>
      <c r="FIT773" s="14"/>
      <c r="FIU773" s="14"/>
      <c r="FIV773" s="14"/>
      <c r="FIW773" s="14"/>
      <c r="FIX773" s="14"/>
      <c r="FIY773" s="14"/>
      <c r="FIZ773" s="14"/>
      <c r="FJA773" s="14"/>
      <c r="FJB773" s="14"/>
      <c r="FJC773" s="14"/>
      <c r="FJD773" s="14"/>
      <c r="FJE773" s="14"/>
      <c r="FJF773" s="14"/>
      <c r="FJG773" s="14"/>
      <c r="FJH773" s="14"/>
      <c r="FJI773" s="14"/>
      <c r="FJJ773" s="14"/>
      <c r="FJK773" s="14"/>
      <c r="FJL773" s="14"/>
      <c r="FJM773" s="14"/>
      <c r="FJN773" s="14"/>
      <c r="FJO773" s="14"/>
      <c r="FJP773" s="14"/>
      <c r="FJQ773" s="14"/>
      <c r="FJR773" s="14"/>
      <c r="FJS773" s="14"/>
      <c r="FJT773" s="14"/>
      <c r="FJU773" s="14"/>
      <c r="FJV773" s="14"/>
      <c r="FJW773" s="14"/>
      <c r="FJX773" s="14"/>
      <c r="FJY773" s="14"/>
      <c r="FJZ773" s="14"/>
      <c r="FKA773" s="14"/>
      <c r="FKB773" s="14"/>
      <c r="FKC773" s="14"/>
      <c r="FKD773" s="14"/>
      <c r="FKE773" s="14"/>
      <c r="FKF773" s="14"/>
      <c r="FKG773" s="14"/>
      <c r="FKH773" s="14"/>
      <c r="FKI773" s="14"/>
      <c r="FKJ773" s="14"/>
      <c r="FKK773" s="14"/>
      <c r="FKL773" s="14"/>
      <c r="FKM773" s="14"/>
      <c r="FKN773" s="14"/>
      <c r="FKO773" s="14"/>
      <c r="FKP773" s="14"/>
      <c r="FKQ773" s="14"/>
      <c r="FKR773" s="14"/>
      <c r="FKS773" s="14"/>
      <c r="FKT773" s="14"/>
      <c r="FKU773" s="14"/>
      <c r="FKV773" s="14"/>
      <c r="FKW773" s="14"/>
      <c r="FKX773" s="14"/>
      <c r="FKY773" s="14"/>
      <c r="FKZ773" s="14"/>
      <c r="FLA773" s="14"/>
      <c r="FLB773" s="14"/>
      <c r="FLC773" s="14"/>
      <c r="FLD773" s="14"/>
      <c r="FLE773" s="14"/>
      <c r="FLF773" s="14"/>
      <c r="FLG773" s="14"/>
      <c r="FLH773" s="14"/>
      <c r="FLI773" s="14"/>
      <c r="FLJ773" s="14"/>
      <c r="FLK773" s="14"/>
      <c r="FLL773" s="14"/>
      <c r="FLM773" s="14"/>
      <c r="FLN773" s="14"/>
      <c r="FLO773" s="14"/>
      <c r="FLP773" s="14"/>
      <c r="FLQ773" s="14"/>
      <c r="FLR773" s="14"/>
      <c r="FLS773" s="14"/>
      <c r="FLT773" s="14"/>
      <c r="FLU773" s="14"/>
      <c r="FLV773" s="14"/>
      <c r="FLW773" s="14"/>
      <c r="FLX773" s="14"/>
      <c r="FLY773" s="14"/>
      <c r="FLZ773" s="14"/>
      <c r="FMA773" s="14"/>
      <c r="FMB773" s="14"/>
      <c r="FMC773" s="14"/>
      <c r="FMD773" s="14"/>
      <c r="FME773" s="14"/>
      <c r="FMF773" s="14"/>
      <c r="FMG773" s="14"/>
      <c r="FMH773" s="14"/>
      <c r="FMI773" s="14"/>
      <c r="FMJ773" s="14"/>
      <c r="FMK773" s="14"/>
      <c r="FML773" s="14"/>
      <c r="FMM773" s="14"/>
      <c r="FMN773" s="14"/>
      <c r="FMO773" s="14"/>
      <c r="FMP773" s="14"/>
      <c r="FMQ773" s="14"/>
      <c r="FMR773" s="14"/>
      <c r="FMS773" s="14"/>
      <c r="FMT773" s="14"/>
      <c r="FMU773" s="14"/>
      <c r="FMV773" s="14"/>
      <c r="FMW773" s="14"/>
      <c r="FMX773" s="14"/>
      <c r="FMY773" s="14"/>
      <c r="FMZ773" s="14"/>
      <c r="FNA773" s="14"/>
      <c r="FNB773" s="14"/>
      <c r="FNC773" s="14"/>
      <c r="FND773" s="14"/>
      <c r="FNE773" s="14"/>
      <c r="FNF773" s="14"/>
      <c r="FNG773" s="14"/>
      <c r="FNH773" s="14"/>
      <c r="FNI773" s="14"/>
      <c r="FNJ773" s="14"/>
      <c r="FNK773" s="14"/>
      <c r="FNL773" s="14"/>
      <c r="FNM773" s="14"/>
      <c r="FNN773" s="14"/>
      <c r="FNO773" s="14"/>
      <c r="FNP773" s="14"/>
      <c r="FNQ773" s="14"/>
      <c r="FNR773" s="14"/>
      <c r="FNS773" s="14"/>
      <c r="FNT773" s="14"/>
      <c r="FNU773" s="14"/>
      <c r="FNV773" s="14"/>
      <c r="FNW773" s="14"/>
      <c r="FNX773" s="14"/>
      <c r="FNY773" s="14"/>
      <c r="FNZ773" s="14"/>
      <c r="FOA773" s="14"/>
      <c r="FOB773" s="14"/>
      <c r="FOC773" s="14"/>
      <c r="FOD773" s="14"/>
      <c r="FOE773" s="14"/>
      <c r="FOF773" s="14"/>
      <c r="FOG773" s="14"/>
      <c r="FOH773" s="14"/>
      <c r="FOI773" s="14"/>
      <c r="FOJ773" s="14"/>
      <c r="FOK773" s="14"/>
      <c r="FOL773" s="14"/>
      <c r="FOM773" s="14"/>
      <c r="FON773" s="14"/>
      <c r="FOO773" s="14"/>
      <c r="FOP773" s="14"/>
      <c r="FOQ773" s="14"/>
      <c r="FOR773" s="14"/>
      <c r="FOS773" s="14"/>
      <c r="FOT773" s="14"/>
      <c r="FOU773" s="14"/>
      <c r="FOV773" s="14"/>
      <c r="FOW773" s="14"/>
      <c r="FOX773" s="14"/>
      <c r="FOY773" s="14"/>
      <c r="FOZ773" s="14"/>
      <c r="FPA773" s="14"/>
      <c r="FPB773" s="14"/>
      <c r="FPC773" s="14"/>
      <c r="FPD773" s="14"/>
      <c r="FPE773" s="14"/>
      <c r="FPF773" s="14"/>
      <c r="FPG773" s="14"/>
      <c r="FPH773" s="14"/>
      <c r="FPI773" s="14"/>
      <c r="FPJ773" s="14"/>
      <c r="FPK773" s="14"/>
      <c r="FPL773" s="14"/>
      <c r="FPM773" s="14"/>
      <c r="FPN773" s="14"/>
      <c r="FPO773" s="14"/>
      <c r="FPP773" s="14"/>
      <c r="FPQ773" s="14"/>
      <c r="FPR773" s="14"/>
      <c r="FPS773" s="14"/>
      <c r="FPT773" s="14"/>
      <c r="FPU773" s="14"/>
      <c r="FPV773" s="14"/>
      <c r="FPW773" s="14"/>
      <c r="FPX773" s="14"/>
      <c r="FPY773" s="14"/>
      <c r="FPZ773" s="14"/>
      <c r="FQA773" s="14"/>
      <c r="FQB773" s="14"/>
      <c r="FQC773" s="14"/>
      <c r="FQD773" s="14"/>
      <c r="FQE773" s="14"/>
      <c r="FQF773" s="14"/>
      <c r="FQG773" s="14"/>
      <c r="FQH773" s="14"/>
      <c r="FQI773" s="14"/>
      <c r="FQJ773" s="14"/>
      <c r="FQK773" s="14"/>
      <c r="FQL773" s="14"/>
      <c r="FQM773" s="14"/>
      <c r="FQN773" s="14"/>
      <c r="FQO773" s="14"/>
      <c r="FQP773" s="14"/>
      <c r="FQQ773" s="14"/>
      <c r="FQR773" s="14"/>
      <c r="FQS773" s="14"/>
      <c r="FQT773" s="14"/>
      <c r="FQU773" s="14"/>
      <c r="FQV773" s="14"/>
      <c r="FQW773" s="14"/>
      <c r="FQX773" s="14"/>
      <c r="FQY773" s="14"/>
      <c r="FQZ773" s="14"/>
      <c r="FRA773" s="14"/>
      <c r="FRB773" s="14"/>
      <c r="FRC773" s="14"/>
      <c r="FRD773" s="14"/>
      <c r="FRE773" s="14"/>
      <c r="FRF773" s="14"/>
      <c r="FRG773" s="14"/>
      <c r="FRH773" s="14"/>
      <c r="FRI773" s="14"/>
      <c r="FRJ773" s="14"/>
      <c r="FRK773" s="14"/>
      <c r="FRL773" s="14"/>
      <c r="FRM773" s="14"/>
      <c r="FRN773" s="14"/>
      <c r="FRO773" s="14"/>
      <c r="FRP773" s="14"/>
      <c r="FRQ773" s="14"/>
      <c r="FRR773" s="14"/>
      <c r="FRS773" s="14"/>
      <c r="FRT773" s="14"/>
      <c r="FRU773" s="14"/>
      <c r="FRV773" s="14"/>
      <c r="FRW773" s="14"/>
      <c r="FRX773" s="14"/>
      <c r="FRY773" s="14"/>
      <c r="FRZ773" s="14"/>
      <c r="FSA773" s="14"/>
      <c r="FSB773" s="14"/>
      <c r="FSC773" s="14"/>
      <c r="FSD773" s="14"/>
      <c r="FSE773" s="14"/>
      <c r="FSF773" s="14"/>
      <c r="FSG773" s="14"/>
      <c r="FSH773" s="14"/>
      <c r="FSI773" s="14"/>
      <c r="FSJ773" s="14"/>
      <c r="FSK773" s="14"/>
      <c r="FSL773" s="14"/>
      <c r="FSM773" s="14"/>
      <c r="FSN773" s="14"/>
      <c r="FSO773" s="14"/>
      <c r="FSP773" s="14"/>
      <c r="FSQ773" s="14"/>
      <c r="FSR773" s="14"/>
      <c r="FSS773" s="14"/>
      <c r="FST773" s="14"/>
      <c r="FSU773" s="14"/>
      <c r="FSV773" s="14"/>
      <c r="FSW773" s="14"/>
      <c r="FSX773" s="14"/>
      <c r="FSY773" s="14"/>
      <c r="FSZ773" s="14"/>
      <c r="FTA773" s="14"/>
      <c r="FTB773" s="14"/>
      <c r="FTC773" s="14"/>
      <c r="FTD773" s="14"/>
      <c r="FTE773" s="14"/>
      <c r="FTF773" s="14"/>
      <c r="FTG773" s="14"/>
      <c r="FTH773" s="14"/>
      <c r="FTI773" s="14"/>
      <c r="FTJ773" s="14"/>
      <c r="FTK773" s="14"/>
      <c r="FTL773" s="14"/>
      <c r="FTM773" s="14"/>
      <c r="FTN773" s="14"/>
      <c r="FTO773" s="14"/>
      <c r="FTP773" s="14"/>
      <c r="FTQ773" s="14"/>
      <c r="FTR773" s="14"/>
      <c r="FTS773" s="14"/>
      <c r="FTT773" s="14"/>
      <c r="FTU773" s="14"/>
      <c r="FTV773" s="14"/>
      <c r="FTW773" s="14"/>
      <c r="FTX773" s="14"/>
      <c r="FTY773" s="14"/>
      <c r="FTZ773" s="14"/>
      <c r="FUA773" s="14"/>
      <c r="FUB773" s="14"/>
      <c r="FUC773" s="14"/>
      <c r="FUD773" s="14"/>
      <c r="FUE773" s="14"/>
      <c r="FUF773" s="14"/>
      <c r="FUG773" s="14"/>
      <c r="FUH773" s="14"/>
      <c r="FUI773" s="14"/>
      <c r="FUJ773" s="14"/>
      <c r="FUK773" s="14"/>
      <c r="FUL773" s="14"/>
      <c r="FUM773" s="14"/>
      <c r="FUN773" s="14"/>
      <c r="FUO773" s="14"/>
      <c r="FUP773" s="14"/>
      <c r="FUQ773" s="14"/>
      <c r="FUR773" s="14"/>
      <c r="FUS773" s="14"/>
      <c r="FUT773" s="14"/>
      <c r="FUU773" s="14"/>
      <c r="FUV773" s="14"/>
      <c r="FUW773" s="14"/>
      <c r="FUX773" s="14"/>
      <c r="FUY773" s="14"/>
      <c r="FUZ773" s="14"/>
      <c r="FVA773" s="14"/>
      <c r="FVB773" s="14"/>
      <c r="FVC773" s="14"/>
      <c r="FVD773" s="14"/>
      <c r="FVE773" s="14"/>
      <c r="FVF773" s="14"/>
      <c r="FVG773" s="14"/>
      <c r="FVH773" s="14"/>
      <c r="FVI773" s="14"/>
      <c r="FVJ773" s="14"/>
      <c r="FVK773" s="14"/>
      <c r="FVL773" s="14"/>
      <c r="FVM773" s="14"/>
      <c r="FVN773" s="14"/>
      <c r="FVO773" s="14"/>
      <c r="FVP773" s="14"/>
      <c r="FVQ773" s="14"/>
      <c r="FVR773" s="14"/>
      <c r="FVS773" s="14"/>
      <c r="FVT773" s="14"/>
      <c r="FVU773" s="14"/>
      <c r="FVV773" s="14"/>
      <c r="FVW773" s="14"/>
      <c r="FVX773" s="14"/>
      <c r="FVY773" s="14"/>
      <c r="FVZ773" s="14"/>
      <c r="FWA773" s="14"/>
      <c r="FWB773" s="14"/>
      <c r="FWC773" s="14"/>
      <c r="FWD773" s="14"/>
      <c r="FWE773" s="14"/>
      <c r="FWF773" s="14"/>
      <c r="FWG773" s="14"/>
      <c r="FWH773" s="14"/>
      <c r="FWI773" s="14"/>
      <c r="FWJ773" s="14"/>
      <c r="FWK773" s="14"/>
      <c r="FWL773" s="14"/>
      <c r="FWM773" s="14"/>
      <c r="FWN773" s="14"/>
      <c r="FWO773" s="14"/>
      <c r="FWP773" s="14"/>
      <c r="FWQ773" s="14"/>
      <c r="FWR773" s="14"/>
      <c r="FWS773" s="14"/>
      <c r="FWT773" s="14"/>
      <c r="FWU773" s="14"/>
      <c r="FWV773" s="14"/>
      <c r="FWW773" s="14"/>
      <c r="FWX773" s="14"/>
      <c r="FWY773" s="14"/>
      <c r="FWZ773" s="14"/>
      <c r="FXA773" s="14"/>
      <c r="FXB773" s="14"/>
      <c r="FXC773" s="14"/>
      <c r="FXD773" s="14"/>
      <c r="FXE773" s="14"/>
      <c r="FXF773" s="14"/>
      <c r="FXG773" s="14"/>
      <c r="FXH773" s="14"/>
      <c r="FXI773" s="14"/>
      <c r="FXJ773" s="14"/>
      <c r="FXK773" s="14"/>
      <c r="FXL773" s="14"/>
      <c r="FXM773" s="14"/>
      <c r="FXN773" s="14"/>
      <c r="FXO773" s="14"/>
      <c r="FXP773" s="14"/>
      <c r="FXQ773" s="14"/>
      <c r="FXR773" s="14"/>
      <c r="FXS773" s="14"/>
      <c r="FXT773" s="14"/>
      <c r="FXU773" s="14"/>
      <c r="FXV773" s="14"/>
      <c r="FXW773" s="14"/>
      <c r="FXX773" s="14"/>
      <c r="FXY773" s="14"/>
      <c r="FXZ773" s="14"/>
      <c r="FYA773" s="14"/>
      <c r="FYB773" s="14"/>
      <c r="FYC773" s="14"/>
      <c r="FYD773" s="14"/>
      <c r="FYE773" s="14"/>
      <c r="FYF773" s="14"/>
      <c r="FYG773" s="14"/>
      <c r="FYH773" s="14"/>
      <c r="FYI773" s="14"/>
      <c r="FYJ773" s="14"/>
      <c r="FYK773" s="14"/>
      <c r="FYL773" s="14"/>
      <c r="FYM773" s="14"/>
      <c r="FYN773" s="14"/>
      <c r="FYO773" s="14"/>
      <c r="FYP773" s="14"/>
      <c r="FYQ773" s="14"/>
      <c r="FYR773" s="14"/>
      <c r="FYS773" s="14"/>
      <c r="FYT773" s="14"/>
      <c r="FYU773" s="14"/>
      <c r="FYV773" s="14"/>
      <c r="FYW773" s="14"/>
      <c r="FYX773" s="14"/>
      <c r="FYY773" s="14"/>
      <c r="FYZ773" s="14"/>
      <c r="FZA773" s="14"/>
      <c r="FZB773" s="14"/>
      <c r="FZC773" s="14"/>
      <c r="FZD773" s="14"/>
      <c r="FZE773" s="14"/>
      <c r="FZF773" s="14"/>
      <c r="FZG773" s="14"/>
      <c r="FZH773" s="14"/>
      <c r="FZI773" s="14"/>
      <c r="FZJ773" s="14"/>
      <c r="FZK773" s="14"/>
      <c r="FZL773" s="14"/>
      <c r="FZM773" s="14"/>
      <c r="FZN773" s="14"/>
      <c r="FZO773" s="14"/>
      <c r="FZP773" s="14"/>
      <c r="FZQ773" s="14"/>
      <c r="FZR773" s="14"/>
      <c r="FZS773" s="14"/>
      <c r="FZT773" s="14"/>
      <c r="FZU773" s="14"/>
      <c r="FZV773" s="14"/>
      <c r="FZW773" s="14"/>
      <c r="FZX773" s="14"/>
      <c r="FZY773" s="14"/>
      <c r="FZZ773" s="14"/>
      <c r="GAA773" s="14"/>
      <c r="GAB773" s="14"/>
      <c r="GAC773" s="14"/>
      <c r="GAD773" s="14"/>
      <c r="GAE773" s="14"/>
      <c r="GAF773" s="14"/>
      <c r="GAG773" s="14"/>
      <c r="GAH773" s="14"/>
      <c r="GAI773" s="14"/>
      <c r="GAJ773" s="14"/>
      <c r="GAK773" s="14"/>
      <c r="GAL773" s="14"/>
      <c r="GAM773" s="14"/>
      <c r="GAN773" s="14"/>
      <c r="GAO773" s="14"/>
      <c r="GAP773" s="14"/>
      <c r="GAQ773" s="14"/>
      <c r="GAR773" s="14"/>
      <c r="GAS773" s="14"/>
      <c r="GAT773" s="14"/>
      <c r="GAU773" s="14"/>
      <c r="GAV773" s="14"/>
      <c r="GAW773" s="14"/>
      <c r="GAX773" s="14"/>
      <c r="GAY773" s="14"/>
      <c r="GAZ773" s="14"/>
      <c r="GBA773" s="14"/>
      <c r="GBB773" s="14"/>
      <c r="GBC773" s="14"/>
      <c r="GBD773" s="14"/>
      <c r="GBE773" s="14"/>
      <c r="GBF773" s="14"/>
      <c r="GBG773" s="14"/>
      <c r="GBH773" s="14"/>
      <c r="GBI773" s="14"/>
      <c r="GBJ773" s="14"/>
      <c r="GBK773" s="14"/>
      <c r="GBL773" s="14"/>
      <c r="GBM773" s="14"/>
      <c r="GBN773" s="14"/>
      <c r="GBO773" s="14"/>
      <c r="GBP773" s="14"/>
      <c r="GBQ773" s="14"/>
      <c r="GBR773" s="14"/>
      <c r="GBS773" s="14"/>
      <c r="GBT773" s="14"/>
      <c r="GBU773" s="14"/>
      <c r="GBV773" s="14"/>
      <c r="GBW773" s="14"/>
      <c r="GBX773" s="14"/>
      <c r="GBY773" s="14"/>
      <c r="GBZ773" s="14"/>
      <c r="GCA773" s="14"/>
      <c r="GCB773" s="14"/>
      <c r="GCC773" s="14"/>
      <c r="GCD773" s="14"/>
      <c r="GCE773" s="14"/>
      <c r="GCF773" s="14"/>
      <c r="GCG773" s="14"/>
      <c r="GCH773" s="14"/>
      <c r="GCI773" s="14"/>
      <c r="GCJ773" s="14"/>
      <c r="GCK773" s="14"/>
      <c r="GCL773" s="14"/>
      <c r="GCM773" s="14"/>
      <c r="GCN773" s="14"/>
      <c r="GCO773" s="14"/>
      <c r="GCP773" s="14"/>
      <c r="GCQ773" s="14"/>
      <c r="GCR773" s="14"/>
      <c r="GCS773" s="14"/>
      <c r="GCT773" s="14"/>
      <c r="GCU773" s="14"/>
      <c r="GCV773" s="14"/>
      <c r="GCW773" s="14"/>
      <c r="GCX773" s="14"/>
      <c r="GCY773" s="14"/>
      <c r="GCZ773" s="14"/>
      <c r="GDA773" s="14"/>
      <c r="GDB773" s="14"/>
      <c r="GDC773" s="14"/>
      <c r="GDD773" s="14"/>
      <c r="GDE773" s="14"/>
      <c r="GDF773" s="14"/>
      <c r="GDG773" s="14"/>
      <c r="GDH773" s="14"/>
      <c r="GDI773" s="14"/>
      <c r="GDJ773" s="14"/>
      <c r="GDK773" s="14"/>
      <c r="GDL773" s="14"/>
      <c r="GDM773" s="14"/>
      <c r="GDN773" s="14"/>
      <c r="GDO773" s="14"/>
      <c r="GDP773" s="14"/>
      <c r="GDQ773" s="14"/>
      <c r="GDR773" s="14"/>
      <c r="GDS773" s="14"/>
      <c r="GDT773" s="14"/>
      <c r="GDU773" s="14"/>
      <c r="GDV773" s="14"/>
      <c r="GDW773" s="14"/>
      <c r="GDX773" s="14"/>
      <c r="GDY773" s="14"/>
      <c r="GDZ773" s="14"/>
      <c r="GEA773" s="14"/>
      <c r="GEB773" s="14"/>
      <c r="GEC773" s="14"/>
      <c r="GED773" s="14"/>
      <c r="GEE773" s="14"/>
      <c r="GEF773" s="14"/>
      <c r="GEG773" s="14"/>
      <c r="GEH773" s="14"/>
      <c r="GEI773" s="14"/>
      <c r="GEJ773" s="14"/>
      <c r="GEK773" s="14"/>
      <c r="GEL773" s="14"/>
      <c r="GEM773" s="14"/>
      <c r="GEN773" s="14"/>
      <c r="GEO773" s="14"/>
      <c r="GEP773" s="14"/>
      <c r="GEQ773" s="14"/>
      <c r="GER773" s="14"/>
      <c r="GES773" s="14"/>
      <c r="GET773" s="14"/>
      <c r="GEU773" s="14"/>
      <c r="GEV773" s="14"/>
      <c r="GEW773" s="14"/>
      <c r="GEX773" s="14"/>
      <c r="GEY773" s="14"/>
      <c r="GEZ773" s="14"/>
      <c r="GFA773" s="14"/>
      <c r="GFB773" s="14"/>
      <c r="GFC773" s="14"/>
      <c r="GFD773" s="14"/>
      <c r="GFE773" s="14"/>
      <c r="GFF773" s="14"/>
      <c r="GFG773" s="14"/>
      <c r="GFH773" s="14"/>
      <c r="GFI773" s="14"/>
      <c r="GFJ773" s="14"/>
      <c r="GFK773" s="14"/>
      <c r="GFL773" s="14"/>
      <c r="GFM773" s="14"/>
      <c r="GFN773" s="14"/>
      <c r="GFO773" s="14"/>
      <c r="GFP773" s="14"/>
      <c r="GFQ773" s="14"/>
      <c r="GFR773" s="14"/>
      <c r="GFS773" s="14"/>
      <c r="GFT773" s="14"/>
      <c r="GFU773" s="14"/>
      <c r="GFV773" s="14"/>
      <c r="GFW773" s="14"/>
      <c r="GFX773" s="14"/>
      <c r="GFY773" s="14"/>
      <c r="GFZ773" s="14"/>
      <c r="GGA773" s="14"/>
      <c r="GGB773" s="14"/>
      <c r="GGC773" s="14"/>
      <c r="GGD773" s="14"/>
      <c r="GGE773" s="14"/>
      <c r="GGF773" s="14"/>
      <c r="GGG773" s="14"/>
      <c r="GGH773" s="14"/>
      <c r="GGI773" s="14"/>
      <c r="GGJ773" s="14"/>
      <c r="GGK773" s="14"/>
      <c r="GGL773" s="14"/>
      <c r="GGM773" s="14"/>
      <c r="GGN773" s="14"/>
      <c r="GGO773" s="14"/>
      <c r="GGP773" s="14"/>
      <c r="GGQ773" s="14"/>
      <c r="GGR773" s="14"/>
      <c r="GGS773" s="14"/>
      <c r="GGT773" s="14"/>
      <c r="GGU773" s="14"/>
      <c r="GGV773" s="14"/>
      <c r="GGW773" s="14"/>
      <c r="GGX773" s="14"/>
      <c r="GGY773" s="14"/>
      <c r="GGZ773" s="14"/>
      <c r="GHA773" s="14"/>
      <c r="GHB773" s="14"/>
      <c r="GHC773" s="14"/>
      <c r="GHD773" s="14"/>
      <c r="GHE773" s="14"/>
      <c r="GHF773" s="14"/>
      <c r="GHG773" s="14"/>
      <c r="GHH773" s="14"/>
      <c r="GHI773" s="14"/>
      <c r="GHJ773" s="14"/>
      <c r="GHK773" s="14"/>
      <c r="GHL773" s="14"/>
      <c r="GHM773" s="14"/>
      <c r="GHN773" s="14"/>
      <c r="GHO773" s="14"/>
      <c r="GHP773" s="14"/>
      <c r="GHQ773" s="14"/>
      <c r="GHR773" s="14"/>
      <c r="GHS773" s="14"/>
      <c r="GHT773" s="14"/>
      <c r="GHU773" s="14"/>
      <c r="GHV773" s="14"/>
      <c r="GHW773" s="14"/>
      <c r="GHX773" s="14"/>
      <c r="GHY773" s="14"/>
      <c r="GHZ773" s="14"/>
      <c r="GIA773" s="14"/>
      <c r="GIB773" s="14"/>
      <c r="GIC773" s="14"/>
      <c r="GID773" s="14"/>
      <c r="GIE773" s="14"/>
      <c r="GIF773" s="14"/>
      <c r="GIG773" s="14"/>
      <c r="GIH773" s="14"/>
      <c r="GII773" s="14"/>
      <c r="GIJ773" s="14"/>
      <c r="GIK773" s="14"/>
      <c r="GIL773" s="14"/>
      <c r="GIM773" s="14"/>
      <c r="GIN773" s="14"/>
      <c r="GIO773" s="14"/>
      <c r="GIP773" s="14"/>
      <c r="GIQ773" s="14"/>
      <c r="GIR773" s="14"/>
      <c r="GIS773" s="14"/>
      <c r="GIT773" s="14"/>
      <c r="GIU773" s="14"/>
      <c r="GIV773" s="14"/>
      <c r="GIW773" s="14"/>
      <c r="GIX773" s="14"/>
      <c r="GIY773" s="14"/>
      <c r="GIZ773" s="14"/>
      <c r="GJA773" s="14"/>
      <c r="GJB773" s="14"/>
      <c r="GJC773" s="14"/>
      <c r="GJD773" s="14"/>
      <c r="GJE773" s="14"/>
      <c r="GJF773" s="14"/>
      <c r="GJG773" s="14"/>
      <c r="GJH773" s="14"/>
      <c r="GJI773" s="14"/>
      <c r="GJJ773" s="14"/>
      <c r="GJK773" s="14"/>
      <c r="GJL773" s="14"/>
      <c r="GJM773" s="14"/>
      <c r="GJN773" s="14"/>
      <c r="GJO773" s="14"/>
      <c r="GJP773" s="14"/>
      <c r="GJQ773" s="14"/>
      <c r="GJR773" s="14"/>
      <c r="GJS773" s="14"/>
      <c r="GJT773" s="14"/>
      <c r="GJU773" s="14"/>
      <c r="GJV773" s="14"/>
      <c r="GJW773" s="14"/>
      <c r="GJX773" s="14"/>
      <c r="GJY773" s="14"/>
      <c r="GJZ773" s="14"/>
      <c r="GKA773" s="14"/>
      <c r="GKB773" s="14"/>
      <c r="GKC773" s="14"/>
      <c r="GKD773" s="14"/>
      <c r="GKE773" s="14"/>
      <c r="GKF773" s="14"/>
      <c r="GKG773" s="14"/>
      <c r="GKH773" s="14"/>
      <c r="GKI773" s="14"/>
      <c r="GKJ773" s="14"/>
      <c r="GKK773" s="14"/>
      <c r="GKL773" s="14"/>
      <c r="GKM773" s="14"/>
      <c r="GKN773" s="14"/>
      <c r="GKO773" s="14"/>
      <c r="GKP773" s="14"/>
      <c r="GKQ773" s="14"/>
      <c r="GKR773" s="14"/>
      <c r="GKS773" s="14"/>
      <c r="GKT773" s="14"/>
      <c r="GKU773" s="14"/>
      <c r="GKV773" s="14"/>
      <c r="GKW773" s="14"/>
      <c r="GKX773" s="14"/>
      <c r="GKY773" s="14"/>
      <c r="GKZ773" s="14"/>
      <c r="GLA773" s="14"/>
      <c r="GLB773" s="14"/>
      <c r="GLC773" s="14"/>
      <c r="GLD773" s="14"/>
      <c r="GLE773" s="14"/>
      <c r="GLF773" s="14"/>
      <c r="GLG773" s="14"/>
      <c r="GLH773" s="14"/>
      <c r="GLI773" s="14"/>
      <c r="GLJ773" s="14"/>
      <c r="GLK773" s="14"/>
      <c r="GLL773" s="14"/>
      <c r="GLM773" s="14"/>
      <c r="GLN773" s="14"/>
      <c r="GLO773" s="14"/>
      <c r="GLP773" s="14"/>
      <c r="GLQ773" s="14"/>
      <c r="GLR773" s="14"/>
      <c r="GLS773" s="14"/>
      <c r="GLT773" s="14"/>
      <c r="GLU773" s="14"/>
      <c r="GLV773" s="14"/>
      <c r="GLW773" s="14"/>
      <c r="GLX773" s="14"/>
      <c r="GLY773" s="14"/>
      <c r="GLZ773" s="14"/>
      <c r="GMA773" s="14"/>
      <c r="GMB773" s="14"/>
      <c r="GMC773" s="14"/>
      <c r="GMD773" s="14"/>
      <c r="GME773" s="14"/>
      <c r="GMF773" s="14"/>
      <c r="GMG773" s="14"/>
      <c r="GMH773" s="14"/>
      <c r="GMI773" s="14"/>
      <c r="GMJ773" s="14"/>
      <c r="GMK773" s="14"/>
      <c r="GML773" s="14"/>
      <c r="GMM773" s="14"/>
      <c r="GMN773" s="14"/>
      <c r="GMO773" s="14"/>
      <c r="GMP773" s="14"/>
      <c r="GMQ773" s="14"/>
      <c r="GMR773" s="14"/>
      <c r="GMS773" s="14"/>
      <c r="GMT773" s="14"/>
      <c r="GMU773" s="14"/>
      <c r="GMV773" s="14"/>
      <c r="GMW773" s="14"/>
      <c r="GMX773" s="14"/>
      <c r="GMY773" s="14"/>
      <c r="GMZ773" s="14"/>
      <c r="GNA773" s="14"/>
      <c r="GNB773" s="14"/>
      <c r="GNC773" s="14"/>
      <c r="GND773" s="14"/>
      <c r="GNE773" s="14"/>
      <c r="GNF773" s="14"/>
      <c r="GNG773" s="14"/>
      <c r="GNH773" s="14"/>
      <c r="GNI773" s="14"/>
      <c r="GNJ773" s="14"/>
      <c r="GNK773" s="14"/>
      <c r="GNL773" s="14"/>
      <c r="GNM773" s="14"/>
      <c r="GNN773" s="14"/>
      <c r="GNO773" s="14"/>
      <c r="GNP773" s="14"/>
      <c r="GNQ773" s="14"/>
      <c r="GNR773" s="14"/>
      <c r="GNS773" s="14"/>
      <c r="GNT773" s="14"/>
      <c r="GNU773" s="14"/>
      <c r="GNV773" s="14"/>
      <c r="GNW773" s="14"/>
      <c r="GNX773" s="14"/>
      <c r="GNY773" s="14"/>
      <c r="GNZ773" s="14"/>
      <c r="GOA773" s="14"/>
      <c r="GOB773" s="14"/>
      <c r="GOC773" s="14"/>
      <c r="GOD773" s="14"/>
      <c r="GOE773" s="14"/>
      <c r="GOF773" s="14"/>
      <c r="GOG773" s="14"/>
      <c r="GOH773" s="14"/>
      <c r="GOI773" s="14"/>
      <c r="GOJ773" s="14"/>
      <c r="GOK773" s="14"/>
      <c r="GOL773" s="14"/>
      <c r="GOM773" s="14"/>
      <c r="GON773" s="14"/>
      <c r="GOO773" s="14"/>
      <c r="GOP773" s="14"/>
      <c r="GOQ773" s="14"/>
      <c r="GOR773" s="14"/>
      <c r="GOS773" s="14"/>
      <c r="GOT773" s="14"/>
      <c r="GOU773" s="14"/>
      <c r="GOV773" s="14"/>
      <c r="GOW773" s="14"/>
      <c r="GOX773" s="14"/>
      <c r="GOY773" s="14"/>
      <c r="GOZ773" s="14"/>
      <c r="GPA773" s="14"/>
      <c r="GPB773" s="14"/>
      <c r="GPC773" s="14"/>
      <c r="GPD773" s="14"/>
      <c r="GPE773" s="14"/>
      <c r="GPF773" s="14"/>
      <c r="GPG773" s="14"/>
      <c r="GPH773" s="14"/>
      <c r="GPI773" s="14"/>
      <c r="GPJ773" s="14"/>
      <c r="GPK773" s="14"/>
      <c r="GPL773" s="14"/>
      <c r="GPM773" s="14"/>
      <c r="GPN773" s="14"/>
      <c r="GPO773" s="14"/>
      <c r="GPP773" s="14"/>
      <c r="GPQ773" s="14"/>
      <c r="GPR773" s="14"/>
      <c r="GPS773" s="14"/>
      <c r="GPT773" s="14"/>
      <c r="GPU773" s="14"/>
      <c r="GPV773" s="14"/>
      <c r="GPW773" s="14"/>
      <c r="GPX773" s="14"/>
      <c r="GPY773" s="14"/>
      <c r="GPZ773" s="14"/>
      <c r="GQA773" s="14"/>
      <c r="GQB773" s="14"/>
      <c r="GQC773" s="14"/>
      <c r="GQD773" s="14"/>
      <c r="GQE773" s="14"/>
      <c r="GQF773" s="14"/>
      <c r="GQG773" s="14"/>
      <c r="GQH773" s="14"/>
      <c r="GQI773" s="14"/>
      <c r="GQJ773" s="14"/>
      <c r="GQK773" s="14"/>
      <c r="GQL773" s="14"/>
      <c r="GQM773" s="14"/>
      <c r="GQN773" s="14"/>
      <c r="GQO773" s="14"/>
      <c r="GQP773" s="14"/>
      <c r="GQQ773" s="14"/>
      <c r="GQR773" s="14"/>
      <c r="GQS773" s="14"/>
      <c r="GQT773" s="14"/>
      <c r="GQU773" s="14"/>
      <c r="GQV773" s="14"/>
      <c r="GQW773" s="14"/>
      <c r="GQX773" s="14"/>
      <c r="GQY773" s="14"/>
      <c r="GQZ773" s="14"/>
      <c r="GRA773" s="14"/>
      <c r="GRB773" s="14"/>
      <c r="GRC773" s="14"/>
      <c r="GRD773" s="14"/>
      <c r="GRE773" s="14"/>
      <c r="GRF773" s="14"/>
      <c r="GRG773" s="14"/>
      <c r="GRH773" s="14"/>
      <c r="GRI773" s="14"/>
      <c r="GRJ773" s="14"/>
      <c r="GRK773" s="14"/>
      <c r="GRL773" s="14"/>
      <c r="GRM773" s="14"/>
      <c r="GRN773" s="14"/>
      <c r="GRO773" s="14"/>
      <c r="GRP773" s="14"/>
      <c r="GRQ773" s="14"/>
      <c r="GRR773" s="14"/>
      <c r="GRS773" s="14"/>
      <c r="GRT773" s="14"/>
      <c r="GRU773" s="14"/>
      <c r="GRV773" s="14"/>
      <c r="GRW773" s="14"/>
      <c r="GRX773" s="14"/>
      <c r="GRY773" s="14"/>
      <c r="GRZ773" s="14"/>
      <c r="GSA773" s="14"/>
      <c r="GSB773" s="14"/>
      <c r="GSC773" s="14"/>
      <c r="GSD773" s="14"/>
      <c r="GSE773" s="14"/>
      <c r="GSF773" s="14"/>
      <c r="GSG773" s="14"/>
      <c r="GSH773" s="14"/>
      <c r="GSI773" s="14"/>
      <c r="GSJ773" s="14"/>
      <c r="GSK773" s="14"/>
      <c r="GSL773" s="14"/>
      <c r="GSM773" s="14"/>
      <c r="GSN773" s="14"/>
      <c r="GSO773" s="14"/>
      <c r="GSP773" s="14"/>
      <c r="GSQ773" s="14"/>
      <c r="GSR773" s="14"/>
      <c r="GSS773" s="14"/>
      <c r="GST773" s="14"/>
      <c r="GSU773" s="14"/>
      <c r="GSV773" s="14"/>
      <c r="GSW773" s="14"/>
      <c r="GSX773" s="14"/>
      <c r="GSY773" s="14"/>
      <c r="GSZ773" s="14"/>
      <c r="GTA773" s="14"/>
      <c r="GTB773" s="14"/>
      <c r="GTC773" s="14"/>
      <c r="GTD773" s="14"/>
      <c r="GTE773" s="14"/>
      <c r="GTF773" s="14"/>
      <c r="GTG773" s="14"/>
      <c r="GTH773" s="14"/>
      <c r="GTI773" s="14"/>
      <c r="GTJ773" s="14"/>
      <c r="GTK773" s="14"/>
      <c r="GTL773" s="14"/>
      <c r="GTM773" s="14"/>
      <c r="GTN773" s="14"/>
      <c r="GTO773" s="14"/>
      <c r="GTP773" s="14"/>
      <c r="GTQ773" s="14"/>
      <c r="GTR773" s="14"/>
      <c r="GTS773" s="14"/>
      <c r="GTT773" s="14"/>
      <c r="GTU773" s="14"/>
      <c r="GTV773" s="14"/>
      <c r="GTW773" s="14"/>
      <c r="GTX773" s="14"/>
      <c r="GTY773" s="14"/>
      <c r="GTZ773" s="14"/>
      <c r="GUA773" s="14"/>
      <c r="GUB773" s="14"/>
      <c r="GUC773" s="14"/>
      <c r="GUD773" s="14"/>
      <c r="GUE773" s="14"/>
      <c r="GUF773" s="14"/>
      <c r="GUG773" s="14"/>
      <c r="GUH773" s="14"/>
      <c r="GUI773" s="14"/>
      <c r="GUJ773" s="14"/>
      <c r="GUK773" s="14"/>
      <c r="GUL773" s="14"/>
      <c r="GUM773" s="14"/>
      <c r="GUN773" s="14"/>
      <c r="GUO773" s="14"/>
      <c r="GUP773" s="14"/>
      <c r="GUQ773" s="14"/>
      <c r="GUR773" s="14"/>
      <c r="GUS773" s="14"/>
      <c r="GUT773" s="14"/>
      <c r="GUU773" s="14"/>
      <c r="GUV773" s="14"/>
      <c r="GUW773" s="14"/>
      <c r="GUX773" s="14"/>
      <c r="GUY773" s="14"/>
      <c r="GUZ773" s="14"/>
      <c r="GVA773" s="14"/>
      <c r="GVB773" s="14"/>
      <c r="GVC773" s="14"/>
      <c r="GVD773" s="14"/>
      <c r="GVE773" s="14"/>
      <c r="GVF773" s="14"/>
      <c r="GVG773" s="14"/>
      <c r="GVH773" s="14"/>
      <c r="GVI773" s="14"/>
      <c r="GVJ773" s="14"/>
      <c r="GVK773" s="14"/>
      <c r="GVL773" s="14"/>
      <c r="GVM773" s="14"/>
      <c r="GVN773" s="14"/>
      <c r="GVO773" s="14"/>
      <c r="GVP773" s="14"/>
      <c r="GVQ773" s="14"/>
      <c r="GVR773" s="14"/>
      <c r="GVS773" s="14"/>
      <c r="GVT773" s="14"/>
      <c r="GVU773" s="14"/>
      <c r="GVV773" s="14"/>
      <c r="GVW773" s="14"/>
      <c r="GVX773" s="14"/>
      <c r="GVY773" s="14"/>
      <c r="GVZ773" s="14"/>
      <c r="GWA773" s="14"/>
      <c r="GWB773" s="14"/>
      <c r="GWC773" s="14"/>
      <c r="GWD773" s="14"/>
      <c r="GWE773" s="14"/>
      <c r="GWF773" s="14"/>
      <c r="GWG773" s="14"/>
      <c r="GWH773" s="14"/>
      <c r="GWI773" s="14"/>
      <c r="GWJ773" s="14"/>
      <c r="GWK773" s="14"/>
      <c r="GWL773" s="14"/>
      <c r="GWM773" s="14"/>
      <c r="GWN773" s="14"/>
      <c r="GWO773" s="14"/>
      <c r="GWP773" s="14"/>
      <c r="GWQ773" s="14"/>
      <c r="GWR773" s="14"/>
      <c r="GWS773" s="14"/>
      <c r="GWT773" s="14"/>
      <c r="GWU773" s="14"/>
      <c r="GWV773" s="14"/>
      <c r="GWW773" s="14"/>
      <c r="GWX773" s="14"/>
      <c r="GWY773" s="14"/>
      <c r="GWZ773" s="14"/>
      <c r="GXA773" s="14"/>
      <c r="GXB773" s="14"/>
      <c r="GXC773" s="14"/>
      <c r="GXD773" s="14"/>
      <c r="GXE773" s="14"/>
      <c r="GXF773" s="14"/>
      <c r="GXG773" s="14"/>
      <c r="GXH773" s="14"/>
      <c r="GXI773" s="14"/>
      <c r="GXJ773" s="14"/>
      <c r="GXK773" s="14"/>
      <c r="GXL773" s="14"/>
      <c r="GXM773" s="14"/>
      <c r="GXN773" s="14"/>
      <c r="GXO773" s="14"/>
      <c r="GXP773" s="14"/>
      <c r="GXQ773" s="14"/>
      <c r="GXR773" s="14"/>
      <c r="GXS773" s="14"/>
      <c r="GXT773" s="14"/>
      <c r="GXU773" s="14"/>
      <c r="GXV773" s="14"/>
      <c r="GXW773" s="14"/>
      <c r="GXX773" s="14"/>
      <c r="GXY773" s="14"/>
      <c r="GXZ773" s="14"/>
      <c r="GYA773" s="14"/>
      <c r="GYB773" s="14"/>
      <c r="GYC773" s="14"/>
      <c r="GYD773" s="14"/>
      <c r="GYE773" s="14"/>
      <c r="GYF773" s="14"/>
      <c r="GYG773" s="14"/>
      <c r="GYH773" s="14"/>
      <c r="GYI773" s="14"/>
      <c r="GYJ773" s="14"/>
      <c r="GYK773" s="14"/>
      <c r="GYL773" s="14"/>
      <c r="GYM773" s="14"/>
      <c r="GYN773" s="14"/>
      <c r="GYO773" s="14"/>
      <c r="GYP773" s="14"/>
      <c r="GYQ773" s="14"/>
      <c r="GYR773" s="14"/>
      <c r="GYS773" s="14"/>
      <c r="GYT773" s="14"/>
      <c r="GYU773" s="14"/>
      <c r="GYV773" s="14"/>
      <c r="GYW773" s="14"/>
      <c r="GYX773" s="14"/>
      <c r="GYY773" s="14"/>
      <c r="GYZ773" s="14"/>
      <c r="GZA773" s="14"/>
      <c r="GZB773" s="14"/>
      <c r="GZC773" s="14"/>
      <c r="GZD773" s="14"/>
      <c r="GZE773" s="14"/>
      <c r="GZF773" s="14"/>
      <c r="GZG773" s="14"/>
      <c r="GZH773" s="14"/>
      <c r="GZI773" s="14"/>
      <c r="GZJ773" s="14"/>
      <c r="GZK773" s="14"/>
      <c r="GZL773" s="14"/>
      <c r="GZM773" s="14"/>
      <c r="GZN773" s="14"/>
      <c r="GZO773" s="14"/>
      <c r="GZP773" s="14"/>
      <c r="GZQ773" s="14"/>
      <c r="GZR773" s="14"/>
      <c r="GZS773" s="14"/>
      <c r="GZT773" s="14"/>
      <c r="GZU773" s="14"/>
      <c r="GZV773" s="14"/>
      <c r="GZW773" s="14"/>
      <c r="GZX773" s="14"/>
      <c r="GZY773" s="14"/>
      <c r="GZZ773" s="14"/>
      <c r="HAA773" s="14"/>
      <c r="HAB773" s="14"/>
      <c r="HAC773" s="14"/>
      <c r="HAD773" s="14"/>
      <c r="HAE773" s="14"/>
      <c r="HAF773" s="14"/>
      <c r="HAG773" s="14"/>
      <c r="HAH773" s="14"/>
      <c r="HAI773" s="14"/>
      <c r="HAJ773" s="14"/>
      <c r="HAK773" s="14"/>
      <c r="HAL773" s="14"/>
      <c r="HAM773" s="14"/>
      <c r="HAN773" s="14"/>
      <c r="HAO773" s="14"/>
      <c r="HAP773" s="14"/>
      <c r="HAQ773" s="14"/>
      <c r="HAR773" s="14"/>
      <c r="HAS773" s="14"/>
      <c r="HAT773" s="14"/>
      <c r="HAU773" s="14"/>
      <c r="HAV773" s="14"/>
      <c r="HAW773" s="14"/>
      <c r="HAX773" s="14"/>
      <c r="HAY773" s="14"/>
      <c r="HAZ773" s="14"/>
      <c r="HBA773" s="14"/>
      <c r="HBB773" s="14"/>
      <c r="HBC773" s="14"/>
      <c r="HBD773" s="14"/>
      <c r="HBE773" s="14"/>
      <c r="HBF773" s="14"/>
      <c r="HBG773" s="14"/>
      <c r="HBH773" s="14"/>
      <c r="HBI773" s="14"/>
      <c r="HBJ773" s="14"/>
      <c r="HBK773" s="14"/>
      <c r="HBL773" s="14"/>
      <c r="HBM773" s="14"/>
      <c r="HBN773" s="14"/>
      <c r="HBO773" s="14"/>
      <c r="HBP773" s="14"/>
      <c r="HBQ773" s="14"/>
      <c r="HBR773" s="14"/>
      <c r="HBS773" s="14"/>
      <c r="HBT773" s="14"/>
      <c r="HBU773" s="14"/>
      <c r="HBV773" s="14"/>
      <c r="HBW773" s="14"/>
      <c r="HBX773" s="14"/>
      <c r="HBY773" s="14"/>
      <c r="HBZ773" s="14"/>
      <c r="HCA773" s="14"/>
      <c r="HCB773" s="14"/>
      <c r="HCC773" s="14"/>
      <c r="HCD773" s="14"/>
      <c r="HCE773" s="14"/>
      <c r="HCF773" s="14"/>
      <c r="HCG773" s="14"/>
      <c r="HCH773" s="14"/>
      <c r="HCI773" s="14"/>
      <c r="HCJ773" s="14"/>
      <c r="HCK773" s="14"/>
      <c r="HCL773" s="14"/>
      <c r="HCM773" s="14"/>
      <c r="HCN773" s="14"/>
      <c r="HCO773" s="14"/>
      <c r="HCP773" s="14"/>
      <c r="HCQ773" s="14"/>
      <c r="HCR773" s="14"/>
      <c r="HCS773" s="14"/>
      <c r="HCT773" s="14"/>
      <c r="HCU773" s="14"/>
      <c r="HCV773" s="14"/>
      <c r="HCW773" s="14"/>
      <c r="HCX773" s="14"/>
      <c r="HCY773" s="14"/>
      <c r="HCZ773" s="14"/>
      <c r="HDA773" s="14"/>
      <c r="HDB773" s="14"/>
      <c r="HDC773" s="14"/>
      <c r="HDD773" s="14"/>
      <c r="HDE773" s="14"/>
      <c r="HDF773" s="14"/>
      <c r="HDG773" s="14"/>
      <c r="HDH773" s="14"/>
      <c r="HDI773" s="14"/>
      <c r="HDJ773" s="14"/>
      <c r="HDK773" s="14"/>
      <c r="HDL773" s="14"/>
      <c r="HDM773" s="14"/>
      <c r="HDN773" s="14"/>
      <c r="HDO773" s="14"/>
      <c r="HDP773" s="14"/>
      <c r="HDQ773" s="14"/>
      <c r="HDR773" s="14"/>
      <c r="HDS773" s="14"/>
      <c r="HDT773" s="14"/>
      <c r="HDU773" s="14"/>
      <c r="HDV773" s="14"/>
      <c r="HDW773" s="14"/>
      <c r="HDX773" s="14"/>
      <c r="HDY773" s="14"/>
      <c r="HDZ773" s="14"/>
      <c r="HEA773" s="14"/>
      <c r="HEB773" s="14"/>
      <c r="HEC773" s="14"/>
      <c r="HED773" s="14"/>
      <c r="HEE773" s="14"/>
      <c r="HEF773" s="14"/>
      <c r="HEG773" s="14"/>
      <c r="HEH773" s="14"/>
      <c r="HEI773" s="14"/>
      <c r="HEJ773" s="14"/>
      <c r="HEK773" s="14"/>
      <c r="HEL773" s="14"/>
      <c r="HEM773" s="14"/>
      <c r="HEN773" s="14"/>
      <c r="HEO773" s="14"/>
      <c r="HEP773" s="14"/>
      <c r="HEQ773" s="14"/>
      <c r="HER773" s="14"/>
      <c r="HES773" s="14"/>
      <c r="HET773" s="14"/>
      <c r="HEU773" s="14"/>
      <c r="HEV773" s="14"/>
      <c r="HEW773" s="14"/>
      <c r="HEX773" s="14"/>
      <c r="HEY773" s="14"/>
      <c r="HEZ773" s="14"/>
      <c r="HFA773" s="14"/>
      <c r="HFB773" s="14"/>
      <c r="HFC773" s="14"/>
      <c r="HFD773" s="14"/>
      <c r="HFE773" s="14"/>
      <c r="HFF773" s="14"/>
      <c r="HFG773" s="14"/>
      <c r="HFH773" s="14"/>
      <c r="HFI773" s="14"/>
      <c r="HFJ773" s="14"/>
      <c r="HFK773" s="14"/>
      <c r="HFL773" s="14"/>
      <c r="HFM773" s="14"/>
      <c r="HFN773" s="14"/>
      <c r="HFO773" s="14"/>
      <c r="HFP773" s="14"/>
      <c r="HFQ773" s="14"/>
      <c r="HFR773" s="14"/>
      <c r="HFS773" s="14"/>
      <c r="HFT773" s="14"/>
      <c r="HFU773" s="14"/>
      <c r="HFV773" s="14"/>
      <c r="HFW773" s="14"/>
      <c r="HFX773" s="14"/>
      <c r="HFY773" s="14"/>
      <c r="HFZ773" s="14"/>
      <c r="HGA773" s="14"/>
      <c r="HGB773" s="14"/>
      <c r="HGC773" s="14"/>
      <c r="HGD773" s="14"/>
      <c r="HGE773" s="14"/>
      <c r="HGF773" s="14"/>
      <c r="HGG773" s="14"/>
      <c r="HGH773" s="14"/>
      <c r="HGI773" s="14"/>
      <c r="HGJ773" s="14"/>
      <c r="HGK773" s="14"/>
      <c r="HGL773" s="14"/>
      <c r="HGM773" s="14"/>
      <c r="HGN773" s="14"/>
      <c r="HGO773" s="14"/>
      <c r="HGP773" s="14"/>
      <c r="HGQ773" s="14"/>
      <c r="HGR773" s="14"/>
      <c r="HGS773" s="14"/>
      <c r="HGT773" s="14"/>
      <c r="HGU773" s="14"/>
      <c r="HGV773" s="14"/>
      <c r="HGW773" s="14"/>
      <c r="HGX773" s="14"/>
      <c r="HGY773" s="14"/>
      <c r="HGZ773" s="14"/>
      <c r="HHA773" s="14"/>
      <c r="HHB773" s="14"/>
      <c r="HHC773" s="14"/>
      <c r="HHD773" s="14"/>
      <c r="HHE773" s="14"/>
      <c r="HHF773" s="14"/>
      <c r="HHG773" s="14"/>
      <c r="HHH773" s="14"/>
      <c r="HHI773" s="14"/>
      <c r="HHJ773" s="14"/>
      <c r="HHK773" s="14"/>
      <c r="HHL773" s="14"/>
      <c r="HHM773" s="14"/>
      <c r="HHN773" s="14"/>
      <c r="HHO773" s="14"/>
      <c r="HHP773" s="14"/>
      <c r="HHQ773" s="14"/>
      <c r="HHR773" s="14"/>
      <c r="HHS773" s="14"/>
      <c r="HHT773" s="14"/>
      <c r="HHU773" s="14"/>
      <c r="HHV773" s="14"/>
      <c r="HHW773" s="14"/>
      <c r="HHX773" s="14"/>
      <c r="HHY773" s="14"/>
      <c r="HHZ773" s="14"/>
      <c r="HIA773" s="14"/>
      <c r="HIB773" s="14"/>
      <c r="HIC773" s="14"/>
      <c r="HID773" s="14"/>
      <c r="HIE773" s="14"/>
      <c r="HIF773" s="14"/>
      <c r="HIG773" s="14"/>
      <c r="HIH773" s="14"/>
      <c r="HII773" s="14"/>
      <c r="HIJ773" s="14"/>
      <c r="HIK773" s="14"/>
      <c r="HIL773" s="14"/>
      <c r="HIM773" s="14"/>
      <c r="HIN773" s="14"/>
      <c r="HIO773" s="14"/>
      <c r="HIP773" s="14"/>
      <c r="HIQ773" s="14"/>
      <c r="HIR773" s="14"/>
      <c r="HIS773" s="14"/>
      <c r="HIT773" s="14"/>
      <c r="HIU773" s="14"/>
      <c r="HIV773" s="14"/>
      <c r="HIW773" s="14"/>
      <c r="HIX773" s="14"/>
      <c r="HIY773" s="14"/>
      <c r="HIZ773" s="14"/>
      <c r="HJA773" s="14"/>
      <c r="HJB773" s="14"/>
      <c r="HJC773" s="14"/>
      <c r="HJD773" s="14"/>
      <c r="HJE773" s="14"/>
      <c r="HJF773" s="14"/>
      <c r="HJG773" s="14"/>
      <c r="HJH773" s="14"/>
      <c r="HJI773" s="14"/>
      <c r="HJJ773" s="14"/>
      <c r="HJK773" s="14"/>
      <c r="HJL773" s="14"/>
      <c r="HJM773" s="14"/>
      <c r="HJN773" s="14"/>
      <c r="HJO773" s="14"/>
      <c r="HJP773" s="14"/>
      <c r="HJQ773" s="14"/>
      <c r="HJR773" s="14"/>
      <c r="HJS773" s="14"/>
      <c r="HJT773" s="14"/>
      <c r="HJU773" s="14"/>
      <c r="HJV773" s="14"/>
      <c r="HJW773" s="14"/>
      <c r="HJX773" s="14"/>
      <c r="HJY773" s="14"/>
      <c r="HJZ773" s="14"/>
      <c r="HKA773" s="14"/>
      <c r="HKB773" s="14"/>
      <c r="HKC773" s="14"/>
      <c r="HKD773" s="14"/>
      <c r="HKE773" s="14"/>
      <c r="HKF773" s="14"/>
      <c r="HKG773" s="14"/>
      <c r="HKH773" s="14"/>
      <c r="HKI773" s="14"/>
      <c r="HKJ773" s="14"/>
      <c r="HKK773" s="14"/>
      <c r="HKL773" s="14"/>
      <c r="HKM773" s="14"/>
      <c r="HKN773" s="14"/>
      <c r="HKO773" s="14"/>
      <c r="HKP773" s="14"/>
      <c r="HKQ773" s="14"/>
      <c r="HKR773" s="14"/>
      <c r="HKS773" s="14"/>
      <c r="HKT773" s="14"/>
      <c r="HKU773" s="14"/>
      <c r="HKV773" s="14"/>
      <c r="HKW773" s="14"/>
      <c r="HKX773" s="14"/>
      <c r="HKY773" s="14"/>
      <c r="HKZ773" s="14"/>
      <c r="HLA773" s="14"/>
      <c r="HLB773" s="14"/>
      <c r="HLC773" s="14"/>
      <c r="HLD773" s="14"/>
      <c r="HLE773" s="14"/>
      <c r="HLF773" s="14"/>
      <c r="HLG773" s="14"/>
      <c r="HLH773" s="14"/>
      <c r="HLI773" s="14"/>
      <c r="HLJ773" s="14"/>
      <c r="HLK773" s="14"/>
      <c r="HLL773" s="14"/>
      <c r="HLM773" s="14"/>
      <c r="HLN773" s="14"/>
      <c r="HLO773" s="14"/>
      <c r="HLP773" s="14"/>
      <c r="HLQ773" s="14"/>
      <c r="HLR773" s="14"/>
      <c r="HLS773" s="14"/>
      <c r="HLT773" s="14"/>
      <c r="HLU773" s="14"/>
      <c r="HLV773" s="14"/>
      <c r="HLW773" s="14"/>
      <c r="HLX773" s="14"/>
      <c r="HLY773" s="14"/>
      <c r="HLZ773" s="14"/>
      <c r="HMA773" s="14"/>
      <c r="HMB773" s="14"/>
      <c r="HMC773" s="14"/>
      <c r="HMD773" s="14"/>
      <c r="HME773" s="14"/>
      <c r="HMF773" s="14"/>
      <c r="HMG773" s="14"/>
      <c r="HMH773" s="14"/>
      <c r="HMI773" s="14"/>
      <c r="HMJ773" s="14"/>
      <c r="HMK773" s="14"/>
      <c r="HML773" s="14"/>
      <c r="HMM773" s="14"/>
      <c r="HMN773" s="14"/>
      <c r="HMO773" s="14"/>
      <c r="HMP773" s="14"/>
      <c r="HMQ773" s="14"/>
      <c r="HMR773" s="14"/>
      <c r="HMS773" s="14"/>
      <c r="HMT773" s="14"/>
      <c r="HMU773" s="14"/>
      <c r="HMV773" s="14"/>
      <c r="HMW773" s="14"/>
      <c r="HMX773" s="14"/>
      <c r="HMY773" s="14"/>
      <c r="HMZ773" s="14"/>
      <c r="HNA773" s="14"/>
      <c r="HNB773" s="14"/>
      <c r="HNC773" s="14"/>
      <c r="HND773" s="14"/>
      <c r="HNE773" s="14"/>
      <c r="HNF773" s="14"/>
      <c r="HNG773" s="14"/>
      <c r="HNH773" s="14"/>
      <c r="HNI773" s="14"/>
      <c r="HNJ773" s="14"/>
      <c r="HNK773" s="14"/>
      <c r="HNL773" s="14"/>
      <c r="HNM773" s="14"/>
      <c r="HNN773" s="14"/>
      <c r="HNO773" s="14"/>
      <c r="HNP773" s="14"/>
      <c r="HNQ773" s="14"/>
      <c r="HNR773" s="14"/>
      <c r="HNS773" s="14"/>
      <c r="HNT773" s="14"/>
      <c r="HNU773" s="14"/>
      <c r="HNV773" s="14"/>
      <c r="HNW773" s="14"/>
      <c r="HNX773" s="14"/>
      <c r="HNY773" s="14"/>
      <c r="HNZ773" s="14"/>
      <c r="HOA773" s="14"/>
      <c r="HOB773" s="14"/>
      <c r="HOC773" s="14"/>
      <c r="HOD773" s="14"/>
      <c r="HOE773" s="14"/>
      <c r="HOF773" s="14"/>
      <c r="HOG773" s="14"/>
      <c r="HOH773" s="14"/>
      <c r="HOI773" s="14"/>
      <c r="HOJ773" s="14"/>
      <c r="HOK773" s="14"/>
      <c r="HOL773" s="14"/>
      <c r="HOM773" s="14"/>
      <c r="HON773" s="14"/>
      <c r="HOO773" s="14"/>
      <c r="HOP773" s="14"/>
      <c r="HOQ773" s="14"/>
      <c r="HOR773" s="14"/>
      <c r="HOS773" s="14"/>
      <c r="HOT773" s="14"/>
      <c r="HOU773" s="14"/>
      <c r="HOV773" s="14"/>
      <c r="HOW773" s="14"/>
      <c r="HOX773" s="14"/>
      <c r="HOY773" s="14"/>
      <c r="HOZ773" s="14"/>
      <c r="HPA773" s="14"/>
      <c r="HPB773" s="14"/>
      <c r="HPC773" s="14"/>
      <c r="HPD773" s="14"/>
      <c r="HPE773" s="14"/>
      <c r="HPF773" s="14"/>
      <c r="HPG773" s="14"/>
      <c r="HPH773" s="14"/>
      <c r="HPI773" s="14"/>
      <c r="HPJ773" s="14"/>
      <c r="HPK773" s="14"/>
      <c r="HPL773" s="14"/>
      <c r="HPM773" s="14"/>
      <c r="HPN773" s="14"/>
      <c r="HPO773" s="14"/>
      <c r="HPP773" s="14"/>
      <c r="HPQ773" s="14"/>
      <c r="HPR773" s="14"/>
      <c r="HPS773" s="14"/>
      <c r="HPT773" s="14"/>
      <c r="HPU773" s="14"/>
      <c r="HPV773" s="14"/>
      <c r="HPW773" s="14"/>
      <c r="HPX773" s="14"/>
      <c r="HPY773" s="14"/>
      <c r="HPZ773" s="14"/>
      <c r="HQA773" s="14"/>
      <c r="HQB773" s="14"/>
      <c r="HQC773" s="14"/>
      <c r="HQD773" s="14"/>
      <c r="HQE773" s="14"/>
      <c r="HQF773" s="14"/>
      <c r="HQG773" s="14"/>
      <c r="HQH773" s="14"/>
      <c r="HQI773" s="14"/>
      <c r="HQJ773" s="14"/>
      <c r="HQK773" s="14"/>
      <c r="HQL773" s="14"/>
      <c r="HQM773" s="14"/>
      <c r="HQN773" s="14"/>
      <c r="HQO773" s="14"/>
      <c r="HQP773" s="14"/>
      <c r="HQQ773" s="14"/>
      <c r="HQR773" s="14"/>
      <c r="HQS773" s="14"/>
      <c r="HQT773" s="14"/>
      <c r="HQU773" s="14"/>
      <c r="HQV773" s="14"/>
      <c r="HQW773" s="14"/>
      <c r="HQX773" s="14"/>
      <c r="HQY773" s="14"/>
      <c r="HQZ773" s="14"/>
      <c r="HRA773" s="14"/>
      <c r="HRB773" s="14"/>
      <c r="HRC773" s="14"/>
      <c r="HRD773" s="14"/>
      <c r="HRE773" s="14"/>
      <c r="HRF773" s="14"/>
      <c r="HRG773" s="14"/>
      <c r="HRH773" s="14"/>
      <c r="HRI773" s="14"/>
      <c r="HRJ773" s="14"/>
      <c r="HRK773" s="14"/>
      <c r="HRL773" s="14"/>
      <c r="HRM773" s="14"/>
      <c r="HRN773" s="14"/>
      <c r="HRO773" s="14"/>
      <c r="HRP773" s="14"/>
      <c r="HRQ773" s="14"/>
      <c r="HRR773" s="14"/>
      <c r="HRS773" s="14"/>
      <c r="HRT773" s="14"/>
      <c r="HRU773" s="14"/>
      <c r="HRV773" s="14"/>
      <c r="HRW773" s="14"/>
      <c r="HRX773" s="14"/>
      <c r="HRY773" s="14"/>
      <c r="HRZ773" s="14"/>
      <c r="HSA773" s="14"/>
      <c r="HSB773" s="14"/>
      <c r="HSC773" s="14"/>
      <c r="HSD773" s="14"/>
      <c r="HSE773" s="14"/>
      <c r="HSF773" s="14"/>
      <c r="HSG773" s="14"/>
      <c r="HSH773" s="14"/>
      <c r="HSI773" s="14"/>
      <c r="HSJ773" s="14"/>
      <c r="HSK773" s="14"/>
      <c r="HSL773" s="14"/>
      <c r="HSM773" s="14"/>
      <c r="HSN773" s="14"/>
      <c r="HSO773" s="14"/>
      <c r="HSP773" s="14"/>
      <c r="HSQ773" s="14"/>
      <c r="HSR773" s="14"/>
      <c r="HSS773" s="14"/>
      <c r="HST773" s="14"/>
      <c r="HSU773" s="14"/>
      <c r="HSV773" s="14"/>
      <c r="HSW773" s="14"/>
      <c r="HSX773" s="14"/>
      <c r="HSY773" s="14"/>
      <c r="HSZ773" s="14"/>
      <c r="HTA773" s="14"/>
      <c r="HTB773" s="14"/>
      <c r="HTC773" s="14"/>
      <c r="HTD773" s="14"/>
      <c r="HTE773" s="14"/>
      <c r="HTF773" s="14"/>
      <c r="HTG773" s="14"/>
      <c r="HTH773" s="14"/>
      <c r="HTI773" s="14"/>
      <c r="HTJ773" s="14"/>
      <c r="HTK773" s="14"/>
      <c r="HTL773" s="14"/>
      <c r="HTM773" s="14"/>
      <c r="HTN773" s="14"/>
      <c r="HTO773" s="14"/>
      <c r="HTP773" s="14"/>
      <c r="HTQ773" s="14"/>
      <c r="HTR773" s="14"/>
      <c r="HTS773" s="14"/>
      <c r="HTT773" s="14"/>
      <c r="HTU773" s="14"/>
      <c r="HTV773" s="14"/>
      <c r="HTW773" s="14"/>
      <c r="HTX773" s="14"/>
      <c r="HTY773" s="14"/>
      <c r="HTZ773" s="14"/>
      <c r="HUA773" s="14"/>
      <c r="HUB773" s="14"/>
      <c r="HUC773" s="14"/>
      <c r="HUD773" s="14"/>
      <c r="HUE773" s="14"/>
      <c r="HUF773" s="14"/>
      <c r="HUG773" s="14"/>
      <c r="HUH773" s="14"/>
      <c r="HUI773" s="14"/>
      <c r="HUJ773" s="14"/>
      <c r="HUK773" s="14"/>
      <c r="HUL773" s="14"/>
      <c r="HUM773" s="14"/>
      <c r="HUN773" s="14"/>
      <c r="HUO773" s="14"/>
      <c r="HUP773" s="14"/>
      <c r="HUQ773" s="14"/>
      <c r="HUR773" s="14"/>
      <c r="HUS773" s="14"/>
      <c r="HUT773" s="14"/>
      <c r="HUU773" s="14"/>
      <c r="HUV773" s="14"/>
      <c r="HUW773" s="14"/>
      <c r="HUX773" s="14"/>
      <c r="HUY773" s="14"/>
      <c r="HUZ773" s="14"/>
      <c r="HVA773" s="14"/>
      <c r="HVB773" s="14"/>
      <c r="HVC773" s="14"/>
      <c r="HVD773" s="14"/>
      <c r="HVE773" s="14"/>
      <c r="HVF773" s="14"/>
      <c r="HVG773" s="14"/>
      <c r="HVH773" s="14"/>
      <c r="HVI773" s="14"/>
      <c r="HVJ773" s="14"/>
      <c r="HVK773" s="14"/>
      <c r="HVL773" s="14"/>
      <c r="HVM773" s="14"/>
      <c r="HVN773" s="14"/>
      <c r="HVO773" s="14"/>
      <c r="HVP773" s="14"/>
      <c r="HVQ773" s="14"/>
      <c r="HVR773" s="14"/>
      <c r="HVS773" s="14"/>
      <c r="HVT773" s="14"/>
      <c r="HVU773" s="14"/>
      <c r="HVV773" s="14"/>
      <c r="HVW773" s="14"/>
      <c r="HVX773" s="14"/>
      <c r="HVY773" s="14"/>
      <c r="HVZ773" s="14"/>
      <c r="HWA773" s="14"/>
      <c r="HWB773" s="14"/>
      <c r="HWC773" s="14"/>
      <c r="HWD773" s="14"/>
      <c r="HWE773" s="14"/>
      <c r="HWF773" s="14"/>
      <c r="HWG773" s="14"/>
      <c r="HWH773" s="14"/>
      <c r="HWI773" s="14"/>
      <c r="HWJ773" s="14"/>
      <c r="HWK773" s="14"/>
      <c r="HWL773" s="14"/>
      <c r="HWM773" s="14"/>
      <c r="HWN773" s="14"/>
      <c r="HWO773" s="14"/>
      <c r="HWP773" s="14"/>
      <c r="HWQ773" s="14"/>
      <c r="HWR773" s="14"/>
      <c r="HWS773" s="14"/>
      <c r="HWT773" s="14"/>
      <c r="HWU773" s="14"/>
      <c r="HWV773" s="14"/>
      <c r="HWW773" s="14"/>
      <c r="HWX773" s="14"/>
      <c r="HWY773" s="14"/>
      <c r="HWZ773" s="14"/>
      <c r="HXA773" s="14"/>
      <c r="HXB773" s="14"/>
      <c r="HXC773" s="14"/>
      <c r="HXD773" s="14"/>
      <c r="HXE773" s="14"/>
      <c r="HXF773" s="14"/>
      <c r="HXG773" s="14"/>
      <c r="HXH773" s="14"/>
      <c r="HXI773" s="14"/>
      <c r="HXJ773" s="14"/>
      <c r="HXK773" s="14"/>
      <c r="HXL773" s="14"/>
      <c r="HXM773" s="14"/>
      <c r="HXN773" s="14"/>
      <c r="HXO773" s="14"/>
      <c r="HXP773" s="14"/>
      <c r="HXQ773" s="14"/>
      <c r="HXR773" s="14"/>
      <c r="HXS773" s="14"/>
      <c r="HXT773" s="14"/>
      <c r="HXU773" s="14"/>
      <c r="HXV773" s="14"/>
      <c r="HXW773" s="14"/>
      <c r="HXX773" s="14"/>
      <c r="HXY773" s="14"/>
      <c r="HXZ773" s="14"/>
      <c r="HYA773" s="14"/>
      <c r="HYB773" s="14"/>
      <c r="HYC773" s="14"/>
      <c r="HYD773" s="14"/>
      <c r="HYE773" s="14"/>
      <c r="HYF773" s="14"/>
      <c r="HYG773" s="14"/>
      <c r="HYH773" s="14"/>
      <c r="HYI773" s="14"/>
      <c r="HYJ773" s="14"/>
      <c r="HYK773" s="14"/>
      <c r="HYL773" s="14"/>
      <c r="HYM773" s="14"/>
      <c r="HYN773" s="14"/>
      <c r="HYO773" s="14"/>
      <c r="HYP773" s="14"/>
      <c r="HYQ773" s="14"/>
      <c r="HYR773" s="14"/>
      <c r="HYS773" s="14"/>
      <c r="HYT773" s="14"/>
      <c r="HYU773" s="14"/>
      <c r="HYV773" s="14"/>
      <c r="HYW773" s="14"/>
      <c r="HYX773" s="14"/>
      <c r="HYY773" s="14"/>
      <c r="HYZ773" s="14"/>
      <c r="HZA773" s="14"/>
      <c r="HZB773" s="14"/>
      <c r="HZC773" s="14"/>
      <c r="HZD773" s="14"/>
      <c r="HZE773" s="14"/>
      <c r="HZF773" s="14"/>
      <c r="HZG773" s="14"/>
      <c r="HZH773" s="14"/>
      <c r="HZI773" s="14"/>
      <c r="HZJ773" s="14"/>
      <c r="HZK773" s="14"/>
      <c r="HZL773" s="14"/>
      <c r="HZM773" s="14"/>
      <c r="HZN773" s="14"/>
      <c r="HZO773" s="14"/>
      <c r="HZP773" s="14"/>
      <c r="HZQ773" s="14"/>
      <c r="HZR773" s="14"/>
      <c r="HZS773" s="14"/>
      <c r="HZT773" s="14"/>
      <c r="HZU773" s="14"/>
      <c r="HZV773" s="14"/>
      <c r="HZW773" s="14"/>
      <c r="HZX773" s="14"/>
      <c r="HZY773" s="14"/>
      <c r="HZZ773" s="14"/>
      <c r="IAA773" s="14"/>
      <c r="IAB773" s="14"/>
      <c r="IAC773" s="14"/>
      <c r="IAD773" s="14"/>
      <c r="IAE773" s="14"/>
      <c r="IAF773" s="14"/>
      <c r="IAG773" s="14"/>
      <c r="IAH773" s="14"/>
      <c r="IAI773" s="14"/>
      <c r="IAJ773" s="14"/>
      <c r="IAK773" s="14"/>
      <c r="IAL773" s="14"/>
      <c r="IAM773" s="14"/>
      <c r="IAN773" s="14"/>
      <c r="IAO773" s="14"/>
      <c r="IAP773" s="14"/>
      <c r="IAQ773" s="14"/>
      <c r="IAR773" s="14"/>
      <c r="IAS773" s="14"/>
      <c r="IAT773" s="14"/>
      <c r="IAU773" s="14"/>
      <c r="IAV773" s="14"/>
      <c r="IAW773" s="14"/>
      <c r="IAX773" s="14"/>
      <c r="IAY773" s="14"/>
      <c r="IAZ773" s="14"/>
      <c r="IBA773" s="14"/>
      <c r="IBB773" s="14"/>
      <c r="IBC773" s="14"/>
      <c r="IBD773" s="14"/>
      <c r="IBE773" s="14"/>
      <c r="IBF773" s="14"/>
      <c r="IBG773" s="14"/>
      <c r="IBH773" s="14"/>
      <c r="IBI773" s="14"/>
      <c r="IBJ773" s="14"/>
      <c r="IBK773" s="14"/>
      <c r="IBL773" s="14"/>
      <c r="IBM773" s="14"/>
      <c r="IBN773" s="14"/>
      <c r="IBO773" s="14"/>
      <c r="IBP773" s="14"/>
      <c r="IBQ773" s="14"/>
      <c r="IBR773" s="14"/>
      <c r="IBS773" s="14"/>
      <c r="IBT773" s="14"/>
      <c r="IBU773" s="14"/>
      <c r="IBV773" s="14"/>
      <c r="IBW773" s="14"/>
      <c r="IBX773" s="14"/>
      <c r="IBY773" s="14"/>
      <c r="IBZ773" s="14"/>
      <c r="ICA773" s="14"/>
      <c r="ICB773" s="14"/>
      <c r="ICC773" s="14"/>
      <c r="ICD773" s="14"/>
      <c r="ICE773" s="14"/>
      <c r="ICF773" s="14"/>
      <c r="ICG773" s="14"/>
      <c r="ICH773" s="14"/>
      <c r="ICI773" s="14"/>
      <c r="ICJ773" s="14"/>
      <c r="ICK773" s="14"/>
      <c r="ICL773" s="14"/>
      <c r="ICM773" s="14"/>
      <c r="ICN773" s="14"/>
      <c r="ICO773" s="14"/>
      <c r="ICP773" s="14"/>
      <c r="ICQ773" s="14"/>
      <c r="ICR773" s="14"/>
      <c r="ICS773" s="14"/>
      <c r="ICT773" s="14"/>
      <c r="ICU773" s="14"/>
      <c r="ICV773" s="14"/>
      <c r="ICW773" s="14"/>
      <c r="ICX773" s="14"/>
      <c r="ICY773" s="14"/>
      <c r="ICZ773" s="14"/>
      <c r="IDA773" s="14"/>
      <c r="IDB773" s="14"/>
      <c r="IDC773" s="14"/>
      <c r="IDD773" s="14"/>
      <c r="IDE773" s="14"/>
      <c r="IDF773" s="14"/>
      <c r="IDG773" s="14"/>
      <c r="IDH773" s="14"/>
      <c r="IDI773" s="14"/>
      <c r="IDJ773" s="14"/>
      <c r="IDK773" s="14"/>
      <c r="IDL773" s="14"/>
      <c r="IDM773" s="14"/>
      <c r="IDN773" s="14"/>
      <c r="IDO773" s="14"/>
      <c r="IDP773" s="14"/>
      <c r="IDQ773" s="14"/>
      <c r="IDR773" s="14"/>
      <c r="IDS773" s="14"/>
      <c r="IDT773" s="14"/>
      <c r="IDU773" s="14"/>
      <c r="IDV773" s="14"/>
      <c r="IDW773" s="14"/>
      <c r="IDX773" s="14"/>
      <c r="IDY773" s="14"/>
      <c r="IDZ773" s="14"/>
      <c r="IEA773" s="14"/>
      <c r="IEB773" s="14"/>
      <c r="IEC773" s="14"/>
      <c r="IED773" s="14"/>
      <c r="IEE773" s="14"/>
      <c r="IEF773" s="14"/>
      <c r="IEG773" s="14"/>
      <c r="IEH773" s="14"/>
      <c r="IEI773" s="14"/>
      <c r="IEJ773" s="14"/>
      <c r="IEK773" s="14"/>
      <c r="IEL773" s="14"/>
      <c r="IEM773" s="14"/>
      <c r="IEN773" s="14"/>
      <c r="IEO773" s="14"/>
      <c r="IEP773" s="14"/>
      <c r="IEQ773" s="14"/>
      <c r="IER773" s="14"/>
      <c r="IES773" s="14"/>
      <c r="IET773" s="14"/>
      <c r="IEU773" s="14"/>
      <c r="IEV773" s="14"/>
      <c r="IEW773" s="14"/>
      <c r="IEX773" s="14"/>
      <c r="IEY773" s="14"/>
      <c r="IEZ773" s="14"/>
      <c r="IFA773" s="14"/>
      <c r="IFB773" s="14"/>
      <c r="IFC773" s="14"/>
      <c r="IFD773" s="14"/>
      <c r="IFE773" s="14"/>
      <c r="IFF773" s="14"/>
      <c r="IFG773" s="14"/>
      <c r="IFH773" s="14"/>
      <c r="IFI773" s="14"/>
      <c r="IFJ773" s="14"/>
      <c r="IFK773" s="14"/>
      <c r="IFL773" s="14"/>
      <c r="IFM773" s="14"/>
      <c r="IFN773" s="14"/>
      <c r="IFO773" s="14"/>
      <c r="IFP773" s="14"/>
      <c r="IFQ773" s="14"/>
      <c r="IFR773" s="14"/>
      <c r="IFS773" s="14"/>
      <c r="IFT773" s="14"/>
      <c r="IFU773" s="14"/>
      <c r="IFV773" s="14"/>
      <c r="IFW773" s="14"/>
      <c r="IFX773" s="14"/>
      <c r="IFY773" s="14"/>
      <c r="IFZ773" s="14"/>
      <c r="IGA773" s="14"/>
      <c r="IGB773" s="14"/>
      <c r="IGC773" s="14"/>
      <c r="IGD773" s="14"/>
      <c r="IGE773" s="14"/>
      <c r="IGF773" s="14"/>
      <c r="IGG773" s="14"/>
      <c r="IGH773" s="14"/>
      <c r="IGI773" s="14"/>
      <c r="IGJ773" s="14"/>
      <c r="IGK773" s="14"/>
      <c r="IGL773" s="14"/>
      <c r="IGM773" s="14"/>
      <c r="IGN773" s="14"/>
      <c r="IGO773" s="14"/>
      <c r="IGP773" s="14"/>
      <c r="IGQ773" s="14"/>
      <c r="IGR773" s="14"/>
      <c r="IGS773" s="14"/>
      <c r="IGT773" s="14"/>
      <c r="IGU773" s="14"/>
      <c r="IGV773" s="14"/>
      <c r="IGW773" s="14"/>
      <c r="IGX773" s="14"/>
      <c r="IGY773" s="14"/>
      <c r="IGZ773" s="14"/>
      <c r="IHA773" s="14"/>
      <c r="IHB773" s="14"/>
      <c r="IHC773" s="14"/>
      <c r="IHD773" s="14"/>
      <c r="IHE773" s="14"/>
      <c r="IHF773" s="14"/>
      <c r="IHG773" s="14"/>
      <c r="IHH773" s="14"/>
      <c r="IHI773" s="14"/>
      <c r="IHJ773" s="14"/>
      <c r="IHK773" s="14"/>
      <c r="IHL773" s="14"/>
      <c r="IHM773" s="14"/>
      <c r="IHN773" s="14"/>
      <c r="IHO773" s="14"/>
      <c r="IHP773" s="14"/>
      <c r="IHQ773" s="14"/>
      <c r="IHR773" s="14"/>
      <c r="IHS773" s="14"/>
      <c r="IHT773" s="14"/>
      <c r="IHU773" s="14"/>
      <c r="IHV773" s="14"/>
      <c r="IHW773" s="14"/>
      <c r="IHX773" s="14"/>
      <c r="IHY773" s="14"/>
      <c r="IHZ773" s="14"/>
      <c r="IIA773" s="14"/>
      <c r="IIB773" s="14"/>
      <c r="IIC773" s="14"/>
      <c r="IID773" s="14"/>
      <c r="IIE773" s="14"/>
      <c r="IIF773" s="14"/>
      <c r="IIG773" s="14"/>
      <c r="IIH773" s="14"/>
      <c r="III773" s="14"/>
      <c r="IIJ773" s="14"/>
      <c r="IIK773" s="14"/>
      <c r="IIL773" s="14"/>
      <c r="IIM773" s="14"/>
      <c r="IIN773" s="14"/>
      <c r="IIO773" s="14"/>
      <c r="IIP773" s="14"/>
      <c r="IIQ773" s="14"/>
      <c r="IIR773" s="14"/>
      <c r="IIS773" s="14"/>
      <c r="IIT773" s="14"/>
      <c r="IIU773" s="14"/>
      <c r="IIV773" s="14"/>
      <c r="IIW773" s="14"/>
      <c r="IIX773" s="14"/>
      <c r="IIY773" s="14"/>
      <c r="IIZ773" s="14"/>
      <c r="IJA773" s="14"/>
      <c r="IJB773" s="14"/>
      <c r="IJC773" s="14"/>
      <c r="IJD773" s="14"/>
      <c r="IJE773" s="14"/>
      <c r="IJF773" s="14"/>
      <c r="IJG773" s="14"/>
      <c r="IJH773" s="14"/>
      <c r="IJI773" s="14"/>
      <c r="IJJ773" s="14"/>
      <c r="IJK773" s="14"/>
      <c r="IJL773" s="14"/>
      <c r="IJM773" s="14"/>
      <c r="IJN773" s="14"/>
      <c r="IJO773" s="14"/>
      <c r="IJP773" s="14"/>
      <c r="IJQ773" s="14"/>
      <c r="IJR773" s="14"/>
      <c r="IJS773" s="14"/>
      <c r="IJT773" s="14"/>
      <c r="IJU773" s="14"/>
      <c r="IJV773" s="14"/>
      <c r="IJW773" s="14"/>
      <c r="IJX773" s="14"/>
      <c r="IJY773" s="14"/>
      <c r="IJZ773" s="14"/>
      <c r="IKA773" s="14"/>
      <c r="IKB773" s="14"/>
      <c r="IKC773" s="14"/>
      <c r="IKD773" s="14"/>
      <c r="IKE773" s="14"/>
      <c r="IKF773" s="14"/>
      <c r="IKG773" s="14"/>
      <c r="IKH773" s="14"/>
      <c r="IKI773" s="14"/>
      <c r="IKJ773" s="14"/>
      <c r="IKK773" s="14"/>
      <c r="IKL773" s="14"/>
      <c r="IKM773" s="14"/>
      <c r="IKN773" s="14"/>
      <c r="IKO773" s="14"/>
      <c r="IKP773" s="14"/>
      <c r="IKQ773" s="14"/>
      <c r="IKR773" s="14"/>
      <c r="IKS773" s="14"/>
      <c r="IKT773" s="14"/>
      <c r="IKU773" s="14"/>
      <c r="IKV773" s="14"/>
      <c r="IKW773" s="14"/>
      <c r="IKX773" s="14"/>
      <c r="IKY773" s="14"/>
      <c r="IKZ773" s="14"/>
      <c r="ILA773" s="14"/>
      <c r="ILB773" s="14"/>
      <c r="ILC773" s="14"/>
      <c r="ILD773" s="14"/>
      <c r="ILE773" s="14"/>
      <c r="ILF773" s="14"/>
      <c r="ILG773" s="14"/>
      <c r="ILH773" s="14"/>
      <c r="ILI773" s="14"/>
      <c r="ILJ773" s="14"/>
      <c r="ILK773" s="14"/>
      <c r="ILL773" s="14"/>
      <c r="ILM773" s="14"/>
      <c r="ILN773" s="14"/>
      <c r="ILO773" s="14"/>
      <c r="ILP773" s="14"/>
      <c r="ILQ773" s="14"/>
      <c r="ILR773" s="14"/>
      <c r="ILS773" s="14"/>
      <c r="ILT773" s="14"/>
      <c r="ILU773" s="14"/>
      <c r="ILV773" s="14"/>
      <c r="ILW773" s="14"/>
      <c r="ILX773" s="14"/>
      <c r="ILY773" s="14"/>
      <c r="ILZ773" s="14"/>
      <c r="IMA773" s="14"/>
      <c r="IMB773" s="14"/>
      <c r="IMC773" s="14"/>
      <c r="IMD773" s="14"/>
      <c r="IME773" s="14"/>
      <c r="IMF773" s="14"/>
      <c r="IMG773" s="14"/>
      <c r="IMH773" s="14"/>
      <c r="IMI773" s="14"/>
      <c r="IMJ773" s="14"/>
      <c r="IMK773" s="14"/>
      <c r="IML773" s="14"/>
      <c r="IMM773" s="14"/>
      <c r="IMN773" s="14"/>
      <c r="IMO773" s="14"/>
      <c r="IMP773" s="14"/>
      <c r="IMQ773" s="14"/>
      <c r="IMR773" s="14"/>
      <c r="IMS773" s="14"/>
      <c r="IMT773" s="14"/>
      <c r="IMU773" s="14"/>
      <c r="IMV773" s="14"/>
      <c r="IMW773" s="14"/>
      <c r="IMX773" s="14"/>
      <c r="IMY773" s="14"/>
      <c r="IMZ773" s="14"/>
      <c r="INA773" s="14"/>
      <c r="INB773" s="14"/>
      <c r="INC773" s="14"/>
      <c r="IND773" s="14"/>
      <c r="INE773" s="14"/>
      <c r="INF773" s="14"/>
      <c r="ING773" s="14"/>
      <c r="INH773" s="14"/>
      <c r="INI773" s="14"/>
      <c r="INJ773" s="14"/>
      <c r="INK773" s="14"/>
      <c r="INL773" s="14"/>
      <c r="INM773" s="14"/>
      <c r="INN773" s="14"/>
      <c r="INO773" s="14"/>
      <c r="INP773" s="14"/>
      <c r="INQ773" s="14"/>
      <c r="INR773" s="14"/>
      <c r="INS773" s="14"/>
      <c r="INT773" s="14"/>
      <c r="INU773" s="14"/>
      <c r="INV773" s="14"/>
      <c r="INW773" s="14"/>
      <c r="INX773" s="14"/>
      <c r="INY773" s="14"/>
      <c r="INZ773" s="14"/>
      <c r="IOA773" s="14"/>
      <c r="IOB773" s="14"/>
      <c r="IOC773" s="14"/>
      <c r="IOD773" s="14"/>
      <c r="IOE773" s="14"/>
      <c r="IOF773" s="14"/>
      <c r="IOG773" s="14"/>
      <c r="IOH773" s="14"/>
      <c r="IOI773" s="14"/>
      <c r="IOJ773" s="14"/>
      <c r="IOK773" s="14"/>
      <c r="IOL773" s="14"/>
      <c r="IOM773" s="14"/>
      <c r="ION773" s="14"/>
      <c r="IOO773" s="14"/>
      <c r="IOP773" s="14"/>
      <c r="IOQ773" s="14"/>
      <c r="IOR773" s="14"/>
      <c r="IOS773" s="14"/>
      <c r="IOT773" s="14"/>
      <c r="IOU773" s="14"/>
      <c r="IOV773" s="14"/>
      <c r="IOW773" s="14"/>
      <c r="IOX773" s="14"/>
      <c r="IOY773" s="14"/>
      <c r="IOZ773" s="14"/>
      <c r="IPA773" s="14"/>
      <c r="IPB773" s="14"/>
      <c r="IPC773" s="14"/>
      <c r="IPD773" s="14"/>
      <c r="IPE773" s="14"/>
      <c r="IPF773" s="14"/>
      <c r="IPG773" s="14"/>
      <c r="IPH773" s="14"/>
      <c r="IPI773" s="14"/>
      <c r="IPJ773" s="14"/>
      <c r="IPK773" s="14"/>
      <c r="IPL773" s="14"/>
      <c r="IPM773" s="14"/>
      <c r="IPN773" s="14"/>
      <c r="IPO773" s="14"/>
      <c r="IPP773" s="14"/>
      <c r="IPQ773" s="14"/>
      <c r="IPR773" s="14"/>
      <c r="IPS773" s="14"/>
      <c r="IPT773" s="14"/>
      <c r="IPU773" s="14"/>
      <c r="IPV773" s="14"/>
      <c r="IPW773" s="14"/>
      <c r="IPX773" s="14"/>
      <c r="IPY773" s="14"/>
      <c r="IPZ773" s="14"/>
      <c r="IQA773" s="14"/>
      <c r="IQB773" s="14"/>
      <c r="IQC773" s="14"/>
      <c r="IQD773" s="14"/>
      <c r="IQE773" s="14"/>
      <c r="IQF773" s="14"/>
      <c r="IQG773" s="14"/>
      <c r="IQH773" s="14"/>
      <c r="IQI773" s="14"/>
      <c r="IQJ773" s="14"/>
      <c r="IQK773" s="14"/>
      <c r="IQL773" s="14"/>
      <c r="IQM773" s="14"/>
      <c r="IQN773" s="14"/>
      <c r="IQO773" s="14"/>
      <c r="IQP773" s="14"/>
      <c r="IQQ773" s="14"/>
      <c r="IQR773" s="14"/>
      <c r="IQS773" s="14"/>
      <c r="IQT773" s="14"/>
      <c r="IQU773" s="14"/>
      <c r="IQV773" s="14"/>
      <c r="IQW773" s="14"/>
      <c r="IQX773" s="14"/>
      <c r="IQY773" s="14"/>
      <c r="IQZ773" s="14"/>
      <c r="IRA773" s="14"/>
      <c r="IRB773" s="14"/>
      <c r="IRC773" s="14"/>
      <c r="IRD773" s="14"/>
      <c r="IRE773" s="14"/>
      <c r="IRF773" s="14"/>
      <c r="IRG773" s="14"/>
      <c r="IRH773" s="14"/>
      <c r="IRI773" s="14"/>
      <c r="IRJ773" s="14"/>
      <c r="IRK773" s="14"/>
      <c r="IRL773" s="14"/>
      <c r="IRM773" s="14"/>
      <c r="IRN773" s="14"/>
      <c r="IRO773" s="14"/>
      <c r="IRP773" s="14"/>
      <c r="IRQ773" s="14"/>
      <c r="IRR773" s="14"/>
      <c r="IRS773" s="14"/>
      <c r="IRT773" s="14"/>
      <c r="IRU773" s="14"/>
      <c r="IRV773" s="14"/>
      <c r="IRW773" s="14"/>
      <c r="IRX773" s="14"/>
      <c r="IRY773" s="14"/>
      <c r="IRZ773" s="14"/>
      <c r="ISA773" s="14"/>
      <c r="ISB773" s="14"/>
      <c r="ISC773" s="14"/>
      <c r="ISD773" s="14"/>
      <c r="ISE773" s="14"/>
      <c r="ISF773" s="14"/>
      <c r="ISG773" s="14"/>
      <c r="ISH773" s="14"/>
      <c r="ISI773" s="14"/>
      <c r="ISJ773" s="14"/>
      <c r="ISK773" s="14"/>
      <c r="ISL773" s="14"/>
      <c r="ISM773" s="14"/>
      <c r="ISN773" s="14"/>
      <c r="ISO773" s="14"/>
      <c r="ISP773" s="14"/>
      <c r="ISQ773" s="14"/>
      <c r="ISR773" s="14"/>
      <c r="ISS773" s="14"/>
      <c r="IST773" s="14"/>
      <c r="ISU773" s="14"/>
      <c r="ISV773" s="14"/>
      <c r="ISW773" s="14"/>
      <c r="ISX773" s="14"/>
      <c r="ISY773" s="14"/>
      <c r="ISZ773" s="14"/>
      <c r="ITA773" s="14"/>
      <c r="ITB773" s="14"/>
      <c r="ITC773" s="14"/>
      <c r="ITD773" s="14"/>
      <c r="ITE773" s="14"/>
      <c r="ITF773" s="14"/>
      <c r="ITG773" s="14"/>
      <c r="ITH773" s="14"/>
      <c r="ITI773" s="14"/>
      <c r="ITJ773" s="14"/>
      <c r="ITK773" s="14"/>
      <c r="ITL773" s="14"/>
      <c r="ITM773" s="14"/>
      <c r="ITN773" s="14"/>
      <c r="ITO773" s="14"/>
      <c r="ITP773" s="14"/>
      <c r="ITQ773" s="14"/>
      <c r="ITR773" s="14"/>
      <c r="ITS773" s="14"/>
      <c r="ITT773" s="14"/>
      <c r="ITU773" s="14"/>
      <c r="ITV773" s="14"/>
      <c r="ITW773" s="14"/>
      <c r="ITX773" s="14"/>
      <c r="ITY773" s="14"/>
      <c r="ITZ773" s="14"/>
      <c r="IUA773" s="14"/>
      <c r="IUB773" s="14"/>
      <c r="IUC773" s="14"/>
      <c r="IUD773" s="14"/>
      <c r="IUE773" s="14"/>
      <c r="IUF773" s="14"/>
      <c r="IUG773" s="14"/>
      <c r="IUH773" s="14"/>
      <c r="IUI773" s="14"/>
      <c r="IUJ773" s="14"/>
      <c r="IUK773" s="14"/>
      <c r="IUL773" s="14"/>
      <c r="IUM773" s="14"/>
      <c r="IUN773" s="14"/>
      <c r="IUO773" s="14"/>
      <c r="IUP773" s="14"/>
      <c r="IUQ773" s="14"/>
      <c r="IUR773" s="14"/>
      <c r="IUS773" s="14"/>
      <c r="IUT773" s="14"/>
      <c r="IUU773" s="14"/>
      <c r="IUV773" s="14"/>
      <c r="IUW773" s="14"/>
      <c r="IUX773" s="14"/>
      <c r="IUY773" s="14"/>
      <c r="IUZ773" s="14"/>
      <c r="IVA773" s="14"/>
      <c r="IVB773" s="14"/>
      <c r="IVC773" s="14"/>
      <c r="IVD773" s="14"/>
      <c r="IVE773" s="14"/>
      <c r="IVF773" s="14"/>
      <c r="IVG773" s="14"/>
      <c r="IVH773" s="14"/>
      <c r="IVI773" s="14"/>
      <c r="IVJ773" s="14"/>
      <c r="IVK773" s="14"/>
      <c r="IVL773" s="14"/>
      <c r="IVM773" s="14"/>
      <c r="IVN773" s="14"/>
      <c r="IVO773" s="14"/>
      <c r="IVP773" s="14"/>
      <c r="IVQ773" s="14"/>
      <c r="IVR773" s="14"/>
      <c r="IVS773" s="14"/>
      <c r="IVT773" s="14"/>
      <c r="IVU773" s="14"/>
      <c r="IVV773" s="14"/>
      <c r="IVW773" s="14"/>
      <c r="IVX773" s="14"/>
      <c r="IVY773" s="14"/>
      <c r="IVZ773" s="14"/>
      <c r="IWA773" s="14"/>
      <c r="IWB773" s="14"/>
      <c r="IWC773" s="14"/>
      <c r="IWD773" s="14"/>
      <c r="IWE773" s="14"/>
      <c r="IWF773" s="14"/>
      <c r="IWG773" s="14"/>
      <c r="IWH773" s="14"/>
      <c r="IWI773" s="14"/>
      <c r="IWJ773" s="14"/>
      <c r="IWK773" s="14"/>
      <c r="IWL773" s="14"/>
      <c r="IWM773" s="14"/>
      <c r="IWN773" s="14"/>
      <c r="IWO773" s="14"/>
      <c r="IWP773" s="14"/>
      <c r="IWQ773" s="14"/>
      <c r="IWR773" s="14"/>
      <c r="IWS773" s="14"/>
      <c r="IWT773" s="14"/>
      <c r="IWU773" s="14"/>
      <c r="IWV773" s="14"/>
      <c r="IWW773" s="14"/>
      <c r="IWX773" s="14"/>
      <c r="IWY773" s="14"/>
      <c r="IWZ773" s="14"/>
      <c r="IXA773" s="14"/>
      <c r="IXB773" s="14"/>
      <c r="IXC773" s="14"/>
      <c r="IXD773" s="14"/>
      <c r="IXE773" s="14"/>
      <c r="IXF773" s="14"/>
      <c r="IXG773" s="14"/>
      <c r="IXH773" s="14"/>
      <c r="IXI773" s="14"/>
      <c r="IXJ773" s="14"/>
      <c r="IXK773" s="14"/>
      <c r="IXL773" s="14"/>
      <c r="IXM773" s="14"/>
      <c r="IXN773" s="14"/>
      <c r="IXO773" s="14"/>
      <c r="IXP773" s="14"/>
      <c r="IXQ773" s="14"/>
      <c r="IXR773" s="14"/>
      <c r="IXS773" s="14"/>
      <c r="IXT773" s="14"/>
      <c r="IXU773" s="14"/>
      <c r="IXV773" s="14"/>
      <c r="IXW773" s="14"/>
      <c r="IXX773" s="14"/>
      <c r="IXY773" s="14"/>
      <c r="IXZ773" s="14"/>
      <c r="IYA773" s="14"/>
      <c r="IYB773" s="14"/>
      <c r="IYC773" s="14"/>
      <c r="IYD773" s="14"/>
      <c r="IYE773" s="14"/>
      <c r="IYF773" s="14"/>
      <c r="IYG773" s="14"/>
      <c r="IYH773" s="14"/>
      <c r="IYI773" s="14"/>
      <c r="IYJ773" s="14"/>
      <c r="IYK773" s="14"/>
      <c r="IYL773" s="14"/>
      <c r="IYM773" s="14"/>
      <c r="IYN773" s="14"/>
      <c r="IYO773" s="14"/>
      <c r="IYP773" s="14"/>
      <c r="IYQ773" s="14"/>
      <c r="IYR773" s="14"/>
      <c r="IYS773" s="14"/>
      <c r="IYT773" s="14"/>
      <c r="IYU773" s="14"/>
      <c r="IYV773" s="14"/>
      <c r="IYW773" s="14"/>
      <c r="IYX773" s="14"/>
      <c r="IYY773" s="14"/>
      <c r="IYZ773" s="14"/>
      <c r="IZA773" s="14"/>
      <c r="IZB773" s="14"/>
      <c r="IZC773" s="14"/>
      <c r="IZD773" s="14"/>
      <c r="IZE773" s="14"/>
      <c r="IZF773" s="14"/>
      <c r="IZG773" s="14"/>
      <c r="IZH773" s="14"/>
      <c r="IZI773" s="14"/>
      <c r="IZJ773" s="14"/>
      <c r="IZK773" s="14"/>
      <c r="IZL773" s="14"/>
      <c r="IZM773" s="14"/>
      <c r="IZN773" s="14"/>
      <c r="IZO773" s="14"/>
      <c r="IZP773" s="14"/>
      <c r="IZQ773" s="14"/>
      <c r="IZR773" s="14"/>
      <c r="IZS773" s="14"/>
      <c r="IZT773" s="14"/>
      <c r="IZU773" s="14"/>
      <c r="IZV773" s="14"/>
      <c r="IZW773" s="14"/>
      <c r="IZX773" s="14"/>
      <c r="IZY773" s="14"/>
      <c r="IZZ773" s="14"/>
      <c r="JAA773" s="14"/>
      <c r="JAB773" s="14"/>
      <c r="JAC773" s="14"/>
      <c r="JAD773" s="14"/>
      <c r="JAE773" s="14"/>
      <c r="JAF773" s="14"/>
      <c r="JAG773" s="14"/>
      <c r="JAH773" s="14"/>
      <c r="JAI773" s="14"/>
      <c r="JAJ773" s="14"/>
      <c r="JAK773" s="14"/>
      <c r="JAL773" s="14"/>
      <c r="JAM773" s="14"/>
      <c r="JAN773" s="14"/>
      <c r="JAO773" s="14"/>
      <c r="JAP773" s="14"/>
      <c r="JAQ773" s="14"/>
      <c r="JAR773" s="14"/>
      <c r="JAS773" s="14"/>
      <c r="JAT773" s="14"/>
      <c r="JAU773" s="14"/>
      <c r="JAV773" s="14"/>
      <c r="JAW773" s="14"/>
      <c r="JAX773" s="14"/>
      <c r="JAY773" s="14"/>
      <c r="JAZ773" s="14"/>
      <c r="JBA773" s="14"/>
      <c r="JBB773" s="14"/>
      <c r="JBC773" s="14"/>
      <c r="JBD773" s="14"/>
      <c r="JBE773" s="14"/>
      <c r="JBF773" s="14"/>
      <c r="JBG773" s="14"/>
      <c r="JBH773" s="14"/>
      <c r="JBI773" s="14"/>
      <c r="JBJ773" s="14"/>
      <c r="JBK773" s="14"/>
      <c r="JBL773" s="14"/>
      <c r="JBM773" s="14"/>
      <c r="JBN773" s="14"/>
      <c r="JBO773" s="14"/>
      <c r="JBP773" s="14"/>
      <c r="JBQ773" s="14"/>
      <c r="JBR773" s="14"/>
      <c r="JBS773" s="14"/>
      <c r="JBT773" s="14"/>
      <c r="JBU773" s="14"/>
      <c r="JBV773" s="14"/>
      <c r="JBW773" s="14"/>
      <c r="JBX773" s="14"/>
      <c r="JBY773" s="14"/>
      <c r="JBZ773" s="14"/>
      <c r="JCA773" s="14"/>
      <c r="JCB773" s="14"/>
      <c r="JCC773" s="14"/>
      <c r="JCD773" s="14"/>
      <c r="JCE773" s="14"/>
      <c r="JCF773" s="14"/>
      <c r="JCG773" s="14"/>
      <c r="JCH773" s="14"/>
      <c r="JCI773" s="14"/>
      <c r="JCJ773" s="14"/>
      <c r="JCK773" s="14"/>
      <c r="JCL773" s="14"/>
      <c r="JCM773" s="14"/>
      <c r="JCN773" s="14"/>
      <c r="JCO773" s="14"/>
      <c r="JCP773" s="14"/>
      <c r="JCQ773" s="14"/>
      <c r="JCR773" s="14"/>
      <c r="JCS773" s="14"/>
      <c r="JCT773" s="14"/>
      <c r="JCU773" s="14"/>
      <c r="JCV773" s="14"/>
      <c r="JCW773" s="14"/>
      <c r="JCX773" s="14"/>
      <c r="JCY773" s="14"/>
      <c r="JCZ773" s="14"/>
      <c r="JDA773" s="14"/>
      <c r="JDB773" s="14"/>
      <c r="JDC773" s="14"/>
      <c r="JDD773" s="14"/>
      <c r="JDE773" s="14"/>
      <c r="JDF773" s="14"/>
      <c r="JDG773" s="14"/>
      <c r="JDH773" s="14"/>
      <c r="JDI773" s="14"/>
      <c r="JDJ773" s="14"/>
      <c r="JDK773" s="14"/>
      <c r="JDL773" s="14"/>
      <c r="JDM773" s="14"/>
      <c r="JDN773" s="14"/>
      <c r="JDO773" s="14"/>
      <c r="JDP773" s="14"/>
      <c r="JDQ773" s="14"/>
      <c r="JDR773" s="14"/>
      <c r="JDS773" s="14"/>
      <c r="JDT773" s="14"/>
      <c r="JDU773" s="14"/>
      <c r="JDV773" s="14"/>
      <c r="JDW773" s="14"/>
      <c r="JDX773" s="14"/>
      <c r="JDY773" s="14"/>
      <c r="JDZ773" s="14"/>
      <c r="JEA773" s="14"/>
      <c r="JEB773" s="14"/>
      <c r="JEC773" s="14"/>
      <c r="JED773" s="14"/>
      <c r="JEE773" s="14"/>
      <c r="JEF773" s="14"/>
      <c r="JEG773" s="14"/>
      <c r="JEH773" s="14"/>
      <c r="JEI773" s="14"/>
      <c r="JEJ773" s="14"/>
      <c r="JEK773" s="14"/>
      <c r="JEL773" s="14"/>
      <c r="JEM773" s="14"/>
      <c r="JEN773" s="14"/>
      <c r="JEO773" s="14"/>
      <c r="JEP773" s="14"/>
      <c r="JEQ773" s="14"/>
      <c r="JER773" s="14"/>
      <c r="JES773" s="14"/>
      <c r="JET773" s="14"/>
      <c r="JEU773" s="14"/>
      <c r="JEV773" s="14"/>
      <c r="JEW773" s="14"/>
      <c r="JEX773" s="14"/>
      <c r="JEY773" s="14"/>
      <c r="JEZ773" s="14"/>
      <c r="JFA773" s="14"/>
      <c r="JFB773" s="14"/>
      <c r="JFC773" s="14"/>
      <c r="JFD773" s="14"/>
      <c r="JFE773" s="14"/>
      <c r="JFF773" s="14"/>
      <c r="JFG773" s="14"/>
      <c r="JFH773" s="14"/>
      <c r="JFI773" s="14"/>
      <c r="JFJ773" s="14"/>
      <c r="JFK773" s="14"/>
      <c r="JFL773" s="14"/>
      <c r="JFM773" s="14"/>
      <c r="JFN773" s="14"/>
      <c r="JFO773" s="14"/>
      <c r="JFP773" s="14"/>
      <c r="JFQ773" s="14"/>
      <c r="JFR773" s="14"/>
      <c r="JFS773" s="14"/>
      <c r="JFT773" s="14"/>
      <c r="JFU773" s="14"/>
      <c r="JFV773" s="14"/>
      <c r="JFW773" s="14"/>
      <c r="JFX773" s="14"/>
      <c r="JFY773" s="14"/>
      <c r="JFZ773" s="14"/>
      <c r="JGA773" s="14"/>
      <c r="JGB773" s="14"/>
      <c r="JGC773" s="14"/>
      <c r="JGD773" s="14"/>
      <c r="JGE773" s="14"/>
      <c r="JGF773" s="14"/>
      <c r="JGG773" s="14"/>
      <c r="JGH773" s="14"/>
      <c r="JGI773" s="14"/>
      <c r="JGJ773" s="14"/>
      <c r="JGK773" s="14"/>
      <c r="JGL773" s="14"/>
      <c r="JGM773" s="14"/>
      <c r="JGN773" s="14"/>
      <c r="JGO773" s="14"/>
      <c r="JGP773" s="14"/>
      <c r="JGQ773" s="14"/>
      <c r="JGR773" s="14"/>
      <c r="JGS773" s="14"/>
      <c r="JGT773" s="14"/>
      <c r="JGU773" s="14"/>
      <c r="JGV773" s="14"/>
      <c r="JGW773" s="14"/>
      <c r="JGX773" s="14"/>
      <c r="JGY773" s="14"/>
      <c r="JGZ773" s="14"/>
      <c r="JHA773" s="14"/>
      <c r="JHB773" s="14"/>
      <c r="JHC773" s="14"/>
      <c r="JHD773" s="14"/>
      <c r="JHE773" s="14"/>
      <c r="JHF773" s="14"/>
      <c r="JHG773" s="14"/>
      <c r="JHH773" s="14"/>
      <c r="JHI773" s="14"/>
      <c r="JHJ773" s="14"/>
      <c r="JHK773" s="14"/>
      <c r="JHL773" s="14"/>
      <c r="JHM773" s="14"/>
      <c r="JHN773" s="14"/>
      <c r="JHO773" s="14"/>
      <c r="JHP773" s="14"/>
      <c r="JHQ773" s="14"/>
      <c r="JHR773" s="14"/>
      <c r="JHS773" s="14"/>
      <c r="JHT773" s="14"/>
      <c r="JHU773" s="14"/>
      <c r="JHV773" s="14"/>
      <c r="JHW773" s="14"/>
      <c r="JHX773" s="14"/>
      <c r="JHY773" s="14"/>
      <c r="JHZ773" s="14"/>
      <c r="JIA773" s="14"/>
      <c r="JIB773" s="14"/>
      <c r="JIC773" s="14"/>
      <c r="JID773" s="14"/>
      <c r="JIE773" s="14"/>
      <c r="JIF773" s="14"/>
      <c r="JIG773" s="14"/>
      <c r="JIH773" s="14"/>
      <c r="JII773" s="14"/>
      <c r="JIJ773" s="14"/>
      <c r="JIK773" s="14"/>
      <c r="JIL773" s="14"/>
      <c r="JIM773" s="14"/>
      <c r="JIN773" s="14"/>
      <c r="JIO773" s="14"/>
      <c r="JIP773" s="14"/>
      <c r="JIQ773" s="14"/>
      <c r="JIR773" s="14"/>
      <c r="JIS773" s="14"/>
      <c r="JIT773" s="14"/>
      <c r="JIU773" s="14"/>
      <c r="JIV773" s="14"/>
      <c r="JIW773" s="14"/>
      <c r="JIX773" s="14"/>
      <c r="JIY773" s="14"/>
      <c r="JIZ773" s="14"/>
      <c r="JJA773" s="14"/>
      <c r="JJB773" s="14"/>
      <c r="JJC773" s="14"/>
      <c r="JJD773" s="14"/>
      <c r="JJE773" s="14"/>
      <c r="JJF773" s="14"/>
      <c r="JJG773" s="14"/>
      <c r="JJH773" s="14"/>
      <c r="JJI773" s="14"/>
      <c r="JJJ773" s="14"/>
      <c r="JJK773" s="14"/>
      <c r="JJL773" s="14"/>
      <c r="JJM773" s="14"/>
      <c r="JJN773" s="14"/>
      <c r="JJO773" s="14"/>
      <c r="JJP773" s="14"/>
      <c r="JJQ773" s="14"/>
      <c r="JJR773" s="14"/>
      <c r="JJS773" s="14"/>
      <c r="JJT773" s="14"/>
      <c r="JJU773" s="14"/>
      <c r="JJV773" s="14"/>
      <c r="JJW773" s="14"/>
      <c r="JJX773" s="14"/>
      <c r="JJY773" s="14"/>
      <c r="JJZ773" s="14"/>
      <c r="JKA773" s="14"/>
      <c r="JKB773" s="14"/>
      <c r="JKC773" s="14"/>
      <c r="JKD773" s="14"/>
      <c r="JKE773" s="14"/>
      <c r="JKF773" s="14"/>
      <c r="JKG773" s="14"/>
      <c r="JKH773" s="14"/>
      <c r="JKI773" s="14"/>
      <c r="JKJ773" s="14"/>
      <c r="JKK773" s="14"/>
      <c r="JKL773" s="14"/>
      <c r="JKM773" s="14"/>
      <c r="JKN773" s="14"/>
      <c r="JKO773" s="14"/>
      <c r="JKP773" s="14"/>
      <c r="JKQ773" s="14"/>
      <c r="JKR773" s="14"/>
      <c r="JKS773" s="14"/>
      <c r="JKT773" s="14"/>
      <c r="JKU773" s="14"/>
      <c r="JKV773" s="14"/>
      <c r="JKW773" s="14"/>
      <c r="JKX773" s="14"/>
      <c r="JKY773" s="14"/>
      <c r="JKZ773" s="14"/>
      <c r="JLA773" s="14"/>
      <c r="JLB773" s="14"/>
      <c r="JLC773" s="14"/>
      <c r="JLD773" s="14"/>
      <c r="JLE773" s="14"/>
      <c r="JLF773" s="14"/>
      <c r="JLG773" s="14"/>
      <c r="JLH773" s="14"/>
      <c r="JLI773" s="14"/>
      <c r="JLJ773" s="14"/>
      <c r="JLK773" s="14"/>
      <c r="JLL773" s="14"/>
      <c r="JLM773" s="14"/>
      <c r="JLN773" s="14"/>
      <c r="JLO773" s="14"/>
      <c r="JLP773" s="14"/>
      <c r="JLQ773" s="14"/>
      <c r="JLR773" s="14"/>
      <c r="JLS773" s="14"/>
      <c r="JLT773" s="14"/>
      <c r="JLU773" s="14"/>
      <c r="JLV773" s="14"/>
      <c r="JLW773" s="14"/>
      <c r="JLX773" s="14"/>
      <c r="JLY773" s="14"/>
      <c r="JLZ773" s="14"/>
      <c r="JMA773" s="14"/>
      <c r="JMB773" s="14"/>
      <c r="JMC773" s="14"/>
      <c r="JMD773" s="14"/>
      <c r="JME773" s="14"/>
      <c r="JMF773" s="14"/>
      <c r="JMG773" s="14"/>
      <c r="JMH773" s="14"/>
      <c r="JMI773" s="14"/>
      <c r="JMJ773" s="14"/>
      <c r="JMK773" s="14"/>
      <c r="JML773" s="14"/>
      <c r="JMM773" s="14"/>
      <c r="JMN773" s="14"/>
      <c r="JMO773" s="14"/>
      <c r="JMP773" s="14"/>
      <c r="JMQ773" s="14"/>
      <c r="JMR773" s="14"/>
      <c r="JMS773" s="14"/>
      <c r="JMT773" s="14"/>
      <c r="JMU773" s="14"/>
      <c r="JMV773" s="14"/>
      <c r="JMW773" s="14"/>
      <c r="JMX773" s="14"/>
      <c r="JMY773" s="14"/>
      <c r="JMZ773" s="14"/>
      <c r="JNA773" s="14"/>
      <c r="JNB773" s="14"/>
      <c r="JNC773" s="14"/>
      <c r="JND773" s="14"/>
      <c r="JNE773" s="14"/>
      <c r="JNF773" s="14"/>
      <c r="JNG773" s="14"/>
      <c r="JNH773" s="14"/>
      <c r="JNI773" s="14"/>
      <c r="JNJ773" s="14"/>
      <c r="JNK773" s="14"/>
      <c r="JNL773" s="14"/>
      <c r="JNM773" s="14"/>
      <c r="JNN773" s="14"/>
      <c r="JNO773" s="14"/>
      <c r="JNP773" s="14"/>
      <c r="JNQ773" s="14"/>
      <c r="JNR773" s="14"/>
      <c r="JNS773" s="14"/>
      <c r="JNT773" s="14"/>
      <c r="JNU773" s="14"/>
      <c r="JNV773" s="14"/>
      <c r="JNW773" s="14"/>
      <c r="JNX773" s="14"/>
      <c r="JNY773" s="14"/>
      <c r="JNZ773" s="14"/>
      <c r="JOA773" s="14"/>
      <c r="JOB773" s="14"/>
      <c r="JOC773" s="14"/>
      <c r="JOD773" s="14"/>
      <c r="JOE773" s="14"/>
      <c r="JOF773" s="14"/>
      <c r="JOG773" s="14"/>
      <c r="JOH773" s="14"/>
      <c r="JOI773" s="14"/>
      <c r="JOJ773" s="14"/>
      <c r="JOK773" s="14"/>
      <c r="JOL773" s="14"/>
      <c r="JOM773" s="14"/>
      <c r="JON773" s="14"/>
      <c r="JOO773" s="14"/>
      <c r="JOP773" s="14"/>
      <c r="JOQ773" s="14"/>
      <c r="JOR773" s="14"/>
      <c r="JOS773" s="14"/>
      <c r="JOT773" s="14"/>
      <c r="JOU773" s="14"/>
      <c r="JOV773" s="14"/>
      <c r="JOW773" s="14"/>
      <c r="JOX773" s="14"/>
      <c r="JOY773" s="14"/>
      <c r="JOZ773" s="14"/>
      <c r="JPA773" s="14"/>
      <c r="JPB773" s="14"/>
      <c r="JPC773" s="14"/>
      <c r="JPD773" s="14"/>
      <c r="JPE773" s="14"/>
      <c r="JPF773" s="14"/>
      <c r="JPG773" s="14"/>
      <c r="JPH773" s="14"/>
      <c r="JPI773" s="14"/>
      <c r="JPJ773" s="14"/>
      <c r="JPK773" s="14"/>
      <c r="JPL773" s="14"/>
      <c r="JPM773" s="14"/>
      <c r="JPN773" s="14"/>
      <c r="JPO773" s="14"/>
      <c r="JPP773" s="14"/>
      <c r="JPQ773" s="14"/>
      <c r="JPR773" s="14"/>
      <c r="JPS773" s="14"/>
      <c r="JPT773" s="14"/>
      <c r="JPU773" s="14"/>
      <c r="JPV773" s="14"/>
      <c r="JPW773" s="14"/>
      <c r="JPX773" s="14"/>
      <c r="JPY773" s="14"/>
      <c r="JPZ773" s="14"/>
      <c r="JQA773" s="14"/>
      <c r="JQB773" s="14"/>
      <c r="JQC773" s="14"/>
      <c r="JQD773" s="14"/>
      <c r="JQE773" s="14"/>
      <c r="JQF773" s="14"/>
      <c r="JQG773" s="14"/>
      <c r="JQH773" s="14"/>
      <c r="JQI773" s="14"/>
      <c r="JQJ773" s="14"/>
      <c r="JQK773" s="14"/>
      <c r="JQL773" s="14"/>
      <c r="JQM773" s="14"/>
      <c r="JQN773" s="14"/>
      <c r="JQO773" s="14"/>
      <c r="JQP773" s="14"/>
      <c r="JQQ773" s="14"/>
      <c r="JQR773" s="14"/>
      <c r="JQS773" s="14"/>
      <c r="JQT773" s="14"/>
      <c r="JQU773" s="14"/>
      <c r="JQV773" s="14"/>
      <c r="JQW773" s="14"/>
      <c r="JQX773" s="14"/>
      <c r="JQY773" s="14"/>
      <c r="JQZ773" s="14"/>
      <c r="JRA773" s="14"/>
      <c r="JRB773" s="14"/>
      <c r="JRC773" s="14"/>
      <c r="JRD773" s="14"/>
      <c r="JRE773" s="14"/>
      <c r="JRF773" s="14"/>
      <c r="JRG773" s="14"/>
      <c r="JRH773" s="14"/>
      <c r="JRI773" s="14"/>
      <c r="JRJ773" s="14"/>
      <c r="JRK773" s="14"/>
      <c r="JRL773" s="14"/>
      <c r="JRM773" s="14"/>
      <c r="JRN773" s="14"/>
      <c r="JRO773" s="14"/>
      <c r="JRP773" s="14"/>
      <c r="JRQ773" s="14"/>
      <c r="JRR773" s="14"/>
      <c r="JRS773" s="14"/>
      <c r="JRT773" s="14"/>
      <c r="JRU773" s="14"/>
      <c r="JRV773" s="14"/>
      <c r="JRW773" s="14"/>
      <c r="JRX773" s="14"/>
      <c r="JRY773" s="14"/>
      <c r="JRZ773" s="14"/>
      <c r="JSA773" s="14"/>
      <c r="JSB773" s="14"/>
      <c r="JSC773" s="14"/>
      <c r="JSD773" s="14"/>
      <c r="JSE773" s="14"/>
      <c r="JSF773" s="14"/>
      <c r="JSG773" s="14"/>
      <c r="JSH773" s="14"/>
      <c r="JSI773" s="14"/>
      <c r="JSJ773" s="14"/>
      <c r="JSK773" s="14"/>
      <c r="JSL773" s="14"/>
      <c r="JSM773" s="14"/>
      <c r="JSN773" s="14"/>
      <c r="JSO773" s="14"/>
      <c r="JSP773" s="14"/>
      <c r="JSQ773" s="14"/>
      <c r="JSR773" s="14"/>
      <c r="JSS773" s="14"/>
      <c r="JST773" s="14"/>
      <c r="JSU773" s="14"/>
      <c r="JSV773" s="14"/>
      <c r="JSW773" s="14"/>
      <c r="JSX773" s="14"/>
      <c r="JSY773" s="14"/>
      <c r="JSZ773" s="14"/>
      <c r="JTA773" s="14"/>
      <c r="JTB773" s="14"/>
      <c r="JTC773" s="14"/>
      <c r="JTD773" s="14"/>
      <c r="JTE773" s="14"/>
      <c r="JTF773" s="14"/>
      <c r="JTG773" s="14"/>
      <c r="JTH773" s="14"/>
      <c r="JTI773" s="14"/>
      <c r="JTJ773" s="14"/>
      <c r="JTK773" s="14"/>
      <c r="JTL773" s="14"/>
      <c r="JTM773" s="14"/>
      <c r="JTN773" s="14"/>
      <c r="JTO773" s="14"/>
      <c r="JTP773" s="14"/>
      <c r="JTQ773" s="14"/>
      <c r="JTR773" s="14"/>
      <c r="JTS773" s="14"/>
      <c r="JTT773" s="14"/>
      <c r="JTU773" s="14"/>
      <c r="JTV773" s="14"/>
      <c r="JTW773" s="14"/>
      <c r="JTX773" s="14"/>
      <c r="JTY773" s="14"/>
      <c r="JTZ773" s="14"/>
      <c r="JUA773" s="14"/>
      <c r="JUB773" s="14"/>
      <c r="JUC773" s="14"/>
      <c r="JUD773" s="14"/>
      <c r="JUE773" s="14"/>
      <c r="JUF773" s="14"/>
      <c r="JUG773" s="14"/>
      <c r="JUH773" s="14"/>
      <c r="JUI773" s="14"/>
      <c r="JUJ773" s="14"/>
      <c r="JUK773" s="14"/>
      <c r="JUL773" s="14"/>
      <c r="JUM773" s="14"/>
      <c r="JUN773" s="14"/>
      <c r="JUO773" s="14"/>
      <c r="JUP773" s="14"/>
      <c r="JUQ773" s="14"/>
      <c r="JUR773" s="14"/>
      <c r="JUS773" s="14"/>
      <c r="JUT773" s="14"/>
      <c r="JUU773" s="14"/>
      <c r="JUV773" s="14"/>
      <c r="JUW773" s="14"/>
      <c r="JUX773" s="14"/>
      <c r="JUY773" s="14"/>
      <c r="JUZ773" s="14"/>
      <c r="JVA773" s="14"/>
      <c r="JVB773" s="14"/>
      <c r="JVC773" s="14"/>
      <c r="JVD773" s="14"/>
      <c r="JVE773" s="14"/>
      <c r="JVF773" s="14"/>
      <c r="JVG773" s="14"/>
      <c r="JVH773" s="14"/>
      <c r="JVI773" s="14"/>
      <c r="JVJ773" s="14"/>
      <c r="JVK773" s="14"/>
      <c r="JVL773" s="14"/>
      <c r="JVM773" s="14"/>
      <c r="JVN773" s="14"/>
      <c r="JVO773" s="14"/>
      <c r="JVP773" s="14"/>
      <c r="JVQ773" s="14"/>
      <c r="JVR773" s="14"/>
      <c r="JVS773" s="14"/>
      <c r="JVT773" s="14"/>
      <c r="JVU773" s="14"/>
      <c r="JVV773" s="14"/>
      <c r="JVW773" s="14"/>
      <c r="JVX773" s="14"/>
      <c r="JVY773" s="14"/>
      <c r="JVZ773" s="14"/>
      <c r="JWA773" s="14"/>
      <c r="JWB773" s="14"/>
      <c r="JWC773" s="14"/>
      <c r="JWD773" s="14"/>
      <c r="JWE773" s="14"/>
      <c r="JWF773" s="14"/>
      <c r="JWG773" s="14"/>
      <c r="JWH773" s="14"/>
      <c r="JWI773" s="14"/>
      <c r="JWJ773" s="14"/>
      <c r="JWK773" s="14"/>
      <c r="JWL773" s="14"/>
      <c r="JWM773" s="14"/>
      <c r="JWN773" s="14"/>
      <c r="JWO773" s="14"/>
      <c r="JWP773" s="14"/>
      <c r="JWQ773" s="14"/>
      <c r="JWR773" s="14"/>
      <c r="JWS773" s="14"/>
      <c r="JWT773" s="14"/>
      <c r="JWU773" s="14"/>
      <c r="JWV773" s="14"/>
      <c r="JWW773" s="14"/>
      <c r="JWX773" s="14"/>
      <c r="JWY773" s="14"/>
      <c r="JWZ773" s="14"/>
      <c r="JXA773" s="14"/>
      <c r="JXB773" s="14"/>
      <c r="JXC773" s="14"/>
      <c r="JXD773" s="14"/>
      <c r="JXE773" s="14"/>
      <c r="JXF773" s="14"/>
      <c r="JXG773" s="14"/>
      <c r="JXH773" s="14"/>
      <c r="JXI773" s="14"/>
      <c r="JXJ773" s="14"/>
      <c r="JXK773" s="14"/>
      <c r="JXL773" s="14"/>
      <c r="JXM773" s="14"/>
      <c r="JXN773" s="14"/>
      <c r="JXO773" s="14"/>
      <c r="JXP773" s="14"/>
      <c r="JXQ773" s="14"/>
      <c r="JXR773" s="14"/>
      <c r="JXS773" s="14"/>
      <c r="JXT773" s="14"/>
      <c r="JXU773" s="14"/>
      <c r="JXV773" s="14"/>
      <c r="JXW773" s="14"/>
      <c r="JXX773" s="14"/>
      <c r="JXY773" s="14"/>
      <c r="JXZ773" s="14"/>
      <c r="JYA773" s="14"/>
      <c r="JYB773" s="14"/>
      <c r="JYC773" s="14"/>
      <c r="JYD773" s="14"/>
      <c r="JYE773" s="14"/>
      <c r="JYF773" s="14"/>
      <c r="JYG773" s="14"/>
      <c r="JYH773" s="14"/>
      <c r="JYI773" s="14"/>
      <c r="JYJ773" s="14"/>
      <c r="JYK773" s="14"/>
      <c r="JYL773" s="14"/>
      <c r="JYM773" s="14"/>
      <c r="JYN773" s="14"/>
      <c r="JYO773" s="14"/>
      <c r="JYP773" s="14"/>
      <c r="JYQ773" s="14"/>
      <c r="JYR773" s="14"/>
      <c r="JYS773" s="14"/>
      <c r="JYT773" s="14"/>
      <c r="JYU773" s="14"/>
      <c r="JYV773" s="14"/>
      <c r="JYW773" s="14"/>
      <c r="JYX773" s="14"/>
      <c r="JYY773" s="14"/>
      <c r="JYZ773" s="14"/>
      <c r="JZA773" s="14"/>
      <c r="JZB773" s="14"/>
      <c r="JZC773" s="14"/>
      <c r="JZD773" s="14"/>
      <c r="JZE773" s="14"/>
      <c r="JZF773" s="14"/>
      <c r="JZG773" s="14"/>
      <c r="JZH773" s="14"/>
      <c r="JZI773" s="14"/>
      <c r="JZJ773" s="14"/>
      <c r="JZK773" s="14"/>
      <c r="JZL773" s="14"/>
      <c r="JZM773" s="14"/>
      <c r="JZN773" s="14"/>
      <c r="JZO773" s="14"/>
      <c r="JZP773" s="14"/>
      <c r="JZQ773" s="14"/>
      <c r="JZR773" s="14"/>
      <c r="JZS773" s="14"/>
      <c r="JZT773" s="14"/>
      <c r="JZU773" s="14"/>
      <c r="JZV773" s="14"/>
      <c r="JZW773" s="14"/>
      <c r="JZX773" s="14"/>
      <c r="JZY773" s="14"/>
      <c r="JZZ773" s="14"/>
      <c r="KAA773" s="14"/>
      <c r="KAB773" s="14"/>
      <c r="KAC773" s="14"/>
      <c r="KAD773" s="14"/>
      <c r="KAE773" s="14"/>
      <c r="KAF773" s="14"/>
      <c r="KAG773" s="14"/>
      <c r="KAH773" s="14"/>
      <c r="KAI773" s="14"/>
      <c r="KAJ773" s="14"/>
      <c r="KAK773" s="14"/>
      <c r="KAL773" s="14"/>
      <c r="KAM773" s="14"/>
      <c r="KAN773" s="14"/>
      <c r="KAO773" s="14"/>
      <c r="KAP773" s="14"/>
      <c r="KAQ773" s="14"/>
      <c r="KAR773" s="14"/>
      <c r="KAS773" s="14"/>
      <c r="KAT773" s="14"/>
      <c r="KAU773" s="14"/>
      <c r="KAV773" s="14"/>
      <c r="KAW773" s="14"/>
      <c r="KAX773" s="14"/>
      <c r="KAY773" s="14"/>
      <c r="KAZ773" s="14"/>
      <c r="KBA773" s="14"/>
      <c r="KBB773" s="14"/>
      <c r="KBC773" s="14"/>
      <c r="KBD773" s="14"/>
      <c r="KBE773" s="14"/>
      <c r="KBF773" s="14"/>
      <c r="KBG773" s="14"/>
      <c r="KBH773" s="14"/>
      <c r="KBI773" s="14"/>
      <c r="KBJ773" s="14"/>
      <c r="KBK773" s="14"/>
      <c r="KBL773" s="14"/>
      <c r="KBM773" s="14"/>
      <c r="KBN773" s="14"/>
      <c r="KBO773" s="14"/>
      <c r="KBP773" s="14"/>
      <c r="KBQ773" s="14"/>
      <c r="KBR773" s="14"/>
      <c r="KBS773" s="14"/>
      <c r="KBT773" s="14"/>
      <c r="KBU773" s="14"/>
      <c r="KBV773" s="14"/>
      <c r="KBW773" s="14"/>
      <c r="KBX773" s="14"/>
      <c r="KBY773" s="14"/>
      <c r="KBZ773" s="14"/>
      <c r="KCA773" s="14"/>
      <c r="KCB773" s="14"/>
      <c r="KCC773" s="14"/>
      <c r="KCD773" s="14"/>
      <c r="KCE773" s="14"/>
      <c r="KCF773" s="14"/>
      <c r="KCG773" s="14"/>
      <c r="KCH773" s="14"/>
      <c r="KCI773" s="14"/>
      <c r="KCJ773" s="14"/>
      <c r="KCK773" s="14"/>
      <c r="KCL773" s="14"/>
      <c r="KCM773" s="14"/>
      <c r="KCN773" s="14"/>
      <c r="KCO773" s="14"/>
      <c r="KCP773" s="14"/>
      <c r="KCQ773" s="14"/>
      <c r="KCR773" s="14"/>
      <c r="KCS773" s="14"/>
      <c r="KCT773" s="14"/>
      <c r="KCU773" s="14"/>
      <c r="KCV773" s="14"/>
      <c r="KCW773" s="14"/>
      <c r="KCX773" s="14"/>
      <c r="KCY773" s="14"/>
      <c r="KCZ773" s="14"/>
      <c r="KDA773" s="14"/>
      <c r="KDB773" s="14"/>
      <c r="KDC773" s="14"/>
      <c r="KDD773" s="14"/>
      <c r="KDE773" s="14"/>
      <c r="KDF773" s="14"/>
      <c r="KDG773" s="14"/>
      <c r="KDH773" s="14"/>
      <c r="KDI773" s="14"/>
      <c r="KDJ773" s="14"/>
      <c r="KDK773" s="14"/>
      <c r="KDL773" s="14"/>
      <c r="KDM773" s="14"/>
      <c r="KDN773" s="14"/>
      <c r="KDO773" s="14"/>
      <c r="KDP773" s="14"/>
      <c r="KDQ773" s="14"/>
      <c r="KDR773" s="14"/>
      <c r="KDS773" s="14"/>
      <c r="KDT773" s="14"/>
      <c r="KDU773" s="14"/>
      <c r="KDV773" s="14"/>
      <c r="KDW773" s="14"/>
      <c r="KDX773" s="14"/>
      <c r="KDY773" s="14"/>
      <c r="KDZ773" s="14"/>
      <c r="KEA773" s="14"/>
      <c r="KEB773" s="14"/>
      <c r="KEC773" s="14"/>
      <c r="KED773" s="14"/>
      <c r="KEE773" s="14"/>
      <c r="KEF773" s="14"/>
      <c r="KEG773" s="14"/>
      <c r="KEH773" s="14"/>
      <c r="KEI773" s="14"/>
      <c r="KEJ773" s="14"/>
      <c r="KEK773" s="14"/>
      <c r="KEL773" s="14"/>
      <c r="KEM773" s="14"/>
      <c r="KEN773" s="14"/>
      <c r="KEO773" s="14"/>
      <c r="KEP773" s="14"/>
      <c r="KEQ773" s="14"/>
      <c r="KER773" s="14"/>
      <c r="KES773" s="14"/>
      <c r="KET773" s="14"/>
      <c r="KEU773" s="14"/>
      <c r="KEV773" s="14"/>
      <c r="KEW773" s="14"/>
      <c r="KEX773" s="14"/>
      <c r="KEY773" s="14"/>
      <c r="KEZ773" s="14"/>
      <c r="KFA773" s="14"/>
      <c r="KFB773" s="14"/>
      <c r="KFC773" s="14"/>
      <c r="KFD773" s="14"/>
      <c r="KFE773" s="14"/>
      <c r="KFF773" s="14"/>
      <c r="KFG773" s="14"/>
      <c r="KFH773" s="14"/>
      <c r="KFI773" s="14"/>
      <c r="KFJ773" s="14"/>
      <c r="KFK773" s="14"/>
      <c r="KFL773" s="14"/>
      <c r="KFM773" s="14"/>
      <c r="KFN773" s="14"/>
      <c r="KFO773" s="14"/>
      <c r="KFP773" s="14"/>
      <c r="KFQ773" s="14"/>
      <c r="KFR773" s="14"/>
      <c r="KFS773" s="14"/>
      <c r="KFT773" s="14"/>
      <c r="KFU773" s="14"/>
      <c r="KFV773" s="14"/>
      <c r="KFW773" s="14"/>
      <c r="KFX773" s="14"/>
      <c r="KFY773" s="14"/>
      <c r="KFZ773" s="14"/>
      <c r="KGA773" s="14"/>
      <c r="KGB773" s="14"/>
      <c r="KGC773" s="14"/>
      <c r="KGD773" s="14"/>
      <c r="KGE773" s="14"/>
      <c r="KGF773" s="14"/>
      <c r="KGG773" s="14"/>
      <c r="KGH773" s="14"/>
      <c r="KGI773" s="14"/>
      <c r="KGJ773" s="14"/>
      <c r="KGK773" s="14"/>
      <c r="KGL773" s="14"/>
      <c r="KGM773" s="14"/>
      <c r="KGN773" s="14"/>
      <c r="KGO773" s="14"/>
      <c r="KGP773" s="14"/>
      <c r="KGQ773" s="14"/>
      <c r="KGR773" s="14"/>
      <c r="KGS773" s="14"/>
      <c r="KGT773" s="14"/>
      <c r="KGU773" s="14"/>
      <c r="KGV773" s="14"/>
      <c r="KGW773" s="14"/>
      <c r="KGX773" s="14"/>
      <c r="KGY773" s="14"/>
      <c r="KGZ773" s="14"/>
      <c r="KHA773" s="14"/>
      <c r="KHB773" s="14"/>
      <c r="KHC773" s="14"/>
      <c r="KHD773" s="14"/>
      <c r="KHE773" s="14"/>
      <c r="KHF773" s="14"/>
      <c r="KHG773" s="14"/>
      <c r="KHH773" s="14"/>
      <c r="KHI773" s="14"/>
      <c r="KHJ773" s="14"/>
      <c r="KHK773" s="14"/>
      <c r="KHL773" s="14"/>
      <c r="KHM773" s="14"/>
      <c r="KHN773" s="14"/>
      <c r="KHO773" s="14"/>
      <c r="KHP773" s="14"/>
      <c r="KHQ773" s="14"/>
      <c r="KHR773" s="14"/>
      <c r="KHS773" s="14"/>
      <c r="KHT773" s="14"/>
      <c r="KHU773" s="14"/>
      <c r="KHV773" s="14"/>
      <c r="KHW773" s="14"/>
      <c r="KHX773" s="14"/>
      <c r="KHY773" s="14"/>
      <c r="KHZ773" s="14"/>
      <c r="KIA773" s="14"/>
      <c r="KIB773" s="14"/>
      <c r="KIC773" s="14"/>
      <c r="KID773" s="14"/>
      <c r="KIE773" s="14"/>
      <c r="KIF773" s="14"/>
      <c r="KIG773" s="14"/>
      <c r="KIH773" s="14"/>
      <c r="KII773" s="14"/>
      <c r="KIJ773" s="14"/>
      <c r="KIK773" s="14"/>
      <c r="KIL773" s="14"/>
      <c r="KIM773" s="14"/>
      <c r="KIN773" s="14"/>
      <c r="KIO773" s="14"/>
      <c r="KIP773" s="14"/>
      <c r="KIQ773" s="14"/>
      <c r="KIR773" s="14"/>
      <c r="KIS773" s="14"/>
      <c r="KIT773" s="14"/>
      <c r="KIU773" s="14"/>
      <c r="KIV773" s="14"/>
      <c r="KIW773" s="14"/>
      <c r="KIX773" s="14"/>
      <c r="KIY773" s="14"/>
      <c r="KIZ773" s="14"/>
      <c r="KJA773" s="14"/>
      <c r="KJB773" s="14"/>
      <c r="KJC773" s="14"/>
      <c r="KJD773" s="14"/>
      <c r="KJE773" s="14"/>
      <c r="KJF773" s="14"/>
      <c r="KJG773" s="14"/>
      <c r="KJH773" s="14"/>
      <c r="KJI773" s="14"/>
      <c r="KJJ773" s="14"/>
      <c r="KJK773" s="14"/>
      <c r="KJL773" s="14"/>
      <c r="KJM773" s="14"/>
      <c r="KJN773" s="14"/>
      <c r="KJO773" s="14"/>
      <c r="KJP773" s="14"/>
      <c r="KJQ773" s="14"/>
      <c r="KJR773" s="14"/>
      <c r="KJS773" s="14"/>
      <c r="KJT773" s="14"/>
      <c r="KJU773" s="14"/>
      <c r="KJV773" s="14"/>
      <c r="KJW773" s="14"/>
      <c r="KJX773" s="14"/>
      <c r="KJY773" s="14"/>
      <c r="KJZ773" s="14"/>
      <c r="KKA773" s="14"/>
      <c r="KKB773" s="14"/>
      <c r="KKC773" s="14"/>
      <c r="KKD773" s="14"/>
      <c r="KKE773" s="14"/>
      <c r="KKF773" s="14"/>
      <c r="KKG773" s="14"/>
      <c r="KKH773" s="14"/>
      <c r="KKI773" s="14"/>
      <c r="KKJ773" s="14"/>
      <c r="KKK773" s="14"/>
      <c r="KKL773" s="14"/>
      <c r="KKM773" s="14"/>
      <c r="KKN773" s="14"/>
      <c r="KKO773" s="14"/>
      <c r="KKP773" s="14"/>
      <c r="KKQ773" s="14"/>
      <c r="KKR773" s="14"/>
      <c r="KKS773" s="14"/>
      <c r="KKT773" s="14"/>
      <c r="KKU773" s="14"/>
      <c r="KKV773" s="14"/>
      <c r="KKW773" s="14"/>
      <c r="KKX773" s="14"/>
      <c r="KKY773" s="14"/>
      <c r="KKZ773" s="14"/>
      <c r="KLA773" s="14"/>
      <c r="KLB773" s="14"/>
      <c r="KLC773" s="14"/>
      <c r="KLD773" s="14"/>
      <c r="KLE773" s="14"/>
      <c r="KLF773" s="14"/>
      <c r="KLG773" s="14"/>
      <c r="KLH773" s="14"/>
      <c r="KLI773" s="14"/>
      <c r="KLJ773" s="14"/>
      <c r="KLK773" s="14"/>
      <c r="KLL773" s="14"/>
      <c r="KLM773" s="14"/>
      <c r="KLN773" s="14"/>
      <c r="KLO773" s="14"/>
      <c r="KLP773" s="14"/>
      <c r="KLQ773" s="14"/>
      <c r="KLR773" s="14"/>
      <c r="KLS773" s="14"/>
      <c r="KLT773" s="14"/>
      <c r="KLU773" s="14"/>
      <c r="KLV773" s="14"/>
      <c r="KLW773" s="14"/>
      <c r="KLX773" s="14"/>
      <c r="KLY773" s="14"/>
      <c r="KLZ773" s="14"/>
      <c r="KMA773" s="14"/>
      <c r="KMB773" s="14"/>
      <c r="KMC773" s="14"/>
      <c r="KMD773" s="14"/>
      <c r="KME773" s="14"/>
      <c r="KMF773" s="14"/>
      <c r="KMG773" s="14"/>
      <c r="KMH773" s="14"/>
      <c r="KMI773" s="14"/>
      <c r="KMJ773" s="14"/>
      <c r="KMK773" s="14"/>
      <c r="KML773" s="14"/>
      <c r="KMM773" s="14"/>
      <c r="KMN773" s="14"/>
      <c r="KMO773" s="14"/>
      <c r="KMP773" s="14"/>
      <c r="KMQ773" s="14"/>
      <c r="KMR773" s="14"/>
      <c r="KMS773" s="14"/>
      <c r="KMT773" s="14"/>
      <c r="KMU773" s="14"/>
      <c r="KMV773" s="14"/>
      <c r="KMW773" s="14"/>
      <c r="KMX773" s="14"/>
      <c r="KMY773" s="14"/>
      <c r="KMZ773" s="14"/>
      <c r="KNA773" s="14"/>
      <c r="KNB773" s="14"/>
      <c r="KNC773" s="14"/>
      <c r="KND773" s="14"/>
      <c r="KNE773" s="14"/>
      <c r="KNF773" s="14"/>
      <c r="KNG773" s="14"/>
      <c r="KNH773" s="14"/>
      <c r="KNI773" s="14"/>
      <c r="KNJ773" s="14"/>
      <c r="KNK773" s="14"/>
      <c r="KNL773" s="14"/>
      <c r="KNM773" s="14"/>
      <c r="KNN773" s="14"/>
      <c r="KNO773" s="14"/>
      <c r="KNP773" s="14"/>
      <c r="KNQ773" s="14"/>
      <c r="KNR773" s="14"/>
      <c r="KNS773" s="14"/>
      <c r="KNT773" s="14"/>
      <c r="KNU773" s="14"/>
      <c r="KNV773" s="14"/>
      <c r="KNW773" s="14"/>
      <c r="KNX773" s="14"/>
      <c r="KNY773" s="14"/>
      <c r="KNZ773" s="14"/>
      <c r="KOA773" s="14"/>
      <c r="KOB773" s="14"/>
      <c r="KOC773" s="14"/>
      <c r="KOD773" s="14"/>
      <c r="KOE773" s="14"/>
      <c r="KOF773" s="14"/>
      <c r="KOG773" s="14"/>
      <c r="KOH773" s="14"/>
      <c r="KOI773" s="14"/>
      <c r="KOJ773" s="14"/>
      <c r="KOK773" s="14"/>
      <c r="KOL773" s="14"/>
      <c r="KOM773" s="14"/>
      <c r="KON773" s="14"/>
      <c r="KOO773" s="14"/>
      <c r="KOP773" s="14"/>
      <c r="KOQ773" s="14"/>
      <c r="KOR773" s="14"/>
      <c r="KOS773" s="14"/>
      <c r="KOT773" s="14"/>
      <c r="KOU773" s="14"/>
      <c r="KOV773" s="14"/>
      <c r="KOW773" s="14"/>
      <c r="KOX773" s="14"/>
      <c r="KOY773" s="14"/>
      <c r="KOZ773" s="14"/>
      <c r="KPA773" s="14"/>
      <c r="KPB773" s="14"/>
      <c r="KPC773" s="14"/>
      <c r="KPD773" s="14"/>
      <c r="KPE773" s="14"/>
      <c r="KPF773" s="14"/>
      <c r="KPG773" s="14"/>
      <c r="KPH773" s="14"/>
      <c r="KPI773" s="14"/>
      <c r="KPJ773" s="14"/>
      <c r="KPK773" s="14"/>
      <c r="KPL773" s="14"/>
      <c r="KPM773" s="14"/>
      <c r="KPN773" s="14"/>
      <c r="KPO773" s="14"/>
      <c r="KPP773" s="14"/>
      <c r="KPQ773" s="14"/>
      <c r="KPR773" s="14"/>
      <c r="KPS773" s="14"/>
      <c r="KPT773" s="14"/>
      <c r="KPU773" s="14"/>
      <c r="KPV773" s="14"/>
      <c r="KPW773" s="14"/>
      <c r="KPX773" s="14"/>
      <c r="KPY773" s="14"/>
      <c r="KPZ773" s="14"/>
      <c r="KQA773" s="14"/>
      <c r="KQB773" s="14"/>
      <c r="KQC773" s="14"/>
      <c r="KQD773" s="14"/>
      <c r="KQE773" s="14"/>
      <c r="KQF773" s="14"/>
      <c r="KQG773" s="14"/>
      <c r="KQH773" s="14"/>
      <c r="KQI773" s="14"/>
      <c r="KQJ773" s="14"/>
      <c r="KQK773" s="14"/>
      <c r="KQL773" s="14"/>
      <c r="KQM773" s="14"/>
      <c r="KQN773" s="14"/>
      <c r="KQO773" s="14"/>
      <c r="KQP773" s="14"/>
      <c r="KQQ773" s="14"/>
      <c r="KQR773" s="14"/>
      <c r="KQS773" s="14"/>
      <c r="KQT773" s="14"/>
      <c r="KQU773" s="14"/>
      <c r="KQV773" s="14"/>
      <c r="KQW773" s="14"/>
      <c r="KQX773" s="14"/>
      <c r="KQY773" s="14"/>
      <c r="KQZ773" s="14"/>
      <c r="KRA773" s="14"/>
      <c r="KRB773" s="14"/>
      <c r="KRC773" s="14"/>
      <c r="KRD773" s="14"/>
      <c r="KRE773" s="14"/>
      <c r="KRF773" s="14"/>
      <c r="KRG773" s="14"/>
      <c r="KRH773" s="14"/>
      <c r="KRI773" s="14"/>
      <c r="KRJ773" s="14"/>
      <c r="KRK773" s="14"/>
      <c r="KRL773" s="14"/>
      <c r="KRM773" s="14"/>
      <c r="KRN773" s="14"/>
      <c r="KRO773" s="14"/>
      <c r="KRP773" s="14"/>
      <c r="KRQ773" s="14"/>
      <c r="KRR773" s="14"/>
      <c r="KRS773" s="14"/>
      <c r="KRT773" s="14"/>
      <c r="KRU773" s="14"/>
      <c r="KRV773" s="14"/>
      <c r="KRW773" s="14"/>
      <c r="KRX773" s="14"/>
      <c r="KRY773" s="14"/>
      <c r="KRZ773" s="14"/>
      <c r="KSA773" s="14"/>
      <c r="KSB773" s="14"/>
      <c r="KSC773" s="14"/>
      <c r="KSD773" s="14"/>
      <c r="KSE773" s="14"/>
      <c r="KSF773" s="14"/>
      <c r="KSG773" s="14"/>
      <c r="KSH773" s="14"/>
      <c r="KSI773" s="14"/>
      <c r="KSJ773" s="14"/>
      <c r="KSK773" s="14"/>
      <c r="KSL773" s="14"/>
      <c r="KSM773" s="14"/>
      <c r="KSN773" s="14"/>
      <c r="KSO773" s="14"/>
      <c r="KSP773" s="14"/>
      <c r="KSQ773" s="14"/>
      <c r="KSR773" s="14"/>
      <c r="KSS773" s="14"/>
      <c r="KST773" s="14"/>
      <c r="KSU773" s="14"/>
      <c r="KSV773" s="14"/>
      <c r="KSW773" s="14"/>
      <c r="KSX773" s="14"/>
      <c r="KSY773" s="14"/>
      <c r="KSZ773" s="14"/>
      <c r="KTA773" s="14"/>
      <c r="KTB773" s="14"/>
      <c r="KTC773" s="14"/>
      <c r="KTD773" s="14"/>
      <c r="KTE773" s="14"/>
      <c r="KTF773" s="14"/>
      <c r="KTG773" s="14"/>
      <c r="KTH773" s="14"/>
      <c r="KTI773" s="14"/>
      <c r="KTJ773" s="14"/>
      <c r="KTK773" s="14"/>
      <c r="KTL773" s="14"/>
      <c r="KTM773" s="14"/>
      <c r="KTN773" s="14"/>
      <c r="KTO773" s="14"/>
      <c r="KTP773" s="14"/>
      <c r="KTQ773" s="14"/>
      <c r="KTR773" s="14"/>
      <c r="KTS773" s="14"/>
      <c r="KTT773" s="14"/>
      <c r="KTU773" s="14"/>
      <c r="KTV773" s="14"/>
      <c r="KTW773" s="14"/>
      <c r="KTX773" s="14"/>
      <c r="KTY773" s="14"/>
      <c r="KTZ773" s="14"/>
      <c r="KUA773" s="14"/>
      <c r="KUB773" s="14"/>
      <c r="KUC773" s="14"/>
      <c r="KUD773" s="14"/>
      <c r="KUE773" s="14"/>
      <c r="KUF773" s="14"/>
      <c r="KUG773" s="14"/>
      <c r="KUH773" s="14"/>
      <c r="KUI773" s="14"/>
      <c r="KUJ773" s="14"/>
      <c r="KUK773" s="14"/>
      <c r="KUL773" s="14"/>
      <c r="KUM773" s="14"/>
      <c r="KUN773" s="14"/>
      <c r="KUO773" s="14"/>
      <c r="KUP773" s="14"/>
      <c r="KUQ773" s="14"/>
      <c r="KUR773" s="14"/>
      <c r="KUS773" s="14"/>
      <c r="KUT773" s="14"/>
      <c r="KUU773" s="14"/>
      <c r="KUV773" s="14"/>
      <c r="KUW773" s="14"/>
      <c r="KUX773" s="14"/>
      <c r="KUY773" s="14"/>
      <c r="KUZ773" s="14"/>
      <c r="KVA773" s="14"/>
      <c r="KVB773" s="14"/>
      <c r="KVC773" s="14"/>
      <c r="KVD773" s="14"/>
      <c r="KVE773" s="14"/>
      <c r="KVF773" s="14"/>
      <c r="KVG773" s="14"/>
      <c r="KVH773" s="14"/>
      <c r="KVI773" s="14"/>
      <c r="KVJ773" s="14"/>
      <c r="KVK773" s="14"/>
      <c r="KVL773" s="14"/>
      <c r="KVM773" s="14"/>
      <c r="KVN773" s="14"/>
      <c r="KVO773" s="14"/>
      <c r="KVP773" s="14"/>
      <c r="KVQ773" s="14"/>
      <c r="KVR773" s="14"/>
      <c r="KVS773" s="14"/>
      <c r="KVT773" s="14"/>
      <c r="KVU773" s="14"/>
      <c r="KVV773" s="14"/>
      <c r="KVW773" s="14"/>
      <c r="KVX773" s="14"/>
      <c r="KVY773" s="14"/>
      <c r="KVZ773" s="14"/>
      <c r="KWA773" s="14"/>
      <c r="KWB773" s="14"/>
      <c r="KWC773" s="14"/>
      <c r="KWD773" s="14"/>
      <c r="KWE773" s="14"/>
      <c r="KWF773" s="14"/>
      <c r="KWG773" s="14"/>
      <c r="KWH773" s="14"/>
      <c r="KWI773" s="14"/>
      <c r="KWJ773" s="14"/>
      <c r="KWK773" s="14"/>
      <c r="KWL773" s="14"/>
      <c r="KWM773" s="14"/>
      <c r="KWN773" s="14"/>
      <c r="KWO773" s="14"/>
      <c r="KWP773" s="14"/>
      <c r="KWQ773" s="14"/>
      <c r="KWR773" s="14"/>
      <c r="KWS773" s="14"/>
      <c r="KWT773" s="14"/>
      <c r="KWU773" s="14"/>
      <c r="KWV773" s="14"/>
      <c r="KWW773" s="14"/>
      <c r="KWX773" s="14"/>
      <c r="KWY773" s="14"/>
      <c r="KWZ773" s="14"/>
      <c r="KXA773" s="14"/>
      <c r="KXB773" s="14"/>
      <c r="KXC773" s="14"/>
      <c r="KXD773" s="14"/>
      <c r="KXE773" s="14"/>
      <c r="KXF773" s="14"/>
      <c r="KXG773" s="14"/>
      <c r="KXH773" s="14"/>
      <c r="KXI773" s="14"/>
      <c r="KXJ773" s="14"/>
      <c r="KXK773" s="14"/>
      <c r="KXL773" s="14"/>
      <c r="KXM773" s="14"/>
      <c r="KXN773" s="14"/>
      <c r="KXO773" s="14"/>
      <c r="KXP773" s="14"/>
      <c r="KXQ773" s="14"/>
      <c r="KXR773" s="14"/>
      <c r="KXS773" s="14"/>
      <c r="KXT773" s="14"/>
      <c r="KXU773" s="14"/>
      <c r="KXV773" s="14"/>
      <c r="KXW773" s="14"/>
      <c r="KXX773" s="14"/>
      <c r="KXY773" s="14"/>
      <c r="KXZ773" s="14"/>
      <c r="KYA773" s="14"/>
      <c r="KYB773" s="14"/>
      <c r="KYC773" s="14"/>
      <c r="KYD773" s="14"/>
      <c r="KYE773" s="14"/>
      <c r="KYF773" s="14"/>
      <c r="KYG773" s="14"/>
      <c r="KYH773" s="14"/>
      <c r="KYI773" s="14"/>
      <c r="KYJ773" s="14"/>
      <c r="KYK773" s="14"/>
      <c r="KYL773" s="14"/>
      <c r="KYM773" s="14"/>
      <c r="KYN773" s="14"/>
      <c r="KYO773" s="14"/>
      <c r="KYP773" s="14"/>
      <c r="KYQ773" s="14"/>
      <c r="KYR773" s="14"/>
      <c r="KYS773" s="14"/>
      <c r="KYT773" s="14"/>
      <c r="KYU773" s="14"/>
      <c r="KYV773" s="14"/>
      <c r="KYW773" s="14"/>
      <c r="KYX773" s="14"/>
      <c r="KYY773" s="14"/>
      <c r="KYZ773" s="14"/>
      <c r="KZA773" s="14"/>
      <c r="KZB773" s="14"/>
      <c r="KZC773" s="14"/>
      <c r="KZD773" s="14"/>
      <c r="KZE773" s="14"/>
      <c r="KZF773" s="14"/>
      <c r="KZG773" s="14"/>
      <c r="KZH773" s="14"/>
      <c r="KZI773" s="14"/>
      <c r="KZJ773" s="14"/>
      <c r="KZK773" s="14"/>
      <c r="KZL773" s="14"/>
      <c r="KZM773" s="14"/>
      <c r="KZN773" s="14"/>
      <c r="KZO773" s="14"/>
      <c r="KZP773" s="14"/>
      <c r="KZQ773" s="14"/>
      <c r="KZR773" s="14"/>
      <c r="KZS773" s="14"/>
      <c r="KZT773" s="14"/>
      <c r="KZU773" s="14"/>
      <c r="KZV773" s="14"/>
      <c r="KZW773" s="14"/>
      <c r="KZX773" s="14"/>
      <c r="KZY773" s="14"/>
      <c r="KZZ773" s="14"/>
      <c r="LAA773" s="14"/>
      <c r="LAB773" s="14"/>
      <c r="LAC773" s="14"/>
      <c r="LAD773" s="14"/>
      <c r="LAE773" s="14"/>
      <c r="LAF773" s="14"/>
      <c r="LAG773" s="14"/>
      <c r="LAH773" s="14"/>
      <c r="LAI773" s="14"/>
      <c r="LAJ773" s="14"/>
      <c r="LAK773" s="14"/>
      <c r="LAL773" s="14"/>
      <c r="LAM773" s="14"/>
      <c r="LAN773" s="14"/>
      <c r="LAO773" s="14"/>
      <c r="LAP773" s="14"/>
      <c r="LAQ773" s="14"/>
      <c r="LAR773" s="14"/>
      <c r="LAS773" s="14"/>
      <c r="LAT773" s="14"/>
      <c r="LAU773" s="14"/>
      <c r="LAV773" s="14"/>
      <c r="LAW773" s="14"/>
      <c r="LAX773" s="14"/>
      <c r="LAY773" s="14"/>
      <c r="LAZ773" s="14"/>
      <c r="LBA773" s="14"/>
      <c r="LBB773" s="14"/>
      <c r="LBC773" s="14"/>
      <c r="LBD773" s="14"/>
      <c r="LBE773" s="14"/>
      <c r="LBF773" s="14"/>
      <c r="LBG773" s="14"/>
      <c r="LBH773" s="14"/>
      <c r="LBI773" s="14"/>
      <c r="LBJ773" s="14"/>
      <c r="LBK773" s="14"/>
      <c r="LBL773" s="14"/>
      <c r="LBM773" s="14"/>
      <c r="LBN773" s="14"/>
      <c r="LBO773" s="14"/>
      <c r="LBP773" s="14"/>
      <c r="LBQ773" s="14"/>
      <c r="LBR773" s="14"/>
      <c r="LBS773" s="14"/>
      <c r="LBT773" s="14"/>
      <c r="LBU773" s="14"/>
      <c r="LBV773" s="14"/>
      <c r="LBW773" s="14"/>
      <c r="LBX773" s="14"/>
      <c r="LBY773" s="14"/>
      <c r="LBZ773" s="14"/>
      <c r="LCA773" s="14"/>
      <c r="LCB773" s="14"/>
      <c r="LCC773" s="14"/>
      <c r="LCD773" s="14"/>
      <c r="LCE773" s="14"/>
      <c r="LCF773" s="14"/>
      <c r="LCG773" s="14"/>
      <c r="LCH773" s="14"/>
      <c r="LCI773" s="14"/>
      <c r="LCJ773" s="14"/>
      <c r="LCK773" s="14"/>
      <c r="LCL773" s="14"/>
      <c r="LCM773" s="14"/>
      <c r="LCN773" s="14"/>
      <c r="LCO773" s="14"/>
      <c r="LCP773" s="14"/>
      <c r="LCQ773" s="14"/>
      <c r="LCR773" s="14"/>
      <c r="LCS773" s="14"/>
      <c r="LCT773" s="14"/>
      <c r="LCU773" s="14"/>
      <c r="LCV773" s="14"/>
      <c r="LCW773" s="14"/>
      <c r="LCX773" s="14"/>
      <c r="LCY773" s="14"/>
      <c r="LCZ773" s="14"/>
      <c r="LDA773" s="14"/>
      <c r="LDB773" s="14"/>
      <c r="LDC773" s="14"/>
      <c r="LDD773" s="14"/>
      <c r="LDE773" s="14"/>
      <c r="LDF773" s="14"/>
      <c r="LDG773" s="14"/>
      <c r="LDH773" s="14"/>
      <c r="LDI773" s="14"/>
      <c r="LDJ773" s="14"/>
      <c r="LDK773" s="14"/>
      <c r="LDL773" s="14"/>
      <c r="LDM773" s="14"/>
      <c r="LDN773" s="14"/>
      <c r="LDO773" s="14"/>
      <c r="LDP773" s="14"/>
      <c r="LDQ773" s="14"/>
      <c r="LDR773" s="14"/>
      <c r="LDS773" s="14"/>
      <c r="LDT773" s="14"/>
      <c r="LDU773" s="14"/>
      <c r="LDV773" s="14"/>
      <c r="LDW773" s="14"/>
      <c r="LDX773" s="14"/>
      <c r="LDY773" s="14"/>
      <c r="LDZ773" s="14"/>
      <c r="LEA773" s="14"/>
      <c r="LEB773" s="14"/>
      <c r="LEC773" s="14"/>
      <c r="LED773" s="14"/>
      <c r="LEE773" s="14"/>
      <c r="LEF773" s="14"/>
      <c r="LEG773" s="14"/>
      <c r="LEH773" s="14"/>
      <c r="LEI773" s="14"/>
      <c r="LEJ773" s="14"/>
      <c r="LEK773" s="14"/>
      <c r="LEL773" s="14"/>
      <c r="LEM773" s="14"/>
      <c r="LEN773" s="14"/>
      <c r="LEO773" s="14"/>
      <c r="LEP773" s="14"/>
      <c r="LEQ773" s="14"/>
      <c r="LER773" s="14"/>
      <c r="LES773" s="14"/>
      <c r="LET773" s="14"/>
      <c r="LEU773" s="14"/>
      <c r="LEV773" s="14"/>
      <c r="LEW773" s="14"/>
      <c r="LEX773" s="14"/>
      <c r="LEY773" s="14"/>
      <c r="LEZ773" s="14"/>
      <c r="LFA773" s="14"/>
      <c r="LFB773" s="14"/>
      <c r="LFC773" s="14"/>
      <c r="LFD773" s="14"/>
      <c r="LFE773" s="14"/>
      <c r="LFF773" s="14"/>
      <c r="LFG773" s="14"/>
      <c r="LFH773" s="14"/>
      <c r="LFI773" s="14"/>
      <c r="LFJ773" s="14"/>
      <c r="LFK773" s="14"/>
      <c r="LFL773" s="14"/>
      <c r="LFM773" s="14"/>
      <c r="LFN773" s="14"/>
      <c r="LFO773" s="14"/>
      <c r="LFP773" s="14"/>
      <c r="LFQ773" s="14"/>
      <c r="LFR773" s="14"/>
      <c r="LFS773" s="14"/>
      <c r="LFT773" s="14"/>
      <c r="LFU773" s="14"/>
      <c r="LFV773" s="14"/>
      <c r="LFW773" s="14"/>
      <c r="LFX773" s="14"/>
      <c r="LFY773" s="14"/>
      <c r="LFZ773" s="14"/>
      <c r="LGA773" s="14"/>
      <c r="LGB773" s="14"/>
      <c r="LGC773" s="14"/>
      <c r="LGD773" s="14"/>
      <c r="LGE773" s="14"/>
      <c r="LGF773" s="14"/>
      <c r="LGG773" s="14"/>
      <c r="LGH773" s="14"/>
      <c r="LGI773" s="14"/>
      <c r="LGJ773" s="14"/>
      <c r="LGK773" s="14"/>
      <c r="LGL773" s="14"/>
      <c r="LGM773" s="14"/>
      <c r="LGN773" s="14"/>
      <c r="LGO773" s="14"/>
      <c r="LGP773" s="14"/>
      <c r="LGQ773" s="14"/>
      <c r="LGR773" s="14"/>
      <c r="LGS773" s="14"/>
      <c r="LGT773" s="14"/>
      <c r="LGU773" s="14"/>
      <c r="LGV773" s="14"/>
      <c r="LGW773" s="14"/>
      <c r="LGX773" s="14"/>
      <c r="LGY773" s="14"/>
      <c r="LGZ773" s="14"/>
      <c r="LHA773" s="14"/>
      <c r="LHB773" s="14"/>
      <c r="LHC773" s="14"/>
      <c r="LHD773" s="14"/>
      <c r="LHE773" s="14"/>
      <c r="LHF773" s="14"/>
      <c r="LHG773" s="14"/>
      <c r="LHH773" s="14"/>
      <c r="LHI773" s="14"/>
      <c r="LHJ773" s="14"/>
      <c r="LHK773" s="14"/>
      <c r="LHL773" s="14"/>
      <c r="LHM773" s="14"/>
      <c r="LHN773" s="14"/>
      <c r="LHO773" s="14"/>
      <c r="LHP773" s="14"/>
      <c r="LHQ773" s="14"/>
      <c r="LHR773" s="14"/>
      <c r="LHS773" s="14"/>
      <c r="LHT773" s="14"/>
      <c r="LHU773" s="14"/>
      <c r="LHV773" s="14"/>
      <c r="LHW773" s="14"/>
      <c r="LHX773" s="14"/>
      <c r="LHY773" s="14"/>
      <c r="LHZ773" s="14"/>
      <c r="LIA773" s="14"/>
      <c r="LIB773" s="14"/>
      <c r="LIC773" s="14"/>
      <c r="LID773" s="14"/>
      <c r="LIE773" s="14"/>
      <c r="LIF773" s="14"/>
      <c r="LIG773" s="14"/>
      <c r="LIH773" s="14"/>
      <c r="LII773" s="14"/>
      <c r="LIJ773" s="14"/>
      <c r="LIK773" s="14"/>
      <c r="LIL773" s="14"/>
      <c r="LIM773" s="14"/>
      <c r="LIN773" s="14"/>
      <c r="LIO773" s="14"/>
      <c r="LIP773" s="14"/>
      <c r="LIQ773" s="14"/>
      <c r="LIR773" s="14"/>
      <c r="LIS773" s="14"/>
      <c r="LIT773" s="14"/>
      <c r="LIU773" s="14"/>
      <c r="LIV773" s="14"/>
      <c r="LIW773" s="14"/>
      <c r="LIX773" s="14"/>
      <c r="LIY773" s="14"/>
      <c r="LIZ773" s="14"/>
      <c r="LJA773" s="14"/>
      <c r="LJB773" s="14"/>
      <c r="LJC773" s="14"/>
      <c r="LJD773" s="14"/>
      <c r="LJE773" s="14"/>
      <c r="LJF773" s="14"/>
      <c r="LJG773" s="14"/>
      <c r="LJH773" s="14"/>
      <c r="LJI773" s="14"/>
      <c r="LJJ773" s="14"/>
      <c r="LJK773" s="14"/>
      <c r="LJL773" s="14"/>
      <c r="LJM773" s="14"/>
      <c r="LJN773" s="14"/>
      <c r="LJO773" s="14"/>
      <c r="LJP773" s="14"/>
      <c r="LJQ773" s="14"/>
      <c r="LJR773" s="14"/>
      <c r="LJS773" s="14"/>
      <c r="LJT773" s="14"/>
      <c r="LJU773" s="14"/>
      <c r="LJV773" s="14"/>
      <c r="LJW773" s="14"/>
      <c r="LJX773" s="14"/>
      <c r="LJY773" s="14"/>
      <c r="LJZ773" s="14"/>
      <c r="LKA773" s="14"/>
      <c r="LKB773" s="14"/>
      <c r="LKC773" s="14"/>
      <c r="LKD773" s="14"/>
      <c r="LKE773" s="14"/>
      <c r="LKF773" s="14"/>
      <c r="LKG773" s="14"/>
      <c r="LKH773" s="14"/>
      <c r="LKI773" s="14"/>
      <c r="LKJ773" s="14"/>
      <c r="LKK773" s="14"/>
      <c r="LKL773" s="14"/>
      <c r="LKM773" s="14"/>
      <c r="LKN773" s="14"/>
      <c r="LKO773" s="14"/>
      <c r="LKP773" s="14"/>
      <c r="LKQ773" s="14"/>
      <c r="LKR773" s="14"/>
      <c r="LKS773" s="14"/>
      <c r="LKT773" s="14"/>
      <c r="LKU773" s="14"/>
      <c r="LKV773" s="14"/>
      <c r="LKW773" s="14"/>
      <c r="LKX773" s="14"/>
      <c r="LKY773" s="14"/>
      <c r="LKZ773" s="14"/>
      <c r="LLA773" s="14"/>
      <c r="LLB773" s="14"/>
      <c r="LLC773" s="14"/>
      <c r="LLD773" s="14"/>
      <c r="LLE773" s="14"/>
      <c r="LLF773" s="14"/>
      <c r="LLG773" s="14"/>
      <c r="LLH773" s="14"/>
      <c r="LLI773" s="14"/>
      <c r="LLJ773" s="14"/>
      <c r="LLK773" s="14"/>
      <c r="LLL773" s="14"/>
      <c r="LLM773" s="14"/>
      <c r="LLN773" s="14"/>
      <c r="LLO773" s="14"/>
      <c r="LLP773" s="14"/>
      <c r="LLQ773" s="14"/>
      <c r="LLR773" s="14"/>
      <c r="LLS773" s="14"/>
      <c r="LLT773" s="14"/>
      <c r="LLU773" s="14"/>
      <c r="LLV773" s="14"/>
      <c r="LLW773" s="14"/>
      <c r="LLX773" s="14"/>
      <c r="LLY773" s="14"/>
      <c r="LLZ773" s="14"/>
      <c r="LMA773" s="14"/>
      <c r="LMB773" s="14"/>
      <c r="LMC773" s="14"/>
      <c r="LMD773" s="14"/>
      <c r="LME773" s="14"/>
      <c r="LMF773" s="14"/>
      <c r="LMG773" s="14"/>
      <c r="LMH773" s="14"/>
      <c r="LMI773" s="14"/>
      <c r="LMJ773" s="14"/>
      <c r="LMK773" s="14"/>
      <c r="LML773" s="14"/>
      <c r="LMM773" s="14"/>
      <c r="LMN773" s="14"/>
      <c r="LMO773" s="14"/>
      <c r="LMP773" s="14"/>
      <c r="LMQ773" s="14"/>
      <c r="LMR773" s="14"/>
      <c r="LMS773" s="14"/>
      <c r="LMT773" s="14"/>
      <c r="LMU773" s="14"/>
      <c r="LMV773" s="14"/>
      <c r="LMW773" s="14"/>
      <c r="LMX773" s="14"/>
      <c r="LMY773" s="14"/>
      <c r="LMZ773" s="14"/>
      <c r="LNA773" s="14"/>
      <c r="LNB773" s="14"/>
      <c r="LNC773" s="14"/>
      <c r="LND773" s="14"/>
      <c r="LNE773" s="14"/>
      <c r="LNF773" s="14"/>
      <c r="LNG773" s="14"/>
      <c r="LNH773" s="14"/>
      <c r="LNI773" s="14"/>
      <c r="LNJ773" s="14"/>
      <c r="LNK773" s="14"/>
      <c r="LNL773" s="14"/>
      <c r="LNM773" s="14"/>
      <c r="LNN773" s="14"/>
      <c r="LNO773" s="14"/>
      <c r="LNP773" s="14"/>
      <c r="LNQ773" s="14"/>
      <c r="LNR773" s="14"/>
      <c r="LNS773" s="14"/>
      <c r="LNT773" s="14"/>
      <c r="LNU773" s="14"/>
      <c r="LNV773" s="14"/>
      <c r="LNW773" s="14"/>
      <c r="LNX773" s="14"/>
      <c r="LNY773" s="14"/>
      <c r="LNZ773" s="14"/>
      <c r="LOA773" s="14"/>
      <c r="LOB773" s="14"/>
      <c r="LOC773" s="14"/>
      <c r="LOD773" s="14"/>
      <c r="LOE773" s="14"/>
      <c r="LOF773" s="14"/>
      <c r="LOG773" s="14"/>
      <c r="LOH773" s="14"/>
      <c r="LOI773" s="14"/>
      <c r="LOJ773" s="14"/>
      <c r="LOK773" s="14"/>
      <c r="LOL773" s="14"/>
      <c r="LOM773" s="14"/>
      <c r="LON773" s="14"/>
      <c r="LOO773" s="14"/>
      <c r="LOP773" s="14"/>
      <c r="LOQ773" s="14"/>
      <c r="LOR773" s="14"/>
      <c r="LOS773" s="14"/>
      <c r="LOT773" s="14"/>
      <c r="LOU773" s="14"/>
      <c r="LOV773" s="14"/>
      <c r="LOW773" s="14"/>
      <c r="LOX773" s="14"/>
      <c r="LOY773" s="14"/>
      <c r="LOZ773" s="14"/>
      <c r="LPA773" s="14"/>
      <c r="LPB773" s="14"/>
      <c r="LPC773" s="14"/>
      <c r="LPD773" s="14"/>
      <c r="LPE773" s="14"/>
      <c r="LPF773" s="14"/>
      <c r="LPG773" s="14"/>
      <c r="LPH773" s="14"/>
      <c r="LPI773" s="14"/>
      <c r="LPJ773" s="14"/>
      <c r="LPK773" s="14"/>
      <c r="LPL773" s="14"/>
      <c r="LPM773" s="14"/>
      <c r="LPN773" s="14"/>
      <c r="LPO773" s="14"/>
      <c r="LPP773" s="14"/>
      <c r="LPQ773" s="14"/>
      <c r="LPR773" s="14"/>
      <c r="LPS773" s="14"/>
      <c r="LPT773" s="14"/>
      <c r="LPU773" s="14"/>
      <c r="LPV773" s="14"/>
      <c r="LPW773" s="14"/>
      <c r="LPX773" s="14"/>
      <c r="LPY773" s="14"/>
      <c r="LPZ773" s="14"/>
      <c r="LQA773" s="14"/>
      <c r="LQB773" s="14"/>
      <c r="LQC773" s="14"/>
      <c r="LQD773" s="14"/>
      <c r="LQE773" s="14"/>
      <c r="LQF773" s="14"/>
      <c r="LQG773" s="14"/>
      <c r="LQH773" s="14"/>
      <c r="LQI773" s="14"/>
      <c r="LQJ773" s="14"/>
      <c r="LQK773" s="14"/>
      <c r="LQL773" s="14"/>
      <c r="LQM773" s="14"/>
      <c r="LQN773" s="14"/>
      <c r="LQO773" s="14"/>
      <c r="LQP773" s="14"/>
      <c r="LQQ773" s="14"/>
      <c r="LQR773" s="14"/>
      <c r="LQS773" s="14"/>
      <c r="LQT773" s="14"/>
      <c r="LQU773" s="14"/>
      <c r="LQV773" s="14"/>
      <c r="LQW773" s="14"/>
      <c r="LQX773" s="14"/>
      <c r="LQY773" s="14"/>
      <c r="LQZ773" s="14"/>
      <c r="LRA773" s="14"/>
      <c r="LRB773" s="14"/>
      <c r="LRC773" s="14"/>
      <c r="LRD773" s="14"/>
      <c r="LRE773" s="14"/>
      <c r="LRF773" s="14"/>
      <c r="LRG773" s="14"/>
      <c r="LRH773" s="14"/>
      <c r="LRI773" s="14"/>
      <c r="LRJ773" s="14"/>
      <c r="LRK773" s="14"/>
      <c r="LRL773" s="14"/>
      <c r="LRM773" s="14"/>
      <c r="LRN773" s="14"/>
      <c r="LRO773" s="14"/>
      <c r="LRP773" s="14"/>
      <c r="LRQ773" s="14"/>
      <c r="LRR773" s="14"/>
      <c r="LRS773" s="14"/>
      <c r="LRT773" s="14"/>
      <c r="LRU773" s="14"/>
      <c r="LRV773" s="14"/>
      <c r="LRW773" s="14"/>
      <c r="LRX773" s="14"/>
      <c r="LRY773" s="14"/>
      <c r="LRZ773" s="14"/>
      <c r="LSA773" s="14"/>
      <c r="LSB773" s="14"/>
      <c r="LSC773" s="14"/>
      <c r="LSD773" s="14"/>
      <c r="LSE773" s="14"/>
      <c r="LSF773" s="14"/>
      <c r="LSG773" s="14"/>
      <c r="LSH773" s="14"/>
      <c r="LSI773" s="14"/>
      <c r="LSJ773" s="14"/>
      <c r="LSK773" s="14"/>
      <c r="LSL773" s="14"/>
      <c r="LSM773" s="14"/>
      <c r="LSN773" s="14"/>
      <c r="LSO773" s="14"/>
      <c r="LSP773" s="14"/>
      <c r="LSQ773" s="14"/>
      <c r="LSR773" s="14"/>
      <c r="LSS773" s="14"/>
      <c r="LST773" s="14"/>
      <c r="LSU773" s="14"/>
      <c r="LSV773" s="14"/>
      <c r="LSW773" s="14"/>
      <c r="LSX773" s="14"/>
      <c r="LSY773" s="14"/>
      <c r="LSZ773" s="14"/>
      <c r="LTA773" s="14"/>
      <c r="LTB773" s="14"/>
      <c r="LTC773" s="14"/>
      <c r="LTD773" s="14"/>
      <c r="LTE773" s="14"/>
      <c r="LTF773" s="14"/>
      <c r="LTG773" s="14"/>
      <c r="LTH773" s="14"/>
      <c r="LTI773" s="14"/>
      <c r="LTJ773" s="14"/>
      <c r="LTK773" s="14"/>
      <c r="LTL773" s="14"/>
      <c r="LTM773" s="14"/>
      <c r="LTN773" s="14"/>
      <c r="LTO773" s="14"/>
      <c r="LTP773" s="14"/>
      <c r="LTQ773" s="14"/>
      <c r="LTR773" s="14"/>
      <c r="LTS773" s="14"/>
      <c r="LTT773" s="14"/>
      <c r="LTU773" s="14"/>
      <c r="LTV773" s="14"/>
      <c r="LTW773" s="14"/>
      <c r="LTX773" s="14"/>
      <c r="LTY773" s="14"/>
      <c r="LTZ773" s="14"/>
      <c r="LUA773" s="14"/>
      <c r="LUB773" s="14"/>
      <c r="LUC773" s="14"/>
      <c r="LUD773" s="14"/>
      <c r="LUE773" s="14"/>
      <c r="LUF773" s="14"/>
      <c r="LUG773" s="14"/>
      <c r="LUH773" s="14"/>
      <c r="LUI773" s="14"/>
      <c r="LUJ773" s="14"/>
      <c r="LUK773" s="14"/>
      <c r="LUL773" s="14"/>
      <c r="LUM773" s="14"/>
      <c r="LUN773" s="14"/>
      <c r="LUO773" s="14"/>
      <c r="LUP773" s="14"/>
      <c r="LUQ773" s="14"/>
      <c r="LUR773" s="14"/>
      <c r="LUS773" s="14"/>
      <c r="LUT773" s="14"/>
      <c r="LUU773" s="14"/>
      <c r="LUV773" s="14"/>
      <c r="LUW773" s="14"/>
      <c r="LUX773" s="14"/>
      <c r="LUY773" s="14"/>
      <c r="LUZ773" s="14"/>
      <c r="LVA773" s="14"/>
      <c r="LVB773" s="14"/>
      <c r="LVC773" s="14"/>
      <c r="LVD773" s="14"/>
      <c r="LVE773" s="14"/>
      <c r="LVF773" s="14"/>
      <c r="LVG773" s="14"/>
      <c r="LVH773" s="14"/>
      <c r="LVI773" s="14"/>
      <c r="LVJ773" s="14"/>
      <c r="LVK773" s="14"/>
      <c r="LVL773" s="14"/>
      <c r="LVM773" s="14"/>
      <c r="LVN773" s="14"/>
      <c r="LVO773" s="14"/>
      <c r="LVP773" s="14"/>
      <c r="LVQ773" s="14"/>
      <c r="LVR773" s="14"/>
      <c r="LVS773" s="14"/>
      <c r="LVT773" s="14"/>
      <c r="LVU773" s="14"/>
      <c r="LVV773" s="14"/>
      <c r="LVW773" s="14"/>
      <c r="LVX773" s="14"/>
      <c r="LVY773" s="14"/>
      <c r="LVZ773" s="14"/>
      <c r="LWA773" s="14"/>
      <c r="LWB773" s="14"/>
      <c r="LWC773" s="14"/>
      <c r="LWD773" s="14"/>
      <c r="LWE773" s="14"/>
      <c r="LWF773" s="14"/>
      <c r="LWG773" s="14"/>
      <c r="LWH773" s="14"/>
      <c r="LWI773" s="14"/>
      <c r="LWJ773" s="14"/>
      <c r="LWK773" s="14"/>
      <c r="LWL773" s="14"/>
      <c r="LWM773" s="14"/>
      <c r="LWN773" s="14"/>
      <c r="LWO773" s="14"/>
      <c r="LWP773" s="14"/>
      <c r="LWQ773" s="14"/>
      <c r="LWR773" s="14"/>
      <c r="LWS773" s="14"/>
      <c r="LWT773" s="14"/>
      <c r="LWU773" s="14"/>
      <c r="LWV773" s="14"/>
      <c r="LWW773" s="14"/>
      <c r="LWX773" s="14"/>
      <c r="LWY773" s="14"/>
      <c r="LWZ773" s="14"/>
      <c r="LXA773" s="14"/>
      <c r="LXB773" s="14"/>
      <c r="LXC773" s="14"/>
      <c r="LXD773" s="14"/>
      <c r="LXE773" s="14"/>
      <c r="LXF773" s="14"/>
      <c r="LXG773" s="14"/>
      <c r="LXH773" s="14"/>
      <c r="LXI773" s="14"/>
      <c r="LXJ773" s="14"/>
      <c r="LXK773" s="14"/>
      <c r="LXL773" s="14"/>
      <c r="LXM773" s="14"/>
      <c r="LXN773" s="14"/>
      <c r="LXO773" s="14"/>
      <c r="LXP773" s="14"/>
      <c r="LXQ773" s="14"/>
      <c r="LXR773" s="14"/>
      <c r="LXS773" s="14"/>
      <c r="LXT773" s="14"/>
      <c r="LXU773" s="14"/>
      <c r="LXV773" s="14"/>
      <c r="LXW773" s="14"/>
      <c r="LXX773" s="14"/>
      <c r="LXY773" s="14"/>
      <c r="LXZ773" s="14"/>
      <c r="LYA773" s="14"/>
      <c r="LYB773" s="14"/>
      <c r="LYC773" s="14"/>
      <c r="LYD773" s="14"/>
      <c r="LYE773" s="14"/>
      <c r="LYF773" s="14"/>
      <c r="LYG773" s="14"/>
      <c r="LYH773" s="14"/>
      <c r="LYI773" s="14"/>
      <c r="LYJ773" s="14"/>
      <c r="LYK773" s="14"/>
      <c r="LYL773" s="14"/>
      <c r="LYM773" s="14"/>
      <c r="LYN773" s="14"/>
      <c r="LYO773" s="14"/>
      <c r="LYP773" s="14"/>
      <c r="LYQ773" s="14"/>
      <c r="LYR773" s="14"/>
      <c r="LYS773" s="14"/>
      <c r="LYT773" s="14"/>
      <c r="LYU773" s="14"/>
      <c r="LYV773" s="14"/>
      <c r="LYW773" s="14"/>
      <c r="LYX773" s="14"/>
      <c r="LYY773" s="14"/>
      <c r="LYZ773" s="14"/>
      <c r="LZA773" s="14"/>
      <c r="LZB773" s="14"/>
      <c r="LZC773" s="14"/>
      <c r="LZD773" s="14"/>
      <c r="LZE773" s="14"/>
      <c r="LZF773" s="14"/>
      <c r="LZG773" s="14"/>
      <c r="LZH773" s="14"/>
      <c r="LZI773" s="14"/>
      <c r="LZJ773" s="14"/>
      <c r="LZK773" s="14"/>
      <c r="LZL773" s="14"/>
      <c r="LZM773" s="14"/>
      <c r="LZN773" s="14"/>
      <c r="LZO773" s="14"/>
      <c r="LZP773" s="14"/>
      <c r="LZQ773" s="14"/>
      <c r="LZR773" s="14"/>
      <c r="LZS773" s="14"/>
      <c r="LZT773" s="14"/>
      <c r="LZU773" s="14"/>
      <c r="LZV773" s="14"/>
      <c r="LZW773" s="14"/>
      <c r="LZX773" s="14"/>
      <c r="LZY773" s="14"/>
      <c r="LZZ773" s="14"/>
      <c r="MAA773" s="14"/>
      <c r="MAB773" s="14"/>
      <c r="MAC773" s="14"/>
      <c r="MAD773" s="14"/>
      <c r="MAE773" s="14"/>
      <c r="MAF773" s="14"/>
      <c r="MAG773" s="14"/>
      <c r="MAH773" s="14"/>
      <c r="MAI773" s="14"/>
      <c r="MAJ773" s="14"/>
      <c r="MAK773" s="14"/>
      <c r="MAL773" s="14"/>
      <c r="MAM773" s="14"/>
      <c r="MAN773" s="14"/>
      <c r="MAO773" s="14"/>
      <c r="MAP773" s="14"/>
      <c r="MAQ773" s="14"/>
      <c r="MAR773" s="14"/>
      <c r="MAS773" s="14"/>
      <c r="MAT773" s="14"/>
      <c r="MAU773" s="14"/>
      <c r="MAV773" s="14"/>
      <c r="MAW773" s="14"/>
      <c r="MAX773" s="14"/>
      <c r="MAY773" s="14"/>
      <c r="MAZ773" s="14"/>
      <c r="MBA773" s="14"/>
      <c r="MBB773" s="14"/>
      <c r="MBC773" s="14"/>
      <c r="MBD773" s="14"/>
      <c r="MBE773" s="14"/>
      <c r="MBF773" s="14"/>
      <c r="MBG773" s="14"/>
      <c r="MBH773" s="14"/>
      <c r="MBI773" s="14"/>
      <c r="MBJ773" s="14"/>
      <c r="MBK773" s="14"/>
      <c r="MBL773" s="14"/>
      <c r="MBM773" s="14"/>
      <c r="MBN773" s="14"/>
      <c r="MBO773" s="14"/>
      <c r="MBP773" s="14"/>
      <c r="MBQ773" s="14"/>
      <c r="MBR773" s="14"/>
      <c r="MBS773" s="14"/>
      <c r="MBT773" s="14"/>
      <c r="MBU773" s="14"/>
      <c r="MBV773" s="14"/>
      <c r="MBW773" s="14"/>
      <c r="MBX773" s="14"/>
      <c r="MBY773" s="14"/>
      <c r="MBZ773" s="14"/>
      <c r="MCA773" s="14"/>
      <c r="MCB773" s="14"/>
      <c r="MCC773" s="14"/>
      <c r="MCD773" s="14"/>
      <c r="MCE773" s="14"/>
      <c r="MCF773" s="14"/>
      <c r="MCG773" s="14"/>
      <c r="MCH773" s="14"/>
      <c r="MCI773" s="14"/>
      <c r="MCJ773" s="14"/>
      <c r="MCK773" s="14"/>
      <c r="MCL773" s="14"/>
      <c r="MCM773" s="14"/>
      <c r="MCN773" s="14"/>
      <c r="MCO773" s="14"/>
      <c r="MCP773" s="14"/>
      <c r="MCQ773" s="14"/>
      <c r="MCR773" s="14"/>
      <c r="MCS773" s="14"/>
      <c r="MCT773" s="14"/>
      <c r="MCU773" s="14"/>
      <c r="MCV773" s="14"/>
      <c r="MCW773" s="14"/>
      <c r="MCX773" s="14"/>
      <c r="MCY773" s="14"/>
      <c r="MCZ773" s="14"/>
      <c r="MDA773" s="14"/>
      <c r="MDB773" s="14"/>
      <c r="MDC773" s="14"/>
      <c r="MDD773" s="14"/>
      <c r="MDE773" s="14"/>
      <c r="MDF773" s="14"/>
      <c r="MDG773" s="14"/>
      <c r="MDH773" s="14"/>
      <c r="MDI773" s="14"/>
      <c r="MDJ773" s="14"/>
      <c r="MDK773" s="14"/>
      <c r="MDL773" s="14"/>
      <c r="MDM773" s="14"/>
      <c r="MDN773" s="14"/>
      <c r="MDO773" s="14"/>
      <c r="MDP773" s="14"/>
      <c r="MDQ773" s="14"/>
      <c r="MDR773" s="14"/>
      <c r="MDS773" s="14"/>
      <c r="MDT773" s="14"/>
      <c r="MDU773" s="14"/>
      <c r="MDV773" s="14"/>
      <c r="MDW773" s="14"/>
      <c r="MDX773" s="14"/>
      <c r="MDY773" s="14"/>
      <c r="MDZ773" s="14"/>
      <c r="MEA773" s="14"/>
      <c r="MEB773" s="14"/>
      <c r="MEC773" s="14"/>
      <c r="MED773" s="14"/>
      <c r="MEE773" s="14"/>
      <c r="MEF773" s="14"/>
      <c r="MEG773" s="14"/>
      <c r="MEH773" s="14"/>
      <c r="MEI773" s="14"/>
      <c r="MEJ773" s="14"/>
      <c r="MEK773" s="14"/>
      <c r="MEL773" s="14"/>
      <c r="MEM773" s="14"/>
      <c r="MEN773" s="14"/>
      <c r="MEO773" s="14"/>
      <c r="MEP773" s="14"/>
      <c r="MEQ773" s="14"/>
      <c r="MER773" s="14"/>
      <c r="MES773" s="14"/>
      <c r="MET773" s="14"/>
      <c r="MEU773" s="14"/>
      <c r="MEV773" s="14"/>
      <c r="MEW773" s="14"/>
      <c r="MEX773" s="14"/>
      <c r="MEY773" s="14"/>
      <c r="MEZ773" s="14"/>
      <c r="MFA773" s="14"/>
      <c r="MFB773" s="14"/>
      <c r="MFC773" s="14"/>
      <c r="MFD773" s="14"/>
      <c r="MFE773" s="14"/>
      <c r="MFF773" s="14"/>
      <c r="MFG773" s="14"/>
      <c r="MFH773" s="14"/>
      <c r="MFI773" s="14"/>
      <c r="MFJ773" s="14"/>
      <c r="MFK773" s="14"/>
      <c r="MFL773" s="14"/>
      <c r="MFM773" s="14"/>
      <c r="MFN773" s="14"/>
      <c r="MFO773" s="14"/>
      <c r="MFP773" s="14"/>
      <c r="MFQ773" s="14"/>
      <c r="MFR773" s="14"/>
      <c r="MFS773" s="14"/>
      <c r="MFT773" s="14"/>
      <c r="MFU773" s="14"/>
      <c r="MFV773" s="14"/>
      <c r="MFW773" s="14"/>
      <c r="MFX773" s="14"/>
      <c r="MFY773" s="14"/>
      <c r="MFZ773" s="14"/>
      <c r="MGA773" s="14"/>
      <c r="MGB773" s="14"/>
      <c r="MGC773" s="14"/>
      <c r="MGD773" s="14"/>
      <c r="MGE773" s="14"/>
      <c r="MGF773" s="14"/>
      <c r="MGG773" s="14"/>
      <c r="MGH773" s="14"/>
      <c r="MGI773" s="14"/>
      <c r="MGJ773" s="14"/>
      <c r="MGK773" s="14"/>
      <c r="MGL773" s="14"/>
      <c r="MGM773" s="14"/>
      <c r="MGN773" s="14"/>
      <c r="MGO773" s="14"/>
      <c r="MGP773" s="14"/>
      <c r="MGQ773" s="14"/>
      <c r="MGR773" s="14"/>
      <c r="MGS773" s="14"/>
      <c r="MGT773" s="14"/>
      <c r="MGU773" s="14"/>
      <c r="MGV773" s="14"/>
      <c r="MGW773" s="14"/>
      <c r="MGX773" s="14"/>
      <c r="MGY773" s="14"/>
      <c r="MGZ773" s="14"/>
      <c r="MHA773" s="14"/>
      <c r="MHB773" s="14"/>
      <c r="MHC773" s="14"/>
      <c r="MHD773" s="14"/>
      <c r="MHE773" s="14"/>
      <c r="MHF773" s="14"/>
      <c r="MHG773" s="14"/>
      <c r="MHH773" s="14"/>
      <c r="MHI773" s="14"/>
      <c r="MHJ773" s="14"/>
      <c r="MHK773" s="14"/>
      <c r="MHL773" s="14"/>
      <c r="MHM773" s="14"/>
      <c r="MHN773" s="14"/>
      <c r="MHO773" s="14"/>
      <c r="MHP773" s="14"/>
      <c r="MHQ773" s="14"/>
      <c r="MHR773" s="14"/>
      <c r="MHS773" s="14"/>
      <c r="MHT773" s="14"/>
      <c r="MHU773" s="14"/>
      <c r="MHV773" s="14"/>
      <c r="MHW773" s="14"/>
      <c r="MHX773" s="14"/>
      <c r="MHY773" s="14"/>
      <c r="MHZ773" s="14"/>
      <c r="MIA773" s="14"/>
      <c r="MIB773" s="14"/>
      <c r="MIC773" s="14"/>
      <c r="MID773" s="14"/>
      <c r="MIE773" s="14"/>
      <c r="MIF773" s="14"/>
      <c r="MIG773" s="14"/>
      <c r="MIH773" s="14"/>
      <c r="MII773" s="14"/>
      <c r="MIJ773" s="14"/>
      <c r="MIK773" s="14"/>
      <c r="MIL773" s="14"/>
      <c r="MIM773" s="14"/>
      <c r="MIN773" s="14"/>
      <c r="MIO773" s="14"/>
      <c r="MIP773" s="14"/>
      <c r="MIQ773" s="14"/>
      <c r="MIR773" s="14"/>
      <c r="MIS773" s="14"/>
      <c r="MIT773" s="14"/>
      <c r="MIU773" s="14"/>
      <c r="MIV773" s="14"/>
      <c r="MIW773" s="14"/>
      <c r="MIX773" s="14"/>
      <c r="MIY773" s="14"/>
      <c r="MIZ773" s="14"/>
      <c r="MJA773" s="14"/>
      <c r="MJB773" s="14"/>
      <c r="MJC773" s="14"/>
      <c r="MJD773" s="14"/>
      <c r="MJE773" s="14"/>
      <c r="MJF773" s="14"/>
      <c r="MJG773" s="14"/>
      <c r="MJH773" s="14"/>
      <c r="MJI773" s="14"/>
      <c r="MJJ773" s="14"/>
      <c r="MJK773" s="14"/>
      <c r="MJL773" s="14"/>
      <c r="MJM773" s="14"/>
      <c r="MJN773" s="14"/>
      <c r="MJO773" s="14"/>
      <c r="MJP773" s="14"/>
      <c r="MJQ773" s="14"/>
      <c r="MJR773" s="14"/>
      <c r="MJS773" s="14"/>
      <c r="MJT773" s="14"/>
      <c r="MJU773" s="14"/>
      <c r="MJV773" s="14"/>
      <c r="MJW773" s="14"/>
      <c r="MJX773" s="14"/>
      <c r="MJY773" s="14"/>
      <c r="MJZ773" s="14"/>
      <c r="MKA773" s="14"/>
      <c r="MKB773" s="14"/>
      <c r="MKC773" s="14"/>
      <c r="MKD773" s="14"/>
      <c r="MKE773" s="14"/>
      <c r="MKF773" s="14"/>
      <c r="MKG773" s="14"/>
      <c r="MKH773" s="14"/>
      <c r="MKI773" s="14"/>
      <c r="MKJ773" s="14"/>
      <c r="MKK773" s="14"/>
      <c r="MKL773" s="14"/>
      <c r="MKM773" s="14"/>
      <c r="MKN773" s="14"/>
      <c r="MKO773" s="14"/>
      <c r="MKP773" s="14"/>
      <c r="MKQ773" s="14"/>
      <c r="MKR773" s="14"/>
      <c r="MKS773" s="14"/>
      <c r="MKT773" s="14"/>
      <c r="MKU773" s="14"/>
      <c r="MKV773" s="14"/>
      <c r="MKW773" s="14"/>
      <c r="MKX773" s="14"/>
      <c r="MKY773" s="14"/>
      <c r="MKZ773" s="14"/>
      <c r="MLA773" s="14"/>
      <c r="MLB773" s="14"/>
      <c r="MLC773" s="14"/>
      <c r="MLD773" s="14"/>
      <c r="MLE773" s="14"/>
      <c r="MLF773" s="14"/>
      <c r="MLG773" s="14"/>
      <c r="MLH773" s="14"/>
      <c r="MLI773" s="14"/>
      <c r="MLJ773" s="14"/>
      <c r="MLK773" s="14"/>
      <c r="MLL773" s="14"/>
      <c r="MLM773" s="14"/>
      <c r="MLN773" s="14"/>
      <c r="MLO773" s="14"/>
      <c r="MLP773" s="14"/>
      <c r="MLQ773" s="14"/>
      <c r="MLR773" s="14"/>
      <c r="MLS773" s="14"/>
      <c r="MLT773" s="14"/>
      <c r="MLU773" s="14"/>
      <c r="MLV773" s="14"/>
      <c r="MLW773" s="14"/>
      <c r="MLX773" s="14"/>
      <c r="MLY773" s="14"/>
      <c r="MLZ773" s="14"/>
      <c r="MMA773" s="14"/>
      <c r="MMB773" s="14"/>
      <c r="MMC773" s="14"/>
      <c r="MMD773" s="14"/>
      <c r="MME773" s="14"/>
      <c r="MMF773" s="14"/>
      <c r="MMG773" s="14"/>
      <c r="MMH773" s="14"/>
      <c r="MMI773" s="14"/>
      <c r="MMJ773" s="14"/>
      <c r="MMK773" s="14"/>
      <c r="MML773" s="14"/>
      <c r="MMM773" s="14"/>
      <c r="MMN773" s="14"/>
      <c r="MMO773" s="14"/>
      <c r="MMP773" s="14"/>
      <c r="MMQ773" s="14"/>
      <c r="MMR773" s="14"/>
      <c r="MMS773" s="14"/>
      <c r="MMT773" s="14"/>
      <c r="MMU773" s="14"/>
      <c r="MMV773" s="14"/>
      <c r="MMW773" s="14"/>
      <c r="MMX773" s="14"/>
      <c r="MMY773" s="14"/>
      <c r="MMZ773" s="14"/>
      <c r="MNA773" s="14"/>
      <c r="MNB773" s="14"/>
      <c r="MNC773" s="14"/>
      <c r="MND773" s="14"/>
      <c r="MNE773" s="14"/>
      <c r="MNF773" s="14"/>
      <c r="MNG773" s="14"/>
      <c r="MNH773" s="14"/>
      <c r="MNI773" s="14"/>
      <c r="MNJ773" s="14"/>
      <c r="MNK773" s="14"/>
      <c r="MNL773" s="14"/>
      <c r="MNM773" s="14"/>
      <c r="MNN773" s="14"/>
      <c r="MNO773" s="14"/>
      <c r="MNP773" s="14"/>
      <c r="MNQ773" s="14"/>
      <c r="MNR773" s="14"/>
      <c r="MNS773" s="14"/>
      <c r="MNT773" s="14"/>
      <c r="MNU773" s="14"/>
      <c r="MNV773" s="14"/>
      <c r="MNW773" s="14"/>
      <c r="MNX773" s="14"/>
      <c r="MNY773" s="14"/>
      <c r="MNZ773" s="14"/>
      <c r="MOA773" s="14"/>
      <c r="MOB773" s="14"/>
      <c r="MOC773" s="14"/>
      <c r="MOD773" s="14"/>
      <c r="MOE773" s="14"/>
      <c r="MOF773" s="14"/>
      <c r="MOG773" s="14"/>
      <c r="MOH773" s="14"/>
      <c r="MOI773" s="14"/>
      <c r="MOJ773" s="14"/>
      <c r="MOK773" s="14"/>
      <c r="MOL773" s="14"/>
      <c r="MOM773" s="14"/>
      <c r="MON773" s="14"/>
      <c r="MOO773" s="14"/>
      <c r="MOP773" s="14"/>
      <c r="MOQ773" s="14"/>
      <c r="MOR773" s="14"/>
      <c r="MOS773" s="14"/>
      <c r="MOT773" s="14"/>
      <c r="MOU773" s="14"/>
      <c r="MOV773" s="14"/>
      <c r="MOW773" s="14"/>
      <c r="MOX773" s="14"/>
      <c r="MOY773" s="14"/>
      <c r="MOZ773" s="14"/>
      <c r="MPA773" s="14"/>
      <c r="MPB773" s="14"/>
      <c r="MPC773" s="14"/>
      <c r="MPD773" s="14"/>
      <c r="MPE773" s="14"/>
      <c r="MPF773" s="14"/>
      <c r="MPG773" s="14"/>
      <c r="MPH773" s="14"/>
      <c r="MPI773" s="14"/>
      <c r="MPJ773" s="14"/>
      <c r="MPK773" s="14"/>
      <c r="MPL773" s="14"/>
      <c r="MPM773" s="14"/>
      <c r="MPN773" s="14"/>
      <c r="MPO773" s="14"/>
      <c r="MPP773" s="14"/>
      <c r="MPQ773" s="14"/>
      <c r="MPR773" s="14"/>
      <c r="MPS773" s="14"/>
      <c r="MPT773" s="14"/>
      <c r="MPU773" s="14"/>
      <c r="MPV773" s="14"/>
      <c r="MPW773" s="14"/>
      <c r="MPX773" s="14"/>
      <c r="MPY773" s="14"/>
      <c r="MPZ773" s="14"/>
      <c r="MQA773" s="14"/>
      <c r="MQB773" s="14"/>
      <c r="MQC773" s="14"/>
      <c r="MQD773" s="14"/>
      <c r="MQE773" s="14"/>
      <c r="MQF773" s="14"/>
      <c r="MQG773" s="14"/>
      <c r="MQH773" s="14"/>
      <c r="MQI773" s="14"/>
      <c r="MQJ773" s="14"/>
      <c r="MQK773" s="14"/>
      <c r="MQL773" s="14"/>
      <c r="MQM773" s="14"/>
      <c r="MQN773" s="14"/>
      <c r="MQO773" s="14"/>
      <c r="MQP773" s="14"/>
      <c r="MQQ773" s="14"/>
      <c r="MQR773" s="14"/>
      <c r="MQS773" s="14"/>
      <c r="MQT773" s="14"/>
      <c r="MQU773" s="14"/>
      <c r="MQV773" s="14"/>
      <c r="MQW773" s="14"/>
      <c r="MQX773" s="14"/>
      <c r="MQY773" s="14"/>
      <c r="MQZ773" s="14"/>
      <c r="MRA773" s="14"/>
      <c r="MRB773" s="14"/>
      <c r="MRC773" s="14"/>
      <c r="MRD773" s="14"/>
      <c r="MRE773" s="14"/>
      <c r="MRF773" s="14"/>
      <c r="MRG773" s="14"/>
      <c r="MRH773" s="14"/>
      <c r="MRI773" s="14"/>
      <c r="MRJ773" s="14"/>
      <c r="MRK773" s="14"/>
      <c r="MRL773" s="14"/>
      <c r="MRM773" s="14"/>
      <c r="MRN773" s="14"/>
      <c r="MRO773" s="14"/>
      <c r="MRP773" s="14"/>
      <c r="MRQ773" s="14"/>
      <c r="MRR773" s="14"/>
      <c r="MRS773" s="14"/>
      <c r="MRT773" s="14"/>
      <c r="MRU773" s="14"/>
      <c r="MRV773" s="14"/>
      <c r="MRW773" s="14"/>
      <c r="MRX773" s="14"/>
      <c r="MRY773" s="14"/>
      <c r="MRZ773" s="14"/>
      <c r="MSA773" s="14"/>
      <c r="MSB773" s="14"/>
      <c r="MSC773" s="14"/>
      <c r="MSD773" s="14"/>
      <c r="MSE773" s="14"/>
      <c r="MSF773" s="14"/>
      <c r="MSG773" s="14"/>
      <c r="MSH773" s="14"/>
      <c r="MSI773" s="14"/>
      <c r="MSJ773" s="14"/>
      <c r="MSK773" s="14"/>
      <c r="MSL773" s="14"/>
      <c r="MSM773" s="14"/>
      <c r="MSN773" s="14"/>
      <c r="MSO773" s="14"/>
      <c r="MSP773" s="14"/>
      <c r="MSQ773" s="14"/>
      <c r="MSR773" s="14"/>
      <c r="MSS773" s="14"/>
      <c r="MST773" s="14"/>
      <c r="MSU773" s="14"/>
      <c r="MSV773" s="14"/>
      <c r="MSW773" s="14"/>
      <c r="MSX773" s="14"/>
      <c r="MSY773" s="14"/>
      <c r="MSZ773" s="14"/>
      <c r="MTA773" s="14"/>
      <c r="MTB773" s="14"/>
      <c r="MTC773" s="14"/>
      <c r="MTD773" s="14"/>
      <c r="MTE773" s="14"/>
      <c r="MTF773" s="14"/>
      <c r="MTG773" s="14"/>
      <c r="MTH773" s="14"/>
      <c r="MTI773" s="14"/>
      <c r="MTJ773" s="14"/>
      <c r="MTK773" s="14"/>
      <c r="MTL773" s="14"/>
      <c r="MTM773" s="14"/>
      <c r="MTN773" s="14"/>
      <c r="MTO773" s="14"/>
      <c r="MTP773" s="14"/>
      <c r="MTQ773" s="14"/>
      <c r="MTR773" s="14"/>
      <c r="MTS773" s="14"/>
      <c r="MTT773" s="14"/>
      <c r="MTU773" s="14"/>
      <c r="MTV773" s="14"/>
      <c r="MTW773" s="14"/>
      <c r="MTX773" s="14"/>
      <c r="MTY773" s="14"/>
      <c r="MTZ773" s="14"/>
      <c r="MUA773" s="14"/>
      <c r="MUB773" s="14"/>
      <c r="MUC773" s="14"/>
      <c r="MUD773" s="14"/>
      <c r="MUE773" s="14"/>
      <c r="MUF773" s="14"/>
      <c r="MUG773" s="14"/>
      <c r="MUH773" s="14"/>
      <c r="MUI773" s="14"/>
      <c r="MUJ773" s="14"/>
      <c r="MUK773" s="14"/>
      <c r="MUL773" s="14"/>
      <c r="MUM773" s="14"/>
      <c r="MUN773" s="14"/>
      <c r="MUO773" s="14"/>
      <c r="MUP773" s="14"/>
      <c r="MUQ773" s="14"/>
      <c r="MUR773" s="14"/>
      <c r="MUS773" s="14"/>
      <c r="MUT773" s="14"/>
      <c r="MUU773" s="14"/>
      <c r="MUV773" s="14"/>
      <c r="MUW773" s="14"/>
      <c r="MUX773" s="14"/>
      <c r="MUY773" s="14"/>
      <c r="MUZ773" s="14"/>
      <c r="MVA773" s="14"/>
      <c r="MVB773" s="14"/>
      <c r="MVC773" s="14"/>
      <c r="MVD773" s="14"/>
      <c r="MVE773" s="14"/>
      <c r="MVF773" s="14"/>
      <c r="MVG773" s="14"/>
      <c r="MVH773" s="14"/>
      <c r="MVI773" s="14"/>
      <c r="MVJ773" s="14"/>
      <c r="MVK773" s="14"/>
      <c r="MVL773" s="14"/>
      <c r="MVM773" s="14"/>
      <c r="MVN773" s="14"/>
      <c r="MVO773" s="14"/>
      <c r="MVP773" s="14"/>
      <c r="MVQ773" s="14"/>
      <c r="MVR773" s="14"/>
      <c r="MVS773" s="14"/>
      <c r="MVT773" s="14"/>
      <c r="MVU773" s="14"/>
      <c r="MVV773" s="14"/>
      <c r="MVW773" s="14"/>
      <c r="MVX773" s="14"/>
      <c r="MVY773" s="14"/>
      <c r="MVZ773" s="14"/>
      <c r="MWA773" s="14"/>
      <c r="MWB773" s="14"/>
      <c r="MWC773" s="14"/>
      <c r="MWD773" s="14"/>
      <c r="MWE773" s="14"/>
      <c r="MWF773" s="14"/>
      <c r="MWG773" s="14"/>
      <c r="MWH773" s="14"/>
      <c r="MWI773" s="14"/>
      <c r="MWJ773" s="14"/>
      <c r="MWK773" s="14"/>
      <c r="MWL773" s="14"/>
      <c r="MWM773" s="14"/>
      <c r="MWN773" s="14"/>
      <c r="MWO773" s="14"/>
      <c r="MWP773" s="14"/>
      <c r="MWQ773" s="14"/>
      <c r="MWR773" s="14"/>
      <c r="MWS773" s="14"/>
      <c r="MWT773" s="14"/>
      <c r="MWU773" s="14"/>
      <c r="MWV773" s="14"/>
      <c r="MWW773" s="14"/>
      <c r="MWX773" s="14"/>
      <c r="MWY773" s="14"/>
      <c r="MWZ773" s="14"/>
      <c r="MXA773" s="14"/>
      <c r="MXB773" s="14"/>
      <c r="MXC773" s="14"/>
      <c r="MXD773" s="14"/>
      <c r="MXE773" s="14"/>
      <c r="MXF773" s="14"/>
      <c r="MXG773" s="14"/>
      <c r="MXH773" s="14"/>
      <c r="MXI773" s="14"/>
      <c r="MXJ773" s="14"/>
      <c r="MXK773" s="14"/>
      <c r="MXL773" s="14"/>
      <c r="MXM773" s="14"/>
      <c r="MXN773" s="14"/>
      <c r="MXO773" s="14"/>
      <c r="MXP773" s="14"/>
      <c r="MXQ773" s="14"/>
      <c r="MXR773" s="14"/>
      <c r="MXS773" s="14"/>
      <c r="MXT773" s="14"/>
      <c r="MXU773" s="14"/>
      <c r="MXV773" s="14"/>
      <c r="MXW773" s="14"/>
      <c r="MXX773" s="14"/>
      <c r="MXY773" s="14"/>
      <c r="MXZ773" s="14"/>
      <c r="MYA773" s="14"/>
      <c r="MYB773" s="14"/>
      <c r="MYC773" s="14"/>
      <c r="MYD773" s="14"/>
      <c r="MYE773" s="14"/>
      <c r="MYF773" s="14"/>
      <c r="MYG773" s="14"/>
      <c r="MYH773" s="14"/>
      <c r="MYI773" s="14"/>
      <c r="MYJ773" s="14"/>
      <c r="MYK773" s="14"/>
      <c r="MYL773" s="14"/>
      <c r="MYM773" s="14"/>
      <c r="MYN773" s="14"/>
      <c r="MYO773" s="14"/>
      <c r="MYP773" s="14"/>
      <c r="MYQ773" s="14"/>
      <c r="MYR773" s="14"/>
      <c r="MYS773" s="14"/>
      <c r="MYT773" s="14"/>
      <c r="MYU773" s="14"/>
      <c r="MYV773" s="14"/>
      <c r="MYW773" s="14"/>
      <c r="MYX773" s="14"/>
      <c r="MYY773" s="14"/>
      <c r="MYZ773" s="14"/>
      <c r="MZA773" s="14"/>
      <c r="MZB773" s="14"/>
      <c r="MZC773" s="14"/>
      <c r="MZD773" s="14"/>
      <c r="MZE773" s="14"/>
      <c r="MZF773" s="14"/>
      <c r="MZG773" s="14"/>
      <c r="MZH773" s="14"/>
      <c r="MZI773" s="14"/>
      <c r="MZJ773" s="14"/>
      <c r="MZK773" s="14"/>
      <c r="MZL773" s="14"/>
      <c r="MZM773" s="14"/>
      <c r="MZN773" s="14"/>
      <c r="MZO773" s="14"/>
      <c r="MZP773" s="14"/>
      <c r="MZQ773" s="14"/>
      <c r="MZR773" s="14"/>
      <c r="MZS773" s="14"/>
      <c r="MZT773" s="14"/>
      <c r="MZU773" s="14"/>
      <c r="MZV773" s="14"/>
      <c r="MZW773" s="14"/>
      <c r="MZX773" s="14"/>
      <c r="MZY773" s="14"/>
      <c r="MZZ773" s="14"/>
      <c r="NAA773" s="14"/>
      <c r="NAB773" s="14"/>
      <c r="NAC773" s="14"/>
      <c r="NAD773" s="14"/>
      <c r="NAE773" s="14"/>
      <c r="NAF773" s="14"/>
      <c r="NAG773" s="14"/>
      <c r="NAH773" s="14"/>
      <c r="NAI773" s="14"/>
      <c r="NAJ773" s="14"/>
      <c r="NAK773" s="14"/>
      <c r="NAL773" s="14"/>
      <c r="NAM773" s="14"/>
      <c r="NAN773" s="14"/>
      <c r="NAO773" s="14"/>
      <c r="NAP773" s="14"/>
      <c r="NAQ773" s="14"/>
      <c r="NAR773" s="14"/>
      <c r="NAS773" s="14"/>
      <c r="NAT773" s="14"/>
      <c r="NAU773" s="14"/>
      <c r="NAV773" s="14"/>
      <c r="NAW773" s="14"/>
      <c r="NAX773" s="14"/>
      <c r="NAY773" s="14"/>
      <c r="NAZ773" s="14"/>
      <c r="NBA773" s="14"/>
      <c r="NBB773" s="14"/>
      <c r="NBC773" s="14"/>
      <c r="NBD773" s="14"/>
      <c r="NBE773" s="14"/>
      <c r="NBF773" s="14"/>
      <c r="NBG773" s="14"/>
      <c r="NBH773" s="14"/>
      <c r="NBI773" s="14"/>
      <c r="NBJ773" s="14"/>
      <c r="NBK773" s="14"/>
      <c r="NBL773" s="14"/>
      <c r="NBM773" s="14"/>
      <c r="NBN773" s="14"/>
      <c r="NBO773" s="14"/>
      <c r="NBP773" s="14"/>
      <c r="NBQ773" s="14"/>
      <c r="NBR773" s="14"/>
      <c r="NBS773" s="14"/>
      <c r="NBT773" s="14"/>
      <c r="NBU773" s="14"/>
      <c r="NBV773" s="14"/>
      <c r="NBW773" s="14"/>
      <c r="NBX773" s="14"/>
      <c r="NBY773" s="14"/>
      <c r="NBZ773" s="14"/>
      <c r="NCA773" s="14"/>
      <c r="NCB773" s="14"/>
      <c r="NCC773" s="14"/>
      <c r="NCD773" s="14"/>
      <c r="NCE773" s="14"/>
      <c r="NCF773" s="14"/>
      <c r="NCG773" s="14"/>
      <c r="NCH773" s="14"/>
      <c r="NCI773" s="14"/>
      <c r="NCJ773" s="14"/>
      <c r="NCK773" s="14"/>
      <c r="NCL773" s="14"/>
      <c r="NCM773" s="14"/>
      <c r="NCN773" s="14"/>
      <c r="NCO773" s="14"/>
      <c r="NCP773" s="14"/>
      <c r="NCQ773" s="14"/>
      <c r="NCR773" s="14"/>
      <c r="NCS773" s="14"/>
      <c r="NCT773" s="14"/>
      <c r="NCU773" s="14"/>
      <c r="NCV773" s="14"/>
      <c r="NCW773" s="14"/>
      <c r="NCX773" s="14"/>
      <c r="NCY773" s="14"/>
      <c r="NCZ773" s="14"/>
      <c r="NDA773" s="14"/>
      <c r="NDB773" s="14"/>
      <c r="NDC773" s="14"/>
      <c r="NDD773" s="14"/>
      <c r="NDE773" s="14"/>
      <c r="NDF773" s="14"/>
      <c r="NDG773" s="14"/>
      <c r="NDH773" s="14"/>
      <c r="NDI773" s="14"/>
      <c r="NDJ773" s="14"/>
      <c r="NDK773" s="14"/>
      <c r="NDL773" s="14"/>
      <c r="NDM773" s="14"/>
      <c r="NDN773" s="14"/>
      <c r="NDO773" s="14"/>
      <c r="NDP773" s="14"/>
      <c r="NDQ773" s="14"/>
      <c r="NDR773" s="14"/>
      <c r="NDS773" s="14"/>
      <c r="NDT773" s="14"/>
      <c r="NDU773" s="14"/>
      <c r="NDV773" s="14"/>
      <c r="NDW773" s="14"/>
      <c r="NDX773" s="14"/>
      <c r="NDY773" s="14"/>
      <c r="NDZ773" s="14"/>
      <c r="NEA773" s="14"/>
      <c r="NEB773" s="14"/>
      <c r="NEC773" s="14"/>
      <c r="NED773" s="14"/>
      <c r="NEE773" s="14"/>
      <c r="NEF773" s="14"/>
      <c r="NEG773" s="14"/>
      <c r="NEH773" s="14"/>
      <c r="NEI773" s="14"/>
      <c r="NEJ773" s="14"/>
      <c r="NEK773" s="14"/>
      <c r="NEL773" s="14"/>
      <c r="NEM773" s="14"/>
      <c r="NEN773" s="14"/>
      <c r="NEO773" s="14"/>
      <c r="NEP773" s="14"/>
      <c r="NEQ773" s="14"/>
      <c r="NER773" s="14"/>
      <c r="NES773" s="14"/>
      <c r="NET773" s="14"/>
      <c r="NEU773" s="14"/>
      <c r="NEV773" s="14"/>
      <c r="NEW773" s="14"/>
      <c r="NEX773" s="14"/>
      <c r="NEY773" s="14"/>
      <c r="NEZ773" s="14"/>
      <c r="NFA773" s="14"/>
      <c r="NFB773" s="14"/>
      <c r="NFC773" s="14"/>
      <c r="NFD773" s="14"/>
      <c r="NFE773" s="14"/>
      <c r="NFF773" s="14"/>
      <c r="NFG773" s="14"/>
      <c r="NFH773" s="14"/>
      <c r="NFI773" s="14"/>
      <c r="NFJ773" s="14"/>
      <c r="NFK773" s="14"/>
      <c r="NFL773" s="14"/>
      <c r="NFM773" s="14"/>
      <c r="NFN773" s="14"/>
      <c r="NFO773" s="14"/>
      <c r="NFP773" s="14"/>
      <c r="NFQ773" s="14"/>
      <c r="NFR773" s="14"/>
      <c r="NFS773" s="14"/>
      <c r="NFT773" s="14"/>
      <c r="NFU773" s="14"/>
      <c r="NFV773" s="14"/>
      <c r="NFW773" s="14"/>
      <c r="NFX773" s="14"/>
      <c r="NFY773" s="14"/>
      <c r="NFZ773" s="14"/>
      <c r="NGA773" s="14"/>
      <c r="NGB773" s="14"/>
      <c r="NGC773" s="14"/>
      <c r="NGD773" s="14"/>
      <c r="NGE773" s="14"/>
      <c r="NGF773" s="14"/>
      <c r="NGG773" s="14"/>
      <c r="NGH773" s="14"/>
      <c r="NGI773" s="14"/>
      <c r="NGJ773" s="14"/>
      <c r="NGK773" s="14"/>
      <c r="NGL773" s="14"/>
      <c r="NGM773" s="14"/>
      <c r="NGN773" s="14"/>
      <c r="NGO773" s="14"/>
      <c r="NGP773" s="14"/>
      <c r="NGQ773" s="14"/>
      <c r="NGR773" s="14"/>
      <c r="NGS773" s="14"/>
      <c r="NGT773" s="14"/>
      <c r="NGU773" s="14"/>
      <c r="NGV773" s="14"/>
      <c r="NGW773" s="14"/>
      <c r="NGX773" s="14"/>
      <c r="NGY773" s="14"/>
      <c r="NGZ773" s="14"/>
      <c r="NHA773" s="14"/>
      <c r="NHB773" s="14"/>
      <c r="NHC773" s="14"/>
      <c r="NHD773" s="14"/>
      <c r="NHE773" s="14"/>
      <c r="NHF773" s="14"/>
      <c r="NHG773" s="14"/>
      <c r="NHH773" s="14"/>
      <c r="NHI773" s="14"/>
      <c r="NHJ773" s="14"/>
      <c r="NHK773" s="14"/>
      <c r="NHL773" s="14"/>
      <c r="NHM773" s="14"/>
      <c r="NHN773" s="14"/>
      <c r="NHO773" s="14"/>
      <c r="NHP773" s="14"/>
      <c r="NHQ773" s="14"/>
      <c r="NHR773" s="14"/>
      <c r="NHS773" s="14"/>
      <c r="NHT773" s="14"/>
      <c r="NHU773" s="14"/>
      <c r="NHV773" s="14"/>
      <c r="NHW773" s="14"/>
      <c r="NHX773" s="14"/>
      <c r="NHY773" s="14"/>
      <c r="NHZ773" s="14"/>
      <c r="NIA773" s="14"/>
      <c r="NIB773" s="14"/>
      <c r="NIC773" s="14"/>
      <c r="NID773" s="14"/>
      <c r="NIE773" s="14"/>
      <c r="NIF773" s="14"/>
      <c r="NIG773" s="14"/>
      <c r="NIH773" s="14"/>
      <c r="NII773" s="14"/>
      <c r="NIJ773" s="14"/>
      <c r="NIK773" s="14"/>
      <c r="NIL773" s="14"/>
      <c r="NIM773" s="14"/>
      <c r="NIN773" s="14"/>
      <c r="NIO773" s="14"/>
      <c r="NIP773" s="14"/>
      <c r="NIQ773" s="14"/>
      <c r="NIR773" s="14"/>
      <c r="NIS773" s="14"/>
      <c r="NIT773" s="14"/>
      <c r="NIU773" s="14"/>
      <c r="NIV773" s="14"/>
      <c r="NIW773" s="14"/>
      <c r="NIX773" s="14"/>
      <c r="NIY773" s="14"/>
      <c r="NIZ773" s="14"/>
      <c r="NJA773" s="14"/>
      <c r="NJB773" s="14"/>
      <c r="NJC773" s="14"/>
      <c r="NJD773" s="14"/>
      <c r="NJE773" s="14"/>
      <c r="NJF773" s="14"/>
      <c r="NJG773" s="14"/>
      <c r="NJH773" s="14"/>
      <c r="NJI773" s="14"/>
      <c r="NJJ773" s="14"/>
      <c r="NJK773" s="14"/>
      <c r="NJL773" s="14"/>
      <c r="NJM773" s="14"/>
      <c r="NJN773" s="14"/>
      <c r="NJO773" s="14"/>
      <c r="NJP773" s="14"/>
      <c r="NJQ773" s="14"/>
      <c r="NJR773" s="14"/>
      <c r="NJS773" s="14"/>
      <c r="NJT773" s="14"/>
      <c r="NJU773" s="14"/>
      <c r="NJV773" s="14"/>
      <c r="NJW773" s="14"/>
      <c r="NJX773" s="14"/>
      <c r="NJY773" s="14"/>
      <c r="NJZ773" s="14"/>
      <c r="NKA773" s="14"/>
      <c r="NKB773" s="14"/>
      <c r="NKC773" s="14"/>
      <c r="NKD773" s="14"/>
      <c r="NKE773" s="14"/>
      <c r="NKF773" s="14"/>
      <c r="NKG773" s="14"/>
      <c r="NKH773" s="14"/>
      <c r="NKI773" s="14"/>
      <c r="NKJ773" s="14"/>
      <c r="NKK773" s="14"/>
      <c r="NKL773" s="14"/>
      <c r="NKM773" s="14"/>
      <c r="NKN773" s="14"/>
      <c r="NKO773" s="14"/>
      <c r="NKP773" s="14"/>
      <c r="NKQ773" s="14"/>
      <c r="NKR773" s="14"/>
      <c r="NKS773" s="14"/>
      <c r="NKT773" s="14"/>
      <c r="NKU773" s="14"/>
      <c r="NKV773" s="14"/>
      <c r="NKW773" s="14"/>
      <c r="NKX773" s="14"/>
      <c r="NKY773" s="14"/>
      <c r="NKZ773" s="14"/>
      <c r="NLA773" s="14"/>
      <c r="NLB773" s="14"/>
      <c r="NLC773" s="14"/>
      <c r="NLD773" s="14"/>
      <c r="NLE773" s="14"/>
      <c r="NLF773" s="14"/>
      <c r="NLG773" s="14"/>
      <c r="NLH773" s="14"/>
      <c r="NLI773" s="14"/>
      <c r="NLJ773" s="14"/>
      <c r="NLK773" s="14"/>
      <c r="NLL773" s="14"/>
      <c r="NLM773" s="14"/>
      <c r="NLN773" s="14"/>
      <c r="NLO773" s="14"/>
      <c r="NLP773" s="14"/>
      <c r="NLQ773" s="14"/>
      <c r="NLR773" s="14"/>
      <c r="NLS773" s="14"/>
      <c r="NLT773" s="14"/>
      <c r="NLU773" s="14"/>
      <c r="NLV773" s="14"/>
      <c r="NLW773" s="14"/>
      <c r="NLX773" s="14"/>
      <c r="NLY773" s="14"/>
      <c r="NLZ773" s="14"/>
      <c r="NMA773" s="14"/>
      <c r="NMB773" s="14"/>
      <c r="NMC773" s="14"/>
      <c r="NMD773" s="14"/>
      <c r="NME773" s="14"/>
      <c r="NMF773" s="14"/>
      <c r="NMG773" s="14"/>
      <c r="NMH773" s="14"/>
      <c r="NMI773" s="14"/>
      <c r="NMJ773" s="14"/>
      <c r="NMK773" s="14"/>
      <c r="NML773" s="14"/>
      <c r="NMM773" s="14"/>
      <c r="NMN773" s="14"/>
      <c r="NMO773" s="14"/>
      <c r="NMP773" s="14"/>
      <c r="NMQ773" s="14"/>
      <c r="NMR773" s="14"/>
      <c r="NMS773" s="14"/>
      <c r="NMT773" s="14"/>
      <c r="NMU773" s="14"/>
      <c r="NMV773" s="14"/>
      <c r="NMW773" s="14"/>
      <c r="NMX773" s="14"/>
      <c r="NMY773" s="14"/>
      <c r="NMZ773" s="14"/>
      <c r="NNA773" s="14"/>
      <c r="NNB773" s="14"/>
      <c r="NNC773" s="14"/>
      <c r="NND773" s="14"/>
      <c r="NNE773" s="14"/>
      <c r="NNF773" s="14"/>
      <c r="NNG773" s="14"/>
      <c r="NNH773" s="14"/>
      <c r="NNI773" s="14"/>
      <c r="NNJ773" s="14"/>
      <c r="NNK773" s="14"/>
      <c r="NNL773" s="14"/>
      <c r="NNM773" s="14"/>
      <c r="NNN773" s="14"/>
      <c r="NNO773" s="14"/>
      <c r="NNP773" s="14"/>
      <c r="NNQ773" s="14"/>
      <c r="NNR773" s="14"/>
      <c r="NNS773" s="14"/>
      <c r="NNT773" s="14"/>
      <c r="NNU773" s="14"/>
      <c r="NNV773" s="14"/>
      <c r="NNW773" s="14"/>
      <c r="NNX773" s="14"/>
      <c r="NNY773" s="14"/>
      <c r="NNZ773" s="14"/>
      <c r="NOA773" s="14"/>
      <c r="NOB773" s="14"/>
      <c r="NOC773" s="14"/>
      <c r="NOD773" s="14"/>
      <c r="NOE773" s="14"/>
      <c r="NOF773" s="14"/>
      <c r="NOG773" s="14"/>
      <c r="NOH773" s="14"/>
      <c r="NOI773" s="14"/>
      <c r="NOJ773" s="14"/>
      <c r="NOK773" s="14"/>
      <c r="NOL773" s="14"/>
      <c r="NOM773" s="14"/>
      <c r="NON773" s="14"/>
      <c r="NOO773" s="14"/>
      <c r="NOP773" s="14"/>
      <c r="NOQ773" s="14"/>
      <c r="NOR773" s="14"/>
      <c r="NOS773" s="14"/>
      <c r="NOT773" s="14"/>
      <c r="NOU773" s="14"/>
      <c r="NOV773" s="14"/>
      <c r="NOW773" s="14"/>
      <c r="NOX773" s="14"/>
      <c r="NOY773" s="14"/>
      <c r="NOZ773" s="14"/>
      <c r="NPA773" s="14"/>
      <c r="NPB773" s="14"/>
      <c r="NPC773" s="14"/>
      <c r="NPD773" s="14"/>
      <c r="NPE773" s="14"/>
      <c r="NPF773" s="14"/>
      <c r="NPG773" s="14"/>
      <c r="NPH773" s="14"/>
      <c r="NPI773" s="14"/>
      <c r="NPJ773" s="14"/>
      <c r="NPK773" s="14"/>
      <c r="NPL773" s="14"/>
      <c r="NPM773" s="14"/>
      <c r="NPN773" s="14"/>
      <c r="NPO773" s="14"/>
      <c r="NPP773" s="14"/>
      <c r="NPQ773" s="14"/>
      <c r="NPR773" s="14"/>
      <c r="NPS773" s="14"/>
      <c r="NPT773" s="14"/>
      <c r="NPU773" s="14"/>
      <c r="NPV773" s="14"/>
      <c r="NPW773" s="14"/>
      <c r="NPX773" s="14"/>
      <c r="NPY773" s="14"/>
      <c r="NPZ773" s="14"/>
      <c r="NQA773" s="14"/>
      <c r="NQB773" s="14"/>
      <c r="NQC773" s="14"/>
      <c r="NQD773" s="14"/>
      <c r="NQE773" s="14"/>
      <c r="NQF773" s="14"/>
      <c r="NQG773" s="14"/>
      <c r="NQH773" s="14"/>
      <c r="NQI773" s="14"/>
      <c r="NQJ773" s="14"/>
      <c r="NQK773" s="14"/>
      <c r="NQL773" s="14"/>
      <c r="NQM773" s="14"/>
      <c r="NQN773" s="14"/>
      <c r="NQO773" s="14"/>
      <c r="NQP773" s="14"/>
      <c r="NQQ773" s="14"/>
      <c r="NQR773" s="14"/>
      <c r="NQS773" s="14"/>
      <c r="NQT773" s="14"/>
      <c r="NQU773" s="14"/>
      <c r="NQV773" s="14"/>
      <c r="NQW773" s="14"/>
      <c r="NQX773" s="14"/>
      <c r="NQY773" s="14"/>
      <c r="NQZ773" s="14"/>
      <c r="NRA773" s="14"/>
      <c r="NRB773" s="14"/>
      <c r="NRC773" s="14"/>
      <c r="NRD773" s="14"/>
      <c r="NRE773" s="14"/>
      <c r="NRF773" s="14"/>
      <c r="NRG773" s="14"/>
      <c r="NRH773" s="14"/>
      <c r="NRI773" s="14"/>
      <c r="NRJ773" s="14"/>
      <c r="NRK773" s="14"/>
      <c r="NRL773" s="14"/>
      <c r="NRM773" s="14"/>
      <c r="NRN773" s="14"/>
      <c r="NRO773" s="14"/>
      <c r="NRP773" s="14"/>
      <c r="NRQ773" s="14"/>
      <c r="NRR773" s="14"/>
      <c r="NRS773" s="14"/>
      <c r="NRT773" s="14"/>
      <c r="NRU773" s="14"/>
      <c r="NRV773" s="14"/>
      <c r="NRW773" s="14"/>
      <c r="NRX773" s="14"/>
      <c r="NRY773" s="14"/>
      <c r="NRZ773" s="14"/>
      <c r="NSA773" s="14"/>
      <c r="NSB773" s="14"/>
      <c r="NSC773" s="14"/>
      <c r="NSD773" s="14"/>
      <c r="NSE773" s="14"/>
      <c r="NSF773" s="14"/>
      <c r="NSG773" s="14"/>
      <c r="NSH773" s="14"/>
      <c r="NSI773" s="14"/>
      <c r="NSJ773" s="14"/>
      <c r="NSK773" s="14"/>
      <c r="NSL773" s="14"/>
      <c r="NSM773" s="14"/>
      <c r="NSN773" s="14"/>
      <c r="NSO773" s="14"/>
      <c r="NSP773" s="14"/>
      <c r="NSQ773" s="14"/>
      <c r="NSR773" s="14"/>
      <c r="NSS773" s="14"/>
      <c r="NST773" s="14"/>
      <c r="NSU773" s="14"/>
      <c r="NSV773" s="14"/>
      <c r="NSW773" s="14"/>
      <c r="NSX773" s="14"/>
      <c r="NSY773" s="14"/>
      <c r="NSZ773" s="14"/>
      <c r="NTA773" s="14"/>
      <c r="NTB773" s="14"/>
      <c r="NTC773" s="14"/>
      <c r="NTD773" s="14"/>
      <c r="NTE773" s="14"/>
      <c r="NTF773" s="14"/>
      <c r="NTG773" s="14"/>
      <c r="NTH773" s="14"/>
      <c r="NTI773" s="14"/>
      <c r="NTJ773" s="14"/>
      <c r="NTK773" s="14"/>
      <c r="NTL773" s="14"/>
      <c r="NTM773" s="14"/>
      <c r="NTN773" s="14"/>
      <c r="NTO773" s="14"/>
      <c r="NTP773" s="14"/>
      <c r="NTQ773" s="14"/>
      <c r="NTR773" s="14"/>
      <c r="NTS773" s="14"/>
      <c r="NTT773" s="14"/>
      <c r="NTU773" s="14"/>
      <c r="NTV773" s="14"/>
      <c r="NTW773" s="14"/>
      <c r="NTX773" s="14"/>
      <c r="NTY773" s="14"/>
      <c r="NTZ773" s="14"/>
      <c r="NUA773" s="14"/>
      <c r="NUB773" s="14"/>
      <c r="NUC773" s="14"/>
      <c r="NUD773" s="14"/>
      <c r="NUE773" s="14"/>
      <c r="NUF773" s="14"/>
      <c r="NUG773" s="14"/>
      <c r="NUH773" s="14"/>
      <c r="NUI773" s="14"/>
      <c r="NUJ773" s="14"/>
      <c r="NUK773" s="14"/>
      <c r="NUL773" s="14"/>
      <c r="NUM773" s="14"/>
      <c r="NUN773" s="14"/>
      <c r="NUO773" s="14"/>
      <c r="NUP773" s="14"/>
      <c r="NUQ773" s="14"/>
      <c r="NUR773" s="14"/>
      <c r="NUS773" s="14"/>
      <c r="NUT773" s="14"/>
      <c r="NUU773" s="14"/>
      <c r="NUV773" s="14"/>
      <c r="NUW773" s="14"/>
      <c r="NUX773" s="14"/>
      <c r="NUY773" s="14"/>
      <c r="NUZ773" s="14"/>
      <c r="NVA773" s="14"/>
      <c r="NVB773" s="14"/>
      <c r="NVC773" s="14"/>
      <c r="NVD773" s="14"/>
      <c r="NVE773" s="14"/>
      <c r="NVF773" s="14"/>
      <c r="NVG773" s="14"/>
      <c r="NVH773" s="14"/>
      <c r="NVI773" s="14"/>
      <c r="NVJ773" s="14"/>
      <c r="NVK773" s="14"/>
      <c r="NVL773" s="14"/>
      <c r="NVM773" s="14"/>
      <c r="NVN773" s="14"/>
      <c r="NVO773" s="14"/>
      <c r="NVP773" s="14"/>
      <c r="NVQ773" s="14"/>
      <c r="NVR773" s="14"/>
      <c r="NVS773" s="14"/>
      <c r="NVT773" s="14"/>
      <c r="NVU773" s="14"/>
      <c r="NVV773" s="14"/>
      <c r="NVW773" s="14"/>
      <c r="NVX773" s="14"/>
      <c r="NVY773" s="14"/>
      <c r="NVZ773" s="14"/>
      <c r="NWA773" s="14"/>
      <c r="NWB773" s="14"/>
      <c r="NWC773" s="14"/>
      <c r="NWD773" s="14"/>
      <c r="NWE773" s="14"/>
      <c r="NWF773" s="14"/>
      <c r="NWG773" s="14"/>
      <c r="NWH773" s="14"/>
      <c r="NWI773" s="14"/>
      <c r="NWJ773" s="14"/>
      <c r="NWK773" s="14"/>
      <c r="NWL773" s="14"/>
      <c r="NWM773" s="14"/>
      <c r="NWN773" s="14"/>
      <c r="NWO773" s="14"/>
      <c r="NWP773" s="14"/>
      <c r="NWQ773" s="14"/>
      <c r="NWR773" s="14"/>
      <c r="NWS773" s="14"/>
      <c r="NWT773" s="14"/>
      <c r="NWU773" s="14"/>
      <c r="NWV773" s="14"/>
      <c r="NWW773" s="14"/>
      <c r="NWX773" s="14"/>
      <c r="NWY773" s="14"/>
      <c r="NWZ773" s="14"/>
      <c r="NXA773" s="14"/>
      <c r="NXB773" s="14"/>
      <c r="NXC773" s="14"/>
      <c r="NXD773" s="14"/>
      <c r="NXE773" s="14"/>
      <c r="NXF773" s="14"/>
      <c r="NXG773" s="14"/>
      <c r="NXH773" s="14"/>
      <c r="NXI773" s="14"/>
      <c r="NXJ773" s="14"/>
      <c r="NXK773" s="14"/>
      <c r="NXL773" s="14"/>
      <c r="NXM773" s="14"/>
      <c r="NXN773" s="14"/>
      <c r="NXO773" s="14"/>
      <c r="NXP773" s="14"/>
      <c r="NXQ773" s="14"/>
      <c r="NXR773" s="14"/>
      <c r="NXS773" s="14"/>
      <c r="NXT773" s="14"/>
      <c r="NXU773" s="14"/>
      <c r="NXV773" s="14"/>
      <c r="NXW773" s="14"/>
      <c r="NXX773" s="14"/>
      <c r="NXY773" s="14"/>
      <c r="NXZ773" s="14"/>
      <c r="NYA773" s="14"/>
      <c r="NYB773" s="14"/>
      <c r="NYC773" s="14"/>
      <c r="NYD773" s="14"/>
      <c r="NYE773" s="14"/>
      <c r="NYF773" s="14"/>
      <c r="NYG773" s="14"/>
      <c r="NYH773" s="14"/>
      <c r="NYI773" s="14"/>
      <c r="NYJ773" s="14"/>
      <c r="NYK773" s="14"/>
      <c r="NYL773" s="14"/>
      <c r="NYM773" s="14"/>
      <c r="NYN773" s="14"/>
      <c r="NYO773" s="14"/>
      <c r="NYP773" s="14"/>
      <c r="NYQ773" s="14"/>
      <c r="NYR773" s="14"/>
      <c r="NYS773" s="14"/>
      <c r="NYT773" s="14"/>
      <c r="NYU773" s="14"/>
      <c r="NYV773" s="14"/>
      <c r="NYW773" s="14"/>
      <c r="NYX773" s="14"/>
      <c r="NYY773" s="14"/>
      <c r="NYZ773" s="14"/>
      <c r="NZA773" s="14"/>
      <c r="NZB773" s="14"/>
      <c r="NZC773" s="14"/>
      <c r="NZD773" s="14"/>
      <c r="NZE773" s="14"/>
      <c r="NZF773" s="14"/>
      <c r="NZG773" s="14"/>
      <c r="NZH773" s="14"/>
      <c r="NZI773" s="14"/>
      <c r="NZJ773" s="14"/>
      <c r="NZK773" s="14"/>
      <c r="NZL773" s="14"/>
      <c r="NZM773" s="14"/>
      <c r="NZN773" s="14"/>
      <c r="NZO773" s="14"/>
      <c r="NZP773" s="14"/>
      <c r="NZQ773" s="14"/>
      <c r="NZR773" s="14"/>
      <c r="NZS773" s="14"/>
      <c r="NZT773" s="14"/>
      <c r="NZU773" s="14"/>
      <c r="NZV773" s="14"/>
      <c r="NZW773" s="14"/>
      <c r="NZX773" s="14"/>
      <c r="NZY773" s="14"/>
      <c r="NZZ773" s="14"/>
      <c r="OAA773" s="14"/>
      <c r="OAB773" s="14"/>
      <c r="OAC773" s="14"/>
      <c r="OAD773" s="14"/>
      <c r="OAE773" s="14"/>
      <c r="OAF773" s="14"/>
      <c r="OAG773" s="14"/>
      <c r="OAH773" s="14"/>
      <c r="OAI773" s="14"/>
      <c r="OAJ773" s="14"/>
      <c r="OAK773" s="14"/>
      <c r="OAL773" s="14"/>
      <c r="OAM773" s="14"/>
      <c r="OAN773" s="14"/>
      <c r="OAO773" s="14"/>
      <c r="OAP773" s="14"/>
      <c r="OAQ773" s="14"/>
      <c r="OAR773" s="14"/>
      <c r="OAS773" s="14"/>
      <c r="OAT773" s="14"/>
      <c r="OAU773" s="14"/>
      <c r="OAV773" s="14"/>
      <c r="OAW773" s="14"/>
      <c r="OAX773" s="14"/>
      <c r="OAY773" s="14"/>
      <c r="OAZ773" s="14"/>
      <c r="OBA773" s="14"/>
      <c r="OBB773" s="14"/>
      <c r="OBC773" s="14"/>
      <c r="OBD773" s="14"/>
      <c r="OBE773" s="14"/>
      <c r="OBF773" s="14"/>
      <c r="OBG773" s="14"/>
      <c r="OBH773" s="14"/>
      <c r="OBI773" s="14"/>
      <c r="OBJ773" s="14"/>
      <c r="OBK773" s="14"/>
      <c r="OBL773" s="14"/>
      <c r="OBM773" s="14"/>
      <c r="OBN773" s="14"/>
      <c r="OBO773" s="14"/>
      <c r="OBP773" s="14"/>
      <c r="OBQ773" s="14"/>
      <c r="OBR773" s="14"/>
      <c r="OBS773" s="14"/>
      <c r="OBT773" s="14"/>
      <c r="OBU773" s="14"/>
      <c r="OBV773" s="14"/>
      <c r="OBW773" s="14"/>
      <c r="OBX773" s="14"/>
      <c r="OBY773" s="14"/>
      <c r="OBZ773" s="14"/>
      <c r="OCA773" s="14"/>
      <c r="OCB773" s="14"/>
      <c r="OCC773" s="14"/>
      <c r="OCD773" s="14"/>
      <c r="OCE773" s="14"/>
      <c r="OCF773" s="14"/>
      <c r="OCG773" s="14"/>
      <c r="OCH773" s="14"/>
      <c r="OCI773" s="14"/>
      <c r="OCJ773" s="14"/>
      <c r="OCK773" s="14"/>
      <c r="OCL773" s="14"/>
      <c r="OCM773" s="14"/>
      <c r="OCN773" s="14"/>
      <c r="OCO773" s="14"/>
      <c r="OCP773" s="14"/>
      <c r="OCQ773" s="14"/>
      <c r="OCR773" s="14"/>
      <c r="OCS773" s="14"/>
      <c r="OCT773" s="14"/>
      <c r="OCU773" s="14"/>
      <c r="OCV773" s="14"/>
      <c r="OCW773" s="14"/>
      <c r="OCX773" s="14"/>
      <c r="OCY773" s="14"/>
      <c r="OCZ773" s="14"/>
      <c r="ODA773" s="14"/>
      <c r="ODB773" s="14"/>
      <c r="ODC773" s="14"/>
      <c r="ODD773" s="14"/>
      <c r="ODE773" s="14"/>
      <c r="ODF773" s="14"/>
      <c r="ODG773" s="14"/>
      <c r="ODH773" s="14"/>
      <c r="ODI773" s="14"/>
      <c r="ODJ773" s="14"/>
      <c r="ODK773" s="14"/>
      <c r="ODL773" s="14"/>
      <c r="ODM773" s="14"/>
      <c r="ODN773" s="14"/>
      <c r="ODO773" s="14"/>
      <c r="ODP773" s="14"/>
      <c r="ODQ773" s="14"/>
      <c r="ODR773" s="14"/>
      <c r="ODS773" s="14"/>
      <c r="ODT773" s="14"/>
      <c r="ODU773" s="14"/>
      <c r="ODV773" s="14"/>
      <c r="ODW773" s="14"/>
      <c r="ODX773" s="14"/>
      <c r="ODY773" s="14"/>
      <c r="ODZ773" s="14"/>
      <c r="OEA773" s="14"/>
      <c r="OEB773" s="14"/>
      <c r="OEC773" s="14"/>
      <c r="OED773" s="14"/>
      <c r="OEE773" s="14"/>
      <c r="OEF773" s="14"/>
      <c r="OEG773" s="14"/>
      <c r="OEH773" s="14"/>
      <c r="OEI773" s="14"/>
      <c r="OEJ773" s="14"/>
      <c r="OEK773" s="14"/>
      <c r="OEL773" s="14"/>
      <c r="OEM773" s="14"/>
      <c r="OEN773" s="14"/>
      <c r="OEO773" s="14"/>
      <c r="OEP773" s="14"/>
      <c r="OEQ773" s="14"/>
      <c r="OER773" s="14"/>
      <c r="OES773" s="14"/>
      <c r="OET773" s="14"/>
      <c r="OEU773" s="14"/>
      <c r="OEV773" s="14"/>
      <c r="OEW773" s="14"/>
      <c r="OEX773" s="14"/>
      <c r="OEY773" s="14"/>
      <c r="OEZ773" s="14"/>
      <c r="OFA773" s="14"/>
      <c r="OFB773" s="14"/>
      <c r="OFC773" s="14"/>
      <c r="OFD773" s="14"/>
      <c r="OFE773" s="14"/>
      <c r="OFF773" s="14"/>
      <c r="OFG773" s="14"/>
      <c r="OFH773" s="14"/>
      <c r="OFI773" s="14"/>
      <c r="OFJ773" s="14"/>
      <c r="OFK773" s="14"/>
      <c r="OFL773" s="14"/>
      <c r="OFM773" s="14"/>
      <c r="OFN773" s="14"/>
      <c r="OFO773" s="14"/>
      <c r="OFP773" s="14"/>
      <c r="OFQ773" s="14"/>
      <c r="OFR773" s="14"/>
      <c r="OFS773" s="14"/>
      <c r="OFT773" s="14"/>
      <c r="OFU773" s="14"/>
      <c r="OFV773" s="14"/>
      <c r="OFW773" s="14"/>
      <c r="OFX773" s="14"/>
      <c r="OFY773" s="14"/>
      <c r="OFZ773" s="14"/>
      <c r="OGA773" s="14"/>
      <c r="OGB773" s="14"/>
      <c r="OGC773" s="14"/>
      <c r="OGD773" s="14"/>
      <c r="OGE773" s="14"/>
      <c r="OGF773" s="14"/>
      <c r="OGG773" s="14"/>
      <c r="OGH773" s="14"/>
      <c r="OGI773" s="14"/>
      <c r="OGJ773" s="14"/>
      <c r="OGK773" s="14"/>
      <c r="OGL773" s="14"/>
      <c r="OGM773" s="14"/>
      <c r="OGN773" s="14"/>
      <c r="OGO773" s="14"/>
      <c r="OGP773" s="14"/>
      <c r="OGQ773" s="14"/>
      <c r="OGR773" s="14"/>
      <c r="OGS773" s="14"/>
      <c r="OGT773" s="14"/>
      <c r="OGU773" s="14"/>
      <c r="OGV773" s="14"/>
      <c r="OGW773" s="14"/>
      <c r="OGX773" s="14"/>
      <c r="OGY773" s="14"/>
      <c r="OGZ773" s="14"/>
      <c r="OHA773" s="14"/>
      <c r="OHB773" s="14"/>
      <c r="OHC773" s="14"/>
      <c r="OHD773" s="14"/>
      <c r="OHE773" s="14"/>
      <c r="OHF773" s="14"/>
      <c r="OHG773" s="14"/>
      <c r="OHH773" s="14"/>
      <c r="OHI773" s="14"/>
      <c r="OHJ773" s="14"/>
      <c r="OHK773" s="14"/>
      <c r="OHL773" s="14"/>
      <c r="OHM773" s="14"/>
      <c r="OHN773" s="14"/>
      <c r="OHO773" s="14"/>
      <c r="OHP773" s="14"/>
      <c r="OHQ773" s="14"/>
      <c r="OHR773" s="14"/>
      <c r="OHS773" s="14"/>
      <c r="OHT773" s="14"/>
      <c r="OHU773" s="14"/>
      <c r="OHV773" s="14"/>
      <c r="OHW773" s="14"/>
      <c r="OHX773" s="14"/>
      <c r="OHY773" s="14"/>
      <c r="OHZ773" s="14"/>
      <c r="OIA773" s="14"/>
      <c r="OIB773" s="14"/>
      <c r="OIC773" s="14"/>
      <c r="OID773" s="14"/>
      <c r="OIE773" s="14"/>
      <c r="OIF773" s="14"/>
      <c r="OIG773" s="14"/>
      <c r="OIH773" s="14"/>
      <c r="OII773" s="14"/>
      <c r="OIJ773" s="14"/>
      <c r="OIK773" s="14"/>
      <c r="OIL773" s="14"/>
      <c r="OIM773" s="14"/>
      <c r="OIN773" s="14"/>
      <c r="OIO773" s="14"/>
      <c r="OIP773" s="14"/>
      <c r="OIQ773" s="14"/>
      <c r="OIR773" s="14"/>
      <c r="OIS773" s="14"/>
      <c r="OIT773" s="14"/>
      <c r="OIU773" s="14"/>
      <c r="OIV773" s="14"/>
      <c r="OIW773" s="14"/>
      <c r="OIX773" s="14"/>
      <c r="OIY773" s="14"/>
      <c r="OIZ773" s="14"/>
      <c r="OJA773" s="14"/>
      <c r="OJB773" s="14"/>
      <c r="OJC773" s="14"/>
      <c r="OJD773" s="14"/>
      <c r="OJE773" s="14"/>
      <c r="OJF773" s="14"/>
      <c r="OJG773" s="14"/>
      <c r="OJH773" s="14"/>
      <c r="OJI773" s="14"/>
      <c r="OJJ773" s="14"/>
      <c r="OJK773" s="14"/>
      <c r="OJL773" s="14"/>
      <c r="OJM773" s="14"/>
      <c r="OJN773" s="14"/>
      <c r="OJO773" s="14"/>
      <c r="OJP773" s="14"/>
      <c r="OJQ773" s="14"/>
      <c r="OJR773" s="14"/>
      <c r="OJS773" s="14"/>
      <c r="OJT773" s="14"/>
      <c r="OJU773" s="14"/>
      <c r="OJV773" s="14"/>
      <c r="OJW773" s="14"/>
      <c r="OJX773" s="14"/>
      <c r="OJY773" s="14"/>
      <c r="OJZ773" s="14"/>
      <c r="OKA773" s="14"/>
      <c r="OKB773" s="14"/>
      <c r="OKC773" s="14"/>
      <c r="OKD773" s="14"/>
      <c r="OKE773" s="14"/>
      <c r="OKF773" s="14"/>
      <c r="OKG773" s="14"/>
      <c r="OKH773" s="14"/>
      <c r="OKI773" s="14"/>
      <c r="OKJ773" s="14"/>
      <c r="OKK773" s="14"/>
      <c r="OKL773" s="14"/>
      <c r="OKM773" s="14"/>
      <c r="OKN773" s="14"/>
      <c r="OKO773" s="14"/>
      <c r="OKP773" s="14"/>
      <c r="OKQ773" s="14"/>
      <c r="OKR773" s="14"/>
      <c r="OKS773" s="14"/>
      <c r="OKT773" s="14"/>
      <c r="OKU773" s="14"/>
      <c r="OKV773" s="14"/>
      <c r="OKW773" s="14"/>
      <c r="OKX773" s="14"/>
      <c r="OKY773" s="14"/>
      <c r="OKZ773" s="14"/>
      <c r="OLA773" s="14"/>
      <c r="OLB773" s="14"/>
      <c r="OLC773" s="14"/>
      <c r="OLD773" s="14"/>
      <c r="OLE773" s="14"/>
      <c r="OLF773" s="14"/>
      <c r="OLG773" s="14"/>
      <c r="OLH773" s="14"/>
      <c r="OLI773" s="14"/>
      <c r="OLJ773" s="14"/>
      <c r="OLK773" s="14"/>
      <c r="OLL773" s="14"/>
      <c r="OLM773" s="14"/>
      <c r="OLN773" s="14"/>
      <c r="OLO773" s="14"/>
      <c r="OLP773" s="14"/>
      <c r="OLQ773" s="14"/>
      <c r="OLR773" s="14"/>
      <c r="OLS773" s="14"/>
      <c r="OLT773" s="14"/>
      <c r="OLU773" s="14"/>
      <c r="OLV773" s="14"/>
      <c r="OLW773" s="14"/>
      <c r="OLX773" s="14"/>
      <c r="OLY773" s="14"/>
      <c r="OLZ773" s="14"/>
      <c r="OMA773" s="14"/>
      <c r="OMB773" s="14"/>
      <c r="OMC773" s="14"/>
      <c r="OMD773" s="14"/>
      <c r="OME773" s="14"/>
      <c r="OMF773" s="14"/>
      <c r="OMG773" s="14"/>
      <c r="OMH773" s="14"/>
      <c r="OMI773" s="14"/>
      <c r="OMJ773" s="14"/>
      <c r="OMK773" s="14"/>
      <c r="OML773" s="14"/>
      <c r="OMM773" s="14"/>
      <c r="OMN773" s="14"/>
      <c r="OMO773" s="14"/>
      <c r="OMP773" s="14"/>
      <c r="OMQ773" s="14"/>
      <c r="OMR773" s="14"/>
      <c r="OMS773" s="14"/>
      <c r="OMT773" s="14"/>
      <c r="OMU773" s="14"/>
      <c r="OMV773" s="14"/>
      <c r="OMW773" s="14"/>
      <c r="OMX773" s="14"/>
      <c r="OMY773" s="14"/>
      <c r="OMZ773" s="14"/>
      <c r="ONA773" s="14"/>
      <c r="ONB773" s="14"/>
      <c r="ONC773" s="14"/>
      <c r="OND773" s="14"/>
      <c r="ONE773" s="14"/>
      <c r="ONF773" s="14"/>
      <c r="ONG773" s="14"/>
      <c r="ONH773" s="14"/>
      <c r="ONI773" s="14"/>
      <c r="ONJ773" s="14"/>
      <c r="ONK773" s="14"/>
      <c r="ONL773" s="14"/>
      <c r="ONM773" s="14"/>
      <c r="ONN773" s="14"/>
      <c r="ONO773" s="14"/>
      <c r="ONP773" s="14"/>
      <c r="ONQ773" s="14"/>
      <c r="ONR773" s="14"/>
      <c r="ONS773" s="14"/>
      <c r="ONT773" s="14"/>
      <c r="ONU773" s="14"/>
      <c r="ONV773" s="14"/>
      <c r="ONW773" s="14"/>
      <c r="ONX773" s="14"/>
      <c r="ONY773" s="14"/>
      <c r="ONZ773" s="14"/>
      <c r="OOA773" s="14"/>
      <c r="OOB773" s="14"/>
      <c r="OOC773" s="14"/>
      <c r="OOD773" s="14"/>
      <c r="OOE773" s="14"/>
      <c r="OOF773" s="14"/>
      <c r="OOG773" s="14"/>
      <c r="OOH773" s="14"/>
      <c r="OOI773" s="14"/>
      <c r="OOJ773" s="14"/>
      <c r="OOK773" s="14"/>
      <c r="OOL773" s="14"/>
      <c r="OOM773" s="14"/>
      <c r="OON773" s="14"/>
      <c r="OOO773" s="14"/>
      <c r="OOP773" s="14"/>
      <c r="OOQ773" s="14"/>
      <c r="OOR773" s="14"/>
      <c r="OOS773" s="14"/>
      <c r="OOT773" s="14"/>
      <c r="OOU773" s="14"/>
      <c r="OOV773" s="14"/>
      <c r="OOW773" s="14"/>
      <c r="OOX773" s="14"/>
      <c r="OOY773" s="14"/>
      <c r="OOZ773" s="14"/>
      <c r="OPA773" s="14"/>
      <c r="OPB773" s="14"/>
      <c r="OPC773" s="14"/>
      <c r="OPD773" s="14"/>
      <c r="OPE773" s="14"/>
      <c r="OPF773" s="14"/>
      <c r="OPG773" s="14"/>
      <c r="OPH773" s="14"/>
      <c r="OPI773" s="14"/>
      <c r="OPJ773" s="14"/>
      <c r="OPK773" s="14"/>
      <c r="OPL773" s="14"/>
      <c r="OPM773" s="14"/>
      <c r="OPN773" s="14"/>
      <c r="OPO773" s="14"/>
      <c r="OPP773" s="14"/>
      <c r="OPQ773" s="14"/>
      <c r="OPR773" s="14"/>
      <c r="OPS773" s="14"/>
      <c r="OPT773" s="14"/>
      <c r="OPU773" s="14"/>
      <c r="OPV773" s="14"/>
      <c r="OPW773" s="14"/>
      <c r="OPX773" s="14"/>
      <c r="OPY773" s="14"/>
      <c r="OPZ773" s="14"/>
      <c r="OQA773" s="14"/>
      <c r="OQB773" s="14"/>
      <c r="OQC773" s="14"/>
      <c r="OQD773" s="14"/>
      <c r="OQE773" s="14"/>
      <c r="OQF773" s="14"/>
      <c r="OQG773" s="14"/>
      <c r="OQH773" s="14"/>
      <c r="OQI773" s="14"/>
      <c r="OQJ773" s="14"/>
      <c r="OQK773" s="14"/>
      <c r="OQL773" s="14"/>
      <c r="OQM773" s="14"/>
      <c r="OQN773" s="14"/>
      <c r="OQO773" s="14"/>
      <c r="OQP773" s="14"/>
      <c r="OQQ773" s="14"/>
      <c r="OQR773" s="14"/>
      <c r="OQS773" s="14"/>
      <c r="OQT773" s="14"/>
      <c r="OQU773" s="14"/>
      <c r="OQV773" s="14"/>
      <c r="OQW773" s="14"/>
      <c r="OQX773" s="14"/>
      <c r="OQY773" s="14"/>
      <c r="OQZ773" s="14"/>
      <c r="ORA773" s="14"/>
      <c r="ORB773" s="14"/>
      <c r="ORC773" s="14"/>
      <c r="ORD773" s="14"/>
      <c r="ORE773" s="14"/>
      <c r="ORF773" s="14"/>
      <c r="ORG773" s="14"/>
      <c r="ORH773" s="14"/>
      <c r="ORI773" s="14"/>
      <c r="ORJ773" s="14"/>
      <c r="ORK773" s="14"/>
      <c r="ORL773" s="14"/>
      <c r="ORM773" s="14"/>
      <c r="ORN773" s="14"/>
      <c r="ORO773" s="14"/>
      <c r="ORP773" s="14"/>
      <c r="ORQ773" s="14"/>
      <c r="ORR773" s="14"/>
      <c r="ORS773" s="14"/>
      <c r="ORT773" s="14"/>
      <c r="ORU773" s="14"/>
      <c r="ORV773" s="14"/>
      <c r="ORW773" s="14"/>
      <c r="ORX773" s="14"/>
      <c r="ORY773" s="14"/>
      <c r="ORZ773" s="14"/>
      <c r="OSA773" s="14"/>
      <c r="OSB773" s="14"/>
      <c r="OSC773" s="14"/>
      <c r="OSD773" s="14"/>
      <c r="OSE773" s="14"/>
      <c r="OSF773" s="14"/>
      <c r="OSG773" s="14"/>
      <c r="OSH773" s="14"/>
      <c r="OSI773" s="14"/>
      <c r="OSJ773" s="14"/>
      <c r="OSK773" s="14"/>
      <c r="OSL773" s="14"/>
      <c r="OSM773" s="14"/>
      <c r="OSN773" s="14"/>
      <c r="OSO773" s="14"/>
      <c r="OSP773" s="14"/>
      <c r="OSQ773" s="14"/>
      <c r="OSR773" s="14"/>
      <c r="OSS773" s="14"/>
      <c r="OST773" s="14"/>
      <c r="OSU773" s="14"/>
      <c r="OSV773" s="14"/>
      <c r="OSW773" s="14"/>
      <c r="OSX773" s="14"/>
      <c r="OSY773" s="14"/>
      <c r="OSZ773" s="14"/>
      <c r="OTA773" s="14"/>
      <c r="OTB773" s="14"/>
      <c r="OTC773" s="14"/>
      <c r="OTD773" s="14"/>
      <c r="OTE773" s="14"/>
      <c r="OTF773" s="14"/>
      <c r="OTG773" s="14"/>
      <c r="OTH773" s="14"/>
      <c r="OTI773" s="14"/>
      <c r="OTJ773" s="14"/>
      <c r="OTK773" s="14"/>
      <c r="OTL773" s="14"/>
      <c r="OTM773" s="14"/>
      <c r="OTN773" s="14"/>
      <c r="OTO773" s="14"/>
      <c r="OTP773" s="14"/>
      <c r="OTQ773" s="14"/>
      <c r="OTR773" s="14"/>
      <c r="OTS773" s="14"/>
      <c r="OTT773" s="14"/>
      <c r="OTU773" s="14"/>
      <c r="OTV773" s="14"/>
      <c r="OTW773" s="14"/>
      <c r="OTX773" s="14"/>
      <c r="OTY773" s="14"/>
      <c r="OTZ773" s="14"/>
      <c r="OUA773" s="14"/>
      <c r="OUB773" s="14"/>
      <c r="OUC773" s="14"/>
      <c r="OUD773" s="14"/>
      <c r="OUE773" s="14"/>
      <c r="OUF773" s="14"/>
      <c r="OUG773" s="14"/>
      <c r="OUH773" s="14"/>
      <c r="OUI773" s="14"/>
      <c r="OUJ773" s="14"/>
      <c r="OUK773" s="14"/>
      <c r="OUL773" s="14"/>
      <c r="OUM773" s="14"/>
      <c r="OUN773" s="14"/>
      <c r="OUO773" s="14"/>
      <c r="OUP773" s="14"/>
      <c r="OUQ773" s="14"/>
      <c r="OUR773" s="14"/>
      <c r="OUS773" s="14"/>
      <c r="OUT773" s="14"/>
      <c r="OUU773" s="14"/>
      <c r="OUV773" s="14"/>
      <c r="OUW773" s="14"/>
      <c r="OUX773" s="14"/>
      <c r="OUY773" s="14"/>
      <c r="OUZ773" s="14"/>
      <c r="OVA773" s="14"/>
      <c r="OVB773" s="14"/>
      <c r="OVC773" s="14"/>
      <c r="OVD773" s="14"/>
      <c r="OVE773" s="14"/>
      <c r="OVF773" s="14"/>
      <c r="OVG773" s="14"/>
      <c r="OVH773" s="14"/>
      <c r="OVI773" s="14"/>
      <c r="OVJ773" s="14"/>
      <c r="OVK773" s="14"/>
      <c r="OVL773" s="14"/>
      <c r="OVM773" s="14"/>
      <c r="OVN773" s="14"/>
      <c r="OVO773" s="14"/>
      <c r="OVP773" s="14"/>
      <c r="OVQ773" s="14"/>
      <c r="OVR773" s="14"/>
      <c r="OVS773" s="14"/>
      <c r="OVT773" s="14"/>
      <c r="OVU773" s="14"/>
      <c r="OVV773" s="14"/>
      <c r="OVW773" s="14"/>
      <c r="OVX773" s="14"/>
      <c r="OVY773" s="14"/>
      <c r="OVZ773" s="14"/>
      <c r="OWA773" s="14"/>
      <c r="OWB773" s="14"/>
      <c r="OWC773" s="14"/>
      <c r="OWD773" s="14"/>
      <c r="OWE773" s="14"/>
      <c r="OWF773" s="14"/>
      <c r="OWG773" s="14"/>
      <c r="OWH773" s="14"/>
      <c r="OWI773" s="14"/>
      <c r="OWJ773" s="14"/>
      <c r="OWK773" s="14"/>
      <c r="OWL773" s="14"/>
      <c r="OWM773" s="14"/>
      <c r="OWN773" s="14"/>
      <c r="OWO773" s="14"/>
      <c r="OWP773" s="14"/>
      <c r="OWQ773" s="14"/>
      <c r="OWR773" s="14"/>
      <c r="OWS773" s="14"/>
      <c r="OWT773" s="14"/>
      <c r="OWU773" s="14"/>
      <c r="OWV773" s="14"/>
      <c r="OWW773" s="14"/>
      <c r="OWX773" s="14"/>
      <c r="OWY773" s="14"/>
      <c r="OWZ773" s="14"/>
      <c r="OXA773" s="14"/>
      <c r="OXB773" s="14"/>
      <c r="OXC773" s="14"/>
      <c r="OXD773" s="14"/>
      <c r="OXE773" s="14"/>
      <c r="OXF773" s="14"/>
      <c r="OXG773" s="14"/>
      <c r="OXH773" s="14"/>
      <c r="OXI773" s="14"/>
      <c r="OXJ773" s="14"/>
      <c r="OXK773" s="14"/>
      <c r="OXL773" s="14"/>
      <c r="OXM773" s="14"/>
      <c r="OXN773" s="14"/>
      <c r="OXO773" s="14"/>
      <c r="OXP773" s="14"/>
      <c r="OXQ773" s="14"/>
      <c r="OXR773" s="14"/>
      <c r="OXS773" s="14"/>
      <c r="OXT773" s="14"/>
      <c r="OXU773" s="14"/>
      <c r="OXV773" s="14"/>
      <c r="OXW773" s="14"/>
      <c r="OXX773" s="14"/>
      <c r="OXY773" s="14"/>
      <c r="OXZ773" s="14"/>
      <c r="OYA773" s="14"/>
      <c r="OYB773" s="14"/>
      <c r="OYC773" s="14"/>
      <c r="OYD773" s="14"/>
      <c r="OYE773" s="14"/>
      <c r="OYF773" s="14"/>
      <c r="OYG773" s="14"/>
      <c r="OYH773" s="14"/>
      <c r="OYI773" s="14"/>
      <c r="OYJ773" s="14"/>
      <c r="OYK773" s="14"/>
      <c r="OYL773" s="14"/>
      <c r="OYM773" s="14"/>
      <c r="OYN773" s="14"/>
      <c r="OYO773" s="14"/>
      <c r="OYP773" s="14"/>
      <c r="OYQ773" s="14"/>
      <c r="OYR773" s="14"/>
      <c r="OYS773" s="14"/>
      <c r="OYT773" s="14"/>
      <c r="OYU773" s="14"/>
      <c r="OYV773" s="14"/>
      <c r="OYW773" s="14"/>
      <c r="OYX773" s="14"/>
      <c r="OYY773" s="14"/>
      <c r="OYZ773" s="14"/>
      <c r="OZA773" s="14"/>
      <c r="OZB773" s="14"/>
      <c r="OZC773" s="14"/>
      <c r="OZD773" s="14"/>
      <c r="OZE773" s="14"/>
      <c r="OZF773" s="14"/>
      <c r="OZG773" s="14"/>
      <c r="OZH773" s="14"/>
      <c r="OZI773" s="14"/>
      <c r="OZJ773" s="14"/>
      <c r="OZK773" s="14"/>
      <c r="OZL773" s="14"/>
      <c r="OZM773" s="14"/>
      <c r="OZN773" s="14"/>
      <c r="OZO773" s="14"/>
      <c r="OZP773" s="14"/>
      <c r="OZQ773" s="14"/>
      <c r="OZR773" s="14"/>
      <c r="OZS773" s="14"/>
      <c r="OZT773" s="14"/>
      <c r="OZU773" s="14"/>
      <c r="OZV773" s="14"/>
      <c r="OZW773" s="14"/>
      <c r="OZX773" s="14"/>
      <c r="OZY773" s="14"/>
      <c r="OZZ773" s="14"/>
      <c r="PAA773" s="14"/>
      <c r="PAB773" s="14"/>
      <c r="PAC773" s="14"/>
      <c r="PAD773" s="14"/>
      <c r="PAE773" s="14"/>
      <c r="PAF773" s="14"/>
      <c r="PAG773" s="14"/>
      <c r="PAH773" s="14"/>
      <c r="PAI773" s="14"/>
      <c r="PAJ773" s="14"/>
      <c r="PAK773" s="14"/>
      <c r="PAL773" s="14"/>
      <c r="PAM773" s="14"/>
      <c r="PAN773" s="14"/>
      <c r="PAO773" s="14"/>
      <c r="PAP773" s="14"/>
      <c r="PAQ773" s="14"/>
      <c r="PAR773" s="14"/>
      <c r="PAS773" s="14"/>
      <c r="PAT773" s="14"/>
      <c r="PAU773" s="14"/>
      <c r="PAV773" s="14"/>
      <c r="PAW773" s="14"/>
      <c r="PAX773" s="14"/>
      <c r="PAY773" s="14"/>
      <c r="PAZ773" s="14"/>
      <c r="PBA773" s="14"/>
      <c r="PBB773" s="14"/>
      <c r="PBC773" s="14"/>
      <c r="PBD773" s="14"/>
      <c r="PBE773" s="14"/>
      <c r="PBF773" s="14"/>
      <c r="PBG773" s="14"/>
      <c r="PBH773" s="14"/>
      <c r="PBI773" s="14"/>
      <c r="PBJ773" s="14"/>
      <c r="PBK773" s="14"/>
      <c r="PBL773" s="14"/>
      <c r="PBM773" s="14"/>
      <c r="PBN773" s="14"/>
      <c r="PBO773" s="14"/>
      <c r="PBP773" s="14"/>
      <c r="PBQ773" s="14"/>
      <c r="PBR773" s="14"/>
      <c r="PBS773" s="14"/>
      <c r="PBT773" s="14"/>
      <c r="PBU773" s="14"/>
      <c r="PBV773" s="14"/>
      <c r="PBW773" s="14"/>
      <c r="PBX773" s="14"/>
      <c r="PBY773" s="14"/>
      <c r="PBZ773" s="14"/>
      <c r="PCA773" s="14"/>
      <c r="PCB773" s="14"/>
      <c r="PCC773" s="14"/>
      <c r="PCD773" s="14"/>
      <c r="PCE773" s="14"/>
      <c r="PCF773" s="14"/>
      <c r="PCG773" s="14"/>
      <c r="PCH773" s="14"/>
      <c r="PCI773" s="14"/>
      <c r="PCJ773" s="14"/>
      <c r="PCK773" s="14"/>
      <c r="PCL773" s="14"/>
      <c r="PCM773" s="14"/>
      <c r="PCN773" s="14"/>
      <c r="PCO773" s="14"/>
      <c r="PCP773" s="14"/>
      <c r="PCQ773" s="14"/>
      <c r="PCR773" s="14"/>
      <c r="PCS773" s="14"/>
      <c r="PCT773" s="14"/>
      <c r="PCU773" s="14"/>
      <c r="PCV773" s="14"/>
      <c r="PCW773" s="14"/>
      <c r="PCX773" s="14"/>
      <c r="PCY773" s="14"/>
      <c r="PCZ773" s="14"/>
      <c r="PDA773" s="14"/>
      <c r="PDB773" s="14"/>
      <c r="PDC773" s="14"/>
      <c r="PDD773" s="14"/>
      <c r="PDE773" s="14"/>
      <c r="PDF773" s="14"/>
      <c r="PDG773" s="14"/>
      <c r="PDH773" s="14"/>
      <c r="PDI773" s="14"/>
      <c r="PDJ773" s="14"/>
      <c r="PDK773" s="14"/>
      <c r="PDL773" s="14"/>
      <c r="PDM773" s="14"/>
      <c r="PDN773" s="14"/>
      <c r="PDO773" s="14"/>
      <c r="PDP773" s="14"/>
      <c r="PDQ773" s="14"/>
      <c r="PDR773" s="14"/>
      <c r="PDS773" s="14"/>
      <c r="PDT773" s="14"/>
      <c r="PDU773" s="14"/>
      <c r="PDV773" s="14"/>
      <c r="PDW773" s="14"/>
      <c r="PDX773" s="14"/>
      <c r="PDY773" s="14"/>
      <c r="PDZ773" s="14"/>
      <c r="PEA773" s="14"/>
      <c r="PEB773" s="14"/>
      <c r="PEC773" s="14"/>
      <c r="PED773" s="14"/>
      <c r="PEE773" s="14"/>
      <c r="PEF773" s="14"/>
      <c r="PEG773" s="14"/>
      <c r="PEH773" s="14"/>
      <c r="PEI773" s="14"/>
      <c r="PEJ773" s="14"/>
      <c r="PEK773" s="14"/>
      <c r="PEL773" s="14"/>
      <c r="PEM773" s="14"/>
      <c r="PEN773" s="14"/>
      <c r="PEO773" s="14"/>
      <c r="PEP773" s="14"/>
      <c r="PEQ773" s="14"/>
      <c r="PER773" s="14"/>
      <c r="PES773" s="14"/>
      <c r="PET773" s="14"/>
      <c r="PEU773" s="14"/>
      <c r="PEV773" s="14"/>
      <c r="PEW773" s="14"/>
      <c r="PEX773" s="14"/>
      <c r="PEY773" s="14"/>
      <c r="PEZ773" s="14"/>
      <c r="PFA773" s="14"/>
      <c r="PFB773" s="14"/>
      <c r="PFC773" s="14"/>
      <c r="PFD773" s="14"/>
      <c r="PFE773" s="14"/>
      <c r="PFF773" s="14"/>
      <c r="PFG773" s="14"/>
      <c r="PFH773" s="14"/>
      <c r="PFI773" s="14"/>
      <c r="PFJ773" s="14"/>
      <c r="PFK773" s="14"/>
      <c r="PFL773" s="14"/>
      <c r="PFM773" s="14"/>
      <c r="PFN773" s="14"/>
      <c r="PFO773" s="14"/>
      <c r="PFP773" s="14"/>
      <c r="PFQ773" s="14"/>
      <c r="PFR773" s="14"/>
      <c r="PFS773" s="14"/>
      <c r="PFT773" s="14"/>
      <c r="PFU773" s="14"/>
      <c r="PFV773" s="14"/>
      <c r="PFW773" s="14"/>
      <c r="PFX773" s="14"/>
      <c r="PFY773" s="14"/>
      <c r="PFZ773" s="14"/>
      <c r="PGA773" s="14"/>
      <c r="PGB773" s="14"/>
      <c r="PGC773" s="14"/>
      <c r="PGD773" s="14"/>
      <c r="PGE773" s="14"/>
      <c r="PGF773" s="14"/>
      <c r="PGG773" s="14"/>
      <c r="PGH773" s="14"/>
      <c r="PGI773" s="14"/>
      <c r="PGJ773" s="14"/>
      <c r="PGK773" s="14"/>
      <c r="PGL773" s="14"/>
      <c r="PGM773" s="14"/>
      <c r="PGN773" s="14"/>
      <c r="PGO773" s="14"/>
      <c r="PGP773" s="14"/>
      <c r="PGQ773" s="14"/>
      <c r="PGR773" s="14"/>
      <c r="PGS773" s="14"/>
      <c r="PGT773" s="14"/>
      <c r="PGU773" s="14"/>
      <c r="PGV773" s="14"/>
      <c r="PGW773" s="14"/>
      <c r="PGX773" s="14"/>
      <c r="PGY773" s="14"/>
      <c r="PGZ773" s="14"/>
      <c r="PHA773" s="14"/>
      <c r="PHB773" s="14"/>
      <c r="PHC773" s="14"/>
      <c r="PHD773" s="14"/>
      <c r="PHE773" s="14"/>
      <c r="PHF773" s="14"/>
      <c r="PHG773" s="14"/>
      <c r="PHH773" s="14"/>
      <c r="PHI773" s="14"/>
      <c r="PHJ773" s="14"/>
      <c r="PHK773" s="14"/>
      <c r="PHL773" s="14"/>
      <c r="PHM773" s="14"/>
      <c r="PHN773" s="14"/>
      <c r="PHO773" s="14"/>
      <c r="PHP773" s="14"/>
      <c r="PHQ773" s="14"/>
      <c r="PHR773" s="14"/>
      <c r="PHS773" s="14"/>
      <c r="PHT773" s="14"/>
      <c r="PHU773" s="14"/>
      <c r="PHV773" s="14"/>
      <c r="PHW773" s="14"/>
      <c r="PHX773" s="14"/>
      <c r="PHY773" s="14"/>
      <c r="PHZ773" s="14"/>
      <c r="PIA773" s="14"/>
      <c r="PIB773" s="14"/>
      <c r="PIC773" s="14"/>
      <c r="PID773" s="14"/>
      <c r="PIE773" s="14"/>
      <c r="PIF773" s="14"/>
      <c r="PIG773" s="14"/>
      <c r="PIH773" s="14"/>
      <c r="PII773" s="14"/>
      <c r="PIJ773" s="14"/>
      <c r="PIK773" s="14"/>
      <c r="PIL773" s="14"/>
      <c r="PIM773" s="14"/>
      <c r="PIN773" s="14"/>
      <c r="PIO773" s="14"/>
      <c r="PIP773" s="14"/>
      <c r="PIQ773" s="14"/>
      <c r="PIR773" s="14"/>
      <c r="PIS773" s="14"/>
      <c r="PIT773" s="14"/>
      <c r="PIU773" s="14"/>
      <c r="PIV773" s="14"/>
      <c r="PIW773" s="14"/>
      <c r="PIX773" s="14"/>
      <c r="PIY773" s="14"/>
      <c r="PIZ773" s="14"/>
      <c r="PJA773" s="14"/>
      <c r="PJB773" s="14"/>
      <c r="PJC773" s="14"/>
      <c r="PJD773" s="14"/>
      <c r="PJE773" s="14"/>
      <c r="PJF773" s="14"/>
      <c r="PJG773" s="14"/>
      <c r="PJH773" s="14"/>
      <c r="PJI773" s="14"/>
      <c r="PJJ773" s="14"/>
      <c r="PJK773" s="14"/>
      <c r="PJL773" s="14"/>
      <c r="PJM773" s="14"/>
      <c r="PJN773" s="14"/>
      <c r="PJO773" s="14"/>
      <c r="PJP773" s="14"/>
      <c r="PJQ773" s="14"/>
      <c r="PJR773" s="14"/>
      <c r="PJS773" s="14"/>
      <c r="PJT773" s="14"/>
      <c r="PJU773" s="14"/>
      <c r="PJV773" s="14"/>
      <c r="PJW773" s="14"/>
      <c r="PJX773" s="14"/>
      <c r="PJY773" s="14"/>
      <c r="PJZ773" s="14"/>
      <c r="PKA773" s="14"/>
      <c r="PKB773" s="14"/>
      <c r="PKC773" s="14"/>
      <c r="PKD773" s="14"/>
      <c r="PKE773" s="14"/>
      <c r="PKF773" s="14"/>
      <c r="PKG773" s="14"/>
      <c r="PKH773" s="14"/>
      <c r="PKI773" s="14"/>
      <c r="PKJ773" s="14"/>
      <c r="PKK773" s="14"/>
      <c r="PKL773" s="14"/>
      <c r="PKM773" s="14"/>
      <c r="PKN773" s="14"/>
      <c r="PKO773" s="14"/>
      <c r="PKP773" s="14"/>
      <c r="PKQ773" s="14"/>
      <c r="PKR773" s="14"/>
      <c r="PKS773" s="14"/>
      <c r="PKT773" s="14"/>
      <c r="PKU773" s="14"/>
      <c r="PKV773" s="14"/>
      <c r="PKW773" s="14"/>
      <c r="PKX773" s="14"/>
      <c r="PKY773" s="14"/>
      <c r="PKZ773" s="14"/>
      <c r="PLA773" s="14"/>
      <c r="PLB773" s="14"/>
      <c r="PLC773" s="14"/>
      <c r="PLD773" s="14"/>
      <c r="PLE773" s="14"/>
      <c r="PLF773" s="14"/>
      <c r="PLG773" s="14"/>
      <c r="PLH773" s="14"/>
      <c r="PLI773" s="14"/>
      <c r="PLJ773" s="14"/>
      <c r="PLK773" s="14"/>
      <c r="PLL773" s="14"/>
      <c r="PLM773" s="14"/>
      <c r="PLN773" s="14"/>
      <c r="PLO773" s="14"/>
      <c r="PLP773" s="14"/>
      <c r="PLQ773" s="14"/>
      <c r="PLR773" s="14"/>
      <c r="PLS773" s="14"/>
      <c r="PLT773" s="14"/>
      <c r="PLU773" s="14"/>
      <c r="PLV773" s="14"/>
      <c r="PLW773" s="14"/>
      <c r="PLX773" s="14"/>
      <c r="PLY773" s="14"/>
      <c r="PLZ773" s="14"/>
      <c r="PMA773" s="14"/>
      <c r="PMB773" s="14"/>
      <c r="PMC773" s="14"/>
      <c r="PMD773" s="14"/>
      <c r="PME773" s="14"/>
      <c r="PMF773" s="14"/>
      <c r="PMG773" s="14"/>
      <c r="PMH773" s="14"/>
      <c r="PMI773" s="14"/>
      <c r="PMJ773" s="14"/>
      <c r="PMK773" s="14"/>
      <c r="PML773" s="14"/>
      <c r="PMM773" s="14"/>
      <c r="PMN773" s="14"/>
      <c r="PMO773" s="14"/>
      <c r="PMP773" s="14"/>
      <c r="PMQ773" s="14"/>
      <c r="PMR773" s="14"/>
      <c r="PMS773" s="14"/>
      <c r="PMT773" s="14"/>
      <c r="PMU773" s="14"/>
      <c r="PMV773" s="14"/>
      <c r="PMW773" s="14"/>
      <c r="PMX773" s="14"/>
      <c r="PMY773" s="14"/>
      <c r="PMZ773" s="14"/>
      <c r="PNA773" s="14"/>
      <c r="PNB773" s="14"/>
      <c r="PNC773" s="14"/>
      <c r="PND773" s="14"/>
      <c r="PNE773" s="14"/>
      <c r="PNF773" s="14"/>
      <c r="PNG773" s="14"/>
      <c r="PNH773" s="14"/>
      <c r="PNI773" s="14"/>
      <c r="PNJ773" s="14"/>
      <c r="PNK773" s="14"/>
      <c r="PNL773" s="14"/>
      <c r="PNM773" s="14"/>
      <c r="PNN773" s="14"/>
      <c r="PNO773" s="14"/>
      <c r="PNP773" s="14"/>
      <c r="PNQ773" s="14"/>
      <c r="PNR773" s="14"/>
      <c r="PNS773" s="14"/>
      <c r="PNT773" s="14"/>
      <c r="PNU773" s="14"/>
      <c r="PNV773" s="14"/>
      <c r="PNW773" s="14"/>
      <c r="PNX773" s="14"/>
      <c r="PNY773" s="14"/>
      <c r="PNZ773" s="14"/>
      <c r="POA773" s="14"/>
      <c r="POB773" s="14"/>
      <c r="POC773" s="14"/>
      <c r="POD773" s="14"/>
      <c r="POE773" s="14"/>
      <c r="POF773" s="14"/>
      <c r="POG773" s="14"/>
      <c r="POH773" s="14"/>
      <c r="POI773" s="14"/>
      <c r="POJ773" s="14"/>
      <c r="POK773" s="14"/>
      <c r="POL773" s="14"/>
      <c r="POM773" s="14"/>
      <c r="PON773" s="14"/>
      <c r="POO773" s="14"/>
      <c r="POP773" s="14"/>
      <c r="POQ773" s="14"/>
      <c r="POR773" s="14"/>
      <c r="POS773" s="14"/>
      <c r="POT773" s="14"/>
      <c r="POU773" s="14"/>
      <c r="POV773" s="14"/>
      <c r="POW773" s="14"/>
      <c r="POX773" s="14"/>
      <c r="POY773" s="14"/>
      <c r="POZ773" s="14"/>
      <c r="PPA773" s="14"/>
      <c r="PPB773" s="14"/>
      <c r="PPC773" s="14"/>
      <c r="PPD773" s="14"/>
      <c r="PPE773" s="14"/>
      <c r="PPF773" s="14"/>
      <c r="PPG773" s="14"/>
      <c r="PPH773" s="14"/>
      <c r="PPI773" s="14"/>
      <c r="PPJ773" s="14"/>
      <c r="PPK773" s="14"/>
      <c r="PPL773" s="14"/>
      <c r="PPM773" s="14"/>
      <c r="PPN773" s="14"/>
      <c r="PPO773" s="14"/>
      <c r="PPP773" s="14"/>
      <c r="PPQ773" s="14"/>
      <c r="PPR773" s="14"/>
      <c r="PPS773" s="14"/>
      <c r="PPT773" s="14"/>
      <c r="PPU773" s="14"/>
      <c r="PPV773" s="14"/>
      <c r="PPW773" s="14"/>
      <c r="PPX773" s="14"/>
      <c r="PPY773" s="14"/>
      <c r="PPZ773" s="14"/>
      <c r="PQA773" s="14"/>
      <c r="PQB773" s="14"/>
      <c r="PQC773" s="14"/>
      <c r="PQD773" s="14"/>
      <c r="PQE773" s="14"/>
      <c r="PQF773" s="14"/>
      <c r="PQG773" s="14"/>
      <c r="PQH773" s="14"/>
      <c r="PQI773" s="14"/>
      <c r="PQJ773" s="14"/>
      <c r="PQK773" s="14"/>
      <c r="PQL773" s="14"/>
      <c r="PQM773" s="14"/>
      <c r="PQN773" s="14"/>
      <c r="PQO773" s="14"/>
      <c r="PQP773" s="14"/>
      <c r="PQQ773" s="14"/>
      <c r="PQR773" s="14"/>
      <c r="PQS773" s="14"/>
      <c r="PQT773" s="14"/>
      <c r="PQU773" s="14"/>
      <c r="PQV773" s="14"/>
      <c r="PQW773" s="14"/>
      <c r="PQX773" s="14"/>
      <c r="PQY773" s="14"/>
      <c r="PQZ773" s="14"/>
      <c r="PRA773" s="14"/>
      <c r="PRB773" s="14"/>
      <c r="PRC773" s="14"/>
      <c r="PRD773" s="14"/>
      <c r="PRE773" s="14"/>
      <c r="PRF773" s="14"/>
      <c r="PRG773" s="14"/>
      <c r="PRH773" s="14"/>
      <c r="PRI773" s="14"/>
      <c r="PRJ773" s="14"/>
      <c r="PRK773" s="14"/>
      <c r="PRL773" s="14"/>
      <c r="PRM773" s="14"/>
      <c r="PRN773" s="14"/>
      <c r="PRO773" s="14"/>
      <c r="PRP773" s="14"/>
      <c r="PRQ773" s="14"/>
      <c r="PRR773" s="14"/>
      <c r="PRS773" s="14"/>
      <c r="PRT773" s="14"/>
      <c r="PRU773" s="14"/>
      <c r="PRV773" s="14"/>
      <c r="PRW773" s="14"/>
      <c r="PRX773" s="14"/>
      <c r="PRY773" s="14"/>
      <c r="PRZ773" s="14"/>
      <c r="PSA773" s="14"/>
      <c r="PSB773" s="14"/>
      <c r="PSC773" s="14"/>
      <c r="PSD773" s="14"/>
      <c r="PSE773" s="14"/>
      <c r="PSF773" s="14"/>
      <c r="PSG773" s="14"/>
      <c r="PSH773" s="14"/>
      <c r="PSI773" s="14"/>
      <c r="PSJ773" s="14"/>
      <c r="PSK773" s="14"/>
      <c r="PSL773" s="14"/>
      <c r="PSM773" s="14"/>
      <c r="PSN773" s="14"/>
      <c r="PSO773" s="14"/>
      <c r="PSP773" s="14"/>
      <c r="PSQ773" s="14"/>
      <c r="PSR773" s="14"/>
      <c r="PSS773" s="14"/>
      <c r="PST773" s="14"/>
      <c r="PSU773" s="14"/>
      <c r="PSV773" s="14"/>
      <c r="PSW773" s="14"/>
      <c r="PSX773" s="14"/>
      <c r="PSY773" s="14"/>
      <c r="PSZ773" s="14"/>
      <c r="PTA773" s="14"/>
      <c r="PTB773" s="14"/>
      <c r="PTC773" s="14"/>
      <c r="PTD773" s="14"/>
      <c r="PTE773" s="14"/>
      <c r="PTF773" s="14"/>
      <c r="PTG773" s="14"/>
      <c r="PTH773" s="14"/>
      <c r="PTI773" s="14"/>
      <c r="PTJ773" s="14"/>
      <c r="PTK773" s="14"/>
      <c r="PTL773" s="14"/>
      <c r="PTM773" s="14"/>
      <c r="PTN773" s="14"/>
      <c r="PTO773" s="14"/>
      <c r="PTP773" s="14"/>
      <c r="PTQ773" s="14"/>
      <c r="PTR773" s="14"/>
      <c r="PTS773" s="14"/>
      <c r="PTT773" s="14"/>
      <c r="PTU773" s="14"/>
      <c r="PTV773" s="14"/>
      <c r="PTW773" s="14"/>
      <c r="PTX773" s="14"/>
      <c r="PTY773" s="14"/>
      <c r="PTZ773" s="14"/>
      <c r="PUA773" s="14"/>
      <c r="PUB773" s="14"/>
      <c r="PUC773" s="14"/>
      <c r="PUD773" s="14"/>
      <c r="PUE773" s="14"/>
      <c r="PUF773" s="14"/>
      <c r="PUG773" s="14"/>
      <c r="PUH773" s="14"/>
      <c r="PUI773" s="14"/>
      <c r="PUJ773" s="14"/>
      <c r="PUK773" s="14"/>
      <c r="PUL773" s="14"/>
      <c r="PUM773" s="14"/>
      <c r="PUN773" s="14"/>
      <c r="PUO773" s="14"/>
      <c r="PUP773" s="14"/>
      <c r="PUQ773" s="14"/>
      <c r="PUR773" s="14"/>
      <c r="PUS773" s="14"/>
      <c r="PUT773" s="14"/>
      <c r="PUU773" s="14"/>
      <c r="PUV773" s="14"/>
      <c r="PUW773" s="14"/>
      <c r="PUX773" s="14"/>
      <c r="PUY773" s="14"/>
      <c r="PUZ773" s="14"/>
      <c r="PVA773" s="14"/>
      <c r="PVB773" s="14"/>
      <c r="PVC773" s="14"/>
      <c r="PVD773" s="14"/>
      <c r="PVE773" s="14"/>
      <c r="PVF773" s="14"/>
      <c r="PVG773" s="14"/>
      <c r="PVH773" s="14"/>
      <c r="PVI773" s="14"/>
      <c r="PVJ773" s="14"/>
      <c r="PVK773" s="14"/>
      <c r="PVL773" s="14"/>
      <c r="PVM773" s="14"/>
      <c r="PVN773" s="14"/>
      <c r="PVO773" s="14"/>
      <c r="PVP773" s="14"/>
      <c r="PVQ773" s="14"/>
      <c r="PVR773" s="14"/>
      <c r="PVS773" s="14"/>
      <c r="PVT773" s="14"/>
      <c r="PVU773" s="14"/>
      <c r="PVV773" s="14"/>
      <c r="PVW773" s="14"/>
      <c r="PVX773" s="14"/>
      <c r="PVY773" s="14"/>
      <c r="PVZ773" s="14"/>
      <c r="PWA773" s="14"/>
      <c r="PWB773" s="14"/>
      <c r="PWC773" s="14"/>
      <c r="PWD773" s="14"/>
      <c r="PWE773" s="14"/>
      <c r="PWF773" s="14"/>
      <c r="PWG773" s="14"/>
      <c r="PWH773" s="14"/>
      <c r="PWI773" s="14"/>
      <c r="PWJ773" s="14"/>
      <c r="PWK773" s="14"/>
      <c r="PWL773" s="14"/>
      <c r="PWM773" s="14"/>
      <c r="PWN773" s="14"/>
      <c r="PWO773" s="14"/>
      <c r="PWP773" s="14"/>
      <c r="PWQ773" s="14"/>
      <c r="PWR773" s="14"/>
      <c r="PWS773" s="14"/>
      <c r="PWT773" s="14"/>
      <c r="PWU773" s="14"/>
      <c r="PWV773" s="14"/>
      <c r="PWW773" s="14"/>
      <c r="PWX773" s="14"/>
      <c r="PWY773" s="14"/>
      <c r="PWZ773" s="14"/>
      <c r="PXA773" s="14"/>
      <c r="PXB773" s="14"/>
      <c r="PXC773" s="14"/>
      <c r="PXD773" s="14"/>
      <c r="PXE773" s="14"/>
      <c r="PXF773" s="14"/>
      <c r="PXG773" s="14"/>
      <c r="PXH773" s="14"/>
      <c r="PXI773" s="14"/>
      <c r="PXJ773" s="14"/>
      <c r="PXK773" s="14"/>
      <c r="PXL773" s="14"/>
      <c r="PXM773" s="14"/>
      <c r="PXN773" s="14"/>
      <c r="PXO773" s="14"/>
      <c r="PXP773" s="14"/>
      <c r="PXQ773" s="14"/>
      <c r="PXR773" s="14"/>
      <c r="PXS773" s="14"/>
      <c r="PXT773" s="14"/>
      <c r="PXU773" s="14"/>
      <c r="PXV773" s="14"/>
      <c r="PXW773" s="14"/>
      <c r="PXX773" s="14"/>
      <c r="PXY773" s="14"/>
      <c r="PXZ773" s="14"/>
      <c r="PYA773" s="14"/>
      <c r="PYB773" s="14"/>
      <c r="PYC773" s="14"/>
      <c r="PYD773" s="14"/>
      <c r="PYE773" s="14"/>
      <c r="PYF773" s="14"/>
      <c r="PYG773" s="14"/>
      <c r="PYH773" s="14"/>
      <c r="PYI773" s="14"/>
      <c r="PYJ773" s="14"/>
      <c r="PYK773" s="14"/>
      <c r="PYL773" s="14"/>
      <c r="PYM773" s="14"/>
      <c r="PYN773" s="14"/>
      <c r="PYO773" s="14"/>
      <c r="PYP773" s="14"/>
      <c r="PYQ773" s="14"/>
      <c r="PYR773" s="14"/>
      <c r="PYS773" s="14"/>
      <c r="PYT773" s="14"/>
      <c r="PYU773" s="14"/>
      <c r="PYV773" s="14"/>
      <c r="PYW773" s="14"/>
      <c r="PYX773" s="14"/>
      <c r="PYY773" s="14"/>
      <c r="PYZ773" s="14"/>
      <c r="PZA773" s="14"/>
      <c r="PZB773" s="14"/>
      <c r="PZC773" s="14"/>
      <c r="PZD773" s="14"/>
      <c r="PZE773" s="14"/>
      <c r="PZF773" s="14"/>
      <c r="PZG773" s="14"/>
      <c r="PZH773" s="14"/>
      <c r="PZI773" s="14"/>
      <c r="PZJ773" s="14"/>
      <c r="PZK773" s="14"/>
      <c r="PZL773" s="14"/>
      <c r="PZM773" s="14"/>
      <c r="PZN773" s="14"/>
      <c r="PZO773" s="14"/>
      <c r="PZP773" s="14"/>
      <c r="PZQ773" s="14"/>
      <c r="PZR773" s="14"/>
      <c r="PZS773" s="14"/>
      <c r="PZT773" s="14"/>
      <c r="PZU773" s="14"/>
      <c r="PZV773" s="14"/>
      <c r="PZW773" s="14"/>
      <c r="PZX773" s="14"/>
      <c r="PZY773" s="14"/>
      <c r="PZZ773" s="14"/>
      <c r="QAA773" s="14"/>
      <c r="QAB773" s="14"/>
      <c r="QAC773" s="14"/>
      <c r="QAD773" s="14"/>
      <c r="QAE773" s="14"/>
      <c r="QAF773" s="14"/>
      <c r="QAG773" s="14"/>
      <c r="QAH773" s="14"/>
      <c r="QAI773" s="14"/>
      <c r="QAJ773" s="14"/>
      <c r="QAK773" s="14"/>
      <c r="QAL773" s="14"/>
      <c r="QAM773" s="14"/>
      <c r="QAN773" s="14"/>
      <c r="QAO773" s="14"/>
      <c r="QAP773" s="14"/>
      <c r="QAQ773" s="14"/>
      <c r="QAR773" s="14"/>
      <c r="QAS773" s="14"/>
      <c r="QAT773" s="14"/>
      <c r="QAU773" s="14"/>
      <c r="QAV773" s="14"/>
      <c r="QAW773" s="14"/>
      <c r="QAX773" s="14"/>
      <c r="QAY773" s="14"/>
      <c r="QAZ773" s="14"/>
      <c r="QBA773" s="14"/>
      <c r="QBB773" s="14"/>
      <c r="QBC773" s="14"/>
      <c r="QBD773" s="14"/>
      <c r="QBE773" s="14"/>
      <c r="QBF773" s="14"/>
      <c r="QBG773" s="14"/>
      <c r="QBH773" s="14"/>
      <c r="QBI773" s="14"/>
      <c r="QBJ773" s="14"/>
      <c r="QBK773" s="14"/>
      <c r="QBL773" s="14"/>
      <c r="QBM773" s="14"/>
      <c r="QBN773" s="14"/>
      <c r="QBO773" s="14"/>
      <c r="QBP773" s="14"/>
      <c r="QBQ773" s="14"/>
      <c r="QBR773" s="14"/>
      <c r="QBS773" s="14"/>
      <c r="QBT773" s="14"/>
      <c r="QBU773" s="14"/>
      <c r="QBV773" s="14"/>
      <c r="QBW773" s="14"/>
      <c r="QBX773" s="14"/>
      <c r="QBY773" s="14"/>
      <c r="QBZ773" s="14"/>
      <c r="QCA773" s="14"/>
      <c r="QCB773" s="14"/>
      <c r="QCC773" s="14"/>
      <c r="QCD773" s="14"/>
      <c r="QCE773" s="14"/>
      <c r="QCF773" s="14"/>
      <c r="QCG773" s="14"/>
      <c r="QCH773" s="14"/>
      <c r="QCI773" s="14"/>
      <c r="QCJ773" s="14"/>
      <c r="QCK773" s="14"/>
      <c r="QCL773" s="14"/>
      <c r="QCM773" s="14"/>
      <c r="QCN773" s="14"/>
      <c r="QCO773" s="14"/>
      <c r="QCP773" s="14"/>
      <c r="QCQ773" s="14"/>
      <c r="QCR773" s="14"/>
      <c r="QCS773" s="14"/>
      <c r="QCT773" s="14"/>
      <c r="QCU773" s="14"/>
      <c r="QCV773" s="14"/>
      <c r="QCW773" s="14"/>
      <c r="QCX773" s="14"/>
      <c r="QCY773" s="14"/>
      <c r="QCZ773" s="14"/>
      <c r="QDA773" s="14"/>
      <c r="QDB773" s="14"/>
      <c r="QDC773" s="14"/>
      <c r="QDD773" s="14"/>
      <c r="QDE773" s="14"/>
      <c r="QDF773" s="14"/>
      <c r="QDG773" s="14"/>
      <c r="QDH773" s="14"/>
      <c r="QDI773" s="14"/>
      <c r="QDJ773" s="14"/>
      <c r="QDK773" s="14"/>
      <c r="QDL773" s="14"/>
      <c r="QDM773" s="14"/>
      <c r="QDN773" s="14"/>
      <c r="QDO773" s="14"/>
      <c r="QDP773" s="14"/>
      <c r="QDQ773" s="14"/>
      <c r="QDR773" s="14"/>
      <c r="QDS773" s="14"/>
      <c r="QDT773" s="14"/>
      <c r="QDU773" s="14"/>
      <c r="QDV773" s="14"/>
      <c r="QDW773" s="14"/>
      <c r="QDX773" s="14"/>
      <c r="QDY773" s="14"/>
      <c r="QDZ773" s="14"/>
      <c r="QEA773" s="14"/>
      <c r="QEB773" s="14"/>
      <c r="QEC773" s="14"/>
      <c r="QED773" s="14"/>
      <c r="QEE773" s="14"/>
      <c r="QEF773" s="14"/>
      <c r="QEG773" s="14"/>
      <c r="QEH773" s="14"/>
      <c r="QEI773" s="14"/>
      <c r="QEJ773" s="14"/>
      <c r="QEK773" s="14"/>
      <c r="QEL773" s="14"/>
      <c r="QEM773" s="14"/>
      <c r="QEN773" s="14"/>
      <c r="QEO773" s="14"/>
      <c r="QEP773" s="14"/>
      <c r="QEQ773" s="14"/>
      <c r="QER773" s="14"/>
      <c r="QES773" s="14"/>
      <c r="QET773" s="14"/>
      <c r="QEU773" s="14"/>
      <c r="QEV773" s="14"/>
      <c r="QEW773" s="14"/>
      <c r="QEX773" s="14"/>
      <c r="QEY773" s="14"/>
      <c r="QEZ773" s="14"/>
      <c r="QFA773" s="14"/>
      <c r="QFB773" s="14"/>
      <c r="QFC773" s="14"/>
      <c r="QFD773" s="14"/>
      <c r="QFE773" s="14"/>
      <c r="QFF773" s="14"/>
      <c r="QFG773" s="14"/>
      <c r="QFH773" s="14"/>
      <c r="QFI773" s="14"/>
      <c r="QFJ773" s="14"/>
      <c r="QFK773" s="14"/>
      <c r="QFL773" s="14"/>
      <c r="QFM773" s="14"/>
      <c r="QFN773" s="14"/>
      <c r="QFO773" s="14"/>
      <c r="QFP773" s="14"/>
      <c r="QFQ773" s="14"/>
      <c r="QFR773" s="14"/>
      <c r="QFS773" s="14"/>
      <c r="QFT773" s="14"/>
      <c r="QFU773" s="14"/>
      <c r="QFV773" s="14"/>
      <c r="QFW773" s="14"/>
      <c r="QFX773" s="14"/>
      <c r="QFY773" s="14"/>
      <c r="QFZ773" s="14"/>
      <c r="QGA773" s="14"/>
      <c r="QGB773" s="14"/>
      <c r="QGC773" s="14"/>
      <c r="QGD773" s="14"/>
      <c r="QGE773" s="14"/>
      <c r="QGF773" s="14"/>
      <c r="QGG773" s="14"/>
      <c r="QGH773" s="14"/>
      <c r="QGI773" s="14"/>
      <c r="QGJ773" s="14"/>
      <c r="QGK773" s="14"/>
      <c r="QGL773" s="14"/>
      <c r="QGM773" s="14"/>
      <c r="QGN773" s="14"/>
      <c r="QGO773" s="14"/>
      <c r="QGP773" s="14"/>
      <c r="QGQ773" s="14"/>
      <c r="QGR773" s="14"/>
      <c r="QGS773" s="14"/>
      <c r="QGT773" s="14"/>
      <c r="QGU773" s="14"/>
      <c r="QGV773" s="14"/>
      <c r="QGW773" s="14"/>
      <c r="QGX773" s="14"/>
      <c r="QGY773" s="14"/>
      <c r="QGZ773" s="14"/>
      <c r="QHA773" s="14"/>
      <c r="QHB773" s="14"/>
      <c r="QHC773" s="14"/>
      <c r="QHD773" s="14"/>
      <c r="QHE773" s="14"/>
      <c r="QHF773" s="14"/>
      <c r="QHG773" s="14"/>
      <c r="QHH773" s="14"/>
      <c r="QHI773" s="14"/>
      <c r="QHJ773" s="14"/>
      <c r="QHK773" s="14"/>
      <c r="QHL773" s="14"/>
      <c r="QHM773" s="14"/>
      <c r="QHN773" s="14"/>
      <c r="QHO773" s="14"/>
      <c r="QHP773" s="14"/>
      <c r="QHQ773" s="14"/>
      <c r="QHR773" s="14"/>
      <c r="QHS773" s="14"/>
      <c r="QHT773" s="14"/>
      <c r="QHU773" s="14"/>
      <c r="QHV773" s="14"/>
      <c r="QHW773" s="14"/>
      <c r="QHX773" s="14"/>
      <c r="QHY773" s="14"/>
      <c r="QHZ773" s="14"/>
      <c r="QIA773" s="14"/>
      <c r="QIB773" s="14"/>
      <c r="QIC773" s="14"/>
      <c r="QID773" s="14"/>
      <c r="QIE773" s="14"/>
      <c r="QIF773" s="14"/>
      <c r="QIG773" s="14"/>
      <c r="QIH773" s="14"/>
      <c r="QII773" s="14"/>
      <c r="QIJ773" s="14"/>
      <c r="QIK773" s="14"/>
      <c r="QIL773" s="14"/>
      <c r="QIM773" s="14"/>
      <c r="QIN773" s="14"/>
      <c r="QIO773" s="14"/>
      <c r="QIP773" s="14"/>
      <c r="QIQ773" s="14"/>
      <c r="QIR773" s="14"/>
      <c r="QIS773" s="14"/>
      <c r="QIT773" s="14"/>
      <c r="QIU773" s="14"/>
      <c r="QIV773" s="14"/>
      <c r="QIW773" s="14"/>
      <c r="QIX773" s="14"/>
      <c r="QIY773" s="14"/>
      <c r="QIZ773" s="14"/>
      <c r="QJA773" s="14"/>
      <c r="QJB773" s="14"/>
      <c r="QJC773" s="14"/>
      <c r="QJD773" s="14"/>
      <c r="QJE773" s="14"/>
      <c r="QJF773" s="14"/>
      <c r="QJG773" s="14"/>
      <c r="QJH773" s="14"/>
      <c r="QJI773" s="14"/>
      <c r="QJJ773" s="14"/>
      <c r="QJK773" s="14"/>
      <c r="QJL773" s="14"/>
      <c r="QJM773" s="14"/>
      <c r="QJN773" s="14"/>
      <c r="QJO773" s="14"/>
      <c r="QJP773" s="14"/>
      <c r="QJQ773" s="14"/>
      <c r="QJR773" s="14"/>
      <c r="QJS773" s="14"/>
      <c r="QJT773" s="14"/>
      <c r="QJU773" s="14"/>
      <c r="QJV773" s="14"/>
      <c r="QJW773" s="14"/>
      <c r="QJX773" s="14"/>
      <c r="QJY773" s="14"/>
      <c r="QJZ773" s="14"/>
      <c r="QKA773" s="14"/>
      <c r="QKB773" s="14"/>
      <c r="QKC773" s="14"/>
      <c r="QKD773" s="14"/>
      <c r="QKE773" s="14"/>
      <c r="QKF773" s="14"/>
      <c r="QKG773" s="14"/>
      <c r="QKH773" s="14"/>
      <c r="QKI773" s="14"/>
      <c r="QKJ773" s="14"/>
      <c r="QKK773" s="14"/>
      <c r="QKL773" s="14"/>
      <c r="QKM773" s="14"/>
      <c r="QKN773" s="14"/>
      <c r="QKO773" s="14"/>
      <c r="QKP773" s="14"/>
      <c r="QKQ773" s="14"/>
      <c r="QKR773" s="14"/>
      <c r="QKS773" s="14"/>
      <c r="QKT773" s="14"/>
      <c r="QKU773" s="14"/>
      <c r="QKV773" s="14"/>
      <c r="QKW773" s="14"/>
      <c r="QKX773" s="14"/>
      <c r="QKY773" s="14"/>
      <c r="QKZ773" s="14"/>
      <c r="QLA773" s="14"/>
      <c r="QLB773" s="14"/>
      <c r="QLC773" s="14"/>
      <c r="QLD773" s="14"/>
      <c r="QLE773" s="14"/>
      <c r="QLF773" s="14"/>
      <c r="QLG773" s="14"/>
      <c r="QLH773" s="14"/>
      <c r="QLI773" s="14"/>
      <c r="QLJ773" s="14"/>
      <c r="QLK773" s="14"/>
      <c r="QLL773" s="14"/>
      <c r="QLM773" s="14"/>
      <c r="QLN773" s="14"/>
      <c r="QLO773" s="14"/>
      <c r="QLP773" s="14"/>
      <c r="QLQ773" s="14"/>
      <c r="QLR773" s="14"/>
      <c r="QLS773" s="14"/>
      <c r="QLT773" s="14"/>
      <c r="QLU773" s="14"/>
      <c r="QLV773" s="14"/>
      <c r="QLW773" s="14"/>
      <c r="QLX773" s="14"/>
      <c r="QLY773" s="14"/>
      <c r="QLZ773" s="14"/>
      <c r="QMA773" s="14"/>
      <c r="QMB773" s="14"/>
      <c r="QMC773" s="14"/>
      <c r="QMD773" s="14"/>
      <c r="QME773" s="14"/>
      <c r="QMF773" s="14"/>
      <c r="QMG773" s="14"/>
      <c r="QMH773" s="14"/>
      <c r="QMI773" s="14"/>
      <c r="QMJ773" s="14"/>
      <c r="QMK773" s="14"/>
      <c r="QML773" s="14"/>
      <c r="QMM773" s="14"/>
      <c r="QMN773" s="14"/>
      <c r="QMO773" s="14"/>
      <c r="QMP773" s="14"/>
      <c r="QMQ773" s="14"/>
      <c r="QMR773" s="14"/>
      <c r="QMS773" s="14"/>
      <c r="QMT773" s="14"/>
      <c r="QMU773" s="14"/>
      <c r="QMV773" s="14"/>
      <c r="QMW773" s="14"/>
      <c r="QMX773" s="14"/>
      <c r="QMY773" s="14"/>
      <c r="QMZ773" s="14"/>
      <c r="QNA773" s="14"/>
      <c r="QNB773" s="14"/>
      <c r="QNC773" s="14"/>
      <c r="QND773" s="14"/>
      <c r="QNE773" s="14"/>
      <c r="QNF773" s="14"/>
      <c r="QNG773" s="14"/>
      <c r="QNH773" s="14"/>
      <c r="QNI773" s="14"/>
      <c r="QNJ773" s="14"/>
      <c r="QNK773" s="14"/>
      <c r="QNL773" s="14"/>
      <c r="QNM773" s="14"/>
      <c r="QNN773" s="14"/>
      <c r="QNO773" s="14"/>
      <c r="QNP773" s="14"/>
      <c r="QNQ773" s="14"/>
      <c r="QNR773" s="14"/>
      <c r="QNS773" s="14"/>
      <c r="QNT773" s="14"/>
      <c r="QNU773" s="14"/>
      <c r="QNV773" s="14"/>
      <c r="QNW773" s="14"/>
      <c r="QNX773" s="14"/>
      <c r="QNY773" s="14"/>
      <c r="QNZ773" s="14"/>
      <c r="QOA773" s="14"/>
      <c r="QOB773" s="14"/>
      <c r="QOC773" s="14"/>
      <c r="QOD773" s="14"/>
      <c r="QOE773" s="14"/>
      <c r="QOF773" s="14"/>
      <c r="QOG773" s="14"/>
      <c r="QOH773" s="14"/>
      <c r="QOI773" s="14"/>
      <c r="QOJ773" s="14"/>
      <c r="QOK773" s="14"/>
      <c r="QOL773" s="14"/>
      <c r="QOM773" s="14"/>
      <c r="QON773" s="14"/>
      <c r="QOO773" s="14"/>
      <c r="QOP773" s="14"/>
      <c r="QOQ773" s="14"/>
      <c r="QOR773" s="14"/>
      <c r="QOS773" s="14"/>
      <c r="QOT773" s="14"/>
      <c r="QOU773" s="14"/>
      <c r="QOV773" s="14"/>
      <c r="QOW773" s="14"/>
      <c r="QOX773" s="14"/>
      <c r="QOY773" s="14"/>
      <c r="QOZ773" s="14"/>
      <c r="QPA773" s="14"/>
      <c r="QPB773" s="14"/>
      <c r="QPC773" s="14"/>
      <c r="QPD773" s="14"/>
      <c r="QPE773" s="14"/>
      <c r="QPF773" s="14"/>
      <c r="QPG773" s="14"/>
      <c r="QPH773" s="14"/>
      <c r="QPI773" s="14"/>
      <c r="QPJ773" s="14"/>
      <c r="QPK773" s="14"/>
      <c r="QPL773" s="14"/>
      <c r="QPM773" s="14"/>
      <c r="QPN773" s="14"/>
      <c r="QPO773" s="14"/>
      <c r="QPP773" s="14"/>
      <c r="QPQ773" s="14"/>
      <c r="QPR773" s="14"/>
      <c r="QPS773" s="14"/>
      <c r="QPT773" s="14"/>
      <c r="QPU773" s="14"/>
      <c r="QPV773" s="14"/>
      <c r="QPW773" s="14"/>
      <c r="QPX773" s="14"/>
      <c r="QPY773" s="14"/>
      <c r="QPZ773" s="14"/>
      <c r="QQA773" s="14"/>
      <c r="QQB773" s="14"/>
      <c r="QQC773" s="14"/>
      <c r="QQD773" s="14"/>
      <c r="QQE773" s="14"/>
      <c r="QQF773" s="14"/>
      <c r="QQG773" s="14"/>
      <c r="QQH773" s="14"/>
      <c r="QQI773" s="14"/>
      <c r="QQJ773" s="14"/>
      <c r="QQK773" s="14"/>
      <c r="QQL773" s="14"/>
      <c r="QQM773" s="14"/>
      <c r="QQN773" s="14"/>
      <c r="QQO773" s="14"/>
      <c r="QQP773" s="14"/>
      <c r="QQQ773" s="14"/>
      <c r="QQR773" s="14"/>
      <c r="QQS773" s="14"/>
      <c r="QQT773" s="14"/>
      <c r="QQU773" s="14"/>
      <c r="QQV773" s="14"/>
      <c r="QQW773" s="14"/>
      <c r="QQX773" s="14"/>
      <c r="QQY773" s="14"/>
      <c r="QQZ773" s="14"/>
      <c r="QRA773" s="14"/>
      <c r="QRB773" s="14"/>
      <c r="QRC773" s="14"/>
      <c r="QRD773" s="14"/>
      <c r="QRE773" s="14"/>
      <c r="QRF773" s="14"/>
      <c r="QRG773" s="14"/>
      <c r="QRH773" s="14"/>
      <c r="QRI773" s="14"/>
      <c r="QRJ773" s="14"/>
      <c r="QRK773" s="14"/>
      <c r="QRL773" s="14"/>
      <c r="QRM773" s="14"/>
      <c r="QRN773" s="14"/>
      <c r="QRO773" s="14"/>
      <c r="QRP773" s="14"/>
      <c r="QRQ773" s="14"/>
      <c r="QRR773" s="14"/>
      <c r="QRS773" s="14"/>
      <c r="QRT773" s="14"/>
      <c r="QRU773" s="14"/>
      <c r="QRV773" s="14"/>
      <c r="QRW773" s="14"/>
      <c r="QRX773" s="14"/>
      <c r="QRY773" s="14"/>
      <c r="QRZ773" s="14"/>
      <c r="QSA773" s="14"/>
      <c r="QSB773" s="14"/>
      <c r="QSC773" s="14"/>
      <c r="QSD773" s="14"/>
      <c r="QSE773" s="14"/>
      <c r="QSF773" s="14"/>
      <c r="QSG773" s="14"/>
      <c r="QSH773" s="14"/>
      <c r="QSI773" s="14"/>
      <c r="QSJ773" s="14"/>
      <c r="QSK773" s="14"/>
      <c r="QSL773" s="14"/>
      <c r="QSM773" s="14"/>
      <c r="QSN773" s="14"/>
      <c r="QSO773" s="14"/>
      <c r="QSP773" s="14"/>
      <c r="QSQ773" s="14"/>
      <c r="QSR773" s="14"/>
      <c r="QSS773" s="14"/>
      <c r="QST773" s="14"/>
      <c r="QSU773" s="14"/>
      <c r="QSV773" s="14"/>
      <c r="QSW773" s="14"/>
      <c r="QSX773" s="14"/>
      <c r="QSY773" s="14"/>
      <c r="QSZ773" s="14"/>
      <c r="QTA773" s="14"/>
      <c r="QTB773" s="14"/>
      <c r="QTC773" s="14"/>
      <c r="QTD773" s="14"/>
      <c r="QTE773" s="14"/>
      <c r="QTF773" s="14"/>
      <c r="QTG773" s="14"/>
      <c r="QTH773" s="14"/>
      <c r="QTI773" s="14"/>
      <c r="QTJ773" s="14"/>
      <c r="QTK773" s="14"/>
      <c r="QTL773" s="14"/>
      <c r="QTM773" s="14"/>
      <c r="QTN773" s="14"/>
      <c r="QTO773" s="14"/>
      <c r="QTP773" s="14"/>
      <c r="QTQ773" s="14"/>
      <c r="QTR773" s="14"/>
      <c r="QTS773" s="14"/>
      <c r="QTT773" s="14"/>
      <c r="QTU773" s="14"/>
      <c r="QTV773" s="14"/>
      <c r="QTW773" s="14"/>
      <c r="QTX773" s="14"/>
      <c r="QTY773" s="14"/>
      <c r="QTZ773" s="14"/>
      <c r="QUA773" s="14"/>
      <c r="QUB773" s="14"/>
      <c r="QUC773" s="14"/>
      <c r="QUD773" s="14"/>
      <c r="QUE773" s="14"/>
      <c r="QUF773" s="14"/>
      <c r="QUG773" s="14"/>
      <c r="QUH773" s="14"/>
      <c r="QUI773" s="14"/>
      <c r="QUJ773" s="14"/>
      <c r="QUK773" s="14"/>
      <c r="QUL773" s="14"/>
      <c r="QUM773" s="14"/>
      <c r="QUN773" s="14"/>
      <c r="QUO773" s="14"/>
      <c r="QUP773" s="14"/>
      <c r="QUQ773" s="14"/>
      <c r="QUR773" s="14"/>
      <c r="QUS773" s="14"/>
      <c r="QUT773" s="14"/>
      <c r="QUU773" s="14"/>
      <c r="QUV773" s="14"/>
      <c r="QUW773" s="14"/>
      <c r="QUX773" s="14"/>
      <c r="QUY773" s="14"/>
      <c r="QUZ773" s="14"/>
      <c r="QVA773" s="14"/>
      <c r="QVB773" s="14"/>
      <c r="QVC773" s="14"/>
      <c r="QVD773" s="14"/>
      <c r="QVE773" s="14"/>
      <c r="QVF773" s="14"/>
      <c r="QVG773" s="14"/>
      <c r="QVH773" s="14"/>
      <c r="QVI773" s="14"/>
      <c r="QVJ773" s="14"/>
      <c r="QVK773" s="14"/>
      <c r="QVL773" s="14"/>
      <c r="QVM773" s="14"/>
      <c r="QVN773" s="14"/>
      <c r="QVO773" s="14"/>
      <c r="QVP773" s="14"/>
      <c r="QVQ773" s="14"/>
      <c r="QVR773" s="14"/>
      <c r="QVS773" s="14"/>
      <c r="QVT773" s="14"/>
      <c r="QVU773" s="14"/>
      <c r="QVV773" s="14"/>
      <c r="QVW773" s="14"/>
      <c r="QVX773" s="14"/>
      <c r="QVY773" s="14"/>
      <c r="QVZ773" s="14"/>
      <c r="QWA773" s="14"/>
      <c r="QWB773" s="14"/>
      <c r="QWC773" s="14"/>
      <c r="QWD773" s="14"/>
      <c r="QWE773" s="14"/>
      <c r="QWF773" s="14"/>
      <c r="QWG773" s="14"/>
      <c r="QWH773" s="14"/>
      <c r="QWI773" s="14"/>
      <c r="QWJ773" s="14"/>
      <c r="QWK773" s="14"/>
      <c r="QWL773" s="14"/>
      <c r="QWM773" s="14"/>
      <c r="QWN773" s="14"/>
      <c r="QWO773" s="14"/>
      <c r="QWP773" s="14"/>
      <c r="QWQ773" s="14"/>
      <c r="QWR773" s="14"/>
      <c r="QWS773" s="14"/>
      <c r="QWT773" s="14"/>
      <c r="QWU773" s="14"/>
      <c r="QWV773" s="14"/>
      <c r="QWW773" s="14"/>
      <c r="QWX773" s="14"/>
      <c r="QWY773" s="14"/>
      <c r="QWZ773" s="14"/>
      <c r="QXA773" s="14"/>
      <c r="QXB773" s="14"/>
      <c r="QXC773" s="14"/>
      <c r="QXD773" s="14"/>
      <c r="QXE773" s="14"/>
      <c r="QXF773" s="14"/>
      <c r="QXG773" s="14"/>
      <c r="QXH773" s="14"/>
      <c r="QXI773" s="14"/>
      <c r="QXJ773" s="14"/>
      <c r="QXK773" s="14"/>
      <c r="QXL773" s="14"/>
      <c r="QXM773" s="14"/>
      <c r="QXN773" s="14"/>
      <c r="QXO773" s="14"/>
      <c r="QXP773" s="14"/>
      <c r="QXQ773" s="14"/>
      <c r="QXR773" s="14"/>
      <c r="QXS773" s="14"/>
      <c r="QXT773" s="14"/>
      <c r="QXU773" s="14"/>
      <c r="QXV773" s="14"/>
      <c r="QXW773" s="14"/>
      <c r="QXX773" s="14"/>
      <c r="QXY773" s="14"/>
      <c r="QXZ773" s="14"/>
      <c r="QYA773" s="14"/>
      <c r="QYB773" s="14"/>
      <c r="QYC773" s="14"/>
      <c r="QYD773" s="14"/>
      <c r="QYE773" s="14"/>
      <c r="QYF773" s="14"/>
      <c r="QYG773" s="14"/>
      <c r="QYH773" s="14"/>
      <c r="QYI773" s="14"/>
      <c r="QYJ773" s="14"/>
      <c r="QYK773" s="14"/>
      <c r="QYL773" s="14"/>
      <c r="QYM773" s="14"/>
      <c r="QYN773" s="14"/>
      <c r="QYO773" s="14"/>
      <c r="QYP773" s="14"/>
      <c r="QYQ773" s="14"/>
      <c r="QYR773" s="14"/>
      <c r="QYS773" s="14"/>
      <c r="QYT773" s="14"/>
      <c r="QYU773" s="14"/>
      <c r="QYV773" s="14"/>
      <c r="QYW773" s="14"/>
      <c r="QYX773" s="14"/>
      <c r="QYY773" s="14"/>
      <c r="QYZ773" s="14"/>
      <c r="QZA773" s="14"/>
      <c r="QZB773" s="14"/>
      <c r="QZC773" s="14"/>
      <c r="QZD773" s="14"/>
      <c r="QZE773" s="14"/>
      <c r="QZF773" s="14"/>
      <c r="QZG773" s="14"/>
      <c r="QZH773" s="14"/>
      <c r="QZI773" s="14"/>
      <c r="QZJ773" s="14"/>
      <c r="QZK773" s="14"/>
      <c r="QZL773" s="14"/>
      <c r="QZM773" s="14"/>
      <c r="QZN773" s="14"/>
      <c r="QZO773" s="14"/>
      <c r="QZP773" s="14"/>
      <c r="QZQ773" s="14"/>
      <c r="QZR773" s="14"/>
      <c r="QZS773" s="14"/>
      <c r="QZT773" s="14"/>
      <c r="QZU773" s="14"/>
      <c r="QZV773" s="14"/>
      <c r="QZW773" s="14"/>
      <c r="QZX773" s="14"/>
      <c r="QZY773" s="14"/>
      <c r="QZZ773" s="14"/>
      <c r="RAA773" s="14"/>
      <c r="RAB773" s="14"/>
      <c r="RAC773" s="14"/>
      <c r="RAD773" s="14"/>
      <c r="RAE773" s="14"/>
      <c r="RAF773" s="14"/>
      <c r="RAG773" s="14"/>
      <c r="RAH773" s="14"/>
      <c r="RAI773" s="14"/>
      <c r="RAJ773" s="14"/>
      <c r="RAK773" s="14"/>
      <c r="RAL773" s="14"/>
      <c r="RAM773" s="14"/>
      <c r="RAN773" s="14"/>
      <c r="RAO773" s="14"/>
      <c r="RAP773" s="14"/>
      <c r="RAQ773" s="14"/>
      <c r="RAR773" s="14"/>
      <c r="RAS773" s="14"/>
      <c r="RAT773" s="14"/>
      <c r="RAU773" s="14"/>
      <c r="RAV773" s="14"/>
      <c r="RAW773" s="14"/>
      <c r="RAX773" s="14"/>
      <c r="RAY773" s="14"/>
      <c r="RAZ773" s="14"/>
      <c r="RBA773" s="14"/>
      <c r="RBB773" s="14"/>
      <c r="RBC773" s="14"/>
      <c r="RBD773" s="14"/>
      <c r="RBE773" s="14"/>
      <c r="RBF773" s="14"/>
      <c r="RBG773" s="14"/>
      <c r="RBH773" s="14"/>
      <c r="RBI773" s="14"/>
      <c r="RBJ773" s="14"/>
      <c r="RBK773" s="14"/>
      <c r="RBL773" s="14"/>
      <c r="RBM773" s="14"/>
      <c r="RBN773" s="14"/>
      <c r="RBO773" s="14"/>
      <c r="RBP773" s="14"/>
      <c r="RBQ773" s="14"/>
      <c r="RBR773" s="14"/>
      <c r="RBS773" s="14"/>
      <c r="RBT773" s="14"/>
      <c r="RBU773" s="14"/>
      <c r="RBV773" s="14"/>
      <c r="RBW773" s="14"/>
      <c r="RBX773" s="14"/>
      <c r="RBY773" s="14"/>
      <c r="RBZ773" s="14"/>
      <c r="RCA773" s="14"/>
      <c r="RCB773" s="14"/>
      <c r="RCC773" s="14"/>
      <c r="RCD773" s="14"/>
      <c r="RCE773" s="14"/>
      <c r="RCF773" s="14"/>
      <c r="RCG773" s="14"/>
      <c r="RCH773" s="14"/>
      <c r="RCI773" s="14"/>
      <c r="RCJ773" s="14"/>
      <c r="RCK773" s="14"/>
      <c r="RCL773" s="14"/>
      <c r="RCM773" s="14"/>
      <c r="RCN773" s="14"/>
      <c r="RCO773" s="14"/>
      <c r="RCP773" s="14"/>
      <c r="RCQ773" s="14"/>
      <c r="RCR773" s="14"/>
      <c r="RCS773" s="14"/>
      <c r="RCT773" s="14"/>
      <c r="RCU773" s="14"/>
      <c r="RCV773" s="14"/>
      <c r="RCW773" s="14"/>
      <c r="RCX773" s="14"/>
      <c r="RCY773" s="14"/>
      <c r="RCZ773" s="14"/>
      <c r="RDA773" s="14"/>
      <c r="RDB773" s="14"/>
      <c r="RDC773" s="14"/>
      <c r="RDD773" s="14"/>
      <c r="RDE773" s="14"/>
      <c r="RDF773" s="14"/>
      <c r="RDG773" s="14"/>
      <c r="RDH773" s="14"/>
      <c r="RDI773" s="14"/>
      <c r="RDJ773" s="14"/>
      <c r="RDK773" s="14"/>
      <c r="RDL773" s="14"/>
      <c r="RDM773" s="14"/>
      <c r="RDN773" s="14"/>
      <c r="RDO773" s="14"/>
      <c r="RDP773" s="14"/>
      <c r="RDQ773" s="14"/>
      <c r="RDR773" s="14"/>
      <c r="RDS773" s="14"/>
      <c r="RDT773" s="14"/>
      <c r="RDU773" s="14"/>
      <c r="RDV773" s="14"/>
      <c r="RDW773" s="14"/>
      <c r="RDX773" s="14"/>
      <c r="RDY773" s="14"/>
      <c r="RDZ773" s="14"/>
      <c r="REA773" s="14"/>
      <c r="REB773" s="14"/>
      <c r="REC773" s="14"/>
      <c r="RED773" s="14"/>
      <c r="REE773" s="14"/>
      <c r="REF773" s="14"/>
      <c r="REG773" s="14"/>
      <c r="REH773" s="14"/>
      <c r="REI773" s="14"/>
      <c r="REJ773" s="14"/>
      <c r="REK773" s="14"/>
      <c r="REL773" s="14"/>
      <c r="REM773" s="14"/>
      <c r="REN773" s="14"/>
      <c r="REO773" s="14"/>
      <c r="REP773" s="14"/>
      <c r="REQ773" s="14"/>
      <c r="RER773" s="14"/>
      <c r="RES773" s="14"/>
      <c r="RET773" s="14"/>
      <c r="REU773" s="14"/>
      <c r="REV773" s="14"/>
      <c r="REW773" s="14"/>
      <c r="REX773" s="14"/>
      <c r="REY773" s="14"/>
      <c r="REZ773" s="14"/>
      <c r="RFA773" s="14"/>
      <c r="RFB773" s="14"/>
      <c r="RFC773" s="14"/>
      <c r="RFD773" s="14"/>
      <c r="RFE773" s="14"/>
      <c r="RFF773" s="14"/>
      <c r="RFG773" s="14"/>
      <c r="RFH773" s="14"/>
      <c r="RFI773" s="14"/>
      <c r="RFJ773" s="14"/>
      <c r="RFK773" s="14"/>
      <c r="RFL773" s="14"/>
      <c r="RFM773" s="14"/>
      <c r="RFN773" s="14"/>
      <c r="RFO773" s="14"/>
      <c r="RFP773" s="14"/>
      <c r="RFQ773" s="14"/>
      <c r="RFR773" s="14"/>
      <c r="RFS773" s="14"/>
      <c r="RFT773" s="14"/>
      <c r="RFU773" s="14"/>
      <c r="RFV773" s="14"/>
      <c r="RFW773" s="14"/>
      <c r="RFX773" s="14"/>
      <c r="RFY773" s="14"/>
      <c r="RFZ773" s="14"/>
      <c r="RGA773" s="14"/>
      <c r="RGB773" s="14"/>
      <c r="RGC773" s="14"/>
      <c r="RGD773" s="14"/>
      <c r="RGE773" s="14"/>
      <c r="RGF773" s="14"/>
      <c r="RGG773" s="14"/>
      <c r="RGH773" s="14"/>
      <c r="RGI773" s="14"/>
      <c r="RGJ773" s="14"/>
      <c r="RGK773" s="14"/>
      <c r="RGL773" s="14"/>
      <c r="RGM773" s="14"/>
      <c r="RGN773" s="14"/>
      <c r="RGO773" s="14"/>
      <c r="RGP773" s="14"/>
      <c r="RGQ773" s="14"/>
      <c r="RGR773" s="14"/>
      <c r="RGS773" s="14"/>
      <c r="RGT773" s="14"/>
      <c r="RGU773" s="14"/>
      <c r="RGV773" s="14"/>
      <c r="RGW773" s="14"/>
      <c r="RGX773" s="14"/>
      <c r="RGY773" s="14"/>
      <c r="RGZ773" s="14"/>
      <c r="RHA773" s="14"/>
      <c r="RHB773" s="14"/>
      <c r="RHC773" s="14"/>
      <c r="RHD773" s="14"/>
      <c r="RHE773" s="14"/>
      <c r="RHF773" s="14"/>
      <c r="RHG773" s="14"/>
      <c r="RHH773" s="14"/>
      <c r="RHI773" s="14"/>
      <c r="RHJ773" s="14"/>
      <c r="RHK773" s="14"/>
      <c r="RHL773" s="14"/>
      <c r="RHM773" s="14"/>
      <c r="RHN773" s="14"/>
      <c r="RHO773" s="14"/>
      <c r="RHP773" s="14"/>
      <c r="RHQ773" s="14"/>
      <c r="RHR773" s="14"/>
      <c r="RHS773" s="14"/>
      <c r="RHT773" s="14"/>
      <c r="RHU773" s="14"/>
      <c r="RHV773" s="14"/>
      <c r="RHW773" s="14"/>
      <c r="RHX773" s="14"/>
      <c r="RHY773" s="14"/>
      <c r="RHZ773" s="14"/>
      <c r="RIA773" s="14"/>
      <c r="RIB773" s="14"/>
      <c r="RIC773" s="14"/>
      <c r="RID773" s="14"/>
      <c r="RIE773" s="14"/>
      <c r="RIF773" s="14"/>
      <c r="RIG773" s="14"/>
      <c r="RIH773" s="14"/>
      <c r="RII773" s="14"/>
      <c r="RIJ773" s="14"/>
      <c r="RIK773" s="14"/>
      <c r="RIL773" s="14"/>
      <c r="RIM773" s="14"/>
      <c r="RIN773" s="14"/>
      <c r="RIO773" s="14"/>
      <c r="RIP773" s="14"/>
      <c r="RIQ773" s="14"/>
      <c r="RIR773" s="14"/>
      <c r="RIS773" s="14"/>
      <c r="RIT773" s="14"/>
      <c r="RIU773" s="14"/>
      <c r="RIV773" s="14"/>
      <c r="RIW773" s="14"/>
      <c r="RIX773" s="14"/>
      <c r="RIY773" s="14"/>
      <c r="RIZ773" s="14"/>
      <c r="RJA773" s="14"/>
      <c r="RJB773" s="14"/>
      <c r="RJC773" s="14"/>
      <c r="RJD773" s="14"/>
      <c r="RJE773" s="14"/>
      <c r="RJF773" s="14"/>
      <c r="RJG773" s="14"/>
      <c r="RJH773" s="14"/>
      <c r="RJI773" s="14"/>
      <c r="RJJ773" s="14"/>
      <c r="RJK773" s="14"/>
      <c r="RJL773" s="14"/>
      <c r="RJM773" s="14"/>
      <c r="RJN773" s="14"/>
      <c r="RJO773" s="14"/>
      <c r="RJP773" s="14"/>
      <c r="RJQ773" s="14"/>
      <c r="RJR773" s="14"/>
      <c r="RJS773" s="14"/>
      <c r="RJT773" s="14"/>
      <c r="RJU773" s="14"/>
      <c r="RJV773" s="14"/>
      <c r="RJW773" s="14"/>
      <c r="RJX773" s="14"/>
      <c r="RJY773" s="14"/>
      <c r="RJZ773" s="14"/>
      <c r="RKA773" s="14"/>
      <c r="RKB773" s="14"/>
      <c r="RKC773" s="14"/>
      <c r="RKD773" s="14"/>
      <c r="RKE773" s="14"/>
      <c r="RKF773" s="14"/>
      <c r="RKG773" s="14"/>
      <c r="RKH773" s="14"/>
      <c r="RKI773" s="14"/>
      <c r="RKJ773" s="14"/>
      <c r="RKK773" s="14"/>
      <c r="RKL773" s="14"/>
      <c r="RKM773" s="14"/>
      <c r="RKN773" s="14"/>
      <c r="RKO773" s="14"/>
      <c r="RKP773" s="14"/>
      <c r="RKQ773" s="14"/>
      <c r="RKR773" s="14"/>
      <c r="RKS773" s="14"/>
      <c r="RKT773" s="14"/>
      <c r="RKU773" s="14"/>
      <c r="RKV773" s="14"/>
      <c r="RKW773" s="14"/>
      <c r="RKX773" s="14"/>
      <c r="RKY773" s="14"/>
      <c r="RKZ773" s="14"/>
      <c r="RLA773" s="14"/>
      <c r="RLB773" s="14"/>
      <c r="RLC773" s="14"/>
      <c r="RLD773" s="14"/>
      <c r="RLE773" s="14"/>
      <c r="RLF773" s="14"/>
      <c r="RLG773" s="14"/>
      <c r="RLH773" s="14"/>
      <c r="RLI773" s="14"/>
      <c r="RLJ773" s="14"/>
      <c r="RLK773" s="14"/>
      <c r="RLL773" s="14"/>
      <c r="RLM773" s="14"/>
      <c r="RLN773" s="14"/>
      <c r="RLO773" s="14"/>
      <c r="RLP773" s="14"/>
      <c r="RLQ773" s="14"/>
      <c r="RLR773" s="14"/>
      <c r="RLS773" s="14"/>
      <c r="RLT773" s="14"/>
      <c r="RLU773" s="14"/>
      <c r="RLV773" s="14"/>
      <c r="RLW773" s="14"/>
      <c r="RLX773" s="14"/>
      <c r="RLY773" s="14"/>
      <c r="RLZ773" s="14"/>
      <c r="RMA773" s="14"/>
      <c r="RMB773" s="14"/>
      <c r="RMC773" s="14"/>
      <c r="RMD773" s="14"/>
      <c r="RME773" s="14"/>
      <c r="RMF773" s="14"/>
      <c r="RMG773" s="14"/>
      <c r="RMH773" s="14"/>
      <c r="RMI773" s="14"/>
      <c r="RMJ773" s="14"/>
      <c r="RMK773" s="14"/>
      <c r="RML773" s="14"/>
      <c r="RMM773" s="14"/>
      <c r="RMN773" s="14"/>
      <c r="RMO773" s="14"/>
      <c r="RMP773" s="14"/>
      <c r="RMQ773" s="14"/>
      <c r="RMR773" s="14"/>
      <c r="RMS773" s="14"/>
      <c r="RMT773" s="14"/>
      <c r="RMU773" s="14"/>
      <c r="RMV773" s="14"/>
      <c r="RMW773" s="14"/>
      <c r="RMX773" s="14"/>
      <c r="RMY773" s="14"/>
      <c r="RMZ773" s="14"/>
      <c r="RNA773" s="14"/>
      <c r="RNB773" s="14"/>
      <c r="RNC773" s="14"/>
      <c r="RND773" s="14"/>
      <c r="RNE773" s="14"/>
      <c r="RNF773" s="14"/>
      <c r="RNG773" s="14"/>
      <c r="RNH773" s="14"/>
      <c r="RNI773" s="14"/>
      <c r="RNJ773" s="14"/>
      <c r="RNK773" s="14"/>
      <c r="RNL773" s="14"/>
      <c r="RNM773" s="14"/>
      <c r="RNN773" s="14"/>
      <c r="RNO773" s="14"/>
      <c r="RNP773" s="14"/>
      <c r="RNQ773" s="14"/>
      <c r="RNR773" s="14"/>
      <c r="RNS773" s="14"/>
      <c r="RNT773" s="14"/>
      <c r="RNU773" s="14"/>
      <c r="RNV773" s="14"/>
      <c r="RNW773" s="14"/>
      <c r="RNX773" s="14"/>
      <c r="RNY773" s="14"/>
      <c r="RNZ773" s="14"/>
      <c r="ROA773" s="14"/>
      <c r="ROB773" s="14"/>
      <c r="ROC773" s="14"/>
      <c r="ROD773" s="14"/>
      <c r="ROE773" s="14"/>
      <c r="ROF773" s="14"/>
      <c r="ROG773" s="14"/>
      <c r="ROH773" s="14"/>
      <c r="ROI773" s="14"/>
      <c r="ROJ773" s="14"/>
      <c r="ROK773" s="14"/>
      <c r="ROL773" s="14"/>
      <c r="ROM773" s="14"/>
      <c r="RON773" s="14"/>
      <c r="ROO773" s="14"/>
      <c r="ROP773" s="14"/>
      <c r="ROQ773" s="14"/>
      <c r="ROR773" s="14"/>
      <c r="ROS773" s="14"/>
      <c r="ROT773" s="14"/>
      <c r="ROU773" s="14"/>
      <c r="ROV773" s="14"/>
      <c r="ROW773" s="14"/>
      <c r="ROX773" s="14"/>
      <c r="ROY773" s="14"/>
      <c r="ROZ773" s="14"/>
      <c r="RPA773" s="14"/>
      <c r="RPB773" s="14"/>
      <c r="RPC773" s="14"/>
      <c r="RPD773" s="14"/>
      <c r="RPE773" s="14"/>
      <c r="RPF773" s="14"/>
      <c r="RPG773" s="14"/>
      <c r="RPH773" s="14"/>
      <c r="RPI773" s="14"/>
      <c r="RPJ773" s="14"/>
      <c r="RPK773" s="14"/>
      <c r="RPL773" s="14"/>
      <c r="RPM773" s="14"/>
      <c r="RPN773" s="14"/>
      <c r="RPO773" s="14"/>
      <c r="RPP773" s="14"/>
      <c r="RPQ773" s="14"/>
      <c r="RPR773" s="14"/>
      <c r="RPS773" s="14"/>
      <c r="RPT773" s="14"/>
      <c r="RPU773" s="14"/>
      <c r="RPV773" s="14"/>
      <c r="RPW773" s="14"/>
      <c r="RPX773" s="14"/>
      <c r="RPY773" s="14"/>
      <c r="RPZ773" s="14"/>
      <c r="RQA773" s="14"/>
      <c r="RQB773" s="14"/>
      <c r="RQC773" s="14"/>
      <c r="RQD773" s="14"/>
      <c r="RQE773" s="14"/>
      <c r="RQF773" s="14"/>
      <c r="RQG773" s="14"/>
      <c r="RQH773" s="14"/>
      <c r="RQI773" s="14"/>
      <c r="RQJ773" s="14"/>
      <c r="RQK773" s="14"/>
      <c r="RQL773" s="14"/>
      <c r="RQM773" s="14"/>
      <c r="RQN773" s="14"/>
      <c r="RQO773" s="14"/>
      <c r="RQP773" s="14"/>
      <c r="RQQ773" s="14"/>
      <c r="RQR773" s="14"/>
      <c r="RQS773" s="14"/>
      <c r="RQT773" s="14"/>
      <c r="RQU773" s="14"/>
      <c r="RQV773" s="14"/>
      <c r="RQW773" s="14"/>
      <c r="RQX773" s="14"/>
      <c r="RQY773" s="14"/>
      <c r="RQZ773" s="14"/>
      <c r="RRA773" s="14"/>
      <c r="RRB773" s="14"/>
      <c r="RRC773" s="14"/>
      <c r="RRD773" s="14"/>
      <c r="RRE773" s="14"/>
      <c r="RRF773" s="14"/>
      <c r="RRG773" s="14"/>
      <c r="RRH773" s="14"/>
      <c r="RRI773" s="14"/>
      <c r="RRJ773" s="14"/>
      <c r="RRK773" s="14"/>
      <c r="RRL773" s="14"/>
      <c r="RRM773" s="14"/>
      <c r="RRN773" s="14"/>
      <c r="RRO773" s="14"/>
      <c r="RRP773" s="14"/>
      <c r="RRQ773" s="14"/>
      <c r="RRR773" s="14"/>
      <c r="RRS773" s="14"/>
      <c r="RRT773" s="14"/>
      <c r="RRU773" s="14"/>
      <c r="RRV773" s="14"/>
      <c r="RRW773" s="14"/>
      <c r="RRX773" s="14"/>
      <c r="RRY773" s="14"/>
      <c r="RRZ773" s="14"/>
      <c r="RSA773" s="14"/>
      <c r="RSB773" s="14"/>
      <c r="RSC773" s="14"/>
      <c r="RSD773" s="14"/>
      <c r="RSE773" s="14"/>
      <c r="RSF773" s="14"/>
      <c r="RSG773" s="14"/>
      <c r="RSH773" s="14"/>
      <c r="RSI773" s="14"/>
      <c r="RSJ773" s="14"/>
      <c r="RSK773" s="14"/>
      <c r="RSL773" s="14"/>
      <c r="RSM773" s="14"/>
      <c r="RSN773" s="14"/>
      <c r="RSO773" s="14"/>
      <c r="RSP773" s="14"/>
      <c r="RSQ773" s="14"/>
      <c r="RSR773" s="14"/>
      <c r="RSS773" s="14"/>
      <c r="RST773" s="14"/>
      <c r="RSU773" s="14"/>
      <c r="RSV773" s="14"/>
      <c r="RSW773" s="14"/>
      <c r="RSX773" s="14"/>
      <c r="RSY773" s="14"/>
      <c r="RSZ773" s="14"/>
      <c r="RTA773" s="14"/>
      <c r="RTB773" s="14"/>
      <c r="RTC773" s="14"/>
      <c r="RTD773" s="14"/>
      <c r="RTE773" s="14"/>
      <c r="RTF773" s="14"/>
      <c r="RTG773" s="14"/>
      <c r="RTH773" s="14"/>
      <c r="RTI773" s="14"/>
      <c r="RTJ773" s="14"/>
      <c r="RTK773" s="14"/>
      <c r="RTL773" s="14"/>
      <c r="RTM773" s="14"/>
      <c r="RTN773" s="14"/>
      <c r="RTO773" s="14"/>
      <c r="RTP773" s="14"/>
      <c r="RTQ773" s="14"/>
      <c r="RTR773" s="14"/>
      <c r="RTS773" s="14"/>
      <c r="RTT773" s="14"/>
      <c r="RTU773" s="14"/>
      <c r="RTV773" s="14"/>
      <c r="RTW773" s="14"/>
      <c r="RTX773" s="14"/>
      <c r="RTY773" s="14"/>
      <c r="RTZ773" s="14"/>
      <c r="RUA773" s="14"/>
      <c r="RUB773" s="14"/>
      <c r="RUC773" s="14"/>
      <c r="RUD773" s="14"/>
      <c r="RUE773" s="14"/>
      <c r="RUF773" s="14"/>
      <c r="RUG773" s="14"/>
      <c r="RUH773" s="14"/>
      <c r="RUI773" s="14"/>
      <c r="RUJ773" s="14"/>
      <c r="RUK773" s="14"/>
      <c r="RUL773" s="14"/>
      <c r="RUM773" s="14"/>
      <c r="RUN773" s="14"/>
      <c r="RUO773" s="14"/>
      <c r="RUP773" s="14"/>
      <c r="RUQ773" s="14"/>
      <c r="RUR773" s="14"/>
      <c r="RUS773" s="14"/>
      <c r="RUT773" s="14"/>
      <c r="RUU773" s="14"/>
      <c r="RUV773" s="14"/>
      <c r="RUW773" s="14"/>
      <c r="RUX773" s="14"/>
      <c r="RUY773" s="14"/>
      <c r="RUZ773" s="14"/>
      <c r="RVA773" s="14"/>
      <c r="RVB773" s="14"/>
      <c r="RVC773" s="14"/>
      <c r="RVD773" s="14"/>
      <c r="RVE773" s="14"/>
      <c r="RVF773" s="14"/>
      <c r="RVG773" s="14"/>
      <c r="RVH773" s="14"/>
      <c r="RVI773" s="14"/>
      <c r="RVJ773" s="14"/>
      <c r="RVK773" s="14"/>
      <c r="RVL773" s="14"/>
      <c r="RVM773" s="14"/>
      <c r="RVN773" s="14"/>
      <c r="RVO773" s="14"/>
      <c r="RVP773" s="14"/>
      <c r="RVQ773" s="14"/>
      <c r="RVR773" s="14"/>
      <c r="RVS773" s="14"/>
      <c r="RVT773" s="14"/>
      <c r="RVU773" s="14"/>
      <c r="RVV773" s="14"/>
      <c r="RVW773" s="14"/>
      <c r="RVX773" s="14"/>
      <c r="RVY773" s="14"/>
      <c r="RVZ773" s="14"/>
      <c r="RWA773" s="14"/>
      <c r="RWB773" s="14"/>
      <c r="RWC773" s="14"/>
      <c r="RWD773" s="14"/>
      <c r="RWE773" s="14"/>
      <c r="RWF773" s="14"/>
      <c r="RWG773" s="14"/>
      <c r="RWH773" s="14"/>
      <c r="RWI773" s="14"/>
      <c r="RWJ773" s="14"/>
      <c r="RWK773" s="14"/>
      <c r="RWL773" s="14"/>
      <c r="RWM773" s="14"/>
      <c r="RWN773" s="14"/>
      <c r="RWO773" s="14"/>
      <c r="RWP773" s="14"/>
      <c r="RWQ773" s="14"/>
      <c r="RWR773" s="14"/>
      <c r="RWS773" s="14"/>
      <c r="RWT773" s="14"/>
      <c r="RWU773" s="14"/>
      <c r="RWV773" s="14"/>
      <c r="RWW773" s="14"/>
      <c r="RWX773" s="14"/>
      <c r="RWY773" s="14"/>
      <c r="RWZ773" s="14"/>
      <c r="RXA773" s="14"/>
      <c r="RXB773" s="14"/>
      <c r="RXC773" s="14"/>
      <c r="RXD773" s="14"/>
      <c r="RXE773" s="14"/>
      <c r="RXF773" s="14"/>
      <c r="RXG773" s="14"/>
      <c r="RXH773" s="14"/>
      <c r="RXI773" s="14"/>
      <c r="RXJ773" s="14"/>
      <c r="RXK773" s="14"/>
      <c r="RXL773" s="14"/>
      <c r="RXM773" s="14"/>
      <c r="RXN773" s="14"/>
      <c r="RXO773" s="14"/>
      <c r="RXP773" s="14"/>
      <c r="RXQ773" s="14"/>
      <c r="RXR773" s="14"/>
      <c r="RXS773" s="14"/>
      <c r="RXT773" s="14"/>
      <c r="RXU773" s="14"/>
      <c r="RXV773" s="14"/>
      <c r="RXW773" s="14"/>
      <c r="RXX773" s="14"/>
      <c r="RXY773" s="14"/>
      <c r="RXZ773" s="14"/>
      <c r="RYA773" s="14"/>
      <c r="RYB773" s="14"/>
      <c r="RYC773" s="14"/>
      <c r="RYD773" s="14"/>
      <c r="RYE773" s="14"/>
      <c r="RYF773" s="14"/>
      <c r="RYG773" s="14"/>
      <c r="RYH773" s="14"/>
      <c r="RYI773" s="14"/>
      <c r="RYJ773" s="14"/>
      <c r="RYK773" s="14"/>
      <c r="RYL773" s="14"/>
      <c r="RYM773" s="14"/>
      <c r="RYN773" s="14"/>
      <c r="RYO773" s="14"/>
      <c r="RYP773" s="14"/>
      <c r="RYQ773" s="14"/>
      <c r="RYR773" s="14"/>
      <c r="RYS773" s="14"/>
      <c r="RYT773" s="14"/>
      <c r="RYU773" s="14"/>
      <c r="RYV773" s="14"/>
      <c r="RYW773" s="14"/>
      <c r="RYX773" s="14"/>
      <c r="RYY773" s="14"/>
      <c r="RYZ773" s="14"/>
      <c r="RZA773" s="14"/>
      <c r="RZB773" s="14"/>
      <c r="RZC773" s="14"/>
      <c r="RZD773" s="14"/>
      <c r="RZE773" s="14"/>
      <c r="RZF773" s="14"/>
      <c r="RZG773" s="14"/>
      <c r="RZH773" s="14"/>
      <c r="RZI773" s="14"/>
      <c r="RZJ773" s="14"/>
      <c r="RZK773" s="14"/>
      <c r="RZL773" s="14"/>
      <c r="RZM773" s="14"/>
      <c r="RZN773" s="14"/>
      <c r="RZO773" s="14"/>
      <c r="RZP773" s="14"/>
      <c r="RZQ773" s="14"/>
      <c r="RZR773" s="14"/>
      <c r="RZS773" s="14"/>
      <c r="RZT773" s="14"/>
      <c r="RZU773" s="14"/>
      <c r="RZV773" s="14"/>
      <c r="RZW773" s="14"/>
      <c r="RZX773" s="14"/>
      <c r="RZY773" s="14"/>
      <c r="RZZ773" s="14"/>
      <c r="SAA773" s="14"/>
      <c r="SAB773" s="14"/>
      <c r="SAC773" s="14"/>
      <c r="SAD773" s="14"/>
      <c r="SAE773" s="14"/>
      <c r="SAF773" s="14"/>
      <c r="SAG773" s="14"/>
      <c r="SAH773" s="14"/>
      <c r="SAI773" s="14"/>
      <c r="SAJ773" s="14"/>
      <c r="SAK773" s="14"/>
      <c r="SAL773" s="14"/>
      <c r="SAM773" s="14"/>
      <c r="SAN773" s="14"/>
      <c r="SAO773" s="14"/>
      <c r="SAP773" s="14"/>
      <c r="SAQ773" s="14"/>
      <c r="SAR773" s="14"/>
      <c r="SAS773" s="14"/>
      <c r="SAT773" s="14"/>
      <c r="SAU773" s="14"/>
      <c r="SAV773" s="14"/>
      <c r="SAW773" s="14"/>
      <c r="SAX773" s="14"/>
      <c r="SAY773" s="14"/>
      <c r="SAZ773" s="14"/>
      <c r="SBA773" s="14"/>
      <c r="SBB773" s="14"/>
      <c r="SBC773" s="14"/>
      <c r="SBD773" s="14"/>
      <c r="SBE773" s="14"/>
      <c r="SBF773" s="14"/>
      <c r="SBG773" s="14"/>
      <c r="SBH773" s="14"/>
      <c r="SBI773" s="14"/>
      <c r="SBJ773" s="14"/>
      <c r="SBK773" s="14"/>
      <c r="SBL773" s="14"/>
      <c r="SBM773" s="14"/>
      <c r="SBN773" s="14"/>
      <c r="SBO773" s="14"/>
      <c r="SBP773" s="14"/>
      <c r="SBQ773" s="14"/>
      <c r="SBR773" s="14"/>
      <c r="SBS773" s="14"/>
      <c r="SBT773" s="14"/>
      <c r="SBU773" s="14"/>
      <c r="SBV773" s="14"/>
      <c r="SBW773" s="14"/>
      <c r="SBX773" s="14"/>
      <c r="SBY773" s="14"/>
      <c r="SBZ773" s="14"/>
      <c r="SCA773" s="14"/>
      <c r="SCB773" s="14"/>
      <c r="SCC773" s="14"/>
      <c r="SCD773" s="14"/>
      <c r="SCE773" s="14"/>
      <c r="SCF773" s="14"/>
      <c r="SCG773" s="14"/>
      <c r="SCH773" s="14"/>
      <c r="SCI773" s="14"/>
      <c r="SCJ773" s="14"/>
      <c r="SCK773" s="14"/>
      <c r="SCL773" s="14"/>
      <c r="SCM773" s="14"/>
      <c r="SCN773" s="14"/>
      <c r="SCO773" s="14"/>
      <c r="SCP773" s="14"/>
      <c r="SCQ773" s="14"/>
      <c r="SCR773" s="14"/>
      <c r="SCS773" s="14"/>
      <c r="SCT773" s="14"/>
      <c r="SCU773" s="14"/>
      <c r="SCV773" s="14"/>
      <c r="SCW773" s="14"/>
      <c r="SCX773" s="14"/>
      <c r="SCY773" s="14"/>
      <c r="SCZ773" s="14"/>
      <c r="SDA773" s="14"/>
      <c r="SDB773" s="14"/>
      <c r="SDC773" s="14"/>
      <c r="SDD773" s="14"/>
      <c r="SDE773" s="14"/>
      <c r="SDF773" s="14"/>
      <c r="SDG773" s="14"/>
      <c r="SDH773" s="14"/>
      <c r="SDI773" s="14"/>
      <c r="SDJ773" s="14"/>
      <c r="SDK773" s="14"/>
      <c r="SDL773" s="14"/>
      <c r="SDM773" s="14"/>
      <c r="SDN773" s="14"/>
      <c r="SDO773" s="14"/>
      <c r="SDP773" s="14"/>
      <c r="SDQ773" s="14"/>
      <c r="SDR773" s="14"/>
      <c r="SDS773" s="14"/>
      <c r="SDT773" s="14"/>
      <c r="SDU773" s="14"/>
      <c r="SDV773" s="14"/>
      <c r="SDW773" s="14"/>
      <c r="SDX773" s="14"/>
      <c r="SDY773" s="14"/>
      <c r="SDZ773" s="14"/>
      <c r="SEA773" s="14"/>
      <c r="SEB773" s="14"/>
      <c r="SEC773" s="14"/>
      <c r="SED773" s="14"/>
      <c r="SEE773" s="14"/>
      <c r="SEF773" s="14"/>
      <c r="SEG773" s="14"/>
      <c r="SEH773" s="14"/>
      <c r="SEI773" s="14"/>
      <c r="SEJ773" s="14"/>
      <c r="SEK773" s="14"/>
      <c r="SEL773" s="14"/>
      <c r="SEM773" s="14"/>
      <c r="SEN773" s="14"/>
      <c r="SEO773" s="14"/>
      <c r="SEP773" s="14"/>
      <c r="SEQ773" s="14"/>
      <c r="SER773" s="14"/>
      <c r="SES773" s="14"/>
      <c r="SET773" s="14"/>
      <c r="SEU773" s="14"/>
      <c r="SEV773" s="14"/>
      <c r="SEW773" s="14"/>
      <c r="SEX773" s="14"/>
      <c r="SEY773" s="14"/>
      <c r="SEZ773" s="14"/>
      <c r="SFA773" s="14"/>
      <c r="SFB773" s="14"/>
      <c r="SFC773" s="14"/>
      <c r="SFD773" s="14"/>
      <c r="SFE773" s="14"/>
      <c r="SFF773" s="14"/>
      <c r="SFG773" s="14"/>
      <c r="SFH773" s="14"/>
      <c r="SFI773" s="14"/>
      <c r="SFJ773" s="14"/>
      <c r="SFK773" s="14"/>
      <c r="SFL773" s="14"/>
      <c r="SFM773" s="14"/>
      <c r="SFN773" s="14"/>
      <c r="SFO773" s="14"/>
      <c r="SFP773" s="14"/>
      <c r="SFQ773" s="14"/>
      <c r="SFR773" s="14"/>
      <c r="SFS773" s="14"/>
      <c r="SFT773" s="14"/>
      <c r="SFU773" s="14"/>
      <c r="SFV773" s="14"/>
      <c r="SFW773" s="14"/>
      <c r="SFX773" s="14"/>
      <c r="SFY773" s="14"/>
      <c r="SFZ773" s="14"/>
      <c r="SGA773" s="14"/>
      <c r="SGB773" s="14"/>
      <c r="SGC773" s="14"/>
      <c r="SGD773" s="14"/>
      <c r="SGE773" s="14"/>
      <c r="SGF773" s="14"/>
      <c r="SGG773" s="14"/>
      <c r="SGH773" s="14"/>
      <c r="SGI773" s="14"/>
      <c r="SGJ773" s="14"/>
      <c r="SGK773" s="14"/>
      <c r="SGL773" s="14"/>
      <c r="SGM773" s="14"/>
      <c r="SGN773" s="14"/>
      <c r="SGO773" s="14"/>
      <c r="SGP773" s="14"/>
      <c r="SGQ773" s="14"/>
      <c r="SGR773" s="14"/>
      <c r="SGS773" s="14"/>
      <c r="SGT773" s="14"/>
      <c r="SGU773" s="14"/>
      <c r="SGV773" s="14"/>
      <c r="SGW773" s="14"/>
      <c r="SGX773" s="14"/>
      <c r="SGY773" s="14"/>
      <c r="SGZ773" s="14"/>
      <c r="SHA773" s="14"/>
      <c r="SHB773" s="14"/>
      <c r="SHC773" s="14"/>
      <c r="SHD773" s="14"/>
      <c r="SHE773" s="14"/>
      <c r="SHF773" s="14"/>
      <c r="SHG773" s="14"/>
      <c r="SHH773" s="14"/>
      <c r="SHI773" s="14"/>
      <c r="SHJ773" s="14"/>
      <c r="SHK773" s="14"/>
      <c r="SHL773" s="14"/>
      <c r="SHM773" s="14"/>
      <c r="SHN773" s="14"/>
      <c r="SHO773" s="14"/>
      <c r="SHP773" s="14"/>
      <c r="SHQ773" s="14"/>
      <c r="SHR773" s="14"/>
      <c r="SHS773" s="14"/>
      <c r="SHT773" s="14"/>
      <c r="SHU773" s="14"/>
      <c r="SHV773" s="14"/>
      <c r="SHW773" s="14"/>
      <c r="SHX773" s="14"/>
      <c r="SHY773" s="14"/>
      <c r="SHZ773" s="14"/>
      <c r="SIA773" s="14"/>
      <c r="SIB773" s="14"/>
      <c r="SIC773" s="14"/>
      <c r="SID773" s="14"/>
      <c r="SIE773" s="14"/>
      <c r="SIF773" s="14"/>
      <c r="SIG773" s="14"/>
      <c r="SIH773" s="14"/>
      <c r="SII773" s="14"/>
      <c r="SIJ773" s="14"/>
      <c r="SIK773" s="14"/>
      <c r="SIL773" s="14"/>
      <c r="SIM773" s="14"/>
      <c r="SIN773" s="14"/>
      <c r="SIO773" s="14"/>
      <c r="SIP773" s="14"/>
      <c r="SIQ773" s="14"/>
      <c r="SIR773" s="14"/>
      <c r="SIS773" s="14"/>
      <c r="SIT773" s="14"/>
      <c r="SIU773" s="14"/>
      <c r="SIV773" s="14"/>
      <c r="SIW773" s="14"/>
      <c r="SIX773" s="14"/>
      <c r="SIY773" s="14"/>
      <c r="SIZ773" s="14"/>
      <c r="SJA773" s="14"/>
      <c r="SJB773" s="14"/>
      <c r="SJC773" s="14"/>
      <c r="SJD773" s="14"/>
      <c r="SJE773" s="14"/>
      <c r="SJF773" s="14"/>
      <c r="SJG773" s="14"/>
      <c r="SJH773" s="14"/>
      <c r="SJI773" s="14"/>
      <c r="SJJ773" s="14"/>
      <c r="SJK773" s="14"/>
      <c r="SJL773" s="14"/>
      <c r="SJM773" s="14"/>
      <c r="SJN773" s="14"/>
      <c r="SJO773" s="14"/>
      <c r="SJP773" s="14"/>
      <c r="SJQ773" s="14"/>
      <c r="SJR773" s="14"/>
      <c r="SJS773" s="14"/>
      <c r="SJT773" s="14"/>
      <c r="SJU773" s="14"/>
      <c r="SJV773" s="14"/>
      <c r="SJW773" s="14"/>
      <c r="SJX773" s="14"/>
      <c r="SJY773" s="14"/>
      <c r="SJZ773" s="14"/>
      <c r="SKA773" s="14"/>
      <c r="SKB773" s="14"/>
      <c r="SKC773" s="14"/>
      <c r="SKD773" s="14"/>
      <c r="SKE773" s="14"/>
      <c r="SKF773" s="14"/>
      <c r="SKG773" s="14"/>
      <c r="SKH773" s="14"/>
      <c r="SKI773" s="14"/>
      <c r="SKJ773" s="14"/>
      <c r="SKK773" s="14"/>
      <c r="SKL773" s="14"/>
      <c r="SKM773" s="14"/>
      <c r="SKN773" s="14"/>
      <c r="SKO773" s="14"/>
      <c r="SKP773" s="14"/>
      <c r="SKQ773" s="14"/>
      <c r="SKR773" s="14"/>
      <c r="SKS773" s="14"/>
      <c r="SKT773" s="14"/>
      <c r="SKU773" s="14"/>
      <c r="SKV773" s="14"/>
      <c r="SKW773" s="14"/>
      <c r="SKX773" s="14"/>
      <c r="SKY773" s="14"/>
      <c r="SKZ773" s="14"/>
      <c r="SLA773" s="14"/>
      <c r="SLB773" s="14"/>
      <c r="SLC773" s="14"/>
      <c r="SLD773" s="14"/>
      <c r="SLE773" s="14"/>
      <c r="SLF773" s="14"/>
      <c r="SLG773" s="14"/>
      <c r="SLH773" s="14"/>
      <c r="SLI773" s="14"/>
      <c r="SLJ773" s="14"/>
      <c r="SLK773" s="14"/>
      <c r="SLL773" s="14"/>
      <c r="SLM773" s="14"/>
      <c r="SLN773" s="14"/>
      <c r="SLO773" s="14"/>
      <c r="SLP773" s="14"/>
      <c r="SLQ773" s="14"/>
      <c r="SLR773" s="14"/>
      <c r="SLS773" s="14"/>
      <c r="SLT773" s="14"/>
      <c r="SLU773" s="14"/>
      <c r="SLV773" s="14"/>
      <c r="SLW773" s="14"/>
      <c r="SLX773" s="14"/>
      <c r="SLY773" s="14"/>
      <c r="SLZ773" s="14"/>
      <c r="SMA773" s="14"/>
      <c r="SMB773" s="14"/>
      <c r="SMC773" s="14"/>
      <c r="SMD773" s="14"/>
      <c r="SME773" s="14"/>
      <c r="SMF773" s="14"/>
      <c r="SMG773" s="14"/>
      <c r="SMH773" s="14"/>
      <c r="SMI773" s="14"/>
      <c r="SMJ773" s="14"/>
      <c r="SMK773" s="14"/>
      <c r="SML773" s="14"/>
      <c r="SMM773" s="14"/>
      <c r="SMN773" s="14"/>
      <c r="SMO773" s="14"/>
      <c r="SMP773" s="14"/>
      <c r="SMQ773" s="14"/>
      <c r="SMR773" s="14"/>
      <c r="SMS773" s="14"/>
      <c r="SMT773" s="14"/>
      <c r="SMU773" s="14"/>
      <c r="SMV773" s="14"/>
      <c r="SMW773" s="14"/>
      <c r="SMX773" s="14"/>
      <c r="SMY773" s="14"/>
      <c r="SMZ773" s="14"/>
      <c r="SNA773" s="14"/>
      <c r="SNB773" s="14"/>
      <c r="SNC773" s="14"/>
      <c r="SND773" s="14"/>
      <c r="SNE773" s="14"/>
      <c r="SNF773" s="14"/>
      <c r="SNG773" s="14"/>
      <c r="SNH773" s="14"/>
      <c r="SNI773" s="14"/>
      <c r="SNJ773" s="14"/>
      <c r="SNK773" s="14"/>
      <c r="SNL773" s="14"/>
      <c r="SNM773" s="14"/>
      <c r="SNN773" s="14"/>
      <c r="SNO773" s="14"/>
      <c r="SNP773" s="14"/>
      <c r="SNQ773" s="14"/>
      <c r="SNR773" s="14"/>
      <c r="SNS773" s="14"/>
      <c r="SNT773" s="14"/>
      <c r="SNU773" s="14"/>
      <c r="SNV773" s="14"/>
      <c r="SNW773" s="14"/>
      <c r="SNX773" s="14"/>
      <c r="SNY773" s="14"/>
      <c r="SNZ773" s="14"/>
      <c r="SOA773" s="14"/>
      <c r="SOB773" s="14"/>
      <c r="SOC773" s="14"/>
      <c r="SOD773" s="14"/>
      <c r="SOE773" s="14"/>
      <c r="SOF773" s="14"/>
      <c r="SOG773" s="14"/>
      <c r="SOH773" s="14"/>
      <c r="SOI773" s="14"/>
      <c r="SOJ773" s="14"/>
      <c r="SOK773" s="14"/>
      <c r="SOL773" s="14"/>
      <c r="SOM773" s="14"/>
      <c r="SON773" s="14"/>
      <c r="SOO773" s="14"/>
      <c r="SOP773" s="14"/>
      <c r="SOQ773" s="14"/>
      <c r="SOR773" s="14"/>
      <c r="SOS773" s="14"/>
      <c r="SOT773" s="14"/>
      <c r="SOU773" s="14"/>
      <c r="SOV773" s="14"/>
      <c r="SOW773" s="14"/>
      <c r="SOX773" s="14"/>
      <c r="SOY773" s="14"/>
      <c r="SOZ773" s="14"/>
      <c r="SPA773" s="14"/>
      <c r="SPB773" s="14"/>
      <c r="SPC773" s="14"/>
      <c r="SPD773" s="14"/>
      <c r="SPE773" s="14"/>
      <c r="SPF773" s="14"/>
      <c r="SPG773" s="14"/>
      <c r="SPH773" s="14"/>
      <c r="SPI773" s="14"/>
      <c r="SPJ773" s="14"/>
      <c r="SPK773" s="14"/>
      <c r="SPL773" s="14"/>
      <c r="SPM773" s="14"/>
      <c r="SPN773" s="14"/>
      <c r="SPO773" s="14"/>
      <c r="SPP773" s="14"/>
      <c r="SPQ773" s="14"/>
      <c r="SPR773" s="14"/>
      <c r="SPS773" s="14"/>
      <c r="SPT773" s="14"/>
      <c r="SPU773" s="14"/>
      <c r="SPV773" s="14"/>
      <c r="SPW773" s="14"/>
      <c r="SPX773" s="14"/>
      <c r="SPY773" s="14"/>
      <c r="SPZ773" s="14"/>
      <c r="SQA773" s="14"/>
      <c r="SQB773" s="14"/>
      <c r="SQC773" s="14"/>
      <c r="SQD773" s="14"/>
      <c r="SQE773" s="14"/>
      <c r="SQF773" s="14"/>
      <c r="SQG773" s="14"/>
      <c r="SQH773" s="14"/>
      <c r="SQI773" s="14"/>
      <c r="SQJ773" s="14"/>
      <c r="SQK773" s="14"/>
      <c r="SQL773" s="14"/>
      <c r="SQM773" s="14"/>
      <c r="SQN773" s="14"/>
      <c r="SQO773" s="14"/>
      <c r="SQP773" s="14"/>
      <c r="SQQ773" s="14"/>
      <c r="SQR773" s="14"/>
      <c r="SQS773" s="14"/>
      <c r="SQT773" s="14"/>
      <c r="SQU773" s="14"/>
      <c r="SQV773" s="14"/>
      <c r="SQW773" s="14"/>
      <c r="SQX773" s="14"/>
      <c r="SQY773" s="14"/>
      <c r="SQZ773" s="14"/>
      <c r="SRA773" s="14"/>
      <c r="SRB773" s="14"/>
      <c r="SRC773" s="14"/>
      <c r="SRD773" s="14"/>
      <c r="SRE773" s="14"/>
      <c r="SRF773" s="14"/>
      <c r="SRG773" s="14"/>
      <c r="SRH773" s="14"/>
      <c r="SRI773" s="14"/>
      <c r="SRJ773" s="14"/>
      <c r="SRK773" s="14"/>
      <c r="SRL773" s="14"/>
      <c r="SRM773" s="14"/>
      <c r="SRN773" s="14"/>
      <c r="SRO773" s="14"/>
      <c r="SRP773" s="14"/>
      <c r="SRQ773" s="14"/>
      <c r="SRR773" s="14"/>
      <c r="SRS773" s="14"/>
      <c r="SRT773" s="14"/>
      <c r="SRU773" s="14"/>
      <c r="SRV773" s="14"/>
      <c r="SRW773" s="14"/>
      <c r="SRX773" s="14"/>
      <c r="SRY773" s="14"/>
      <c r="SRZ773" s="14"/>
      <c r="SSA773" s="14"/>
      <c r="SSB773" s="14"/>
      <c r="SSC773" s="14"/>
      <c r="SSD773" s="14"/>
      <c r="SSE773" s="14"/>
      <c r="SSF773" s="14"/>
      <c r="SSG773" s="14"/>
      <c r="SSH773" s="14"/>
      <c r="SSI773" s="14"/>
      <c r="SSJ773" s="14"/>
      <c r="SSK773" s="14"/>
      <c r="SSL773" s="14"/>
      <c r="SSM773" s="14"/>
      <c r="SSN773" s="14"/>
      <c r="SSO773" s="14"/>
      <c r="SSP773" s="14"/>
      <c r="SSQ773" s="14"/>
      <c r="SSR773" s="14"/>
      <c r="SSS773" s="14"/>
      <c r="SST773" s="14"/>
      <c r="SSU773" s="14"/>
      <c r="SSV773" s="14"/>
      <c r="SSW773" s="14"/>
      <c r="SSX773" s="14"/>
      <c r="SSY773" s="14"/>
      <c r="SSZ773" s="14"/>
      <c r="STA773" s="14"/>
      <c r="STB773" s="14"/>
      <c r="STC773" s="14"/>
      <c r="STD773" s="14"/>
      <c r="STE773" s="14"/>
      <c r="STF773" s="14"/>
      <c r="STG773" s="14"/>
      <c r="STH773" s="14"/>
      <c r="STI773" s="14"/>
      <c r="STJ773" s="14"/>
      <c r="STK773" s="14"/>
      <c r="STL773" s="14"/>
      <c r="STM773" s="14"/>
      <c r="STN773" s="14"/>
      <c r="STO773" s="14"/>
      <c r="STP773" s="14"/>
      <c r="STQ773" s="14"/>
      <c r="STR773" s="14"/>
      <c r="STS773" s="14"/>
      <c r="STT773" s="14"/>
      <c r="STU773" s="14"/>
      <c r="STV773" s="14"/>
      <c r="STW773" s="14"/>
      <c r="STX773" s="14"/>
      <c r="STY773" s="14"/>
      <c r="STZ773" s="14"/>
      <c r="SUA773" s="14"/>
      <c r="SUB773" s="14"/>
      <c r="SUC773" s="14"/>
      <c r="SUD773" s="14"/>
      <c r="SUE773" s="14"/>
      <c r="SUF773" s="14"/>
      <c r="SUG773" s="14"/>
      <c r="SUH773" s="14"/>
      <c r="SUI773" s="14"/>
      <c r="SUJ773" s="14"/>
      <c r="SUK773" s="14"/>
      <c r="SUL773" s="14"/>
      <c r="SUM773" s="14"/>
      <c r="SUN773" s="14"/>
      <c r="SUO773" s="14"/>
      <c r="SUP773" s="14"/>
      <c r="SUQ773" s="14"/>
      <c r="SUR773" s="14"/>
      <c r="SUS773" s="14"/>
      <c r="SUT773" s="14"/>
      <c r="SUU773" s="14"/>
      <c r="SUV773" s="14"/>
      <c r="SUW773" s="14"/>
      <c r="SUX773" s="14"/>
      <c r="SUY773" s="14"/>
      <c r="SUZ773" s="14"/>
      <c r="SVA773" s="14"/>
      <c r="SVB773" s="14"/>
      <c r="SVC773" s="14"/>
      <c r="SVD773" s="14"/>
      <c r="SVE773" s="14"/>
      <c r="SVF773" s="14"/>
      <c r="SVG773" s="14"/>
      <c r="SVH773" s="14"/>
      <c r="SVI773" s="14"/>
      <c r="SVJ773" s="14"/>
      <c r="SVK773" s="14"/>
      <c r="SVL773" s="14"/>
      <c r="SVM773" s="14"/>
      <c r="SVN773" s="14"/>
      <c r="SVO773" s="14"/>
      <c r="SVP773" s="14"/>
      <c r="SVQ773" s="14"/>
      <c r="SVR773" s="14"/>
      <c r="SVS773" s="14"/>
      <c r="SVT773" s="14"/>
      <c r="SVU773" s="14"/>
      <c r="SVV773" s="14"/>
      <c r="SVW773" s="14"/>
      <c r="SVX773" s="14"/>
      <c r="SVY773" s="14"/>
      <c r="SVZ773" s="14"/>
      <c r="SWA773" s="14"/>
      <c r="SWB773" s="14"/>
      <c r="SWC773" s="14"/>
      <c r="SWD773" s="14"/>
      <c r="SWE773" s="14"/>
      <c r="SWF773" s="14"/>
      <c r="SWG773" s="14"/>
      <c r="SWH773" s="14"/>
      <c r="SWI773" s="14"/>
      <c r="SWJ773" s="14"/>
      <c r="SWK773" s="14"/>
      <c r="SWL773" s="14"/>
      <c r="SWM773" s="14"/>
      <c r="SWN773" s="14"/>
      <c r="SWO773" s="14"/>
      <c r="SWP773" s="14"/>
      <c r="SWQ773" s="14"/>
      <c r="SWR773" s="14"/>
      <c r="SWS773" s="14"/>
      <c r="SWT773" s="14"/>
      <c r="SWU773" s="14"/>
      <c r="SWV773" s="14"/>
      <c r="SWW773" s="14"/>
      <c r="SWX773" s="14"/>
      <c r="SWY773" s="14"/>
      <c r="SWZ773" s="14"/>
      <c r="SXA773" s="14"/>
      <c r="SXB773" s="14"/>
      <c r="SXC773" s="14"/>
      <c r="SXD773" s="14"/>
      <c r="SXE773" s="14"/>
      <c r="SXF773" s="14"/>
      <c r="SXG773" s="14"/>
      <c r="SXH773" s="14"/>
      <c r="SXI773" s="14"/>
      <c r="SXJ773" s="14"/>
      <c r="SXK773" s="14"/>
      <c r="SXL773" s="14"/>
      <c r="SXM773" s="14"/>
      <c r="SXN773" s="14"/>
      <c r="SXO773" s="14"/>
      <c r="SXP773" s="14"/>
      <c r="SXQ773" s="14"/>
      <c r="SXR773" s="14"/>
      <c r="SXS773" s="14"/>
      <c r="SXT773" s="14"/>
      <c r="SXU773" s="14"/>
      <c r="SXV773" s="14"/>
      <c r="SXW773" s="14"/>
      <c r="SXX773" s="14"/>
      <c r="SXY773" s="14"/>
      <c r="SXZ773" s="14"/>
      <c r="SYA773" s="14"/>
      <c r="SYB773" s="14"/>
      <c r="SYC773" s="14"/>
      <c r="SYD773" s="14"/>
      <c r="SYE773" s="14"/>
      <c r="SYF773" s="14"/>
      <c r="SYG773" s="14"/>
      <c r="SYH773" s="14"/>
      <c r="SYI773" s="14"/>
      <c r="SYJ773" s="14"/>
      <c r="SYK773" s="14"/>
      <c r="SYL773" s="14"/>
      <c r="SYM773" s="14"/>
      <c r="SYN773" s="14"/>
      <c r="SYO773" s="14"/>
      <c r="SYP773" s="14"/>
      <c r="SYQ773" s="14"/>
      <c r="SYR773" s="14"/>
      <c r="SYS773" s="14"/>
      <c r="SYT773" s="14"/>
      <c r="SYU773" s="14"/>
      <c r="SYV773" s="14"/>
      <c r="SYW773" s="14"/>
      <c r="SYX773" s="14"/>
      <c r="SYY773" s="14"/>
      <c r="SYZ773" s="14"/>
      <c r="SZA773" s="14"/>
      <c r="SZB773" s="14"/>
      <c r="SZC773" s="14"/>
      <c r="SZD773" s="14"/>
      <c r="SZE773" s="14"/>
      <c r="SZF773" s="14"/>
      <c r="SZG773" s="14"/>
      <c r="SZH773" s="14"/>
      <c r="SZI773" s="14"/>
      <c r="SZJ773" s="14"/>
      <c r="SZK773" s="14"/>
      <c r="SZL773" s="14"/>
      <c r="SZM773" s="14"/>
      <c r="SZN773" s="14"/>
      <c r="SZO773" s="14"/>
      <c r="SZP773" s="14"/>
      <c r="SZQ773" s="14"/>
      <c r="SZR773" s="14"/>
      <c r="SZS773" s="14"/>
      <c r="SZT773" s="14"/>
      <c r="SZU773" s="14"/>
      <c r="SZV773" s="14"/>
      <c r="SZW773" s="14"/>
      <c r="SZX773" s="14"/>
      <c r="SZY773" s="14"/>
      <c r="SZZ773" s="14"/>
      <c r="TAA773" s="14"/>
      <c r="TAB773" s="14"/>
      <c r="TAC773" s="14"/>
      <c r="TAD773" s="14"/>
      <c r="TAE773" s="14"/>
      <c r="TAF773" s="14"/>
      <c r="TAG773" s="14"/>
      <c r="TAH773" s="14"/>
      <c r="TAI773" s="14"/>
      <c r="TAJ773" s="14"/>
      <c r="TAK773" s="14"/>
      <c r="TAL773" s="14"/>
      <c r="TAM773" s="14"/>
      <c r="TAN773" s="14"/>
      <c r="TAO773" s="14"/>
      <c r="TAP773" s="14"/>
      <c r="TAQ773" s="14"/>
      <c r="TAR773" s="14"/>
      <c r="TAS773" s="14"/>
      <c r="TAT773" s="14"/>
      <c r="TAU773" s="14"/>
      <c r="TAV773" s="14"/>
      <c r="TAW773" s="14"/>
      <c r="TAX773" s="14"/>
      <c r="TAY773" s="14"/>
      <c r="TAZ773" s="14"/>
      <c r="TBA773" s="14"/>
      <c r="TBB773" s="14"/>
      <c r="TBC773" s="14"/>
      <c r="TBD773" s="14"/>
      <c r="TBE773" s="14"/>
      <c r="TBF773" s="14"/>
      <c r="TBG773" s="14"/>
      <c r="TBH773" s="14"/>
      <c r="TBI773" s="14"/>
      <c r="TBJ773" s="14"/>
      <c r="TBK773" s="14"/>
      <c r="TBL773" s="14"/>
      <c r="TBM773" s="14"/>
      <c r="TBN773" s="14"/>
      <c r="TBO773" s="14"/>
      <c r="TBP773" s="14"/>
      <c r="TBQ773" s="14"/>
      <c r="TBR773" s="14"/>
      <c r="TBS773" s="14"/>
      <c r="TBT773" s="14"/>
      <c r="TBU773" s="14"/>
      <c r="TBV773" s="14"/>
      <c r="TBW773" s="14"/>
      <c r="TBX773" s="14"/>
      <c r="TBY773" s="14"/>
      <c r="TBZ773" s="14"/>
      <c r="TCA773" s="14"/>
      <c r="TCB773" s="14"/>
      <c r="TCC773" s="14"/>
      <c r="TCD773" s="14"/>
      <c r="TCE773" s="14"/>
      <c r="TCF773" s="14"/>
      <c r="TCG773" s="14"/>
      <c r="TCH773" s="14"/>
      <c r="TCI773" s="14"/>
      <c r="TCJ773" s="14"/>
      <c r="TCK773" s="14"/>
      <c r="TCL773" s="14"/>
      <c r="TCM773" s="14"/>
      <c r="TCN773" s="14"/>
      <c r="TCO773" s="14"/>
      <c r="TCP773" s="14"/>
      <c r="TCQ773" s="14"/>
      <c r="TCR773" s="14"/>
      <c r="TCS773" s="14"/>
      <c r="TCT773" s="14"/>
      <c r="TCU773" s="14"/>
      <c r="TCV773" s="14"/>
      <c r="TCW773" s="14"/>
      <c r="TCX773" s="14"/>
      <c r="TCY773" s="14"/>
      <c r="TCZ773" s="14"/>
      <c r="TDA773" s="14"/>
      <c r="TDB773" s="14"/>
      <c r="TDC773" s="14"/>
      <c r="TDD773" s="14"/>
      <c r="TDE773" s="14"/>
      <c r="TDF773" s="14"/>
      <c r="TDG773" s="14"/>
      <c r="TDH773" s="14"/>
      <c r="TDI773" s="14"/>
      <c r="TDJ773" s="14"/>
      <c r="TDK773" s="14"/>
      <c r="TDL773" s="14"/>
      <c r="TDM773" s="14"/>
      <c r="TDN773" s="14"/>
      <c r="TDO773" s="14"/>
      <c r="TDP773" s="14"/>
      <c r="TDQ773" s="14"/>
      <c r="TDR773" s="14"/>
      <c r="TDS773" s="14"/>
      <c r="TDT773" s="14"/>
      <c r="TDU773" s="14"/>
      <c r="TDV773" s="14"/>
      <c r="TDW773" s="14"/>
      <c r="TDX773" s="14"/>
      <c r="TDY773" s="14"/>
      <c r="TDZ773" s="14"/>
      <c r="TEA773" s="14"/>
      <c r="TEB773" s="14"/>
      <c r="TEC773" s="14"/>
      <c r="TED773" s="14"/>
      <c r="TEE773" s="14"/>
      <c r="TEF773" s="14"/>
      <c r="TEG773" s="14"/>
      <c r="TEH773" s="14"/>
      <c r="TEI773" s="14"/>
      <c r="TEJ773" s="14"/>
      <c r="TEK773" s="14"/>
      <c r="TEL773" s="14"/>
      <c r="TEM773" s="14"/>
      <c r="TEN773" s="14"/>
      <c r="TEO773" s="14"/>
      <c r="TEP773" s="14"/>
      <c r="TEQ773" s="14"/>
      <c r="TER773" s="14"/>
      <c r="TES773" s="14"/>
      <c r="TET773" s="14"/>
      <c r="TEU773" s="14"/>
      <c r="TEV773" s="14"/>
      <c r="TEW773" s="14"/>
      <c r="TEX773" s="14"/>
      <c r="TEY773" s="14"/>
      <c r="TEZ773" s="14"/>
      <c r="TFA773" s="14"/>
      <c r="TFB773" s="14"/>
      <c r="TFC773" s="14"/>
      <c r="TFD773" s="14"/>
      <c r="TFE773" s="14"/>
      <c r="TFF773" s="14"/>
      <c r="TFG773" s="14"/>
      <c r="TFH773" s="14"/>
      <c r="TFI773" s="14"/>
      <c r="TFJ773" s="14"/>
      <c r="TFK773" s="14"/>
      <c r="TFL773" s="14"/>
      <c r="TFM773" s="14"/>
      <c r="TFN773" s="14"/>
      <c r="TFO773" s="14"/>
      <c r="TFP773" s="14"/>
      <c r="TFQ773" s="14"/>
      <c r="TFR773" s="14"/>
      <c r="TFS773" s="14"/>
      <c r="TFT773" s="14"/>
      <c r="TFU773" s="14"/>
      <c r="TFV773" s="14"/>
      <c r="TFW773" s="14"/>
      <c r="TFX773" s="14"/>
      <c r="TFY773" s="14"/>
      <c r="TFZ773" s="14"/>
      <c r="TGA773" s="14"/>
      <c r="TGB773" s="14"/>
      <c r="TGC773" s="14"/>
      <c r="TGD773" s="14"/>
      <c r="TGE773" s="14"/>
      <c r="TGF773" s="14"/>
      <c r="TGG773" s="14"/>
      <c r="TGH773" s="14"/>
      <c r="TGI773" s="14"/>
      <c r="TGJ773" s="14"/>
      <c r="TGK773" s="14"/>
      <c r="TGL773" s="14"/>
      <c r="TGM773" s="14"/>
      <c r="TGN773" s="14"/>
      <c r="TGO773" s="14"/>
      <c r="TGP773" s="14"/>
      <c r="TGQ773" s="14"/>
      <c r="TGR773" s="14"/>
      <c r="TGS773" s="14"/>
      <c r="TGT773" s="14"/>
      <c r="TGU773" s="14"/>
      <c r="TGV773" s="14"/>
      <c r="TGW773" s="14"/>
      <c r="TGX773" s="14"/>
      <c r="TGY773" s="14"/>
      <c r="TGZ773" s="14"/>
      <c r="THA773" s="14"/>
      <c r="THB773" s="14"/>
      <c r="THC773" s="14"/>
      <c r="THD773" s="14"/>
      <c r="THE773" s="14"/>
      <c r="THF773" s="14"/>
      <c r="THG773" s="14"/>
      <c r="THH773" s="14"/>
      <c r="THI773" s="14"/>
      <c r="THJ773" s="14"/>
      <c r="THK773" s="14"/>
      <c r="THL773" s="14"/>
      <c r="THM773" s="14"/>
      <c r="THN773" s="14"/>
      <c r="THO773" s="14"/>
      <c r="THP773" s="14"/>
      <c r="THQ773" s="14"/>
      <c r="THR773" s="14"/>
      <c r="THS773" s="14"/>
      <c r="THT773" s="14"/>
      <c r="THU773" s="14"/>
      <c r="THV773" s="14"/>
      <c r="THW773" s="14"/>
      <c r="THX773" s="14"/>
      <c r="THY773" s="14"/>
      <c r="THZ773" s="14"/>
      <c r="TIA773" s="14"/>
      <c r="TIB773" s="14"/>
      <c r="TIC773" s="14"/>
      <c r="TID773" s="14"/>
      <c r="TIE773" s="14"/>
      <c r="TIF773" s="14"/>
      <c r="TIG773" s="14"/>
      <c r="TIH773" s="14"/>
      <c r="TII773" s="14"/>
      <c r="TIJ773" s="14"/>
      <c r="TIK773" s="14"/>
      <c r="TIL773" s="14"/>
      <c r="TIM773" s="14"/>
      <c r="TIN773" s="14"/>
      <c r="TIO773" s="14"/>
      <c r="TIP773" s="14"/>
      <c r="TIQ773" s="14"/>
      <c r="TIR773" s="14"/>
      <c r="TIS773" s="14"/>
      <c r="TIT773" s="14"/>
      <c r="TIU773" s="14"/>
      <c r="TIV773" s="14"/>
      <c r="TIW773" s="14"/>
      <c r="TIX773" s="14"/>
      <c r="TIY773" s="14"/>
      <c r="TIZ773" s="14"/>
      <c r="TJA773" s="14"/>
      <c r="TJB773" s="14"/>
      <c r="TJC773" s="14"/>
      <c r="TJD773" s="14"/>
      <c r="TJE773" s="14"/>
      <c r="TJF773" s="14"/>
      <c r="TJG773" s="14"/>
      <c r="TJH773" s="14"/>
      <c r="TJI773" s="14"/>
      <c r="TJJ773" s="14"/>
      <c r="TJK773" s="14"/>
      <c r="TJL773" s="14"/>
      <c r="TJM773" s="14"/>
      <c r="TJN773" s="14"/>
      <c r="TJO773" s="14"/>
      <c r="TJP773" s="14"/>
      <c r="TJQ773" s="14"/>
      <c r="TJR773" s="14"/>
      <c r="TJS773" s="14"/>
      <c r="TJT773" s="14"/>
      <c r="TJU773" s="14"/>
      <c r="TJV773" s="14"/>
      <c r="TJW773" s="14"/>
      <c r="TJX773" s="14"/>
      <c r="TJY773" s="14"/>
      <c r="TJZ773" s="14"/>
      <c r="TKA773" s="14"/>
      <c r="TKB773" s="14"/>
      <c r="TKC773" s="14"/>
      <c r="TKD773" s="14"/>
      <c r="TKE773" s="14"/>
      <c r="TKF773" s="14"/>
      <c r="TKG773" s="14"/>
      <c r="TKH773" s="14"/>
      <c r="TKI773" s="14"/>
      <c r="TKJ773" s="14"/>
      <c r="TKK773" s="14"/>
      <c r="TKL773" s="14"/>
      <c r="TKM773" s="14"/>
      <c r="TKN773" s="14"/>
      <c r="TKO773" s="14"/>
      <c r="TKP773" s="14"/>
      <c r="TKQ773" s="14"/>
      <c r="TKR773" s="14"/>
      <c r="TKS773" s="14"/>
      <c r="TKT773" s="14"/>
      <c r="TKU773" s="14"/>
      <c r="TKV773" s="14"/>
      <c r="TKW773" s="14"/>
      <c r="TKX773" s="14"/>
      <c r="TKY773" s="14"/>
      <c r="TKZ773" s="14"/>
      <c r="TLA773" s="14"/>
      <c r="TLB773" s="14"/>
      <c r="TLC773" s="14"/>
      <c r="TLD773" s="14"/>
      <c r="TLE773" s="14"/>
      <c r="TLF773" s="14"/>
      <c r="TLG773" s="14"/>
      <c r="TLH773" s="14"/>
      <c r="TLI773" s="14"/>
      <c r="TLJ773" s="14"/>
      <c r="TLK773" s="14"/>
      <c r="TLL773" s="14"/>
      <c r="TLM773" s="14"/>
      <c r="TLN773" s="14"/>
      <c r="TLO773" s="14"/>
      <c r="TLP773" s="14"/>
      <c r="TLQ773" s="14"/>
      <c r="TLR773" s="14"/>
      <c r="TLS773" s="14"/>
      <c r="TLT773" s="14"/>
      <c r="TLU773" s="14"/>
      <c r="TLV773" s="14"/>
      <c r="TLW773" s="14"/>
      <c r="TLX773" s="14"/>
      <c r="TLY773" s="14"/>
      <c r="TLZ773" s="14"/>
      <c r="TMA773" s="14"/>
      <c r="TMB773" s="14"/>
      <c r="TMC773" s="14"/>
      <c r="TMD773" s="14"/>
      <c r="TME773" s="14"/>
      <c r="TMF773" s="14"/>
      <c r="TMG773" s="14"/>
      <c r="TMH773" s="14"/>
      <c r="TMI773" s="14"/>
      <c r="TMJ773" s="14"/>
      <c r="TMK773" s="14"/>
      <c r="TML773" s="14"/>
      <c r="TMM773" s="14"/>
      <c r="TMN773" s="14"/>
      <c r="TMO773" s="14"/>
      <c r="TMP773" s="14"/>
      <c r="TMQ773" s="14"/>
      <c r="TMR773" s="14"/>
      <c r="TMS773" s="14"/>
      <c r="TMT773" s="14"/>
      <c r="TMU773" s="14"/>
      <c r="TMV773" s="14"/>
      <c r="TMW773" s="14"/>
      <c r="TMX773" s="14"/>
      <c r="TMY773" s="14"/>
      <c r="TMZ773" s="14"/>
      <c r="TNA773" s="14"/>
      <c r="TNB773" s="14"/>
      <c r="TNC773" s="14"/>
      <c r="TND773" s="14"/>
      <c r="TNE773" s="14"/>
      <c r="TNF773" s="14"/>
      <c r="TNG773" s="14"/>
      <c r="TNH773" s="14"/>
      <c r="TNI773" s="14"/>
      <c r="TNJ773" s="14"/>
      <c r="TNK773" s="14"/>
      <c r="TNL773" s="14"/>
      <c r="TNM773" s="14"/>
      <c r="TNN773" s="14"/>
      <c r="TNO773" s="14"/>
      <c r="TNP773" s="14"/>
      <c r="TNQ773" s="14"/>
      <c r="TNR773" s="14"/>
      <c r="TNS773" s="14"/>
      <c r="TNT773" s="14"/>
      <c r="TNU773" s="14"/>
      <c r="TNV773" s="14"/>
      <c r="TNW773" s="14"/>
      <c r="TNX773" s="14"/>
      <c r="TNY773" s="14"/>
      <c r="TNZ773" s="14"/>
      <c r="TOA773" s="14"/>
      <c r="TOB773" s="14"/>
      <c r="TOC773" s="14"/>
      <c r="TOD773" s="14"/>
      <c r="TOE773" s="14"/>
      <c r="TOF773" s="14"/>
      <c r="TOG773" s="14"/>
      <c r="TOH773" s="14"/>
      <c r="TOI773" s="14"/>
      <c r="TOJ773" s="14"/>
      <c r="TOK773" s="14"/>
      <c r="TOL773" s="14"/>
      <c r="TOM773" s="14"/>
      <c r="TON773" s="14"/>
      <c r="TOO773" s="14"/>
      <c r="TOP773" s="14"/>
      <c r="TOQ773" s="14"/>
      <c r="TOR773" s="14"/>
      <c r="TOS773" s="14"/>
      <c r="TOT773" s="14"/>
      <c r="TOU773" s="14"/>
      <c r="TOV773" s="14"/>
      <c r="TOW773" s="14"/>
      <c r="TOX773" s="14"/>
      <c r="TOY773" s="14"/>
      <c r="TOZ773" s="14"/>
      <c r="TPA773" s="14"/>
      <c r="TPB773" s="14"/>
      <c r="TPC773" s="14"/>
      <c r="TPD773" s="14"/>
      <c r="TPE773" s="14"/>
      <c r="TPF773" s="14"/>
      <c r="TPG773" s="14"/>
      <c r="TPH773" s="14"/>
      <c r="TPI773" s="14"/>
      <c r="TPJ773" s="14"/>
      <c r="TPK773" s="14"/>
      <c r="TPL773" s="14"/>
      <c r="TPM773" s="14"/>
      <c r="TPN773" s="14"/>
      <c r="TPO773" s="14"/>
      <c r="TPP773" s="14"/>
      <c r="TPQ773" s="14"/>
      <c r="TPR773" s="14"/>
      <c r="TPS773" s="14"/>
      <c r="TPT773" s="14"/>
      <c r="TPU773" s="14"/>
      <c r="TPV773" s="14"/>
      <c r="TPW773" s="14"/>
      <c r="TPX773" s="14"/>
      <c r="TPY773" s="14"/>
      <c r="TPZ773" s="14"/>
      <c r="TQA773" s="14"/>
      <c r="TQB773" s="14"/>
      <c r="TQC773" s="14"/>
      <c r="TQD773" s="14"/>
      <c r="TQE773" s="14"/>
      <c r="TQF773" s="14"/>
      <c r="TQG773" s="14"/>
      <c r="TQH773" s="14"/>
      <c r="TQI773" s="14"/>
      <c r="TQJ773" s="14"/>
      <c r="TQK773" s="14"/>
      <c r="TQL773" s="14"/>
      <c r="TQM773" s="14"/>
      <c r="TQN773" s="14"/>
      <c r="TQO773" s="14"/>
      <c r="TQP773" s="14"/>
      <c r="TQQ773" s="14"/>
      <c r="TQR773" s="14"/>
      <c r="TQS773" s="14"/>
      <c r="TQT773" s="14"/>
      <c r="TQU773" s="14"/>
      <c r="TQV773" s="14"/>
      <c r="TQW773" s="14"/>
      <c r="TQX773" s="14"/>
      <c r="TQY773" s="14"/>
      <c r="TQZ773" s="14"/>
      <c r="TRA773" s="14"/>
      <c r="TRB773" s="14"/>
      <c r="TRC773" s="14"/>
      <c r="TRD773" s="14"/>
      <c r="TRE773" s="14"/>
      <c r="TRF773" s="14"/>
      <c r="TRG773" s="14"/>
      <c r="TRH773" s="14"/>
      <c r="TRI773" s="14"/>
      <c r="TRJ773" s="14"/>
      <c r="TRK773" s="14"/>
      <c r="TRL773" s="14"/>
      <c r="TRM773" s="14"/>
      <c r="TRN773" s="14"/>
      <c r="TRO773" s="14"/>
      <c r="TRP773" s="14"/>
      <c r="TRQ773" s="14"/>
      <c r="TRR773" s="14"/>
      <c r="TRS773" s="14"/>
      <c r="TRT773" s="14"/>
      <c r="TRU773" s="14"/>
      <c r="TRV773" s="14"/>
      <c r="TRW773" s="14"/>
      <c r="TRX773" s="14"/>
      <c r="TRY773" s="14"/>
      <c r="TRZ773" s="14"/>
      <c r="TSA773" s="14"/>
      <c r="TSB773" s="14"/>
      <c r="TSC773" s="14"/>
      <c r="TSD773" s="14"/>
      <c r="TSE773" s="14"/>
      <c r="TSF773" s="14"/>
      <c r="TSG773" s="14"/>
      <c r="TSH773" s="14"/>
      <c r="TSI773" s="14"/>
      <c r="TSJ773" s="14"/>
      <c r="TSK773" s="14"/>
      <c r="TSL773" s="14"/>
      <c r="TSM773" s="14"/>
      <c r="TSN773" s="14"/>
      <c r="TSO773" s="14"/>
      <c r="TSP773" s="14"/>
      <c r="TSQ773" s="14"/>
      <c r="TSR773" s="14"/>
      <c r="TSS773" s="14"/>
      <c r="TST773" s="14"/>
      <c r="TSU773" s="14"/>
      <c r="TSV773" s="14"/>
      <c r="TSW773" s="14"/>
      <c r="TSX773" s="14"/>
      <c r="TSY773" s="14"/>
      <c r="TSZ773" s="14"/>
      <c r="TTA773" s="14"/>
      <c r="TTB773" s="14"/>
      <c r="TTC773" s="14"/>
      <c r="TTD773" s="14"/>
      <c r="TTE773" s="14"/>
      <c r="TTF773" s="14"/>
      <c r="TTG773" s="14"/>
      <c r="TTH773" s="14"/>
      <c r="TTI773" s="14"/>
      <c r="TTJ773" s="14"/>
      <c r="TTK773" s="14"/>
      <c r="TTL773" s="14"/>
      <c r="TTM773" s="14"/>
      <c r="TTN773" s="14"/>
      <c r="TTO773" s="14"/>
      <c r="TTP773" s="14"/>
      <c r="TTQ773" s="14"/>
      <c r="TTR773" s="14"/>
      <c r="TTS773" s="14"/>
      <c r="TTT773" s="14"/>
      <c r="TTU773" s="14"/>
      <c r="TTV773" s="14"/>
      <c r="TTW773" s="14"/>
      <c r="TTX773" s="14"/>
      <c r="TTY773" s="14"/>
      <c r="TTZ773" s="14"/>
      <c r="TUA773" s="14"/>
      <c r="TUB773" s="14"/>
      <c r="TUC773" s="14"/>
      <c r="TUD773" s="14"/>
      <c r="TUE773" s="14"/>
      <c r="TUF773" s="14"/>
      <c r="TUG773" s="14"/>
      <c r="TUH773" s="14"/>
      <c r="TUI773" s="14"/>
      <c r="TUJ773" s="14"/>
      <c r="TUK773" s="14"/>
      <c r="TUL773" s="14"/>
      <c r="TUM773" s="14"/>
      <c r="TUN773" s="14"/>
      <c r="TUO773" s="14"/>
      <c r="TUP773" s="14"/>
      <c r="TUQ773" s="14"/>
      <c r="TUR773" s="14"/>
      <c r="TUS773" s="14"/>
      <c r="TUT773" s="14"/>
      <c r="TUU773" s="14"/>
      <c r="TUV773" s="14"/>
      <c r="TUW773" s="14"/>
      <c r="TUX773" s="14"/>
      <c r="TUY773" s="14"/>
      <c r="TUZ773" s="14"/>
      <c r="TVA773" s="14"/>
      <c r="TVB773" s="14"/>
      <c r="TVC773" s="14"/>
      <c r="TVD773" s="14"/>
      <c r="TVE773" s="14"/>
      <c r="TVF773" s="14"/>
      <c r="TVG773" s="14"/>
      <c r="TVH773" s="14"/>
      <c r="TVI773" s="14"/>
      <c r="TVJ773" s="14"/>
      <c r="TVK773" s="14"/>
      <c r="TVL773" s="14"/>
      <c r="TVM773" s="14"/>
      <c r="TVN773" s="14"/>
      <c r="TVO773" s="14"/>
      <c r="TVP773" s="14"/>
      <c r="TVQ773" s="14"/>
      <c r="TVR773" s="14"/>
      <c r="TVS773" s="14"/>
      <c r="TVT773" s="14"/>
      <c r="TVU773" s="14"/>
      <c r="TVV773" s="14"/>
      <c r="TVW773" s="14"/>
      <c r="TVX773" s="14"/>
      <c r="TVY773" s="14"/>
      <c r="TVZ773" s="14"/>
      <c r="TWA773" s="14"/>
      <c r="TWB773" s="14"/>
      <c r="TWC773" s="14"/>
      <c r="TWD773" s="14"/>
      <c r="TWE773" s="14"/>
      <c r="TWF773" s="14"/>
      <c r="TWG773" s="14"/>
      <c r="TWH773" s="14"/>
      <c r="TWI773" s="14"/>
      <c r="TWJ773" s="14"/>
      <c r="TWK773" s="14"/>
      <c r="TWL773" s="14"/>
      <c r="TWM773" s="14"/>
      <c r="TWN773" s="14"/>
      <c r="TWO773" s="14"/>
      <c r="TWP773" s="14"/>
      <c r="TWQ773" s="14"/>
      <c r="TWR773" s="14"/>
      <c r="TWS773" s="14"/>
      <c r="TWT773" s="14"/>
      <c r="TWU773" s="14"/>
      <c r="TWV773" s="14"/>
      <c r="TWW773" s="14"/>
      <c r="TWX773" s="14"/>
      <c r="TWY773" s="14"/>
      <c r="TWZ773" s="14"/>
      <c r="TXA773" s="14"/>
      <c r="TXB773" s="14"/>
      <c r="TXC773" s="14"/>
      <c r="TXD773" s="14"/>
      <c r="TXE773" s="14"/>
      <c r="TXF773" s="14"/>
      <c r="TXG773" s="14"/>
      <c r="TXH773" s="14"/>
      <c r="TXI773" s="14"/>
      <c r="TXJ773" s="14"/>
      <c r="TXK773" s="14"/>
      <c r="TXL773" s="14"/>
      <c r="TXM773" s="14"/>
      <c r="TXN773" s="14"/>
      <c r="TXO773" s="14"/>
      <c r="TXP773" s="14"/>
      <c r="TXQ773" s="14"/>
      <c r="TXR773" s="14"/>
      <c r="TXS773" s="14"/>
      <c r="TXT773" s="14"/>
      <c r="TXU773" s="14"/>
      <c r="TXV773" s="14"/>
      <c r="TXW773" s="14"/>
      <c r="TXX773" s="14"/>
      <c r="TXY773" s="14"/>
      <c r="TXZ773" s="14"/>
      <c r="TYA773" s="14"/>
      <c r="TYB773" s="14"/>
      <c r="TYC773" s="14"/>
      <c r="TYD773" s="14"/>
      <c r="TYE773" s="14"/>
      <c r="TYF773" s="14"/>
      <c r="TYG773" s="14"/>
      <c r="TYH773" s="14"/>
      <c r="TYI773" s="14"/>
      <c r="TYJ773" s="14"/>
      <c r="TYK773" s="14"/>
      <c r="TYL773" s="14"/>
      <c r="TYM773" s="14"/>
      <c r="TYN773" s="14"/>
      <c r="TYO773" s="14"/>
      <c r="TYP773" s="14"/>
      <c r="TYQ773" s="14"/>
      <c r="TYR773" s="14"/>
      <c r="TYS773" s="14"/>
      <c r="TYT773" s="14"/>
      <c r="TYU773" s="14"/>
      <c r="TYV773" s="14"/>
      <c r="TYW773" s="14"/>
      <c r="TYX773" s="14"/>
      <c r="TYY773" s="14"/>
      <c r="TYZ773" s="14"/>
      <c r="TZA773" s="14"/>
      <c r="TZB773" s="14"/>
      <c r="TZC773" s="14"/>
      <c r="TZD773" s="14"/>
      <c r="TZE773" s="14"/>
      <c r="TZF773" s="14"/>
      <c r="TZG773" s="14"/>
      <c r="TZH773" s="14"/>
      <c r="TZI773" s="14"/>
      <c r="TZJ773" s="14"/>
      <c r="TZK773" s="14"/>
      <c r="TZL773" s="14"/>
      <c r="TZM773" s="14"/>
      <c r="TZN773" s="14"/>
      <c r="TZO773" s="14"/>
      <c r="TZP773" s="14"/>
      <c r="TZQ773" s="14"/>
      <c r="TZR773" s="14"/>
      <c r="TZS773" s="14"/>
      <c r="TZT773" s="14"/>
      <c r="TZU773" s="14"/>
      <c r="TZV773" s="14"/>
      <c r="TZW773" s="14"/>
      <c r="TZX773" s="14"/>
      <c r="TZY773" s="14"/>
      <c r="TZZ773" s="14"/>
      <c r="UAA773" s="14"/>
      <c r="UAB773" s="14"/>
      <c r="UAC773" s="14"/>
      <c r="UAD773" s="14"/>
      <c r="UAE773" s="14"/>
      <c r="UAF773" s="14"/>
      <c r="UAG773" s="14"/>
      <c r="UAH773" s="14"/>
      <c r="UAI773" s="14"/>
      <c r="UAJ773" s="14"/>
      <c r="UAK773" s="14"/>
      <c r="UAL773" s="14"/>
      <c r="UAM773" s="14"/>
      <c r="UAN773" s="14"/>
      <c r="UAO773" s="14"/>
      <c r="UAP773" s="14"/>
      <c r="UAQ773" s="14"/>
      <c r="UAR773" s="14"/>
      <c r="UAS773" s="14"/>
      <c r="UAT773" s="14"/>
      <c r="UAU773" s="14"/>
      <c r="UAV773" s="14"/>
      <c r="UAW773" s="14"/>
      <c r="UAX773" s="14"/>
      <c r="UAY773" s="14"/>
      <c r="UAZ773" s="14"/>
      <c r="UBA773" s="14"/>
      <c r="UBB773" s="14"/>
      <c r="UBC773" s="14"/>
      <c r="UBD773" s="14"/>
      <c r="UBE773" s="14"/>
      <c r="UBF773" s="14"/>
      <c r="UBG773" s="14"/>
      <c r="UBH773" s="14"/>
      <c r="UBI773" s="14"/>
      <c r="UBJ773" s="14"/>
      <c r="UBK773" s="14"/>
      <c r="UBL773" s="14"/>
      <c r="UBM773" s="14"/>
      <c r="UBN773" s="14"/>
      <c r="UBO773" s="14"/>
      <c r="UBP773" s="14"/>
      <c r="UBQ773" s="14"/>
      <c r="UBR773" s="14"/>
      <c r="UBS773" s="14"/>
      <c r="UBT773" s="14"/>
      <c r="UBU773" s="14"/>
      <c r="UBV773" s="14"/>
      <c r="UBW773" s="14"/>
      <c r="UBX773" s="14"/>
      <c r="UBY773" s="14"/>
      <c r="UBZ773" s="14"/>
      <c r="UCA773" s="14"/>
      <c r="UCB773" s="14"/>
      <c r="UCC773" s="14"/>
      <c r="UCD773" s="14"/>
      <c r="UCE773" s="14"/>
      <c r="UCF773" s="14"/>
      <c r="UCG773" s="14"/>
      <c r="UCH773" s="14"/>
      <c r="UCI773" s="14"/>
      <c r="UCJ773" s="14"/>
      <c r="UCK773" s="14"/>
      <c r="UCL773" s="14"/>
      <c r="UCM773" s="14"/>
      <c r="UCN773" s="14"/>
      <c r="UCO773" s="14"/>
      <c r="UCP773" s="14"/>
      <c r="UCQ773" s="14"/>
      <c r="UCR773" s="14"/>
      <c r="UCS773" s="14"/>
      <c r="UCT773" s="14"/>
      <c r="UCU773" s="14"/>
      <c r="UCV773" s="14"/>
      <c r="UCW773" s="14"/>
      <c r="UCX773" s="14"/>
      <c r="UCY773" s="14"/>
      <c r="UCZ773" s="14"/>
      <c r="UDA773" s="14"/>
      <c r="UDB773" s="14"/>
      <c r="UDC773" s="14"/>
      <c r="UDD773" s="14"/>
      <c r="UDE773" s="14"/>
      <c r="UDF773" s="14"/>
      <c r="UDG773" s="14"/>
      <c r="UDH773" s="14"/>
      <c r="UDI773" s="14"/>
      <c r="UDJ773" s="14"/>
      <c r="UDK773" s="14"/>
      <c r="UDL773" s="14"/>
      <c r="UDM773" s="14"/>
      <c r="UDN773" s="14"/>
      <c r="UDO773" s="14"/>
      <c r="UDP773" s="14"/>
      <c r="UDQ773" s="14"/>
      <c r="UDR773" s="14"/>
      <c r="UDS773" s="14"/>
      <c r="UDT773" s="14"/>
      <c r="UDU773" s="14"/>
      <c r="UDV773" s="14"/>
      <c r="UDW773" s="14"/>
      <c r="UDX773" s="14"/>
      <c r="UDY773" s="14"/>
      <c r="UDZ773" s="14"/>
      <c r="UEA773" s="14"/>
      <c r="UEB773" s="14"/>
      <c r="UEC773" s="14"/>
      <c r="UED773" s="14"/>
      <c r="UEE773" s="14"/>
      <c r="UEF773" s="14"/>
      <c r="UEG773" s="14"/>
      <c r="UEH773" s="14"/>
      <c r="UEI773" s="14"/>
      <c r="UEJ773" s="14"/>
      <c r="UEK773" s="14"/>
      <c r="UEL773" s="14"/>
      <c r="UEM773" s="14"/>
      <c r="UEN773" s="14"/>
      <c r="UEO773" s="14"/>
      <c r="UEP773" s="14"/>
      <c r="UEQ773" s="14"/>
      <c r="UER773" s="14"/>
      <c r="UES773" s="14"/>
      <c r="UET773" s="14"/>
      <c r="UEU773" s="14"/>
      <c r="UEV773" s="14"/>
      <c r="UEW773" s="14"/>
      <c r="UEX773" s="14"/>
      <c r="UEY773" s="14"/>
      <c r="UEZ773" s="14"/>
      <c r="UFA773" s="14"/>
      <c r="UFB773" s="14"/>
      <c r="UFC773" s="14"/>
      <c r="UFD773" s="14"/>
      <c r="UFE773" s="14"/>
      <c r="UFF773" s="14"/>
      <c r="UFG773" s="14"/>
      <c r="UFH773" s="14"/>
      <c r="UFI773" s="14"/>
      <c r="UFJ773" s="14"/>
      <c r="UFK773" s="14"/>
      <c r="UFL773" s="14"/>
      <c r="UFM773" s="14"/>
      <c r="UFN773" s="14"/>
      <c r="UFO773" s="14"/>
      <c r="UFP773" s="14"/>
      <c r="UFQ773" s="14"/>
      <c r="UFR773" s="14"/>
      <c r="UFS773" s="14"/>
      <c r="UFT773" s="14"/>
      <c r="UFU773" s="14"/>
      <c r="UFV773" s="14"/>
      <c r="UFW773" s="14"/>
      <c r="UFX773" s="14"/>
      <c r="UFY773" s="14"/>
      <c r="UFZ773" s="14"/>
      <c r="UGA773" s="14"/>
      <c r="UGB773" s="14"/>
      <c r="UGC773" s="14"/>
      <c r="UGD773" s="14"/>
      <c r="UGE773" s="14"/>
      <c r="UGF773" s="14"/>
      <c r="UGG773" s="14"/>
      <c r="UGH773" s="14"/>
      <c r="UGI773" s="14"/>
      <c r="UGJ773" s="14"/>
      <c r="UGK773" s="14"/>
      <c r="UGL773" s="14"/>
      <c r="UGM773" s="14"/>
      <c r="UGN773" s="14"/>
      <c r="UGO773" s="14"/>
      <c r="UGP773" s="14"/>
      <c r="UGQ773" s="14"/>
      <c r="UGR773" s="14"/>
      <c r="UGS773" s="14"/>
      <c r="UGT773" s="14"/>
      <c r="UGU773" s="14"/>
      <c r="UGV773" s="14"/>
      <c r="UGW773" s="14"/>
      <c r="UGX773" s="14"/>
      <c r="UGY773" s="14"/>
      <c r="UGZ773" s="14"/>
      <c r="UHA773" s="14"/>
      <c r="UHB773" s="14"/>
      <c r="UHC773" s="14"/>
      <c r="UHD773" s="14"/>
      <c r="UHE773" s="14"/>
      <c r="UHF773" s="14"/>
      <c r="UHG773" s="14"/>
      <c r="UHH773" s="14"/>
      <c r="UHI773" s="14"/>
      <c r="UHJ773" s="14"/>
      <c r="UHK773" s="14"/>
      <c r="UHL773" s="14"/>
      <c r="UHM773" s="14"/>
      <c r="UHN773" s="14"/>
      <c r="UHO773" s="14"/>
      <c r="UHP773" s="14"/>
      <c r="UHQ773" s="14"/>
      <c r="UHR773" s="14"/>
      <c r="UHS773" s="14"/>
      <c r="UHT773" s="14"/>
      <c r="UHU773" s="14"/>
      <c r="UHV773" s="14"/>
      <c r="UHW773" s="14"/>
      <c r="UHX773" s="14"/>
      <c r="UHY773" s="14"/>
      <c r="UHZ773" s="14"/>
      <c r="UIA773" s="14"/>
      <c r="UIB773" s="14"/>
      <c r="UIC773" s="14"/>
      <c r="UID773" s="14"/>
      <c r="UIE773" s="14"/>
      <c r="UIF773" s="14"/>
      <c r="UIG773" s="14"/>
      <c r="UIH773" s="14"/>
      <c r="UII773" s="14"/>
      <c r="UIJ773" s="14"/>
      <c r="UIK773" s="14"/>
      <c r="UIL773" s="14"/>
      <c r="UIM773" s="14"/>
      <c r="UIN773" s="14"/>
      <c r="UIO773" s="14"/>
      <c r="UIP773" s="14"/>
      <c r="UIQ773" s="14"/>
      <c r="UIR773" s="14"/>
      <c r="UIS773" s="14"/>
      <c r="UIT773" s="14"/>
      <c r="UIU773" s="14"/>
      <c r="UIV773" s="14"/>
      <c r="UIW773" s="14"/>
      <c r="UIX773" s="14"/>
      <c r="UIY773" s="14"/>
      <c r="UIZ773" s="14"/>
      <c r="UJA773" s="14"/>
      <c r="UJB773" s="14"/>
      <c r="UJC773" s="14"/>
      <c r="UJD773" s="14"/>
      <c r="UJE773" s="14"/>
      <c r="UJF773" s="14"/>
      <c r="UJG773" s="14"/>
      <c r="UJH773" s="14"/>
      <c r="UJI773" s="14"/>
      <c r="UJJ773" s="14"/>
      <c r="UJK773" s="14"/>
      <c r="UJL773" s="14"/>
      <c r="UJM773" s="14"/>
      <c r="UJN773" s="14"/>
      <c r="UJO773" s="14"/>
      <c r="UJP773" s="14"/>
      <c r="UJQ773" s="14"/>
      <c r="UJR773" s="14"/>
      <c r="UJS773" s="14"/>
      <c r="UJT773" s="14"/>
      <c r="UJU773" s="14"/>
      <c r="UJV773" s="14"/>
      <c r="UJW773" s="14"/>
      <c r="UJX773" s="14"/>
      <c r="UJY773" s="14"/>
      <c r="UJZ773" s="14"/>
      <c r="UKA773" s="14"/>
      <c r="UKB773" s="14"/>
      <c r="UKC773" s="14"/>
      <c r="UKD773" s="14"/>
      <c r="UKE773" s="14"/>
      <c r="UKF773" s="14"/>
      <c r="UKG773" s="14"/>
      <c r="UKH773" s="14"/>
      <c r="UKI773" s="14"/>
      <c r="UKJ773" s="14"/>
      <c r="UKK773" s="14"/>
      <c r="UKL773" s="14"/>
      <c r="UKM773" s="14"/>
      <c r="UKN773" s="14"/>
      <c r="UKO773" s="14"/>
      <c r="UKP773" s="14"/>
      <c r="UKQ773" s="14"/>
      <c r="UKR773" s="14"/>
      <c r="UKS773" s="14"/>
      <c r="UKT773" s="14"/>
      <c r="UKU773" s="14"/>
      <c r="UKV773" s="14"/>
      <c r="UKW773" s="14"/>
      <c r="UKX773" s="14"/>
      <c r="UKY773" s="14"/>
      <c r="UKZ773" s="14"/>
      <c r="ULA773" s="14"/>
      <c r="ULB773" s="14"/>
      <c r="ULC773" s="14"/>
      <c r="ULD773" s="14"/>
      <c r="ULE773" s="14"/>
      <c r="ULF773" s="14"/>
      <c r="ULG773" s="14"/>
      <c r="ULH773" s="14"/>
      <c r="ULI773" s="14"/>
      <c r="ULJ773" s="14"/>
      <c r="ULK773" s="14"/>
      <c r="ULL773" s="14"/>
      <c r="ULM773" s="14"/>
      <c r="ULN773" s="14"/>
      <c r="ULO773" s="14"/>
      <c r="ULP773" s="14"/>
      <c r="ULQ773" s="14"/>
      <c r="ULR773" s="14"/>
      <c r="ULS773" s="14"/>
      <c r="ULT773" s="14"/>
      <c r="ULU773" s="14"/>
      <c r="ULV773" s="14"/>
      <c r="ULW773" s="14"/>
      <c r="ULX773" s="14"/>
      <c r="ULY773" s="14"/>
      <c r="ULZ773" s="14"/>
      <c r="UMA773" s="14"/>
      <c r="UMB773" s="14"/>
      <c r="UMC773" s="14"/>
      <c r="UMD773" s="14"/>
      <c r="UME773" s="14"/>
      <c r="UMF773" s="14"/>
      <c r="UMG773" s="14"/>
      <c r="UMH773" s="14"/>
      <c r="UMI773" s="14"/>
      <c r="UMJ773" s="14"/>
      <c r="UMK773" s="14"/>
      <c r="UML773" s="14"/>
      <c r="UMM773" s="14"/>
      <c r="UMN773" s="14"/>
      <c r="UMO773" s="14"/>
      <c r="UMP773" s="14"/>
      <c r="UMQ773" s="14"/>
      <c r="UMR773" s="14"/>
      <c r="UMS773" s="14"/>
      <c r="UMT773" s="14"/>
      <c r="UMU773" s="14"/>
      <c r="UMV773" s="14"/>
      <c r="UMW773" s="14"/>
      <c r="UMX773" s="14"/>
      <c r="UMY773" s="14"/>
      <c r="UMZ773" s="14"/>
      <c r="UNA773" s="14"/>
      <c r="UNB773" s="14"/>
      <c r="UNC773" s="14"/>
      <c r="UND773" s="14"/>
      <c r="UNE773" s="14"/>
      <c r="UNF773" s="14"/>
      <c r="UNG773" s="14"/>
      <c r="UNH773" s="14"/>
      <c r="UNI773" s="14"/>
      <c r="UNJ773" s="14"/>
      <c r="UNK773" s="14"/>
      <c r="UNL773" s="14"/>
      <c r="UNM773" s="14"/>
      <c r="UNN773" s="14"/>
      <c r="UNO773" s="14"/>
      <c r="UNP773" s="14"/>
      <c r="UNQ773" s="14"/>
      <c r="UNR773" s="14"/>
      <c r="UNS773" s="14"/>
      <c r="UNT773" s="14"/>
      <c r="UNU773" s="14"/>
      <c r="UNV773" s="14"/>
      <c r="UNW773" s="14"/>
      <c r="UNX773" s="14"/>
      <c r="UNY773" s="14"/>
      <c r="UNZ773" s="14"/>
      <c r="UOA773" s="14"/>
      <c r="UOB773" s="14"/>
      <c r="UOC773" s="14"/>
      <c r="UOD773" s="14"/>
      <c r="UOE773" s="14"/>
      <c r="UOF773" s="14"/>
      <c r="UOG773" s="14"/>
      <c r="UOH773" s="14"/>
      <c r="UOI773" s="14"/>
      <c r="UOJ773" s="14"/>
      <c r="UOK773" s="14"/>
      <c r="UOL773" s="14"/>
      <c r="UOM773" s="14"/>
      <c r="UON773" s="14"/>
      <c r="UOO773" s="14"/>
      <c r="UOP773" s="14"/>
      <c r="UOQ773" s="14"/>
      <c r="UOR773" s="14"/>
      <c r="UOS773" s="14"/>
      <c r="UOT773" s="14"/>
      <c r="UOU773" s="14"/>
      <c r="UOV773" s="14"/>
      <c r="UOW773" s="14"/>
      <c r="UOX773" s="14"/>
      <c r="UOY773" s="14"/>
      <c r="UOZ773" s="14"/>
      <c r="UPA773" s="14"/>
      <c r="UPB773" s="14"/>
      <c r="UPC773" s="14"/>
      <c r="UPD773" s="14"/>
      <c r="UPE773" s="14"/>
      <c r="UPF773" s="14"/>
      <c r="UPG773" s="14"/>
      <c r="UPH773" s="14"/>
      <c r="UPI773" s="14"/>
      <c r="UPJ773" s="14"/>
      <c r="UPK773" s="14"/>
      <c r="UPL773" s="14"/>
      <c r="UPM773" s="14"/>
      <c r="UPN773" s="14"/>
      <c r="UPO773" s="14"/>
      <c r="UPP773" s="14"/>
      <c r="UPQ773" s="14"/>
      <c r="UPR773" s="14"/>
      <c r="UPS773" s="14"/>
      <c r="UPT773" s="14"/>
      <c r="UPU773" s="14"/>
      <c r="UPV773" s="14"/>
      <c r="UPW773" s="14"/>
      <c r="UPX773" s="14"/>
      <c r="UPY773" s="14"/>
      <c r="UPZ773" s="14"/>
      <c r="UQA773" s="14"/>
      <c r="UQB773" s="14"/>
      <c r="UQC773" s="14"/>
      <c r="UQD773" s="14"/>
      <c r="UQE773" s="14"/>
      <c r="UQF773" s="14"/>
      <c r="UQG773" s="14"/>
      <c r="UQH773" s="14"/>
      <c r="UQI773" s="14"/>
      <c r="UQJ773" s="14"/>
      <c r="UQK773" s="14"/>
      <c r="UQL773" s="14"/>
      <c r="UQM773" s="14"/>
      <c r="UQN773" s="14"/>
      <c r="UQO773" s="14"/>
      <c r="UQP773" s="14"/>
      <c r="UQQ773" s="14"/>
      <c r="UQR773" s="14"/>
      <c r="UQS773" s="14"/>
      <c r="UQT773" s="14"/>
      <c r="UQU773" s="14"/>
      <c r="UQV773" s="14"/>
      <c r="UQW773" s="14"/>
      <c r="UQX773" s="14"/>
      <c r="UQY773" s="14"/>
      <c r="UQZ773" s="14"/>
      <c r="URA773" s="14"/>
      <c r="URB773" s="14"/>
      <c r="URC773" s="14"/>
      <c r="URD773" s="14"/>
      <c r="URE773" s="14"/>
      <c r="URF773" s="14"/>
      <c r="URG773" s="14"/>
      <c r="URH773" s="14"/>
      <c r="URI773" s="14"/>
      <c r="URJ773" s="14"/>
      <c r="URK773" s="14"/>
      <c r="URL773" s="14"/>
      <c r="URM773" s="14"/>
      <c r="URN773" s="14"/>
      <c r="URO773" s="14"/>
      <c r="URP773" s="14"/>
      <c r="URQ773" s="14"/>
      <c r="URR773" s="14"/>
      <c r="URS773" s="14"/>
      <c r="URT773" s="14"/>
      <c r="URU773" s="14"/>
      <c r="URV773" s="14"/>
      <c r="URW773" s="14"/>
      <c r="URX773" s="14"/>
      <c r="URY773" s="14"/>
      <c r="URZ773" s="14"/>
      <c r="USA773" s="14"/>
      <c r="USB773" s="14"/>
      <c r="USC773" s="14"/>
      <c r="USD773" s="14"/>
      <c r="USE773" s="14"/>
      <c r="USF773" s="14"/>
      <c r="USG773" s="14"/>
      <c r="USH773" s="14"/>
      <c r="USI773" s="14"/>
      <c r="USJ773" s="14"/>
      <c r="USK773" s="14"/>
      <c r="USL773" s="14"/>
      <c r="USM773" s="14"/>
      <c r="USN773" s="14"/>
      <c r="USO773" s="14"/>
      <c r="USP773" s="14"/>
      <c r="USQ773" s="14"/>
      <c r="USR773" s="14"/>
      <c r="USS773" s="14"/>
      <c r="UST773" s="14"/>
      <c r="USU773" s="14"/>
      <c r="USV773" s="14"/>
      <c r="USW773" s="14"/>
      <c r="USX773" s="14"/>
      <c r="USY773" s="14"/>
      <c r="USZ773" s="14"/>
      <c r="UTA773" s="14"/>
      <c r="UTB773" s="14"/>
      <c r="UTC773" s="14"/>
      <c r="UTD773" s="14"/>
      <c r="UTE773" s="14"/>
      <c r="UTF773" s="14"/>
      <c r="UTG773" s="14"/>
      <c r="UTH773" s="14"/>
      <c r="UTI773" s="14"/>
      <c r="UTJ773" s="14"/>
      <c r="UTK773" s="14"/>
      <c r="UTL773" s="14"/>
      <c r="UTM773" s="14"/>
      <c r="UTN773" s="14"/>
      <c r="UTO773" s="14"/>
      <c r="UTP773" s="14"/>
      <c r="UTQ773" s="14"/>
      <c r="UTR773" s="14"/>
      <c r="UTS773" s="14"/>
      <c r="UTT773" s="14"/>
      <c r="UTU773" s="14"/>
      <c r="UTV773" s="14"/>
      <c r="UTW773" s="14"/>
      <c r="UTX773" s="14"/>
      <c r="UTY773" s="14"/>
      <c r="UTZ773" s="14"/>
      <c r="UUA773" s="14"/>
      <c r="UUB773" s="14"/>
      <c r="UUC773" s="14"/>
      <c r="UUD773" s="14"/>
      <c r="UUE773" s="14"/>
      <c r="UUF773" s="14"/>
      <c r="UUG773" s="14"/>
      <c r="UUH773" s="14"/>
      <c r="UUI773" s="14"/>
      <c r="UUJ773" s="14"/>
      <c r="UUK773" s="14"/>
      <c r="UUL773" s="14"/>
      <c r="UUM773" s="14"/>
      <c r="UUN773" s="14"/>
      <c r="UUO773" s="14"/>
      <c r="UUP773" s="14"/>
      <c r="UUQ773" s="14"/>
      <c r="UUR773" s="14"/>
      <c r="UUS773" s="14"/>
      <c r="UUT773" s="14"/>
      <c r="UUU773" s="14"/>
      <c r="UUV773" s="14"/>
      <c r="UUW773" s="14"/>
      <c r="UUX773" s="14"/>
      <c r="UUY773" s="14"/>
      <c r="UUZ773" s="14"/>
      <c r="UVA773" s="14"/>
      <c r="UVB773" s="14"/>
      <c r="UVC773" s="14"/>
      <c r="UVD773" s="14"/>
      <c r="UVE773" s="14"/>
      <c r="UVF773" s="14"/>
      <c r="UVG773" s="14"/>
      <c r="UVH773" s="14"/>
      <c r="UVI773" s="14"/>
      <c r="UVJ773" s="14"/>
      <c r="UVK773" s="14"/>
      <c r="UVL773" s="14"/>
      <c r="UVM773" s="14"/>
      <c r="UVN773" s="14"/>
      <c r="UVO773" s="14"/>
      <c r="UVP773" s="14"/>
      <c r="UVQ773" s="14"/>
      <c r="UVR773" s="14"/>
      <c r="UVS773" s="14"/>
      <c r="UVT773" s="14"/>
      <c r="UVU773" s="14"/>
      <c r="UVV773" s="14"/>
      <c r="UVW773" s="14"/>
      <c r="UVX773" s="14"/>
      <c r="UVY773" s="14"/>
      <c r="UVZ773" s="14"/>
      <c r="UWA773" s="14"/>
      <c r="UWB773" s="14"/>
      <c r="UWC773" s="14"/>
      <c r="UWD773" s="14"/>
      <c r="UWE773" s="14"/>
      <c r="UWF773" s="14"/>
      <c r="UWG773" s="14"/>
      <c r="UWH773" s="14"/>
      <c r="UWI773" s="14"/>
      <c r="UWJ773" s="14"/>
      <c r="UWK773" s="14"/>
      <c r="UWL773" s="14"/>
      <c r="UWM773" s="14"/>
      <c r="UWN773" s="14"/>
      <c r="UWO773" s="14"/>
      <c r="UWP773" s="14"/>
      <c r="UWQ773" s="14"/>
      <c r="UWR773" s="14"/>
      <c r="UWS773" s="14"/>
      <c r="UWT773" s="14"/>
      <c r="UWU773" s="14"/>
      <c r="UWV773" s="14"/>
      <c r="UWW773" s="14"/>
      <c r="UWX773" s="14"/>
      <c r="UWY773" s="14"/>
      <c r="UWZ773" s="14"/>
      <c r="UXA773" s="14"/>
      <c r="UXB773" s="14"/>
      <c r="UXC773" s="14"/>
      <c r="UXD773" s="14"/>
      <c r="UXE773" s="14"/>
      <c r="UXF773" s="14"/>
      <c r="UXG773" s="14"/>
      <c r="UXH773" s="14"/>
      <c r="UXI773" s="14"/>
      <c r="UXJ773" s="14"/>
      <c r="UXK773" s="14"/>
      <c r="UXL773" s="14"/>
      <c r="UXM773" s="14"/>
      <c r="UXN773" s="14"/>
      <c r="UXO773" s="14"/>
      <c r="UXP773" s="14"/>
      <c r="UXQ773" s="14"/>
      <c r="UXR773" s="14"/>
      <c r="UXS773" s="14"/>
      <c r="UXT773" s="14"/>
      <c r="UXU773" s="14"/>
      <c r="UXV773" s="14"/>
      <c r="UXW773" s="14"/>
      <c r="UXX773" s="14"/>
      <c r="UXY773" s="14"/>
      <c r="UXZ773" s="14"/>
      <c r="UYA773" s="14"/>
      <c r="UYB773" s="14"/>
      <c r="UYC773" s="14"/>
      <c r="UYD773" s="14"/>
      <c r="UYE773" s="14"/>
      <c r="UYF773" s="14"/>
      <c r="UYG773" s="14"/>
      <c r="UYH773" s="14"/>
      <c r="UYI773" s="14"/>
      <c r="UYJ773" s="14"/>
      <c r="UYK773" s="14"/>
      <c r="UYL773" s="14"/>
      <c r="UYM773" s="14"/>
      <c r="UYN773" s="14"/>
      <c r="UYO773" s="14"/>
      <c r="UYP773" s="14"/>
      <c r="UYQ773" s="14"/>
      <c r="UYR773" s="14"/>
      <c r="UYS773" s="14"/>
      <c r="UYT773" s="14"/>
      <c r="UYU773" s="14"/>
      <c r="UYV773" s="14"/>
      <c r="UYW773" s="14"/>
      <c r="UYX773" s="14"/>
      <c r="UYY773" s="14"/>
      <c r="UYZ773" s="14"/>
      <c r="UZA773" s="14"/>
      <c r="UZB773" s="14"/>
      <c r="UZC773" s="14"/>
      <c r="UZD773" s="14"/>
      <c r="UZE773" s="14"/>
      <c r="UZF773" s="14"/>
      <c r="UZG773" s="14"/>
      <c r="UZH773" s="14"/>
      <c r="UZI773" s="14"/>
      <c r="UZJ773" s="14"/>
      <c r="UZK773" s="14"/>
      <c r="UZL773" s="14"/>
      <c r="UZM773" s="14"/>
      <c r="UZN773" s="14"/>
      <c r="UZO773" s="14"/>
      <c r="UZP773" s="14"/>
      <c r="UZQ773" s="14"/>
      <c r="UZR773" s="14"/>
      <c r="UZS773" s="14"/>
      <c r="UZT773" s="14"/>
      <c r="UZU773" s="14"/>
      <c r="UZV773" s="14"/>
      <c r="UZW773" s="14"/>
      <c r="UZX773" s="14"/>
      <c r="UZY773" s="14"/>
      <c r="UZZ773" s="14"/>
      <c r="VAA773" s="14"/>
      <c r="VAB773" s="14"/>
      <c r="VAC773" s="14"/>
      <c r="VAD773" s="14"/>
      <c r="VAE773" s="14"/>
      <c r="VAF773" s="14"/>
      <c r="VAG773" s="14"/>
      <c r="VAH773" s="14"/>
      <c r="VAI773" s="14"/>
      <c r="VAJ773" s="14"/>
      <c r="VAK773" s="14"/>
      <c r="VAL773" s="14"/>
      <c r="VAM773" s="14"/>
      <c r="VAN773" s="14"/>
      <c r="VAO773" s="14"/>
      <c r="VAP773" s="14"/>
      <c r="VAQ773" s="14"/>
      <c r="VAR773" s="14"/>
      <c r="VAS773" s="14"/>
      <c r="VAT773" s="14"/>
      <c r="VAU773" s="14"/>
      <c r="VAV773" s="14"/>
      <c r="VAW773" s="14"/>
      <c r="VAX773" s="14"/>
      <c r="VAY773" s="14"/>
      <c r="VAZ773" s="14"/>
      <c r="VBA773" s="14"/>
      <c r="VBB773" s="14"/>
      <c r="VBC773" s="14"/>
      <c r="VBD773" s="14"/>
      <c r="VBE773" s="14"/>
      <c r="VBF773" s="14"/>
      <c r="VBG773" s="14"/>
      <c r="VBH773" s="14"/>
      <c r="VBI773" s="14"/>
      <c r="VBJ773" s="14"/>
      <c r="VBK773" s="14"/>
      <c r="VBL773" s="14"/>
      <c r="VBM773" s="14"/>
      <c r="VBN773" s="14"/>
      <c r="VBO773" s="14"/>
      <c r="VBP773" s="14"/>
      <c r="VBQ773" s="14"/>
      <c r="VBR773" s="14"/>
      <c r="VBS773" s="14"/>
      <c r="VBT773" s="14"/>
      <c r="VBU773" s="14"/>
      <c r="VBV773" s="14"/>
      <c r="VBW773" s="14"/>
      <c r="VBX773" s="14"/>
      <c r="VBY773" s="14"/>
      <c r="VBZ773" s="14"/>
      <c r="VCA773" s="14"/>
      <c r="VCB773" s="14"/>
      <c r="VCC773" s="14"/>
      <c r="VCD773" s="14"/>
      <c r="VCE773" s="14"/>
      <c r="VCF773" s="14"/>
      <c r="VCG773" s="14"/>
      <c r="VCH773" s="14"/>
      <c r="VCI773" s="14"/>
      <c r="VCJ773" s="14"/>
      <c r="VCK773" s="14"/>
      <c r="VCL773" s="14"/>
      <c r="VCM773" s="14"/>
      <c r="VCN773" s="14"/>
      <c r="VCO773" s="14"/>
      <c r="VCP773" s="14"/>
      <c r="VCQ773" s="14"/>
      <c r="VCR773" s="14"/>
      <c r="VCS773" s="14"/>
      <c r="VCT773" s="14"/>
      <c r="VCU773" s="14"/>
      <c r="VCV773" s="14"/>
      <c r="VCW773" s="14"/>
      <c r="VCX773" s="14"/>
      <c r="VCY773" s="14"/>
      <c r="VCZ773" s="14"/>
      <c r="VDA773" s="14"/>
      <c r="VDB773" s="14"/>
      <c r="VDC773" s="14"/>
      <c r="VDD773" s="14"/>
      <c r="VDE773" s="14"/>
      <c r="VDF773" s="14"/>
      <c r="VDG773" s="14"/>
      <c r="VDH773" s="14"/>
      <c r="VDI773" s="14"/>
      <c r="VDJ773" s="14"/>
      <c r="VDK773" s="14"/>
      <c r="VDL773" s="14"/>
      <c r="VDM773" s="14"/>
      <c r="VDN773" s="14"/>
      <c r="VDO773" s="14"/>
      <c r="VDP773" s="14"/>
      <c r="VDQ773" s="14"/>
      <c r="VDR773" s="14"/>
      <c r="VDS773" s="14"/>
      <c r="VDT773" s="14"/>
      <c r="VDU773" s="14"/>
      <c r="VDV773" s="14"/>
      <c r="VDW773" s="14"/>
      <c r="VDX773" s="14"/>
      <c r="VDY773" s="14"/>
      <c r="VDZ773" s="14"/>
      <c r="VEA773" s="14"/>
      <c r="VEB773" s="14"/>
      <c r="VEC773" s="14"/>
      <c r="VED773" s="14"/>
      <c r="VEE773" s="14"/>
      <c r="VEF773" s="14"/>
      <c r="VEG773" s="14"/>
      <c r="VEH773" s="14"/>
      <c r="VEI773" s="14"/>
      <c r="VEJ773" s="14"/>
      <c r="VEK773" s="14"/>
      <c r="VEL773" s="14"/>
      <c r="VEM773" s="14"/>
      <c r="VEN773" s="14"/>
      <c r="VEO773" s="14"/>
      <c r="VEP773" s="14"/>
      <c r="VEQ773" s="14"/>
      <c r="VER773" s="14"/>
      <c r="VES773" s="14"/>
      <c r="VET773" s="14"/>
      <c r="VEU773" s="14"/>
      <c r="VEV773" s="14"/>
      <c r="VEW773" s="14"/>
      <c r="VEX773" s="14"/>
      <c r="VEY773" s="14"/>
      <c r="VEZ773" s="14"/>
      <c r="VFA773" s="14"/>
      <c r="VFB773" s="14"/>
      <c r="VFC773" s="14"/>
      <c r="VFD773" s="14"/>
      <c r="VFE773" s="14"/>
      <c r="VFF773" s="14"/>
      <c r="VFG773" s="14"/>
      <c r="VFH773" s="14"/>
      <c r="VFI773" s="14"/>
      <c r="VFJ773" s="14"/>
      <c r="VFK773" s="14"/>
      <c r="VFL773" s="14"/>
      <c r="VFM773" s="14"/>
      <c r="VFN773" s="14"/>
      <c r="VFO773" s="14"/>
      <c r="VFP773" s="14"/>
      <c r="VFQ773" s="14"/>
      <c r="VFR773" s="14"/>
      <c r="VFS773" s="14"/>
      <c r="VFT773" s="14"/>
      <c r="VFU773" s="14"/>
      <c r="VFV773" s="14"/>
      <c r="VFW773" s="14"/>
      <c r="VFX773" s="14"/>
      <c r="VFY773" s="14"/>
      <c r="VFZ773" s="14"/>
      <c r="VGA773" s="14"/>
      <c r="VGB773" s="14"/>
      <c r="VGC773" s="14"/>
      <c r="VGD773" s="14"/>
      <c r="VGE773" s="14"/>
      <c r="VGF773" s="14"/>
      <c r="VGG773" s="14"/>
      <c r="VGH773" s="14"/>
      <c r="VGI773" s="14"/>
      <c r="VGJ773" s="14"/>
      <c r="VGK773" s="14"/>
      <c r="VGL773" s="14"/>
      <c r="VGM773" s="14"/>
      <c r="VGN773" s="14"/>
      <c r="VGO773" s="14"/>
      <c r="VGP773" s="14"/>
      <c r="VGQ773" s="14"/>
      <c r="VGR773" s="14"/>
      <c r="VGS773" s="14"/>
      <c r="VGT773" s="14"/>
      <c r="VGU773" s="14"/>
      <c r="VGV773" s="14"/>
      <c r="VGW773" s="14"/>
      <c r="VGX773" s="14"/>
      <c r="VGY773" s="14"/>
      <c r="VGZ773" s="14"/>
      <c r="VHA773" s="14"/>
      <c r="VHB773" s="14"/>
      <c r="VHC773" s="14"/>
      <c r="VHD773" s="14"/>
      <c r="VHE773" s="14"/>
      <c r="VHF773" s="14"/>
      <c r="VHG773" s="14"/>
      <c r="VHH773" s="14"/>
      <c r="VHI773" s="14"/>
      <c r="VHJ773" s="14"/>
      <c r="VHK773" s="14"/>
      <c r="VHL773" s="14"/>
      <c r="VHM773" s="14"/>
      <c r="VHN773" s="14"/>
      <c r="VHO773" s="14"/>
      <c r="VHP773" s="14"/>
      <c r="VHQ773" s="14"/>
      <c r="VHR773" s="14"/>
      <c r="VHS773" s="14"/>
      <c r="VHT773" s="14"/>
      <c r="VHU773" s="14"/>
      <c r="VHV773" s="14"/>
      <c r="VHW773" s="14"/>
      <c r="VHX773" s="14"/>
      <c r="VHY773" s="14"/>
      <c r="VHZ773" s="14"/>
      <c r="VIA773" s="14"/>
      <c r="VIB773" s="14"/>
      <c r="VIC773" s="14"/>
      <c r="VID773" s="14"/>
      <c r="VIE773" s="14"/>
      <c r="VIF773" s="14"/>
      <c r="VIG773" s="14"/>
      <c r="VIH773" s="14"/>
      <c r="VII773" s="14"/>
      <c r="VIJ773" s="14"/>
      <c r="VIK773" s="14"/>
      <c r="VIL773" s="14"/>
      <c r="VIM773" s="14"/>
      <c r="VIN773" s="14"/>
      <c r="VIO773" s="14"/>
      <c r="VIP773" s="14"/>
      <c r="VIQ773" s="14"/>
      <c r="VIR773" s="14"/>
      <c r="VIS773" s="14"/>
      <c r="VIT773" s="14"/>
      <c r="VIU773" s="14"/>
      <c r="VIV773" s="14"/>
      <c r="VIW773" s="14"/>
      <c r="VIX773" s="14"/>
      <c r="VIY773" s="14"/>
      <c r="VIZ773" s="14"/>
      <c r="VJA773" s="14"/>
      <c r="VJB773" s="14"/>
      <c r="VJC773" s="14"/>
      <c r="VJD773" s="14"/>
      <c r="VJE773" s="14"/>
      <c r="VJF773" s="14"/>
      <c r="VJG773" s="14"/>
      <c r="VJH773" s="14"/>
      <c r="VJI773" s="14"/>
      <c r="VJJ773" s="14"/>
      <c r="VJK773" s="14"/>
      <c r="VJL773" s="14"/>
      <c r="VJM773" s="14"/>
      <c r="VJN773" s="14"/>
      <c r="VJO773" s="14"/>
      <c r="VJP773" s="14"/>
      <c r="VJQ773" s="14"/>
      <c r="VJR773" s="14"/>
      <c r="VJS773" s="14"/>
      <c r="VJT773" s="14"/>
      <c r="VJU773" s="14"/>
      <c r="VJV773" s="14"/>
      <c r="VJW773" s="14"/>
      <c r="VJX773" s="14"/>
      <c r="VJY773" s="14"/>
      <c r="VJZ773" s="14"/>
      <c r="VKA773" s="14"/>
      <c r="VKB773" s="14"/>
      <c r="VKC773" s="14"/>
      <c r="VKD773" s="14"/>
      <c r="VKE773" s="14"/>
      <c r="VKF773" s="14"/>
      <c r="VKG773" s="14"/>
      <c r="VKH773" s="14"/>
      <c r="VKI773" s="14"/>
      <c r="VKJ773" s="14"/>
      <c r="VKK773" s="14"/>
      <c r="VKL773" s="14"/>
      <c r="VKM773" s="14"/>
      <c r="VKN773" s="14"/>
      <c r="VKO773" s="14"/>
      <c r="VKP773" s="14"/>
      <c r="VKQ773" s="14"/>
      <c r="VKR773" s="14"/>
      <c r="VKS773" s="14"/>
      <c r="VKT773" s="14"/>
      <c r="VKU773" s="14"/>
      <c r="VKV773" s="14"/>
      <c r="VKW773" s="14"/>
      <c r="VKX773" s="14"/>
      <c r="VKY773" s="14"/>
      <c r="VKZ773" s="14"/>
      <c r="VLA773" s="14"/>
      <c r="VLB773" s="14"/>
      <c r="VLC773" s="14"/>
      <c r="VLD773" s="14"/>
      <c r="VLE773" s="14"/>
      <c r="VLF773" s="14"/>
      <c r="VLG773" s="14"/>
      <c r="VLH773" s="14"/>
      <c r="VLI773" s="14"/>
      <c r="VLJ773" s="14"/>
      <c r="VLK773" s="14"/>
      <c r="VLL773" s="14"/>
      <c r="VLM773" s="14"/>
      <c r="VLN773" s="14"/>
      <c r="VLO773" s="14"/>
      <c r="VLP773" s="14"/>
      <c r="VLQ773" s="14"/>
      <c r="VLR773" s="14"/>
      <c r="VLS773" s="14"/>
      <c r="VLT773" s="14"/>
      <c r="VLU773" s="14"/>
      <c r="VLV773" s="14"/>
      <c r="VLW773" s="14"/>
      <c r="VLX773" s="14"/>
      <c r="VLY773" s="14"/>
      <c r="VLZ773" s="14"/>
      <c r="VMA773" s="14"/>
      <c r="VMB773" s="14"/>
      <c r="VMC773" s="14"/>
      <c r="VMD773" s="14"/>
      <c r="VME773" s="14"/>
      <c r="VMF773" s="14"/>
      <c r="VMG773" s="14"/>
      <c r="VMH773" s="14"/>
      <c r="VMI773" s="14"/>
      <c r="VMJ773" s="14"/>
      <c r="VMK773" s="14"/>
      <c r="VML773" s="14"/>
      <c r="VMM773" s="14"/>
      <c r="VMN773" s="14"/>
      <c r="VMO773" s="14"/>
      <c r="VMP773" s="14"/>
      <c r="VMQ773" s="14"/>
      <c r="VMR773" s="14"/>
      <c r="VMS773" s="14"/>
      <c r="VMT773" s="14"/>
      <c r="VMU773" s="14"/>
      <c r="VMV773" s="14"/>
      <c r="VMW773" s="14"/>
      <c r="VMX773" s="14"/>
      <c r="VMY773" s="14"/>
      <c r="VMZ773" s="14"/>
      <c r="VNA773" s="14"/>
      <c r="VNB773" s="14"/>
      <c r="VNC773" s="14"/>
      <c r="VND773" s="14"/>
      <c r="VNE773" s="14"/>
      <c r="VNF773" s="14"/>
      <c r="VNG773" s="14"/>
      <c r="VNH773" s="14"/>
      <c r="VNI773" s="14"/>
      <c r="VNJ773" s="14"/>
      <c r="VNK773" s="14"/>
      <c r="VNL773" s="14"/>
      <c r="VNM773" s="14"/>
      <c r="VNN773" s="14"/>
      <c r="VNO773" s="14"/>
      <c r="VNP773" s="14"/>
      <c r="VNQ773" s="14"/>
      <c r="VNR773" s="14"/>
      <c r="VNS773" s="14"/>
      <c r="VNT773" s="14"/>
      <c r="VNU773" s="14"/>
      <c r="VNV773" s="14"/>
      <c r="VNW773" s="14"/>
      <c r="VNX773" s="14"/>
      <c r="VNY773" s="14"/>
      <c r="VNZ773" s="14"/>
      <c r="VOA773" s="14"/>
      <c r="VOB773" s="14"/>
      <c r="VOC773" s="14"/>
      <c r="VOD773" s="14"/>
      <c r="VOE773" s="14"/>
      <c r="VOF773" s="14"/>
      <c r="VOG773" s="14"/>
      <c r="VOH773" s="14"/>
      <c r="VOI773" s="14"/>
      <c r="VOJ773" s="14"/>
      <c r="VOK773" s="14"/>
      <c r="VOL773" s="14"/>
      <c r="VOM773" s="14"/>
      <c r="VON773" s="14"/>
      <c r="VOO773" s="14"/>
      <c r="VOP773" s="14"/>
      <c r="VOQ773" s="14"/>
      <c r="VOR773" s="14"/>
      <c r="VOS773" s="14"/>
      <c r="VOT773" s="14"/>
      <c r="VOU773" s="14"/>
      <c r="VOV773" s="14"/>
      <c r="VOW773" s="14"/>
      <c r="VOX773" s="14"/>
      <c r="VOY773" s="14"/>
      <c r="VOZ773" s="14"/>
      <c r="VPA773" s="14"/>
      <c r="VPB773" s="14"/>
      <c r="VPC773" s="14"/>
      <c r="VPD773" s="14"/>
      <c r="VPE773" s="14"/>
      <c r="VPF773" s="14"/>
      <c r="VPG773" s="14"/>
      <c r="VPH773" s="14"/>
      <c r="VPI773" s="14"/>
      <c r="VPJ773" s="14"/>
      <c r="VPK773" s="14"/>
      <c r="VPL773" s="14"/>
      <c r="VPM773" s="14"/>
      <c r="VPN773" s="14"/>
      <c r="VPO773" s="14"/>
      <c r="VPP773" s="14"/>
      <c r="VPQ773" s="14"/>
      <c r="VPR773" s="14"/>
      <c r="VPS773" s="14"/>
      <c r="VPT773" s="14"/>
      <c r="VPU773" s="14"/>
      <c r="VPV773" s="14"/>
      <c r="VPW773" s="14"/>
      <c r="VPX773" s="14"/>
      <c r="VPY773" s="14"/>
      <c r="VPZ773" s="14"/>
      <c r="VQA773" s="14"/>
      <c r="VQB773" s="14"/>
      <c r="VQC773" s="14"/>
      <c r="VQD773" s="14"/>
      <c r="VQE773" s="14"/>
      <c r="VQF773" s="14"/>
      <c r="VQG773" s="14"/>
      <c r="VQH773" s="14"/>
      <c r="VQI773" s="14"/>
      <c r="VQJ773" s="14"/>
      <c r="VQK773" s="14"/>
      <c r="VQL773" s="14"/>
      <c r="VQM773" s="14"/>
      <c r="VQN773" s="14"/>
      <c r="VQO773" s="14"/>
      <c r="VQP773" s="14"/>
      <c r="VQQ773" s="14"/>
      <c r="VQR773" s="14"/>
      <c r="VQS773" s="14"/>
      <c r="VQT773" s="14"/>
      <c r="VQU773" s="14"/>
      <c r="VQV773" s="14"/>
      <c r="VQW773" s="14"/>
      <c r="VQX773" s="14"/>
      <c r="VQY773" s="14"/>
      <c r="VQZ773" s="14"/>
      <c r="VRA773" s="14"/>
      <c r="VRB773" s="14"/>
      <c r="VRC773" s="14"/>
      <c r="VRD773" s="14"/>
      <c r="VRE773" s="14"/>
      <c r="VRF773" s="14"/>
      <c r="VRG773" s="14"/>
      <c r="VRH773" s="14"/>
      <c r="VRI773" s="14"/>
      <c r="VRJ773" s="14"/>
      <c r="VRK773" s="14"/>
      <c r="VRL773" s="14"/>
      <c r="VRM773" s="14"/>
      <c r="VRN773" s="14"/>
      <c r="VRO773" s="14"/>
      <c r="VRP773" s="14"/>
      <c r="VRQ773" s="14"/>
      <c r="VRR773" s="14"/>
      <c r="VRS773" s="14"/>
      <c r="VRT773" s="14"/>
      <c r="VRU773" s="14"/>
      <c r="VRV773" s="14"/>
      <c r="VRW773" s="14"/>
      <c r="VRX773" s="14"/>
      <c r="VRY773" s="14"/>
      <c r="VRZ773" s="14"/>
      <c r="VSA773" s="14"/>
      <c r="VSB773" s="14"/>
      <c r="VSC773" s="14"/>
      <c r="VSD773" s="14"/>
      <c r="VSE773" s="14"/>
      <c r="VSF773" s="14"/>
      <c r="VSG773" s="14"/>
      <c r="VSH773" s="14"/>
      <c r="VSI773" s="14"/>
      <c r="VSJ773" s="14"/>
      <c r="VSK773" s="14"/>
      <c r="VSL773" s="14"/>
      <c r="VSM773" s="14"/>
      <c r="VSN773" s="14"/>
      <c r="VSO773" s="14"/>
      <c r="VSP773" s="14"/>
      <c r="VSQ773" s="14"/>
      <c r="VSR773" s="14"/>
      <c r="VSS773" s="14"/>
      <c r="VST773" s="14"/>
      <c r="VSU773" s="14"/>
      <c r="VSV773" s="14"/>
      <c r="VSW773" s="14"/>
      <c r="VSX773" s="14"/>
      <c r="VSY773" s="14"/>
      <c r="VSZ773" s="14"/>
      <c r="VTA773" s="14"/>
      <c r="VTB773" s="14"/>
      <c r="VTC773" s="14"/>
      <c r="VTD773" s="14"/>
      <c r="VTE773" s="14"/>
      <c r="VTF773" s="14"/>
      <c r="VTG773" s="14"/>
      <c r="VTH773" s="14"/>
      <c r="VTI773" s="14"/>
      <c r="VTJ773" s="14"/>
      <c r="VTK773" s="14"/>
      <c r="VTL773" s="14"/>
      <c r="VTM773" s="14"/>
      <c r="VTN773" s="14"/>
      <c r="VTO773" s="14"/>
      <c r="VTP773" s="14"/>
      <c r="VTQ773" s="14"/>
      <c r="VTR773" s="14"/>
      <c r="VTS773" s="14"/>
      <c r="VTT773" s="14"/>
      <c r="VTU773" s="14"/>
      <c r="VTV773" s="14"/>
      <c r="VTW773" s="14"/>
      <c r="VTX773" s="14"/>
      <c r="VTY773" s="14"/>
      <c r="VTZ773" s="14"/>
      <c r="VUA773" s="14"/>
      <c r="VUB773" s="14"/>
      <c r="VUC773" s="14"/>
      <c r="VUD773" s="14"/>
      <c r="VUE773" s="14"/>
      <c r="VUF773" s="14"/>
      <c r="VUG773" s="14"/>
      <c r="VUH773" s="14"/>
      <c r="VUI773" s="14"/>
      <c r="VUJ773" s="14"/>
      <c r="VUK773" s="14"/>
      <c r="VUL773" s="14"/>
      <c r="VUM773" s="14"/>
      <c r="VUN773" s="14"/>
      <c r="VUO773" s="14"/>
      <c r="VUP773" s="14"/>
      <c r="VUQ773" s="14"/>
      <c r="VUR773" s="14"/>
      <c r="VUS773" s="14"/>
      <c r="VUT773" s="14"/>
      <c r="VUU773" s="14"/>
      <c r="VUV773" s="14"/>
      <c r="VUW773" s="14"/>
      <c r="VUX773" s="14"/>
      <c r="VUY773" s="14"/>
      <c r="VUZ773" s="14"/>
      <c r="VVA773" s="14"/>
      <c r="VVB773" s="14"/>
      <c r="VVC773" s="14"/>
      <c r="VVD773" s="14"/>
      <c r="VVE773" s="14"/>
      <c r="VVF773" s="14"/>
      <c r="VVG773" s="14"/>
      <c r="VVH773" s="14"/>
      <c r="VVI773" s="14"/>
      <c r="VVJ773" s="14"/>
      <c r="VVK773" s="14"/>
      <c r="VVL773" s="14"/>
      <c r="VVM773" s="14"/>
      <c r="VVN773" s="14"/>
      <c r="VVO773" s="14"/>
      <c r="VVP773" s="14"/>
      <c r="VVQ773" s="14"/>
      <c r="VVR773" s="14"/>
      <c r="VVS773" s="14"/>
      <c r="VVT773" s="14"/>
      <c r="VVU773" s="14"/>
      <c r="VVV773" s="14"/>
      <c r="VVW773" s="14"/>
      <c r="VVX773" s="14"/>
      <c r="VVY773" s="14"/>
      <c r="VVZ773" s="14"/>
      <c r="VWA773" s="14"/>
      <c r="VWB773" s="14"/>
      <c r="VWC773" s="14"/>
      <c r="VWD773" s="14"/>
      <c r="VWE773" s="14"/>
      <c r="VWF773" s="14"/>
      <c r="VWG773" s="14"/>
      <c r="VWH773" s="14"/>
      <c r="VWI773" s="14"/>
      <c r="VWJ773" s="14"/>
      <c r="VWK773" s="14"/>
      <c r="VWL773" s="14"/>
      <c r="VWM773" s="14"/>
      <c r="VWN773" s="14"/>
      <c r="VWO773" s="14"/>
      <c r="VWP773" s="14"/>
      <c r="VWQ773" s="14"/>
      <c r="VWR773" s="14"/>
      <c r="VWS773" s="14"/>
      <c r="VWT773" s="14"/>
      <c r="VWU773" s="14"/>
      <c r="VWV773" s="14"/>
      <c r="VWW773" s="14"/>
      <c r="VWX773" s="14"/>
      <c r="VWY773" s="14"/>
      <c r="VWZ773" s="14"/>
      <c r="VXA773" s="14"/>
      <c r="VXB773" s="14"/>
      <c r="VXC773" s="14"/>
      <c r="VXD773" s="14"/>
      <c r="VXE773" s="14"/>
      <c r="VXF773" s="14"/>
      <c r="VXG773" s="14"/>
      <c r="VXH773" s="14"/>
      <c r="VXI773" s="14"/>
      <c r="VXJ773" s="14"/>
      <c r="VXK773" s="14"/>
      <c r="VXL773" s="14"/>
      <c r="VXM773" s="14"/>
      <c r="VXN773" s="14"/>
      <c r="VXO773" s="14"/>
      <c r="VXP773" s="14"/>
      <c r="VXQ773" s="14"/>
      <c r="VXR773" s="14"/>
      <c r="VXS773" s="14"/>
      <c r="VXT773" s="14"/>
      <c r="VXU773" s="14"/>
      <c r="VXV773" s="14"/>
      <c r="VXW773" s="14"/>
      <c r="VXX773" s="14"/>
      <c r="VXY773" s="14"/>
      <c r="VXZ773" s="14"/>
      <c r="VYA773" s="14"/>
      <c r="VYB773" s="14"/>
      <c r="VYC773" s="14"/>
      <c r="VYD773" s="14"/>
      <c r="VYE773" s="14"/>
      <c r="VYF773" s="14"/>
      <c r="VYG773" s="14"/>
      <c r="VYH773" s="14"/>
      <c r="VYI773" s="14"/>
      <c r="VYJ773" s="14"/>
      <c r="VYK773" s="14"/>
      <c r="VYL773" s="14"/>
      <c r="VYM773" s="14"/>
      <c r="VYN773" s="14"/>
      <c r="VYO773" s="14"/>
      <c r="VYP773" s="14"/>
      <c r="VYQ773" s="14"/>
      <c r="VYR773" s="14"/>
      <c r="VYS773" s="14"/>
      <c r="VYT773" s="14"/>
      <c r="VYU773" s="14"/>
      <c r="VYV773" s="14"/>
      <c r="VYW773" s="14"/>
      <c r="VYX773" s="14"/>
      <c r="VYY773" s="14"/>
      <c r="VYZ773" s="14"/>
      <c r="VZA773" s="14"/>
      <c r="VZB773" s="14"/>
      <c r="VZC773" s="14"/>
      <c r="VZD773" s="14"/>
      <c r="VZE773" s="14"/>
      <c r="VZF773" s="14"/>
      <c r="VZG773" s="14"/>
      <c r="VZH773" s="14"/>
      <c r="VZI773" s="14"/>
      <c r="VZJ773" s="14"/>
      <c r="VZK773" s="14"/>
      <c r="VZL773" s="14"/>
      <c r="VZM773" s="14"/>
      <c r="VZN773" s="14"/>
      <c r="VZO773" s="14"/>
      <c r="VZP773" s="14"/>
      <c r="VZQ773" s="14"/>
      <c r="VZR773" s="14"/>
      <c r="VZS773" s="14"/>
      <c r="VZT773" s="14"/>
      <c r="VZU773" s="14"/>
      <c r="VZV773" s="14"/>
      <c r="VZW773" s="14"/>
      <c r="VZX773" s="14"/>
      <c r="VZY773" s="14"/>
      <c r="VZZ773" s="14"/>
      <c r="WAA773" s="14"/>
      <c r="WAB773" s="14"/>
      <c r="WAC773" s="14"/>
      <c r="WAD773" s="14"/>
      <c r="WAE773" s="14"/>
      <c r="WAF773" s="14"/>
      <c r="WAG773" s="14"/>
      <c r="WAH773" s="14"/>
      <c r="WAI773" s="14"/>
      <c r="WAJ773" s="14"/>
      <c r="WAK773" s="14"/>
      <c r="WAL773" s="14"/>
      <c r="WAM773" s="14"/>
      <c r="WAN773" s="14"/>
      <c r="WAO773" s="14"/>
      <c r="WAP773" s="14"/>
      <c r="WAQ773" s="14"/>
      <c r="WAR773" s="14"/>
      <c r="WAS773" s="14"/>
      <c r="WAT773" s="14"/>
      <c r="WAU773" s="14"/>
      <c r="WAV773" s="14"/>
      <c r="WAW773" s="14"/>
      <c r="WAX773" s="14"/>
      <c r="WAY773" s="14"/>
      <c r="WAZ773" s="14"/>
      <c r="WBA773" s="14"/>
      <c r="WBB773" s="14"/>
      <c r="WBC773" s="14"/>
      <c r="WBD773" s="14"/>
      <c r="WBE773" s="14"/>
      <c r="WBF773" s="14"/>
      <c r="WBG773" s="14"/>
      <c r="WBH773" s="14"/>
      <c r="WBI773" s="14"/>
      <c r="WBJ773" s="14"/>
      <c r="WBK773" s="14"/>
      <c r="WBL773" s="14"/>
      <c r="WBM773" s="14"/>
      <c r="WBN773" s="14"/>
      <c r="WBO773" s="14"/>
      <c r="WBP773" s="14"/>
      <c r="WBQ773" s="14"/>
      <c r="WBR773" s="14"/>
      <c r="WBS773" s="14"/>
      <c r="WBT773" s="14"/>
      <c r="WBU773" s="14"/>
      <c r="WBV773" s="14"/>
      <c r="WBW773" s="14"/>
      <c r="WBX773" s="14"/>
      <c r="WBY773" s="14"/>
      <c r="WBZ773" s="14"/>
      <c r="WCA773" s="14"/>
      <c r="WCB773" s="14"/>
      <c r="WCC773" s="14"/>
      <c r="WCD773" s="14"/>
      <c r="WCE773" s="14"/>
      <c r="WCF773" s="14"/>
      <c r="WCG773" s="14"/>
      <c r="WCH773" s="14"/>
      <c r="WCI773" s="14"/>
      <c r="WCJ773" s="14"/>
      <c r="WCK773" s="14"/>
      <c r="WCL773" s="14"/>
      <c r="WCM773" s="14"/>
      <c r="WCN773" s="14"/>
      <c r="WCO773" s="14"/>
      <c r="WCP773" s="14"/>
      <c r="WCQ773" s="14"/>
      <c r="WCR773" s="14"/>
      <c r="WCS773" s="14"/>
      <c r="WCT773" s="14"/>
      <c r="WCU773" s="14"/>
      <c r="WCV773" s="14"/>
      <c r="WCW773" s="14"/>
      <c r="WCX773" s="14"/>
      <c r="WCY773" s="14"/>
      <c r="WCZ773" s="14"/>
      <c r="WDA773" s="14"/>
      <c r="WDB773" s="14"/>
      <c r="WDC773" s="14"/>
      <c r="WDD773" s="14"/>
      <c r="WDE773" s="14"/>
      <c r="WDF773" s="14"/>
      <c r="WDG773" s="14"/>
      <c r="WDH773" s="14"/>
      <c r="WDI773" s="14"/>
      <c r="WDJ773" s="14"/>
      <c r="WDK773" s="14"/>
      <c r="WDL773" s="14"/>
      <c r="WDM773" s="14"/>
      <c r="WDN773" s="14"/>
      <c r="WDO773" s="14"/>
      <c r="WDP773" s="14"/>
      <c r="WDQ773" s="14"/>
      <c r="WDR773" s="14"/>
      <c r="WDS773" s="14"/>
      <c r="WDT773" s="14"/>
      <c r="WDU773" s="14"/>
      <c r="WDV773" s="14"/>
      <c r="WDW773" s="14"/>
      <c r="WDX773" s="14"/>
      <c r="WDY773" s="14"/>
      <c r="WDZ773" s="14"/>
      <c r="WEA773" s="14"/>
      <c r="WEB773" s="14"/>
      <c r="WEC773" s="14"/>
      <c r="WED773" s="14"/>
      <c r="WEE773" s="14"/>
      <c r="WEF773" s="14"/>
      <c r="WEG773" s="14"/>
      <c r="WEH773" s="14"/>
      <c r="WEI773" s="14"/>
      <c r="WEJ773" s="14"/>
      <c r="WEK773" s="14"/>
      <c r="WEL773" s="14"/>
      <c r="WEM773" s="14"/>
      <c r="WEN773" s="14"/>
      <c r="WEO773" s="14"/>
      <c r="WEP773" s="14"/>
      <c r="WEQ773" s="14"/>
      <c r="WER773" s="14"/>
      <c r="WES773" s="14"/>
      <c r="WET773" s="14"/>
      <c r="WEU773" s="14"/>
      <c r="WEV773" s="14"/>
      <c r="WEW773" s="14"/>
      <c r="WEX773" s="14"/>
      <c r="WEY773" s="14"/>
      <c r="WEZ773" s="14"/>
      <c r="WFA773" s="14"/>
      <c r="WFB773" s="14"/>
      <c r="WFC773" s="14"/>
      <c r="WFD773" s="14"/>
      <c r="WFE773" s="14"/>
      <c r="WFF773" s="14"/>
      <c r="WFG773" s="14"/>
      <c r="WFH773" s="14"/>
      <c r="WFI773" s="14"/>
      <c r="WFJ773" s="14"/>
      <c r="WFK773" s="14"/>
      <c r="WFL773" s="14"/>
      <c r="WFM773" s="14"/>
      <c r="WFN773" s="14"/>
      <c r="WFO773" s="14"/>
      <c r="WFP773" s="14"/>
      <c r="WFQ773" s="14"/>
      <c r="WFR773" s="14"/>
      <c r="WFS773" s="14"/>
      <c r="WFT773" s="14"/>
      <c r="WFU773" s="14"/>
      <c r="WFV773" s="14"/>
      <c r="WFW773" s="14"/>
      <c r="WFX773" s="14"/>
      <c r="WFY773" s="14"/>
      <c r="WFZ773" s="14"/>
      <c r="WGA773" s="14"/>
      <c r="WGB773" s="14"/>
      <c r="WGC773" s="14"/>
      <c r="WGD773" s="14"/>
      <c r="WGE773" s="14"/>
      <c r="WGF773" s="14"/>
      <c r="WGG773" s="14"/>
      <c r="WGH773" s="14"/>
      <c r="WGI773" s="14"/>
      <c r="WGJ773" s="14"/>
      <c r="WGK773" s="14"/>
      <c r="WGL773" s="14"/>
      <c r="WGM773" s="14"/>
      <c r="WGN773" s="14"/>
      <c r="WGO773" s="14"/>
      <c r="WGP773" s="14"/>
      <c r="WGQ773" s="14"/>
      <c r="WGR773" s="14"/>
      <c r="WGS773" s="14"/>
      <c r="WGT773" s="14"/>
      <c r="WGU773" s="14"/>
      <c r="WGV773" s="14"/>
      <c r="WGW773" s="14"/>
      <c r="WGX773" s="14"/>
      <c r="WGY773" s="14"/>
      <c r="WGZ773" s="14"/>
      <c r="WHA773" s="14"/>
      <c r="WHB773" s="14"/>
      <c r="WHC773" s="14"/>
      <c r="WHD773" s="14"/>
      <c r="WHE773" s="14"/>
      <c r="WHF773" s="14"/>
      <c r="WHG773" s="14"/>
      <c r="WHH773" s="14"/>
      <c r="WHI773" s="14"/>
      <c r="WHJ773" s="14"/>
      <c r="WHK773" s="14"/>
      <c r="WHL773" s="14"/>
      <c r="WHM773" s="14"/>
      <c r="WHN773" s="14"/>
      <c r="WHO773" s="14"/>
      <c r="WHP773" s="14"/>
      <c r="WHQ773" s="14"/>
      <c r="WHR773" s="14"/>
      <c r="WHS773" s="14"/>
      <c r="WHT773" s="14"/>
      <c r="WHU773" s="14"/>
      <c r="WHV773" s="14"/>
      <c r="WHW773" s="14"/>
      <c r="WHX773" s="14"/>
      <c r="WHY773" s="14"/>
      <c r="WHZ773" s="14"/>
      <c r="WIA773" s="14"/>
      <c r="WIB773" s="14"/>
      <c r="WIC773" s="14"/>
      <c r="WID773" s="14"/>
      <c r="WIE773" s="14"/>
      <c r="WIF773" s="14"/>
      <c r="WIG773" s="14"/>
      <c r="WIH773" s="14"/>
      <c r="WII773" s="14"/>
      <c r="WIJ773" s="14"/>
      <c r="WIK773" s="14"/>
      <c r="WIL773" s="14"/>
      <c r="WIM773" s="14"/>
      <c r="WIN773" s="14"/>
      <c r="WIO773" s="14"/>
      <c r="WIP773" s="14"/>
      <c r="WIQ773" s="14"/>
      <c r="WIR773" s="14"/>
      <c r="WIS773" s="14"/>
      <c r="WIT773" s="14"/>
      <c r="WIU773" s="14"/>
      <c r="WIV773" s="14"/>
      <c r="WIW773" s="14"/>
      <c r="WIX773" s="14"/>
      <c r="WIY773" s="14"/>
      <c r="WIZ773" s="14"/>
      <c r="WJA773" s="14"/>
      <c r="WJB773" s="14"/>
      <c r="WJC773" s="14"/>
      <c r="WJD773" s="14"/>
      <c r="WJE773" s="14"/>
      <c r="WJF773" s="14"/>
      <c r="WJG773" s="14"/>
      <c r="WJH773" s="14"/>
      <c r="WJI773" s="14"/>
      <c r="WJJ773" s="14"/>
      <c r="WJK773" s="14"/>
      <c r="WJL773" s="14"/>
      <c r="WJM773" s="14"/>
      <c r="WJN773" s="14"/>
      <c r="WJO773" s="14"/>
      <c r="WJP773" s="14"/>
      <c r="WJQ773" s="14"/>
      <c r="WJR773" s="14"/>
      <c r="WJS773" s="14"/>
      <c r="WJT773" s="14"/>
      <c r="WJU773" s="14"/>
      <c r="WJV773" s="14"/>
      <c r="WJW773" s="14"/>
      <c r="WJX773" s="14"/>
      <c r="WJY773" s="14"/>
      <c r="WJZ773" s="14"/>
      <c r="WKA773" s="14"/>
      <c r="WKB773" s="14"/>
      <c r="WKC773" s="14"/>
      <c r="WKD773" s="14"/>
      <c r="WKE773" s="14"/>
      <c r="WKF773" s="14"/>
      <c r="WKG773" s="14"/>
      <c r="WKH773" s="14"/>
      <c r="WKI773" s="14"/>
      <c r="WKJ773" s="14"/>
      <c r="WKK773" s="14"/>
      <c r="WKL773" s="14"/>
      <c r="WKM773" s="14"/>
      <c r="WKN773" s="14"/>
      <c r="WKO773" s="14"/>
      <c r="WKP773" s="14"/>
      <c r="WKQ773" s="14"/>
      <c r="WKR773" s="14"/>
      <c r="WKS773" s="14"/>
      <c r="WKT773" s="14"/>
      <c r="WKU773" s="14"/>
      <c r="WKV773" s="14"/>
      <c r="WKW773" s="14"/>
      <c r="WKX773" s="14"/>
      <c r="WKY773" s="14"/>
      <c r="WKZ773" s="14"/>
      <c r="WLA773" s="14"/>
      <c r="WLB773" s="14"/>
      <c r="WLC773" s="14"/>
      <c r="WLD773" s="14"/>
      <c r="WLE773" s="14"/>
      <c r="WLF773" s="14"/>
      <c r="WLG773" s="14"/>
      <c r="WLH773" s="14"/>
      <c r="WLI773" s="14"/>
      <c r="WLJ773" s="14"/>
      <c r="WLK773" s="14"/>
      <c r="WLL773" s="14"/>
      <c r="WLM773" s="14"/>
      <c r="WLN773" s="14"/>
      <c r="WLO773" s="14"/>
      <c r="WLP773" s="14"/>
      <c r="WLQ773" s="14"/>
      <c r="WLR773" s="14"/>
      <c r="WLS773" s="14"/>
      <c r="WLT773" s="14"/>
      <c r="WLU773" s="14"/>
      <c r="WLV773" s="14"/>
      <c r="WLW773" s="14"/>
      <c r="WLX773" s="14"/>
      <c r="WLY773" s="14"/>
      <c r="WLZ773" s="14"/>
      <c r="WMA773" s="14"/>
      <c r="WMB773" s="14"/>
      <c r="WMC773" s="14"/>
      <c r="WMD773" s="14"/>
      <c r="WME773" s="14"/>
      <c r="WMF773" s="14"/>
      <c r="WMG773" s="14"/>
      <c r="WMH773" s="14"/>
      <c r="WMI773" s="14"/>
      <c r="WMJ773" s="14"/>
      <c r="WMK773" s="14"/>
      <c r="WML773" s="14"/>
      <c r="WMM773" s="14"/>
      <c r="WMN773" s="14"/>
      <c r="WMO773" s="14"/>
      <c r="WMP773" s="14"/>
      <c r="WMQ773" s="14"/>
      <c r="WMR773" s="14"/>
      <c r="WMS773" s="14"/>
      <c r="WMT773" s="14"/>
      <c r="WMU773" s="14"/>
      <c r="WMV773" s="14"/>
      <c r="WMW773" s="14"/>
      <c r="WMX773" s="14"/>
      <c r="WMY773" s="14"/>
      <c r="WMZ773" s="14"/>
      <c r="WNA773" s="14"/>
      <c r="WNB773" s="14"/>
      <c r="WNC773" s="14"/>
      <c r="WND773" s="14"/>
      <c r="WNE773" s="14"/>
      <c r="WNF773" s="14"/>
      <c r="WNG773" s="14"/>
      <c r="WNH773" s="14"/>
      <c r="WNI773" s="14"/>
      <c r="WNJ773" s="14"/>
      <c r="WNK773" s="14"/>
      <c r="WNL773" s="14"/>
      <c r="WNM773" s="14"/>
      <c r="WNN773" s="14"/>
      <c r="WNO773" s="14"/>
      <c r="WNP773" s="14"/>
      <c r="WNQ773" s="14"/>
      <c r="WNR773" s="14"/>
      <c r="WNS773" s="14"/>
      <c r="WNT773" s="14"/>
      <c r="WNU773" s="14"/>
      <c r="WNV773" s="14"/>
      <c r="WNW773" s="14"/>
      <c r="WNX773" s="14"/>
      <c r="WNY773" s="14"/>
      <c r="WNZ773" s="14"/>
      <c r="WOA773" s="14"/>
      <c r="WOB773" s="14"/>
      <c r="WOC773" s="14"/>
      <c r="WOD773" s="14"/>
      <c r="WOE773" s="14"/>
      <c r="WOF773" s="14"/>
      <c r="WOG773" s="14"/>
      <c r="WOH773" s="14"/>
      <c r="WOI773" s="14"/>
      <c r="WOJ773" s="14"/>
      <c r="WOK773" s="14"/>
      <c r="WOL773" s="14"/>
      <c r="WOM773" s="14"/>
      <c r="WON773" s="14"/>
      <c r="WOO773" s="14"/>
      <c r="WOP773" s="14"/>
      <c r="WOQ773" s="14"/>
      <c r="WOR773" s="14"/>
      <c r="WOS773" s="14"/>
      <c r="WOT773" s="14"/>
      <c r="WOU773" s="14"/>
      <c r="WOV773" s="14"/>
      <c r="WOW773" s="14"/>
      <c r="WOX773" s="14"/>
      <c r="WOY773" s="14"/>
      <c r="WOZ773" s="14"/>
      <c r="WPA773" s="14"/>
      <c r="WPB773" s="14"/>
      <c r="WPC773" s="14"/>
      <c r="WPD773" s="14"/>
      <c r="WPE773" s="14"/>
      <c r="WPF773" s="14"/>
      <c r="WPG773" s="14"/>
      <c r="WPH773" s="14"/>
      <c r="WPI773" s="14"/>
      <c r="WPJ773" s="14"/>
      <c r="WPK773" s="14"/>
      <c r="WPL773" s="14"/>
      <c r="WPM773" s="14"/>
      <c r="WPN773" s="14"/>
      <c r="WPO773" s="14"/>
      <c r="WPP773" s="14"/>
      <c r="WPQ773" s="14"/>
      <c r="WPR773" s="14"/>
      <c r="WPS773" s="14"/>
      <c r="WPT773" s="14"/>
      <c r="WPU773" s="14"/>
      <c r="WPV773" s="14"/>
      <c r="WPW773" s="14"/>
      <c r="WPX773" s="14"/>
      <c r="WPY773" s="14"/>
      <c r="WPZ773" s="14"/>
      <c r="WQA773" s="14"/>
      <c r="WQB773" s="14"/>
      <c r="WQC773" s="14"/>
      <c r="WQD773" s="14"/>
      <c r="WQE773" s="14"/>
      <c r="WQF773" s="14"/>
      <c r="WQG773" s="14"/>
      <c r="WQH773" s="14"/>
      <c r="WQI773" s="14"/>
      <c r="WQJ773" s="14"/>
      <c r="WQK773" s="14"/>
      <c r="WQL773" s="14"/>
      <c r="WQM773" s="14"/>
      <c r="WQN773" s="14"/>
      <c r="WQO773" s="14"/>
      <c r="WQP773" s="14"/>
      <c r="WQQ773" s="14"/>
      <c r="WQR773" s="14"/>
      <c r="WQS773" s="14"/>
      <c r="WQT773" s="14"/>
      <c r="WQU773" s="14"/>
      <c r="WQV773" s="14"/>
      <c r="WQW773" s="14"/>
      <c r="WQX773" s="14"/>
      <c r="WQY773" s="14"/>
      <c r="WQZ773" s="14"/>
      <c r="WRA773" s="14"/>
      <c r="WRB773" s="14"/>
      <c r="WRC773" s="14"/>
      <c r="WRD773" s="14"/>
      <c r="WRE773" s="14"/>
      <c r="WRF773" s="14"/>
      <c r="WRG773" s="14"/>
      <c r="WRH773" s="14"/>
      <c r="WRI773" s="14"/>
      <c r="WRJ773" s="14"/>
      <c r="WRK773" s="14"/>
      <c r="WRL773" s="14"/>
      <c r="WRM773" s="14"/>
      <c r="WRN773" s="14"/>
      <c r="WRO773" s="14"/>
      <c r="WRP773" s="14"/>
      <c r="WRQ773" s="14"/>
      <c r="WRR773" s="14"/>
      <c r="WRS773" s="14"/>
      <c r="WRT773" s="14"/>
      <c r="WRU773" s="14"/>
      <c r="WRV773" s="14"/>
      <c r="WRW773" s="14"/>
      <c r="WRX773" s="14"/>
      <c r="WRY773" s="14"/>
      <c r="WRZ773" s="14"/>
      <c r="WSA773" s="14"/>
      <c r="WSB773" s="14"/>
      <c r="WSC773" s="14"/>
      <c r="WSD773" s="14"/>
      <c r="WSE773" s="14"/>
      <c r="WSF773" s="14"/>
      <c r="WSG773" s="14"/>
      <c r="WSH773" s="14"/>
      <c r="WSI773" s="14"/>
      <c r="WSJ773" s="14"/>
      <c r="WSK773" s="14"/>
      <c r="WSL773" s="14"/>
      <c r="WSM773" s="14"/>
      <c r="WSN773" s="14"/>
      <c r="WSO773" s="14"/>
      <c r="WSP773" s="14"/>
      <c r="WSQ773" s="14"/>
      <c r="WSR773" s="14"/>
      <c r="WSS773" s="14"/>
      <c r="WST773" s="14"/>
      <c r="WSU773" s="14"/>
      <c r="WSV773" s="14"/>
      <c r="WSW773" s="14"/>
      <c r="WSX773" s="14"/>
      <c r="WSY773" s="14"/>
      <c r="WSZ773" s="14"/>
      <c r="WTA773" s="14"/>
      <c r="WTB773" s="14"/>
      <c r="WTC773" s="14"/>
      <c r="WTD773" s="14"/>
      <c r="WTE773" s="14"/>
      <c r="WTF773" s="14"/>
      <c r="WTG773" s="14"/>
      <c r="WTH773" s="14"/>
      <c r="WTI773" s="14"/>
      <c r="WTJ773" s="14"/>
      <c r="WTK773" s="14"/>
      <c r="WTL773" s="14"/>
      <c r="WTM773" s="14"/>
      <c r="WTN773" s="14"/>
      <c r="WTO773" s="14"/>
      <c r="WTP773" s="14"/>
      <c r="WTQ773" s="14"/>
      <c r="WTR773" s="14"/>
      <c r="WTS773" s="14"/>
      <c r="WTT773" s="14"/>
      <c r="WTU773" s="14"/>
      <c r="WTV773" s="14"/>
      <c r="WTW773" s="14"/>
      <c r="WTX773" s="14"/>
      <c r="WTY773" s="14"/>
      <c r="WTZ773" s="14"/>
      <c r="WUA773" s="14"/>
      <c r="WUB773" s="14"/>
      <c r="WUC773" s="14"/>
      <c r="WUD773" s="14"/>
      <c r="WUE773" s="14"/>
      <c r="WUF773" s="14"/>
      <c r="WUG773" s="14"/>
      <c r="WUH773" s="14"/>
      <c r="WUI773" s="14"/>
      <c r="WUJ773" s="14"/>
      <c r="WUK773" s="14"/>
      <c r="WUL773" s="14"/>
      <c r="WUM773" s="14"/>
      <c r="WUN773" s="14"/>
      <c r="WUO773" s="14"/>
      <c r="WUP773" s="14"/>
      <c r="WUQ773" s="14"/>
      <c r="WUR773" s="14"/>
      <c r="WUS773" s="14"/>
      <c r="WUT773" s="14"/>
      <c r="WUU773" s="14"/>
      <c r="WUV773" s="14"/>
      <c r="WUW773" s="14"/>
      <c r="WUX773" s="14"/>
      <c r="WUY773" s="14"/>
      <c r="WUZ773" s="14"/>
      <c r="WVA773" s="14"/>
      <c r="WVB773" s="14"/>
      <c r="WVC773" s="14"/>
      <c r="WVD773" s="14"/>
      <c r="WVE773" s="14"/>
      <c r="WVF773" s="14"/>
      <c r="WVG773" s="14"/>
      <c r="WVH773" s="14"/>
      <c r="WVI773" s="14"/>
      <c r="WVJ773" s="14"/>
      <c r="WVK773" s="14"/>
      <c r="WVL773" s="14"/>
      <c r="WVM773" s="14"/>
      <c r="WVN773" s="14"/>
      <c r="WVO773" s="14"/>
      <c r="WVP773" s="14"/>
      <c r="WVQ773" s="14"/>
      <c r="WVR773" s="14"/>
      <c r="WVS773" s="14"/>
      <c r="WVT773" s="14"/>
      <c r="WVU773" s="14"/>
      <c r="WVV773" s="14"/>
      <c r="WVW773" s="14"/>
      <c r="WVX773" s="14"/>
      <c r="WVY773" s="14"/>
      <c r="WVZ773" s="14"/>
      <c r="WWA773" s="14"/>
      <c r="WWB773" s="14"/>
      <c r="WWC773" s="14"/>
      <c r="WWD773" s="14"/>
      <c r="WWE773" s="14"/>
      <c r="WWF773" s="14"/>
      <c r="WWG773" s="14"/>
      <c r="WWH773" s="14"/>
      <c r="WWI773" s="14"/>
      <c r="WWJ773" s="14"/>
      <c r="WWK773" s="14"/>
      <c r="WWL773" s="14"/>
      <c r="WWM773" s="14"/>
      <c r="WWN773" s="14"/>
      <c r="WWO773" s="14"/>
      <c r="WWP773" s="14"/>
      <c r="WWQ773" s="14"/>
      <c r="WWR773" s="14"/>
      <c r="WWS773" s="14"/>
      <c r="WWT773" s="14"/>
      <c r="WWU773" s="14"/>
      <c r="WWV773" s="14"/>
      <c r="WWW773" s="14"/>
      <c r="WWX773" s="14"/>
      <c r="WWY773" s="14"/>
      <c r="WWZ773" s="14"/>
      <c r="WXA773" s="14"/>
      <c r="WXB773" s="14"/>
      <c r="WXC773" s="14"/>
      <c r="WXD773" s="14"/>
      <c r="WXE773" s="14"/>
      <c r="WXF773" s="14"/>
      <c r="WXG773" s="14"/>
      <c r="WXH773" s="14"/>
      <c r="WXI773" s="14"/>
      <c r="WXJ773" s="14"/>
      <c r="WXK773" s="14"/>
      <c r="WXL773" s="14"/>
      <c r="WXM773" s="14"/>
      <c r="WXN773" s="14"/>
      <c r="WXO773" s="14"/>
      <c r="WXP773" s="14"/>
      <c r="WXQ773" s="14"/>
      <c r="WXR773" s="14"/>
      <c r="WXS773" s="14"/>
      <c r="WXT773" s="14"/>
      <c r="WXU773" s="14"/>
      <c r="WXV773" s="14"/>
      <c r="WXW773" s="14"/>
      <c r="WXX773" s="14"/>
      <c r="WXY773" s="14"/>
      <c r="WXZ773" s="14"/>
      <c r="WYA773" s="14"/>
      <c r="WYB773" s="14"/>
      <c r="WYC773" s="14"/>
      <c r="WYD773" s="14"/>
      <c r="WYE773" s="14"/>
      <c r="WYF773" s="14"/>
      <c r="WYG773" s="14"/>
      <c r="WYH773" s="14"/>
      <c r="WYI773" s="14"/>
      <c r="WYJ773" s="14"/>
      <c r="WYK773" s="14"/>
      <c r="WYL773" s="14"/>
      <c r="WYM773" s="14"/>
      <c r="WYN773" s="14"/>
      <c r="WYO773" s="14"/>
      <c r="WYP773" s="14"/>
      <c r="WYQ773" s="14"/>
      <c r="WYR773" s="14"/>
      <c r="WYS773" s="14"/>
      <c r="WYT773" s="14"/>
      <c r="WYU773" s="14"/>
      <c r="WYV773" s="14"/>
      <c r="WYW773" s="14"/>
      <c r="WYX773" s="14"/>
      <c r="WYY773" s="14"/>
      <c r="WYZ773" s="14"/>
      <c r="WZA773" s="14"/>
      <c r="WZB773" s="14"/>
      <c r="WZC773" s="14"/>
      <c r="WZD773" s="14"/>
      <c r="WZE773" s="14"/>
      <c r="WZF773" s="14"/>
      <c r="WZG773" s="14"/>
      <c r="WZH773" s="14"/>
      <c r="WZI773" s="14"/>
      <c r="WZJ773" s="14"/>
      <c r="WZK773" s="14"/>
      <c r="WZL773" s="14"/>
      <c r="WZM773" s="14"/>
      <c r="WZN773" s="14"/>
      <c r="WZO773" s="14"/>
      <c r="WZP773" s="14"/>
      <c r="WZQ773" s="14"/>
      <c r="WZR773" s="14"/>
      <c r="WZS773" s="14"/>
      <c r="WZT773" s="14"/>
      <c r="WZU773" s="14"/>
      <c r="WZV773" s="14"/>
      <c r="WZW773" s="14"/>
      <c r="WZX773" s="14"/>
      <c r="WZY773" s="14"/>
      <c r="WZZ773" s="14"/>
      <c r="XAA773" s="14"/>
      <c r="XAB773" s="14"/>
      <c r="XAC773" s="14"/>
      <c r="XAD773" s="14"/>
      <c r="XAE773" s="14"/>
      <c r="XAF773" s="14"/>
      <c r="XAG773" s="14"/>
      <c r="XAH773" s="14"/>
      <c r="XAI773" s="14"/>
      <c r="XAJ773" s="14"/>
      <c r="XAK773" s="14"/>
      <c r="XAL773" s="14"/>
      <c r="XAM773" s="14"/>
      <c r="XAN773" s="14"/>
      <c r="XAO773" s="14"/>
      <c r="XAP773" s="14"/>
      <c r="XAQ773" s="14"/>
      <c r="XAR773" s="14"/>
      <c r="XAS773" s="14"/>
      <c r="XAT773" s="14"/>
      <c r="XAU773" s="14"/>
      <c r="XAV773" s="14"/>
      <c r="XAW773" s="14"/>
      <c r="XAX773" s="14"/>
      <c r="XAY773" s="14"/>
      <c r="XAZ773" s="14"/>
      <c r="XBA773" s="14"/>
      <c r="XBB773" s="14"/>
      <c r="XBC773" s="14"/>
      <c r="XBD773" s="14"/>
      <c r="XBE773" s="14"/>
      <c r="XBF773" s="14"/>
      <c r="XBG773" s="14"/>
      <c r="XBH773" s="14"/>
      <c r="XBI773" s="14"/>
      <c r="XBJ773" s="14"/>
      <c r="XBK773" s="14"/>
      <c r="XBL773" s="14"/>
      <c r="XBM773" s="14"/>
      <c r="XBN773" s="14"/>
      <c r="XBO773" s="14"/>
      <c r="XBP773" s="14"/>
      <c r="XBQ773" s="14"/>
      <c r="XBR773" s="14"/>
      <c r="XBS773" s="14"/>
      <c r="XBT773" s="14"/>
      <c r="XBU773" s="14"/>
      <c r="XBV773" s="14"/>
      <c r="XBW773" s="14"/>
      <c r="XBX773" s="14"/>
      <c r="XBY773" s="14"/>
      <c r="XBZ773" s="14"/>
      <c r="XCA773" s="14"/>
      <c r="XCB773" s="14"/>
      <c r="XCC773" s="14"/>
      <c r="XCD773" s="14"/>
      <c r="XCE773" s="14"/>
      <c r="XCF773" s="14"/>
      <c r="XCG773" s="14"/>
      <c r="XCH773" s="14"/>
      <c r="XCI773" s="14"/>
      <c r="XCJ773" s="14"/>
      <c r="XCK773" s="14"/>
      <c r="XCL773" s="14"/>
      <c r="XCM773" s="14"/>
      <c r="XCN773" s="14"/>
      <c r="XCO773" s="14"/>
      <c r="XCP773" s="14"/>
      <c r="XCQ773" s="14"/>
      <c r="XCR773" s="14"/>
      <c r="XCS773" s="14"/>
      <c r="XCT773" s="14"/>
      <c r="XCU773" s="14"/>
      <c r="XCV773" s="14"/>
      <c r="XCW773" s="14"/>
      <c r="XCX773" s="14"/>
      <c r="XCY773" s="14"/>
      <c r="XCZ773" s="14"/>
      <c r="XDA773" s="14"/>
      <c r="XDB773" s="14"/>
      <c r="XDC773" s="14"/>
      <c r="XDD773" s="14"/>
      <c r="XDE773" s="14"/>
      <c r="XDF773" s="14"/>
      <c r="XDG773" s="14"/>
      <c r="XDH773" s="14"/>
      <c r="XDI773" s="14"/>
      <c r="XDJ773" s="14"/>
      <c r="XDK773" s="14"/>
      <c r="XDL773" s="14"/>
      <c r="XDM773" s="14"/>
      <c r="XDN773" s="14"/>
      <c r="XDO773" s="14"/>
      <c r="XDP773" s="14"/>
      <c r="XDQ773" s="14"/>
      <c r="XDR773" s="14"/>
      <c r="XDS773" s="14"/>
      <c r="XDT773" s="14"/>
      <c r="XDU773" s="14"/>
      <c r="XDV773" s="14"/>
      <c r="XDW773" s="24"/>
      <c r="XDX773" s="24"/>
      <c r="XDY773" s="24"/>
      <c r="XDZ773" s="24"/>
    </row>
    <row r="774" spans="1:16354" s="14" customFormat="1" ht="13" hidden="1" x14ac:dyDescent="0.35">
      <c r="B774" s="24">
        <v>43705855</v>
      </c>
      <c r="C774" s="24" t="str">
        <f t="shared" si="165"/>
        <v>855</v>
      </c>
      <c r="D774" s="24" t="s">
        <v>2242</v>
      </c>
      <c r="E774" s="106">
        <v>43705801</v>
      </c>
      <c r="F774" s="24" t="s">
        <v>2243</v>
      </c>
      <c r="G774" s="122">
        <f>IF(VLOOKUP(Tabela2[[#This Row],[SKU]],[10]Volume!$A:$E,5,0)&lt;0,0,VLOOKUP(Tabela2[[#This Row],[SKU]],[10]Volume!$A:$E,5,0))</f>
        <v>0</v>
      </c>
      <c r="H774" s="24" t="s">
        <v>46</v>
      </c>
      <c r="I774" s="24" t="s">
        <v>163</v>
      </c>
      <c r="J774" s="24" t="s">
        <v>164</v>
      </c>
      <c r="K774" s="24" t="s">
        <v>145</v>
      </c>
      <c r="L774" s="24" t="s">
        <v>65</v>
      </c>
      <c r="M774" s="24" t="s">
        <v>66</v>
      </c>
      <c r="N774" s="24" t="s">
        <v>67</v>
      </c>
      <c r="O774" s="48">
        <v>44027</v>
      </c>
      <c r="P774" s="24" t="s">
        <v>53</v>
      </c>
      <c r="Q774" s="24"/>
      <c r="R774" s="26" t="s">
        <v>1</v>
      </c>
      <c r="S774" s="24"/>
      <c r="T774" s="24" t="s">
        <v>1389</v>
      </c>
      <c r="U774" s="24" t="s">
        <v>44</v>
      </c>
      <c r="V774" s="40" t="s">
        <v>44</v>
      </c>
      <c r="W774" s="24" t="s">
        <v>55</v>
      </c>
      <c r="X774" s="24">
        <v>2710193200</v>
      </c>
      <c r="Y774" s="14" t="s">
        <v>70</v>
      </c>
      <c r="Z774" s="24" t="str">
        <f t="shared" si="167"/>
        <v>001D7749</v>
      </c>
      <c r="AA774" s="24" t="str">
        <f t="shared" si="168"/>
        <v>002VWL</v>
      </c>
      <c r="AB774" s="24" t="str">
        <f t="shared" si="169"/>
        <v>A309</v>
      </c>
      <c r="AC774" s="24" t="s">
        <v>2244</v>
      </c>
      <c r="AD774" s="24" t="s">
        <v>2196</v>
      </c>
      <c r="AE774" s="24" t="s">
        <v>1491</v>
      </c>
      <c r="AF774" s="24" t="s">
        <v>417</v>
      </c>
      <c r="AG774" s="24" t="s">
        <v>78</v>
      </c>
      <c r="AH774" s="24" t="str">
        <f t="shared" si="166"/>
        <v>TELLUS S2 V 32 GRANEL</v>
      </c>
      <c r="AI774" s="24" t="s">
        <v>3016</v>
      </c>
      <c r="AJ774" s="24" t="s">
        <v>6681</v>
      </c>
      <c r="AK774" s="24" t="s">
        <v>3016</v>
      </c>
    </row>
    <row r="775" spans="1:16354" hidden="1" x14ac:dyDescent="0.35">
      <c r="B775" s="24">
        <v>43705809</v>
      </c>
      <c r="C775" s="24" t="str">
        <f t="shared" si="165"/>
        <v>809</v>
      </c>
      <c r="D775" s="24" t="s">
        <v>2245</v>
      </c>
      <c r="E775" s="106">
        <v>43705801</v>
      </c>
      <c r="F775" s="24" t="s">
        <v>2243</v>
      </c>
      <c r="G775" s="122">
        <f>IF(VLOOKUP(Tabela2[[#This Row],[SKU]],[10]Volume!$A:$E,5,0)&lt;0,0,VLOOKUP(Tabela2[[#This Row],[SKU]],[10]Volume!$A:$E,5,0))</f>
        <v>39286.872727272726</v>
      </c>
      <c r="H775" s="24" t="s">
        <v>46</v>
      </c>
      <c r="I775" s="24" t="s">
        <v>47</v>
      </c>
      <c r="J775" s="24" t="s">
        <v>48</v>
      </c>
      <c r="K775" s="24" t="s">
        <v>145</v>
      </c>
      <c r="L775" s="24" t="s">
        <v>65</v>
      </c>
      <c r="M775" s="24" t="s">
        <v>66</v>
      </c>
      <c r="N775" s="24" t="s">
        <v>67</v>
      </c>
      <c r="O775" s="48">
        <v>42415</v>
      </c>
      <c r="P775" s="24" t="s">
        <v>53</v>
      </c>
      <c r="Q775" s="24"/>
      <c r="R775" s="26" t="s">
        <v>1</v>
      </c>
      <c r="S775" s="24"/>
      <c r="T775" s="24" t="s">
        <v>2246</v>
      </c>
      <c r="U775" s="24" t="s">
        <v>44</v>
      </c>
      <c r="V775" s="40" t="s">
        <v>44</v>
      </c>
      <c r="W775" s="24" t="s">
        <v>55</v>
      </c>
      <c r="X775" s="24">
        <v>2710193200</v>
      </c>
      <c r="Y775" s="14" t="s">
        <v>83</v>
      </c>
      <c r="Z775" s="24" t="str">
        <f t="shared" si="167"/>
        <v>001D7749</v>
      </c>
      <c r="AA775" s="24" t="str">
        <f t="shared" si="168"/>
        <v>002VSH</v>
      </c>
      <c r="AB775" s="24" t="str">
        <f t="shared" si="169"/>
        <v>A309</v>
      </c>
      <c r="AC775" s="24" t="s">
        <v>2247</v>
      </c>
      <c r="AD775" s="24" t="s">
        <v>2196</v>
      </c>
      <c r="AE775" s="24" t="s">
        <v>1491</v>
      </c>
      <c r="AF775" s="24" t="s">
        <v>417</v>
      </c>
      <c r="AG775" s="24" t="s">
        <v>78</v>
      </c>
      <c r="AH775" s="24" t="str">
        <f t="shared" si="166"/>
        <v>TELLUS S2 V 32 GRANEL</v>
      </c>
      <c r="AI775" s="24" t="s">
        <v>3016</v>
      </c>
      <c r="AJ775" s="24" t="s">
        <v>6681</v>
      </c>
      <c r="AK775" s="24" t="s">
        <v>3016</v>
      </c>
    </row>
    <row r="776" spans="1:16354" s="14" customFormat="1" ht="13" hidden="1" x14ac:dyDescent="0.35">
      <c r="B776" s="24">
        <v>45145855</v>
      </c>
      <c r="C776" s="24" t="str">
        <f t="shared" si="165"/>
        <v>855</v>
      </c>
      <c r="D776" s="24" t="s">
        <v>2248</v>
      </c>
      <c r="E776" s="106">
        <v>45145801</v>
      </c>
      <c r="F776" s="24" t="s">
        <v>2249</v>
      </c>
      <c r="G776" s="122">
        <f>IF(VLOOKUP(Tabela2[[#This Row],[SKU]],[10]Volume!$A:$E,5,0)&lt;0,0,VLOOKUP(Tabela2[[#This Row],[SKU]],[10]Volume!$A:$E,5,0))</f>
        <v>6479.5658914728683</v>
      </c>
      <c r="H776" s="24" t="s">
        <v>46</v>
      </c>
      <c r="I776" s="24" t="s">
        <v>163</v>
      </c>
      <c r="J776" s="24" t="s">
        <v>164</v>
      </c>
      <c r="K776" s="24" t="s">
        <v>145</v>
      </c>
      <c r="L776" s="24" t="s">
        <v>65</v>
      </c>
      <c r="M776" s="24" t="s">
        <v>66</v>
      </c>
      <c r="N776" s="24" t="s">
        <v>67</v>
      </c>
      <c r="O776" s="48">
        <v>41785</v>
      </c>
      <c r="P776" s="24" t="s">
        <v>53</v>
      </c>
      <c r="Q776" s="24"/>
      <c r="R776" s="26" t="s">
        <v>1</v>
      </c>
      <c r="S776" s="24"/>
      <c r="T776" s="24" t="s">
        <v>2250</v>
      </c>
      <c r="U776" s="24" t="s">
        <v>44</v>
      </c>
      <c r="V776" s="40" t="s">
        <v>44</v>
      </c>
      <c r="W776" s="24" t="s">
        <v>55</v>
      </c>
      <c r="X776" s="24">
        <v>2710193200</v>
      </c>
      <c r="Y776" s="14" t="s">
        <v>70</v>
      </c>
      <c r="Z776" s="24" t="str">
        <f t="shared" si="167"/>
        <v>001D7750</v>
      </c>
      <c r="AA776" s="24" t="str">
        <f t="shared" si="168"/>
        <v>002VWL</v>
      </c>
      <c r="AB776" s="24" t="str">
        <f t="shared" si="169"/>
        <v>A309</v>
      </c>
      <c r="AC776" s="24" t="s">
        <v>2251</v>
      </c>
      <c r="AD776" s="24" t="s">
        <v>2196</v>
      </c>
      <c r="AE776" s="24" t="s">
        <v>1491</v>
      </c>
      <c r="AF776" s="24" t="s">
        <v>417</v>
      </c>
      <c r="AG776" s="24" t="s">
        <v>78</v>
      </c>
      <c r="AH776" s="24" t="str">
        <f t="shared" si="166"/>
        <v>TELLUS S2 V 46 GRANEL</v>
      </c>
      <c r="AI776" s="24" t="s">
        <v>3016</v>
      </c>
      <c r="AJ776" s="24" t="s">
        <v>6682</v>
      </c>
      <c r="AK776" s="24" t="s">
        <v>3016</v>
      </c>
    </row>
    <row r="777" spans="1:16354" s="14" customFormat="1" ht="13" hidden="1" x14ac:dyDescent="0.35">
      <c r="B777" s="24">
        <v>45145801</v>
      </c>
      <c r="C777" s="24" t="str">
        <f t="shared" si="165"/>
        <v>801</v>
      </c>
      <c r="D777" s="24" t="s">
        <v>2249</v>
      </c>
      <c r="E777" s="106">
        <v>45145801</v>
      </c>
      <c r="F777" s="24" t="s">
        <v>2249</v>
      </c>
      <c r="G777" s="122">
        <f>IF(VLOOKUP(Tabela2[[#This Row],[SKU]],[10]Volume!$A:$E,5,0)&lt;0,0,VLOOKUP(Tabela2[[#This Row],[SKU]],[10]Volume!$A:$E,5,0))</f>
        <v>0</v>
      </c>
      <c r="H777" s="24" t="s">
        <v>46</v>
      </c>
      <c r="I777" s="24" t="s">
        <v>79</v>
      </c>
      <c r="J777" s="24" t="s">
        <v>79</v>
      </c>
      <c r="K777" s="24" t="s">
        <v>145</v>
      </c>
      <c r="L777" s="24" t="s">
        <v>65</v>
      </c>
      <c r="M777" s="24" t="s">
        <v>66</v>
      </c>
      <c r="N777" s="24" t="s">
        <v>67</v>
      </c>
      <c r="O777" s="48">
        <v>41281</v>
      </c>
      <c r="P777" s="24" t="s">
        <v>53</v>
      </c>
      <c r="Q777" s="24"/>
      <c r="R777" s="26" t="s">
        <v>1</v>
      </c>
      <c r="S777" s="24" t="s">
        <v>44</v>
      </c>
      <c r="T777" s="24" t="s">
        <v>54</v>
      </c>
      <c r="U777" s="24" t="s">
        <v>44</v>
      </c>
      <c r="V777" s="40" t="s">
        <v>44</v>
      </c>
      <c r="W777" s="24" t="s">
        <v>55</v>
      </c>
      <c r="X777" s="24">
        <v>2710193200</v>
      </c>
      <c r="Y777" s="14" t="s">
        <v>44</v>
      </c>
      <c r="Z777" s="24" t="str">
        <f t="shared" si="167"/>
        <v>001D7750</v>
      </c>
      <c r="AA777" s="24" t="str">
        <f t="shared" si="168"/>
        <v>001176</v>
      </c>
      <c r="AB777" s="24" t="str">
        <f t="shared" si="169"/>
        <v>A03Q</v>
      </c>
      <c r="AC777" s="24" t="s">
        <v>2252</v>
      </c>
      <c r="AD777" s="24" t="s">
        <v>2196</v>
      </c>
      <c r="AE777" s="24" t="s">
        <v>1491</v>
      </c>
      <c r="AF777" s="24" t="s">
        <v>417</v>
      </c>
      <c r="AG777" s="24" t="s">
        <v>78</v>
      </c>
      <c r="AH777" s="24" t="str">
        <f t="shared" si="166"/>
        <v>TELLUS S2 V 46 GRANEL</v>
      </c>
      <c r="AI777" s="24" t="s">
        <v>3016</v>
      </c>
      <c r="AJ777" s="24" t="s">
        <v>6682</v>
      </c>
      <c r="AK777" s="24" t="s">
        <v>3016</v>
      </c>
    </row>
    <row r="778" spans="1:16354" hidden="1" x14ac:dyDescent="0.35">
      <c r="B778" s="24">
        <v>45145967</v>
      </c>
      <c r="C778" s="24" t="str">
        <f t="shared" si="165"/>
        <v>967</v>
      </c>
      <c r="D778" s="24" t="s">
        <v>2253</v>
      </c>
      <c r="E778" s="106">
        <v>45145801</v>
      </c>
      <c r="F778" s="24" t="s">
        <v>2249</v>
      </c>
      <c r="G778" s="122">
        <f>IF(VLOOKUP(Tabela2[[#This Row],[SKU]],[10]Volume!$A:$E,5,0)&lt;0,0,VLOOKUP(Tabela2[[#This Row],[SKU]],[10]Volume!$A:$E,5,0))</f>
        <v>48000</v>
      </c>
      <c r="H778" s="24" t="s">
        <v>46</v>
      </c>
      <c r="I778" s="24" t="s">
        <v>151</v>
      </c>
      <c r="J778" s="24" t="s">
        <v>86</v>
      </c>
      <c r="K778" s="24" t="s">
        <v>145</v>
      </c>
      <c r="L778" s="24" t="s">
        <v>65</v>
      </c>
      <c r="M778" s="24" t="s">
        <v>66</v>
      </c>
      <c r="N778" s="24" t="s">
        <v>67</v>
      </c>
      <c r="O778" s="48">
        <v>43983</v>
      </c>
      <c r="P778" s="24" t="s">
        <v>53</v>
      </c>
      <c r="Q778" s="24"/>
      <c r="R778" s="26" t="s">
        <v>1</v>
      </c>
      <c r="S778" s="24" t="s">
        <v>2254</v>
      </c>
      <c r="T778" s="24" t="s">
        <v>54</v>
      </c>
      <c r="U778" s="24" t="s">
        <v>44</v>
      </c>
      <c r="V778" s="40" t="s">
        <v>44</v>
      </c>
      <c r="W778" s="24" t="s">
        <v>55</v>
      </c>
      <c r="X778" s="24">
        <v>2710193200</v>
      </c>
      <c r="Y778" s="14" t="s">
        <v>83</v>
      </c>
      <c r="Z778" s="24" t="str">
        <f t="shared" si="167"/>
        <v>001D7750</v>
      </c>
      <c r="AA778" s="24" t="str">
        <f t="shared" si="168"/>
        <v>002VJW</v>
      </c>
      <c r="AB778" s="24" t="str">
        <f t="shared" si="169"/>
        <v>A309</v>
      </c>
      <c r="AC778" s="24" t="s">
        <v>2255</v>
      </c>
      <c r="AD778" s="24" t="s">
        <v>2196</v>
      </c>
      <c r="AE778" s="24" t="s">
        <v>1491</v>
      </c>
      <c r="AF778" s="24" t="s">
        <v>417</v>
      </c>
      <c r="AG778" s="24" t="s">
        <v>78</v>
      </c>
      <c r="AH778" s="24" t="str">
        <f t="shared" si="166"/>
        <v>TELLUS S2 V 46 GRANEL</v>
      </c>
      <c r="AI778" s="24" t="s">
        <v>3016</v>
      </c>
      <c r="AJ778" s="24" t="s">
        <v>6682</v>
      </c>
      <c r="AK778" s="24" t="s">
        <v>3016</v>
      </c>
    </row>
    <row r="779" spans="1:16354" hidden="1" x14ac:dyDescent="0.35">
      <c r="B779" s="24">
        <v>45145809</v>
      </c>
      <c r="C779" s="24" t="str">
        <f t="shared" si="165"/>
        <v>809</v>
      </c>
      <c r="D779" s="24" t="s">
        <v>2256</v>
      </c>
      <c r="E779" s="106">
        <v>45145801</v>
      </c>
      <c r="F779" s="24" t="s">
        <v>2249</v>
      </c>
      <c r="G779" s="122">
        <f>IF(VLOOKUP(Tabela2[[#This Row],[SKU]],[10]Volume!$A:$E,5,0)&lt;0,0,VLOOKUP(Tabela2[[#This Row],[SKU]],[10]Volume!$A:$E,5,0))</f>
        <v>75439.154545454541</v>
      </c>
      <c r="H779" s="24" t="s">
        <v>46</v>
      </c>
      <c r="I779" s="24" t="s">
        <v>47</v>
      </c>
      <c r="J779" s="24" t="s">
        <v>48</v>
      </c>
      <c r="K779" s="24" t="s">
        <v>145</v>
      </c>
      <c r="L779" s="24" t="s">
        <v>65</v>
      </c>
      <c r="M779" s="24" t="s">
        <v>66</v>
      </c>
      <c r="N779" s="24" t="s">
        <v>67</v>
      </c>
      <c r="O779" s="48">
        <v>40850</v>
      </c>
      <c r="P779" s="24" t="s">
        <v>53</v>
      </c>
      <c r="Q779" s="24"/>
      <c r="R779" s="26" t="s">
        <v>1</v>
      </c>
      <c r="S779" s="24"/>
      <c r="T779" s="24" t="s">
        <v>2257</v>
      </c>
      <c r="U779" s="24" t="s">
        <v>44</v>
      </c>
      <c r="V779" s="40" t="s">
        <v>44</v>
      </c>
      <c r="W779" s="24" t="s">
        <v>55</v>
      </c>
      <c r="X779" s="24">
        <v>2710199200</v>
      </c>
      <c r="Y779" s="14" t="s">
        <v>83</v>
      </c>
      <c r="Z779" s="24" t="str">
        <f t="shared" si="167"/>
        <v>001D7750</v>
      </c>
      <c r="AA779" s="24" t="str">
        <f t="shared" si="168"/>
        <v>002VSH</v>
      </c>
      <c r="AB779" s="24" t="str">
        <f t="shared" si="169"/>
        <v>A309</v>
      </c>
      <c r="AC779" s="24" t="s">
        <v>2258</v>
      </c>
      <c r="AD779" s="24" t="s">
        <v>2196</v>
      </c>
      <c r="AE779" s="24" t="s">
        <v>1491</v>
      </c>
      <c r="AF779" s="24" t="s">
        <v>417</v>
      </c>
      <c r="AG779" s="24" t="s">
        <v>78</v>
      </c>
      <c r="AH779" s="24" t="str">
        <f t="shared" si="166"/>
        <v>TELLUS S2 V 46 GRANEL</v>
      </c>
      <c r="AI779" s="24" t="s">
        <v>3016</v>
      </c>
      <c r="AJ779" s="24" t="s">
        <v>6682</v>
      </c>
      <c r="AK779" s="24" t="s">
        <v>3016</v>
      </c>
    </row>
    <row r="780" spans="1:16354" hidden="1" x14ac:dyDescent="0.35">
      <c r="B780" s="24">
        <v>43706801</v>
      </c>
      <c r="C780" s="24" t="str">
        <f t="shared" si="165"/>
        <v>801</v>
      </c>
      <c r="D780" s="24" t="s">
        <v>413</v>
      </c>
      <c r="E780" s="106">
        <v>43706801</v>
      </c>
      <c r="F780" s="24" t="s">
        <v>413</v>
      </c>
      <c r="G780" s="122">
        <f>IF(VLOOKUP(Tabela2[[#This Row],[SKU]],[10]Volume!$A:$E,5,0)&lt;0,0,VLOOKUP(Tabela2[[#This Row],[SKU]],[10]Volume!$A:$E,5,0))</f>
        <v>1704.8934375000001</v>
      </c>
      <c r="H780" s="24" t="s">
        <v>46</v>
      </c>
      <c r="I780" s="24" t="s">
        <v>79</v>
      </c>
      <c r="J780" s="24" t="s">
        <v>79</v>
      </c>
      <c r="K780" s="24" t="s">
        <v>145</v>
      </c>
      <c r="L780" s="24" t="s">
        <v>65</v>
      </c>
      <c r="M780" s="24" t="s">
        <v>66</v>
      </c>
      <c r="N780" s="24" t="s">
        <v>67</v>
      </c>
      <c r="O780" s="48">
        <v>40856</v>
      </c>
      <c r="P780" s="24" t="s">
        <v>53</v>
      </c>
      <c r="Q780" s="24"/>
      <c r="R780" s="26" t="s">
        <v>1</v>
      </c>
      <c r="S780" s="24" t="s">
        <v>44</v>
      </c>
      <c r="T780" s="24" t="s">
        <v>54</v>
      </c>
      <c r="U780" s="24" t="s">
        <v>44</v>
      </c>
      <c r="V780" s="40" t="s">
        <v>44</v>
      </c>
      <c r="W780" s="24" t="s">
        <v>55</v>
      </c>
      <c r="X780" s="24">
        <v>2710193200</v>
      </c>
      <c r="Y780" s="14" t="s">
        <v>44</v>
      </c>
      <c r="Z780" s="24" t="str">
        <f t="shared" si="167"/>
        <v>001D7751</v>
      </c>
      <c r="AA780" s="24" t="str">
        <f t="shared" si="168"/>
        <v>001176</v>
      </c>
      <c r="AB780" s="24" t="str">
        <f t="shared" si="169"/>
        <v>A03Q</v>
      </c>
      <c r="AC780" s="24" t="s">
        <v>2259</v>
      </c>
      <c r="AD780" s="24" t="s">
        <v>2196</v>
      </c>
      <c r="AE780" s="24" t="s">
        <v>1491</v>
      </c>
      <c r="AF780" s="24" t="s">
        <v>417</v>
      </c>
      <c r="AG780" s="24" t="s">
        <v>78</v>
      </c>
      <c r="AH780" s="24" t="str">
        <f t="shared" si="166"/>
        <v>TELLUS S2 V 68 GRANEL</v>
      </c>
      <c r="AI780" s="24" t="s">
        <v>3016</v>
      </c>
      <c r="AJ780" s="24" t="s">
        <v>6683</v>
      </c>
      <c r="AK780" s="24" t="s">
        <v>3016</v>
      </c>
    </row>
    <row r="781" spans="1:16354" hidden="1" x14ac:dyDescent="0.35">
      <c r="B781" s="24">
        <v>43706809</v>
      </c>
      <c r="C781" s="24" t="str">
        <f t="shared" si="165"/>
        <v>809</v>
      </c>
      <c r="D781" s="24" t="s">
        <v>2260</v>
      </c>
      <c r="E781" s="106">
        <v>43706801</v>
      </c>
      <c r="F781" s="24" t="s">
        <v>413</v>
      </c>
      <c r="G781" s="122">
        <f>IF(VLOOKUP(Tabela2[[#This Row],[SKU]],[10]Volume!$A:$E,5,0)&lt;0,0,VLOOKUP(Tabela2[[#This Row],[SKU]],[10]Volume!$A:$E,5,0))</f>
        <v>85260.872727272726</v>
      </c>
      <c r="H781" s="24" t="s">
        <v>46</v>
      </c>
      <c r="I781" s="24" t="s">
        <v>47</v>
      </c>
      <c r="J781" s="24" t="s">
        <v>48</v>
      </c>
      <c r="K781" s="24" t="s">
        <v>145</v>
      </c>
      <c r="L781" s="24" t="s">
        <v>65</v>
      </c>
      <c r="M781" s="24" t="s">
        <v>66</v>
      </c>
      <c r="N781" s="24" t="s">
        <v>67</v>
      </c>
      <c r="O781" s="48">
        <v>40856</v>
      </c>
      <c r="P781" s="24" t="s">
        <v>53</v>
      </c>
      <c r="Q781" s="24"/>
      <c r="R781" s="26" t="s">
        <v>1</v>
      </c>
      <c r="S781" s="24"/>
      <c r="T781" s="24" t="s">
        <v>2261</v>
      </c>
      <c r="U781" s="24" t="s">
        <v>44</v>
      </c>
      <c r="V781" s="40" t="s">
        <v>44</v>
      </c>
      <c r="W781" s="24" t="s">
        <v>55</v>
      </c>
      <c r="X781" s="24">
        <v>2710193200</v>
      </c>
      <c r="Y781" s="14" t="s">
        <v>83</v>
      </c>
      <c r="Z781" s="24" t="str">
        <f t="shared" si="167"/>
        <v>001D7751</v>
      </c>
      <c r="AA781" s="24" t="str">
        <f t="shared" si="168"/>
        <v>002VSH</v>
      </c>
      <c r="AB781" s="24" t="str">
        <f t="shared" si="169"/>
        <v>A309</v>
      </c>
      <c r="AC781" s="24" t="s">
        <v>2262</v>
      </c>
      <c r="AD781" s="24" t="s">
        <v>2196</v>
      </c>
      <c r="AE781" s="24" t="s">
        <v>1491</v>
      </c>
      <c r="AF781" s="24" t="s">
        <v>417</v>
      </c>
      <c r="AG781" s="24" t="s">
        <v>78</v>
      </c>
      <c r="AH781" s="24" t="str">
        <f t="shared" si="166"/>
        <v>TELLUS S2 V 68 GRANEL</v>
      </c>
      <c r="AI781" s="24" t="s">
        <v>3016</v>
      </c>
      <c r="AJ781" s="24" t="s">
        <v>6683</v>
      </c>
      <c r="AK781" s="24" t="s">
        <v>3016</v>
      </c>
    </row>
    <row r="782" spans="1:16354" hidden="1" x14ac:dyDescent="0.35">
      <c r="B782" s="24">
        <v>43706967</v>
      </c>
      <c r="C782" s="24" t="str">
        <f t="shared" si="165"/>
        <v>967</v>
      </c>
      <c r="D782" s="24" t="s">
        <v>2263</v>
      </c>
      <c r="E782" s="106">
        <v>43706801</v>
      </c>
      <c r="F782" s="24" t="s">
        <v>413</v>
      </c>
      <c r="G782" s="122">
        <f>IF(VLOOKUP(Tabela2[[#This Row],[SKU]],[10]Volume!$A:$E,5,0)&lt;0,0,VLOOKUP(Tabela2[[#This Row],[SKU]],[10]Volume!$A:$E,5,0))</f>
        <v>11000</v>
      </c>
      <c r="H782" s="24" t="s">
        <v>46</v>
      </c>
      <c r="I782" s="24" t="s">
        <v>151</v>
      </c>
      <c r="J782" s="24" t="s">
        <v>86</v>
      </c>
      <c r="K782" s="24" t="s">
        <v>145</v>
      </c>
      <c r="L782" s="24" t="s">
        <v>65</v>
      </c>
      <c r="M782" s="24" t="s">
        <v>66</v>
      </c>
      <c r="N782" s="24" t="s">
        <v>67</v>
      </c>
      <c r="O782" s="48">
        <v>44748</v>
      </c>
      <c r="P782" s="24" t="s">
        <v>53</v>
      </c>
      <c r="Q782" s="24"/>
      <c r="R782" s="26" t="s">
        <v>1</v>
      </c>
      <c r="S782" s="24" t="s">
        <v>2264</v>
      </c>
      <c r="T782" s="24" t="s">
        <v>54</v>
      </c>
      <c r="U782" s="24" t="s">
        <v>44</v>
      </c>
      <c r="V782" s="40" t="s">
        <v>44</v>
      </c>
      <c r="W782" s="24" t="s">
        <v>55</v>
      </c>
      <c r="X782" s="24">
        <v>2710193200</v>
      </c>
      <c r="Y782" s="14" t="s">
        <v>83</v>
      </c>
      <c r="Z782" s="24" t="str">
        <f t="shared" si="167"/>
        <v>001D7751</v>
      </c>
      <c r="AA782" s="24" t="str">
        <f t="shared" si="168"/>
        <v>002VJW</v>
      </c>
      <c r="AB782" s="24" t="str">
        <f t="shared" si="169"/>
        <v>A309</v>
      </c>
      <c r="AC782" s="24" t="s">
        <v>2265</v>
      </c>
      <c r="AD782" s="24" t="s">
        <v>2196</v>
      </c>
      <c r="AE782" s="24" t="s">
        <v>1491</v>
      </c>
      <c r="AF782" s="24" t="s">
        <v>417</v>
      </c>
      <c r="AG782" s="24" t="s">
        <v>78</v>
      </c>
      <c r="AH782" s="24" t="str">
        <f t="shared" si="166"/>
        <v>TELLUS S2 V 68 GRANEL</v>
      </c>
      <c r="AI782" s="24" t="s">
        <v>3016</v>
      </c>
      <c r="AJ782" s="24" t="s">
        <v>6683</v>
      </c>
      <c r="AK782" s="24" t="s">
        <v>3016</v>
      </c>
    </row>
    <row r="783" spans="1:16354" hidden="1" x14ac:dyDescent="0.35">
      <c r="B783" s="24">
        <v>43707849</v>
      </c>
      <c r="C783" s="24" t="str">
        <f t="shared" si="165"/>
        <v>849</v>
      </c>
      <c r="D783" s="24" t="s">
        <v>2266</v>
      </c>
      <c r="E783" s="106" t="s">
        <v>44</v>
      </c>
      <c r="F783" s="24" t="s">
        <v>45</v>
      </c>
      <c r="G783" s="122">
        <f>IF(VLOOKUP(Tabela2[[#This Row],[SKU]],[10]Volume!$A:$E,5,0)&lt;0,0,VLOOKUP(Tabela2[[#This Row],[SKU]],[10]Volume!$A:$E,5,0))</f>
        <v>0</v>
      </c>
      <c r="H783" s="24" t="s">
        <v>46</v>
      </c>
      <c r="I783" s="24" t="s">
        <v>47</v>
      </c>
      <c r="J783" s="24" t="s">
        <v>48</v>
      </c>
      <c r="K783" s="24" t="s">
        <v>145</v>
      </c>
      <c r="L783" s="24" t="s">
        <v>65</v>
      </c>
      <c r="M783" s="24" t="s">
        <v>51</v>
      </c>
      <c r="N783" s="24" t="s">
        <v>67</v>
      </c>
      <c r="O783" s="48">
        <v>43473</v>
      </c>
      <c r="P783" s="24" t="s">
        <v>53</v>
      </c>
      <c r="Q783" s="24"/>
      <c r="R783" s="26" t="s">
        <v>1</v>
      </c>
      <c r="S783" s="24"/>
      <c r="T783" s="24" t="s">
        <v>2267</v>
      </c>
      <c r="U783" s="24" t="s">
        <v>44</v>
      </c>
      <c r="V783" s="40" t="s">
        <v>44</v>
      </c>
      <c r="W783" s="24" t="s">
        <v>55</v>
      </c>
      <c r="X783" s="24">
        <v>2710193200</v>
      </c>
      <c r="Y783" s="14" t="s">
        <v>56</v>
      </c>
      <c r="Z783" s="24" t="str">
        <f t="shared" si="167"/>
        <v>001F8430</v>
      </c>
      <c r="AA783" s="24" t="str">
        <f t="shared" si="168"/>
        <v>002VSH</v>
      </c>
      <c r="AB783" s="24" t="str">
        <f t="shared" si="169"/>
        <v>A246</v>
      </c>
      <c r="AC783" s="24" t="s">
        <v>2268</v>
      </c>
      <c r="AD783" s="24" t="s">
        <v>2196</v>
      </c>
      <c r="AE783" s="24" t="s">
        <v>1491</v>
      </c>
      <c r="AF783" s="24" t="s">
        <v>417</v>
      </c>
      <c r="AG783" s="24" t="s">
        <v>78</v>
      </c>
      <c r="AH783" s="24"/>
      <c r="AI783" s="24" t="s">
        <v>3016</v>
      </c>
      <c r="AJ783" s="24" t="s">
        <v>6684</v>
      </c>
      <c r="AK783" s="24" t="s">
        <v>3016</v>
      </c>
    </row>
    <row r="784" spans="1:16354" hidden="1" x14ac:dyDescent="0.35">
      <c r="B784" s="24">
        <v>43709849</v>
      </c>
      <c r="C784" s="24" t="str">
        <f t="shared" si="165"/>
        <v>849</v>
      </c>
      <c r="D784" s="24" t="s">
        <v>2269</v>
      </c>
      <c r="E784" s="106" t="s">
        <v>44</v>
      </c>
      <c r="F784" s="24" t="s">
        <v>45</v>
      </c>
      <c r="G784" s="122">
        <f>IF(VLOOKUP(Tabela2[[#This Row],[SKU]],[10]Volume!$A:$E,5,0)&lt;0,0,VLOOKUP(Tabela2[[#This Row],[SKU]],[10]Volume!$A:$E,5,0))</f>
        <v>24341.811700934591</v>
      </c>
      <c r="H784" s="24" t="s">
        <v>46</v>
      </c>
      <c r="I784" s="24" t="s">
        <v>47</v>
      </c>
      <c r="J784" s="24" t="s">
        <v>48</v>
      </c>
      <c r="K784" s="24" t="s">
        <v>145</v>
      </c>
      <c r="L784" s="24" t="s">
        <v>65</v>
      </c>
      <c r="M784" s="24" t="s">
        <v>51</v>
      </c>
      <c r="N784" s="24" t="s">
        <v>67</v>
      </c>
      <c r="O784" s="48">
        <v>43536</v>
      </c>
      <c r="P784" s="24" t="s">
        <v>53</v>
      </c>
      <c r="Q784" s="24"/>
      <c r="R784" s="26" t="s">
        <v>1</v>
      </c>
      <c r="S784" s="24"/>
      <c r="T784" s="24" t="s">
        <v>2270</v>
      </c>
      <c r="U784" s="24" t="s">
        <v>44</v>
      </c>
      <c r="V784" s="40" t="s">
        <v>44</v>
      </c>
      <c r="W784" s="24" t="s">
        <v>55</v>
      </c>
      <c r="X784" s="24">
        <v>2710193200</v>
      </c>
      <c r="Y784" s="14" t="s">
        <v>56</v>
      </c>
      <c r="Z784" s="24" t="str">
        <f t="shared" si="167"/>
        <v>001F8431</v>
      </c>
      <c r="AA784" s="24" t="str">
        <f t="shared" si="168"/>
        <v>002VSH</v>
      </c>
      <c r="AB784" s="24" t="str">
        <f t="shared" si="169"/>
        <v>A246</v>
      </c>
      <c r="AC784" s="24" t="s">
        <v>2271</v>
      </c>
      <c r="AD784" s="24" t="s">
        <v>2196</v>
      </c>
      <c r="AE784" s="24" t="s">
        <v>1491</v>
      </c>
      <c r="AF784" s="24" t="s">
        <v>417</v>
      </c>
      <c r="AG784" s="24" t="s">
        <v>78</v>
      </c>
      <c r="AH784" s="24"/>
      <c r="AI784" s="24" t="s">
        <v>3016</v>
      </c>
      <c r="AJ784" s="24" t="s">
        <v>6685</v>
      </c>
      <c r="AK784" s="24" t="s">
        <v>3016</v>
      </c>
    </row>
    <row r="785" spans="2:37" hidden="1" x14ac:dyDescent="0.35">
      <c r="B785" s="24">
        <v>46134849</v>
      </c>
      <c r="C785" s="24" t="str">
        <f t="shared" si="165"/>
        <v>849</v>
      </c>
      <c r="D785" s="24" t="s">
        <v>2272</v>
      </c>
      <c r="E785" s="106" t="s">
        <v>44</v>
      </c>
      <c r="F785" s="24" t="s">
        <v>45</v>
      </c>
      <c r="G785" s="122">
        <f>IF(VLOOKUP(Tabela2[[#This Row],[SKU]],[10]Volume!$A:$E,5,0)&lt;0,0,VLOOKUP(Tabela2[[#This Row],[SKU]],[10]Volume!$A:$E,5,0))</f>
        <v>44094.593327102826</v>
      </c>
      <c r="H785" s="24" t="s">
        <v>46</v>
      </c>
      <c r="I785" s="24" t="s">
        <v>372</v>
      </c>
      <c r="J785" s="24" t="s">
        <v>48</v>
      </c>
      <c r="K785" s="24" t="s">
        <v>145</v>
      </c>
      <c r="L785" s="24" t="s">
        <v>65</v>
      </c>
      <c r="M785" s="24" t="s">
        <v>51</v>
      </c>
      <c r="N785" s="24" t="s">
        <v>67</v>
      </c>
      <c r="O785" s="48">
        <v>44682</v>
      </c>
      <c r="P785" s="24" t="s">
        <v>53</v>
      </c>
      <c r="Q785" s="24"/>
      <c r="R785" s="26" t="s">
        <v>1</v>
      </c>
      <c r="S785" s="24"/>
      <c r="T785" s="24" t="s">
        <v>2273</v>
      </c>
      <c r="U785" s="24" t="s">
        <v>44</v>
      </c>
      <c r="V785" s="40" t="s">
        <v>44</v>
      </c>
      <c r="W785" s="24" t="s">
        <v>55</v>
      </c>
      <c r="X785" s="24">
        <v>2710193200</v>
      </c>
      <c r="Y785" s="14" t="s">
        <v>56</v>
      </c>
      <c r="Z785" s="24" t="str">
        <f t="shared" si="167"/>
        <v>001H8552</v>
      </c>
      <c r="AA785" s="24" t="str">
        <f t="shared" si="168"/>
        <v>002VJ3</v>
      </c>
      <c r="AB785" s="24" t="str">
        <f t="shared" si="169"/>
        <v>NAMD</v>
      </c>
      <c r="AC785" s="24" t="s">
        <v>2274</v>
      </c>
      <c r="AD785" s="24" t="s">
        <v>2196</v>
      </c>
      <c r="AE785" s="24" t="s">
        <v>1491</v>
      </c>
      <c r="AF785" s="24" t="s">
        <v>417</v>
      </c>
      <c r="AG785" s="24" t="s">
        <v>78</v>
      </c>
      <c r="AH785" s="24"/>
      <c r="AI785" s="24" t="s">
        <v>3016</v>
      </c>
      <c r="AJ785" s="24" t="s">
        <v>6686</v>
      </c>
      <c r="AK785" s="24" t="s">
        <v>3016</v>
      </c>
    </row>
    <row r="786" spans="2:37" hidden="1" x14ac:dyDescent="0.35">
      <c r="B786" s="24">
        <v>45883849</v>
      </c>
      <c r="C786" s="24" t="str">
        <f t="shared" si="165"/>
        <v>849</v>
      </c>
      <c r="D786" s="24" t="s">
        <v>2275</v>
      </c>
      <c r="E786" s="106" t="s">
        <v>44</v>
      </c>
      <c r="F786" s="24" t="s">
        <v>45</v>
      </c>
      <c r="G786" s="122">
        <f>IF(VLOOKUP(Tabela2[[#This Row],[SKU]],[10]Volume!$A:$E,5,0)&lt;0,0,VLOOKUP(Tabela2[[#This Row],[SKU]],[10]Volume!$A:$E,5,0))</f>
        <v>0</v>
      </c>
      <c r="H786" s="24" t="s">
        <v>46</v>
      </c>
      <c r="I786" s="24" t="s">
        <v>372</v>
      </c>
      <c r="J786" s="24" t="s">
        <v>48</v>
      </c>
      <c r="K786" s="24" t="s">
        <v>145</v>
      </c>
      <c r="L786" s="24" t="s">
        <v>65</v>
      </c>
      <c r="M786" s="24" t="s">
        <v>51</v>
      </c>
      <c r="N786" s="24" t="s">
        <v>67</v>
      </c>
      <c r="O786" s="48">
        <v>41599</v>
      </c>
      <c r="P786" s="24" t="s">
        <v>92</v>
      </c>
      <c r="Q786" s="24"/>
      <c r="R786" s="26" t="s">
        <v>1</v>
      </c>
      <c r="S786" s="24" t="s">
        <v>132</v>
      </c>
      <c r="T786" s="24" t="s">
        <v>132</v>
      </c>
      <c r="U786" s="24" t="s">
        <v>44</v>
      </c>
      <c r="V786" s="40" t="s">
        <v>44</v>
      </c>
      <c r="W786" s="24" t="s">
        <v>55</v>
      </c>
      <c r="X786" s="24">
        <v>2710199900</v>
      </c>
      <c r="Y786" s="14" t="s">
        <v>56</v>
      </c>
      <c r="Z786" s="24" t="str">
        <f t="shared" si="167"/>
        <v>001D7759</v>
      </c>
      <c r="AA786" s="24"/>
      <c r="AB786" s="24"/>
      <c r="AC786" s="24" t="s">
        <v>2276</v>
      </c>
      <c r="AD786" s="24" t="s">
        <v>2196</v>
      </c>
      <c r="AE786" s="24" t="s">
        <v>2277</v>
      </c>
      <c r="AF786" s="24" t="s">
        <v>417</v>
      </c>
      <c r="AG786" s="24" t="s">
        <v>78</v>
      </c>
      <c r="AH786" s="24"/>
      <c r="AI786" s="24" t="s">
        <v>3016</v>
      </c>
      <c r="AJ786" s="24" t="s">
        <v>6687</v>
      </c>
      <c r="AK786" s="24" t="s">
        <v>3016</v>
      </c>
    </row>
    <row r="787" spans="2:37" hidden="1" x14ac:dyDescent="0.35">
      <c r="B787" s="24">
        <v>45886849</v>
      </c>
      <c r="C787" s="24" t="str">
        <f t="shared" si="165"/>
        <v>849</v>
      </c>
      <c r="D787" s="24" t="s">
        <v>2278</v>
      </c>
      <c r="E787" s="106" t="s">
        <v>44</v>
      </c>
      <c r="F787" s="24" t="s">
        <v>45</v>
      </c>
      <c r="G787" s="122">
        <f>IF(VLOOKUP(Tabela2[[#This Row],[SKU]],[10]Volume!$A:$E,5,0)&lt;0,0,VLOOKUP(Tabela2[[#This Row],[SKU]],[10]Volume!$A:$E,5,0))</f>
        <v>20750.396859813092</v>
      </c>
      <c r="H787" s="24" t="s">
        <v>46</v>
      </c>
      <c r="I787" s="24" t="s">
        <v>47</v>
      </c>
      <c r="J787" s="24" t="s">
        <v>48</v>
      </c>
      <c r="K787" s="24" t="s">
        <v>145</v>
      </c>
      <c r="L787" s="24" t="s">
        <v>65</v>
      </c>
      <c r="M787" s="24" t="s">
        <v>51</v>
      </c>
      <c r="N787" s="24" t="s">
        <v>67</v>
      </c>
      <c r="O787" s="48">
        <v>44011</v>
      </c>
      <c r="P787" s="24" t="s">
        <v>92</v>
      </c>
      <c r="Q787" s="24"/>
      <c r="R787" s="26" t="s">
        <v>1</v>
      </c>
      <c r="S787" s="24"/>
      <c r="T787" s="24" t="s">
        <v>2279</v>
      </c>
      <c r="U787" s="24" t="s">
        <v>44</v>
      </c>
      <c r="V787" s="40" t="s">
        <v>44</v>
      </c>
      <c r="W787" s="24" t="s">
        <v>55</v>
      </c>
      <c r="X787" s="24">
        <v>2710193200</v>
      </c>
      <c r="Y787" s="14" t="s">
        <v>56</v>
      </c>
      <c r="Z787" s="24" t="str">
        <f t="shared" si="167"/>
        <v>001D7763</v>
      </c>
      <c r="AA787" s="24" t="str">
        <f t="shared" ref="AA787:AA792" si="170">LEFT(RIGHT(AC787,10),6)</f>
        <v>002VSH</v>
      </c>
      <c r="AB787" s="24" t="str">
        <f t="shared" ref="AB787:AB792" si="171">RIGHT(AC787,4)</f>
        <v>A246</v>
      </c>
      <c r="AC787" s="24" t="s">
        <v>2280</v>
      </c>
      <c r="AD787" s="24" t="s">
        <v>2196</v>
      </c>
      <c r="AE787" s="24" t="s">
        <v>2277</v>
      </c>
      <c r="AF787" s="24" t="s">
        <v>417</v>
      </c>
      <c r="AG787" s="24" t="s">
        <v>78</v>
      </c>
      <c r="AH787" s="24"/>
      <c r="AI787" s="24" t="s">
        <v>3016</v>
      </c>
      <c r="AJ787" s="24" t="s">
        <v>6688</v>
      </c>
      <c r="AK787" s="24" t="s">
        <v>3016</v>
      </c>
    </row>
    <row r="788" spans="2:37" ht="15" hidden="1" customHeight="1" x14ac:dyDescent="0.35">
      <c r="B788" s="24">
        <v>45289855</v>
      </c>
      <c r="C788" s="24" t="str">
        <f t="shared" si="165"/>
        <v>855</v>
      </c>
      <c r="D788" s="24" t="s">
        <v>2288</v>
      </c>
      <c r="E788" s="106">
        <v>45289801</v>
      </c>
      <c r="F788" s="24" t="s">
        <v>2289</v>
      </c>
      <c r="G788" s="122">
        <f>IF(VLOOKUP(Tabela2[[#This Row],[SKU]],[10]Volume!$A:$E,5,0)&lt;0,0,VLOOKUP(Tabela2[[#This Row],[SKU]],[10]Volume!$A:$E,5,0))</f>
        <v>0</v>
      </c>
      <c r="H788" s="24" t="s">
        <v>46</v>
      </c>
      <c r="I788" s="24" t="s">
        <v>163</v>
      </c>
      <c r="J788" s="24" t="s">
        <v>164</v>
      </c>
      <c r="K788" s="24" t="s">
        <v>145</v>
      </c>
      <c r="L788" s="24" t="s">
        <v>65</v>
      </c>
      <c r="M788" s="24" t="s">
        <v>66</v>
      </c>
      <c r="N788" s="24" t="s">
        <v>67</v>
      </c>
      <c r="O788" s="48">
        <v>40841</v>
      </c>
      <c r="P788" s="24" t="s">
        <v>92</v>
      </c>
      <c r="Q788" s="24"/>
      <c r="R788" s="26" t="s">
        <v>1</v>
      </c>
      <c r="S788" s="24"/>
      <c r="T788" s="24" t="s">
        <v>2290</v>
      </c>
      <c r="U788" s="24" t="s">
        <v>44</v>
      </c>
      <c r="V788" s="40" t="s">
        <v>44</v>
      </c>
      <c r="W788" s="24" t="s">
        <v>55</v>
      </c>
      <c r="X788" s="24">
        <v>2710193200</v>
      </c>
      <c r="Y788" s="14" t="s">
        <v>70</v>
      </c>
      <c r="Z788" s="24" t="str">
        <f t="shared" si="167"/>
        <v>001D7775</v>
      </c>
      <c r="AA788" s="24" t="str">
        <f t="shared" si="170"/>
        <v>002VXH</v>
      </c>
      <c r="AB788" s="24" t="str">
        <f t="shared" si="171"/>
        <v>A309</v>
      </c>
      <c r="AC788" s="24" t="s">
        <v>2291</v>
      </c>
      <c r="AD788" s="24" t="s">
        <v>2292</v>
      </c>
      <c r="AE788" s="24" t="s">
        <v>2293</v>
      </c>
      <c r="AF788" s="24" t="s">
        <v>59</v>
      </c>
      <c r="AG788" s="24" t="s">
        <v>78</v>
      </c>
      <c r="AH788" s="24" t="str">
        <f>F788</f>
        <v>TONNA S3 M 220 GRANEL</v>
      </c>
      <c r="AI788" s="24" t="s">
        <v>3016</v>
      </c>
      <c r="AJ788" s="24" t="s">
        <v>6690</v>
      </c>
      <c r="AK788" s="24" t="s">
        <v>3016</v>
      </c>
    </row>
    <row r="789" spans="2:37" hidden="1" x14ac:dyDescent="0.35">
      <c r="B789" s="24">
        <v>45289809</v>
      </c>
      <c r="C789" s="24" t="str">
        <f t="shared" si="165"/>
        <v>809</v>
      </c>
      <c r="D789" s="24" t="s">
        <v>2294</v>
      </c>
      <c r="E789" s="106">
        <v>45289801</v>
      </c>
      <c r="F789" s="24" t="s">
        <v>2289</v>
      </c>
      <c r="G789" s="122">
        <f>IF(VLOOKUP(Tabela2[[#This Row],[SKU]],[10]Volume!$A:$E,5,0)&lt;0,0,VLOOKUP(Tabela2[[#This Row],[SKU]],[10]Volume!$A:$E,5,0))</f>
        <v>39913.790909090909</v>
      </c>
      <c r="H789" s="24" t="s">
        <v>46</v>
      </c>
      <c r="I789" s="24" t="s">
        <v>47</v>
      </c>
      <c r="J789" s="24" t="s">
        <v>48</v>
      </c>
      <c r="K789" s="24" t="s">
        <v>145</v>
      </c>
      <c r="L789" s="24" t="s">
        <v>65</v>
      </c>
      <c r="M789" s="24" t="s">
        <v>66</v>
      </c>
      <c r="N789" s="24" t="s">
        <v>67</v>
      </c>
      <c r="O789" s="48">
        <v>40837</v>
      </c>
      <c r="P789" s="24" t="s">
        <v>92</v>
      </c>
      <c r="Q789" s="24"/>
      <c r="R789" s="26" t="s">
        <v>1</v>
      </c>
      <c r="S789" s="24"/>
      <c r="T789" s="24" t="s">
        <v>2295</v>
      </c>
      <c r="U789" s="24" t="s">
        <v>44</v>
      </c>
      <c r="V789" s="40" t="s">
        <v>44</v>
      </c>
      <c r="W789" s="24" t="s">
        <v>55</v>
      </c>
      <c r="X789" s="24">
        <v>2710193200</v>
      </c>
      <c r="Y789" s="14" t="s">
        <v>83</v>
      </c>
      <c r="Z789" s="24" t="str">
        <f t="shared" si="167"/>
        <v>001D7775</v>
      </c>
      <c r="AA789" s="24" t="str">
        <f t="shared" si="170"/>
        <v>002VSH</v>
      </c>
      <c r="AB789" s="24" t="str">
        <f t="shared" si="171"/>
        <v>A309</v>
      </c>
      <c r="AC789" s="24" t="s">
        <v>2296</v>
      </c>
      <c r="AD789" s="24" t="s">
        <v>2292</v>
      </c>
      <c r="AE789" s="24" t="s">
        <v>2293</v>
      </c>
      <c r="AF789" s="24" t="s">
        <v>59</v>
      </c>
      <c r="AG789" s="24" t="s">
        <v>78</v>
      </c>
      <c r="AH789" s="24" t="str">
        <f>F789</f>
        <v>TONNA S3 M 220 GRANEL</v>
      </c>
      <c r="AI789" s="24" t="s">
        <v>3016</v>
      </c>
      <c r="AJ789" s="24" t="s">
        <v>6690</v>
      </c>
      <c r="AK789" s="24" t="s">
        <v>3016</v>
      </c>
    </row>
    <row r="790" spans="2:37" hidden="1" x14ac:dyDescent="0.35">
      <c r="B790" s="24">
        <v>45290855</v>
      </c>
      <c r="C790" s="24" t="str">
        <f t="shared" si="165"/>
        <v>855</v>
      </c>
      <c r="D790" s="24" t="s">
        <v>2297</v>
      </c>
      <c r="E790" s="106">
        <v>45290801</v>
      </c>
      <c r="F790" s="24" t="s">
        <v>2298</v>
      </c>
      <c r="G790" s="122">
        <f>IF(VLOOKUP(Tabela2[[#This Row],[SKU]],[10]Volume!$A:$E,5,0)&lt;0,0,VLOOKUP(Tabela2[[#This Row],[SKU]],[10]Volume!$A:$E,5,0))</f>
        <v>0</v>
      </c>
      <c r="H790" s="24" t="s">
        <v>46</v>
      </c>
      <c r="I790" s="24" t="s">
        <v>163</v>
      </c>
      <c r="J790" s="24" t="s">
        <v>164</v>
      </c>
      <c r="K790" s="24" t="s">
        <v>145</v>
      </c>
      <c r="L790" s="24" t="s">
        <v>65</v>
      </c>
      <c r="M790" s="24" t="s">
        <v>66</v>
      </c>
      <c r="N790" s="24" t="s">
        <v>67</v>
      </c>
      <c r="O790" s="48">
        <v>40827</v>
      </c>
      <c r="P790" s="24" t="s">
        <v>92</v>
      </c>
      <c r="Q790" s="24"/>
      <c r="R790" s="26" t="s">
        <v>1</v>
      </c>
      <c r="S790" s="24"/>
      <c r="T790" s="24" t="s">
        <v>2299</v>
      </c>
      <c r="U790" s="24" t="s">
        <v>44</v>
      </c>
      <c r="V790" s="40" t="s">
        <v>44</v>
      </c>
      <c r="W790" s="24" t="s">
        <v>55</v>
      </c>
      <c r="X790" s="24">
        <v>2710193200</v>
      </c>
      <c r="Y790" s="14" t="s">
        <v>70</v>
      </c>
      <c r="Z790" s="24" t="str">
        <f t="shared" si="167"/>
        <v>001D7774</v>
      </c>
      <c r="AA790" s="24" t="str">
        <f t="shared" si="170"/>
        <v>002VXH</v>
      </c>
      <c r="AB790" s="24" t="str">
        <f t="shared" si="171"/>
        <v>A309</v>
      </c>
      <c r="AC790" s="24" t="s">
        <v>2300</v>
      </c>
      <c r="AD790" s="24" t="s">
        <v>2292</v>
      </c>
      <c r="AE790" s="24" t="s">
        <v>2293</v>
      </c>
      <c r="AF790" s="24" t="s">
        <v>59</v>
      </c>
      <c r="AG790" s="24" t="s">
        <v>78</v>
      </c>
      <c r="AH790" s="24" t="str">
        <f>F790</f>
        <v>TONNA S3 M 68 GRANEL</v>
      </c>
      <c r="AI790" s="24" t="s">
        <v>3016</v>
      </c>
      <c r="AJ790" s="24" t="s">
        <v>6691</v>
      </c>
      <c r="AK790" s="24" t="s">
        <v>3016</v>
      </c>
    </row>
    <row r="791" spans="2:37" hidden="1" x14ac:dyDescent="0.35">
      <c r="B791" s="24">
        <v>45290809</v>
      </c>
      <c r="C791" s="24" t="str">
        <f t="shared" si="165"/>
        <v>809</v>
      </c>
      <c r="D791" s="24" t="s">
        <v>2301</v>
      </c>
      <c r="E791" s="106">
        <v>45290801</v>
      </c>
      <c r="F791" s="24" t="s">
        <v>2298</v>
      </c>
      <c r="G791" s="122">
        <f>IF(VLOOKUP(Tabela2[[#This Row],[SKU]],[10]Volume!$A:$E,5,0)&lt;0,0,VLOOKUP(Tabela2[[#This Row],[SKU]],[10]Volume!$A:$E,5,0))</f>
        <v>2925.6181818181817</v>
      </c>
      <c r="H791" s="24" t="s">
        <v>46</v>
      </c>
      <c r="I791" s="24" t="s">
        <v>47</v>
      </c>
      <c r="J791" s="24" t="s">
        <v>48</v>
      </c>
      <c r="K791" s="24" t="s">
        <v>145</v>
      </c>
      <c r="L791" s="24" t="s">
        <v>65</v>
      </c>
      <c r="M791" s="24" t="s">
        <v>66</v>
      </c>
      <c r="N791" s="24" t="s">
        <v>67</v>
      </c>
      <c r="O791" s="48">
        <v>40850</v>
      </c>
      <c r="P791" s="24" t="s">
        <v>92</v>
      </c>
      <c r="Q791" s="24"/>
      <c r="R791" s="26" t="s">
        <v>1</v>
      </c>
      <c r="S791" s="24"/>
      <c r="T791" s="24" t="s">
        <v>2302</v>
      </c>
      <c r="U791" s="24" t="s">
        <v>44</v>
      </c>
      <c r="V791" s="40" t="s">
        <v>44</v>
      </c>
      <c r="W791" s="24" t="s">
        <v>55</v>
      </c>
      <c r="X791" s="24">
        <v>2710193200</v>
      </c>
      <c r="Y791" s="14" t="s">
        <v>83</v>
      </c>
      <c r="Z791" s="24" t="str">
        <f t="shared" si="167"/>
        <v>001D7774</v>
      </c>
      <c r="AA791" s="24" t="str">
        <f t="shared" si="170"/>
        <v>002VSH</v>
      </c>
      <c r="AB791" s="24" t="str">
        <f t="shared" si="171"/>
        <v>A309</v>
      </c>
      <c r="AC791" s="24" t="s">
        <v>2303</v>
      </c>
      <c r="AD791" s="24" t="s">
        <v>2292</v>
      </c>
      <c r="AE791" s="24" t="s">
        <v>2293</v>
      </c>
      <c r="AF791" s="24" t="s">
        <v>59</v>
      </c>
      <c r="AG791" s="24" t="s">
        <v>78</v>
      </c>
      <c r="AH791" s="24" t="str">
        <f>F791</f>
        <v>TONNA S3 M 68 GRANEL</v>
      </c>
      <c r="AI791" s="24" t="s">
        <v>3016</v>
      </c>
      <c r="AJ791" s="24" t="s">
        <v>6691</v>
      </c>
      <c r="AK791" s="24" t="s">
        <v>3016</v>
      </c>
    </row>
    <row r="792" spans="2:37" hidden="1" x14ac:dyDescent="0.35">
      <c r="B792" s="24">
        <v>49662849</v>
      </c>
      <c r="C792" s="24" t="str">
        <f t="shared" si="165"/>
        <v>849</v>
      </c>
      <c r="D792" s="24" t="s">
        <v>2304</v>
      </c>
      <c r="E792" s="106" t="s">
        <v>44</v>
      </c>
      <c r="F792" s="24" t="s">
        <v>45</v>
      </c>
      <c r="G792" s="122">
        <f>IF(VLOOKUP(Tabela2[[#This Row],[SKU]],[10]Volume!$A:$E,5,0)&lt;0,0,VLOOKUP(Tabela2[[#This Row],[SKU]],[10]Volume!$A:$E,5,0))</f>
        <v>0</v>
      </c>
      <c r="H792" s="24" t="s">
        <v>46</v>
      </c>
      <c r="I792" s="24" t="s">
        <v>47</v>
      </c>
      <c r="J792" s="24" t="s">
        <v>48</v>
      </c>
      <c r="K792" s="24" t="s">
        <v>145</v>
      </c>
      <c r="L792" s="24" t="s">
        <v>65</v>
      </c>
      <c r="M792" s="24" t="s">
        <v>51</v>
      </c>
      <c r="N792" s="24" t="s">
        <v>67</v>
      </c>
      <c r="O792" s="48">
        <v>44179</v>
      </c>
      <c r="P792" s="24" t="s">
        <v>92</v>
      </c>
      <c r="Q792" s="24"/>
      <c r="R792" s="26" t="s">
        <v>1</v>
      </c>
      <c r="S792" s="24"/>
      <c r="T792" s="24" t="s">
        <v>2305</v>
      </c>
      <c r="U792" s="24" t="s">
        <v>44</v>
      </c>
      <c r="V792" s="40" t="s">
        <v>44</v>
      </c>
      <c r="W792" s="24" t="s">
        <v>55</v>
      </c>
      <c r="X792" s="24">
        <v>2710193200</v>
      </c>
      <c r="Y792" s="14" t="s">
        <v>56</v>
      </c>
      <c r="Z792" s="24" t="str">
        <f t="shared" si="167"/>
        <v>001F4448</v>
      </c>
      <c r="AA792" s="24" t="str">
        <f t="shared" si="170"/>
        <v>002VSH</v>
      </c>
      <c r="AB792" s="24" t="str">
        <f t="shared" si="171"/>
        <v>A1P5</v>
      </c>
      <c r="AC792" s="24" t="s">
        <v>2306</v>
      </c>
      <c r="AD792" s="24" t="s">
        <v>2307</v>
      </c>
      <c r="AE792" s="24" t="s">
        <v>2308</v>
      </c>
      <c r="AF792" s="24" t="s">
        <v>59</v>
      </c>
      <c r="AG792" s="24" t="s">
        <v>110</v>
      </c>
      <c r="AH792" s="24"/>
      <c r="AI792" s="24" t="s">
        <v>3016</v>
      </c>
      <c r="AJ792" s="24" t="s">
        <v>6692</v>
      </c>
      <c r="AK792" s="24" t="s">
        <v>3016</v>
      </c>
    </row>
    <row r="793" spans="2:37" hidden="1" x14ac:dyDescent="0.35">
      <c r="B793" s="24">
        <v>48001849</v>
      </c>
      <c r="C793" s="24" t="str">
        <f t="shared" si="165"/>
        <v>849</v>
      </c>
      <c r="D793" s="24" t="s">
        <v>2312</v>
      </c>
      <c r="E793" s="106" t="s">
        <v>44</v>
      </c>
      <c r="F793" s="24" t="s">
        <v>45</v>
      </c>
      <c r="G793" s="122">
        <f>IF(VLOOKUP(Tabela2[[#This Row],[SKU]],[10]Volume!$A:$E,5,0)&lt;0,0,VLOOKUP(Tabela2[[#This Row],[SKU]],[10]Volume!$A:$E,5,0))</f>
        <v>3591.4148411214969</v>
      </c>
      <c r="H793" s="24" t="s">
        <v>46</v>
      </c>
      <c r="I793" s="24" t="s">
        <v>47</v>
      </c>
      <c r="J793" s="24" t="s">
        <v>48</v>
      </c>
      <c r="K793" s="24" t="s">
        <v>145</v>
      </c>
      <c r="L793" s="24" t="s">
        <v>65</v>
      </c>
      <c r="M793" s="24" t="s">
        <v>51</v>
      </c>
      <c r="N793" s="24" t="s">
        <v>67</v>
      </c>
      <c r="O793" s="48">
        <v>44750</v>
      </c>
      <c r="P793" s="24" t="s">
        <v>92</v>
      </c>
      <c r="Q793" s="24"/>
      <c r="R793" s="28" t="s">
        <v>6</v>
      </c>
      <c r="S793" s="24" t="s">
        <v>2313</v>
      </c>
      <c r="T793" s="24" t="s">
        <v>54</v>
      </c>
      <c r="U793" s="24" t="s">
        <v>44</v>
      </c>
      <c r="V793" s="40" t="s">
        <v>44</v>
      </c>
      <c r="W793" s="24" t="s">
        <v>55</v>
      </c>
      <c r="X793" s="24">
        <v>2710193200</v>
      </c>
      <c r="Y793" s="14" t="s">
        <v>56</v>
      </c>
      <c r="Z793" s="24" t="str">
        <f t="shared" ref="Z793:Z806" si="172">LEFT(AC793,8)</f>
        <v>001F4447</v>
      </c>
      <c r="AA793" s="24" t="str">
        <f>LEFT(RIGHT(AC793,10),6)</f>
        <v>002VSH</v>
      </c>
      <c r="AB793" s="24" t="str">
        <f>RIGHT(AC793,4)</f>
        <v>A1P5</v>
      </c>
      <c r="AC793" s="24" t="s">
        <v>2314</v>
      </c>
      <c r="AD793" s="24" t="s">
        <v>2307</v>
      </c>
      <c r="AE793" s="24" t="s">
        <v>2308</v>
      </c>
      <c r="AF793" s="24" t="s">
        <v>59</v>
      </c>
      <c r="AG793" s="24" t="s">
        <v>110</v>
      </c>
      <c r="AH793" s="24"/>
      <c r="AI793" s="24" t="s">
        <v>3016</v>
      </c>
      <c r="AJ793" s="24" t="s">
        <v>6694</v>
      </c>
      <c r="AK793" s="24" t="s">
        <v>3016</v>
      </c>
    </row>
    <row r="794" spans="2:37" hidden="1" x14ac:dyDescent="0.35">
      <c r="B794" s="24">
        <v>49661849</v>
      </c>
      <c r="C794" s="24" t="str">
        <f t="shared" si="165"/>
        <v>849</v>
      </c>
      <c r="D794" s="24" t="s">
        <v>2315</v>
      </c>
      <c r="E794" s="106" t="s">
        <v>44</v>
      </c>
      <c r="F794" s="24" t="s">
        <v>45</v>
      </c>
      <c r="G794" s="122">
        <f>IF(VLOOKUP(Tabela2[[#This Row],[SKU]],[10]Volume!$A:$E,5,0)&lt;0,0,VLOOKUP(Tabela2[[#This Row],[SKU]],[10]Volume!$A:$E,5,0))</f>
        <v>1396.6613271028043</v>
      </c>
      <c r="H794" s="24" t="s">
        <v>46</v>
      </c>
      <c r="I794" s="24" t="s">
        <v>2316</v>
      </c>
      <c r="J794" s="24" t="s">
        <v>48</v>
      </c>
      <c r="K794" s="24" t="s">
        <v>145</v>
      </c>
      <c r="L794" s="24" t="s">
        <v>65</v>
      </c>
      <c r="M794" s="24" t="s">
        <v>51</v>
      </c>
      <c r="N794" s="24" t="s">
        <v>67</v>
      </c>
      <c r="O794" s="48">
        <v>44652</v>
      </c>
      <c r="P794" s="24" t="s">
        <v>92</v>
      </c>
      <c r="Q794" s="24"/>
      <c r="R794" s="28" t="s">
        <v>6</v>
      </c>
      <c r="S794" s="24" t="s">
        <v>132</v>
      </c>
      <c r="T794" s="24" t="s">
        <v>132</v>
      </c>
      <c r="U794" s="24" t="s">
        <v>44</v>
      </c>
      <c r="V794" s="40" t="s">
        <v>44</v>
      </c>
      <c r="W794" s="24" t="s">
        <v>55</v>
      </c>
      <c r="X794" s="24">
        <v>3819000000</v>
      </c>
      <c r="Y794" s="14" t="s">
        <v>56</v>
      </c>
      <c r="Z794" s="24" t="str">
        <f t="shared" si="172"/>
        <v>001F8352</v>
      </c>
      <c r="AA794" s="24"/>
      <c r="AB794" s="24"/>
      <c r="AC794" s="24" t="s">
        <v>2317</v>
      </c>
      <c r="AD794" s="24" t="s">
        <v>2307</v>
      </c>
      <c r="AE794" s="24" t="s">
        <v>2318</v>
      </c>
      <c r="AF794" s="24" t="s">
        <v>59</v>
      </c>
      <c r="AG794" s="24" t="s">
        <v>110</v>
      </c>
      <c r="AH794" s="24"/>
      <c r="AI794" s="24" t="s">
        <v>3016</v>
      </c>
      <c r="AJ794" s="24" t="s">
        <v>6695</v>
      </c>
      <c r="AK794" s="24" t="s">
        <v>3016</v>
      </c>
    </row>
    <row r="795" spans="2:37" hidden="1" x14ac:dyDescent="0.35">
      <c r="B795" s="24">
        <v>49620809</v>
      </c>
      <c r="C795" s="24" t="str">
        <f t="shared" si="165"/>
        <v>809</v>
      </c>
      <c r="D795" s="24" t="s">
        <v>2319</v>
      </c>
      <c r="E795" s="106">
        <v>49620801</v>
      </c>
      <c r="F795" s="24" t="s">
        <v>2320</v>
      </c>
      <c r="G795" s="122">
        <f>IF(VLOOKUP(Tabela2[[#This Row],[SKU]],[10]Volume!$A:$E,5,0)&lt;0,0,VLOOKUP(Tabela2[[#This Row],[SKU]],[10]Volume!$A:$E,5,0))</f>
        <v>0</v>
      </c>
      <c r="H795" s="24" t="s">
        <v>46</v>
      </c>
      <c r="I795" s="24" t="s">
        <v>47</v>
      </c>
      <c r="J795" s="24" t="s">
        <v>48</v>
      </c>
      <c r="K795" s="24" t="s">
        <v>145</v>
      </c>
      <c r="L795" s="24" t="s">
        <v>65</v>
      </c>
      <c r="M795" s="24" t="s">
        <v>66</v>
      </c>
      <c r="N795" s="24" t="s">
        <v>67</v>
      </c>
      <c r="O795" s="48">
        <v>43795</v>
      </c>
      <c r="P795" s="24" t="s">
        <v>53</v>
      </c>
      <c r="Q795" s="24"/>
      <c r="R795" s="26" t="s">
        <v>1</v>
      </c>
      <c r="S795" s="24"/>
      <c r="T795" s="24" t="s">
        <v>2321</v>
      </c>
      <c r="U795" s="24" t="s">
        <v>44</v>
      </c>
      <c r="V795" s="40" t="s">
        <v>44</v>
      </c>
      <c r="W795" s="24" t="s">
        <v>55</v>
      </c>
      <c r="X795" s="24">
        <v>2710193200</v>
      </c>
      <c r="Y795" s="14" t="s">
        <v>83</v>
      </c>
      <c r="Z795" s="24" t="str">
        <f t="shared" si="172"/>
        <v>001A9782</v>
      </c>
      <c r="AA795" s="24" t="str">
        <f t="shared" ref="AA795:AA806" si="173">LEFT(RIGHT(AC795,10),6)</f>
        <v>002VSH</v>
      </c>
      <c r="AB795" s="24" t="str">
        <f t="shared" ref="AB795:AB806" si="174">RIGHT(AC795,4)</f>
        <v>A309</v>
      </c>
      <c r="AC795" s="24" t="s">
        <v>2322</v>
      </c>
      <c r="AD795" s="24" t="s">
        <v>2307</v>
      </c>
      <c r="AE795" s="24" t="s">
        <v>2323</v>
      </c>
      <c r="AF795" s="24" t="s">
        <v>59</v>
      </c>
      <c r="AG795" s="24" t="s">
        <v>78</v>
      </c>
      <c r="AH795" s="24" t="str">
        <f>F795</f>
        <v>TURBO T 32 GRANEL</v>
      </c>
      <c r="AI795" s="24" t="s">
        <v>3016</v>
      </c>
      <c r="AJ795" s="24" t="s">
        <v>2323</v>
      </c>
      <c r="AK795" s="24" t="s">
        <v>3016</v>
      </c>
    </row>
    <row r="796" spans="2:37" hidden="1" x14ac:dyDescent="0.35">
      <c r="B796" s="24">
        <v>49667809</v>
      </c>
      <c r="C796" s="24" t="str">
        <f t="shared" si="165"/>
        <v>809</v>
      </c>
      <c r="D796" s="24" t="s">
        <v>2324</v>
      </c>
      <c r="E796" s="106">
        <v>49667801</v>
      </c>
      <c r="F796" s="24" t="s">
        <v>2325</v>
      </c>
      <c r="G796" s="122">
        <f>IF(VLOOKUP(Tabela2[[#This Row],[SKU]],[10]Volume!$A:$E,5,0)&lt;0,0,VLOOKUP(Tabela2[[#This Row],[SKU]],[10]Volume!$A:$E,5,0))</f>
        <v>38450.981818181819</v>
      </c>
      <c r="H796" s="24" t="s">
        <v>46</v>
      </c>
      <c r="I796" s="24" t="s">
        <v>47</v>
      </c>
      <c r="J796" s="24" t="s">
        <v>48</v>
      </c>
      <c r="K796" s="24" t="s">
        <v>145</v>
      </c>
      <c r="L796" s="24" t="s">
        <v>65</v>
      </c>
      <c r="M796" s="24" t="s">
        <v>66</v>
      </c>
      <c r="N796" s="24" t="s">
        <v>67</v>
      </c>
      <c r="O796" s="48">
        <v>40913</v>
      </c>
      <c r="P796" s="24" t="s">
        <v>53</v>
      </c>
      <c r="Q796" s="24"/>
      <c r="R796" s="26" t="s">
        <v>1</v>
      </c>
      <c r="S796" s="24"/>
      <c r="T796" s="24" t="s">
        <v>2326</v>
      </c>
      <c r="U796" s="24" t="s">
        <v>44</v>
      </c>
      <c r="V796" s="40" t="s">
        <v>44</v>
      </c>
      <c r="W796" s="24" t="s">
        <v>55</v>
      </c>
      <c r="X796" s="24">
        <v>2710193200</v>
      </c>
      <c r="Y796" s="14" t="s">
        <v>83</v>
      </c>
      <c r="Z796" s="24" t="str">
        <f t="shared" si="172"/>
        <v>001A9783</v>
      </c>
      <c r="AA796" s="24" t="str">
        <f t="shared" si="173"/>
        <v>002VSH</v>
      </c>
      <c r="AB796" s="24" t="str">
        <f t="shared" si="174"/>
        <v>A309</v>
      </c>
      <c r="AC796" s="24" t="s">
        <v>2327</v>
      </c>
      <c r="AD796" s="24" t="s">
        <v>2307</v>
      </c>
      <c r="AE796" s="24" t="s">
        <v>2328</v>
      </c>
      <c r="AF796" s="24" t="s">
        <v>59</v>
      </c>
      <c r="AG796" s="24" t="s">
        <v>78</v>
      </c>
      <c r="AH796" s="24" t="str">
        <f>F796</f>
        <v>TURBO T 46 GRANEL</v>
      </c>
      <c r="AI796" s="24" t="s">
        <v>3016</v>
      </c>
      <c r="AJ796" s="24" t="s">
        <v>2328</v>
      </c>
      <c r="AK796" s="24" t="s">
        <v>3016</v>
      </c>
    </row>
    <row r="797" spans="2:37" hidden="1" x14ac:dyDescent="0.35">
      <c r="B797" s="24">
        <v>49665809</v>
      </c>
      <c r="C797" s="24" t="str">
        <f t="shared" si="165"/>
        <v>809</v>
      </c>
      <c r="D797" s="24" t="s">
        <v>2329</v>
      </c>
      <c r="E797" s="106">
        <v>49665801</v>
      </c>
      <c r="F797" s="24" t="s">
        <v>2330</v>
      </c>
      <c r="G797" s="122">
        <f>IF(VLOOKUP(Tabela2[[#This Row],[SKU]],[10]Volume!$A:$E,5,0)&lt;0,0,VLOOKUP(Tabela2[[#This Row],[SKU]],[10]Volume!$A:$E,5,0))</f>
        <v>165297.42727272728</v>
      </c>
      <c r="H797" s="24" t="s">
        <v>46</v>
      </c>
      <c r="I797" s="24" t="s">
        <v>47</v>
      </c>
      <c r="J797" s="24" t="s">
        <v>48</v>
      </c>
      <c r="K797" s="24" t="s">
        <v>145</v>
      </c>
      <c r="L797" s="24" t="s">
        <v>65</v>
      </c>
      <c r="M797" s="24" t="s">
        <v>66</v>
      </c>
      <c r="N797" s="24" t="s">
        <v>67</v>
      </c>
      <c r="O797" s="48">
        <v>40878</v>
      </c>
      <c r="P797" s="24" t="s">
        <v>53</v>
      </c>
      <c r="Q797" s="24"/>
      <c r="R797" s="26" t="s">
        <v>1</v>
      </c>
      <c r="S797" s="24"/>
      <c r="T797" s="24" t="s">
        <v>2331</v>
      </c>
      <c r="U797" s="24" t="s">
        <v>44</v>
      </c>
      <c r="V797" s="40" t="s">
        <v>44</v>
      </c>
      <c r="W797" s="24" t="s">
        <v>55</v>
      </c>
      <c r="X797" s="24">
        <v>2710193200</v>
      </c>
      <c r="Y797" s="14" t="s">
        <v>83</v>
      </c>
      <c r="Z797" s="24" t="str">
        <f t="shared" si="172"/>
        <v>001A9784</v>
      </c>
      <c r="AA797" s="24" t="str">
        <f t="shared" si="173"/>
        <v>002VSH</v>
      </c>
      <c r="AB797" s="24" t="str">
        <f t="shared" si="174"/>
        <v>A309</v>
      </c>
      <c r="AC797" s="24" t="s">
        <v>2332</v>
      </c>
      <c r="AD797" s="24" t="s">
        <v>2307</v>
      </c>
      <c r="AE797" s="24" t="s">
        <v>2333</v>
      </c>
      <c r="AF797" s="24" t="s">
        <v>59</v>
      </c>
      <c r="AG797" s="24" t="s">
        <v>78</v>
      </c>
      <c r="AH797" s="24" t="str">
        <f>F797</f>
        <v>TURBO T 68 GRANEL</v>
      </c>
      <c r="AI797" s="24" t="s">
        <v>3016</v>
      </c>
      <c r="AJ797" s="24" t="s">
        <v>2333</v>
      </c>
      <c r="AK797" s="24" t="s">
        <v>3016</v>
      </c>
    </row>
    <row r="798" spans="2:37" s="14" customFormat="1" ht="13" hidden="1" x14ac:dyDescent="0.35">
      <c r="B798" s="24">
        <v>41087907</v>
      </c>
      <c r="C798" s="24" t="str">
        <f t="shared" si="165"/>
        <v>907</v>
      </c>
      <c r="D798" s="24" t="s">
        <v>2334</v>
      </c>
      <c r="E798" s="106">
        <v>44422801</v>
      </c>
      <c r="F798" s="24" t="s">
        <v>998</v>
      </c>
      <c r="G798" s="122">
        <f>IF(VLOOKUP(Tabela2[[#This Row],[SKU]],[10]Volume!$A:$E,5,0)&lt;0,0,VLOOKUP(Tabela2[[#This Row],[SKU]],[10]Volume!$A:$E,5,0))</f>
        <v>4061.1111111111109</v>
      </c>
      <c r="H798" s="24" t="s">
        <v>46</v>
      </c>
      <c r="I798" s="24" t="s">
        <v>999</v>
      </c>
      <c r="J798" s="24" t="s">
        <v>364</v>
      </c>
      <c r="K798" s="24" t="s">
        <v>49</v>
      </c>
      <c r="L798" s="24" t="s">
        <v>400</v>
      </c>
      <c r="M798" s="24" t="s">
        <v>66</v>
      </c>
      <c r="N798" s="24" t="s">
        <v>52</v>
      </c>
      <c r="O798" s="48">
        <v>43018</v>
      </c>
      <c r="P798" s="24" t="s">
        <v>53</v>
      </c>
      <c r="Q798" s="24"/>
      <c r="R798" s="28" t="s">
        <v>6</v>
      </c>
      <c r="S798" s="24" t="s">
        <v>44</v>
      </c>
      <c r="T798" s="24" t="s">
        <v>44</v>
      </c>
      <c r="U798" s="24">
        <v>41087905</v>
      </c>
      <c r="V798" s="40" t="s">
        <v>2335</v>
      </c>
      <c r="W798" s="24" t="s">
        <v>329</v>
      </c>
      <c r="X798" s="24">
        <v>2710193200</v>
      </c>
      <c r="Y798" s="14" t="s">
        <v>70</v>
      </c>
      <c r="Z798" s="24" t="str">
        <f t="shared" si="172"/>
        <v>001G3701</v>
      </c>
      <c r="AA798" s="24" t="str">
        <f t="shared" si="173"/>
        <v>002W2K</v>
      </c>
      <c r="AB798" s="24" t="str">
        <f t="shared" si="174"/>
        <v>A309</v>
      </c>
      <c r="AC798" s="24" t="s">
        <v>2336</v>
      </c>
      <c r="AD798" s="24" t="s">
        <v>400</v>
      </c>
      <c r="AE798" s="24" t="s">
        <v>6780</v>
      </c>
      <c r="AF798" s="24" t="s">
        <v>175</v>
      </c>
      <c r="AG798" s="24" t="s">
        <v>78</v>
      </c>
      <c r="AH798" s="24" t="str">
        <f>F798</f>
        <v>RIMULA R3 EXTRA 15W40 CI-4 GRANEL</v>
      </c>
      <c r="AI798" s="24" t="s">
        <v>3016</v>
      </c>
      <c r="AJ798" s="24" t="s">
        <v>6696</v>
      </c>
      <c r="AK798" s="24" t="s">
        <v>6811</v>
      </c>
    </row>
    <row r="799" spans="2:37" ht="15" hidden="1" customHeight="1" x14ac:dyDescent="0.35">
      <c r="B799" s="24">
        <v>41087905</v>
      </c>
      <c r="C799" s="24" t="str">
        <f t="shared" si="165"/>
        <v>905</v>
      </c>
      <c r="D799" s="24" t="s">
        <v>2335</v>
      </c>
      <c r="E799" s="106">
        <v>44422801</v>
      </c>
      <c r="F799" s="24" t="s">
        <v>998</v>
      </c>
      <c r="G799" s="122">
        <f>IF(VLOOKUP(Tabela2[[#This Row],[SKU]],[10]Volume!$A:$E,5,0)&lt;0,0,VLOOKUP(Tabela2[[#This Row],[SKU]],[10]Volume!$A:$E,5,0))</f>
        <v>0</v>
      </c>
      <c r="H799" s="24" t="s">
        <v>46</v>
      </c>
      <c r="I799" s="24" t="s">
        <v>735</v>
      </c>
      <c r="J799" s="24" t="s">
        <v>63</v>
      </c>
      <c r="K799" s="24" t="s">
        <v>49</v>
      </c>
      <c r="L799" s="24" t="s">
        <v>400</v>
      </c>
      <c r="M799" s="24" t="s">
        <v>66</v>
      </c>
      <c r="N799" s="24" t="s">
        <v>52</v>
      </c>
      <c r="O799" s="48" t="s">
        <v>604</v>
      </c>
      <c r="P799" s="24" t="s">
        <v>53</v>
      </c>
      <c r="Q799" s="24"/>
      <c r="R799" s="108" t="s">
        <v>3</v>
      </c>
      <c r="S799" s="24" t="s">
        <v>54</v>
      </c>
      <c r="T799" s="24"/>
      <c r="U799" s="24" t="s">
        <v>44</v>
      </c>
      <c r="V799" s="40" t="s">
        <v>44</v>
      </c>
      <c r="W799" s="24" t="s">
        <v>55</v>
      </c>
      <c r="X799" s="24">
        <v>2710193200</v>
      </c>
      <c r="Y799" s="14" t="s">
        <v>70</v>
      </c>
      <c r="Z799" s="24" t="str">
        <f t="shared" si="172"/>
        <v>001G3701</v>
      </c>
      <c r="AA799" s="24" t="str">
        <f t="shared" si="173"/>
        <v>002W20</v>
      </c>
      <c r="AB799" s="24" t="str">
        <f t="shared" si="174"/>
        <v>A1SO</v>
      </c>
      <c r="AC799" s="24" t="s">
        <v>2337</v>
      </c>
      <c r="AD799" s="24" t="s">
        <v>400</v>
      </c>
      <c r="AE799" s="24" t="s">
        <v>6780</v>
      </c>
      <c r="AF799" s="24" t="s">
        <v>175</v>
      </c>
      <c r="AG799" s="24" t="s">
        <v>78</v>
      </c>
      <c r="AH799" s="24" t="str">
        <f>F799</f>
        <v>RIMULA R3 EXTRA 15W40 CI-4 GRANEL</v>
      </c>
      <c r="AI799" s="24" t="s">
        <v>3016</v>
      </c>
      <c r="AJ799" s="24" t="s">
        <v>6696</v>
      </c>
      <c r="AK799" s="24" t="s">
        <v>6811</v>
      </c>
    </row>
    <row r="800" spans="2:37" ht="15" hidden="1" customHeight="1" x14ac:dyDescent="0.35">
      <c r="B800" s="24">
        <v>41087829</v>
      </c>
      <c r="C800" s="24" t="str">
        <f t="shared" si="165"/>
        <v>829</v>
      </c>
      <c r="D800" s="24" t="s">
        <v>6918</v>
      </c>
      <c r="E800" s="106">
        <v>44422801</v>
      </c>
      <c r="F800" s="24" t="s">
        <v>998</v>
      </c>
      <c r="G800" s="122">
        <f>IF(VLOOKUP(Tabela2[[#This Row],[SKU]],[10]Volume!$A:$E,5,0)&lt;0,0,VLOOKUP(Tabela2[[#This Row],[SKU]],[10]Volume!$A:$E,5,0))</f>
        <v>0</v>
      </c>
      <c r="H800" s="24" t="s">
        <v>46</v>
      </c>
      <c r="I800" s="24" t="s">
        <v>6939</v>
      </c>
      <c r="J800" s="24" t="s">
        <v>3046</v>
      </c>
      <c r="K800" s="24" t="s">
        <v>49</v>
      </c>
      <c r="L800" s="24" t="s">
        <v>400</v>
      </c>
      <c r="M800" s="24" t="s">
        <v>66</v>
      </c>
      <c r="N800" s="24" t="s">
        <v>52</v>
      </c>
      <c r="O800" s="48"/>
      <c r="P800" s="24" t="s">
        <v>53</v>
      </c>
      <c r="Q800" s="25"/>
      <c r="R800" s="108" t="s">
        <v>3</v>
      </c>
      <c r="S800" s="24"/>
      <c r="T800" s="24"/>
      <c r="U800" s="24">
        <v>41087905</v>
      </c>
      <c r="V800" s="24" t="s">
        <v>2335</v>
      </c>
      <c r="W800" s="24" t="s">
        <v>329</v>
      </c>
      <c r="X800" s="24">
        <v>2710193200</v>
      </c>
      <c r="Y800" s="14" t="s">
        <v>70</v>
      </c>
      <c r="Z800" s="24" t="str">
        <f t="shared" si="172"/>
        <v>001G3701</v>
      </c>
      <c r="AA800" s="24" t="str">
        <f t="shared" si="173"/>
        <v>002W20</v>
      </c>
      <c r="AB800" s="24" t="str">
        <f t="shared" si="174"/>
        <v>A1SO</v>
      </c>
      <c r="AC800" s="24" t="s">
        <v>2337</v>
      </c>
      <c r="AD800" s="24" t="s">
        <v>400</v>
      </c>
      <c r="AE800" s="24" t="s">
        <v>6780</v>
      </c>
      <c r="AF800" s="24" t="s">
        <v>175</v>
      </c>
      <c r="AG800" s="24" t="s">
        <v>78</v>
      </c>
      <c r="AH800" s="94"/>
      <c r="AI800" s="24" t="s">
        <v>3016</v>
      </c>
      <c r="AJ800" s="24" t="s">
        <v>6696</v>
      </c>
      <c r="AK800" s="24" t="s">
        <v>6811</v>
      </c>
    </row>
    <row r="801" spans="2:37" s="14" customFormat="1" ht="13" hidden="1" x14ac:dyDescent="0.35">
      <c r="B801" s="24">
        <v>41087855</v>
      </c>
      <c r="C801" s="24" t="str">
        <f t="shared" si="165"/>
        <v>855</v>
      </c>
      <c r="D801" s="24" t="s">
        <v>2338</v>
      </c>
      <c r="E801" s="106">
        <v>44422801</v>
      </c>
      <c r="F801" s="24" t="s">
        <v>998</v>
      </c>
      <c r="G801" s="122">
        <f>IF(VLOOKUP(Tabela2[[#This Row],[SKU]],[10]Volume!$A:$E,5,0)&lt;0,0,VLOOKUP(Tabela2[[#This Row],[SKU]],[10]Volume!$A:$E,5,0))</f>
        <v>40069.953488372092</v>
      </c>
      <c r="H801" s="24" t="s">
        <v>46</v>
      </c>
      <c r="I801" s="24" t="s">
        <v>163</v>
      </c>
      <c r="J801" s="24" t="s">
        <v>164</v>
      </c>
      <c r="K801" s="24" t="s">
        <v>49</v>
      </c>
      <c r="L801" s="24" t="s">
        <v>400</v>
      </c>
      <c r="M801" s="24" t="s">
        <v>66</v>
      </c>
      <c r="N801" s="24" t="s">
        <v>52</v>
      </c>
      <c r="O801" s="48">
        <v>43018</v>
      </c>
      <c r="P801" s="24" t="s">
        <v>53</v>
      </c>
      <c r="Q801" s="24"/>
      <c r="R801" s="26" t="s">
        <v>1</v>
      </c>
      <c r="S801" s="24" t="s">
        <v>132</v>
      </c>
      <c r="T801" s="24" t="s">
        <v>132</v>
      </c>
      <c r="U801" s="24" t="s">
        <v>44</v>
      </c>
      <c r="V801" s="40" t="s">
        <v>44</v>
      </c>
      <c r="W801" s="24" t="s">
        <v>55</v>
      </c>
      <c r="X801" s="24">
        <v>2710193200</v>
      </c>
      <c r="Y801" s="14" t="s">
        <v>70</v>
      </c>
      <c r="Z801" s="24" t="str">
        <f t="shared" si="172"/>
        <v>001G3701</v>
      </c>
      <c r="AA801" s="24" t="str">
        <f t="shared" si="173"/>
        <v>002VWL</v>
      </c>
      <c r="AB801" s="24" t="str">
        <f t="shared" si="174"/>
        <v>A309</v>
      </c>
      <c r="AC801" s="24" t="s">
        <v>2339</v>
      </c>
      <c r="AD801" s="24" t="s">
        <v>400</v>
      </c>
      <c r="AE801" s="24" t="s">
        <v>6780</v>
      </c>
      <c r="AF801" s="24" t="s">
        <v>175</v>
      </c>
      <c r="AG801" s="24" t="s">
        <v>78</v>
      </c>
      <c r="AH801" s="24" t="str">
        <f t="shared" ref="AH801:AH807" si="175">F801</f>
        <v>RIMULA R3 EXTRA 15W40 CI-4 GRANEL</v>
      </c>
      <c r="AI801" s="24" t="s">
        <v>3016</v>
      </c>
      <c r="AJ801" s="24" t="s">
        <v>6696</v>
      </c>
      <c r="AK801" s="24" t="s">
        <v>6811</v>
      </c>
    </row>
    <row r="802" spans="2:37" s="14" customFormat="1" ht="13" hidden="1" x14ac:dyDescent="0.35">
      <c r="B802" s="24">
        <v>41087809</v>
      </c>
      <c r="C802" s="24" t="str">
        <f t="shared" si="165"/>
        <v>809</v>
      </c>
      <c r="D802" s="24" t="s">
        <v>2340</v>
      </c>
      <c r="E802" s="106">
        <v>44422801</v>
      </c>
      <c r="F802" s="24" t="s">
        <v>998</v>
      </c>
      <c r="G802" s="122">
        <f>IF(VLOOKUP(Tabela2[[#This Row],[SKU]],[10]Volume!$A:$E,5,0)&lt;0,0,VLOOKUP(Tabela2[[#This Row],[SKU]],[10]Volume!$A:$E,5,0))</f>
        <v>11911.445454545454</v>
      </c>
      <c r="H802" s="24" t="s">
        <v>46</v>
      </c>
      <c r="I802" s="24" t="s">
        <v>47</v>
      </c>
      <c r="J802" s="24" t="s">
        <v>48</v>
      </c>
      <c r="K802" s="24" t="s">
        <v>49</v>
      </c>
      <c r="L802" s="24" t="s">
        <v>400</v>
      </c>
      <c r="M802" s="24" t="s">
        <v>66</v>
      </c>
      <c r="N802" s="24" t="s">
        <v>52</v>
      </c>
      <c r="O802" s="48">
        <v>43018</v>
      </c>
      <c r="P802" s="24" t="s">
        <v>53</v>
      </c>
      <c r="Q802" s="24"/>
      <c r="R802" s="28" t="s">
        <v>6</v>
      </c>
      <c r="S802" s="24" t="s">
        <v>44</v>
      </c>
      <c r="T802" s="24" t="s">
        <v>44</v>
      </c>
      <c r="U802" s="24">
        <v>41117809</v>
      </c>
      <c r="V802" s="40" t="s">
        <v>7004</v>
      </c>
      <c r="W802" s="24" t="s">
        <v>329</v>
      </c>
      <c r="X802" s="24">
        <v>2710193200</v>
      </c>
      <c r="Y802" s="14" t="s">
        <v>70</v>
      </c>
      <c r="Z802" s="24" t="str">
        <f t="shared" si="172"/>
        <v>001G3701</v>
      </c>
      <c r="AA802" s="24" t="str">
        <f t="shared" si="173"/>
        <v>002VID</v>
      </c>
      <c r="AB802" s="24" t="str">
        <f t="shared" si="174"/>
        <v>A309</v>
      </c>
      <c r="AC802" s="24" t="s">
        <v>2341</v>
      </c>
      <c r="AD802" s="24" t="s">
        <v>400</v>
      </c>
      <c r="AE802" s="24" t="s">
        <v>6780</v>
      </c>
      <c r="AF802" s="24" t="s">
        <v>175</v>
      </c>
      <c r="AG802" s="24" t="s">
        <v>78</v>
      </c>
      <c r="AH802" s="24" t="str">
        <f t="shared" si="175"/>
        <v>RIMULA R3 EXTRA 15W40 CI-4 GRANEL</v>
      </c>
      <c r="AI802" s="24" t="s">
        <v>3016</v>
      </c>
      <c r="AJ802" s="24" t="s">
        <v>6696</v>
      </c>
      <c r="AK802" s="24" t="s">
        <v>6811</v>
      </c>
    </row>
    <row r="803" spans="2:37" s="14" customFormat="1" ht="13" hidden="1" x14ac:dyDescent="0.35">
      <c r="B803" s="24">
        <v>41087967</v>
      </c>
      <c r="C803" s="24" t="str">
        <f t="shared" si="165"/>
        <v>967</v>
      </c>
      <c r="D803" s="24" t="s">
        <v>2342</v>
      </c>
      <c r="E803" s="106">
        <v>44422801</v>
      </c>
      <c r="F803" s="24" t="s">
        <v>998</v>
      </c>
      <c r="G803" s="122">
        <f>IF(VLOOKUP(Tabela2[[#This Row],[SKU]],[10]Volume!$A:$E,5,0)&lt;0,0,VLOOKUP(Tabela2[[#This Row],[SKU]],[10]Volume!$A:$E,5,0))</f>
        <v>38000</v>
      </c>
      <c r="H803" s="24" t="s">
        <v>46</v>
      </c>
      <c r="I803" s="24" t="s">
        <v>151</v>
      </c>
      <c r="J803" s="24" t="s">
        <v>86</v>
      </c>
      <c r="K803" s="24" t="s">
        <v>49</v>
      </c>
      <c r="L803" s="24" t="s">
        <v>400</v>
      </c>
      <c r="M803" s="24" t="s">
        <v>66</v>
      </c>
      <c r="N803" s="24" t="s">
        <v>52</v>
      </c>
      <c r="O803" s="48">
        <v>43018</v>
      </c>
      <c r="P803" s="24" t="s">
        <v>53</v>
      </c>
      <c r="Q803" s="24"/>
      <c r="R803" s="28" t="s">
        <v>6</v>
      </c>
      <c r="S803" s="24" t="s">
        <v>44</v>
      </c>
      <c r="T803" s="24" t="s">
        <v>44</v>
      </c>
      <c r="U803" s="24">
        <v>41117967</v>
      </c>
      <c r="V803" s="40" t="s">
        <v>7003</v>
      </c>
      <c r="W803" s="24" t="s">
        <v>329</v>
      </c>
      <c r="X803" s="24">
        <v>2710193200</v>
      </c>
      <c r="Y803" s="14" t="s">
        <v>70</v>
      </c>
      <c r="Z803" s="24" t="str">
        <f t="shared" si="172"/>
        <v>001G3701</v>
      </c>
      <c r="AA803" s="24" t="str">
        <f t="shared" si="173"/>
        <v>002VJW</v>
      </c>
      <c r="AB803" s="24" t="str">
        <f t="shared" si="174"/>
        <v>A309</v>
      </c>
      <c r="AC803" s="24" t="s">
        <v>2343</v>
      </c>
      <c r="AD803" s="24" t="s">
        <v>400</v>
      </c>
      <c r="AE803" s="24" t="s">
        <v>6780</v>
      </c>
      <c r="AF803" s="24" t="s">
        <v>175</v>
      </c>
      <c r="AG803" s="24" t="s">
        <v>78</v>
      </c>
      <c r="AH803" s="24" t="str">
        <f t="shared" si="175"/>
        <v>RIMULA R3 EXTRA 15W40 CI-4 GRANEL</v>
      </c>
      <c r="AI803" s="24" t="s">
        <v>3016</v>
      </c>
      <c r="AJ803" s="24" t="s">
        <v>6696</v>
      </c>
      <c r="AK803" s="24" t="s">
        <v>6811</v>
      </c>
    </row>
    <row r="804" spans="2:37" hidden="1" x14ac:dyDescent="0.35">
      <c r="B804" s="24">
        <v>41088855</v>
      </c>
      <c r="C804" s="24" t="str">
        <f t="shared" si="165"/>
        <v>855</v>
      </c>
      <c r="D804" s="24" t="s">
        <v>2344</v>
      </c>
      <c r="E804" s="106">
        <v>44423801</v>
      </c>
      <c r="F804" s="24" t="s">
        <v>198</v>
      </c>
      <c r="G804" s="122">
        <f>IF(VLOOKUP(Tabela2[[#This Row],[SKU]],[10]Volume!$A:$E,5,0)&lt;0,0,VLOOKUP(Tabela2[[#This Row],[SKU]],[10]Volume!$A:$E,5,0))</f>
        <v>23990.294573643412</v>
      </c>
      <c r="H804" s="24" t="s">
        <v>46</v>
      </c>
      <c r="I804" s="24" t="s">
        <v>163</v>
      </c>
      <c r="J804" s="24" t="s">
        <v>164</v>
      </c>
      <c r="K804" s="24" t="s">
        <v>49</v>
      </c>
      <c r="L804" s="24" t="s">
        <v>400</v>
      </c>
      <c r="M804" s="24" t="s">
        <v>66</v>
      </c>
      <c r="N804" s="24" t="s">
        <v>52</v>
      </c>
      <c r="O804" s="48">
        <v>43018</v>
      </c>
      <c r="P804" s="24" t="s">
        <v>53</v>
      </c>
      <c r="Q804" s="24"/>
      <c r="R804" s="26" t="s">
        <v>1</v>
      </c>
      <c r="S804" s="24" t="s">
        <v>132</v>
      </c>
      <c r="T804" s="24" t="s">
        <v>132</v>
      </c>
      <c r="U804" s="24" t="s">
        <v>44</v>
      </c>
      <c r="V804" s="40" t="s">
        <v>44</v>
      </c>
      <c r="W804" s="24" t="s">
        <v>55</v>
      </c>
      <c r="X804" s="24">
        <v>2710193200</v>
      </c>
      <c r="Y804" s="14" t="s">
        <v>70</v>
      </c>
      <c r="Z804" s="24" t="str">
        <f t="shared" si="172"/>
        <v>001G3705</v>
      </c>
      <c r="AA804" s="24" t="str">
        <f t="shared" si="173"/>
        <v>002VWL</v>
      </c>
      <c r="AB804" s="24" t="str">
        <f t="shared" si="174"/>
        <v>A309</v>
      </c>
      <c r="AC804" s="24" t="s">
        <v>2345</v>
      </c>
      <c r="AD804" s="24" t="s">
        <v>400</v>
      </c>
      <c r="AE804" s="24" t="s">
        <v>6780</v>
      </c>
      <c r="AF804" s="24" t="s">
        <v>175</v>
      </c>
      <c r="AG804" s="24" t="s">
        <v>110</v>
      </c>
      <c r="AH804" s="24" t="str">
        <f t="shared" si="175"/>
        <v>RIMULA R6 MS 10W40 GRANEL</v>
      </c>
      <c r="AI804" s="24" t="s">
        <v>3016</v>
      </c>
      <c r="AJ804" s="24" t="s">
        <v>6697</v>
      </c>
      <c r="AK804" s="24" t="s">
        <v>6807</v>
      </c>
    </row>
    <row r="805" spans="2:37" hidden="1" x14ac:dyDescent="0.35">
      <c r="B805" s="24">
        <v>41088967</v>
      </c>
      <c r="C805" s="24" t="str">
        <f t="shared" si="165"/>
        <v>967</v>
      </c>
      <c r="D805" s="24" t="s">
        <v>2346</v>
      </c>
      <c r="E805" s="106">
        <v>44423801</v>
      </c>
      <c r="F805" s="24" t="s">
        <v>198</v>
      </c>
      <c r="G805" s="122">
        <f>IF(VLOOKUP(Tabela2[[#This Row],[SKU]],[10]Volume!$A:$E,5,0)&lt;0,0,VLOOKUP(Tabela2[[#This Row],[SKU]],[10]Volume!$A:$E,5,0))</f>
        <v>11000</v>
      </c>
      <c r="H805" s="24" t="s">
        <v>46</v>
      </c>
      <c r="I805" s="24" t="s">
        <v>151</v>
      </c>
      <c r="J805" s="24" t="s">
        <v>86</v>
      </c>
      <c r="K805" s="24" t="s">
        <v>49</v>
      </c>
      <c r="L805" s="24" t="s">
        <v>400</v>
      </c>
      <c r="M805" s="24" t="s">
        <v>66</v>
      </c>
      <c r="N805" s="24" t="s">
        <v>52</v>
      </c>
      <c r="O805" s="48">
        <v>43018</v>
      </c>
      <c r="P805" s="24" t="s">
        <v>53</v>
      </c>
      <c r="Q805" s="24"/>
      <c r="R805" s="26" t="s">
        <v>1</v>
      </c>
      <c r="S805" s="24" t="s">
        <v>132</v>
      </c>
      <c r="T805" s="24" t="s">
        <v>132</v>
      </c>
      <c r="U805" s="24" t="s">
        <v>44</v>
      </c>
      <c r="V805" s="40" t="s">
        <v>44</v>
      </c>
      <c r="W805" s="24" t="s">
        <v>55</v>
      </c>
      <c r="X805" s="24">
        <v>2710193200</v>
      </c>
      <c r="Y805" s="14" t="s">
        <v>70</v>
      </c>
      <c r="Z805" s="24" t="str">
        <f t="shared" si="172"/>
        <v>001G3705</v>
      </c>
      <c r="AA805" s="24" t="str">
        <f t="shared" si="173"/>
        <v>002VJW</v>
      </c>
      <c r="AB805" s="24" t="str">
        <f t="shared" si="174"/>
        <v>A309</v>
      </c>
      <c r="AC805" s="24" t="s">
        <v>2347</v>
      </c>
      <c r="AD805" s="24" t="s">
        <v>400</v>
      </c>
      <c r="AE805" s="24" t="s">
        <v>6780</v>
      </c>
      <c r="AF805" s="24" t="s">
        <v>175</v>
      </c>
      <c r="AG805" s="24" t="s">
        <v>110</v>
      </c>
      <c r="AH805" s="24" t="str">
        <f t="shared" si="175"/>
        <v>RIMULA R6 MS 10W40 GRANEL</v>
      </c>
      <c r="AI805" s="24" t="s">
        <v>3016</v>
      </c>
      <c r="AJ805" s="24" t="s">
        <v>6697</v>
      </c>
      <c r="AK805" s="24" t="s">
        <v>6807</v>
      </c>
    </row>
    <row r="806" spans="2:37" hidden="1" x14ac:dyDescent="0.35">
      <c r="B806" s="24">
        <v>41088809</v>
      </c>
      <c r="C806" s="24" t="str">
        <f t="shared" si="165"/>
        <v>809</v>
      </c>
      <c r="D806" s="24" t="s">
        <v>2348</v>
      </c>
      <c r="E806" s="106">
        <v>44423801</v>
      </c>
      <c r="F806" s="24" t="s">
        <v>198</v>
      </c>
      <c r="G806" s="122">
        <f>IF(VLOOKUP(Tabela2[[#This Row],[SKU]],[10]Volume!$A:$E,5,0)&lt;0,0,VLOOKUP(Tabela2[[#This Row],[SKU]],[10]Volume!$A:$E,5,0))</f>
        <v>6896.0999999999995</v>
      </c>
      <c r="H806" s="24" t="s">
        <v>46</v>
      </c>
      <c r="I806" s="24" t="s">
        <v>47</v>
      </c>
      <c r="J806" s="24" t="s">
        <v>48</v>
      </c>
      <c r="K806" s="24" t="s">
        <v>49</v>
      </c>
      <c r="L806" s="24" t="s">
        <v>400</v>
      </c>
      <c r="M806" s="24" t="s">
        <v>66</v>
      </c>
      <c r="N806" s="24" t="s">
        <v>52</v>
      </c>
      <c r="O806" s="48">
        <v>43018</v>
      </c>
      <c r="P806" s="24" t="s">
        <v>53</v>
      </c>
      <c r="Q806" s="24"/>
      <c r="R806" s="26" t="s">
        <v>1</v>
      </c>
      <c r="S806" s="24" t="s">
        <v>132</v>
      </c>
      <c r="T806" s="24" t="s">
        <v>132</v>
      </c>
      <c r="U806" s="24" t="s">
        <v>44</v>
      </c>
      <c r="V806" s="40" t="s">
        <v>44</v>
      </c>
      <c r="W806" s="24" t="s">
        <v>55</v>
      </c>
      <c r="X806" s="24">
        <v>2710193200</v>
      </c>
      <c r="Y806" s="14" t="s">
        <v>70</v>
      </c>
      <c r="Z806" s="24" t="str">
        <f t="shared" si="172"/>
        <v>001G3705</v>
      </c>
      <c r="AA806" s="24" t="str">
        <f t="shared" si="173"/>
        <v>002VID</v>
      </c>
      <c r="AB806" s="24" t="str">
        <f t="shared" si="174"/>
        <v>A309</v>
      </c>
      <c r="AC806" s="24" t="s">
        <v>2349</v>
      </c>
      <c r="AD806" s="24" t="s">
        <v>400</v>
      </c>
      <c r="AE806" s="24" t="s">
        <v>6780</v>
      </c>
      <c r="AF806" s="24" t="s">
        <v>175</v>
      </c>
      <c r="AG806" s="24" t="s">
        <v>110</v>
      </c>
      <c r="AH806" s="24" t="str">
        <f t="shared" si="175"/>
        <v>RIMULA R6 MS 10W40 GRANEL</v>
      </c>
      <c r="AI806" s="24" t="s">
        <v>3016</v>
      </c>
      <c r="AJ806" s="24" t="s">
        <v>6697</v>
      </c>
      <c r="AK806" s="24" t="s">
        <v>6807</v>
      </c>
    </row>
    <row r="807" spans="2:37" hidden="1" x14ac:dyDescent="0.35">
      <c r="B807" s="24">
        <v>41089905</v>
      </c>
      <c r="C807" s="24" t="str">
        <f t="shared" si="165"/>
        <v>905</v>
      </c>
      <c r="D807" s="24" t="s">
        <v>2351</v>
      </c>
      <c r="E807" s="106">
        <v>44414801</v>
      </c>
      <c r="F807" s="24" t="s">
        <v>171</v>
      </c>
      <c r="G807" s="122">
        <f>IF(VLOOKUP(Tabela2[[#This Row],[SKU]],[10]Volume!$A:$E,5,0)&lt;0,0,VLOOKUP(Tabela2[[#This Row],[SKU]],[10]Volume!$A:$E,5,0))</f>
        <v>5548.538116591928</v>
      </c>
      <c r="H807" s="24" t="s">
        <v>46</v>
      </c>
      <c r="I807" s="24" t="s">
        <v>735</v>
      </c>
      <c r="J807" s="24" t="s">
        <v>63</v>
      </c>
      <c r="K807" s="24" t="s">
        <v>49</v>
      </c>
      <c r="L807" s="24" t="s">
        <v>400</v>
      </c>
      <c r="M807" s="24" t="s">
        <v>66</v>
      </c>
      <c r="N807" s="24" t="s">
        <v>52</v>
      </c>
      <c r="O807" s="48">
        <v>45383</v>
      </c>
      <c r="P807" s="24" t="s">
        <v>53</v>
      </c>
      <c r="Q807" s="24"/>
      <c r="R807" s="26" t="s">
        <v>1</v>
      </c>
      <c r="S807" s="24" t="s">
        <v>54</v>
      </c>
      <c r="T807" s="24"/>
      <c r="U807" s="24" t="s">
        <v>44</v>
      </c>
      <c r="V807" s="40" t="s">
        <v>44</v>
      </c>
      <c r="W807" s="24" t="s">
        <v>55</v>
      </c>
      <c r="X807" s="24">
        <v>2710193200</v>
      </c>
      <c r="Y807" s="14" t="s">
        <v>70</v>
      </c>
      <c r="Z807" s="24" t="str">
        <f t="shared" ref="Z807:Z835" si="176">LEFT(AC807,8)</f>
        <v>001G3703</v>
      </c>
      <c r="AA807" s="24" t="str">
        <f t="shared" ref="AA807:AA835" si="177">LEFT(RIGHT(AC807,10),6)</f>
        <v>002W20</v>
      </c>
      <c r="AB807" s="24" t="str">
        <f t="shared" ref="AB807:AB835" si="178">RIGHT(AC807,4)</f>
        <v>A1SO</v>
      </c>
      <c r="AC807" s="24" t="s">
        <v>2355</v>
      </c>
      <c r="AD807" s="24" t="s">
        <v>400</v>
      </c>
      <c r="AE807" s="24" t="s">
        <v>6780</v>
      </c>
      <c r="AF807" s="24" t="s">
        <v>175</v>
      </c>
      <c r="AG807" s="24" t="s">
        <v>78</v>
      </c>
      <c r="AH807" s="24" t="str">
        <f t="shared" si="175"/>
        <v>RIMULA RT4 X 15W40 SHELL GRANEL</v>
      </c>
      <c r="AI807" s="24" t="s">
        <v>3016</v>
      </c>
      <c r="AJ807" s="24" t="s">
        <v>6698</v>
      </c>
      <c r="AK807" s="24" t="s">
        <v>6811</v>
      </c>
    </row>
    <row r="808" spans="2:37" hidden="1" x14ac:dyDescent="0.35">
      <c r="B808" s="24">
        <v>41089829</v>
      </c>
      <c r="C808" s="24" t="str">
        <f t="shared" si="165"/>
        <v>829</v>
      </c>
      <c r="D808" s="24" t="s">
        <v>6931</v>
      </c>
      <c r="E808" s="106">
        <v>44414801</v>
      </c>
      <c r="F808" s="24" t="s">
        <v>171</v>
      </c>
      <c r="G808" s="122">
        <f>IF(VLOOKUP(Tabela2[[#This Row],[SKU]],[10]Volume!$A:$E,5,0)&lt;0,0,VLOOKUP(Tabela2[[#This Row],[SKU]],[10]Volume!$A:$E,5,0))</f>
        <v>0</v>
      </c>
      <c r="H808" s="24" t="s">
        <v>46</v>
      </c>
      <c r="I808" s="24" t="s">
        <v>6939</v>
      </c>
      <c r="J808" s="24" t="s">
        <v>3046</v>
      </c>
      <c r="K808" s="24" t="s">
        <v>49</v>
      </c>
      <c r="L808" s="24" t="s">
        <v>400</v>
      </c>
      <c r="M808" s="24" t="s">
        <v>66</v>
      </c>
      <c r="N808" s="24" t="s">
        <v>52</v>
      </c>
      <c r="O808" s="48"/>
      <c r="P808" s="24" t="s">
        <v>53</v>
      </c>
      <c r="Q808" s="25"/>
      <c r="R808" s="108" t="s">
        <v>3</v>
      </c>
      <c r="S808" s="24"/>
      <c r="T808" s="24"/>
      <c r="U808" s="24">
        <v>41089905</v>
      </c>
      <c r="V808" s="24" t="s">
        <v>2351</v>
      </c>
      <c r="W808" s="24" t="s">
        <v>329</v>
      </c>
      <c r="X808" s="24">
        <v>2710193200</v>
      </c>
      <c r="Y808" s="14" t="s">
        <v>70</v>
      </c>
      <c r="Z808" s="24" t="str">
        <f t="shared" si="176"/>
        <v>001G3703</v>
      </c>
      <c r="AA808" s="24" t="str">
        <f t="shared" si="177"/>
        <v>002W20</v>
      </c>
      <c r="AB808" s="24" t="str">
        <f t="shared" si="178"/>
        <v>A1SO</v>
      </c>
      <c r="AC808" s="24" t="s">
        <v>2355</v>
      </c>
      <c r="AD808" s="24" t="s">
        <v>400</v>
      </c>
      <c r="AE808" s="24" t="s">
        <v>6780</v>
      </c>
      <c r="AF808" s="24" t="s">
        <v>175</v>
      </c>
      <c r="AG808" s="24" t="s">
        <v>78</v>
      </c>
      <c r="AH808" s="94"/>
      <c r="AI808" s="24" t="s">
        <v>3016</v>
      </c>
      <c r="AJ808" s="24" t="s">
        <v>6698</v>
      </c>
      <c r="AK808" s="24" t="s">
        <v>6811</v>
      </c>
    </row>
    <row r="809" spans="2:37" hidden="1" x14ac:dyDescent="0.35">
      <c r="B809" s="24">
        <v>41089855</v>
      </c>
      <c r="C809" s="24" t="str">
        <f t="shared" si="165"/>
        <v>855</v>
      </c>
      <c r="D809" s="24" t="s">
        <v>2356</v>
      </c>
      <c r="E809" s="106">
        <v>44414801</v>
      </c>
      <c r="F809" s="24" t="s">
        <v>171</v>
      </c>
      <c r="G809" s="122">
        <f>IF(VLOOKUP(Tabela2[[#This Row],[SKU]],[10]Volume!$A:$E,5,0)&lt;0,0,VLOOKUP(Tabela2[[#This Row],[SKU]],[10]Volume!$A:$E,5,0))</f>
        <v>20333.116279069767</v>
      </c>
      <c r="H809" s="24" t="s">
        <v>46</v>
      </c>
      <c r="I809" s="24" t="s">
        <v>163</v>
      </c>
      <c r="J809" s="24" t="s">
        <v>164</v>
      </c>
      <c r="K809" s="24" t="s">
        <v>49</v>
      </c>
      <c r="L809" s="24" t="s">
        <v>400</v>
      </c>
      <c r="M809" s="24" t="s">
        <v>66</v>
      </c>
      <c r="N809" s="24" t="s">
        <v>52</v>
      </c>
      <c r="O809" s="48">
        <v>43018</v>
      </c>
      <c r="P809" s="24" t="s">
        <v>53</v>
      </c>
      <c r="Q809" s="24"/>
      <c r="R809" s="26" t="s">
        <v>1</v>
      </c>
      <c r="S809" s="24" t="s">
        <v>132</v>
      </c>
      <c r="T809" s="24" t="s">
        <v>132</v>
      </c>
      <c r="U809" s="24" t="s">
        <v>44</v>
      </c>
      <c r="V809" s="40" t="s">
        <v>44</v>
      </c>
      <c r="W809" s="24" t="s">
        <v>55</v>
      </c>
      <c r="X809" s="24">
        <v>2710193200</v>
      </c>
      <c r="Y809" s="14" t="s">
        <v>70</v>
      </c>
      <c r="Z809" s="24" t="str">
        <f t="shared" si="176"/>
        <v>001G3703</v>
      </c>
      <c r="AA809" s="24" t="str">
        <f t="shared" si="177"/>
        <v>002VWL</v>
      </c>
      <c r="AB809" s="24" t="str">
        <f t="shared" si="178"/>
        <v>A309</v>
      </c>
      <c r="AC809" s="24" t="s">
        <v>2357</v>
      </c>
      <c r="AD809" s="24" t="s">
        <v>400</v>
      </c>
      <c r="AE809" s="24" t="s">
        <v>6780</v>
      </c>
      <c r="AF809" s="24" t="s">
        <v>175</v>
      </c>
      <c r="AG809" s="24" t="s">
        <v>78</v>
      </c>
      <c r="AH809" s="24" t="str">
        <f t="shared" ref="AH809:AH828" si="179">F809</f>
        <v>RIMULA RT4 X 15W40 SHELL GRANEL</v>
      </c>
      <c r="AI809" s="24" t="s">
        <v>3016</v>
      </c>
      <c r="AJ809" s="24" t="s">
        <v>6698</v>
      </c>
      <c r="AK809" s="24" t="s">
        <v>6811</v>
      </c>
    </row>
    <row r="810" spans="2:37" hidden="1" x14ac:dyDescent="0.35">
      <c r="B810" s="24">
        <v>41089801</v>
      </c>
      <c r="C810" s="24" t="str">
        <f t="shared" si="165"/>
        <v>801</v>
      </c>
      <c r="D810" s="24" t="s">
        <v>2358</v>
      </c>
      <c r="E810" s="106">
        <v>44414801</v>
      </c>
      <c r="F810" s="24" t="s">
        <v>171</v>
      </c>
      <c r="G810" s="122">
        <f>IF(VLOOKUP(Tabela2[[#This Row],[SKU]],[10]Volume!$A:$E,5,0)&lt;0,0,VLOOKUP(Tabela2[[#This Row],[SKU]],[10]Volume!$A:$E,5,0))</f>
        <v>0</v>
      </c>
      <c r="H810" s="24" t="s">
        <v>46</v>
      </c>
      <c r="I810" s="24" t="s">
        <v>79</v>
      </c>
      <c r="J810" s="24" t="s">
        <v>79</v>
      </c>
      <c r="K810" s="24" t="s">
        <v>49</v>
      </c>
      <c r="L810" s="24" t="s">
        <v>400</v>
      </c>
      <c r="M810" s="24" t="s">
        <v>66</v>
      </c>
      <c r="N810" s="24" t="s">
        <v>52</v>
      </c>
      <c r="O810" s="48">
        <v>45108</v>
      </c>
      <c r="P810" s="24" t="s">
        <v>53</v>
      </c>
      <c r="Q810" s="24"/>
      <c r="R810" s="26" t="s">
        <v>1</v>
      </c>
      <c r="S810" s="24" t="s">
        <v>44</v>
      </c>
      <c r="T810" s="24" t="s">
        <v>54</v>
      </c>
      <c r="U810" s="24" t="s">
        <v>44</v>
      </c>
      <c r="V810" s="40" t="s">
        <v>44</v>
      </c>
      <c r="W810" s="24" t="s">
        <v>55</v>
      </c>
      <c r="X810" s="24">
        <v>2710193200</v>
      </c>
      <c r="Y810" s="14" t="s">
        <v>44</v>
      </c>
      <c r="Z810" s="24" t="str">
        <f t="shared" si="176"/>
        <v>001G3703</v>
      </c>
      <c r="AA810" s="24" t="str">
        <f t="shared" si="177"/>
        <v>001176</v>
      </c>
      <c r="AB810" s="24" t="str">
        <f t="shared" si="178"/>
        <v>A03Q</v>
      </c>
      <c r="AC810" s="24" t="s">
        <v>2359</v>
      </c>
      <c r="AD810" s="24" t="s">
        <v>400</v>
      </c>
      <c r="AE810" s="24" t="s">
        <v>6780</v>
      </c>
      <c r="AF810" s="24" t="s">
        <v>175</v>
      </c>
      <c r="AG810" s="24" t="s">
        <v>78</v>
      </c>
      <c r="AH810" s="24" t="str">
        <f t="shared" si="179"/>
        <v>RIMULA RT4 X 15W40 SHELL GRANEL</v>
      </c>
      <c r="AI810" s="24" t="s">
        <v>3016</v>
      </c>
      <c r="AJ810" s="24" t="s">
        <v>6698</v>
      </c>
      <c r="AK810" s="24" t="s">
        <v>6811</v>
      </c>
    </row>
    <row r="811" spans="2:37" hidden="1" x14ac:dyDescent="0.35">
      <c r="B811" s="24">
        <v>41089967</v>
      </c>
      <c r="C811" s="24" t="str">
        <f t="shared" si="165"/>
        <v>967</v>
      </c>
      <c r="D811" s="24" t="s">
        <v>2360</v>
      </c>
      <c r="E811" s="106">
        <v>44414801</v>
      </c>
      <c r="F811" s="24" t="s">
        <v>171</v>
      </c>
      <c r="G811" s="122">
        <f>IF(VLOOKUP(Tabela2[[#This Row],[SKU]],[10]Volume!$A:$E,5,0)&lt;0,0,VLOOKUP(Tabela2[[#This Row],[SKU]],[10]Volume!$A:$E,5,0))</f>
        <v>4000</v>
      </c>
      <c r="H811" s="24" t="s">
        <v>46</v>
      </c>
      <c r="I811" s="24" t="s">
        <v>151</v>
      </c>
      <c r="J811" s="24" t="s">
        <v>86</v>
      </c>
      <c r="K811" s="24" t="s">
        <v>49</v>
      </c>
      <c r="L811" s="24" t="s">
        <v>400</v>
      </c>
      <c r="M811" s="24" t="s">
        <v>66</v>
      </c>
      <c r="N811" s="24" t="s">
        <v>52</v>
      </c>
      <c r="O811" s="48">
        <v>43018</v>
      </c>
      <c r="P811" s="24" t="s">
        <v>53</v>
      </c>
      <c r="Q811" s="24"/>
      <c r="R811" s="26" t="s">
        <v>1</v>
      </c>
      <c r="S811" s="24" t="s">
        <v>132</v>
      </c>
      <c r="T811" s="24" t="s">
        <v>132</v>
      </c>
      <c r="U811" s="24" t="s">
        <v>44</v>
      </c>
      <c r="V811" s="40" t="s">
        <v>44</v>
      </c>
      <c r="W811" s="24" t="s">
        <v>55</v>
      </c>
      <c r="X811" s="24">
        <v>2710193200</v>
      </c>
      <c r="Y811" s="14" t="s">
        <v>70</v>
      </c>
      <c r="Z811" s="24" t="str">
        <f t="shared" si="176"/>
        <v>001G3703</v>
      </c>
      <c r="AA811" s="24" t="str">
        <f t="shared" si="177"/>
        <v>002VJW</v>
      </c>
      <c r="AB811" s="24" t="str">
        <f t="shared" si="178"/>
        <v>A309</v>
      </c>
      <c r="AC811" s="24" t="s">
        <v>2361</v>
      </c>
      <c r="AD811" s="24" t="s">
        <v>400</v>
      </c>
      <c r="AE811" s="24" t="s">
        <v>6780</v>
      </c>
      <c r="AF811" s="24" t="s">
        <v>175</v>
      </c>
      <c r="AG811" s="24" t="s">
        <v>78</v>
      </c>
      <c r="AH811" s="24" t="str">
        <f t="shared" si="179"/>
        <v>RIMULA RT4 X 15W40 SHELL GRANEL</v>
      </c>
      <c r="AI811" s="24" t="s">
        <v>3016</v>
      </c>
      <c r="AJ811" s="24" t="s">
        <v>6698</v>
      </c>
      <c r="AK811" s="24" t="s">
        <v>6811</v>
      </c>
    </row>
    <row r="812" spans="2:37" hidden="1" x14ac:dyDescent="0.35">
      <c r="B812" s="24">
        <v>41089809</v>
      </c>
      <c r="C812" s="24" t="str">
        <f t="shared" si="165"/>
        <v>809</v>
      </c>
      <c r="D812" s="24" t="s">
        <v>2362</v>
      </c>
      <c r="E812" s="106">
        <v>44414801</v>
      </c>
      <c r="F812" s="24" t="s">
        <v>171</v>
      </c>
      <c r="G812" s="122">
        <f>IF(VLOOKUP(Tabela2[[#This Row],[SKU]],[10]Volume!$A:$E,5,0)&lt;0,0,VLOOKUP(Tabela2[[#This Row],[SKU]],[10]Volume!$A:$E,5,0))</f>
        <v>3970.4818181818182</v>
      </c>
      <c r="H812" s="24" t="s">
        <v>46</v>
      </c>
      <c r="I812" s="24" t="s">
        <v>47</v>
      </c>
      <c r="J812" s="24" t="s">
        <v>48</v>
      </c>
      <c r="K812" s="24" t="s">
        <v>49</v>
      </c>
      <c r="L812" s="24" t="s">
        <v>400</v>
      </c>
      <c r="M812" s="24" t="s">
        <v>66</v>
      </c>
      <c r="N812" s="24" t="s">
        <v>52</v>
      </c>
      <c r="O812" s="48">
        <v>43018</v>
      </c>
      <c r="P812" s="24" t="s">
        <v>53</v>
      </c>
      <c r="Q812" s="24"/>
      <c r="R812" s="26" t="s">
        <v>1</v>
      </c>
      <c r="S812" s="24" t="s">
        <v>132</v>
      </c>
      <c r="T812" s="24" t="s">
        <v>132</v>
      </c>
      <c r="U812" s="24" t="s">
        <v>44</v>
      </c>
      <c r="V812" s="40" t="s">
        <v>44</v>
      </c>
      <c r="W812" s="24" t="s">
        <v>55</v>
      </c>
      <c r="X812" s="24">
        <v>2710193200</v>
      </c>
      <c r="Y812" s="14" t="s">
        <v>70</v>
      </c>
      <c r="Z812" s="24" t="str">
        <f t="shared" si="176"/>
        <v>001G3703</v>
      </c>
      <c r="AA812" s="24" t="str">
        <f t="shared" si="177"/>
        <v>002VID</v>
      </c>
      <c r="AB812" s="24" t="str">
        <f t="shared" si="178"/>
        <v>A309</v>
      </c>
      <c r="AC812" s="24" t="s">
        <v>2363</v>
      </c>
      <c r="AD812" s="24" t="s">
        <v>400</v>
      </c>
      <c r="AE812" s="24" t="s">
        <v>6780</v>
      </c>
      <c r="AF812" s="24" t="s">
        <v>175</v>
      </c>
      <c r="AG812" s="24" t="s">
        <v>78</v>
      </c>
      <c r="AH812" s="24" t="str">
        <f t="shared" si="179"/>
        <v>RIMULA RT4 X 15W40 SHELL GRANEL</v>
      </c>
      <c r="AI812" s="24" t="s">
        <v>3016</v>
      </c>
      <c r="AJ812" s="24" t="s">
        <v>6698</v>
      </c>
      <c r="AK812" s="24" t="s">
        <v>6811</v>
      </c>
    </row>
    <row r="813" spans="2:37" hidden="1" x14ac:dyDescent="0.35">
      <c r="B813" s="24">
        <v>43091855</v>
      </c>
      <c r="C813" s="24" t="str">
        <f t="shared" si="165"/>
        <v>855</v>
      </c>
      <c r="D813" s="24" t="s">
        <v>2364</v>
      </c>
      <c r="E813" s="106">
        <v>45288801</v>
      </c>
      <c r="F813" s="24" t="s">
        <v>1192</v>
      </c>
      <c r="G813" s="122">
        <f>IF(VLOOKUP(Tabela2[[#This Row],[SKU]],[10]Volume!$A:$E,5,0)&lt;0,0,VLOOKUP(Tabela2[[#This Row],[SKU]],[10]Volume!$A:$E,5,0))</f>
        <v>68075.193798449618</v>
      </c>
      <c r="H813" s="24" t="s">
        <v>46</v>
      </c>
      <c r="I813" s="24" t="s">
        <v>163</v>
      </c>
      <c r="J813" s="24" t="s">
        <v>164</v>
      </c>
      <c r="K813" s="24" t="s">
        <v>49</v>
      </c>
      <c r="L813" s="24" t="s">
        <v>400</v>
      </c>
      <c r="M813" s="24" t="s">
        <v>66</v>
      </c>
      <c r="N813" s="24" t="s">
        <v>52</v>
      </c>
      <c r="O813" s="48">
        <v>43697</v>
      </c>
      <c r="P813" s="24" t="s">
        <v>53</v>
      </c>
      <c r="Q813" s="24"/>
      <c r="R813" s="26" t="s">
        <v>1</v>
      </c>
      <c r="S813" s="24" t="s">
        <v>132</v>
      </c>
      <c r="T813" s="24" t="s">
        <v>132</v>
      </c>
      <c r="U813" s="24" t="s">
        <v>44</v>
      </c>
      <c r="V813" s="40" t="s">
        <v>44</v>
      </c>
      <c r="W813" s="24" t="s">
        <v>55</v>
      </c>
      <c r="X813" s="24">
        <v>2710193200</v>
      </c>
      <c r="Y813" s="14" t="s">
        <v>70</v>
      </c>
      <c r="Z813" s="24" t="str">
        <f t="shared" si="176"/>
        <v>001G7888</v>
      </c>
      <c r="AA813" s="24" t="str">
        <f t="shared" si="177"/>
        <v>002VWL</v>
      </c>
      <c r="AB813" s="24" t="str">
        <f t="shared" si="178"/>
        <v>A309</v>
      </c>
      <c r="AC813" s="24" t="s">
        <v>2365</v>
      </c>
      <c r="AD813" s="24" t="s">
        <v>400</v>
      </c>
      <c r="AE813" s="24" t="s">
        <v>6781</v>
      </c>
      <c r="AF813" s="24" t="s">
        <v>417</v>
      </c>
      <c r="AG813" s="24" t="s">
        <v>78</v>
      </c>
      <c r="AH813" s="24" t="str">
        <f t="shared" si="179"/>
        <v>TELLUS S2 M 68 GRANEL</v>
      </c>
      <c r="AI813" s="24" t="s">
        <v>3016</v>
      </c>
      <c r="AJ813" s="24" t="s">
        <v>2366</v>
      </c>
      <c r="AK813" s="24" t="s">
        <v>3016</v>
      </c>
    </row>
    <row r="814" spans="2:37" hidden="1" x14ac:dyDescent="0.35">
      <c r="B814" s="24">
        <v>43091801</v>
      </c>
      <c r="C814" s="24" t="str">
        <f t="shared" si="165"/>
        <v>801</v>
      </c>
      <c r="D814" s="24" t="s">
        <v>2367</v>
      </c>
      <c r="E814" s="106">
        <v>45288801</v>
      </c>
      <c r="F814" s="24" t="s">
        <v>1192</v>
      </c>
      <c r="G814" s="122">
        <f>IF(VLOOKUP(Tabela2[[#This Row],[SKU]],[10]Volume!$A:$E,5,0)&lt;0,0,VLOOKUP(Tabela2[[#This Row],[SKU]],[10]Volume!$A:$E,5,0))</f>
        <v>0</v>
      </c>
      <c r="H814" s="24" t="s">
        <v>46</v>
      </c>
      <c r="I814" s="24" t="s">
        <v>79</v>
      </c>
      <c r="J814" s="24" t="s">
        <v>79</v>
      </c>
      <c r="K814" s="24" t="s">
        <v>49</v>
      </c>
      <c r="L814" s="24" t="s">
        <v>400</v>
      </c>
      <c r="M814" s="24" t="s">
        <v>66</v>
      </c>
      <c r="N814" s="24" t="s">
        <v>52</v>
      </c>
      <c r="O814" s="48">
        <v>43697</v>
      </c>
      <c r="P814" s="24" t="s">
        <v>53</v>
      </c>
      <c r="Q814" s="24"/>
      <c r="R814" s="26" t="s">
        <v>1</v>
      </c>
      <c r="S814" s="24" t="s">
        <v>44</v>
      </c>
      <c r="T814" s="24" t="s">
        <v>54</v>
      </c>
      <c r="U814" s="24" t="s">
        <v>44</v>
      </c>
      <c r="V814" s="40" t="s">
        <v>44</v>
      </c>
      <c r="W814" s="24" t="s">
        <v>55</v>
      </c>
      <c r="X814" s="24">
        <v>2710193200</v>
      </c>
      <c r="Y814" s="14" t="s">
        <v>44</v>
      </c>
      <c r="Z814" s="24" t="str">
        <f t="shared" si="176"/>
        <v>001G7888</v>
      </c>
      <c r="AA814" s="24" t="str">
        <f t="shared" si="177"/>
        <v>001176</v>
      </c>
      <c r="AB814" s="24" t="str">
        <f t="shared" si="178"/>
        <v>A03Q</v>
      </c>
      <c r="AC814" s="24" t="s">
        <v>2368</v>
      </c>
      <c r="AD814" s="24" t="s">
        <v>400</v>
      </c>
      <c r="AE814" s="24" t="s">
        <v>6781</v>
      </c>
      <c r="AF814" s="24" t="s">
        <v>417</v>
      </c>
      <c r="AG814" s="24" t="s">
        <v>78</v>
      </c>
      <c r="AH814" s="24" t="str">
        <f t="shared" si="179"/>
        <v>TELLUS S2 M 68 GRANEL</v>
      </c>
      <c r="AI814" s="24" t="s">
        <v>3016</v>
      </c>
      <c r="AJ814" s="24" t="s">
        <v>2366</v>
      </c>
      <c r="AK814" s="24" t="s">
        <v>3016</v>
      </c>
    </row>
    <row r="815" spans="2:37" x14ac:dyDescent="0.35">
      <c r="B815" s="24">
        <v>41090855</v>
      </c>
      <c r="C815" s="24" t="str">
        <f t="shared" si="165"/>
        <v>855</v>
      </c>
      <c r="D815" s="24" t="s">
        <v>2369</v>
      </c>
      <c r="E815" s="106">
        <v>43706801</v>
      </c>
      <c r="F815" s="24" t="s">
        <v>413</v>
      </c>
      <c r="G815" s="122">
        <f>IF(VLOOKUP(Tabela2[[#This Row],[SKU]],[10]Volume!$A:$E,5,0)&lt;0,0,VLOOKUP(Tabela2[[#This Row],[SKU]],[10]Volume!$A:$E,5,0))</f>
        <v>10951.658914728681</v>
      </c>
      <c r="H815" s="24" t="s">
        <v>46</v>
      </c>
      <c r="I815" s="24" t="s">
        <v>163</v>
      </c>
      <c r="J815" s="24" t="s">
        <v>164</v>
      </c>
      <c r="K815" s="24" t="s">
        <v>49</v>
      </c>
      <c r="L815" s="24" t="s">
        <v>400</v>
      </c>
      <c r="M815" s="24" t="s">
        <v>66</v>
      </c>
      <c r="N815" s="24" t="s">
        <v>52</v>
      </c>
      <c r="O815" s="48">
        <v>43018</v>
      </c>
      <c r="P815" s="24" t="s">
        <v>53</v>
      </c>
      <c r="Q815" s="24"/>
      <c r="R815" s="26" t="s">
        <v>1</v>
      </c>
      <c r="S815" s="24" t="s">
        <v>132</v>
      </c>
      <c r="T815" s="24" t="s">
        <v>132</v>
      </c>
      <c r="U815" s="24" t="s">
        <v>44</v>
      </c>
      <c r="V815" s="40" t="s">
        <v>44</v>
      </c>
      <c r="W815" s="24" t="s">
        <v>55</v>
      </c>
      <c r="X815" s="24">
        <v>2710193200</v>
      </c>
      <c r="Y815" s="14" t="s">
        <v>70</v>
      </c>
      <c r="Z815" s="24" t="str">
        <f t="shared" si="176"/>
        <v>001G4031</v>
      </c>
      <c r="AA815" s="24" t="str">
        <f t="shared" si="177"/>
        <v>002VWL</v>
      </c>
      <c r="AB815" s="24" t="str">
        <f t="shared" si="178"/>
        <v>A309</v>
      </c>
      <c r="AC815" s="24" t="s">
        <v>2370</v>
      </c>
      <c r="AD815" s="24" t="s">
        <v>400</v>
      </c>
      <c r="AE815" s="24" t="s">
        <v>6781</v>
      </c>
      <c r="AF815" s="24" t="s">
        <v>417</v>
      </c>
      <c r="AG815" s="24" t="s">
        <v>78</v>
      </c>
      <c r="AH815" s="24" t="str">
        <f t="shared" si="179"/>
        <v>TELLUS S2 V 68 GRANEL</v>
      </c>
      <c r="AI815" s="24" t="s">
        <v>3016</v>
      </c>
      <c r="AJ815" s="24" t="s">
        <v>2371</v>
      </c>
      <c r="AK815" s="24" t="s">
        <v>3016</v>
      </c>
    </row>
    <row r="816" spans="2:37" x14ac:dyDescent="0.35">
      <c r="B816" s="24">
        <v>41090809</v>
      </c>
      <c r="C816" s="24" t="str">
        <f t="shared" si="165"/>
        <v>809</v>
      </c>
      <c r="D816" s="24" t="s">
        <v>2374</v>
      </c>
      <c r="E816" s="106">
        <v>43706801</v>
      </c>
      <c r="F816" s="24" t="s">
        <v>413</v>
      </c>
      <c r="G816" s="122">
        <f>IF(VLOOKUP(Tabela2[[#This Row],[SKU]],[10]Volume!$A:$E,5,0)&lt;0,0,VLOOKUP(Tabela2[[#This Row],[SKU]],[10]Volume!$A:$E,5,0))</f>
        <v>7940.9636363636364</v>
      </c>
      <c r="H816" s="24" t="s">
        <v>46</v>
      </c>
      <c r="I816" s="24" t="s">
        <v>47</v>
      </c>
      <c r="J816" s="24" t="s">
        <v>48</v>
      </c>
      <c r="K816" s="24" t="s">
        <v>49</v>
      </c>
      <c r="L816" s="24" t="s">
        <v>400</v>
      </c>
      <c r="M816" s="24" t="s">
        <v>66</v>
      </c>
      <c r="N816" s="24" t="s">
        <v>52</v>
      </c>
      <c r="O816" s="48">
        <v>43018</v>
      </c>
      <c r="P816" s="24" t="s">
        <v>53</v>
      </c>
      <c r="Q816" s="24"/>
      <c r="R816" s="28" t="s">
        <v>6</v>
      </c>
      <c r="S816" s="24" t="s">
        <v>44</v>
      </c>
      <c r="T816" s="24" t="s">
        <v>44</v>
      </c>
      <c r="U816" s="24">
        <v>41113809</v>
      </c>
      <c r="V816" s="24" t="s">
        <v>6996</v>
      </c>
      <c r="W816" s="24" t="s">
        <v>329</v>
      </c>
      <c r="X816" s="24">
        <v>2710193200</v>
      </c>
      <c r="Y816" s="14" t="s">
        <v>70</v>
      </c>
      <c r="Z816" s="24" t="str">
        <f t="shared" si="176"/>
        <v>001G4031</v>
      </c>
      <c r="AA816" s="24" t="str">
        <f t="shared" si="177"/>
        <v>002VID</v>
      </c>
      <c r="AB816" s="24" t="str">
        <f t="shared" si="178"/>
        <v>A309</v>
      </c>
      <c r="AC816" s="24" t="s">
        <v>2375</v>
      </c>
      <c r="AD816" s="24" t="s">
        <v>400</v>
      </c>
      <c r="AE816" s="24" t="s">
        <v>6781</v>
      </c>
      <c r="AF816" s="24" t="s">
        <v>417</v>
      </c>
      <c r="AG816" s="24" t="s">
        <v>78</v>
      </c>
      <c r="AH816" s="24" t="str">
        <f t="shared" si="179"/>
        <v>TELLUS S2 V 68 GRANEL</v>
      </c>
      <c r="AI816" s="24" t="s">
        <v>3016</v>
      </c>
      <c r="AJ816" s="24" t="s">
        <v>2371</v>
      </c>
      <c r="AK816" s="24" t="s">
        <v>3016</v>
      </c>
    </row>
    <row r="817" spans="2:37" hidden="1" x14ac:dyDescent="0.35">
      <c r="B817" s="24">
        <v>43091967</v>
      </c>
      <c r="C817" s="24" t="str">
        <f t="shared" si="165"/>
        <v>967</v>
      </c>
      <c r="D817" s="24" t="s">
        <v>2376</v>
      </c>
      <c r="E817" s="106">
        <v>45288801</v>
      </c>
      <c r="F817" s="24" t="s">
        <v>1192</v>
      </c>
      <c r="G817" s="122">
        <f>IF(VLOOKUP(Tabela2[[#This Row],[SKU]],[10]Volume!$A:$E,5,0)&lt;0,0,VLOOKUP(Tabela2[[#This Row],[SKU]],[10]Volume!$A:$E,5,0))</f>
        <v>14000</v>
      </c>
      <c r="H817" s="24" t="s">
        <v>46</v>
      </c>
      <c r="I817" s="24" t="s">
        <v>151</v>
      </c>
      <c r="J817" s="24" t="s">
        <v>86</v>
      </c>
      <c r="K817" s="24" t="s">
        <v>49</v>
      </c>
      <c r="L817" s="24" t="s">
        <v>400</v>
      </c>
      <c r="M817" s="24" t="s">
        <v>66</v>
      </c>
      <c r="N817" s="24" t="s">
        <v>52</v>
      </c>
      <c r="O817" s="48">
        <v>43697</v>
      </c>
      <c r="P817" s="24" t="s">
        <v>53</v>
      </c>
      <c r="Q817" s="24"/>
      <c r="R817" s="28" t="s">
        <v>6</v>
      </c>
      <c r="S817" s="24" t="s">
        <v>44</v>
      </c>
      <c r="T817" s="24" t="s">
        <v>44</v>
      </c>
      <c r="U817" s="24">
        <v>41112967</v>
      </c>
      <c r="V817" s="24" t="s">
        <v>6995</v>
      </c>
      <c r="W817" s="24" t="s">
        <v>329</v>
      </c>
      <c r="X817" s="24">
        <v>2710193200</v>
      </c>
      <c r="Y817" s="14" t="s">
        <v>70</v>
      </c>
      <c r="Z817" s="24" t="str">
        <f t="shared" si="176"/>
        <v>001G7888</v>
      </c>
      <c r="AA817" s="24" t="str">
        <f t="shared" si="177"/>
        <v>002VJW</v>
      </c>
      <c r="AB817" s="24" t="str">
        <f t="shared" si="178"/>
        <v>A309</v>
      </c>
      <c r="AC817" s="24" t="s">
        <v>2377</v>
      </c>
      <c r="AD817" s="24" t="s">
        <v>400</v>
      </c>
      <c r="AE817" s="24" t="s">
        <v>6781</v>
      </c>
      <c r="AF817" s="24" t="s">
        <v>417</v>
      </c>
      <c r="AG817" s="24" t="s">
        <v>78</v>
      </c>
      <c r="AH817" s="24" t="str">
        <f t="shared" si="179"/>
        <v>TELLUS S2 M 68 GRANEL</v>
      </c>
      <c r="AI817" s="24" t="s">
        <v>3016</v>
      </c>
      <c r="AJ817" s="24" t="s">
        <v>2366</v>
      </c>
      <c r="AK817" s="24" t="s">
        <v>3016</v>
      </c>
    </row>
    <row r="818" spans="2:37" hidden="1" x14ac:dyDescent="0.35">
      <c r="B818" s="24">
        <v>43091809</v>
      </c>
      <c r="C818" s="24" t="str">
        <f t="shared" si="165"/>
        <v>809</v>
      </c>
      <c r="D818" s="24" t="s">
        <v>2378</v>
      </c>
      <c r="E818" s="106">
        <v>45288801</v>
      </c>
      <c r="F818" s="24" t="s">
        <v>1192</v>
      </c>
      <c r="G818" s="122">
        <f>IF(VLOOKUP(Tabela2[[#This Row],[SKU]],[10]Volume!$A:$E,5,0)&lt;0,0,VLOOKUP(Tabela2[[#This Row],[SKU]],[10]Volume!$A:$E,5,0))</f>
        <v>1880.7545454545455</v>
      </c>
      <c r="H818" s="24" t="s">
        <v>46</v>
      </c>
      <c r="I818" s="24" t="s">
        <v>47</v>
      </c>
      <c r="J818" s="24" t="s">
        <v>48</v>
      </c>
      <c r="K818" s="24" t="s">
        <v>49</v>
      </c>
      <c r="L818" s="24" t="s">
        <v>400</v>
      </c>
      <c r="M818" s="24" t="s">
        <v>66</v>
      </c>
      <c r="N818" s="24" t="s">
        <v>52</v>
      </c>
      <c r="O818" s="48">
        <v>43697</v>
      </c>
      <c r="P818" s="24" t="s">
        <v>53</v>
      </c>
      <c r="Q818" s="24"/>
      <c r="R818" s="28" t="s">
        <v>6</v>
      </c>
      <c r="S818" s="24" t="s">
        <v>44</v>
      </c>
      <c r="T818" s="24" t="s">
        <v>44</v>
      </c>
      <c r="U818" s="24">
        <v>41112809</v>
      </c>
      <c r="V818" s="24" t="s">
        <v>6994</v>
      </c>
      <c r="W818" s="24" t="s">
        <v>329</v>
      </c>
      <c r="X818" s="24">
        <v>2710193200</v>
      </c>
      <c r="Y818" s="14" t="s">
        <v>70</v>
      </c>
      <c r="Z818" s="24" t="str">
        <f t="shared" si="176"/>
        <v>001G7888</v>
      </c>
      <c r="AA818" s="24" t="str">
        <f t="shared" si="177"/>
        <v>002VID</v>
      </c>
      <c r="AB818" s="24" t="str">
        <f t="shared" si="178"/>
        <v>A309</v>
      </c>
      <c r="AC818" s="24" t="s">
        <v>2379</v>
      </c>
      <c r="AD818" s="24" t="s">
        <v>400</v>
      </c>
      <c r="AE818" s="24" t="s">
        <v>6781</v>
      </c>
      <c r="AF818" s="24" t="s">
        <v>417</v>
      </c>
      <c r="AG818" s="24" t="s">
        <v>78</v>
      </c>
      <c r="AH818" s="24" t="str">
        <f t="shared" si="179"/>
        <v>TELLUS S2 M 68 GRANEL</v>
      </c>
      <c r="AI818" s="24" t="s">
        <v>3016</v>
      </c>
      <c r="AJ818" s="24" t="s">
        <v>2366</v>
      </c>
      <c r="AK818" s="24" t="s">
        <v>3016</v>
      </c>
    </row>
    <row r="819" spans="2:37" hidden="1" x14ac:dyDescent="0.35">
      <c r="B819" s="24">
        <v>44536855</v>
      </c>
      <c r="C819" s="24" t="str">
        <f t="shared" si="165"/>
        <v>855</v>
      </c>
      <c r="D819" s="24" t="s">
        <v>2380</v>
      </c>
      <c r="E819" s="106">
        <v>43060801</v>
      </c>
      <c r="F819" s="24" t="s">
        <v>419</v>
      </c>
      <c r="G819" s="122">
        <f>IF(VLOOKUP(Tabela2[[#This Row],[SKU]],[10]Volume!$A:$E,5,0)&lt;0,0,VLOOKUP(Tabela2[[#This Row],[SKU]],[10]Volume!$A:$E,5,0))</f>
        <v>2504.3720930232557</v>
      </c>
      <c r="H819" s="24" t="s">
        <v>46</v>
      </c>
      <c r="I819" s="24" t="s">
        <v>163</v>
      </c>
      <c r="J819" s="24" t="s">
        <v>164</v>
      </c>
      <c r="K819" s="24" t="s">
        <v>49</v>
      </c>
      <c r="L819" s="24" t="s">
        <v>400</v>
      </c>
      <c r="M819" s="24" t="s">
        <v>66</v>
      </c>
      <c r="N819" s="24" t="s">
        <v>52</v>
      </c>
      <c r="O819" s="48">
        <v>43018</v>
      </c>
      <c r="P819" s="24" t="s">
        <v>53</v>
      </c>
      <c r="Q819" s="24"/>
      <c r="R819" s="26" t="s">
        <v>1</v>
      </c>
      <c r="S819" s="24" t="s">
        <v>132</v>
      </c>
      <c r="T819" s="24" t="s">
        <v>132</v>
      </c>
      <c r="U819" s="24" t="s">
        <v>44</v>
      </c>
      <c r="V819" s="40" t="s">
        <v>44</v>
      </c>
      <c r="W819" s="24" t="s">
        <v>55</v>
      </c>
      <c r="X819" s="24">
        <v>2710193200</v>
      </c>
      <c r="Y819" s="14" t="s">
        <v>70</v>
      </c>
      <c r="Z819" s="24" t="str">
        <f t="shared" si="176"/>
        <v>001G3781</v>
      </c>
      <c r="AA819" s="24" t="str">
        <f t="shared" si="177"/>
        <v>002VWL</v>
      </c>
      <c r="AB819" s="24" t="str">
        <f t="shared" si="178"/>
        <v>A309</v>
      </c>
      <c r="AC819" s="24" t="s">
        <v>2381</v>
      </c>
      <c r="AD819" s="24" t="s">
        <v>400</v>
      </c>
      <c r="AE819" s="24" t="s">
        <v>6782</v>
      </c>
      <c r="AF819" s="24" t="s">
        <v>369</v>
      </c>
      <c r="AG819" s="24" t="s">
        <v>78</v>
      </c>
      <c r="AH819" s="24" t="str">
        <f t="shared" si="179"/>
        <v>SPIRAX S3 AX 80W90 GRANEL</v>
      </c>
      <c r="AI819" s="24" t="s">
        <v>3016</v>
      </c>
      <c r="AJ819" s="24" t="s">
        <v>6699</v>
      </c>
      <c r="AK819" s="24" t="s">
        <v>6802</v>
      </c>
    </row>
    <row r="820" spans="2:37" hidden="1" x14ac:dyDescent="0.35">
      <c r="B820" s="24">
        <v>44536809</v>
      </c>
      <c r="C820" s="24" t="str">
        <f t="shared" si="165"/>
        <v>809</v>
      </c>
      <c r="D820" s="24" t="s">
        <v>2382</v>
      </c>
      <c r="E820" s="106">
        <v>43060801</v>
      </c>
      <c r="F820" s="24" t="s">
        <v>419</v>
      </c>
      <c r="G820" s="122">
        <f>IF(VLOOKUP(Tabela2[[#This Row],[SKU]],[10]Volume!$A:$E,5,0)&lt;0,0,VLOOKUP(Tabela2[[#This Row],[SKU]],[10]Volume!$A:$E,5,0))</f>
        <v>5015.3454545454542</v>
      </c>
      <c r="H820" s="24" t="s">
        <v>46</v>
      </c>
      <c r="I820" s="24" t="s">
        <v>47</v>
      </c>
      <c r="J820" s="24" t="s">
        <v>48</v>
      </c>
      <c r="K820" s="24" t="s">
        <v>49</v>
      </c>
      <c r="L820" s="24" t="s">
        <v>400</v>
      </c>
      <c r="M820" s="24" t="s">
        <v>66</v>
      </c>
      <c r="N820" s="24" t="s">
        <v>52</v>
      </c>
      <c r="O820" s="48">
        <v>43018</v>
      </c>
      <c r="P820" s="24" t="s">
        <v>53</v>
      </c>
      <c r="Q820" s="24"/>
      <c r="R820" s="26" t="s">
        <v>1</v>
      </c>
      <c r="S820" s="24" t="s">
        <v>44</v>
      </c>
      <c r="T820" s="24" t="s">
        <v>44</v>
      </c>
      <c r="U820" s="24">
        <v>41114809</v>
      </c>
      <c r="V820" s="40" t="s">
        <v>6998</v>
      </c>
      <c r="W820" s="24" t="s">
        <v>55</v>
      </c>
      <c r="X820" s="24">
        <v>2710193200</v>
      </c>
      <c r="Y820" s="14" t="s">
        <v>70</v>
      </c>
      <c r="Z820" s="24" t="str">
        <f t="shared" si="176"/>
        <v>001G3781</v>
      </c>
      <c r="AA820" s="24" t="str">
        <f t="shared" si="177"/>
        <v>002VID</v>
      </c>
      <c r="AB820" s="24" t="str">
        <f t="shared" si="178"/>
        <v>A309</v>
      </c>
      <c r="AC820" s="24" t="s">
        <v>2383</v>
      </c>
      <c r="AD820" s="24" t="s">
        <v>400</v>
      </c>
      <c r="AE820" s="24" t="s">
        <v>6782</v>
      </c>
      <c r="AF820" s="24" t="s">
        <v>369</v>
      </c>
      <c r="AG820" s="24" t="s">
        <v>78</v>
      </c>
      <c r="AH820" s="24" t="str">
        <f t="shared" si="179"/>
        <v>SPIRAX S3 AX 80W90 GRANEL</v>
      </c>
      <c r="AI820" s="24" t="s">
        <v>3016</v>
      </c>
      <c r="AJ820" s="24" t="s">
        <v>6699</v>
      </c>
      <c r="AK820" s="24" t="s">
        <v>6802</v>
      </c>
    </row>
    <row r="821" spans="2:37" hidden="1" x14ac:dyDescent="0.35">
      <c r="B821" s="24">
        <v>44537967</v>
      </c>
      <c r="C821" s="24" t="str">
        <f t="shared" si="165"/>
        <v>967</v>
      </c>
      <c r="D821" s="24" t="s">
        <v>2384</v>
      </c>
      <c r="E821" s="106">
        <v>45283801</v>
      </c>
      <c r="F821" s="24" t="s">
        <v>409</v>
      </c>
      <c r="G821" s="122">
        <f>IF(VLOOKUP(Tabela2[[#This Row],[SKU]],[10]Volume!$A:$E,5,0)&lt;0,0,VLOOKUP(Tabela2[[#This Row],[SKU]],[10]Volume!$A:$E,5,0))</f>
        <v>3000</v>
      </c>
      <c r="H821" s="24" t="s">
        <v>46</v>
      </c>
      <c r="I821" s="24" t="s">
        <v>151</v>
      </c>
      <c r="J821" s="24" t="s">
        <v>86</v>
      </c>
      <c r="K821" s="24" t="s">
        <v>49</v>
      </c>
      <c r="L821" s="24" t="s">
        <v>400</v>
      </c>
      <c r="M821" s="24" t="s">
        <v>66</v>
      </c>
      <c r="N821" s="24" t="s">
        <v>52</v>
      </c>
      <c r="O821" s="48">
        <v>43018</v>
      </c>
      <c r="P821" s="24" t="s">
        <v>53</v>
      </c>
      <c r="Q821" s="24"/>
      <c r="R821" s="26" t="s">
        <v>1</v>
      </c>
      <c r="S821" s="24" t="s">
        <v>44</v>
      </c>
      <c r="T821" s="24" t="s">
        <v>44</v>
      </c>
      <c r="U821" s="24">
        <v>41116967</v>
      </c>
      <c r="V821" s="40" t="s">
        <v>7001</v>
      </c>
      <c r="W821" s="24" t="s">
        <v>55</v>
      </c>
      <c r="X821" s="24">
        <v>2710193200</v>
      </c>
      <c r="Y821" s="14" t="s">
        <v>70</v>
      </c>
      <c r="Z821" s="24" t="str">
        <f t="shared" si="176"/>
        <v>001G3780</v>
      </c>
      <c r="AA821" s="24" t="str">
        <f t="shared" si="177"/>
        <v>002VJW</v>
      </c>
      <c r="AB821" s="24" t="str">
        <f t="shared" si="178"/>
        <v>A309</v>
      </c>
      <c r="AC821" s="24" t="s">
        <v>2385</v>
      </c>
      <c r="AD821" s="24" t="s">
        <v>400</v>
      </c>
      <c r="AE821" s="24" t="s">
        <v>6782</v>
      </c>
      <c r="AF821" s="24" t="s">
        <v>369</v>
      </c>
      <c r="AG821" s="24" t="s">
        <v>78</v>
      </c>
      <c r="AH821" s="24" t="str">
        <f t="shared" si="179"/>
        <v>SPIRAX S4 TXM GRANEL</v>
      </c>
      <c r="AI821" s="24" t="s">
        <v>3016</v>
      </c>
      <c r="AJ821" s="24" t="s">
        <v>6700</v>
      </c>
      <c r="AK821" s="24" t="s">
        <v>6806</v>
      </c>
    </row>
    <row r="822" spans="2:37" hidden="1" x14ac:dyDescent="0.35">
      <c r="B822" s="24">
        <v>44537855</v>
      </c>
      <c r="C822" s="24" t="str">
        <f t="shared" si="165"/>
        <v>855</v>
      </c>
      <c r="D822" s="24" t="s">
        <v>2386</v>
      </c>
      <c r="E822" s="106">
        <v>45283801</v>
      </c>
      <c r="F822" s="24" t="s">
        <v>409</v>
      </c>
      <c r="G822" s="122">
        <f>IF(VLOOKUP(Tabela2[[#This Row],[SKU]],[10]Volume!$A:$E,5,0)&lt;0,0,VLOOKUP(Tabela2[[#This Row],[SKU]],[10]Volume!$A:$E,5,0))</f>
        <v>16675.937984496122</v>
      </c>
      <c r="H822" s="24" t="s">
        <v>46</v>
      </c>
      <c r="I822" s="24" t="s">
        <v>163</v>
      </c>
      <c r="J822" s="24" t="s">
        <v>164</v>
      </c>
      <c r="K822" s="24" t="s">
        <v>49</v>
      </c>
      <c r="L822" s="24" t="s">
        <v>400</v>
      </c>
      <c r="M822" s="24" t="s">
        <v>66</v>
      </c>
      <c r="N822" s="24" t="s">
        <v>52</v>
      </c>
      <c r="O822" s="48">
        <v>43018</v>
      </c>
      <c r="P822" s="24" t="s">
        <v>53</v>
      </c>
      <c r="Q822" s="24"/>
      <c r="R822" s="26" t="s">
        <v>1</v>
      </c>
      <c r="S822" s="24" t="s">
        <v>132</v>
      </c>
      <c r="T822" s="24" t="s">
        <v>132</v>
      </c>
      <c r="U822" s="24" t="s">
        <v>44</v>
      </c>
      <c r="V822" s="40" t="s">
        <v>44</v>
      </c>
      <c r="W822" s="24" t="s">
        <v>55</v>
      </c>
      <c r="X822" s="24">
        <v>2710193200</v>
      </c>
      <c r="Y822" s="14" t="s">
        <v>70</v>
      </c>
      <c r="Z822" s="24" t="str">
        <f t="shared" si="176"/>
        <v>001G3780</v>
      </c>
      <c r="AA822" s="24" t="str">
        <f t="shared" si="177"/>
        <v>002VWL</v>
      </c>
      <c r="AB822" s="24" t="str">
        <f t="shared" si="178"/>
        <v>A309</v>
      </c>
      <c r="AC822" s="24" t="s">
        <v>2387</v>
      </c>
      <c r="AD822" s="24" t="s">
        <v>400</v>
      </c>
      <c r="AE822" s="24" t="s">
        <v>6782</v>
      </c>
      <c r="AF822" s="24" t="s">
        <v>369</v>
      </c>
      <c r="AG822" s="24" t="s">
        <v>78</v>
      </c>
      <c r="AH822" s="24" t="str">
        <f t="shared" si="179"/>
        <v>SPIRAX S4 TXM GRANEL</v>
      </c>
      <c r="AI822" s="24" t="s">
        <v>3016</v>
      </c>
      <c r="AJ822" s="24" t="s">
        <v>6700</v>
      </c>
      <c r="AK822" s="24" t="s">
        <v>6806</v>
      </c>
    </row>
    <row r="823" spans="2:37" hidden="1" x14ac:dyDescent="0.35">
      <c r="B823" s="24">
        <v>44537801</v>
      </c>
      <c r="C823" s="24" t="str">
        <f t="shared" si="165"/>
        <v>801</v>
      </c>
      <c r="D823" s="24" t="s">
        <v>2388</v>
      </c>
      <c r="E823" s="106">
        <v>45283801</v>
      </c>
      <c r="F823" s="24" t="s">
        <v>409</v>
      </c>
      <c r="G823" s="122">
        <f>IF(VLOOKUP(Tabela2[[#This Row],[SKU]],[10]Volume!$A:$E,5,0)&lt;0,0,VLOOKUP(Tabela2[[#This Row],[SKU]],[10]Volume!$A:$E,5,0))</f>
        <v>0</v>
      </c>
      <c r="H823" s="24" t="s">
        <v>46</v>
      </c>
      <c r="I823" s="24" t="s">
        <v>79</v>
      </c>
      <c r="J823" s="24" t="s">
        <v>79</v>
      </c>
      <c r="K823" s="24" t="s">
        <v>49</v>
      </c>
      <c r="L823" s="24" t="s">
        <v>400</v>
      </c>
      <c r="M823" s="24" t="s">
        <v>66</v>
      </c>
      <c r="N823" s="24" t="s">
        <v>52</v>
      </c>
      <c r="O823" s="48">
        <v>43952</v>
      </c>
      <c r="P823" s="24" t="s">
        <v>53</v>
      </c>
      <c r="Q823" s="24"/>
      <c r="R823" s="26" t="s">
        <v>1</v>
      </c>
      <c r="S823" s="24" t="s">
        <v>44</v>
      </c>
      <c r="T823" s="24" t="s">
        <v>54</v>
      </c>
      <c r="U823" s="24" t="s">
        <v>44</v>
      </c>
      <c r="V823" s="40" t="s">
        <v>44</v>
      </c>
      <c r="W823" s="24" t="s">
        <v>55</v>
      </c>
      <c r="X823" s="24">
        <v>2710193200</v>
      </c>
      <c r="Y823" s="14" t="s">
        <v>44</v>
      </c>
      <c r="Z823" s="24" t="str">
        <f t="shared" si="176"/>
        <v>001G3780</v>
      </c>
      <c r="AA823" s="24" t="str">
        <f t="shared" si="177"/>
        <v>001176</v>
      </c>
      <c r="AB823" s="24" t="str">
        <f t="shared" si="178"/>
        <v>A03Q</v>
      </c>
      <c r="AC823" s="24" t="s">
        <v>6975</v>
      </c>
      <c r="AD823" s="24" t="s">
        <v>400</v>
      </c>
      <c r="AE823" s="24" t="s">
        <v>6782</v>
      </c>
      <c r="AF823" s="24" t="s">
        <v>369</v>
      </c>
      <c r="AG823" s="24" t="s">
        <v>78</v>
      </c>
      <c r="AH823" s="24" t="str">
        <f t="shared" si="179"/>
        <v>SPIRAX S4 TXM GRANEL</v>
      </c>
      <c r="AI823" s="24" t="s">
        <v>3016</v>
      </c>
      <c r="AJ823" s="24" t="s">
        <v>6700</v>
      </c>
      <c r="AK823" s="24" t="s">
        <v>6806</v>
      </c>
    </row>
    <row r="824" spans="2:37" hidden="1" x14ac:dyDescent="0.35">
      <c r="B824" s="24">
        <v>44537809</v>
      </c>
      <c r="C824" s="24" t="str">
        <f t="shared" si="165"/>
        <v>809</v>
      </c>
      <c r="D824" s="24" t="s">
        <v>2389</v>
      </c>
      <c r="E824" s="106">
        <v>45283801</v>
      </c>
      <c r="F824" s="24" t="s">
        <v>409</v>
      </c>
      <c r="G824" s="122">
        <f>IF(VLOOKUP(Tabela2[[#This Row],[SKU]],[10]Volume!$A:$E,5,0)&lt;0,0,VLOOKUP(Tabela2[[#This Row],[SKU]],[10]Volume!$A:$E,5,0))</f>
        <v>7940.9636363636364</v>
      </c>
      <c r="H824" s="24" t="s">
        <v>46</v>
      </c>
      <c r="I824" s="24" t="s">
        <v>47</v>
      </c>
      <c r="J824" s="24" t="s">
        <v>48</v>
      </c>
      <c r="K824" s="24" t="s">
        <v>49</v>
      </c>
      <c r="L824" s="24" t="s">
        <v>400</v>
      </c>
      <c r="M824" s="24" t="s">
        <v>66</v>
      </c>
      <c r="N824" s="24" t="s">
        <v>52</v>
      </c>
      <c r="O824" s="48">
        <v>43018</v>
      </c>
      <c r="P824" s="24" t="s">
        <v>53</v>
      </c>
      <c r="Q824" s="24"/>
      <c r="R824" s="26" t="s">
        <v>1</v>
      </c>
      <c r="S824" s="24" t="s">
        <v>44</v>
      </c>
      <c r="T824" s="24" t="s">
        <v>44</v>
      </c>
      <c r="U824" s="24">
        <v>41116809</v>
      </c>
      <c r="V824" s="40" t="s">
        <v>7002</v>
      </c>
      <c r="W824" s="24" t="s">
        <v>55</v>
      </c>
      <c r="X824" s="24">
        <v>2710193200</v>
      </c>
      <c r="Y824" s="14" t="s">
        <v>70</v>
      </c>
      <c r="Z824" s="24" t="str">
        <f t="shared" si="176"/>
        <v>001G3780</v>
      </c>
      <c r="AA824" s="24" t="str">
        <f t="shared" si="177"/>
        <v>002VID</v>
      </c>
      <c r="AB824" s="24" t="str">
        <f t="shared" si="178"/>
        <v>A309</v>
      </c>
      <c r="AC824" s="24" t="s">
        <v>2390</v>
      </c>
      <c r="AD824" s="24" t="s">
        <v>400</v>
      </c>
      <c r="AE824" s="24" t="s">
        <v>6782</v>
      </c>
      <c r="AF824" s="24" t="s">
        <v>369</v>
      </c>
      <c r="AG824" s="24" t="s">
        <v>78</v>
      </c>
      <c r="AH824" s="24" t="str">
        <f t="shared" si="179"/>
        <v>SPIRAX S4 TXM GRANEL</v>
      </c>
      <c r="AI824" s="24" t="s">
        <v>3016</v>
      </c>
      <c r="AJ824" s="24" t="s">
        <v>6700</v>
      </c>
      <c r="AK824" s="24" t="s">
        <v>6806</v>
      </c>
    </row>
    <row r="825" spans="2:37" hidden="1" x14ac:dyDescent="0.35">
      <c r="B825" s="24">
        <v>43086855</v>
      </c>
      <c r="C825" s="24" t="str">
        <f t="shared" si="165"/>
        <v>855</v>
      </c>
      <c r="D825" s="24" t="s">
        <v>2391</v>
      </c>
      <c r="E825" s="106">
        <v>43582801</v>
      </c>
      <c r="F825" s="24" t="s">
        <v>1213</v>
      </c>
      <c r="G825" s="122">
        <f>IF(VLOOKUP(Tabela2[[#This Row],[SKU]],[10]Volume!$A:$E,5,0)&lt;0,0,VLOOKUP(Tabela2[[#This Row],[SKU]],[10]Volume!$A:$E,5,0))</f>
        <v>18107.007751937985</v>
      </c>
      <c r="H825" s="24" t="s">
        <v>46</v>
      </c>
      <c r="I825" s="24" t="s">
        <v>163</v>
      </c>
      <c r="J825" s="24" t="s">
        <v>164</v>
      </c>
      <c r="K825" s="24" t="s">
        <v>49</v>
      </c>
      <c r="L825" s="24" t="s">
        <v>400</v>
      </c>
      <c r="M825" s="24" t="s">
        <v>66</v>
      </c>
      <c r="N825" s="24" t="s">
        <v>52</v>
      </c>
      <c r="O825" s="48">
        <v>43651</v>
      </c>
      <c r="P825" s="24" t="s">
        <v>53</v>
      </c>
      <c r="Q825" s="24"/>
      <c r="R825" s="26" t="s">
        <v>1</v>
      </c>
      <c r="S825" s="24" t="s">
        <v>132</v>
      </c>
      <c r="T825" s="24" t="s">
        <v>132</v>
      </c>
      <c r="U825" s="24" t="s">
        <v>44</v>
      </c>
      <c r="V825" s="40" t="s">
        <v>44</v>
      </c>
      <c r="W825" s="24" t="s">
        <v>55</v>
      </c>
      <c r="X825" s="24">
        <v>2710193200</v>
      </c>
      <c r="Y825" s="14" t="s">
        <v>70</v>
      </c>
      <c r="Z825" s="24" t="str">
        <f t="shared" si="176"/>
        <v>001G7088</v>
      </c>
      <c r="AA825" s="24" t="str">
        <f t="shared" si="177"/>
        <v>002VWL</v>
      </c>
      <c r="AB825" s="24" t="str">
        <f t="shared" si="178"/>
        <v>A309</v>
      </c>
      <c r="AC825" s="24" t="s">
        <v>2392</v>
      </c>
      <c r="AD825" s="24" t="s">
        <v>400</v>
      </c>
      <c r="AE825" s="24" t="s">
        <v>6782</v>
      </c>
      <c r="AF825" s="24" t="s">
        <v>369</v>
      </c>
      <c r="AG825" s="24" t="s">
        <v>78</v>
      </c>
      <c r="AH825" s="24" t="str">
        <f t="shared" si="179"/>
        <v>SPIRAX S2 A 90 GRANEL</v>
      </c>
      <c r="AI825" s="24" t="s">
        <v>3016</v>
      </c>
      <c r="AJ825" s="24" t="s">
        <v>2393</v>
      </c>
      <c r="AK825" s="24" t="s">
        <v>3016</v>
      </c>
    </row>
    <row r="826" spans="2:37" hidden="1" x14ac:dyDescent="0.35">
      <c r="B826" s="24">
        <v>43086967</v>
      </c>
      <c r="C826" s="24" t="str">
        <f t="shared" ref="C826:C889" si="180">RIGHT(B826,3)</f>
        <v>967</v>
      </c>
      <c r="D826" s="24" t="s">
        <v>2394</v>
      </c>
      <c r="E826" s="106">
        <v>43582801</v>
      </c>
      <c r="F826" s="24" t="s">
        <v>1213</v>
      </c>
      <c r="G826" s="122">
        <f>IF(VLOOKUP(Tabela2[[#This Row],[SKU]],[10]Volume!$A:$E,5,0)&lt;0,0,VLOOKUP(Tabela2[[#This Row],[SKU]],[10]Volume!$A:$E,5,0))</f>
        <v>10000</v>
      </c>
      <c r="H826" s="24" t="s">
        <v>46</v>
      </c>
      <c r="I826" s="24" t="s">
        <v>151</v>
      </c>
      <c r="J826" s="24" t="s">
        <v>86</v>
      </c>
      <c r="K826" s="24" t="s">
        <v>49</v>
      </c>
      <c r="L826" s="24" t="s">
        <v>400</v>
      </c>
      <c r="M826" s="24" t="s">
        <v>66</v>
      </c>
      <c r="N826" s="24" t="s">
        <v>52</v>
      </c>
      <c r="O826" s="48">
        <v>43417</v>
      </c>
      <c r="P826" s="24" t="s">
        <v>53</v>
      </c>
      <c r="Q826" s="24"/>
      <c r="R826" s="26" t="s">
        <v>1</v>
      </c>
      <c r="S826" s="24" t="s">
        <v>132</v>
      </c>
      <c r="T826" s="24" t="s">
        <v>132</v>
      </c>
      <c r="U826" s="24" t="s">
        <v>44</v>
      </c>
      <c r="V826" s="40" t="s">
        <v>44</v>
      </c>
      <c r="W826" s="24" t="s">
        <v>55</v>
      </c>
      <c r="X826" s="24">
        <v>2710193200</v>
      </c>
      <c r="Y826" s="14" t="s">
        <v>70</v>
      </c>
      <c r="Z826" s="24" t="str">
        <f t="shared" si="176"/>
        <v>001G7088</v>
      </c>
      <c r="AA826" s="24" t="str">
        <f t="shared" si="177"/>
        <v>002VJW</v>
      </c>
      <c r="AB826" s="24" t="str">
        <f t="shared" si="178"/>
        <v>A309</v>
      </c>
      <c r="AC826" s="24" t="s">
        <v>2395</v>
      </c>
      <c r="AD826" s="24" t="s">
        <v>400</v>
      </c>
      <c r="AE826" s="24" t="s">
        <v>6782</v>
      </c>
      <c r="AF826" s="24" t="s">
        <v>369</v>
      </c>
      <c r="AG826" s="24" t="s">
        <v>78</v>
      </c>
      <c r="AH826" s="24" t="str">
        <f t="shared" si="179"/>
        <v>SPIRAX S2 A 90 GRANEL</v>
      </c>
      <c r="AI826" s="24" t="s">
        <v>3016</v>
      </c>
      <c r="AJ826" s="24" t="s">
        <v>2393</v>
      </c>
      <c r="AK826" s="24" t="s">
        <v>3016</v>
      </c>
    </row>
    <row r="827" spans="2:37" hidden="1" x14ac:dyDescent="0.35">
      <c r="B827" s="24">
        <v>43086809</v>
      </c>
      <c r="C827" s="24" t="str">
        <f t="shared" si="180"/>
        <v>809</v>
      </c>
      <c r="D827" s="24" t="s">
        <v>2396</v>
      </c>
      <c r="E827" s="106">
        <v>43582801</v>
      </c>
      <c r="F827" s="24" t="s">
        <v>1213</v>
      </c>
      <c r="G827" s="122">
        <f>IF(VLOOKUP(Tabela2[[#This Row],[SKU]],[10]Volume!$A:$E,5,0)&lt;0,0,VLOOKUP(Tabela2[[#This Row],[SKU]],[10]Volume!$A:$E,5,0))</f>
        <v>9403.7727272727279</v>
      </c>
      <c r="H827" s="24" t="s">
        <v>46</v>
      </c>
      <c r="I827" s="24" t="s">
        <v>47</v>
      </c>
      <c r="J827" s="24" t="s">
        <v>48</v>
      </c>
      <c r="K827" s="24" t="s">
        <v>49</v>
      </c>
      <c r="L827" s="24" t="s">
        <v>400</v>
      </c>
      <c r="M827" s="24" t="s">
        <v>66</v>
      </c>
      <c r="N827" s="24" t="s">
        <v>52</v>
      </c>
      <c r="O827" s="48">
        <v>43651</v>
      </c>
      <c r="P827" s="24" t="s">
        <v>53</v>
      </c>
      <c r="Q827" s="24"/>
      <c r="R827" s="26" t="s">
        <v>1</v>
      </c>
      <c r="S827" s="24" t="s">
        <v>132</v>
      </c>
      <c r="T827" s="24" t="s">
        <v>132</v>
      </c>
      <c r="U827" s="24" t="s">
        <v>44</v>
      </c>
      <c r="V827" s="40" t="s">
        <v>44</v>
      </c>
      <c r="W827" s="24" t="s">
        <v>55</v>
      </c>
      <c r="X827" s="24">
        <v>2710193200</v>
      </c>
      <c r="Y827" s="14" t="s">
        <v>70</v>
      </c>
      <c r="Z827" s="24" t="str">
        <f t="shared" si="176"/>
        <v>001G7088</v>
      </c>
      <c r="AA827" s="24" t="str">
        <f t="shared" si="177"/>
        <v>002VID</v>
      </c>
      <c r="AB827" s="24" t="str">
        <f t="shared" si="178"/>
        <v>A309</v>
      </c>
      <c r="AC827" s="24" t="s">
        <v>2397</v>
      </c>
      <c r="AD827" s="24" t="s">
        <v>400</v>
      </c>
      <c r="AE827" s="24" t="s">
        <v>6782</v>
      </c>
      <c r="AF827" s="24" t="s">
        <v>369</v>
      </c>
      <c r="AG827" s="24" t="s">
        <v>78</v>
      </c>
      <c r="AH827" s="24" t="str">
        <f t="shared" si="179"/>
        <v>SPIRAX S2 A 90 GRANEL</v>
      </c>
      <c r="AI827" s="24" t="s">
        <v>3016</v>
      </c>
      <c r="AJ827" s="24" t="s">
        <v>2393</v>
      </c>
      <c r="AK827" s="24" t="s">
        <v>3016</v>
      </c>
    </row>
    <row r="828" spans="2:37" hidden="1" x14ac:dyDescent="0.35">
      <c r="B828" s="24">
        <v>44539905</v>
      </c>
      <c r="C828" s="24" t="str">
        <f t="shared" si="180"/>
        <v>905</v>
      </c>
      <c r="D828" s="24" t="s">
        <v>2398</v>
      </c>
      <c r="E828" s="106">
        <v>49757801</v>
      </c>
      <c r="F828" s="24" t="s">
        <v>1223</v>
      </c>
      <c r="G828" s="122">
        <f>IF(VLOOKUP(Tabela2[[#This Row],[SKU]],[10]Volume!$A:$E,5,0)&lt;0,0,VLOOKUP(Tabela2[[#This Row],[SKU]],[10]Volume!$A:$E,5,0))</f>
        <v>9303.730941704036</v>
      </c>
      <c r="H828" s="24" t="s">
        <v>46</v>
      </c>
      <c r="I828" s="24" t="s">
        <v>735</v>
      </c>
      <c r="J828" s="24" t="s">
        <v>63</v>
      </c>
      <c r="K828" s="24" t="s">
        <v>49</v>
      </c>
      <c r="L828" s="24" t="s">
        <v>400</v>
      </c>
      <c r="M828" s="24" t="s">
        <v>66</v>
      </c>
      <c r="N828" s="24" t="s">
        <v>52</v>
      </c>
      <c r="O828" s="48">
        <v>45383</v>
      </c>
      <c r="P828" s="24" t="s">
        <v>53</v>
      </c>
      <c r="Q828" s="24"/>
      <c r="R828" s="26" t="s">
        <v>1</v>
      </c>
      <c r="S828" s="24" t="s">
        <v>54</v>
      </c>
      <c r="T828" s="24"/>
      <c r="U828" s="24" t="s">
        <v>44</v>
      </c>
      <c r="V828" s="40" t="s">
        <v>44</v>
      </c>
      <c r="W828" s="24" t="s">
        <v>55</v>
      </c>
      <c r="X828" s="24">
        <v>2710193200</v>
      </c>
      <c r="Y828" s="14" t="s">
        <v>70</v>
      </c>
      <c r="Z828" s="24" t="str">
        <f t="shared" si="176"/>
        <v>001G3778</v>
      </c>
      <c r="AA828" s="24" t="str">
        <f t="shared" si="177"/>
        <v>002W20</v>
      </c>
      <c r="AB828" s="24" t="str">
        <f t="shared" si="178"/>
        <v>A1SO</v>
      </c>
      <c r="AC828" s="24" t="s">
        <v>2399</v>
      </c>
      <c r="AD828" s="24" t="s">
        <v>400</v>
      </c>
      <c r="AE828" s="24" t="s">
        <v>6782</v>
      </c>
      <c r="AF828" s="24" t="s">
        <v>369</v>
      </c>
      <c r="AG828" s="24" t="s">
        <v>78</v>
      </c>
      <c r="AH828" s="24" t="str">
        <f t="shared" si="179"/>
        <v>WBF 100 NOVO GRANEL</v>
      </c>
      <c r="AI828" s="24" t="s">
        <v>3016</v>
      </c>
      <c r="AJ828" s="24" t="s">
        <v>2400</v>
      </c>
      <c r="AK828" s="24" t="s">
        <v>3016</v>
      </c>
    </row>
    <row r="829" spans="2:37" hidden="1" x14ac:dyDescent="0.35">
      <c r="B829" s="24">
        <v>44539829</v>
      </c>
      <c r="C829" s="24" t="str">
        <f t="shared" si="180"/>
        <v>829</v>
      </c>
      <c r="D829" s="24" t="s">
        <v>6922</v>
      </c>
      <c r="E829" s="106">
        <v>49757801</v>
      </c>
      <c r="F829" s="24" t="s">
        <v>1223</v>
      </c>
      <c r="G829" s="122">
        <f>IF(VLOOKUP(Tabela2[[#This Row],[SKU]],[10]Volume!$A:$E,5,0)&lt;0,0,VLOOKUP(Tabela2[[#This Row],[SKU]],[10]Volume!$A:$E,5,0))</f>
        <v>0</v>
      </c>
      <c r="H829" s="24" t="s">
        <v>46</v>
      </c>
      <c r="I829" s="24" t="s">
        <v>6939</v>
      </c>
      <c r="J829" s="24" t="s">
        <v>3046</v>
      </c>
      <c r="K829" s="24" t="s">
        <v>49</v>
      </c>
      <c r="L829" s="24" t="s">
        <v>400</v>
      </c>
      <c r="M829" s="24" t="s">
        <v>66</v>
      </c>
      <c r="N829" s="24" t="s">
        <v>52</v>
      </c>
      <c r="O829" s="48"/>
      <c r="P829" s="24" t="s">
        <v>53</v>
      </c>
      <c r="Q829" s="25"/>
      <c r="R829" s="108" t="s">
        <v>3</v>
      </c>
      <c r="S829" s="24"/>
      <c r="T829" s="24"/>
      <c r="U829" s="24">
        <v>44539905</v>
      </c>
      <c r="V829" s="24" t="s">
        <v>2398</v>
      </c>
      <c r="W829" s="24" t="s">
        <v>329</v>
      </c>
      <c r="X829" s="24">
        <v>2710193200</v>
      </c>
      <c r="Y829" s="14" t="s">
        <v>70</v>
      </c>
      <c r="Z829" s="24" t="str">
        <f t="shared" si="176"/>
        <v>001G3778</v>
      </c>
      <c r="AA829" s="24" t="str">
        <f t="shared" si="177"/>
        <v>002W20</v>
      </c>
      <c r="AB829" s="24" t="str">
        <f t="shared" si="178"/>
        <v>A1SO</v>
      </c>
      <c r="AC829" s="24" t="s">
        <v>2399</v>
      </c>
      <c r="AD829" s="24" t="s">
        <v>400</v>
      </c>
      <c r="AE829" s="24" t="s">
        <v>6782</v>
      </c>
      <c r="AF829" s="24" t="s">
        <v>369</v>
      </c>
      <c r="AG829" s="24" t="s">
        <v>78</v>
      </c>
      <c r="AH829" s="94"/>
      <c r="AI829" s="24" t="s">
        <v>3016</v>
      </c>
      <c r="AJ829" s="24" t="s">
        <v>2400</v>
      </c>
      <c r="AK829" s="24" t="s">
        <v>3016</v>
      </c>
    </row>
    <row r="830" spans="2:37" hidden="1" x14ac:dyDescent="0.35">
      <c r="B830" s="24">
        <v>44539855</v>
      </c>
      <c r="C830" s="24" t="str">
        <f t="shared" si="180"/>
        <v>855</v>
      </c>
      <c r="D830" s="24" t="s">
        <v>2401</v>
      </c>
      <c r="E830" s="106">
        <v>49757801</v>
      </c>
      <c r="F830" s="24" t="s">
        <v>1223</v>
      </c>
      <c r="G830" s="122">
        <f>IF(VLOOKUP(Tabela2[[#This Row],[SKU]],[10]Volume!$A:$E,5,0)&lt;0,0,VLOOKUP(Tabela2[[#This Row],[SKU]],[10]Volume!$A:$E,5,0))</f>
        <v>23195.255813953489</v>
      </c>
      <c r="H830" s="24" t="s">
        <v>46</v>
      </c>
      <c r="I830" s="24" t="s">
        <v>163</v>
      </c>
      <c r="J830" s="24" t="s">
        <v>164</v>
      </c>
      <c r="K830" s="24" t="s">
        <v>49</v>
      </c>
      <c r="L830" s="24" t="s">
        <v>400</v>
      </c>
      <c r="M830" s="24" t="s">
        <v>66</v>
      </c>
      <c r="N830" s="24" t="s">
        <v>52</v>
      </c>
      <c r="O830" s="48">
        <v>43669</v>
      </c>
      <c r="P830" s="24" t="s">
        <v>53</v>
      </c>
      <c r="Q830" s="24"/>
      <c r="R830" s="26" t="s">
        <v>1</v>
      </c>
      <c r="S830" s="24" t="s">
        <v>132</v>
      </c>
      <c r="T830" s="24" t="s">
        <v>132</v>
      </c>
      <c r="U830" s="24" t="s">
        <v>44</v>
      </c>
      <c r="V830" s="40" t="s">
        <v>44</v>
      </c>
      <c r="W830" s="24" t="s">
        <v>55</v>
      </c>
      <c r="X830" s="24">
        <v>2710193200</v>
      </c>
      <c r="Y830" s="14" t="s">
        <v>70</v>
      </c>
      <c r="Z830" s="24" t="str">
        <f t="shared" si="176"/>
        <v>001G3778</v>
      </c>
      <c r="AA830" s="24" t="str">
        <f t="shared" si="177"/>
        <v>002VWL</v>
      </c>
      <c r="AB830" s="24" t="str">
        <f t="shared" si="178"/>
        <v>A309</v>
      </c>
      <c r="AC830" s="24" t="s">
        <v>2402</v>
      </c>
      <c r="AD830" s="24" t="s">
        <v>400</v>
      </c>
      <c r="AE830" s="24" t="s">
        <v>6782</v>
      </c>
      <c r="AF830" s="24" t="s">
        <v>369</v>
      </c>
      <c r="AG830" s="24" t="s">
        <v>78</v>
      </c>
      <c r="AH830" s="24" t="str">
        <f t="shared" ref="AH830:AH835" si="181">F830</f>
        <v>WBF 100 NOVO GRANEL</v>
      </c>
      <c r="AI830" s="24" t="s">
        <v>3016</v>
      </c>
      <c r="AJ830" s="24" t="s">
        <v>6701</v>
      </c>
      <c r="AK830" s="24" t="s">
        <v>3016</v>
      </c>
    </row>
    <row r="831" spans="2:37" hidden="1" x14ac:dyDescent="0.35">
      <c r="B831" s="24">
        <v>44539967</v>
      </c>
      <c r="C831" s="24" t="str">
        <f t="shared" si="180"/>
        <v>967</v>
      </c>
      <c r="D831" s="24" t="s">
        <v>2403</v>
      </c>
      <c r="E831" s="106">
        <v>49757801</v>
      </c>
      <c r="F831" s="24" t="s">
        <v>1223</v>
      </c>
      <c r="G831" s="122">
        <f>IF(VLOOKUP(Tabela2[[#This Row],[SKU]],[10]Volume!$A:$E,5,0)&lt;0,0,VLOOKUP(Tabela2[[#This Row],[SKU]],[10]Volume!$A:$E,5,0))</f>
        <v>17000</v>
      </c>
      <c r="H831" s="24" t="s">
        <v>46</v>
      </c>
      <c r="I831" s="24" t="s">
        <v>151</v>
      </c>
      <c r="J831" s="24" t="s">
        <v>86</v>
      </c>
      <c r="K831" s="24" t="s">
        <v>49</v>
      </c>
      <c r="L831" s="24" t="s">
        <v>400</v>
      </c>
      <c r="M831" s="24" t="s">
        <v>66</v>
      </c>
      <c r="N831" s="24" t="s">
        <v>52</v>
      </c>
      <c r="O831" s="48">
        <v>43669</v>
      </c>
      <c r="P831" s="24" t="s">
        <v>53</v>
      </c>
      <c r="Q831" s="24"/>
      <c r="R831" s="26" t="s">
        <v>1</v>
      </c>
      <c r="S831" s="24" t="s">
        <v>132</v>
      </c>
      <c r="T831" s="24" t="s">
        <v>132</v>
      </c>
      <c r="U831" s="24" t="s">
        <v>44</v>
      </c>
      <c r="V831" s="40" t="s">
        <v>44</v>
      </c>
      <c r="W831" s="24" t="s">
        <v>55</v>
      </c>
      <c r="X831" s="24">
        <v>2710193200</v>
      </c>
      <c r="Y831" s="14" t="s">
        <v>70</v>
      </c>
      <c r="Z831" s="24" t="str">
        <f t="shared" si="176"/>
        <v>001G3778</v>
      </c>
      <c r="AA831" s="24" t="str">
        <f t="shared" si="177"/>
        <v>002VJW</v>
      </c>
      <c r="AB831" s="24" t="str">
        <f t="shared" si="178"/>
        <v>A309</v>
      </c>
      <c r="AC831" s="24" t="s">
        <v>2404</v>
      </c>
      <c r="AD831" s="24" t="s">
        <v>400</v>
      </c>
      <c r="AE831" s="24" t="s">
        <v>6782</v>
      </c>
      <c r="AF831" s="24" t="s">
        <v>369</v>
      </c>
      <c r="AG831" s="24" t="s">
        <v>78</v>
      </c>
      <c r="AH831" s="24" t="str">
        <f t="shared" si="181"/>
        <v>WBF 100 NOVO GRANEL</v>
      </c>
      <c r="AI831" s="24" t="s">
        <v>3016</v>
      </c>
      <c r="AJ831" s="24" t="s">
        <v>6701</v>
      </c>
      <c r="AK831" s="24" t="s">
        <v>3016</v>
      </c>
    </row>
    <row r="832" spans="2:37" hidden="1" x14ac:dyDescent="0.35">
      <c r="B832" s="24">
        <v>44539809</v>
      </c>
      <c r="C832" s="24" t="str">
        <f t="shared" si="180"/>
        <v>809</v>
      </c>
      <c r="D832" s="24" t="s">
        <v>2405</v>
      </c>
      <c r="E832" s="106">
        <v>49757801</v>
      </c>
      <c r="F832" s="24" t="s">
        <v>1223</v>
      </c>
      <c r="G832" s="122">
        <f>IF(VLOOKUP(Tabela2[[#This Row],[SKU]],[10]Volume!$A:$E,5,0)&lt;0,0,VLOOKUP(Tabela2[[#This Row],[SKU]],[10]Volume!$A:$E,5,0))</f>
        <v>13374.254545454545</v>
      </c>
      <c r="H832" s="24" t="s">
        <v>46</v>
      </c>
      <c r="I832" s="24" t="s">
        <v>47</v>
      </c>
      <c r="J832" s="24" t="s">
        <v>48</v>
      </c>
      <c r="K832" s="24" t="s">
        <v>49</v>
      </c>
      <c r="L832" s="24" t="s">
        <v>400</v>
      </c>
      <c r="M832" s="24" t="s">
        <v>66</v>
      </c>
      <c r="N832" s="24" t="s">
        <v>52</v>
      </c>
      <c r="O832" s="48">
        <v>43669</v>
      </c>
      <c r="P832" s="24" t="s">
        <v>53</v>
      </c>
      <c r="Q832" s="24"/>
      <c r="R832" s="26" t="s">
        <v>1</v>
      </c>
      <c r="S832" s="24" t="s">
        <v>132</v>
      </c>
      <c r="T832" s="24" t="s">
        <v>132</v>
      </c>
      <c r="U832" s="24" t="s">
        <v>44</v>
      </c>
      <c r="V832" s="40" t="s">
        <v>44</v>
      </c>
      <c r="W832" s="24" t="s">
        <v>55</v>
      </c>
      <c r="X832" s="24">
        <v>2710193200</v>
      </c>
      <c r="Y832" s="14" t="s">
        <v>70</v>
      </c>
      <c r="Z832" s="24" t="str">
        <f t="shared" si="176"/>
        <v>001G3778</v>
      </c>
      <c r="AA832" s="24" t="str">
        <f t="shared" si="177"/>
        <v>002VID</v>
      </c>
      <c r="AB832" s="24" t="str">
        <f t="shared" si="178"/>
        <v>A309</v>
      </c>
      <c r="AC832" s="24" t="s">
        <v>2406</v>
      </c>
      <c r="AD832" s="24" t="s">
        <v>400</v>
      </c>
      <c r="AE832" s="24" t="s">
        <v>6782</v>
      </c>
      <c r="AF832" s="24" t="s">
        <v>369</v>
      </c>
      <c r="AG832" s="24" t="s">
        <v>78</v>
      </c>
      <c r="AH832" s="24" t="str">
        <f t="shared" si="181"/>
        <v>WBF 100 NOVO GRANEL</v>
      </c>
      <c r="AI832" s="24" t="s">
        <v>3016</v>
      </c>
      <c r="AJ832" s="24" t="s">
        <v>6701</v>
      </c>
      <c r="AK832" s="24" t="s">
        <v>3016</v>
      </c>
    </row>
    <row r="833" spans="2:37" hidden="1" x14ac:dyDescent="0.35">
      <c r="B833" s="24">
        <v>41091855</v>
      </c>
      <c r="C833" s="24" t="str">
        <f t="shared" si="180"/>
        <v>855</v>
      </c>
      <c r="D833" s="24" t="s">
        <v>2407</v>
      </c>
      <c r="E833" s="106">
        <v>44523801</v>
      </c>
      <c r="F833" s="24" t="s">
        <v>399</v>
      </c>
      <c r="G833" s="122">
        <f>IF(VLOOKUP(Tabela2[[#This Row],[SKU]],[10]Volume!$A:$E,5,0)&lt;0,0,VLOOKUP(Tabela2[[#This Row],[SKU]],[10]Volume!$A:$E,5,0))</f>
        <v>9699.4728682170535</v>
      </c>
      <c r="H833" s="24" t="s">
        <v>46</v>
      </c>
      <c r="I833" s="24" t="s">
        <v>163</v>
      </c>
      <c r="J833" s="24" t="s">
        <v>164</v>
      </c>
      <c r="K833" s="24" t="s">
        <v>49</v>
      </c>
      <c r="L833" s="24" t="s">
        <v>400</v>
      </c>
      <c r="M833" s="24" t="s">
        <v>66</v>
      </c>
      <c r="N833" s="24" t="s">
        <v>52</v>
      </c>
      <c r="O833" s="48">
        <v>43018</v>
      </c>
      <c r="P833" s="24" t="s">
        <v>53</v>
      </c>
      <c r="Q833" s="24"/>
      <c r="R833" s="26" t="s">
        <v>1</v>
      </c>
      <c r="S833" s="24" t="s">
        <v>132</v>
      </c>
      <c r="T833" s="24" t="s">
        <v>132</v>
      </c>
      <c r="U833" s="24" t="s">
        <v>44</v>
      </c>
      <c r="V833" s="40" t="s">
        <v>44</v>
      </c>
      <c r="W833" s="24" t="s">
        <v>55</v>
      </c>
      <c r="X833" s="24">
        <v>2710193200</v>
      </c>
      <c r="Y833" s="14" t="s">
        <v>70</v>
      </c>
      <c r="Z833" s="24" t="str">
        <f t="shared" si="176"/>
        <v>001G3786</v>
      </c>
      <c r="AA833" s="24" t="str">
        <f t="shared" si="177"/>
        <v>002VWL</v>
      </c>
      <c r="AB833" s="24" t="str">
        <f t="shared" si="178"/>
        <v>A309</v>
      </c>
      <c r="AC833" s="24" t="s">
        <v>2408</v>
      </c>
      <c r="AD833" s="24" t="s">
        <v>400</v>
      </c>
      <c r="AE833" s="24" t="s">
        <v>6782</v>
      </c>
      <c r="AF833" s="24" t="s">
        <v>369</v>
      </c>
      <c r="AG833" s="24" t="s">
        <v>78</v>
      </c>
      <c r="AH833" s="24" t="str">
        <f t="shared" si="181"/>
        <v>SPIRAX S3 T GRANEL</v>
      </c>
      <c r="AI833" s="24" t="s">
        <v>3016</v>
      </c>
      <c r="AJ833" s="24" t="s">
        <v>6702</v>
      </c>
      <c r="AK833" s="24" t="s">
        <v>3016</v>
      </c>
    </row>
    <row r="834" spans="2:37" hidden="1" x14ac:dyDescent="0.35">
      <c r="B834" s="24">
        <v>41091809</v>
      </c>
      <c r="C834" s="24" t="str">
        <f t="shared" si="180"/>
        <v>809</v>
      </c>
      <c r="D834" s="24" t="s">
        <v>2409</v>
      </c>
      <c r="E834" s="106">
        <v>44523801</v>
      </c>
      <c r="F834" s="24" t="s">
        <v>399</v>
      </c>
      <c r="G834" s="122">
        <f>IF(VLOOKUP(Tabela2[[#This Row],[SKU]],[10]Volume!$A:$E,5,0)&lt;0,0,VLOOKUP(Tabela2[[#This Row],[SKU]],[10]Volume!$A:$E,5,0))</f>
        <v>9821.7181818181816</v>
      </c>
      <c r="H834" s="24" t="s">
        <v>46</v>
      </c>
      <c r="I834" s="24" t="s">
        <v>47</v>
      </c>
      <c r="J834" s="24" t="s">
        <v>48</v>
      </c>
      <c r="K834" s="24" t="s">
        <v>49</v>
      </c>
      <c r="L834" s="24" t="s">
        <v>400</v>
      </c>
      <c r="M834" s="24" t="s">
        <v>66</v>
      </c>
      <c r="N834" s="24" t="s">
        <v>52</v>
      </c>
      <c r="O834" s="48">
        <v>43018</v>
      </c>
      <c r="P834" s="24" t="s">
        <v>53</v>
      </c>
      <c r="Q834" s="24"/>
      <c r="R834" s="28" t="s">
        <v>6</v>
      </c>
      <c r="S834" s="24" t="s">
        <v>132</v>
      </c>
      <c r="T834" s="24" t="s">
        <v>132</v>
      </c>
      <c r="U834" s="24">
        <v>41115809</v>
      </c>
      <c r="V834" s="40" t="s">
        <v>7000</v>
      </c>
      <c r="W834" s="24" t="s">
        <v>329</v>
      </c>
      <c r="X834" s="24">
        <v>2710193200</v>
      </c>
      <c r="Y834" s="14" t="s">
        <v>70</v>
      </c>
      <c r="Z834" s="24" t="str">
        <f t="shared" si="176"/>
        <v>001G3786</v>
      </c>
      <c r="AA834" s="24" t="str">
        <f t="shared" si="177"/>
        <v>002VID</v>
      </c>
      <c r="AB834" s="24" t="str">
        <f t="shared" si="178"/>
        <v>A309</v>
      </c>
      <c r="AC834" s="24" t="s">
        <v>2410</v>
      </c>
      <c r="AD834" s="24" t="s">
        <v>400</v>
      </c>
      <c r="AE834" s="24" t="s">
        <v>6782</v>
      </c>
      <c r="AF834" s="24" t="s">
        <v>369</v>
      </c>
      <c r="AG834" s="24" t="s">
        <v>78</v>
      </c>
      <c r="AH834" s="24" t="str">
        <f t="shared" si="181"/>
        <v>SPIRAX S3 T GRANEL</v>
      </c>
      <c r="AI834" s="24" t="s">
        <v>3016</v>
      </c>
      <c r="AJ834" s="24" t="s">
        <v>6702</v>
      </c>
      <c r="AK834" s="24" t="s">
        <v>3016</v>
      </c>
    </row>
    <row r="835" spans="2:37" hidden="1" x14ac:dyDescent="0.35">
      <c r="B835" s="24">
        <v>41091967</v>
      </c>
      <c r="C835" s="24" t="str">
        <f t="shared" si="180"/>
        <v>967</v>
      </c>
      <c r="D835" s="24" t="s">
        <v>2411</v>
      </c>
      <c r="E835" s="106">
        <v>44523801</v>
      </c>
      <c r="F835" s="24" t="s">
        <v>399</v>
      </c>
      <c r="G835" s="122">
        <f>IF(VLOOKUP(Tabela2[[#This Row],[SKU]],[10]Volume!$A:$E,5,0)&lt;0,0,VLOOKUP(Tabela2[[#This Row],[SKU]],[10]Volume!$A:$E,5,0))</f>
        <v>13000</v>
      </c>
      <c r="H835" s="24" t="s">
        <v>46</v>
      </c>
      <c r="I835" s="24" t="s">
        <v>151</v>
      </c>
      <c r="J835" s="24" t="s">
        <v>86</v>
      </c>
      <c r="K835" s="24" t="s">
        <v>49</v>
      </c>
      <c r="L835" s="24" t="s">
        <v>400</v>
      </c>
      <c r="M835" s="24" t="s">
        <v>66</v>
      </c>
      <c r="N835" s="24" t="s">
        <v>52</v>
      </c>
      <c r="O835" s="48">
        <v>43018</v>
      </c>
      <c r="P835" s="24" t="s">
        <v>53</v>
      </c>
      <c r="Q835" s="24"/>
      <c r="R835" s="28" t="s">
        <v>6</v>
      </c>
      <c r="S835" s="24" t="s">
        <v>132</v>
      </c>
      <c r="T835" s="24" t="s">
        <v>132</v>
      </c>
      <c r="U835" s="24">
        <v>41115967</v>
      </c>
      <c r="V835" s="40" t="s">
        <v>6999</v>
      </c>
      <c r="W835" s="24" t="s">
        <v>329</v>
      </c>
      <c r="X835" s="24">
        <v>2710193200</v>
      </c>
      <c r="Y835" s="14" t="s">
        <v>70</v>
      </c>
      <c r="Z835" s="24" t="str">
        <f t="shared" si="176"/>
        <v>001G3786</v>
      </c>
      <c r="AA835" s="24" t="str">
        <f t="shared" si="177"/>
        <v>002VJW</v>
      </c>
      <c r="AB835" s="24" t="str">
        <f t="shared" si="178"/>
        <v>A309</v>
      </c>
      <c r="AC835" s="24" t="s">
        <v>2412</v>
      </c>
      <c r="AD835" s="24" t="s">
        <v>400</v>
      </c>
      <c r="AE835" s="24" t="s">
        <v>6782</v>
      </c>
      <c r="AF835" s="24" t="s">
        <v>369</v>
      </c>
      <c r="AG835" s="24" t="s">
        <v>78</v>
      </c>
      <c r="AH835" s="24" t="str">
        <f t="shared" si="181"/>
        <v>SPIRAX S3 T GRANEL</v>
      </c>
      <c r="AI835" s="24" t="s">
        <v>3016</v>
      </c>
      <c r="AJ835" s="24" t="s">
        <v>6702</v>
      </c>
      <c r="AK835" s="24" t="s">
        <v>3016</v>
      </c>
    </row>
    <row r="836" spans="2:37" hidden="1" x14ac:dyDescent="0.35">
      <c r="B836" s="24">
        <v>51451999</v>
      </c>
      <c r="C836" s="24" t="str">
        <f t="shared" si="180"/>
        <v>999</v>
      </c>
      <c r="D836" s="24" t="s">
        <v>2413</v>
      </c>
      <c r="E836" s="106" t="s">
        <v>44</v>
      </c>
      <c r="F836" s="24" t="s">
        <v>45</v>
      </c>
      <c r="G836" s="122">
        <f>IF(VLOOKUP(Tabela2[[#This Row],[SKU]],[10]Volume!$A:$E,5,0)&lt;0,0,VLOOKUP(Tabela2[[#This Row],[SKU]],[10]Volume!$A:$E,5,0))</f>
        <v>352.66499999999996</v>
      </c>
      <c r="H836" s="24" t="s">
        <v>216</v>
      </c>
      <c r="I836" s="24" t="s">
        <v>2180</v>
      </c>
      <c r="J836" s="24" t="s">
        <v>545</v>
      </c>
      <c r="K836" s="24" t="s">
        <v>145</v>
      </c>
      <c r="L836" s="24" t="s">
        <v>65</v>
      </c>
      <c r="M836" s="24" t="s">
        <v>51</v>
      </c>
      <c r="N836" s="24" t="s">
        <v>67</v>
      </c>
      <c r="O836" s="48">
        <v>44267</v>
      </c>
      <c r="P836" s="24" t="s">
        <v>92</v>
      </c>
      <c r="Q836" s="24"/>
      <c r="R836" s="26" t="s">
        <v>1</v>
      </c>
      <c r="S836" s="24" t="s">
        <v>132</v>
      </c>
      <c r="T836" s="24" t="s">
        <v>132</v>
      </c>
      <c r="U836" s="24" t="s">
        <v>44</v>
      </c>
      <c r="V836" s="40" t="s">
        <v>44</v>
      </c>
      <c r="W836" s="24" t="s">
        <v>55</v>
      </c>
      <c r="X836" s="24">
        <v>8424899000</v>
      </c>
      <c r="Y836" s="14" t="s">
        <v>56</v>
      </c>
      <c r="Z836" s="24" t="str">
        <f t="shared" ref="Z836:Z838" si="182">LEFT(AC836,8)</f>
        <v/>
      </c>
      <c r="AA836" s="24" t="str">
        <f t="shared" ref="AA836:AA838" si="183">LEFT(RIGHT(AC836,10),6)</f>
        <v/>
      </c>
      <c r="AB836" s="24" t="str">
        <f t="shared" ref="AB836:AB838" si="184">RIGHT(AC836,4)</f>
        <v/>
      </c>
      <c r="AC836" s="24"/>
      <c r="AD836" s="24" t="s">
        <v>2414</v>
      </c>
      <c r="AE836" s="24" t="s">
        <v>6760</v>
      </c>
      <c r="AF836" s="24" t="s">
        <v>216</v>
      </c>
      <c r="AG836" s="24" t="s">
        <v>2415</v>
      </c>
      <c r="AH836" s="24"/>
      <c r="AI836" s="24" t="s">
        <v>3016</v>
      </c>
      <c r="AJ836" s="24" t="s">
        <v>6703</v>
      </c>
      <c r="AK836" s="24" t="s">
        <v>3016</v>
      </c>
    </row>
    <row r="837" spans="2:37" hidden="1" x14ac:dyDescent="0.35">
      <c r="B837" s="24">
        <v>40120855</v>
      </c>
      <c r="C837" s="24" t="str">
        <f t="shared" si="180"/>
        <v>855</v>
      </c>
      <c r="D837" s="24" t="s">
        <v>2416</v>
      </c>
      <c r="E837" s="106">
        <v>44242801</v>
      </c>
      <c r="F837" s="24" t="s">
        <v>1577</v>
      </c>
      <c r="G837" s="122">
        <f>IF(VLOOKUP(Tabela2[[#This Row],[SKU]],[10]Volume!$A:$E,5,0)&lt;0,0,VLOOKUP(Tabela2[[#This Row],[SKU]],[10]Volume!$A:$E,5,0))</f>
        <v>4770.2325581395344</v>
      </c>
      <c r="H837" s="24" t="s">
        <v>46</v>
      </c>
      <c r="I837" s="24" t="s">
        <v>163</v>
      </c>
      <c r="J837" s="24" t="s">
        <v>164</v>
      </c>
      <c r="K837" s="24" t="s">
        <v>49</v>
      </c>
      <c r="L837" s="24" t="s">
        <v>2417</v>
      </c>
      <c r="M837" s="24" t="s">
        <v>66</v>
      </c>
      <c r="N837" s="24" t="s">
        <v>52</v>
      </c>
      <c r="O837" s="48">
        <v>44075</v>
      </c>
      <c r="P837" s="24" t="s">
        <v>53</v>
      </c>
      <c r="Q837" s="24"/>
      <c r="R837" s="26" t="s">
        <v>1</v>
      </c>
      <c r="S837" s="24" t="s">
        <v>132</v>
      </c>
      <c r="T837" s="24" t="s">
        <v>132</v>
      </c>
      <c r="U837" s="24" t="s">
        <v>44</v>
      </c>
      <c r="V837" s="40" t="s">
        <v>44</v>
      </c>
      <c r="W837" s="24" t="s">
        <v>55</v>
      </c>
      <c r="X837" s="24">
        <v>2710193200</v>
      </c>
      <c r="Y837" s="14" t="s">
        <v>70</v>
      </c>
      <c r="Z837" s="24" t="str">
        <f t="shared" si="182"/>
        <v>001I4974</v>
      </c>
      <c r="AA837" s="24" t="str">
        <f t="shared" si="183"/>
        <v>002XY7</v>
      </c>
      <c r="AB837" s="24" t="str">
        <f t="shared" si="184"/>
        <v>A1SN</v>
      </c>
      <c r="AC837" s="24" t="s">
        <v>2418</v>
      </c>
      <c r="AD837" s="24" t="s">
        <v>2417</v>
      </c>
      <c r="AE837" s="24" t="s">
        <v>2419</v>
      </c>
      <c r="AF837" s="24" t="s">
        <v>175</v>
      </c>
      <c r="AG837" s="24" t="s">
        <v>78</v>
      </c>
      <c r="AH837" s="24" t="str">
        <f t="shared" ref="AH837:AH842" si="185">F837</f>
        <v>RIMULA R2 40 GRANEL EXPO</v>
      </c>
      <c r="AI837" s="24" t="s">
        <v>3016</v>
      </c>
      <c r="AJ837" s="24" t="s">
        <v>6704</v>
      </c>
      <c r="AK837" s="24" t="s">
        <v>3016</v>
      </c>
    </row>
    <row r="838" spans="2:37" hidden="1" x14ac:dyDescent="0.35">
      <c r="B838" s="24">
        <v>40120809</v>
      </c>
      <c r="C838" s="24" t="str">
        <f t="shared" si="180"/>
        <v>809</v>
      </c>
      <c r="D838" s="24" t="s">
        <v>2420</v>
      </c>
      <c r="E838" s="106">
        <v>44242801</v>
      </c>
      <c r="F838" s="24" t="s">
        <v>1577</v>
      </c>
      <c r="G838" s="122">
        <f>IF(VLOOKUP(Tabela2[[#This Row],[SKU]],[10]Volume!$A:$E,5,0)&lt;0,0,VLOOKUP(Tabela2[[#This Row],[SKU]],[10]Volume!$A:$E,5,0))</f>
        <v>12956.309090909092</v>
      </c>
      <c r="H838" s="24" t="s">
        <v>46</v>
      </c>
      <c r="I838" s="24" t="s">
        <v>47</v>
      </c>
      <c r="J838" s="24" t="s">
        <v>48</v>
      </c>
      <c r="K838" s="24" t="s">
        <v>49</v>
      </c>
      <c r="L838" s="24" t="s">
        <v>2417</v>
      </c>
      <c r="M838" s="24" t="s">
        <v>66</v>
      </c>
      <c r="N838" s="24" t="s">
        <v>52</v>
      </c>
      <c r="O838" s="48">
        <v>44075</v>
      </c>
      <c r="P838" s="24" t="s">
        <v>53</v>
      </c>
      <c r="Q838" s="24"/>
      <c r="R838" s="26" t="s">
        <v>1</v>
      </c>
      <c r="S838" s="24" t="s">
        <v>132</v>
      </c>
      <c r="T838" s="24" t="s">
        <v>132</v>
      </c>
      <c r="U838" s="24" t="s">
        <v>44</v>
      </c>
      <c r="V838" s="40" t="s">
        <v>44</v>
      </c>
      <c r="W838" s="24" t="s">
        <v>55</v>
      </c>
      <c r="X838" s="24">
        <v>2710193200</v>
      </c>
      <c r="Y838" s="14" t="s">
        <v>70</v>
      </c>
      <c r="Z838" s="24" t="str">
        <f t="shared" si="182"/>
        <v>001I4974</v>
      </c>
      <c r="AA838" s="24" t="str">
        <f t="shared" si="183"/>
        <v>002VTL</v>
      </c>
      <c r="AB838" s="24" t="str">
        <f t="shared" si="184"/>
        <v>A1SN</v>
      </c>
      <c r="AC838" s="24" t="s">
        <v>2421</v>
      </c>
      <c r="AD838" s="24" t="s">
        <v>2417</v>
      </c>
      <c r="AE838" s="24" t="s">
        <v>2419</v>
      </c>
      <c r="AF838" s="24" t="s">
        <v>175</v>
      </c>
      <c r="AG838" s="24" t="s">
        <v>78</v>
      </c>
      <c r="AH838" s="24" t="str">
        <f t="shared" si="185"/>
        <v>RIMULA R2 40 GRANEL EXPO</v>
      </c>
      <c r="AI838" s="24" t="s">
        <v>3016</v>
      </c>
      <c r="AJ838" s="24" t="s">
        <v>6704</v>
      </c>
      <c r="AK838" s="24" t="s">
        <v>3016</v>
      </c>
    </row>
    <row r="839" spans="2:37" hidden="1" x14ac:dyDescent="0.35">
      <c r="B839" s="24">
        <v>40121855</v>
      </c>
      <c r="C839" s="24" t="str">
        <f t="shared" si="180"/>
        <v>855</v>
      </c>
      <c r="D839" s="24" t="s">
        <v>2422</v>
      </c>
      <c r="E839" s="106">
        <v>40121801</v>
      </c>
      <c r="F839" s="24" t="s">
        <v>1591</v>
      </c>
      <c r="G839" s="122">
        <f>IF(VLOOKUP(Tabela2[[#This Row],[SKU]],[10]Volume!$A:$E,5,0)&lt;0,0,VLOOKUP(Tabela2[[#This Row],[SKU]],[10]Volume!$A:$E,5,0))</f>
        <v>7791.3798449612405</v>
      </c>
      <c r="H839" s="24" t="s">
        <v>46</v>
      </c>
      <c r="I839" s="24" t="s">
        <v>163</v>
      </c>
      <c r="J839" s="24" t="s">
        <v>164</v>
      </c>
      <c r="K839" s="24" t="s">
        <v>49</v>
      </c>
      <c r="L839" s="24" t="s">
        <v>2417</v>
      </c>
      <c r="M839" s="24" t="s">
        <v>66</v>
      </c>
      <c r="N839" s="24" t="s">
        <v>52</v>
      </c>
      <c r="O839" s="48">
        <v>44150</v>
      </c>
      <c r="P839" s="24" t="s">
        <v>53</v>
      </c>
      <c r="Q839" s="24"/>
      <c r="R839" s="26" t="s">
        <v>1</v>
      </c>
      <c r="S839" s="24" t="s">
        <v>132</v>
      </c>
      <c r="T839" s="24" t="s">
        <v>132</v>
      </c>
      <c r="U839" s="24" t="s">
        <v>44</v>
      </c>
      <c r="V839" s="40" t="s">
        <v>44</v>
      </c>
      <c r="W839" s="24" t="s">
        <v>55</v>
      </c>
      <c r="X839" s="24">
        <v>2710193200</v>
      </c>
      <c r="Y839" s="14" t="s">
        <v>70</v>
      </c>
      <c r="Z839" s="24" t="str">
        <f t="shared" ref="Z839:Z870" si="186">LEFT(AC839,8)</f>
        <v>001I4975</v>
      </c>
      <c r="AA839" s="24" t="str">
        <f t="shared" ref="AA839:AA871" si="187">LEFT(RIGHT(AC839,10),6)</f>
        <v>002XY7</v>
      </c>
      <c r="AB839" s="24" t="str">
        <f t="shared" ref="AB839:AB870" si="188">RIGHT(AC839,4)</f>
        <v>A1SN</v>
      </c>
      <c r="AC839" s="24" t="s">
        <v>2423</v>
      </c>
      <c r="AD839" s="24" t="s">
        <v>2417</v>
      </c>
      <c r="AE839" s="24" t="s">
        <v>6779</v>
      </c>
      <c r="AF839" s="24" t="s">
        <v>175</v>
      </c>
      <c r="AG839" s="24" t="s">
        <v>78</v>
      </c>
      <c r="AH839" s="24" t="str">
        <f t="shared" si="185"/>
        <v>VOLVO CX MANUAL VEIC SAE 50 GRANEL</v>
      </c>
      <c r="AI839" s="24" t="s">
        <v>3016</v>
      </c>
      <c r="AJ839" s="24" t="s">
        <v>6705</v>
      </c>
      <c r="AK839" s="24" t="s">
        <v>3016</v>
      </c>
    </row>
    <row r="840" spans="2:37" hidden="1" x14ac:dyDescent="0.35">
      <c r="B840" s="24">
        <v>40121801</v>
      </c>
      <c r="C840" s="24" t="str">
        <f t="shared" si="180"/>
        <v>801</v>
      </c>
      <c r="D840" s="24" t="s">
        <v>1591</v>
      </c>
      <c r="E840" s="106">
        <v>40121801</v>
      </c>
      <c r="F840" s="24" t="s">
        <v>1591</v>
      </c>
      <c r="G840" s="122">
        <f>IF(VLOOKUP(Tabela2[[#This Row],[SKU]],[10]Volume!$A:$E,5,0)&lt;0,0,VLOOKUP(Tabela2[[#This Row],[SKU]],[10]Volume!$A:$E,5,0))</f>
        <v>0</v>
      </c>
      <c r="H840" s="24" t="s">
        <v>46</v>
      </c>
      <c r="I840" s="24" t="s">
        <v>79</v>
      </c>
      <c r="J840" s="24" t="s">
        <v>79</v>
      </c>
      <c r="K840" s="24" t="s">
        <v>49</v>
      </c>
      <c r="L840" s="24" t="s">
        <v>2417</v>
      </c>
      <c r="M840" s="24" t="s">
        <v>66</v>
      </c>
      <c r="N840" s="24" t="s">
        <v>52</v>
      </c>
      <c r="O840" s="48">
        <v>44682</v>
      </c>
      <c r="P840" s="24" t="s">
        <v>53</v>
      </c>
      <c r="Q840" s="24"/>
      <c r="R840" s="26" t="s">
        <v>1</v>
      </c>
      <c r="S840" s="24" t="s">
        <v>44</v>
      </c>
      <c r="T840" s="24" t="s">
        <v>54</v>
      </c>
      <c r="U840" s="24" t="s">
        <v>44</v>
      </c>
      <c r="V840" s="40" t="s">
        <v>44</v>
      </c>
      <c r="W840" s="24" t="s">
        <v>55</v>
      </c>
      <c r="X840" s="24">
        <v>2710193200</v>
      </c>
      <c r="Y840" s="14" t="s">
        <v>44</v>
      </c>
      <c r="Z840" s="24" t="str">
        <f t="shared" si="186"/>
        <v>001I4975</v>
      </c>
      <c r="AA840" s="24" t="str">
        <f t="shared" si="187"/>
        <v>001176</v>
      </c>
      <c r="AB840" s="24" t="str">
        <f t="shared" si="188"/>
        <v>A03Q</v>
      </c>
      <c r="AC840" s="24" t="s">
        <v>2424</v>
      </c>
      <c r="AD840" s="24" t="s">
        <v>2417</v>
      </c>
      <c r="AE840" s="24" t="s">
        <v>6779</v>
      </c>
      <c r="AF840" s="24" t="s">
        <v>175</v>
      </c>
      <c r="AG840" s="24" t="s">
        <v>78</v>
      </c>
      <c r="AH840" s="24" t="str">
        <f t="shared" si="185"/>
        <v>VOLVO CX MANUAL VEIC SAE 50 GRANEL</v>
      </c>
      <c r="AI840" s="24" t="s">
        <v>3016</v>
      </c>
      <c r="AJ840" s="24" t="s">
        <v>6705</v>
      </c>
      <c r="AK840" s="24" t="s">
        <v>3016</v>
      </c>
    </row>
    <row r="841" spans="2:37" hidden="1" x14ac:dyDescent="0.35">
      <c r="B841" s="24">
        <v>40121967</v>
      </c>
      <c r="C841" s="24" t="str">
        <f t="shared" si="180"/>
        <v>967</v>
      </c>
      <c r="D841" s="24" t="s">
        <v>2425</v>
      </c>
      <c r="E841" s="106">
        <v>40121801</v>
      </c>
      <c r="F841" s="24" t="s">
        <v>1591</v>
      </c>
      <c r="G841" s="122">
        <f>IF(VLOOKUP(Tabela2[[#This Row],[SKU]],[10]Volume!$A:$E,5,0)&lt;0,0,VLOOKUP(Tabela2[[#This Row],[SKU]],[10]Volume!$A:$E,5,0))</f>
        <v>0</v>
      </c>
      <c r="H841" s="24" t="s">
        <v>46</v>
      </c>
      <c r="I841" s="24" t="s">
        <v>151</v>
      </c>
      <c r="J841" s="24" t="s">
        <v>86</v>
      </c>
      <c r="K841" s="24" t="s">
        <v>49</v>
      </c>
      <c r="L841" s="24" t="s">
        <v>2417</v>
      </c>
      <c r="M841" s="24" t="s">
        <v>66</v>
      </c>
      <c r="N841" s="24" t="s">
        <v>52</v>
      </c>
      <c r="O841" s="48">
        <v>44075</v>
      </c>
      <c r="P841" s="24" t="s">
        <v>53</v>
      </c>
      <c r="Q841" s="24"/>
      <c r="R841" s="26" t="s">
        <v>1</v>
      </c>
      <c r="S841" s="24" t="s">
        <v>132</v>
      </c>
      <c r="T841" s="24" t="s">
        <v>132</v>
      </c>
      <c r="U841" s="24" t="s">
        <v>44</v>
      </c>
      <c r="V841" s="40" t="s">
        <v>44</v>
      </c>
      <c r="W841" s="24" t="s">
        <v>55</v>
      </c>
      <c r="X841" s="24">
        <v>2710193200</v>
      </c>
      <c r="Y841" s="14" t="s">
        <v>70</v>
      </c>
      <c r="Z841" s="24" t="str">
        <f t="shared" si="186"/>
        <v>001I4975</v>
      </c>
      <c r="AA841" s="24" t="str">
        <f t="shared" si="187"/>
        <v>002VJW</v>
      </c>
      <c r="AB841" s="24" t="str">
        <f t="shared" si="188"/>
        <v>A1SN</v>
      </c>
      <c r="AC841" s="24" t="s">
        <v>2426</v>
      </c>
      <c r="AD841" s="24" t="s">
        <v>2417</v>
      </c>
      <c r="AE841" s="24" t="s">
        <v>6779</v>
      </c>
      <c r="AF841" s="24" t="s">
        <v>175</v>
      </c>
      <c r="AG841" s="24" t="s">
        <v>78</v>
      </c>
      <c r="AH841" s="24" t="str">
        <f t="shared" si="185"/>
        <v>VOLVO CX MANUAL VEIC SAE 50 GRANEL</v>
      </c>
      <c r="AI841" s="24" t="s">
        <v>3016</v>
      </c>
      <c r="AJ841" s="24" t="s">
        <v>6705</v>
      </c>
      <c r="AK841" s="24" t="s">
        <v>3016</v>
      </c>
    </row>
    <row r="842" spans="2:37" hidden="1" x14ac:dyDescent="0.35">
      <c r="B842" s="24">
        <v>40121809</v>
      </c>
      <c r="C842" s="24" t="str">
        <f t="shared" si="180"/>
        <v>809</v>
      </c>
      <c r="D842" s="24" t="s">
        <v>2427</v>
      </c>
      <c r="E842" s="106">
        <v>40121801</v>
      </c>
      <c r="F842" s="24" t="s">
        <v>1591</v>
      </c>
      <c r="G842" s="122">
        <f>IF(VLOOKUP(Tabela2[[#This Row],[SKU]],[10]Volume!$A:$E,5,0)&lt;0,0,VLOOKUP(Tabela2[[#This Row],[SKU]],[10]Volume!$A:$E,5,0))</f>
        <v>60184.145454545454</v>
      </c>
      <c r="H842" s="24" t="s">
        <v>46</v>
      </c>
      <c r="I842" s="24" t="s">
        <v>47</v>
      </c>
      <c r="J842" s="24" t="s">
        <v>48</v>
      </c>
      <c r="K842" s="24" t="s">
        <v>49</v>
      </c>
      <c r="L842" s="24" t="s">
        <v>2417</v>
      </c>
      <c r="M842" s="24" t="s">
        <v>66</v>
      </c>
      <c r="N842" s="24" t="s">
        <v>52</v>
      </c>
      <c r="O842" s="48">
        <v>44075</v>
      </c>
      <c r="P842" s="24" t="s">
        <v>53</v>
      </c>
      <c r="Q842" s="24"/>
      <c r="R842" s="26" t="s">
        <v>1</v>
      </c>
      <c r="S842" s="24" t="s">
        <v>132</v>
      </c>
      <c r="T842" s="24" t="s">
        <v>132</v>
      </c>
      <c r="U842" s="24" t="s">
        <v>44</v>
      </c>
      <c r="V842" s="40" t="s">
        <v>44</v>
      </c>
      <c r="W842" s="24" t="s">
        <v>55</v>
      </c>
      <c r="X842" s="24">
        <v>2710193200</v>
      </c>
      <c r="Y842" s="14" t="s">
        <v>70</v>
      </c>
      <c r="Z842" s="24" t="str">
        <f t="shared" si="186"/>
        <v>001I4975</v>
      </c>
      <c r="AA842" s="24" t="str">
        <f t="shared" si="187"/>
        <v>002VTL</v>
      </c>
      <c r="AB842" s="24" t="str">
        <f t="shared" si="188"/>
        <v>A1SN</v>
      </c>
      <c r="AC842" s="24" t="s">
        <v>2428</v>
      </c>
      <c r="AD842" s="24" t="s">
        <v>2417</v>
      </c>
      <c r="AE842" s="24" t="s">
        <v>6779</v>
      </c>
      <c r="AF842" s="24" t="s">
        <v>175</v>
      </c>
      <c r="AG842" s="24" t="s">
        <v>78</v>
      </c>
      <c r="AH842" s="24" t="str">
        <f t="shared" si="185"/>
        <v>VOLVO CX MANUAL VEIC SAE 50 GRANEL</v>
      </c>
      <c r="AI842" s="24" t="s">
        <v>3016</v>
      </c>
      <c r="AJ842" s="24" t="s">
        <v>6705</v>
      </c>
      <c r="AK842" s="24" t="s">
        <v>3016</v>
      </c>
    </row>
    <row r="843" spans="2:37" hidden="1" x14ac:dyDescent="0.35">
      <c r="B843" s="24">
        <v>40126905</v>
      </c>
      <c r="C843" s="24" t="str">
        <f t="shared" si="180"/>
        <v>905</v>
      </c>
      <c r="D843" s="24" t="s">
        <v>2429</v>
      </c>
      <c r="E843" s="106">
        <v>40126801</v>
      </c>
      <c r="F843" s="24" t="s">
        <v>1729</v>
      </c>
      <c r="G843" s="122">
        <f>IF(VLOOKUP(Tabela2[[#This Row],[SKU]],[10]Volume!$A:$E,5,0)&lt;0,0,VLOOKUP(Tabela2[[#This Row],[SKU]],[10]Volume!$A:$E,5,0))</f>
        <v>3779.2645739910313</v>
      </c>
      <c r="H843" s="24" t="s">
        <v>46</v>
      </c>
      <c r="I843" s="24" t="s">
        <v>62</v>
      </c>
      <c r="J843" s="24" t="s">
        <v>63</v>
      </c>
      <c r="K843" s="24" t="s">
        <v>49</v>
      </c>
      <c r="L843" s="24" t="s">
        <v>2417</v>
      </c>
      <c r="M843" s="24" t="s">
        <v>66</v>
      </c>
      <c r="N843" s="24" t="s">
        <v>52</v>
      </c>
      <c r="O843" s="48">
        <v>44075</v>
      </c>
      <c r="P843" s="24" t="s">
        <v>53</v>
      </c>
      <c r="Q843" s="24"/>
      <c r="R843" s="26" t="s">
        <v>1</v>
      </c>
      <c r="S843" s="24" t="s">
        <v>132</v>
      </c>
      <c r="T843" s="24" t="s">
        <v>132</v>
      </c>
      <c r="U843" s="24" t="s">
        <v>44</v>
      </c>
      <c r="V843" s="40" t="s">
        <v>44</v>
      </c>
      <c r="W843" s="24" t="s">
        <v>55</v>
      </c>
      <c r="X843" s="24">
        <v>2710199200</v>
      </c>
      <c r="Y843" s="14" t="s">
        <v>70</v>
      </c>
      <c r="Z843" s="24" t="str">
        <f t="shared" si="186"/>
        <v>001I4961</v>
      </c>
      <c r="AA843" s="24" t="str">
        <f t="shared" si="187"/>
        <v>002XYU</v>
      </c>
      <c r="AB843" s="24" t="str">
        <f t="shared" si="188"/>
        <v>A1SN</v>
      </c>
      <c r="AC843" s="24" t="s">
        <v>2430</v>
      </c>
      <c r="AD843" s="24" t="s">
        <v>2417</v>
      </c>
      <c r="AE843" s="24" t="s">
        <v>6783</v>
      </c>
      <c r="AF843" s="24" t="s">
        <v>175</v>
      </c>
      <c r="AG843" s="24" t="s">
        <v>96</v>
      </c>
      <c r="AH843" s="24" t="s">
        <v>123</v>
      </c>
      <c r="AI843" s="24" t="s">
        <v>3016</v>
      </c>
      <c r="AJ843" s="24" t="s">
        <v>6706</v>
      </c>
      <c r="AK843" s="24" t="s">
        <v>3016</v>
      </c>
    </row>
    <row r="844" spans="2:37" hidden="1" x14ac:dyDescent="0.35">
      <c r="B844" s="24">
        <v>40126829</v>
      </c>
      <c r="C844" s="24" t="str">
        <f t="shared" si="180"/>
        <v>829</v>
      </c>
      <c r="D844" s="24" t="s">
        <v>6925</v>
      </c>
      <c r="E844" s="106">
        <v>40126801</v>
      </c>
      <c r="F844" s="24" t="s">
        <v>1729</v>
      </c>
      <c r="G844" s="122">
        <f>IF(VLOOKUP(Tabela2[[#This Row],[SKU]],[10]Volume!$A:$E,5,0)&lt;0,0,VLOOKUP(Tabela2[[#This Row],[SKU]],[10]Volume!$A:$E,5,0))</f>
        <v>0</v>
      </c>
      <c r="H844" s="24" t="s">
        <v>46</v>
      </c>
      <c r="I844" s="24" t="s">
        <v>6939</v>
      </c>
      <c r="J844" s="24" t="s">
        <v>3046</v>
      </c>
      <c r="K844" s="24" t="s">
        <v>49</v>
      </c>
      <c r="L844" s="24" t="s">
        <v>2417</v>
      </c>
      <c r="M844" s="24" t="s">
        <v>66</v>
      </c>
      <c r="N844" s="24" t="s">
        <v>52</v>
      </c>
      <c r="O844" s="48"/>
      <c r="P844" s="24" t="s">
        <v>53</v>
      </c>
      <c r="Q844" s="25"/>
      <c r="R844" s="108" t="s">
        <v>3</v>
      </c>
      <c r="S844" s="24"/>
      <c r="T844" s="24"/>
      <c r="U844" s="24">
        <v>40126905</v>
      </c>
      <c r="V844" s="24" t="s">
        <v>2429</v>
      </c>
      <c r="W844" s="24" t="s">
        <v>329</v>
      </c>
      <c r="X844" s="24">
        <v>2710199200</v>
      </c>
      <c r="Y844" s="14" t="s">
        <v>70</v>
      </c>
      <c r="Z844" s="24" t="str">
        <f t="shared" si="186"/>
        <v>001I4961</v>
      </c>
      <c r="AA844" s="24" t="str">
        <f t="shared" si="187"/>
        <v>002XYU</v>
      </c>
      <c r="AB844" s="24" t="str">
        <f t="shared" si="188"/>
        <v>A1SN</v>
      </c>
      <c r="AC844" s="24" t="s">
        <v>2430</v>
      </c>
      <c r="AD844" s="24" t="s">
        <v>2417</v>
      </c>
      <c r="AE844" s="24" t="s">
        <v>6783</v>
      </c>
      <c r="AF844" s="24" t="s">
        <v>175</v>
      </c>
      <c r="AG844" s="24" t="s">
        <v>96</v>
      </c>
      <c r="AH844" s="94"/>
      <c r="AI844" s="24" t="s">
        <v>3016</v>
      </c>
      <c r="AJ844" s="24" t="s">
        <v>6706</v>
      </c>
      <c r="AK844" s="24" t="s">
        <v>3016</v>
      </c>
    </row>
    <row r="845" spans="2:37" hidden="1" x14ac:dyDescent="0.35">
      <c r="B845" s="24">
        <v>50101817</v>
      </c>
      <c r="C845" s="24" t="str">
        <f t="shared" si="180"/>
        <v>817</v>
      </c>
      <c r="D845" s="24" t="s">
        <v>2431</v>
      </c>
      <c r="E845" s="106">
        <v>50101801</v>
      </c>
      <c r="F845" s="24" t="s">
        <v>2432</v>
      </c>
      <c r="G845" s="122">
        <f>IF(VLOOKUP(Tabela2[[#This Row],[SKU]],[10]Volume!$A:$E,5,0)&lt;0,0,VLOOKUP(Tabela2[[#This Row],[SKU]],[10]Volume!$A:$E,5,0))</f>
        <v>11145.806451612903</v>
      </c>
      <c r="H845" s="24" t="s">
        <v>216</v>
      </c>
      <c r="I845" s="24" t="s">
        <v>446</v>
      </c>
      <c r="J845" s="24" t="s">
        <v>447</v>
      </c>
      <c r="K845" s="24" t="s">
        <v>49</v>
      </c>
      <c r="L845" s="24" t="s">
        <v>2417</v>
      </c>
      <c r="M845" s="24" t="s">
        <v>66</v>
      </c>
      <c r="N845" s="24" t="s">
        <v>52</v>
      </c>
      <c r="O845" s="48">
        <v>44075</v>
      </c>
      <c r="P845" s="24" t="s">
        <v>53</v>
      </c>
      <c r="Q845" s="24"/>
      <c r="R845" s="26" t="s">
        <v>1</v>
      </c>
      <c r="S845" s="24" t="s">
        <v>132</v>
      </c>
      <c r="T845" s="24" t="s">
        <v>132</v>
      </c>
      <c r="U845" s="24" t="s">
        <v>44</v>
      </c>
      <c r="V845" s="40" t="s">
        <v>44</v>
      </c>
      <c r="W845" s="24" t="s">
        <v>55</v>
      </c>
      <c r="X845" s="24">
        <v>2710199900</v>
      </c>
      <c r="Y845" s="14" t="s">
        <v>83</v>
      </c>
      <c r="Z845" s="24" t="str">
        <f t="shared" si="186"/>
        <v>001I5181</v>
      </c>
      <c r="AA845" s="24" t="str">
        <f t="shared" si="187"/>
        <v>002XYQ</v>
      </c>
      <c r="AB845" s="24" t="str">
        <f t="shared" si="188"/>
        <v>A1SH</v>
      </c>
      <c r="AC845" s="24" t="s">
        <v>2433</v>
      </c>
      <c r="AD845" s="24" t="s">
        <v>2417</v>
      </c>
      <c r="AE845" s="24" t="s">
        <v>2434</v>
      </c>
      <c r="AF845" s="24" t="s">
        <v>216</v>
      </c>
      <c r="AG845" s="24" t="s">
        <v>221</v>
      </c>
      <c r="AH845" s="24" t="str">
        <f>F845</f>
        <v>VOLVO GRAXA LUBRIFICANTE</v>
      </c>
      <c r="AI845" s="24" t="s">
        <v>3016</v>
      </c>
      <c r="AJ845" s="24" t="s">
        <v>2432</v>
      </c>
      <c r="AK845" s="24" t="s">
        <v>3016</v>
      </c>
    </row>
    <row r="846" spans="2:37" hidden="1" x14ac:dyDescent="0.35">
      <c r="B846" s="24">
        <v>50101988</v>
      </c>
      <c r="C846" s="24" t="str">
        <f t="shared" si="180"/>
        <v>988</v>
      </c>
      <c r="D846" s="24" t="s">
        <v>2435</v>
      </c>
      <c r="E846" s="106">
        <v>50101801</v>
      </c>
      <c r="F846" s="24" t="s">
        <v>2432</v>
      </c>
      <c r="G846" s="122">
        <f>IF(VLOOKUP(Tabela2[[#This Row],[SKU]],[10]Volume!$A:$E,5,0)&lt;0,0,VLOOKUP(Tabela2[[#This Row],[SKU]],[10]Volume!$A:$E,5,0))</f>
        <v>4320</v>
      </c>
      <c r="H846" s="24" t="s">
        <v>216</v>
      </c>
      <c r="I846" s="24" t="s">
        <v>217</v>
      </c>
      <c r="J846" s="24" t="s">
        <v>48</v>
      </c>
      <c r="K846" s="24" t="s">
        <v>49</v>
      </c>
      <c r="L846" s="24" t="s">
        <v>2417</v>
      </c>
      <c r="M846" s="24" t="s">
        <v>66</v>
      </c>
      <c r="N846" s="24" t="s">
        <v>52</v>
      </c>
      <c r="O846" s="48">
        <v>44075</v>
      </c>
      <c r="P846" s="24" t="s">
        <v>53</v>
      </c>
      <c r="Q846" s="24"/>
      <c r="R846" s="26" t="s">
        <v>1</v>
      </c>
      <c r="S846" s="24" t="s">
        <v>132</v>
      </c>
      <c r="T846" s="24" t="s">
        <v>132</v>
      </c>
      <c r="U846" s="24" t="s">
        <v>44</v>
      </c>
      <c r="V846" s="40" t="s">
        <v>44</v>
      </c>
      <c r="W846" s="24" t="s">
        <v>55</v>
      </c>
      <c r="X846" s="24">
        <v>2710199900</v>
      </c>
      <c r="Y846" s="14" t="s">
        <v>70</v>
      </c>
      <c r="Z846" s="24" t="str">
        <f t="shared" si="186"/>
        <v>001I5183</v>
      </c>
      <c r="AA846" s="24" t="str">
        <f t="shared" si="187"/>
        <v>002XYP</v>
      </c>
      <c r="AB846" s="24" t="str">
        <f t="shared" si="188"/>
        <v>A1SH</v>
      </c>
      <c r="AC846" s="24" t="s">
        <v>2436</v>
      </c>
      <c r="AD846" s="24" t="s">
        <v>2417</v>
      </c>
      <c r="AE846" s="24" t="s">
        <v>2434</v>
      </c>
      <c r="AF846" s="24" t="s">
        <v>216</v>
      </c>
      <c r="AG846" s="24" t="s">
        <v>221</v>
      </c>
      <c r="AH846" s="24" t="str">
        <f>F846</f>
        <v>VOLVO GRAXA LUBRIFICANTE</v>
      </c>
      <c r="AI846" s="24" t="s">
        <v>3016</v>
      </c>
      <c r="AJ846" s="24" t="s">
        <v>2432</v>
      </c>
      <c r="AK846" s="24" t="s">
        <v>3016</v>
      </c>
    </row>
    <row r="847" spans="2:37" hidden="1" x14ac:dyDescent="0.35">
      <c r="B847" s="24">
        <v>40148860</v>
      </c>
      <c r="C847" s="24" t="str">
        <f t="shared" si="180"/>
        <v>860</v>
      </c>
      <c r="D847" s="24" t="s">
        <v>2437</v>
      </c>
      <c r="E847" s="106" t="s">
        <v>44</v>
      </c>
      <c r="F847" s="40" t="s">
        <v>45</v>
      </c>
      <c r="G847" s="122">
        <f>IF(VLOOKUP(Tabela2[[#This Row],[SKU]],[10]Volume!$A:$E,5,0)&lt;0,0,VLOOKUP(Tabela2[[#This Row],[SKU]],[10]Volume!$A:$E,5,0))</f>
        <v>29719.424749999995</v>
      </c>
      <c r="H847" s="24" t="s">
        <v>46</v>
      </c>
      <c r="I847" s="24" t="s">
        <v>163</v>
      </c>
      <c r="J847" s="24" t="s">
        <v>164</v>
      </c>
      <c r="K847" s="24" t="s">
        <v>49</v>
      </c>
      <c r="L847" s="24" t="s">
        <v>2417</v>
      </c>
      <c r="M847" s="24" t="s">
        <v>51</v>
      </c>
      <c r="N847" s="24" t="s">
        <v>52</v>
      </c>
      <c r="O847" s="48">
        <v>45383</v>
      </c>
      <c r="P847" s="24" t="s">
        <v>53</v>
      </c>
      <c r="Q847" s="24"/>
      <c r="R847" s="26" t="s">
        <v>1</v>
      </c>
      <c r="S847" s="24"/>
      <c r="T847" s="24" t="s">
        <v>54</v>
      </c>
      <c r="U847" s="24" t="s">
        <v>44</v>
      </c>
      <c r="V847" s="40" t="s">
        <v>44</v>
      </c>
      <c r="W847" s="24" t="s">
        <v>55</v>
      </c>
      <c r="X847" s="24">
        <v>3403190000</v>
      </c>
      <c r="Y847" s="14" t="s">
        <v>56</v>
      </c>
      <c r="Z847" s="24" t="str">
        <f t="shared" si="186"/>
        <v>001B6535</v>
      </c>
      <c r="AA847" s="24" t="str">
        <f t="shared" si="187"/>
        <v>002XY7</v>
      </c>
      <c r="AB847" s="24" t="str">
        <f t="shared" si="188"/>
        <v>VTGL</v>
      </c>
      <c r="AC847" s="24" t="s">
        <v>2438</v>
      </c>
      <c r="AD847" s="24" t="s">
        <v>2417</v>
      </c>
      <c r="AE847" s="24" t="s">
        <v>6761</v>
      </c>
      <c r="AF847" s="24" t="s">
        <v>175</v>
      </c>
      <c r="AG847" s="24" t="s">
        <v>110</v>
      </c>
      <c r="AH847" s="24"/>
      <c r="AI847" s="24" t="s">
        <v>3016</v>
      </c>
      <c r="AJ847" s="24" t="s">
        <v>6707</v>
      </c>
      <c r="AK847" s="24" t="s">
        <v>6810</v>
      </c>
    </row>
    <row r="848" spans="2:37" hidden="1" x14ac:dyDescent="0.35">
      <c r="B848" s="24">
        <v>40122905</v>
      </c>
      <c r="C848" s="24" t="str">
        <f t="shared" si="180"/>
        <v>905</v>
      </c>
      <c r="D848" s="24" t="s">
        <v>2439</v>
      </c>
      <c r="E848" s="106">
        <v>44414801</v>
      </c>
      <c r="F848" s="24" t="s">
        <v>171</v>
      </c>
      <c r="G848" s="122">
        <f>IF(VLOOKUP(Tabela2[[#This Row],[SKU]],[10]Volume!$A:$E,5,0)&lt;0,0,VLOOKUP(Tabela2[[#This Row],[SKU]],[10]Volume!$A:$E,5,0))</f>
        <v>7678.8878923766815</v>
      </c>
      <c r="H848" s="24" t="s">
        <v>46</v>
      </c>
      <c r="I848" s="24" t="s">
        <v>62</v>
      </c>
      <c r="J848" s="24" t="s">
        <v>63</v>
      </c>
      <c r="K848" s="24" t="s">
        <v>49</v>
      </c>
      <c r="L848" s="24" t="s">
        <v>2417</v>
      </c>
      <c r="M848" s="24" t="s">
        <v>66</v>
      </c>
      <c r="N848" s="24" t="s">
        <v>52</v>
      </c>
      <c r="O848" s="48">
        <v>44075</v>
      </c>
      <c r="P848" s="24" t="s">
        <v>53</v>
      </c>
      <c r="Q848" s="24"/>
      <c r="R848" s="26" t="s">
        <v>1</v>
      </c>
      <c r="S848" s="24" t="s">
        <v>132</v>
      </c>
      <c r="T848" s="24" t="s">
        <v>132</v>
      </c>
      <c r="U848" s="24" t="s">
        <v>44</v>
      </c>
      <c r="V848" s="40" t="s">
        <v>44</v>
      </c>
      <c r="W848" s="24" t="s">
        <v>55</v>
      </c>
      <c r="X848" s="24">
        <v>2710193200</v>
      </c>
      <c r="Y848" s="14" t="s">
        <v>70</v>
      </c>
      <c r="Z848" s="24" t="str">
        <f t="shared" si="186"/>
        <v>001I4971</v>
      </c>
      <c r="AA848" s="24" t="str">
        <f t="shared" si="187"/>
        <v>002XYU</v>
      </c>
      <c r="AB848" s="24" t="str">
        <f t="shared" si="188"/>
        <v>A1SN</v>
      </c>
      <c r="AC848" s="24" t="s">
        <v>2440</v>
      </c>
      <c r="AD848" s="24" t="s">
        <v>2417</v>
      </c>
      <c r="AE848" s="24" t="s">
        <v>6784</v>
      </c>
      <c r="AF848" s="24" t="s">
        <v>175</v>
      </c>
      <c r="AG848" s="24" t="s">
        <v>78</v>
      </c>
      <c r="AH848" s="24" t="str">
        <f>F848</f>
        <v>RIMULA RT4 X 15W40 SHELL GRANEL</v>
      </c>
      <c r="AI848" s="24" t="s">
        <v>3016</v>
      </c>
      <c r="AJ848" s="24" t="s">
        <v>6708</v>
      </c>
      <c r="AK848" s="24" t="s">
        <v>6811</v>
      </c>
    </row>
    <row r="849" spans="2:37" hidden="1" x14ac:dyDescent="0.35">
      <c r="B849" s="24">
        <v>40122829</v>
      </c>
      <c r="C849" s="24" t="str">
        <f t="shared" si="180"/>
        <v>829</v>
      </c>
      <c r="D849" s="24" t="s">
        <v>6933</v>
      </c>
      <c r="E849" s="106">
        <v>44414801</v>
      </c>
      <c r="F849" s="24" t="s">
        <v>171</v>
      </c>
      <c r="G849" s="122">
        <f>IF(VLOOKUP(Tabela2[[#This Row],[SKU]],[10]Volume!$A:$E,5,0)&lt;0,0,VLOOKUP(Tabela2[[#This Row],[SKU]],[10]Volume!$A:$E,5,0))</f>
        <v>0</v>
      </c>
      <c r="H849" s="24" t="s">
        <v>46</v>
      </c>
      <c r="I849" s="24" t="s">
        <v>6939</v>
      </c>
      <c r="J849" s="24" t="s">
        <v>3046</v>
      </c>
      <c r="K849" s="24" t="s">
        <v>49</v>
      </c>
      <c r="L849" s="24" t="s">
        <v>2417</v>
      </c>
      <c r="M849" s="24" t="s">
        <v>66</v>
      </c>
      <c r="N849" s="24" t="s">
        <v>52</v>
      </c>
      <c r="O849" s="48"/>
      <c r="P849" s="24" t="s">
        <v>53</v>
      </c>
      <c r="Q849" s="25"/>
      <c r="R849" s="108" t="s">
        <v>3</v>
      </c>
      <c r="S849" s="24"/>
      <c r="T849" s="24"/>
      <c r="U849" s="24">
        <v>40122905</v>
      </c>
      <c r="V849" s="24" t="s">
        <v>2439</v>
      </c>
      <c r="W849" s="24" t="s">
        <v>329</v>
      </c>
      <c r="X849" s="24">
        <v>2710193200</v>
      </c>
      <c r="Y849" s="14" t="s">
        <v>70</v>
      </c>
      <c r="Z849" s="24" t="str">
        <f t="shared" si="186"/>
        <v>001I4971</v>
      </c>
      <c r="AA849" s="24" t="str">
        <f t="shared" si="187"/>
        <v>002XYU</v>
      </c>
      <c r="AB849" s="24" t="str">
        <f t="shared" si="188"/>
        <v>A1SN</v>
      </c>
      <c r="AC849" s="24" t="s">
        <v>2440</v>
      </c>
      <c r="AD849" s="24" t="s">
        <v>2417</v>
      </c>
      <c r="AE849" s="24" t="s">
        <v>6784</v>
      </c>
      <c r="AF849" s="24" t="s">
        <v>175</v>
      </c>
      <c r="AG849" s="24" t="s">
        <v>78</v>
      </c>
      <c r="AH849" s="94"/>
      <c r="AI849" s="24" t="s">
        <v>3016</v>
      </c>
      <c r="AJ849" s="24" t="s">
        <v>6708</v>
      </c>
      <c r="AK849" s="24" t="s">
        <v>6811</v>
      </c>
    </row>
    <row r="850" spans="2:37" hidden="1" x14ac:dyDescent="0.35">
      <c r="B850" s="24">
        <v>40122855</v>
      </c>
      <c r="C850" s="24" t="str">
        <f t="shared" si="180"/>
        <v>855</v>
      </c>
      <c r="D850" s="24" t="s">
        <v>2441</v>
      </c>
      <c r="E850" s="106">
        <v>44414801</v>
      </c>
      <c r="F850" s="24" t="s">
        <v>171</v>
      </c>
      <c r="G850" s="122">
        <f>IF(VLOOKUP(Tabela2[[#This Row],[SKU]],[10]Volume!$A:$E,5,0)&lt;0,0,VLOOKUP(Tabela2[[#This Row],[SKU]],[10]Volume!$A:$E,5,0))</f>
        <v>25143.100775193798</v>
      </c>
      <c r="H850" s="24" t="s">
        <v>46</v>
      </c>
      <c r="I850" s="24" t="s">
        <v>163</v>
      </c>
      <c r="J850" s="24" t="s">
        <v>164</v>
      </c>
      <c r="K850" s="24" t="s">
        <v>49</v>
      </c>
      <c r="L850" s="24" t="s">
        <v>2417</v>
      </c>
      <c r="M850" s="24" t="s">
        <v>66</v>
      </c>
      <c r="N850" s="24" t="s">
        <v>52</v>
      </c>
      <c r="O850" s="48">
        <v>44075</v>
      </c>
      <c r="P850" s="24" t="s">
        <v>53</v>
      </c>
      <c r="Q850" s="24"/>
      <c r="R850" s="26" t="s">
        <v>1</v>
      </c>
      <c r="S850" s="24" t="s">
        <v>132</v>
      </c>
      <c r="T850" s="24" t="s">
        <v>132</v>
      </c>
      <c r="U850" s="24" t="s">
        <v>44</v>
      </c>
      <c r="V850" s="40" t="s">
        <v>44</v>
      </c>
      <c r="W850" s="24" t="s">
        <v>55</v>
      </c>
      <c r="X850" s="24">
        <v>2710193200</v>
      </c>
      <c r="Y850" s="14" t="s">
        <v>70</v>
      </c>
      <c r="Z850" s="24" t="str">
        <f t="shared" si="186"/>
        <v>001I4971</v>
      </c>
      <c r="AA850" s="24" t="str">
        <f t="shared" si="187"/>
        <v>002XY7</v>
      </c>
      <c r="AB850" s="24" t="str">
        <f t="shared" si="188"/>
        <v>A1SN</v>
      </c>
      <c r="AC850" s="24" t="s">
        <v>2442</v>
      </c>
      <c r="AD850" s="24" t="s">
        <v>2417</v>
      </c>
      <c r="AE850" s="24" t="s">
        <v>6784</v>
      </c>
      <c r="AF850" s="24" t="s">
        <v>175</v>
      </c>
      <c r="AG850" s="24" t="s">
        <v>78</v>
      </c>
      <c r="AH850" s="24" t="str">
        <f>F850</f>
        <v>RIMULA RT4 X 15W40 SHELL GRANEL</v>
      </c>
      <c r="AI850" s="24" t="s">
        <v>3016</v>
      </c>
      <c r="AJ850" s="24" t="s">
        <v>6708</v>
      </c>
      <c r="AK850" s="24" t="s">
        <v>6811</v>
      </c>
    </row>
    <row r="851" spans="2:37" hidden="1" x14ac:dyDescent="0.35">
      <c r="B851" s="24">
        <v>40122801</v>
      </c>
      <c r="C851" s="24" t="str">
        <f t="shared" si="180"/>
        <v>801</v>
      </c>
      <c r="D851" s="24" t="s">
        <v>2443</v>
      </c>
      <c r="E851" s="106">
        <v>44414801</v>
      </c>
      <c r="F851" s="24" t="s">
        <v>171</v>
      </c>
      <c r="G851" s="122">
        <f>IF(VLOOKUP(Tabela2[[#This Row],[SKU]],[10]Volume!$A:$E,5,0)&lt;0,0,VLOOKUP(Tabela2[[#This Row],[SKU]],[10]Volume!$A:$E,5,0))</f>
        <v>36.367726875000002</v>
      </c>
      <c r="H851" s="24" t="s">
        <v>46</v>
      </c>
      <c r="I851" s="24" t="s">
        <v>79</v>
      </c>
      <c r="J851" s="24" t="s">
        <v>79</v>
      </c>
      <c r="K851" s="24" t="s">
        <v>49</v>
      </c>
      <c r="L851" s="24" t="s">
        <v>2417</v>
      </c>
      <c r="M851" s="24" t="s">
        <v>66</v>
      </c>
      <c r="N851" s="24" t="s">
        <v>52</v>
      </c>
      <c r="O851" s="48">
        <v>44075</v>
      </c>
      <c r="P851" s="24" t="s">
        <v>53</v>
      </c>
      <c r="Q851" s="24"/>
      <c r="R851" s="26" t="s">
        <v>1</v>
      </c>
      <c r="S851" s="24" t="s">
        <v>44</v>
      </c>
      <c r="T851" s="24" t="s">
        <v>54</v>
      </c>
      <c r="U851" s="24" t="s">
        <v>44</v>
      </c>
      <c r="V851" s="40" t="s">
        <v>44</v>
      </c>
      <c r="W851" s="24" t="s">
        <v>55</v>
      </c>
      <c r="X851" s="24">
        <v>2710193200</v>
      </c>
      <c r="Y851" s="14" t="s">
        <v>44</v>
      </c>
      <c r="Z851" s="24" t="str">
        <f t="shared" si="186"/>
        <v>001I4971</v>
      </c>
      <c r="AA851" s="24" t="str">
        <f t="shared" si="187"/>
        <v>001176</v>
      </c>
      <c r="AB851" s="24" t="str">
        <f t="shared" si="188"/>
        <v>A03Q</v>
      </c>
      <c r="AC851" s="24" t="s">
        <v>2444</v>
      </c>
      <c r="AD851" s="24" t="s">
        <v>2417</v>
      </c>
      <c r="AE851" s="24" t="s">
        <v>6784</v>
      </c>
      <c r="AF851" s="24" t="s">
        <v>175</v>
      </c>
      <c r="AG851" s="24" t="s">
        <v>78</v>
      </c>
      <c r="AH851" s="24" t="str">
        <f>F851</f>
        <v>RIMULA RT4 X 15W40 SHELL GRANEL</v>
      </c>
      <c r="AI851" s="24" t="s">
        <v>3016</v>
      </c>
      <c r="AJ851" s="24" t="s">
        <v>6708</v>
      </c>
      <c r="AK851" s="24" t="s">
        <v>6811</v>
      </c>
    </row>
    <row r="852" spans="2:37" hidden="1" x14ac:dyDescent="0.35">
      <c r="B852" s="24">
        <v>40122967</v>
      </c>
      <c r="C852" s="24" t="str">
        <f t="shared" si="180"/>
        <v>967</v>
      </c>
      <c r="D852" s="24" t="s">
        <v>2445</v>
      </c>
      <c r="E852" s="106">
        <v>44414801</v>
      </c>
      <c r="F852" s="24" t="s">
        <v>171</v>
      </c>
      <c r="G852" s="122">
        <f>IF(VLOOKUP(Tabela2[[#This Row],[SKU]],[10]Volume!$A:$E,5,0)&lt;0,0,VLOOKUP(Tabela2[[#This Row],[SKU]],[10]Volume!$A:$E,5,0))</f>
        <v>19000</v>
      </c>
      <c r="H852" s="24" t="s">
        <v>46</v>
      </c>
      <c r="I852" s="24" t="s">
        <v>151</v>
      </c>
      <c r="J852" s="24" t="s">
        <v>86</v>
      </c>
      <c r="K852" s="24" t="s">
        <v>49</v>
      </c>
      <c r="L852" s="24" t="s">
        <v>2417</v>
      </c>
      <c r="M852" s="24" t="s">
        <v>66</v>
      </c>
      <c r="N852" s="24" t="s">
        <v>52</v>
      </c>
      <c r="O852" s="48">
        <v>44075</v>
      </c>
      <c r="P852" s="24" t="s">
        <v>53</v>
      </c>
      <c r="Q852" s="24"/>
      <c r="R852" s="26" t="s">
        <v>1</v>
      </c>
      <c r="S852" s="24" t="s">
        <v>132</v>
      </c>
      <c r="T852" s="24" t="s">
        <v>132</v>
      </c>
      <c r="U852" s="24" t="s">
        <v>44</v>
      </c>
      <c r="V852" s="40" t="s">
        <v>44</v>
      </c>
      <c r="W852" s="24" t="s">
        <v>55</v>
      </c>
      <c r="X852" s="24">
        <v>2710193200</v>
      </c>
      <c r="Y852" s="14" t="s">
        <v>70</v>
      </c>
      <c r="Z852" s="24" t="str">
        <f t="shared" si="186"/>
        <v>001I4971</v>
      </c>
      <c r="AA852" s="24" t="str">
        <f t="shared" si="187"/>
        <v>002VJW</v>
      </c>
      <c r="AB852" s="24" t="str">
        <f t="shared" si="188"/>
        <v>A1SN</v>
      </c>
      <c r="AC852" s="24" t="s">
        <v>2446</v>
      </c>
      <c r="AD852" s="24" t="s">
        <v>2417</v>
      </c>
      <c r="AE852" s="24" t="s">
        <v>6784</v>
      </c>
      <c r="AF852" s="24" t="s">
        <v>175</v>
      </c>
      <c r="AG852" s="24" t="s">
        <v>78</v>
      </c>
      <c r="AH852" s="24"/>
      <c r="AI852" s="24" t="s">
        <v>3016</v>
      </c>
      <c r="AJ852" s="24" t="s">
        <v>6708</v>
      </c>
      <c r="AK852" s="24" t="s">
        <v>6811</v>
      </c>
    </row>
    <row r="853" spans="2:37" hidden="1" x14ac:dyDescent="0.35">
      <c r="B853" s="24">
        <v>40122809</v>
      </c>
      <c r="C853" s="24" t="str">
        <f t="shared" si="180"/>
        <v>809</v>
      </c>
      <c r="D853" s="24" t="s">
        <v>2447</v>
      </c>
      <c r="E853" s="106">
        <v>44414801</v>
      </c>
      <c r="F853" s="24" t="s">
        <v>171</v>
      </c>
      <c r="G853" s="122">
        <f>IF(VLOOKUP(Tabela2[[#This Row],[SKU]],[10]Volume!$A:$E,5,0)&lt;0,0,VLOOKUP(Tabela2[[#This Row],[SKU]],[10]Volume!$A:$E,5,0))</f>
        <v>84424.981818181812</v>
      </c>
      <c r="H853" s="24" t="s">
        <v>46</v>
      </c>
      <c r="I853" s="24" t="s">
        <v>47</v>
      </c>
      <c r="J853" s="24" t="s">
        <v>48</v>
      </c>
      <c r="K853" s="24" t="s">
        <v>49</v>
      </c>
      <c r="L853" s="24" t="s">
        <v>2417</v>
      </c>
      <c r="M853" s="24" t="s">
        <v>66</v>
      </c>
      <c r="N853" s="24" t="s">
        <v>52</v>
      </c>
      <c r="O853" s="48">
        <v>44075</v>
      </c>
      <c r="P853" s="24" t="s">
        <v>53</v>
      </c>
      <c r="Q853" s="24"/>
      <c r="R853" s="26" t="s">
        <v>1</v>
      </c>
      <c r="S853" s="24" t="s">
        <v>132</v>
      </c>
      <c r="T853" s="24" t="s">
        <v>132</v>
      </c>
      <c r="U853" s="24" t="s">
        <v>44</v>
      </c>
      <c r="V853" s="40" t="s">
        <v>44</v>
      </c>
      <c r="W853" s="24" t="s">
        <v>55</v>
      </c>
      <c r="X853" s="24">
        <v>2710193200</v>
      </c>
      <c r="Y853" s="14" t="s">
        <v>70</v>
      </c>
      <c r="Z853" s="24" t="str">
        <f t="shared" si="186"/>
        <v>001I4971</v>
      </c>
      <c r="AA853" s="24" t="str">
        <f t="shared" si="187"/>
        <v>002VTL</v>
      </c>
      <c r="AB853" s="24" t="str">
        <f t="shared" si="188"/>
        <v>A1SN</v>
      </c>
      <c r="AC853" s="24" t="s">
        <v>2448</v>
      </c>
      <c r="AD853" s="24" t="s">
        <v>2417</v>
      </c>
      <c r="AE853" s="24" t="s">
        <v>6784</v>
      </c>
      <c r="AF853" s="24" t="s">
        <v>175</v>
      </c>
      <c r="AG853" s="24" t="s">
        <v>78</v>
      </c>
      <c r="AH853" s="24"/>
      <c r="AI853" s="24" t="s">
        <v>3016</v>
      </c>
      <c r="AJ853" s="24" t="s">
        <v>6708</v>
      </c>
      <c r="AK853" s="24" t="s">
        <v>6811</v>
      </c>
    </row>
    <row r="854" spans="2:37" hidden="1" x14ac:dyDescent="0.35">
      <c r="B854" s="24">
        <v>40123855</v>
      </c>
      <c r="C854" s="24" t="str">
        <f t="shared" si="180"/>
        <v>855</v>
      </c>
      <c r="D854" s="24" t="s">
        <v>2449</v>
      </c>
      <c r="E854" s="106">
        <v>44419801</v>
      </c>
      <c r="F854" s="24" t="s">
        <v>1654</v>
      </c>
      <c r="G854" s="122">
        <f>IF(VLOOKUP(Tabela2[[#This Row],[SKU]],[10]Volume!$A:$E,5,0)&lt;0,0,VLOOKUP(Tabela2[[#This Row],[SKU]],[10]Volume!$A:$E,5,0))</f>
        <v>0</v>
      </c>
      <c r="H854" s="24" t="s">
        <v>46</v>
      </c>
      <c r="I854" s="24" t="s">
        <v>163</v>
      </c>
      <c r="J854" s="24" t="s">
        <v>164</v>
      </c>
      <c r="K854" s="24" t="s">
        <v>49</v>
      </c>
      <c r="L854" s="24" t="s">
        <v>2417</v>
      </c>
      <c r="M854" s="24" t="s">
        <v>66</v>
      </c>
      <c r="N854" s="24" t="s">
        <v>52</v>
      </c>
      <c r="O854" s="48">
        <v>44075</v>
      </c>
      <c r="P854" s="24" t="s">
        <v>53</v>
      </c>
      <c r="Q854" s="24"/>
      <c r="R854" s="26" t="s">
        <v>1</v>
      </c>
      <c r="S854" s="24" t="s">
        <v>132</v>
      </c>
      <c r="T854" s="24" t="s">
        <v>132</v>
      </c>
      <c r="U854" s="24" t="s">
        <v>44</v>
      </c>
      <c r="V854" s="40" t="s">
        <v>44</v>
      </c>
      <c r="W854" s="24" t="s">
        <v>55</v>
      </c>
      <c r="X854" s="24">
        <v>2710193200</v>
      </c>
      <c r="Y854" s="14" t="s">
        <v>70</v>
      </c>
      <c r="Z854" s="24" t="str">
        <f t="shared" si="186"/>
        <v>001I4973</v>
      </c>
      <c r="AA854" s="24" t="str">
        <f t="shared" si="187"/>
        <v>002XY7</v>
      </c>
      <c r="AB854" s="24" t="str">
        <f t="shared" si="188"/>
        <v>A1SN</v>
      </c>
      <c r="AC854" s="24" t="s">
        <v>2450</v>
      </c>
      <c r="AD854" s="24" t="s">
        <v>2417</v>
      </c>
      <c r="AE854" s="24" t="s">
        <v>6784</v>
      </c>
      <c r="AF854" s="24" t="s">
        <v>175</v>
      </c>
      <c r="AG854" s="24" t="s">
        <v>110</v>
      </c>
      <c r="AH854" s="24"/>
      <c r="AI854" s="24" t="s">
        <v>3016</v>
      </c>
      <c r="AJ854" s="24" t="s">
        <v>6709</v>
      </c>
      <c r="AK854" s="24" t="s">
        <v>6806</v>
      </c>
    </row>
    <row r="855" spans="2:37" hidden="1" x14ac:dyDescent="0.35">
      <c r="B855" s="24">
        <v>40123801</v>
      </c>
      <c r="C855" s="24" t="str">
        <f t="shared" si="180"/>
        <v>801</v>
      </c>
      <c r="D855" s="24" t="s">
        <v>2451</v>
      </c>
      <c r="E855" s="106">
        <v>44419801</v>
      </c>
      <c r="F855" s="24" t="s">
        <v>1654</v>
      </c>
      <c r="G855" s="122">
        <f>IF(VLOOKUP(Tabela2[[#This Row],[SKU]],[10]Volume!$A:$E,5,0)&lt;0,0,VLOOKUP(Tabela2[[#This Row],[SKU]],[10]Volume!$A:$E,5,0))</f>
        <v>0</v>
      </c>
      <c r="H855" s="24" t="s">
        <v>46</v>
      </c>
      <c r="I855" s="24" t="s">
        <v>79</v>
      </c>
      <c r="J855" s="24" t="s">
        <v>79</v>
      </c>
      <c r="K855" s="24" t="s">
        <v>49</v>
      </c>
      <c r="L855" s="24" t="s">
        <v>2417</v>
      </c>
      <c r="M855" s="24" t="s">
        <v>66</v>
      </c>
      <c r="N855" s="24" t="s">
        <v>52</v>
      </c>
      <c r="O855" s="48">
        <v>44075</v>
      </c>
      <c r="P855" s="24" t="s">
        <v>53</v>
      </c>
      <c r="Q855" s="24"/>
      <c r="R855" s="26" t="s">
        <v>1</v>
      </c>
      <c r="S855" s="24" t="s">
        <v>44</v>
      </c>
      <c r="T855" s="24" t="s">
        <v>54</v>
      </c>
      <c r="U855" s="24" t="s">
        <v>44</v>
      </c>
      <c r="V855" s="40" t="s">
        <v>44</v>
      </c>
      <c r="W855" s="24" t="s">
        <v>55</v>
      </c>
      <c r="X855" s="24">
        <v>2710193200</v>
      </c>
      <c r="Y855" s="14" t="s">
        <v>44</v>
      </c>
      <c r="Z855" s="24" t="str">
        <f t="shared" si="186"/>
        <v>001I4973</v>
      </c>
      <c r="AA855" s="24" t="str">
        <f t="shared" si="187"/>
        <v>001176</v>
      </c>
      <c r="AB855" s="24" t="str">
        <f t="shared" si="188"/>
        <v>A03Q</v>
      </c>
      <c r="AC855" s="24" t="s">
        <v>2452</v>
      </c>
      <c r="AD855" s="24" t="s">
        <v>2417</v>
      </c>
      <c r="AE855" s="24" t="s">
        <v>6784</v>
      </c>
      <c r="AF855" s="24" t="s">
        <v>175</v>
      </c>
      <c r="AG855" s="24" t="s">
        <v>110</v>
      </c>
      <c r="AH855" s="24" t="str">
        <f>F855</f>
        <v>Rimula R5 V 10W-30 GRANEL</v>
      </c>
      <c r="AI855" s="24" t="s">
        <v>3016</v>
      </c>
      <c r="AJ855" s="24" t="s">
        <v>6709</v>
      </c>
      <c r="AK855" s="24" t="s">
        <v>6806</v>
      </c>
    </row>
    <row r="856" spans="2:37" hidden="1" x14ac:dyDescent="0.35">
      <c r="B856" s="24">
        <v>40123967</v>
      </c>
      <c r="C856" s="24" t="str">
        <f t="shared" si="180"/>
        <v>967</v>
      </c>
      <c r="D856" s="24" t="s">
        <v>2453</v>
      </c>
      <c r="E856" s="106">
        <v>44419801</v>
      </c>
      <c r="F856" s="24" t="s">
        <v>1654</v>
      </c>
      <c r="G856" s="122">
        <f>IF(VLOOKUP(Tabela2[[#This Row],[SKU]],[10]Volume!$A:$E,5,0)&lt;0,0,VLOOKUP(Tabela2[[#This Row],[SKU]],[10]Volume!$A:$E,5,0))</f>
        <v>0</v>
      </c>
      <c r="H856" s="24" t="s">
        <v>46</v>
      </c>
      <c r="I856" s="24" t="s">
        <v>151</v>
      </c>
      <c r="J856" s="24" t="s">
        <v>86</v>
      </c>
      <c r="K856" s="24" t="s">
        <v>49</v>
      </c>
      <c r="L856" s="24" t="s">
        <v>2417</v>
      </c>
      <c r="M856" s="24" t="s">
        <v>66</v>
      </c>
      <c r="N856" s="24" t="s">
        <v>52</v>
      </c>
      <c r="O856" s="48">
        <v>44075</v>
      </c>
      <c r="P856" s="24" t="s">
        <v>53</v>
      </c>
      <c r="Q856" s="24"/>
      <c r="R856" s="26" t="s">
        <v>1</v>
      </c>
      <c r="S856" s="24" t="s">
        <v>132</v>
      </c>
      <c r="T856" s="24" t="s">
        <v>132</v>
      </c>
      <c r="U856" s="24" t="s">
        <v>44</v>
      </c>
      <c r="V856" s="40" t="s">
        <v>44</v>
      </c>
      <c r="W856" s="24" t="s">
        <v>55</v>
      </c>
      <c r="X856" s="24">
        <v>2710193200</v>
      </c>
      <c r="Y856" s="14" t="s">
        <v>70</v>
      </c>
      <c r="Z856" s="24" t="str">
        <f t="shared" si="186"/>
        <v>001I4973</v>
      </c>
      <c r="AA856" s="24" t="str">
        <f t="shared" si="187"/>
        <v>002VJW</v>
      </c>
      <c r="AB856" s="24" t="str">
        <f t="shared" si="188"/>
        <v>A1SN</v>
      </c>
      <c r="AC856" s="24" t="s">
        <v>2454</v>
      </c>
      <c r="AD856" s="24" t="s">
        <v>2417</v>
      </c>
      <c r="AE856" s="24" t="s">
        <v>6784</v>
      </c>
      <c r="AF856" s="24" t="s">
        <v>175</v>
      </c>
      <c r="AG856" s="24" t="s">
        <v>110</v>
      </c>
      <c r="AH856" s="24" t="str">
        <f>F856</f>
        <v>Rimula R5 V 10W-30 GRANEL</v>
      </c>
      <c r="AI856" s="24" t="s">
        <v>3016</v>
      </c>
      <c r="AJ856" s="24" t="s">
        <v>6709</v>
      </c>
      <c r="AK856" s="24" t="s">
        <v>6806</v>
      </c>
    </row>
    <row r="857" spans="2:37" hidden="1" x14ac:dyDescent="0.35">
      <c r="B857" s="24">
        <v>40123809</v>
      </c>
      <c r="C857" s="24" t="str">
        <f t="shared" si="180"/>
        <v>809</v>
      </c>
      <c r="D857" s="24" t="s">
        <v>2455</v>
      </c>
      <c r="E857" s="106">
        <v>44419801</v>
      </c>
      <c r="F857" s="24" t="s">
        <v>1654</v>
      </c>
      <c r="G857" s="122">
        <f>IF(VLOOKUP(Tabela2[[#This Row],[SKU]],[10]Volume!$A:$E,5,0)&lt;0,0,VLOOKUP(Tabela2[[#This Row],[SKU]],[10]Volume!$A:$E,5,0))</f>
        <v>0</v>
      </c>
      <c r="H857" s="24" t="s">
        <v>46</v>
      </c>
      <c r="I857" s="24" t="s">
        <v>47</v>
      </c>
      <c r="J857" s="24" t="s">
        <v>48</v>
      </c>
      <c r="K857" s="24" t="s">
        <v>49</v>
      </c>
      <c r="L857" s="24" t="s">
        <v>2417</v>
      </c>
      <c r="M857" s="24" t="s">
        <v>66</v>
      </c>
      <c r="N857" s="24" t="s">
        <v>52</v>
      </c>
      <c r="O857" s="48">
        <v>44075</v>
      </c>
      <c r="P857" s="24" t="s">
        <v>53</v>
      </c>
      <c r="Q857" s="24"/>
      <c r="R857" s="26" t="s">
        <v>1</v>
      </c>
      <c r="S857" s="24" t="s">
        <v>132</v>
      </c>
      <c r="T857" s="24" t="s">
        <v>132</v>
      </c>
      <c r="U857" s="24" t="s">
        <v>44</v>
      </c>
      <c r="V857" s="40" t="s">
        <v>44</v>
      </c>
      <c r="W857" s="24" t="s">
        <v>55</v>
      </c>
      <c r="X857" s="24">
        <v>2710193200</v>
      </c>
      <c r="Y857" s="14" t="s">
        <v>70</v>
      </c>
      <c r="Z857" s="24" t="str">
        <f t="shared" si="186"/>
        <v>001I4973</v>
      </c>
      <c r="AA857" s="24" t="str">
        <f t="shared" si="187"/>
        <v>002VTL</v>
      </c>
      <c r="AB857" s="24" t="str">
        <f t="shared" si="188"/>
        <v>A1SN</v>
      </c>
      <c r="AC857" s="24" t="s">
        <v>2456</v>
      </c>
      <c r="AD857" s="24" t="s">
        <v>2417</v>
      </c>
      <c r="AE857" s="24" t="s">
        <v>6784</v>
      </c>
      <c r="AF857" s="24" t="s">
        <v>175</v>
      </c>
      <c r="AG857" s="24" t="s">
        <v>110</v>
      </c>
      <c r="AH857" s="24" t="str">
        <f>F857</f>
        <v>Rimula R5 V 10W-30 GRANEL</v>
      </c>
      <c r="AI857" s="24" t="s">
        <v>3016</v>
      </c>
      <c r="AJ857" s="24" t="s">
        <v>6709</v>
      </c>
      <c r="AK857" s="24" t="s">
        <v>6806</v>
      </c>
    </row>
    <row r="858" spans="2:37" hidden="1" x14ac:dyDescent="0.35">
      <c r="B858" s="24">
        <v>40112809</v>
      </c>
      <c r="C858" s="24" t="str">
        <f t="shared" si="180"/>
        <v>809</v>
      </c>
      <c r="D858" s="24" t="s">
        <v>2457</v>
      </c>
      <c r="E858" s="106">
        <v>45280801</v>
      </c>
      <c r="F858" s="24" t="s">
        <v>2072</v>
      </c>
      <c r="G858" s="122">
        <f>IF(VLOOKUP(Tabela2[[#This Row],[SKU]],[10]Volume!$A:$E,5,0)&lt;0,0,VLOOKUP(Tabela2[[#This Row],[SKU]],[10]Volume!$A:$E,5,0))</f>
        <v>18598.572727272727</v>
      </c>
      <c r="H858" s="24" t="s">
        <v>46</v>
      </c>
      <c r="I858" s="24" t="s">
        <v>47</v>
      </c>
      <c r="J858" s="24" t="s">
        <v>48</v>
      </c>
      <c r="K858" s="24" t="s">
        <v>49</v>
      </c>
      <c r="L858" s="24" t="s">
        <v>2417</v>
      </c>
      <c r="M858" s="24" t="s">
        <v>66</v>
      </c>
      <c r="N858" s="24" t="s">
        <v>52</v>
      </c>
      <c r="O858" s="48">
        <v>45108</v>
      </c>
      <c r="P858" s="24" t="s">
        <v>53</v>
      </c>
      <c r="Q858" s="24"/>
      <c r="R858" s="26" t="s">
        <v>1</v>
      </c>
      <c r="S858" s="24" t="s">
        <v>132</v>
      </c>
      <c r="T858" s="24" t="s">
        <v>132</v>
      </c>
      <c r="U858" s="24" t="s">
        <v>44</v>
      </c>
      <c r="V858" s="40" t="s">
        <v>44</v>
      </c>
      <c r="W858" s="24" t="s">
        <v>55</v>
      </c>
      <c r="X858" s="24">
        <v>2710199200</v>
      </c>
      <c r="Y858" s="14" t="s">
        <v>70</v>
      </c>
      <c r="Z858" s="24" t="str">
        <f t="shared" si="186"/>
        <v>001M3412</v>
      </c>
      <c r="AA858" s="24" t="str">
        <f t="shared" si="187"/>
        <v>002VTL</v>
      </c>
      <c r="AB858" s="24" t="str">
        <f t="shared" si="188"/>
        <v>A1SN</v>
      </c>
      <c r="AC858" s="24" t="s">
        <v>2458</v>
      </c>
      <c r="AD858" s="24" t="s">
        <v>2417</v>
      </c>
      <c r="AE858" s="24" t="s">
        <v>6779</v>
      </c>
      <c r="AF858" s="24" t="s">
        <v>175</v>
      </c>
      <c r="AG858" s="24" t="s">
        <v>78</v>
      </c>
      <c r="AH858" s="24" t="str">
        <f>F858</f>
        <v>SPIRAX S3 G 80W-90 GRANEL</v>
      </c>
      <c r="AI858" s="24" t="s">
        <v>3016</v>
      </c>
      <c r="AJ858" s="24" t="s">
        <v>6710</v>
      </c>
      <c r="AK858" s="24" t="s">
        <v>6802</v>
      </c>
    </row>
    <row r="859" spans="2:37" hidden="1" x14ac:dyDescent="0.35">
      <c r="B859" s="24">
        <v>40124905</v>
      </c>
      <c r="C859" s="24" t="str">
        <f t="shared" si="180"/>
        <v>905</v>
      </c>
      <c r="D859" s="24" t="s">
        <v>2459</v>
      </c>
      <c r="E859" s="106">
        <v>44414801</v>
      </c>
      <c r="F859" s="24" t="s">
        <v>171</v>
      </c>
      <c r="G859" s="122">
        <f>IF(VLOOKUP(Tabela2[[#This Row],[SKU]],[10]Volume!$A:$E,5,0)&lt;0,0,VLOOKUP(Tabela2[[#This Row],[SKU]],[10]Volume!$A:$E,5,0))</f>
        <v>11301.686098654709</v>
      </c>
      <c r="H859" s="24" t="s">
        <v>46</v>
      </c>
      <c r="I859" s="24" t="s">
        <v>62</v>
      </c>
      <c r="J859" s="24" t="s">
        <v>63</v>
      </c>
      <c r="K859" s="24" t="s">
        <v>49</v>
      </c>
      <c r="L859" s="24" t="s">
        <v>2417</v>
      </c>
      <c r="M859" s="24" t="s">
        <v>66</v>
      </c>
      <c r="N859" s="24" t="s">
        <v>52</v>
      </c>
      <c r="O859" s="48">
        <v>44075</v>
      </c>
      <c r="P859" s="24" t="s">
        <v>53</v>
      </c>
      <c r="Q859" s="24"/>
      <c r="R859" s="26" t="s">
        <v>1</v>
      </c>
      <c r="S859" s="24" t="s">
        <v>132</v>
      </c>
      <c r="T859" s="24" t="s">
        <v>132</v>
      </c>
      <c r="U859" s="24" t="s">
        <v>44</v>
      </c>
      <c r="V859" s="40" t="s">
        <v>44</v>
      </c>
      <c r="W859" s="24" t="s">
        <v>55</v>
      </c>
      <c r="X859" s="24">
        <v>2710193200</v>
      </c>
      <c r="Y859" s="14" t="s">
        <v>70</v>
      </c>
      <c r="Z859" s="24" t="str">
        <f t="shared" si="186"/>
        <v>001I4970</v>
      </c>
      <c r="AA859" s="24" t="str">
        <f t="shared" si="187"/>
        <v>002XYU</v>
      </c>
      <c r="AB859" s="24" t="str">
        <f t="shared" si="188"/>
        <v>A1SN</v>
      </c>
      <c r="AC859" s="24" t="s">
        <v>2460</v>
      </c>
      <c r="AD859" s="24" t="s">
        <v>2417</v>
      </c>
      <c r="AE859" s="24" t="s">
        <v>2461</v>
      </c>
      <c r="AF859" s="24" t="s">
        <v>175</v>
      </c>
      <c r="AG859" s="24" t="s">
        <v>78</v>
      </c>
      <c r="AH859" s="24" t="str">
        <f>F859</f>
        <v>RIMULA RT4 X 15W40 SHELL GRANEL</v>
      </c>
      <c r="AI859" s="24" t="s">
        <v>3016</v>
      </c>
      <c r="AJ859" s="24" t="s">
        <v>6711</v>
      </c>
      <c r="AK859" s="24" t="s">
        <v>6811</v>
      </c>
    </row>
    <row r="860" spans="2:37" hidden="1" x14ac:dyDescent="0.35">
      <c r="B860" s="24">
        <v>40124829</v>
      </c>
      <c r="C860" s="24" t="str">
        <f t="shared" si="180"/>
        <v>829</v>
      </c>
      <c r="D860" s="24" t="s">
        <v>6932</v>
      </c>
      <c r="E860" s="106">
        <v>44414801</v>
      </c>
      <c r="F860" s="24" t="s">
        <v>171</v>
      </c>
      <c r="G860" s="122">
        <f>IF(VLOOKUP(Tabela2[[#This Row],[SKU]],[10]Volume!$A:$E,5,0)&lt;0,0,VLOOKUP(Tabela2[[#This Row],[SKU]],[10]Volume!$A:$E,5,0))</f>
        <v>0</v>
      </c>
      <c r="H860" s="24" t="s">
        <v>46</v>
      </c>
      <c r="I860" s="24" t="s">
        <v>6939</v>
      </c>
      <c r="J860" s="24" t="s">
        <v>3046</v>
      </c>
      <c r="K860" s="24" t="s">
        <v>49</v>
      </c>
      <c r="L860" s="24" t="s">
        <v>2417</v>
      </c>
      <c r="M860" s="24" t="s">
        <v>66</v>
      </c>
      <c r="N860" s="24" t="s">
        <v>52</v>
      </c>
      <c r="O860" s="48"/>
      <c r="P860" s="24" t="s">
        <v>53</v>
      </c>
      <c r="Q860" s="25"/>
      <c r="R860" s="108" t="s">
        <v>3</v>
      </c>
      <c r="S860" s="24"/>
      <c r="T860" s="24"/>
      <c r="U860" s="24">
        <v>40124905</v>
      </c>
      <c r="V860" s="24" t="s">
        <v>2459</v>
      </c>
      <c r="W860" s="24" t="s">
        <v>329</v>
      </c>
      <c r="X860" s="24">
        <v>2710193200</v>
      </c>
      <c r="Y860" s="14" t="s">
        <v>70</v>
      </c>
      <c r="Z860" s="24" t="str">
        <f t="shared" si="186"/>
        <v>001I4970</v>
      </c>
      <c r="AA860" s="24" t="str">
        <f t="shared" si="187"/>
        <v>002XYU</v>
      </c>
      <c r="AB860" s="24" t="str">
        <f t="shared" si="188"/>
        <v>A1SN</v>
      </c>
      <c r="AC860" s="24" t="s">
        <v>2460</v>
      </c>
      <c r="AD860" s="24" t="s">
        <v>2417</v>
      </c>
      <c r="AE860" s="24" t="s">
        <v>2461</v>
      </c>
      <c r="AF860" s="24" t="s">
        <v>175</v>
      </c>
      <c r="AG860" s="24" t="s">
        <v>78</v>
      </c>
      <c r="AH860" s="94"/>
      <c r="AI860" s="24" t="s">
        <v>3016</v>
      </c>
      <c r="AJ860" s="24" t="s">
        <v>6711</v>
      </c>
      <c r="AK860" s="24" t="s">
        <v>6811</v>
      </c>
    </row>
    <row r="861" spans="2:37" hidden="1" x14ac:dyDescent="0.35">
      <c r="B861" s="24">
        <v>40124855</v>
      </c>
      <c r="C861" s="24" t="str">
        <f t="shared" si="180"/>
        <v>855</v>
      </c>
      <c r="D861" s="24" t="s">
        <v>2462</v>
      </c>
      <c r="E861" s="106">
        <v>44414801</v>
      </c>
      <c r="F861" s="24" t="s">
        <v>171</v>
      </c>
      <c r="G861" s="122">
        <f>IF(VLOOKUP(Tabela2[[#This Row],[SKU]],[10]Volume!$A:$E,5,0)&lt;0,0,VLOOKUP(Tabela2[[#This Row],[SKU]],[10]Volume!$A:$E,5,0))</f>
        <v>17172.837209302324</v>
      </c>
      <c r="H861" s="24" t="s">
        <v>46</v>
      </c>
      <c r="I861" s="24" t="s">
        <v>163</v>
      </c>
      <c r="J861" s="24" t="s">
        <v>164</v>
      </c>
      <c r="K861" s="24" t="s">
        <v>49</v>
      </c>
      <c r="L861" s="24" t="s">
        <v>2417</v>
      </c>
      <c r="M861" s="24" t="s">
        <v>66</v>
      </c>
      <c r="N861" s="24" t="s">
        <v>52</v>
      </c>
      <c r="O861" s="48">
        <v>44075</v>
      </c>
      <c r="P861" s="24" t="s">
        <v>53</v>
      </c>
      <c r="Q861" s="24"/>
      <c r="R861" s="26" t="s">
        <v>1</v>
      </c>
      <c r="S861" s="24" t="s">
        <v>132</v>
      </c>
      <c r="T861" s="24" t="s">
        <v>132</v>
      </c>
      <c r="U861" s="24" t="s">
        <v>44</v>
      </c>
      <c r="V861" s="40" t="s">
        <v>44</v>
      </c>
      <c r="W861" s="24" t="s">
        <v>55</v>
      </c>
      <c r="X861" s="24">
        <v>2710193200</v>
      </c>
      <c r="Y861" s="14" t="s">
        <v>70</v>
      </c>
      <c r="Z861" s="24" t="str">
        <f t="shared" si="186"/>
        <v>001I4970</v>
      </c>
      <c r="AA861" s="24" t="str">
        <f t="shared" si="187"/>
        <v>002XY7</v>
      </c>
      <c r="AB861" s="24" t="str">
        <f t="shared" si="188"/>
        <v>A1SN</v>
      </c>
      <c r="AC861" s="24" t="s">
        <v>2463</v>
      </c>
      <c r="AD861" s="24" t="s">
        <v>2417</v>
      </c>
      <c r="AE861" s="24" t="s">
        <v>2461</v>
      </c>
      <c r="AF861" s="24" t="s">
        <v>175</v>
      </c>
      <c r="AG861" s="24" t="s">
        <v>78</v>
      </c>
      <c r="AH861" s="24" t="str">
        <f>F861</f>
        <v>RIMULA RT4 X 15W40 SHELL GRANEL</v>
      </c>
      <c r="AI861" s="24" t="s">
        <v>3016</v>
      </c>
      <c r="AJ861" s="24" t="s">
        <v>6711</v>
      </c>
      <c r="AK861" s="24" t="s">
        <v>6811</v>
      </c>
    </row>
    <row r="862" spans="2:37" hidden="1" x14ac:dyDescent="0.35">
      <c r="B862" s="24">
        <v>40129905</v>
      </c>
      <c r="C862" s="24" t="str">
        <f t="shared" si="180"/>
        <v>905</v>
      </c>
      <c r="D862" s="24" t="s">
        <v>2464</v>
      </c>
      <c r="E862" s="106">
        <v>40129801</v>
      </c>
      <c r="F862" s="24" t="s">
        <v>2465</v>
      </c>
      <c r="G862" s="122">
        <f>IF(VLOOKUP(Tabela2[[#This Row],[SKU]],[10]Volume!$A:$E,5,0)&lt;0,0,VLOOKUP(Tabela2[[#This Row],[SKU]],[10]Volume!$A:$E,5,0))</f>
        <v>1853.5246636771301</v>
      </c>
      <c r="H862" s="24" t="s">
        <v>46</v>
      </c>
      <c r="I862" s="24" t="s">
        <v>62</v>
      </c>
      <c r="J862" s="24" t="s">
        <v>63</v>
      </c>
      <c r="K862" s="24" t="s">
        <v>49</v>
      </c>
      <c r="L862" s="24" t="s">
        <v>2417</v>
      </c>
      <c r="M862" s="24" t="s">
        <v>66</v>
      </c>
      <c r="N862" s="24" t="s">
        <v>52</v>
      </c>
      <c r="O862" s="48">
        <v>44186</v>
      </c>
      <c r="P862" s="24" t="s">
        <v>53</v>
      </c>
      <c r="Q862" s="24"/>
      <c r="R862" s="26" t="s">
        <v>1</v>
      </c>
      <c r="S862" s="24" t="s">
        <v>132</v>
      </c>
      <c r="T862" s="24" t="s">
        <v>132</v>
      </c>
      <c r="U862" s="24" t="s">
        <v>44</v>
      </c>
      <c r="V862" s="40" t="s">
        <v>44</v>
      </c>
      <c r="W862" s="24" t="s">
        <v>55</v>
      </c>
      <c r="X862" s="24">
        <v>2710193200</v>
      </c>
      <c r="Y862" s="14" t="s">
        <v>70</v>
      </c>
      <c r="Z862" s="24" t="str">
        <f t="shared" si="186"/>
        <v>001I5599</v>
      </c>
      <c r="AA862" s="24" t="str">
        <f t="shared" si="187"/>
        <v>002XYU</v>
      </c>
      <c r="AB862" s="24" t="str">
        <f t="shared" si="188"/>
        <v>VTGL</v>
      </c>
      <c r="AC862" s="24" t="s">
        <v>2466</v>
      </c>
      <c r="AD862" s="24" t="s">
        <v>2417</v>
      </c>
      <c r="AE862" s="24" t="s">
        <v>2461</v>
      </c>
      <c r="AF862" s="24" t="s">
        <v>175</v>
      </c>
      <c r="AG862" s="24" t="s">
        <v>110</v>
      </c>
      <c r="AH862" s="24" t="s">
        <v>127</v>
      </c>
      <c r="AI862" s="24" t="s">
        <v>3016</v>
      </c>
      <c r="AJ862" s="24" t="s">
        <v>6712</v>
      </c>
      <c r="AK862" s="24" t="s">
        <v>6805</v>
      </c>
    </row>
    <row r="863" spans="2:37" hidden="1" x14ac:dyDescent="0.35">
      <c r="B863" s="24">
        <v>40129829</v>
      </c>
      <c r="C863" s="24" t="str">
        <f t="shared" si="180"/>
        <v>829</v>
      </c>
      <c r="D863" s="24" t="s">
        <v>6923</v>
      </c>
      <c r="E863" s="106">
        <v>40129801</v>
      </c>
      <c r="F863" s="24" t="s">
        <v>2465</v>
      </c>
      <c r="G863" s="122">
        <f>IF(VLOOKUP(Tabela2[[#This Row],[SKU]],[10]Volume!$A:$E,5,0)&lt;0,0,VLOOKUP(Tabela2[[#This Row],[SKU]],[10]Volume!$A:$E,5,0))</f>
        <v>0</v>
      </c>
      <c r="H863" s="24" t="s">
        <v>46</v>
      </c>
      <c r="I863" s="24" t="s">
        <v>6939</v>
      </c>
      <c r="J863" s="24" t="s">
        <v>3046</v>
      </c>
      <c r="K863" s="24" t="s">
        <v>49</v>
      </c>
      <c r="L863" s="24" t="s">
        <v>2417</v>
      </c>
      <c r="M863" s="24" t="s">
        <v>66</v>
      </c>
      <c r="N863" s="24" t="s">
        <v>52</v>
      </c>
      <c r="O863" s="48"/>
      <c r="P863" s="24" t="s">
        <v>53</v>
      </c>
      <c r="Q863" s="25"/>
      <c r="R863" s="108" t="s">
        <v>3</v>
      </c>
      <c r="S863" s="24"/>
      <c r="T863" s="24"/>
      <c r="U863" s="24">
        <v>40129905</v>
      </c>
      <c r="V863" s="24" t="s">
        <v>2464</v>
      </c>
      <c r="W863" s="24" t="s">
        <v>329</v>
      </c>
      <c r="X863" s="24">
        <v>2710193200</v>
      </c>
      <c r="Y863" s="14" t="s">
        <v>70</v>
      </c>
      <c r="Z863" s="24" t="str">
        <f t="shared" si="186"/>
        <v>001I5599</v>
      </c>
      <c r="AA863" s="24" t="str">
        <f t="shared" si="187"/>
        <v>002XYU</v>
      </c>
      <c r="AB863" s="24" t="str">
        <f t="shared" si="188"/>
        <v>VTGL</v>
      </c>
      <c r="AC863" s="24" t="s">
        <v>2466</v>
      </c>
      <c r="AD863" s="24" t="s">
        <v>2417</v>
      </c>
      <c r="AE863" s="24" t="s">
        <v>2461</v>
      </c>
      <c r="AF863" s="24" t="s">
        <v>175</v>
      </c>
      <c r="AG863" s="24" t="s">
        <v>110</v>
      </c>
      <c r="AH863" s="94"/>
      <c r="AI863" s="24" t="s">
        <v>3016</v>
      </c>
      <c r="AJ863" s="24" t="s">
        <v>6712</v>
      </c>
      <c r="AK863" s="24" t="s">
        <v>6805</v>
      </c>
    </row>
    <row r="864" spans="2:37" hidden="1" x14ac:dyDescent="0.35">
      <c r="B864" s="24">
        <v>40139855</v>
      </c>
      <c r="C864" s="24" t="str">
        <f t="shared" si="180"/>
        <v>855</v>
      </c>
      <c r="D864" s="24" t="s">
        <v>2467</v>
      </c>
      <c r="E864" s="106">
        <v>44424801</v>
      </c>
      <c r="F864" s="24" t="s">
        <v>190</v>
      </c>
      <c r="G864" s="122">
        <f>IF(VLOOKUP(Tabela2[[#This Row],[SKU]],[10]Volume!$A:$E,5,0)&lt;0,0,VLOOKUP(Tabela2[[#This Row],[SKU]],[10]Volume!$A:$E,5,0))</f>
        <v>1609.953488372093</v>
      </c>
      <c r="H864" s="24" t="s">
        <v>46</v>
      </c>
      <c r="I864" s="24" t="s">
        <v>163</v>
      </c>
      <c r="J864" s="24" t="s">
        <v>164</v>
      </c>
      <c r="K864" s="24" t="s">
        <v>49</v>
      </c>
      <c r="L864" s="24" t="s">
        <v>2417</v>
      </c>
      <c r="M864" s="24" t="s">
        <v>66</v>
      </c>
      <c r="N864" s="24" t="s">
        <v>52</v>
      </c>
      <c r="O864" s="48">
        <v>45231</v>
      </c>
      <c r="P864" s="24" t="s">
        <v>53</v>
      </c>
      <c r="Q864" s="24"/>
      <c r="R864" s="26" t="s">
        <v>1</v>
      </c>
      <c r="S864" s="24" t="s">
        <v>132</v>
      </c>
      <c r="T864" s="24" t="s">
        <v>132</v>
      </c>
      <c r="U864" s="24" t="s">
        <v>44</v>
      </c>
      <c r="V864" s="40" t="s">
        <v>44</v>
      </c>
      <c r="W864" s="24" t="s">
        <v>55</v>
      </c>
      <c r="X864" s="24">
        <v>2710193200</v>
      </c>
      <c r="Y864" s="14" t="s">
        <v>70</v>
      </c>
      <c r="Z864" s="24" t="str">
        <f t="shared" si="186"/>
        <v>001M2812</v>
      </c>
      <c r="AA864" s="24" t="str">
        <f t="shared" si="187"/>
        <v>002XY7</v>
      </c>
      <c r="AB864" s="24" t="str">
        <f t="shared" si="188"/>
        <v>A1SN</v>
      </c>
      <c r="AC864" s="24" t="s">
        <v>2468</v>
      </c>
      <c r="AD864" s="24" t="s">
        <v>2417</v>
      </c>
      <c r="AE864" s="24" t="s">
        <v>2461</v>
      </c>
      <c r="AF864" s="24" t="s">
        <v>175</v>
      </c>
      <c r="AG864" s="24" t="s">
        <v>78</v>
      </c>
      <c r="AH864" s="24" t="str">
        <f>F864</f>
        <v>RIMULA RT4 L 15W-40 (CK-4) GRANEL</v>
      </c>
      <c r="AI864" s="24" t="s">
        <v>3016</v>
      </c>
      <c r="AJ864" s="24" t="s">
        <v>6713</v>
      </c>
      <c r="AK864" s="24" t="s">
        <v>6811</v>
      </c>
    </row>
    <row r="865" spans="2:37" hidden="1" x14ac:dyDescent="0.35">
      <c r="B865" s="24">
        <v>40139905</v>
      </c>
      <c r="C865" s="24" t="str">
        <f t="shared" si="180"/>
        <v>905</v>
      </c>
      <c r="D865" s="24" t="s">
        <v>2469</v>
      </c>
      <c r="E865" s="106">
        <v>44424801</v>
      </c>
      <c r="F865" s="24" t="s">
        <v>190</v>
      </c>
      <c r="G865" s="122">
        <f>IF(VLOOKUP(Tabela2[[#This Row],[SKU]],[10]Volume!$A:$E,5,0)&lt;0,0,VLOOKUP(Tabela2[[#This Row],[SKU]],[10]Volume!$A:$E,5,0))</f>
        <v>13070.959641255606</v>
      </c>
      <c r="H865" s="24" t="s">
        <v>46</v>
      </c>
      <c r="I865" s="24" t="s">
        <v>62</v>
      </c>
      <c r="J865" s="24" t="s">
        <v>63</v>
      </c>
      <c r="K865" s="24" t="s">
        <v>49</v>
      </c>
      <c r="L865" s="24" t="s">
        <v>2417</v>
      </c>
      <c r="M865" s="24" t="s">
        <v>66</v>
      </c>
      <c r="N865" s="24" t="s">
        <v>52</v>
      </c>
      <c r="O865" s="48">
        <v>45231</v>
      </c>
      <c r="P865" s="24" t="s">
        <v>53</v>
      </c>
      <c r="Q865" s="24"/>
      <c r="R865" s="26" t="s">
        <v>1</v>
      </c>
      <c r="S865" s="24" t="s">
        <v>132</v>
      </c>
      <c r="T865" s="24" t="s">
        <v>132</v>
      </c>
      <c r="U865" s="24" t="s">
        <v>44</v>
      </c>
      <c r="V865" s="40" t="s">
        <v>44</v>
      </c>
      <c r="W865" s="24" t="s">
        <v>55</v>
      </c>
      <c r="X865" s="24">
        <v>2710193200</v>
      </c>
      <c r="Y865" s="14" t="s">
        <v>70</v>
      </c>
      <c r="Z865" s="24" t="str">
        <f t="shared" si="186"/>
        <v>001M2812</v>
      </c>
      <c r="AA865" s="24" t="str">
        <f t="shared" si="187"/>
        <v>002XYU</v>
      </c>
      <c r="AB865" s="24" t="str">
        <f t="shared" si="188"/>
        <v>A1SN</v>
      </c>
      <c r="AC865" s="24" t="s">
        <v>2470</v>
      </c>
      <c r="AD865" s="24" t="s">
        <v>2417</v>
      </c>
      <c r="AE865" s="24" t="s">
        <v>2461</v>
      </c>
      <c r="AF865" s="24" t="s">
        <v>175</v>
      </c>
      <c r="AG865" s="24" t="s">
        <v>78</v>
      </c>
      <c r="AH865" s="24" t="str">
        <f>F865</f>
        <v>RIMULA RT4 L 15W-40 (CK-4) GRANEL</v>
      </c>
      <c r="AI865" s="24" t="s">
        <v>3016</v>
      </c>
      <c r="AJ865" s="24" t="s">
        <v>6713</v>
      </c>
      <c r="AK865" s="24" t="s">
        <v>6811</v>
      </c>
    </row>
    <row r="866" spans="2:37" hidden="1" x14ac:dyDescent="0.35">
      <c r="B866" s="24">
        <v>40139829</v>
      </c>
      <c r="C866" s="24" t="str">
        <f t="shared" si="180"/>
        <v>829</v>
      </c>
      <c r="D866" s="24" t="s">
        <v>6935</v>
      </c>
      <c r="E866" s="106">
        <v>44424801</v>
      </c>
      <c r="F866" s="24" t="s">
        <v>190</v>
      </c>
      <c r="G866" s="122">
        <f>IF(VLOOKUP(Tabela2[[#This Row],[SKU]],[10]Volume!$A:$E,5,0)&lt;0,0,VLOOKUP(Tabela2[[#This Row],[SKU]],[10]Volume!$A:$E,5,0))</f>
        <v>0</v>
      </c>
      <c r="H866" s="24" t="s">
        <v>46</v>
      </c>
      <c r="I866" s="24" t="s">
        <v>6939</v>
      </c>
      <c r="J866" s="24" t="s">
        <v>3046</v>
      </c>
      <c r="K866" s="24" t="s">
        <v>49</v>
      </c>
      <c r="L866" s="24" t="s">
        <v>2417</v>
      </c>
      <c r="M866" s="24" t="s">
        <v>66</v>
      </c>
      <c r="N866" s="24" t="s">
        <v>52</v>
      </c>
      <c r="O866" s="48"/>
      <c r="P866" s="24" t="s">
        <v>53</v>
      </c>
      <c r="Q866" s="25"/>
      <c r="R866" s="108" t="s">
        <v>3</v>
      </c>
      <c r="S866" s="24"/>
      <c r="T866" s="24"/>
      <c r="U866" s="24">
        <v>40139905</v>
      </c>
      <c r="V866" s="24" t="s">
        <v>2469</v>
      </c>
      <c r="W866" s="24" t="s">
        <v>329</v>
      </c>
      <c r="X866" s="24">
        <v>2710193200</v>
      </c>
      <c r="Y866" s="14" t="s">
        <v>70</v>
      </c>
      <c r="Z866" s="24" t="str">
        <f t="shared" si="186"/>
        <v>001M2812</v>
      </c>
      <c r="AA866" s="24" t="str">
        <f t="shared" si="187"/>
        <v>002XYU</v>
      </c>
      <c r="AB866" s="24" t="str">
        <f t="shared" si="188"/>
        <v>A1SN</v>
      </c>
      <c r="AC866" s="24" t="s">
        <v>2470</v>
      </c>
      <c r="AD866" s="24" t="s">
        <v>2417</v>
      </c>
      <c r="AE866" s="24" t="s">
        <v>2461</v>
      </c>
      <c r="AF866" s="24" t="s">
        <v>175</v>
      </c>
      <c r="AG866" s="24" t="s">
        <v>78</v>
      </c>
      <c r="AH866" s="94"/>
      <c r="AI866" s="24" t="s">
        <v>3016</v>
      </c>
      <c r="AJ866" s="24" t="s">
        <v>6713</v>
      </c>
      <c r="AK866" s="24" t="s">
        <v>6811</v>
      </c>
    </row>
    <row r="867" spans="2:37" hidden="1" x14ac:dyDescent="0.35">
      <c r="B867" s="24">
        <v>40125855</v>
      </c>
      <c r="C867" s="24" t="str">
        <f t="shared" si="180"/>
        <v>855</v>
      </c>
      <c r="D867" s="24" t="s">
        <v>2471</v>
      </c>
      <c r="E867" s="106">
        <v>45390801</v>
      </c>
      <c r="F867" s="24" t="s">
        <v>923</v>
      </c>
      <c r="G867" s="122">
        <f>IF(VLOOKUP(Tabela2[[#This Row],[SKU]],[10]Volume!$A:$E,5,0)&lt;0,0,VLOOKUP(Tabela2[[#This Row],[SKU]],[10]Volume!$A:$E,5,0))</f>
        <v>0</v>
      </c>
      <c r="H867" s="24" t="s">
        <v>46</v>
      </c>
      <c r="I867" s="24" t="s">
        <v>163</v>
      </c>
      <c r="J867" s="24" t="s">
        <v>164</v>
      </c>
      <c r="K867" s="24" t="s">
        <v>49</v>
      </c>
      <c r="L867" s="24" t="s">
        <v>2417</v>
      </c>
      <c r="M867" s="24" t="s">
        <v>66</v>
      </c>
      <c r="N867" s="24" t="s">
        <v>52</v>
      </c>
      <c r="O867" s="48">
        <v>44075</v>
      </c>
      <c r="P867" s="24" t="s">
        <v>53</v>
      </c>
      <c r="Q867" s="24"/>
      <c r="R867" s="26" t="s">
        <v>1</v>
      </c>
      <c r="S867" s="24" t="s">
        <v>132</v>
      </c>
      <c r="T867" s="24" t="s">
        <v>132</v>
      </c>
      <c r="U867" s="24" t="s">
        <v>44</v>
      </c>
      <c r="V867" s="40" t="s">
        <v>44</v>
      </c>
      <c r="W867" s="24" t="s">
        <v>55</v>
      </c>
      <c r="X867" s="24">
        <v>2710193200</v>
      </c>
      <c r="Y867" s="14" t="s">
        <v>70</v>
      </c>
      <c r="Z867" s="24" t="str">
        <f t="shared" si="186"/>
        <v>001I4962</v>
      </c>
      <c r="AA867" s="24" t="str">
        <f t="shared" si="187"/>
        <v>002XY7</v>
      </c>
      <c r="AB867" s="24" t="str">
        <f t="shared" si="188"/>
        <v>A1SN</v>
      </c>
      <c r="AC867" s="24" t="s">
        <v>2472</v>
      </c>
      <c r="AD867" s="24" t="s">
        <v>2417</v>
      </c>
      <c r="AE867" s="24" t="s">
        <v>2473</v>
      </c>
      <c r="AF867" s="24" t="s">
        <v>369</v>
      </c>
      <c r="AG867" s="24" t="s">
        <v>78</v>
      </c>
      <c r="AH867" s="24" t="str">
        <f t="shared" ref="AH867:AH873" si="189">F867</f>
        <v>SPIRAX S4 AX 85W140 GRANEL</v>
      </c>
      <c r="AI867" s="24" t="s">
        <v>3016</v>
      </c>
      <c r="AJ867" s="24" t="s">
        <v>6714</v>
      </c>
      <c r="AK867" s="24" t="s">
        <v>6801</v>
      </c>
    </row>
    <row r="868" spans="2:37" hidden="1" x14ac:dyDescent="0.35">
      <c r="B868" s="24">
        <v>40125801</v>
      </c>
      <c r="C868" s="24" t="str">
        <f t="shared" si="180"/>
        <v>801</v>
      </c>
      <c r="D868" s="24" t="s">
        <v>2474</v>
      </c>
      <c r="E868" s="106">
        <v>45390801</v>
      </c>
      <c r="F868" s="24" t="s">
        <v>923</v>
      </c>
      <c r="G868" s="122">
        <f>IF(VLOOKUP(Tabela2[[#This Row],[SKU]],[10]Volume!$A:$E,5,0)&lt;0,0,VLOOKUP(Tabela2[[#This Row],[SKU]],[10]Volume!$A:$E,5,0))</f>
        <v>104.553465</v>
      </c>
      <c r="H868" s="24" t="s">
        <v>46</v>
      </c>
      <c r="I868" s="24" t="s">
        <v>79</v>
      </c>
      <c r="J868" s="24" t="s">
        <v>79</v>
      </c>
      <c r="K868" s="24" t="s">
        <v>49</v>
      </c>
      <c r="L868" s="24" t="s">
        <v>2417</v>
      </c>
      <c r="M868" s="24" t="s">
        <v>66</v>
      </c>
      <c r="N868" s="24" t="s">
        <v>52</v>
      </c>
      <c r="O868" s="48">
        <v>44075</v>
      </c>
      <c r="P868" s="24" t="s">
        <v>53</v>
      </c>
      <c r="Q868" s="24"/>
      <c r="R868" s="26" t="s">
        <v>1</v>
      </c>
      <c r="S868" s="24" t="s">
        <v>44</v>
      </c>
      <c r="T868" s="24" t="s">
        <v>54</v>
      </c>
      <c r="U868" s="24" t="s">
        <v>44</v>
      </c>
      <c r="V868" s="40" t="s">
        <v>44</v>
      </c>
      <c r="W868" s="24" t="s">
        <v>55</v>
      </c>
      <c r="X868" s="24">
        <v>2710193200</v>
      </c>
      <c r="Y868" s="14" t="s">
        <v>44</v>
      </c>
      <c r="Z868" s="24" t="str">
        <f t="shared" si="186"/>
        <v>001I4962</v>
      </c>
      <c r="AA868" s="24" t="str">
        <f t="shared" si="187"/>
        <v>001176</v>
      </c>
      <c r="AB868" s="24" t="str">
        <f t="shared" si="188"/>
        <v>A03Q</v>
      </c>
      <c r="AC868" s="24" t="s">
        <v>2475</v>
      </c>
      <c r="AD868" s="24" t="s">
        <v>2417</v>
      </c>
      <c r="AE868" s="24" t="s">
        <v>2473</v>
      </c>
      <c r="AF868" s="24" t="s">
        <v>369</v>
      </c>
      <c r="AG868" s="24" t="s">
        <v>78</v>
      </c>
      <c r="AH868" s="24" t="str">
        <f t="shared" si="189"/>
        <v>SPIRAX S4 AX 85W140 GRANEL</v>
      </c>
      <c r="AI868" s="24" t="s">
        <v>3016</v>
      </c>
      <c r="AJ868" s="24" t="s">
        <v>6714</v>
      </c>
      <c r="AK868" s="24" t="s">
        <v>6801</v>
      </c>
    </row>
    <row r="869" spans="2:37" hidden="1" x14ac:dyDescent="0.35">
      <c r="B869" s="24">
        <v>40125967</v>
      </c>
      <c r="C869" s="24" t="str">
        <f t="shared" si="180"/>
        <v>967</v>
      </c>
      <c r="D869" s="24" t="s">
        <v>2476</v>
      </c>
      <c r="E869" s="106">
        <v>45390801</v>
      </c>
      <c r="F869" s="24" t="s">
        <v>923</v>
      </c>
      <c r="G869" s="122">
        <f>IF(VLOOKUP(Tabela2[[#This Row],[SKU]],[10]Volume!$A:$E,5,0)&lt;0,0,VLOOKUP(Tabela2[[#This Row],[SKU]],[10]Volume!$A:$E,5,0))</f>
        <v>0</v>
      </c>
      <c r="H869" s="24" t="s">
        <v>46</v>
      </c>
      <c r="I869" s="24" t="s">
        <v>151</v>
      </c>
      <c r="J869" s="24" t="s">
        <v>86</v>
      </c>
      <c r="K869" s="24" t="s">
        <v>49</v>
      </c>
      <c r="L869" s="24" t="s">
        <v>2417</v>
      </c>
      <c r="M869" s="24" t="s">
        <v>66</v>
      </c>
      <c r="N869" s="24" t="s">
        <v>52</v>
      </c>
      <c r="O869" s="48">
        <v>44075</v>
      </c>
      <c r="P869" s="24" t="s">
        <v>53</v>
      </c>
      <c r="Q869" s="24"/>
      <c r="R869" s="26" t="s">
        <v>1</v>
      </c>
      <c r="S869" s="24" t="s">
        <v>132</v>
      </c>
      <c r="T869" s="24" t="s">
        <v>132</v>
      </c>
      <c r="U869" s="24" t="s">
        <v>44</v>
      </c>
      <c r="V869" s="40" t="s">
        <v>44</v>
      </c>
      <c r="W869" s="24" t="s">
        <v>55</v>
      </c>
      <c r="X869" s="24">
        <v>2710193200</v>
      </c>
      <c r="Y869" s="14" t="s">
        <v>70</v>
      </c>
      <c r="Z869" s="24" t="str">
        <f t="shared" si="186"/>
        <v>001I4962</v>
      </c>
      <c r="AA869" s="24" t="str">
        <f t="shared" si="187"/>
        <v>002VJW</v>
      </c>
      <c r="AB869" s="24" t="str">
        <f t="shared" si="188"/>
        <v>A1SN</v>
      </c>
      <c r="AC869" s="24" t="s">
        <v>2477</v>
      </c>
      <c r="AD869" s="24" t="s">
        <v>2417</v>
      </c>
      <c r="AE869" s="24" t="s">
        <v>2473</v>
      </c>
      <c r="AF869" s="24" t="s">
        <v>369</v>
      </c>
      <c r="AG869" s="24" t="s">
        <v>78</v>
      </c>
      <c r="AH869" s="24" t="str">
        <f t="shared" si="189"/>
        <v>SPIRAX S4 AX 85W140 GRANEL</v>
      </c>
      <c r="AI869" s="24" t="s">
        <v>3016</v>
      </c>
      <c r="AJ869" s="24" t="s">
        <v>6714</v>
      </c>
      <c r="AK869" s="24" t="s">
        <v>6801</v>
      </c>
    </row>
    <row r="870" spans="2:37" hidden="1" x14ac:dyDescent="0.35">
      <c r="B870" s="24">
        <v>40125809</v>
      </c>
      <c r="C870" s="24" t="str">
        <f t="shared" si="180"/>
        <v>809</v>
      </c>
      <c r="D870" s="24" t="s">
        <v>2478</v>
      </c>
      <c r="E870" s="106">
        <v>45390801</v>
      </c>
      <c r="F870" s="24" t="s">
        <v>923</v>
      </c>
      <c r="G870" s="122">
        <f>IF(VLOOKUP(Tabela2[[#This Row],[SKU]],[10]Volume!$A:$E,5,0)&lt;0,0,VLOOKUP(Tabela2[[#This Row],[SKU]],[10]Volume!$A:$E,5,0))</f>
        <v>0</v>
      </c>
      <c r="H870" s="24" t="s">
        <v>46</v>
      </c>
      <c r="I870" s="24" t="s">
        <v>47</v>
      </c>
      <c r="J870" s="24" t="s">
        <v>48</v>
      </c>
      <c r="K870" s="24" t="s">
        <v>49</v>
      </c>
      <c r="L870" s="24" t="s">
        <v>2417</v>
      </c>
      <c r="M870" s="24" t="s">
        <v>66</v>
      </c>
      <c r="N870" s="24" t="s">
        <v>52</v>
      </c>
      <c r="O870" s="48">
        <v>44075</v>
      </c>
      <c r="P870" s="24" t="s">
        <v>53</v>
      </c>
      <c r="Q870" s="24"/>
      <c r="R870" s="26" t="s">
        <v>1</v>
      </c>
      <c r="S870" s="24" t="s">
        <v>132</v>
      </c>
      <c r="T870" s="24" t="s">
        <v>132</v>
      </c>
      <c r="U870" s="24" t="s">
        <v>44</v>
      </c>
      <c r="V870" s="40" t="s">
        <v>44</v>
      </c>
      <c r="W870" s="24" t="s">
        <v>55</v>
      </c>
      <c r="X870" s="24">
        <v>2710193200</v>
      </c>
      <c r="Y870" s="14" t="s">
        <v>70</v>
      </c>
      <c r="Z870" s="24" t="str">
        <f t="shared" si="186"/>
        <v>001I4962</v>
      </c>
      <c r="AA870" s="24" t="str">
        <f t="shared" si="187"/>
        <v>002VTL</v>
      </c>
      <c r="AB870" s="24" t="str">
        <f t="shared" si="188"/>
        <v>A1SN</v>
      </c>
      <c r="AC870" s="24" t="s">
        <v>2479</v>
      </c>
      <c r="AD870" s="24" t="s">
        <v>2417</v>
      </c>
      <c r="AE870" s="24" t="s">
        <v>2473</v>
      </c>
      <c r="AF870" s="24" t="s">
        <v>369</v>
      </c>
      <c r="AG870" s="24" t="s">
        <v>78</v>
      </c>
      <c r="AH870" s="24" t="str">
        <f t="shared" si="189"/>
        <v>SPIRAX S4 AX 85W140 GRANEL</v>
      </c>
      <c r="AI870" s="24" t="s">
        <v>3016</v>
      </c>
      <c r="AJ870" s="24" t="s">
        <v>6714</v>
      </c>
      <c r="AK870" s="24" t="s">
        <v>6801</v>
      </c>
    </row>
    <row r="871" spans="2:37" hidden="1" x14ac:dyDescent="0.35">
      <c r="B871" s="24">
        <v>40127855</v>
      </c>
      <c r="C871" s="24" t="str">
        <f t="shared" si="180"/>
        <v>855</v>
      </c>
      <c r="D871" s="24" t="s">
        <v>2480</v>
      </c>
      <c r="E871" s="106">
        <v>40127801</v>
      </c>
      <c r="F871" s="24" t="s">
        <v>7651</v>
      </c>
      <c r="G871" s="122">
        <f>IF(VLOOKUP(Tabela2[[#This Row],[SKU]],[10]Volume!$A:$E,5,0)&lt;0,0,VLOOKUP(Tabela2[[#This Row],[SKU]],[10]Volume!$A:$E,5,0))</f>
        <v>536.65116279069764</v>
      </c>
      <c r="H871" s="24" t="s">
        <v>46</v>
      </c>
      <c r="I871" s="24" t="s">
        <v>163</v>
      </c>
      <c r="J871" s="24" t="s">
        <v>164</v>
      </c>
      <c r="K871" s="24" t="s">
        <v>49</v>
      </c>
      <c r="L871" s="24" t="s">
        <v>2417</v>
      </c>
      <c r="M871" s="24" t="s">
        <v>1051</v>
      </c>
      <c r="N871" s="24" t="s">
        <v>52</v>
      </c>
      <c r="O871" s="48">
        <v>44562</v>
      </c>
      <c r="P871" s="24" t="s">
        <v>53</v>
      </c>
      <c r="Q871" s="24"/>
      <c r="R871" s="26" t="s">
        <v>1</v>
      </c>
      <c r="S871" s="24" t="s">
        <v>132</v>
      </c>
      <c r="T871" s="24" t="s">
        <v>132</v>
      </c>
      <c r="U871" s="24" t="s">
        <v>44</v>
      </c>
      <c r="V871" s="40" t="s">
        <v>44</v>
      </c>
      <c r="W871" s="24" t="s">
        <v>55</v>
      </c>
      <c r="X871" s="24">
        <v>3403190000</v>
      </c>
      <c r="Y871" s="14" t="s">
        <v>70</v>
      </c>
      <c r="Z871" s="24" t="str">
        <f t="shared" ref="Z871:Z894" si="190">LEFT(AC871,8)</f>
        <v>001I5125</v>
      </c>
      <c r="AA871" s="24" t="str">
        <f t="shared" si="187"/>
        <v>002XY7</v>
      </c>
      <c r="AB871" s="24" t="str">
        <f t="shared" ref="AB871" si="191">RIGHT(AC871,4)</f>
        <v>VTGL</v>
      </c>
      <c r="AC871" s="24" t="s">
        <v>2481</v>
      </c>
      <c r="AD871" s="24" t="s">
        <v>2417</v>
      </c>
      <c r="AE871" s="24" t="s">
        <v>6785</v>
      </c>
      <c r="AF871" s="24" t="s">
        <v>369</v>
      </c>
      <c r="AG871" s="24" t="s">
        <v>110</v>
      </c>
      <c r="AH871" s="24" t="str">
        <f t="shared" si="189"/>
        <v>VOLVO SINTET CX CAMBIO 75W-90 GRANEL</v>
      </c>
      <c r="AI871" s="24" t="s">
        <v>3016</v>
      </c>
      <c r="AJ871" s="24" t="s">
        <v>6715</v>
      </c>
      <c r="AK871" s="24" t="s">
        <v>6804</v>
      </c>
    </row>
    <row r="872" spans="2:37" hidden="1" x14ac:dyDescent="0.35">
      <c r="B872" s="24">
        <v>40127809</v>
      </c>
      <c r="C872" s="24" t="str">
        <f t="shared" si="180"/>
        <v>809</v>
      </c>
      <c r="D872" s="24" t="s">
        <v>2482</v>
      </c>
      <c r="E872" s="106">
        <v>40127809</v>
      </c>
      <c r="F872" s="24" t="s">
        <v>45</v>
      </c>
      <c r="G872" s="122">
        <f>IF(VLOOKUP(Tabela2[[#This Row],[SKU]],[10]Volume!$A:$E,5,0)&lt;0,0,VLOOKUP(Tabela2[[#This Row],[SKU]],[10]Volume!$A:$E,5,0))</f>
        <v>0</v>
      </c>
      <c r="H872" s="24" t="s">
        <v>46</v>
      </c>
      <c r="I872" s="24" t="s">
        <v>47</v>
      </c>
      <c r="J872" s="24" t="s">
        <v>48</v>
      </c>
      <c r="K872" s="24" t="s">
        <v>49</v>
      </c>
      <c r="L872" s="24" t="s">
        <v>2417</v>
      </c>
      <c r="M872" s="24" t="s">
        <v>51</v>
      </c>
      <c r="N872" s="24" t="s">
        <v>52</v>
      </c>
      <c r="O872" s="48">
        <v>44562</v>
      </c>
      <c r="P872" s="24" t="s">
        <v>53</v>
      </c>
      <c r="Q872" s="24"/>
      <c r="R872" s="26" t="s">
        <v>1</v>
      </c>
      <c r="S872" s="24" t="s">
        <v>132</v>
      </c>
      <c r="T872" s="24" t="s">
        <v>132</v>
      </c>
      <c r="U872" s="24" t="s">
        <v>44</v>
      </c>
      <c r="V872" s="40" t="s">
        <v>44</v>
      </c>
      <c r="W872" s="24" t="s">
        <v>55</v>
      </c>
      <c r="X872" s="24">
        <v>2710199900</v>
      </c>
      <c r="Y872" s="14" t="s">
        <v>70</v>
      </c>
      <c r="Z872" s="24" t="str">
        <f t="shared" si="190"/>
        <v>001I5125</v>
      </c>
      <c r="AA872" s="24" t="s">
        <v>2483</v>
      </c>
      <c r="AB872" s="24"/>
      <c r="AC872" s="24" t="s">
        <v>2484</v>
      </c>
      <c r="AD872" s="24" t="s">
        <v>2417</v>
      </c>
      <c r="AE872" s="24" t="s">
        <v>6785</v>
      </c>
      <c r="AF872" s="24" t="s">
        <v>369</v>
      </c>
      <c r="AG872" s="24" t="s">
        <v>110</v>
      </c>
      <c r="AH872" s="24" t="str">
        <f t="shared" si="189"/>
        <v>IMPORTADO</v>
      </c>
      <c r="AI872" s="24" t="s">
        <v>3016</v>
      </c>
      <c r="AJ872" s="24" t="s">
        <v>6715</v>
      </c>
      <c r="AK872" s="24" t="s">
        <v>6804</v>
      </c>
    </row>
    <row r="873" spans="2:37" hidden="1" x14ac:dyDescent="0.35">
      <c r="B873" s="24">
        <v>40128905</v>
      </c>
      <c r="C873" s="24" t="str">
        <f t="shared" si="180"/>
        <v>905</v>
      </c>
      <c r="D873" s="24" t="s">
        <v>2485</v>
      </c>
      <c r="E873" s="106">
        <v>45260801</v>
      </c>
      <c r="F873" s="24" t="s">
        <v>1790</v>
      </c>
      <c r="G873" s="122">
        <f>IF(VLOOKUP(Tabela2[[#This Row],[SKU]],[10]Volume!$A:$E,5,0)&lt;0,0,VLOOKUP(Tabela2[[#This Row],[SKU]],[10]Volume!$A:$E,5,0))</f>
        <v>1275.8026905829597</v>
      </c>
      <c r="H873" s="24" t="s">
        <v>46</v>
      </c>
      <c r="I873" s="24" t="s">
        <v>62</v>
      </c>
      <c r="J873" s="24" t="s">
        <v>63</v>
      </c>
      <c r="K873" s="24" t="s">
        <v>49</v>
      </c>
      <c r="L873" s="24" t="s">
        <v>2417</v>
      </c>
      <c r="M873" s="24" t="s">
        <v>1051</v>
      </c>
      <c r="N873" s="24" t="s">
        <v>52</v>
      </c>
      <c r="O873" s="48">
        <v>44211</v>
      </c>
      <c r="P873" s="24" t="s">
        <v>53</v>
      </c>
      <c r="Q873" s="24"/>
      <c r="R873" s="26" t="s">
        <v>1</v>
      </c>
      <c r="S873" s="24" t="s">
        <v>132</v>
      </c>
      <c r="T873" s="24" t="s">
        <v>132</v>
      </c>
      <c r="U873" s="24" t="s">
        <v>44</v>
      </c>
      <c r="V873" s="40" t="s">
        <v>44</v>
      </c>
      <c r="W873" s="24" t="s">
        <v>55</v>
      </c>
      <c r="X873" s="24">
        <v>3403190000</v>
      </c>
      <c r="Y873" s="14" t="s">
        <v>70</v>
      </c>
      <c r="Z873" s="24" t="str">
        <f t="shared" si="190"/>
        <v>001I4963</v>
      </c>
      <c r="AA873" s="24" t="str">
        <f t="shared" ref="AA873:AA896" si="192">LEFT(RIGHT(AC873,10),6)</f>
        <v>002XYU</v>
      </c>
      <c r="AB873" s="24" t="str">
        <f t="shared" ref="AB873:AB896" si="193">RIGHT(AC873,4)</f>
        <v>VTGL</v>
      </c>
      <c r="AC873" s="24" t="s">
        <v>2486</v>
      </c>
      <c r="AD873" s="24" t="s">
        <v>2417</v>
      </c>
      <c r="AE873" s="24" t="s">
        <v>6785</v>
      </c>
      <c r="AF873" s="24" t="s">
        <v>369</v>
      </c>
      <c r="AG873" s="24" t="s">
        <v>110</v>
      </c>
      <c r="AH873" s="24" t="str">
        <f t="shared" si="189"/>
        <v>SPIRAX S6 AXME 75W-90 GRANEL</v>
      </c>
      <c r="AI873" s="24" t="s">
        <v>3016</v>
      </c>
      <c r="AJ873" s="24" t="s">
        <v>6716</v>
      </c>
      <c r="AK873" s="24" t="s">
        <v>6804</v>
      </c>
    </row>
    <row r="874" spans="2:37" hidden="1" x14ac:dyDescent="0.35">
      <c r="B874" s="24">
        <v>40128829</v>
      </c>
      <c r="C874" s="24" t="str">
        <f t="shared" si="180"/>
        <v>829</v>
      </c>
      <c r="D874" s="24" t="s">
        <v>6927</v>
      </c>
      <c r="E874" s="106">
        <v>45260801</v>
      </c>
      <c r="F874" s="24" t="s">
        <v>1790</v>
      </c>
      <c r="G874" s="122">
        <f>IF(VLOOKUP(Tabela2[[#This Row],[SKU]],[10]Volume!$A:$E,5,0)&lt;0,0,VLOOKUP(Tabela2[[#This Row],[SKU]],[10]Volume!$A:$E,5,0))</f>
        <v>0</v>
      </c>
      <c r="H874" s="24" t="s">
        <v>46</v>
      </c>
      <c r="I874" s="24" t="s">
        <v>6939</v>
      </c>
      <c r="J874" s="24" t="s">
        <v>3046</v>
      </c>
      <c r="K874" s="24" t="s">
        <v>49</v>
      </c>
      <c r="L874" s="24" t="s">
        <v>2417</v>
      </c>
      <c r="M874" s="24" t="s">
        <v>1051</v>
      </c>
      <c r="N874" s="24" t="s">
        <v>52</v>
      </c>
      <c r="O874" s="48"/>
      <c r="P874" s="24" t="s">
        <v>53</v>
      </c>
      <c r="Q874" s="25"/>
      <c r="R874" s="108" t="s">
        <v>3</v>
      </c>
      <c r="S874" s="24"/>
      <c r="T874" s="24"/>
      <c r="U874" s="24">
        <v>40128905</v>
      </c>
      <c r="V874" s="24" t="s">
        <v>2485</v>
      </c>
      <c r="W874" s="24" t="s">
        <v>329</v>
      </c>
      <c r="X874" s="24">
        <v>3403190000</v>
      </c>
      <c r="Y874" s="14" t="s">
        <v>70</v>
      </c>
      <c r="Z874" s="24" t="str">
        <f t="shared" si="190"/>
        <v>001I4963</v>
      </c>
      <c r="AA874" s="24" t="str">
        <f t="shared" si="192"/>
        <v>002XYU</v>
      </c>
      <c r="AB874" s="24" t="str">
        <f t="shared" si="193"/>
        <v>VTGL</v>
      </c>
      <c r="AC874" s="24" t="s">
        <v>2486</v>
      </c>
      <c r="AD874" s="24" t="s">
        <v>2417</v>
      </c>
      <c r="AE874" s="24" t="s">
        <v>6785</v>
      </c>
      <c r="AF874" s="24" t="s">
        <v>369</v>
      </c>
      <c r="AG874" s="24" t="s">
        <v>110</v>
      </c>
      <c r="AH874" s="94"/>
      <c r="AI874" s="24" t="s">
        <v>3016</v>
      </c>
      <c r="AJ874" s="24" t="s">
        <v>6716</v>
      </c>
      <c r="AK874" s="24" t="s">
        <v>6804</v>
      </c>
    </row>
    <row r="875" spans="2:37" hidden="1" x14ac:dyDescent="0.35">
      <c r="B875" s="24">
        <v>49757907</v>
      </c>
      <c r="C875" s="24" t="str">
        <f t="shared" si="180"/>
        <v>907</v>
      </c>
      <c r="D875" s="24" t="s">
        <v>2487</v>
      </c>
      <c r="E875" s="106">
        <v>49757801</v>
      </c>
      <c r="F875" s="24" t="s">
        <v>1223</v>
      </c>
      <c r="G875" s="122">
        <f>IF(VLOOKUP(Tabela2[[#This Row],[SKU]],[10]Volume!$A:$E,5,0)&lt;0,0,VLOOKUP(Tabela2[[#This Row],[SKU]],[10]Volume!$A:$E,5,0))</f>
        <v>0</v>
      </c>
      <c r="H875" s="24" t="s">
        <v>46</v>
      </c>
      <c r="I875" s="24" t="s">
        <v>999</v>
      </c>
      <c r="J875" s="24" t="s">
        <v>364</v>
      </c>
      <c r="K875" s="24" t="s">
        <v>145</v>
      </c>
      <c r="L875" s="24" t="s">
        <v>65</v>
      </c>
      <c r="M875" s="24" t="s">
        <v>66</v>
      </c>
      <c r="N875" s="24" t="s">
        <v>67</v>
      </c>
      <c r="O875" s="48">
        <v>43377</v>
      </c>
      <c r="P875" s="24" t="s">
        <v>53</v>
      </c>
      <c r="Q875" s="24"/>
      <c r="R875" s="26" t="s">
        <v>1</v>
      </c>
      <c r="S875" s="24" t="s">
        <v>132</v>
      </c>
      <c r="T875" s="24" t="s">
        <v>132</v>
      </c>
      <c r="U875" s="24" t="s">
        <v>44</v>
      </c>
      <c r="V875" s="40" t="s">
        <v>44</v>
      </c>
      <c r="W875" s="24" t="s">
        <v>55</v>
      </c>
      <c r="X875" s="24">
        <v>2710193200</v>
      </c>
      <c r="Y875" s="14" t="s">
        <v>70</v>
      </c>
      <c r="Z875" s="24" t="str">
        <f t="shared" si="190"/>
        <v>114B0008</v>
      </c>
      <c r="AA875" s="24" t="str">
        <f t="shared" si="192"/>
        <v>002W2K</v>
      </c>
      <c r="AB875" s="24" t="str">
        <f t="shared" si="193"/>
        <v>A1SN</v>
      </c>
      <c r="AC875" s="24" t="s">
        <v>2488</v>
      </c>
      <c r="AD875" s="24" t="s">
        <v>2489</v>
      </c>
      <c r="AE875" s="24" t="s">
        <v>2490</v>
      </c>
      <c r="AF875" s="24" t="s">
        <v>369</v>
      </c>
      <c r="AG875" s="24" t="s">
        <v>78</v>
      </c>
      <c r="AH875" s="24" t="str">
        <f>F875</f>
        <v>WBF 100 NOVO GRANEL</v>
      </c>
      <c r="AI875" s="24" t="s">
        <v>3016</v>
      </c>
      <c r="AJ875" s="24" t="s">
        <v>6717</v>
      </c>
      <c r="AK875" s="24" t="s">
        <v>3016</v>
      </c>
    </row>
    <row r="876" spans="2:37" hidden="1" x14ac:dyDescent="0.35">
      <c r="B876" s="24">
        <v>49757855</v>
      </c>
      <c r="C876" s="24" t="str">
        <f t="shared" si="180"/>
        <v>855</v>
      </c>
      <c r="D876" s="24" t="s">
        <v>2491</v>
      </c>
      <c r="E876" s="106">
        <v>49757801</v>
      </c>
      <c r="F876" s="24" t="s">
        <v>1223</v>
      </c>
      <c r="G876" s="122">
        <f>IF(VLOOKUP(Tabela2[[#This Row],[SKU]],[10]Volume!$A:$E,5,0)&lt;0,0,VLOOKUP(Tabela2[[#This Row],[SKU]],[10]Volume!$A:$E,5,0))</f>
        <v>87971.038759689924</v>
      </c>
      <c r="H876" s="24" t="s">
        <v>46</v>
      </c>
      <c r="I876" s="24" t="s">
        <v>163</v>
      </c>
      <c r="J876" s="24" t="s">
        <v>164</v>
      </c>
      <c r="K876" s="24" t="s">
        <v>145</v>
      </c>
      <c r="L876" s="24" t="s">
        <v>65</v>
      </c>
      <c r="M876" s="24" t="s">
        <v>66</v>
      </c>
      <c r="N876" s="24" t="s">
        <v>67</v>
      </c>
      <c r="O876" s="48">
        <v>43377</v>
      </c>
      <c r="P876" s="24" t="s">
        <v>53</v>
      </c>
      <c r="Q876" s="24"/>
      <c r="R876" s="26" t="s">
        <v>1</v>
      </c>
      <c r="S876" s="24"/>
      <c r="T876" s="24" t="s">
        <v>2492</v>
      </c>
      <c r="U876" s="24" t="s">
        <v>44</v>
      </c>
      <c r="V876" s="40" t="s">
        <v>44</v>
      </c>
      <c r="W876" s="24" t="s">
        <v>55</v>
      </c>
      <c r="X876" s="24">
        <v>2710193200</v>
      </c>
      <c r="Y876" s="14" t="s">
        <v>70</v>
      </c>
      <c r="Z876" s="24" t="str">
        <f t="shared" si="190"/>
        <v>114B0008</v>
      </c>
      <c r="AA876" s="24" t="str">
        <f t="shared" si="192"/>
        <v>002VWL</v>
      </c>
      <c r="AB876" s="24" t="str">
        <f t="shared" si="193"/>
        <v>A309</v>
      </c>
      <c r="AC876" s="24" t="s">
        <v>2493</v>
      </c>
      <c r="AD876" s="24" t="s">
        <v>2489</v>
      </c>
      <c r="AE876" s="24" t="s">
        <v>2490</v>
      </c>
      <c r="AF876" s="24" t="s">
        <v>369</v>
      </c>
      <c r="AG876" s="24" t="s">
        <v>78</v>
      </c>
      <c r="AH876" s="24" t="str">
        <f>F876</f>
        <v>WBF 100 NOVO GRANEL</v>
      </c>
      <c r="AI876" s="24" t="s">
        <v>3016</v>
      </c>
      <c r="AJ876" s="24" t="s">
        <v>6717</v>
      </c>
      <c r="AK876" s="24" t="s">
        <v>3016</v>
      </c>
    </row>
    <row r="877" spans="2:37" hidden="1" x14ac:dyDescent="0.35">
      <c r="B877" s="24">
        <v>49757801</v>
      </c>
      <c r="C877" s="24" t="str">
        <f t="shared" si="180"/>
        <v>801</v>
      </c>
      <c r="D877" s="24" t="s">
        <v>1223</v>
      </c>
      <c r="E877" s="106">
        <v>49757801</v>
      </c>
      <c r="F877" s="24" t="s">
        <v>1223</v>
      </c>
      <c r="G877" s="122">
        <f>IF(VLOOKUP(Tabela2[[#This Row],[SKU]],[10]Volume!$A:$E,5,0)&lt;0,0,VLOOKUP(Tabela2[[#This Row],[SKU]],[10]Volume!$A:$E,5,0))</f>
        <v>6022.6235624999999</v>
      </c>
      <c r="H877" s="24" t="s">
        <v>46</v>
      </c>
      <c r="I877" s="24" t="s">
        <v>79</v>
      </c>
      <c r="J877" s="24" t="s">
        <v>79</v>
      </c>
      <c r="K877" s="24" t="s">
        <v>145</v>
      </c>
      <c r="L877" s="24" t="s">
        <v>65</v>
      </c>
      <c r="M877" s="24" t="s">
        <v>66</v>
      </c>
      <c r="N877" s="24" t="s">
        <v>67</v>
      </c>
      <c r="O877" s="48">
        <v>43377</v>
      </c>
      <c r="P877" s="24" t="s">
        <v>53</v>
      </c>
      <c r="Q877" s="24"/>
      <c r="R877" s="26" t="s">
        <v>1</v>
      </c>
      <c r="S877" s="24" t="s">
        <v>44</v>
      </c>
      <c r="T877" s="24" t="s">
        <v>54</v>
      </c>
      <c r="U877" s="24" t="s">
        <v>44</v>
      </c>
      <c r="V877" s="40" t="s">
        <v>44</v>
      </c>
      <c r="W877" s="24" t="s">
        <v>55</v>
      </c>
      <c r="X877" s="24">
        <v>2710193200</v>
      </c>
      <c r="Y877" s="14" t="s">
        <v>44</v>
      </c>
      <c r="Z877" s="24" t="str">
        <f t="shared" si="190"/>
        <v>114B0008</v>
      </c>
      <c r="AA877" s="24" t="str">
        <f t="shared" si="192"/>
        <v>001176</v>
      </c>
      <c r="AB877" s="24" t="str">
        <f t="shared" si="193"/>
        <v>A03Q</v>
      </c>
      <c r="AC877" s="24" t="s">
        <v>2494</v>
      </c>
      <c r="AD877" s="24" t="s">
        <v>2489</v>
      </c>
      <c r="AE877" s="24" t="s">
        <v>2490</v>
      </c>
      <c r="AF877" s="24" t="s">
        <v>369</v>
      </c>
      <c r="AG877" s="24" t="s">
        <v>78</v>
      </c>
      <c r="AH877" s="24" t="str">
        <f>F877</f>
        <v>WBF 100 NOVO GRANEL</v>
      </c>
      <c r="AI877" s="24" t="s">
        <v>3016</v>
      </c>
      <c r="AJ877" s="24" t="s">
        <v>6717</v>
      </c>
      <c r="AK877" s="24" t="s">
        <v>3016</v>
      </c>
    </row>
    <row r="878" spans="2:37" hidden="1" x14ac:dyDescent="0.35">
      <c r="B878" s="24">
        <v>49757809</v>
      </c>
      <c r="C878" s="24" t="str">
        <f t="shared" si="180"/>
        <v>809</v>
      </c>
      <c r="D878" s="24" t="s">
        <v>2495</v>
      </c>
      <c r="E878" s="106">
        <v>49757801</v>
      </c>
      <c r="F878" s="24" t="s">
        <v>1223</v>
      </c>
      <c r="G878" s="122">
        <f>IF(VLOOKUP(Tabela2[[#This Row],[SKU]],[10]Volume!$A:$E,5,0)&lt;0,0,VLOOKUP(Tabela2[[#This Row],[SKU]],[10]Volume!$A:$E,5,0))</f>
        <v>19643.436363636363</v>
      </c>
      <c r="H878" s="24" t="s">
        <v>46</v>
      </c>
      <c r="I878" s="24" t="s">
        <v>47</v>
      </c>
      <c r="J878" s="24" t="s">
        <v>48</v>
      </c>
      <c r="K878" s="24" t="s">
        <v>145</v>
      </c>
      <c r="L878" s="24" t="s">
        <v>65</v>
      </c>
      <c r="M878" s="24" t="s">
        <v>66</v>
      </c>
      <c r="N878" s="24" t="s">
        <v>67</v>
      </c>
      <c r="O878" s="48">
        <v>43377</v>
      </c>
      <c r="P878" s="24" t="s">
        <v>53</v>
      </c>
      <c r="Q878" s="24"/>
      <c r="R878" s="26" t="s">
        <v>1</v>
      </c>
      <c r="S878" s="24"/>
      <c r="T878" s="24" t="s">
        <v>2496</v>
      </c>
      <c r="U878" s="24" t="s">
        <v>44</v>
      </c>
      <c r="V878" s="40" t="s">
        <v>44</v>
      </c>
      <c r="W878" s="24" t="s">
        <v>55</v>
      </c>
      <c r="X878" s="24">
        <v>2710193200</v>
      </c>
      <c r="Y878" s="14" t="s">
        <v>83</v>
      </c>
      <c r="Z878" s="24" t="str">
        <f t="shared" si="190"/>
        <v>114B0008</v>
      </c>
      <c r="AA878" s="24" t="str">
        <f t="shared" si="192"/>
        <v>002VSH</v>
      </c>
      <c r="AB878" s="24" t="str">
        <f t="shared" si="193"/>
        <v>A309</v>
      </c>
      <c r="AC878" s="24" t="s">
        <v>2497</v>
      </c>
      <c r="AD878" s="24" t="s">
        <v>2489</v>
      </c>
      <c r="AE878" s="24" t="s">
        <v>2490</v>
      </c>
      <c r="AF878" s="24" t="s">
        <v>369</v>
      </c>
      <c r="AG878" s="24" t="s">
        <v>78</v>
      </c>
      <c r="AH878" s="24" t="str">
        <f>F878</f>
        <v>WBF 100 NOVO GRANEL</v>
      </c>
      <c r="AI878" s="24" t="s">
        <v>3016</v>
      </c>
      <c r="AJ878" s="24" t="s">
        <v>6717</v>
      </c>
      <c r="AK878" s="24" t="s">
        <v>3016</v>
      </c>
    </row>
    <row r="879" spans="2:37" hidden="1" x14ac:dyDescent="0.35">
      <c r="B879" s="24">
        <v>47011855</v>
      </c>
      <c r="C879" s="24" t="str">
        <f t="shared" si="180"/>
        <v>855</v>
      </c>
      <c r="D879" s="24" t="s">
        <v>6741</v>
      </c>
      <c r="E879" s="106">
        <v>44422801</v>
      </c>
      <c r="F879" s="24" t="s">
        <v>998</v>
      </c>
      <c r="G879" s="122">
        <f>IF(VLOOKUP(Tabela2[[#This Row],[SKU]],[10]Volume!$A:$E,5,0)&lt;0,0,VLOOKUP(Tabela2[[#This Row],[SKU]],[10]Volume!$A:$E,5,0))</f>
        <v>2802.5116279069766</v>
      </c>
      <c r="H879" s="24" t="s">
        <v>46</v>
      </c>
      <c r="I879" s="24" t="s">
        <v>163</v>
      </c>
      <c r="J879" s="24" t="s">
        <v>164</v>
      </c>
      <c r="K879" s="24" t="s">
        <v>49</v>
      </c>
      <c r="L879" s="24" t="s">
        <v>6744</v>
      </c>
      <c r="M879" s="24" t="s">
        <v>66</v>
      </c>
      <c r="N879" s="24" t="s">
        <v>52</v>
      </c>
      <c r="O879" s="48"/>
      <c r="P879" s="24" t="s">
        <v>53</v>
      </c>
      <c r="Q879" s="25"/>
      <c r="R879" s="26" t="s">
        <v>1</v>
      </c>
      <c r="S879" s="24"/>
      <c r="T879" s="73">
        <v>5011987294547</v>
      </c>
      <c r="U879" s="24" t="s">
        <v>44</v>
      </c>
      <c r="V879" s="40" t="s">
        <v>44</v>
      </c>
      <c r="W879" s="24" t="s">
        <v>55</v>
      </c>
      <c r="X879" s="24">
        <v>2710193200</v>
      </c>
      <c r="Y879" s="14" t="s">
        <v>70</v>
      </c>
      <c r="Z879" s="24" t="str">
        <f t="shared" si="190"/>
        <v>001G4047</v>
      </c>
      <c r="AA879" s="24" t="str">
        <f t="shared" si="192"/>
        <v>002VNG</v>
      </c>
      <c r="AB879" s="24" t="str">
        <f t="shared" si="193"/>
        <v>A309</v>
      </c>
      <c r="AC879" s="24" t="s">
        <v>6746</v>
      </c>
      <c r="AD879" s="24" t="s">
        <v>6744</v>
      </c>
      <c r="AE879" s="24" t="s">
        <v>6763</v>
      </c>
      <c r="AF879" s="24" t="s">
        <v>175</v>
      </c>
      <c r="AG879" s="24" t="s">
        <v>3016</v>
      </c>
      <c r="AH879" s="24"/>
      <c r="AI879" s="24" t="s">
        <v>3016</v>
      </c>
      <c r="AJ879" s="24" t="s">
        <v>7659</v>
      </c>
      <c r="AK879" s="24" t="s">
        <v>6811</v>
      </c>
    </row>
    <row r="880" spans="2:37" hidden="1" x14ac:dyDescent="0.35">
      <c r="B880" s="24">
        <v>47013855</v>
      </c>
      <c r="C880" s="24" t="str">
        <f t="shared" si="180"/>
        <v>855</v>
      </c>
      <c r="D880" s="24" t="s">
        <v>6743</v>
      </c>
      <c r="E880" s="106">
        <v>43582801</v>
      </c>
      <c r="F880" s="24" t="s">
        <v>1213</v>
      </c>
      <c r="G880" s="122">
        <f>IF(VLOOKUP(Tabela2[[#This Row],[SKU]],[10]Volume!$A:$E,5,0)&lt;0,0,VLOOKUP(Tabela2[[#This Row],[SKU]],[10]Volume!$A:$E,5,0))</f>
        <v>5664.6511627906975</v>
      </c>
      <c r="H880" s="24" t="s">
        <v>46</v>
      </c>
      <c r="I880" s="24" t="s">
        <v>163</v>
      </c>
      <c r="J880" s="24" t="s">
        <v>164</v>
      </c>
      <c r="K880" s="24" t="s">
        <v>49</v>
      </c>
      <c r="L880" s="24" t="s">
        <v>6744</v>
      </c>
      <c r="M880" s="24" t="s">
        <v>66</v>
      </c>
      <c r="N880" s="24" t="s">
        <v>52</v>
      </c>
      <c r="O880" s="48"/>
      <c r="P880" s="24" t="s">
        <v>53</v>
      </c>
      <c r="Q880" s="25"/>
      <c r="R880" s="26" t="s">
        <v>1</v>
      </c>
      <c r="S880" s="24"/>
      <c r="T880" s="73">
        <v>5011987294585</v>
      </c>
      <c r="U880" s="24" t="s">
        <v>44</v>
      </c>
      <c r="V880" s="40" t="s">
        <v>44</v>
      </c>
      <c r="W880" s="24" t="s">
        <v>55</v>
      </c>
      <c r="X880" s="24">
        <v>2710193200</v>
      </c>
      <c r="Y880" s="14" t="s">
        <v>70</v>
      </c>
      <c r="Z880" s="24" t="str">
        <f t="shared" si="190"/>
        <v>007A3357</v>
      </c>
      <c r="AA880" s="24" t="str">
        <f t="shared" si="192"/>
        <v>002VNG</v>
      </c>
      <c r="AB880" s="24" t="str">
        <f t="shared" si="193"/>
        <v>A309</v>
      </c>
      <c r="AC880" s="24" t="s">
        <v>6748</v>
      </c>
      <c r="AD880" s="24" t="s">
        <v>6744</v>
      </c>
      <c r="AE880" s="24" t="s">
        <v>6765</v>
      </c>
      <c r="AF880" s="24" t="s">
        <v>369</v>
      </c>
      <c r="AG880" s="24" t="s">
        <v>3016</v>
      </c>
      <c r="AH880" s="24"/>
      <c r="AI880" s="24" t="s">
        <v>3016</v>
      </c>
      <c r="AJ880" s="24" t="s">
        <v>7660</v>
      </c>
      <c r="AK880" s="24" t="s">
        <v>3016</v>
      </c>
    </row>
    <row r="881" spans="2:37" hidden="1" x14ac:dyDescent="0.35">
      <c r="B881" s="24">
        <v>47013809</v>
      </c>
      <c r="C881" s="24" t="str">
        <f t="shared" si="180"/>
        <v>809</v>
      </c>
      <c r="D881" s="24" t="s">
        <v>7039</v>
      </c>
      <c r="E881" s="106">
        <v>43582801</v>
      </c>
      <c r="F881" s="24" t="s">
        <v>1213</v>
      </c>
      <c r="G881" s="122">
        <f>IF(VLOOKUP(Tabela2[[#This Row],[SKU]],[10]Volume!$A:$E,5,0)&lt;0,0,VLOOKUP(Tabela2[[#This Row],[SKU]],[10]Volume!$A:$E,5,0))</f>
        <v>0</v>
      </c>
      <c r="H881" s="24" t="s">
        <v>46</v>
      </c>
      <c r="I881" s="24" t="s">
        <v>47</v>
      </c>
      <c r="J881" s="24" t="s">
        <v>48</v>
      </c>
      <c r="K881" s="24" t="s">
        <v>49</v>
      </c>
      <c r="L881" s="24" t="s">
        <v>6744</v>
      </c>
      <c r="M881" s="24" t="s">
        <v>66</v>
      </c>
      <c r="N881" s="24" t="s">
        <v>52</v>
      </c>
      <c r="O881" s="48"/>
      <c r="P881" s="24" t="s">
        <v>53</v>
      </c>
      <c r="Q881" s="25"/>
      <c r="R881" s="26" t="s">
        <v>1</v>
      </c>
      <c r="S881" s="24"/>
      <c r="T881" s="73"/>
      <c r="U881" s="24" t="s">
        <v>44</v>
      </c>
      <c r="V881" s="40" t="s">
        <v>44</v>
      </c>
      <c r="W881" s="24" t="s">
        <v>55</v>
      </c>
      <c r="X881" s="24">
        <v>2710193200</v>
      </c>
      <c r="Y881" s="14" t="s">
        <v>70</v>
      </c>
      <c r="Z881" s="24" t="str">
        <f>LEFT(AC881,8)</f>
        <v>007A3357</v>
      </c>
      <c r="AA881" s="24" t="str">
        <f>LEFT(RIGHT(AC881,10),6)</f>
        <v>002XJI</v>
      </c>
      <c r="AB881" s="24" t="str">
        <f>RIGHT(AC881,4)</f>
        <v>A309</v>
      </c>
      <c r="AC881" s="24" t="s">
        <v>7036</v>
      </c>
      <c r="AD881" s="24" t="s">
        <v>6744</v>
      </c>
      <c r="AE881" s="24" t="s">
        <v>6765</v>
      </c>
      <c r="AF881" s="24" t="s">
        <v>369</v>
      </c>
      <c r="AG881" s="24" t="s">
        <v>3016</v>
      </c>
      <c r="AH881" s="24"/>
      <c r="AI881" s="24" t="s">
        <v>3016</v>
      </c>
      <c r="AJ881" s="24" t="s">
        <v>7660</v>
      </c>
      <c r="AK881" s="24" t="s">
        <v>3016</v>
      </c>
    </row>
    <row r="882" spans="2:37" hidden="1" x14ac:dyDescent="0.35">
      <c r="B882" s="24">
        <v>47012855</v>
      </c>
      <c r="C882" s="24" t="str">
        <f t="shared" si="180"/>
        <v>855</v>
      </c>
      <c r="D882" s="24" t="s">
        <v>6742</v>
      </c>
      <c r="E882" s="106">
        <v>45288801</v>
      </c>
      <c r="F882" s="24" t="s">
        <v>1192</v>
      </c>
      <c r="G882" s="122">
        <f>IF(VLOOKUP(Tabela2[[#This Row],[SKU]],[10]Volume!$A:$E,5,0)&lt;0,0,VLOOKUP(Tabela2[[#This Row],[SKU]],[10]Volume!$A:$E,5,0))</f>
        <v>20849.891472868218</v>
      </c>
      <c r="H882" s="24" t="s">
        <v>46</v>
      </c>
      <c r="I882" s="24" t="s">
        <v>163</v>
      </c>
      <c r="J882" s="24" t="s">
        <v>164</v>
      </c>
      <c r="K882" s="24" t="s">
        <v>49</v>
      </c>
      <c r="L882" s="24" t="s">
        <v>6744</v>
      </c>
      <c r="M882" s="24" t="s">
        <v>66</v>
      </c>
      <c r="N882" s="24" t="s">
        <v>52</v>
      </c>
      <c r="O882" s="48"/>
      <c r="P882" s="24" t="s">
        <v>53</v>
      </c>
      <c r="Q882" s="25"/>
      <c r="R882" s="26" t="s">
        <v>1</v>
      </c>
      <c r="S882" s="24"/>
      <c r="T882" s="73">
        <v>5011987294561</v>
      </c>
      <c r="U882" s="24" t="s">
        <v>44</v>
      </c>
      <c r="V882" s="40" t="s">
        <v>44</v>
      </c>
      <c r="W882" s="24" t="s">
        <v>55</v>
      </c>
      <c r="X882" s="24">
        <v>2710193200</v>
      </c>
      <c r="Y882" s="14" t="s">
        <v>70</v>
      </c>
      <c r="Z882" s="24" t="str">
        <f t="shared" si="190"/>
        <v>007A3358</v>
      </c>
      <c r="AA882" s="24" t="str">
        <f t="shared" si="192"/>
        <v>002VNG</v>
      </c>
      <c r="AB882" s="24" t="str">
        <f t="shared" si="193"/>
        <v>A309</v>
      </c>
      <c r="AC882" s="24" t="s">
        <v>6747</v>
      </c>
      <c r="AD882" s="24" t="s">
        <v>6744</v>
      </c>
      <c r="AE882" s="24" t="s">
        <v>6764</v>
      </c>
      <c r="AF882" s="24" t="s">
        <v>417</v>
      </c>
      <c r="AG882" s="24" t="s">
        <v>3016</v>
      </c>
      <c r="AH882" s="24"/>
      <c r="AI882" s="24" t="s">
        <v>3016</v>
      </c>
      <c r="AJ882" s="24" t="s">
        <v>7661</v>
      </c>
      <c r="AK882" s="24" t="s">
        <v>3016</v>
      </c>
    </row>
    <row r="883" spans="2:37" hidden="1" x14ac:dyDescent="0.35">
      <c r="B883" s="24">
        <v>47010855</v>
      </c>
      <c r="C883" s="24" t="str">
        <f t="shared" si="180"/>
        <v>855</v>
      </c>
      <c r="D883" s="24" t="s">
        <v>6740</v>
      </c>
      <c r="E883" s="106">
        <v>45283801</v>
      </c>
      <c r="F883" s="24" t="s">
        <v>409</v>
      </c>
      <c r="G883" s="122">
        <f>IF(VLOOKUP(Tabela2[[#This Row],[SKU]],[10]Volume!$A:$E,5,0)&lt;0,0,VLOOKUP(Tabela2[[#This Row],[SKU]],[10]Volume!$A:$E,5,0))</f>
        <v>8228.6511627906984</v>
      </c>
      <c r="H883" s="24" t="s">
        <v>46</v>
      </c>
      <c r="I883" s="24" t="s">
        <v>163</v>
      </c>
      <c r="J883" s="24" t="s">
        <v>164</v>
      </c>
      <c r="K883" s="24" t="s">
        <v>49</v>
      </c>
      <c r="L883" s="24" t="s">
        <v>6744</v>
      </c>
      <c r="M883" s="24" t="s">
        <v>66</v>
      </c>
      <c r="N883" s="24" t="s">
        <v>52</v>
      </c>
      <c r="O883" s="48"/>
      <c r="P883" s="24" t="s">
        <v>53</v>
      </c>
      <c r="Q883" s="25"/>
      <c r="R883" s="26" t="s">
        <v>1</v>
      </c>
      <c r="S883" s="24"/>
      <c r="T883" s="73">
        <v>5011987294523</v>
      </c>
      <c r="U883" s="24" t="s">
        <v>44</v>
      </c>
      <c r="V883" s="40" t="s">
        <v>44</v>
      </c>
      <c r="W883" s="24" t="s">
        <v>55</v>
      </c>
      <c r="X883" s="24">
        <v>2710193200</v>
      </c>
      <c r="Y883" s="14" t="s">
        <v>70</v>
      </c>
      <c r="Z883" s="24" t="str">
        <f t="shared" si="190"/>
        <v>007A3356</v>
      </c>
      <c r="AA883" s="24" t="str">
        <f t="shared" si="192"/>
        <v>002VNG</v>
      </c>
      <c r="AB883" s="24" t="str">
        <f t="shared" si="193"/>
        <v>A309</v>
      </c>
      <c r="AC883" s="24" t="s">
        <v>6745</v>
      </c>
      <c r="AD883" s="24" t="s">
        <v>6744</v>
      </c>
      <c r="AE883" s="24" t="s">
        <v>6762</v>
      </c>
      <c r="AF883" s="24" t="s">
        <v>369</v>
      </c>
      <c r="AG883" s="24" t="s">
        <v>3016</v>
      </c>
      <c r="AH883" s="24"/>
      <c r="AI883" s="24" t="s">
        <v>3016</v>
      </c>
      <c r="AJ883" s="24" t="s">
        <v>7662</v>
      </c>
      <c r="AK883" s="24" t="s">
        <v>3016</v>
      </c>
    </row>
    <row r="884" spans="2:37" hidden="1" x14ac:dyDescent="0.35">
      <c r="B884" s="24">
        <v>46144905</v>
      </c>
      <c r="C884" s="24" t="str">
        <f t="shared" si="180"/>
        <v>905</v>
      </c>
      <c r="D884" s="24" t="s">
        <v>2498</v>
      </c>
      <c r="E884" s="106">
        <v>46144801</v>
      </c>
      <c r="F884" s="24" t="s">
        <v>2499</v>
      </c>
      <c r="G884" s="122">
        <f>IF(VLOOKUP(Tabela2[[#This Row],[SKU]],[10]Volume!$A:$E,5,0)&lt;0,0,VLOOKUP(Tabela2[[#This Row],[SKU]],[10]Volume!$A:$E,5,0))</f>
        <v>0</v>
      </c>
      <c r="H884" s="24" t="s">
        <v>46</v>
      </c>
      <c r="I884" s="24" t="s">
        <v>62</v>
      </c>
      <c r="J884" s="24" t="s">
        <v>63</v>
      </c>
      <c r="K884" s="24" t="s">
        <v>49</v>
      </c>
      <c r="L884" s="24" t="s">
        <v>2500</v>
      </c>
      <c r="M884" s="24" t="s">
        <v>66</v>
      </c>
      <c r="N884" s="24" t="s">
        <v>52</v>
      </c>
      <c r="O884" s="48">
        <v>44743</v>
      </c>
      <c r="P884" s="24" t="s">
        <v>53</v>
      </c>
      <c r="Q884" s="24"/>
      <c r="R884" s="26" t="s">
        <v>1</v>
      </c>
      <c r="S884" s="24" t="s">
        <v>2501</v>
      </c>
      <c r="T884" s="24"/>
      <c r="U884" s="24" t="s">
        <v>44</v>
      </c>
      <c r="V884" s="40" t="s">
        <v>44</v>
      </c>
      <c r="W884" s="24" t="s">
        <v>55</v>
      </c>
      <c r="X884" s="24">
        <v>2710193200</v>
      </c>
      <c r="Y884" s="14" t="s">
        <v>70</v>
      </c>
      <c r="Z884" s="24" t="str">
        <f t="shared" si="190"/>
        <v>001K0023</v>
      </c>
      <c r="AA884" s="24" t="str">
        <f t="shared" si="192"/>
        <v>002XQM</v>
      </c>
      <c r="AB884" s="24" t="str">
        <f t="shared" si="193"/>
        <v>A1SN</v>
      </c>
      <c r="AC884" s="24" t="s">
        <v>2502</v>
      </c>
      <c r="AD884" s="24" t="s">
        <v>2500</v>
      </c>
      <c r="AE884" s="24" t="s">
        <v>6768</v>
      </c>
      <c r="AF884" s="24" t="s">
        <v>77</v>
      </c>
      <c r="AG884" s="24" t="s">
        <v>78</v>
      </c>
      <c r="AH884" s="24" t="str">
        <f>F884</f>
        <v>YAMALUBE 4T 10W40 API SL JASO MA2 GRANEL</v>
      </c>
      <c r="AI884" s="24" t="s">
        <v>3016</v>
      </c>
      <c r="AJ884" s="24" t="s">
        <v>6718</v>
      </c>
      <c r="AK884" s="24" t="s">
        <v>6807</v>
      </c>
    </row>
    <row r="885" spans="2:37" hidden="1" x14ac:dyDescent="0.35">
      <c r="B885" s="24">
        <v>46144829</v>
      </c>
      <c r="C885" s="24" t="str">
        <f t="shared" si="180"/>
        <v>829</v>
      </c>
      <c r="D885" s="24" t="s">
        <v>6920</v>
      </c>
      <c r="E885" s="106">
        <v>46144801</v>
      </c>
      <c r="F885" s="24" t="s">
        <v>2499</v>
      </c>
      <c r="G885" s="122">
        <f>IF(VLOOKUP(Tabela2[[#This Row],[SKU]],[10]Volume!$A:$E,5,0)&lt;0,0,VLOOKUP(Tabela2[[#This Row],[SKU]],[10]Volume!$A:$E,5,0))</f>
        <v>0</v>
      </c>
      <c r="H885" s="24" t="s">
        <v>46</v>
      </c>
      <c r="I885" s="24" t="s">
        <v>6939</v>
      </c>
      <c r="J885" s="24" t="s">
        <v>3046</v>
      </c>
      <c r="K885" s="24" t="s">
        <v>49</v>
      </c>
      <c r="L885" s="24" t="s">
        <v>2500</v>
      </c>
      <c r="M885" s="24" t="s">
        <v>66</v>
      </c>
      <c r="N885" s="24" t="s">
        <v>52</v>
      </c>
      <c r="O885" s="48"/>
      <c r="P885" s="24" t="s">
        <v>53</v>
      </c>
      <c r="Q885" s="25"/>
      <c r="R885" s="108" t="s">
        <v>3</v>
      </c>
      <c r="S885" s="24"/>
      <c r="T885" s="24"/>
      <c r="U885" s="24">
        <v>46144905</v>
      </c>
      <c r="V885" s="24" t="s">
        <v>2498</v>
      </c>
      <c r="W885" s="24" t="s">
        <v>329</v>
      </c>
      <c r="X885" s="24">
        <v>2710193200</v>
      </c>
      <c r="Y885" s="14" t="s">
        <v>70</v>
      </c>
      <c r="Z885" s="24" t="str">
        <f t="shared" si="190"/>
        <v>001K0023</v>
      </c>
      <c r="AA885" s="24" t="str">
        <f t="shared" si="192"/>
        <v>002XQM</v>
      </c>
      <c r="AB885" s="24" t="str">
        <f t="shared" si="193"/>
        <v>A1SN</v>
      </c>
      <c r="AC885" s="24" t="s">
        <v>2502</v>
      </c>
      <c r="AD885" s="24" t="s">
        <v>2500</v>
      </c>
      <c r="AE885" s="24" t="s">
        <v>6768</v>
      </c>
      <c r="AF885" s="24" t="s">
        <v>77</v>
      </c>
      <c r="AG885" s="24" t="s">
        <v>78</v>
      </c>
      <c r="AH885" s="94"/>
      <c r="AI885" s="24" t="s">
        <v>3016</v>
      </c>
      <c r="AJ885" s="24" t="s">
        <v>6718</v>
      </c>
      <c r="AK885" s="24" t="s">
        <v>6807</v>
      </c>
    </row>
    <row r="886" spans="2:37" hidden="1" x14ac:dyDescent="0.35">
      <c r="B886" s="24">
        <v>46144809</v>
      </c>
      <c r="C886" s="24" t="str">
        <f t="shared" si="180"/>
        <v>809</v>
      </c>
      <c r="D886" s="24" t="s">
        <v>2503</v>
      </c>
      <c r="E886" s="106">
        <v>46144801</v>
      </c>
      <c r="F886" s="24" t="s">
        <v>2499</v>
      </c>
      <c r="G886" s="122">
        <f>IF(VLOOKUP(Tabela2[[#This Row],[SKU]],[10]Volume!$A:$E,5,0)&lt;0,0,VLOOKUP(Tabela2[[#This Row],[SKU]],[10]Volume!$A:$E,5,0))</f>
        <v>2298.6999999999998</v>
      </c>
      <c r="H886" s="24" t="s">
        <v>46</v>
      </c>
      <c r="I886" s="24" t="s">
        <v>47</v>
      </c>
      <c r="J886" s="24" t="s">
        <v>48</v>
      </c>
      <c r="K886" s="24" t="s">
        <v>49</v>
      </c>
      <c r="L886" s="24" t="s">
        <v>2500</v>
      </c>
      <c r="M886" s="24" t="s">
        <v>66</v>
      </c>
      <c r="N886" s="24" t="s">
        <v>52</v>
      </c>
      <c r="O886" s="48">
        <v>44834</v>
      </c>
      <c r="P886" s="24" t="s">
        <v>53</v>
      </c>
      <c r="Q886" s="24"/>
      <c r="R886" s="26" t="s">
        <v>1</v>
      </c>
      <c r="S886" s="24" t="s">
        <v>2504</v>
      </c>
      <c r="T886" s="24" t="s">
        <v>54</v>
      </c>
      <c r="U886" s="24" t="s">
        <v>44</v>
      </c>
      <c r="V886" s="40" t="s">
        <v>44</v>
      </c>
      <c r="W886" s="24" t="s">
        <v>55</v>
      </c>
      <c r="X886" s="24">
        <v>2710193200</v>
      </c>
      <c r="Y886" s="14" t="s">
        <v>70</v>
      </c>
      <c r="Z886" s="24" t="str">
        <f t="shared" si="190"/>
        <v>001K0023</v>
      </c>
      <c r="AA886" s="24" t="str">
        <f t="shared" si="192"/>
        <v>002VSH</v>
      </c>
      <c r="AB886" s="24" t="str">
        <f t="shared" si="193"/>
        <v>A1SN</v>
      </c>
      <c r="AC886" s="24" t="s">
        <v>2505</v>
      </c>
      <c r="AD886" s="24" t="s">
        <v>2500</v>
      </c>
      <c r="AE886" s="24" t="s">
        <v>6768</v>
      </c>
      <c r="AF886" s="24" t="s">
        <v>77</v>
      </c>
      <c r="AG886" s="24" t="s">
        <v>78</v>
      </c>
      <c r="AH886" s="24" t="str">
        <f>F886</f>
        <v>YAMALUBE 4T 10W40 API SL JASO MA2 GRANEL</v>
      </c>
      <c r="AI886" s="24" t="s">
        <v>3016</v>
      </c>
      <c r="AJ886" s="24" t="s">
        <v>6718</v>
      </c>
      <c r="AK886" s="24" t="s">
        <v>6807</v>
      </c>
    </row>
    <row r="887" spans="2:37" hidden="1" x14ac:dyDescent="0.35">
      <c r="B887" s="24">
        <v>46137905</v>
      </c>
      <c r="C887" s="24" t="str">
        <f t="shared" si="180"/>
        <v>905</v>
      </c>
      <c r="D887" s="24" t="s">
        <v>2506</v>
      </c>
      <c r="E887" s="106">
        <v>46137801</v>
      </c>
      <c r="F887" s="24" t="s">
        <v>2507</v>
      </c>
      <c r="G887" s="122">
        <f>IF(VLOOKUP(Tabela2[[#This Row],[SKU]],[10]Volume!$A:$E,5,0)&lt;0,0,VLOOKUP(Tabela2[[#This Row],[SKU]],[10]Volume!$A:$E,5,0))</f>
        <v>0</v>
      </c>
      <c r="H887" s="24" t="s">
        <v>46</v>
      </c>
      <c r="I887" s="24" t="s">
        <v>62</v>
      </c>
      <c r="J887" s="24" t="s">
        <v>63</v>
      </c>
      <c r="K887" s="24" t="s">
        <v>49</v>
      </c>
      <c r="L887" s="24" t="s">
        <v>2500</v>
      </c>
      <c r="M887" s="24" t="s">
        <v>66</v>
      </c>
      <c r="N887" s="24" t="s">
        <v>52</v>
      </c>
      <c r="O887" s="48">
        <v>44743</v>
      </c>
      <c r="P887" s="24" t="s">
        <v>53</v>
      </c>
      <c r="Q887" s="24"/>
      <c r="R887" s="26" t="s">
        <v>1</v>
      </c>
      <c r="S887" s="24" t="s">
        <v>2508</v>
      </c>
      <c r="T887" s="24"/>
      <c r="U887" s="24" t="s">
        <v>44</v>
      </c>
      <c r="V887" s="40" t="s">
        <v>44</v>
      </c>
      <c r="W887" s="24" t="s">
        <v>55</v>
      </c>
      <c r="X887" s="24">
        <v>2710193200</v>
      </c>
      <c r="Y887" s="14" t="s">
        <v>70</v>
      </c>
      <c r="Z887" s="24" t="str">
        <f t="shared" si="190"/>
        <v>001K0199</v>
      </c>
      <c r="AA887" s="24" t="str">
        <f t="shared" si="192"/>
        <v>002XQM</v>
      </c>
      <c r="AB887" s="24" t="str">
        <f t="shared" si="193"/>
        <v>A1SN</v>
      </c>
      <c r="AC887" s="24" t="s">
        <v>2509</v>
      </c>
      <c r="AD887" s="24" t="s">
        <v>2500</v>
      </c>
      <c r="AE887" s="24" t="s">
        <v>6768</v>
      </c>
      <c r="AF887" s="24" t="s">
        <v>77</v>
      </c>
      <c r="AG887" s="24" t="s">
        <v>96</v>
      </c>
      <c r="AH887" s="24" t="str">
        <f>F887</f>
        <v>YAMALUBE 4T 10W40 API SL JASO MB GRANEL</v>
      </c>
      <c r="AI887" s="24" t="s">
        <v>3016</v>
      </c>
      <c r="AJ887" s="24" t="s">
        <v>6719</v>
      </c>
      <c r="AK887" s="24" t="s">
        <v>6807</v>
      </c>
    </row>
    <row r="888" spans="2:37" hidden="1" x14ac:dyDescent="0.35">
      <c r="B888" s="24">
        <v>46137829</v>
      </c>
      <c r="C888" s="24" t="str">
        <f t="shared" si="180"/>
        <v>829</v>
      </c>
      <c r="D888" s="24" t="s">
        <v>6919</v>
      </c>
      <c r="E888" s="106">
        <v>46137801</v>
      </c>
      <c r="F888" s="24" t="s">
        <v>2507</v>
      </c>
      <c r="G888" s="122">
        <f>IF(VLOOKUP(Tabela2[[#This Row],[SKU]],[10]Volume!$A:$E,5,0)&lt;0,0,VLOOKUP(Tabela2[[#This Row],[SKU]],[10]Volume!$A:$E,5,0))</f>
        <v>0</v>
      </c>
      <c r="H888" s="24" t="s">
        <v>46</v>
      </c>
      <c r="I888" s="24" t="s">
        <v>6939</v>
      </c>
      <c r="J888" s="24" t="s">
        <v>3046</v>
      </c>
      <c r="K888" s="24" t="s">
        <v>49</v>
      </c>
      <c r="L888" s="24" t="s">
        <v>2500</v>
      </c>
      <c r="M888" s="24" t="s">
        <v>66</v>
      </c>
      <c r="N888" s="24" t="s">
        <v>52</v>
      </c>
      <c r="O888" s="48"/>
      <c r="P888" s="24" t="s">
        <v>53</v>
      </c>
      <c r="Q888" s="25"/>
      <c r="R888" s="108" t="s">
        <v>3</v>
      </c>
      <c r="S888" s="24"/>
      <c r="T888" s="24"/>
      <c r="U888" s="24">
        <v>46137905</v>
      </c>
      <c r="V888" s="24" t="s">
        <v>2506</v>
      </c>
      <c r="W888" s="24" t="s">
        <v>329</v>
      </c>
      <c r="X888" s="24">
        <v>2710193200</v>
      </c>
      <c r="Y888" s="14" t="s">
        <v>70</v>
      </c>
      <c r="Z888" s="24" t="str">
        <f t="shared" si="190"/>
        <v>001K0199</v>
      </c>
      <c r="AA888" s="24" t="str">
        <f t="shared" si="192"/>
        <v>002XQM</v>
      </c>
      <c r="AB888" s="24" t="str">
        <f t="shared" si="193"/>
        <v>A1SN</v>
      </c>
      <c r="AC888" s="24" t="s">
        <v>2509</v>
      </c>
      <c r="AD888" s="24" t="s">
        <v>2500</v>
      </c>
      <c r="AE888" s="24" t="s">
        <v>6768</v>
      </c>
      <c r="AF888" s="24" t="s">
        <v>77</v>
      </c>
      <c r="AG888" s="24" t="s">
        <v>96</v>
      </c>
      <c r="AH888" s="94"/>
      <c r="AI888" s="24" t="s">
        <v>3016</v>
      </c>
      <c r="AJ888" s="24" t="s">
        <v>6719</v>
      </c>
      <c r="AK888" s="24" t="s">
        <v>6807</v>
      </c>
    </row>
    <row r="889" spans="2:37" hidden="1" x14ac:dyDescent="0.35">
      <c r="B889" s="24">
        <v>46136905</v>
      </c>
      <c r="C889" s="24" t="str">
        <f t="shared" si="180"/>
        <v>905</v>
      </c>
      <c r="D889" s="24" t="s">
        <v>2510</v>
      </c>
      <c r="E889" s="106">
        <v>45311801</v>
      </c>
      <c r="F889" s="24" t="s">
        <v>2511</v>
      </c>
      <c r="G889" s="122">
        <f>IF(VLOOKUP(Tabela2[[#This Row],[SKU]],[10]Volume!$A:$E,5,0)&lt;0,0,VLOOKUP(Tabela2[[#This Row],[SKU]],[10]Volume!$A:$E,5,0))</f>
        <v>0</v>
      </c>
      <c r="H889" s="24" t="s">
        <v>46</v>
      </c>
      <c r="I889" s="24" t="s">
        <v>62</v>
      </c>
      <c r="J889" s="24" t="s">
        <v>63</v>
      </c>
      <c r="K889" s="24" t="s">
        <v>49</v>
      </c>
      <c r="L889" s="24" t="s">
        <v>2500</v>
      </c>
      <c r="M889" s="24" t="s">
        <v>66</v>
      </c>
      <c r="N889" s="24" t="s">
        <v>52</v>
      </c>
      <c r="O889" s="48">
        <v>44743</v>
      </c>
      <c r="P889" s="24" t="s">
        <v>53</v>
      </c>
      <c r="Q889" s="24"/>
      <c r="R889" s="26" t="s">
        <v>1</v>
      </c>
      <c r="S889" s="24" t="s">
        <v>2512</v>
      </c>
      <c r="T889" s="24"/>
      <c r="U889" s="24" t="s">
        <v>44</v>
      </c>
      <c r="V889" s="40" t="s">
        <v>44</v>
      </c>
      <c r="W889" s="24" t="s">
        <v>55</v>
      </c>
      <c r="X889" s="24">
        <v>2710193200</v>
      </c>
      <c r="Y889" s="14" t="s">
        <v>70</v>
      </c>
      <c r="Z889" s="24" t="str">
        <f t="shared" si="190"/>
        <v>001K0024</v>
      </c>
      <c r="AA889" s="24" t="str">
        <f t="shared" si="192"/>
        <v>002XQM</v>
      </c>
      <c r="AB889" s="24" t="str">
        <f t="shared" si="193"/>
        <v>A1SN</v>
      </c>
      <c r="AC889" s="24" t="s">
        <v>2513</v>
      </c>
      <c r="AD889" s="24" t="s">
        <v>2500</v>
      </c>
      <c r="AE889" s="24" t="s">
        <v>6769</v>
      </c>
      <c r="AF889" s="24" t="s">
        <v>77</v>
      </c>
      <c r="AG889" s="24" t="s">
        <v>78</v>
      </c>
      <c r="AH889" s="24" t="str">
        <f>F889</f>
        <v>ADVANCE 4T AX5 20W-50 (SL/MA2) GRANEL</v>
      </c>
      <c r="AI889" s="24" t="s">
        <v>3016</v>
      </c>
      <c r="AJ889" s="24" t="s">
        <v>6720</v>
      </c>
      <c r="AK889" s="24" t="s">
        <v>6798</v>
      </c>
    </row>
    <row r="890" spans="2:37" hidden="1" x14ac:dyDescent="0.35">
      <c r="B890" s="24">
        <v>46136829</v>
      </c>
      <c r="C890" s="24" t="str">
        <f t="shared" ref="C890:C901" si="194">RIGHT(B890,3)</f>
        <v>829</v>
      </c>
      <c r="D890" s="24" t="s">
        <v>6883</v>
      </c>
      <c r="E890" s="106">
        <v>45311801</v>
      </c>
      <c r="F890" s="24" t="s">
        <v>2511</v>
      </c>
      <c r="G890" s="122">
        <f>IF(VLOOKUP(Tabela2[[#This Row],[SKU]],[10]Volume!$A:$E,5,0)&lt;0,0,VLOOKUP(Tabela2[[#This Row],[SKU]],[10]Volume!$A:$E,5,0))</f>
        <v>13296</v>
      </c>
      <c r="H890" s="24" t="s">
        <v>46</v>
      </c>
      <c r="I890" s="24" t="s">
        <v>6939</v>
      </c>
      <c r="J890" s="24" t="s">
        <v>3046</v>
      </c>
      <c r="K890" s="24" t="s">
        <v>49</v>
      </c>
      <c r="L890" s="24" t="s">
        <v>2500</v>
      </c>
      <c r="M890" s="24" t="s">
        <v>66</v>
      </c>
      <c r="N890" s="24" t="s">
        <v>52</v>
      </c>
      <c r="O890" s="48"/>
      <c r="P890" s="24" t="s">
        <v>53</v>
      </c>
      <c r="Q890" s="25"/>
      <c r="R890" s="108" t="s">
        <v>3</v>
      </c>
      <c r="S890" s="24"/>
      <c r="T890" s="24"/>
      <c r="U890" s="24">
        <v>46136905</v>
      </c>
      <c r="V890" s="24" t="s">
        <v>2510</v>
      </c>
      <c r="W890" s="24" t="s">
        <v>329</v>
      </c>
      <c r="X890" s="24">
        <v>2710193200</v>
      </c>
      <c r="Y890" s="14" t="s">
        <v>70</v>
      </c>
      <c r="Z890" s="24" t="str">
        <f t="shared" si="190"/>
        <v>001K0024</v>
      </c>
      <c r="AA890" s="24" t="str">
        <f t="shared" si="192"/>
        <v>002XQM</v>
      </c>
      <c r="AB890" s="24" t="str">
        <f t="shared" si="193"/>
        <v>A1SN</v>
      </c>
      <c r="AC890" s="24" t="s">
        <v>2513</v>
      </c>
      <c r="AD890" s="24" t="s">
        <v>2500</v>
      </c>
      <c r="AE890" s="24" t="s">
        <v>6769</v>
      </c>
      <c r="AF890" s="24" t="s">
        <v>77</v>
      </c>
      <c r="AG890" s="24" t="s">
        <v>78</v>
      </c>
      <c r="AH890" s="94"/>
      <c r="AI890" s="24" t="s">
        <v>3016</v>
      </c>
      <c r="AJ890" s="24" t="s">
        <v>6720</v>
      </c>
      <c r="AK890" s="24" t="s">
        <v>6798</v>
      </c>
    </row>
    <row r="891" spans="2:37" hidden="1" x14ac:dyDescent="0.35">
      <c r="B891" s="24">
        <v>46136809</v>
      </c>
      <c r="C891" s="24" t="str">
        <f t="shared" si="194"/>
        <v>809</v>
      </c>
      <c r="D891" s="24" t="s">
        <v>2514</v>
      </c>
      <c r="E891" s="106">
        <v>45311801</v>
      </c>
      <c r="F891" s="24" t="s">
        <v>2511</v>
      </c>
      <c r="G891" s="122">
        <f>IF(VLOOKUP(Tabela2[[#This Row],[SKU]],[10]Volume!$A:$E,5,0)&lt;0,0,VLOOKUP(Tabela2[[#This Row],[SKU]],[10]Volume!$A:$E,5,0))</f>
        <v>6478.1545454545458</v>
      </c>
      <c r="H891" s="24" t="s">
        <v>46</v>
      </c>
      <c r="I891" s="24" t="s">
        <v>47</v>
      </c>
      <c r="J891" s="24" t="s">
        <v>48</v>
      </c>
      <c r="K891" s="24" t="s">
        <v>49</v>
      </c>
      <c r="L891" s="24" t="s">
        <v>2500</v>
      </c>
      <c r="M891" s="24" t="s">
        <v>66</v>
      </c>
      <c r="N891" s="24" t="s">
        <v>52</v>
      </c>
      <c r="O891" s="48">
        <v>44783</v>
      </c>
      <c r="P891" s="24" t="s">
        <v>53</v>
      </c>
      <c r="Q891" s="24"/>
      <c r="R891" s="26" t="s">
        <v>1</v>
      </c>
      <c r="S891" s="24" t="s">
        <v>2515</v>
      </c>
      <c r="T891" s="24" t="s">
        <v>54</v>
      </c>
      <c r="U891" s="24" t="s">
        <v>44</v>
      </c>
      <c r="V891" s="40" t="s">
        <v>44</v>
      </c>
      <c r="W891" s="24" t="s">
        <v>55</v>
      </c>
      <c r="X891" s="24">
        <v>2710193200</v>
      </c>
      <c r="Y891" s="14" t="s">
        <v>70</v>
      </c>
      <c r="Z891" s="24" t="str">
        <f t="shared" si="190"/>
        <v>001K0024</v>
      </c>
      <c r="AA891" s="24" t="str">
        <f t="shared" si="192"/>
        <v>002VSG</v>
      </c>
      <c r="AB891" s="24" t="str">
        <f t="shared" si="193"/>
        <v>A1SN</v>
      </c>
      <c r="AC891" s="24" t="s">
        <v>2516</v>
      </c>
      <c r="AD891" s="24" t="s">
        <v>2500</v>
      </c>
      <c r="AE891" s="24" t="s">
        <v>6770</v>
      </c>
      <c r="AF891" s="24" t="s">
        <v>77</v>
      </c>
      <c r="AG891" s="24" t="s">
        <v>78</v>
      </c>
      <c r="AH891" s="24" t="str">
        <f>F891</f>
        <v>ADVANCE 4T AX5 20W-50 (SL/MA2) GRANEL</v>
      </c>
      <c r="AI891" s="24" t="s">
        <v>3016</v>
      </c>
      <c r="AJ891" s="24" t="s">
        <v>6720</v>
      </c>
      <c r="AK891" s="24" t="s">
        <v>6798</v>
      </c>
    </row>
    <row r="892" spans="2:37" hidden="1" x14ac:dyDescent="0.35">
      <c r="B892" s="24">
        <v>90605801</v>
      </c>
      <c r="C892" s="24" t="str">
        <f t="shared" si="194"/>
        <v>801</v>
      </c>
      <c r="D892" s="24" t="s">
        <v>2538</v>
      </c>
      <c r="E892" s="24">
        <v>90605801</v>
      </c>
      <c r="F892" s="24" t="s">
        <v>2538</v>
      </c>
      <c r="G892" s="122">
        <f>IF(VLOOKUP(Tabela2[[#This Row],[SKU]],[10]Volume!$A:$E,5,0)&lt;0,0,VLOOKUP(Tabela2[[#This Row],[SKU]],[10]Volume!$A:$E,5,0))</f>
        <v>804422.67044062493</v>
      </c>
      <c r="H892" s="24" t="s">
        <v>2524</v>
      </c>
      <c r="I892" s="24" t="s">
        <v>79</v>
      </c>
      <c r="J892" s="24" t="s">
        <v>79</v>
      </c>
      <c r="K892" s="24" t="s">
        <v>2525</v>
      </c>
      <c r="L892" s="24" t="s">
        <v>65</v>
      </c>
      <c r="M892" s="24" t="s">
        <v>54</v>
      </c>
      <c r="N892" s="24" t="s">
        <v>67</v>
      </c>
      <c r="O892" s="48"/>
      <c r="P892" s="24" t="s">
        <v>54</v>
      </c>
      <c r="Q892" s="25"/>
      <c r="R892" s="26" t="s">
        <v>1</v>
      </c>
      <c r="S892" s="24"/>
      <c r="T892" s="24"/>
      <c r="U892" s="24"/>
      <c r="V892" s="40"/>
      <c r="W892" s="24"/>
      <c r="X892" s="24"/>
      <c r="Y892" s="14"/>
      <c r="Z892" s="24" t="str">
        <f t="shared" si="190"/>
        <v/>
      </c>
      <c r="AA892" s="24" t="str">
        <f t="shared" si="192"/>
        <v/>
      </c>
      <c r="AB892" s="24" t="str">
        <f t="shared" si="193"/>
        <v/>
      </c>
      <c r="AC892" s="24"/>
      <c r="AD892" s="24" t="s">
        <v>6351</v>
      </c>
      <c r="AE892" s="24" t="s">
        <v>44</v>
      </c>
      <c r="AF892" s="24" t="s">
        <v>44</v>
      </c>
      <c r="AG892" s="24" t="s">
        <v>2547</v>
      </c>
      <c r="AH892" s="24" t="str">
        <f>F892</f>
        <v>YUBASE 4 - Óleo Básico</v>
      </c>
      <c r="AI892" s="24" t="s">
        <v>3016</v>
      </c>
      <c r="AJ892" s="24" t="s">
        <v>44</v>
      </c>
      <c r="AK892" s="24" t="s">
        <v>44</v>
      </c>
    </row>
    <row r="893" spans="2:37" hidden="1" x14ac:dyDescent="0.35">
      <c r="B893" s="24">
        <v>90606801</v>
      </c>
      <c r="C893" s="24" t="str">
        <f t="shared" si="194"/>
        <v>801</v>
      </c>
      <c r="D893" s="24" t="s">
        <v>2536</v>
      </c>
      <c r="E893" s="24">
        <v>90606801</v>
      </c>
      <c r="F893" s="24" t="s">
        <v>2536</v>
      </c>
      <c r="G893" s="122">
        <f>IF(VLOOKUP(Tabela2[[#This Row],[SKU]],[10]Volume!$A:$E,5,0)&lt;0,0,VLOOKUP(Tabela2[[#This Row],[SKU]],[10]Volume!$A:$E,5,0))</f>
        <v>522603.74522437499</v>
      </c>
      <c r="H893" s="24" t="s">
        <v>2524</v>
      </c>
      <c r="I893" s="24" t="s">
        <v>79</v>
      </c>
      <c r="J893" s="24" t="s">
        <v>79</v>
      </c>
      <c r="K893" s="24" t="s">
        <v>2525</v>
      </c>
      <c r="L893" s="24" t="s">
        <v>65</v>
      </c>
      <c r="M893" s="24" t="s">
        <v>54</v>
      </c>
      <c r="N893" s="24" t="s">
        <v>67</v>
      </c>
      <c r="O893" s="48"/>
      <c r="P893" s="24" t="s">
        <v>54</v>
      </c>
      <c r="Q893" s="25"/>
      <c r="R893" s="26" t="s">
        <v>1</v>
      </c>
      <c r="S893" s="24"/>
      <c r="T893" s="24"/>
      <c r="U893" s="24"/>
      <c r="V893" s="40"/>
      <c r="W893" s="24"/>
      <c r="X893" s="24"/>
      <c r="Y893" s="14"/>
      <c r="Z893" s="24" t="str">
        <f t="shared" si="190"/>
        <v/>
      </c>
      <c r="AA893" s="24" t="str">
        <f t="shared" si="192"/>
        <v/>
      </c>
      <c r="AB893" s="24" t="str">
        <f t="shared" si="193"/>
        <v/>
      </c>
      <c r="AC893" s="24"/>
      <c r="AD893" s="24" t="s">
        <v>6351</v>
      </c>
      <c r="AE893" s="24" t="s">
        <v>44</v>
      </c>
      <c r="AF893" s="24" t="s">
        <v>44</v>
      </c>
      <c r="AG893" s="24" t="s">
        <v>2547</v>
      </c>
      <c r="AH893" s="24" t="str">
        <f>F893</f>
        <v>YUBASE 6- Óleo Básico</v>
      </c>
      <c r="AI893" s="24" t="s">
        <v>3016</v>
      </c>
      <c r="AJ893" s="24" t="s">
        <v>44</v>
      </c>
      <c r="AK893" s="24" t="s">
        <v>44</v>
      </c>
    </row>
    <row r="894" spans="2:37" hidden="1" x14ac:dyDescent="0.35">
      <c r="B894" s="24">
        <v>44998849</v>
      </c>
      <c r="C894" s="24" t="str">
        <f t="shared" si="194"/>
        <v>849</v>
      </c>
      <c r="D894" s="24" t="s">
        <v>2517</v>
      </c>
      <c r="E894" s="106" t="s">
        <v>44</v>
      </c>
      <c r="F894" s="24" t="s">
        <v>45</v>
      </c>
      <c r="G894" s="122">
        <f>IF(VLOOKUP(Tabela2[[#This Row],[SKU]],[10]Volume!$A:$E,5,0)&lt;0,0,VLOOKUP(Tabela2[[#This Row],[SKU]],[10]Volume!$A:$E,5,0))</f>
        <v>10973.767570093463</v>
      </c>
      <c r="H894" s="24" t="s">
        <v>46</v>
      </c>
      <c r="I894" s="24" t="s">
        <v>47</v>
      </c>
      <c r="J894" s="24" t="s">
        <v>48</v>
      </c>
      <c r="K894" s="24" t="s">
        <v>145</v>
      </c>
      <c r="L894" s="24" t="s">
        <v>6259</v>
      </c>
      <c r="M894" s="24" t="s">
        <v>51</v>
      </c>
      <c r="N894" s="24" t="s">
        <v>67</v>
      </c>
      <c r="O894" s="48">
        <v>42202</v>
      </c>
      <c r="P894" s="24" t="s">
        <v>53</v>
      </c>
      <c r="Q894" s="24"/>
      <c r="R894" s="26" t="s">
        <v>1</v>
      </c>
      <c r="S894" s="24" t="s">
        <v>2518</v>
      </c>
      <c r="T894" s="24" t="s">
        <v>54</v>
      </c>
      <c r="U894" s="24" t="s">
        <v>44</v>
      </c>
      <c r="V894" s="40" t="s">
        <v>44</v>
      </c>
      <c r="W894" s="24" t="s">
        <v>55</v>
      </c>
      <c r="X894" s="24">
        <v>2710199200</v>
      </c>
      <c r="Y894" s="14" t="s">
        <v>56</v>
      </c>
      <c r="Z894" s="24" t="str">
        <f t="shared" si="190"/>
        <v>001F4380</v>
      </c>
      <c r="AA894" s="24" t="str">
        <f t="shared" si="192"/>
        <v>002VIL</v>
      </c>
      <c r="AB894" s="24" t="str">
        <f t="shared" si="193"/>
        <v>A351</v>
      </c>
      <c r="AC894" s="24" t="s">
        <v>2519</v>
      </c>
      <c r="AD894" s="24" t="s">
        <v>6259</v>
      </c>
      <c r="AE894" s="24" t="s">
        <v>6947</v>
      </c>
      <c r="AF894" s="24" t="s">
        <v>59</v>
      </c>
      <c r="AG894" s="24" t="s">
        <v>110</v>
      </c>
      <c r="AH894" s="24"/>
      <c r="AI894" s="24" t="s">
        <v>3016</v>
      </c>
      <c r="AJ894" s="24" t="s">
        <v>6721</v>
      </c>
      <c r="AK894" s="24" t="s">
        <v>3016</v>
      </c>
    </row>
    <row r="895" spans="2:37" hidden="1" x14ac:dyDescent="0.35">
      <c r="B895" s="24">
        <v>44996860</v>
      </c>
      <c r="C895" s="24" t="str">
        <f t="shared" si="194"/>
        <v>860</v>
      </c>
      <c r="D895" s="24" t="s">
        <v>2520</v>
      </c>
      <c r="E895" s="106" t="s">
        <v>44</v>
      </c>
      <c r="F895" s="24" t="s">
        <v>45</v>
      </c>
      <c r="G895" s="122">
        <f>IF(VLOOKUP(Tabela2[[#This Row],[SKU]],[10]Volume!$A:$E,5,0)&lt;0,0,VLOOKUP(Tabela2[[#This Row],[SKU]],[10]Volume!$A:$E,5,0))</f>
        <v>316.79599999999994</v>
      </c>
      <c r="H895" s="24" t="s">
        <v>46</v>
      </c>
      <c r="I895" s="24" t="s">
        <v>163</v>
      </c>
      <c r="J895" s="24" t="s">
        <v>164</v>
      </c>
      <c r="K895" s="24" t="s">
        <v>145</v>
      </c>
      <c r="L895" s="24" t="s">
        <v>6259</v>
      </c>
      <c r="M895" s="24" t="s">
        <v>51</v>
      </c>
      <c r="N895" s="24" t="s">
        <v>67</v>
      </c>
      <c r="O895" s="48">
        <v>45505</v>
      </c>
      <c r="P895" s="24" t="s">
        <v>53</v>
      </c>
      <c r="Q895" s="24"/>
      <c r="R895" s="26" t="s">
        <v>1</v>
      </c>
      <c r="S895" s="63"/>
      <c r="T895" s="24"/>
      <c r="U895" s="24" t="s">
        <v>44</v>
      </c>
      <c r="V895" s="24" t="s">
        <v>44</v>
      </c>
      <c r="W895" s="24" t="s">
        <v>55</v>
      </c>
      <c r="X895" s="24">
        <v>2710199200</v>
      </c>
      <c r="Y895" s="14" t="s">
        <v>56</v>
      </c>
      <c r="Z895" s="24" t="s">
        <v>2521</v>
      </c>
      <c r="AA895" s="24" t="str">
        <f t="shared" si="192"/>
        <v/>
      </c>
      <c r="AB895" s="24" t="str">
        <f t="shared" si="193"/>
        <v/>
      </c>
      <c r="AC895" s="24"/>
      <c r="AD895" s="24" t="s">
        <v>6259</v>
      </c>
      <c r="AE895" s="24" t="s">
        <v>6722</v>
      </c>
      <c r="AF895" s="24" t="s">
        <v>369</v>
      </c>
      <c r="AG895" s="24" t="s">
        <v>3016</v>
      </c>
      <c r="AH895" s="24"/>
      <c r="AI895" s="24" t="s">
        <v>3016</v>
      </c>
      <c r="AJ895" s="24" t="s">
        <v>6722</v>
      </c>
      <c r="AK895" s="24" t="s">
        <v>3016</v>
      </c>
    </row>
    <row r="896" spans="2:37" hidden="1" x14ac:dyDescent="0.35">
      <c r="B896" s="24">
        <v>90962801</v>
      </c>
      <c r="C896" s="24" t="str">
        <f t="shared" si="194"/>
        <v>801</v>
      </c>
      <c r="D896" s="24" t="s">
        <v>6971</v>
      </c>
      <c r="E896" s="24">
        <v>90962801</v>
      </c>
      <c r="F896" s="24" t="s">
        <v>6971</v>
      </c>
      <c r="G896" s="122">
        <f>IF(VLOOKUP(Tabela2[[#This Row],[SKU]],[10]Volume!$A:$E,5,0)&lt;0,0,VLOOKUP(Tabela2[[#This Row],[SKU]],[10]Volume!$A:$E,5,0))</f>
        <v>0</v>
      </c>
      <c r="H896" s="24" t="s">
        <v>2524</v>
      </c>
      <c r="I896" s="24" t="s">
        <v>79</v>
      </c>
      <c r="J896" s="24" t="s">
        <v>79</v>
      </c>
      <c r="K896" s="24" t="s">
        <v>2525</v>
      </c>
      <c r="L896" s="24" t="s">
        <v>65</v>
      </c>
      <c r="M896" s="24" t="s">
        <v>54</v>
      </c>
      <c r="N896" s="24" t="s">
        <v>67</v>
      </c>
      <c r="O896" s="48"/>
      <c r="P896" s="24" t="s">
        <v>54</v>
      </c>
      <c r="Q896" s="25"/>
      <c r="R896" s="26" t="s">
        <v>1</v>
      </c>
      <c r="S896" s="24"/>
      <c r="T896" s="24"/>
      <c r="U896" s="24"/>
      <c r="V896" s="40"/>
      <c r="W896" s="24"/>
      <c r="X896" s="24"/>
      <c r="Y896" s="14"/>
      <c r="Z896" s="24" t="str">
        <f t="shared" ref="Z896:Z901" si="195">LEFT(AC896,8)</f>
        <v/>
      </c>
      <c r="AA896" s="24" t="str">
        <f t="shared" si="192"/>
        <v/>
      </c>
      <c r="AB896" s="24" t="str">
        <f t="shared" si="193"/>
        <v/>
      </c>
      <c r="AC896" s="24"/>
      <c r="AD896" s="24" t="s">
        <v>6351</v>
      </c>
      <c r="AE896" s="24" t="s">
        <v>44</v>
      </c>
      <c r="AF896" s="24" t="s">
        <v>44</v>
      </c>
      <c r="AG896" s="24" t="s">
        <v>2547</v>
      </c>
      <c r="AH896" s="94"/>
      <c r="AI896" s="24" t="s">
        <v>3016</v>
      </c>
      <c r="AJ896" s="24" t="s">
        <v>44</v>
      </c>
      <c r="AK896" s="24" t="s">
        <v>44</v>
      </c>
    </row>
    <row r="897" spans="2:37" hidden="1" x14ac:dyDescent="0.35">
      <c r="B897" s="24">
        <v>90963801</v>
      </c>
      <c r="C897" s="24" t="str">
        <f t="shared" si="194"/>
        <v>801</v>
      </c>
      <c r="D897" s="24" t="s">
        <v>6972</v>
      </c>
      <c r="E897" s="24">
        <v>90963801</v>
      </c>
      <c r="F897" s="24" t="s">
        <v>6972</v>
      </c>
      <c r="G897" s="122">
        <f>IF(VLOOKUP(Tabela2[[#This Row],[SKU]],[10]Volume!$A:$E,5,0)&lt;0,0,VLOOKUP(Tabela2[[#This Row],[SKU]],[10]Volume!$A:$E,5,0))</f>
        <v>0</v>
      </c>
      <c r="H897" s="24" t="s">
        <v>2524</v>
      </c>
      <c r="I897" s="24" t="s">
        <v>79</v>
      </c>
      <c r="J897" s="24" t="s">
        <v>79</v>
      </c>
      <c r="K897" s="24" t="s">
        <v>2525</v>
      </c>
      <c r="L897" s="24" t="s">
        <v>65</v>
      </c>
      <c r="M897" s="24" t="s">
        <v>54</v>
      </c>
      <c r="N897" s="24" t="s">
        <v>67</v>
      </c>
      <c r="O897" s="48"/>
      <c r="P897" s="24" t="s">
        <v>54</v>
      </c>
      <c r="Q897" s="25"/>
      <c r="R897" s="26" t="s">
        <v>1</v>
      </c>
      <c r="S897" s="24"/>
      <c r="T897" s="24"/>
      <c r="U897" s="24"/>
      <c r="V897" s="40"/>
      <c r="W897" s="24"/>
      <c r="X897" s="24"/>
      <c r="Y897" s="14"/>
      <c r="Z897" s="24" t="str">
        <f t="shared" si="195"/>
        <v/>
      </c>
      <c r="AA897" s="24" t="str">
        <f>LEFT(RIGHT(AC897,10),6)</f>
        <v/>
      </c>
      <c r="AB897" s="24" t="str">
        <f>RIGHT(AC897,4)</f>
        <v/>
      </c>
      <c r="AC897" s="24"/>
      <c r="AD897" s="24" t="s">
        <v>6351</v>
      </c>
      <c r="AE897" s="24" t="s">
        <v>44</v>
      </c>
      <c r="AF897" s="24" t="s">
        <v>44</v>
      </c>
      <c r="AG897" s="24" t="s">
        <v>2547</v>
      </c>
      <c r="AH897" s="94"/>
      <c r="AI897" s="24" t="s">
        <v>3016</v>
      </c>
      <c r="AJ897" s="24" t="s">
        <v>44</v>
      </c>
      <c r="AK897" s="24" t="s">
        <v>44</v>
      </c>
    </row>
    <row r="898" spans="2:37" hidden="1" x14ac:dyDescent="0.35">
      <c r="B898" s="24">
        <v>96383801</v>
      </c>
      <c r="C898" s="24" t="str">
        <f t="shared" si="194"/>
        <v>801</v>
      </c>
      <c r="D898" s="24" t="s">
        <v>6973</v>
      </c>
      <c r="E898" s="24">
        <v>96383801</v>
      </c>
      <c r="F898" s="24" t="s">
        <v>6973</v>
      </c>
      <c r="G898" s="122">
        <f>IF(VLOOKUP(Tabela2[[#This Row],[SKU]],[10]Volume!$A:$E,5,0)&lt;0,0,VLOOKUP(Tabela2[[#This Row],[SKU]],[10]Volume!$A:$E,5,0))</f>
        <v>0</v>
      </c>
      <c r="H898" s="24" t="s">
        <v>2524</v>
      </c>
      <c r="I898" s="24" t="s">
        <v>79</v>
      </c>
      <c r="J898" s="24" t="s">
        <v>79</v>
      </c>
      <c r="K898" s="24" t="s">
        <v>2525</v>
      </c>
      <c r="L898" s="24" t="s">
        <v>65</v>
      </c>
      <c r="M898" s="24" t="s">
        <v>54</v>
      </c>
      <c r="N898" s="24" t="s">
        <v>67</v>
      </c>
      <c r="O898" s="48"/>
      <c r="P898" s="24" t="s">
        <v>54</v>
      </c>
      <c r="Q898" s="25"/>
      <c r="R898" s="26" t="s">
        <v>1</v>
      </c>
      <c r="S898" s="24"/>
      <c r="T898" s="24"/>
      <c r="U898" s="24"/>
      <c r="V898" s="40"/>
      <c r="W898" s="24"/>
      <c r="X898" s="24"/>
      <c r="Y898" s="14"/>
      <c r="Z898" s="24" t="str">
        <f t="shared" si="195"/>
        <v/>
      </c>
      <c r="AA898" s="24" t="str">
        <f>LEFT(RIGHT(AC898,10),6)</f>
        <v/>
      </c>
      <c r="AB898" s="24" t="str">
        <f>RIGHT(AC898,4)</f>
        <v/>
      </c>
      <c r="AC898" s="24"/>
      <c r="AD898" s="24" t="s">
        <v>6351</v>
      </c>
      <c r="AE898" s="24" t="s">
        <v>44</v>
      </c>
      <c r="AF898" s="24" t="s">
        <v>44</v>
      </c>
      <c r="AG898" s="24" t="s">
        <v>2543</v>
      </c>
      <c r="AH898" s="94"/>
      <c r="AI898" s="24" t="s">
        <v>3016</v>
      </c>
      <c r="AJ898" s="24" t="s">
        <v>44</v>
      </c>
      <c r="AK898" s="24" t="s">
        <v>44</v>
      </c>
    </row>
    <row r="899" spans="2:37" hidden="1" x14ac:dyDescent="0.35">
      <c r="B899" s="24">
        <v>96382801</v>
      </c>
      <c r="C899" s="24" t="str">
        <f t="shared" si="194"/>
        <v>801</v>
      </c>
      <c r="D899" s="24" t="s">
        <v>6974</v>
      </c>
      <c r="E899" s="24">
        <v>96382801</v>
      </c>
      <c r="F899" s="24" t="s">
        <v>6974</v>
      </c>
      <c r="G899" s="122">
        <f>IF(VLOOKUP(Tabela2[[#This Row],[SKU]],[10]Volume!$A:$E,5,0)&lt;0,0,VLOOKUP(Tabela2[[#This Row],[SKU]],[10]Volume!$A:$E,5,0))</f>
        <v>0</v>
      </c>
      <c r="H899" s="24" t="s">
        <v>2524</v>
      </c>
      <c r="I899" s="24" t="s">
        <v>79</v>
      </c>
      <c r="J899" s="24" t="s">
        <v>79</v>
      </c>
      <c r="K899" s="24" t="s">
        <v>2525</v>
      </c>
      <c r="L899" s="24" t="s">
        <v>65</v>
      </c>
      <c r="M899" s="24" t="s">
        <v>54</v>
      </c>
      <c r="N899" s="24" t="s">
        <v>67</v>
      </c>
      <c r="O899" s="48"/>
      <c r="P899" s="24" t="s">
        <v>54</v>
      </c>
      <c r="Q899" s="25"/>
      <c r="R899" s="26" t="s">
        <v>1</v>
      </c>
      <c r="S899" s="24"/>
      <c r="T899" s="24"/>
      <c r="U899" s="24"/>
      <c r="V899" s="40"/>
      <c r="W899" s="24"/>
      <c r="X899" s="24"/>
      <c r="Y899" s="14"/>
      <c r="Z899" s="24" t="str">
        <f t="shared" si="195"/>
        <v/>
      </c>
      <c r="AA899" s="24" t="str">
        <f>LEFT(RIGHT(AC899,10),6)</f>
        <v/>
      </c>
      <c r="AB899" s="24" t="str">
        <f>RIGHT(AC899,4)</f>
        <v/>
      </c>
      <c r="AC899" s="24"/>
      <c r="AD899" s="24" t="s">
        <v>6351</v>
      </c>
      <c r="AE899" s="24" t="s">
        <v>44</v>
      </c>
      <c r="AF899" s="24" t="s">
        <v>44</v>
      </c>
      <c r="AG899" s="24" t="s">
        <v>2543</v>
      </c>
      <c r="AH899" s="94"/>
      <c r="AI899" s="24" t="s">
        <v>3016</v>
      </c>
      <c r="AJ899" s="24" t="s">
        <v>44</v>
      </c>
      <c r="AK899" s="24" t="s">
        <v>44</v>
      </c>
    </row>
    <row r="900" spans="2:37" hidden="1" x14ac:dyDescent="0.35">
      <c r="B900" s="24">
        <v>48961855</v>
      </c>
      <c r="C900" s="24" t="str">
        <f t="shared" si="194"/>
        <v>855</v>
      </c>
      <c r="D900" s="24" t="s">
        <v>7667</v>
      </c>
      <c r="E900" s="24">
        <v>48961801</v>
      </c>
      <c r="F900" s="24" t="s">
        <v>7669</v>
      </c>
      <c r="G900" s="122">
        <f>IF(VLOOKUP(Tabela2[[#This Row],[SKU]],[10]Volume!$A:$E,5,0)&lt;0,0,VLOOKUP(Tabela2[[#This Row],[SKU]],[10]Volume!$A:$E,5,0))</f>
        <v>0</v>
      </c>
      <c r="H900" s="24" t="s">
        <v>46</v>
      </c>
      <c r="I900" s="24" t="s">
        <v>163</v>
      </c>
      <c r="J900" s="24" t="s">
        <v>164</v>
      </c>
      <c r="K900" s="24" t="s">
        <v>49</v>
      </c>
      <c r="L900" s="24" t="s">
        <v>159</v>
      </c>
      <c r="M900" s="24" t="s">
        <v>66</v>
      </c>
      <c r="N900" s="24" t="s">
        <v>52</v>
      </c>
      <c r="O900" s="48"/>
      <c r="P900" s="25" t="s">
        <v>92</v>
      </c>
      <c r="Q900" s="25"/>
      <c r="R900" s="108" t="s">
        <v>3</v>
      </c>
      <c r="S900" s="24"/>
      <c r="T900" s="24"/>
      <c r="U900" s="24" t="s">
        <v>44</v>
      </c>
      <c r="V900" s="24" t="s">
        <v>44</v>
      </c>
      <c r="W900" s="24" t="s">
        <v>55</v>
      </c>
      <c r="X900" s="24">
        <v>2710193200</v>
      </c>
      <c r="Y900" s="14" t="s">
        <v>56</v>
      </c>
      <c r="Z900" s="24" t="str">
        <f t="shared" si="195"/>
        <v>001K1692</v>
      </c>
      <c r="AA900" s="24" t="str">
        <f>LEFT(RIGHT(AC900,10),6)</f>
        <v>002VPM</v>
      </c>
      <c r="AB900" s="24" t="str">
        <f>RIGHT(AC900,4)</f>
        <v>A488</v>
      </c>
      <c r="AC900" s="24" t="s">
        <v>7670</v>
      </c>
      <c r="AD900" s="24" t="s">
        <v>159</v>
      </c>
      <c r="AE900" s="24" t="s">
        <v>6773</v>
      </c>
      <c r="AF900" s="24" t="s">
        <v>175</v>
      </c>
      <c r="AG900" s="24" t="s">
        <v>110</v>
      </c>
      <c r="AH900" s="94"/>
      <c r="AI900" s="24" t="s">
        <v>3016</v>
      </c>
      <c r="AJ900" s="94" t="s">
        <v>7666</v>
      </c>
      <c r="AK900" s="24" t="s">
        <v>3016</v>
      </c>
    </row>
    <row r="901" spans="2:37" hidden="1" x14ac:dyDescent="0.35">
      <c r="B901" s="24">
        <v>48961809</v>
      </c>
      <c r="C901" s="24" t="str">
        <f t="shared" si="194"/>
        <v>809</v>
      </c>
      <c r="D901" s="24" t="s">
        <v>7668</v>
      </c>
      <c r="E901" s="24">
        <v>48961801</v>
      </c>
      <c r="F901" s="24" t="s">
        <v>7669</v>
      </c>
      <c r="G901" s="122">
        <f>IF(VLOOKUP(Tabela2[[#This Row],[SKU]],[10]Volume!$A:$E,5,0)&lt;0,0,VLOOKUP(Tabela2[[#This Row],[SKU]],[10]Volume!$A:$E,5,0))</f>
        <v>0</v>
      </c>
      <c r="H901" s="24" t="s">
        <v>46</v>
      </c>
      <c r="I901" s="24" t="s">
        <v>47</v>
      </c>
      <c r="J901" s="24" t="s">
        <v>48</v>
      </c>
      <c r="K901" s="24" t="s">
        <v>49</v>
      </c>
      <c r="L901" s="24" t="s">
        <v>159</v>
      </c>
      <c r="M901" s="24" t="s">
        <v>66</v>
      </c>
      <c r="N901" s="24" t="s">
        <v>52</v>
      </c>
      <c r="O901" s="48"/>
      <c r="P901" s="25" t="s">
        <v>92</v>
      </c>
      <c r="Q901" s="25"/>
      <c r="R901" s="108" t="s">
        <v>3</v>
      </c>
      <c r="S901" s="24"/>
      <c r="T901" s="24"/>
      <c r="U901" s="24" t="s">
        <v>44</v>
      </c>
      <c r="V901" s="24" t="s">
        <v>44</v>
      </c>
      <c r="W901" s="24" t="s">
        <v>55</v>
      </c>
      <c r="X901" s="24">
        <v>2710193200</v>
      </c>
      <c r="Y901" s="14" t="s">
        <v>56</v>
      </c>
      <c r="Z901" s="24" t="str">
        <f t="shared" si="195"/>
        <v>001K1692</v>
      </c>
      <c r="AA901" s="24" t="str">
        <f>LEFT(RIGHT(AC901,10),6)</f>
        <v>002VID</v>
      </c>
      <c r="AB901" s="24" t="str">
        <f>RIGHT(AC901,4)</f>
        <v>A488</v>
      </c>
      <c r="AC901" s="24" t="s">
        <v>7671</v>
      </c>
      <c r="AD901" s="24" t="s">
        <v>159</v>
      </c>
      <c r="AE901" s="24" t="s">
        <v>6773</v>
      </c>
      <c r="AF901" s="24" t="s">
        <v>175</v>
      </c>
      <c r="AG901" s="24" t="s">
        <v>110</v>
      </c>
      <c r="AH901" s="94"/>
      <c r="AI901" s="24" t="s">
        <v>3016</v>
      </c>
      <c r="AJ901" s="94" t="s">
        <v>7666</v>
      </c>
      <c r="AK901" s="24" t="s">
        <v>3016</v>
      </c>
    </row>
    <row r="902" spans="2:37" hidden="1" x14ac:dyDescent="0.35">
      <c r="B902" s="24">
        <v>45946829</v>
      </c>
      <c r="C902" s="24" t="str">
        <f t="shared" ref="C902:C908" si="196">RIGHT(B902,3)</f>
        <v>829</v>
      </c>
      <c r="D902" s="24" t="s">
        <v>7673</v>
      </c>
      <c r="E902" s="24">
        <v>45946801</v>
      </c>
      <c r="F902" s="24" t="s">
        <v>7675</v>
      </c>
      <c r="G902" s="136">
        <f>IF(VLOOKUP(Tabela2[[#This Row],[SKU]],[10]Volume!$A:$E,5,0)&lt;0,0,VLOOKUP(Tabela2[[#This Row],[SKU]],[10]Volume!$A:$E,5,0))</f>
        <v>0</v>
      </c>
      <c r="H902" s="24" t="s">
        <v>46</v>
      </c>
      <c r="I902" s="24" t="s">
        <v>6939</v>
      </c>
      <c r="J902" s="24" t="s">
        <v>3046</v>
      </c>
      <c r="K902" s="24" t="s">
        <v>49</v>
      </c>
      <c r="L902" s="24" t="s">
        <v>365</v>
      </c>
      <c r="M902" s="24" t="s">
        <v>66</v>
      </c>
      <c r="N902" s="24" t="s">
        <v>52</v>
      </c>
      <c r="O902" s="48"/>
      <c r="P902" s="24" t="s">
        <v>53</v>
      </c>
      <c r="Q902" s="25"/>
      <c r="R902" s="108" t="s">
        <v>3</v>
      </c>
      <c r="S902" s="24" t="s">
        <v>54</v>
      </c>
      <c r="T902" s="24" t="s">
        <v>54</v>
      </c>
      <c r="U902" s="24" t="s">
        <v>44</v>
      </c>
      <c r="V902" s="40" t="s">
        <v>44</v>
      </c>
      <c r="W902" s="24" t="s">
        <v>55</v>
      </c>
      <c r="X902" s="24">
        <v>2710193100</v>
      </c>
      <c r="Y902" s="14" t="s">
        <v>70</v>
      </c>
      <c r="Z902" s="24" t="str">
        <f t="shared" ref="Z902:Z908" si="197">LEFT(AC902,8)</f>
        <v>001N7559</v>
      </c>
      <c r="AA902" s="24" t="str">
        <f t="shared" ref="AA902:AA908" si="198">LEFT(RIGHT(AC902,10),6)</f>
        <v>002W20</v>
      </c>
      <c r="AB902" s="24" t="str">
        <f t="shared" ref="AB902:AB908" si="199">RIGHT(AC902,4)</f>
        <v>A329</v>
      </c>
      <c r="AC902" s="24" t="s">
        <v>7680</v>
      </c>
      <c r="AD902" s="24" t="s">
        <v>365</v>
      </c>
      <c r="AE902" s="94" t="s">
        <v>7687</v>
      </c>
      <c r="AF902" s="24" t="s">
        <v>275</v>
      </c>
      <c r="AG902" s="24" t="s">
        <v>110</v>
      </c>
      <c r="AH902" s="94"/>
      <c r="AI902" s="24" t="s">
        <v>3016</v>
      </c>
      <c r="AJ902" s="24" t="s">
        <v>7690</v>
      </c>
      <c r="AK902" s="24" t="s">
        <v>6800</v>
      </c>
    </row>
    <row r="903" spans="2:37" hidden="1" x14ac:dyDescent="0.35">
      <c r="B903" s="24">
        <v>45946809</v>
      </c>
      <c r="C903" s="24" t="str">
        <f t="shared" si="196"/>
        <v>809</v>
      </c>
      <c r="D903" s="24" t="s">
        <v>7674</v>
      </c>
      <c r="E903" s="24">
        <v>45946801</v>
      </c>
      <c r="F903" s="24" t="s">
        <v>7675</v>
      </c>
      <c r="G903" s="136">
        <f>IF(VLOOKUP(Tabela2[[#This Row],[SKU]],[10]Volume!$A:$E,5,0)&lt;0,0,VLOOKUP(Tabela2[[#This Row],[SKU]],[10]Volume!$A:$E,5,0))</f>
        <v>0</v>
      </c>
      <c r="H903" s="24" t="s">
        <v>46</v>
      </c>
      <c r="I903" s="24" t="s">
        <v>47</v>
      </c>
      <c r="J903" s="24" t="s">
        <v>48</v>
      </c>
      <c r="K903" s="24" t="s">
        <v>49</v>
      </c>
      <c r="L903" s="24" t="s">
        <v>365</v>
      </c>
      <c r="M903" s="24" t="s">
        <v>66</v>
      </c>
      <c r="N903" s="24" t="s">
        <v>52</v>
      </c>
      <c r="O903" s="48"/>
      <c r="P903" s="24" t="s">
        <v>53</v>
      </c>
      <c r="Q903" s="25"/>
      <c r="R903" s="108" t="s">
        <v>3</v>
      </c>
      <c r="S903" s="24" t="s">
        <v>54</v>
      </c>
      <c r="T903" s="24" t="s">
        <v>54</v>
      </c>
      <c r="U903" s="24" t="s">
        <v>44</v>
      </c>
      <c r="V903" s="40" t="s">
        <v>44</v>
      </c>
      <c r="W903" s="24" t="s">
        <v>55</v>
      </c>
      <c r="X903" s="24">
        <v>2710193100</v>
      </c>
      <c r="Y903" s="14" t="s">
        <v>70</v>
      </c>
      <c r="Z903" s="24" t="str">
        <f t="shared" si="197"/>
        <v>001N7559</v>
      </c>
      <c r="AA903" s="24" t="str">
        <f t="shared" si="198"/>
        <v>002VSH</v>
      </c>
      <c r="AB903" s="24" t="str">
        <f t="shared" si="199"/>
        <v>A329</v>
      </c>
      <c r="AC903" s="24" t="s">
        <v>7681</v>
      </c>
      <c r="AD903" s="24" t="s">
        <v>365</v>
      </c>
      <c r="AE903" s="94" t="s">
        <v>7687</v>
      </c>
      <c r="AF903" s="24" t="s">
        <v>275</v>
      </c>
      <c r="AG903" s="24" t="s">
        <v>110</v>
      </c>
      <c r="AH903" s="94"/>
      <c r="AI903" s="24" t="s">
        <v>3016</v>
      </c>
      <c r="AJ903" s="24" t="s">
        <v>7690</v>
      </c>
      <c r="AK903" s="24" t="s">
        <v>6800</v>
      </c>
    </row>
    <row r="904" spans="2:37" hidden="1" x14ac:dyDescent="0.35">
      <c r="B904" s="24">
        <v>45946801</v>
      </c>
      <c r="C904" s="24" t="str">
        <f t="shared" si="196"/>
        <v>801</v>
      </c>
      <c r="D904" s="24" t="s">
        <v>7675</v>
      </c>
      <c r="E904" s="24">
        <v>45946801</v>
      </c>
      <c r="F904" s="24" t="s">
        <v>7675</v>
      </c>
      <c r="G904" s="136">
        <f>IF(VLOOKUP(Tabela2[[#This Row],[SKU]],[10]Volume!$A:$E,5,0)&lt;0,0,VLOOKUP(Tabela2[[#This Row],[SKU]],[10]Volume!$A:$E,5,0))</f>
        <v>0</v>
      </c>
      <c r="H904" s="24" t="s">
        <v>46</v>
      </c>
      <c r="I904" s="24" t="s">
        <v>79</v>
      </c>
      <c r="J904" s="24" t="s">
        <v>79</v>
      </c>
      <c r="K904" s="24" t="s">
        <v>49</v>
      </c>
      <c r="L904" s="24" t="s">
        <v>365</v>
      </c>
      <c r="M904" s="24" t="s">
        <v>66</v>
      </c>
      <c r="N904" s="24" t="s">
        <v>52</v>
      </c>
      <c r="O904" s="48"/>
      <c r="P904" s="24" t="s">
        <v>53</v>
      </c>
      <c r="Q904" s="25"/>
      <c r="R904" s="108" t="s">
        <v>3</v>
      </c>
      <c r="S904" s="24" t="s">
        <v>54</v>
      </c>
      <c r="T904" s="24" t="s">
        <v>54</v>
      </c>
      <c r="U904" s="24" t="s">
        <v>44</v>
      </c>
      <c r="V904" s="40" t="s">
        <v>44</v>
      </c>
      <c r="W904" s="24" t="s">
        <v>55</v>
      </c>
      <c r="X904" s="24">
        <v>2710193100</v>
      </c>
      <c r="Y904" s="14" t="s">
        <v>70</v>
      </c>
      <c r="Z904" s="24" t="str">
        <f t="shared" si="197"/>
        <v>001N7559</v>
      </c>
      <c r="AA904" s="24" t="str">
        <f t="shared" si="198"/>
        <v>001176</v>
      </c>
      <c r="AB904" s="24" t="str">
        <f t="shared" si="199"/>
        <v>A03Q</v>
      </c>
      <c r="AC904" s="24" t="s">
        <v>7682</v>
      </c>
      <c r="AD904" s="24" t="s">
        <v>365</v>
      </c>
      <c r="AE904" s="94" t="s">
        <v>7687</v>
      </c>
      <c r="AF904" s="24" t="s">
        <v>275</v>
      </c>
      <c r="AG904" s="24" t="s">
        <v>110</v>
      </c>
      <c r="AH904" s="94"/>
      <c r="AI904" s="24" t="s">
        <v>3016</v>
      </c>
      <c r="AJ904" s="24" t="s">
        <v>7690</v>
      </c>
      <c r="AK904" s="24" t="s">
        <v>6800</v>
      </c>
    </row>
    <row r="905" spans="2:37" hidden="1" x14ac:dyDescent="0.35">
      <c r="B905" s="24">
        <v>45944829</v>
      </c>
      <c r="C905" s="24" t="str">
        <f t="shared" si="196"/>
        <v>829</v>
      </c>
      <c r="D905" s="24" t="s">
        <v>7676</v>
      </c>
      <c r="E905" s="106" t="s">
        <v>44</v>
      </c>
      <c r="F905" s="40" t="s">
        <v>45</v>
      </c>
      <c r="G905" s="136">
        <f>IF(VLOOKUP(Tabela2[[#This Row],[SKU]],[10]Volume!$A:$E,5,0)&lt;0,0,VLOOKUP(Tabela2[[#This Row],[SKU]],[10]Volume!$A:$E,5,0))</f>
        <v>0</v>
      </c>
      <c r="H905" s="24" t="s">
        <v>46</v>
      </c>
      <c r="I905" s="24" t="s">
        <v>6939</v>
      </c>
      <c r="J905" s="24" t="s">
        <v>3046</v>
      </c>
      <c r="K905" s="24" t="s">
        <v>49</v>
      </c>
      <c r="L905" s="24" t="s">
        <v>365</v>
      </c>
      <c r="M905" s="24" t="s">
        <v>1051</v>
      </c>
      <c r="N905" s="24" t="s">
        <v>52</v>
      </c>
      <c r="O905" s="48"/>
      <c r="P905" s="24" t="s">
        <v>53</v>
      </c>
      <c r="Q905" s="25"/>
      <c r="R905" s="108" t="s">
        <v>3</v>
      </c>
      <c r="S905" s="24" t="s">
        <v>54</v>
      </c>
      <c r="T905" s="24" t="s">
        <v>54</v>
      </c>
      <c r="U905" s="24" t="s">
        <v>44</v>
      </c>
      <c r="V905" s="40" t="s">
        <v>44</v>
      </c>
      <c r="W905" s="24" t="s">
        <v>55</v>
      </c>
      <c r="X905" s="24">
        <v>2710193100</v>
      </c>
      <c r="Y905" s="14" t="s">
        <v>70</v>
      </c>
      <c r="Z905" s="24" t="str">
        <f t="shared" si="197"/>
        <v>001N7197</v>
      </c>
      <c r="AA905" s="24" t="str">
        <f t="shared" si="198"/>
        <v>002W20</v>
      </c>
      <c r="AB905" s="24" t="str">
        <f t="shared" si="199"/>
        <v>A329</v>
      </c>
      <c r="AC905" s="24" t="s">
        <v>7683</v>
      </c>
      <c r="AD905" s="24" t="s">
        <v>365</v>
      </c>
      <c r="AE905" s="94" t="s">
        <v>7688</v>
      </c>
      <c r="AF905" s="24" t="s">
        <v>275</v>
      </c>
      <c r="AG905" s="24" t="s">
        <v>110</v>
      </c>
      <c r="AH905" s="94"/>
      <c r="AI905" s="24" t="s">
        <v>3016</v>
      </c>
      <c r="AJ905" s="24" t="s">
        <v>7691</v>
      </c>
      <c r="AK905" s="94" t="s">
        <v>6808</v>
      </c>
    </row>
    <row r="906" spans="2:37" hidden="1" x14ac:dyDescent="0.35">
      <c r="B906" s="24">
        <v>45944809</v>
      </c>
      <c r="C906" s="24" t="str">
        <f t="shared" si="196"/>
        <v>809</v>
      </c>
      <c r="D906" s="24" t="s">
        <v>7677</v>
      </c>
      <c r="E906" s="106" t="s">
        <v>44</v>
      </c>
      <c r="F906" s="40" t="s">
        <v>45</v>
      </c>
      <c r="G906" s="136">
        <f>IF(VLOOKUP(Tabela2[[#This Row],[SKU]],[10]Volume!$A:$E,5,0)&lt;0,0,VLOOKUP(Tabela2[[#This Row],[SKU]],[10]Volume!$A:$E,5,0))</f>
        <v>0</v>
      </c>
      <c r="H906" s="24" t="s">
        <v>46</v>
      </c>
      <c r="I906" s="24" t="s">
        <v>47</v>
      </c>
      <c r="J906" s="24" t="s">
        <v>48</v>
      </c>
      <c r="K906" s="24" t="s">
        <v>49</v>
      </c>
      <c r="L906" s="24" t="s">
        <v>365</v>
      </c>
      <c r="M906" s="24" t="s">
        <v>1051</v>
      </c>
      <c r="N906" s="24" t="s">
        <v>52</v>
      </c>
      <c r="O906" s="48"/>
      <c r="P906" s="24" t="s">
        <v>53</v>
      </c>
      <c r="Q906" s="25"/>
      <c r="R906" s="108" t="s">
        <v>3</v>
      </c>
      <c r="S906" s="24" t="s">
        <v>54</v>
      </c>
      <c r="T906" s="24" t="s">
        <v>54</v>
      </c>
      <c r="U906" s="24" t="s">
        <v>44</v>
      </c>
      <c r="V906" s="40" t="s">
        <v>44</v>
      </c>
      <c r="W906" s="24" t="s">
        <v>55</v>
      </c>
      <c r="X906" s="24">
        <v>2710193100</v>
      </c>
      <c r="Y906" s="14" t="s">
        <v>70</v>
      </c>
      <c r="Z906" s="24" t="str">
        <f t="shared" si="197"/>
        <v>001N7197</v>
      </c>
      <c r="AA906" s="24" t="str">
        <f t="shared" si="198"/>
        <v>002VSH</v>
      </c>
      <c r="AB906" s="24" t="str">
        <f t="shared" si="199"/>
        <v>A329</v>
      </c>
      <c r="AC906" s="24" t="s">
        <v>7684</v>
      </c>
      <c r="AD906" s="24" t="s">
        <v>365</v>
      </c>
      <c r="AE906" s="94" t="s">
        <v>7688</v>
      </c>
      <c r="AF906" s="24" t="s">
        <v>275</v>
      </c>
      <c r="AG906" s="24" t="s">
        <v>110</v>
      </c>
      <c r="AH906" s="94"/>
      <c r="AI906" s="24" t="s">
        <v>3016</v>
      </c>
      <c r="AJ906" s="24" t="s">
        <v>7691</v>
      </c>
      <c r="AK906" s="94" t="s">
        <v>6808</v>
      </c>
    </row>
    <row r="907" spans="2:37" hidden="1" x14ac:dyDescent="0.35">
      <c r="B907" s="24">
        <v>45950829</v>
      </c>
      <c r="C907" s="24" t="str">
        <f t="shared" si="196"/>
        <v>829</v>
      </c>
      <c r="D907" s="24" t="s">
        <v>7678</v>
      </c>
      <c r="E907" s="106" t="s">
        <v>44</v>
      </c>
      <c r="F907" s="40" t="s">
        <v>45</v>
      </c>
      <c r="G907" s="136">
        <f>IF(VLOOKUP(Tabela2[[#This Row],[SKU]],[10]Volume!$A:$E,5,0)&lt;0,0,VLOOKUP(Tabela2[[#This Row],[SKU]],[10]Volume!$A:$E,5,0))</f>
        <v>0</v>
      </c>
      <c r="H907" s="24" t="s">
        <v>46</v>
      </c>
      <c r="I907" s="24" t="s">
        <v>6939</v>
      </c>
      <c r="J907" s="24" t="s">
        <v>3046</v>
      </c>
      <c r="K907" s="24" t="s">
        <v>49</v>
      </c>
      <c r="L907" s="24" t="s">
        <v>365</v>
      </c>
      <c r="M907" s="24" t="s">
        <v>1051</v>
      </c>
      <c r="N907" s="24" t="s">
        <v>52</v>
      </c>
      <c r="O907" s="48"/>
      <c r="P907" s="24" t="s">
        <v>53</v>
      </c>
      <c r="Q907" s="25"/>
      <c r="R907" s="108" t="s">
        <v>3</v>
      </c>
      <c r="S907" s="24" t="s">
        <v>54</v>
      </c>
      <c r="T907" s="24" t="s">
        <v>54</v>
      </c>
      <c r="U907" s="24" t="s">
        <v>44</v>
      </c>
      <c r="V907" s="40" t="s">
        <v>44</v>
      </c>
      <c r="W907" s="24" t="s">
        <v>55</v>
      </c>
      <c r="X907" s="24">
        <v>2710193100</v>
      </c>
      <c r="Y907" s="14" t="s">
        <v>70</v>
      </c>
      <c r="Z907" s="24" t="str">
        <f t="shared" si="197"/>
        <v>001M2593</v>
      </c>
      <c r="AA907" s="24" t="str">
        <f t="shared" si="198"/>
        <v>002W20</v>
      </c>
      <c r="AB907" s="24" t="str">
        <f t="shared" si="199"/>
        <v>A329</v>
      </c>
      <c r="AC907" s="24" t="s">
        <v>7685</v>
      </c>
      <c r="AD907" s="24" t="s">
        <v>365</v>
      </c>
      <c r="AE907" s="94" t="s">
        <v>7689</v>
      </c>
      <c r="AF907" s="24" t="s">
        <v>275</v>
      </c>
      <c r="AG907" s="24" t="s">
        <v>110</v>
      </c>
      <c r="AH907" s="94"/>
      <c r="AI907" s="24" t="s">
        <v>3016</v>
      </c>
      <c r="AJ907" s="24" t="s">
        <v>7692</v>
      </c>
      <c r="AK907" s="24" t="s">
        <v>6800</v>
      </c>
    </row>
    <row r="908" spans="2:37" hidden="1" x14ac:dyDescent="0.35">
      <c r="B908" s="24">
        <v>45950809</v>
      </c>
      <c r="C908" s="24" t="str">
        <f t="shared" si="196"/>
        <v>809</v>
      </c>
      <c r="D908" s="24" t="s">
        <v>7679</v>
      </c>
      <c r="E908" s="106" t="s">
        <v>44</v>
      </c>
      <c r="F908" s="40" t="s">
        <v>45</v>
      </c>
      <c r="G908" s="136">
        <f>IF(VLOOKUP(Tabela2[[#This Row],[SKU]],[10]Volume!$A:$E,5,0)&lt;0,0,VLOOKUP(Tabela2[[#This Row],[SKU]],[10]Volume!$A:$E,5,0))</f>
        <v>0</v>
      </c>
      <c r="H908" s="24" t="s">
        <v>46</v>
      </c>
      <c r="I908" s="24" t="s">
        <v>47</v>
      </c>
      <c r="J908" s="24" t="s">
        <v>48</v>
      </c>
      <c r="K908" s="24" t="s">
        <v>49</v>
      </c>
      <c r="L908" s="24" t="s">
        <v>365</v>
      </c>
      <c r="M908" s="24" t="s">
        <v>1051</v>
      </c>
      <c r="N908" s="24" t="s">
        <v>52</v>
      </c>
      <c r="O908" s="48"/>
      <c r="P908" s="24" t="s">
        <v>53</v>
      </c>
      <c r="Q908" s="25"/>
      <c r="R908" s="108" t="s">
        <v>3</v>
      </c>
      <c r="S908" s="24" t="s">
        <v>54</v>
      </c>
      <c r="T908" s="24" t="s">
        <v>54</v>
      </c>
      <c r="U908" s="24" t="s">
        <v>44</v>
      </c>
      <c r="V908" s="40" t="s">
        <v>44</v>
      </c>
      <c r="W908" s="24" t="s">
        <v>55</v>
      </c>
      <c r="X908" s="24">
        <v>2710193100</v>
      </c>
      <c r="Y908" s="14" t="s">
        <v>70</v>
      </c>
      <c r="Z908" s="24" t="str">
        <f t="shared" si="197"/>
        <v>001M2593</v>
      </c>
      <c r="AA908" s="24" t="str">
        <f t="shared" si="198"/>
        <v>002VSH</v>
      </c>
      <c r="AB908" s="24" t="str">
        <f t="shared" si="199"/>
        <v>A329</v>
      </c>
      <c r="AC908" s="24" t="s">
        <v>7686</v>
      </c>
      <c r="AD908" s="24" t="s">
        <v>365</v>
      </c>
      <c r="AE908" s="94" t="s">
        <v>7689</v>
      </c>
      <c r="AF908" s="24" t="s">
        <v>275</v>
      </c>
      <c r="AG908" s="24" t="s">
        <v>110</v>
      </c>
      <c r="AH908" s="94"/>
      <c r="AI908" s="24" t="s">
        <v>3016</v>
      </c>
      <c r="AJ908" s="24" t="s">
        <v>7692</v>
      </c>
      <c r="AK908" s="24" t="s">
        <v>6800</v>
      </c>
    </row>
  </sheetData>
  <sheetProtection autoFilter="0" pivotTables="0"/>
  <autoFilter ref="AE5" xr:uid="{1581A67D-BCF5-44AF-AA0C-948E891CAE5E}"/>
  <mergeCells count="4">
    <mergeCell ref="B2:B4"/>
    <mergeCell ref="S6:T6"/>
    <mergeCell ref="X6:AC6"/>
    <mergeCell ref="U6:W6"/>
  </mergeCells>
  <phoneticPr fontId="14" type="noConversion"/>
  <conditionalFormatting sqref="U19">
    <cfRule type="duplicateValues" dxfId="132" priority="59"/>
  </conditionalFormatting>
  <conditionalFormatting sqref="U21">
    <cfRule type="duplicateValues" dxfId="131" priority="58"/>
  </conditionalFormatting>
  <conditionalFormatting sqref="U23">
    <cfRule type="duplicateValues" dxfId="130" priority="57"/>
  </conditionalFormatting>
  <conditionalFormatting sqref="U25">
    <cfRule type="duplicateValues" dxfId="129" priority="56"/>
  </conditionalFormatting>
  <conditionalFormatting sqref="U28">
    <cfRule type="duplicateValues" dxfId="128" priority="55"/>
  </conditionalFormatting>
  <conditionalFormatting sqref="U58">
    <cfRule type="duplicateValues" dxfId="127" priority="54"/>
  </conditionalFormatting>
  <conditionalFormatting sqref="U66">
    <cfRule type="duplicateValues" dxfId="126" priority="53"/>
  </conditionalFormatting>
  <conditionalFormatting sqref="U95">
    <cfRule type="duplicateValues" dxfId="125" priority="52"/>
  </conditionalFormatting>
  <conditionalFormatting sqref="U99">
    <cfRule type="duplicateValues" dxfId="124" priority="51"/>
  </conditionalFormatting>
  <conditionalFormatting sqref="U101">
    <cfRule type="duplicateValues" dxfId="123" priority="49"/>
  </conditionalFormatting>
  <conditionalFormatting sqref="U105">
    <cfRule type="duplicateValues" dxfId="122" priority="48"/>
  </conditionalFormatting>
  <conditionalFormatting sqref="U216">
    <cfRule type="duplicateValues" dxfId="121" priority="47"/>
  </conditionalFormatting>
  <conditionalFormatting sqref="U223">
    <cfRule type="duplicateValues" dxfId="120" priority="46"/>
  </conditionalFormatting>
  <conditionalFormatting sqref="U239">
    <cfRule type="duplicateValues" dxfId="119" priority="44"/>
  </conditionalFormatting>
  <conditionalFormatting sqref="U243">
    <cfRule type="duplicateValues" dxfId="118" priority="43"/>
  </conditionalFormatting>
  <conditionalFormatting sqref="U248">
    <cfRule type="duplicateValues" dxfId="117" priority="42"/>
  </conditionalFormatting>
  <conditionalFormatting sqref="U256">
    <cfRule type="duplicateValues" dxfId="116" priority="41"/>
  </conditionalFormatting>
  <conditionalFormatting sqref="U269">
    <cfRule type="duplicateValues" dxfId="115" priority="40"/>
  </conditionalFormatting>
  <conditionalFormatting sqref="U280">
    <cfRule type="duplicateValues" dxfId="114" priority="39"/>
  </conditionalFormatting>
  <conditionalFormatting sqref="U298">
    <cfRule type="duplicateValues" dxfId="113" priority="38"/>
  </conditionalFormatting>
  <conditionalFormatting sqref="U305">
    <cfRule type="duplicateValues" dxfId="112" priority="37"/>
  </conditionalFormatting>
  <conditionalFormatting sqref="U312">
    <cfRule type="duplicateValues" dxfId="111" priority="36"/>
  </conditionalFormatting>
  <conditionalFormatting sqref="U326">
    <cfRule type="duplicateValues" dxfId="110" priority="35"/>
  </conditionalFormatting>
  <conditionalFormatting sqref="U332">
    <cfRule type="duplicateValues" dxfId="109" priority="34"/>
  </conditionalFormatting>
  <conditionalFormatting sqref="U334">
    <cfRule type="duplicateValues" dxfId="108" priority="33"/>
  </conditionalFormatting>
  <conditionalFormatting sqref="U339">
    <cfRule type="duplicateValues" dxfId="107" priority="32"/>
  </conditionalFormatting>
  <conditionalFormatting sqref="U343">
    <cfRule type="duplicateValues" dxfId="106" priority="31"/>
  </conditionalFormatting>
  <conditionalFormatting sqref="U382">
    <cfRule type="duplicateValues" dxfId="105" priority="30"/>
  </conditionalFormatting>
  <conditionalFormatting sqref="U390">
    <cfRule type="duplicateValues" dxfId="104" priority="29"/>
  </conditionalFormatting>
  <conditionalFormatting sqref="U829">
    <cfRule type="duplicateValues" dxfId="103" priority="11"/>
  </conditionalFormatting>
  <conditionalFormatting sqref="B804:B824">
    <cfRule type="duplicateValues" dxfId="102" priority="161"/>
  </conditionalFormatting>
  <conditionalFormatting sqref="B643:B835 B615:B636 B638:B641 B378:B613 B8:B348">
    <cfRule type="duplicateValues" dxfId="101" priority="202"/>
  </conditionalFormatting>
  <conditionalFormatting sqref="AC643:AC824 AC638:AC641 AC615:AC636 AC8:AC40 AC42:AC613">
    <cfRule type="duplicateValues" dxfId="100" priority="208"/>
  </conditionalFormatting>
  <conditionalFormatting sqref="B378:B901 B8:B348">
    <cfRule type="duplicateValues" dxfId="99" priority="270"/>
  </conditionalFormatting>
  <pageMargins left="0.7" right="0.7" top="0.75" bottom="0.75" header="0.3" footer="0.3"/>
  <pageSetup paperSize="9" orientation="portrait" r:id="rId1"/>
  <headerFooter>
    <oddFooter>&amp;L_x000D_&amp;1#&amp;"Calibri"&amp;10&amp;K000000 Interno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06F58-CDFD-4559-8461-984F4F782815}">
  <sheetPr codeName="Planilha6"/>
  <dimension ref="A1:H763"/>
  <sheetViews>
    <sheetView workbookViewId="0">
      <selection activeCell="H2" sqref="H2:H757"/>
    </sheetView>
  </sheetViews>
  <sheetFormatPr defaultRowHeight="14.5" x14ac:dyDescent="0.35"/>
  <cols>
    <col min="1" max="1" width="10.54296875" bestFit="1" customWidth="1"/>
    <col min="3" max="3" width="37.453125" bestFit="1" customWidth="1"/>
    <col min="4" max="4" width="21.453125" bestFit="1" customWidth="1"/>
    <col min="5" max="5" width="15.453125" bestFit="1" customWidth="1"/>
    <col min="6" max="6" width="11.54296875" customWidth="1"/>
    <col min="7" max="8" width="15.453125" bestFit="1" customWidth="1"/>
  </cols>
  <sheetData>
    <row r="1" spans="1:8" ht="36" x14ac:dyDescent="0.35">
      <c r="A1" s="31" t="s">
        <v>12</v>
      </c>
      <c r="B1" s="31" t="s">
        <v>13</v>
      </c>
      <c r="C1" s="31" t="s">
        <v>14</v>
      </c>
      <c r="D1" s="31" t="s">
        <v>14</v>
      </c>
      <c r="E1" s="31" t="s">
        <v>14</v>
      </c>
      <c r="F1" s="31" t="s">
        <v>14</v>
      </c>
      <c r="G1" s="52" t="s">
        <v>2553</v>
      </c>
      <c r="H1" s="52" t="s">
        <v>2554</v>
      </c>
    </row>
    <row r="2" spans="1:8" x14ac:dyDescent="0.35">
      <c r="A2" s="24">
        <v>44997849</v>
      </c>
      <c r="B2" s="24" t="str">
        <f t="shared" ref="B2:B42" si="0">RIGHT(A2,3)</f>
        <v>849</v>
      </c>
      <c r="C2" s="24" t="s">
        <v>43</v>
      </c>
      <c r="D2" t="e">
        <v>#N/A</v>
      </c>
      <c r="E2" t="e">
        <v>#N/A</v>
      </c>
      <c r="F2" t="e">
        <v>#N/A</v>
      </c>
    </row>
    <row r="3" spans="1:8" x14ac:dyDescent="0.35">
      <c r="A3" s="24">
        <v>45297905</v>
      </c>
      <c r="B3" s="24" t="str">
        <f t="shared" si="0"/>
        <v>905</v>
      </c>
      <c r="C3" s="24" t="s">
        <v>60</v>
      </c>
      <c r="D3" t="s">
        <v>74</v>
      </c>
      <c r="E3" t="s">
        <v>68</v>
      </c>
      <c r="F3" t="s">
        <v>2553</v>
      </c>
      <c r="G3" t="s">
        <v>68</v>
      </c>
    </row>
    <row r="4" spans="1:8" x14ac:dyDescent="0.35">
      <c r="A4" s="24">
        <v>45297801</v>
      </c>
      <c r="B4" s="24" t="str">
        <f t="shared" si="0"/>
        <v>801</v>
      </c>
      <c r="C4" s="24" t="s">
        <v>61</v>
      </c>
      <c r="D4" t="e">
        <v>#N/A</v>
      </c>
      <c r="E4" t="e">
        <v>#N/A</v>
      </c>
      <c r="F4" t="e">
        <v>#N/A</v>
      </c>
    </row>
    <row r="5" spans="1:8" x14ac:dyDescent="0.35">
      <c r="A5" s="24">
        <v>45297809</v>
      </c>
      <c r="B5" s="24" t="str">
        <f t="shared" si="0"/>
        <v>809</v>
      </c>
      <c r="C5" s="24" t="s">
        <v>81</v>
      </c>
      <c r="D5" t="s">
        <v>84</v>
      </c>
      <c r="E5" t="s">
        <v>82</v>
      </c>
      <c r="F5" t="s">
        <v>2553</v>
      </c>
      <c r="G5" t="s">
        <v>82</v>
      </c>
    </row>
    <row r="6" spans="1:8" x14ac:dyDescent="0.35">
      <c r="A6" s="24">
        <v>45297967</v>
      </c>
      <c r="B6" s="24" t="str">
        <f t="shared" si="0"/>
        <v>967</v>
      </c>
      <c r="C6" s="24" t="s">
        <v>85</v>
      </c>
      <c r="D6" t="e">
        <v>#N/A</v>
      </c>
      <c r="E6" t="e">
        <v>#N/A</v>
      </c>
      <c r="F6" t="e">
        <v>#N/A</v>
      </c>
    </row>
    <row r="7" spans="1:8" x14ac:dyDescent="0.35">
      <c r="A7" s="24">
        <v>44770905</v>
      </c>
      <c r="B7" s="24" t="str">
        <f t="shared" si="0"/>
        <v>905</v>
      </c>
      <c r="C7" s="24" t="s">
        <v>90</v>
      </c>
      <c r="D7" t="s">
        <v>94</v>
      </c>
      <c r="E7" t="s">
        <v>2555</v>
      </c>
      <c r="F7" t="s">
        <v>2554</v>
      </c>
      <c r="H7" t="s">
        <v>2555</v>
      </c>
    </row>
    <row r="8" spans="1:8" x14ac:dyDescent="0.35">
      <c r="A8" s="24">
        <v>44762905</v>
      </c>
      <c r="B8" s="24" t="str">
        <f t="shared" si="0"/>
        <v>905</v>
      </c>
      <c r="C8" s="24" t="s">
        <v>97</v>
      </c>
      <c r="D8" t="s">
        <v>100</v>
      </c>
      <c r="E8" t="s">
        <v>2556</v>
      </c>
      <c r="F8" t="s">
        <v>2554</v>
      </c>
      <c r="H8" t="s">
        <v>2556</v>
      </c>
    </row>
    <row r="9" spans="1:8" x14ac:dyDescent="0.35">
      <c r="A9" s="24">
        <v>44763905</v>
      </c>
      <c r="B9" s="24" t="str">
        <f t="shared" si="0"/>
        <v>905</v>
      </c>
      <c r="C9" s="24" t="s">
        <v>101</v>
      </c>
      <c r="D9" t="s">
        <v>104</v>
      </c>
      <c r="E9" t="s">
        <v>2557</v>
      </c>
      <c r="F9" t="s">
        <v>2554</v>
      </c>
      <c r="H9" t="s">
        <v>2557</v>
      </c>
    </row>
    <row r="10" spans="1:8" x14ac:dyDescent="0.35">
      <c r="A10" s="24">
        <v>44773905</v>
      </c>
      <c r="B10" s="24" t="str">
        <f t="shared" si="0"/>
        <v>905</v>
      </c>
      <c r="C10" s="24" t="s">
        <v>105</v>
      </c>
      <c r="D10" t="s">
        <v>108</v>
      </c>
      <c r="E10" t="s">
        <v>107</v>
      </c>
      <c r="F10" t="s">
        <v>2553</v>
      </c>
      <c r="G10" t="s">
        <v>107</v>
      </c>
    </row>
    <row r="11" spans="1:8" x14ac:dyDescent="0.35">
      <c r="A11" s="24">
        <v>44773809</v>
      </c>
      <c r="B11" s="24" t="str">
        <f t="shared" si="0"/>
        <v>809</v>
      </c>
      <c r="C11" s="24" t="s">
        <v>111</v>
      </c>
      <c r="D11" t="s">
        <v>113</v>
      </c>
      <c r="E11" t="s">
        <v>112</v>
      </c>
      <c r="F11" t="s">
        <v>2554</v>
      </c>
      <c r="H11" t="s">
        <v>112</v>
      </c>
    </row>
    <row r="12" spans="1:8" x14ac:dyDescent="0.35">
      <c r="A12" s="24">
        <v>40001905</v>
      </c>
      <c r="B12" s="24" t="str">
        <f t="shared" si="0"/>
        <v>905</v>
      </c>
      <c r="C12" s="24" t="s">
        <v>114</v>
      </c>
      <c r="D12" t="s">
        <v>117</v>
      </c>
      <c r="E12" t="s">
        <v>116</v>
      </c>
      <c r="F12" t="s">
        <v>2553</v>
      </c>
      <c r="G12" t="s">
        <v>116</v>
      </c>
    </row>
    <row r="13" spans="1:8" x14ac:dyDescent="0.35">
      <c r="A13" s="24">
        <v>44774905</v>
      </c>
      <c r="B13" s="24" t="str">
        <f t="shared" si="0"/>
        <v>905</v>
      </c>
      <c r="C13" s="24" t="s">
        <v>118</v>
      </c>
      <c r="D13" t="e">
        <v>#N/A</v>
      </c>
      <c r="E13" t="e">
        <v>#N/A</v>
      </c>
      <c r="F13" t="e">
        <v>#N/A</v>
      </c>
    </row>
    <row r="14" spans="1:8" x14ac:dyDescent="0.35">
      <c r="A14" s="24">
        <v>44477905</v>
      </c>
      <c r="B14" s="24" t="str">
        <f t="shared" si="0"/>
        <v>905</v>
      </c>
      <c r="C14" s="24" t="s">
        <v>2558</v>
      </c>
      <c r="D14" t="s">
        <v>2559</v>
      </c>
      <c r="E14" t="s">
        <v>2560</v>
      </c>
      <c r="F14" t="s">
        <v>2553</v>
      </c>
      <c r="G14" t="s">
        <v>2560</v>
      </c>
    </row>
    <row r="15" spans="1:8" x14ac:dyDescent="0.35">
      <c r="A15" s="24">
        <v>45240909</v>
      </c>
      <c r="B15" s="24" t="str">
        <f t="shared" si="0"/>
        <v>909</v>
      </c>
      <c r="C15" s="24" t="s">
        <v>131</v>
      </c>
      <c r="D15" t="s">
        <v>133</v>
      </c>
      <c r="E15" t="e">
        <v>#N/A</v>
      </c>
      <c r="F15" t="e">
        <v>#N/A</v>
      </c>
    </row>
    <row r="16" spans="1:8" x14ac:dyDescent="0.35">
      <c r="A16" s="24">
        <v>45240849</v>
      </c>
      <c r="B16" s="24" t="str">
        <f t="shared" si="0"/>
        <v>849</v>
      </c>
      <c r="C16" s="24" t="s">
        <v>135</v>
      </c>
      <c r="D16" t="s">
        <v>136</v>
      </c>
      <c r="E16" t="e">
        <v>#N/A</v>
      </c>
      <c r="F16" t="e">
        <v>#N/A</v>
      </c>
    </row>
    <row r="17" spans="1:8" x14ac:dyDescent="0.35">
      <c r="A17" s="24">
        <v>45291853</v>
      </c>
      <c r="B17" s="24" t="str">
        <f t="shared" si="0"/>
        <v>853</v>
      </c>
      <c r="C17" s="24" t="s">
        <v>137</v>
      </c>
      <c r="D17" t="s">
        <v>142</v>
      </c>
      <c r="E17" t="s">
        <v>141</v>
      </c>
      <c r="F17" t="s">
        <v>2554</v>
      </c>
      <c r="H17" t="s">
        <v>141</v>
      </c>
    </row>
    <row r="18" spans="1:8" x14ac:dyDescent="0.35">
      <c r="A18" s="24">
        <v>47064801</v>
      </c>
      <c r="B18" s="24" t="str">
        <f t="shared" si="0"/>
        <v>801</v>
      </c>
      <c r="C18" s="24" t="s">
        <v>144</v>
      </c>
      <c r="D18" t="e">
        <v>#N/A</v>
      </c>
      <c r="E18" t="e">
        <v>#N/A</v>
      </c>
      <c r="F18" t="e">
        <v>#N/A</v>
      </c>
    </row>
    <row r="19" spans="1:8" x14ac:dyDescent="0.35">
      <c r="A19" s="24">
        <v>47064967</v>
      </c>
      <c r="B19" s="24" t="str">
        <f t="shared" si="0"/>
        <v>967</v>
      </c>
      <c r="C19" s="24" t="s">
        <v>150</v>
      </c>
      <c r="D19" t="e">
        <v>#N/A</v>
      </c>
      <c r="E19" t="e">
        <v>#N/A</v>
      </c>
      <c r="F19" t="e">
        <v>#N/A</v>
      </c>
    </row>
    <row r="20" spans="1:8" x14ac:dyDescent="0.35">
      <c r="A20" s="24">
        <v>47064809</v>
      </c>
      <c r="B20" s="24" t="str">
        <f t="shared" si="0"/>
        <v>809</v>
      </c>
      <c r="C20" s="24" t="s">
        <v>154</v>
      </c>
      <c r="D20" t="e">
        <v>#N/A</v>
      </c>
      <c r="E20" t="e">
        <v>#N/A</v>
      </c>
      <c r="F20" t="e">
        <v>#N/A</v>
      </c>
    </row>
    <row r="21" spans="1:8" x14ac:dyDescent="0.35">
      <c r="A21" s="24">
        <v>48966809</v>
      </c>
      <c r="B21" s="24" t="str">
        <f t="shared" si="0"/>
        <v>809</v>
      </c>
      <c r="C21" s="24" t="s">
        <v>157</v>
      </c>
      <c r="D21" t="e">
        <v>#N/A</v>
      </c>
      <c r="E21" t="e">
        <v>#N/A</v>
      </c>
      <c r="F21" t="e">
        <v>#N/A</v>
      </c>
    </row>
    <row r="22" spans="1:8" x14ac:dyDescent="0.35">
      <c r="A22" s="24">
        <v>48966855</v>
      </c>
      <c r="B22" s="24" t="str">
        <f t="shared" si="0"/>
        <v>855</v>
      </c>
      <c r="C22" s="24" t="s">
        <v>162</v>
      </c>
      <c r="D22" t="e">
        <v>#N/A</v>
      </c>
      <c r="E22" t="e">
        <v>#N/A</v>
      </c>
      <c r="F22" t="e">
        <v>#N/A</v>
      </c>
    </row>
    <row r="23" spans="1:8" x14ac:dyDescent="0.35">
      <c r="A23" s="24">
        <v>48966801</v>
      </c>
      <c r="B23" s="24" t="str">
        <f t="shared" si="0"/>
        <v>801</v>
      </c>
      <c r="C23" s="24" t="s">
        <v>166</v>
      </c>
      <c r="D23" t="e">
        <v>#N/A</v>
      </c>
      <c r="E23" t="e">
        <v>#N/A</v>
      </c>
      <c r="F23" t="e">
        <v>#N/A</v>
      </c>
    </row>
    <row r="24" spans="1:8" x14ac:dyDescent="0.35">
      <c r="A24" s="24">
        <v>48966967</v>
      </c>
      <c r="B24" s="24" t="str">
        <f t="shared" si="0"/>
        <v>967</v>
      </c>
      <c r="C24" s="24" t="s">
        <v>168</v>
      </c>
      <c r="D24" t="e">
        <v>#N/A</v>
      </c>
      <c r="E24" t="e">
        <v>#N/A</v>
      </c>
      <c r="F24" t="e">
        <v>#N/A</v>
      </c>
    </row>
    <row r="25" spans="1:8" x14ac:dyDescent="0.35">
      <c r="A25" s="24">
        <v>48969905</v>
      </c>
      <c r="B25" s="24" t="str">
        <f t="shared" si="0"/>
        <v>905</v>
      </c>
      <c r="C25" s="24" t="s">
        <v>170</v>
      </c>
      <c r="D25" t="e">
        <v>#N/A</v>
      </c>
      <c r="E25" t="e">
        <v>#N/A</v>
      </c>
      <c r="F25" t="e">
        <v>#N/A</v>
      </c>
    </row>
    <row r="26" spans="1:8" x14ac:dyDescent="0.35">
      <c r="A26" s="24">
        <v>48969855</v>
      </c>
      <c r="B26" s="24" t="str">
        <f t="shared" si="0"/>
        <v>855</v>
      </c>
      <c r="C26" s="24" t="s">
        <v>176</v>
      </c>
      <c r="D26" t="e">
        <v>#N/A</v>
      </c>
      <c r="E26" t="e">
        <v>#N/A</v>
      </c>
      <c r="F26" t="e">
        <v>#N/A</v>
      </c>
    </row>
    <row r="27" spans="1:8" x14ac:dyDescent="0.35">
      <c r="A27" s="24">
        <v>48969801</v>
      </c>
      <c r="B27" s="24" t="str">
        <f t="shared" si="0"/>
        <v>801</v>
      </c>
      <c r="C27" s="24" t="s">
        <v>180</v>
      </c>
      <c r="D27" t="e">
        <v>#N/A</v>
      </c>
      <c r="E27" t="e">
        <v>#N/A</v>
      </c>
      <c r="F27" t="e">
        <v>#N/A</v>
      </c>
    </row>
    <row r="28" spans="1:8" x14ac:dyDescent="0.35">
      <c r="A28" s="24">
        <v>48969967</v>
      </c>
      <c r="B28" s="24" t="str">
        <f t="shared" si="0"/>
        <v>967</v>
      </c>
      <c r="C28" s="24" t="s">
        <v>182</v>
      </c>
      <c r="D28" t="e">
        <v>#N/A</v>
      </c>
      <c r="E28" t="e">
        <v>#N/A</v>
      </c>
      <c r="F28" t="e">
        <v>#N/A</v>
      </c>
    </row>
    <row r="29" spans="1:8" x14ac:dyDescent="0.35">
      <c r="A29" s="24">
        <v>48969809</v>
      </c>
      <c r="B29" s="24" t="str">
        <f t="shared" si="0"/>
        <v>809</v>
      </c>
      <c r="C29" s="24" t="s">
        <v>185</v>
      </c>
      <c r="D29" t="e">
        <v>#N/A</v>
      </c>
      <c r="E29" t="e">
        <v>#N/A</v>
      </c>
      <c r="F29" t="e">
        <v>#N/A</v>
      </c>
    </row>
    <row r="30" spans="1:8" x14ac:dyDescent="0.35">
      <c r="A30" s="24">
        <v>48967855</v>
      </c>
      <c r="B30" s="24" t="str">
        <f t="shared" si="0"/>
        <v>855</v>
      </c>
      <c r="C30" s="24" t="s">
        <v>189</v>
      </c>
      <c r="D30" t="e">
        <v>#N/A</v>
      </c>
      <c r="E30" t="e">
        <v>#N/A</v>
      </c>
      <c r="F30" t="e">
        <v>#N/A</v>
      </c>
    </row>
    <row r="31" spans="1:8" x14ac:dyDescent="0.35">
      <c r="A31" s="24">
        <v>48967809</v>
      </c>
      <c r="B31" s="24" t="str">
        <f t="shared" si="0"/>
        <v>809</v>
      </c>
      <c r="C31" s="24" t="s">
        <v>194</v>
      </c>
      <c r="D31" t="e">
        <v>#N/A</v>
      </c>
      <c r="E31" t="e">
        <v>#N/A</v>
      </c>
      <c r="F31" t="e">
        <v>#N/A</v>
      </c>
    </row>
    <row r="32" spans="1:8" x14ac:dyDescent="0.35">
      <c r="A32" s="24">
        <v>48970905</v>
      </c>
      <c r="B32" s="24" t="str">
        <f t="shared" si="0"/>
        <v>905</v>
      </c>
      <c r="C32" s="24" t="s">
        <v>197</v>
      </c>
      <c r="D32" t="e">
        <v>#N/A</v>
      </c>
      <c r="E32" t="e">
        <v>#N/A</v>
      </c>
      <c r="F32" t="e">
        <v>#N/A</v>
      </c>
    </row>
    <row r="33" spans="1:6" x14ac:dyDescent="0.35">
      <c r="A33" s="24">
        <v>48970855</v>
      </c>
      <c r="B33" s="24" t="str">
        <f t="shared" si="0"/>
        <v>855</v>
      </c>
      <c r="C33" s="24" t="s">
        <v>202</v>
      </c>
      <c r="D33" t="e">
        <v>#N/A</v>
      </c>
      <c r="E33" t="e">
        <v>#N/A</v>
      </c>
      <c r="F33" t="e">
        <v>#N/A</v>
      </c>
    </row>
    <row r="34" spans="1:6" x14ac:dyDescent="0.35">
      <c r="A34" s="24">
        <v>48970967</v>
      </c>
      <c r="B34" s="24" t="str">
        <f t="shared" si="0"/>
        <v>967</v>
      </c>
      <c r="C34" s="24" t="s">
        <v>206</v>
      </c>
      <c r="D34" t="e">
        <v>#N/A</v>
      </c>
      <c r="E34" t="e">
        <v>#N/A</v>
      </c>
      <c r="F34" t="e">
        <v>#N/A</v>
      </c>
    </row>
    <row r="35" spans="1:6" x14ac:dyDescent="0.35">
      <c r="A35" s="24">
        <v>48970809</v>
      </c>
      <c r="B35" s="24" t="str">
        <f t="shared" si="0"/>
        <v>809</v>
      </c>
      <c r="C35" s="24" t="s">
        <v>209</v>
      </c>
      <c r="D35" t="e">
        <v>#N/A</v>
      </c>
      <c r="E35" t="e">
        <v>#N/A</v>
      </c>
      <c r="F35" t="e">
        <v>#N/A</v>
      </c>
    </row>
    <row r="36" spans="1:6" x14ac:dyDescent="0.35">
      <c r="A36" s="24">
        <v>48971801</v>
      </c>
      <c r="B36" s="24" t="str">
        <f t="shared" si="0"/>
        <v>801</v>
      </c>
      <c r="C36" s="24" t="s">
        <v>212</v>
      </c>
      <c r="D36" t="e">
        <v>#N/A</v>
      </c>
      <c r="E36" t="e">
        <v>#N/A</v>
      </c>
      <c r="F36" t="e">
        <v>#N/A</v>
      </c>
    </row>
    <row r="37" spans="1:6" x14ac:dyDescent="0.35">
      <c r="A37" s="24">
        <v>52201988</v>
      </c>
      <c r="B37" s="24" t="str">
        <f t="shared" si="0"/>
        <v>988</v>
      </c>
      <c r="C37" s="24" t="s">
        <v>214</v>
      </c>
      <c r="D37" t="e">
        <v>#N/A</v>
      </c>
      <c r="E37" t="e">
        <v>#N/A</v>
      </c>
      <c r="F37" t="e">
        <v>#N/A</v>
      </c>
    </row>
    <row r="38" spans="1:6" x14ac:dyDescent="0.35">
      <c r="A38" s="24">
        <v>52922807</v>
      </c>
      <c r="B38" s="24" t="str">
        <f t="shared" si="0"/>
        <v>807</v>
      </c>
      <c r="C38" s="24" t="s">
        <v>222</v>
      </c>
      <c r="D38" t="e">
        <v>#N/A</v>
      </c>
      <c r="E38" t="e">
        <v>#N/A</v>
      </c>
      <c r="F38" t="e">
        <v>#N/A</v>
      </c>
    </row>
    <row r="39" spans="1:6" x14ac:dyDescent="0.35">
      <c r="A39" s="24">
        <v>44982809</v>
      </c>
      <c r="B39" s="24" t="str">
        <f t="shared" si="0"/>
        <v>809</v>
      </c>
      <c r="C39" s="24" t="s">
        <v>225</v>
      </c>
      <c r="D39" t="e">
        <v>#N/A</v>
      </c>
      <c r="E39" t="e">
        <v>#N/A</v>
      </c>
      <c r="F39" t="e">
        <v>#N/A</v>
      </c>
    </row>
    <row r="40" spans="1:6" x14ac:dyDescent="0.35">
      <c r="A40" s="24">
        <v>44983801</v>
      </c>
      <c r="B40" s="24" t="str">
        <f t="shared" si="0"/>
        <v>801</v>
      </c>
      <c r="C40" s="24" t="s">
        <v>231</v>
      </c>
      <c r="D40" t="e">
        <v>#N/A</v>
      </c>
      <c r="E40" t="e">
        <v>#N/A</v>
      </c>
      <c r="F40" t="e">
        <v>#N/A</v>
      </c>
    </row>
    <row r="41" spans="1:6" x14ac:dyDescent="0.35">
      <c r="A41" s="24">
        <v>44983809</v>
      </c>
      <c r="B41" s="24" t="str">
        <f t="shared" si="0"/>
        <v>809</v>
      </c>
      <c r="C41" s="24" t="s">
        <v>233</v>
      </c>
      <c r="D41" t="e">
        <v>#N/A</v>
      </c>
      <c r="E41" t="e">
        <v>#N/A</v>
      </c>
      <c r="F41" t="e">
        <v>#N/A</v>
      </c>
    </row>
    <row r="42" spans="1:6" x14ac:dyDescent="0.35">
      <c r="A42" s="24">
        <v>41573809</v>
      </c>
      <c r="B42" s="24" t="str">
        <f t="shared" si="0"/>
        <v>809</v>
      </c>
      <c r="C42" s="24" t="s">
        <v>236</v>
      </c>
      <c r="D42" t="e">
        <v>#N/A</v>
      </c>
      <c r="E42" t="e">
        <v>#N/A</v>
      </c>
      <c r="F42" t="e">
        <v>#N/A</v>
      </c>
    </row>
    <row r="43" spans="1:6" x14ac:dyDescent="0.35">
      <c r="A43" s="24">
        <v>44513909</v>
      </c>
      <c r="B43" s="24">
        <v>909</v>
      </c>
      <c r="C43" s="24" t="s">
        <v>241</v>
      </c>
      <c r="D43" t="e">
        <v>#N/A</v>
      </c>
      <c r="E43" t="e">
        <v>#N/A</v>
      </c>
      <c r="F43" t="e">
        <v>#N/A</v>
      </c>
    </row>
    <row r="44" spans="1:6" x14ac:dyDescent="0.35">
      <c r="A44" s="24">
        <v>44516909</v>
      </c>
      <c r="B44" s="24" t="str">
        <f t="shared" ref="B44:B94" si="1">RIGHT(A44,3)</f>
        <v>909</v>
      </c>
      <c r="C44" s="24" t="s">
        <v>245</v>
      </c>
      <c r="D44" t="e">
        <v>#N/A</v>
      </c>
      <c r="E44" t="e">
        <v>#N/A</v>
      </c>
      <c r="F44" t="e">
        <v>#N/A</v>
      </c>
    </row>
    <row r="45" spans="1:6" x14ac:dyDescent="0.35">
      <c r="A45" s="24">
        <v>44516849</v>
      </c>
      <c r="B45" s="24" t="str">
        <f t="shared" si="1"/>
        <v>849</v>
      </c>
      <c r="C45" s="24" t="s">
        <v>249</v>
      </c>
      <c r="D45" t="e">
        <v>#N/A</v>
      </c>
      <c r="E45" t="e">
        <v>#N/A</v>
      </c>
      <c r="F45" t="e">
        <v>#N/A</v>
      </c>
    </row>
    <row r="46" spans="1:6" x14ac:dyDescent="0.35">
      <c r="A46" s="24">
        <v>44510909</v>
      </c>
      <c r="B46" s="24" t="str">
        <f t="shared" si="1"/>
        <v>909</v>
      </c>
      <c r="C46" s="24" t="s">
        <v>251</v>
      </c>
      <c r="D46" t="e">
        <v>#N/A</v>
      </c>
      <c r="E46" t="e">
        <v>#N/A</v>
      </c>
      <c r="F46" t="e">
        <v>#N/A</v>
      </c>
    </row>
    <row r="47" spans="1:6" x14ac:dyDescent="0.35">
      <c r="A47" s="24">
        <v>44510849</v>
      </c>
      <c r="B47" s="24" t="str">
        <f t="shared" si="1"/>
        <v>849</v>
      </c>
      <c r="C47" s="24" t="s">
        <v>254</v>
      </c>
      <c r="D47" t="e">
        <v>#N/A</v>
      </c>
      <c r="E47" t="e">
        <v>#N/A</v>
      </c>
      <c r="F47" t="e">
        <v>#N/A</v>
      </c>
    </row>
    <row r="48" spans="1:6" x14ac:dyDescent="0.35">
      <c r="A48" s="24">
        <v>41567909</v>
      </c>
      <c r="B48" s="24" t="str">
        <f t="shared" si="1"/>
        <v>909</v>
      </c>
      <c r="C48" s="24" t="s">
        <v>256</v>
      </c>
      <c r="D48" t="e">
        <v>#N/A</v>
      </c>
      <c r="E48" t="e">
        <v>#N/A</v>
      </c>
      <c r="F48" t="e">
        <v>#N/A</v>
      </c>
    </row>
    <row r="49" spans="1:6" x14ac:dyDescent="0.35">
      <c r="A49" s="24">
        <v>41581909</v>
      </c>
      <c r="B49" s="24" t="str">
        <f t="shared" si="1"/>
        <v>909</v>
      </c>
      <c r="C49" s="24" t="s">
        <v>258</v>
      </c>
      <c r="D49" t="e">
        <v>#N/A</v>
      </c>
      <c r="E49" t="e">
        <v>#N/A</v>
      </c>
      <c r="F49" t="e">
        <v>#N/A</v>
      </c>
    </row>
    <row r="50" spans="1:6" x14ac:dyDescent="0.35">
      <c r="A50" s="24">
        <v>46155905</v>
      </c>
      <c r="B50" s="24" t="str">
        <f t="shared" si="1"/>
        <v>905</v>
      </c>
      <c r="C50" s="24" t="s">
        <v>270</v>
      </c>
      <c r="D50" t="e">
        <v>#N/A</v>
      </c>
      <c r="E50" t="e">
        <v>#N/A</v>
      </c>
      <c r="F50" t="e">
        <v>#N/A</v>
      </c>
    </row>
    <row r="51" spans="1:6" x14ac:dyDescent="0.35">
      <c r="A51" s="24">
        <v>46146905</v>
      </c>
      <c r="B51" s="24" t="str">
        <f t="shared" si="1"/>
        <v>905</v>
      </c>
      <c r="C51" s="24" t="s">
        <v>276</v>
      </c>
      <c r="D51" t="e">
        <v>#N/A</v>
      </c>
      <c r="E51" t="e">
        <v>#N/A</v>
      </c>
      <c r="F51" t="e">
        <v>#N/A</v>
      </c>
    </row>
    <row r="52" spans="1:6" x14ac:dyDescent="0.35">
      <c r="A52" s="24">
        <v>46149905</v>
      </c>
      <c r="B52" s="24" t="str">
        <f t="shared" si="1"/>
        <v>905</v>
      </c>
      <c r="C52" s="24" t="s">
        <v>279</v>
      </c>
      <c r="D52" t="e">
        <v>#N/A</v>
      </c>
      <c r="E52" t="e">
        <v>#N/A</v>
      </c>
      <c r="F52" t="e">
        <v>#N/A</v>
      </c>
    </row>
    <row r="53" spans="1:6" x14ac:dyDescent="0.35">
      <c r="A53" s="24">
        <v>46150905</v>
      </c>
      <c r="B53" s="24" t="str">
        <f t="shared" si="1"/>
        <v>905</v>
      </c>
      <c r="C53" s="24" t="s">
        <v>283</v>
      </c>
      <c r="D53" t="e">
        <v>#N/A</v>
      </c>
      <c r="E53" t="e">
        <v>#N/A</v>
      </c>
      <c r="F53" t="e">
        <v>#N/A</v>
      </c>
    </row>
    <row r="54" spans="1:6" x14ac:dyDescent="0.35">
      <c r="A54" s="24">
        <v>46148905</v>
      </c>
      <c r="B54" s="24" t="str">
        <f t="shared" si="1"/>
        <v>905</v>
      </c>
      <c r="C54" s="24" t="s">
        <v>286</v>
      </c>
      <c r="D54" t="e">
        <v>#N/A</v>
      </c>
      <c r="E54" t="e">
        <v>#N/A</v>
      </c>
      <c r="F54" t="e">
        <v>#N/A</v>
      </c>
    </row>
    <row r="55" spans="1:6" x14ac:dyDescent="0.35">
      <c r="A55" s="24">
        <v>46154905</v>
      </c>
      <c r="B55" s="24" t="str">
        <f t="shared" si="1"/>
        <v>905</v>
      </c>
      <c r="C55" s="24" t="s">
        <v>289</v>
      </c>
      <c r="D55" t="e">
        <v>#N/A</v>
      </c>
      <c r="E55" t="e">
        <v>#N/A</v>
      </c>
      <c r="F55" t="e">
        <v>#N/A</v>
      </c>
    </row>
    <row r="56" spans="1:6" x14ac:dyDescent="0.35">
      <c r="A56" s="24">
        <v>46153905</v>
      </c>
      <c r="B56" s="24" t="str">
        <f t="shared" si="1"/>
        <v>905</v>
      </c>
      <c r="C56" s="24" t="s">
        <v>292</v>
      </c>
      <c r="D56" t="e">
        <v>#N/A</v>
      </c>
      <c r="E56" t="e">
        <v>#N/A</v>
      </c>
      <c r="F56" t="e">
        <v>#N/A</v>
      </c>
    </row>
    <row r="57" spans="1:6" x14ac:dyDescent="0.35">
      <c r="A57" s="24">
        <v>46152905</v>
      </c>
      <c r="B57" s="24" t="str">
        <f t="shared" si="1"/>
        <v>905</v>
      </c>
      <c r="C57" s="24" t="s">
        <v>295</v>
      </c>
      <c r="D57" t="e">
        <v>#N/A</v>
      </c>
      <c r="E57" t="e">
        <v>#N/A</v>
      </c>
      <c r="F57" t="e">
        <v>#N/A</v>
      </c>
    </row>
    <row r="58" spans="1:6" x14ac:dyDescent="0.35">
      <c r="A58" s="24">
        <v>46151905</v>
      </c>
      <c r="B58" s="24" t="str">
        <f t="shared" si="1"/>
        <v>905</v>
      </c>
      <c r="C58" s="24" t="s">
        <v>298</v>
      </c>
      <c r="D58" t="e">
        <v>#N/A</v>
      </c>
      <c r="E58" t="e">
        <v>#N/A</v>
      </c>
      <c r="F58" t="e">
        <v>#N/A</v>
      </c>
    </row>
    <row r="59" spans="1:6" x14ac:dyDescent="0.35">
      <c r="A59" s="24">
        <v>46147905</v>
      </c>
      <c r="B59" s="24" t="str">
        <f t="shared" si="1"/>
        <v>905</v>
      </c>
      <c r="C59" s="24" t="s">
        <v>301</v>
      </c>
      <c r="D59" t="e">
        <v>#N/A</v>
      </c>
      <c r="E59" t="e">
        <v>#N/A</v>
      </c>
      <c r="F59" t="e">
        <v>#N/A</v>
      </c>
    </row>
    <row r="60" spans="1:6" x14ac:dyDescent="0.35">
      <c r="A60" s="24">
        <v>40134905</v>
      </c>
      <c r="B60" s="24" t="str">
        <f t="shared" si="1"/>
        <v>905</v>
      </c>
      <c r="C60" s="24" t="s">
        <v>304</v>
      </c>
      <c r="D60" t="e">
        <v>#N/A</v>
      </c>
      <c r="E60" t="e">
        <v>#N/A</v>
      </c>
      <c r="F60" t="e">
        <v>#N/A</v>
      </c>
    </row>
    <row r="61" spans="1:6" x14ac:dyDescent="0.35">
      <c r="A61" s="24">
        <v>43445801</v>
      </c>
      <c r="B61" s="24" t="str">
        <f t="shared" si="1"/>
        <v>801</v>
      </c>
      <c r="C61" s="24" t="s">
        <v>308</v>
      </c>
      <c r="D61" t="e">
        <v>#N/A</v>
      </c>
      <c r="E61" t="e">
        <v>#N/A</v>
      </c>
      <c r="F61" t="e">
        <v>#N/A</v>
      </c>
    </row>
    <row r="62" spans="1:6" x14ac:dyDescent="0.35">
      <c r="A62" s="24">
        <v>43445809</v>
      </c>
      <c r="B62" s="24" t="str">
        <f t="shared" si="1"/>
        <v>809</v>
      </c>
      <c r="C62" s="24" t="s">
        <v>312</v>
      </c>
      <c r="D62" t="e">
        <v>#N/A</v>
      </c>
      <c r="E62" t="e">
        <v>#N/A</v>
      </c>
      <c r="F62" t="e">
        <v>#N/A</v>
      </c>
    </row>
    <row r="63" spans="1:6" x14ac:dyDescent="0.35">
      <c r="A63" s="24">
        <v>49170801</v>
      </c>
      <c r="B63" s="24" t="str">
        <f t="shared" si="1"/>
        <v>801</v>
      </c>
      <c r="C63" s="24" t="s">
        <v>315</v>
      </c>
      <c r="D63" t="e">
        <v>#N/A</v>
      </c>
      <c r="E63" t="e">
        <v>#N/A</v>
      </c>
      <c r="F63" t="e">
        <v>#N/A</v>
      </c>
    </row>
    <row r="64" spans="1:6" x14ac:dyDescent="0.35">
      <c r="A64" s="24">
        <v>42728801</v>
      </c>
      <c r="B64" s="24" t="str">
        <f t="shared" si="1"/>
        <v>801</v>
      </c>
      <c r="C64" s="24" t="s">
        <v>318</v>
      </c>
      <c r="D64" t="e">
        <v>#N/A</v>
      </c>
      <c r="E64" t="e">
        <v>#N/A</v>
      </c>
      <c r="F64" t="e">
        <v>#N/A</v>
      </c>
    </row>
    <row r="65" spans="1:8" x14ac:dyDescent="0.35">
      <c r="A65" s="24">
        <v>45396801</v>
      </c>
      <c r="B65" s="24" t="str">
        <f t="shared" si="1"/>
        <v>801</v>
      </c>
      <c r="C65" s="24" t="s">
        <v>320</v>
      </c>
      <c r="D65" t="e">
        <v>#N/A</v>
      </c>
      <c r="E65" t="e">
        <v>#N/A</v>
      </c>
      <c r="F65" t="e">
        <v>#N/A</v>
      </c>
    </row>
    <row r="66" spans="1:8" x14ac:dyDescent="0.35">
      <c r="A66" s="24">
        <v>45389801</v>
      </c>
      <c r="B66" s="24" t="str">
        <f t="shared" si="1"/>
        <v>801</v>
      </c>
      <c r="C66" s="24" t="s">
        <v>322</v>
      </c>
      <c r="D66" t="e">
        <v>#N/A</v>
      </c>
      <c r="E66" t="e">
        <v>#N/A</v>
      </c>
      <c r="F66" t="e">
        <v>#N/A</v>
      </c>
    </row>
    <row r="67" spans="1:8" x14ac:dyDescent="0.35">
      <c r="A67" s="24">
        <v>45391801</v>
      </c>
      <c r="B67" s="24" t="str">
        <f t="shared" si="1"/>
        <v>801</v>
      </c>
      <c r="C67" s="24" t="s">
        <v>324</v>
      </c>
      <c r="D67" t="e">
        <v>#N/A</v>
      </c>
      <c r="E67" t="e">
        <v>#N/A</v>
      </c>
      <c r="F67" t="e">
        <v>#N/A</v>
      </c>
    </row>
    <row r="68" spans="1:8" x14ac:dyDescent="0.35">
      <c r="A68" s="24">
        <v>45392801</v>
      </c>
      <c r="B68" s="24" t="str">
        <f t="shared" si="1"/>
        <v>801</v>
      </c>
      <c r="C68" s="24" t="s">
        <v>326</v>
      </c>
      <c r="D68" t="e">
        <v>#N/A</v>
      </c>
      <c r="E68" t="e">
        <v>#N/A</v>
      </c>
      <c r="F68" t="e">
        <v>#N/A</v>
      </c>
    </row>
    <row r="69" spans="1:8" x14ac:dyDescent="0.35">
      <c r="A69" s="24">
        <v>40144905</v>
      </c>
      <c r="B69" s="24" t="str">
        <f t="shared" si="1"/>
        <v>905</v>
      </c>
      <c r="C69" s="24" t="s">
        <v>328</v>
      </c>
      <c r="D69" t="e">
        <v>#N/A</v>
      </c>
      <c r="E69" t="e">
        <v>#N/A</v>
      </c>
      <c r="F69" t="e">
        <v>#N/A</v>
      </c>
    </row>
    <row r="70" spans="1:8" x14ac:dyDescent="0.35">
      <c r="A70" s="24">
        <v>40145905</v>
      </c>
      <c r="B70" s="24" t="str">
        <f t="shared" si="1"/>
        <v>905</v>
      </c>
      <c r="C70" s="24" t="s">
        <v>332</v>
      </c>
      <c r="D70" t="e">
        <v>#N/A</v>
      </c>
      <c r="E70" t="e">
        <v>#N/A</v>
      </c>
      <c r="F70" t="e">
        <v>#N/A</v>
      </c>
    </row>
    <row r="71" spans="1:8" x14ac:dyDescent="0.35">
      <c r="A71" s="24">
        <v>40141905</v>
      </c>
      <c r="B71" s="24" t="str">
        <f t="shared" si="1"/>
        <v>905</v>
      </c>
      <c r="C71" s="24" t="s">
        <v>335</v>
      </c>
      <c r="D71" t="e">
        <v>#N/A</v>
      </c>
      <c r="E71" t="e">
        <v>#N/A</v>
      </c>
      <c r="F71" t="e">
        <v>#N/A</v>
      </c>
    </row>
    <row r="72" spans="1:8" x14ac:dyDescent="0.35">
      <c r="A72" s="24">
        <v>40140905</v>
      </c>
      <c r="B72" s="24" t="str">
        <f t="shared" si="1"/>
        <v>905</v>
      </c>
      <c r="C72" s="24" t="s">
        <v>337</v>
      </c>
      <c r="D72" t="e">
        <v>#N/A</v>
      </c>
      <c r="E72" t="e">
        <v>#N/A</v>
      </c>
      <c r="F72" t="e">
        <v>#N/A</v>
      </c>
    </row>
    <row r="73" spans="1:8" x14ac:dyDescent="0.35">
      <c r="A73" s="24">
        <v>40143905</v>
      </c>
      <c r="B73" s="24" t="str">
        <f t="shared" si="1"/>
        <v>905</v>
      </c>
      <c r="C73" s="24" t="s">
        <v>339</v>
      </c>
      <c r="D73" t="e">
        <v>#N/A</v>
      </c>
      <c r="E73" t="e">
        <v>#N/A</v>
      </c>
      <c r="F73" t="e">
        <v>#N/A</v>
      </c>
    </row>
    <row r="74" spans="1:8" x14ac:dyDescent="0.35">
      <c r="A74" s="24">
        <v>45247860</v>
      </c>
      <c r="B74" s="24" t="str">
        <f t="shared" si="1"/>
        <v>860</v>
      </c>
      <c r="C74" s="24" t="s">
        <v>341</v>
      </c>
      <c r="D74" t="s">
        <v>343</v>
      </c>
      <c r="E74" t="s">
        <v>342</v>
      </c>
      <c r="F74" t="s">
        <v>2554</v>
      </c>
      <c r="H74" t="s">
        <v>342</v>
      </c>
    </row>
    <row r="75" spans="1:8" x14ac:dyDescent="0.35">
      <c r="A75" s="24">
        <v>45248860</v>
      </c>
      <c r="B75" s="24" t="str">
        <f t="shared" si="1"/>
        <v>860</v>
      </c>
      <c r="C75" s="24" t="s">
        <v>346</v>
      </c>
      <c r="D75" t="s">
        <v>348</v>
      </c>
      <c r="E75" t="s">
        <v>347</v>
      </c>
      <c r="F75" t="s">
        <v>2554</v>
      </c>
      <c r="H75" t="s">
        <v>347</v>
      </c>
    </row>
    <row r="76" spans="1:8" x14ac:dyDescent="0.35">
      <c r="A76" s="24">
        <v>40135860</v>
      </c>
      <c r="B76" s="24" t="str">
        <f t="shared" si="1"/>
        <v>860</v>
      </c>
      <c r="C76" s="24" t="s">
        <v>350</v>
      </c>
      <c r="D76" t="s">
        <v>352</v>
      </c>
      <c r="E76" t="e">
        <v>#N/A</v>
      </c>
      <c r="F76" t="e">
        <v>#N/A</v>
      </c>
    </row>
    <row r="77" spans="1:8" x14ac:dyDescent="0.35">
      <c r="A77" s="24">
        <v>40135849</v>
      </c>
      <c r="B77" s="24" t="str">
        <f t="shared" si="1"/>
        <v>849</v>
      </c>
      <c r="C77" s="24" t="s">
        <v>353</v>
      </c>
      <c r="D77" t="s">
        <v>355</v>
      </c>
      <c r="E77" t="e">
        <v>#N/A</v>
      </c>
      <c r="F77" t="e">
        <v>#N/A</v>
      </c>
    </row>
    <row r="78" spans="1:8" x14ac:dyDescent="0.35">
      <c r="A78" s="24">
        <v>45250860</v>
      </c>
      <c r="B78" s="24" t="str">
        <f t="shared" si="1"/>
        <v>860</v>
      </c>
      <c r="C78" s="24" t="s">
        <v>356</v>
      </c>
      <c r="D78" t="s">
        <v>358</v>
      </c>
      <c r="E78" t="s">
        <v>357</v>
      </c>
      <c r="F78" t="s">
        <v>2554</v>
      </c>
      <c r="H78" t="s">
        <v>357</v>
      </c>
    </row>
    <row r="79" spans="1:8" x14ac:dyDescent="0.35">
      <c r="A79" s="24">
        <v>40133849</v>
      </c>
      <c r="B79" s="24" t="str">
        <f t="shared" si="1"/>
        <v>849</v>
      </c>
      <c r="C79" s="24" t="s">
        <v>359</v>
      </c>
      <c r="D79" t="s">
        <v>361</v>
      </c>
      <c r="E79" t="e">
        <v>#N/A</v>
      </c>
      <c r="F79" t="e">
        <v>#N/A</v>
      </c>
    </row>
    <row r="80" spans="1:8" x14ac:dyDescent="0.35">
      <c r="A80" s="24">
        <v>44162935</v>
      </c>
      <c r="B80" s="24" t="str">
        <f t="shared" si="1"/>
        <v>935</v>
      </c>
      <c r="C80" s="24" t="s">
        <v>362</v>
      </c>
      <c r="D80" t="e">
        <v>#N/A</v>
      </c>
      <c r="E80" t="e">
        <v>#N/A</v>
      </c>
      <c r="F80" t="e">
        <v>#N/A</v>
      </c>
    </row>
    <row r="81" spans="1:8" x14ac:dyDescent="0.35">
      <c r="A81" s="24">
        <v>44164849</v>
      </c>
      <c r="B81" s="24" t="str">
        <f t="shared" si="1"/>
        <v>849</v>
      </c>
      <c r="C81" s="24" t="s">
        <v>371</v>
      </c>
      <c r="D81" t="e">
        <v>#N/A</v>
      </c>
      <c r="E81" t="e">
        <v>#N/A</v>
      </c>
      <c r="F81" t="e">
        <v>#N/A</v>
      </c>
    </row>
    <row r="82" spans="1:8" x14ac:dyDescent="0.35">
      <c r="A82" s="24">
        <v>44164979</v>
      </c>
      <c r="B82" s="24" t="str">
        <f t="shared" si="1"/>
        <v>979</v>
      </c>
      <c r="C82" s="24" t="s">
        <v>376</v>
      </c>
      <c r="D82" t="e">
        <v>#N/A</v>
      </c>
      <c r="E82" t="e">
        <v>#N/A</v>
      </c>
      <c r="F82" t="e">
        <v>#N/A</v>
      </c>
    </row>
    <row r="83" spans="1:8" x14ac:dyDescent="0.35">
      <c r="A83" s="24">
        <v>44164935</v>
      </c>
      <c r="B83" s="24" t="str">
        <f t="shared" si="1"/>
        <v>935</v>
      </c>
      <c r="C83" s="24" t="s">
        <v>380</v>
      </c>
      <c r="D83" t="e">
        <v>#N/A</v>
      </c>
      <c r="E83" t="e">
        <v>#N/A</v>
      </c>
      <c r="F83" t="e">
        <v>#N/A</v>
      </c>
    </row>
    <row r="84" spans="1:8" x14ac:dyDescent="0.35">
      <c r="A84" s="24">
        <v>44164801</v>
      </c>
      <c r="B84" s="24" t="str">
        <f t="shared" si="1"/>
        <v>801</v>
      </c>
      <c r="C84" s="24" t="s">
        <v>382</v>
      </c>
      <c r="D84" t="e">
        <v>#N/A</v>
      </c>
      <c r="E84" t="e">
        <v>#N/A</v>
      </c>
      <c r="F84" t="e">
        <v>#N/A</v>
      </c>
    </row>
    <row r="85" spans="1:8" x14ac:dyDescent="0.35">
      <c r="A85" s="24">
        <v>43337849</v>
      </c>
      <c r="B85" s="24" t="str">
        <f t="shared" si="1"/>
        <v>849</v>
      </c>
      <c r="C85" s="24" t="s">
        <v>384</v>
      </c>
      <c r="D85" t="s">
        <v>386</v>
      </c>
      <c r="E85" t="s">
        <v>385</v>
      </c>
      <c r="F85" t="s">
        <v>2554</v>
      </c>
      <c r="H85" t="s">
        <v>385</v>
      </c>
    </row>
    <row r="86" spans="1:8" x14ac:dyDescent="0.35">
      <c r="A86" s="24">
        <v>43338801</v>
      </c>
      <c r="B86" s="24" t="str">
        <f t="shared" si="1"/>
        <v>801</v>
      </c>
      <c r="C86" s="24" t="s">
        <v>389</v>
      </c>
      <c r="D86" t="e">
        <v>#N/A</v>
      </c>
      <c r="E86" t="e">
        <v>#N/A</v>
      </c>
      <c r="F86" t="e">
        <v>#N/A</v>
      </c>
    </row>
    <row r="87" spans="1:8" x14ac:dyDescent="0.35">
      <c r="A87" s="24">
        <v>43336849</v>
      </c>
      <c r="B87" s="24" t="str">
        <f t="shared" si="1"/>
        <v>849</v>
      </c>
      <c r="C87" s="24" t="s">
        <v>395</v>
      </c>
      <c r="D87" t="s">
        <v>397</v>
      </c>
      <c r="E87" t="s">
        <v>396</v>
      </c>
      <c r="F87" t="s">
        <v>2554</v>
      </c>
      <c r="H87" t="s">
        <v>396</v>
      </c>
    </row>
    <row r="88" spans="1:8" x14ac:dyDescent="0.35">
      <c r="A88" s="24">
        <v>44778855</v>
      </c>
      <c r="B88" s="24" t="str">
        <f t="shared" si="1"/>
        <v>855</v>
      </c>
      <c r="C88" s="24" t="s">
        <v>398</v>
      </c>
      <c r="D88" t="e">
        <v>#N/A</v>
      </c>
      <c r="E88" t="e">
        <v>#N/A</v>
      </c>
      <c r="F88" t="e">
        <v>#N/A</v>
      </c>
    </row>
    <row r="89" spans="1:8" x14ac:dyDescent="0.35">
      <c r="A89" s="24">
        <v>44777855</v>
      </c>
      <c r="B89" s="24" t="str">
        <f t="shared" si="1"/>
        <v>855</v>
      </c>
      <c r="C89" s="24" t="s">
        <v>404</v>
      </c>
      <c r="D89" t="e">
        <v>#N/A</v>
      </c>
      <c r="E89" t="e">
        <v>#N/A</v>
      </c>
      <c r="F89" t="e">
        <v>#N/A</v>
      </c>
    </row>
    <row r="90" spans="1:8" x14ac:dyDescent="0.35">
      <c r="A90" s="24">
        <v>44776855</v>
      </c>
      <c r="B90" s="24" t="str">
        <f t="shared" si="1"/>
        <v>855</v>
      </c>
      <c r="C90" s="24" t="s">
        <v>408</v>
      </c>
      <c r="D90" t="e">
        <v>#N/A</v>
      </c>
      <c r="E90" t="e">
        <v>#N/A</v>
      </c>
      <c r="F90" t="e">
        <v>#N/A</v>
      </c>
    </row>
    <row r="91" spans="1:8" x14ac:dyDescent="0.35">
      <c r="A91" s="24">
        <v>44775855</v>
      </c>
      <c r="B91" s="24" t="str">
        <f t="shared" si="1"/>
        <v>855</v>
      </c>
      <c r="C91" s="24" t="s">
        <v>412</v>
      </c>
      <c r="D91" t="e">
        <v>#N/A</v>
      </c>
      <c r="E91" t="e">
        <v>#N/A</v>
      </c>
      <c r="F91" t="e">
        <v>#N/A</v>
      </c>
    </row>
    <row r="92" spans="1:8" x14ac:dyDescent="0.35">
      <c r="A92" s="24">
        <v>44779855</v>
      </c>
      <c r="B92" s="24" t="str">
        <f t="shared" si="1"/>
        <v>855</v>
      </c>
      <c r="C92" s="24" t="s">
        <v>418</v>
      </c>
      <c r="D92" t="e">
        <v>#N/A</v>
      </c>
      <c r="E92" t="e">
        <v>#N/A</v>
      </c>
      <c r="F92" t="e">
        <v>#N/A</v>
      </c>
    </row>
    <row r="93" spans="1:8" x14ac:dyDescent="0.35">
      <c r="A93" s="24">
        <v>47088801</v>
      </c>
      <c r="B93" s="24" t="str">
        <f t="shared" si="1"/>
        <v>801</v>
      </c>
      <c r="C93" s="24" t="s">
        <v>423</v>
      </c>
      <c r="D93" t="e">
        <v>#N/A</v>
      </c>
      <c r="E93" t="e">
        <v>#N/A</v>
      </c>
      <c r="F93" t="e">
        <v>#N/A</v>
      </c>
    </row>
    <row r="94" spans="1:8" x14ac:dyDescent="0.35">
      <c r="A94" s="24">
        <v>47088809</v>
      </c>
      <c r="B94" s="24" t="str">
        <f t="shared" si="1"/>
        <v>809</v>
      </c>
      <c r="C94" s="24" t="s">
        <v>427</v>
      </c>
      <c r="D94" t="e">
        <v>#N/A</v>
      </c>
      <c r="E94" t="e">
        <v>#N/A</v>
      </c>
      <c r="F94" t="e">
        <v>#N/A</v>
      </c>
    </row>
    <row r="95" spans="1:8" x14ac:dyDescent="0.35">
      <c r="A95" s="24">
        <v>44975809</v>
      </c>
      <c r="B95" s="24" t="s">
        <v>2561</v>
      </c>
      <c r="C95" s="24" t="s">
        <v>2562</v>
      </c>
      <c r="D95" t="e">
        <v>#N/A</v>
      </c>
      <c r="E95" t="e">
        <v>#N/A</v>
      </c>
      <c r="F95" t="e">
        <v>#N/A</v>
      </c>
    </row>
    <row r="96" spans="1:8" x14ac:dyDescent="0.35">
      <c r="A96" s="24">
        <v>52356807</v>
      </c>
      <c r="B96" s="24" t="str">
        <f t="shared" ref="B96:B159" si="2">RIGHT(A96,3)</f>
        <v>807</v>
      </c>
      <c r="C96" s="24" t="s">
        <v>430</v>
      </c>
      <c r="D96" t="e">
        <v>#N/A</v>
      </c>
      <c r="E96" t="e">
        <v>#N/A</v>
      </c>
      <c r="F96" t="e">
        <v>#N/A</v>
      </c>
    </row>
    <row r="97" spans="1:8" x14ac:dyDescent="0.35">
      <c r="A97" s="24">
        <v>52883817</v>
      </c>
      <c r="B97" s="24" t="str">
        <f t="shared" si="2"/>
        <v>817</v>
      </c>
      <c r="C97" s="24" t="s">
        <v>444</v>
      </c>
      <c r="D97" t="s">
        <v>449</v>
      </c>
      <c r="E97" t="s">
        <v>448</v>
      </c>
      <c r="F97" t="s">
        <v>2554</v>
      </c>
      <c r="H97" t="s">
        <v>448</v>
      </c>
    </row>
    <row r="98" spans="1:8" x14ac:dyDescent="0.35">
      <c r="A98" s="24">
        <v>52883922</v>
      </c>
      <c r="B98" s="24" t="str">
        <f t="shared" si="2"/>
        <v>922</v>
      </c>
      <c r="C98" s="24" t="s">
        <v>452</v>
      </c>
      <c r="D98" t="s">
        <v>456</v>
      </c>
      <c r="E98" t="e">
        <v>#N/A</v>
      </c>
      <c r="F98" t="e">
        <v>#N/A</v>
      </c>
    </row>
    <row r="99" spans="1:8" x14ac:dyDescent="0.35">
      <c r="A99" s="24">
        <v>52883988</v>
      </c>
      <c r="B99" s="24" t="str">
        <f t="shared" si="2"/>
        <v>988</v>
      </c>
      <c r="C99" s="24" t="s">
        <v>457</v>
      </c>
      <c r="D99" t="s">
        <v>459</v>
      </c>
      <c r="E99" t="s">
        <v>458</v>
      </c>
      <c r="F99" t="s">
        <v>2554</v>
      </c>
      <c r="H99" t="s">
        <v>458</v>
      </c>
    </row>
    <row r="100" spans="1:8" x14ac:dyDescent="0.35">
      <c r="A100" s="24">
        <v>52884817</v>
      </c>
      <c r="B100" s="24" t="str">
        <f t="shared" si="2"/>
        <v>817</v>
      </c>
      <c r="C100" s="24" t="s">
        <v>460</v>
      </c>
      <c r="D100" t="s">
        <v>463</v>
      </c>
      <c r="E100" t="s">
        <v>462</v>
      </c>
      <c r="F100" t="s">
        <v>2554</v>
      </c>
      <c r="H100" t="s">
        <v>462</v>
      </c>
    </row>
    <row r="101" spans="1:8" x14ac:dyDescent="0.35">
      <c r="A101" s="24">
        <v>52884883</v>
      </c>
      <c r="B101" s="24" t="str">
        <f t="shared" si="2"/>
        <v>883</v>
      </c>
      <c r="C101" s="24" t="s">
        <v>464</v>
      </c>
      <c r="D101" t="s">
        <v>467</v>
      </c>
      <c r="E101" t="s">
        <v>466</v>
      </c>
      <c r="F101" t="s">
        <v>2554</v>
      </c>
      <c r="H101" t="s">
        <v>466</v>
      </c>
    </row>
    <row r="102" spans="1:8" x14ac:dyDescent="0.35">
      <c r="A102" s="24">
        <v>52884922</v>
      </c>
      <c r="B102" s="24" t="str">
        <f t="shared" si="2"/>
        <v>922</v>
      </c>
      <c r="C102" s="24" t="s">
        <v>468</v>
      </c>
      <c r="D102" t="s">
        <v>469</v>
      </c>
      <c r="E102" t="e">
        <v>#N/A</v>
      </c>
      <c r="F102" t="e">
        <v>#N/A</v>
      </c>
    </row>
    <row r="103" spans="1:8" x14ac:dyDescent="0.35">
      <c r="A103" s="24">
        <v>52884988</v>
      </c>
      <c r="B103" s="24" t="str">
        <f t="shared" si="2"/>
        <v>988</v>
      </c>
      <c r="C103" s="24" t="s">
        <v>470</v>
      </c>
      <c r="D103" t="s">
        <v>472</v>
      </c>
      <c r="E103" t="s">
        <v>471</v>
      </c>
      <c r="F103" t="s">
        <v>2554</v>
      </c>
      <c r="H103" t="s">
        <v>471</v>
      </c>
    </row>
    <row r="104" spans="1:8" x14ac:dyDescent="0.35">
      <c r="A104" s="24">
        <v>52885817</v>
      </c>
      <c r="B104" s="24" t="str">
        <f t="shared" si="2"/>
        <v>817</v>
      </c>
      <c r="C104" s="24" t="s">
        <v>473</v>
      </c>
      <c r="D104" t="s">
        <v>476</v>
      </c>
      <c r="E104" t="s">
        <v>475</v>
      </c>
      <c r="F104" t="s">
        <v>2554</v>
      </c>
      <c r="H104" t="s">
        <v>475</v>
      </c>
    </row>
    <row r="105" spans="1:8" x14ac:dyDescent="0.35">
      <c r="A105" s="24">
        <v>52885988</v>
      </c>
      <c r="B105" s="24" t="str">
        <f t="shared" si="2"/>
        <v>988</v>
      </c>
      <c r="C105" s="24" t="s">
        <v>477</v>
      </c>
      <c r="D105" t="s">
        <v>479</v>
      </c>
      <c r="E105" t="s">
        <v>478</v>
      </c>
      <c r="F105" t="s">
        <v>2554</v>
      </c>
      <c r="H105" t="s">
        <v>478</v>
      </c>
    </row>
    <row r="106" spans="1:8" x14ac:dyDescent="0.35">
      <c r="A106" s="24">
        <v>52873816</v>
      </c>
      <c r="B106" s="24" t="str">
        <f t="shared" si="2"/>
        <v>816</v>
      </c>
      <c r="C106" s="24" t="s">
        <v>480</v>
      </c>
      <c r="D106" t="s">
        <v>482</v>
      </c>
      <c r="E106" t="s">
        <v>481</v>
      </c>
      <c r="F106" t="s">
        <v>2554</v>
      </c>
      <c r="H106" t="s">
        <v>481</v>
      </c>
    </row>
    <row r="107" spans="1:8" x14ac:dyDescent="0.35">
      <c r="A107" s="24">
        <v>51004807</v>
      </c>
      <c r="B107" s="24" t="str">
        <f t="shared" si="2"/>
        <v>807</v>
      </c>
      <c r="C107" s="24" t="s">
        <v>484</v>
      </c>
      <c r="D107" t="s">
        <v>487</v>
      </c>
      <c r="E107" t="s">
        <v>486</v>
      </c>
      <c r="F107" t="s">
        <v>2554</v>
      </c>
      <c r="H107" t="s">
        <v>486</v>
      </c>
    </row>
    <row r="108" spans="1:8" x14ac:dyDescent="0.35">
      <c r="A108" s="24">
        <v>51005807</v>
      </c>
      <c r="B108" s="24" t="str">
        <f t="shared" si="2"/>
        <v>807</v>
      </c>
      <c r="C108" s="24" t="s">
        <v>489</v>
      </c>
      <c r="D108" t="s">
        <v>491</v>
      </c>
      <c r="E108" t="s">
        <v>490</v>
      </c>
      <c r="F108" t="s">
        <v>2554</v>
      </c>
      <c r="H108" t="s">
        <v>490</v>
      </c>
    </row>
    <row r="109" spans="1:8" x14ac:dyDescent="0.35">
      <c r="A109" s="24">
        <v>51006816</v>
      </c>
      <c r="B109" s="24" t="str">
        <f t="shared" si="2"/>
        <v>816</v>
      </c>
      <c r="C109" s="24" t="s">
        <v>492</v>
      </c>
      <c r="D109" t="s">
        <v>493</v>
      </c>
      <c r="E109" t="e">
        <v>#N/A</v>
      </c>
      <c r="F109" t="e">
        <v>#N/A</v>
      </c>
    </row>
    <row r="110" spans="1:8" x14ac:dyDescent="0.35">
      <c r="A110" s="24">
        <v>51006807</v>
      </c>
      <c r="B110" s="24" t="str">
        <f t="shared" si="2"/>
        <v>807</v>
      </c>
      <c r="C110" s="24" t="s">
        <v>494</v>
      </c>
      <c r="D110" t="s">
        <v>2563</v>
      </c>
      <c r="E110" t="e">
        <v>#N/A</v>
      </c>
      <c r="F110" t="e">
        <v>#N/A</v>
      </c>
    </row>
    <row r="111" spans="1:8" x14ac:dyDescent="0.35">
      <c r="A111" s="24">
        <v>52886817</v>
      </c>
      <c r="B111" s="24" t="str">
        <f t="shared" si="2"/>
        <v>817</v>
      </c>
      <c r="C111" s="24" t="s">
        <v>497</v>
      </c>
      <c r="D111" t="s">
        <v>500</v>
      </c>
      <c r="E111" t="s">
        <v>499</v>
      </c>
      <c r="F111" t="s">
        <v>2554</v>
      </c>
      <c r="H111" t="s">
        <v>499</v>
      </c>
    </row>
    <row r="112" spans="1:8" x14ac:dyDescent="0.35">
      <c r="A112" s="24">
        <v>52886988</v>
      </c>
      <c r="B112" s="24" t="str">
        <f t="shared" si="2"/>
        <v>988</v>
      </c>
      <c r="C112" s="24" t="s">
        <v>501</v>
      </c>
      <c r="D112" t="s">
        <v>503</v>
      </c>
      <c r="E112" t="s">
        <v>502</v>
      </c>
      <c r="F112" t="s">
        <v>2554</v>
      </c>
      <c r="H112" t="s">
        <v>502</v>
      </c>
    </row>
    <row r="113" spans="1:8" x14ac:dyDescent="0.35">
      <c r="A113" s="24">
        <v>52887817</v>
      </c>
      <c r="B113" s="24" t="str">
        <f t="shared" si="2"/>
        <v>817</v>
      </c>
      <c r="C113" s="24" t="s">
        <v>504</v>
      </c>
      <c r="D113" t="s">
        <v>507</v>
      </c>
      <c r="E113" t="s">
        <v>506</v>
      </c>
      <c r="F113" t="s">
        <v>2554</v>
      </c>
      <c r="H113" t="s">
        <v>506</v>
      </c>
    </row>
    <row r="114" spans="1:8" x14ac:dyDescent="0.35">
      <c r="A114" s="24">
        <v>52887988</v>
      </c>
      <c r="B114" s="24" t="str">
        <f t="shared" si="2"/>
        <v>988</v>
      </c>
      <c r="C114" s="24" t="s">
        <v>508</v>
      </c>
      <c r="D114" t="s">
        <v>510</v>
      </c>
      <c r="E114" t="s">
        <v>509</v>
      </c>
      <c r="F114" t="s">
        <v>2554</v>
      </c>
      <c r="H114" t="s">
        <v>509</v>
      </c>
    </row>
    <row r="115" spans="1:8" x14ac:dyDescent="0.35">
      <c r="A115" s="24">
        <v>52898817</v>
      </c>
      <c r="B115" s="24" t="str">
        <f t="shared" si="2"/>
        <v>817</v>
      </c>
      <c r="C115" s="24" t="s">
        <v>511</v>
      </c>
      <c r="D115" t="s">
        <v>514</v>
      </c>
      <c r="E115" t="s">
        <v>513</v>
      </c>
      <c r="F115" t="s">
        <v>2554</v>
      </c>
      <c r="H115" t="s">
        <v>513</v>
      </c>
    </row>
    <row r="116" spans="1:8" x14ac:dyDescent="0.35">
      <c r="A116" s="24">
        <v>52898988</v>
      </c>
      <c r="B116" s="24" t="str">
        <f t="shared" si="2"/>
        <v>988</v>
      </c>
      <c r="C116" s="24" t="s">
        <v>515</v>
      </c>
      <c r="D116" t="s">
        <v>517</v>
      </c>
      <c r="E116" t="s">
        <v>516</v>
      </c>
      <c r="F116" t="s">
        <v>2554</v>
      </c>
      <c r="H116" t="s">
        <v>516</v>
      </c>
    </row>
    <row r="117" spans="1:8" x14ac:dyDescent="0.35">
      <c r="A117" s="24">
        <v>52888817</v>
      </c>
      <c r="B117" s="24" t="str">
        <f t="shared" si="2"/>
        <v>817</v>
      </c>
      <c r="C117" s="24" t="s">
        <v>518</v>
      </c>
      <c r="D117" t="s">
        <v>521</v>
      </c>
      <c r="E117" t="s">
        <v>520</v>
      </c>
      <c r="F117" t="s">
        <v>2554</v>
      </c>
      <c r="H117" t="s">
        <v>520</v>
      </c>
    </row>
    <row r="118" spans="1:8" x14ac:dyDescent="0.35">
      <c r="A118" s="24">
        <v>52888988</v>
      </c>
      <c r="B118" s="24" t="str">
        <f t="shared" si="2"/>
        <v>988</v>
      </c>
      <c r="C118" s="24" t="s">
        <v>522</v>
      </c>
      <c r="D118" t="s">
        <v>526</v>
      </c>
      <c r="E118" t="s">
        <v>523</v>
      </c>
      <c r="F118" t="s">
        <v>2554</v>
      </c>
      <c r="H118" t="s">
        <v>523</v>
      </c>
    </row>
    <row r="119" spans="1:8" x14ac:dyDescent="0.35">
      <c r="A119" s="24">
        <v>52889817</v>
      </c>
      <c r="B119" s="24" t="str">
        <f t="shared" si="2"/>
        <v>817</v>
      </c>
      <c r="C119" s="24" t="s">
        <v>527</v>
      </c>
      <c r="D119" t="s">
        <v>530</v>
      </c>
      <c r="E119" t="s">
        <v>529</v>
      </c>
      <c r="F119" t="s">
        <v>2554</v>
      </c>
      <c r="H119" t="s">
        <v>529</v>
      </c>
    </row>
    <row r="120" spans="1:8" x14ac:dyDescent="0.35">
      <c r="A120" s="24">
        <v>52889988</v>
      </c>
      <c r="B120" s="24" t="str">
        <f t="shared" si="2"/>
        <v>988</v>
      </c>
      <c r="C120" s="24" t="s">
        <v>531</v>
      </c>
      <c r="D120" t="s">
        <v>533</v>
      </c>
      <c r="E120" t="s">
        <v>532</v>
      </c>
      <c r="F120" t="s">
        <v>2554</v>
      </c>
      <c r="H120" t="s">
        <v>532</v>
      </c>
    </row>
    <row r="121" spans="1:8" x14ac:dyDescent="0.35">
      <c r="A121" s="24">
        <v>52889911</v>
      </c>
      <c r="B121" s="24" t="str">
        <f t="shared" si="2"/>
        <v>911</v>
      </c>
      <c r="C121" s="24" t="s">
        <v>534</v>
      </c>
      <c r="D121" t="e">
        <v>#N/A</v>
      </c>
      <c r="E121" t="e">
        <v>#N/A</v>
      </c>
      <c r="F121" t="e">
        <v>#N/A</v>
      </c>
    </row>
    <row r="122" spans="1:8" x14ac:dyDescent="0.35">
      <c r="A122" s="24">
        <v>52890817</v>
      </c>
      <c r="B122" s="24" t="str">
        <f t="shared" si="2"/>
        <v>817</v>
      </c>
      <c r="C122" s="24" t="s">
        <v>539</v>
      </c>
      <c r="D122" t="s">
        <v>542</v>
      </c>
      <c r="E122" t="s">
        <v>541</v>
      </c>
      <c r="F122" t="s">
        <v>2554</v>
      </c>
      <c r="H122" t="s">
        <v>541</v>
      </c>
    </row>
    <row r="123" spans="1:8" x14ac:dyDescent="0.35">
      <c r="A123" s="24">
        <v>52906980</v>
      </c>
      <c r="B123" s="24" t="str">
        <f t="shared" si="2"/>
        <v>980</v>
      </c>
      <c r="C123" s="24" t="s">
        <v>543</v>
      </c>
      <c r="D123" t="s">
        <v>546</v>
      </c>
      <c r="E123" t="e">
        <v>#N/A</v>
      </c>
      <c r="F123" t="e">
        <v>#N/A</v>
      </c>
    </row>
    <row r="124" spans="1:8" x14ac:dyDescent="0.35">
      <c r="A124" s="24">
        <v>52890883</v>
      </c>
      <c r="B124" s="24" t="str">
        <f t="shared" si="2"/>
        <v>883</v>
      </c>
      <c r="C124" s="24" t="s">
        <v>547</v>
      </c>
      <c r="D124" t="e">
        <v>#N/A</v>
      </c>
      <c r="E124" t="e">
        <v>#N/A</v>
      </c>
      <c r="F124" t="e">
        <v>#N/A</v>
      </c>
    </row>
    <row r="125" spans="1:8" x14ac:dyDescent="0.35">
      <c r="A125" s="24">
        <v>52890988</v>
      </c>
      <c r="B125" s="24" t="str">
        <f t="shared" si="2"/>
        <v>988</v>
      </c>
      <c r="C125" s="24" t="s">
        <v>550</v>
      </c>
      <c r="D125" t="s">
        <v>552</v>
      </c>
      <c r="E125" t="s">
        <v>551</v>
      </c>
      <c r="F125" t="s">
        <v>2554</v>
      </c>
      <c r="H125" t="s">
        <v>551</v>
      </c>
    </row>
    <row r="126" spans="1:8" x14ac:dyDescent="0.35">
      <c r="A126" s="24">
        <v>52902816</v>
      </c>
      <c r="B126" s="24" t="str">
        <f t="shared" si="2"/>
        <v>816</v>
      </c>
      <c r="C126" s="24" t="s">
        <v>553</v>
      </c>
      <c r="D126" t="s">
        <v>556</v>
      </c>
      <c r="E126" t="s">
        <v>555</v>
      </c>
      <c r="F126" t="s">
        <v>2554</v>
      </c>
      <c r="H126" t="s">
        <v>555</v>
      </c>
    </row>
    <row r="127" spans="1:8" x14ac:dyDescent="0.35">
      <c r="A127" s="24">
        <v>52891817</v>
      </c>
      <c r="B127" s="24" t="str">
        <f t="shared" si="2"/>
        <v>817</v>
      </c>
      <c r="C127" s="24" t="s">
        <v>557</v>
      </c>
      <c r="D127" t="s">
        <v>560</v>
      </c>
      <c r="E127" t="s">
        <v>559</v>
      </c>
      <c r="F127" t="s">
        <v>2554</v>
      </c>
      <c r="H127" t="s">
        <v>559</v>
      </c>
    </row>
    <row r="128" spans="1:8" x14ac:dyDescent="0.35">
      <c r="A128" s="24">
        <v>52915817</v>
      </c>
      <c r="B128" s="24" t="str">
        <f t="shared" si="2"/>
        <v>817</v>
      </c>
      <c r="C128" s="24" t="s">
        <v>561</v>
      </c>
      <c r="D128" t="e">
        <v>#N/A</v>
      </c>
      <c r="E128" t="e">
        <v>#N/A</v>
      </c>
      <c r="F128" t="e">
        <v>#N/A</v>
      </c>
    </row>
    <row r="129" spans="1:8" x14ac:dyDescent="0.35">
      <c r="A129" s="24">
        <v>52891988</v>
      </c>
      <c r="B129" s="24" t="str">
        <f t="shared" si="2"/>
        <v>988</v>
      </c>
      <c r="C129" s="24" t="s">
        <v>567</v>
      </c>
      <c r="D129" t="s">
        <v>569</v>
      </c>
      <c r="E129" t="s">
        <v>568</v>
      </c>
      <c r="F129" t="s">
        <v>2554</v>
      </c>
      <c r="H129" t="s">
        <v>568</v>
      </c>
    </row>
    <row r="130" spans="1:8" x14ac:dyDescent="0.35">
      <c r="A130" s="24">
        <v>52892919</v>
      </c>
      <c r="B130" s="24" t="str">
        <f t="shared" si="2"/>
        <v>919</v>
      </c>
      <c r="C130" s="24" t="s">
        <v>570</v>
      </c>
      <c r="D130" t="e">
        <v>#N/A</v>
      </c>
      <c r="E130" t="e">
        <v>#N/A</v>
      </c>
      <c r="F130" t="e">
        <v>#N/A</v>
      </c>
    </row>
    <row r="131" spans="1:8" x14ac:dyDescent="0.35">
      <c r="A131" s="24">
        <v>52892817</v>
      </c>
      <c r="B131" s="24" t="str">
        <f t="shared" si="2"/>
        <v>817</v>
      </c>
      <c r="C131" s="24" t="s">
        <v>574</v>
      </c>
      <c r="D131" t="s">
        <v>576</v>
      </c>
      <c r="E131" t="s">
        <v>575</v>
      </c>
      <c r="F131" t="s">
        <v>2554</v>
      </c>
      <c r="H131" t="s">
        <v>575</v>
      </c>
    </row>
    <row r="132" spans="1:8" x14ac:dyDescent="0.35">
      <c r="A132" s="24">
        <v>52911817</v>
      </c>
      <c r="B132" s="24" t="str">
        <f t="shared" si="2"/>
        <v>817</v>
      </c>
      <c r="C132" s="24" t="s">
        <v>577</v>
      </c>
      <c r="D132" t="e">
        <v>#N/A</v>
      </c>
      <c r="E132" t="e">
        <v>#N/A</v>
      </c>
      <c r="F132" t="e">
        <v>#N/A</v>
      </c>
    </row>
    <row r="133" spans="1:8" x14ac:dyDescent="0.35">
      <c r="A133" s="24">
        <v>52892988</v>
      </c>
      <c r="B133" s="24" t="str">
        <f t="shared" si="2"/>
        <v>988</v>
      </c>
      <c r="C133" s="24" t="s">
        <v>580</v>
      </c>
      <c r="D133" t="s">
        <v>582</v>
      </c>
      <c r="E133" t="s">
        <v>581</v>
      </c>
      <c r="F133" t="s">
        <v>2554</v>
      </c>
      <c r="H133" t="s">
        <v>581</v>
      </c>
    </row>
    <row r="134" spans="1:8" x14ac:dyDescent="0.35">
      <c r="A134" s="24">
        <v>52892989</v>
      </c>
      <c r="B134" s="24" t="str">
        <f t="shared" si="2"/>
        <v>989</v>
      </c>
      <c r="C134" s="24" t="s">
        <v>583</v>
      </c>
      <c r="D134" t="e">
        <v>#N/A</v>
      </c>
      <c r="E134" t="e">
        <v>#N/A</v>
      </c>
      <c r="F134" t="e">
        <v>#N/A</v>
      </c>
    </row>
    <row r="135" spans="1:8" x14ac:dyDescent="0.35">
      <c r="A135" s="24">
        <v>52133816</v>
      </c>
      <c r="B135" s="24" t="str">
        <f t="shared" si="2"/>
        <v>816</v>
      </c>
      <c r="C135" s="24" t="s">
        <v>586</v>
      </c>
      <c r="D135" t="s">
        <v>588</v>
      </c>
      <c r="E135" t="s">
        <v>587</v>
      </c>
      <c r="F135" t="s">
        <v>2554</v>
      </c>
      <c r="H135" t="s">
        <v>587</v>
      </c>
    </row>
    <row r="136" spans="1:8" x14ac:dyDescent="0.35">
      <c r="A136" s="24">
        <v>52876816</v>
      </c>
      <c r="B136" s="24" t="str">
        <f t="shared" si="2"/>
        <v>816</v>
      </c>
      <c r="C136" s="24" t="s">
        <v>590</v>
      </c>
      <c r="D136" t="s">
        <v>592</v>
      </c>
      <c r="E136" t="s">
        <v>591</v>
      </c>
      <c r="F136" t="s">
        <v>2554</v>
      </c>
      <c r="H136" t="s">
        <v>591</v>
      </c>
    </row>
    <row r="137" spans="1:8" x14ac:dyDescent="0.35">
      <c r="A137" s="24">
        <v>52877816</v>
      </c>
      <c r="B137" s="24" t="str">
        <f t="shared" si="2"/>
        <v>816</v>
      </c>
      <c r="C137" s="24" t="s">
        <v>594</v>
      </c>
      <c r="D137" t="s">
        <v>596</v>
      </c>
      <c r="E137" t="s">
        <v>595</v>
      </c>
      <c r="F137" t="s">
        <v>2554</v>
      </c>
      <c r="H137" t="s">
        <v>595</v>
      </c>
    </row>
    <row r="138" spans="1:8" x14ac:dyDescent="0.35">
      <c r="A138" s="24">
        <v>52877807</v>
      </c>
      <c r="B138" s="24" t="str">
        <f t="shared" si="2"/>
        <v>807</v>
      </c>
      <c r="C138" s="24" t="s">
        <v>597</v>
      </c>
      <c r="D138" t="e">
        <v>#N/A</v>
      </c>
      <c r="E138" t="e">
        <v>#N/A</v>
      </c>
      <c r="F138" t="e">
        <v>#N/A</v>
      </c>
    </row>
    <row r="139" spans="1:8" x14ac:dyDescent="0.35">
      <c r="A139" s="24">
        <v>52878807</v>
      </c>
      <c r="B139" s="24" t="str">
        <f t="shared" si="2"/>
        <v>807</v>
      </c>
      <c r="C139" s="24" t="s">
        <v>600</v>
      </c>
      <c r="D139" t="s">
        <v>602</v>
      </c>
      <c r="E139" t="s">
        <v>601</v>
      </c>
      <c r="F139" t="s">
        <v>2554</v>
      </c>
      <c r="H139" t="s">
        <v>601</v>
      </c>
    </row>
    <row r="140" spans="1:8" x14ac:dyDescent="0.35">
      <c r="A140" s="24">
        <v>52921817</v>
      </c>
      <c r="B140" s="24" t="str">
        <f t="shared" si="2"/>
        <v>817</v>
      </c>
      <c r="C140" s="24" t="s">
        <v>606</v>
      </c>
      <c r="D140" t="s">
        <v>609</v>
      </c>
      <c r="E140" t="s">
        <v>608</v>
      </c>
      <c r="F140" t="s">
        <v>2554</v>
      </c>
      <c r="H140" t="s">
        <v>608</v>
      </c>
    </row>
    <row r="141" spans="1:8" x14ac:dyDescent="0.35">
      <c r="A141" s="24">
        <v>52921988</v>
      </c>
      <c r="B141" s="24" t="str">
        <f t="shared" si="2"/>
        <v>988</v>
      </c>
      <c r="C141" s="24" t="s">
        <v>610</v>
      </c>
      <c r="D141" t="s">
        <v>612</v>
      </c>
      <c r="E141" t="s">
        <v>611</v>
      </c>
      <c r="F141" t="s">
        <v>2554</v>
      </c>
      <c r="H141" t="s">
        <v>611</v>
      </c>
    </row>
    <row r="142" spans="1:8" x14ac:dyDescent="0.35">
      <c r="A142" s="24">
        <v>52893988</v>
      </c>
      <c r="B142" s="24" t="str">
        <f t="shared" si="2"/>
        <v>988</v>
      </c>
      <c r="C142" s="24" t="s">
        <v>613</v>
      </c>
      <c r="D142" t="s">
        <v>616</v>
      </c>
      <c r="E142" t="s">
        <v>615</v>
      </c>
      <c r="F142" t="s">
        <v>2554</v>
      </c>
      <c r="H142" t="s">
        <v>615</v>
      </c>
    </row>
    <row r="143" spans="1:8" x14ac:dyDescent="0.35">
      <c r="A143" s="24">
        <v>52894817</v>
      </c>
      <c r="B143" s="24" t="str">
        <f t="shared" si="2"/>
        <v>817</v>
      </c>
      <c r="C143" s="24" t="s">
        <v>617</v>
      </c>
      <c r="D143" t="s">
        <v>620</v>
      </c>
      <c r="E143" t="s">
        <v>619</v>
      </c>
      <c r="F143" t="s">
        <v>2554</v>
      </c>
      <c r="H143" t="s">
        <v>619</v>
      </c>
    </row>
    <row r="144" spans="1:8" x14ac:dyDescent="0.35">
      <c r="A144" s="24">
        <v>52905980</v>
      </c>
      <c r="B144" s="24" t="str">
        <f t="shared" si="2"/>
        <v>980</v>
      </c>
      <c r="C144" s="24" t="s">
        <v>621</v>
      </c>
      <c r="D144" t="s">
        <v>622</v>
      </c>
      <c r="E144" t="e">
        <v>#N/A</v>
      </c>
      <c r="F144" t="e">
        <v>#N/A</v>
      </c>
    </row>
    <row r="145" spans="1:8" x14ac:dyDescent="0.35">
      <c r="A145" s="24">
        <v>52894883</v>
      </c>
      <c r="B145" s="24" t="str">
        <f t="shared" si="2"/>
        <v>883</v>
      </c>
      <c r="C145" s="24" t="s">
        <v>623</v>
      </c>
      <c r="D145" t="s">
        <v>625</v>
      </c>
      <c r="E145" t="s">
        <v>624</v>
      </c>
      <c r="F145" t="s">
        <v>2554</v>
      </c>
      <c r="H145" t="s">
        <v>624</v>
      </c>
    </row>
    <row r="146" spans="1:8" x14ac:dyDescent="0.35">
      <c r="A146" s="24">
        <v>52894988</v>
      </c>
      <c r="B146" s="24" t="str">
        <f t="shared" si="2"/>
        <v>988</v>
      </c>
      <c r="C146" s="24" t="s">
        <v>626</v>
      </c>
      <c r="D146" t="s">
        <v>628</v>
      </c>
      <c r="E146" t="s">
        <v>627</v>
      </c>
      <c r="F146" t="s">
        <v>2554</v>
      </c>
      <c r="H146" t="s">
        <v>627</v>
      </c>
    </row>
    <row r="147" spans="1:8" x14ac:dyDescent="0.35">
      <c r="A147" s="24">
        <v>52895988</v>
      </c>
      <c r="B147" s="24" t="str">
        <f t="shared" si="2"/>
        <v>988</v>
      </c>
      <c r="C147" s="24" t="s">
        <v>629</v>
      </c>
      <c r="D147" t="s">
        <v>632</v>
      </c>
      <c r="E147" t="s">
        <v>631</v>
      </c>
      <c r="F147" t="s">
        <v>2554</v>
      </c>
      <c r="H147" t="s">
        <v>631</v>
      </c>
    </row>
    <row r="148" spans="1:8" x14ac:dyDescent="0.35">
      <c r="A148" s="24">
        <v>52917988</v>
      </c>
      <c r="B148" s="24" t="str">
        <f t="shared" si="2"/>
        <v>988</v>
      </c>
      <c r="C148" s="24" t="s">
        <v>633</v>
      </c>
      <c r="D148" t="e">
        <v>#N/A</v>
      </c>
      <c r="E148" t="e">
        <v>#N/A</v>
      </c>
      <c r="F148" t="e">
        <v>#N/A</v>
      </c>
    </row>
    <row r="149" spans="1:8" x14ac:dyDescent="0.35">
      <c r="A149" s="24">
        <v>52917911</v>
      </c>
      <c r="B149" s="24" t="str">
        <f t="shared" si="2"/>
        <v>911</v>
      </c>
      <c r="C149" s="24" t="s">
        <v>637</v>
      </c>
      <c r="D149" t="e">
        <v>#N/A</v>
      </c>
      <c r="E149" t="e">
        <v>#N/A</v>
      </c>
      <c r="F149" t="e">
        <v>#N/A</v>
      </c>
    </row>
    <row r="150" spans="1:8" x14ac:dyDescent="0.35">
      <c r="A150" s="24">
        <v>52010988</v>
      </c>
      <c r="B150" s="24" t="str">
        <f t="shared" si="2"/>
        <v>988</v>
      </c>
      <c r="C150" s="24" t="s">
        <v>640</v>
      </c>
      <c r="D150" t="s">
        <v>643</v>
      </c>
      <c r="E150" t="e">
        <v>#N/A</v>
      </c>
      <c r="F150" t="e">
        <v>#N/A</v>
      </c>
    </row>
    <row r="151" spans="1:8" x14ac:dyDescent="0.35">
      <c r="A151" s="24">
        <v>52900988</v>
      </c>
      <c r="B151" s="24" t="str">
        <f t="shared" si="2"/>
        <v>988</v>
      </c>
      <c r="C151" s="24" t="s">
        <v>644</v>
      </c>
      <c r="D151" t="e">
        <v>#N/A</v>
      </c>
      <c r="E151" t="e">
        <v>#N/A</v>
      </c>
      <c r="F151" t="e">
        <v>#N/A</v>
      </c>
    </row>
    <row r="152" spans="1:8" x14ac:dyDescent="0.35">
      <c r="A152" s="24">
        <v>52896817</v>
      </c>
      <c r="B152" s="24" t="str">
        <f t="shared" si="2"/>
        <v>817</v>
      </c>
      <c r="C152" s="24" t="s">
        <v>648</v>
      </c>
      <c r="D152" t="s">
        <v>651</v>
      </c>
      <c r="E152" t="s">
        <v>650</v>
      </c>
      <c r="F152" t="s">
        <v>2554</v>
      </c>
      <c r="H152" t="s">
        <v>650</v>
      </c>
    </row>
    <row r="153" spans="1:8" x14ac:dyDescent="0.35">
      <c r="A153" s="24">
        <v>52896988</v>
      </c>
      <c r="B153" s="24" t="str">
        <f t="shared" si="2"/>
        <v>988</v>
      </c>
      <c r="C153" s="24" t="s">
        <v>652</v>
      </c>
      <c r="D153" t="s">
        <v>654</v>
      </c>
      <c r="E153" t="e">
        <v>#N/A</v>
      </c>
      <c r="F153" t="e">
        <v>#N/A</v>
      </c>
    </row>
    <row r="154" spans="1:8" x14ac:dyDescent="0.35">
      <c r="A154" s="24">
        <v>52896911</v>
      </c>
      <c r="B154" s="24" t="str">
        <f t="shared" si="2"/>
        <v>911</v>
      </c>
      <c r="C154" s="24" t="s">
        <v>655</v>
      </c>
      <c r="D154" t="e">
        <v>#N/A</v>
      </c>
      <c r="E154" t="e">
        <v>#N/A</v>
      </c>
      <c r="F154" t="e">
        <v>#N/A</v>
      </c>
    </row>
    <row r="155" spans="1:8" x14ac:dyDescent="0.35">
      <c r="A155" s="24">
        <v>52137816</v>
      </c>
      <c r="B155" s="24" t="str">
        <f t="shared" si="2"/>
        <v>816</v>
      </c>
      <c r="C155" s="24" t="s">
        <v>657</v>
      </c>
      <c r="D155" t="s">
        <v>658</v>
      </c>
      <c r="E155" t="e">
        <v>#N/A</v>
      </c>
      <c r="F155" t="e">
        <v>#N/A</v>
      </c>
    </row>
    <row r="156" spans="1:8" x14ac:dyDescent="0.35">
      <c r="A156" s="24">
        <v>52899896</v>
      </c>
      <c r="B156" s="24" t="str">
        <f t="shared" si="2"/>
        <v>896</v>
      </c>
      <c r="C156" s="24" t="s">
        <v>660</v>
      </c>
      <c r="D156" t="e">
        <v>#N/A</v>
      </c>
      <c r="E156" t="e">
        <v>#N/A</v>
      </c>
      <c r="F156" t="e">
        <v>#N/A</v>
      </c>
    </row>
    <row r="157" spans="1:8" x14ac:dyDescent="0.35">
      <c r="A157" s="24">
        <v>52902807</v>
      </c>
      <c r="B157" s="24" t="str">
        <f t="shared" si="2"/>
        <v>807</v>
      </c>
      <c r="C157" s="24" t="s">
        <v>665</v>
      </c>
      <c r="D157" t="s">
        <v>666</v>
      </c>
      <c r="E157" t="e">
        <v>#N/A</v>
      </c>
      <c r="F157" t="e">
        <v>#N/A</v>
      </c>
    </row>
    <row r="158" spans="1:8" x14ac:dyDescent="0.35">
      <c r="A158" s="24">
        <v>51007891</v>
      </c>
      <c r="B158" s="24" t="str">
        <f t="shared" si="2"/>
        <v>891</v>
      </c>
      <c r="C158" s="24" t="s">
        <v>673</v>
      </c>
      <c r="D158" t="s">
        <v>675</v>
      </c>
      <c r="E158" t="e">
        <v>#N/A</v>
      </c>
      <c r="F158" t="e">
        <v>#N/A</v>
      </c>
    </row>
    <row r="159" spans="1:8" x14ac:dyDescent="0.35">
      <c r="A159" s="24">
        <v>52132816</v>
      </c>
      <c r="B159" s="24" t="str">
        <f t="shared" si="2"/>
        <v>816</v>
      </c>
      <c r="C159" s="24" t="s">
        <v>678</v>
      </c>
      <c r="D159" t="s">
        <v>680</v>
      </c>
      <c r="E159" t="s">
        <v>679</v>
      </c>
      <c r="F159" t="s">
        <v>2554</v>
      </c>
      <c r="H159" t="s">
        <v>679</v>
      </c>
    </row>
    <row r="160" spans="1:8" x14ac:dyDescent="0.35">
      <c r="A160" s="24">
        <v>52130817</v>
      </c>
      <c r="B160" s="24" t="str">
        <f t="shared" ref="B160:B172" si="3">RIGHT(A160,3)</f>
        <v>817</v>
      </c>
      <c r="C160" s="24" t="s">
        <v>682</v>
      </c>
      <c r="D160" t="e">
        <v>#N/A</v>
      </c>
      <c r="E160" t="e">
        <v>#N/A</v>
      </c>
      <c r="F160" t="e">
        <v>#N/A</v>
      </c>
    </row>
    <row r="161" spans="1:8" x14ac:dyDescent="0.35">
      <c r="A161" s="24">
        <v>52131817</v>
      </c>
      <c r="B161" s="24" t="str">
        <f t="shared" si="3"/>
        <v>817</v>
      </c>
      <c r="C161" s="24" t="s">
        <v>686</v>
      </c>
      <c r="D161" t="e">
        <v>#N/A</v>
      </c>
      <c r="E161" t="e">
        <v>#N/A</v>
      </c>
      <c r="F161" t="e">
        <v>#N/A</v>
      </c>
    </row>
    <row r="162" spans="1:8" x14ac:dyDescent="0.35">
      <c r="A162" s="24">
        <v>40940801</v>
      </c>
      <c r="B162" s="24" t="str">
        <f t="shared" si="3"/>
        <v>801</v>
      </c>
      <c r="C162" s="24" t="s">
        <v>688</v>
      </c>
      <c r="D162" t="e">
        <v>#N/A</v>
      </c>
      <c r="E162" t="e">
        <v>#N/A</v>
      </c>
      <c r="F162" t="e">
        <v>#N/A</v>
      </c>
    </row>
    <row r="163" spans="1:8" x14ac:dyDescent="0.35">
      <c r="A163" s="24">
        <v>40940967</v>
      </c>
      <c r="B163" s="24" t="str">
        <f t="shared" si="3"/>
        <v>967</v>
      </c>
      <c r="C163" s="24" t="s">
        <v>692</v>
      </c>
      <c r="D163" t="e">
        <v>#N/A</v>
      </c>
      <c r="E163" t="e">
        <v>#N/A</v>
      </c>
      <c r="F163" t="e">
        <v>#N/A</v>
      </c>
    </row>
    <row r="164" spans="1:8" x14ac:dyDescent="0.35">
      <c r="A164" s="24">
        <v>40941801</v>
      </c>
      <c r="B164" s="24" t="str">
        <f t="shared" si="3"/>
        <v>801</v>
      </c>
      <c r="C164" s="24" t="s">
        <v>695</v>
      </c>
      <c r="D164" t="e">
        <v>#N/A</v>
      </c>
      <c r="E164" t="e">
        <v>#N/A</v>
      </c>
      <c r="F164" t="e">
        <v>#N/A</v>
      </c>
    </row>
    <row r="165" spans="1:8" x14ac:dyDescent="0.35">
      <c r="A165" s="24">
        <v>49167801</v>
      </c>
      <c r="B165" s="24" t="str">
        <f t="shared" si="3"/>
        <v>801</v>
      </c>
      <c r="C165" s="24" t="s">
        <v>698</v>
      </c>
      <c r="D165" t="e">
        <v>#N/A</v>
      </c>
      <c r="E165" t="e">
        <v>#N/A</v>
      </c>
      <c r="F165" t="e">
        <v>#N/A</v>
      </c>
    </row>
    <row r="166" spans="1:8" x14ac:dyDescent="0.35">
      <c r="A166" s="24">
        <v>49167809</v>
      </c>
      <c r="B166" s="24" t="str">
        <f t="shared" si="3"/>
        <v>809</v>
      </c>
      <c r="C166" s="24" t="s">
        <v>702</v>
      </c>
      <c r="D166" t="s">
        <v>704</v>
      </c>
      <c r="E166" t="s">
        <v>703</v>
      </c>
      <c r="F166" t="s">
        <v>2554</v>
      </c>
      <c r="H166" t="s">
        <v>703</v>
      </c>
    </row>
    <row r="167" spans="1:8" x14ac:dyDescent="0.35">
      <c r="A167" s="24">
        <v>41078809</v>
      </c>
      <c r="B167" s="24" t="str">
        <f t="shared" si="3"/>
        <v>809</v>
      </c>
      <c r="C167" s="24" t="s">
        <v>705</v>
      </c>
      <c r="D167" t="e">
        <v>#N/A</v>
      </c>
      <c r="E167" t="e">
        <v>#N/A</v>
      </c>
      <c r="F167" t="e">
        <v>#N/A</v>
      </c>
    </row>
    <row r="168" spans="1:8" x14ac:dyDescent="0.35">
      <c r="A168" s="24">
        <v>41064905</v>
      </c>
      <c r="B168" s="24" t="str">
        <f t="shared" si="3"/>
        <v>905</v>
      </c>
      <c r="C168" s="24" t="s">
        <v>708</v>
      </c>
      <c r="D168" t="s">
        <v>712</v>
      </c>
      <c r="E168" t="s">
        <v>711</v>
      </c>
      <c r="F168" t="s">
        <v>2554</v>
      </c>
      <c r="H168" t="s">
        <v>711</v>
      </c>
    </row>
    <row r="169" spans="1:8" x14ac:dyDescent="0.35">
      <c r="A169" s="24">
        <v>41064809</v>
      </c>
      <c r="B169" s="24" t="str">
        <f t="shared" si="3"/>
        <v>809</v>
      </c>
      <c r="C169" s="24" t="s">
        <v>715</v>
      </c>
      <c r="D169" t="s">
        <v>717</v>
      </c>
      <c r="E169" t="s">
        <v>716</v>
      </c>
      <c r="F169" t="s">
        <v>2554</v>
      </c>
      <c r="H169" t="s">
        <v>716</v>
      </c>
    </row>
    <row r="170" spans="1:8" x14ac:dyDescent="0.35">
      <c r="A170" s="24">
        <v>41079809</v>
      </c>
      <c r="B170" s="24" t="str">
        <f t="shared" si="3"/>
        <v>809</v>
      </c>
      <c r="C170" s="24" t="s">
        <v>718</v>
      </c>
      <c r="D170" t="e">
        <v>#N/A</v>
      </c>
      <c r="E170" t="e">
        <v>#N/A</v>
      </c>
      <c r="F170" t="e">
        <v>#N/A</v>
      </c>
    </row>
    <row r="171" spans="1:8" x14ac:dyDescent="0.35">
      <c r="A171" s="24">
        <v>43560801</v>
      </c>
      <c r="B171" s="24" t="str">
        <f t="shared" si="3"/>
        <v>801</v>
      </c>
      <c r="C171" s="24" t="s">
        <v>721</v>
      </c>
      <c r="D171" t="e">
        <v>#N/A</v>
      </c>
      <c r="E171" t="e">
        <v>#N/A</v>
      </c>
      <c r="F171" t="e">
        <v>#N/A</v>
      </c>
    </row>
    <row r="172" spans="1:8" x14ac:dyDescent="0.35">
      <c r="A172" s="24">
        <v>43509905</v>
      </c>
      <c r="B172" s="24" t="str">
        <f t="shared" si="3"/>
        <v>905</v>
      </c>
      <c r="C172" s="24" t="s">
        <v>724</v>
      </c>
      <c r="D172" t="s">
        <v>729</v>
      </c>
      <c r="E172" t="s">
        <v>727</v>
      </c>
      <c r="F172" t="s">
        <v>2554</v>
      </c>
      <c r="H172" t="s">
        <v>727</v>
      </c>
    </row>
    <row r="173" spans="1:8" x14ac:dyDescent="0.35">
      <c r="A173" s="24">
        <v>43512905</v>
      </c>
      <c r="B173" s="24" t="s">
        <v>2564</v>
      </c>
      <c r="C173" s="24" t="s">
        <v>2565</v>
      </c>
      <c r="D173" t="e">
        <v>#N/A</v>
      </c>
      <c r="E173" t="e">
        <v>#N/A</v>
      </c>
      <c r="F173" t="e">
        <v>#N/A</v>
      </c>
    </row>
    <row r="174" spans="1:8" x14ac:dyDescent="0.35">
      <c r="A174" s="24">
        <v>43509809</v>
      </c>
      <c r="B174" s="24" t="str">
        <f>RIGHT(A174,3)</f>
        <v>809</v>
      </c>
      <c r="C174" s="24" t="s">
        <v>730</v>
      </c>
      <c r="D174" t="s">
        <v>733</v>
      </c>
      <c r="E174" t="s">
        <v>731</v>
      </c>
      <c r="F174" t="s">
        <v>2554</v>
      </c>
      <c r="H174" t="s">
        <v>731</v>
      </c>
    </row>
    <row r="175" spans="1:8" x14ac:dyDescent="0.35">
      <c r="A175" s="24">
        <v>43512809</v>
      </c>
      <c r="B175" s="24" t="s">
        <v>2561</v>
      </c>
      <c r="C175" s="24" t="s">
        <v>2566</v>
      </c>
      <c r="D175" t="e">
        <v>#N/A</v>
      </c>
      <c r="E175" t="e">
        <v>#N/A</v>
      </c>
      <c r="F175" t="e">
        <v>#N/A</v>
      </c>
    </row>
    <row r="176" spans="1:8" x14ac:dyDescent="0.35">
      <c r="A176" s="24">
        <v>41074905</v>
      </c>
      <c r="B176" s="24">
        <v>905</v>
      </c>
      <c r="C176" s="24" t="s">
        <v>728</v>
      </c>
      <c r="D176" t="s">
        <v>738</v>
      </c>
      <c r="E176" t="s">
        <v>736</v>
      </c>
      <c r="F176" t="s">
        <v>2553</v>
      </c>
      <c r="G176" t="s">
        <v>736</v>
      </c>
    </row>
    <row r="177" spans="1:8" x14ac:dyDescent="0.35">
      <c r="A177" s="24">
        <v>41074801</v>
      </c>
      <c r="B177" s="24" t="str">
        <f t="shared" ref="B177:B240" si="4">RIGHT(A177,3)</f>
        <v>801</v>
      </c>
      <c r="C177" s="24" t="s">
        <v>734</v>
      </c>
      <c r="D177" t="s">
        <v>740</v>
      </c>
      <c r="E177" t="e">
        <v>#N/A</v>
      </c>
      <c r="F177" t="e">
        <v>#N/A</v>
      </c>
    </row>
    <row r="178" spans="1:8" x14ac:dyDescent="0.35">
      <c r="A178" s="24">
        <v>41074809</v>
      </c>
      <c r="B178" s="24" t="str">
        <f t="shared" si="4"/>
        <v>809</v>
      </c>
      <c r="C178" s="24" t="s">
        <v>732</v>
      </c>
      <c r="D178" t="s">
        <v>742</v>
      </c>
      <c r="E178" t="s">
        <v>741</v>
      </c>
      <c r="F178" t="s">
        <v>2554</v>
      </c>
      <c r="H178" t="s">
        <v>741</v>
      </c>
    </row>
    <row r="179" spans="1:8" x14ac:dyDescent="0.35">
      <c r="A179" s="24">
        <v>41074967</v>
      </c>
      <c r="B179" s="24" t="str">
        <f t="shared" si="4"/>
        <v>967</v>
      </c>
      <c r="C179" s="24" t="s">
        <v>743</v>
      </c>
      <c r="D179" t="s">
        <v>745</v>
      </c>
      <c r="E179" t="s">
        <v>744</v>
      </c>
      <c r="F179" t="s">
        <v>2554</v>
      </c>
      <c r="H179" t="s">
        <v>744</v>
      </c>
    </row>
    <row r="180" spans="1:8" x14ac:dyDescent="0.35">
      <c r="A180" s="24">
        <v>41063809</v>
      </c>
      <c r="B180" s="24" t="str">
        <f t="shared" si="4"/>
        <v>809</v>
      </c>
      <c r="C180" s="24" t="s">
        <v>746</v>
      </c>
      <c r="D180" t="s">
        <v>748</v>
      </c>
      <c r="E180" t="s">
        <v>747</v>
      </c>
      <c r="F180" t="s">
        <v>2554</v>
      </c>
      <c r="H180" t="s">
        <v>747</v>
      </c>
    </row>
    <row r="181" spans="1:8" x14ac:dyDescent="0.35">
      <c r="A181" s="24">
        <v>41110905</v>
      </c>
      <c r="B181" s="24" t="str">
        <f t="shared" si="4"/>
        <v>905</v>
      </c>
      <c r="C181" s="24" t="s">
        <v>750</v>
      </c>
      <c r="D181" t="s">
        <v>753</v>
      </c>
      <c r="E181" t="s">
        <v>752</v>
      </c>
      <c r="F181" t="s">
        <v>2554</v>
      </c>
      <c r="H181" t="s">
        <v>752</v>
      </c>
    </row>
    <row r="182" spans="1:8" x14ac:dyDescent="0.35">
      <c r="A182" s="24">
        <v>41110809</v>
      </c>
      <c r="B182" s="24" t="str">
        <f t="shared" si="4"/>
        <v>809</v>
      </c>
      <c r="C182" s="24" t="s">
        <v>755</v>
      </c>
      <c r="D182" t="s">
        <v>757</v>
      </c>
      <c r="E182" t="s">
        <v>756</v>
      </c>
      <c r="F182" t="s">
        <v>2554</v>
      </c>
      <c r="H182" t="s">
        <v>756</v>
      </c>
    </row>
    <row r="183" spans="1:8" x14ac:dyDescent="0.35">
      <c r="A183" s="24">
        <v>43515905</v>
      </c>
      <c r="B183" s="24" t="str">
        <f t="shared" si="4"/>
        <v>905</v>
      </c>
      <c r="C183" s="24" t="s">
        <v>758</v>
      </c>
      <c r="D183" t="s">
        <v>761</v>
      </c>
      <c r="E183" t="s">
        <v>760</v>
      </c>
      <c r="F183" t="s">
        <v>2554</v>
      </c>
      <c r="H183" t="s">
        <v>760</v>
      </c>
    </row>
    <row r="184" spans="1:8" x14ac:dyDescent="0.35">
      <c r="A184" s="24">
        <v>43515809</v>
      </c>
      <c r="B184" s="24" t="str">
        <f t="shared" si="4"/>
        <v>809</v>
      </c>
      <c r="C184" s="24" t="s">
        <v>762</v>
      </c>
      <c r="D184" t="s">
        <v>764</v>
      </c>
      <c r="E184" t="s">
        <v>763</v>
      </c>
      <c r="F184" t="s">
        <v>2554</v>
      </c>
      <c r="H184" t="s">
        <v>763</v>
      </c>
    </row>
    <row r="185" spans="1:8" x14ac:dyDescent="0.35">
      <c r="A185" s="24">
        <v>41060905</v>
      </c>
      <c r="B185" s="24" t="str">
        <f t="shared" si="4"/>
        <v>905</v>
      </c>
      <c r="C185" s="24" t="s">
        <v>765</v>
      </c>
      <c r="D185" t="s">
        <v>768</v>
      </c>
      <c r="E185" t="s">
        <v>767</v>
      </c>
      <c r="F185" t="s">
        <v>2553</v>
      </c>
      <c r="G185" t="s">
        <v>767</v>
      </c>
    </row>
    <row r="186" spans="1:8" x14ac:dyDescent="0.35">
      <c r="A186" s="24">
        <v>45502905</v>
      </c>
      <c r="B186" s="24" t="str">
        <f t="shared" si="4"/>
        <v>905</v>
      </c>
      <c r="C186" s="24" t="s">
        <v>769</v>
      </c>
      <c r="D186" t="e">
        <v>#N/A</v>
      </c>
      <c r="E186" t="e">
        <v>#N/A</v>
      </c>
      <c r="F186" t="e">
        <v>#N/A</v>
      </c>
    </row>
    <row r="187" spans="1:8" x14ac:dyDescent="0.35">
      <c r="A187" s="24">
        <v>45502809</v>
      </c>
      <c r="B187" s="24" t="str">
        <f t="shared" si="4"/>
        <v>809</v>
      </c>
      <c r="C187" s="24" t="s">
        <v>773</v>
      </c>
      <c r="D187" t="e">
        <v>#N/A</v>
      </c>
      <c r="E187" t="e">
        <v>#N/A</v>
      </c>
      <c r="F187" t="e">
        <v>#N/A</v>
      </c>
    </row>
    <row r="188" spans="1:8" x14ac:dyDescent="0.35">
      <c r="A188" s="24">
        <v>40926905</v>
      </c>
      <c r="B188" s="24" t="str">
        <f t="shared" si="4"/>
        <v>905</v>
      </c>
      <c r="C188" s="24" t="s">
        <v>776</v>
      </c>
      <c r="D188" t="e">
        <v>#N/A</v>
      </c>
      <c r="E188" t="e">
        <v>#N/A</v>
      </c>
      <c r="F188" t="e">
        <v>#N/A</v>
      </c>
    </row>
    <row r="189" spans="1:8" x14ac:dyDescent="0.35">
      <c r="A189" s="24">
        <v>41077905</v>
      </c>
      <c r="B189" s="24" t="str">
        <f t="shared" si="4"/>
        <v>905</v>
      </c>
      <c r="C189" s="24" t="s">
        <v>781</v>
      </c>
      <c r="D189" t="s">
        <v>784</v>
      </c>
      <c r="E189" t="s">
        <v>783</v>
      </c>
      <c r="F189" t="s">
        <v>2553</v>
      </c>
      <c r="G189" t="s">
        <v>783</v>
      </c>
    </row>
    <row r="190" spans="1:8" x14ac:dyDescent="0.35">
      <c r="A190" s="24">
        <v>41077809</v>
      </c>
      <c r="B190" s="24" t="str">
        <f t="shared" si="4"/>
        <v>809</v>
      </c>
      <c r="C190" s="24" t="s">
        <v>785</v>
      </c>
      <c r="D190" t="s">
        <v>787</v>
      </c>
      <c r="E190" t="s">
        <v>786</v>
      </c>
      <c r="F190" t="s">
        <v>2554</v>
      </c>
      <c r="H190" t="s">
        <v>786</v>
      </c>
    </row>
    <row r="191" spans="1:8" x14ac:dyDescent="0.35">
      <c r="A191" s="24">
        <v>41051809</v>
      </c>
      <c r="B191" s="24" t="str">
        <f t="shared" si="4"/>
        <v>809</v>
      </c>
      <c r="C191" s="24" t="s">
        <v>788</v>
      </c>
      <c r="D191" t="s">
        <v>792</v>
      </c>
      <c r="E191" t="s">
        <v>789</v>
      </c>
      <c r="F191" t="s">
        <v>2554</v>
      </c>
      <c r="H191" t="s">
        <v>789</v>
      </c>
    </row>
    <row r="192" spans="1:8" x14ac:dyDescent="0.35">
      <c r="A192" s="24">
        <v>41076905</v>
      </c>
      <c r="B192" s="24" t="str">
        <f t="shared" si="4"/>
        <v>905</v>
      </c>
      <c r="C192" s="24" t="s">
        <v>793</v>
      </c>
      <c r="D192" t="s">
        <v>797</v>
      </c>
      <c r="E192" t="s">
        <v>796</v>
      </c>
      <c r="F192" t="s">
        <v>2554</v>
      </c>
      <c r="H192" t="s">
        <v>796</v>
      </c>
    </row>
    <row r="193" spans="1:8" x14ac:dyDescent="0.35">
      <c r="A193" s="24">
        <v>41076809</v>
      </c>
      <c r="B193" s="24" t="str">
        <f t="shared" si="4"/>
        <v>809</v>
      </c>
      <c r="C193" s="24" t="s">
        <v>798</v>
      </c>
      <c r="D193" t="s">
        <v>800</v>
      </c>
      <c r="E193" t="s">
        <v>799</v>
      </c>
      <c r="F193" t="s">
        <v>2554</v>
      </c>
      <c r="H193" t="s">
        <v>799</v>
      </c>
    </row>
    <row r="194" spans="1:8" x14ac:dyDescent="0.35">
      <c r="A194" s="24">
        <v>43135809</v>
      </c>
      <c r="B194" s="24" t="str">
        <f t="shared" si="4"/>
        <v>809</v>
      </c>
      <c r="C194" s="24" t="s">
        <v>801</v>
      </c>
      <c r="D194" t="s">
        <v>804</v>
      </c>
      <c r="E194" t="s">
        <v>803</v>
      </c>
      <c r="F194" t="s">
        <v>2554</v>
      </c>
      <c r="H194" t="s">
        <v>803</v>
      </c>
    </row>
    <row r="195" spans="1:8" x14ac:dyDescent="0.35">
      <c r="A195" s="24">
        <v>47988905</v>
      </c>
      <c r="B195" s="24" t="str">
        <f t="shared" si="4"/>
        <v>905</v>
      </c>
      <c r="C195" s="24" t="s">
        <v>805</v>
      </c>
      <c r="D195" t="s">
        <v>809</v>
      </c>
      <c r="E195" t="s">
        <v>807</v>
      </c>
      <c r="F195" t="s">
        <v>2554</v>
      </c>
      <c r="H195" t="s">
        <v>807</v>
      </c>
    </row>
    <row r="196" spans="1:8" x14ac:dyDescent="0.35">
      <c r="A196" s="24">
        <v>43135905</v>
      </c>
      <c r="B196" s="24" t="str">
        <f t="shared" si="4"/>
        <v>905</v>
      </c>
      <c r="C196" s="24" t="s">
        <v>808</v>
      </c>
      <c r="D196" t="s">
        <v>812</v>
      </c>
      <c r="E196" t="s">
        <v>810</v>
      </c>
      <c r="F196" t="s">
        <v>2553</v>
      </c>
      <c r="G196" t="s">
        <v>810</v>
      </c>
    </row>
    <row r="197" spans="1:8" x14ac:dyDescent="0.35">
      <c r="A197" s="24">
        <v>43135801</v>
      </c>
      <c r="B197" s="24" t="str">
        <f t="shared" si="4"/>
        <v>801</v>
      </c>
      <c r="C197" s="24" t="s">
        <v>813</v>
      </c>
      <c r="D197" t="s">
        <v>2567</v>
      </c>
      <c r="E197" t="e">
        <v>#N/A</v>
      </c>
      <c r="F197" t="e">
        <v>#N/A</v>
      </c>
    </row>
    <row r="198" spans="1:8" x14ac:dyDescent="0.35">
      <c r="A198" s="24">
        <v>43136967</v>
      </c>
      <c r="B198" s="24" t="str">
        <f t="shared" si="4"/>
        <v>967</v>
      </c>
      <c r="C198" s="24" t="s">
        <v>815</v>
      </c>
      <c r="D198" t="s">
        <v>818</v>
      </c>
      <c r="E198" t="s">
        <v>816</v>
      </c>
      <c r="F198" t="s">
        <v>2554</v>
      </c>
      <c r="H198" t="s">
        <v>816</v>
      </c>
    </row>
    <row r="199" spans="1:8" x14ac:dyDescent="0.35">
      <c r="A199" s="24">
        <v>43136809</v>
      </c>
      <c r="B199" s="24" t="str">
        <f t="shared" si="4"/>
        <v>809</v>
      </c>
      <c r="C199" s="24" t="s">
        <v>819</v>
      </c>
      <c r="D199" t="s">
        <v>821</v>
      </c>
      <c r="E199" t="s">
        <v>820</v>
      </c>
      <c r="F199" t="s">
        <v>2554</v>
      </c>
      <c r="H199" t="s">
        <v>820</v>
      </c>
    </row>
    <row r="200" spans="1:8" x14ac:dyDescent="0.35">
      <c r="A200" s="24">
        <v>43135967</v>
      </c>
      <c r="B200" s="24" t="str">
        <f t="shared" si="4"/>
        <v>967</v>
      </c>
      <c r="C200" s="24" t="s">
        <v>817</v>
      </c>
      <c r="D200" t="s">
        <v>2568</v>
      </c>
      <c r="E200" t="e">
        <v>#N/A</v>
      </c>
      <c r="F200" t="e">
        <v>#N/A</v>
      </c>
    </row>
    <row r="201" spans="1:8" x14ac:dyDescent="0.35">
      <c r="A201" s="24">
        <v>40138905</v>
      </c>
      <c r="B201" s="24" t="str">
        <f t="shared" si="4"/>
        <v>905</v>
      </c>
      <c r="C201" s="24" t="s">
        <v>831</v>
      </c>
      <c r="D201" t="s">
        <v>834</v>
      </c>
      <c r="E201" t="s">
        <v>833</v>
      </c>
      <c r="F201" t="s">
        <v>2554</v>
      </c>
      <c r="H201" t="s">
        <v>833</v>
      </c>
    </row>
    <row r="202" spans="1:8" x14ac:dyDescent="0.35">
      <c r="A202" s="24">
        <v>40137905</v>
      </c>
      <c r="B202" s="24" t="str">
        <f t="shared" si="4"/>
        <v>905</v>
      </c>
      <c r="C202" s="24" t="s">
        <v>835</v>
      </c>
      <c r="D202" t="s">
        <v>837</v>
      </c>
      <c r="E202" t="s">
        <v>836</v>
      </c>
      <c r="F202" t="s">
        <v>2553</v>
      </c>
      <c r="G202" t="s">
        <v>836</v>
      </c>
    </row>
    <row r="203" spans="1:8" x14ac:dyDescent="0.35">
      <c r="A203" s="24" t="s">
        <v>2569</v>
      </c>
      <c r="B203" s="24" t="str">
        <f t="shared" si="4"/>
        <v>905</v>
      </c>
      <c r="C203" s="24" t="s">
        <v>2570</v>
      </c>
      <c r="D203" t="e">
        <v>#N/A</v>
      </c>
      <c r="E203" t="e">
        <v>#N/A</v>
      </c>
      <c r="F203" t="e">
        <v>#N/A</v>
      </c>
    </row>
    <row r="204" spans="1:8" x14ac:dyDescent="0.35">
      <c r="A204" s="24">
        <v>45500905</v>
      </c>
      <c r="B204" s="24" t="str">
        <f t="shared" si="4"/>
        <v>905</v>
      </c>
      <c r="C204" s="24" t="s">
        <v>838</v>
      </c>
      <c r="D204" t="e">
        <v>#N/A</v>
      </c>
      <c r="E204" t="e">
        <v>#N/A</v>
      </c>
      <c r="F204" t="e">
        <v>#N/A</v>
      </c>
    </row>
    <row r="205" spans="1:8" x14ac:dyDescent="0.35">
      <c r="A205" s="24">
        <v>41092905</v>
      </c>
      <c r="B205" s="24" t="str">
        <f t="shared" si="4"/>
        <v>905</v>
      </c>
      <c r="C205" s="24" t="s">
        <v>843</v>
      </c>
      <c r="D205" t="e">
        <v>#N/A</v>
      </c>
      <c r="E205" t="e">
        <v>#N/A</v>
      </c>
      <c r="F205" t="e">
        <v>#N/A</v>
      </c>
    </row>
    <row r="206" spans="1:8" x14ac:dyDescent="0.35">
      <c r="A206" s="24">
        <v>41098905</v>
      </c>
      <c r="B206" s="24" t="str">
        <f t="shared" si="4"/>
        <v>905</v>
      </c>
      <c r="C206" s="24" t="s">
        <v>846</v>
      </c>
      <c r="D206" t="s">
        <v>848</v>
      </c>
      <c r="E206" t="s">
        <v>847</v>
      </c>
      <c r="F206" t="s">
        <v>2553</v>
      </c>
      <c r="G206" t="s">
        <v>847</v>
      </c>
    </row>
    <row r="207" spans="1:8" x14ac:dyDescent="0.35">
      <c r="A207" s="24">
        <v>41098809</v>
      </c>
      <c r="B207" s="24" t="str">
        <f t="shared" si="4"/>
        <v>809</v>
      </c>
      <c r="C207" s="24" t="s">
        <v>849</v>
      </c>
      <c r="D207" t="s">
        <v>851</v>
      </c>
      <c r="E207" t="s">
        <v>850</v>
      </c>
      <c r="F207" t="s">
        <v>2554</v>
      </c>
      <c r="H207" t="s">
        <v>850</v>
      </c>
    </row>
    <row r="208" spans="1:8" x14ac:dyDescent="0.35">
      <c r="A208" s="24">
        <v>41071905</v>
      </c>
      <c r="B208" s="24" t="str">
        <f t="shared" si="4"/>
        <v>905</v>
      </c>
      <c r="C208" s="24" t="s">
        <v>852</v>
      </c>
      <c r="D208" t="e">
        <v>#N/A</v>
      </c>
      <c r="E208" t="e">
        <v>#N/A</v>
      </c>
      <c r="F208" t="e">
        <v>#N/A</v>
      </c>
    </row>
    <row r="209" spans="1:8" x14ac:dyDescent="0.35">
      <c r="A209" s="24">
        <v>41071909</v>
      </c>
      <c r="B209" s="24" t="str">
        <f t="shared" si="4"/>
        <v>909</v>
      </c>
      <c r="C209" s="24" t="s">
        <v>855</v>
      </c>
      <c r="D209" t="s">
        <v>856</v>
      </c>
      <c r="E209" t="e">
        <v>#N/A</v>
      </c>
      <c r="F209" t="e">
        <v>#N/A</v>
      </c>
    </row>
    <row r="210" spans="1:8" x14ac:dyDescent="0.35">
      <c r="A210" s="24">
        <v>43615905</v>
      </c>
      <c r="B210" s="24" t="str">
        <f t="shared" si="4"/>
        <v>905</v>
      </c>
      <c r="C210" s="24" t="s">
        <v>857</v>
      </c>
      <c r="D210" t="s">
        <v>860</v>
      </c>
      <c r="E210" t="s">
        <v>859</v>
      </c>
      <c r="F210" t="s">
        <v>2553</v>
      </c>
      <c r="G210" t="s">
        <v>859</v>
      </c>
    </row>
    <row r="211" spans="1:8" x14ac:dyDescent="0.35">
      <c r="A211" s="24">
        <v>43615809</v>
      </c>
      <c r="B211" s="24" t="str">
        <f t="shared" si="4"/>
        <v>809</v>
      </c>
      <c r="C211" s="24" t="s">
        <v>790</v>
      </c>
      <c r="D211" t="s">
        <v>861</v>
      </c>
      <c r="E211" t="e">
        <v>#N/A</v>
      </c>
      <c r="F211" t="e">
        <v>#N/A</v>
      </c>
    </row>
    <row r="212" spans="1:8" x14ac:dyDescent="0.35">
      <c r="A212" s="24">
        <v>41053905</v>
      </c>
      <c r="B212" s="24" t="str">
        <f t="shared" si="4"/>
        <v>905</v>
      </c>
      <c r="C212" s="24" t="s">
        <v>863</v>
      </c>
      <c r="D212" t="s">
        <v>865</v>
      </c>
      <c r="E212" t="s">
        <v>864</v>
      </c>
      <c r="F212" t="s">
        <v>2553</v>
      </c>
      <c r="G212" t="s">
        <v>864</v>
      </c>
    </row>
    <row r="213" spans="1:8" x14ac:dyDescent="0.35">
      <c r="A213" s="24">
        <v>41053809</v>
      </c>
      <c r="B213" s="24" t="str">
        <f t="shared" si="4"/>
        <v>809</v>
      </c>
      <c r="C213" s="24" t="s">
        <v>866</v>
      </c>
      <c r="D213" t="s">
        <v>868</v>
      </c>
      <c r="E213" t="s">
        <v>867</v>
      </c>
      <c r="F213" t="s">
        <v>2554</v>
      </c>
      <c r="H213" t="s">
        <v>867</v>
      </c>
    </row>
    <row r="214" spans="1:8" x14ac:dyDescent="0.35">
      <c r="A214" s="24">
        <v>43609809</v>
      </c>
      <c r="B214" s="24" t="str">
        <f t="shared" si="4"/>
        <v>809</v>
      </c>
      <c r="C214" s="24" t="s">
        <v>869</v>
      </c>
      <c r="D214" t="s">
        <v>873</v>
      </c>
      <c r="E214" t="s">
        <v>871</v>
      </c>
      <c r="F214" t="s">
        <v>2554</v>
      </c>
      <c r="H214" t="s">
        <v>871</v>
      </c>
    </row>
    <row r="215" spans="1:8" x14ac:dyDescent="0.35">
      <c r="A215" s="24">
        <v>43610809</v>
      </c>
      <c r="B215" s="24" t="str">
        <f t="shared" si="4"/>
        <v>809</v>
      </c>
      <c r="C215" s="24" t="s">
        <v>874</v>
      </c>
      <c r="D215" t="s">
        <v>877</v>
      </c>
      <c r="E215" t="s">
        <v>876</v>
      </c>
      <c r="F215" t="s">
        <v>2554</v>
      </c>
      <c r="H215" t="s">
        <v>876</v>
      </c>
    </row>
    <row r="216" spans="1:8" x14ac:dyDescent="0.35">
      <c r="A216" s="24">
        <v>40147905</v>
      </c>
      <c r="B216" s="24" t="str">
        <f t="shared" si="4"/>
        <v>905</v>
      </c>
      <c r="C216" s="24" t="s">
        <v>882</v>
      </c>
      <c r="D216" t="e">
        <v>#N/A</v>
      </c>
      <c r="E216" t="e">
        <v>#N/A</v>
      </c>
      <c r="F216" t="e">
        <v>#N/A</v>
      </c>
    </row>
    <row r="217" spans="1:8" x14ac:dyDescent="0.35">
      <c r="A217" s="24">
        <v>49067855</v>
      </c>
      <c r="B217" s="24" t="str">
        <f t="shared" si="4"/>
        <v>855</v>
      </c>
      <c r="C217" s="24" t="s">
        <v>887</v>
      </c>
      <c r="D217" t="s">
        <v>890</v>
      </c>
      <c r="E217" t="s">
        <v>889</v>
      </c>
      <c r="F217" t="s">
        <v>2554</v>
      </c>
      <c r="H217" t="s">
        <v>889</v>
      </c>
    </row>
    <row r="218" spans="1:8" x14ac:dyDescent="0.35">
      <c r="A218" s="24">
        <v>49067801</v>
      </c>
      <c r="B218" s="24" t="str">
        <f t="shared" si="4"/>
        <v>801</v>
      </c>
      <c r="C218" s="24" t="s">
        <v>888</v>
      </c>
      <c r="D218" t="e">
        <v>#N/A</v>
      </c>
      <c r="E218" t="e">
        <v>#N/A</v>
      </c>
      <c r="F218" t="e">
        <v>#N/A</v>
      </c>
    </row>
    <row r="219" spans="1:8" x14ac:dyDescent="0.35">
      <c r="A219" s="24">
        <v>49067809</v>
      </c>
      <c r="B219" s="24" t="str">
        <f t="shared" si="4"/>
        <v>809</v>
      </c>
      <c r="C219" s="24" t="s">
        <v>894</v>
      </c>
      <c r="D219" t="s">
        <v>896</v>
      </c>
      <c r="E219" t="s">
        <v>895</v>
      </c>
      <c r="F219" t="s">
        <v>2554</v>
      </c>
      <c r="H219" t="s">
        <v>895</v>
      </c>
    </row>
    <row r="220" spans="1:8" x14ac:dyDescent="0.35">
      <c r="A220" s="24">
        <v>49067967</v>
      </c>
      <c r="B220" s="24" t="str">
        <f t="shared" si="4"/>
        <v>967</v>
      </c>
      <c r="C220" s="24" t="s">
        <v>897</v>
      </c>
      <c r="D220" t="s">
        <v>899</v>
      </c>
      <c r="E220" t="s">
        <v>898</v>
      </c>
      <c r="F220" t="s">
        <v>2554</v>
      </c>
      <c r="H220" t="s">
        <v>898</v>
      </c>
    </row>
    <row r="221" spans="1:8" x14ac:dyDescent="0.35">
      <c r="A221" s="24">
        <v>44950801</v>
      </c>
      <c r="B221" s="24" t="str">
        <f t="shared" si="4"/>
        <v>801</v>
      </c>
      <c r="C221" s="24" t="s">
        <v>900</v>
      </c>
      <c r="D221" t="e">
        <v>#N/A</v>
      </c>
      <c r="E221" t="e">
        <v>#N/A</v>
      </c>
      <c r="F221" t="e">
        <v>#N/A</v>
      </c>
    </row>
    <row r="222" spans="1:8" x14ac:dyDescent="0.35">
      <c r="A222" s="24">
        <v>44442905</v>
      </c>
      <c r="B222" s="24" t="str">
        <f t="shared" si="4"/>
        <v>905</v>
      </c>
      <c r="C222" s="24" t="s">
        <v>907</v>
      </c>
      <c r="D222" t="e">
        <v>#N/A</v>
      </c>
      <c r="E222" t="e">
        <v>#N/A</v>
      </c>
      <c r="F222" t="e">
        <v>#N/A</v>
      </c>
    </row>
    <row r="223" spans="1:8" x14ac:dyDescent="0.35">
      <c r="A223" s="24">
        <v>44442809</v>
      </c>
      <c r="B223" s="24" t="str">
        <f t="shared" si="4"/>
        <v>809</v>
      </c>
      <c r="C223" s="24" t="s">
        <v>912</v>
      </c>
      <c r="D223" t="e">
        <v>#N/A</v>
      </c>
      <c r="E223" t="e">
        <v>#N/A</v>
      </c>
      <c r="F223" t="e">
        <v>#N/A</v>
      </c>
    </row>
    <row r="224" spans="1:8" x14ac:dyDescent="0.35">
      <c r="A224" s="24">
        <v>52424807</v>
      </c>
      <c r="B224" s="24" t="str">
        <f t="shared" si="4"/>
        <v>807</v>
      </c>
      <c r="C224" s="24" t="s">
        <v>915</v>
      </c>
      <c r="D224" t="e">
        <v>#N/A</v>
      </c>
      <c r="E224" t="e">
        <v>#N/A</v>
      </c>
      <c r="F224" t="e">
        <v>#N/A</v>
      </c>
    </row>
    <row r="225" spans="1:6" x14ac:dyDescent="0.35">
      <c r="A225" s="24">
        <v>49946909</v>
      </c>
      <c r="B225" s="24" t="str">
        <f t="shared" si="4"/>
        <v>909</v>
      </c>
      <c r="C225" s="24" t="s">
        <v>919</v>
      </c>
      <c r="D225" t="e">
        <v>#N/A</v>
      </c>
      <c r="E225" t="e">
        <v>#N/A</v>
      </c>
      <c r="F225" t="e">
        <v>#N/A</v>
      </c>
    </row>
    <row r="226" spans="1:6" x14ac:dyDescent="0.35">
      <c r="A226" s="24">
        <v>43208855</v>
      </c>
      <c r="B226" s="24" t="str">
        <f t="shared" si="4"/>
        <v>855</v>
      </c>
      <c r="C226" s="24" t="s">
        <v>922</v>
      </c>
      <c r="D226" t="e">
        <v>#N/A</v>
      </c>
      <c r="E226" t="e">
        <v>#N/A</v>
      </c>
      <c r="F226" t="e">
        <v>#N/A</v>
      </c>
    </row>
    <row r="227" spans="1:6" x14ac:dyDescent="0.35">
      <c r="A227" s="24">
        <v>43208809</v>
      </c>
      <c r="B227" s="24" t="str">
        <f t="shared" si="4"/>
        <v>809</v>
      </c>
      <c r="C227" s="24" t="s">
        <v>927</v>
      </c>
      <c r="D227" t="e">
        <v>#N/A</v>
      </c>
      <c r="E227" t="e">
        <v>#N/A</v>
      </c>
      <c r="F227" t="e">
        <v>#N/A</v>
      </c>
    </row>
    <row r="228" spans="1:6" x14ac:dyDescent="0.35">
      <c r="A228" s="24">
        <v>40131909</v>
      </c>
      <c r="B228" s="24" t="str">
        <f t="shared" si="4"/>
        <v>909</v>
      </c>
      <c r="C228" s="24" t="s">
        <v>929</v>
      </c>
      <c r="D228" t="e">
        <v>#N/A</v>
      </c>
      <c r="E228" t="e">
        <v>#N/A</v>
      </c>
      <c r="F228" t="e">
        <v>#N/A</v>
      </c>
    </row>
    <row r="229" spans="1:6" x14ac:dyDescent="0.35">
      <c r="A229" s="24">
        <v>44531849</v>
      </c>
      <c r="B229" s="24" t="str">
        <f t="shared" si="4"/>
        <v>849</v>
      </c>
      <c r="C229" s="24" t="s">
        <v>934</v>
      </c>
      <c r="D229" t="e">
        <v>#N/A</v>
      </c>
      <c r="E229" t="e">
        <v>#N/A</v>
      </c>
      <c r="F229" t="e">
        <v>#N/A</v>
      </c>
    </row>
    <row r="230" spans="1:6" x14ac:dyDescent="0.35">
      <c r="A230" s="24">
        <v>44535809</v>
      </c>
      <c r="B230" s="24" t="str">
        <f t="shared" si="4"/>
        <v>809</v>
      </c>
      <c r="C230" s="24" t="s">
        <v>938</v>
      </c>
      <c r="D230" t="e">
        <v>#N/A</v>
      </c>
      <c r="E230" t="e">
        <v>#N/A</v>
      </c>
      <c r="F230" t="e">
        <v>#N/A</v>
      </c>
    </row>
    <row r="231" spans="1:6" x14ac:dyDescent="0.35">
      <c r="A231" s="24">
        <v>44535855</v>
      </c>
      <c r="B231" s="24" t="str">
        <f t="shared" si="4"/>
        <v>855</v>
      </c>
      <c r="C231" s="24" t="s">
        <v>941</v>
      </c>
      <c r="D231" t="e">
        <v>#N/A</v>
      </c>
      <c r="E231" t="e">
        <v>#N/A</v>
      </c>
      <c r="F231" t="e">
        <v>#N/A</v>
      </c>
    </row>
    <row r="232" spans="1:6" x14ac:dyDescent="0.35">
      <c r="A232" s="24">
        <v>44535967</v>
      </c>
      <c r="B232" s="24" t="str">
        <f t="shared" si="4"/>
        <v>967</v>
      </c>
      <c r="C232" s="24" t="s">
        <v>944</v>
      </c>
      <c r="D232" t="e">
        <v>#N/A</v>
      </c>
      <c r="E232" t="e">
        <v>#N/A</v>
      </c>
      <c r="F232" t="e">
        <v>#N/A</v>
      </c>
    </row>
    <row r="233" spans="1:6" x14ac:dyDescent="0.35">
      <c r="A233" s="24">
        <v>43204905</v>
      </c>
      <c r="B233" s="24" t="str">
        <f t="shared" si="4"/>
        <v>905</v>
      </c>
      <c r="C233" s="24" t="s">
        <v>947</v>
      </c>
      <c r="D233" t="e">
        <v>#N/A</v>
      </c>
      <c r="E233" t="e">
        <v>#N/A</v>
      </c>
      <c r="F233" t="e">
        <v>#N/A</v>
      </c>
    </row>
    <row r="234" spans="1:6" x14ac:dyDescent="0.35">
      <c r="A234" s="24">
        <v>43204855</v>
      </c>
      <c r="B234" s="24" t="str">
        <f t="shared" si="4"/>
        <v>855</v>
      </c>
      <c r="C234" s="24" t="s">
        <v>952</v>
      </c>
      <c r="D234" t="e">
        <v>#N/A</v>
      </c>
      <c r="E234" t="e">
        <v>#N/A</v>
      </c>
      <c r="F234" t="e">
        <v>#N/A</v>
      </c>
    </row>
    <row r="235" spans="1:6" x14ac:dyDescent="0.35">
      <c r="A235" s="24">
        <v>43204801</v>
      </c>
      <c r="B235" s="24" t="str">
        <f t="shared" si="4"/>
        <v>801</v>
      </c>
      <c r="C235" s="24" t="s">
        <v>948</v>
      </c>
      <c r="D235" t="e">
        <v>#N/A</v>
      </c>
      <c r="E235" t="e">
        <v>#N/A</v>
      </c>
      <c r="F235" t="e">
        <v>#N/A</v>
      </c>
    </row>
    <row r="236" spans="1:6" x14ac:dyDescent="0.35">
      <c r="A236" s="24">
        <v>46135849</v>
      </c>
      <c r="B236" s="24" t="str">
        <f t="shared" si="4"/>
        <v>849</v>
      </c>
      <c r="C236" s="24" t="s">
        <v>2571</v>
      </c>
      <c r="D236" t="e">
        <v>#N/A</v>
      </c>
      <c r="E236" t="e">
        <v>#N/A</v>
      </c>
      <c r="F236" t="e">
        <v>#N/A</v>
      </c>
    </row>
    <row r="237" spans="1:6" x14ac:dyDescent="0.35">
      <c r="A237" s="24">
        <v>43204809</v>
      </c>
      <c r="B237" s="24" t="str">
        <f t="shared" si="4"/>
        <v>809</v>
      </c>
      <c r="C237" s="24" t="s">
        <v>956</v>
      </c>
      <c r="D237" t="e">
        <v>#N/A</v>
      </c>
      <c r="E237" t="e">
        <v>#N/A</v>
      </c>
      <c r="F237" t="e">
        <v>#N/A</v>
      </c>
    </row>
    <row r="238" spans="1:6" x14ac:dyDescent="0.35">
      <c r="A238" s="24">
        <v>43204967</v>
      </c>
      <c r="B238" s="24" t="str">
        <f t="shared" si="4"/>
        <v>967</v>
      </c>
      <c r="C238" s="24" t="s">
        <v>959</v>
      </c>
      <c r="D238" t="e">
        <v>#N/A</v>
      </c>
      <c r="E238" t="e">
        <v>#N/A</v>
      </c>
      <c r="F238" t="e">
        <v>#N/A</v>
      </c>
    </row>
    <row r="239" spans="1:6" x14ac:dyDescent="0.35">
      <c r="A239" s="24">
        <v>43207905</v>
      </c>
      <c r="B239" s="24" t="str">
        <f t="shared" si="4"/>
        <v>905</v>
      </c>
      <c r="C239" s="24" t="s">
        <v>962</v>
      </c>
      <c r="D239" t="e">
        <v>#N/A</v>
      </c>
      <c r="E239" t="e">
        <v>#N/A</v>
      </c>
      <c r="F239" t="e">
        <v>#N/A</v>
      </c>
    </row>
    <row r="240" spans="1:6" x14ac:dyDescent="0.35">
      <c r="A240" s="24">
        <v>43207855</v>
      </c>
      <c r="B240" s="24" t="str">
        <f t="shared" si="4"/>
        <v>855</v>
      </c>
      <c r="C240" s="24" t="s">
        <v>967</v>
      </c>
      <c r="D240" t="e">
        <v>#N/A</v>
      </c>
      <c r="E240" t="e">
        <v>#N/A</v>
      </c>
      <c r="F240" t="e">
        <v>#N/A</v>
      </c>
    </row>
    <row r="241" spans="1:6" x14ac:dyDescent="0.35">
      <c r="A241" s="24">
        <v>43207801</v>
      </c>
      <c r="B241" s="24" t="str">
        <f t="shared" ref="B241:B304" si="5">RIGHT(A241,3)</f>
        <v>801</v>
      </c>
      <c r="C241" s="24" t="s">
        <v>963</v>
      </c>
      <c r="D241" t="e">
        <v>#N/A</v>
      </c>
      <c r="E241" t="e">
        <v>#N/A</v>
      </c>
      <c r="F241" t="e">
        <v>#N/A</v>
      </c>
    </row>
    <row r="242" spans="1:6" x14ac:dyDescent="0.35">
      <c r="A242" s="24">
        <v>43207809</v>
      </c>
      <c r="B242" s="24" t="str">
        <f t="shared" si="5"/>
        <v>809</v>
      </c>
      <c r="C242" s="24" t="s">
        <v>971</v>
      </c>
      <c r="D242" t="e">
        <v>#N/A</v>
      </c>
      <c r="E242" t="e">
        <v>#N/A</v>
      </c>
      <c r="F242" t="e">
        <v>#N/A</v>
      </c>
    </row>
    <row r="243" spans="1:6" x14ac:dyDescent="0.35">
      <c r="A243" s="24">
        <v>43207967</v>
      </c>
      <c r="B243" s="24" t="str">
        <f t="shared" si="5"/>
        <v>967</v>
      </c>
      <c r="C243" s="24" t="s">
        <v>974</v>
      </c>
      <c r="D243" t="e">
        <v>#N/A</v>
      </c>
      <c r="E243" t="e">
        <v>#N/A</v>
      </c>
      <c r="F243" t="e">
        <v>#N/A</v>
      </c>
    </row>
    <row r="244" spans="1:6" x14ac:dyDescent="0.35">
      <c r="A244" s="24">
        <v>43213855</v>
      </c>
      <c r="B244" s="24" t="str">
        <f t="shared" si="5"/>
        <v>855</v>
      </c>
      <c r="C244" s="24" t="s">
        <v>977</v>
      </c>
      <c r="D244" t="e">
        <v>#N/A</v>
      </c>
      <c r="E244" t="e">
        <v>#N/A</v>
      </c>
      <c r="F244" t="e">
        <v>#N/A</v>
      </c>
    </row>
    <row r="245" spans="1:6" x14ac:dyDescent="0.35">
      <c r="A245" s="24">
        <v>43213905</v>
      </c>
      <c r="B245" s="24" t="str">
        <f t="shared" si="5"/>
        <v>905</v>
      </c>
      <c r="C245" s="24" t="s">
        <v>982</v>
      </c>
      <c r="D245" t="e">
        <v>#N/A</v>
      </c>
      <c r="E245" t="e">
        <v>#N/A</v>
      </c>
      <c r="F245" t="e">
        <v>#N/A</v>
      </c>
    </row>
    <row r="246" spans="1:6" x14ac:dyDescent="0.35">
      <c r="A246" s="24">
        <v>43213801</v>
      </c>
      <c r="B246" s="24" t="str">
        <f t="shared" si="5"/>
        <v>801</v>
      </c>
      <c r="C246" s="24" t="s">
        <v>978</v>
      </c>
      <c r="D246" t="e">
        <v>#N/A</v>
      </c>
      <c r="E246" t="e">
        <v>#N/A</v>
      </c>
      <c r="F246" t="e">
        <v>#N/A</v>
      </c>
    </row>
    <row r="247" spans="1:6" x14ac:dyDescent="0.35">
      <c r="A247" s="24">
        <v>43213967</v>
      </c>
      <c r="B247" s="24" t="str">
        <f t="shared" si="5"/>
        <v>967</v>
      </c>
      <c r="C247" s="24" t="s">
        <v>987</v>
      </c>
      <c r="D247" t="e">
        <v>#N/A</v>
      </c>
      <c r="E247" t="e">
        <v>#N/A</v>
      </c>
      <c r="F247" t="e">
        <v>#N/A</v>
      </c>
    </row>
    <row r="248" spans="1:6" x14ac:dyDescent="0.35">
      <c r="A248" s="24">
        <v>43213809</v>
      </c>
      <c r="B248" s="24" t="str">
        <f t="shared" si="5"/>
        <v>809</v>
      </c>
      <c r="C248" s="24" t="s">
        <v>990</v>
      </c>
      <c r="D248" t="e">
        <v>#N/A</v>
      </c>
      <c r="E248" t="e">
        <v>#N/A</v>
      </c>
      <c r="F248" t="e">
        <v>#N/A</v>
      </c>
    </row>
    <row r="249" spans="1:6" x14ac:dyDescent="0.35">
      <c r="A249" s="24">
        <v>40132909</v>
      </c>
      <c r="B249" s="24" t="str">
        <f t="shared" si="5"/>
        <v>909</v>
      </c>
      <c r="C249" s="24" t="s">
        <v>992</v>
      </c>
      <c r="D249" t="e">
        <v>#N/A</v>
      </c>
      <c r="E249" t="e">
        <v>#N/A</v>
      </c>
      <c r="F249" t="e">
        <v>#N/A</v>
      </c>
    </row>
    <row r="250" spans="1:6" x14ac:dyDescent="0.35">
      <c r="A250" s="24">
        <v>40000907</v>
      </c>
      <c r="B250" s="24" t="str">
        <f t="shared" si="5"/>
        <v>907</v>
      </c>
      <c r="C250" s="24" t="s">
        <v>997</v>
      </c>
      <c r="D250" t="e">
        <v>#N/A</v>
      </c>
      <c r="E250" t="e">
        <v>#N/A</v>
      </c>
      <c r="F250" t="e">
        <v>#N/A</v>
      </c>
    </row>
    <row r="251" spans="1:6" x14ac:dyDescent="0.35">
      <c r="A251" s="24">
        <v>40000905</v>
      </c>
      <c r="B251" s="24" t="str">
        <f t="shared" si="5"/>
        <v>905</v>
      </c>
      <c r="C251" s="24" t="s">
        <v>1003</v>
      </c>
      <c r="D251" t="e">
        <v>#N/A</v>
      </c>
      <c r="E251" t="e">
        <v>#N/A</v>
      </c>
      <c r="F251" t="e">
        <v>#N/A</v>
      </c>
    </row>
    <row r="252" spans="1:6" x14ac:dyDescent="0.35">
      <c r="A252" s="24">
        <v>40000855</v>
      </c>
      <c r="B252" s="24" t="str">
        <f t="shared" si="5"/>
        <v>855</v>
      </c>
      <c r="C252" s="24" t="s">
        <v>1006</v>
      </c>
      <c r="D252" t="e">
        <v>#N/A</v>
      </c>
      <c r="E252" t="e">
        <v>#N/A</v>
      </c>
      <c r="F252" t="e">
        <v>#N/A</v>
      </c>
    </row>
    <row r="253" spans="1:6" x14ac:dyDescent="0.35">
      <c r="A253" s="24">
        <v>40000801</v>
      </c>
      <c r="B253" s="24" t="str">
        <f t="shared" si="5"/>
        <v>801</v>
      </c>
      <c r="C253" s="24" t="s">
        <v>1009</v>
      </c>
      <c r="D253" t="e">
        <v>#N/A</v>
      </c>
      <c r="E253" t="e">
        <v>#N/A</v>
      </c>
      <c r="F253" t="e">
        <v>#N/A</v>
      </c>
    </row>
    <row r="254" spans="1:6" x14ac:dyDescent="0.35">
      <c r="A254" s="24">
        <v>40000809</v>
      </c>
      <c r="B254" s="24" t="str">
        <f t="shared" si="5"/>
        <v>809</v>
      </c>
      <c r="C254" s="24" t="s">
        <v>1011</v>
      </c>
      <c r="D254" t="e">
        <v>#N/A</v>
      </c>
      <c r="E254" t="e">
        <v>#N/A</v>
      </c>
      <c r="F254" t="e">
        <v>#N/A</v>
      </c>
    </row>
    <row r="255" spans="1:6" x14ac:dyDescent="0.35">
      <c r="A255" s="24">
        <v>40000967</v>
      </c>
      <c r="B255" s="24" t="str">
        <f t="shared" si="5"/>
        <v>967</v>
      </c>
      <c r="C255" s="24" t="s">
        <v>1014</v>
      </c>
      <c r="D255" t="e">
        <v>#N/A</v>
      </c>
      <c r="E255" t="e">
        <v>#N/A</v>
      </c>
      <c r="F255" t="e">
        <v>#N/A</v>
      </c>
    </row>
    <row r="256" spans="1:6" x14ac:dyDescent="0.35">
      <c r="A256" s="24">
        <v>41093855</v>
      </c>
      <c r="B256" s="24" t="str">
        <f t="shared" si="5"/>
        <v>855</v>
      </c>
      <c r="C256" s="24" t="s">
        <v>1017</v>
      </c>
      <c r="D256" t="e">
        <v>#N/A</v>
      </c>
      <c r="E256" t="e">
        <v>#N/A</v>
      </c>
      <c r="F256" t="e">
        <v>#N/A</v>
      </c>
    </row>
    <row r="257" spans="1:6" x14ac:dyDescent="0.35">
      <c r="A257" s="24">
        <v>41093801</v>
      </c>
      <c r="B257" s="24" t="str">
        <f t="shared" si="5"/>
        <v>801</v>
      </c>
      <c r="C257" s="24" t="s">
        <v>1018</v>
      </c>
      <c r="D257" t="e">
        <v>#N/A</v>
      </c>
      <c r="E257" t="e">
        <v>#N/A</v>
      </c>
      <c r="F257" t="e">
        <v>#N/A</v>
      </c>
    </row>
    <row r="258" spans="1:6" x14ac:dyDescent="0.35">
      <c r="A258" s="24">
        <v>41094855</v>
      </c>
      <c r="B258" s="24" t="str">
        <f t="shared" si="5"/>
        <v>855</v>
      </c>
      <c r="C258" s="24" t="s">
        <v>1023</v>
      </c>
      <c r="D258" t="e">
        <v>#N/A</v>
      </c>
      <c r="E258" t="e">
        <v>#N/A</v>
      </c>
      <c r="F258" t="e">
        <v>#N/A</v>
      </c>
    </row>
    <row r="259" spans="1:6" x14ac:dyDescent="0.35">
      <c r="A259" s="24">
        <v>41094967</v>
      </c>
      <c r="B259" s="24" t="str">
        <f t="shared" si="5"/>
        <v>967</v>
      </c>
      <c r="C259" s="24" t="s">
        <v>1026</v>
      </c>
      <c r="D259" t="e">
        <v>#N/A</v>
      </c>
      <c r="E259" t="e">
        <v>#N/A</v>
      </c>
      <c r="F259" t="e">
        <v>#N/A</v>
      </c>
    </row>
    <row r="260" spans="1:6" x14ac:dyDescent="0.35">
      <c r="A260" s="24">
        <v>43548979</v>
      </c>
      <c r="B260" s="24" t="str">
        <f t="shared" si="5"/>
        <v>979</v>
      </c>
      <c r="C260" s="24" t="s">
        <v>1029</v>
      </c>
      <c r="D260" t="e">
        <v>#N/A</v>
      </c>
      <c r="E260" t="e">
        <v>#N/A</v>
      </c>
      <c r="F260" t="e">
        <v>#N/A</v>
      </c>
    </row>
    <row r="261" spans="1:6" x14ac:dyDescent="0.35">
      <c r="A261" s="24">
        <v>52387817</v>
      </c>
      <c r="B261" s="24" t="str">
        <f t="shared" si="5"/>
        <v>817</v>
      </c>
      <c r="C261" s="24" t="s">
        <v>1031</v>
      </c>
      <c r="D261" t="e">
        <v>#N/A</v>
      </c>
      <c r="E261" t="e">
        <v>#N/A</v>
      </c>
      <c r="F261" t="e">
        <v>#N/A</v>
      </c>
    </row>
    <row r="262" spans="1:6" x14ac:dyDescent="0.35">
      <c r="A262" s="24">
        <v>43346855</v>
      </c>
      <c r="B262" s="24" t="str">
        <f t="shared" si="5"/>
        <v>855</v>
      </c>
      <c r="C262" s="24" t="s">
        <v>1035</v>
      </c>
      <c r="D262" t="e">
        <v>#N/A</v>
      </c>
      <c r="E262" t="e">
        <v>#N/A</v>
      </c>
      <c r="F262" t="e">
        <v>#N/A</v>
      </c>
    </row>
    <row r="263" spans="1:6" x14ac:dyDescent="0.35">
      <c r="A263" s="24">
        <v>43330855</v>
      </c>
      <c r="B263" s="24" t="str">
        <f t="shared" si="5"/>
        <v>855</v>
      </c>
      <c r="C263" s="24" t="s">
        <v>1039</v>
      </c>
      <c r="D263" t="e">
        <v>#N/A</v>
      </c>
      <c r="E263" t="e">
        <v>#N/A</v>
      </c>
      <c r="F263" t="e">
        <v>#N/A</v>
      </c>
    </row>
    <row r="264" spans="1:6" x14ac:dyDescent="0.35">
      <c r="A264" s="24">
        <v>40087809</v>
      </c>
      <c r="B264" s="24" t="str">
        <f t="shared" si="5"/>
        <v>809</v>
      </c>
      <c r="C264" s="24" t="s">
        <v>1042</v>
      </c>
      <c r="D264" t="e">
        <v>#N/A</v>
      </c>
      <c r="E264" t="e">
        <v>#N/A</v>
      </c>
      <c r="F264" t="e">
        <v>#N/A</v>
      </c>
    </row>
    <row r="265" spans="1:6" x14ac:dyDescent="0.35">
      <c r="A265" s="24">
        <v>40080905</v>
      </c>
      <c r="B265" s="24" t="str">
        <f t="shared" si="5"/>
        <v>905</v>
      </c>
      <c r="C265" s="24" t="s">
        <v>1047</v>
      </c>
      <c r="D265" t="e">
        <v>#N/A</v>
      </c>
      <c r="E265" t="e">
        <v>#N/A</v>
      </c>
      <c r="F265" t="e">
        <v>#N/A</v>
      </c>
    </row>
    <row r="266" spans="1:6" x14ac:dyDescent="0.35">
      <c r="A266" s="24">
        <v>40080809</v>
      </c>
      <c r="B266" s="24" t="str">
        <f t="shared" si="5"/>
        <v>809</v>
      </c>
      <c r="C266" s="24" t="s">
        <v>1049</v>
      </c>
      <c r="D266" t="e">
        <v>#N/A</v>
      </c>
      <c r="E266" t="e">
        <v>#N/A</v>
      </c>
      <c r="F266" t="e">
        <v>#N/A</v>
      </c>
    </row>
    <row r="267" spans="1:6" x14ac:dyDescent="0.35">
      <c r="A267" s="24">
        <v>46145905</v>
      </c>
      <c r="B267" s="24" t="str">
        <f t="shared" si="5"/>
        <v>905</v>
      </c>
      <c r="C267" s="24" t="s">
        <v>1050</v>
      </c>
      <c r="D267" t="e">
        <v>#N/A</v>
      </c>
      <c r="E267" t="e">
        <v>#N/A</v>
      </c>
      <c r="F267" t="e">
        <v>#N/A</v>
      </c>
    </row>
    <row r="268" spans="1:6" x14ac:dyDescent="0.35">
      <c r="A268" s="24">
        <v>40088905</v>
      </c>
      <c r="B268" s="24" t="str">
        <f t="shared" si="5"/>
        <v>905</v>
      </c>
      <c r="C268" s="24" t="s">
        <v>1053</v>
      </c>
      <c r="D268" t="e">
        <v>#N/A</v>
      </c>
      <c r="E268" t="e">
        <v>#N/A</v>
      </c>
      <c r="F268" t="e">
        <v>#N/A</v>
      </c>
    </row>
    <row r="269" spans="1:6" x14ac:dyDescent="0.35">
      <c r="A269" s="24">
        <v>40088809</v>
      </c>
      <c r="B269" s="24" t="str">
        <f t="shared" si="5"/>
        <v>809</v>
      </c>
      <c r="C269" s="24" t="s">
        <v>1055</v>
      </c>
      <c r="D269" t="e">
        <v>#N/A</v>
      </c>
      <c r="E269" t="e">
        <v>#N/A</v>
      </c>
      <c r="F269" t="e">
        <v>#N/A</v>
      </c>
    </row>
    <row r="270" spans="1:6" x14ac:dyDescent="0.35">
      <c r="A270" s="24">
        <v>40086905</v>
      </c>
      <c r="B270" s="24" t="str">
        <f t="shared" si="5"/>
        <v>905</v>
      </c>
      <c r="C270" s="24" t="s">
        <v>1057</v>
      </c>
      <c r="D270" t="e">
        <v>#N/A</v>
      </c>
      <c r="E270" t="e">
        <v>#N/A</v>
      </c>
      <c r="F270" t="e">
        <v>#N/A</v>
      </c>
    </row>
    <row r="271" spans="1:6" x14ac:dyDescent="0.35">
      <c r="A271" s="24">
        <v>40084905</v>
      </c>
      <c r="B271" s="24" t="str">
        <f t="shared" si="5"/>
        <v>905</v>
      </c>
      <c r="C271" s="24" t="s">
        <v>1060</v>
      </c>
      <c r="D271" t="e">
        <v>#N/A</v>
      </c>
      <c r="E271" t="e">
        <v>#N/A</v>
      </c>
      <c r="F271" t="e">
        <v>#N/A</v>
      </c>
    </row>
    <row r="272" spans="1:6" x14ac:dyDescent="0.35">
      <c r="A272" s="24">
        <v>40084809</v>
      </c>
      <c r="B272" s="24" t="str">
        <f t="shared" si="5"/>
        <v>809</v>
      </c>
      <c r="C272" s="24" t="s">
        <v>1063</v>
      </c>
      <c r="D272" t="e">
        <v>#N/A</v>
      </c>
      <c r="E272" t="e">
        <v>#N/A</v>
      </c>
      <c r="F272" t="e">
        <v>#N/A</v>
      </c>
    </row>
    <row r="273" spans="1:6" x14ac:dyDescent="0.35">
      <c r="A273" s="24">
        <v>40083905</v>
      </c>
      <c r="B273" s="24" t="str">
        <f t="shared" si="5"/>
        <v>905</v>
      </c>
      <c r="C273" s="24" t="s">
        <v>1065</v>
      </c>
      <c r="D273" t="e">
        <v>#N/A</v>
      </c>
      <c r="E273" t="e">
        <v>#N/A</v>
      </c>
      <c r="F273" t="e">
        <v>#N/A</v>
      </c>
    </row>
    <row r="274" spans="1:6" x14ac:dyDescent="0.35">
      <c r="A274" s="24">
        <v>40089905</v>
      </c>
      <c r="B274" s="24" t="str">
        <f t="shared" si="5"/>
        <v>905</v>
      </c>
      <c r="C274" s="24" t="s">
        <v>1066</v>
      </c>
      <c r="D274" t="e">
        <v>#N/A</v>
      </c>
      <c r="E274" t="e">
        <v>#N/A</v>
      </c>
      <c r="F274" t="e">
        <v>#N/A</v>
      </c>
    </row>
    <row r="275" spans="1:6" x14ac:dyDescent="0.35">
      <c r="A275" s="24">
        <v>40082905</v>
      </c>
      <c r="B275" s="24" t="str">
        <f t="shared" si="5"/>
        <v>905</v>
      </c>
      <c r="C275" s="24" t="s">
        <v>1068</v>
      </c>
      <c r="D275" t="e">
        <v>#N/A</v>
      </c>
      <c r="E275" t="e">
        <v>#N/A</v>
      </c>
      <c r="F275" t="e">
        <v>#N/A</v>
      </c>
    </row>
    <row r="276" spans="1:6" x14ac:dyDescent="0.35">
      <c r="A276" s="24">
        <v>40085905</v>
      </c>
      <c r="B276" s="24" t="str">
        <f t="shared" si="5"/>
        <v>905</v>
      </c>
      <c r="C276" s="24" t="s">
        <v>1070</v>
      </c>
      <c r="D276" t="e">
        <v>#N/A</v>
      </c>
      <c r="E276" t="e">
        <v>#N/A</v>
      </c>
      <c r="F276" t="e">
        <v>#N/A</v>
      </c>
    </row>
    <row r="277" spans="1:6" x14ac:dyDescent="0.35">
      <c r="A277" s="24">
        <v>40085809</v>
      </c>
      <c r="B277" s="24" t="str">
        <f t="shared" si="5"/>
        <v>809</v>
      </c>
      <c r="C277" s="24" t="s">
        <v>1072</v>
      </c>
      <c r="D277" t="e">
        <v>#N/A</v>
      </c>
      <c r="E277" t="e">
        <v>#N/A</v>
      </c>
      <c r="F277" t="e">
        <v>#N/A</v>
      </c>
    </row>
    <row r="278" spans="1:6" x14ac:dyDescent="0.35">
      <c r="A278" s="24">
        <v>40078905</v>
      </c>
      <c r="B278" s="24" t="str">
        <f t="shared" si="5"/>
        <v>905</v>
      </c>
      <c r="C278" s="24" t="s">
        <v>1074</v>
      </c>
      <c r="D278" t="e">
        <v>#N/A</v>
      </c>
      <c r="E278" t="e">
        <v>#N/A</v>
      </c>
      <c r="F278" t="e">
        <v>#N/A</v>
      </c>
    </row>
    <row r="279" spans="1:6" x14ac:dyDescent="0.35">
      <c r="A279" s="24">
        <v>40081905</v>
      </c>
      <c r="B279" s="24" t="str">
        <f t="shared" si="5"/>
        <v>905</v>
      </c>
      <c r="C279" s="24" t="s">
        <v>1078</v>
      </c>
      <c r="D279" t="e">
        <v>#N/A</v>
      </c>
      <c r="E279" t="e">
        <v>#N/A</v>
      </c>
      <c r="F279" t="e">
        <v>#N/A</v>
      </c>
    </row>
    <row r="280" spans="1:6" x14ac:dyDescent="0.35">
      <c r="A280" s="24">
        <v>40081809</v>
      </c>
      <c r="B280" s="24" t="str">
        <f t="shared" si="5"/>
        <v>809</v>
      </c>
      <c r="C280" s="24" t="s">
        <v>1080</v>
      </c>
      <c r="D280" t="e">
        <v>#N/A</v>
      </c>
      <c r="E280" t="e">
        <v>#N/A</v>
      </c>
      <c r="F280" t="e">
        <v>#N/A</v>
      </c>
    </row>
    <row r="281" spans="1:6" x14ac:dyDescent="0.35">
      <c r="A281" s="24">
        <v>47984909</v>
      </c>
      <c r="B281" s="24" t="str">
        <f t="shared" si="5"/>
        <v>909</v>
      </c>
      <c r="C281" s="24" t="s">
        <v>1082</v>
      </c>
      <c r="D281" t="e">
        <v>#N/A</v>
      </c>
      <c r="E281" t="e">
        <v>#N/A</v>
      </c>
      <c r="F281" t="e">
        <v>#N/A</v>
      </c>
    </row>
    <row r="282" spans="1:6" x14ac:dyDescent="0.35">
      <c r="A282" s="24">
        <v>47984849</v>
      </c>
      <c r="B282" s="24" t="str">
        <f t="shared" si="5"/>
        <v>849</v>
      </c>
      <c r="C282" s="24" t="s">
        <v>1084</v>
      </c>
      <c r="D282" t="e">
        <v>#N/A</v>
      </c>
      <c r="E282" t="e">
        <v>#N/A</v>
      </c>
      <c r="F282" t="e">
        <v>#N/A</v>
      </c>
    </row>
    <row r="283" spans="1:6" x14ac:dyDescent="0.35">
      <c r="A283" s="24">
        <v>43349909</v>
      </c>
      <c r="B283" s="24" t="str">
        <f t="shared" si="5"/>
        <v>909</v>
      </c>
      <c r="C283" s="24" t="s">
        <v>1087</v>
      </c>
      <c r="D283" t="e">
        <v>#N/A</v>
      </c>
      <c r="E283" t="e">
        <v>#N/A</v>
      </c>
      <c r="F283" t="e">
        <v>#N/A</v>
      </c>
    </row>
    <row r="284" spans="1:6" x14ac:dyDescent="0.35">
      <c r="A284" s="24">
        <v>43357860</v>
      </c>
      <c r="B284" s="24" t="str">
        <f t="shared" si="5"/>
        <v>860</v>
      </c>
      <c r="C284" s="24" t="s">
        <v>1089</v>
      </c>
      <c r="D284" t="e">
        <v>#N/A</v>
      </c>
      <c r="E284" t="e">
        <v>#N/A</v>
      </c>
      <c r="F284" t="e">
        <v>#N/A</v>
      </c>
    </row>
    <row r="285" spans="1:6" x14ac:dyDescent="0.35">
      <c r="A285" s="24">
        <v>47986860</v>
      </c>
      <c r="B285" s="24" t="str">
        <f t="shared" si="5"/>
        <v>860</v>
      </c>
      <c r="C285" s="24" t="s">
        <v>1091</v>
      </c>
      <c r="D285" t="e">
        <v>#N/A</v>
      </c>
      <c r="E285" t="e">
        <v>#N/A</v>
      </c>
      <c r="F285" t="e">
        <v>#N/A</v>
      </c>
    </row>
    <row r="286" spans="1:6" x14ac:dyDescent="0.35">
      <c r="A286" s="24">
        <v>47991860</v>
      </c>
      <c r="B286" s="24" t="str">
        <f t="shared" si="5"/>
        <v>860</v>
      </c>
      <c r="C286" s="24" t="s">
        <v>1093</v>
      </c>
      <c r="D286" t="e">
        <v>#N/A</v>
      </c>
      <c r="E286" t="e">
        <v>#N/A</v>
      </c>
      <c r="F286" t="e">
        <v>#N/A</v>
      </c>
    </row>
    <row r="287" spans="1:6" x14ac:dyDescent="0.35">
      <c r="A287" s="24">
        <v>47991849</v>
      </c>
      <c r="B287" s="24" t="str">
        <f t="shared" si="5"/>
        <v>849</v>
      </c>
      <c r="C287" s="24" t="s">
        <v>1095</v>
      </c>
      <c r="D287" t="e">
        <v>#N/A</v>
      </c>
      <c r="E287" t="e">
        <v>#N/A</v>
      </c>
      <c r="F287" t="e">
        <v>#N/A</v>
      </c>
    </row>
    <row r="288" spans="1:6" x14ac:dyDescent="0.35">
      <c r="A288" s="24">
        <v>47987855</v>
      </c>
      <c r="B288" s="24" t="str">
        <f t="shared" si="5"/>
        <v>855</v>
      </c>
      <c r="C288" s="24" t="s">
        <v>1097</v>
      </c>
      <c r="D288" t="e">
        <v>#N/A</v>
      </c>
      <c r="E288" t="e">
        <v>#N/A</v>
      </c>
      <c r="F288" t="e">
        <v>#N/A</v>
      </c>
    </row>
    <row r="289" spans="1:6" x14ac:dyDescent="0.35">
      <c r="A289" s="24">
        <v>47987809</v>
      </c>
      <c r="B289" s="24" t="str">
        <f t="shared" si="5"/>
        <v>809</v>
      </c>
      <c r="C289" s="24" t="s">
        <v>1100</v>
      </c>
      <c r="D289" t="e">
        <v>#N/A</v>
      </c>
      <c r="E289" t="e">
        <v>#N/A</v>
      </c>
      <c r="F289" t="e">
        <v>#N/A</v>
      </c>
    </row>
    <row r="290" spans="1:6" x14ac:dyDescent="0.35">
      <c r="A290" s="24">
        <v>43343909</v>
      </c>
      <c r="B290" s="24" t="str">
        <f t="shared" si="5"/>
        <v>909</v>
      </c>
      <c r="C290" s="24" t="s">
        <v>1102</v>
      </c>
      <c r="D290" t="e">
        <v>#N/A</v>
      </c>
      <c r="E290" t="e">
        <v>#N/A</v>
      </c>
      <c r="F290" t="e">
        <v>#N/A</v>
      </c>
    </row>
    <row r="291" spans="1:6" x14ac:dyDescent="0.35">
      <c r="A291" s="24">
        <v>43348909</v>
      </c>
      <c r="B291" s="24" t="str">
        <f t="shared" si="5"/>
        <v>909</v>
      </c>
      <c r="C291" s="24" t="s">
        <v>1104</v>
      </c>
      <c r="D291" t="e">
        <v>#N/A</v>
      </c>
      <c r="E291" t="e">
        <v>#N/A</v>
      </c>
      <c r="F291" t="e">
        <v>#N/A</v>
      </c>
    </row>
    <row r="292" spans="1:6" x14ac:dyDescent="0.35">
      <c r="A292" s="24">
        <v>47983909</v>
      </c>
      <c r="B292" s="24" t="str">
        <f t="shared" si="5"/>
        <v>909</v>
      </c>
      <c r="C292" s="24" t="s">
        <v>1106</v>
      </c>
      <c r="D292" t="e">
        <v>#N/A</v>
      </c>
      <c r="E292" t="e">
        <v>#N/A</v>
      </c>
      <c r="F292" t="e">
        <v>#N/A</v>
      </c>
    </row>
    <row r="293" spans="1:6" x14ac:dyDescent="0.35">
      <c r="A293" s="24">
        <v>47967860</v>
      </c>
      <c r="B293" s="24" t="str">
        <f t="shared" si="5"/>
        <v>860</v>
      </c>
      <c r="C293" s="24" t="s">
        <v>1108</v>
      </c>
      <c r="D293" t="e">
        <v>#N/A</v>
      </c>
      <c r="E293" t="e">
        <v>#N/A</v>
      </c>
      <c r="F293" t="e">
        <v>#N/A</v>
      </c>
    </row>
    <row r="294" spans="1:6" x14ac:dyDescent="0.35">
      <c r="A294" s="24">
        <v>47990860</v>
      </c>
      <c r="B294" s="24" t="str">
        <f t="shared" si="5"/>
        <v>860</v>
      </c>
      <c r="C294" s="24" t="s">
        <v>1110</v>
      </c>
      <c r="D294" t="e">
        <v>#N/A</v>
      </c>
      <c r="E294" t="e">
        <v>#N/A</v>
      </c>
      <c r="F294" t="e">
        <v>#N/A</v>
      </c>
    </row>
    <row r="295" spans="1:6" x14ac:dyDescent="0.35">
      <c r="A295" s="24">
        <v>47985909</v>
      </c>
      <c r="B295" s="24" t="str">
        <f t="shared" si="5"/>
        <v>909</v>
      </c>
      <c r="C295" s="24" t="s">
        <v>1112</v>
      </c>
      <c r="D295" t="e">
        <v>#N/A</v>
      </c>
      <c r="E295" t="e">
        <v>#N/A</v>
      </c>
      <c r="F295" t="e">
        <v>#N/A</v>
      </c>
    </row>
    <row r="296" spans="1:6" x14ac:dyDescent="0.35">
      <c r="A296" s="24">
        <v>47985849</v>
      </c>
      <c r="B296" s="24" t="str">
        <f t="shared" si="5"/>
        <v>849</v>
      </c>
      <c r="C296" s="24" t="s">
        <v>1115</v>
      </c>
      <c r="D296" t="e">
        <v>#N/A</v>
      </c>
      <c r="E296" t="e">
        <v>#N/A</v>
      </c>
      <c r="F296" t="e">
        <v>#N/A</v>
      </c>
    </row>
    <row r="297" spans="1:6" x14ac:dyDescent="0.35">
      <c r="A297" s="24">
        <v>47981909</v>
      </c>
      <c r="B297" s="24" t="str">
        <f t="shared" si="5"/>
        <v>909</v>
      </c>
      <c r="C297" s="24" t="s">
        <v>1118</v>
      </c>
      <c r="D297" t="e">
        <v>#N/A</v>
      </c>
      <c r="E297" t="e">
        <v>#N/A</v>
      </c>
      <c r="F297" t="e">
        <v>#N/A</v>
      </c>
    </row>
    <row r="298" spans="1:6" x14ac:dyDescent="0.35">
      <c r="A298" s="24">
        <v>47981855</v>
      </c>
      <c r="B298" s="24" t="str">
        <f t="shared" si="5"/>
        <v>855</v>
      </c>
      <c r="C298" s="24" t="s">
        <v>1120</v>
      </c>
      <c r="D298" t="e">
        <v>#N/A</v>
      </c>
      <c r="E298" t="e">
        <v>#N/A</v>
      </c>
      <c r="F298" t="e">
        <v>#N/A</v>
      </c>
    </row>
    <row r="299" spans="1:6" x14ac:dyDescent="0.35">
      <c r="A299" s="24">
        <v>47981801</v>
      </c>
      <c r="B299" s="24" t="str">
        <f t="shared" si="5"/>
        <v>801</v>
      </c>
      <c r="C299" s="24" t="s">
        <v>1122</v>
      </c>
      <c r="D299" t="e">
        <v>#N/A</v>
      </c>
      <c r="E299" t="e">
        <v>#N/A</v>
      </c>
      <c r="F299" t="e">
        <v>#N/A</v>
      </c>
    </row>
    <row r="300" spans="1:6" x14ac:dyDescent="0.35">
      <c r="A300" s="24">
        <v>47981967</v>
      </c>
      <c r="B300" s="24" t="str">
        <f t="shared" si="5"/>
        <v>967</v>
      </c>
      <c r="C300" s="24" t="s">
        <v>1124</v>
      </c>
      <c r="D300" t="e">
        <v>#N/A</v>
      </c>
      <c r="E300" t="e">
        <v>#N/A</v>
      </c>
      <c r="F300" t="e">
        <v>#N/A</v>
      </c>
    </row>
    <row r="301" spans="1:6" x14ac:dyDescent="0.35">
      <c r="A301" s="24">
        <v>47981809</v>
      </c>
      <c r="B301" s="24" t="str">
        <f t="shared" si="5"/>
        <v>809</v>
      </c>
      <c r="C301" s="24" t="s">
        <v>1126</v>
      </c>
      <c r="D301" t="e">
        <v>#N/A</v>
      </c>
      <c r="E301" t="e">
        <v>#N/A</v>
      </c>
      <c r="F301" t="e">
        <v>#N/A</v>
      </c>
    </row>
    <row r="302" spans="1:6" x14ac:dyDescent="0.35">
      <c r="A302" s="24">
        <v>47988855</v>
      </c>
      <c r="B302" s="24" t="str">
        <f t="shared" si="5"/>
        <v>855</v>
      </c>
      <c r="C302" s="24" t="s">
        <v>1128</v>
      </c>
      <c r="D302" t="e">
        <v>#N/A</v>
      </c>
      <c r="E302" t="e">
        <v>#N/A</v>
      </c>
      <c r="F302" t="e">
        <v>#N/A</v>
      </c>
    </row>
    <row r="303" spans="1:6" x14ac:dyDescent="0.35">
      <c r="A303" s="24">
        <v>47988809</v>
      </c>
      <c r="B303" s="24" t="str">
        <f t="shared" si="5"/>
        <v>809</v>
      </c>
      <c r="C303" s="24" t="s">
        <v>1130</v>
      </c>
      <c r="D303" t="e">
        <v>#N/A</v>
      </c>
      <c r="E303" t="e">
        <v>#N/A</v>
      </c>
      <c r="F303" t="e">
        <v>#N/A</v>
      </c>
    </row>
    <row r="304" spans="1:6" x14ac:dyDescent="0.35">
      <c r="A304" s="24">
        <v>43342909</v>
      </c>
      <c r="B304" s="24" t="str">
        <f t="shared" si="5"/>
        <v>909</v>
      </c>
      <c r="C304" s="24" t="s">
        <v>1132</v>
      </c>
      <c r="D304" t="e">
        <v>#N/A</v>
      </c>
      <c r="E304" t="e">
        <v>#N/A</v>
      </c>
      <c r="F304" t="e">
        <v>#N/A</v>
      </c>
    </row>
    <row r="305" spans="1:6" x14ac:dyDescent="0.35">
      <c r="A305" s="24">
        <v>43342855</v>
      </c>
      <c r="B305" s="24" t="str">
        <f t="shared" ref="B305:B315" si="6">RIGHT(A305,3)</f>
        <v>855</v>
      </c>
      <c r="C305" s="24" t="s">
        <v>1134</v>
      </c>
      <c r="D305" t="e">
        <v>#N/A</v>
      </c>
      <c r="E305" t="e">
        <v>#N/A</v>
      </c>
      <c r="F305" t="e">
        <v>#N/A</v>
      </c>
    </row>
    <row r="306" spans="1:6" x14ac:dyDescent="0.35">
      <c r="A306" s="24">
        <v>43342809</v>
      </c>
      <c r="B306" s="24" t="str">
        <f t="shared" si="6"/>
        <v>809</v>
      </c>
      <c r="C306" s="24" t="s">
        <v>1136</v>
      </c>
      <c r="D306" t="e">
        <v>#N/A</v>
      </c>
      <c r="E306" t="e">
        <v>#N/A</v>
      </c>
      <c r="F306" t="e">
        <v>#N/A</v>
      </c>
    </row>
    <row r="307" spans="1:6" x14ac:dyDescent="0.35">
      <c r="A307" s="24">
        <v>43345909</v>
      </c>
      <c r="B307" s="24" t="str">
        <f t="shared" si="6"/>
        <v>909</v>
      </c>
      <c r="C307" s="24" t="s">
        <v>1138</v>
      </c>
      <c r="D307" t="e">
        <v>#N/A</v>
      </c>
      <c r="E307" t="e">
        <v>#N/A</v>
      </c>
      <c r="F307" t="e">
        <v>#N/A</v>
      </c>
    </row>
    <row r="308" spans="1:6" x14ac:dyDescent="0.35">
      <c r="A308" s="24">
        <v>43345849</v>
      </c>
      <c r="B308" s="24" t="str">
        <f t="shared" si="6"/>
        <v>849</v>
      </c>
      <c r="C308" s="24" t="s">
        <v>1140</v>
      </c>
      <c r="D308" t="e">
        <v>#N/A</v>
      </c>
      <c r="E308" t="e">
        <v>#N/A</v>
      </c>
      <c r="F308" t="e">
        <v>#N/A</v>
      </c>
    </row>
    <row r="309" spans="1:6" x14ac:dyDescent="0.35">
      <c r="A309" s="24">
        <v>43350909</v>
      </c>
      <c r="B309" s="24" t="str">
        <f t="shared" si="6"/>
        <v>909</v>
      </c>
      <c r="C309" s="24" t="s">
        <v>1142</v>
      </c>
      <c r="D309" t="e">
        <v>#N/A</v>
      </c>
      <c r="E309" t="e">
        <v>#N/A</v>
      </c>
      <c r="F309" t="e">
        <v>#N/A</v>
      </c>
    </row>
    <row r="310" spans="1:6" x14ac:dyDescent="0.35">
      <c r="A310" s="24">
        <v>43350809</v>
      </c>
      <c r="B310" s="24" t="str">
        <f t="shared" si="6"/>
        <v>809</v>
      </c>
      <c r="C310" s="24" t="s">
        <v>1144</v>
      </c>
      <c r="D310" t="e">
        <v>#N/A</v>
      </c>
      <c r="E310" t="e">
        <v>#N/A</v>
      </c>
      <c r="F310" t="e">
        <v>#N/A</v>
      </c>
    </row>
    <row r="311" spans="1:6" x14ac:dyDescent="0.35">
      <c r="A311" s="24">
        <v>47982855</v>
      </c>
      <c r="B311" s="24" t="str">
        <f t="shared" si="6"/>
        <v>855</v>
      </c>
      <c r="C311" s="24" t="s">
        <v>1147</v>
      </c>
      <c r="D311" t="e">
        <v>#N/A</v>
      </c>
      <c r="E311" t="e">
        <v>#N/A</v>
      </c>
      <c r="F311" t="e">
        <v>#N/A</v>
      </c>
    </row>
    <row r="312" spans="1:6" x14ac:dyDescent="0.35">
      <c r="A312" s="24">
        <v>47982809</v>
      </c>
      <c r="B312" s="24" t="str">
        <f t="shared" si="6"/>
        <v>809</v>
      </c>
      <c r="C312" s="24" t="s">
        <v>1150</v>
      </c>
      <c r="D312" t="e">
        <v>#N/A</v>
      </c>
      <c r="E312" t="e">
        <v>#N/A</v>
      </c>
      <c r="F312" t="e">
        <v>#N/A</v>
      </c>
    </row>
    <row r="313" spans="1:6" x14ac:dyDescent="0.35">
      <c r="A313" s="24">
        <v>46916801</v>
      </c>
      <c r="B313" s="24" t="str">
        <f t="shared" si="6"/>
        <v>801</v>
      </c>
      <c r="C313" s="24" t="s">
        <v>1152</v>
      </c>
      <c r="D313" t="e">
        <v>#N/A</v>
      </c>
      <c r="E313" t="e">
        <v>#N/A</v>
      </c>
      <c r="F313" t="e">
        <v>#N/A</v>
      </c>
    </row>
    <row r="314" spans="1:6" x14ac:dyDescent="0.35">
      <c r="A314" s="24">
        <v>46916809</v>
      </c>
      <c r="B314" s="24" t="str">
        <f t="shared" si="6"/>
        <v>809</v>
      </c>
      <c r="C314" s="24" t="s">
        <v>1156</v>
      </c>
      <c r="D314" t="e">
        <v>#N/A</v>
      </c>
      <c r="E314" t="e">
        <v>#N/A</v>
      </c>
      <c r="F314" t="e">
        <v>#N/A</v>
      </c>
    </row>
    <row r="315" spans="1:6" x14ac:dyDescent="0.35">
      <c r="A315" s="24">
        <v>46916967</v>
      </c>
      <c r="B315" s="24" t="str">
        <f t="shared" si="6"/>
        <v>967</v>
      </c>
      <c r="C315" s="24" t="s">
        <v>1159</v>
      </c>
      <c r="D315" t="e">
        <v>#N/A</v>
      </c>
      <c r="E315" t="e">
        <v>#N/A</v>
      </c>
      <c r="F315" t="e">
        <v>#N/A</v>
      </c>
    </row>
    <row r="316" spans="1:6" x14ac:dyDescent="0.35">
      <c r="A316" s="24">
        <v>41080905</v>
      </c>
      <c r="B316" s="24">
        <v>905</v>
      </c>
      <c r="C316" s="24" t="s">
        <v>1162</v>
      </c>
      <c r="D316" t="e">
        <v>#N/A</v>
      </c>
      <c r="E316" t="e">
        <v>#N/A</v>
      </c>
      <c r="F316" t="e">
        <v>#N/A</v>
      </c>
    </row>
    <row r="317" spans="1:6" x14ac:dyDescent="0.35">
      <c r="A317" s="24">
        <v>41080907</v>
      </c>
      <c r="B317" s="24" t="str">
        <f t="shared" ref="B317:B323" si="7">RIGHT(A317,3)</f>
        <v>907</v>
      </c>
      <c r="C317" s="24" t="s">
        <v>1165</v>
      </c>
      <c r="D317" t="e">
        <v>#N/A</v>
      </c>
      <c r="E317" t="e">
        <v>#N/A</v>
      </c>
      <c r="F317" t="e">
        <v>#N/A</v>
      </c>
    </row>
    <row r="318" spans="1:6" x14ac:dyDescent="0.35">
      <c r="A318" s="24">
        <v>41080855</v>
      </c>
      <c r="B318" s="24" t="str">
        <f t="shared" si="7"/>
        <v>855</v>
      </c>
      <c r="C318" s="24" t="s">
        <v>1167</v>
      </c>
      <c r="D318" t="e">
        <v>#N/A</v>
      </c>
      <c r="E318" t="e">
        <v>#N/A</v>
      </c>
      <c r="F318" t="e">
        <v>#N/A</v>
      </c>
    </row>
    <row r="319" spans="1:6" x14ac:dyDescent="0.35">
      <c r="A319" s="24">
        <v>41080809</v>
      </c>
      <c r="B319" s="24" t="str">
        <f t="shared" si="7"/>
        <v>809</v>
      </c>
      <c r="C319" s="24" t="s">
        <v>1169</v>
      </c>
      <c r="D319" t="e">
        <v>#N/A</v>
      </c>
      <c r="E319" t="e">
        <v>#N/A</v>
      </c>
      <c r="F319" t="e">
        <v>#N/A</v>
      </c>
    </row>
    <row r="320" spans="1:6" x14ac:dyDescent="0.35">
      <c r="A320" s="24">
        <v>41080967</v>
      </c>
      <c r="B320" s="24" t="str">
        <f t="shared" si="7"/>
        <v>967</v>
      </c>
      <c r="C320" s="24" t="s">
        <v>1171</v>
      </c>
      <c r="D320" t="e">
        <v>#N/A</v>
      </c>
      <c r="E320" t="e">
        <v>#N/A</v>
      </c>
      <c r="F320" t="e">
        <v>#N/A</v>
      </c>
    </row>
    <row r="321" spans="1:6" x14ac:dyDescent="0.35">
      <c r="A321" s="24">
        <v>41081855</v>
      </c>
      <c r="B321" s="24" t="str">
        <f t="shared" si="7"/>
        <v>855</v>
      </c>
      <c r="C321" s="24" t="s">
        <v>1173</v>
      </c>
      <c r="D321" t="e">
        <v>#N/A</v>
      </c>
      <c r="E321" t="e">
        <v>#N/A</v>
      </c>
      <c r="F321" t="e">
        <v>#N/A</v>
      </c>
    </row>
    <row r="322" spans="1:6" x14ac:dyDescent="0.35">
      <c r="A322" s="24">
        <v>41081967</v>
      </c>
      <c r="B322" s="24" t="str">
        <f t="shared" si="7"/>
        <v>967</v>
      </c>
      <c r="C322" s="24" t="s">
        <v>1176</v>
      </c>
      <c r="D322" t="e">
        <v>#N/A</v>
      </c>
      <c r="E322" t="e">
        <v>#N/A</v>
      </c>
      <c r="F322" t="e">
        <v>#N/A</v>
      </c>
    </row>
    <row r="323" spans="1:6" x14ac:dyDescent="0.35">
      <c r="A323" s="24">
        <v>41081809</v>
      </c>
      <c r="B323" s="24" t="str">
        <f t="shared" si="7"/>
        <v>809</v>
      </c>
      <c r="C323" s="24" t="s">
        <v>1178</v>
      </c>
      <c r="D323" t="e">
        <v>#N/A</v>
      </c>
      <c r="E323" t="e">
        <v>#N/A</v>
      </c>
      <c r="F323" t="e">
        <v>#N/A</v>
      </c>
    </row>
    <row r="324" spans="1:6" x14ac:dyDescent="0.35">
      <c r="A324" s="24">
        <v>41082905</v>
      </c>
      <c r="B324" s="24">
        <v>905</v>
      </c>
      <c r="C324" s="24" t="s">
        <v>1180</v>
      </c>
      <c r="D324" t="e">
        <v>#N/A</v>
      </c>
      <c r="E324" t="e">
        <v>#N/A</v>
      </c>
      <c r="F324" t="e">
        <v>#N/A</v>
      </c>
    </row>
    <row r="325" spans="1:6" x14ac:dyDescent="0.35">
      <c r="A325" s="24">
        <v>41082907</v>
      </c>
      <c r="B325" s="24" t="str">
        <f t="shared" ref="B325:B342" si="8">RIGHT(A325,3)</f>
        <v>907</v>
      </c>
      <c r="C325" s="24" t="s">
        <v>1183</v>
      </c>
      <c r="D325" t="e">
        <v>#N/A</v>
      </c>
      <c r="E325" t="e">
        <v>#N/A</v>
      </c>
      <c r="F325" t="e">
        <v>#N/A</v>
      </c>
    </row>
    <row r="326" spans="1:6" x14ac:dyDescent="0.35">
      <c r="A326" s="24">
        <v>41082855</v>
      </c>
      <c r="B326" s="24" t="str">
        <f t="shared" si="8"/>
        <v>855</v>
      </c>
      <c r="C326" s="24" t="s">
        <v>1185</v>
      </c>
      <c r="D326" t="e">
        <v>#N/A</v>
      </c>
      <c r="E326" t="e">
        <v>#N/A</v>
      </c>
      <c r="F326" t="e">
        <v>#N/A</v>
      </c>
    </row>
    <row r="327" spans="1:6" x14ac:dyDescent="0.35">
      <c r="A327" s="24">
        <v>41082967</v>
      </c>
      <c r="B327" s="24" t="str">
        <f t="shared" si="8"/>
        <v>967</v>
      </c>
      <c r="C327" s="24" t="s">
        <v>1187</v>
      </c>
      <c r="D327" t="e">
        <v>#N/A</v>
      </c>
      <c r="E327" t="e">
        <v>#N/A</v>
      </c>
      <c r="F327" t="e">
        <v>#N/A</v>
      </c>
    </row>
    <row r="328" spans="1:6" x14ac:dyDescent="0.35">
      <c r="A328" s="24">
        <v>41082809</v>
      </c>
      <c r="B328" s="24" t="str">
        <f t="shared" si="8"/>
        <v>809</v>
      </c>
      <c r="C328" s="24" t="s">
        <v>1189</v>
      </c>
      <c r="D328" t="e">
        <v>#N/A</v>
      </c>
      <c r="E328" t="e">
        <v>#N/A</v>
      </c>
      <c r="F328" t="e">
        <v>#N/A</v>
      </c>
    </row>
    <row r="329" spans="1:6" x14ac:dyDescent="0.35">
      <c r="A329" s="24">
        <v>43090855</v>
      </c>
      <c r="B329" s="24" t="str">
        <f t="shared" si="8"/>
        <v>855</v>
      </c>
      <c r="C329" s="24" t="s">
        <v>1191</v>
      </c>
      <c r="D329" t="e">
        <v>#N/A</v>
      </c>
      <c r="E329" t="e">
        <v>#N/A</v>
      </c>
      <c r="F329" t="e">
        <v>#N/A</v>
      </c>
    </row>
    <row r="330" spans="1:6" x14ac:dyDescent="0.35">
      <c r="A330" s="24">
        <v>43089855</v>
      </c>
      <c r="B330" s="24" t="str">
        <f t="shared" si="8"/>
        <v>855</v>
      </c>
      <c r="C330" s="24" t="s">
        <v>1195</v>
      </c>
      <c r="D330" t="e">
        <v>#N/A</v>
      </c>
      <c r="E330" t="e">
        <v>#N/A</v>
      </c>
      <c r="F330" t="e">
        <v>#N/A</v>
      </c>
    </row>
    <row r="331" spans="1:6" x14ac:dyDescent="0.35">
      <c r="A331" s="24">
        <v>43090967</v>
      </c>
      <c r="B331" s="24" t="str">
        <f t="shared" si="8"/>
        <v>967</v>
      </c>
      <c r="C331" s="24" t="s">
        <v>1197</v>
      </c>
      <c r="D331" t="e">
        <v>#N/A</v>
      </c>
      <c r="E331" t="e">
        <v>#N/A</v>
      </c>
      <c r="F331" t="e">
        <v>#N/A</v>
      </c>
    </row>
    <row r="332" spans="1:6" x14ac:dyDescent="0.35">
      <c r="A332" s="24">
        <v>43090809</v>
      </c>
      <c r="B332" s="24" t="str">
        <f t="shared" si="8"/>
        <v>809</v>
      </c>
      <c r="C332" s="24" t="s">
        <v>1199</v>
      </c>
      <c r="D332" t="e">
        <v>#N/A</v>
      </c>
      <c r="E332" t="e">
        <v>#N/A</v>
      </c>
      <c r="F332" t="e">
        <v>#N/A</v>
      </c>
    </row>
    <row r="333" spans="1:6" x14ac:dyDescent="0.35">
      <c r="A333" s="24">
        <v>41084855</v>
      </c>
      <c r="B333" s="24" t="str">
        <f t="shared" si="8"/>
        <v>855</v>
      </c>
      <c r="C333" s="24" t="s">
        <v>1201</v>
      </c>
      <c r="D333" t="e">
        <v>#N/A</v>
      </c>
      <c r="E333" t="e">
        <v>#N/A</v>
      </c>
      <c r="F333" t="e">
        <v>#N/A</v>
      </c>
    </row>
    <row r="334" spans="1:6" x14ac:dyDescent="0.35">
      <c r="A334" s="24">
        <v>41084967</v>
      </c>
      <c r="B334" s="24" t="str">
        <f t="shared" si="8"/>
        <v>967</v>
      </c>
      <c r="C334" s="24" t="s">
        <v>1204</v>
      </c>
      <c r="D334" t="e">
        <v>#N/A</v>
      </c>
      <c r="E334" t="e">
        <v>#N/A</v>
      </c>
      <c r="F334" t="e">
        <v>#N/A</v>
      </c>
    </row>
    <row r="335" spans="1:6" x14ac:dyDescent="0.35">
      <c r="A335" s="24">
        <v>41084809</v>
      </c>
      <c r="B335" s="24" t="str">
        <f t="shared" si="8"/>
        <v>809</v>
      </c>
      <c r="C335" s="24" t="s">
        <v>1206</v>
      </c>
      <c r="D335" t="e">
        <v>#N/A</v>
      </c>
      <c r="E335" t="e">
        <v>#N/A</v>
      </c>
      <c r="F335" t="e">
        <v>#N/A</v>
      </c>
    </row>
    <row r="336" spans="1:6" x14ac:dyDescent="0.35">
      <c r="A336" s="24">
        <v>41085809</v>
      </c>
      <c r="B336" s="24" t="str">
        <f t="shared" si="8"/>
        <v>809</v>
      </c>
      <c r="C336" s="24" t="s">
        <v>1208</v>
      </c>
      <c r="D336" t="e">
        <v>#N/A</v>
      </c>
      <c r="E336" t="e">
        <v>#N/A</v>
      </c>
      <c r="F336" t="e">
        <v>#N/A</v>
      </c>
    </row>
    <row r="337" spans="1:6" x14ac:dyDescent="0.35">
      <c r="A337" s="24">
        <v>41085855</v>
      </c>
      <c r="B337" s="24" t="str">
        <f t="shared" si="8"/>
        <v>855</v>
      </c>
      <c r="C337" s="24" t="s">
        <v>1210</v>
      </c>
      <c r="D337" t="e">
        <v>#N/A</v>
      </c>
      <c r="E337" t="e">
        <v>#N/A</v>
      </c>
      <c r="F337" t="e">
        <v>#N/A</v>
      </c>
    </row>
    <row r="338" spans="1:6" x14ac:dyDescent="0.35">
      <c r="A338" s="24">
        <v>43087809</v>
      </c>
      <c r="B338" s="24" t="str">
        <f t="shared" si="8"/>
        <v>809</v>
      </c>
      <c r="C338" s="24" t="s">
        <v>1212</v>
      </c>
      <c r="D338" t="e">
        <v>#N/A</v>
      </c>
      <c r="E338" t="e">
        <v>#N/A</v>
      </c>
      <c r="F338" t="e">
        <v>#N/A</v>
      </c>
    </row>
    <row r="339" spans="1:6" x14ac:dyDescent="0.35">
      <c r="A339" s="24">
        <v>43087855</v>
      </c>
      <c r="B339" s="24" t="str">
        <f t="shared" si="8"/>
        <v>855</v>
      </c>
      <c r="C339" s="24" t="s">
        <v>1216</v>
      </c>
      <c r="D339" t="e">
        <v>#N/A</v>
      </c>
      <c r="E339" t="e">
        <v>#N/A</v>
      </c>
      <c r="F339" t="e">
        <v>#N/A</v>
      </c>
    </row>
    <row r="340" spans="1:6" x14ac:dyDescent="0.35">
      <c r="A340" s="24">
        <v>43088809</v>
      </c>
      <c r="B340" s="24" t="str">
        <f t="shared" si="8"/>
        <v>809</v>
      </c>
      <c r="C340" s="24" t="s">
        <v>1218</v>
      </c>
      <c r="D340" t="e">
        <v>#N/A</v>
      </c>
      <c r="E340" t="e">
        <v>#N/A</v>
      </c>
      <c r="F340" t="e">
        <v>#N/A</v>
      </c>
    </row>
    <row r="341" spans="1:6" x14ac:dyDescent="0.35">
      <c r="A341" s="24">
        <v>43088855</v>
      </c>
      <c r="B341" s="24" t="str">
        <f t="shared" si="8"/>
        <v>855</v>
      </c>
      <c r="C341" s="24" t="s">
        <v>1220</v>
      </c>
      <c r="D341" t="e">
        <v>#N/A</v>
      </c>
      <c r="E341" t="e">
        <v>#N/A</v>
      </c>
      <c r="F341" t="e">
        <v>#N/A</v>
      </c>
    </row>
    <row r="342" spans="1:6" x14ac:dyDescent="0.35">
      <c r="A342" s="24">
        <v>41099907</v>
      </c>
      <c r="B342" s="24" t="str">
        <f t="shared" si="8"/>
        <v>907</v>
      </c>
      <c r="C342" s="24" t="s">
        <v>1222</v>
      </c>
      <c r="D342" t="e">
        <v>#N/A</v>
      </c>
      <c r="E342" t="e">
        <v>#N/A</v>
      </c>
      <c r="F342" t="e">
        <v>#N/A</v>
      </c>
    </row>
    <row r="343" spans="1:6" x14ac:dyDescent="0.35">
      <c r="A343" s="24">
        <v>41099905</v>
      </c>
      <c r="B343" s="24">
        <v>905</v>
      </c>
      <c r="C343" s="24" t="s">
        <v>1227</v>
      </c>
      <c r="D343" t="e">
        <v>#N/A</v>
      </c>
      <c r="E343" t="e">
        <v>#N/A</v>
      </c>
      <c r="F343" t="e">
        <v>#N/A</v>
      </c>
    </row>
    <row r="344" spans="1:6" x14ac:dyDescent="0.35">
      <c r="A344" s="24">
        <v>41099855</v>
      </c>
      <c r="B344" s="24" t="str">
        <f t="shared" ref="B344:B395" si="9">RIGHT(A344,3)</f>
        <v>855</v>
      </c>
      <c r="C344" s="24" t="s">
        <v>1229</v>
      </c>
      <c r="D344" t="e">
        <v>#N/A</v>
      </c>
      <c r="E344" t="e">
        <v>#N/A</v>
      </c>
      <c r="F344" t="e">
        <v>#N/A</v>
      </c>
    </row>
    <row r="345" spans="1:6" x14ac:dyDescent="0.35">
      <c r="A345" s="24">
        <v>41099967</v>
      </c>
      <c r="B345" s="24" t="str">
        <f t="shared" si="9"/>
        <v>967</v>
      </c>
      <c r="C345" s="24" t="s">
        <v>1231</v>
      </c>
      <c r="D345" t="e">
        <v>#N/A</v>
      </c>
      <c r="E345" t="e">
        <v>#N/A</v>
      </c>
      <c r="F345" t="e">
        <v>#N/A</v>
      </c>
    </row>
    <row r="346" spans="1:6" x14ac:dyDescent="0.35">
      <c r="A346" s="24">
        <v>41099809</v>
      </c>
      <c r="B346" s="24" t="str">
        <f t="shared" si="9"/>
        <v>809</v>
      </c>
      <c r="C346" s="24" t="s">
        <v>1233</v>
      </c>
      <c r="D346" t="e">
        <v>#N/A</v>
      </c>
      <c r="E346" t="e">
        <v>#N/A</v>
      </c>
      <c r="F346" t="e">
        <v>#N/A</v>
      </c>
    </row>
    <row r="347" spans="1:6" x14ac:dyDescent="0.35">
      <c r="A347" s="24">
        <v>46118845</v>
      </c>
      <c r="B347" s="24" t="str">
        <f t="shared" si="9"/>
        <v>845</v>
      </c>
      <c r="C347" s="24" t="s">
        <v>1235</v>
      </c>
      <c r="D347" t="e">
        <v>#N/A</v>
      </c>
      <c r="E347" t="e">
        <v>#N/A</v>
      </c>
      <c r="F347" t="e">
        <v>#N/A</v>
      </c>
    </row>
    <row r="348" spans="1:6" x14ac:dyDescent="0.35">
      <c r="A348" s="24">
        <v>46126845</v>
      </c>
      <c r="B348" s="24" t="str">
        <f t="shared" si="9"/>
        <v>845</v>
      </c>
      <c r="C348" s="24" t="s">
        <v>1239</v>
      </c>
      <c r="D348" t="e">
        <v>#N/A</v>
      </c>
      <c r="E348" t="e">
        <v>#N/A</v>
      </c>
      <c r="F348" t="e">
        <v>#N/A</v>
      </c>
    </row>
    <row r="349" spans="1:6" x14ac:dyDescent="0.35">
      <c r="A349" s="24">
        <v>46119845</v>
      </c>
      <c r="B349" s="24" t="str">
        <f t="shared" si="9"/>
        <v>845</v>
      </c>
      <c r="C349" s="24" t="s">
        <v>1243</v>
      </c>
      <c r="D349" t="e">
        <v>#N/A</v>
      </c>
      <c r="E349" t="e">
        <v>#N/A</v>
      </c>
      <c r="F349" t="e">
        <v>#N/A</v>
      </c>
    </row>
    <row r="350" spans="1:6" x14ac:dyDescent="0.35">
      <c r="A350" s="24">
        <v>46117909</v>
      </c>
      <c r="B350" s="24" t="str">
        <f t="shared" si="9"/>
        <v>909</v>
      </c>
      <c r="C350" s="24" t="s">
        <v>1247</v>
      </c>
      <c r="D350" t="e">
        <v>#N/A</v>
      </c>
      <c r="E350" t="e">
        <v>#N/A</v>
      </c>
      <c r="F350" t="e">
        <v>#N/A</v>
      </c>
    </row>
    <row r="351" spans="1:6" x14ac:dyDescent="0.35">
      <c r="A351" s="24">
        <v>46125905</v>
      </c>
      <c r="B351" s="24" t="str">
        <f t="shared" si="9"/>
        <v>905</v>
      </c>
      <c r="C351" s="24" t="s">
        <v>1252</v>
      </c>
      <c r="D351" t="e">
        <v>#N/A</v>
      </c>
      <c r="E351" t="e">
        <v>#N/A</v>
      </c>
      <c r="F351" t="e">
        <v>#N/A</v>
      </c>
    </row>
    <row r="352" spans="1:6" x14ac:dyDescent="0.35">
      <c r="A352" s="24">
        <v>46128905</v>
      </c>
      <c r="B352" s="24" t="str">
        <f t="shared" si="9"/>
        <v>905</v>
      </c>
      <c r="C352" s="24" t="s">
        <v>1254</v>
      </c>
      <c r="D352" t="e">
        <v>#N/A</v>
      </c>
      <c r="E352" t="e">
        <v>#N/A</v>
      </c>
      <c r="F352" t="e">
        <v>#N/A</v>
      </c>
    </row>
    <row r="353" spans="1:8" x14ac:dyDescent="0.35">
      <c r="A353" s="24">
        <v>46128809</v>
      </c>
      <c r="B353" s="24" t="str">
        <f t="shared" si="9"/>
        <v>809</v>
      </c>
      <c r="C353" s="24" t="s">
        <v>1257</v>
      </c>
      <c r="D353" t="e">
        <v>#N/A</v>
      </c>
      <c r="E353" t="e">
        <v>#N/A</v>
      </c>
      <c r="F353" t="e">
        <v>#N/A</v>
      </c>
    </row>
    <row r="354" spans="1:8" x14ac:dyDescent="0.35">
      <c r="A354" s="24">
        <v>46127905</v>
      </c>
      <c r="B354" s="24" t="str">
        <f t="shared" si="9"/>
        <v>905</v>
      </c>
      <c r="C354" s="24" t="s">
        <v>1260</v>
      </c>
      <c r="D354" t="e">
        <v>#N/A</v>
      </c>
      <c r="E354" t="e">
        <v>#N/A</v>
      </c>
      <c r="F354" t="e">
        <v>#N/A</v>
      </c>
    </row>
    <row r="355" spans="1:8" x14ac:dyDescent="0.35">
      <c r="A355" s="24">
        <v>46127809</v>
      </c>
      <c r="B355" s="24" t="str">
        <f t="shared" si="9"/>
        <v>809</v>
      </c>
      <c r="C355" s="24" t="s">
        <v>1263</v>
      </c>
      <c r="D355" t="e">
        <v>#N/A</v>
      </c>
      <c r="E355" t="e">
        <v>#N/A</v>
      </c>
      <c r="F355" t="e">
        <v>#N/A</v>
      </c>
    </row>
    <row r="356" spans="1:8" x14ac:dyDescent="0.35">
      <c r="A356" s="24">
        <v>46130905</v>
      </c>
      <c r="B356" s="24" t="str">
        <f t="shared" si="9"/>
        <v>905</v>
      </c>
      <c r="C356" s="24" t="s">
        <v>1266</v>
      </c>
      <c r="D356" t="e">
        <v>#N/A</v>
      </c>
      <c r="E356" t="e">
        <v>#N/A</v>
      </c>
      <c r="F356" t="e">
        <v>#N/A</v>
      </c>
    </row>
    <row r="357" spans="1:8" x14ac:dyDescent="0.35">
      <c r="A357" s="24">
        <v>46130809</v>
      </c>
      <c r="B357" s="24" t="str">
        <f t="shared" si="9"/>
        <v>809</v>
      </c>
      <c r="C357" s="24" t="s">
        <v>1268</v>
      </c>
      <c r="D357" t="e">
        <v>#N/A</v>
      </c>
      <c r="E357" t="e">
        <v>#N/A</v>
      </c>
      <c r="F357" t="e">
        <v>#N/A</v>
      </c>
    </row>
    <row r="358" spans="1:8" x14ac:dyDescent="0.35">
      <c r="A358" s="24">
        <v>46132905</v>
      </c>
      <c r="B358" s="24" t="str">
        <f t="shared" si="9"/>
        <v>905</v>
      </c>
      <c r="C358" s="24" t="s">
        <v>1270</v>
      </c>
      <c r="D358" t="e">
        <v>#N/A</v>
      </c>
      <c r="E358" t="e">
        <v>#N/A</v>
      </c>
      <c r="F358" t="e">
        <v>#N/A</v>
      </c>
    </row>
    <row r="359" spans="1:8" x14ac:dyDescent="0.35">
      <c r="A359" s="24">
        <v>46131905</v>
      </c>
      <c r="B359" s="24" t="str">
        <f t="shared" si="9"/>
        <v>905</v>
      </c>
      <c r="C359" s="24" t="s">
        <v>1273</v>
      </c>
      <c r="D359" t="e">
        <v>#N/A</v>
      </c>
      <c r="E359" t="e">
        <v>#N/A</v>
      </c>
      <c r="F359" t="e">
        <v>#N/A</v>
      </c>
    </row>
    <row r="360" spans="1:8" x14ac:dyDescent="0.35">
      <c r="A360" s="24">
        <v>46129905</v>
      </c>
      <c r="B360" s="24" t="str">
        <f t="shared" si="9"/>
        <v>905</v>
      </c>
      <c r="C360" s="24" t="s">
        <v>1276</v>
      </c>
      <c r="D360" t="e">
        <v>#N/A</v>
      </c>
      <c r="E360" t="e">
        <v>#N/A</v>
      </c>
      <c r="F360" t="e">
        <v>#N/A</v>
      </c>
    </row>
    <row r="361" spans="1:8" x14ac:dyDescent="0.35">
      <c r="A361" s="24">
        <v>46129809</v>
      </c>
      <c r="B361" s="24" t="str">
        <f t="shared" si="9"/>
        <v>809</v>
      </c>
      <c r="C361" s="24" t="s">
        <v>1278</v>
      </c>
      <c r="D361" t="e">
        <v>#N/A</v>
      </c>
      <c r="E361" t="e">
        <v>#N/A</v>
      </c>
      <c r="F361" t="e">
        <v>#N/A</v>
      </c>
    </row>
    <row r="362" spans="1:8" x14ac:dyDescent="0.35">
      <c r="A362" s="24">
        <v>46120909</v>
      </c>
      <c r="B362" s="24" t="str">
        <f t="shared" si="9"/>
        <v>909</v>
      </c>
      <c r="C362" s="24" t="s">
        <v>1280</v>
      </c>
      <c r="D362" t="e">
        <v>#N/A</v>
      </c>
      <c r="E362" t="e">
        <v>#N/A</v>
      </c>
      <c r="F362" t="e">
        <v>#N/A</v>
      </c>
    </row>
    <row r="363" spans="1:8" x14ac:dyDescent="0.35">
      <c r="A363" s="24">
        <v>46123909</v>
      </c>
      <c r="B363" s="24" t="str">
        <f t="shared" si="9"/>
        <v>909</v>
      </c>
      <c r="C363" s="24" t="s">
        <v>1284</v>
      </c>
      <c r="D363" t="e">
        <v>#N/A</v>
      </c>
      <c r="E363" t="e">
        <v>#N/A</v>
      </c>
      <c r="F363" t="e">
        <v>#N/A</v>
      </c>
    </row>
    <row r="364" spans="1:8" x14ac:dyDescent="0.35">
      <c r="A364" s="24">
        <v>45265809</v>
      </c>
      <c r="B364" s="24" t="str">
        <f t="shared" si="9"/>
        <v>809</v>
      </c>
      <c r="C364" s="24" t="s">
        <v>1287</v>
      </c>
      <c r="D364" t="s">
        <v>1290</v>
      </c>
      <c r="E364" t="s">
        <v>1289</v>
      </c>
      <c r="F364" t="s">
        <v>2554</v>
      </c>
      <c r="H364" t="s">
        <v>1289</v>
      </c>
    </row>
    <row r="365" spans="1:8" x14ac:dyDescent="0.35">
      <c r="A365" s="24">
        <v>45266801</v>
      </c>
      <c r="B365" s="24" t="str">
        <f t="shared" si="9"/>
        <v>801</v>
      </c>
      <c r="C365" s="24" t="s">
        <v>1293</v>
      </c>
      <c r="D365" t="e">
        <v>#N/A</v>
      </c>
      <c r="E365" t="e">
        <v>#N/A</v>
      </c>
      <c r="F365" t="e">
        <v>#N/A</v>
      </c>
    </row>
    <row r="366" spans="1:8" x14ac:dyDescent="0.35">
      <c r="A366" s="24">
        <v>45266809</v>
      </c>
      <c r="B366" s="24" t="str">
        <f t="shared" si="9"/>
        <v>809</v>
      </c>
      <c r="C366" s="24" t="s">
        <v>1296</v>
      </c>
      <c r="D366" t="s">
        <v>1298</v>
      </c>
      <c r="E366" t="s">
        <v>1297</v>
      </c>
      <c r="F366" t="s">
        <v>2554</v>
      </c>
      <c r="H366" t="s">
        <v>1297</v>
      </c>
    </row>
    <row r="367" spans="1:8" x14ac:dyDescent="0.35">
      <c r="A367" s="24">
        <v>45662809</v>
      </c>
      <c r="B367" s="24" t="str">
        <f t="shared" si="9"/>
        <v>809</v>
      </c>
      <c r="C367" s="24" t="s">
        <v>1299</v>
      </c>
      <c r="D367" t="s">
        <v>1302</v>
      </c>
      <c r="E367" t="s">
        <v>1301</v>
      </c>
      <c r="F367" t="s">
        <v>2554</v>
      </c>
      <c r="H367" t="s">
        <v>1301</v>
      </c>
    </row>
    <row r="368" spans="1:8" x14ac:dyDescent="0.35">
      <c r="A368" s="24">
        <v>45637809</v>
      </c>
      <c r="B368" s="24" t="str">
        <f t="shared" si="9"/>
        <v>809</v>
      </c>
      <c r="C368" s="24" t="s">
        <v>1304</v>
      </c>
      <c r="D368" t="e">
        <v>#N/A</v>
      </c>
      <c r="E368" t="e">
        <v>#N/A</v>
      </c>
      <c r="F368" t="e">
        <v>#N/A</v>
      </c>
    </row>
    <row r="369" spans="1:8" x14ac:dyDescent="0.35">
      <c r="A369" s="24">
        <v>45667967</v>
      </c>
      <c r="B369" s="24" t="str">
        <f t="shared" si="9"/>
        <v>967</v>
      </c>
      <c r="C369" s="24" t="s">
        <v>1307</v>
      </c>
      <c r="D369" t="s">
        <v>1309</v>
      </c>
      <c r="E369" t="e">
        <v>#N/A</v>
      </c>
      <c r="F369" t="e">
        <v>#N/A</v>
      </c>
    </row>
    <row r="370" spans="1:8" x14ac:dyDescent="0.35">
      <c r="A370" s="24">
        <v>45269855</v>
      </c>
      <c r="B370" s="24" t="str">
        <f t="shared" si="9"/>
        <v>855</v>
      </c>
      <c r="C370" s="24" t="s">
        <v>1311</v>
      </c>
      <c r="D370" t="s">
        <v>1314</v>
      </c>
      <c r="E370" t="s">
        <v>1313</v>
      </c>
      <c r="F370" t="s">
        <v>2554</v>
      </c>
      <c r="H370" t="s">
        <v>1313</v>
      </c>
    </row>
    <row r="371" spans="1:8" x14ac:dyDescent="0.35">
      <c r="A371" s="24">
        <v>45269801</v>
      </c>
      <c r="B371" s="24" t="str">
        <f t="shared" si="9"/>
        <v>801</v>
      </c>
      <c r="C371" s="24" t="s">
        <v>1312</v>
      </c>
      <c r="D371" t="e">
        <v>#N/A</v>
      </c>
      <c r="E371" t="e">
        <v>#N/A</v>
      </c>
      <c r="F371" t="e">
        <v>#N/A</v>
      </c>
    </row>
    <row r="372" spans="1:8" x14ac:dyDescent="0.35">
      <c r="A372" s="24">
        <v>45270809</v>
      </c>
      <c r="B372" s="24" t="str">
        <f t="shared" si="9"/>
        <v>809</v>
      </c>
      <c r="C372" s="24" t="s">
        <v>1316</v>
      </c>
      <c r="D372" t="s">
        <v>1319</v>
      </c>
      <c r="E372" t="s">
        <v>1318</v>
      </c>
      <c r="F372" t="s">
        <v>2554</v>
      </c>
      <c r="H372" t="s">
        <v>1318</v>
      </c>
    </row>
    <row r="373" spans="1:8" x14ac:dyDescent="0.35">
      <c r="A373" s="24">
        <v>45270967</v>
      </c>
      <c r="B373" s="24" t="str">
        <f t="shared" si="9"/>
        <v>967</v>
      </c>
      <c r="C373" s="24" t="s">
        <v>1320</v>
      </c>
      <c r="D373" t="e">
        <v>#N/A</v>
      </c>
      <c r="E373" t="e">
        <v>#N/A</v>
      </c>
      <c r="F373" t="e">
        <v>#N/A</v>
      </c>
    </row>
    <row r="374" spans="1:8" x14ac:dyDescent="0.35">
      <c r="A374" s="24">
        <v>45383809</v>
      </c>
      <c r="B374" s="24" t="str">
        <f t="shared" si="9"/>
        <v>809</v>
      </c>
      <c r="C374" s="24" t="s">
        <v>2572</v>
      </c>
      <c r="D374" t="e">
        <v>#N/A</v>
      </c>
      <c r="E374" t="e">
        <v>#N/A</v>
      </c>
      <c r="F374" t="e">
        <v>#N/A</v>
      </c>
    </row>
    <row r="375" spans="1:8" x14ac:dyDescent="0.35">
      <c r="A375" s="24">
        <v>44940909</v>
      </c>
      <c r="B375" s="24" t="str">
        <f t="shared" si="9"/>
        <v>909</v>
      </c>
      <c r="C375" s="24" t="s">
        <v>1323</v>
      </c>
      <c r="D375" t="e">
        <v>#N/A</v>
      </c>
      <c r="E375" t="e">
        <v>#N/A</v>
      </c>
      <c r="F375" t="e">
        <v>#N/A</v>
      </c>
    </row>
    <row r="376" spans="1:8" x14ac:dyDescent="0.35">
      <c r="A376" s="24">
        <v>44940801</v>
      </c>
      <c r="B376" s="24" t="str">
        <f t="shared" si="9"/>
        <v>801</v>
      </c>
      <c r="C376" s="24" t="s">
        <v>1326</v>
      </c>
      <c r="D376" t="e">
        <v>#N/A</v>
      </c>
      <c r="E376" t="e">
        <v>#N/A</v>
      </c>
      <c r="F376" t="e">
        <v>#N/A</v>
      </c>
    </row>
    <row r="377" spans="1:8" x14ac:dyDescent="0.35">
      <c r="A377" s="24">
        <v>44940849</v>
      </c>
      <c r="B377" s="24" t="str">
        <f t="shared" si="9"/>
        <v>849</v>
      </c>
      <c r="C377" s="24" t="s">
        <v>1328</v>
      </c>
      <c r="D377" t="e">
        <v>#N/A</v>
      </c>
      <c r="E377" t="e">
        <v>#N/A</v>
      </c>
      <c r="F377" t="e">
        <v>#N/A</v>
      </c>
    </row>
    <row r="378" spans="1:8" x14ac:dyDescent="0.35">
      <c r="A378" s="24">
        <v>43352801</v>
      </c>
      <c r="B378" s="24" t="str">
        <f t="shared" si="9"/>
        <v>801</v>
      </c>
      <c r="C378" s="24" t="s">
        <v>1331</v>
      </c>
      <c r="D378" t="e">
        <v>#N/A</v>
      </c>
      <c r="E378" t="e">
        <v>#N/A</v>
      </c>
      <c r="F378" t="e">
        <v>#N/A</v>
      </c>
    </row>
    <row r="379" spans="1:8" x14ac:dyDescent="0.35">
      <c r="A379" s="24">
        <v>43352809</v>
      </c>
      <c r="B379" s="24" t="str">
        <f t="shared" si="9"/>
        <v>809</v>
      </c>
      <c r="C379" s="24" t="s">
        <v>1335</v>
      </c>
      <c r="D379" t="s">
        <v>1337</v>
      </c>
      <c r="E379" t="s">
        <v>1336</v>
      </c>
      <c r="F379" t="s">
        <v>2554</v>
      </c>
      <c r="H379" t="s">
        <v>1336</v>
      </c>
    </row>
    <row r="380" spans="1:8" x14ac:dyDescent="0.35">
      <c r="A380" s="24">
        <v>43354801</v>
      </c>
      <c r="B380" s="24" t="str">
        <f t="shared" si="9"/>
        <v>801</v>
      </c>
      <c r="C380" s="24" t="s">
        <v>1338</v>
      </c>
      <c r="D380" t="e">
        <v>#N/A</v>
      </c>
      <c r="E380" t="e">
        <v>#N/A</v>
      </c>
      <c r="F380" t="e">
        <v>#N/A</v>
      </c>
    </row>
    <row r="381" spans="1:8" x14ac:dyDescent="0.35">
      <c r="A381" s="24">
        <v>43354809</v>
      </c>
      <c r="B381" s="24" t="str">
        <f t="shared" si="9"/>
        <v>809</v>
      </c>
      <c r="C381" s="24" t="s">
        <v>1340</v>
      </c>
      <c r="D381" t="s">
        <v>1342</v>
      </c>
      <c r="E381" t="s">
        <v>1341</v>
      </c>
      <c r="F381" t="s">
        <v>2554</v>
      </c>
      <c r="H381" t="s">
        <v>1341</v>
      </c>
    </row>
    <row r="382" spans="1:8" x14ac:dyDescent="0.35">
      <c r="A382" s="24">
        <v>43354967</v>
      </c>
      <c r="B382" s="24" t="str">
        <f t="shared" si="9"/>
        <v>967</v>
      </c>
      <c r="C382" s="24" t="s">
        <v>1343</v>
      </c>
      <c r="D382" t="e">
        <v>#N/A</v>
      </c>
      <c r="E382" t="e">
        <v>#N/A</v>
      </c>
      <c r="F382" t="e">
        <v>#N/A</v>
      </c>
    </row>
    <row r="383" spans="1:8" x14ac:dyDescent="0.35">
      <c r="A383" s="24">
        <v>43355801</v>
      </c>
      <c r="B383" s="24" t="str">
        <f t="shared" si="9"/>
        <v>801</v>
      </c>
      <c r="C383" s="24" t="s">
        <v>1346</v>
      </c>
      <c r="D383" t="e">
        <v>#N/A</v>
      </c>
      <c r="E383" t="e">
        <v>#N/A</v>
      </c>
      <c r="F383" t="e">
        <v>#N/A</v>
      </c>
    </row>
    <row r="384" spans="1:8" x14ac:dyDescent="0.35">
      <c r="A384" s="24">
        <v>43355967</v>
      </c>
      <c r="B384" s="24" t="str">
        <f t="shared" si="9"/>
        <v>967</v>
      </c>
      <c r="C384" s="24" t="s">
        <v>1348</v>
      </c>
      <c r="D384" t="e">
        <v>#N/A</v>
      </c>
      <c r="E384" t="e">
        <v>#N/A</v>
      </c>
      <c r="F384" t="e">
        <v>#N/A</v>
      </c>
    </row>
    <row r="385" spans="1:8" x14ac:dyDescent="0.35">
      <c r="A385" s="24">
        <v>43355809</v>
      </c>
      <c r="B385" s="24" t="str">
        <f t="shared" si="9"/>
        <v>809</v>
      </c>
      <c r="C385" s="24" t="s">
        <v>1351</v>
      </c>
      <c r="D385" t="e">
        <v>#N/A</v>
      </c>
      <c r="E385" t="e">
        <v>#N/A</v>
      </c>
      <c r="F385" t="e">
        <v>#N/A</v>
      </c>
    </row>
    <row r="386" spans="1:8" x14ac:dyDescent="0.35">
      <c r="A386" s="24">
        <v>48003849</v>
      </c>
      <c r="B386" s="24" t="str">
        <f t="shared" si="9"/>
        <v>849</v>
      </c>
      <c r="C386" s="24" t="s">
        <v>1354</v>
      </c>
      <c r="D386" t="e">
        <v>#N/A</v>
      </c>
      <c r="E386" t="e">
        <v>#N/A</v>
      </c>
      <c r="F386" t="e">
        <v>#N/A</v>
      </c>
    </row>
    <row r="387" spans="1:8" x14ac:dyDescent="0.35">
      <c r="A387" s="24">
        <v>44440845</v>
      </c>
      <c r="B387" s="24" t="str">
        <f t="shared" si="9"/>
        <v>845</v>
      </c>
      <c r="C387" s="24" t="s">
        <v>1362</v>
      </c>
      <c r="D387" t="s">
        <v>1364</v>
      </c>
      <c r="E387" t="s">
        <v>1363</v>
      </c>
      <c r="F387" t="s">
        <v>2553</v>
      </c>
      <c r="G387" t="s">
        <v>1363</v>
      </c>
    </row>
    <row r="388" spans="1:8" x14ac:dyDescent="0.35">
      <c r="A388" s="24">
        <v>45937905</v>
      </c>
      <c r="B388" s="24" t="str">
        <f t="shared" si="9"/>
        <v>905</v>
      </c>
      <c r="C388" s="24" t="s">
        <v>1367</v>
      </c>
      <c r="D388" t="e">
        <v>#N/A</v>
      </c>
      <c r="E388" t="e">
        <v>#N/A</v>
      </c>
      <c r="F388" t="e">
        <v>#N/A</v>
      </c>
    </row>
    <row r="389" spans="1:8" x14ac:dyDescent="0.35">
      <c r="A389" s="24">
        <v>45937809</v>
      </c>
      <c r="B389" s="24" t="str">
        <f t="shared" si="9"/>
        <v>809</v>
      </c>
      <c r="C389" s="24" t="s">
        <v>1371</v>
      </c>
      <c r="D389" t="e">
        <v>#N/A</v>
      </c>
      <c r="E389" t="e">
        <v>#N/A</v>
      </c>
      <c r="F389" t="e">
        <v>#N/A</v>
      </c>
    </row>
    <row r="390" spans="1:8" x14ac:dyDescent="0.35">
      <c r="A390" s="24">
        <v>45940905</v>
      </c>
      <c r="B390" s="24" t="str">
        <f t="shared" si="9"/>
        <v>905</v>
      </c>
      <c r="C390" s="24" t="s">
        <v>1374</v>
      </c>
      <c r="D390" t="e">
        <v>#N/A</v>
      </c>
      <c r="E390" t="e">
        <v>#N/A</v>
      </c>
      <c r="F390" t="e">
        <v>#N/A</v>
      </c>
    </row>
    <row r="391" spans="1:8" x14ac:dyDescent="0.35">
      <c r="A391" s="24">
        <v>45939809</v>
      </c>
      <c r="B391" s="24" t="str">
        <f t="shared" si="9"/>
        <v>809</v>
      </c>
      <c r="C391" s="24" t="s">
        <v>1378</v>
      </c>
      <c r="D391" t="e">
        <v>#N/A</v>
      </c>
      <c r="E391" t="e">
        <v>#N/A</v>
      </c>
      <c r="F391" t="e">
        <v>#N/A</v>
      </c>
    </row>
    <row r="392" spans="1:8" x14ac:dyDescent="0.35">
      <c r="A392" s="24">
        <v>43209855</v>
      </c>
      <c r="B392" s="24" t="str">
        <f t="shared" si="9"/>
        <v>855</v>
      </c>
      <c r="C392" s="24" t="s">
        <v>1381</v>
      </c>
      <c r="D392" t="e">
        <v>#N/A</v>
      </c>
      <c r="E392" t="e">
        <v>#N/A</v>
      </c>
      <c r="F392" t="e">
        <v>#N/A</v>
      </c>
    </row>
    <row r="393" spans="1:8" x14ac:dyDescent="0.35">
      <c r="A393" s="24">
        <v>43209801</v>
      </c>
      <c r="B393" s="24" t="str">
        <f t="shared" si="9"/>
        <v>801</v>
      </c>
      <c r="C393" s="24" t="s">
        <v>1385</v>
      </c>
      <c r="D393" t="e">
        <v>#N/A</v>
      </c>
      <c r="E393" t="e">
        <v>#N/A</v>
      </c>
      <c r="F393" t="e">
        <v>#N/A</v>
      </c>
    </row>
    <row r="394" spans="1:8" x14ac:dyDescent="0.35">
      <c r="A394" s="24">
        <v>45657855</v>
      </c>
      <c r="B394" s="24" t="str">
        <f t="shared" si="9"/>
        <v>855</v>
      </c>
      <c r="C394" s="24" t="s">
        <v>1387</v>
      </c>
      <c r="D394" t="s">
        <v>1390</v>
      </c>
      <c r="E394" t="s">
        <v>1389</v>
      </c>
      <c r="F394" t="s">
        <v>2554</v>
      </c>
      <c r="H394" t="s">
        <v>1389</v>
      </c>
    </row>
    <row r="395" spans="1:8" x14ac:dyDescent="0.35">
      <c r="A395" s="24">
        <v>45657809</v>
      </c>
      <c r="B395" s="24" t="str">
        <f t="shared" si="9"/>
        <v>809</v>
      </c>
      <c r="C395" s="24" t="s">
        <v>1393</v>
      </c>
      <c r="D395" t="s">
        <v>1395</v>
      </c>
      <c r="E395" t="s">
        <v>1394</v>
      </c>
      <c r="F395" t="s">
        <v>2554</v>
      </c>
      <c r="H395" t="s">
        <v>1394</v>
      </c>
    </row>
    <row r="396" spans="1:8" x14ac:dyDescent="0.35">
      <c r="A396" s="24">
        <v>45682855</v>
      </c>
      <c r="B396" s="24">
        <v>855</v>
      </c>
      <c r="C396" s="24" t="s">
        <v>2573</v>
      </c>
      <c r="D396" t="e">
        <v>#N/A</v>
      </c>
      <c r="E396" t="e">
        <v>#N/A</v>
      </c>
      <c r="F396" t="e">
        <v>#N/A</v>
      </c>
    </row>
    <row r="397" spans="1:8" x14ac:dyDescent="0.35">
      <c r="A397" s="24">
        <v>45658855</v>
      </c>
      <c r="B397" s="24" t="str">
        <f>RIGHT(A397,3)</f>
        <v>855</v>
      </c>
      <c r="C397" s="24" t="s">
        <v>1396</v>
      </c>
      <c r="D397" t="s">
        <v>1399</v>
      </c>
      <c r="E397" t="s">
        <v>1398</v>
      </c>
      <c r="F397" t="s">
        <v>2554</v>
      </c>
      <c r="H397" t="s">
        <v>1398</v>
      </c>
    </row>
    <row r="398" spans="1:8" x14ac:dyDescent="0.35">
      <c r="A398" s="24">
        <v>45658801</v>
      </c>
      <c r="B398" s="24" t="str">
        <f>RIGHT(A398,3)</f>
        <v>801</v>
      </c>
      <c r="C398" s="24" t="s">
        <v>1397</v>
      </c>
      <c r="D398" t="e">
        <v>#N/A</v>
      </c>
      <c r="E398" t="e">
        <v>#N/A</v>
      </c>
      <c r="F398" t="e">
        <v>#N/A</v>
      </c>
    </row>
    <row r="399" spans="1:8" x14ac:dyDescent="0.35">
      <c r="A399" s="24">
        <v>45658809</v>
      </c>
      <c r="B399" s="24" t="str">
        <f>RIGHT(A399,3)</f>
        <v>809</v>
      </c>
      <c r="C399" s="24" t="s">
        <v>1401</v>
      </c>
      <c r="D399" t="s">
        <v>1403</v>
      </c>
      <c r="E399" t="s">
        <v>1402</v>
      </c>
      <c r="F399" t="s">
        <v>2554</v>
      </c>
      <c r="H399" t="s">
        <v>1402</v>
      </c>
    </row>
    <row r="400" spans="1:8" x14ac:dyDescent="0.35">
      <c r="A400" s="24">
        <v>45682809</v>
      </c>
      <c r="B400" s="24" t="str">
        <f>RIGHT(A400,3)</f>
        <v>809</v>
      </c>
      <c r="C400" s="24" t="s">
        <v>1404</v>
      </c>
      <c r="D400" t="e">
        <v>#N/A</v>
      </c>
      <c r="E400" t="e">
        <v>#N/A</v>
      </c>
      <c r="F400" t="e">
        <v>#N/A</v>
      </c>
    </row>
    <row r="401" spans="1:8" x14ac:dyDescent="0.35">
      <c r="A401" s="24">
        <v>45658967</v>
      </c>
      <c r="B401" s="24" t="str">
        <f>RIGHT(A401,3)</f>
        <v>967</v>
      </c>
      <c r="C401" s="24" t="s">
        <v>1407</v>
      </c>
      <c r="D401" t="e">
        <v>#N/A</v>
      </c>
      <c r="E401" t="e">
        <v>#N/A</v>
      </c>
      <c r="F401" t="e">
        <v>#N/A</v>
      </c>
    </row>
    <row r="402" spans="1:8" x14ac:dyDescent="0.35">
      <c r="A402" s="24">
        <v>45683855</v>
      </c>
      <c r="B402" s="24">
        <v>855</v>
      </c>
      <c r="C402" s="24" t="s">
        <v>1410</v>
      </c>
      <c r="D402" t="e">
        <v>#N/A</v>
      </c>
      <c r="E402" t="e">
        <v>#N/A</v>
      </c>
      <c r="F402" t="e">
        <v>#N/A</v>
      </c>
    </row>
    <row r="403" spans="1:8" x14ac:dyDescent="0.35">
      <c r="A403" s="24">
        <v>45659855</v>
      </c>
      <c r="B403" s="24" t="str">
        <f>RIGHT(A403,3)</f>
        <v>855</v>
      </c>
      <c r="C403" s="24" t="s">
        <v>1416</v>
      </c>
      <c r="D403" t="s">
        <v>1418</v>
      </c>
      <c r="E403" t="s">
        <v>1417</v>
      </c>
      <c r="F403" t="s">
        <v>2554</v>
      </c>
      <c r="H403" t="s">
        <v>1417</v>
      </c>
    </row>
    <row r="404" spans="1:8" x14ac:dyDescent="0.35">
      <c r="A404" s="24">
        <v>45659809</v>
      </c>
      <c r="B404" s="24" t="str">
        <f>RIGHT(A404,3)</f>
        <v>809</v>
      </c>
      <c r="C404" s="24" t="s">
        <v>1419</v>
      </c>
      <c r="D404" t="s">
        <v>1421</v>
      </c>
      <c r="E404" t="s">
        <v>1420</v>
      </c>
      <c r="F404" t="s">
        <v>2554</v>
      </c>
      <c r="H404" t="s">
        <v>1420</v>
      </c>
    </row>
    <row r="405" spans="1:8" x14ac:dyDescent="0.35">
      <c r="A405" s="24">
        <v>45683809</v>
      </c>
      <c r="B405" s="24">
        <v>809</v>
      </c>
      <c r="C405" s="24" t="s">
        <v>1422</v>
      </c>
      <c r="D405" t="e">
        <v>#N/A</v>
      </c>
      <c r="E405" t="e">
        <v>#N/A</v>
      </c>
      <c r="F405" t="e">
        <v>#N/A</v>
      </c>
    </row>
    <row r="406" spans="1:8" x14ac:dyDescent="0.35">
      <c r="A406" s="24">
        <v>45684855</v>
      </c>
      <c r="B406" s="24">
        <v>855</v>
      </c>
      <c r="C406" s="24" t="s">
        <v>1425</v>
      </c>
      <c r="D406" t="e">
        <v>#N/A</v>
      </c>
      <c r="E406" t="e">
        <v>#N/A</v>
      </c>
      <c r="F406" t="e">
        <v>#N/A</v>
      </c>
    </row>
    <row r="407" spans="1:8" x14ac:dyDescent="0.35">
      <c r="A407" s="24">
        <v>45660855</v>
      </c>
      <c r="B407" s="24" t="str">
        <f>RIGHT(A407,3)</f>
        <v>855</v>
      </c>
      <c r="C407" s="24" t="s">
        <v>1430</v>
      </c>
      <c r="D407" t="s">
        <v>1432</v>
      </c>
      <c r="E407" t="s">
        <v>1431</v>
      </c>
      <c r="F407" t="s">
        <v>2554</v>
      </c>
      <c r="H407" t="s">
        <v>1431</v>
      </c>
    </row>
    <row r="408" spans="1:8" x14ac:dyDescent="0.35">
      <c r="A408" s="24">
        <v>45660809</v>
      </c>
      <c r="B408" s="24" t="str">
        <f>RIGHT(A408,3)</f>
        <v>809</v>
      </c>
      <c r="C408" s="24" t="s">
        <v>1433</v>
      </c>
      <c r="D408" t="s">
        <v>1435</v>
      </c>
      <c r="E408" t="s">
        <v>1434</v>
      </c>
      <c r="F408" t="s">
        <v>2554</v>
      </c>
      <c r="H408" t="s">
        <v>1434</v>
      </c>
    </row>
    <row r="409" spans="1:8" x14ac:dyDescent="0.35">
      <c r="A409" s="24">
        <v>45684809</v>
      </c>
      <c r="B409" s="24">
        <v>809</v>
      </c>
      <c r="C409" s="24" t="s">
        <v>1436</v>
      </c>
      <c r="D409" t="e">
        <v>#N/A</v>
      </c>
      <c r="E409" t="e">
        <v>#N/A</v>
      </c>
      <c r="F409" t="e">
        <v>#N/A</v>
      </c>
    </row>
    <row r="410" spans="1:8" x14ac:dyDescent="0.35">
      <c r="A410" s="24">
        <v>45660967</v>
      </c>
      <c r="B410" s="24" t="str">
        <f t="shared" ref="B410:B463" si="10">RIGHT(A410,3)</f>
        <v>967</v>
      </c>
      <c r="C410" s="24" t="s">
        <v>1439</v>
      </c>
      <c r="D410" t="e">
        <v>#N/A</v>
      </c>
      <c r="E410" t="e">
        <v>#N/A</v>
      </c>
      <c r="F410" t="e">
        <v>#N/A</v>
      </c>
    </row>
    <row r="411" spans="1:8" x14ac:dyDescent="0.35">
      <c r="A411" s="24">
        <v>45272809</v>
      </c>
      <c r="B411" s="24" t="str">
        <f t="shared" si="10"/>
        <v>809</v>
      </c>
      <c r="C411" s="24" t="s">
        <v>1442</v>
      </c>
      <c r="D411" t="s">
        <v>1445</v>
      </c>
      <c r="E411" t="s">
        <v>1444</v>
      </c>
      <c r="F411" t="s">
        <v>2554</v>
      </c>
      <c r="H411" t="s">
        <v>1444</v>
      </c>
    </row>
    <row r="412" spans="1:8" x14ac:dyDescent="0.35">
      <c r="A412" s="24">
        <v>45661809</v>
      </c>
      <c r="B412" s="24" t="str">
        <f t="shared" si="10"/>
        <v>809</v>
      </c>
      <c r="C412" s="24" t="s">
        <v>1446</v>
      </c>
      <c r="D412" t="s">
        <v>1449</v>
      </c>
      <c r="E412" t="s">
        <v>1448</v>
      </c>
      <c r="F412" t="s">
        <v>2554</v>
      </c>
      <c r="H412" t="s">
        <v>1448</v>
      </c>
    </row>
    <row r="413" spans="1:8" x14ac:dyDescent="0.35">
      <c r="A413" s="24">
        <v>45273905</v>
      </c>
      <c r="B413" s="24" t="str">
        <f t="shared" si="10"/>
        <v>905</v>
      </c>
      <c r="C413" s="24" t="s">
        <v>1450</v>
      </c>
      <c r="D413" t="s">
        <v>1454</v>
      </c>
      <c r="E413" t="s">
        <v>1453</v>
      </c>
      <c r="F413" t="s">
        <v>2554</v>
      </c>
      <c r="H413" t="s">
        <v>1453</v>
      </c>
    </row>
    <row r="414" spans="1:8" x14ac:dyDescent="0.35">
      <c r="A414" s="24">
        <v>45273855</v>
      </c>
      <c r="B414" s="24" t="str">
        <f t="shared" si="10"/>
        <v>855</v>
      </c>
      <c r="C414" s="24" t="s">
        <v>1455</v>
      </c>
      <c r="D414" t="s">
        <v>1457</v>
      </c>
      <c r="E414" t="s">
        <v>1456</v>
      </c>
      <c r="F414" t="s">
        <v>2554</v>
      </c>
      <c r="H414" t="s">
        <v>1456</v>
      </c>
    </row>
    <row r="415" spans="1:8" x14ac:dyDescent="0.35">
      <c r="A415" s="24">
        <v>45273809</v>
      </c>
      <c r="B415" s="24" t="str">
        <f t="shared" si="10"/>
        <v>809</v>
      </c>
      <c r="C415" s="24" t="s">
        <v>1458</v>
      </c>
      <c r="D415" t="s">
        <v>1460</v>
      </c>
      <c r="E415" t="s">
        <v>1459</v>
      </c>
      <c r="F415" t="s">
        <v>2554</v>
      </c>
      <c r="H415" t="s">
        <v>1459</v>
      </c>
    </row>
    <row r="416" spans="1:8" x14ac:dyDescent="0.35">
      <c r="A416" s="24">
        <v>47996860</v>
      </c>
      <c r="B416" s="24" t="str">
        <f t="shared" si="10"/>
        <v>860</v>
      </c>
      <c r="C416" s="24" t="s">
        <v>1481</v>
      </c>
      <c r="D416" t="e">
        <v>#N/A</v>
      </c>
      <c r="E416" t="e">
        <v>#N/A</v>
      </c>
      <c r="F416" t="e">
        <v>#N/A</v>
      </c>
    </row>
    <row r="417" spans="1:8" x14ac:dyDescent="0.35">
      <c r="A417" s="24">
        <v>47996979</v>
      </c>
      <c r="B417" s="24" t="str">
        <f t="shared" si="10"/>
        <v>979</v>
      </c>
      <c r="C417" s="24" t="s">
        <v>1485</v>
      </c>
      <c r="D417" t="e">
        <v>#N/A</v>
      </c>
      <c r="E417" t="e">
        <v>#N/A</v>
      </c>
      <c r="F417" t="e">
        <v>#N/A</v>
      </c>
    </row>
    <row r="418" spans="1:8" x14ac:dyDescent="0.35">
      <c r="A418" s="24">
        <v>45307849</v>
      </c>
      <c r="B418" s="24" t="str">
        <f t="shared" si="10"/>
        <v>849</v>
      </c>
      <c r="C418" s="24" t="s">
        <v>1488</v>
      </c>
      <c r="D418" t="s">
        <v>1490</v>
      </c>
      <c r="E418" t="s">
        <v>1489</v>
      </c>
      <c r="F418" t="s">
        <v>2554</v>
      </c>
      <c r="H418" t="s">
        <v>1489</v>
      </c>
    </row>
    <row r="419" spans="1:8" x14ac:dyDescent="0.35">
      <c r="A419" s="24">
        <v>45307860</v>
      </c>
      <c r="B419" s="24" t="str">
        <f t="shared" si="10"/>
        <v>860</v>
      </c>
      <c r="C419" s="24" t="s">
        <v>1492</v>
      </c>
      <c r="D419" t="s">
        <v>1494</v>
      </c>
      <c r="E419" t="e">
        <v>#N/A</v>
      </c>
      <c r="F419" t="e">
        <v>#N/A</v>
      </c>
    </row>
    <row r="420" spans="1:8" x14ac:dyDescent="0.35">
      <c r="A420" s="24">
        <v>45313860</v>
      </c>
      <c r="B420" s="24" t="str">
        <f t="shared" si="10"/>
        <v>860</v>
      </c>
      <c r="C420" s="24" t="s">
        <v>1496</v>
      </c>
      <c r="D420" t="s">
        <v>1497</v>
      </c>
      <c r="E420" t="e">
        <v>#N/A</v>
      </c>
      <c r="F420" t="e">
        <v>#N/A</v>
      </c>
    </row>
    <row r="421" spans="1:8" x14ac:dyDescent="0.35">
      <c r="A421" s="24">
        <v>45313849</v>
      </c>
      <c r="B421" s="24" t="str">
        <f t="shared" si="10"/>
        <v>849</v>
      </c>
      <c r="C421" s="24" t="s">
        <v>1498</v>
      </c>
      <c r="D421" t="s">
        <v>1500</v>
      </c>
      <c r="E421" t="s">
        <v>1499</v>
      </c>
      <c r="F421" t="s">
        <v>2554</v>
      </c>
      <c r="H421" t="s">
        <v>1499</v>
      </c>
    </row>
    <row r="422" spans="1:8" x14ac:dyDescent="0.35">
      <c r="A422" s="24">
        <v>45314860</v>
      </c>
      <c r="B422" s="24" t="str">
        <f t="shared" si="10"/>
        <v>860</v>
      </c>
      <c r="C422" s="24" t="s">
        <v>1501</v>
      </c>
      <c r="D422" t="s">
        <v>1503</v>
      </c>
      <c r="E422" t="s">
        <v>1502</v>
      </c>
      <c r="F422" t="s">
        <v>2554</v>
      </c>
      <c r="H422" t="s">
        <v>1502</v>
      </c>
    </row>
    <row r="423" spans="1:8" x14ac:dyDescent="0.35">
      <c r="A423" s="24">
        <v>45314849</v>
      </c>
      <c r="B423" s="24" t="str">
        <f t="shared" si="10"/>
        <v>849</v>
      </c>
      <c r="C423" s="24" t="s">
        <v>1504</v>
      </c>
      <c r="D423" t="s">
        <v>1506</v>
      </c>
      <c r="E423" t="s">
        <v>1505</v>
      </c>
      <c r="F423" t="s">
        <v>2554</v>
      </c>
      <c r="H423" t="s">
        <v>1505</v>
      </c>
    </row>
    <row r="424" spans="1:8" x14ac:dyDescent="0.35">
      <c r="A424" s="24">
        <v>45315860</v>
      </c>
      <c r="B424" s="24" t="str">
        <f t="shared" si="10"/>
        <v>860</v>
      </c>
      <c r="C424" s="24" t="s">
        <v>1507</v>
      </c>
      <c r="D424" t="s">
        <v>1508</v>
      </c>
      <c r="E424" t="e">
        <v>#N/A</v>
      </c>
      <c r="F424" t="e">
        <v>#N/A</v>
      </c>
    </row>
    <row r="425" spans="1:8" x14ac:dyDescent="0.35">
      <c r="A425" s="24">
        <v>45315849</v>
      </c>
      <c r="B425" s="24" t="str">
        <f t="shared" si="10"/>
        <v>849</v>
      </c>
      <c r="C425" s="24" t="s">
        <v>1509</v>
      </c>
      <c r="D425" t="s">
        <v>1511</v>
      </c>
      <c r="E425" t="s">
        <v>1510</v>
      </c>
      <c r="F425" t="s">
        <v>2554</v>
      </c>
      <c r="H425" t="s">
        <v>1510</v>
      </c>
    </row>
    <row r="426" spans="1:8" x14ac:dyDescent="0.35">
      <c r="A426" s="24">
        <v>45317849</v>
      </c>
      <c r="B426" s="24" t="str">
        <f t="shared" si="10"/>
        <v>849</v>
      </c>
      <c r="C426" s="24" t="s">
        <v>1512</v>
      </c>
      <c r="D426" t="e">
        <v>#N/A</v>
      </c>
      <c r="E426" t="e">
        <v>#N/A</v>
      </c>
      <c r="F426" t="e">
        <v>#N/A</v>
      </c>
    </row>
    <row r="427" spans="1:8" x14ac:dyDescent="0.35">
      <c r="A427" s="24">
        <v>45298860</v>
      </c>
      <c r="B427" s="24" t="str">
        <f t="shared" si="10"/>
        <v>860</v>
      </c>
      <c r="C427" s="24" t="s">
        <v>1515</v>
      </c>
      <c r="D427" t="s">
        <v>1517</v>
      </c>
      <c r="E427" t="s">
        <v>1516</v>
      </c>
      <c r="F427" t="s">
        <v>2554</v>
      </c>
      <c r="H427" t="s">
        <v>1516</v>
      </c>
    </row>
    <row r="428" spans="1:8" x14ac:dyDescent="0.35">
      <c r="A428" s="24">
        <v>45877860</v>
      </c>
      <c r="B428" s="24" t="str">
        <f t="shared" si="10"/>
        <v>860</v>
      </c>
      <c r="C428" s="24" t="s">
        <v>1518</v>
      </c>
      <c r="D428" t="s">
        <v>1519</v>
      </c>
      <c r="E428" t="e">
        <v>#N/A</v>
      </c>
      <c r="F428" t="e">
        <v>#N/A</v>
      </c>
    </row>
    <row r="429" spans="1:8" x14ac:dyDescent="0.35">
      <c r="A429" s="24">
        <v>45877849</v>
      </c>
      <c r="B429" s="24" t="str">
        <f t="shared" si="10"/>
        <v>849</v>
      </c>
      <c r="C429" s="24" t="s">
        <v>1520</v>
      </c>
      <c r="D429" t="s">
        <v>1522</v>
      </c>
      <c r="E429" t="s">
        <v>1521</v>
      </c>
      <c r="F429" t="s">
        <v>2554</v>
      </c>
      <c r="H429" t="s">
        <v>1521</v>
      </c>
    </row>
    <row r="430" spans="1:8" x14ac:dyDescent="0.35">
      <c r="A430" s="24">
        <v>45301849</v>
      </c>
      <c r="B430" s="24" t="str">
        <f t="shared" si="10"/>
        <v>849</v>
      </c>
      <c r="C430" s="24" t="s">
        <v>1523</v>
      </c>
      <c r="D430" t="s">
        <v>1524</v>
      </c>
      <c r="E430" t="e">
        <v>#N/A</v>
      </c>
      <c r="F430" t="e">
        <v>#N/A</v>
      </c>
    </row>
    <row r="431" spans="1:8" x14ac:dyDescent="0.35">
      <c r="A431" s="24">
        <v>45302849</v>
      </c>
      <c r="B431" s="24" t="str">
        <f t="shared" si="10"/>
        <v>849</v>
      </c>
      <c r="C431" s="24" t="s">
        <v>1525</v>
      </c>
      <c r="D431" t="s">
        <v>1527</v>
      </c>
      <c r="E431" t="s">
        <v>1526</v>
      </c>
      <c r="F431" t="s">
        <v>2554</v>
      </c>
      <c r="H431" t="s">
        <v>1526</v>
      </c>
    </row>
    <row r="432" spans="1:8" x14ac:dyDescent="0.35">
      <c r="A432" s="24">
        <v>45316845</v>
      </c>
      <c r="B432" s="24" t="str">
        <f t="shared" si="10"/>
        <v>845</v>
      </c>
      <c r="C432" s="24" t="s">
        <v>1528</v>
      </c>
      <c r="D432" t="e">
        <v>#N/A</v>
      </c>
      <c r="E432" t="e">
        <v>#N/A</v>
      </c>
      <c r="F432" t="e">
        <v>#N/A</v>
      </c>
    </row>
    <row r="433" spans="1:8" x14ac:dyDescent="0.35">
      <c r="A433" s="24">
        <v>45316860</v>
      </c>
      <c r="B433" s="24" t="str">
        <f t="shared" si="10"/>
        <v>860</v>
      </c>
      <c r="C433" s="24" t="s">
        <v>1532</v>
      </c>
      <c r="D433" t="e">
        <v>#N/A</v>
      </c>
      <c r="E433" t="e">
        <v>#N/A</v>
      </c>
      <c r="F433" t="e">
        <v>#N/A</v>
      </c>
    </row>
    <row r="434" spans="1:8" x14ac:dyDescent="0.35">
      <c r="A434" s="24">
        <v>48911849</v>
      </c>
      <c r="B434" s="24" t="str">
        <f t="shared" si="10"/>
        <v>849</v>
      </c>
      <c r="C434" s="24" t="s">
        <v>1535</v>
      </c>
      <c r="D434" t="s">
        <v>1536</v>
      </c>
      <c r="E434" t="e">
        <v>#N/A</v>
      </c>
      <c r="F434" t="e">
        <v>#N/A</v>
      </c>
    </row>
    <row r="435" spans="1:8" x14ac:dyDescent="0.35">
      <c r="A435" s="24">
        <v>45880860</v>
      </c>
      <c r="B435" s="24" t="str">
        <f t="shared" si="10"/>
        <v>860</v>
      </c>
      <c r="C435" s="24" t="s">
        <v>1539</v>
      </c>
      <c r="D435" t="s">
        <v>1541</v>
      </c>
      <c r="E435" t="s">
        <v>1540</v>
      </c>
      <c r="F435" t="s">
        <v>2554</v>
      </c>
      <c r="H435" t="s">
        <v>1540</v>
      </c>
    </row>
    <row r="436" spans="1:8" x14ac:dyDescent="0.35">
      <c r="A436" s="24">
        <v>45299860</v>
      </c>
      <c r="B436" s="24" t="str">
        <f t="shared" si="10"/>
        <v>860</v>
      </c>
      <c r="C436" s="24" t="s">
        <v>1543</v>
      </c>
      <c r="D436" t="s">
        <v>1545</v>
      </c>
      <c r="E436" t="s">
        <v>1544</v>
      </c>
      <c r="F436" t="s">
        <v>2554</v>
      </c>
      <c r="H436" t="s">
        <v>1544</v>
      </c>
    </row>
    <row r="437" spans="1:8" x14ac:dyDescent="0.35">
      <c r="A437" s="24">
        <v>44964860</v>
      </c>
      <c r="B437" s="24" t="str">
        <f t="shared" si="10"/>
        <v>860</v>
      </c>
      <c r="C437" s="24" t="s">
        <v>1547</v>
      </c>
      <c r="D437" t="s">
        <v>1549</v>
      </c>
      <c r="E437" t="s">
        <v>1548</v>
      </c>
      <c r="F437" t="s">
        <v>2554</v>
      </c>
      <c r="H437" t="s">
        <v>1548</v>
      </c>
    </row>
    <row r="438" spans="1:8" x14ac:dyDescent="0.35">
      <c r="A438" s="24">
        <v>44965860</v>
      </c>
      <c r="B438" s="24" t="str">
        <f t="shared" si="10"/>
        <v>860</v>
      </c>
      <c r="C438" s="24" t="s">
        <v>1551</v>
      </c>
      <c r="D438" t="s">
        <v>1553</v>
      </c>
      <c r="E438" t="s">
        <v>1552</v>
      </c>
      <c r="F438" t="s">
        <v>2554</v>
      </c>
      <c r="H438" t="s">
        <v>1552</v>
      </c>
    </row>
    <row r="439" spans="1:8" x14ac:dyDescent="0.35">
      <c r="A439" s="24">
        <v>51047816</v>
      </c>
      <c r="B439" s="24" t="str">
        <f t="shared" si="10"/>
        <v>816</v>
      </c>
      <c r="C439" s="24" t="s">
        <v>1555</v>
      </c>
      <c r="D439" t="e">
        <v>#N/A</v>
      </c>
      <c r="E439" t="e">
        <v>#N/A</v>
      </c>
      <c r="F439" t="e">
        <v>#N/A</v>
      </c>
    </row>
    <row r="440" spans="1:8" x14ac:dyDescent="0.35">
      <c r="A440" s="24">
        <v>51047807</v>
      </c>
      <c r="B440" s="24" t="str">
        <f t="shared" si="10"/>
        <v>807</v>
      </c>
      <c r="C440" s="24" t="s">
        <v>1559</v>
      </c>
      <c r="D440" t="e">
        <v>#N/A</v>
      </c>
      <c r="E440" t="e">
        <v>#N/A</v>
      </c>
      <c r="F440" t="e">
        <v>#N/A</v>
      </c>
    </row>
    <row r="441" spans="1:8" x14ac:dyDescent="0.35">
      <c r="A441" s="24">
        <v>52616807</v>
      </c>
      <c r="B441" s="24" t="str">
        <f t="shared" si="10"/>
        <v>807</v>
      </c>
      <c r="C441" s="24" t="s">
        <v>1562</v>
      </c>
      <c r="D441" t="s">
        <v>1564</v>
      </c>
      <c r="E441" t="s">
        <v>1563</v>
      </c>
      <c r="F441" t="s">
        <v>2554</v>
      </c>
      <c r="H441" t="s">
        <v>1563</v>
      </c>
    </row>
    <row r="442" spans="1:8" x14ac:dyDescent="0.35">
      <c r="A442" s="24">
        <v>52601816</v>
      </c>
      <c r="B442" s="24" t="str">
        <f t="shared" si="10"/>
        <v>816</v>
      </c>
      <c r="C442" s="24" t="s">
        <v>1570</v>
      </c>
      <c r="D442" t="s">
        <v>1572</v>
      </c>
      <c r="E442" t="s">
        <v>1571</v>
      </c>
      <c r="F442" t="s">
        <v>2554</v>
      </c>
      <c r="H442" t="s">
        <v>1571</v>
      </c>
    </row>
    <row r="443" spans="1:8" x14ac:dyDescent="0.35">
      <c r="A443" s="24">
        <v>52601807</v>
      </c>
      <c r="B443" s="24" t="str">
        <f t="shared" si="10"/>
        <v>807</v>
      </c>
      <c r="C443" s="24" t="s">
        <v>1573</v>
      </c>
      <c r="D443" t="e">
        <v>#N/A</v>
      </c>
      <c r="E443" t="e">
        <v>#N/A</v>
      </c>
      <c r="F443" t="e">
        <v>#N/A</v>
      </c>
    </row>
    <row r="444" spans="1:8" x14ac:dyDescent="0.35">
      <c r="A444" s="24">
        <v>44242815</v>
      </c>
      <c r="B444" s="24" t="str">
        <f t="shared" si="10"/>
        <v>815</v>
      </c>
      <c r="C444" s="24" t="s">
        <v>1576</v>
      </c>
      <c r="D444" t="e">
        <v>#N/A</v>
      </c>
      <c r="E444" t="e">
        <v>#N/A</v>
      </c>
      <c r="F444" t="e">
        <v>#N/A</v>
      </c>
    </row>
    <row r="445" spans="1:8" x14ac:dyDescent="0.35">
      <c r="A445" s="24">
        <v>44242905</v>
      </c>
      <c r="B445" s="24" t="str">
        <f t="shared" si="10"/>
        <v>905</v>
      </c>
      <c r="C445" s="24" t="s">
        <v>1583</v>
      </c>
      <c r="D445" t="e">
        <v>#N/A</v>
      </c>
      <c r="E445" t="e">
        <v>#N/A</v>
      </c>
      <c r="F445" t="e">
        <v>#N/A</v>
      </c>
    </row>
    <row r="446" spans="1:8" x14ac:dyDescent="0.35">
      <c r="A446" s="24">
        <v>44242809</v>
      </c>
      <c r="B446" s="24" t="str">
        <f t="shared" si="10"/>
        <v>809</v>
      </c>
      <c r="C446" s="24" t="s">
        <v>1587</v>
      </c>
      <c r="D446" t="e">
        <v>#N/A</v>
      </c>
      <c r="E446" t="e">
        <v>#N/A</v>
      </c>
      <c r="F446" t="e">
        <v>#N/A</v>
      </c>
    </row>
    <row r="447" spans="1:8" x14ac:dyDescent="0.35">
      <c r="A447" s="24">
        <v>44245855</v>
      </c>
      <c r="B447" s="24" t="str">
        <f t="shared" si="10"/>
        <v>855</v>
      </c>
      <c r="C447" s="24" t="s">
        <v>1590</v>
      </c>
      <c r="D447" t="e">
        <v>#N/A</v>
      </c>
      <c r="E447" t="e">
        <v>#N/A</v>
      </c>
      <c r="F447" t="e">
        <v>#N/A</v>
      </c>
    </row>
    <row r="448" spans="1:8" x14ac:dyDescent="0.35">
      <c r="A448" s="24">
        <v>44245809</v>
      </c>
      <c r="B448" s="24" t="str">
        <f t="shared" si="10"/>
        <v>809</v>
      </c>
      <c r="C448" s="24" t="s">
        <v>1594</v>
      </c>
      <c r="D448" t="e">
        <v>#N/A</v>
      </c>
      <c r="E448" t="e">
        <v>#N/A</v>
      </c>
      <c r="F448" t="e">
        <v>#N/A</v>
      </c>
    </row>
    <row r="449" spans="1:8" x14ac:dyDescent="0.35">
      <c r="A449" s="24">
        <v>44422905</v>
      </c>
      <c r="B449" s="24" t="str">
        <f t="shared" si="10"/>
        <v>905</v>
      </c>
      <c r="C449" s="24" t="s">
        <v>1597</v>
      </c>
      <c r="D449" t="s">
        <v>1602</v>
      </c>
      <c r="E449" t="s">
        <v>1601</v>
      </c>
      <c r="F449" t="s">
        <v>2554</v>
      </c>
      <c r="H449" t="s">
        <v>1601</v>
      </c>
    </row>
    <row r="450" spans="1:8" x14ac:dyDescent="0.35">
      <c r="A450" s="24">
        <v>44422855</v>
      </c>
      <c r="B450" s="24" t="str">
        <f t="shared" si="10"/>
        <v>855</v>
      </c>
      <c r="C450" s="24" t="s">
        <v>1603</v>
      </c>
      <c r="D450" t="s">
        <v>1605</v>
      </c>
      <c r="E450" t="s">
        <v>1604</v>
      </c>
      <c r="F450" t="s">
        <v>2554</v>
      </c>
      <c r="H450" t="s">
        <v>1604</v>
      </c>
    </row>
    <row r="451" spans="1:8" x14ac:dyDescent="0.35">
      <c r="A451" s="24">
        <v>44422801</v>
      </c>
      <c r="B451" s="24" t="str">
        <f t="shared" si="10"/>
        <v>801</v>
      </c>
      <c r="C451" s="24" t="s">
        <v>998</v>
      </c>
      <c r="D451" t="e">
        <v>#N/A</v>
      </c>
      <c r="E451" t="e">
        <v>#N/A</v>
      </c>
      <c r="F451" t="e">
        <v>#N/A</v>
      </c>
    </row>
    <row r="452" spans="1:8" x14ac:dyDescent="0.35">
      <c r="A452" s="24">
        <v>44427801</v>
      </c>
      <c r="B452" s="24" t="str">
        <f t="shared" si="10"/>
        <v>801</v>
      </c>
      <c r="C452" s="24" t="s">
        <v>1598</v>
      </c>
      <c r="D452" t="e">
        <v>#N/A</v>
      </c>
      <c r="E452" t="e">
        <v>#N/A</v>
      </c>
      <c r="F452" t="e">
        <v>#N/A</v>
      </c>
    </row>
    <row r="453" spans="1:8" x14ac:dyDescent="0.35">
      <c r="A453" s="24">
        <v>44422809</v>
      </c>
      <c r="B453" s="24" t="str">
        <f t="shared" si="10"/>
        <v>809</v>
      </c>
      <c r="C453" s="24" t="s">
        <v>1607</v>
      </c>
      <c r="D453" t="s">
        <v>1609</v>
      </c>
      <c r="E453" t="s">
        <v>1608</v>
      </c>
      <c r="F453" t="s">
        <v>2554</v>
      </c>
      <c r="H453" t="s">
        <v>1608</v>
      </c>
    </row>
    <row r="454" spans="1:8" x14ac:dyDescent="0.35">
      <c r="A454" s="24">
        <v>44422967</v>
      </c>
      <c r="B454" s="24" t="str">
        <f t="shared" si="10"/>
        <v>967</v>
      </c>
      <c r="C454" s="24" t="s">
        <v>1610</v>
      </c>
      <c r="D454" t="s">
        <v>1612</v>
      </c>
      <c r="E454" t="s">
        <v>1611</v>
      </c>
      <c r="F454" t="s">
        <v>2554</v>
      </c>
      <c r="H454" t="s">
        <v>1611</v>
      </c>
    </row>
    <row r="455" spans="1:8" x14ac:dyDescent="0.35">
      <c r="A455" s="24">
        <v>44426815</v>
      </c>
      <c r="B455" s="24" t="str">
        <f t="shared" si="10"/>
        <v>815</v>
      </c>
      <c r="C455" s="24" t="s">
        <v>1613</v>
      </c>
      <c r="D455" t="e">
        <v>#N/A</v>
      </c>
      <c r="E455" t="e">
        <v>#N/A</v>
      </c>
      <c r="F455" t="e">
        <v>#N/A</v>
      </c>
    </row>
    <row r="456" spans="1:8" x14ac:dyDescent="0.35">
      <c r="A456" s="24">
        <v>44421905</v>
      </c>
      <c r="B456" s="24" t="str">
        <f t="shared" si="10"/>
        <v>905</v>
      </c>
      <c r="C456" s="24" t="s">
        <v>1617</v>
      </c>
      <c r="D456" t="s">
        <v>1620</v>
      </c>
      <c r="E456" t="s">
        <v>1619</v>
      </c>
      <c r="F456" t="s">
        <v>2554</v>
      </c>
      <c r="H456" t="s">
        <v>1619</v>
      </c>
    </row>
    <row r="457" spans="1:8" x14ac:dyDescent="0.35">
      <c r="A457" s="24">
        <v>44421855</v>
      </c>
      <c r="B457" s="24" t="str">
        <f t="shared" si="10"/>
        <v>855</v>
      </c>
      <c r="C457" s="24" t="s">
        <v>1621</v>
      </c>
      <c r="D457" t="s">
        <v>1623</v>
      </c>
      <c r="E457" t="s">
        <v>1622</v>
      </c>
      <c r="F457" t="s">
        <v>2554</v>
      </c>
      <c r="H457" t="s">
        <v>1622</v>
      </c>
    </row>
    <row r="458" spans="1:8" x14ac:dyDescent="0.35">
      <c r="A458" s="24">
        <v>44421809</v>
      </c>
      <c r="B458" s="24" t="str">
        <f t="shared" si="10"/>
        <v>809</v>
      </c>
      <c r="C458" s="24" t="s">
        <v>1624</v>
      </c>
      <c r="D458" t="s">
        <v>1626</v>
      </c>
      <c r="E458" t="s">
        <v>1625</v>
      </c>
      <c r="F458" t="s">
        <v>2554</v>
      </c>
      <c r="H458" t="s">
        <v>1625</v>
      </c>
    </row>
    <row r="459" spans="1:8" x14ac:dyDescent="0.35">
      <c r="A459" s="24">
        <v>44426809</v>
      </c>
      <c r="B459" s="24" t="str">
        <f t="shared" si="10"/>
        <v>809</v>
      </c>
      <c r="C459" s="24" t="s">
        <v>1627</v>
      </c>
      <c r="D459" t="e">
        <v>#N/A</v>
      </c>
      <c r="E459" t="e">
        <v>#N/A</v>
      </c>
      <c r="F459" t="e">
        <v>#N/A</v>
      </c>
    </row>
    <row r="460" spans="1:8" x14ac:dyDescent="0.35">
      <c r="A460" s="24">
        <v>44421967</v>
      </c>
      <c r="B460" s="24" t="str">
        <f t="shared" si="10"/>
        <v>967</v>
      </c>
      <c r="C460" s="24" t="s">
        <v>1630</v>
      </c>
      <c r="D460" t="s">
        <v>1632</v>
      </c>
      <c r="E460" t="s">
        <v>1631</v>
      </c>
      <c r="F460" t="s">
        <v>2554</v>
      </c>
      <c r="H460" t="s">
        <v>1631</v>
      </c>
    </row>
    <row r="461" spans="1:8" x14ac:dyDescent="0.35">
      <c r="A461" s="24">
        <v>44243809</v>
      </c>
      <c r="B461" s="24" t="str">
        <f t="shared" si="10"/>
        <v>809</v>
      </c>
      <c r="C461" s="24" t="s">
        <v>1633</v>
      </c>
      <c r="D461" t="e">
        <v>#N/A</v>
      </c>
      <c r="E461" t="e">
        <v>#N/A</v>
      </c>
      <c r="F461" t="e">
        <v>#N/A</v>
      </c>
    </row>
    <row r="462" spans="1:8" x14ac:dyDescent="0.35">
      <c r="A462" s="24">
        <v>44243815</v>
      </c>
      <c r="B462" s="24" t="str">
        <f t="shared" si="10"/>
        <v>815</v>
      </c>
      <c r="C462" s="24" t="s">
        <v>1636</v>
      </c>
      <c r="D462" t="e">
        <v>#N/A</v>
      </c>
      <c r="E462" t="e">
        <v>#N/A</v>
      </c>
      <c r="F462" t="e">
        <v>#N/A</v>
      </c>
    </row>
    <row r="463" spans="1:8" x14ac:dyDescent="0.35">
      <c r="A463" s="24">
        <v>44243855</v>
      </c>
      <c r="B463" s="24" t="str">
        <f t="shared" si="10"/>
        <v>855</v>
      </c>
      <c r="C463" s="24" t="s">
        <v>1639</v>
      </c>
      <c r="D463" t="e">
        <v>#N/A</v>
      </c>
      <c r="E463" t="e">
        <v>#N/A</v>
      </c>
      <c r="F463" t="e">
        <v>#N/A</v>
      </c>
    </row>
    <row r="464" spans="1:8" x14ac:dyDescent="0.35">
      <c r="A464" s="24">
        <v>44243967</v>
      </c>
      <c r="B464" s="24">
        <v>967</v>
      </c>
      <c r="C464" s="24" t="s">
        <v>1642</v>
      </c>
      <c r="D464" t="e">
        <v>#N/A</v>
      </c>
      <c r="E464" t="e">
        <v>#N/A</v>
      </c>
      <c r="F464" t="e">
        <v>#N/A</v>
      </c>
    </row>
    <row r="465" spans="1:8" x14ac:dyDescent="0.35">
      <c r="A465" s="24">
        <v>44227860</v>
      </c>
      <c r="B465" s="24" t="str">
        <f t="shared" ref="B465:B528" si="11">RIGHT(A465,3)</f>
        <v>860</v>
      </c>
      <c r="C465" s="24" t="s">
        <v>1646</v>
      </c>
      <c r="D465" t="s">
        <v>1648</v>
      </c>
      <c r="E465" t="s">
        <v>1647</v>
      </c>
      <c r="F465" t="s">
        <v>2554</v>
      </c>
      <c r="H465" t="s">
        <v>1647</v>
      </c>
    </row>
    <row r="466" spans="1:8" x14ac:dyDescent="0.35">
      <c r="A466" s="24">
        <v>44227979</v>
      </c>
      <c r="B466" s="24" t="str">
        <f t="shared" si="11"/>
        <v>979</v>
      </c>
      <c r="C466" s="24" t="s">
        <v>1650</v>
      </c>
      <c r="D466" t="e">
        <v>#N/A</v>
      </c>
      <c r="E466" t="e">
        <v>#N/A</v>
      </c>
      <c r="F466" t="e">
        <v>#N/A</v>
      </c>
    </row>
    <row r="467" spans="1:8" x14ac:dyDescent="0.35">
      <c r="A467" s="24">
        <v>44419809</v>
      </c>
      <c r="B467" s="24" t="str">
        <f t="shared" si="11"/>
        <v>809</v>
      </c>
      <c r="C467" s="24" t="s">
        <v>1653</v>
      </c>
      <c r="D467" t="e">
        <v>#N/A</v>
      </c>
      <c r="E467" t="e">
        <v>#N/A</v>
      </c>
      <c r="F467" t="e">
        <v>#N/A</v>
      </c>
    </row>
    <row r="468" spans="1:8" x14ac:dyDescent="0.35">
      <c r="A468" s="24">
        <v>44419855</v>
      </c>
      <c r="B468" s="24" t="str">
        <f t="shared" si="11"/>
        <v>855</v>
      </c>
      <c r="C468" s="24" t="s">
        <v>1656</v>
      </c>
      <c r="D468" t="e">
        <v>#N/A</v>
      </c>
      <c r="E468" t="e">
        <v>#N/A</v>
      </c>
      <c r="F468" t="e">
        <v>#N/A</v>
      </c>
    </row>
    <row r="469" spans="1:8" x14ac:dyDescent="0.35">
      <c r="A469" s="24">
        <v>44419905</v>
      </c>
      <c r="B469" s="24" t="str">
        <f t="shared" si="11"/>
        <v>905</v>
      </c>
      <c r="C469" s="24" t="s">
        <v>1658</v>
      </c>
      <c r="D469" t="e">
        <v>#N/A</v>
      </c>
      <c r="E469" t="e">
        <v>#N/A</v>
      </c>
      <c r="F469" t="e">
        <v>#N/A</v>
      </c>
    </row>
    <row r="470" spans="1:8" x14ac:dyDescent="0.35">
      <c r="A470" s="24">
        <v>47000855</v>
      </c>
      <c r="B470" s="24" t="str">
        <f t="shared" si="11"/>
        <v>855</v>
      </c>
      <c r="C470" s="24" t="s">
        <v>1663</v>
      </c>
      <c r="D470" t="s">
        <v>1666</v>
      </c>
      <c r="E470" t="s">
        <v>1665</v>
      </c>
      <c r="F470" t="s">
        <v>2554</v>
      </c>
      <c r="H470" t="s">
        <v>1665</v>
      </c>
    </row>
    <row r="471" spans="1:8" x14ac:dyDescent="0.35">
      <c r="A471" s="24">
        <v>47000801</v>
      </c>
      <c r="B471" s="24" t="str">
        <f t="shared" si="11"/>
        <v>801</v>
      </c>
      <c r="C471" s="24" t="s">
        <v>1664</v>
      </c>
      <c r="D471" t="e">
        <v>#N/A</v>
      </c>
      <c r="E471" t="e">
        <v>#N/A</v>
      </c>
      <c r="F471" t="e">
        <v>#N/A</v>
      </c>
    </row>
    <row r="472" spans="1:8" x14ac:dyDescent="0.35">
      <c r="A472" s="24">
        <v>47000967</v>
      </c>
      <c r="B472" s="24" t="str">
        <f t="shared" si="11"/>
        <v>967</v>
      </c>
      <c r="C472" s="24" t="s">
        <v>1668</v>
      </c>
      <c r="D472" t="s">
        <v>1670</v>
      </c>
      <c r="E472" t="e">
        <v>#N/A</v>
      </c>
      <c r="F472" t="e">
        <v>#N/A</v>
      </c>
    </row>
    <row r="473" spans="1:8" x14ac:dyDescent="0.35">
      <c r="A473" s="24">
        <v>47000809</v>
      </c>
      <c r="B473" s="24" t="str">
        <f t="shared" si="11"/>
        <v>809</v>
      </c>
      <c r="C473" s="24" t="s">
        <v>1672</v>
      </c>
      <c r="D473" t="s">
        <v>1674</v>
      </c>
      <c r="E473" t="s">
        <v>1673</v>
      </c>
      <c r="F473" t="s">
        <v>2554</v>
      </c>
      <c r="H473" t="s">
        <v>1673</v>
      </c>
    </row>
    <row r="474" spans="1:8" x14ac:dyDescent="0.35">
      <c r="A474" s="24">
        <v>44968849</v>
      </c>
      <c r="B474" s="24" t="str">
        <f t="shared" si="11"/>
        <v>849</v>
      </c>
      <c r="C474" s="24" t="s">
        <v>1675</v>
      </c>
      <c r="D474" t="s">
        <v>1676</v>
      </c>
      <c r="E474" t="e">
        <v>#N/A</v>
      </c>
      <c r="F474" t="e">
        <v>#N/A</v>
      </c>
    </row>
    <row r="475" spans="1:8" x14ac:dyDescent="0.35">
      <c r="A475" s="24">
        <v>44423855</v>
      </c>
      <c r="B475" s="24" t="str">
        <f t="shared" si="11"/>
        <v>855</v>
      </c>
      <c r="C475" s="24" t="s">
        <v>1678</v>
      </c>
      <c r="D475" t="s">
        <v>1680</v>
      </c>
      <c r="E475" t="s">
        <v>1679</v>
      </c>
      <c r="F475" t="s">
        <v>2554</v>
      </c>
      <c r="H475" t="s">
        <v>1679</v>
      </c>
    </row>
    <row r="476" spans="1:8" x14ac:dyDescent="0.35">
      <c r="A476" s="24">
        <v>44423801</v>
      </c>
      <c r="B476" s="24" t="str">
        <f t="shared" si="11"/>
        <v>801</v>
      </c>
      <c r="C476" s="24" t="s">
        <v>198</v>
      </c>
      <c r="D476" t="s">
        <v>1681</v>
      </c>
      <c r="E476" t="e">
        <v>#N/A</v>
      </c>
      <c r="F476" t="e">
        <v>#N/A</v>
      </c>
    </row>
    <row r="477" spans="1:8" x14ac:dyDescent="0.35">
      <c r="A477" s="24">
        <v>44423967</v>
      </c>
      <c r="B477" s="24" t="str">
        <f t="shared" si="11"/>
        <v>967</v>
      </c>
      <c r="C477" s="24" t="s">
        <v>1682</v>
      </c>
      <c r="D477" t="s">
        <v>1684</v>
      </c>
      <c r="E477" t="s">
        <v>1683</v>
      </c>
      <c r="F477" t="s">
        <v>2554</v>
      </c>
      <c r="H477" t="s">
        <v>1683</v>
      </c>
    </row>
    <row r="478" spans="1:8" x14ac:dyDescent="0.35">
      <c r="A478" s="24">
        <v>44423809</v>
      </c>
      <c r="B478" s="24" t="str">
        <f t="shared" si="11"/>
        <v>809</v>
      </c>
      <c r="C478" s="24" t="s">
        <v>1685</v>
      </c>
      <c r="D478" t="s">
        <v>1687</v>
      </c>
      <c r="E478" t="s">
        <v>1686</v>
      </c>
      <c r="F478" t="s">
        <v>2554</v>
      </c>
      <c r="H478" t="s">
        <v>1686</v>
      </c>
    </row>
    <row r="479" spans="1:8" x14ac:dyDescent="0.35">
      <c r="A479" s="24">
        <v>44424855</v>
      </c>
      <c r="B479" s="24" t="str">
        <f t="shared" si="11"/>
        <v>855</v>
      </c>
      <c r="C479" s="24" t="s">
        <v>1688</v>
      </c>
      <c r="D479" t="s">
        <v>1690</v>
      </c>
      <c r="E479" t="s">
        <v>1689</v>
      </c>
      <c r="F479" t="s">
        <v>2554</v>
      </c>
      <c r="H479" t="s">
        <v>1689</v>
      </c>
    </row>
    <row r="480" spans="1:8" x14ac:dyDescent="0.35">
      <c r="A480" s="24">
        <v>44424801</v>
      </c>
      <c r="B480" s="24" t="str">
        <f t="shared" si="11"/>
        <v>801</v>
      </c>
      <c r="C480" s="24" t="s">
        <v>190</v>
      </c>
      <c r="D480" t="e">
        <v>#N/A</v>
      </c>
      <c r="E480" t="e">
        <v>#N/A</v>
      </c>
      <c r="F480" t="e">
        <v>#N/A</v>
      </c>
    </row>
    <row r="481" spans="1:8" x14ac:dyDescent="0.35">
      <c r="A481" s="24">
        <v>44424967</v>
      </c>
      <c r="B481" s="24" t="str">
        <f t="shared" si="11"/>
        <v>967</v>
      </c>
      <c r="C481" s="24" t="s">
        <v>1692</v>
      </c>
      <c r="D481" t="s">
        <v>1695</v>
      </c>
      <c r="E481" t="s">
        <v>1694</v>
      </c>
      <c r="F481" t="s">
        <v>2554</v>
      </c>
      <c r="H481" t="s">
        <v>1694</v>
      </c>
    </row>
    <row r="482" spans="1:8" x14ac:dyDescent="0.35">
      <c r="A482" s="24">
        <v>44424809</v>
      </c>
      <c r="B482" s="24" t="str">
        <f t="shared" si="11"/>
        <v>809</v>
      </c>
      <c r="C482" s="24" t="s">
        <v>1696</v>
      </c>
      <c r="D482" t="s">
        <v>1698</v>
      </c>
      <c r="E482" t="s">
        <v>1697</v>
      </c>
      <c r="F482" t="s">
        <v>2554</v>
      </c>
      <c r="H482" t="s">
        <v>1697</v>
      </c>
    </row>
    <row r="483" spans="1:8" x14ac:dyDescent="0.35">
      <c r="A483" s="24">
        <v>44414905</v>
      </c>
      <c r="B483" s="24" t="str">
        <f t="shared" si="11"/>
        <v>905</v>
      </c>
      <c r="C483" s="24" t="s">
        <v>1699</v>
      </c>
      <c r="D483" t="s">
        <v>1701</v>
      </c>
      <c r="E483" t="s">
        <v>1700</v>
      </c>
      <c r="F483" t="s">
        <v>2553</v>
      </c>
      <c r="G483" t="s">
        <v>1700</v>
      </c>
    </row>
    <row r="484" spans="1:8" x14ac:dyDescent="0.35">
      <c r="A484" s="24">
        <v>44414907</v>
      </c>
      <c r="B484" s="24" t="str">
        <f t="shared" si="11"/>
        <v>907</v>
      </c>
      <c r="C484" s="24" t="s">
        <v>1702</v>
      </c>
      <c r="D484" t="s">
        <v>1705</v>
      </c>
      <c r="E484" t="s">
        <v>1704</v>
      </c>
      <c r="F484" t="s">
        <v>2554</v>
      </c>
      <c r="H484" t="s">
        <v>1704</v>
      </c>
    </row>
    <row r="485" spans="1:8" x14ac:dyDescent="0.35">
      <c r="A485" s="24">
        <v>44414855</v>
      </c>
      <c r="B485" s="24" t="str">
        <f t="shared" si="11"/>
        <v>855</v>
      </c>
      <c r="C485" s="24" t="s">
        <v>1706</v>
      </c>
      <c r="D485" t="s">
        <v>1708</v>
      </c>
      <c r="E485" t="s">
        <v>1707</v>
      </c>
      <c r="F485" t="s">
        <v>2554</v>
      </c>
      <c r="H485" t="s">
        <v>1707</v>
      </c>
    </row>
    <row r="486" spans="1:8" x14ac:dyDescent="0.35">
      <c r="A486" s="24">
        <v>44414801</v>
      </c>
      <c r="B486" s="24" t="str">
        <f t="shared" si="11"/>
        <v>801</v>
      </c>
      <c r="C486" s="24" t="s">
        <v>171</v>
      </c>
      <c r="D486" t="s">
        <v>1709</v>
      </c>
      <c r="E486" t="e">
        <v>#N/A</v>
      </c>
      <c r="F486" t="e">
        <v>#N/A</v>
      </c>
    </row>
    <row r="487" spans="1:8" x14ac:dyDescent="0.35">
      <c r="A487" s="24">
        <v>44414809</v>
      </c>
      <c r="B487" s="24" t="str">
        <f t="shared" si="11"/>
        <v>809</v>
      </c>
      <c r="C487" s="24" t="s">
        <v>1710</v>
      </c>
      <c r="D487" t="s">
        <v>1712</v>
      </c>
      <c r="E487" t="s">
        <v>1711</v>
      </c>
      <c r="F487" t="s">
        <v>2554</v>
      </c>
      <c r="H487" t="s">
        <v>1711</v>
      </c>
    </row>
    <row r="488" spans="1:8" x14ac:dyDescent="0.35">
      <c r="A488" s="24">
        <v>44414967</v>
      </c>
      <c r="B488" s="24" t="str">
        <f t="shared" si="11"/>
        <v>967</v>
      </c>
      <c r="C488" s="24" t="s">
        <v>1713</v>
      </c>
      <c r="D488" t="s">
        <v>1715</v>
      </c>
      <c r="E488" t="s">
        <v>1714</v>
      </c>
      <c r="F488" t="s">
        <v>2554</v>
      </c>
      <c r="H488" t="s">
        <v>1714</v>
      </c>
    </row>
    <row r="489" spans="1:8" x14ac:dyDescent="0.35">
      <c r="A489" s="24">
        <v>42210849</v>
      </c>
      <c r="B489" s="24" t="str">
        <f t="shared" si="11"/>
        <v>849</v>
      </c>
      <c r="C489" s="24" t="s">
        <v>1716</v>
      </c>
      <c r="D489" t="e">
        <v>#N/A</v>
      </c>
      <c r="E489" t="e">
        <v>#N/A</v>
      </c>
      <c r="F489" t="e">
        <v>#N/A</v>
      </c>
    </row>
    <row r="490" spans="1:8" x14ac:dyDescent="0.35">
      <c r="A490" s="24">
        <v>46133849</v>
      </c>
      <c r="B490" s="24" t="str">
        <f t="shared" si="11"/>
        <v>849</v>
      </c>
      <c r="C490" s="24" t="s">
        <v>1720</v>
      </c>
      <c r="D490" t="e">
        <v>#N/A</v>
      </c>
      <c r="E490" t="e">
        <v>#N/A</v>
      </c>
      <c r="F490" t="e">
        <v>#N/A</v>
      </c>
    </row>
    <row r="491" spans="1:8" x14ac:dyDescent="0.35">
      <c r="A491" s="24">
        <v>42214801</v>
      </c>
      <c r="B491" s="24" t="str">
        <f t="shared" si="11"/>
        <v>801</v>
      </c>
      <c r="C491" s="24" t="s">
        <v>1727</v>
      </c>
      <c r="D491" t="e">
        <v>#N/A</v>
      </c>
      <c r="E491" t="e">
        <v>#N/A</v>
      </c>
      <c r="F491" t="e">
        <v>#N/A</v>
      </c>
    </row>
    <row r="492" spans="1:8" x14ac:dyDescent="0.35">
      <c r="A492" s="24">
        <v>40920905</v>
      </c>
      <c r="B492" s="24" t="str">
        <f t="shared" si="11"/>
        <v>905</v>
      </c>
      <c r="C492" s="24" t="s">
        <v>1728</v>
      </c>
      <c r="D492" t="e">
        <v>#N/A</v>
      </c>
      <c r="E492" t="e">
        <v>#N/A</v>
      </c>
      <c r="F492" t="e">
        <v>#N/A</v>
      </c>
    </row>
    <row r="493" spans="1:8" x14ac:dyDescent="0.35">
      <c r="A493" s="24">
        <v>44961809</v>
      </c>
      <c r="B493" s="24" t="str">
        <f t="shared" si="11"/>
        <v>809</v>
      </c>
      <c r="C493" s="24" t="s">
        <v>1732</v>
      </c>
      <c r="D493" t="e">
        <v>#N/A</v>
      </c>
      <c r="E493" t="e">
        <v>#N/A</v>
      </c>
      <c r="F493" t="e">
        <v>#N/A</v>
      </c>
    </row>
    <row r="494" spans="1:8" x14ac:dyDescent="0.35">
      <c r="A494" s="24">
        <v>44961855</v>
      </c>
      <c r="B494" s="24" t="str">
        <f t="shared" si="11"/>
        <v>855</v>
      </c>
      <c r="C494" s="24" t="s">
        <v>1735</v>
      </c>
      <c r="D494" t="e">
        <v>#N/A</v>
      </c>
      <c r="E494" t="e">
        <v>#N/A</v>
      </c>
      <c r="F494" t="e">
        <v>#N/A</v>
      </c>
    </row>
    <row r="495" spans="1:8" x14ac:dyDescent="0.35">
      <c r="A495" s="24">
        <v>44960855</v>
      </c>
      <c r="B495" s="24" t="str">
        <f t="shared" si="11"/>
        <v>855</v>
      </c>
      <c r="C495" s="24" t="s">
        <v>1737</v>
      </c>
      <c r="D495" t="e">
        <v>#N/A</v>
      </c>
      <c r="E495" t="e">
        <v>#N/A</v>
      </c>
      <c r="F495" t="e">
        <v>#N/A</v>
      </c>
    </row>
    <row r="496" spans="1:8" x14ac:dyDescent="0.35">
      <c r="A496" s="24">
        <v>44960801</v>
      </c>
      <c r="B496" s="24" t="str">
        <f t="shared" si="11"/>
        <v>801</v>
      </c>
      <c r="C496" s="24" t="s">
        <v>1738</v>
      </c>
      <c r="D496" t="e">
        <v>#N/A</v>
      </c>
      <c r="E496" t="e">
        <v>#N/A</v>
      </c>
      <c r="F496" t="e">
        <v>#N/A</v>
      </c>
    </row>
    <row r="497" spans="1:6" x14ac:dyDescent="0.35">
      <c r="A497" s="24">
        <v>44960967</v>
      </c>
      <c r="B497" s="24" t="str">
        <f t="shared" si="11"/>
        <v>967</v>
      </c>
      <c r="C497" s="24" t="s">
        <v>1742</v>
      </c>
      <c r="D497" t="e">
        <v>#N/A</v>
      </c>
      <c r="E497" t="e">
        <v>#N/A</v>
      </c>
      <c r="F497" t="e">
        <v>#N/A</v>
      </c>
    </row>
    <row r="498" spans="1:6" x14ac:dyDescent="0.35">
      <c r="A498" s="24">
        <v>44960809</v>
      </c>
      <c r="B498" s="24" t="str">
        <f t="shared" si="11"/>
        <v>809</v>
      </c>
      <c r="C498" s="24" t="s">
        <v>1744</v>
      </c>
      <c r="D498" t="e">
        <v>#N/A</v>
      </c>
      <c r="E498" t="e">
        <v>#N/A</v>
      </c>
      <c r="F498" t="e">
        <v>#N/A</v>
      </c>
    </row>
    <row r="499" spans="1:6" x14ac:dyDescent="0.35">
      <c r="A499" s="24">
        <v>43358809</v>
      </c>
      <c r="B499" s="24" t="str">
        <f t="shared" si="11"/>
        <v>809</v>
      </c>
      <c r="C499" s="24" t="s">
        <v>1746</v>
      </c>
      <c r="D499" t="e">
        <v>#N/A</v>
      </c>
      <c r="E499" t="e">
        <v>#N/A</v>
      </c>
      <c r="F499" t="e">
        <v>#N/A</v>
      </c>
    </row>
    <row r="500" spans="1:6" x14ac:dyDescent="0.35">
      <c r="A500" s="24">
        <v>43358801</v>
      </c>
      <c r="B500" s="24" t="str">
        <f t="shared" si="11"/>
        <v>801</v>
      </c>
      <c r="C500" s="24" t="s">
        <v>1747</v>
      </c>
      <c r="D500" t="e">
        <v>#N/A</v>
      </c>
      <c r="E500" t="e">
        <v>#N/A</v>
      </c>
      <c r="F500" t="e">
        <v>#N/A</v>
      </c>
    </row>
    <row r="501" spans="1:6" x14ac:dyDescent="0.35">
      <c r="A501" s="24">
        <v>44935855</v>
      </c>
      <c r="B501" s="24" t="str">
        <f t="shared" si="11"/>
        <v>855</v>
      </c>
      <c r="C501" s="24" t="s">
        <v>1751</v>
      </c>
      <c r="D501" t="e">
        <v>#N/A</v>
      </c>
      <c r="E501" t="e">
        <v>#N/A</v>
      </c>
      <c r="F501" t="e">
        <v>#N/A</v>
      </c>
    </row>
    <row r="502" spans="1:6" x14ac:dyDescent="0.35">
      <c r="A502" s="24">
        <v>44935801</v>
      </c>
      <c r="B502" s="24" t="str">
        <f t="shared" si="11"/>
        <v>801</v>
      </c>
      <c r="C502" s="24" t="s">
        <v>1753</v>
      </c>
      <c r="D502" t="e">
        <v>#N/A</v>
      </c>
      <c r="E502" t="e">
        <v>#N/A</v>
      </c>
      <c r="F502" t="e">
        <v>#N/A</v>
      </c>
    </row>
    <row r="503" spans="1:6" x14ac:dyDescent="0.35">
      <c r="A503" s="24">
        <v>44935967</v>
      </c>
      <c r="B503" s="24" t="str">
        <f t="shared" si="11"/>
        <v>967</v>
      </c>
      <c r="C503" s="24" t="s">
        <v>1755</v>
      </c>
      <c r="D503" t="e">
        <v>#N/A</v>
      </c>
      <c r="E503" t="e">
        <v>#N/A</v>
      </c>
      <c r="F503" t="e">
        <v>#N/A</v>
      </c>
    </row>
    <row r="504" spans="1:6" x14ac:dyDescent="0.35">
      <c r="A504" s="24">
        <v>44935809</v>
      </c>
      <c r="B504" s="24" t="str">
        <f t="shared" si="11"/>
        <v>809</v>
      </c>
      <c r="C504" s="24" t="s">
        <v>1758</v>
      </c>
      <c r="D504" t="e">
        <v>#N/A</v>
      </c>
      <c r="E504" t="e">
        <v>#N/A</v>
      </c>
      <c r="F504" t="e">
        <v>#N/A</v>
      </c>
    </row>
    <row r="505" spans="1:6" x14ac:dyDescent="0.35">
      <c r="A505" s="24">
        <v>44945855</v>
      </c>
      <c r="B505" s="24" t="str">
        <f t="shared" si="11"/>
        <v>855</v>
      </c>
      <c r="C505" s="24" t="s">
        <v>1761</v>
      </c>
      <c r="D505" t="e">
        <v>#N/A</v>
      </c>
      <c r="E505" t="e">
        <v>#N/A</v>
      </c>
      <c r="F505" t="e">
        <v>#N/A</v>
      </c>
    </row>
    <row r="506" spans="1:6" x14ac:dyDescent="0.35">
      <c r="A506" s="24">
        <v>44945801</v>
      </c>
      <c r="B506" s="24" t="str">
        <f t="shared" si="11"/>
        <v>801</v>
      </c>
      <c r="C506" s="24" t="s">
        <v>1764</v>
      </c>
      <c r="D506" t="e">
        <v>#N/A</v>
      </c>
      <c r="E506" t="e">
        <v>#N/A</v>
      </c>
      <c r="F506" t="e">
        <v>#N/A</v>
      </c>
    </row>
    <row r="507" spans="1:6" x14ac:dyDescent="0.35">
      <c r="A507" s="24">
        <v>44945967</v>
      </c>
      <c r="B507" s="24" t="str">
        <f t="shared" si="11"/>
        <v>967</v>
      </c>
      <c r="C507" s="24" t="s">
        <v>1766</v>
      </c>
      <c r="D507" t="e">
        <v>#N/A</v>
      </c>
      <c r="E507" t="e">
        <v>#N/A</v>
      </c>
      <c r="F507" t="e">
        <v>#N/A</v>
      </c>
    </row>
    <row r="508" spans="1:6" x14ac:dyDescent="0.35">
      <c r="A508" s="24">
        <v>44945809</v>
      </c>
      <c r="B508" s="24" t="str">
        <f t="shared" si="11"/>
        <v>809</v>
      </c>
      <c r="C508" s="24" t="s">
        <v>1768</v>
      </c>
      <c r="D508" t="e">
        <v>#N/A</v>
      </c>
      <c r="E508" t="e">
        <v>#N/A</v>
      </c>
      <c r="F508" t="e">
        <v>#N/A</v>
      </c>
    </row>
    <row r="509" spans="1:6" x14ac:dyDescent="0.35">
      <c r="A509" s="24">
        <v>43356979</v>
      </c>
      <c r="B509" s="24" t="str">
        <f t="shared" si="11"/>
        <v>979</v>
      </c>
      <c r="C509" s="24" t="s">
        <v>1771</v>
      </c>
      <c r="D509" t="e">
        <v>#N/A</v>
      </c>
      <c r="E509" t="e">
        <v>#N/A</v>
      </c>
      <c r="F509" t="e">
        <v>#N/A</v>
      </c>
    </row>
    <row r="510" spans="1:6" x14ac:dyDescent="0.35">
      <c r="A510" s="24">
        <v>43356849</v>
      </c>
      <c r="B510" s="24" t="str">
        <f t="shared" si="11"/>
        <v>849</v>
      </c>
      <c r="C510" s="24" t="s">
        <v>1773</v>
      </c>
      <c r="D510" t="e">
        <v>#N/A</v>
      </c>
      <c r="E510" t="e">
        <v>#N/A</v>
      </c>
      <c r="F510" t="e">
        <v>#N/A</v>
      </c>
    </row>
    <row r="511" spans="1:6" x14ac:dyDescent="0.35">
      <c r="A511" s="24">
        <v>44933860</v>
      </c>
      <c r="B511" s="24" t="str">
        <f t="shared" si="11"/>
        <v>860</v>
      </c>
      <c r="C511" s="24" t="s">
        <v>2574</v>
      </c>
      <c r="D511" t="e">
        <v>#N/A</v>
      </c>
      <c r="E511" t="e">
        <v>#N/A</v>
      </c>
      <c r="F511" t="e">
        <v>#N/A</v>
      </c>
    </row>
    <row r="512" spans="1:6" x14ac:dyDescent="0.35">
      <c r="A512" s="24">
        <v>44933849</v>
      </c>
      <c r="B512" s="24" t="str">
        <f t="shared" si="11"/>
        <v>849</v>
      </c>
      <c r="C512" s="24" t="s">
        <v>1776</v>
      </c>
      <c r="D512" t="e">
        <v>#N/A</v>
      </c>
      <c r="E512" t="e">
        <v>#N/A</v>
      </c>
      <c r="F512" t="e">
        <v>#N/A</v>
      </c>
    </row>
    <row r="513" spans="1:6" x14ac:dyDescent="0.35">
      <c r="A513" s="24">
        <v>44932855</v>
      </c>
      <c r="B513" s="24" t="str">
        <f t="shared" si="11"/>
        <v>855</v>
      </c>
      <c r="C513" s="24" t="s">
        <v>1783</v>
      </c>
      <c r="D513" t="e">
        <v>#N/A</v>
      </c>
      <c r="E513" t="e">
        <v>#N/A</v>
      </c>
      <c r="F513" t="e">
        <v>#N/A</v>
      </c>
    </row>
    <row r="514" spans="1:6" x14ac:dyDescent="0.35">
      <c r="A514" s="24">
        <v>44932849</v>
      </c>
      <c r="B514" s="24" t="str">
        <f t="shared" si="11"/>
        <v>849</v>
      </c>
      <c r="C514" s="24" t="s">
        <v>1787</v>
      </c>
      <c r="D514" t="e">
        <v>#N/A</v>
      </c>
      <c r="E514" t="e">
        <v>#N/A</v>
      </c>
      <c r="F514" t="e">
        <v>#N/A</v>
      </c>
    </row>
    <row r="515" spans="1:6" x14ac:dyDescent="0.35">
      <c r="A515" s="24">
        <v>44920855</v>
      </c>
      <c r="B515" s="24" t="str">
        <f t="shared" si="11"/>
        <v>855</v>
      </c>
      <c r="C515" s="24" t="s">
        <v>1789</v>
      </c>
      <c r="D515" t="e">
        <v>#N/A</v>
      </c>
      <c r="E515" t="e">
        <v>#N/A</v>
      </c>
      <c r="F515" t="e">
        <v>#N/A</v>
      </c>
    </row>
    <row r="516" spans="1:6" x14ac:dyDescent="0.35">
      <c r="A516" s="24">
        <v>44920849</v>
      </c>
      <c r="B516" s="24" t="str">
        <f t="shared" si="11"/>
        <v>849</v>
      </c>
      <c r="C516" s="24" t="s">
        <v>1793</v>
      </c>
      <c r="D516" t="e">
        <v>#N/A</v>
      </c>
      <c r="E516" t="e">
        <v>#N/A</v>
      </c>
      <c r="F516" t="e">
        <v>#N/A</v>
      </c>
    </row>
    <row r="517" spans="1:6" x14ac:dyDescent="0.35">
      <c r="A517" s="24">
        <v>44947855</v>
      </c>
      <c r="B517" s="24" t="str">
        <f t="shared" si="11"/>
        <v>855</v>
      </c>
      <c r="C517" s="24" t="s">
        <v>1795</v>
      </c>
      <c r="D517" t="e">
        <v>#N/A</v>
      </c>
      <c r="E517" t="e">
        <v>#N/A</v>
      </c>
      <c r="F517" t="e">
        <v>#N/A</v>
      </c>
    </row>
    <row r="518" spans="1:6" x14ac:dyDescent="0.35">
      <c r="A518" s="24">
        <v>44947809</v>
      </c>
      <c r="B518" s="24" t="str">
        <f t="shared" si="11"/>
        <v>809</v>
      </c>
      <c r="C518" s="24" t="s">
        <v>1797</v>
      </c>
      <c r="D518" t="e">
        <v>#N/A</v>
      </c>
      <c r="E518" t="e">
        <v>#N/A</v>
      </c>
      <c r="F518" t="e">
        <v>#N/A</v>
      </c>
    </row>
    <row r="519" spans="1:6" x14ac:dyDescent="0.35">
      <c r="A519" s="24">
        <v>44936855</v>
      </c>
      <c r="B519" s="24" t="str">
        <f t="shared" si="11"/>
        <v>855</v>
      </c>
      <c r="C519" s="24" t="s">
        <v>1798</v>
      </c>
      <c r="D519" t="e">
        <v>#N/A</v>
      </c>
      <c r="E519" t="e">
        <v>#N/A</v>
      </c>
      <c r="F519" t="e">
        <v>#N/A</v>
      </c>
    </row>
    <row r="520" spans="1:6" x14ac:dyDescent="0.35">
      <c r="A520" s="24">
        <v>44936801</v>
      </c>
      <c r="B520" s="24" t="str">
        <f t="shared" si="11"/>
        <v>801</v>
      </c>
      <c r="C520" s="24" t="s">
        <v>1799</v>
      </c>
      <c r="D520" t="e">
        <v>#N/A</v>
      </c>
      <c r="E520" t="e">
        <v>#N/A</v>
      </c>
      <c r="F520" t="e">
        <v>#N/A</v>
      </c>
    </row>
    <row r="521" spans="1:6" x14ac:dyDescent="0.35">
      <c r="A521" s="24">
        <v>44936967</v>
      </c>
      <c r="B521" s="24" t="str">
        <f t="shared" si="11"/>
        <v>967</v>
      </c>
      <c r="C521" s="24" t="s">
        <v>1802</v>
      </c>
      <c r="D521" t="e">
        <v>#N/A</v>
      </c>
      <c r="E521" t="e">
        <v>#N/A</v>
      </c>
      <c r="F521" t="e">
        <v>#N/A</v>
      </c>
    </row>
    <row r="522" spans="1:6" x14ac:dyDescent="0.35">
      <c r="A522" s="24">
        <v>44936809</v>
      </c>
      <c r="B522" s="24" t="str">
        <f t="shared" si="11"/>
        <v>809</v>
      </c>
      <c r="C522" s="24" t="s">
        <v>1805</v>
      </c>
      <c r="D522" t="e">
        <v>#N/A</v>
      </c>
      <c r="E522" t="e">
        <v>#N/A</v>
      </c>
      <c r="F522" t="e">
        <v>#N/A</v>
      </c>
    </row>
    <row r="523" spans="1:6" x14ac:dyDescent="0.35">
      <c r="A523" s="24">
        <v>44969809</v>
      </c>
      <c r="B523" s="24" t="str">
        <f t="shared" si="11"/>
        <v>809</v>
      </c>
      <c r="C523" s="24" t="s">
        <v>1808</v>
      </c>
      <c r="D523" t="e">
        <v>#N/A</v>
      </c>
      <c r="E523" t="e">
        <v>#N/A</v>
      </c>
      <c r="F523" t="e">
        <v>#N/A</v>
      </c>
    </row>
    <row r="524" spans="1:6" x14ac:dyDescent="0.35">
      <c r="A524" s="24">
        <v>44969967</v>
      </c>
      <c r="B524" s="24" t="str">
        <f t="shared" si="11"/>
        <v>967</v>
      </c>
      <c r="C524" s="24" t="s">
        <v>1813</v>
      </c>
      <c r="D524" t="e">
        <v>#N/A</v>
      </c>
      <c r="E524" t="e">
        <v>#N/A</v>
      </c>
      <c r="F524" t="e">
        <v>#N/A</v>
      </c>
    </row>
    <row r="525" spans="1:6" x14ac:dyDescent="0.35">
      <c r="A525" s="24">
        <v>44970801</v>
      </c>
      <c r="B525" s="24" t="str">
        <f t="shared" si="11"/>
        <v>801</v>
      </c>
      <c r="C525" s="24" t="s">
        <v>1816</v>
      </c>
      <c r="D525" t="e">
        <v>#N/A</v>
      </c>
      <c r="E525" t="e">
        <v>#N/A</v>
      </c>
      <c r="F525" t="e">
        <v>#N/A</v>
      </c>
    </row>
    <row r="526" spans="1:6" x14ac:dyDescent="0.35">
      <c r="A526" s="24">
        <v>44970809</v>
      </c>
      <c r="B526" s="24" t="str">
        <f t="shared" si="11"/>
        <v>809</v>
      </c>
      <c r="C526" s="24" t="s">
        <v>1818</v>
      </c>
      <c r="D526" t="e">
        <v>#N/A</v>
      </c>
      <c r="E526" t="e">
        <v>#N/A</v>
      </c>
      <c r="F526" t="e">
        <v>#N/A</v>
      </c>
    </row>
    <row r="527" spans="1:6" x14ac:dyDescent="0.35">
      <c r="A527" s="24">
        <v>44970967</v>
      </c>
      <c r="B527" s="24" t="str">
        <f t="shared" si="11"/>
        <v>967</v>
      </c>
      <c r="C527" s="24" t="s">
        <v>1821</v>
      </c>
      <c r="D527" t="e">
        <v>#N/A</v>
      </c>
      <c r="E527" t="e">
        <v>#N/A</v>
      </c>
      <c r="F527" t="e">
        <v>#N/A</v>
      </c>
    </row>
    <row r="528" spans="1:6" x14ac:dyDescent="0.35">
      <c r="A528" s="24">
        <v>44971809</v>
      </c>
      <c r="B528" s="24" t="str">
        <f t="shared" si="11"/>
        <v>809</v>
      </c>
      <c r="C528" s="24" t="s">
        <v>1824</v>
      </c>
      <c r="D528" t="e">
        <v>#N/A</v>
      </c>
      <c r="E528" t="e">
        <v>#N/A</v>
      </c>
      <c r="F528" t="e">
        <v>#N/A</v>
      </c>
    </row>
    <row r="529" spans="1:8" x14ac:dyDescent="0.35">
      <c r="A529" s="24">
        <v>30003967</v>
      </c>
      <c r="B529" s="24" t="str">
        <f t="shared" ref="B529:B557" si="12">RIGHT(A529,3)</f>
        <v>967</v>
      </c>
      <c r="C529" s="24" t="s">
        <v>1829</v>
      </c>
      <c r="D529" t="s">
        <v>1833</v>
      </c>
      <c r="E529" t="e">
        <v>#N/A</v>
      </c>
      <c r="F529" t="e">
        <v>#N/A</v>
      </c>
    </row>
    <row r="530" spans="1:8" x14ac:dyDescent="0.35">
      <c r="A530" s="24">
        <v>30003809</v>
      </c>
      <c r="B530" s="24" t="str">
        <f t="shared" si="12"/>
        <v>809</v>
      </c>
      <c r="C530" s="24" t="s">
        <v>1836</v>
      </c>
      <c r="D530" t="s">
        <v>1838</v>
      </c>
      <c r="E530" t="e">
        <v>#N/A</v>
      </c>
      <c r="F530" t="e">
        <v>#N/A</v>
      </c>
    </row>
    <row r="531" spans="1:8" x14ac:dyDescent="0.35">
      <c r="A531" s="24">
        <v>30003855</v>
      </c>
      <c r="B531" s="24" t="str">
        <f t="shared" si="12"/>
        <v>855</v>
      </c>
      <c r="C531" s="24" t="s">
        <v>1839</v>
      </c>
      <c r="D531" t="s">
        <v>1840</v>
      </c>
      <c r="E531" t="e">
        <v>#N/A</v>
      </c>
      <c r="F531" t="e">
        <v>#N/A</v>
      </c>
    </row>
    <row r="532" spans="1:8" x14ac:dyDescent="0.35">
      <c r="A532" s="24">
        <v>30002809</v>
      </c>
      <c r="B532" s="24" t="str">
        <f t="shared" si="12"/>
        <v>809</v>
      </c>
      <c r="C532" s="24" t="s">
        <v>1841</v>
      </c>
      <c r="D532" t="s">
        <v>1843</v>
      </c>
      <c r="E532" t="s">
        <v>1842</v>
      </c>
      <c r="F532" t="s">
        <v>2554</v>
      </c>
      <c r="H532" t="s">
        <v>1842</v>
      </c>
    </row>
    <row r="533" spans="1:8" x14ac:dyDescent="0.35">
      <c r="A533" s="24">
        <v>30002855</v>
      </c>
      <c r="B533" s="24" t="str">
        <f t="shared" si="12"/>
        <v>855</v>
      </c>
      <c r="C533" s="24" t="s">
        <v>1845</v>
      </c>
      <c r="D533" t="s">
        <v>1846</v>
      </c>
      <c r="E533" t="e">
        <v>#N/A</v>
      </c>
      <c r="F533" t="e">
        <v>#N/A</v>
      </c>
    </row>
    <row r="534" spans="1:8" x14ac:dyDescent="0.35">
      <c r="A534" s="24">
        <v>30002967</v>
      </c>
      <c r="B534" s="24" t="str">
        <f t="shared" si="12"/>
        <v>967</v>
      </c>
      <c r="C534" s="24" t="s">
        <v>1847</v>
      </c>
      <c r="D534" t="s">
        <v>1848</v>
      </c>
      <c r="E534" t="e">
        <v>#N/A</v>
      </c>
      <c r="F534" t="e">
        <v>#N/A</v>
      </c>
    </row>
    <row r="535" spans="1:8" x14ac:dyDescent="0.35">
      <c r="A535" s="24">
        <v>30000905</v>
      </c>
      <c r="B535" s="24" t="str">
        <f t="shared" si="12"/>
        <v>905</v>
      </c>
      <c r="C535" s="24" t="s">
        <v>1849</v>
      </c>
      <c r="D535" t="s">
        <v>1851</v>
      </c>
      <c r="E535" t="s">
        <v>1850</v>
      </c>
      <c r="F535" t="s">
        <v>2553</v>
      </c>
      <c r="G535" t="s">
        <v>1850</v>
      </c>
    </row>
    <row r="536" spans="1:8" x14ac:dyDescent="0.35">
      <c r="A536" s="24">
        <v>30001853</v>
      </c>
      <c r="B536" s="24" t="str">
        <f t="shared" si="12"/>
        <v>853</v>
      </c>
      <c r="C536" s="24" t="s">
        <v>1853</v>
      </c>
      <c r="D536" t="s">
        <v>1855</v>
      </c>
      <c r="E536" t="s">
        <v>1854</v>
      </c>
      <c r="F536" t="s">
        <v>2553</v>
      </c>
      <c r="G536" t="s">
        <v>1854</v>
      </c>
    </row>
    <row r="537" spans="1:8" x14ac:dyDescent="0.35">
      <c r="A537" s="24">
        <v>30001905</v>
      </c>
      <c r="B537" s="24" t="str">
        <f t="shared" si="12"/>
        <v>905</v>
      </c>
      <c r="C537" s="24" t="s">
        <v>1857</v>
      </c>
      <c r="D537" t="s">
        <v>1859</v>
      </c>
      <c r="E537" t="s">
        <v>1858</v>
      </c>
      <c r="F537" t="s">
        <v>2553</v>
      </c>
      <c r="G537" t="s">
        <v>1858</v>
      </c>
    </row>
    <row r="538" spans="1:8" x14ac:dyDescent="0.35">
      <c r="A538" s="24">
        <v>41272849</v>
      </c>
      <c r="B538" s="24" t="str">
        <f t="shared" si="12"/>
        <v>849</v>
      </c>
      <c r="C538" s="24" t="s">
        <v>1860</v>
      </c>
      <c r="D538" t="e">
        <v>#N/A</v>
      </c>
      <c r="E538" t="e">
        <v>#N/A</v>
      </c>
      <c r="F538" t="e">
        <v>#N/A</v>
      </c>
    </row>
    <row r="539" spans="1:8" x14ac:dyDescent="0.35">
      <c r="A539" s="24">
        <v>44973809</v>
      </c>
      <c r="B539" s="24" t="str">
        <f t="shared" si="12"/>
        <v>809</v>
      </c>
      <c r="C539" s="24" t="s">
        <v>1863</v>
      </c>
      <c r="D539" t="e">
        <v>#N/A</v>
      </c>
      <c r="E539" t="e">
        <v>#N/A</v>
      </c>
      <c r="F539" t="e">
        <v>#N/A</v>
      </c>
    </row>
    <row r="540" spans="1:8" x14ac:dyDescent="0.35">
      <c r="A540" s="24">
        <v>44974855</v>
      </c>
      <c r="B540" s="24" t="str">
        <f t="shared" si="12"/>
        <v>855</v>
      </c>
      <c r="C540" s="24" t="s">
        <v>1868</v>
      </c>
      <c r="D540" t="e">
        <v>#N/A</v>
      </c>
      <c r="E540" t="e">
        <v>#N/A</v>
      </c>
      <c r="F540" t="e">
        <v>#N/A</v>
      </c>
    </row>
    <row r="541" spans="1:8" x14ac:dyDescent="0.35">
      <c r="A541" s="24">
        <v>44974801</v>
      </c>
      <c r="B541" s="24" t="str">
        <f t="shared" si="12"/>
        <v>801</v>
      </c>
      <c r="C541" s="24" t="s">
        <v>1869</v>
      </c>
      <c r="D541" t="e">
        <v>#N/A</v>
      </c>
      <c r="E541" t="e">
        <v>#N/A</v>
      </c>
      <c r="F541" t="e">
        <v>#N/A</v>
      </c>
    </row>
    <row r="542" spans="1:8" x14ac:dyDescent="0.35">
      <c r="A542" s="24">
        <v>44974809</v>
      </c>
      <c r="B542" s="24" t="str">
        <f t="shared" si="12"/>
        <v>809</v>
      </c>
      <c r="C542" s="24" t="s">
        <v>1874</v>
      </c>
      <c r="D542" t="s">
        <v>1876</v>
      </c>
      <c r="E542" t="s">
        <v>1875</v>
      </c>
      <c r="F542" t="s">
        <v>2554</v>
      </c>
      <c r="H542" t="s">
        <v>1875</v>
      </c>
    </row>
    <row r="543" spans="1:8" x14ac:dyDescent="0.35">
      <c r="A543" s="24">
        <v>44974967</v>
      </c>
      <c r="B543" s="24" t="str">
        <f t="shared" si="12"/>
        <v>967</v>
      </c>
      <c r="C543" s="24" t="s">
        <v>1877</v>
      </c>
      <c r="D543" t="e">
        <v>#N/A</v>
      </c>
      <c r="E543" t="e">
        <v>#N/A</v>
      </c>
      <c r="F543" t="e">
        <v>#N/A</v>
      </c>
    </row>
    <row r="544" spans="1:8" x14ac:dyDescent="0.35">
      <c r="A544" s="24">
        <v>40130801</v>
      </c>
      <c r="B544" s="24" t="str">
        <f t="shared" si="12"/>
        <v>801</v>
      </c>
      <c r="C544" s="24" t="s">
        <v>1880</v>
      </c>
      <c r="D544" t="e">
        <v>#N/A</v>
      </c>
      <c r="E544" t="e">
        <v>#N/A</v>
      </c>
      <c r="F544" t="e">
        <v>#N/A</v>
      </c>
    </row>
    <row r="545" spans="1:8" x14ac:dyDescent="0.35">
      <c r="A545" s="24">
        <v>45933801</v>
      </c>
      <c r="B545" s="24" t="str">
        <f t="shared" si="12"/>
        <v>801</v>
      </c>
      <c r="C545" s="24" t="s">
        <v>1882</v>
      </c>
      <c r="D545" t="e">
        <v>#N/A</v>
      </c>
      <c r="E545" t="e">
        <v>#N/A</v>
      </c>
      <c r="F545" t="e">
        <v>#N/A</v>
      </c>
    </row>
    <row r="546" spans="1:8" x14ac:dyDescent="0.35">
      <c r="A546" s="24">
        <v>49944801</v>
      </c>
      <c r="B546" s="24" t="str">
        <f t="shared" si="12"/>
        <v>801</v>
      </c>
      <c r="C546" s="24" t="s">
        <v>1885</v>
      </c>
      <c r="D546" t="e">
        <v>#N/A</v>
      </c>
      <c r="E546" t="e">
        <v>#N/A</v>
      </c>
      <c r="F546" t="e">
        <v>#N/A</v>
      </c>
    </row>
    <row r="547" spans="1:8" x14ac:dyDescent="0.35">
      <c r="A547" s="24">
        <v>43347860</v>
      </c>
      <c r="B547" s="24" t="str">
        <f t="shared" si="12"/>
        <v>860</v>
      </c>
      <c r="C547" s="24" t="s">
        <v>1887</v>
      </c>
      <c r="D547" t="e">
        <v>#N/A</v>
      </c>
      <c r="E547" t="e">
        <v>#N/A</v>
      </c>
      <c r="F547" t="e">
        <v>#N/A</v>
      </c>
    </row>
    <row r="548" spans="1:8" x14ac:dyDescent="0.35">
      <c r="A548" s="24">
        <v>52354807</v>
      </c>
      <c r="B548" s="24" t="str">
        <f t="shared" si="12"/>
        <v>807</v>
      </c>
      <c r="C548" s="24" t="s">
        <v>1892</v>
      </c>
      <c r="D548" t="e">
        <v>#N/A</v>
      </c>
      <c r="E548" t="e">
        <v>#N/A</v>
      </c>
      <c r="F548" t="e">
        <v>#N/A</v>
      </c>
    </row>
    <row r="549" spans="1:8" x14ac:dyDescent="0.35">
      <c r="A549" s="24">
        <v>45274905</v>
      </c>
      <c r="B549" s="24" t="str">
        <f t="shared" si="12"/>
        <v>905</v>
      </c>
      <c r="C549" s="24" t="s">
        <v>1895</v>
      </c>
      <c r="D549" t="s">
        <v>1899</v>
      </c>
      <c r="E549" t="s">
        <v>1898</v>
      </c>
      <c r="F549" t="s">
        <v>2554</v>
      </c>
      <c r="H549" t="s">
        <v>1898</v>
      </c>
    </row>
    <row r="550" spans="1:8" x14ac:dyDescent="0.35">
      <c r="A550" s="24">
        <v>45274855</v>
      </c>
      <c r="B550" s="24" t="str">
        <f t="shared" si="12"/>
        <v>855</v>
      </c>
      <c r="C550" s="24" t="s">
        <v>1901</v>
      </c>
      <c r="D550" t="s">
        <v>1903</v>
      </c>
      <c r="E550" t="s">
        <v>1902</v>
      </c>
      <c r="F550" t="s">
        <v>2554</v>
      </c>
      <c r="H550" t="s">
        <v>1902</v>
      </c>
    </row>
    <row r="551" spans="1:8" x14ac:dyDescent="0.35">
      <c r="A551" s="24">
        <v>45274809</v>
      </c>
      <c r="B551" s="24" t="str">
        <f t="shared" si="12"/>
        <v>809</v>
      </c>
      <c r="C551" s="24" t="s">
        <v>1904</v>
      </c>
      <c r="D551" t="s">
        <v>1906</v>
      </c>
      <c r="E551" t="s">
        <v>1905</v>
      </c>
      <c r="F551" t="s">
        <v>2554</v>
      </c>
      <c r="H551" t="s">
        <v>1905</v>
      </c>
    </row>
    <row r="552" spans="1:8" x14ac:dyDescent="0.35">
      <c r="A552" s="24">
        <v>45275905</v>
      </c>
      <c r="B552" s="24" t="str">
        <f t="shared" si="12"/>
        <v>905</v>
      </c>
      <c r="C552" s="24" t="s">
        <v>1907</v>
      </c>
      <c r="D552" t="s">
        <v>1910</v>
      </c>
      <c r="E552" t="s">
        <v>1909</v>
      </c>
      <c r="F552" t="s">
        <v>2553</v>
      </c>
      <c r="G552" t="s">
        <v>1909</v>
      </c>
    </row>
    <row r="553" spans="1:8" x14ac:dyDescent="0.35">
      <c r="A553" s="24">
        <v>45275855</v>
      </c>
      <c r="B553" s="24" t="str">
        <f t="shared" si="12"/>
        <v>855</v>
      </c>
      <c r="C553" s="24" t="s">
        <v>1912</v>
      </c>
      <c r="D553" t="s">
        <v>1914</v>
      </c>
      <c r="E553" t="s">
        <v>1913</v>
      </c>
      <c r="F553" t="s">
        <v>2554</v>
      </c>
      <c r="H553" t="s">
        <v>1913</v>
      </c>
    </row>
    <row r="554" spans="1:8" x14ac:dyDescent="0.35">
      <c r="A554" s="24">
        <v>45275809</v>
      </c>
      <c r="B554" s="24" t="str">
        <f t="shared" si="12"/>
        <v>809</v>
      </c>
      <c r="C554" s="24" t="s">
        <v>1915</v>
      </c>
      <c r="D554" t="s">
        <v>1917</v>
      </c>
      <c r="E554" t="s">
        <v>1916</v>
      </c>
      <c r="F554" t="s">
        <v>2554</v>
      </c>
      <c r="H554" t="s">
        <v>1916</v>
      </c>
    </row>
    <row r="555" spans="1:8" x14ac:dyDescent="0.35">
      <c r="A555" s="24">
        <v>45387905</v>
      </c>
      <c r="B555" s="24" t="str">
        <f t="shared" si="12"/>
        <v>905</v>
      </c>
      <c r="C555" s="24" t="s">
        <v>1918</v>
      </c>
      <c r="D555" t="e">
        <v>#N/A</v>
      </c>
      <c r="E555" t="e">
        <v>#N/A</v>
      </c>
      <c r="F555" t="e">
        <v>#N/A</v>
      </c>
    </row>
    <row r="556" spans="1:8" x14ac:dyDescent="0.35">
      <c r="A556" s="24">
        <v>45387907</v>
      </c>
      <c r="B556" s="24" t="str">
        <f t="shared" si="12"/>
        <v>907</v>
      </c>
      <c r="C556" s="24" t="s">
        <v>1923</v>
      </c>
      <c r="D556" t="e">
        <v>#N/A</v>
      </c>
      <c r="E556" t="e">
        <v>#N/A</v>
      </c>
      <c r="F556" t="e">
        <v>#N/A</v>
      </c>
    </row>
    <row r="557" spans="1:8" x14ac:dyDescent="0.35">
      <c r="A557" s="24">
        <v>45387815</v>
      </c>
      <c r="B557" s="24" t="str">
        <f t="shared" si="12"/>
        <v>815</v>
      </c>
      <c r="C557" s="24" t="s">
        <v>1927</v>
      </c>
      <c r="D557" t="e">
        <v>#N/A</v>
      </c>
      <c r="E557" t="e">
        <v>#N/A</v>
      </c>
      <c r="F557" t="e">
        <v>#N/A</v>
      </c>
    </row>
    <row r="558" spans="1:8" x14ac:dyDescent="0.35">
      <c r="A558" s="24">
        <v>45387855</v>
      </c>
      <c r="B558" s="24" t="s">
        <v>2575</v>
      </c>
      <c r="C558" s="24" t="s">
        <v>2576</v>
      </c>
      <c r="D558" t="e">
        <v>#N/A</v>
      </c>
      <c r="E558" t="e">
        <v>#N/A</v>
      </c>
      <c r="F558" t="e">
        <v>#N/A</v>
      </c>
    </row>
    <row r="559" spans="1:8" x14ac:dyDescent="0.35">
      <c r="A559" s="24">
        <v>45387809</v>
      </c>
      <c r="B559" s="24">
        <v>809</v>
      </c>
      <c r="C559" s="24" t="s">
        <v>1930</v>
      </c>
      <c r="D559" t="e">
        <v>#N/A</v>
      </c>
      <c r="E559" t="e">
        <v>#N/A</v>
      </c>
      <c r="F559" t="e">
        <v>#N/A</v>
      </c>
    </row>
    <row r="560" spans="1:8" x14ac:dyDescent="0.35">
      <c r="A560" s="24">
        <v>45372905</v>
      </c>
      <c r="B560" s="24" t="str">
        <f t="shared" ref="B560:B623" si="13">RIGHT(A560,3)</f>
        <v>905</v>
      </c>
      <c r="C560" s="24" t="s">
        <v>1934</v>
      </c>
      <c r="D560" t="e">
        <v>#N/A</v>
      </c>
      <c r="E560" t="e">
        <v>#N/A</v>
      </c>
      <c r="F560" t="e">
        <v>#N/A</v>
      </c>
    </row>
    <row r="561" spans="1:8" x14ac:dyDescent="0.35">
      <c r="A561" s="24">
        <v>45276905</v>
      </c>
      <c r="B561" s="24" t="str">
        <f t="shared" si="13"/>
        <v>905</v>
      </c>
      <c r="C561" s="24" t="s">
        <v>1938</v>
      </c>
      <c r="D561" t="s">
        <v>1942</v>
      </c>
      <c r="E561" t="s">
        <v>1941</v>
      </c>
      <c r="F561" t="s">
        <v>2554</v>
      </c>
      <c r="H561" t="s">
        <v>1941</v>
      </c>
    </row>
    <row r="562" spans="1:8" x14ac:dyDescent="0.35">
      <c r="A562" s="24">
        <v>45372907</v>
      </c>
      <c r="B562" s="24" t="str">
        <f t="shared" si="13"/>
        <v>907</v>
      </c>
      <c r="C562" s="24" t="s">
        <v>1943</v>
      </c>
      <c r="D562" t="e">
        <v>#N/A</v>
      </c>
      <c r="E562" t="e">
        <v>#N/A</v>
      </c>
      <c r="F562" t="e">
        <v>#N/A</v>
      </c>
    </row>
    <row r="563" spans="1:8" x14ac:dyDescent="0.35">
      <c r="A563" s="24">
        <v>45372855</v>
      </c>
      <c r="B563" s="24" t="str">
        <f t="shared" si="13"/>
        <v>855</v>
      </c>
      <c r="C563" s="24" t="s">
        <v>1947</v>
      </c>
      <c r="D563" t="e">
        <v>#N/A</v>
      </c>
      <c r="E563" t="e">
        <v>#N/A</v>
      </c>
      <c r="F563" t="e">
        <v>#N/A</v>
      </c>
    </row>
    <row r="564" spans="1:8" x14ac:dyDescent="0.35">
      <c r="A564" s="24">
        <v>45276855</v>
      </c>
      <c r="B564" s="24" t="str">
        <f t="shared" si="13"/>
        <v>855</v>
      </c>
      <c r="C564" s="24" t="s">
        <v>1950</v>
      </c>
      <c r="D564" t="s">
        <v>1952</v>
      </c>
      <c r="E564" t="s">
        <v>1951</v>
      </c>
      <c r="F564" t="s">
        <v>2554</v>
      </c>
      <c r="H564" t="s">
        <v>1951</v>
      </c>
    </row>
    <row r="565" spans="1:8" x14ac:dyDescent="0.35">
      <c r="A565" s="24">
        <v>45276801</v>
      </c>
      <c r="B565" s="24" t="str">
        <f t="shared" si="13"/>
        <v>801</v>
      </c>
      <c r="C565" s="24" t="s">
        <v>1939</v>
      </c>
      <c r="D565" t="e">
        <v>#N/A</v>
      </c>
      <c r="E565" t="e">
        <v>#N/A</v>
      </c>
      <c r="F565" t="e">
        <v>#N/A</v>
      </c>
    </row>
    <row r="566" spans="1:8" x14ac:dyDescent="0.35">
      <c r="A566" s="24">
        <v>45276809</v>
      </c>
      <c r="B566" s="24" t="str">
        <f t="shared" si="13"/>
        <v>809</v>
      </c>
      <c r="C566" s="24" t="s">
        <v>1954</v>
      </c>
      <c r="D566" t="s">
        <v>1956</v>
      </c>
      <c r="E566" t="s">
        <v>1955</v>
      </c>
      <c r="F566" t="s">
        <v>2554</v>
      </c>
      <c r="H566" t="s">
        <v>1955</v>
      </c>
    </row>
    <row r="567" spans="1:8" x14ac:dyDescent="0.35">
      <c r="A567" s="24">
        <v>45372809</v>
      </c>
      <c r="B567" s="24" t="str">
        <f t="shared" si="13"/>
        <v>809</v>
      </c>
      <c r="C567" s="24" t="s">
        <v>1957</v>
      </c>
      <c r="D567" t="e">
        <v>#N/A</v>
      </c>
      <c r="E567" t="e">
        <v>#N/A</v>
      </c>
      <c r="F567" t="e">
        <v>#N/A</v>
      </c>
    </row>
    <row r="568" spans="1:8" x14ac:dyDescent="0.35">
      <c r="A568" s="24">
        <v>43582905</v>
      </c>
      <c r="B568" s="24" t="str">
        <f t="shared" si="13"/>
        <v>905</v>
      </c>
      <c r="C568" s="24" t="s">
        <v>1960</v>
      </c>
      <c r="D568" t="s">
        <v>1962</v>
      </c>
      <c r="E568" t="s">
        <v>1961</v>
      </c>
      <c r="F568" t="s">
        <v>2553</v>
      </c>
      <c r="G568" t="s">
        <v>1961</v>
      </c>
    </row>
    <row r="569" spans="1:8" x14ac:dyDescent="0.35">
      <c r="A569" s="24">
        <v>43592855</v>
      </c>
      <c r="B569" s="24" t="str">
        <f t="shared" si="13"/>
        <v>855</v>
      </c>
      <c r="C569" s="24" t="s">
        <v>1963</v>
      </c>
      <c r="D569" t="e">
        <v>#N/A</v>
      </c>
      <c r="E569" t="e">
        <v>#N/A</v>
      </c>
      <c r="F569" t="e">
        <v>#N/A</v>
      </c>
    </row>
    <row r="570" spans="1:8" x14ac:dyDescent="0.35">
      <c r="A570" s="24">
        <v>43582855</v>
      </c>
      <c r="B570" s="24" t="str">
        <f t="shared" si="13"/>
        <v>855</v>
      </c>
      <c r="C570" s="24" t="s">
        <v>1966</v>
      </c>
      <c r="D570" t="s">
        <v>1967</v>
      </c>
      <c r="E570" t="e">
        <v>#N/A</v>
      </c>
      <c r="F570" t="e">
        <v>#N/A</v>
      </c>
    </row>
    <row r="571" spans="1:8" x14ac:dyDescent="0.35">
      <c r="A571" s="24">
        <v>43582801</v>
      </c>
      <c r="B571" s="24" t="str">
        <f t="shared" si="13"/>
        <v>801</v>
      </c>
      <c r="C571" s="24" t="s">
        <v>1213</v>
      </c>
      <c r="D571" t="e">
        <v>#N/A</v>
      </c>
      <c r="E571" t="e">
        <v>#N/A</v>
      </c>
      <c r="F571" t="e">
        <v>#N/A</v>
      </c>
    </row>
    <row r="572" spans="1:8" x14ac:dyDescent="0.35">
      <c r="A572" s="24">
        <v>43582967</v>
      </c>
      <c r="B572" s="24" t="str">
        <f t="shared" si="13"/>
        <v>967</v>
      </c>
      <c r="C572" s="24" t="s">
        <v>1969</v>
      </c>
      <c r="D572" t="e">
        <v>#N/A</v>
      </c>
      <c r="E572" t="e">
        <v>#N/A</v>
      </c>
      <c r="F572" t="e">
        <v>#N/A</v>
      </c>
    </row>
    <row r="573" spans="1:8" x14ac:dyDescent="0.35">
      <c r="A573" s="24">
        <v>43582809</v>
      </c>
      <c r="B573" s="24" t="str">
        <f t="shared" si="13"/>
        <v>809</v>
      </c>
      <c r="C573" s="24" t="s">
        <v>1973</v>
      </c>
      <c r="D573" t="s">
        <v>1975</v>
      </c>
      <c r="E573" t="s">
        <v>1974</v>
      </c>
      <c r="F573" t="s">
        <v>2554</v>
      </c>
      <c r="H573" t="s">
        <v>1974</v>
      </c>
    </row>
    <row r="574" spans="1:8" x14ac:dyDescent="0.35">
      <c r="A574" s="24">
        <v>45292855</v>
      </c>
      <c r="B574" s="24" t="str">
        <f t="shared" si="13"/>
        <v>855</v>
      </c>
      <c r="C574" s="24" t="s">
        <v>1976</v>
      </c>
      <c r="D574" t="s">
        <v>1980</v>
      </c>
      <c r="E574" t="s">
        <v>1979</v>
      </c>
      <c r="F574" t="s">
        <v>2554</v>
      </c>
      <c r="H574" t="s">
        <v>1979</v>
      </c>
    </row>
    <row r="575" spans="1:8" x14ac:dyDescent="0.35">
      <c r="A575" s="24">
        <v>45292801</v>
      </c>
      <c r="B575" s="24" t="str">
        <f t="shared" si="13"/>
        <v>801</v>
      </c>
      <c r="C575" s="24" t="s">
        <v>1977</v>
      </c>
      <c r="D575" t="e">
        <v>#N/A</v>
      </c>
      <c r="E575" t="e">
        <v>#N/A</v>
      </c>
      <c r="F575" t="e">
        <v>#N/A</v>
      </c>
    </row>
    <row r="576" spans="1:8" x14ac:dyDescent="0.35">
      <c r="A576" s="24">
        <v>45257909</v>
      </c>
      <c r="B576" s="24" t="str">
        <f t="shared" si="13"/>
        <v>909</v>
      </c>
      <c r="C576" s="24" t="s">
        <v>1982</v>
      </c>
      <c r="D576" t="s">
        <v>1984</v>
      </c>
      <c r="E576" t="s">
        <v>1983</v>
      </c>
      <c r="F576" t="s">
        <v>2554</v>
      </c>
      <c r="H576" t="s">
        <v>1983</v>
      </c>
    </row>
    <row r="577" spans="1:8" x14ac:dyDescent="0.35">
      <c r="A577" s="24">
        <v>45293905</v>
      </c>
      <c r="B577" s="24" t="str">
        <f t="shared" si="13"/>
        <v>905</v>
      </c>
      <c r="C577" s="24" t="s">
        <v>2001</v>
      </c>
      <c r="D577" t="s">
        <v>2004</v>
      </c>
      <c r="E577" t="s">
        <v>2003</v>
      </c>
      <c r="F577" t="s">
        <v>2553</v>
      </c>
      <c r="G577" t="s">
        <v>2003</v>
      </c>
    </row>
    <row r="578" spans="1:8" x14ac:dyDescent="0.35">
      <c r="A578" s="24">
        <v>45293855</v>
      </c>
      <c r="B578" s="24" t="str">
        <f t="shared" si="13"/>
        <v>855</v>
      </c>
      <c r="C578" s="24" t="s">
        <v>2005</v>
      </c>
      <c r="D578" t="s">
        <v>2007</v>
      </c>
      <c r="E578" t="s">
        <v>2006</v>
      </c>
      <c r="F578" t="s">
        <v>2554</v>
      </c>
      <c r="H578" t="s">
        <v>2006</v>
      </c>
    </row>
    <row r="579" spans="1:8" x14ac:dyDescent="0.35">
      <c r="A579" s="24">
        <v>43581905</v>
      </c>
      <c r="B579" s="24" t="str">
        <f t="shared" si="13"/>
        <v>905</v>
      </c>
      <c r="C579" s="24" t="s">
        <v>2008</v>
      </c>
      <c r="D579" t="s">
        <v>2011</v>
      </c>
      <c r="E579" t="s">
        <v>2010</v>
      </c>
      <c r="F579" t="s">
        <v>2553</v>
      </c>
      <c r="G579" t="s">
        <v>2010</v>
      </c>
    </row>
    <row r="580" spans="1:8" x14ac:dyDescent="0.35">
      <c r="A580" s="24">
        <v>43581855</v>
      </c>
      <c r="B580" s="24" t="str">
        <f t="shared" si="13"/>
        <v>855</v>
      </c>
      <c r="C580" s="24" t="s">
        <v>2012</v>
      </c>
      <c r="D580" t="s">
        <v>2013</v>
      </c>
      <c r="E580" t="e">
        <v>#N/A</v>
      </c>
      <c r="F580" t="e">
        <v>#N/A</v>
      </c>
    </row>
    <row r="581" spans="1:8" x14ac:dyDescent="0.35">
      <c r="A581" s="24">
        <v>43581809</v>
      </c>
      <c r="B581" s="24" t="str">
        <f t="shared" si="13"/>
        <v>809</v>
      </c>
      <c r="C581" s="24" t="s">
        <v>2014</v>
      </c>
      <c r="D581" t="s">
        <v>2016</v>
      </c>
      <c r="E581" t="s">
        <v>2015</v>
      </c>
      <c r="F581" t="s">
        <v>2554</v>
      </c>
      <c r="H581" t="s">
        <v>2015</v>
      </c>
    </row>
    <row r="582" spans="1:8" x14ac:dyDescent="0.35">
      <c r="A582" s="24">
        <v>45277905</v>
      </c>
      <c r="B582" s="24" t="str">
        <f t="shared" si="13"/>
        <v>905</v>
      </c>
      <c r="C582" s="24" t="s">
        <v>2017</v>
      </c>
      <c r="D582" t="s">
        <v>2021</v>
      </c>
      <c r="E582" t="s">
        <v>2020</v>
      </c>
      <c r="F582" t="s">
        <v>2554</v>
      </c>
      <c r="H582" t="s">
        <v>2020</v>
      </c>
    </row>
    <row r="583" spans="1:8" x14ac:dyDescent="0.35">
      <c r="A583" s="24">
        <v>45277855</v>
      </c>
      <c r="B583" s="24" t="str">
        <f t="shared" si="13"/>
        <v>855</v>
      </c>
      <c r="C583" s="24" t="s">
        <v>2022</v>
      </c>
      <c r="D583" t="s">
        <v>2024</v>
      </c>
      <c r="E583" t="s">
        <v>2023</v>
      </c>
      <c r="F583" t="s">
        <v>2554</v>
      </c>
      <c r="H583" t="s">
        <v>2023</v>
      </c>
    </row>
    <row r="584" spans="1:8" x14ac:dyDescent="0.35">
      <c r="A584" s="24">
        <v>45277809</v>
      </c>
      <c r="B584" s="24" t="str">
        <f t="shared" si="13"/>
        <v>809</v>
      </c>
      <c r="C584" s="24" t="s">
        <v>2025</v>
      </c>
      <c r="D584" t="s">
        <v>2027</v>
      </c>
      <c r="E584" t="s">
        <v>2026</v>
      </c>
      <c r="F584" t="s">
        <v>2554</v>
      </c>
      <c r="H584" t="s">
        <v>2026</v>
      </c>
    </row>
    <row r="585" spans="1:8" x14ac:dyDescent="0.35">
      <c r="A585" s="24">
        <v>44952967</v>
      </c>
      <c r="B585" s="24" t="str">
        <f t="shared" si="13"/>
        <v>967</v>
      </c>
      <c r="C585" s="24" t="s">
        <v>2028</v>
      </c>
      <c r="D585" t="e">
        <v>#N/A</v>
      </c>
      <c r="E585" t="e">
        <v>#N/A</v>
      </c>
      <c r="F585" t="e">
        <v>#N/A</v>
      </c>
    </row>
    <row r="586" spans="1:8" x14ac:dyDescent="0.35">
      <c r="A586" s="24">
        <v>45678855</v>
      </c>
      <c r="B586" s="24" t="str">
        <f t="shared" si="13"/>
        <v>855</v>
      </c>
      <c r="C586" s="24" t="s">
        <v>2030</v>
      </c>
      <c r="D586" t="s">
        <v>2032</v>
      </c>
      <c r="E586" t="s">
        <v>2031</v>
      </c>
      <c r="F586" t="s">
        <v>2554</v>
      </c>
      <c r="H586" t="s">
        <v>2031</v>
      </c>
    </row>
    <row r="587" spans="1:8" x14ac:dyDescent="0.35">
      <c r="A587" s="24">
        <v>45678809</v>
      </c>
      <c r="B587" s="24" t="str">
        <f t="shared" si="13"/>
        <v>809</v>
      </c>
      <c r="C587" s="24" t="s">
        <v>2033</v>
      </c>
      <c r="D587" t="s">
        <v>2035</v>
      </c>
      <c r="E587" t="s">
        <v>2034</v>
      </c>
      <c r="F587" t="s">
        <v>2554</v>
      </c>
      <c r="H587" t="s">
        <v>2034</v>
      </c>
    </row>
    <row r="588" spans="1:8" x14ac:dyDescent="0.35">
      <c r="A588" s="24">
        <v>43061855</v>
      </c>
      <c r="B588" s="24" t="str">
        <f t="shared" si="13"/>
        <v>855</v>
      </c>
      <c r="C588" s="24" t="s">
        <v>2036</v>
      </c>
      <c r="D588" t="s">
        <v>2038</v>
      </c>
      <c r="E588" t="s">
        <v>2037</v>
      </c>
      <c r="F588" t="s">
        <v>2554</v>
      </c>
      <c r="H588" t="s">
        <v>2037</v>
      </c>
    </row>
    <row r="589" spans="1:8" x14ac:dyDescent="0.35">
      <c r="A589" s="24">
        <v>43061809</v>
      </c>
      <c r="B589" s="24" t="str">
        <f t="shared" si="13"/>
        <v>809</v>
      </c>
      <c r="C589" s="24" t="s">
        <v>2040</v>
      </c>
      <c r="D589" t="s">
        <v>2042</v>
      </c>
      <c r="E589" t="s">
        <v>2041</v>
      </c>
      <c r="F589" t="s">
        <v>2554</v>
      </c>
      <c r="H589" t="s">
        <v>2041</v>
      </c>
    </row>
    <row r="590" spans="1:8" x14ac:dyDescent="0.35">
      <c r="A590" s="24">
        <v>45258860</v>
      </c>
      <c r="B590" s="24" t="str">
        <f t="shared" si="13"/>
        <v>860</v>
      </c>
      <c r="C590" s="24" t="s">
        <v>2043</v>
      </c>
      <c r="D590" t="s">
        <v>2045</v>
      </c>
      <c r="E590" t="s">
        <v>2044</v>
      </c>
      <c r="F590" t="s">
        <v>2554</v>
      </c>
      <c r="H590" t="s">
        <v>2044</v>
      </c>
    </row>
    <row r="591" spans="1:8" x14ac:dyDescent="0.35">
      <c r="A591" s="24">
        <v>45258845</v>
      </c>
      <c r="B591" s="24" t="str">
        <f t="shared" si="13"/>
        <v>845</v>
      </c>
      <c r="C591" s="24" t="s">
        <v>2046</v>
      </c>
      <c r="D591" t="s">
        <v>2048</v>
      </c>
      <c r="E591" t="s">
        <v>2047</v>
      </c>
      <c r="F591" t="s">
        <v>2554</v>
      </c>
      <c r="H591" t="s">
        <v>2047</v>
      </c>
    </row>
    <row r="592" spans="1:8" x14ac:dyDescent="0.35">
      <c r="A592" s="24">
        <v>45258849</v>
      </c>
      <c r="B592" s="24" t="str">
        <f t="shared" si="13"/>
        <v>849</v>
      </c>
      <c r="C592" s="24" t="s">
        <v>2049</v>
      </c>
      <c r="D592" t="s">
        <v>2051</v>
      </c>
      <c r="E592" t="s">
        <v>2050</v>
      </c>
      <c r="F592" t="s">
        <v>2554</v>
      </c>
      <c r="H592" t="s">
        <v>2050</v>
      </c>
    </row>
    <row r="593" spans="1:8" x14ac:dyDescent="0.35">
      <c r="A593" s="24">
        <v>43060855</v>
      </c>
      <c r="B593" s="24" t="str">
        <f t="shared" si="13"/>
        <v>855</v>
      </c>
      <c r="C593" s="24" t="s">
        <v>2052</v>
      </c>
      <c r="D593" t="s">
        <v>2054</v>
      </c>
      <c r="E593" t="s">
        <v>2053</v>
      </c>
      <c r="F593" t="s">
        <v>2554</v>
      </c>
      <c r="H593" t="s">
        <v>2053</v>
      </c>
    </row>
    <row r="594" spans="1:8" x14ac:dyDescent="0.35">
      <c r="A594" s="24">
        <v>43060801</v>
      </c>
      <c r="B594" s="24" t="str">
        <f t="shared" si="13"/>
        <v>801</v>
      </c>
      <c r="C594" s="24" t="s">
        <v>419</v>
      </c>
      <c r="D594" t="e">
        <v>#N/A</v>
      </c>
      <c r="E594" t="e">
        <v>#N/A</v>
      </c>
      <c r="F594" t="e">
        <v>#N/A</v>
      </c>
    </row>
    <row r="595" spans="1:8" x14ac:dyDescent="0.35">
      <c r="A595" s="24">
        <v>43060809</v>
      </c>
      <c r="B595" s="24" t="str">
        <f t="shared" si="13"/>
        <v>809</v>
      </c>
      <c r="C595" s="24" t="s">
        <v>2056</v>
      </c>
      <c r="D595" t="s">
        <v>2058</v>
      </c>
      <c r="E595" t="s">
        <v>2057</v>
      </c>
      <c r="F595" t="s">
        <v>2554</v>
      </c>
      <c r="H595" t="s">
        <v>2057</v>
      </c>
    </row>
    <row r="596" spans="1:8" x14ac:dyDescent="0.35">
      <c r="A596" s="24">
        <v>45278801</v>
      </c>
      <c r="B596" s="24" t="str">
        <f t="shared" si="13"/>
        <v>801</v>
      </c>
      <c r="C596" s="24" t="s">
        <v>2059</v>
      </c>
      <c r="D596" t="e">
        <v>#N/A</v>
      </c>
      <c r="E596" t="e">
        <v>#N/A</v>
      </c>
      <c r="F596" t="e">
        <v>#N/A</v>
      </c>
    </row>
    <row r="597" spans="1:8" x14ac:dyDescent="0.35">
      <c r="A597" s="24">
        <v>45278809</v>
      </c>
      <c r="B597" s="24" t="str">
        <f t="shared" si="13"/>
        <v>809</v>
      </c>
      <c r="C597" s="24" t="s">
        <v>2061</v>
      </c>
      <c r="D597" t="s">
        <v>2063</v>
      </c>
      <c r="E597" t="s">
        <v>2062</v>
      </c>
      <c r="F597" t="s">
        <v>2554</v>
      </c>
      <c r="H597" t="s">
        <v>2062</v>
      </c>
    </row>
    <row r="598" spans="1:8" x14ac:dyDescent="0.35">
      <c r="A598" s="24">
        <v>45279855</v>
      </c>
      <c r="B598" s="24" t="str">
        <f t="shared" si="13"/>
        <v>855</v>
      </c>
      <c r="C598" s="24" t="s">
        <v>2064</v>
      </c>
      <c r="D598" t="s">
        <v>2067</v>
      </c>
      <c r="E598" t="s">
        <v>2066</v>
      </c>
      <c r="F598" t="s">
        <v>2554</v>
      </c>
      <c r="H598" t="s">
        <v>2066</v>
      </c>
    </row>
    <row r="599" spans="1:8" x14ac:dyDescent="0.35">
      <c r="A599" s="24">
        <v>45279809</v>
      </c>
      <c r="B599" s="24" t="str">
        <f t="shared" si="13"/>
        <v>809</v>
      </c>
      <c r="C599" s="24" t="s">
        <v>2068</v>
      </c>
      <c r="D599" t="s">
        <v>2070</v>
      </c>
      <c r="E599" t="s">
        <v>2069</v>
      </c>
      <c r="F599" t="s">
        <v>2554</v>
      </c>
      <c r="H599" t="s">
        <v>2069</v>
      </c>
    </row>
    <row r="600" spans="1:8" x14ac:dyDescent="0.35">
      <c r="A600" s="24">
        <v>45280809</v>
      </c>
      <c r="B600" s="24" t="str">
        <f t="shared" si="13"/>
        <v>809</v>
      </c>
      <c r="C600" s="24" t="s">
        <v>2071</v>
      </c>
      <c r="D600" t="s">
        <v>2074</v>
      </c>
      <c r="E600" t="s">
        <v>2073</v>
      </c>
      <c r="F600" t="s">
        <v>2554</v>
      </c>
      <c r="H600" t="s">
        <v>2073</v>
      </c>
    </row>
    <row r="601" spans="1:8" x14ac:dyDescent="0.35">
      <c r="A601" s="24">
        <v>44523855</v>
      </c>
      <c r="B601" s="24" t="str">
        <f t="shared" si="13"/>
        <v>855</v>
      </c>
      <c r="C601" s="24" t="s">
        <v>2075</v>
      </c>
      <c r="D601" t="s">
        <v>2077</v>
      </c>
      <c r="E601" t="s">
        <v>2076</v>
      </c>
      <c r="F601" t="s">
        <v>2554</v>
      </c>
      <c r="H601" t="s">
        <v>2076</v>
      </c>
    </row>
    <row r="602" spans="1:8" x14ac:dyDescent="0.35">
      <c r="A602" s="24">
        <v>44523801</v>
      </c>
      <c r="B602" s="24" t="str">
        <f t="shared" si="13"/>
        <v>801</v>
      </c>
      <c r="C602" s="24" t="s">
        <v>399</v>
      </c>
      <c r="D602" t="e">
        <v>#N/A</v>
      </c>
      <c r="E602" t="e">
        <v>#N/A</v>
      </c>
      <c r="F602" t="e">
        <v>#N/A</v>
      </c>
    </row>
    <row r="603" spans="1:8" x14ac:dyDescent="0.35">
      <c r="A603" s="24">
        <v>44523809</v>
      </c>
      <c r="B603" s="24" t="str">
        <f t="shared" si="13"/>
        <v>809</v>
      </c>
      <c r="C603" s="24" t="s">
        <v>2079</v>
      </c>
      <c r="D603" t="e">
        <v>#N/A</v>
      </c>
      <c r="E603" t="e">
        <v>#N/A</v>
      </c>
      <c r="F603" t="e">
        <v>#N/A</v>
      </c>
    </row>
    <row r="604" spans="1:8" x14ac:dyDescent="0.35">
      <c r="A604" s="24">
        <v>43584849</v>
      </c>
      <c r="B604" s="24" t="str">
        <f t="shared" si="13"/>
        <v>849</v>
      </c>
      <c r="C604" s="24" t="s">
        <v>2088</v>
      </c>
      <c r="D604" t="s">
        <v>2090</v>
      </c>
      <c r="E604" t="s">
        <v>2089</v>
      </c>
      <c r="F604" t="s">
        <v>2554</v>
      </c>
      <c r="H604" t="s">
        <v>2089</v>
      </c>
    </row>
    <row r="605" spans="1:8" x14ac:dyDescent="0.35">
      <c r="A605" s="24">
        <v>45390801</v>
      </c>
      <c r="B605" s="24" t="str">
        <f t="shared" si="13"/>
        <v>801</v>
      </c>
      <c r="C605" s="24" t="s">
        <v>923</v>
      </c>
      <c r="D605" t="e">
        <v>#N/A</v>
      </c>
      <c r="E605" t="e">
        <v>#N/A</v>
      </c>
      <c r="F605" t="e">
        <v>#N/A</v>
      </c>
    </row>
    <row r="606" spans="1:8" x14ac:dyDescent="0.35">
      <c r="A606" s="24">
        <v>45390967</v>
      </c>
      <c r="B606" s="24" t="str">
        <f t="shared" si="13"/>
        <v>967</v>
      </c>
      <c r="C606" s="24" t="s">
        <v>2092</v>
      </c>
      <c r="D606" t="e">
        <v>#N/A</v>
      </c>
      <c r="E606" t="e">
        <v>#N/A</v>
      </c>
      <c r="F606" t="e">
        <v>#N/A</v>
      </c>
    </row>
    <row r="607" spans="1:8" x14ac:dyDescent="0.35">
      <c r="A607" s="24">
        <v>45281855</v>
      </c>
      <c r="B607" s="24" t="str">
        <f t="shared" si="13"/>
        <v>855</v>
      </c>
      <c r="C607" s="24" t="s">
        <v>2095</v>
      </c>
      <c r="D607" t="s">
        <v>2098</v>
      </c>
      <c r="E607" t="s">
        <v>2097</v>
      </c>
      <c r="F607" t="s">
        <v>2554</v>
      </c>
      <c r="H607" t="s">
        <v>2097</v>
      </c>
    </row>
    <row r="608" spans="1:8" x14ac:dyDescent="0.35">
      <c r="A608" s="24">
        <v>45281801</v>
      </c>
      <c r="B608" s="24" t="str">
        <f t="shared" si="13"/>
        <v>801</v>
      </c>
      <c r="C608" s="24" t="s">
        <v>2096</v>
      </c>
      <c r="D608" t="e">
        <v>#N/A</v>
      </c>
      <c r="E608" t="e">
        <v>#N/A</v>
      </c>
      <c r="F608" t="e">
        <v>#N/A</v>
      </c>
    </row>
    <row r="609" spans="1:8" x14ac:dyDescent="0.35">
      <c r="A609" s="24">
        <v>45281967</v>
      </c>
      <c r="B609" s="24" t="str">
        <f t="shared" si="13"/>
        <v>967</v>
      </c>
      <c r="C609" s="24" t="s">
        <v>2100</v>
      </c>
      <c r="D609" t="s">
        <v>2102</v>
      </c>
      <c r="E609" t="s">
        <v>2101</v>
      </c>
      <c r="F609" t="s">
        <v>2554</v>
      </c>
      <c r="H609" t="s">
        <v>2101</v>
      </c>
    </row>
    <row r="610" spans="1:8" x14ac:dyDescent="0.35">
      <c r="A610" s="24">
        <v>45281809</v>
      </c>
      <c r="B610" s="24" t="str">
        <f t="shared" si="13"/>
        <v>809</v>
      </c>
      <c r="C610" s="24" t="s">
        <v>2103</v>
      </c>
      <c r="D610" t="s">
        <v>2105</v>
      </c>
      <c r="E610" t="s">
        <v>2104</v>
      </c>
      <c r="F610" t="s">
        <v>2554</v>
      </c>
      <c r="H610" t="s">
        <v>2104</v>
      </c>
    </row>
    <row r="611" spans="1:8" x14ac:dyDescent="0.35">
      <c r="A611" s="24">
        <v>45374809</v>
      </c>
      <c r="B611" s="24" t="str">
        <f t="shared" si="13"/>
        <v>809</v>
      </c>
      <c r="C611" s="24" t="s">
        <v>2106</v>
      </c>
      <c r="D611" t="e">
        <v>#N/A</v>
      </c>
      <c r="E611" t="e">
        <v>#N/A</v>
      </c>
      <c r="F611" t="e">
        <v>#N/A</v>
      </c>
    </row>
    <row r="612" spans="1:8" x14ac:dyDescent="0.35">
      <c r="A612" s="24">
        <v>45282801</v>
      </c>
      <c r="B612" s="24" t="str">
        <f t="shared" si="13"/>
        <v>801</v>
      </c>
      <c r="C612" s="24" t="s">
        <v>2109</v>
      </c>
      <c r="D612" t="e">
        <v>#N/A</v>
      </c>
      <c r="E612" t="e">
        <v>#N/A</v>
      </c>
      <c r="F612" t="e">
        <v>#N/A</v>
      </c>
    </row>
    <row r="613" spans="1:8" x14ac:dyDescent="0.35">
      <c r="A613" s="24">
        <v>45282809</v>
      </c>
      <c r="B613" s="24" t="str">
        <f t="shared" si="13"/>
        <v>809</v>
      </c>
      <c r="C613" s="24" t="s">
        <v>2111</v>
      </c>
      <c r="D613" t="s">
        <v>2113</v>
      </c>
      <c r="E613" t="s">
        <v>2112</v>
      </c>
      <c r="F613" t="s">
        <v>2554</v>
      </c>
      <c r="H613" t="s">
        <v>2112</v>
      </c>
    </row>
    <row r="614" spans="1:8" x14ac:dyDescent="0.35">
      <c r="A614" s="24">
        <v>45282967</v>
      </c>
      <c r="B614" s="24" t="str">
        <f t="shared" si="13"/>
        <v>967</v>
      </c>
      <c r="C614" s="24" t="s">
        <v>2114</v>
      </c>
      <c r="D614" t="e">
        <v>#N/A</v>
      </c>
      <c r="E614" t="e">
        <v>#N/A</v>
      </c>
      <c r="F614" t="e">
        <v>#N/A</v>
      </c>
    </row>
    <row r="615" spans="1:8" x14ac:dyDescent="0.35">
      <c r="A615" s="24">
        <v>45294801</v>
      </c>
      <c r="B615" s="24" t="str">
        <f t="shared" si="13"/>
        <v>801</v>
      </c>
      <c r="C615" s="24" t="s">
        <v>2117</v>
      </c>
      <c r="D615" t="e">
        <v>#N/A</v>
      </c>
      <c r="E615" t="e">
        <v>#N/A</v>
      </c>
      <c r="F615" t="e">
        <v>#N/A</v>
      </c>
    </row>
    <row r="616" spans="1:8" x14ac:dyDescent="0.35">
      <c r="A616" s="24">
        <v>45294809</v>
      </c>
      <c r="B616" s="24" t="str">
        <f t="shared" si="13"/>
        <v>809</v>
      </c>
      <c r="C616" s="24" t="s">
        <v>2119</v>
      </c>
      <c r="D616" t="s">
        <v>2121</v>
      </c>
      <c r="E616" t="s">
        <v>2120</v>
      </c>
      <c r="F616" t="s">
        <v>2554</v>
      </c>
      <c r="H616" t="s">
        <v>2120</v>
      </c>
    </row>
    <row r="617" spans="1:8" x14ac:dyDescent="0.35">
      <c r="A617" s="24">
        <v>45294967</v>
      </c>
      <c r="B617" s="24" t="str">
        <f t="shared" si="13"/>
        <v>967</v>
      </c>
      <c r="C617" s="24" t="s">
        <v>2122</v>
      </c>
      <c r="D617" t="e">
        <v>#N/A</v>
      </c>
      <c r="E617" t="e">
        <v>#N/A</v>
      </c>
      <c r="F617" t="e">
        <v>#N/A</v>
      </c>
    </row>
    <row r="618" spans="1:8" x14ac:dyDescent="0.35">
      <c r="A618" s="24">
        <v>45295801</v>
      </c>
      <c r="B618" s="24" t="str">
        <f t="shared" si="13"/>
        <v>801</v>
      </c>
      <c r="C618" s="24" t="s">
        <v>2126</v>
      </c>
      <c r="D618" t="e">
        <v>#N/A</v>
      </c>
      <c r="E618" t="e">
        <v>#N/A</v>
      </c>
      <c r="F618" t="e">
        <v>#N/A</v>
      </c>
    </row>
    <row r="619" spans="1:8" x14ac:dyDescent="0.35">
      <c r="A619" s="24">
        <v>45295967</v>
      </c>
      <c r="B619" s="24" t="str">
        <f t="shared" si="13"/>
        <v>967</v>
      </c>
      <c r="C619" s="24" t="s">
        <v>2128</v>
      </c>
      <c r="D619" t="e">
        <v>#N/A</v>
      </c>
      <c r="E619" t="e">
        <v>#N/A</v>
      </c>
      <c r="F619" t="e">
        <v>#N/A</v>
      </c>
    </row>
    <row r="620" spans="1:8" x14ac:dyDescent="0.35">
      <c r="A620" s="24">
        <v>45283855</v>
      </c>
      <c r="B620" s="24" t="str">
        <f t="shared" si="13"/>
        <v>855</v>
      </c>
      <c r="C620" s="24" t="s">
        <v>2132</v>
      </c>
      <c r="D620" t="s">
        <v>2134</v>
      </c>
      <c r="E620" t="s">
        <v>2133</v>
      </c>
      <c r="F620" t="s">
        <v>2554</v>
      </c>
      <c r="H620" t="s">
        <v>2133</v>
      </c>
    </row>
    <row r="621" spans="1:8" x14ac:dyDescent="0.35">
      <c r="A621" s="24">
        <v>45283801</v>
      </c>
      <c r="B621" s="24" t="str">
        <f t="shared" si="13"/>
        <v>801</v>
      </c>
      <c r="C621" s="24" t="s">
        <v>409</v>
      </c>
      <c r="D621" t="e">
        <v>#N/A</v>
      </c>
      <c r="E621" t="e">
        <v>#N/A</v>
      </c>
      <c r="F621" t="e">
        <v>#N/A</v>
      </c>
    </row>
    <row r="622" spans="1:8" x14ac:dyDescent="0.35">
      <c r="A622" s="24">
        <v>45283809</v>
      </c>
      <c r="B622" s="24" t="str">
        <f t="shared" si="13"/>
        <v>809</v>
      </c>
      <c r="C622" s="24" t="s">
        <v>2136</v>
      </c>
      <c r="D622" t="s">
        <v>2138</v>
      </c>
      <c r="E622" t="s">
        <v>2137</v>
      </c>
      <c r="F622" t="s">
        <v>2554</v>
      </c>
      <c r="H622" t="s">
        <v>2137</v>
      </c>
    </row>
    <row r="623" spans="1:8" x14ac:dyDescent="0.35">
      <c r="A623" s="24">
        <v>45283967</v>
      </c>
      <c r="B623" s="24" t="str">
        <f t="shared" si="13"/>
        <v>967</v>
      </c>
      <c r="C623" s="24" t="s">
        <v>2139</v>
      </c>
      <c r="D623" t="s">
        <v>2141</v>
      </c>
      <c r="E623" t="s">
        <v>2140</v>
      </c>
      <c r="F623" t="s">
        <v>2554</v>
      </c>
      <c r="H623" t="s">
        <v>2140</v>
      </c>
    </row>
    <row r="624" spans="1:8" x14ac:dyDescent="0.35">
      <c r="A624" s="24">
        <v>43591909</v>
      </c>
      <c r="B624" s="24" t="str">
        <f t="shared" ref="B624:B684" si="14">RIGHT(A624,3)</f>
        <v>909</v>
      </c>
      <c r="C624" s="24" t="s">
        <v>2142</v>
      </c>
      <c r="D624" t="s">
        <v>2144</v>
      </c>
      <c r="E624" t="s">
        <v>2143</v>
      </c>
      <c r="F624" t="s">
        <v>2554</v>
      </c>
      <c r="H624" t="s">
        <v>2143</v>
      </c>
    </row>
    <row r="625" spans="1:8" x14ac:dyDescent="0.35">
      <c r="A625" s="24">
        <v>43591849</v>
      </c>
      <c r="B625" s="24" t="str">
        <f t="shared" si="14"/>
        <v>849</v>
      </c>
      <c r="C625" s="24" t="s">
        <v>2145</v>
      </c>
      <c r="D625" t="e">
        <v>#N/A</v>
      </c>
      <c r="E625" t="e">
        <v>#N/A</v>
      </c>
      <c r="F625" t="e">
        <v>#N/A</v>
      </c>
    </row>
    <row r="626" spans="1:8" x14ac:dyDescent="0.35">
      <c r="A626" s="24">
        <v>45256849</v>
      </c>
      <c r="B626" s="24" t="str">
        <f t="shared" si="14"/>
        <v>849</v>
      </c>
      <c r="C626" s="24" t="s">
        <v>2148</v>
      </c>
      <c r="D626" t="e">
        <v>#N/A</v>
      </c>
      <c r="E626" t="e">
        <v>#N/A</v>
      </c>
      <c r="F626" t="e">
        <v>#N/A</v>
      </c>
    </row>
    <row r="627" spans="1:8" x14ac:dyDescent="0.35">
      <c r="A627" s="24">
        <v>44455849</v>
      </c>
      <c r="B627" s="24" t="str">
        <f t="shared" si="14"/>
        <v>849</v>
      </c>
      <c r="C627" s="24" t="s">
        <v>2150</v>
      </c>
      <c r="D627" t="s">
        <v>2152</v>
      </c>
      <c r="E627" t="s">
        <v>2151</v>
      </c>
      <c r="F627" t="s">
        <v>2554</v>
      </c>
      <c r="H627" t="s">
        <v>2151</v>
      </c>
    </row>
    <row r="628" spans="1:8" x14ac:dyDescent="0.35">
      <c r="A628" s="24">
        <v>44454845</v>
      </c>
      <c r="B628" s="24" t="str">
        <f t="shared" si="14"/>
        <v>845</v>
      </c>
      <c r="C628" s="24" t="s">
        <v>2154</v>
      </c>
      <c r="D628" t="e">
        <v>#N/A</v>
      </c>
      <c r="E628" t="e">
        <v>#N/A</v>
      </c>
      <c r="F628" t="e">
        <v>#N/A</v>
      </c>
    </row>
    <row r="629" spans="1:8" x14ac:dyDescent="0.35">
      <c r="A629" s="24">
        <v>44545860</v>
      </c>
      <c r="B629" s="24" t="str">
        <f t="shared" si="14"/>
        <v>860</v>
      </c>
      <c r="C629" s="24" t="s">
        <v>2157</v>
      </c>
      <c r="D629" t="s">
        <v>2159</v>
      </c>
      <c r="E629" t="s">
        <v>2158</v>
      </c>
      <c r="F629" t="s">
        <v>2554</v>
      </c>
      <c r="H629" t="s">
        <v>2158</v>
      </c>
    </row>
    <row r="630" spans="1:8" x14ac:dyDescent="0.35">
      <c r="A630" s="24">
        <v>44545801</v>
      </c>
      <c r="B630" s="24" t="str">
        <f t="shared" si="14"/>
        <v>801</v>
      </c>
      <c r="C630" s="24" t="s">
        <v>1784</v>
      </c>
      <c r="D630" t="e">
        <v>#N/A</v>
      </c>
      <c r="E630" t="e">
        <v>#N/A</v>
      </c>
      <c r="F630" t="e">
        <v>#N/A</v>
      </c>
    </row>
    <row r="631" spans="1:8" x14ac:dyDescent="0.35">
      <c r="A631" s="24">
        <v>44545849</v>
      </c>
      <c r="B631" s="24" t="str">
        <f t="shared" si="14"/>
        <v>849</v>
      </c>
      <c r="C631" s="24" t="s">
        <v>2161</v>
      </c>
      <c r="D631" t="s">
        <v>2163</v>
      </c>
      <c r="E631" t="s">
        <v>2162</v>
      </c>
      <c r="F631" t="s">
        <v>2554</v>
      </c>
      <c r="H631" t="s">
        <v>2162</v>
      </c>
    </row>
    <row r="632" spans="1:8" x14ac:dyDescent="0.35">
      <c r="A632" s="24">
        <v>47993809</v>
      </c>
      <c r="B632" s="24" t="str">
        <f t="shared" si="14"/>
        <v>809</v>
      </c>
      <c r="C632" s="24" t="s">
        <v>2164</v>
      </c>
      <c r="D632" t="e">
        <v>#N/A</v>
      </c>
      <c r="E632" t="e">
        <v>#N/A</v>
      </c>
      <c r="F632" t="e">
        <v>#N/A</v>
      </c>
    </row>
    <row r="633" spans="1:8" x14ac:dyDescent="0.35">
      <c r="A633" s="24">
        <v>45260860</v>
      </c>
      <c r="B633" s="24" t="str">
        <f t="shared" si="14"/>
        <v>860</v>
      </c>
      <c r="C633" s="24" t="s">
        <v>2166</v>
      </c>
      <c r="D633" t="s">
        <v>2168</v>
      </c>
      <c r="E633" t="s">
        <v>2167</v>
      </c>
      <c r="F633" t="s">
        <v>2554</v>
      </c>
      <c r="H633" t="s">
        <v>2167</v>
      </c>
    </row>
    <row r="634" spans="1:8" x14ac:dyDescent="0.35">
      <c r="A634" s="24">
        <v>45260801</v>
      </c>
      <c r="B634" s="24" t="str">
        <f t="shared" si="14"/>
        <v>801</v>
      </c>
      <c r="C634" s="24" t="s">
        <v>1790</v>
      </c>
      <c r="D634" t="e">
        <v>#N/A</v>
      </c>
      <c r="E634" t="e">
        <v>#N/A</v>
      </c>
      <c r="F634" t="e">
        <v>#N/A</v>
      </c>
    </row>
    <row r="635" spans="1:8" x14ac:dyDescent="0.35">
      <c r="A635" s="24">
        <v>47992967</v>
      </c>
      <c r="B635" s="24" t="str">
        <f t="shared" si="14"/>
        <v>967</v>
      </c>
      <c r="C635" s="24" t="s">
        <v>2170</v>
      </c>
      <c r="D635" t="e">
        <v>#N/A</v>
      </c>
      <c r="E635" t="e">
        <v>#N/A</v>
      </c>
      <c r="F635" t="e">
        <v>#N/A</v>
      </c>
    </row>
    <row r="636" spans="1:8" x14ac:dyDescent="0.35">
      <c r="A636" s="24">
        <v>45260849</v>
      </c>
      <c r="B636" s="24" t="str">
        <f t="shared" si="14"/>
        <v>849</v>
      </c>
      <c r="C636" s="24" t="s">
        <v>2173</v>
      </c>
      <c r="D636" t="s">
        <v>2175</v>
      </c>
      <c r="E636" t="s">
        <v>2174</v>
      </c>
      <c r="F636" t="s">
        <v>2554</v>
      </c>
      <c r="H636" t="s">
        <v>2174</v>
      </c>
    </row>
    <row r="637" spans="1:8" x14ac:dyDescent="0.35">
      <c r="A637" s="24">
        <v>44456860</v>
      </c>
      <c r="B637" s="24" t="str">
        <f t="shared" si="14"/>
        <v>860</v>
      </c>
      <c r="C637" s="24" t="s">
        <v>2176</v>
      </c>
      <c r="D637" t="s">
        <v>2178</v>
      </c>
      <c r="E637" t="s">
        <v>2177</v>
      </c>
      <c r="F637" t="s">
        <v>2554</v>
      </c>
      <c r="H637" t="s">
        <v>2177</v>
      </c>
    </row>
    <row r="638" spans="1:8" x14ac:dyDescent="0.35">
      <c r="A638" s="24">
        <v>52879843</v>
      </c>
      <c r="B638" s="24" t="str">
        <f t="shared" si="14"/>
        <v>843</v>
      </c>
      <c r="C638" s="24" t="s">
        <v>2179</v>
      </c>
      <c r="D638" t="s">
        <v>2182</v>
      </c>
      <c r="E638" t="s">
        <v>2181</v>
      </c>
      <c r="F638" t="s">
        <v>2554</v>
      </c>
      <c r="H638" t="s">
        <v>2181</v>
      </c>
    </row>
    <row r="639" spans="1:8" x14ac:dyDescent="0.35">
      <c r="A639" s="24">
        <v>52880843</v>
      </c>
      <c r="B639" s="24" t="str">
        <f t="shared" si="14"/>
        <v>843</v>
      </c>
      <c r="C639" s="24" t="s">
        <v>2184</v>
      </c>
      <c r="D639" t="s">
        <v>2186</v>
      </c>
      <c r="E639" t="s">
        <v>2185</v>
      </c>
      <c r="F639" t="s">
        <v>2553</v>
      </c>
      <c r="G639" t="s">
        <v>2185</v>
      </c>
    </row>
    <row r="640" spans="1:8" x14ac:dyDescent="0.35">
      <c r="A640" s="24">
        <v>52881847</v>
      </c>
      <c r="B640" s="24" t="str">
        <f t="shared" si="14"/>
        <v>847</v>
      </c>
      <c r="C640" s="24" t="s">
        <v>2187</v>
      </c>
      <c r="D640" t="s">
        <v>2190</v>
      </c>
      <c r="E640" t="s">
        <v>2189</v>
      </c>
      <c r="F640" t="s">
        <v>2554</v>
      </c>
      <c r="H640" t="s">
        <v>2189</v>
      </c>
    </row>
    <row r="641" spans="1:8" x14ac:dyDescent="0.35">
      <c r="A641" s="24">
        <v>45284855</v>
      </c>
      <c r="B641" s="24" t="str">
        <f t="shared" si="14"/>
        <v>855</v>
      </c>
      <c r="C641" s="24" t="s">
        <v>2192</v>
      </c>
      <c r="D641" t="s">
        <v>2195</v>
      </c>
      <c r="E641" t="s">
        <v>2194</v>
      </c>
      <c r="F641" t="s">
        <v>2554</v>
      </c>
      <c r="H641" t="s">
        <v>2194</v>
      </c>
    </row>
    <row r="642" spans="1:8" x14ac:dyDescent="0.35">
      <c r="A642" s="24">
        <v>45284801</v>
      </c>
      <c r="B642" s="24" t="str">
        <f t="shared" si="14"/>
        <v>801</v>
      </c>
      <c r="C642" s="24" t="s">
        <v>2193</v>
      </c>
      <c r="D642" t="e">
        <v>#N/A</v>
      </c>
      <c r="E642" t="e">
        <v>#N/A</v>
      </c>
      <c r="F642" t="e">
        <v>#N/A</v>
      </c>
    </row>
    <row r="643" spans="1:8" x14ac:dyDescent="0.35">
      <c r="A643" s="24">
        <v>45284809</v>
      </c>
      <c r="B643" s="24" t="str">
        <f t="shared" si="14"/>
        <v>809</v>
      </c>
      <c r="C643" s="24" t="s">
        <v>2198</v>
      </c>
      <c r="D643" t="s">
        <v>2200</v>
      </c>
      <c r="E643" t="s">
        <v>2199</v>
      </c>
      <c r="F643" t="s">
        <v>2554</v>
      </c>
      <c r="H643" t="s">
        <v>2199</v>
      </c>
    </row>
    <row r="644" spans="1:8" x14ac:dyDescent="0.35">
      <c r="A644" s="24">
        <v>45284967</v>
      </c>
      <c r="B644" s="24" t="str">
        <f t="shared" si="14"/>
        <v>967</v>
      </c>
      <c r="C644" s="24" t="s">
        <v>2201</v>
      </c>
      <c r="D644" t="e">
        <v>#N/A</v>
      </c>
      <c r="E644" t="e">
        <v>#N/A</v>
      </c>
      <c r="F644" t="e">
        <v>#N/A</v>
      </c>
    </row>
    <row r="645" spans="1:8" x14ac:dyDescent="0.35">
      <c r="A645" s="24">
        <v>45286855</v>
      </c>
      <c r="B645" s="24" t="str">
        <f t="shared" si="14"/>
        <v>855</v>
      </c>
      <c r="C645" s="24" t="s">
        <v>2204</v>
      </c>
      <c r="D645" t="s">
        <v>2207</v>
      </c>
      <c r="E645" t="s">
        <v>2206</v>
      </c>
      <c r="F645" t="s">
        <v>2554</v>
      </c>
      <c r="H645" t="s">
        <v>2206</v>
      </c>
    </row>
    <row r="646" spans="1:8" x14ac:dyDescent="0.35">
      <c r="A646" s="24">
        <v>45286809</v>
      </c>
      <c r="B646" s="24" t="str">
        <f t="shared" si="14"/>
        <v>809</v>
      </c>
      <c r="C646" s="24" t="s">
        <v>2208</v>
      </c>
      <c r="D646" t="s">
        <v>2210</v>
      </c>
      <c r="E646" t="s">
        <v>2209</v>
      </c>
      <c r="F646" t="s">
        <v>2554</v>
      </c>
      <c r="H646" t="s">
        <v>2209</v>
      </c>
    </row>
    <row r="647" spans="1:8" x14ac:dyDescent="0.35">
      <c r="A647" s="24">
        <v>45287855</v>
      </c>
      <c r="B647" s="24" t="str">
        <f t="shared" si="14"/>
        <v>855</v>
      </c>
      <c r="C647" s="24" t="s">
        <v>2211</v>
      </c>
      <c r="D647" t="s">
        <v>2214</v>
      </c>
      <c r="E647" t="s">
        <v>2213</v>
      </c>
      <c r="F647" t="s">
        <v>2554</v>
      </c>
      <c r="H647" t="s">
        <v>2213</v>
      </c>
    </row>
    <row r="648" spans="1:8" x14ac:dyDescent="0.35">
      <c r="A648" s="24">
        <v>45287801</v>
      </c>
      <c r="B648" s="24" t="str">
        <f t="shared" si="14"/>
        <v>801</v>
      </c>
      <c r="C648" s="24" t="s">
        <v>2212</v>
      </c>
      <c r="D648" t="e">
        <v>#N/A</v>
      </c>
      <c r="E648" t="e">
        <v>#N/A</v>
      </c>
      <c r="F648" t="e">
        <v>#N/A</v>
      </c>
    </row>
    <row r="649" spans="1:8" x14ac:dyDescent="0.35">
      <c r="A649" s="24">
        <v>45287809</v>
      </c>
      <c r="B649" s="24" t="str">
        <f t="shared" si="14"/>
        <v>809</v>
      </c>
      <c r="C649" s="24" t="s">
        <v>2216</v>
      </c>
      <c r="D649" t="s">
        <v>2218</v>
      </c>
      <c r="E649" t="s">
        <v>2217</v>
      </c>
      <c r="F649" t="s">
        <v>2554</v>
      </c>
      <c r="H649" t="s">
        <v>2217</v>
      </c>
    </row>
    <row r="650" spans="1:8" x14ac:dyDescent="0.35">
      <c r="A650" s="24">
        <v>45287967</v>
      </c>
      <c r="B650" s="24" t="str">
        <f t="shared" si="14"/>
        <v>967</v>
      </c>
      <c r="C650" s="24" t="s">
        <v>2219</v>
      </c>
      <c r="D650" t="e">
        <v>#N/A</v>
      </c>
      <c r="E650" t="e">
        <v>#N/A</v>
      </c>
      <c r="F650" t="e">
        <v>#N/A</v>
      </c>
    </row>
    <row r="651" spans="1:8" x14ac:dyDescent="0.35">
      <c r="A651" s="24">
        <v>45288905</v>
      </c>
      <c r="B651" s="24" t="str">
        <f t="shared" si="14"/>
        <v>905</v>
      </c>
      <c r="C651" s="24" t="s">
        <v>2222</v>
      </c>
      <c r="D651" t="s">
        <v>2225</v>
      </c>
      <c r="E651" t="s">
        <v>2224</v>
      </c>
      <c r="F651" t="s">
        <v>2554</v>
      </c>
      <c r="H651" t="s">
        <v>2224</v>
      </c>
    </row>
    <row r="652" spans="1:8" x14ac:dyDescent="0.35">
      <c r="A652" s="24">
        <v>45288855</v>
      </c>
      <c r="B652" s="24" t="str">
        <f t="shared" si="14"/>
        <v>855</v>
      </c>
      <c r="C652" s="24" t="s">
        <v>2226</v>
      </c>
      <c r="D652" t="s">
        <v>2228</v>
      </c>
      <c r="E652" t="s">
        <v>2227</v>
      </c>
      <c r="F652" t="s">
        <v>2554</v>
      </c>
      <c r="H652" t="s">
        <v>2227</v>
      </c>
    </row>
    <row r="653" spans="1:8" x14ac:dyDescent="0.35">
      <c r="A653" s="24">
        <v>45288801</v>
      </c>
      <c r="B653" s="24" t="str">
        <f t="shared" si="14"/>
        <v>801</v>
      </c>
      <c r="C653" s="24" t="s">
        <v>1192</v>
      </c>
      <c r="D653" t="s">
        <v>2229</v>
      </c>
      <c r="E653" t="e">
        <v>#N/A</v>
      </c>
      <c r="F653" t="e">
        <v>#N/A</v>
      </c>
    </row>
    <row r="654" spans="1:8" x14ac:dyDescent="0.35">
      <c r="A654" s="24">
        <v>45288809</v>
      </c>
      <c r="B654" s="24" t="str">
        <f t="shared" si="14"/>
        <v>809</v>
      </c>
      <c r="C654" s="24" t="s">
        <v>2230</v>
      </c>
      <c r="D654" t="s">
        <v>2232</v>
      </c>
      <c r="E654" t="s">
        <v>2231</v>
      </c>
      <c r="F654" t="s">
        <v>2554</v>
      </c>
      <c r="H654" t="s">
        <v>2231</v>
      </c>
    </row>
    <row r="655" spans="1:8" x14ac:dyDescent="0.35">
      <c r="A655" s="24">
        <v>45288967</v>
      </c>
      <c r="B655" s="24" t="str">
        <f t="shared" si="14"/>
        <v>967</v>
      </c>
      <c r="C655" s="24" t="s">
        <v>2233</v>
      </c>
      <c r="D655" t="s">
        <v>2235</v>
      </c>
      <c r="E655" t="s">
        <v>2234</v>
      </c>
      <c r="F655" t="s">
        <v>2554</v>
      </c>
      <c r="H655" t="s">
        <v>2234</v>
      </c>
    </row>
    <row r="656" spans="1:8" x14ac:dyDescent="0.35">
      <c r="A656" s="24">
        <v>45656801</v>
      </c>
      <c r="B656" s="24" t="str">
        <f t="shared" si="14"/>
        <v>801</v>
      </c>
      <c r="C656" s="24" t="s">
        <v>2236</v>
      </c>
      <c r="D656" t="e">
        <v>#N/A</v>
      </c>
      <c r="E656" t="e">
        <v>#N/A</v>
      </c>
      <c r="F656" t="e">
        <v>#N/A</v>
      </c>
    </row>
    <row r="657" spans="1:8" x14ac:dyDescent="0.35">
      <c r="A657" s="24">
        <v>45656809</v>
      </c>
      <c r="B657" s="24" t="str">
        <f t="shared" si="14"/>
        <v>809</v>
      </c>
      <c r="C657" s="24" t="s">
        <v>2239</v>
      </c>
      <c r="D657" t="s">
        <v>2241</v>
      </c>
      <c r="E657" t="s">
        <v>2240</v>
      </c>
      <c r="F657" t="s">
        <v>2554</v>
      </c>
      <c r="H657" t="s">
        <v>2240</v>
      </c>
    </row>
    <row r="658" spans="1:8" x14ac:dyDescent="0.35">
      <c r="A658" s="24">
        <v>43705855</v>
      </c>
      <c r="B658" s="24" t="str">
        <f t="shared" si="14"/>
        <v>855</v>
      </c>
      <c r="C658" s="24" t="s">
        <v>2242</v>
      </c>
      <c r="D658" t="s">
        <v>2244</v>
      </c>
      <c r="E658" t="s">
        <v>1389</v>
      </c>
      <c r="F658" t="s">
        <v>2554</v>
      </c>
      <c r="H658" t="s">
        <v>1389</v>
      </c>
    </row>
    <row r="659" spans="1:8" x14ac:dyDescent="0.35">
      <c r="A659" s="24">
        <v>43705809</v>
      </c>
      <c r="B659" s="24" t="str">
        <f t="shared" si="14"/>
        <v>809</v>
      </c>
      <c r="C659" s="24" t="s">
        <v>2245</v>
      </c>
      <c r="D659" t="s">
        <v>2247</v>
      </c>
      <c r="E659" t="s">
        <v>2246</v>
      </c>
      <c r="F659" t="s">
        <v>2554</v>
      </c>
      <c r="H659" t="s">
        <v>2246</v>
      </c>
    </row>
    <row r="660" spans="1:8" x14ac:dyDescent="0.35">
      <c r="A660" s="24">
        <v>45145855</v>
      </c>
      <c r="B660" s="24" t="str">
        <f t="shared" si="14"/>
        <v>855</v>
      </c>
      <c r="C660" s="24" t="s">
        <v>2248</v>
      </c>
      <c r="D660" t="s">
        <v>2251</v>
      </c>
      <c r="E660" t="s">
        <v>2250</v>
      </c>
      <c r="F660" t="s">
        <v>2554</v>
      </c>
      <c r="H660" t="s">
        <v>2250</v>
      </c>
    </row>
    <row r="661" spans="1:8" x14ac:dyDescent="0.35">
      <c r="A661" s="24">
        <v>45145801</v>
      </c>
      <c r="B661" s="24" t="str">
        <f t="shared" si="14"/>
        <v>801</v>
      </c>
      <c r="C661" s="24" t="s">
        <v>2249</v>
      </c>
      <c r="D661" t="e">
        <v>#N/A</v>
      </c>
      <c r="E661" t="e">
        <v>#N/A</v>
      </c>
      <c r="F661" t="e">
        <v>#N/A</v>
      </c>
    </row>
    <row r="662" spans="1:8" x14ac:dyDescent="0.35">
      <c r="A662" s="24">
        <v>45145967</v>
      </c>
      <c r="B662" s="24" t="str">
        <f t="shared" si="14"/>
        <v>967</v>
      </c>
      <c r="C662" s="24" t="s">
        <v>2253</v>
      </c>
      <c r="D662" t="e">
        <v>#N/A</v>
      </c>
      <c r="E662" t="e">
        <v>#N/A</v>
      </c>
      <c r="F662" t="e">
        <v>#N/A</v>
      </c>
    </row>
    <row r="663" spans="1:8" x14ac:dyDescent="0.35">
      <c r="A663" s="24">
        <v>45145809</v>
      </c>
      <c r="B663" s="24" t="str">
        <f t="shared" si="14"/>
        <v>809</v>
      </c>
      <c r="C663" s="24" t="s">
        <v>2256</v>
      </c>
      <c r="D663" t="s">
        <v>2258</v>
      </c>
      <c r="E663" t="s">
        <v>2257</v>
      </c>
      <c r="F663" t="s">
        <v>2554</v>
      </c>
      <c r="H663" t="s">
        <v>2257</v>
      </c>
    </row>
    <row r="664" spans="1:8" x14ac:dyDescent="0.35">
      <c r="A664" s="24">
        <v>43706801</v>
      </c>
      <c r="B664" s="24" t="str">
        <f t="shared" si="14"/>
        <v>801</v>
      </c>
      <c r="C664" s="24" t="s">
        <v>413</v>
      </c>
      <c r="D664" t="e">
        <v>#N/A</v>
      </c>
      <c r="E664" t="e">
        <v>#N/A</v>
      </c>
      <c r="F664" t="e">
        <v>#N/A</v>
      </c>
    </row>
    <row r="665" spans="1:8" x14ac:dyDescent="0.35">
      <c r="A665" s="24">
        <v>43706809</v>
      </c>
      <c r="B665" s="24" t="str">
        <f t="shared" si="14"/>
        <v>809</v>
      </c>
      <c r="C665" s="24" t="s">
        <v>2260</v>
      </c>
      <c r="D665" t="s">
        <v>2262</v>
      </c>
      <c r="E665" t="s">
        <v>2261</v>
      </c>
      <c r="F665" t="s">
        <v>2554</v>
      </c>
      <c r="H665" t="s">
        <v>2261</v>
      </c>
    </row>
    <row r="666" spans="1:8" x14ac:dyDescent="0.35">
      <c r="A666" s="24">
        <v>43706967</v>
      </c>
      <c r="B666" s="24" t="str">
        <f t="shared" si="14"/>
        <v>967</v>
      </c>
      <c r="C666" s="24" t="s">
        <v>2263</v>
      </c>
      <c r="D666" t="e">
        <v>#N/A</v>
      </c>
      <c r="E666" t="e">
        <v>#N/A</v>
      </c>
      <c r="F666" t="e">
        <v>#N/A</v>
      </c>
    </row>
    <row r="667" spans="1:8" x14ac:dyDescent="0.35">
      <c r="A667" s="24">
        <v>43707849</v>
      </c>
      <c r="B667" s="24" t="str">
        <f t="shared" si="14"/>
        <v>849</v>
      </c>
      <c r="C667" s="24" t="s">
        <v>2266</v>
      </c>
      <c r="D667" t="s">
        <v>2268</v>
      </c>
      <c r="E667" t="s">
        <v>2267</v>
      </c>
      <c r="F667" t="s">
        <v>2554</v>
      </c>
      <c r="H667" t="s">
        <v>2267</v>
      </c>
    </row>
    <row r="668" spans="1:8" x14ac:dyDescent="0.35">
      <c r="A668" s="24">
        <v>43709849</v>
      </c>
      <c r="B668" s="24" t="str">
        <f t="shared" si="14"/>
        <v>849</v>
      </c>
      <c r="C668" s="24" t="s">
        <v>2269</v>
      </c>
      <c r="D668" t="s">
        <v>2271</v>
      </c>
      <c r="E668" t="s">
        <v>2270</v>
      </c>
      <c r="F668" t="s">
        <v>2554</v>
      </c>
      <c r="H668" t="s">
        <v>2270</v>
      </c>
    </row>
    <row r="669" spans="1:8" x14ac:dyDescent="0.35">
      <c r="A669" s="24">
        <v>46134849</v>
      </c>
      <c r="B669" s="24" t="str">
        <f t="shared" si="14"/>
        <v>849</v>
      </c>
      <c r="C669" s="24" t="s">
        <v>2272</v>
      </c>
      <c r="D669" t="s">
        <v>2274</v>
      </c>
      <c r="E669" t="s">
        <v>2273</v>
      </c>
      <c r="F669" t="s">
        <v>2554</v>
      </c>
      <c r="H669" t="s">
        <v>2273</v>
      </c>
    </row>
    <row r="670" spans="1:8" x14ac:dyDescent="0.35">
      <c r="A670" s="24">
        <v>45883849</v>
      </c>
      <c r="B670" s="24" t="str">
        <f t="shared" si="14"/>
        <v>849</v>
      </c>
      <c r="C670" s="24" t="s">
        <v>2275</v>
      </c>
      <c r="D670" t="s">
        <v>2276</v>
      </c>
      <c r="E670" t="e">
        <v>#N/A</v>
      </c>
      <c r="F670" t="e">
        <v>#N/A</v>
      </c>
    </row>
    <row r="671" spans="1:8" x14ac:dyDescent="0.35">
      <c r="A671" s="24">
        <v>45886849</v>
      </c>
      <c r="B671" s="24" t="str">
        <f t="shared" si="14"/>
        <v>849</v>
      </c>
      <c r="C671" s="24" t="s">
        <v>2278</v>
      </c>
      <c r="D671" t="s">
        <v>2280</v>
      </c>
      <c r="E671" t="s">
        <v>2279</v>
      </c>
      <c r="F671" t="s">
        <v>2554</v>
      </c>
      <c r="H671" t="s">
        <v>2279</v>
      </c>
    </row>
    <row r="672" spans="1:8" x14ac:dyDescent="0.35">
      <c r="A672" s="24">
        <v>45885849</v>
      </c>
      <c r="B672" s="24" t="str">
        <f t="shared" si="14"/>
        <v>849</v>
      </c>
      <c r="C672" s="24" t="s">
        <v>2281</v>
      </c>
      <c r="D672" t="s">
        <v>2283</v>
      </c>
      <c r="E672" t="s">
        <v>2282</v>
      </c>
      <c r="F672" t="s">
        <v>2554</v>
      </c>
      <c r="H672" t="s">
        <v>2282</v>
      </c>
    </row>
    <row r="673" spans="1:8" x14ac:dyDescent="0.35">
      <c r="A673" s="24">
        <v>43344860</v>
      </c>
      <c r="B673" s="24" t="str">
        <f t="shared" si="14"/>
        <v>860</v>
      </c>
      <c r="C673" s="24" t="s">
        <v>2285</v>
      </c>
      <c r="D673" t="e">
        <v>#N/A</v>
      </c>
      <c r="E673" t="e">
        <v>#N/A</v>
      </c>
      <c r="F673" t="e">
        <v>#N/A</v>
      </c>
    </row>
    <row r="674" spans="1:8" x14ac:dyDescent="0.35">
      <c r="A674" s="24">
        <v>45289855</v>
      </c>
      <c r="B674" s="24" t="str">
        <f t="shared" si="14"/>
        <v>855</v>
      </c>
      <c r="C674" s="24" t="s">
        <v>2288</v>
      </c>
      <c r="D674" t="s">
        <v>2291</v>
      </c>
      <c r="E674" t="s">
        <v>2290</v>
      </c>
      <c r="F674" t="s">
        <v>2554</v>
      </c>
      <c r="H674" t="s">
        <v>2290</v>
      </c>
    </row>
    <row r="675" spans="1:8" x14ac:dyDescent="0.35">
      <c r="A675" s="24">
        <v>45289809</v>
      </c>
      <c r="B675" s="24" t="str">
        <f t="shared" si="14"/>
        <v>809</v>
      </c>
      <c r="C675" s="24" t="s">
        <v>2294</v>
      </c>
      <c r="D675" t="s">
        <v>2296</v>
      </c>
      <c r="E675" t="s">
        <v>2295</v>
      </c>
      <c r="F675" t="s">
        <v>2554</v>
      </c>
      <c r="H675" t="s">
        <v>2295</v>
      </c>
    </row>
    <row r="676" spans="1:8" x14ac:dyDescent="0.35">
      <c r="A676" s="24">
        <v>45290855</v>
      </c>
      <c r="B676" s="24" t="str">
        <f t="shared" si="14"/>
        <v>855</v>
      </c>
      <c r="C676" s="24" t="s">
        <v>2297</v>
      </c>
      <c r="D676" t="s">
        <v>2300</v>
      </c>
      <c r="E676" t="s">
        <v>2299</v>
      </c>
      <c r="F676" t="s">
        <v>2554</v>
      </c>
      <c r="H676" t="s">
        <v>2299</v>
      </c>
    </row>
    <row r="677" spans="1:8" x14ac:dyDescent="0.35">
      <c r="A677" s="24">
        <v>45290809</v>
      </c>
      <c r="B677" s="24" t="str">
        <f t="shared" si="14"/>
        <v>809</v>
      </c>
      <c r="C677" s="24" t="s">
        <v>2301</v>
      </c>
      <c r="D677" t="s">
        <v>2303</v>
      </c>
      <c r="E677" t="s">
        <v>2302</v>
      </c>
      <c r="F677" t="s">
        <v>2554</v>
      </c>
      <c r="H677" t="s">
        <v>2302</v>
      </c>
    </row>
    <row r="678" spans="1:8" x14ac:dyDescent="0.35">
      <c r="A678" s="24">
        <v>49662849</v>
      </c>
      <c r="B678" s="24" t="str">
        <f t="shared" si="14"/>
        <v>849</v>
      </c>
      <c r="C678" s="24" t="s">
        <v>2304</v>
      </c>
      <c r="D678" t="s">
        <v>2306</v>
      </c>
      <c r="E678" t="s">
        <v>2305</v>
      </c>
      <c r="F678" t="s">
        <v>2554</v>
      </c>
      <c r="H678" t="s">
        <v>2305</v>
      </c>
    </row>
    <row r="679" spans="1:8" x14ac:dyDescent="0.35">
      <c r="A679" s="24">
        <v>48001849</v>
      </c>
      <c r="B679" s="24" t="str">
        <f t="shared" si="14"/>
        <v>849</v>
      </c>
      <c r="C679" s="24" t="s">
        <v>2312</v>
      </c>
      <c r="D679" t="e">
        <v>#N/A</v>
      </c>
      <c r="E679" t="e">
        <v>#N/A</v>
      </c>
      <c r="F679" t="e">
        <v>#N/A</v>
      </c>
    </row>
    <row r="680" spans="1:8" x14ac:dyDescent="0.35">
      <c r="A680" s="24">
        <v>49661849</v>
      </c>
      <c r="B680" s="24" t="str">
        <f t="shared" si="14"/>
        <v>849</v>
      </c>
      <c r="C680" s="24" t="s">
        <v>2315</v>
      </c>
      <c r="D680" t="s">
        <v>2317</v>
      </c>
      <c r="E680" t="e">
        <v>#N/A</v>
      </c>
      <c r="F680" t="e">
        <v>#N/A</v>
      </c>
    </row>
    <row r="681" spans="1:8" x14ac:dyDescent="0.35">
      <c r="A681" s="24">
        <v>49620809</v>
      </c>
      <c r="B681" s="24" t="str">
        <f t="shared" si="14"/>
        <v>809</v>
      </c>
      <c r="C681" s="24" t="s">
        <v>2319</v>
      </c>
      <c r="D681" t="s">
        <v>2322</v>
      </c>
      <c r="E681" t="s">
        <v>2321</v>
      </c>
      <c r="F681" t="s">
        <v>2554</v>
      </c>
      <c r="H681" t="s">
        <v>2321</v>
      </c>
    </row>
    <row r="682" spans="1:8" x14ac:dyDescent="0.35">
      <c r="A682" s="24">
        <v>49667809</v>
      </c>
      <c r="B682" s="24" t="str">
        <f t="shared" si="14"/>
        <v>809</v>
      </c>
      <c r="C682" s="24" t="s">
        <v>2324</v>
      </c>
      <c r="D682" t="s">
        <v>2327</v>
      </c>
      <c r="E682" t="s">
        <v>2326</v>
      </c>
      <c r="F682" t="s">
        <v>2554</v>
      </c>
      <c r="H682" t="s">
        <v>2326</v>
      </c>
    </row>
    <row r="683" spans="1:8" x14ac:dyDescent="0.35">
      <c r="A683" s="24">
        <v>49665809</v>
      </c>
      <c r="B683" s="24" t="str">
        <f t="shared" si="14"/>
        <v>809</v>
      </c>
      <c r="C683" s="24" t="s">
        <v>2329</v>
      </c>
      <c r="D683" t="s">
        <v>2332</v>
      </c>
      <c r="E683" t="s">
        <v>2331</v>
      </c>
      <c r="F683" t="s">
        <v>2554</v>
      </c>
      <c r="H683" t="s">
        <v>2331</v>
      </c>
    </row>
    <row r="684" spans="1:8" x14ac:dyDescent="0.35">
      <c r="A684" s="24">
        <v>41087907</v>
      </c>
      <c r="B684" s="24" t="str">
        <f t="shared" si="14"/>
        <v>907</v>
      </c>
      <c r="C684" s="24" t="s">
        <v>2334</v>
      </c>
      <c r="D684" t="e">
        <v>#N/A</v>
      </c>
      <c r="E684" t="e">
        <v>#N/A</v>
      </c>
      <c r="F684" t="e">
        <v>#N/A</v>
      </c>
    </row>
    <row r="685" spans="1:8" x14ac:dyDescent="0.35">
      <c r="A685" s="24">
        <v>41087905</v>
      </c>
      <c r="B685" s="24">
        <v>905</v>
      </c>
      <c r="C685" s="24" t="s">
        <v>2335</v>
      </c>
      <c r="D685" t="e">
        <v>#N/A</v>
      </c>
      <c r="E685" t="e">
        <v>#N/A</v>
      </c>
      <c r="F685" t="e">
        <v>#N/A</v>
      </c>
    </row>
    <row r="686" spans="1:8" x14ac:dyDescent="0.35">
      <c r="A686" s="24">
        <v>41087855</v>
      </c>
      <c r="B686" s="24" t="str">
        <f t="shared" ref="B686:B691" si="15">RIGHT(A686,3)</f>
        <v>855</v>
      </c>
      <c r="C686" s="24" t="s">
        <v>2338</v>
      </c>
      <c r="D686" t="e">
        <v>#N/A</v>
      </c>
      <c r="E686" t="e">
        <v>#N/A</v>
      </c>
      <c r="F686" t="e">
        <v>#N/A</v>
      </c>
    </row>
    <row r="687" spans="1:8" x14ac:dyDescent="0.35">
      <c r="A687" s="24">
        <v>41087809</v>
      </c>
      <c r="B687" s="24" t="str">
        <f t="shared" si="15"/>
        <v>809</v>
      </c>
      <c r="C687" s="24" t="s">
        <v>2340</v>
      </c>
      <c r="D687" t="e">
        <v>#N/A</v>
      </c>
      <c r="E687" t="e">
        <v>#N/A</v>
      </c>
      <c r="F687" t="e">
        <v>#N/A</v>
      </c>
    </row>
    <row r="688" spans="1:8" x14ac:dyDescent="0.35">
      <c r="A688" s="24">
        <v>41087967</v>
      </c>
      <c r="B688" s="24" t="str">
        <f t="shared" si="15"/>
        <v>967</v>
      </c>
      <c r="C688" s="24" t="s">
        <v>2342</v>
      </c>
      <c r="D688" t="e">
        <v>#N/A</v>
      </c>
      <c r="E688" t="e">
        <v>#N/A</v>
      </c>
      <c r="F688" t="e">
        <v>#N/A</v>
      </c>
    </row>
    <row r="689" spans="1:6" x14ac:dyDescent="0.35">
      <c r="A689" s="24">
        <v>41088855</v>
      </c>
      <c r="B689" s="24" t="str">
        <f t="shared" si="15"/>
        <v>855</v>
      </c>
      <c r="C689" s="24" t="s">
        <v>2344</v>
      </c>
      <c r="D689" t="e">
        <v>#N/A</v>
      </c>
      <c r="E689" t="e">
        <v>#N/A</v>
      </c>
      <c r="F689" t="e">
        <v>#N/A</v>
      </c>
    </row>
    <row r="690" spans="1:6" x14ac:dyDescent="0.35">
      <c r="A690" s="24">
        <v>41088967</v>
      </c>
      <c r="B690" s="24" t="str">
        <f t="shared" si="15"/>
        <v>967</v>
      </c>
      <c r="C690" s="24" t="s">
        <v>2346</v>
      </c>
      <c r="D690" t="e">
        <v>#N/A</v>
      </c>
      <c r="E690" t="e">
        <v>#N/A</v>
      </c>
      <c r="F690" t="e">
        <v>#N/A</v>
      </c>
    </row>
    <row r="691" spans="1:6" x14ac:dyDescent="0.35">
      <c r="A691" s="24">
        <v>41088809</v>
      </c>
      <c r="B691" s="24" t="str">
        <f t="shared" si="15"/>
        <v>809</v>
      </c>
      <c r="C691" s="24" t="s">
        <v>2348</v>
      </c>
      <c r="D691" t="e">
        <v>#N/A</v>
      </c>
      <c r="E691" t="e">
        <v>#N/A</v>
      </c>
      <c r="F691" t="e">
        <v>#N/A</v>
      </c>
    </row>
    <row r="692" spans="1:6" x14ac:dyDescent="0.35">
      <c r="A692" s="24">
        <v>41089907</v>
      </c>
      <c r="B692" s="24">
        <v>907</v>
      </c>
      <c r="C692" s="24" t="s">
        <v>2350</v>
      </c>
      <c r="D692" t="e">
        <v>#N/A</v>
      </c>
      <c r="E692" t="e">
        <v>#N/A</v>
      </c>
      <c r="F692" t="e">
        <v>#N/A</v>
      </c>
    </row>
    <row r="693" spans="1:6" x14ac:dyDescent="0.35">
      <c r="A693" s="24">
        <v>41089905</v>
      </c>
      <c r="B693" s="24">
        <v>905</v>
      </c>
      <c r="C693" s="24" t="s">
        <v>2351</v>
      </c>
      <c r="D693" t="e">
        <v>#N/A</v>
      </c>
      <c r="E693" t="e">
        <v>#N/A</v>
      </c>
      <c r="F693" t="e">
        <v>#N/A</v>
      </c>
    </row>
    <row r="694" spans="1:6" x14ac:dyDescent="0.35">
      <c r="A694" s="24">
        <v>41089855</v>
      </c>
      <c r="B694" s="24" t="str">
        <f t="shared" ref="B694:B713" si="16">RIGHT(A694,3)</f>
        <v>855</v>
      </c>
      <c r="C694" s="24" t="s">
        <v>2356</v>
      </c>
      <c r="D694" t="e">
        <v>#N/A</v>
      </c>
      <c r="E694" t="e">
        <v>#N/A</v>
      </c>
      <c r="F694" t="e">
        <v>#N/A</v>
      </c>
    </row>
    <row r="695" spans="1:6" x14ac:dyDescent="0.35">
      <c r="A695" s="24">
        <v>41089801</v>
      </c>
      <c r="B695" s="24" t="str">
        <f t="shared" si="16"/>
        <v>801</v>
      </c>
      <c r="C695" s="24" t="s">
        <v>2358</v>
      </c>
      <c r="D695" t="e">
        <v>#N/A</v>
      </c>
      <c r="E695" t="e">
        <v>#N/A</v>
      </c>
      <c r="F695" t="e">
        <v>#N/A</v>
      </c>
    </row>
    <row r="696" spans="1:6" x14ac:dyDescent="0.35">
      <c r="A696" s="24">
        <v>41089967</v>
      </c>
      <c r="B696" s="24" t="str">
        <f t="shared" si="16"/>
        <v>967</v>
      </c>
      <c r="C696" s="24" t="s">
        <v>2360</v>
      </c>
      <c r="D696" t="e">
        <v>#N/A</v>
      </c>
      <c r="E696" t="e">
        <v>#N/A</v>
      </c>
      <c r="F696" t="e">
        <v>#N/A</v>
      </c>
    </row>
    <row r="697" spans="1:6" x14ac:dyDescent="0.35">
      <c r="A697" s="24">
        <v>41089809</v>
      </c>
      <c r="B697" s="24" t="str">
        <f t="shared" si="16"/>
        <v>809</v>
      </c>
      <c r="C697" s="24" t="s">
        <v>2362</v>
      </c>
      <c r="D697" t="e">
        <v>#N/A</v>
      </c>
      <c r="E697" t="e">
        <v>#N/A</v>
      </c>
      <c r="F697" t="e">
        <v>#N/A</v>
      </c>
    </row>
    <row r="698" spans="1:6" x14ac:dyDescent="0.35">
      <c r="A698" s="24">
        <v>43091855</v>
      </c>
      <c r="B698" s="24" t="str">
        <f t="shared" si="16"/>
        <v>855</v>
      </c>
      <c r="C698" s="24" t="s">
        <v>2364</v>
      </c>
      <c r="D698" t="e">
        <v>#N/A</v>
      </c>
      <c r="E698" t="e">
        <v>#N/A</v>
      </c>
      <c r="F698" t="e">
        <v>#N/A</v>
      </c>
    </row>
    <row r="699" spans="1:6" x14ac:dyDescent="0.35">
      <c r="A699" s="24">
        <v>43091801</v>
      </c>
      <c r="B699" s="24" t="str">
        <f t="shared" si="16"/>
        <v>801</v>
      </c>
      <c r="C699" s="24" t="s">
        <v>2367</v>
      </c>
      <c r="D699" t="e">
        <v>#N/A</v>
      </c>
      <c r="E699" t="e">
        <v>#N/A</v>
      </c>
      <c r="F699" t="e">
        <v>#N/A</v>
      </c>
    </row>
    <row r="700" spans="1:6" x14ac:dyDescent="0.35">
      <c r="A700" s="24">
        <v>41090855</v>
      </c>
      <c r="B700" s="24" t="str">
        <f t="shared" si="16"/>
        <v>855</v>
      </c>
      <c r="C700" s="24" t="s">
        <v>2369</v>
      </c>
      <c r="D700" t="e">
        <v>#N/A</v>
      </c>
      <c r="E700" t="e">
        <v>#N/A</v>
      </c>
      <c r="F700" t="e">
        <v>#N/A</v>
      </c>
    </row>
    <row r="701" spans="1:6" x14ac:dyDescent="0.35">
      <c r="A701" s="24">
        <v>41090967</v>
      </c>
      <c r="B701" s="24" t="str">
        <f t="shared" si="16"/>
        <v>967</v>
      </c>
      <c r="C701" s="24" t="s">
        <v>2372</v>
      </c>
      <c r="D701" t="e">
        <v>#N/A</v>
      </c>
      <c r="E701" t="e">
        <v>#N/A</v>
      </c>
      <c r="F701" t="e">
        <v>#N/A</v>
      </c>
    </row>
    <row r="702" spans="1:6" x14ac:dyDescent="0.35">
      <c r="A702" s="24">
        <v>41090809</v>
      </c>
      <c r="B702" s="24" t="str">
        <f t="shared" si="16"/>
        <v>809</v>
      </c>
      <c r="C702" s="24" t="s">
        <v>2374</v>
      </c>
      <c r="D702" t="e">
        <v>#N/A</v>
      </c>
      <c r="E702" t="e">
        <v>#N/A</v>
      </c>
      <c r="F702" t="e">
        <v>#N/A</v>
      </c>
    </row>
    <row r="703" spans="1:6" x14ac:dyDescent="0.35">
      <c r="A703" s="24">
        <v>43091967</v>
      </c>
      <c r="B703" s="24" t="str">
        <f t="shared" si="16"/>
        <v>967</v>
      </c>
      <c r="C703" s="24" t="s">
        <v>2376</v>
      </c>
      <c r="D703" t="e">
        <v>#N/A</v>
      </c>
      <c r="E703" t="e">
        <v>#N/A</v>
      </c>
      <c r="F703" t="e">
        <v>#N/A</v>
      </c>
    </row>
    <row r="704" spans="1:6" x14ac:dyDescent="0.35">
      <c r="A704" s="24">
        <v>43091809</v>
      </c>
      <c r="B704" s="24" t="str">
        <f t="shared" si="16"/>
        <v>809</v>
      </c>
      <c r="C704" s="24" t="s">
        <v>2378</v>
      </c>
      <c r="D704" t="e">
        <v>#N/A</v>
      </c>
      <c r="E704" t="e">
        <v>#N/A</v>
      </c>
      <c r="F704" t="e">
        <v>#N/A</v>
      </c>
    </row>
    <row r="705" spans="1:6" x14ac:dyDescent="0.35">
      <c r="A705" s="24">
        <v>44536855</v>
      </c>
      <c r="B705" s="24" t="str">
        <f t="shared" si="16"/>
        <v>855</v>
      </c>
      <c r="C705" s="24" t="s">
        <v>2380</v>
      </c>
      <c r="D705" t="e">
        <v>#N/A</v>
      </c>
      <c r="E705" t="e">
        <v>#N/A</v>
      </c>
      <c r="F705" t="e">
        <v>#N/A</v>
      </c>
    </row>
    <row r="706" spans="1:6" x14ac:dyDescent="0.35">
      <c r="A706" s="24">
        <v>44536809</v>
      </c>
      <c r="B706" s="24" t="str">
        <f t="shared" si="16"/>
        <v>809</v>
      </c>
      <c r="C706" s="24" t="s">
        <v>2382</v>
      </c>
      <c r="D706" t="e">
        <v>#N/A</v>
      </c>
      <c r="E706" t="e">
        <v>#N/A</v>
      </c>
      <c r="F706" t="e">
        <v>#N/A</v>
      </c>
    </row>
    <row r="707" spans="1:6" x14ac:dyDescent="0.35">
      <c r="A707" s="24">
        <v>44537967</v>
      </c>
      <c r="B707" s="24" t="str">
        <f t="shared" si="16"/>
        <v>967</v>
      </c>
      <c r="C707" s="24" t="s">
        <v>2384</v>
      </c>
      <c r="D707" t="e">
        <v>#N/A</v>
      </c>
      <c r="E707" t="e">
        <v>#N/A</v>
      </c>
      <c r="F707" t="e">
        <v>#N/A</v>
      </c>
    </row>
    <row r="708" spans="1:6" x14ac:dyDescent="0.35">
      <c r="A708" s="24">
        <v>44537855</v>
      </c>
      <c r="B708" s="24" t="str">
        <f t="shared" si="16"/>
        <v>855</v>
      </c>
      <c r="C708" s="24" t="s">
        <v>2386</v>
      </c>
      <c r="D708" t="e">
        <v>#N/A</v>
      </c>
      <c r="E708" t="e">
        <v>#N/A</v>
      </c>
      <c r="F708" t="e">
        <v>#N/A</v>
      </c>
    </row>
    <row r="709" spans="1:6" x14ac:dyDescent="0.35">
      <c r="A709" s="24">
        <v>44537801</v>
      </c>
      <c r="B709" s="24" t="str">
        <f t="shared" si="16"/>
        <v>801</v>
      </c>
      <c r="C709" s="24" t="s">
        <v>2388</v>
      </c>
      <c r="D709" t="e">
        <v>#N/A</v>
      </c>
      <c r="E709" t="e">
        <v>#N/A</v>
      </c>
      <c r="F709" t="e">
        <v>#N/A</v>
      </c>
    </row>
    <row r="710" spans="1:6" x14ac:dyDescent="0.35">
      <c r="A710" s="24">
        <v>44537809</v>
      </c>
      <c r="B710" s="24" t="str">
        <f t="shared" si="16"/>
        <v>809</v>
      </c>
      <c r="C710" s="24" t="s">
        <v>2389</v>
      </c>
      <c r="D710" t="e">
        <v>#N/A</v>
      </c>
      <c r="E710" t="e">
        <v>#N/A</v>
      </c>
      <c r="F710" t="e">
        <v>#N/A</v>
      </c>
    </row>
    <row r="711" spans="1:6" x14ac:dyDescent="0.35">
      <c r="A711" s="24">
        <v>43086855</v>
      </c>
      <c r="B711" s="24" t="str">
        <f t="shared" si="16"/>
        <v>855</v>
      </c>
      <c r="C711" s="24" t="s">
        <v>2391</v>
      </c>
      <c r="D711" t="e">
        <v>#N/A</v>
      </c>
      <c r="E711" t="e">
        <v>#N/A</v>
      </c>
      <c r="F711" t="e">
        <v>#N/A</v>
      </c>
    </row>
    <row r="712" spans="1:6" x14ac:dyDescent="0.35">
      <c r="A712" s="24">
        <v>43086967</v>
      </c>
      <c r="B712" s="24" t="str">
        <f t="shared" si="16"/>
        <v>967</v>
      </c>
      <c r="C712" s="24" t="s">
        <v>2394</v>
      </c>
      <c r="D712" t="e">
        <v>#N/A</v>
      </c>
      <c r="E712" t="e">
        <v>#N/A</v>
      </c>
      <c r="F712" t="e">
        <v>#N/A</v>
      </c>
    </row>
    <row r="713" spans="1:6" x14ac:dyDescent="0.35">
      <c r="A713" s="24">
        <v>43086809</v>
      </c>
      <c r="B713" s="24" t="str">
        <f t="shared" si="16"/>
        <v>809</v>
      </c>
      <c r="C713" s="24" t="s">
        <v>2396</v>
      </c>
      <c r="D713" t="e">
        <v>#N/A</v>
      </c>
      <c r="E713" t="e">
        <v>#N/A</v>
      </c>
      <c r="F713" t="e">
        <v>#N/A</v>
      </c>
    </row>
    <row r="714" spans="1:6" x14ac:dyDescent="0.35">
      <c r="A714" s="24">
        <v>44539905</v>
      </c>
      <c r="B714" s="24">
        <v>905</v>
      </c>
      <c r="C714" s="24" t="s">
        <v>2398</v>
      </c>
      <c r="D714" t="e">
        <v>#N/A</v>
      </c>
      <c r="E714" t="e">
        <v>#N/A</v>
      </c>
      <c r="F714" t="e">
        <v>#N/A</v>
      </c>
    </row>
    <row r="715" spans="1:6" x14ac:dyDescent="0.35">
      <c r="A715" s="24">
        <v>44539855</v>
      </c>
      <c r="B715" s="24" t="str">
        <f t="shared" ref="B715:B763" si="17">RIGHT(A715,3)</f>
        <v>855</v>
      </c>
      <c r="C715" s="24" t="s">
        <v>2401</v>
      </c>
      <c r="D715" t="e">
        <v>#N/A</v>
      </c>
      <c r="E715" t="e">
        <v>#N/A</v>
      </c>
      <c r="F715" t="e">
        <v>#N/A</v>
      </c>
    </row>
    <row r="716" spans="1:6" x14ac:dyDescent="0.35">
      <c r="A716" s="24">
        <v>44539967</v>
      </c>
      <c r="B716" s="24" t="str">
        <f t="shared" si="17"/>
        <v>967</v>
      </c>
      <c r="C716" s="24" t="s">
        <v>2403</v>
      </c>
      <c r="D716" t="e">
        <v>#N/A</v>
      </c>
      <c r="E716" t="e">
        <v>#N/A</v>
      </c>
      <c r="F716" t="e">
        <v>#N/A</v>
      </c>
    </row>
    <row r="717" spans="1:6" x14ac:dyDescent="0.35">
      <c r="A717" s="24">
        <v>44539809</v>
      </c>
      <c r="B717" s="24" t="str">
        <f t="shared" si="17"/>
        <v>809</v>
      </c>
      <c r="C717" s="24" t="s">
        <v>2405</v>
      </c>
      <c r="D717" t="e">
        <v>#N/A</v>
      </c>
      <c r="E717" t="e">
        <v>#N/A</v>
      </c>
      <c r="F717" t="e">
        <v>#N/A</v>
      </c>
    </row>
    <row r="718" spans="1:6" x14ac:dyDescent="0.35">
      <c r="A718" s="24">
        <v>41091855</v>
      </c>
      <c r="B718" s="24" t="str">
        <f t="shared" si="17"/>
        <v>855</v>
      </c>
      <c r="C718" s="24" t="s">
        <v>2407</v>
      </c>
      <c r="D718" t="e">
        <v>#N/A</v>
      </c>
      <c r="E718" t="e">
        <v>#N/A</v>
      </c>
      <c r="F718" t="e">
        <v>#N/A</v>
      </c>
    </row>
    <row r="719" spans="1:6" x14ac:dyDescent="0.35">
      <c r="A719" s="24">
        <v>41091809</v>
      </c>
      <c r="B719" s="24" t="str">
        <f t="shared" si="17"/>
        <v>809</v>
      </c>
      <c r="C719" s="24" t="s">
        <v>2409</v>
      </c>
      <c r="D719" t="e">
        <v>#N/A</v>
      </c>
      <c r="E719" t="e">
        <v>#N/A</v>
      </c>
      <c r="F719" t="e">
        <v>#N/A</v>
      </c>
    </row>
    <row r="720" spans="1:6" x14ac:dyDescent="0.35">
      <c r="A720" s="24">
        <v>41091967</v>
      </c>
      <c r="B720" s="24" t="str">
        <f t="shared" si="17"/>
        <v>967</v>
      </c>
      <c r="C720" s="24" t="s">
        <v>2411</v>
      </c>
      <c r="D720" t="e">
        <v>#N/A</v>
      </c>
      <c r="E720" t="e">
        <v>#N/A</v>
      </c>
      <c r="F720" t="e">
        <v>#N/A</v>
      </c>
    </row>
    <row r="721" spans="1:6" x14ac:dyDescent="0.35">
      <c r="A721" s="24">
        <v>51451999</v>
      </c>
      <c r="B721" s="24" t="str">
        <f t="shared" si="17"/>
        <v>999</v>
      </c>
      <c r="C721" s="24" t="s">
        <v>2413</v>
      </c>
      <c r="D721" t="e">
        <v>#N/A</v>
      </c>
      <c r="E721" t="e">
        <v>#N/A</v>
      </c>
      <c r="F721" t="e">
        <v>#N/A</v>
      </c>
    </row>
    <row r="722" spans="1:6" x14ac:dyDescent="0.35">
      <c r="A722" s="24">
        <v>40120855</v>
      </c>
      <c r="B722" s="24" t="str">
        <f t="shared" si="17"/>
        <v>855</v>
      </c>
      <c r="C722" s="24" t="s">
        <v>2416</v>
      </c>
      <c r="D722" t="e">
        <v>#N/A</v>
      </c>
      <c r="E722" t="e">
        <v>#N/A</v>
      </c>
      <c r="F722" t="e">
        <v>#N/A</v>
      </c>
    </row>
    <row r="723" spans="1:6" x14ac:dyDescent="0.35">
      <c r="A723" s="24">
        <v>40120809</v>
      </c>
      <c r="B723" s="24" t="str">
        <f t="shared" si="17"/>
        <v>809</v>
      </c>
      <c r="C723" s="24" t="s">
        <v>2420</v>
      </c>
      <c r="D723" t="e">
        <v>#N/A</v>
      </c>
      <c r="E723" t="e">
        <v>#N/A</v>
      </c>
      <c r="F723" t="e">
        <v>#N/A</v>
      </c>
    </row>
    <row r="724" spans="1:6" x14ac:dyDescent="0.35">
      <c r="A724" s="24">
        <v>40121855</v>
      </c>
      <c r="B724" s="24" t="str">
        <f t="shared" si="17"/>
        <v>855</v>
      </c>
      <c r="C724" s="24" t="s">
        <v>2422</v>
      </c>
      <c r="D724" t="e">
        <v>#N/A</v>
      </c>
      <c r="E724" t="e">
        <v>#N/A</v>
      </c>
      <c r="F724" t="e">
        <v>#N/A</v>
      </c>
    </row>
    <row r="725" spans="1:6" x14ac:dyDescent="0.35">
      <c r="A725" s="24">
        <v>40121801</v>
      </c>
      <c r="B725" s="24" t="str">
        <f t="shared" si="17"/>
        <v>801</v>
      </c>
      <c r="C725" s="24" t="s">
        <v>1591</v>
      </c>
      <c r="D725" t="e">
        <v>#N/A</v>
      </c>
      <c r="E725" t="e">
        <v>#N/A</v>
      </c>
      <c r="F725" t="e">
        <v>#N/A</v>
      </c>
    </row>
    <row r="726" spans="1:6" x14ac:dyDescent="0.35">
      <c r="A726" s="24">
        <v>40121967</v>
      </c>
      <c r="B726" s="24" t="str">
        <f t="shared" si="17"/>
        <v>967</v>
      </c>
      <c r="C726" s="24" t="s">
        <v>2425</v>
      </c>
      <c r="D726" t="e">
        <v>#N/A</v>
      </c>
      <c r="E726" t="e">
        <v>#N/A</v>
      </c>
      <c r="F726" t="e">
        <v>#N/A</v>
      </c>
    </row>
    <row r="727" spans="1:6" x14ac:dyDescent="0.35">
      <c r="A727" s="24">
        <v>40121809</v>
      </c>
      <c r="B727" s="24" t="str">
        <f t="shared" si="17"/>
        <v>809</v>
      </c>
      <c r="C727" s="24" t="s">
        <v>2427</v>
      </c>
      <c r="D727" t="e">
        <v>#N/A</v>
      </c>
      <c r="E727" t="e">
        <v>#N/A</v>
      </c>
      <c r="F727" t="e">
        <v>#N/A</v>
      </c>
    </row>
    <row r="728" spans="1:6" x14ac:dyDescent="0.35">
      <c r="A728" s="24">
        <v>40126905</v>
      </c>
      <c r="B728" s="24" t="str">
        <f t="shared" si="17"/>
        <v>905</v>
      </c>
      <c r="C728" s="24" t="s">
        <v>2429</v>
      </c>
      <c r="D728" t="e">
        <v>#N/A</v>
      </c>
      <c r="E728" t="e">
        <v>#N/A</v>
      </c>
      <c r="F728" t="e">
        <v>#N/A</v>
      </c>
    </row>
    <row r="729" spans="1:6" x14ac:dyDescent="0.35">
      <c r="A729" s="24">
        <v>50101817</v>
      </c>
      <c r="B729" s="24" t="str">
        <f t="shared" si="17"/>
        <v>817</v>
      </c>
      <c r="C729" s="24" t="s">
        <v>2431</v>
      </c>
      <c r="D729" t="e">
        <v>#N/A</v>
      </c>
      <c r="E729" t="e">
        <v>#N/A</v>
      </c>
      <c r="F729" t="e">
        <v>#N/A</v>
      </c>
    </row>
    <row r="730" spans="1:6" x14ac:dyDescent="0.35">
      <c r="A730" s="24">
        <v>50101988</v>
      </c>
      <c r="B730" s="24" t="str">
        <f t="shared" si="17"/>
        <v>988</v>
      </c>
      <c r="C730" s="24" t="s">
        <v>2435</v>
      </c>
      <c r="D730" t="e">
        <v>#N/A</v>
      </c>
      <c r="E730" t="e">
        <v>#N/A</v>
      </c>
      <c r="F730" t="e">
        <v>#N/A</v>
      </c>
    </row>
    <row r="731" spans="1:6" x14ac:dyDescent="0.35">
      <c r="A731" s="24">
        <v>40148860</v>
      </c>
      <c r="B731" s="24" t="str">
        <f t="shared" si="17"/>
        <v>860</v>
      </c>
      <c r="C731" s="24" t="s">
        <v>2437</v>
      </c>
      <c r="D731" t="e">
        <v>#N/A</v>
      </c>
      <c r="E731" t="e">
        <v>#N/A</v>
      </c>
      <c r="F731" t="e">
        <v>#N/A</v>
      </c>
    </row>
    <row r="732" spans="1:6" x14ac:dyDescent="0.35">
      <c r="A732" s="24">
        <v>40122905</v>
      </c>
      <c r="B732" s="24" t="str">
        <f t="shared" si="17"/>
        <v>905</v>
      </c>
      <c r="C732" s="24" t="s">
        <v>2439</v>
      </c>
      <c r="D732" t="e">
        <v>#N/A</v>
      </c>
      <c r="E732" t="e">
        <v>#N/A</v>
      </c>
      <c r="F732" t="e">
        <v>#N/A</v>
      </c>
    </row>
    <row r="733" spans="1:6" x14ac:dyDescent="0.35">
      <c r="A733" s="24">
        <v>40122855</v>
      </c>
      <c r="B733" s="24" t="str">
        <f t="shared" si="17"/>
        <v>855</v>
      </c>
      <c r="C733" s="24" t="s">
        <v>2441</v>
      </c>
      <c r="D733" t="e">
        <v>#N/A</v>
      </c>
      <c r="E733" t="e">
        <v>#N/A</v>
      </c>
      <c r="F733" t="e">
        <v>#N/A</v>
      </c>
    </row>
    <row r="734" spans="1:6" x14ac:dyDescent="0.35">
      <c r="A734" s="24">
        <v>40122801</v>
      </c>
      <c r="B734" s="24" t="str">
        <f t="shared" si="17"/>
        <v>801</v>
      </c>
      <c r="C734" s="24" t="s">
        <v>2443</v>
      </c>
      <c r="D734" t="e">
        <v>#N/A</v>
      </c>
      <c r="E734" t="e">
        <v>#N/A</v>
      </c>
      <c r="F734" t="e">
        <v>#N/A</v>
      </c>
    </row>
    <row r="735" spans="1:6" x14ac:dyDescent="0.35">
      <c r="A735" s="24">
        <v>40122967</v>
      </c>
      <c r="B735" s="24" t="str">
        <f t="shared" si="17"/>
        <v>967</v>
      </c>
      <c r="C735" s="24" t="s">
        <v>2445</v>
      </c>
      <c r="D735" t="e">
        <v>#N/A</v>
      </c>
      <c r="E735" t="e">
        <v>#N/A</v>
      </c>
      <c r="F735" t="e">
        <v>#N/A</v>
      </c>
    </row>
    <row r="736" spans="1:6" x14ac:dyDescent="0.35">
      <c r="A736" s="24">
        <v>40122809</v>
      </c>
      <c r="B736" s="24" t="str">
        <f t="shared" si="17"/>
        <v>809</v>
      </c>
      <c r="C736" s="24" t="s">
        <v>2447</v>
      </c>
      <c r="D736" t="e">
        <v>#N/A</v>
      </c>
      <c r="E736" t="e">
        <v>#N/A</v>
      </c>
      <c r="F736" t="e">
        <v>#N/A</v>
      </c>
    </row>
    <row r="737" spans="1:6" x14ac:dyDescent="0.35">
      <c r="A737" s="24">
        <v>40123855</v>
      </c>
      <c r="B737" s="24" t="str">
        <f t="shared" si="17"/>
        <v>855</v>
      </c>
      <c r="C737" s="24" t="s">
        <v>2449</v>
      </c>
      <c r="D737" t="e">
        <v>#N/A</v>
      </c>
      <c r="E737" t="e">
        <v>#N/A</v>
      </c>
      <c r="F737" t="e">
        <v>#N/A</v>
      </c>
    </row>
    <row r="738" spans="1:6" x14ac:dyDescent="0.35">
      <c r="A738" s="24">
        <v>40123801</v>
      </c>
      <c r="B738" s="24" t="str">
        <f t="shared" si="17"/>
        <v>801</v>
      </c>
      <c r="C738" s="24" t="s">
        <v>2451</v>
      </c>
      <c r="D738" t="e">
        <v>#N/A</v>
      </c>
      <c r="E738" t="e">
        <v>#N/A</v>
      </c>
      <c r="F738" t="e">
        <v>#N/A</v>
      </c>
    </row>
    <row r="739" spans="1:6" x14ac:dyDescent="0.35">
      <c r="A739" s="24">
        <v>40123967</v>
      </c>
      <c r="B739" s="24" t="str">
        <f t="shared" si="17"/>
        <v>967</v>
      </c>
      <c r="C739" s="24" t="s">
        <v>2453</v>
      </c>
      <c r="D739" t="e">
        <v>#N/A</v>
      </c>
      <c r="E739" t="e">
        <v>#N/A</v>
      </c>
      <c r="F739" t="e">
        <v>#N/A</v>
      </c>
    </row>
    <row r="740" spans="1:6" x14ac:dyDescent="0.35">
      <c r="A740" s="24">
        <v>40123809</v>
      </c>
      <c r="B740" s="24" t="str">
        <f t="shared" si="17"/>
        <v>809</v>
      </c>
      <c r="C740" s="24" t="s">
        <v>2455</v>
      </c>
      <c r="D740" t="e">
        <v>#N/A</v>
      </c>
      <c r="E740" t="e">
        <v>#N/A</v>
      </c>
      <c r="F740" t="e">
        <v>#N/A</v>
      </c>
    </row>
    <row r="741" spans="1:6" x14ac:dyDescent="0.35">
      <c r="A741" s="24">
        <v>40112809</v>
      </c>
      <c r="B741" s="24" t="str">
        <f t="shared" si="17"/>
        <v>809</v>
      </c>
      <c r="C741" s="24" t="s">
        <v>2457</v>
      </c>
      <c r="D741" t="e">
        <v>#N/A</v>
      </c>
      <c r="E741" t="e">
        <v>#N/A</v>
      </c>
      <c r="F741" t="e">
        <v>#N/A</v>
      </c>
    </row>
    <row r="742" spans="1:6" x14ac:dyDescent="0.35">
      <c r="A742" s="24">
        <v>40124905</v>
      </c>
      <c r="B742" s="24" t="str">
        <f t="shared" si="17"/>
        <v>905</v>
      </c>
      <c r="C742" s="24" t="s">
        <v>2459</v>
      </c>
      <c r="D742" t="e">
        <v>#N/A</v>
      </c>
      <c r="E742" t="e">
        <v>#N/A</v>
      </c>
      <c r="F742" t="e">
        <v>#N/A</v>
      </c>
    </row>
    <row r="743" spans="1:6" x14ac:dyDescent="0.35">
      <c r="A743" s="24">
        <v>40124855</v>
      </c>
      <c r="B743" s="24" t="str">
        <f t="shared" si="17"/>
        <v>855</v>
      </c>
      <c r="C743" s="24" t="s">
        <v>2462</v>
      </c>
      <c r="D743" t="e">
        <v>#N/A</v>
      </c>
      <c r="E743" t="e">
        <v>#N/A</v>
      </c>
      <c r="F743" t="e">
        <v>#N/A</v>
      </c>
    </row>
    <row r="744" spans="1:6" x14ac:dyDescent="0.35">
      <c r="A744" s="24">
        <v>40129905</v>
      </c>
      <c r="B744" s="24" t="str">
        <f t="shared" si="17"/>
        <v>905</v>
      </c>
      <c r="C744" s="24" t="s">
        <v>2464</v>
      </c>
      <c r="D744" t="e">
        <v>#N/A</v>
      </c>
      <c r="E744" t="e">
        <v>#N/A</v>
      </c>
      <c r="F744" t="e">
        <v>#N/A</v>
      </c>
    </row>
    <row r="745" spans="1:6" x14ac:dyDescent="0.35">
      <c r="A745" s="24">
        <v>40139855</v>
      </c>
      <c r="B745" s="24" t="str">
        <f t="shared" si="17"/>
        <v>855</v>
      </c>
      <c r="C745" s="24" t="s">
        <v>2467</v>
      </c>
      <c r="D745" t="e">
        <v>#N/A</v>
      </c>
      <c r="E745" t="e">
        <v>#N/A</v>
      </c>
      <c r="F745" t="e">
        <v>#N/A</v>
      </c>
    </row>
    <row r="746" spans="1:6" x14ac:dyDescent="0.35">
      <c r="A746" s="24">
        <v>40139905</v>
      </c>
      <c r="B746" s="24" t="str">
        <f t="shared" si="17"/>
        <v>905</v>
      </c>
      <c r="C746" s="24" t="s">
        <v>2469</v>
      </c>
      <c r="D746" t="e">
        <v>#N/A</v>
      </c>
      <c r="E746" t="e">
        <v>#N/A</v>
      </c>
      <c r="F746" t="e">
        <v>#N/A</v>
      </c>
    </row>
    <row r="747" spans="1:6" x14ac:dyDescent="0.35">
      <c r="A747" s="24">
        <v>40125855</v>
      </c>
      <c r="B747" s="24" t="str">
        <f t="shared" si="17"/>
        <v>855</v>
      </c>
      <c r="C747" s="24" t="s">
        <v>2471</v>
      </c>
      <c r="D747" t="e">
        <v>#N/A</v>
      </c>
      <c r="E747" t="e">
        <v>#N/A</v>
      </c>
      <c r="F747" t="e">
        <v>#N/A</v>
      </c>
    </row>
    <row r="748" spans="1:6" x14ac:dyDescent="0.35">
      <c r="A748" s="24">
        <v>40125801</v>
      </c>
      <c r="B748" s="24" t="str">
        <f t="shared" si="17"/>
        <v>801</v>
      </c>
      <c r="C748" s="24" t="s">
        <v>2474</v>
      </c>
      <c r="D748" t="e">
        <v>#N/A</v>
      </c>
      <c r="E748" t="e">
        <v>#N/A</v>
      </c>
      <c r="F748" t="e">
        <v>#N/A</v>
      </c>
    </row>
    <row r="749" spans="1:6" x14ac:dyDescent="0.35">
      <c r="A749" s="24">
        <v>40125967</v>
      </c>
      <c r="B749" s="24" t="str">
        <f t="shared" si="17"/>
        <v>967</v>
      </c>
      <c r="C749" s="24" t="s">
        <v>2476</v>
      </c>
      <c r="D749" t="e">
        <v>#N/A</v>
      </c>
      <c r="E749" t="e">
        <v>#N/A</v>
      </c>
      <c r="F749" t="e">
        <v>#N/A</v>
      </c>
    </row>
    <row r="750" spans="1:6" x14ac:dyDescent="0.35">
      <c r="A750" s="24">
        <v>40125809</v>
      </c>
      <c r="B750" s="24" t="str">
        <f t="shared" si="17"/>
        <v>809</v>
      </c>
      <c r="C750" s="24" t="s">
        <v>2478</v>
      </c>
      <c r="D750" t="e">
        <v>#N/A</v>
      </c>
      <c r="E750" t="e">
        <v>#N/A</v>
      </c>
      <c r="F750" t="e">
        <v>#N/A</v>
      </c>
    </row>
    <row r="751" spans="1:6" x14ac:dyDescent="0.35">
      <c r="A751" s="24">
        <v>40127855</v>
      </c>
      <c r="B751" s="24" t="str">
        <f t="shared" si="17"/>
        <v>855</v>
      </c>
      <c r="C751" s="24" t="s">
        <v>2480</v>
      </c>
      <c r="D751" t="e">
        <v>#N/A</v>
      </c>
      <c r="E751" t="e">
        <v>#N/A</v>
      </c>
      <c r="F751" t="e">
        <v>#N/A</v>
      </c>
    </row>
    <row r="752" spans="1:6" x14ac:dyDescent="0.35">
      <c r="A752" s="24">
        <v>40127809</v>
      </c>
      <c r="B752" s="24" t="str">
        <f t="shared" si="17"/>
        <v>809</v>
      </c>
      <c r="C752" s="24" t="s">
        <v>2482</v>
      </c>
      <c r="D752" t="e">
        <v>#N/A</v>
      </c>
      <c r="E752" t="e">
        <v>#N/A</v>
      </c>
      <c r="F752" t="e">
        <v>#N/A</v>
      </c>
    </row>
    <row r="753" spans="1:8" x14ac:dyDescent="0.35">
      <c r="A753" s="24">
        <v>40128905</v>
      </c>
      <c r="B753" s="24" t="str">
        <f t="shared" si="17"/>
        <v>905</v>
      </c>
      <c r="C753" s="24" t="s">
        <v>2485</v>
      </c>
      <c r="D753" t="e">
        <v>#N/A</v>
      </c>
      <c r="E753" t="e">
        <v>#N/A</v>
      </c>
      <c r="F753" t="e">
        <v>#N/A</v>
      </c>
    </row>
    <row r="754" spans="1:8" x14ac:dyDescent="0.35">
      <c r="A754" s="24">
        <v>49757907</v>
      </c>
      <c r="B754" s="24" t="str">
        <f t="shared" si="17"/>
        <v>907</v>
      </c>
      <c r="C754" s="24" t="s">
        <v>2487</v>
      </c>
      <c r="D754" t="s">
        <v>2488</v>
      </c>
      <c r="E754" t="e">
        <v>#N/A</v>
      </c>
      <c r="F754" t="e">
        <v>#N/A</v>
      </c>
    </row>
    <row r="755" spans="1:8" x14ac:dyDescent="0.35">
      <c r="A755" s="24">
        <v>49757855</v>
      </c>
      <c r="B755" s="24" t="str">
        <f t="shared" si="17"/>
        <v>855</v>
      </c>
      <c r="C755" s="24" t="s">
        <v>2491</v>
      </c>
      <c r="D755" t="s">
        <v>2493</v>
      </c>
      <c r="E755" t="s">
        <v>2492</v>
      </c>
      <c r="F755" t="s">
        <v>2554</v>
      </c>
      <c r="H755" t="s">
        <v>2492</v>
      </c>
    </row>
    <row r="756" spans="1:8" x14ac:dyDescent="0.35">
      <c r="A756" s="24">
        <v>49757801</v>
      </c>
      <c r="B756" s="24" t="str">
        <f t="shared" si="17"/>
        <v>801</v>
      </c>
      <c r="C756" s="24" t="s">
        <v>1223</v>
      </c>
      <c r="D756" t="e">
        <v>#N/A</v>
      </c>
      <c r="E756" t="e">
        <v>#N/A</v>
      </c>
      <c r="F756" t="e">
        <v>#N/A</v>
      </c>
    </row>
    <row r="757" spans="1:8" x14ac:dyDescent="0.35">
      <c r="A757" s="24">
        <v>49757809</v>
      </c>
      <c r="B757" s="24" t="str">
        <f t="shared" si="17"/>
        <v>809</v>
      </c>
      <c r="C757" s="24" t="s">
        <v>2495</v>
      </c>
      <c r="D757" t="s">
        <v>2497</v>
      </c>
      <c r="E757" t="s">
        <v>2496</v>
      </c>
      <c r="F757" t="s">
        <v>2554</v>
      </c>
      <c r="H757" t="s">
        <v>2496</v>
      </c>
    </row>
    <row r="758" spans="1:8" x14ac:dyDescent="0.35">
      <c r="A758" s="24">
        <v>46144905</v>
      </c>
      <c r="B758" s="24" t="str">
        <f t="shared" si="17"/>
        <v>905</v>
      </c>
      <c r="C758" s="24" t="s">
        <v>2498</v>
      </c>
      <c r="D758" t="e">
        <v>#N/A</v>
      </c>
      <c r="E758" t="e">
        <v>#N/A</v>
      </c>
      <c r="F758" t="e">
        <v>#N/A</v>
      </c>
    </row>
    <row r="759" spans="1:8" x14ac:dyDescent="0.35">
      <c r="A759" s="24">
        <v>46144809</v>
      </c>
      <c r="B759" s="24" t="str">
        <f t="shared" si="17"/>
        <v>809</v>
      </c>
      <c r="C759" s="24" t="s">
        <v>2503</v>
      </c>
      <c r="D759" t="e">
        <v>#N/A</v>
      </c>
      <c r="E759" t="e">
        <v>#N/A</v>
      </c>
      <c r="F759" t="e">
        <v>#N/A</v>
      </c>
    </row>
    <row r="760" spans="1:8" x14ac:dyDescent="0.35">
      <c r="A760" s="24">
        <v>46137905</v>
      </c>
      <c r="B760" s="24" t="str">
        <f t="shared" si="17"/>
        <v>905</v>
      </c>
      <c r="C760" s="24" t="s">
        <v>2506</v>
      </c>
      <c r="D760" t="e">
        <v>#N/A</v>
      </c>
      <c r="E760" t="e">
        <v>#N/A</v>
      </c>
      <c r="F760" t="e">
        <v>#N/A</v>
      </c>
    </row>
    <row r="761" spans="1:8" x14ac:dyDescent="0.35">
      <c r="A761" s="24">
        <v>46136905</v>
      </c>
      <c r="B761" s="24" t="str">
        <f t="shared" si="17"/>
        <v>905</v>
      </c>
      <c r="C761" s="24" t="s">
        <v>2510</v>
      </c>
      <c r="D761" t="e">
        <v>#N/A</v>
      </c>
      <c r="E761" t="e">
        <v>#N/A</v>
      </c>
      <c r="F761" t="e">
        <v>#N/A</v>
      </c>
    </row>
    <row r="762" spans="1:8" x14ac:dyDescent="0.35">
      <c r="A762" s="24">
        <v>46136809</v>
      </c>
      <c r="B762" s="24" t="str">
        <f t="shared" si="17"/>
        <v>809</v>
      </c>
      <c r="C762" s="24" t="s">
        <v>2514</v>
      </c>
      <c r="D762" t="e">
        <v>#N/A</v>
      </c>
      <c r="E762" t="e">
        <v>#N/A</v>
      </c>
      <c r="F762" t="e">
        <v>#N/A</v>
      </c>
    </row>
    <row r="763" spans="1:8" x14ac:dyDescent="0.35">
      <c r="A763" s="24">
        <v>44998849</v>
      </c>
      <c r="B763" s="24" t="str">
        <f t="shared" si="17"/>
        <v>849</v>
      </c>
      <c r="C763" s="24" t="s">
        <v>2517</v>
      </c>
      <c r="D763" t="e">
        <v>#N/A</v>
      </c>
      <c r="E763" t="e">
        <v>#N/A</v>
      </c>
      <c r="F763" t="e">
        <v>#N/A</v>
      </c>
    </row>
  </sheetData>
  <autoFilter ref="A1:F763" xr:uid="{DE706F58-CDFD-4559-8461-984F4F782815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3C1-6880-4FC6-A442-1B78EFA8DF49}">
  <sheetPr codeName="Planilha7" filterMode="1"/>
  <dimension ref="A1:XDS3255"/>
  <sheetViews>
    <sheetView showGridLines="0" tabSelected="1" topLeftCell="A7" zoomScale="115" zoomScaleNormal="115" workbookViewId="0">
      <pane xSplit="4" topLeftCell="G1" activePane="topRight" state="frozen"/>
      <selection pane="topRight" activeCell="E65" sqref="E65"/>
    </sheetView>
  </sheetViews>
  <sheetFormatPr defaultColWidth="8.54296875" defaultRowHeight="14.5" outlineLevelCol="1" x14ac:dyDescent="0.35"/>
  <cols>
    <col min="1" max="1" width="3.453125" style="7" customWidth="1"/>
    <col min="2" max="2" width="10.54296875" style="7" customWidth="1"/>
    <col min="3" max="3" width="8.54296875" style="7" customWidth="1"/>
    <col min="4" max="4" width="39.453125" style="7" bestFit="1" customWidth="1"/>
    <col min="5" max="5" width="15.453125" style="64" customWidth="1"/>
    <col min="6" max="6" width="38.453125" style="7" customWidth="1"/>
    <col min="7" max="7" width="8.453125" style="7" customWidth="1"/>
    <col min="8" max="8" width="9.54296875" style="3" customWidth="1"/>
    <col min="9" max="9" width="13.453125" style="3" customWidth="1"/>
    <col min="10" max="10" width="12.453125" style="7" customWidth="1"/>
    <col min="11" max="11" width="10" style="7" customWidth="1"/>
    <col min="12" max="12" width="18.453125" style="3" customWidth="1"/>
    <col min="13" max="13" width="9.453125" style="7" customWidth="1"/>
    <col min="14" max="14" width="16.453125" style="7" customWidth="1"/>
    <col min="15" max="15" width="9.453125" style="16" customWidth="1"/>
    <col min="16" max="16" width="16.453125" style="7" customWidth="1"/>
    <col min="17" max="17" width="20.453125" style="7" customWidth="1" outlineLevel="1"/>
    <col min="18" max="18" width="19.81640625" style="7" bestFit="1" customWidth="1"/>
    <col min="19" max="19" width="12.81640625" style="7" customWidth="1" outlineLevel="1"/>
    <col min="20" max="20" width="8.54296875" style="7" customWidth="1" outlineLevel="1"/>
    <col min="21" max="21" width="8.54296875" style="7"/>
    <col min="22" max="22" width="11.453125" style="7" customWidth="1" outlineLevel="1"/>
    <col min="23" max="23" width="20.453125" style="7" customWidth="1" outlineLevel="1"/>
    <col min="24" max="24" width="11" style="7" customWidth="1" outlineLevel="1"/>
    <col min="25" max="25" width="8.81640625" style="7" customWidth="1" outlineLevel="1"/>
    <col min="26" max="26" width="11" style="7" customWidth="1" outlineLevel="1"/>
    <col min="27" max="27" width="19.453125" style="7" bestFit="1" customWidth="1"/>
    <col min="28" max="28" width="14.453125" style="36" customWidth="1"/>
    <col min="29" max="16384" width="8.54296875" style="36"/>
  </cols>
  <sheetData>
    <row r="1" spans="1:31" ht="4.5" customHeight="1" x14ac:dyDescent="0.35">
      <c r="B1" s="7" t="s">
        <v>6355</v>
      </c>
    </row>
    <row r="2" spans="1:31" ht="12.65" customHeight="1" x14ac:dyDescent="0.35">
      <c r="B2" s="139"/>
      <c r="C2" s="23"/>
      <c r="D2" s="23"/>
      <c r="F2" s="24"/>
      <c r="O2" s="7"/>
      <c r="P2" s="26" t="s">
        <v>1</v>
      </c>
      <c r="Q2" s="29" t="s">
        <v>2</v>
      </c>
      <c r="T2" s="8"/>
    </row>
    <row r="3" spans="1:31" ht="12.65" customHeight="1" x14ac:dyDescent="0.35">
      <c r="B3" s="139"/>
      <c r="C3" s="23"/>
      <c r="D3" s="23"/>
      <c r="O3" s="7"/>
      <c r="P3" s="27" t="s">
        <v>3</v>
      </c>
      <c r="Q3" s="29" t="s">
        <v>4</v>
      </c>
      <c r="T3" s="8"/>
      <c r="AB3" s="50" t="s">
        <v>5</v>
      </c>
      <c r="AC3" s="51"/>
    </row>
    <row r="4" spans="1:31" ht="12.65" customHeight="1" x14ac:dyDescent="0.35">
      <c r="B4" s="139"/>
      <c r="C4" s="23"/>
      <c r="D4" s="23"/>
      <c r="K4" s="30"/>
      <c r="O4" s="7"/>
      <c r="P4" s="28" t="s">
        <v>6</v>
      </c>
      <c r="Q4" s="29" t="s">
        <v>7</v>
      </c>
      <c r="T4" s="8"/>
      <c r="X4" s="24"/>
      <c r="Y4" s="24"/>
      <c r="Z4" s="24" t="s">
        <v>132</v>
      </c>
      <c r="AA4" s="24"/>
    </row>
    <row r="5" spans="1:31" ht="12.65" customHeight="1" x14ac:dyDescent="0.35">
      <c r="B5" s="23"/>
      <c r="C5" s="23"/>
      <c r="D5" s="23"/>
      <c r="F5" s="55"/>
      <c r="O5" s="7"/>
      <c r="P5" s="15" t="s">
        <v>2577</v>
      </c>
      <c r="S5" s="8"/>
      <c r="T5" s="8"/>
    </row>
    <row r="6" spans="1:31" ht="12.65" customHeight="1" x14ac:dyDescent="0.35">
      <c r="H6" s="7"/>
      <c r="I6" s="7"/>
      <c r="Q6" s="148" t="s">
        <v>8</v>
      </c>
      <c r="R6" s="148"/>
      <c r="S6" s="148" t="s">
        <v>9</v>
      </c>
      <c r="T6" s="148"/>
      <c r="U6" s="148"/>
      <c r="V6" s="148" t="s">
        <v>10</v>
      </c>
      <c r="W6" s="148"/>
      <c r="X6" s="148"/>
      <c r="Y6" s="148"/>
      <c r="Z6" s="148"/>
      <c r="AA6" s="148"/>
      <c r="AB6" s="49" t="s">
        <v>11</v>
      </c>
    </row>
    <row r="7" spans="1:31" s="37" customFormat="1" ht="27.75" customHeight="1" x14ac:dyDescent="0.35">
      <c r="A7" s="9"/>
      <c r="B7" s="31" t="s">
        <v>12</v>
      </c>
      <c r="C7" s="31" t="s">
        <v>13</v>
      </c>
      <c r="D7" s="31" t="s">
        <v>14</v>
      </c>
      <c r="E7" s="65" t="s">
        <v>15</v>
      </c>
      <c r="F7" s="31" t="s">
        <v>16</v>
      </c>
      <c r="G7" s="31" t="s">
        <v>18</v>
      </c>
      <c r="H7" s="31" t="s">
        <v>19</v>
      </c>
      <c r="I7" s="31" t="s">
        <v>20</v>
      </c>
      <c r="J7" s="31" t="s">
        <v>21</v>
      </c>
      <c r="K7" s="31" t="s">
        <v>22</v>
      </c>
      <c r="L7" s="31" t="s">
        <v>23</v>
      </c>
      <c r="M7" s="31" t="s">
        <v>24</v>
      </c>
      <c r="N7" s="32" t="s">
        <v>25</v>
      </c>
      <c r="O7" s="32" t="s">
        <v>26</v>
      </c>
      <c r="P7" s="31" t="s">
        <v>28</v>
      </c>
      <c r="Q7" s="35" t="s">
        <v>29</v>
      </c>
      <c r="R7" s="35" t="s">
        <v>30</v>
      </c>
      <c r="S7" s="34" t="s">
        <v>31</v>
      </c>
      <c r="T7" s="34" t="s">
        <v>32</v>
      </c>
      <c r="U7" s="34" t="s">
        <v>9</v>
      </c>
      <c r="V7" s="35" t="s">
        <v>33</v>
      </c>
      <c r="W7" s="35" t="s">
        <v>34</v>
      </c>
      <c r="X7" s="35" t="s">
        <v>35</v>
      </c>
      <c r="Y7" s="35" t="s">
        <v>36</v>
      </c>
      <c r="Z7" s="35" t="s">
        <v>37</v>
      </c>
      <c r="AA7" s="35" t="s">
        <v>38</v>
      </c>
      <c r="AB7" s="87" t="s">
        <v>39</v>
      </c>
    </row>
    <row r="8" spans="1:31" s="38" customFormat="1" hidden="1" x14ac:dyDescent="0.35">
      <c r="A8" s="14"/>
      <c r="B8" s="24">
        <v>90316801</v>
      </c>
      <c r="C8" s="24">
        <v>801</v>
      </c>
      <c r="D8" s="24" t="s">
        <v>2533</v>
      </c>
      <c r="E8" s="66">
        <v>90316801</v>
      </c>
      <c r="F8" s="24" t="s">
        <v>2533</v>
      </c>
      <c r="G8" s="24" t="s">
        <v>2524</v>
      </c>
      <c r="H8" s="24" t="s">
        <v>79</v>
      </c>
      <c r="I8" s="24" t="s">
        <v>79</v>
      </c>
      <c r="J8" s="24" t="s">
        <v>2525</v>
      </c>
      <c r="K8" s="24" t="s">
        <v>65</v>
      </c>
      <c r="L8" s="24" t="s">
        <v>54</v>
      </c>
      <c r="M8" s="24" t="s">
        <v>67</v>
      </c>
      <c r="N8" s="48"/>
      <c r="O8" s="24" t="s">
        <v>54</v>
      </c>
      <c r="P8" s="26" t="s">
        <v>1</v>
      </c>
      <c r="Q8" s="24"/>
      <c r="R8" s="24"/>
      <c r="S8" s="24"/>
      <c r="T8" s="40"/>
      <c r="U8" s="24"/>
      <c r="V8" s="24"/>
      <c r="W8" s="14"/>
      <c r="X8" s="24"/>
      <c r="Y8" s="24"/>
      <c r="Z8" s="7"/>
      <c r="AA8" s="24"/>
      <c r="AB8" s="51" t="s">
        <v>6351</v>
      </c>
      <c r="AC8" s="51"/>
      <c r="AD8" s="51"/>
      <c r="AE8" s="24"/>
    </row>
    <row r="9" spans="1:31" s="38" customFormat="1" ht="13" hidden="1" x14ac:dyDescent="0.35">
      <c r="A9" s="14"/>
      <c r="B9" s="24">
        <v>90317801</v>
      </c>
      <c r="C9" s="24">
        <v>801</v>
      </c>
      <c r="D9" s="24" t="s">
        <v>2541</v>
      </c>
      <c r="E9" s="66">
        <v>90317801</v>
      </c>
      <c r="F9" s="24" t="s">
        <v>2541</v>
      </c>
      <c r="G9" s="24" t="s">
        <v>2524</v>
      </c>
      <c r="H9" s="24" t="s">
        <v>79</v>
      </c>
      <c r="I9" s="24" t="s">
        <v>79</v>
      </c>
      <c r="J9" s="24" t="s">
        <v>2525</v>
      </c>
      <c r="K9" s="24" t="s">
        <v>65</v>
      </c>
      <c r="L9" s="24" t="s">
        <v>54</v>
      </c>
      <c r="M9" s="24" t="s">
        <v>67</v>
      </c>
      <c r="N9" s="48"/>
      <c r="O9" s="24" t="s">
        <v>54</v>
      </c>
      <c r="P9" s="26" t="s">
        <v>1</v>
      </c>
      <c r="Q9" s="24"/>
      <c r="R9" s="24"/>
      <c r="S9" s="24"/>
      <c r="T9" s="40"/>
      <c r="U9" s="24"/>
      <c r="V9" s="24"/>
      <c r="W9" s="14"/>
      <c r="X9" s="24"/>
      <c r="Y9" s="24"/>
      <c r="Z9" s="24"/>
      <c r="AA9" s="24"/>
      <c r="AB9" s="51" t="s">
        <v>6351</v>
      </c>
      <c r="AC9" s="51"/>
      <c r="AD9" s="51"/>
      <c r="AE9" s="24"/>
    </row>
    <row r="10" spans="1:31" s="38" customFormat="1" ht="13" hidden="1" x14ac:dyDescent="0.35">
      <c r="A10" s="14"/>
      <c r="B10" s="24">
        <v>90378801</v>
      </c>
      <c r="C10" s="24">
        <v>801</v>
      </c>
      <c r="D10" s="24" t="s">
        <v>2537</v>
      </c>
      <c r="E10" s="66">
        <v>90378801</v>
      </c>
      <c r="F10" s="24" t="s">
        <v>2537</v>
      </c>
      <c r="G10" s="24" t="s">
        <v>2524</v>
      </c>
      <c r="H10" s="24" t="s">
        <v>79</v>
      </c>
      <c r="I10" s="24" t="s">
        <v>79</v>
      </c>
      <c r="J10" s="24" t="s">
        <v>2525</v>
      </c>
      <c r="K10" s="24" t="s">
        <v>65</v>
      </c>
      <c r="L10" s="24" t="s">
        <v>54</v>
      </c>
      <c r="M10" s="24" t="s">
        <v>67</v>
      </c>
      <c r="N10" s="48"/>
      <c r="O10" s="24" t="s">
        <v>54</v>
      </c>
      <c r="P10" s="26" t="s">
        <v>1</v>
      </c>
      <c r="Q10" s="24"/>
      <c r="R10" s="24"/>
      <c r="S10" s="24"/>
      <c r="T10" s="40"/>
      <c r="U10" s="24"/>
      <c r="V10" s="24"/>
      <c r="W10" s="14"/>
      <c r="X10" s="24"/>
      <c r="Y10" s="24"/>
      <c r="Z10" s="24"/>
      <c r="AA10" s="24"/>
      <c r="AB10" s="51" t="s">
        <v>6351</v>
      </c>
      <c r="AC10" s="51"/>
      <c r="AD10" s="51"/>
      <c r="AE10" s="24"/>
    </row>
    <row r="11" spans="1:31" s="38" customFormat="1" ht="13" hidden="1" x14ac:dyDescent="0.35">
      <c r="A11" s="14"/>
      <c r="B11" s="24">
        <v>44997849</v>
      </c>
      <c r="C11" s="24">
        <v>849</v>
      </c>
      <c r="D11" s="24" t="s">
        <v>43</v>
      </c>
      <c r="E11" s="66" t="s">
        <v>44</v>
      </c>
      <c r="F11" s="24" t="s">
        <v>45</v>
      </c>
      <c r="G11" s="24" t="s">
        <v>46</v>
      </c>
      <c r="H11" s="24" t="s">
        <v>47</v>
      </c>
      <c r="I11" s="24" t="s">
        <v>48</v>
      </c>
      <c r="J11" s="24" t="s">
        <v>49</v>
      </c>
      <c r="K11" s="24" t="s">
        <v>50</v>
      </c>
      <c r="L11" s="24" t="s">
        <v>51</v>
      </c>
      <c r="M11" s="24" t="s">
        <v>52</v>
      </c>
      <c r="N11" s="48">
        <v>45323</v>
      </c>
      <c r="O11" s="24" t="s">
        <v>53</v>
      </c>
      <c r="P11" s="26" t="s">
        <v>1</v>
      </c>
      <c r="Q11" s="24" t="s">
        <v>54</v>
      </c>
      <c r="R11" s="24" t="s">
        <v>54</v>
      </c>
      <c r="S11" s="24" t="s">
        <v>44</v>
      </c>
      <c r="T11" s="40" t="s">
        <v>44</v>
      </c>
      <c r="U11" s="24" t="s">
        <v>55</v>
      </c>
      <c r="V11" s="24">
        <v>2710193200</v>
      </c>
      <c r="W11" s="14" t="s">
        <v>56</v>
      </c>
      <c r="X11" s="24" t="s">
        <v>57</v>
      </c>
      <c r="Y11" s="24"/>
      <c r="Z11" s="24"/>
      <c r="AA11" s="24" t="s">
        <v>57</v>
      </c>
      <c r="AB11" s="51" t="s">
        <v>58</v>
      </c>
      <c r="AC11" s="51"/>
      <c r="AD11" s="51"/>
      <c r="AE11" s="24"/>
    </row>
    <row r="12" spans="1:31" s="38" customFormat="1" ht="13" hidden="1" x14ac:dyDescent="0.35">
      <c r="A12" s="14"/>
      <c r="B12" s="24">
        <v>45297905</v>
      </c>
      <c r="C12" s="24">
        <v>905</v>
      </c>
      <c r="D12" s="24" t="s">
        <v>60</v>
      </c>
      <c r="E12" s="66">
        <v>45297801</v>
      </c>
      <c r="F12" s="24" t="s">
        <v>61</v>
      </c>
      <c r="G12" s="24" t="s">
        <v>46</v>
      </c>
      <c r="H12" s="24" t="s">
        <v>62</v>
      </c>
      <c r="I12" s="24" t="s">
        <v>63</v>
      </c>
      <c r="J12" s="24" t="s">
        <v>64</v>
      </c>
      <c r="K12" s="24" t="s">
        <v>65</v>
      </c>
      <c r="L12" s="24" t="s">
        <v>66</v>
      </c>
      <c r="M12" s="24" t="s">
        <v>67</v>
      </c>
      <c r="N12" s="48">
        <v>40840</v>
      </c>
      <c r="O12" s="24" t="s">
        <v>53</v>
      </c>
      <c r="P12" s="26" t="s">
        <v>1</v>
      </c>
      <c r="Q12" s="63" t="s">
        <v>6830</v>
      </c>
      <c r="R12" s="63" t="s">
        <v>6831</v>
      </c>
      <c r="S12" s="24" t="s">
        <v>44</v>
      </c>
      <c r="T12" s="40" t="s">
        <v>44</v>
      </c>
      <c r="U12" s="24" t="s">
        <v>55</v>
      </c>
      <c r="V12" s="24">
        <v>2710193200</v>
      </c>
      <c r="W12" s="14" t="s">
        <v>70</v>
      </c>
      <c r="X12" s="24" t="s">
        <v>71</v>
      </c>
      <c r="Y12" s="24" t="s">
        <v>72</v>
      </c>
      <c r="Z12" s="24" t="s">
        <v>73</v>
      </c>
      <c r="AA12" s="24" t="s">
        <v>74</v>
      </c>
      <c r="AB12" s="51" t="s">
        <v>75</v>
      </c>
      <c r="AC12" s="51"/>
      <c r="AD12" s="51"/>
      <c r="AE12" s="24"/>
    </row>
    <row r="13" spans="1:31" s="38" customFormat="1" ht="13" hidden="1" x14ac:dyDescent="0.35">
      <c r="A13" s="14"/>
      <c r="B13" s="24">
        <v>45312905</v>
      </c>
      <c r="C13" s="24">
        <v>905</v>
      </c>
      <c r="D13" s="24" t="s">
        <v>2601</v>
      </c>
      <c r="E13" s="66">
        <v>45297801</v>
      </c>
      <c r="F13" s="24" t="s">
        <v>61</v>
      </c>
      <c r="G13" s="24" t="s">
        <v>46</v>
      </c>
      <c r="H13" s="24" t="s">
        <v>735</v>
      </c>
      <c r="I13" s="24" t="s">
        <v>63</v>
      </c>
      <c r="J13" s="24" t="s">
        <v>119</v>
      </c>
      <c r="K13" s="24" t="s">
        <v>65</v>
      </c>
      <c r="L13" s="24" t="s">
        <v>66</v>
      </c>
      <c r="M13" s="24" t="s">
        <v>67</v>
      </c>
      <c r="N13" s="48">
        <v>42795</v>
      </c>
      <c r="O13" s="24" t="s">
        <v>53</v>
      </c>
      <c r="P13" s="26" t="s">
        <v>6</v>
      </c>
      <c r="Q13" s="24"/>
      <c r="R13" s="73"/>
      <c r="S13" s="24">
        <v>45311905</v>
      </c>
      <c r="T13" s="40" t="s">
        <v>2602</v>
      </c>
      <c r="U13" s="24" t="s">
        <v>329</v>
      </c>
      <c r="V13" s="24">
        <v>2710193200</v>
      </c>
      <c r="W13" s="14" t="s">
        <v>70</v>
      </c>
      <c r="X13" s="24" t="s">
        <v>71</v>
      </c>
      <c r="Y13" s="24" t="s">
        <v>72</v>
      </c>
      <c r="Z13" s="24" t="s">
        <v>565</v>
      </c>
      <c r="AA13" s="24" t="s">
        <v>2603</v>
      </c>
      <c r="AB13" s="51" t="s">
        <v>75</v>
      </c>
      <c r="AC13" s="51"/>
      <c r="AD13" s="51"/>
      <c r="AE13" s="24"/>
    </row>
    <row r="14" spans="1:31" s="38" customFormat="1" ht="13" hidden="1" x14ac:dyDescent="0.35">
      <c r="A14" s="14"/>
      <c r="B14" s="24">
        <v>45297829</v>
      </c>
      <c r="C14" s="24">
        <v>829</v>
      </c>
      <c r="D14" s="24" t="s">
        <v>6884</v>
      </c>
      <c r="E14" s="66">
        <v>45297801</v>
      </c>
      <c r="F14" s="24" t="s">
        <v>61</v>
      </c>
      <c r="G14" s="24" t="s">
        <v>46</v>
      </c>
      <c r="H14" s="24" t="s">
        <v>6939</v>
      </c>
      <c r="I14" s="24" t="s">
        <v>3046</v>
      </c>
      <c r="J14" s="24" t="s">
        <v>64</v>
      </c>
      <c r="K14" s="24" t="s">
        <v>65</v>
      </c>
      <c r="L14" s="24" t="s">
        <v>66</v>
      </c>
      <c r="M14" s="24" t="s">
        <v>67</v>
      </c>
      <c r="N14" s="48"/>
      <c r="O14" s="24" t="s">
        <v>53</v>
      </c>
      <c r="P14" s="26" t="s">
        <v>3</v>
      </c>
      <c r="Q14" s="24"/>
      <c r="R14" s="110" t="s">
        <v>6831</v>
      </c>
      <c r="S14" s="24">
        <v>45297905</v>
      </c>
      <c r="T14" s="40" t="s">
        <v>60</v>
      </c>
      <c r="U14" s="24" t="s">
        <v>329</v>
      </c>
      <c r="V14" s="24"/>
      <c r="W14" s="14"/>
      <c r="X14" s="24"/>
      <c r="Y14" s="24"/>
      <c r="Z14" s="24"/>
      <c r="AA14" s="24"/>
      <c r="AB14" s="51" t="s">
        <v>75</v>
      </c>
      <c r="AC14" s="51"/>
      <c r="AD14" s="51"/>
      <c r="AE14" s="24"/>
    </row>
    <row r="15" spans="1:31" s="38" customFormat="1" ht="13" hidden="1" x14ac:dyDescent="0.35">
      <c r="A15" s="14"/>
      <c r="B15" s="24">
        <v>45297801</v>
      </c>
      <c r="C15" s="24">
        <v>801</v>
      </c>
      <c r="D15" s="24" t="s">
        <v>61</v>
      </c>
      <c r="E15" s="66">
        <v>45297801</v>
      </c>
      <c r="F15" s="24" t="s">
        <v>61</v>
      </c>
      <c r="G15" s="24" t="s">
        <v>46</v>
      </c>
      <c r="H15" s="24" t="s">
        <v>79</v>
      </c>
      <c r="I15" s="24" t="s">
        <v>79</v>
      </c>
      <c r="J15" s="24" t="s">
        <v>64</v>
      </c>
      <c r="K15" s="24" t="s">
        <v>65</v>
      </c>
      <c r="L15" s="24" t="s">
        <v>66</v>
      </c>
      <c r="M15" s="24" t="s">
        <v>67</v>
      </c>
      <c r="N15" s="48">
        <v>45200</v>
      </c>
      <c r="O15" s="24" t="s">
        <v>53</v>
      </c>
      <c r="P15" s="26" t="s">
        <v>1</v>
      </c>
      <c r="Q15" s="63" t="s">
        <v>44</v>
      </c>
      <c r="R15" s="73"/>
      <c r="S15" s="24" t="s">
        <v>44</v>
      </c>
      <c r="T15" s="40" t="s">
        <v>44</v>
      </c>
      <c r="U15" s="24" t="s">
        <v>55</v>
      </c>
      <c r="V15" s="24">
        <v>2710193200</v>
      </c>
      <c r="W15" s="14" t="s">
        <v>44</v>
      </c>
      <c r="X15" s="24" t="s">
        <v>71</v>
      </c>
      <c r="Y15" s="24">
        <v>1176</v>
      </c>
      <c r="Z15" s="24" t="s">
        <v>392</v>
      </c>
      <c r="AA15" s="24" t="s">
        <v>80</v>
      </c>
      <c r="AB15" s="51" t="s">
        <v>75</v>
      </c>
      <c r="AC15" s="51"/>
      <c r="AD15" s="51"/>
      <c r="AE15" s="24"/>
    </row>
    <row r="16" spans="1:31" s="38" customFormat="1" ht="13" hidden="1" x14ac:dyDescent="0.35">
      <c r="A16" s="14"/>
      <c r="B16" s="24">
        <v>45297809</v>
      </c>
      <c r="C16" s="24">
        <v>809</v>
      </c>
      <c r="D16" s="24" t="s">
        <v>81</v>
      </c>
      <c r="E16" s="66">
        <v>45297801</v>
      </c>
      <c r="F16" s="24" t="s">
        <v>61</v>
      </c>
      <c r="G16" s="24" t="s">
        <v>46</v>
      </c>
      <c r="H16" s="24" t="s">
        <v>47</v>
      </c>
      <c r="I16" s="24" t="s">
        <v>48</v>
      </c>
      <c r="J16" s="24" t="s">
        <v>64</v>
      </c>
      <c r="K16" s="24" t="s">
        <v>65</v>
      </c>
      <c r="L16" s="24" t="s">
        <v>66</v>
      </c>
      <c r="M16" s="24" t="s">
        <v>67</v>
      </c>
      <c r="N16" s="48">
        <v>40835</v>
      </c>
      <c r="O16" s="24" t="s">
        <v>53</v>
      </c>
      <c r="P16" s="26" t="s">
        <v>1</v>
      </c>
      <c r="Q16" s="63" t="s">
        <v>6832</v>
      </c>
      <c r="R16" s="73" t="s">
        <v>54</v>
      </c>
      <c r="S16" s="24" t="s">
        <v>44</v>
      </c>
      <c r="T16" s="40" t="s">
        <v>44</v>
      </c>
      <c r="U16" s="24" t="s">
        <v>55</v>
      </c>
      <c r="V16" s="24">
        <v>2710193200</v>
      </c>
      <c r="W16" s="14" t="s">
        <v>83</v>
      </c>
      <c r="X16" s="24" t="s">
        <v>71</v>
      </c>
      <c r="Y16" s="24" t="s">
        <v>360</v>
      </c>
      <c r="Z16" s="24" t="s">
        <v>88</v>
      </c>
      <c r="AA16" s="24" t="s">
        <v>84</v>
      </c>
      <c r="AB16" s="51" t="s">
        <v>75</v>
      </c>
      <c r="AC16" s="51"/>
      <c r="AD16" s="51"/>
      <c r="AE16" s="24"/>
    </row>
    <row r="17" spans="1:32" s="38" customFormat="1" ht="13" hidden="1" x14ac:dyDescent="0.35">
      <c r="A17" s="14"/>
      <c r="B17" s="24">
        <v>45297967</v>
      </c>
      <c r="C17" s="24">
        <v>967</v>
      </c>
      <c r="D17" s="24" t="s">
        <v>85</v>
      </c>
      <c r="E17" s="66">
        <v>45297801</v>
      </c>
      <c r="F17" s="24" t="s">
        <v>61</v>
      </c>
      <c r="G17" s="24" t="s">
        <v>46</v>
      </c>
      <c r="H17" s="24" t="s">
        <v>151</v>
      </c>
      <c r="I17" s="24" t="s">
        <v>86</v>
      </c>
      <c r="J17" s="24" t="s">
        <v>64</v>
      </c>
      <c r="K17" s="24" t="s">
        <v>65</v>
      </c>
      <c r="L17" s="24" t="s">
        <v>66</v>
      </c>
      <c r="M17" s="24" t="s">
        <v>67</v>
      </c>
      <c r="N17" s="48">
        <v>45444</v>
      </c>
      <c r="O17" s="24" t="s">
        <v>53</v>
      </c>
      <c r="P17" s="26" t="s">
        <v>1</v>
      </c>
      <c r="Q17" s="24"/>
      <c r="R17" s="24"/>
      <c r="S17" s="24" t="s">
        <v>44</v>
      </c>
      <c r="T17" s="40" t="s">
        <v>44</v>
      </c>
      <c r="U17" s="24" t="s">
        <v>55</v>
      </c>
      <c r="V17" s="24">
        <v>2710193200</v>
      </c>
      <c r="W17" s="14" t="s">
        <v>83</v>
      </c>
      <c r="X17" s="24" t="s">
        <v>71</v>
      </c>
      <c r="Y17" s="24" t="s">
        <v>87</v>
      </c>
      <c r="Z17" s="24" t="s">
        <v>88</v>
      </c>
      <c r="AA17" s="24" t="s">
        <v>89</v>
      </c>
      <c r="AB17" s="51" t="s">
        <v>75</v>
      </c>
      <c r="AC17" s="51"/>
      <c r="AD17" s="51"/>
      <c r="AE17" s="24"/>
    </row>
    <row r="18" spans="1:32" s="38" customFormat="1" ht="13" hidden="1" x14ac:dyDescent="0.35">
      <c r="A18" s="14"/>
      <c r="B18" s="24">
        <v>44770905</v>
      </c>
      <c r="C18" s="24">
        <v>905</v>
      </c>
      <c r="D18" s="24" t="s">
        <v>90</v>
      </c>
      <c r="E18" s="66">
        <v>44770801</v>
      </c>
      <c r="F18" s="24" t="s">
        <v>91</v>
      </c>
      <c r="G18" s="24" t="s">
        <v>46</v>
      </c>
      <c r="H18" s="24" t="s">
        <v>62</v>
      </c>
      <c r="I18" s="24" t="s">
        <v>63</v>
      </c>
      <c r="J18" s="24" t="s">
        <v>64</v>
      </c>
      <c r="K18" s="24" t="s">
        <v>65</v>
      </c>
      <c r="L18" s="24" t="s">
        <v>66</v>
      </c>
      <c r="M18" s="24" t="s">
        <v>67</v>
      </c>
      <c r="N18" s="48">
        <v>44986</v>
      </c>
      <c r="O18" s="24" t="s">
        <v>92</v>
      </c>
      <c r="P18" s="26" t="s">
        <v>1</v>
      </c>
      <c r="Q18" s="24">
        <v>5011987121911</v>
      </c>
      <c r="R18" s="24">
        <v>5011987121898</v>
      </c>
      <c r="S18" s="24" t="s">
        <v>44</v>
      </c>
      <c r="T18" s="40" t="s">
        <v>44</v>
      </c>
      <c r="U18" s="24" t="s">
        <v>55</v>
      </c>
      <c r="V18" s="24">
        <v>2710193200</v>
      </c>
      <c r="W18" s="14" t="s">
        <v>70</v>
      </c>
      <c r="X18" s="24" t="s">
        <v>6314</v>
      </c>
      <c r="Y18" s="24" t="s">
        <v>3077</v>
      </c>
      <c r="Z18" s="24" t="s">
        <v>73</v>
      </c>
      <c r="AA18" s="24" t="s">
        <v>94</v>
      </c>
      <c r="AB18" s="51" t="s">
        <v>75</v>
      </c>
      <c r="AC18" s="51"/>
      <c r="AD18" s="51"/>
      <c r="AE18" s="24"/>
    </row>
    <row r="19" spans="1:32" s="38" customFormat="1" ht="13" hidden="1" x14ac:dyDescent="0.35">
      <c r="A19" s="14"/>
      <c r="B19" s="24">
        <v>44770829</v>
      </c>
      <c r="C19" s="24">
        <v>829</v>
      </c>
      <c r="D19" s="24" t="s">
        <v>6885</v>
      </c>
      <c r="E19" s="66">
        <v>44770801</v>
      </c>
      <c r="F19" s="24" t="s">
        <v>91</v>
      </c>
      <c r="G19" s="24" t="s">
        <v>46</v>
      </c>
      <c r="H19" s="24" t="s">
        <v>6939</v>
      </c>
      <c r="I19" s="24" t="s">
        <v>3046</v>
      </c>
      <c r="J19" s="24" t="s">
        <v>64</v>
      </c>
      <c r="K19" s="24" t="s">
        <v>65</v>
      </c>
      <c r="L19" s="24" t="s">
        <v>66</v>
      </c>
      <c r="M19" s="24" t="s">
        <v>67</v>
      </c>
      <c r="N19" s="48"/>
      <c r="O19" s="24" t="s">
        <v>92</v>
      </c>
      <c r="P19" s="28" t="s">
        <v>3</v>
      </c>
      <c r="Q19" s="24"/>
      <c r="R19" s="24">
        <v>5011987121898</v>
      </c>
      <c r="S19" s="24">
        <v>44770905</v>
      </c>
      <c r="T19" s="40" t="s">
        <v>90</v>
      </c>
      <c r="U19" s="24" t="s">
        <v>329</v>
      </c>
      <c r="V19" s="24">
        <v>2710193200</v>
      </c>
      <c r="W19" s="14" t="s">
        <v>70</v>
      </c>
      <c r="X19" s="24" t="s">
        <v>6314</v>
      </c>
      <c r="Y19" s="24" t="s">
        <v>3077</v>
      </c>
      <c r="Z19" s="24" t="s">
        <v>73</v>
      </c>
      <c r="AA19" s="24" t="s">
        <v>94</v>
      </c>
      <c r="AB19" s="51" t="s">
        <v>75</v>
      </c>
      <c r="AC19" s="51"/>
      <c r="AD19" s="51"/>
      <c r="AE19" s="24"/>
    </row>
    <row r="20" spans="1:32" s="38" customFormat="1" ht="13" hidden="1" x14ac:dyDescent="0.35">
      <c r="A20" s="14"/>
      <c r="B20" s="24">
        <v>44762905</v>
      </c>
      <c r="C20" s="24">
        <v>905</v>
      </c>
      <c r="D20" s="24" t="s">
        <v>97</v>
      </c>
      <c r="E20" s="24">
        <v>44762801</v>
      </c>
      <c r="F20" s="24" t="s">
        <v>98</v>
      </c>
      <c r="G20" s="24" t="s">
        <v>46</v>
      </c>
      <c r="H20" s="24" t="s">
        <v>62</v>
      </c>
      <c r="I20" s="24" t="s">
        <v>63</v>
      </c>
      <c r="J20" s="24" t="s">
        <v>64</v>
      </c>
      <c r="K20" s="24" t="s">
        <v>65</v>
      </c>
      <c r="L20" s="24" t="s">
        <v>66</v>
      </c>
      <c r="M20" s="24" t="s">
        <v>67</v>
      </c>
      <c r="N20" s="48">
        <v>44986</v>
      </c>
      <c r="O20" s="24" t="s">
        <v>92</v>
      </c>
      <c r="P20" s="27" t="s">
        <v>1</v>
      </c>
      <c r="Q20" s="24">
        <v>5011987040250</v>
      </c>
      <c r="R20" s="24">
        <v>5011987030244</v>
      </c>
      <c r="S20" s="24" t="s">
        <v>44</v>
      </c>
      <c r="T20" s="40" t="s">
        <v>44</v>
      </c>
      <c r="U20" s="24" t="s">
        <v>55</v>
      </c>
      <c r="V20" s="24">
        <v>2710193200</v>
      </c>
      <c r="W20" s="14" t="s">
        <v>70</v>
      </c>
      <c r="X20" s="24" t="s">
        <v>6315</v>
      </c>
      <c r="Y20" s="24" t="s">
        <v>3077</v>
      </c>
      <c r="Z20" s="24" t="s">
        <v>73</v>
      </c>
      <c r="AA20" s="24" t="s">
        <v>100</v>
      </c>
      <c r="AB20" s="51" t="s">
        <v>75</v>
      </c>
      <c r="AC20" s="51"/>
      <c r="AD20" s="51"/>
      <c r="AE20" s="24"/>
      <c r="AF20" s="24"/>
    </row>
    <row r="21" spans="1:32" s="38" customFormat="1" ht="13" hidden="1" x14ac:dyDescent="0.35">
      <c r="A21" s="14"/>
      <c r="B21" s="24">
        <v>44762829</v>
      </c>
      <c r="C21" s="24">
        <v>829</v>
      </c>
      <c r="D21" s="24" t="s">
        <v>6886</v>
      </c>
      <c r="E21" s="24">
        <v>44762801</v>
      </c>
      <c r="F21" s="24" t="s">
        <v>98</v>
      </c>
      <c r="G21" s="24" t="s">
        <v>46</v>
      </c>
      <c r="H21" s="24" t="s">
        <v>6939</v>
      </c>
      <c r="I21" s="24" t="s">
        <v>3046</v>
      </c>
      <c r="J21" s="24" t="s">
        <v>64</v>
      </c>
      <c r="K21" s="24" t="s">
        <v>65</v>
      </c>
      <c r="L21" s="24" t="s">
        <v>66</v>
      </c>
      <c r="M21" s="24" t="s">
        <v>67</v>
      </c>
      <c r="N21" s="109"/>
      <c r="O21" s="24" t="s">
        <v>92</v>
      </c>
      <c r="P21" s="27" t="s">
        <v>3</v>
      </c>
      <c r="Q21" s="97"/>
      <c r="R21" s="24">
        <v>5011987030244</v>
      </c>
      <c r="S21" s="24">
        <v>44762905</v>
      </c>
      <c r="T21" s="40" t="s">
        <v>97</v>
      </c>
      <c r="U21" s="24" t="s">
        <v>329</v>
      </c>
      <c r="V21" s="24">
        <v>2710193200</v>
      </c>
      <c r="W21" s="14" t="s">
        <v>70</v>
      </c>
      <c r="X21" s="24" t="s">
        <v>6315</v>
      </c>
      <c r="Y21" s="24" t="s">
        <v>3077</v>
      </c>
      <c r="Z21" s="24" t="s">
        <v>73</v>
      </c>
      <c r="AA21" s="24" t="s">
        <v>100</v>
      </c>
      <c r="AB21" s="51" t="s">
        <v>75</v>
      </c>
      <c r="AC21" s="51"/>
      <c r="AD21" s="51"/>
      <c r="AE21" s="24"/>
      <c r="AF21" s="24"/>
    </row>
    <row r="22" spans="1:32" s="38" customFormat="1" ht="13" hidden="1" x14ac:dyDescent="0.35">
      <c r="A22" s="14"/>
      <c r="B22" s="24">
        <v>44763905</v>
      </c>
      <c r="C22" s="24">
        <v>905</v>
      </c>
      <c r="D22" s="24" t="s">
        <v>101</v>
      </c>
      <c r="E22" s="66">
        <v>44763801</v>
      </c>
      <c r="F22" s="24" t="s">
        <v>102</v>
      </c>
      <c r="G22" s="24" t="s">
        <v>46</v>
      </c>
      <c r="H22" s="24" t="s">
        <v>62</v>
      </c>
      <c r="I22" s="24" t="s">
        <v>63</v>
      </c>
      <c r="J22" s="24" t="s">
        <v>64</v>
      </c>
      <c r="K22" s="24" t="s">
        <v>65</v>
      </c>
      <c r="L22" s="24" t="s">
        <v>66</v>
      </c>
      <c r="M22" s="24" t="s">
        <v>67</v>
      </c>
      <c r="N22" s="48">
        <v>44986</v>
      </c>
      <c r="O22" s="24" t="s">
        <v>92</v>
      </c>
      <c r="P22" s="26" t="s">
        <v>1</v>
      </c>
      <c r="Q22" s="24">
        <v>5011987121881</v>
      </c>
      <c r="R22" s="24">
        <v>5011987085107</v>
      </c>
      <c r="S22" s="24" t="s">
        <v>44</v>
      </c>
      <c r="T22" s="40" t="s">
        <v>44</v>
      </c>
      <c r="U22" s="24" t="s">
        <v>55</v>
      </c>
      <c r="V22" s="24">
        <v>2710193200</v>
      </c>
      <c r="W22" s="14" t="s">
        <v>70</v>
      </c>
      <c r="X22" s="24" t="s">
        <v>6316</v>
      </c>
      <c r="Y22" s="24" t="s">
        <v>3077</v>
      </c>
      <c r="Z22" s="24" t="s">
        <v>73</v>
      </c>
      <c r="AA22" s="24" t="s">
        <v>104</v>
      </c>
      <c r="AB22" s="51" t="s">
        <v>75</v>
      </c>
      <c r="AC22" s="51"/>
      <c r="AD22" s="51"/>
      <c r="AE22" s="24"/>
    </row>
    <row r="23" spans="1:32" s="38" customFormat="1" ht="13" hidden="1" x14ac:dyDescent="0.35">
      <c r="A23" s="14"/>
      <c r="B23" s="24">
        <v>44763829</v>
      </c>
      <c r="C23" s="24">
        <v>829</v>
      </c>
      <c r="D23" s="24" t="s">
        <v>6887</v>
      </c>
      <c r="E23" s="66">
        <v>44763801</v>
      </c>
      <c r="F23" s="24" t="s">
        <v>102</v>
      </c>
      <c r="G23" s="24" t="s">
        <v>46</v>
      </c>
      <c r="H23" s="24" t="s">
        <v>6939</v>
      </c>
      <c r="I23" s="24" t="s">
        <v>3046</v>
      </c>
      <c r="J23" s="24" t="s">
        <v>64</v>
      </c>
      <c r="K23" s="24" t="s">
        <v>65</v>
      </c>
      <c r="L23" s="24" t="s">
        <v>66</v>
      </c>
      <c r="M23" s="24" t="s">
        <v>67</v>
      </c>
      <c r="N23" s="48"/>
      <c r="O23" s="24" t="s">
        <v>92</v>
      </c>
      <c r="P23" s="26" t="s">
        <v>3</v>
      </c>
      <c r="Q23" s="24"/>
      <c r="R23" s="24">
        <v>5011987085107</v>
      </c>
      <c r="S23" s="24">
        <v>44763905</v>
      </c>
      <c r="T23" s="40" t="s">
        <v>101</v>
      </c>
      <c r="U23" s="24" t="s">
        <v>329</v>
      </c>
      <c r="V23" s="24">
        <v>2710193200</v>
      </c>
      <c r="W23" s="14" t="s">
        <v>70</v>
      </c>
      <c r="X23" s="24" t="s">
        <v>6316</v>
      </c>
      <c r="Y23" s="24" t="s">
        <v>3077</v>
      </c>
      <c r="Z23" s="24" t="s">
        <v>73</v>
      </c>
      <c r="AA23" s="24" t="s">
        <v>104</v>
      </c>
      <c r="AB23" s="51" t="s">
        <v>75</v>
      </c>
      <c r="AC23" s="51"/>
      <c r="AD23" s="51"/>
      <c r="AE23" s="24"/>
    </row>
    <row r="24" spans="1:32" s="38" customFormat="1" ht="13" hidden="1" x14ac:dyDescent="0.35">
      <c r="A24" s="14"/>
      <c r="B24" s="24">
        <v>44773905</v>
      </c>
      <c r="C24" s="24">
        <v>905</v>
      </c>
      <c r="D24" s="24" t="s">
        <v>105</v>
      </c>
      <c r="E24" s="66">
        <v>44773801</v>
      </c>
      <c r="F24" s="24" t="s">
        <v>106</v>
      </c>
      <c r="G24" s="24" t="s">
        <v>46</v>
      </c>
      <c r="H24" s="24" t="s">
        <v>62</v>
      </c>
      <c r="I24" s="24" t="s">
        <v>63</v>
      </c>
      <c r="J24" s="24" t="s">
        <v>64</v>
      </c>
      <c r="K24" s="24" t="s">
        <v>65</v>
      </c>
      <c r="L24" s="24" t="s">
        <v>66</v>
      </c>
      <c r="M24" s="24" t="s">
        <v>67</v>
      </c>
      <c r="N24" s="48">
        <v>42653</v>
      </c>
      <c r="O24" s="24" t="s">
        <v>92</v>
      </c>
      <c r="P24" s="26" t="s">
        <v>1</v>
      </c>
      <c r="Q24" s="63" t="s">
        <v>6833</v>
      </c>
      <c r="R24" s="63" t="s">
        <v>6833</v>
      </c>
      <c r="S24" s="24" t="s">
        <v>44</v>
      </c>
      <c r="T24" s="40" t="s">
        <v>44</v>
      </c>
      <c r="U24" s="24" t="s">
        <v>55</v>
      </c>
      <c r="V24" s="24">
        <v>2710193200</v>
      </c>
      <c r="W24" s="14" t="s">
        <v>70</v>
      </c>
      <c r="X24" s="24" t="s">
        <v>2628</v>
      </c>
      <c r="Y24" s="24" t="s">
        <v>2624</v>
      </c>
      <c r="Z24" s="24" t="s">
        <v>73</v>
      </c>
      <c r="AA24" s="24" t="s">
        <v>108</v>
      </c>
      <c r="AB24" s="51" t="s">
        <v>75</v>
      </c>
      <c r="AC24" s="51"/>
      <c r="AD24" s="51"/>
      <c r="AE24" s="24"/>
    </row>
    <row r="25" spans="1:32" s="38" customFormat="1" ht="13" hidden="1" x14ac:dyDescent="0.35">
      <c r="A25" s="14"/>
      <c r="B25" s="24">
        <v>44773829</v>
      </c>
      <c r="C25" s="24">
        <v>829</v>
      </c>
      <c r="D25" s="24" t="s">
        <v>6888</v>
      </c>
      <c r="E25" s="66">
        <v>44773801</v>
      </c>
      <c r="F25" s="24" t="s">
        <v>106</v>
      </c>
      <c r="G25" s="24" t="s">
        <v>46</v>
      </c>
      <c r="H25" s="24" t="s">
        <v>6939</v>
      </c>
      <c r="I25" s="24" t="s">
        <v>3046</v>
      </c>
      <c r="J25" s="24" t="s">
        <v>64</v>
      </c>
      <c r="K25" s="24" t="s">
        <v>65</v>
      </c>
      <c r="L25" s="24" t="s">
        <v>66</v>
      </c>
      <c r="M25" s="24" t="s">
        <v>67</v>
      </c>
      <c r="N25" s="48"/>
      <c r="O25" s="24" t="s">
        <v>92</v>
      </c>
      <c r="P25" s="26" t="s">
        <v>3</v>
      </c>
      <c r="Q25" s="24"/>
      <c r="R25" s="63" t="s">
        <v>6833</v>
      </c>
      <c r="S25" s="24">
        <v>44773905</v>
      </c>
      <c r="T25" s="40" t="s">
        <v>105</v>
      </c>
      <c r="U25" s="24" t="s">
        <v>329</v>
      </c>
      <c r="V25" s="24">
        <v>2710193200</v>
      </c>
      <c r="W25" s="14" t="s">
        <v>70</v>
      </c>
      <c r="X25" s="24" t="s">
        <v>2628</v>
      </c>
      <c r="Y25" s="24" t="s">
        <v>2624</v>
      </c>
      <c r="Z25" s="24" t="s">
        <v>73</v>
      </c>
      <c r="AA25" s="24" t="s">
        <v>108</v>
      </c>
      <c r="AB25" s="51" t="s">
        <v>75</v>
      </c>
      <c r="AC25" s="51"/>
      <c r="AD25" s="51"/>
      <c r="AE25" s="24"/>
    </row>
    <row r="26" spans="1:32" s="38" customFormat="1" ht="13" hidden="1" x14ac:dyDescent="0.35">
      <c r="A26" s="14"/>
      <c r="B26" s="24">
        <v>44773809</v>
      </c>
      <c r="C26" s="24">
        <v>809</v>
      </c>
      <c r="D26" s="24" t="s">
        <v>111</v>
      </c>
      <c r="E26" s="66">
        <v>44773801</v>
      </c>
      <c r="F26" s="24" t="s">
        <v>106</v>
      </c>
      <c r="G26" s="24" t="s">
        <v>46</v>
      </c>
      <c r="H26" s="24" t="s">
        <v>47</v>
      </c>
      <c r="I26" s="24" t="s">
        <v>48</v>
      </c>
      <c r="J26" s="24" t="s">
        <v>64</v>
      </c>
      <c r="K26" s="24" t="s">
        <v>65</v>
      </c>
      <c r="L26" s="24" t="s">
        <v>66</v>
      </c>
      <c r="M26" s="24" t="s">
        <v>67</v>
      </c>
      <c r="N26" s="48">
        <v>42653</v>
      </c>
      <c r="O26" s="24" t="s">
        <v>92</v>
      </c>
      <c r="P26" s="26" t="s">
        <v>1</v>
      </c>
      <c r="Q26" s="24"/>
      <c r="R26" s="63" t="s">
        <v>6834</v>
      </c>
      <c r="S26" s="24" t="s">
        <v>44</v>
      </c>
      <c r="T26" s="40" t="s">
        <v>44</v>
      </c>
      <c r="U26" s="24" t="s">
        <v>55</v>
      </c>
      <c r="V26" s="24">
        <v>2710193200</v>
      </c>
      <c r="W26" s="14" t="s">
        <v>83</v>
      </c>
      <c r="X26" s="24" t="s">
        <v>2628</v>
      </c>
      <c r="Y26" s="24" t="s">
        <v>360</v>
      </c>
      <c r="Z26" s="24" t="s">
        <v>88</v>
      </c>
      <c r="AA26" s="24" t="s">
        <v>113</v>
      </c>
      <c r="AB26" s="51" t="s">
        <v>75</v>
      </c>
      <c r="AC26" s="51"/>
      <c r="AD26" s="51"/>
      <c r="AE26" s="24"/>
    </row>
    <row r="27" spans="1:32" s="38" customFormat="1" ht="13" hidden="1" x14ac:dyDescent="0.35">
      <c r="A27" s="14"/>
      <c r="B27" s="24">
        <v>40001905</v>
      </c>
      <c r="C27" s="24">
        <v>905</v>
      </c>
      <c r="D27" s="24" t="s">
        <v>114</v>
      </c>
      <c r="E27" s="66">
        <v>40001801</v>
      </c>
      <c r="F27" s="24" t="s">
        <v>115</v>
      </c>
      <c r="G27" s="24" t="s">
        <v>46</v>
      </c>
      <c r="H27" s="24" t="s">
        <v>62</v>
      </c>
      <c r="I27" s="24" t="s">
        <v>63</v>
      </c>
      <c r="J27" s="24" t="s">
        <v>64</v>
      </c>
      <c r="K27" s="24" t="s">
        <v>65</v>
      </c>
      <c r="L27" s="24" t="s">
        <v>66</v>
      </c>
      <c r="M27" s="24" t="s">
        <v>67</v>
      </c>
      <c r="N27" s="48">
        <v>43280</v>
      </c>
      <c r="O27" s="24" t="s">
        <v>92</v>
      </c>
      <c r="P27" s="26" t="s">
        <v>1</v>
      </c>
      <c r="Q27" s="63" t="s">
        <v>6835</v>
      </c>
      <c r="R27" s="63" t="s">
        <v>6835</v>
      </c>
      <c r="S27" s="24" t="s">
        <v>44</v>
      </c>
      <c r="T27" s="40" t="s">
        <v>44</v>
      </c>
      <c r="U27" s="24" t="s">
        <v>55</v>
      </c>
      <c r="V27" s="24">
        <v>2710193200</v>
      </c>
      <c r="W27" s="14" t="s">
        <v>70</v>
      </c>
      <c r="X27" s="24" t="s">
        <v>6317</v>
      </c>
      <c r="Y27" s="24" t="s">
        <v>2624</v>
      </c>
      <c r="Z27" s="24" t="s">
        <v>73</v>
      </c>
      <c r="AA27" s="24" t="s">
        <v>117</v>
      </c>
      <c r="AB27" s="51" t="s">
        <v>75</v>
      </c>
      <c r="AC27" s="51"/>
      <c r="AD27" s="51"/>
      <c r="AE27" s="24"/>
    </row>
    <row r="28" spans="1:32" s="38" customFormat="1" ht="13" hidden="1" x14ac:dyDescent="0.35">
      <c r="A28" s="14"/>
      <c r="B28" s="24">
        <v>40001829</v>
      </c>
      <c r="C28" s="24">
        <v>829</v>
      </c>
      <c r="D28" s="24" t="s">
        <v>6889</v>
      </c>
      <c r="E28" s="66">
        <v>40001801</v>
      </c>
      <c r="F28" s="24" t="s">
        <v>115</v>
      </c>
      <c r="G28" s="24" t="s">
        <v>46</v>
      </c>
      <c r="H28" s="24" t="s">
        <v>6939</v>
      </c>
      <c r="I28" s="24" t="s">
        <v>3046</v>
      </c>
      <c r="J28" s="24" t="s">
        <v>64</v>
      </c>
      <c r="K28" s="24" t="s">
        <v>65</v>
      </c>
      <c r="L28" s="24" t="s">
        <v>66</v>
      </c>
      <c r="M28" s="24" t="s">
        <v>67</v>
      </c>
      <c r="N28" s="48"/>
      <c r="O28" s="24" t="s">
        <v>92</v>
      </c>
      <c r="P28" s="26" t="s">
        <v>3</v>
      </c>
      <c r="Q28" s="24"/>
      <c r="R28" s="63" t="s">
        <v>6835</v>
      </c>
      <c r="S28" s="24">
        <v>40001905</v>
      </c>
      <c r="T28" s="40" t="s">
        <v>114</v>
      </c>
      <c r="U28" s="24" t="s">
        <v>329</v>
      </c>
      <c r="V28" s="24">
        <v>2710193200</v>
      </c>
      <c r="W28" s="14" t="s">
        <v>70</v>
      </c>
      <c r="X28" s="24" t="s">
        <v>6317</v>
      </c>
      <c r="Y28" s="24" t="s">
        <v>2624</v>
      </c>
      <c r="Z28" s="24" t="s">
        <v>73</v>
      </c>
      <c r="AA28" s="24" t="s">
        <v>117</v>
      </c>
      <c r="AB28" s="51" t="s">
        <v>75</v>
      </c>
      <c r="AC28" s="51"/>
      <c r="AD28" s="51"/>
      <c r="AE28" s="24"/>
    </row>
    <row r="29" spans="1:32" s="38" customFormat="1" ht="13" hidden="1" x14ac:dyDescent="0.35">
      <c r="A29" s="14"/>
      <c r="B29" s="24">
        <v>44774905</v>
      </c>
      <c r="C29" s="24">
        <v>905</v>
      </c>
      <c r="D29" s="24" t="s">
        <v>118</v>
      </c>
      <c r="E29" s="66">
        <v>40001801</v>
      </c>
      <c r="F29" s="24" t="s">
        <v>115</v>
      </c>
      <c r="G29" s="24" t="s">
        <v>46</v>
      </c>
      <c r="H29" s="24" t="s">
        <v>62</v>
      </c>
      <c r="I29" s="24" t="s">
        <v>63</v>
      </c>
      <c r="J29" s="24" t="s">
        <v>119</v>
      </c>
      <c r="K29" s="24" t="s">
        <v>65</v>
      </c>
      <c r="L29" s="24" t="s">
        <v>66</v>
      </c>
      <c r="M29" s="24" t="s">
        <v>67</v>
      </c>
      <c r="N29" s="48">
        <v>43709</v>
      </c>
      <c r="O29" s="24" t="s">
        <v>92</v>
      </c>
      <c r="P29" s="15" t="s">
        <v>2577</v>
      </c>
      <c r="Q29" s="63" t="s">
        <v>6836</v>
      </c>
      <c r="R29" s="63" t="s">
        <v>6837</v>
      </c>
      <c r="S29" s="24" t="s">
        <v>44</v>
      </c>
      <c r="T29" s="40" t="s">
        <v>44</v>
      </c>
      <c r="U29" s="24" t="s">
        <v>55</v>
      </c>
      <c r="V29" s="24">
        <v>2710193200</v>
      </c>
      <c r="W29" s="14" t="s">
        <v>70</v>
      </c>
      <c r="X29" s="24" t="s">
        <v>6317</v>
      </c>
      <c r="Y29" s="24" t="s">
        <v>2624</v>
      </c>
      <c r="Z29" s="24" t="s">
        <v>565</v>
      </c>
      <c r="AA29" s="24" t="s">
        <v>122</v>
      </c>
      <c r="AB29" s="51" t="s">
        <v>75</v>
      </c>
      <c r="AC29" s="51"/>
      <c r="AD29" s="51"/>
      <c r="AE29" s="24"/>
    </row>
    <row r="30" spans="1:32" s="38" customFormat="1" ht="13" hidden="1" x14ac:dyDescent="0.35">
      <c r="A30" s="14"/>
      <c r="B30" s="24">
        <v>44764905</v>
      </c>
      <c r="C30" s="24">
        <v>905</v>
      </c>
      <c r="D30" s="24" t="s">
        <v>6754</v>
      </c>
      <c r="E30" s="66">
        <v>44764801</v>
      </c>
      <c r="F30" s="24" t="s">
        <v>6766</v>
      </c>
      <c r="G30" s="24" t="s">
        <v>46</v>
      </c>
      <c r="H30" s="24" t="s">
        <v>62</v>
      </c>
      <c r="I30" s="24" t="s">
        <v>63</v>
      </c>
      <c r="J30" s="24" t="s">
        <v>64</v>
      </c>
      <c r="K30" s="24" t="s">
        <v>65</v>
      </c>
      <c r="L30" s="24" t="s">
        <v>66</v>
      </c>
      <c r="M30" s="24" t="s">
        <v>67</v>
      </c>
      <c r="N30" s="48"/>
      <c r="O30" s="24" t="s">
        <v>92</v>
      </c>
      <c r="P30" s="26" t="s">
        <v>3</v>
      </c>
      <c r="Q30" s="24"/>
      <c r="R30" s="24"/>
      <c r="S30" s="24" t="s">
        <v>44</v>
      </c>
      <c r="T30" s="40" t="s">
        <v>44</v>
      </c>
      <c r="U30" s="24" t="s">
        <v>55</v>
      </c>
      <c r="V30" s="24">
        <v>2710193200</v>
      </c>
      <c r="W30" s="14" t="s">
        <v>70</v>
      </c>
      <c r="X30" s="24" t="s">
        <v>124</v>
      </c>
      <c r="Y30" s="24" t="s">
        <v>1075</v>
      </c>
      <c r="Z30" s="24" t="s">
        <v>88</v>
      </c>
      <c r="AA30" s="24" t="s">
        <v>125</v>
      </c>
      <c r="AB30" s="51" t="s">
        <v>75</v>
      </c>
      <c r="AC30" s="51"/>
      <c r="AD30" s="51"/>
      <c r="AE30" s="24"/>
    </row>
    <row r="31" spans="1:32" s="38" customFormat="1" ht="13" hidden="1" x14ac:dyDescent="0.35">
      <c r="A31" s="14"/>
      <c r="B31" s="24">
        <v>44766905</v>
      </c>
      <c r="C31" s="24">
        <v>905</v>
      </c>
      <c r="D31" s="24" t="s">
        <v>6753</v>
      </c>
      <c r="E31" s="66">
        <v>44766801</v>
      </c>
      <c r="F31" s="24" t="s">
        <v>6767</v>
      </c>
      <c r="G31" s="24" t="s">
        <v>46</v>
      </c>
      <c r="H31" s="24" t="s">
        <v>62</v>
      </c>
      <c r="I31" s="24" t="s">
        <v>63</v>
      </c>
      <c r="J31" s="24" t="s">
        <v>64</v>
      </c>
      <c r="K31" s="24" t="s">
        <v>65</v>
      </c>
      <c r="L31" s="24" t="s">
        <v>66</v>
      </c>
      <c r="M31" s="24" t="s">
        <v>67</v>
      </c>
      <c r="N31" s="48"/>
      <c r="O31" s="24" t="s">
        <v>92</v>
      </c>
      <c r="P31" s="26" t="s">
        <v>3</v>
      </c>
      <c r="Q31" s="24"/>
      <c r="R31" s="24"/>
      <c r="S31" s="24" t="s">
        <v>44</v>
      </c>
      <c r="T31" s="40" t="s">
        <v>44</v>
      </c>
      <c r="U31" s="24" t="s">
        <v>55</v>
      </c>
      <c r="V31" s="24">
        <v>2710193200</v>
      </c>
      <c r="W31" s="14" t="s">
        <v>70</v>
      </c>
      <c r="X31" s="24" t="s">
        <v>128</v>
      </c>
      <c r="Y31" s="24" t="s">
        <v>1075</v>
      </c>
      <c r="Z31" s="24" t="s">
        <v>88</v>
      </c>
      <c r="AA31" s="24" t="s">
        <v>129</v>
      </c>
      <c r="AB31" s="51" t="s">
        <v>75</v>
      </c>
      <c r="AC31" s="51"/>
      <c r="AD31" s="51"/>
      <c r="AE31" s="24"/>
    </row>
    <row r="32" spans="1:32" s="38" customFormat="1" ht="13" hidden="1" x14ac:dyDescent="0.35">
      <c r="A32" s="14"/>
      <c r="B32" s="24">
        <v>45240909</v>
      </c>
      <c r="C32" s="24">
        <v>909</v>
      </c>
      <c r="D32" s="24" t="s">
        <v>131</v>
      </c>
      <c r="E32" s="66" t="s">
        <v>44</v>
      </c>
      <c r="F32" s="24" t="s">
        <v>45</v>
      </c>
      <c r="G32" s="24" t="s">
        <v>46</v>
      </c>
      <c r="H32" s="24" t="s">
        <v>62</v>
      </c>
      <c r="I32" s="24" t="s">
        <v>63</v>
      </c>
      <c r="J32" s="24" t="s">
        <v>64</v>
      </c>
      <c r="K32" s="24" t="s">
        <v>65</v>
      </c>
      <c r="L32" s="24" t="s">
        <v>51</v>
      </c>
      <c r="M32" s="24" t="s">
        <v>67</v>
      </c>
      <c r="N32" s="48">
        <v>42653</v>
      </c>
      <c r="O32" s="24" t="s">
        <v>92</v>
      </c>
      <c r="P32" s="26" t="s">
        <v>1</v>
      </c>
      <c r="Q32" s="24"/>
      <c r="R32" s="24"/>
      <c r="S32" s="24" t="s">
        <v>44</v>
      </c>
      <c r="T32" s="40" t="s">
        <v>44</v>
      </c>
      <c r="U32" s="24" t="s">
        <v>55</v>
      </c>
      <c r="V32" s="24">
        <v>2710193200</v>
      </c>
      <c r="W32" s="14" t="s">
        <v>56</v>
      </c>
      <c r="X32" s="24" t="s">
        <v>6318</v>
      </c>
      <c r="Y32" s="24" t="s">
        <v>1075</v>
      </c>
      <c r="Z32" s="24" t="s">
        <v>6319</v>
      </c>
      <c r="AA32" s="24" t="s">
        <v>133</v>
      </c>
      <c r="AB32" s="51" t="s">
        <v>75</v>
      </c>
      <c r="AC32" s="51"/>
      <c r="AD32" s="51"/>
      <c r="AE32" s="24"/>
    </row>
    <row r="33" spans="1:31" s="38" customFormat="1" ht="13" hidden="1" x14ac:dyDescent="0.35">
      <c r="A33" s="14"/>
      <c r="B33" s="24">
        <v>45240849</v>
      </c>
      <c r="C33" s="24">
        <v>849</v>
      </c>
      <c r="D33" s="24" t="s">
        <v>135</v>
      </c>
      <c r="E33" s="66" t="s">
        <v>44</v>
      </c>
      <c r="F33" s="24" t="s">
        <v>45</v>
      </c>
      <c r="G33" s="24" t="s">
        <v>46</v>
      </c>
      <c r="H33" s="24" t="s">
        <v>47</v>
      </c>
      <c r="I33" s="24" t="s">
        <v>48</v>
      </c>
      <c r="J33" s="24" t="s">
        <v>64</v>
      </c>
      <c r="K33" s="24" t="s">
        <v>65</v>
      </c>
      <c r="L33" s="24" t="s">
        <v>51</v>
      </c>
      <c r="M33" s="24" t="s">
        <v>67</v>
      </c>
      <c r="N33" s="48">
        <v>42955</v>
      </c>
      <c r="O33" s="24" t="s">
        <v>92</v>
      </c>
      <c r="P33" s="26" t="s">
        <v>1</v>
      </c>
      <c r="Q33" s="24"/>
      <c r="R33" s="24"/>
      <c r="S33" s="24" t="s">
        <v>44</v>
      </c>
      <c r="T33" s="40" t="s">
        <v>44</v>
      </c>
      <c r="U33" s="24" t="s">
        <v>55</v>
      </c>
      <c r="V33" s="24">
        <v>2710193200</v>
      </c>
      <c r="W33" s="14" t="s">
        <v>56</v>
      </c>
      <c r="X33" s="24" t="s">
        <v>6318</v>
      </c>
      <c r="Y33" s="24" t="s">
        <v>360</v>
      </c>
      <c r="Z33" s="24" t="s">
        <v>88</v>
      </c>
      <c r="AA33" s="24" t="s">
        <v>136</v>
      </c>
      <c r="AB33" s="51" t="s">
        <v>75</v>
      </c>
      <c r="AC33" s="51"/>
      <c r="AD33" s="51"/>
      <c r="AE33" s="24"/>
    </row>
    <row r="34" spans="1:31" s="38" customFormat="1" ht="13" hidden="1" x14ac:dyDescent="0.35">
      <c r="A34" s="14"/>
      <c r="B34" s="24">
        <v>45291905</v>
      </c>
      <c r="C34" s="24">
        <v>905</v>
      </c>
      <c r="D34" s="24" t="s">
        <v>6985</v>
      </c>
      <c r="E34" s="66">
        <v>45291801</v>
      </c>
      <c r="F34" s="24" t="s">
        <v>138</v>
      </c>
      <c r="G34" s="24" t="s">
        <v>46</v>
      </c>
      <c r="H34" s="24" t="s">
        <v>62</v>
      </c>
      <c r="I34" s="24" t="s">
        <v>63</v>
      </c>
      <c r="J34" s="24" t="s">
        <v>64</v>
      </c>
      <c r="K34" s="24" t="s">
        <v>65</v>
      </c>
      <c r="L34" s="24" t="s">
        <v>66</v>
      </c>
      <c r="M34" s="24" t="s">
        <v>67</v>
      </c>
      <c r="N34" s="48"/>
      <c r="O34" s="24" t="s">
        <v>53</v>
      </c>
      <c r="P34" s="26" t="s">
        <v>1</v>
      </c>
      <c r="Q34" s="24"/>
      <c r="R34" s="24"/>
      <c r="S34" s="24" t="s">
        <v>44</v>
      </c>
      <c r="T34" s="40" t="s">
        <v>44</v>
      </c>
      <c r="U34" s="24" t="s">
        <v>55</v>
      </c>
      <c r="V34" s="24">
        <v>2710193200</v>
      </c>
      <c r="W34" s="14" t="s">
        <v>70</v>
      </c>
      <c r="X34" s="24" t="s">
        <v>2635</v>
      </c>
      <c r="Y34" s="24" t="s">
        <v>2624</v>
      </c>
      <c r="Z34" s="24" t="s">
        <v>88</v>
      </c>
      <c r="AA34" s="24" t="s">
        <v>6986</v>
      </c>
      <c r="AB34" s="51" t="s">
        <v>75</v>
      </c>
      <c r="AC34" s="51"/>
      <c r="AD34" s="51"/>
      <c r="AE34" s="24"/>
    </row>
    <row r="35" spans="1:31" s="38" customFormat="1" ht="13" hidden="1" x14ac:dyDescent="0.35">
      <c r="A35" s="14"/>
      <c r="B35" s="24">
        <v>45291853</v>
      </c>
      <c r="C35" s="24">
        <v>853</v>
      </c>
      <c r="D35" s="24" t="s">
        <v>137</v>
      </c>
      <c r="E35" s="66">
        <v>45291801</v>
      </c>
      <c r="F35" s="24" t="s">
        <v>138</v>
      </c>
      <c r="G35" s="24" t="s">
        <v>46</v>
      </c>
      <c r="H35" s="24" t="s">
        <v>139</v>
      </c>
      <c r="I35" s="24" t="s">
        <v>140</v>
      </c>
      <c r="J35" s="24" t="s">
        <v>64</v>
      </c>
      <c r="K35" s="24" t="s">
        <v>65</v>
      </c>
      <c r="L35" s="24" t="s">
        <v>66</v>
      </c>
      <c r="M35" s="24" t="s">
        <v>67</v>
      </c>
      <c r="N35" s="48">
        <v>40836</v>
      </c>
      <c r="O35" s="24" t="s">
        <v>53</v>
      </c>
      <c r="P35" s="26" t="s">
        <v>6</v>
      </c>
      <c r="Q35" s="24"/>
      <c r="R35" s="63" t="s">
        <v>6838</v>
      </c>
      <c r="S35" s="24" t="s">
        <v>44</v>
      </c>
      <c r="T35" s="40" t="s">
        <v>44</v>
      </c>
      <c r="U35" s="24" t="s">
        <v>55</v>
      </c>
      <c r="V35" s="24">
        <v>2710193200</v>
      </c>
      <c r="W35" s="14" t="s">
        <v>70</v>
      </c>
      <c r="X35" s="24" t="s">
        <v>2635</v>
      </c>
      <c r="Y35" s="24" t="s">
        <v>2636</v>
      </c>
      <c r="Z35" s="24" t="s">
        <v>73</v>
      </c>
      <c r="AA35" s="24" t="s">
        <v>142</v>
      </c>
      <c r="AB35" s="51" t="s">
        <v>75</v>
      </c>
      <c r="AC35" s="51"/>
      <c r="AD35" s="51"/>
      <c r="AE35" s="24"/>
    </row>
    <row r="36" spans="1:31" s="38" customFormat="1" ht="13" hidden="1" x14ac:dyDescent="0.35">
      <c r="A36" s="14"/>
      <c r="B36" s="24">
        <v>41112809</v>
      </c>
      <c r="C36" s="24">
        <v>809</v>
      </c>
      <c r="D36" s="24" t="s">
        <v>6994</v>
      </c>
      <c r="E36" s="66">
        <v>45288801</v>
      </c>
      <c r="F36" s="24" t="s">
        <v>1192</v>
      </c>
      <c r="G36" s="24" t="s">
        <v>46</v>
      </c>
      <c r="H36" s="24" t="s">
        <v>47</v>
      </c>
      <c r="I36" s="24" t="s">
        <v>48</v>
      </c>
      <c r="J36" s="24" t="s">
        <v>49</v>
      </c>
      <c r="K36" s="24" t="s">
        <v>400</v>
      </c>
      <c r="L36" s="24" t="s">
        <v>66</v>
      </c>
      <c r="M36" s="24" t="s">
        <v>52</v>
      </c>
      <c r="N36" s="48"/>
      <c r="O36" s="24" t="s">
        <v>53</v>
      </c>
      <c r="P36" s="26" t="s">
        <v>3</v>
      </c>
      <c r="Q36" s="24"/>
      <c r="R36" s="24"/>
      <c r="S36" s="24" t="s">
        <v>44</v>
      </c>
      <c r="T36" s="40" t="s">
        <v>44</v>
      </c>
      <c r="U36" s="24" t="s">
        <v>55</v>
      </c>
      <c r="V36" s="24">
        <v>2710193200</v>
      </c>
      <c r="W36" s="14" t="s">
        <v>70</v>
      </c>
      <c r="X36" s="24" t="s">
        <v>7633</v>
      </c>
      <c r="Y36" s="24" t="s">
        <v>2596</v>
      </c>
      <c r="Z36" s="24" t="s">
        <v>88</v>
      </c>
      <c r="AA36" s="24" t="s">
        <v>7631</v>
      </c>
      <c r="AB36" s="51" t="s">
        <v>400</v>
      </c>
      <c r="AC36" s="51"/>
      <c r="AD36" s="51"/>
      <c r="AE36" s="24"/>
    </row>
    <row r="37" spans="1:31" s="38" customFormat="1" ht="13" hidden="1" x14ac:dyDescent="0.35">
      <c r="A37" s="14"/>
      <c r="B37" s="24">
        <v>41112967</v>
      </c>
      <c r="C37" s="24">
        <v>967</v>
      </c>
      <c r="D37" s="24" t="s">
        <v>6995</v>
      </c>
      <c r="E37" s="66">
        <v>45288801</v>
      </c>
      <c r="F37" s="24" t="s">
        <v>1192</v>
      </c>
      <c r="G37" s="24" t="s">
        <v>46</v>
      </c>
      <c r="H37" s="24" t="s">
        <v>151</v>
      </c>
      <c r="I37" s="24" t="s">
        <v>86</v>
      </c>
      <c r="J37" s="24" t="s">
        <v>49</v>
      </c>
      <c r="K37" s="24" t="s">
        <v>400</v>
      </c>
      <c r="L37" s="24" t="s">
        <v>66</v>
      </c>
      <c r="M37" s="24" t="s">
        <v>52</v>
      </c>
      <c r="N37" s="48"/>
      <c r="O37" s="24" t="s">
        <v>53</v>
      </c>
      <c r="P37" s="26" t="s">
        <v>3</v>
      </c>
      <c r="Q37" s="24"/>
      <c r="R37" s="24"/>
      <c r="S37" s="24" t="s">
        <v>44</v>
      </c>
      <c r="T37" s="40" t="s">
        <v>44</v>
      </c>
      <c r="U37" s="24" t="s">
        <v>55</v>
      </c>
      <c r="V37" s="24">
        <v>2710193200</v>
      </c>
      <c r="W37" s="14" t="s">
        <v>70</v>
      </c>
      <c r="X37" s="24" t="s">
        <v>7633</v>
      </c>
      <c r="Y37" s="24" t="s">
        <v>87</v>
      </c>
      <c r="Z37" s="24" t="s">
        <v>88</v>
      </c>
      <c r="AA37" s="24" t="s">
        <v>7632</v>
      </c>
      <c r="AB37" s="51" t="s">
        <v>400</v>
      </c>
      <c r="AC37" s="51"/>
      <c r="AD37" s="51"/>
      <c r="AE37" s="24"/>
    </row>
    <row r="38" spans="1:31" s="38" customFormat="1" ht="13" hidden="1" x14ac:dyDescent="0.35">
      <c r="A38" s="14"/>
      <c r="B38" s="24">
        <v>41113809</v>
      </c>
      <c r="C38" s="24">
        <v>809</v>
      </c>
      <c r="D38" s="24" t="s">
        <v>6996</v>
      </c>
      <c r="E38" s="66">
        <v>43706801</v>
      </c>
      <c r="F38" s="24" t="s">
        <v>413</v>
      </c>
      <c r="G38" s="24" t="s">
        <v>46</v>
      </c>
      <c r="H38" s="24" t="s">
        <v>47</v>
      </c>
      <c r="I38" s="24" t="s">
        <v>48</v>
      </c>
      <c r="J38" s="24" t="s">
        <v>49</v>
      </c>
      <c r="K38" s="24" t="s">
        <v>400</v>
      </c>
      <c r="L38" s="24" t="s">
        <v>66</v>
      </c>
      <c r="M38" s="24" t="s">
        <v>52</v>
      </c>
      <c r="N38" s="48"/>
      <c r="O38" s="24" t="s">
        <v>53</v>
      </c>
      <c r="P38" s="26" t="s">
        <v>3</v>
      </c>
      <c r="Q38" s="24"/>
      <c r="R38" s="24"/>
      <c r="S38" s="24" t="s">
        <v>44</v>
      </c>
      <c r="T38" s="40" t="s">
        <v>44</v>
      </c>
      <c r="U38" s="24" t="s">
        <v>55</v>
      </c>
      <c r="V38" s="24">
        <v>2710193200</v>
      </c>
      <c r="W38" s="14" t="s">
        <v>70</v>
      </c>
      <c r="X38" s="24" t="s">
        <v>7636</v>
      </c>
      <c r="Y38" s="24" t="s">
        <v>2596</v>
      </c>
      <c r="Z38" s="24" t="s">
        <v>88</v>
      </c>
      <c r="AA38" s="24" t="s">
        <v>7634</v>
      </c>
      <c r="AB38" s="51" t="s">
        <v>400</v>
      </c>
      <c r="AC38" s="51"/>
      <c r="AD38" s="51"/>
      <c r="AE38" s="24"/>
    </row>
    <row r="39" spans="1:31" s="38" customFormat="1" ht="13" hidden="1" x14ac:dyDescent="0.35">
      <c r="A39" s="14"/>
      <c r="B39" s="24">
        <v>41113967</v>
      </c>
      <c r="C39" s="24">
        <v>967</v>
      </c>
      <c r="D39" s="24" t="s">
        <v>6997</v>
      </c>
      <c r="E39" s="66">
        <v>43706801</v>
      </c>
      <c r="F39" s="24" t="s">
        <v>413</v>
      </c>
      <c r="G39" s="24" t="s">
        <v>46</v>
      </c>
      <c r="H39" s="24" t="s">
        <v>151</v>
      </c>
      <c r="I39" s="24" t="s">
        <v>86</v>
      </c>
      <c r="J39" s="24" t="s">
        <v>49</v>
      </c>
      <c r="K39" s="24" t="s">
        <v>400</v>
      </c>
      <c r="L39" s="24" t="s">
        <v>66</v>
      </c>
      <c r="M39" s="24" t="s">
        <v>52</v>
      </c>
      <c r="N39" s="48"/>
      <c r="O39" s="24" t="s">
        <v>53</v>
      </c>
      <c r="P39" s="26" t="s">
        <v>3</v>
      </c>
      <c r="Q39" s="24"/>
      <c r="R39" s="24"/>
      <c r="S39" s="24" t="s">
        <v>44</v>
      </c>
      <c r="T39" s="40" t="s">
        <v>44</v>
      </c>
      <c r="U39" s="24" t="s">
        <v>55</v>
      </c>
      <c r="V39" s="24">
        <v>2710193200</v>
      </c>
      <c r="W39" s="14" t="s">
        <v>70</v>
      </c>
      <c r="X39" s="24" t="s">
        <v>7636</v>
      </c>
      <c r="Y39" s="24" t="s">
        <v>87</v>
      </c>
      <c r="Z39" s="24" t="s">
        <v>88</v>
      </c>
      <c r="AA39" s="24" t="s">
        <v>7635</v>
      </c>
      <c r="AB39" s="51" t="s">
        <v>400</v>
      </c>
      <c r="AC39" s="51"/>
      <c r="AD39" s="51"/>
      <c r="AE39" s="24"/>
    </row>
    <row r="40" spans="1:31" s="38" customFormat="1" ht="13" hidden="1" x14ac:dyDescent="0.35">
      <c r="A40" s="14"/>
      <c r="B40" s="24">
        <v>41114809</v>
      </c>
      <c r="C40" s="24">
        <v>809</v>
      </c>
      <c r="D40" s="24" t="s">
        <v>6998</v>
      </c>
      <c r="E40" s="66">
        <v>43060801</v>
      </c>
      <c r="F40" s="24" t="s">
        <v>419</v>
      </c>
      <c r="G40" s="24" t="s">
        <v>46</v>
      </c>
      <c r="H40" s="24" t="s">
        <v>47</v>
      </c>
      <c r="I40" s="24" t="s">
        <v>48</v>
      </c>
      <c r="J40" s="24" t="s">
        <v>49</v>
      </c>
      <c r="K40" s="24" t="s">
        <v>400</v>
      </c>
      <c r="L40" s="24" t="s">
        <v>66</v>
      </c>
      <c r="M40" s="24" t="s">
        <v>52</v>
      </c>
      <c r="N40" s="48"/>
      <c r="O40" s="24" t="s">
        <v>53</v>
      </c>
      <c r="P40" s="26" t="s">
        <v>3</v>
      </c>
      <c r="Q40" s="24"/>
      <c r="R40" s="24"/>
      <c r="S40" s="24" t="s">
        <v>44</v>
      </c>
      <c r="T40" s="40" t="s">
        <v>44</v>
      </c>
      <c r="U40" s="24" t="s">
        <v>55</v>
      </c>
      <c r="V40" s="24">
        <v>2710193200</v>
      </c>
      <c r="W40" s="14" t="s">
        <v>70</v>
      </c>
      <c r="X40" s="24" t="s">
        <v>7639</v>
      </c>
      <c r="Y40" s="24" t="s">
        <v>2596</v>
      </c>
      <c r="Z40" s="24" t="s">
        <v>88</v>
      </c>
      <c r="AA40" s="24" t="s">
        <v>7637</v>
      </c>
      <c r="AB40" s="51" t="s">
        <v>400</v>
      </c>
      <c r="AC40" s="51"/>
      <c r="AD40" s="51"/>
      <c r="AE40" s="24"/>
    </row>
    <row r="41" spans="1:31" s="38" customFormat="1" ht="13" hidden="1" x14ac:dyDescent="0.35">
      <c r="A41" s="14"/>
      <c r="B41" s="24">
        <v>41114967</v>
      </c>
      <c r="C41" s="24">
        <v>967</v>
      </c>
      <c r="D41" s="24" t="s">
        <v>7005</v>
      </c>
      <c r="E41" s="66">
        <v>43060801</v>
      </c>
      <c r="F41" s="24" t="s">
        <v>419</v>
      </c>
      <c r="G41" s="24" t="s">
        <v>46</v>
      </c>
      <c r="H41" s="24" t="s">
        <v>151</v>
      </c>
      <c r="I41" s="24" t="s">
        <v>86</v>
      </c>
      <c r="J41" s="24" t="s">
        <v>49</v>
      </c>
      <c r="K41" s="24" t="s">
        <v>400</v>
      </c>
      <c r="L41" s="24" t="s">
        <v>66</v>
      </c>
      <c r="M41" s="24" t="s">
        <v>52</v>
      </c>
      <c r="N41" s="48"/>
      <c r="O41" s="24" t="s">
        <v>53</v>
      </c>
      <c r="P41" s="26" t="s">
        <v>3</v>
      </c>
      <c r="Q41" s="24"/>
      <c r="R41" s="24"/>
      <c r="S41" s="24" t="s">
        <v>44</v>
      </c>
      <c r="T41" s="40" t="s">
        <v>44</v>
      </c>
      <c r="U41" s="24" t="s">
        <v>55</v>
      </c>
      <c r="V41" s="24">
        <v>2710193200</v>
      </c>
      <c r="W41" s="14" t="s">
        <v>70</v>
      </c>
      <c r="X41" s="24" t="s">
        <v>7639</v>
      </c>
      <c r="Y41" s="24" t="s">
        <v>87</v>
      </c>
      <c r="Z41" s="24" t="s">
        <v>88</v>
      </c>
      <c r="AA41" s="24" t="s">
        <v>7638</v>
      </c>
      <c r="AB41" s="51" t="s">
        <v>400</v>
      </c>
      <c r="AC41" s="51"/>
      <c r="AD41" s="51"/>
      <c r="AE41" s="24"/>
    </row>
    <row r="42" spans="1:31" s="38" customFormat="1" ht="13" hidden="1" x14ac:dyDescent="0.35">
      <c r="A42" s="14"/>
      <c r="B42" s="24">
        <v>41115967</v>
      </c>
      <c r="C42" s="24">
        <v>967</v>
      </c>
      <c r="D42" s="24" t="s">
        <v>6999</v>
      </c>
      <c r="E42" s="66">
        <v>44523801</v>
      </c>
      <c r="F42" s="24" t="s">
        <v>399</v>
      </c>
      <c r="G42" s="24" t="s">
        <v>46</v>
      </c>
      <c r="H42" s="24" t="s">
        <v>151</v>
      </c>
      <c r="I42" s="24" t="s">
        <v>86</v>
      </c>
      <c r="J42" s="24" t="s">
        <v>49</v>
      </c>
      <c r="K42" s="24" t="s">
        <v>400</v>
      </c>
      <c r="L42" s="24" t="s">
        <v>66</v>
      </c>
      <c r="M42" s="24" t="s">
        <v>52</v>
      </c>
      <c r="N42" s="48"/>
      <c r="O42" s="24" t="s">
        <v>53</v>
      </c>
      <c r="P42" s="26" t="s">
        <v>3</v>
      </c>
      <c r="Q42" s="24"/>
      <c r="R42" s="24"/>
      <c r="S42" s="24" t="s">
        <v>44</v>
      </c>
      <c r="T42" s="40" t="s">
        <v>44</v>
      </c>
      <c r="U42" s="24" t="s">
        <v>55</v>
      </c>
      <c r="V42" s="24">
        <v>2710193200</v>
      </c>
      <c r="W42" s="14" t="s">
        <v>70</v>
      </c>
      <c r="X42" s="24" t="s">
        <v>7642</v>
      </c>
      <c r="Y42" s="24" t="s">
        <v>2596</v>
      </c>
      <c r="Z42" s="24" t="s">
        <v>88</v>
      </c>
      <c r="AA42" s="24" t="s">
        <v>7640</v>
      </c>
      <c r="AB42" s="51" t="s">
        <v>400</v>
      </c>
      <c r="AC42" s="51"/>
      <c r="AD42" s="51"/>
      <c r="AE42" s="24"/>
    </row>
    <row r="43" spans="1:31" s="38" customFormat="1" ht="13" hidden="1" x14ac:dyDescent="0.35">
      <c r="A43" s="14"/>
      <c r="B43" s="24">
        <v>41115809</v>
      </c>
      <c r="C43" s="24">
        <v>809</v>
      </c>
      <c r="D43" s="24" t="s">
        <v>7000</v>
      </c>
      <c r="E43" s="66">
        <v>44523801</v>
      </c>
      <c r="F43" s="24" t="s">
        <v>399</v>
      </c>
      <c r="G43" s="24" t="s">
        <v>46</v>
      </c>
      <c r="H43" s="24" t="s">
        <v>47</v>
      </c>
      <c r="I43" s="24" t="s">
        <v>48</v>
      </c>
      <c r="J43" s="24" t="s">
        <v>49</v>
      </c>
      <c r="K43" s="24" t="s">
        <v>400</v>
      </c>
      <c r="L43" s="24" t="s">
        <v>66</v>
      </c>
      <c r="M43" s="24" t="s">
        <v>52</v>
      </c>
      <c r="N43" s="48"/>
      <c r="O43" s="24" t="s">
        <v>53</v>
      </c>
      <c r="P43" s="26" t="s">
        <v>3</v>
      </c>
      <c r="Q43" s="24"/>
      <c r="R43" s="24"/>
      <c r="S43" s="24" t="s">
        <v>44</v>
      </c>
      <c r="T43" s="40" t="s">
        <v>44</v>
      </c>
      <c r="U43" s="24" t="s">
        <v>55</v>
      </c>
      <c r="V43" s="24">
        <v>2710193200</v>
      </c>
      <c r="W43" s="14" t="s">
        <v>70</v>
      </c>
      <c r="X43" s="24" t="s">
        <v>7642</v>
      </c>
      <c r="Y43" s="24" t="s">
        <v>2596</v>
      </c>
      <c r="Z43" s="24" t="s">
        <v>88</v>
      </c>
      <c r="AA43" s="24" t="s">
        <v>7641</v>
      </c>
      <c r="AB43" s="51" t="s">
        <v>400</v>
      </c>
      <c r="AC43" s="51"/>
      <c r="AD43" s="51"/>
      <c r="AE43" s="24"/>
    </row>
    <row r="44" spans="1:31" s="38" customFormat="1" ht="13" hidden="1" x14ac:dyDescent="0.35">
      <c r="A44" s="14"/>
      <c r="B44" s="24">
        <v>41116967</v>
      </c>
      <c r="C44" s="24">
        <v>967</v>
      </c>
      <c r="D44" s="24" t="s">
        <v>7001</v>
      </c>
      <c r="E44" s="66">
        <v>45283801</v>
      </c>
      <c r="F44" s="24" t="s">
        <v>409</v>
      </c>
      <c r="G44" s="24" t="s">
        <v>46</v>
      </c>
      <c r="H44" s="24" t="s">
        <v>151</v>
      </c>
      <c r="I44" s="24" t="s">
        <v>86</v>
      </c>
      <c r="J44" s="24" t="s">
        <v>49</v>
      </c>
      <c r="K44" s="24" t="s">
        <v>400</v>
      </c>
      <c r="L44" s="24" t="s">
        <v>66</v>
      </c>
      <c r="M44" s="24" t="s">
        <v>52</v>
      </c>
      <c r="N44" s="48"/>
      <c r="O44" s="24" t="s">
        <v>53</v>
      </c>
      <c r="P44" s="26" t="s">
        <v>3</v>
      </c>
      <c r="Q44" s="24"/>
      <c r="R44" s="24"/>
      <c r="S44" s="24" t="s">
        <v>44</v>
      </c>
      <c r="T44" s="40" t="s">
        <v>44</v>
      </c>
      <c r="U44" s="24" t="s">
        <v>55</v>
      </c>
      <c r="V44" s="24">
        <v>2710193200</v>
      </c>
      <c r="W44" s="14" t="s">
        <v>70</v>
      </c>
      <c r="X44" s="24" t="s">
        <v>7645</v>
      </c>
      <c r="Y44" s="24" t="s">
        <v>87</v>
      </c>
      <c r="Z44" s="24" t="s">
        <v>88</v>
      </c>
      <c r="AA44" s="24" t="s">
        <v>7643</v>
      </c>
      <c r="AB44" s="51" t="s">
        <v>400</v>
      </c>
      <c r="AC44" s="51"/>
      <c r="AD44" s="51"/>
      <c r="AE44" s="24"/>
    </row>
    <row r="45" spans="1:31" s="38" customFormat="1" ht="13" hidden="1" x14ac:dyDescent="0.35">
      <c r="A45" s="14"/>
      <c r="B45" s="24">
        <v>41116809</v>
      </c>
      <c r="C45" s="24">
        <v>809</v>
      </c>
      <c r="D45" s="24" t="s">
        <v>7002</v>
      </c>
      <c r="E45" s="66">
        <v>45283801</v>
      </c>
      <c r="F45" s="24" t="s">
        <v>409</v>
      </c>
      <c r="G45" s="24" t="s">
        <v>46</v>
      </c>
      <c r="H45" s="24" t="s">
        <v>47</v>
      </c>
      <c r="I45" s="24" t="s">
        <v>48</v>
      </c>
      <c r="J45" s="24" t="s">
        <v>49</v>
      </c>
      <c r="K45" s="24" t="s">
        <v>400</v>
      </c>
      <c r="L45" s="24" t="s">
        <v>66</v>
      </c>
      <c r="M45" s="24" t="s">
        <v>52</v>
      </c>
      <c r="N45" s="48"/>
      <c r="O45" s="24" t="s">
        <v>53</v>
      </c>
      <c r="P45" s="26" t="s">
        <v>3</v>
      </c>
      <c r="Q45" s="24"/>
      <c r="R45" s="24"/>
      <c r="S45" s="24" t="s">
        <v>44</v>
      </c>
      <c r="T45" s="40" t="s">
        <v>44</v>
      </c>
      <c r="U45" s="24" t="s">
        <v>55</v>
      </c>
      <c r="V45" s="24">
        <v>2710193200</v>
      </c>
      <c r="W45" s="14" t="s">
        <v>70</v>
      </c>
      <c r="X45" s="24" t="s">
        <v>7645</v>
      </c>
      <c r="Y45" s="24" t="s">
        <v>2596</v>
      </c>
      <c r="Z45" s="24" t="s">
        <v>88</v>
      </c>
      <c r="AA45" s="24" t="s">
        <v>7644</v>
      </c>
      <c r="AB45" s="51" t="s">
        <v>400</v>
      </c>
      <c r="AC45" s="51"/>
      <c r="AD45" s="51"/>
      <c r="AE45" s="24"/>
    </row>
    <row r="46" spans="1:31" s="38" customFormat="1" ht="13" hidden="1" x14ac:dyDescent="0.35">
      <c r="A46" s="14"/>
      <c r="B46" s="24">
        <v>41117967</v>
      </c>
      <c r="C46" s="24">
        <v>967</v>
      </c>
      <c r="D46" s="24" t="s">
        <v>7003</v>
      </c>
      <c r="E46" s="66">
        <v>44427801</v>
      </c>
      <c r="F46" s="24" t="s">
        <v>1598</v>
      </c>
      <c r="G46" s="24" t="s">
        <v>46</v>
      </c>
      <c r="H46" s="24" t="s">
        <v>151</v>
      </c>
      <c r="I46" s="24" t="s">
        <v>86</v>
      </c>
      <c r="J46" s="24" t="s">
        <v>49</v>
      </c>
      <c r="K46" s="24" t="s">
        <v>400</v>
      </c>
      <c r="L46" s="24" t="s">
        <v>66</v>
      </c>
      <c r="M46" s="24" t="s">
        <v>52</v>
      </c>
      <c r="N46" s="48"/>
      <c r="O46" s="24" t="s">
        <v>53</v>
      </c>
      <c r="P46" s="26" t="s">
        <v>3</v>
      </c>
      <c r="Q46" s="24"/>
      <c r="R46" s="24"/>
      <c r="S46" s="24" t="s">
        <v>44</v>
      </c>
      <c r="T46" s="40" t="s">
        <v>44</v>
      </c>
      <c r="U46" s="24" t="s">
        <v>55</v>
      </c>
      <c r="V46" s="24">
        <v>2710193200</v>
      </c>
      <c r="W46" s="14" t="s">
        <v>70</v>
      </c>
      <c r="X46" s="24" t="s">
        <v>7648</v>
      </c>
      <c r="Y46" s="24" t="s">
        <v>87</v>
      </c>
      <c r="Z46" s="24" t="s">
        <v>88</v>
      </c>
      <c r="AA46" s="24" t="s">
        <v>7646</v>
      </c>
      <c r="AB46" s="51" t="s">
        <v>400</v>
      </c>
      <c r="AC46" s="51"/>
      <c r="AD46" s="51"/>
      <c r="AE46" s="24"/>
    </row>
    <row r="47" spans="1:31" s="38" customFormat="1" ht="13" hidden="1" x14ac:dyDescent="0.35">
      <c r="A47" s="14"/>
      <c r="B47" s="24">
        <v>41117809</v>
      </c>
      <c r="C47" s="24">
        <v>809</v>
      </c>
      <c r="D47" s="24" t="s">
        <v>7004</v>
      </c>
      <c r="E47" s="66">
        <v>44427801</v>
      </c>
      <c r="F47" s="24" t="s">
        <v>1598</v>
      </c>
      <c r="G47" s="24" t="s">
        <v>46</v>
      </c>
      <c r="H47" s="24" t="s">
        <v>47</v>
      </c>
      <c r="I47" s="24" t="s">
        <v>48</v>
      </c>
      <c r="J47" s="24" t="s">
        <v>49</v>
      </c>
      <c r="K47" s="24" t="s">
        <v>400</v>
      </c>
      <c r="L47" s="24" t="s">
        <v>66</v>
      </c>
      <c r="M47" s="24" t="s">
        <v>52</v>
      </c>
      <c r="N47" s="48"/>
      <c r="O47" s="24" t="s">
        <v>53</v>
      </c>
      <c r="P47" s="26" t="s">
        <v>3</v>
      </c>
      <c r="Q47" s="24"/>
      <c r="R47" s="24"/>
      <c r="S47" s="24" t="s">
        <v>44</v>
      </c>
      <c r="T47" s="40" t="s">
        <v>44</v>
      </c>
      <c r="U47" s="24" t="s">
        <v>55</v>
      </c>
      <c r="V47" s="24">
        <v>2710193200</v>
      </c>
      <c r="W47" s="14" t="s">
        <v>70</v>
      </c>
      <c r="X47" s="24" t="s">
        <v>7648</v>
      </c>
      <c r="Y47" s="24" t="s">
        <v>2596</v>
      </c>
      <c r="Z47" s="24" t="s">
        <v>88</v>
      </c>
      <c r="AA47" s="24" t="s">
        <v>7647</v>
      </c>
      <c r="AB47" s="51" t="s">
        <v>400</v>
      </c>
      <c r="AC47" s="51"/>
      <c r="AD47" s="51"/>
      <c r="AE47" s="24"/>
    </row>
    <row r="48" spans="1:31" s="38" customFormat="1" ht="13" hidden="1" x14ac:dyDescent="0.35">
      <c r="A48" s="14"/>
      <c r="B48" s="24">
        <v>47068967</v>
      </c>
      <c r="C48" s="24">
        <v>967</v>
      </c>
      <c r="D48" s="24" t="s">
        <v>6987</v>
      </c>
      <c r="E48" s="66">
        <v>47068801</v>
      </c>
      <c r="F48" s="24" t="s">
        <v>6989</v>
      </c>
      <c r="G48" s="24" t="s">
        <v>46</v>
      </c>
      <c r="H48" s="24" t="s">
        <v>47</v>
      </c>
      <c r="I48" s="24" t="s">
        <v>48</v>
      </c>
      <c r="J48" s="24" t="s">
        <v>145</v>
      </c>
      <c r="K48" s="24" t="s">
        <v>65</v>
      </c>
      <c r="L48" s="24" t="s">
        <v>66</v>
      </c>
      <c r="M48" s="24" t="s">
        <v>67</v>
      </c>
      <c r="N48" s="48"/>
      <c r="O48" s="24" t="s">
        <v>53</v>
      </c>
      <c r="P48" s="26" t="s">
        <v>3</v>
      </c>
      <c r="Q48" s="24"/>
      <c r="R48" s="24"/>
      <c r="S48" s="24" t="s">
        <v>44</v>
      </c>
      <c r="T48" s="40" t="s">
        <v>44</v>
      </c>
      <c r="U48" s="24" t="s">
        <v>55</v>
      </c>
      <c r="V48" s="24">
        <v>2710193200</v>
      </c>
      <c r="W48" s="14" t="s">
        <v>83</v>
      </c>
      <c r="X48" s="24" t="s">
        <v>7031</v>
      </c>
      <c r="Y48" s="24" t="s">
        <v>87</v>
      </c>
      <c r="Z48" s="24" t="s">
        <v>88</v>
      </c>
      <c r="AA48" s="24" t="s">
        <v>6992</v>
      </c>
      <c r="AB48" s="51" t="s">
        <v>147</v>
      </c>
      <c r="AC48" s="51"/>
      <c r="AD48" s="51"/>
      <c r="AE48" s="24"/>
    </row>
    <row r="49" spans="1:31" s="38" customFormat="1" ht="13" hidden="1" x14ac:dyDescent="0.35">
      <c r="A49" s="14"/>
      <c r="B49" s="24">
        <v>47068809</v>
      </c>
      <c r="C49" s="24">
        <v>809</v>
      </c>
      <c r="D49" s="24" t="s">
        <v>6988</v>
      </c>
      <c r="E49" s="66">
        <v>47068801</v>
      </c>
      <c r="F49" s="24" t="s">
        <v>6989</v>
      </c>
      <c r="G49" s="24" t="s">
        <v>46</v>
      </c>
      <c r="H49" s="24" t="s">
        <v>151</v>
      </c>
      <c r="I49" s="24" t="s">
        <v>86</v>
      </c>
      <c r="J49" s="24" t="s">
        <v>145</v>
      </c>
      <c r="K49" s="24" t="s">
        <v>65</v>
      </c>
      <c r="L49" s="24" t="s">
        <v>66</v>
      </c>
      <c r="M49" s="24" t="s">
        <v>67</v>
      </c>
      <c r="N49" s="48"/>
      <c r="O49" s="24" t="s">
        <v>53</v>
      </c>
      <c r="P49" s="26" t="s">
        <v>3</v>
      </c>
      <c r="Q49" s="24"/>
      <c r="R49" s="24"/>
      <c r="S49" s="24" t="s">
        <v>44</v>
      </c>
      <c r="T49" s="24" t="s">
        <v>44</v>
      </c>
      <c r="U49" s="24" t="s">
        <v>55</v>
      </c>
      <c r="V49" s="24">
        <v>2710193200</v>
      </c>
      <c r="W49" s="24" t="s">
        <v>83</v>
      </c>
      <c r="X49" s="24" t="s">
        <v>7031</v>
      </c>
      <c r="Y49" s="24" t="s">
        <v>360</v>
      </c>
      <c r="Z49" s="24" t="s">
        <v>88</v>
      </c>
      <c r="AA49" s="24" t="s">
        <v>6991</v>
      </c>
      <c r="AB49" s="51" t="s">
        <v>147</v>
      </c>
      <c r="AC49" s="51"/>
      <c r="AD49" s="51"/>
      <c r="AE49" s="24"/>
    </row>
    <row r="50" spans="1:31" s="38" customFormat="1" ht="13" hidden="1" x14ac:dyDescent="0.35">
      <c r="A50" s="14"/>
      <c r="B50" s="24">
        <v>47068801</v>
      </c>
      <c r="C50" s="24">
        <v>801</v>
      </c>
      <c r="D50" s="24" t="s">
        <v>6989</v>
      </c>
      <c r="E50" s="66">
        <v>47068801</v>
      </c>
      <c r="F50" s="24" t="s">
        <v>6989</v>
      </c>
      <c r="G50" s="24" t="s">
        <v>46</v>
      </c>
      <c r="H50" s="24" t="s">
        <v>79</v>
      </c>
      <c r="I50" s="24" t="s">
        <v>79</v>
      </c>
      <c r="J50" s="24" t="s">
        <v>145</v>
      </c>
      <c r="K50" s="24" t="s">
        <v>65</v>
      </c>
      <c r="L50" s="24" t="s">
        <v>66</v>
      </c>
      <c r="M50" s="24" t="s">
        <v>67</v>
      </c>
      <c r="N50" s="48"/>
      <c r="O50" s="24" t="s">
        <v>53</v>
      </c>
      <c r="P50" s="27" t="s">
        <v>3</v>
      </c>
      <c r="Q50" s="24"/>
      <c r="R50" s="24"/>
      <c r="S50" s="24" t="s">
        <v>44</v>
      </c>
      <c r="T50" s="24" t="s">
        <v>44</v>
      </c>
      <c r="U50" s="24" t="s">
        <v>55</v>
      </c>
      <c r="V50" s="24">
        <v>2710193200</v>
      </c>
      <c r="W50" s="14" t="s">
        <v>44</v>
      </c>
      <c r="X50" s="24" t="s">
        <v>7031</v>
      </c>
      <c r="Y50" s="24">
        <v>1176</v>
      </c>
      <c r="Z50" s="24" t="s">
        <v>392</v>
      </c>
      <c r="AA50" s="24" t="s">
        <v>6990</v>
      </c>
      <c r="AB50" s="51" t="s">
        <v>147</v>
      </c>
      <c r="AC50" s="51"/>
      <c r="AD50" s="51"/>
      <c r="AE50" s="24"/>
    </row>
    <row r="51" spans="1:31" s="38" customFormat="1" ht="13" hidden="1" x14ac:dyDescent="0.35">
      <c r="A51" s="14"/>
      <c r="B51" s="24">
        <v>47064801</v>
      </c>
      <c r="C51" s="24">
        <v>801</v>
      </c>
      <c r="D51" s="24" t="s">
        <v>144</v>
      </c>
      <c r="E51" s="66">
        <v>47064801</v>
      </c>
      <c r="F51" s="24" t="s">
        <v>144</v>
      </c>
      <c r="G51" s="24" t="s">
        <v>46</v>
      </c>
      <c r="H51" s="24" t="s">
        <v>79</v>
      </c>
      <c r="I51" s="24" t="s">
        <v>79</v>
      </c>
      <c r="J51" s="24" t="s">
        <v>145</v>
      </c>
      <c r="K51" s="24" t="s">
        <v>65</v>
      </c>
      <c r="L51" s="24" t="s">
        <v>66</v>
      </c>
      <c r="M51" s="24" t="s">
        <v>67</v>
      </c>
      <c r="N51" s="48">
        <v>43739</v>
      </c>
      <c r="O51" s="24" t="s">
        <v>53</v>
      </c>
      <c r="P51" s="26" t="s">
        <v>1</v>
      </c>
      <c r="Q51" s="24" t="s">
        <v>44</v>
      </c>
      <c r="R51" s="24" t="s">
        <v>54</v>
      </c>
      <c r="S51" s="24" t="s">
        <v>44</v>
      </c>
      <c r="T51" s="40" t="s">
        <v>44</v>
      </c>
      <c r="U51" s="24" t="s">
        <v>55</v>
      </c>
      <c r="V51" s="24">
        <v>2710193200</v>
      </c>
      <c r="W51" s="14" t="s">
        <v>44</v>
      </c>
      <c r="X51" s="24" t="s">
        <v>6320</v>
      </c>
      <c r="Y51" s="24">
        <v>1176</v>
      </c>
      <c r="Z51" s="24" t="s">
        <v>392</v>
      </c>
      <c r="AA51" s="24" t="s">
        <v>146</v>
      </c>
      <c r="AB51" s="51" t="s">
        <v>147</v>
      </c>
      <c r="AC51" s="51"/>
      <c r="AD51" s="51"/>
      <c r="AE51" s="24"/>
    </row>
    <row r="52" spans="1:31" s="38" customFormat="1" ht="13" hidden="1" x14ac:dyDescent="0.35">
      <c r="A52" s="14"/>
      <c r="B52" s="24">
        <v>47064967</v>
      </c>
      <c r="C52" s="24">
        <v>967</v>
      </c>
      <c r="D52" s="24" t="s">
        <v>150</v>
      </c>
      <c r="E52" s="66">
        <v>47064801</v>
      </c>
      <c r="F52" s="24" t="s">
        <v>144</v>
      </c>
      <c r="G52" s="24" t="s">
        <v>46</v>
      </c>
      <c r="H52" s="24" t="s">
        <v>151</v>
      </c>
      <c r="I52" s="24" t="s">
        <v>86</v>
      </c>
      <c r="J52" s="24" t="s">
        <v>145</v>
      </c>
      <c r="K52" s="24" t="s">
        <v>65</v>
      </c>
      <c r="L52" s="24" t="s">
        <v>66</v>
      </c>
      <c r="M52" s="24" t="s">
        <v>67</v>
      </c>
      <c r="N52" s="48">
        <v>43739</v>
      </c>
      <c r="O52" s="24" t="s">
        <v>53</v>
      </c>
      <c r="P52" s="26" t="s">
        <v>1</v>
      </c>
      <c r="Q52" s="24">
        <v>5011987061408</v>
      </c>
      <c r="R52" s="24" t="s">
        <v>54</v>
      </c>
      <c r="S52" s="24" t="s">
        <v>44</v>
      </c>
      <c r="T52" s="40" t="s">
        <v>44</v>
      </c>
      <c r="U52" s="24" t="s">
        <v>55</v>
      </c>
      <c r="V52" s="24">
        <v>2710193200</v>
      </c>
      <c r="W52" s="14" t="s">
        <v>83</v>
      </c>
      <c r="X52" s="24" t="s">
        <v>6320</v>
      </c>
      <c r="Y52" s="24" t="s">
        <v>87</v>
      </c>
      <c r="Z52" s="24" t="s">
        <v>88</v>
      </c>
      <c r="AA52" s="24" t="s">
        <v>153</v>
      </c>
      <c r="AB52" s="51" t="s">
        <v>147</v>
      </c>
      <c r="AC52" s="51"/>
      <c r="AD52" s="51"/>
      <c r="AE52" s="24"/>
    </row>
    <row r="53" spans="1:31" s="38" customFormat="1" ht="13" hidden="1" x14ac:dyDescent="0.35">
      <c r="A53" s="14"/>
      <c r="B53" s="24">
        <v>47064809</v>
      </c>
      <c r="C53" s="24">
        <v>809</v>
      </c>
      <c r="D53" s="24" t="s">
        <v>154</v>
      </c>
      <c r="E53" s="66">
        <v>47064801</v>
      </c>
      <c r="F53" s="24" t="s">
        <v>144</v>
      </c>
      <c r="G53" s="24" t="s">
        <v>46</v>
      </c>
      <c r="H53" s="24" t="s">
        <v>47</v>
      </c>
      <c r="I53" s="24" t="s">
        <v>48</v>
      </c>
      <c r="J53" s="24" t="s">
        <v>145</v>
      </c>
      <c r="K53" s="24" t="s">
        <v>65</v>
      </c>
      <c r="L53" s="24" t="s">
        <v>66</v>
      </c>
      <c r="M53" s="24" t="s">
        <v>67</v>
      </c>
      <c r="N53" s="48">
        <v>43739</v>
      </c>
      <c r="O53" s="24" t="s">
        <v>53</v>
      </c>
      <c r="P53" s="26" t="s">
        <v>1</v>
      </c>
      <c r="Q53" s="24">
        <v>5011987061415</v>
      </c>
      <c r="R53" s="63" t="s">
        <v>54</v>
      </c>
      <c r="S53" s="24" t="s">
        <v>44</v>
      </c>
      <c r="T53" s="40" t="s">
        <v>44</v>
      </c>
      <c r="U53" s="24" t="s">
        <v>55</v>
      </c>
      <c r="V53" s="24">
        <v>2710193200</v>
      </c>
      <c r="W53" s="14" t="s">
        <v>83</v>
      </c>
      <c r="X53" s="24" t="s">
        <v>6320</v>
      </c>
      <c r="Y53" s="24" t="s">
        <v>360</v>
      </c>
      <c r="Z53" s="24" t="s">
        <v>88</v>
      </c>
      <c r="AA53" s="24" t="s">
        <v>156</v>
      </c>
      <c r="AB53" s="51" t="s">
        <v>147</v>
      </c>
      <c r="AC53" s="51"/>
      <c r="AD53" s="51"/>
      <c r="AE53" s="24"/>
    </row>
    <row r="54" spans="1:31" s="38" customFormat="1" ht="13" hidden="1" x14ac:dyDescent="0.35">
      <c r="A54" s="14"/>
      <c r="B54" s="24">
        <v>48966809</v>
      </c>
      <c r="C54" s="24">
        <v>809</v>
      </c>
      <c r="D54" s="24" t="s">
        <v>157</v>
      </c>
      <c r="E54" s="66">
        <v>44961801</v>
      </c>
      <c r="F54" s="24" t="s">
        <v>158</v>
      </c>
      <c r="G54" s="24" t="s">
        <v>46</v>
      </c>
      <c r="H54" s="24" t="s">
        <v>47</v>
      </c>
      <c r="I54" s="24" t="s">
        <v>48</v>
      </c>
      <c r="J54" s="24" t="s">
        <v>49</v>
      </c>
      <c r="K54" s="24" t="s">
        <v>159</v>
      </c>
      <c r="L54" s="24" t="s">
        <v>66</v>
      </c>
      <c r="M54" s="24" t="s">
        <v>52</v>
      </c>
      <c r="N54" s="48">
        <v>45323</v>
      </c>
      <c r="O54" s="24" t="s">
        <v>53</v>
      </c>
      <c r="P54" s="26" t="s">
        <v>1</v>
      </c>
      <c r="Q54" s="24"/>
      <c r="R54" s="63" t="s">
        <v>54</v>
      </c>
      <c r="S54" s="24" t="s">
        <v>44</v>
      </c>
      <c r="T54" s="40" t="s">
        <v>44</v>
      </c>
      <c r="U54" s="24" t="s">
        <v>55</v>
      </c>
      <c r="V54" s="24">
        <v>2710193200</v>
      </c>
      <c r="W54" s="14" t="s">
        <v>70</v>
      </c>
      <c r="X54" s="24" t="s">
        <v>6321</v>
      </c>
      <c r="Y54" s="24" t="s">
        <v>2596</v>
      </c>
      <c r="Z54" s="24" t="s">
        <v>2789</v>
      </c>
      <c r="AA54" s="24" t="s">
        <v>160</v>
      </c>
      <c r="AB54" s="51" t="s">
        <v>159</v>
      </c>
      <c r="AC54" s="51"/>
      <c r="AD54" s="51"/>
      <c r="AE54" s="24"/>
    </row>
    <row r="55" spans="1:31" s="38" customFormat="1" ht="13" hidden="1" x14ac:dyDescent="0.35">
      <c r="A55" s="14"/>
      <c r="B55" s="24">
        <v>48966855</v>
      </c>
      <c r="C55" s="24">
        <v>855</v>
      </c>
      <c r="D55" s="24" t="s">
        <v>162</v>
      </c>
      <c r="E55" s="66">
        <v>44961801</v>
      </c>
      <c r="F55" s="24" t="s">
        <v>158</v>
      </c>
      <c r="G55" s="24" t="s">
        <v>46</v>
      </c>
      <c r="H55" s="24" t="s">
        <v>163</v>
      </c>
      <c r="I55" s="24" t="s">
        <v>164</v>
      </c>
      <c r="J55" s="24" t="s">
        <v>49</v>
      </c>
      <c r="K55" s="24" t="s">
        <v>159</v>
      </c>
      <c r="L55" s="24" t="s">
        <v>66</v>
      </c>
      <c r="M55" s="24" t="s">
        <v>52</v>
      </c>
      <c r="N55" s="48">
        <v>45323</v>
      </c>
      <c r="O55" s="24" t="s">
        <v>53</v>
      </c>
      <c r="P55" s="26" t="s">
        <v>1</v>
      </c>
      <c r="Q55" s="24"/>
      <c r="R55" s="24" t="s">
        <v>54</v>
      </c>
      <c r="S55" s="24" t="s">
        <v>44</v>
      </c>
      <c r="T55" s="40" t="s">
        <v>44</v>
      </c>
      <c r="U55" s="24" t="s">
        <v>55</v>
      </c>
      <c r="V55" s="24">
        <v>2710193200</v>
      </c>
      <c r="W55" s="14" t="s">
        <v>70</v>
      </c>
      <c r="X55" s="24" t="s">
        <v>6321</v>
      </c>
      <c r="Y55" s="24" t="s">
        <v>3119</v>
      </c>
      <c r="Z55" s="24" t="s">
        <v>2789</v>
      </c>
      <c r="AA55" s="24" t="s">
        <v>165</v>
      </c>
      <c r="AB55" s="51" t="s">
        <v>159</v>
      </c>
      <c r="AC55" s="51"/>
      <c r="AD55" s="51"/>
      <c r="AE55" s="24"/>
    </row>
    <row r="56" spans="1:31" s="38" customFormat="1" ht="12.75" hidden="1" customHeight="1" x14ac:dyDescent="0.35">
      <c r="A56" s="14"/>
      <c r="B56" s="24">
        <v>48966801</v>
      </c>
      <c r="C56" s="24">
        <v>801</v>
      </c>
      <c r="D56" s="24" t="s">
        <v>166</v>
      </c>
      <c r="E56" s="66">
        <v>44961801</v>
      </c>
      <c r="F56" s="24" t="s">
        <v>158</v>
      </c>
      <c r="G56" s="24" t="s">
        <v>46</v>
      </c>
      <c r="H56" s="24" t="s">
        <v>79</v>
      </c>
      <c r="I56" s="24" t="s">
        <v>79</v>
      </c>
      <c r="J56" s="24" t="s">
        <v>49</v>
      </c>
      <c r="K56" s="24" t="s">
        <v>159</v>
      </c>
      <c r="L56" s="24" t="s">
        <v>66</v>
      </c>
      <c r="M56" s="24" t="s">
        <v>52</v>
      </c>
      <c r="N56" s="48">
        <v>45323</v>
      </c>
      <c r="O56" s="24" t="s">
        <v>53</v>
      </c>
      <c r="P56" s="26" t="s">
        <v>1</v>
      </c>
      <c r="Q56" s="24"/>
      <c r="R56" s="24" t="s">
        <v>54</v>
      </c>
      <c r="S56" s="24" t="s">
        <v>44</v>
      </c>
      <c r="T56" s="40" t="s">
        <v>44</v>
      </c>
      <c r="U56" s="24" t="s">
        <v>55</v>
      </c>
      <c r="V56" s="24">
        <v>2710193200</v>
      </c>
      <c r="W56" s="14" t="s">
        <v>44</v>
      </c>
      <c r="X56" s="24" t="s">
        <v>6321</v>
      </c>
      <c r="Y56" s="24">
        <v>1176</v>
      </c>
      <c r="Z56" s="24" t="s">
        <v>392</v>
      </c>
      <c r="AA56" s="24" t="s">
        <v>167</v>
      </c>
      <c r="AB56" s="51" t="s">
        <v>159</v>
      </c>
      <c r="AC56" s="51"/>
      <c r="AD56" s="51"/>
      <c r="AE56" s="24"/>
    </row>
    <row r="57" spans="1:31" s="38" customFormat="1" ht="12.75" hidden="1" customHeight="1" x14ac:dyDescent="0.35">
      <c r="A57" s="14"/>
      <c r="B57" s="24">
        <v>48966967</v>
      </c>
      <c r="C57" s="24">
        <v>967</v>
      </c>
      <c r="D57" s="24" t="s">
        <v>168</v>
      </c>
      <c r="E57" s="66">
        <v>44961801</v>
      </c>
      <c r="F57" s="24" t="s">
        <v>158</v>
      </c>
      <c r="G57" s="24" t="s">
        <v>46</v>
      </c>
      <c r="H57" s="24" t="s">
        <v>151</v>
      </c>
      <c r="I57" s="24" t="s">
        <v>86</v>
      </c>
      <c r="J57" s="24" t="s">
        <v>49</v>
      </c>
      <c r="K57" s="24" t="s">
        <v>159</v>
      </c>
      <c r="L57" s="24" t="s">
        <v>66</v>
      </c>
      <c r="M57" s="24" t="s">
        <v>52</v>
      </c>
      <c r="N57" s="48">
        <v>45323</v>
      </c>
      <c r="O57" s="24" t="s">
        <v>53</v>
      </c>
      <c r="P57" s="27" t="s">
        <v>1</v>
      </c>
      <c r="Q57" s="24"/>
      <c r="R57" s="24" t="s">
        <v>54</v>
      </c>
      <c r="S57" s="24" t="s">
        <v>44</v>
      </c>
      <c r="T57" s="40" t="s">
        <v>44</v>
      </c>
      <c r="U57" s="24" t="s">
        <v>55</v>
      </c>
      <c r="V57" s="24">
        <v>2710193200</v>
      </c>
      <c r="W57" s="14" t="s">
        <v>70</v>
      </c>
      <c r="X57" s="24" t="s">
        <v>6321</v>
      </c>
      <c r="Y57" s="24" t="s">
        <v>87</v>
      </c>
      <c r="Z57" s="24" t="s">
        <v>2789</v>
      </c>
      <c r="AA57" s="24" t="s">
        <v>169</v>
      </c>
      <c r="AB57" s="51" t="s">
        <v>159</v>
      </c>
      <c r="AC57" s="51"/>
      <c r="AD57" s="51"/>
      <c r="AE57" s="24"/>
    </row>
    <row r="58" spans="1:31" s="38" customFormat="1" ht="15" hidden="1" customHeight="1" x14ac:dyDescent="0.35">
      <c r="A58" s="14"/>
      <c r="B58" s="24">
        <v>48969905</v>
      </c>
      <c r="C58" s="24">
        <v>905</v>
      </c>
      <c r="D58" s="24" t="s">
        <v>170</v>
      </c>
      <c r="E58" s="66">
        <v>44414801</v>
      </c>
      <c r="F58" s="24" t="s">
        <v>171</v>
      </c>
      <c r="G58" s="24" t="s">
        <v>46</v>
      </c>
      <c r="H58" s="24" t="s">
        <v>62</v>
      </c>
      <c r="I58" s="24" t="s">
        <v>63</v>
      </c>
      <c r="J58" s="24" t="s">
        <v>49</v>
      </c>
      <c r="K58" s="24" t="s">
        <v>159</v>
      </c>
      <c r="L58" s="24" t="s">
        <v>66</v>
      </c>
      <c r="M58" s="24" t="s">
        <v>52</v>
      </c>
      <c r="N58" s="48">
        <v>41890</v>
      </c>
      <c r="O58" s="24" t="s">
        <v>53</v>
      </c>
      <c r="P58" s="27" t="s">
        <v>1</v>
      </c>
      <c r="Q58" s="63" t="s">
        <v>6839</v>
      </c>
      <c r="R58" s="24" t="s">
        <v>173</v>
      </c>
      <c r="S58" s="24" t="s">
        <v>44</v>
      </c>
      <c r="T58" s="40" t="s">
        <v>44</v>
      </c>
      <c r="U58" s="24" t="s">
        <v>55</v>
      </c>
      <c r="V58" s="24">
        <v>2710193200</v>
      </c>
      <c r="W58" s="14" t="s">
        <v>70</v>
      </c>
      <c r="X58" s="24" t="s">
        <v>6322</v>
      </c>
      <c r="Y58" s="24" t="s">
        <v>2703</v>
      </c>
      <c r="Z58" s="24" t="s">
        <v>2789</v>
      </c>
      <c r="AA58" s="24" t="s">
        <v>174</v>
      </c>
      <c r="AB58" s="51" t="s">
        <v>159</v>
      </c>
      <c r="AC58" s="51"/>
      <c r="AD58" s="51"/>
      <c r="AE58" s="24"/>
    </row>
    <row r="59" spans="1:31" s="38" customFormat="1" ht="12.75" hidden="1" customHeight="1" x14ac:dyDescent="0.35">
      <c r="A59" s="14"/>
      <c r="B59" s="24">
        <v>48969829</v>
      </c>
      <c r="C59" s="24">
        <v>829</v>
      </c>
      <c r="D59" s="24" t="s">
        <v>6942</v>
      </c>
      <c r="E59" s="66">
        <v>44414801</v>
      </c>
      <c r="F59" s="24" t="s">
        <v>171</v>
      </c>
      <c r="G59" s="24" t="s">
        <v>46</v>
      </c>
      <c r="H59" s="24" t="s">
        <v>6939</v>
      </c>
      <c r="I59" s="24" t="s">
        <v>3046</v>
      </c>
      <c r="J59" s="24" t="s">
        <v>49</v>
      </c>
      <c r="K59" s="24" t="s">
        <v>159</v>
      </c>
      <c r="L59" s="24" t="s">
        <v>66</v>
      </c>
      <c r="M59" s="24" t="s">
        <v>52</v>
      </c>
      <c r="N59" s="48"/>
      <c r="O59" s="24" t="s">
        <v>53</v>
      </c>
      <c r="P59" s="27" t="s">
        <v>3</v>
      </c>
      <c r="Q59" s="24"/>
      <c r="R59" s="24" t="s">
        <v>173</v>
      </c>
      <c r="S59" s="24">
        <v>48969905</v>
      </c>
      <c r="T59" s="40" t="s">
        <v>170</v>
      </c>
      <c r="U59" s="24" t="s">
        <v>329</v>
      </c>
      <c r="V59" s="24">
        <v>2710193200</v>
      </c>
      <c r="W59" s="14" t="s">
        <v>70</v>
      </c>
      <c r="X59" s="24" t="s">
        <v>6322</v>
      </c>
      <c r="Y59" s="24" t="s">
        <v>2703</v>
      </c>
      <c r="Z59" s="24" t="s">
        <v>2789</v>
      </c>
      <c r="AA59" s="24" t="s">
        <v>174</v>
      </c>
      <c r="AB59" s="51" t="s">
        <v>159</v>
      </c>
      <c r="AC59" s="51"/>
      <c r="AD59" s="51"/>
      <c r="AE59" s="24"/>
    </row>
    <row r="60" spans="1:31" s="38" customFormat="1" ht="12.75" hidden="1" customHeight="1" x14ac:dyDescent="0.3">
      <c r="A60" s="14"/>
      <c r="B60" s="24">
        <v>48969855</v>
      </c>
      <c r="C60" s="24">
        <v>855</v>
      </c>
      <c r="D60" s="24" t="s">
        <v>176</v>
      </c>
      <c r="E60" s="66">
        <v>44414801</v>
      </c>
      <c r="F60" s="24" t="s">
        <v>171</v>
      </c>
      <c r="G60" s="24" t="s">
        <v>46</v>
      </c>
      <c r="H60" s="24" t="s">
        <v>163</v>
      </c>
      <c r="I60" s="24" t="s">
        <v>164</v>
      </c>
      <c r="J60" s="24" t="s">
        <v>49</v>
      </c>
      <c r="K60" s="24" t="s">
        <v>159</v>
      </c>
      <c r="L60" s="24" t="s">
        <v>66</v>
      </c>
      <c r="M60" s="24" t="s">
        <v>52</v>
      </c>
      <c r="N60" s="48">
        <v>41649</v>
      </c>
      <c r="O60" s="24" t="s">
        <v>53</v>
      </c>
      <c r="P60" s="26" t="s">
        <v>1</v>
      </c>
      <c r="Q60" s="63" t="s">
        <v>6840</v>
      </c>
      <c r="R60" s="70" t="s">
        <v>178</v>
      </c>
      <c r="S60" s="24" t="s">
        <v>44</v>
      </c>
      <c r="T60" s="40" t="s">
        <v>44</v>
      </c>
      <c r="U60" s="24" t="s">
        <v>55</v>
      </c>
      <c r="V60" s="24">
        <v>2710193200</v>
      </c>
      <c r="W60" s="14" t="s">
        <v>70</v>
      </c>
      <c r="X60" s="24" t="s">
        <v>6322</v>
      </c>
      <c r="Y60" s="24" t="s">
        <v>1414</v>
      </c>
      <c r="Z60" s="24" t="s">
        <v>2789</v>
      </c>
      <c r="AA60" s="24" t="s">
        <v>179</v>
      </c>
      <c r="AB60" s="51" t="s">
        <v>159</v>
      </c>
      <c r="AC60" s="51"/>
      <c r="AD60" s="51"/>
      <c r="AE60" s="24"/>
    </row>
    <row r="61" spans="1:31" s="38" customFormat="1" ht="12.75" hidden="1" customHeight="1" x14ac:dyDescent="0.3">
      <c r="A61" s="14"/>
      <c r="B61" s="24">
        <v>48969801</v>
      </c>
      <c r="C61" s="24">
        <v>801</v>
      </c>
      <c r="D61" s="24" t="s">
        <v>180</v>
      </c>
      <c r="E61" s="66">
        <v>44414801</v>
      </c>
      <c r="F61" s="24" t="s">
        <v>171</v>
      </c>
      <c r="G61" s="24" t="s">
        <v>46</v>
      </c>
      <c r="H61" s="24" t="s">
        <v>79</v>
      </c>
      <c r="I61" s="24" t="s">
        <v>79</v>
      </c>
      <c r="J61" s="24" t="s">
        <v>49</v>
      </c>
      <c r="K61" s="24" t="s">
        <v>159</v>
      </c>
      <c r="L61" s="24" t="s">
        <v>66</v>
      </c>
      <c r="M61" s="24" t="s">
        <v>52</v>
      </c>
      <c r="N61" s="48">
        <v>41611</v>
      </c>
      <c r="O61" s="24" t="s">
        <v>53</v>
      </c>
      <c r="P61" s="26" t="s">
        <v>1</v>
      </c>
      <c r="Q61" s="24" t="s">
        <v>44</v>
      </c>
      <c r="R61" s="70" t="s">
        <v>44</v>
      </c>
      <c r="S61" s="24" t="s">
        <v>44</v>
      </c>
      <c r="T61" s="40" t="s">
        <v>44</v>
      </c>
      <c r="U61" s="24" t="s">
        <v>55</v>
      </c>
      <c r="V61" s="24">
        <v>2710193200</v>
      </c>
      <c r="W61" s="14" t="s">
        <v>44</v>
      </c>
      <c r="X61" s="24" t="s">
        <v>6322</v>
      </c>
      <c r="Y61" s="24">
        <v>1176</v>
      </c>
      <c r="Z61" s="24" t="s">
        <v>392</v>
      </c>
      <c r="AA61" s="24" t="s">
        <v>181</v>
      </c>
      <c r="AB61" s="51" t="s">
        <v>159</v>
      </c>
      <c r="AC61" s="51"/>
      <c r="AD61" s="51"/>
      <c r="AE61" s="24"/>
    </row>
    <row r="62" spans="1:31" s="38" customFormat="1" ht="12.75" hidden="1" customHeight="1" x14ac:dyDescent="0.3">
      <c r="A62" s="14"/>
      <c r="B62" s="24">
        <v>48969967</v>
      </c>
      <c r="C62" s="24">
        <v>967</v>
      </c>
      <c r="D62" s="24" t="s">
        <v>182</v>
      </c>
      <c r="E62" s="66">
        <v>44414801</v>
      </c>
      <c r="F62" s="24" t="s">
        <v>171</v>
      </c>
      <c r="G62" s="24" t="s">
        <v>46</v>
      </c>
      <c r="H62" s="24" t="s">
        <v>151</v>
      </c>
      <c r="I62" s="24" t="s">
        <v>86</v>
      </c>
      <c r="J62" s="24" t="s">
        <v>49</v>
      </c>
      <c r="K62" s="24" t="s">
        <v>159</v>
      </c>
      <c r="L62" s="24" t="s">
        <v>66</v>
      </c>
      <c r="M62" s="24" t="s">
        <v>52</v>
      </c>
      <c r="N62" s="48">
        <v>43035</v>
      </c>
      <c r="O62" s="24" t="s">
        <v>53</v>
      </c>
      <c r="P62" s="26" t="s">
        <v>1</v>
      </c>
      <c r="Q62" s="63" t="s">
        <v>6841</v>
      </c>
      <c r="R62" s="131" t="s">
        <v>6841</v>
      </c>
      <c r="S62" s="24" t="s">
        <v>44</v>
      </c>
      <c r="T62" s="40" t="s">
        <v>44</v>
      </c>
      <c r="U62" s="24" t="s">
        <v>55</v>
      </c>
      <c r="V62" s="24">
        <v>2710193200</v>
      </c>
      <c r="W62" s="14" t="s">
        <v>70</v>
      </c>
      <c r="X62" s="24" t="s">
        <v>6322</v>
      </c>
      <c r="Y62" s="24" t="s">
        <v>87</v>
      </c>
      <c r="Z62" s="24" t="s">
        <v>2789</v>
      </c>
      <c r="AA62" s="24" t="s">
        <v>184</v>
      </c>
      <c r="AB62" s="51" t="s">
        <v>159</v>
      </c>
      <c r="AC62" s="51"/>
      <c r="AD62" s="51"/>
      <c r="AE62" s="24"/>
    </row>
    <row r="63" spans="1:31" s="38" customFormat="1" ht="12.75" hidden="1" customHeight="1" x14ac:dyDescent="0.3">
      <c r="A63" s="14"/>
      <c r="B63" s="24">
        <v>48969809</v>
      </c>
      <c r="C63" s="24">
        <v>809</v>
      </c>
      <c r="D63" s="24" t="s">
        <v>185</v>
      </c>
      <c r="E63" s="66">
        <v>44414801</v>
      </c>
      <c r="F63" s="24" t="s">
        <v>171</v>
      </c>
      <c r="G63" s="24" t="s">
        <v>46</v>
      </c>
      <c r="H63" s="24" t="s">
        <v>47</v>
      </c>
      <c r="I63" s="24" t="s">
        <v>48</v>
      </c>
      <c r="J63" s="24" t="s">
        <v>49</v>
      </c>
      <c r="K63" s="24" t="s">
        <v>159</v>
      </c>
      <c r="L63" s="24" t="s">
        <v>66</v>
      </c>
      <c r="M63" s="24" t="s">
        <v>52</v>
      </c>
      <c r="N63" s="48">
        <v>41649</v>
      </c>
      <c r="O63" s="24" t="s">
        <v>53</v>
      </c>
      <c r="P63" s="26" t="s">
        <v>1</v>
      </c>
      <c r="Q63" s="63" t="s">
        <v>6842</v>
      </c>
      <c r="R63" s="70" t="s">
        <v>187</v>
      </c>
      <c r="S63" s="24" t="s">
        <v>44</v>
      </c>
      <c r="T63" s="40" t="s">
        <v>44</v>
      </c>
      <c r="U63" s="24" t="s">
        <v>55</v>
      </c>
      <c r="V63" s="24">
        <v>2710193200</v>
      </c>
      <c r="W63" s="14" t="s">
        <v>70</v>
      </c>
      <c r="X63" s="24" t="s">
        <v>6322</v>
      </c>
      <c r="Y63" s="24" t="s">
        <v>2596</v>
      </c>
      <c r="Z63" s="24" t="s">
        <v>2789</v>
      </c>
      <c r="AA63" s="24" t="s">
        <v>188</v>
      </c>
      <c r="AB63" s="51" t="s">
        <v>159</v>
      </c>
      <c r="AC63" s="51"/>
      <c r="AD63" s="51"/>
      <c r="AE63" s="24"/>
    </row>
    <row r="64" spans="1:31" s="38" customFormat="1" ht="12.75" hidden="1" customHeight="1" x14ac:dyDescent="0.3">
      <c r="A64" s="14"/>
      <c r="B64" s="24">
        <v>48967855</v>
      </c>
      <c r="C64" s="24">
        <v>855</v>
      </c>
      <c r="D64" s="24" t="s">
        <v>189</v>
      </c>
      <c r="E64" s="66">
        <v>44424801</v>
      </c>
      <c r="F64" s="24" t="s">
        <v>190</v>
      </c>
      <c r="G64" s="24" t="s">
        <v>46</v>
      </c>
      <c r="H64" s="24" t="s">
        <v>163</v>
      </c>
      <c r="I64" s="24" t="s">
        <v>164</v>
      </c>
      <c r="J64" s="24" t="s">
        <v>49</v>
      </c>
      <c r="K64" s="24" t="s">
        <v>159</v>
      </c>
      <c r="L64" s="24" t="s">
        <v>66</v>
      </c>
      <c r="M64" s="24" t="s">
        <v>52</v>
      </c>
      <c r="N64" s="48">
        <v>44510</v>
      </c>
      <c r="O64" s="24" t="s">
        <v>53</v>
      </c>
      <c r="P64" s="26" t="s">
        <v>1</v>
      </c>
      <c r="Q64" s="63" t="s">
        <v>6843</v>
      </c>
      <c r="R64" s="131" t="s">
        <v>6843</v>
      </c>
      <c r="S64" s="24" t="s">
        <v>44</v>
      </c>
      <c r="T64" s="40" t="s">
        <v>44</v>
      </c>
      <c r="U64" s="24" t="s">
        <v>55</v>
      </c>
      <c r="V64" s="24">
        <v>2710193200</v>
      </c>
      <c r="W64" s="14" t="s">
        <v>70</v>
      </c>
      <c r="X64" s="24" t="s">
        <v>6323</v>
      </c>
      <c r="Y64" s="24" t="s">
        <v>360</v>
      </c>
      <c r="Z64" s="24" t="s">
        <v>88</v>
      </c>
      <c r="AA64" s="24" t="s">
        <v>192</v>
      </c>
      <c r="AB64" s="51" t="s">
        <v>159</v>
      </c>
      <c r="AC64" s="51"/>
      <c r="AD64" s="51"/>
      <c r="AE64" s="24"/>
    </row>
    <row r="65" spans="1:31" s="38" customFormat="1" ht="12.75" hidden="1" customHeight="1" x14ac:dyDescent="0.3">
      <c r="A65" s="14"/>
      <c r="B65" s="24">
        <v>48967809</v>
      </c>
      <c r="C65" s="24">
        <v>809</v>
      </c>
      <c r="D65" s="24" t="s">
        <v>194</v>
      </c>
      <c r="E65" s="66">
        <v>44424801</v>
      </c>
      <c r="F65" s="24" t="s">
        <v>190</v>
      </c>
      <c r="G65" s="24" t="s">
        <v>46</v>
      </c>
      <c r="H65" s="24" t="s">
        <v>47</v>
      </c>
      <c r="I65" s="24" t="s">
        <v>48</v>
      </c>
      <c r="J65" s="24" t="s">
        <v>49</v>
      </c>
      <c r="K65" s="24" t="s">
        <v>159</v>
      </c>
      <c r="L65" s="24" t="s">
        <v>66</v>
      </c>
      <c r="M65" s="24" t="s">
        <v>52</v>
      </c>
      <c r="N65" s="48">
        <v>44510</v>
      </c>
      <c r="O65" s="24" t="s">
        <v>53</v>
      </c>
      <c r="P65" s="26" t="s">
        <v>1</v>
      </c>
      <c r="Q65" s="63" t="s">
        <v>6844</v>
      </c>
      <c r="R65" s="131" t="s">
        <v>6844</v>
      </c>
      <c r="S65" s="24" t="s">
        <v>44</v>
      </c>
      <c r="T65" s="40" t="s">
        <v>44</v>
      </c>
      <c r="U65" s="24" t="s">
        <v>55</v>
      </c>
      <c r="V65" s="24">
        <v>2710193200</v>
      </c>
      <c r="W65" s="14" t="s">
        <v>70</v>
      </c>
      <c r="X65" s="24" t="s">
        <v>6323</v>
      </c>
      <c r="Y65" s="24" t="s">
        <v>2596</v>
      </c>
      <c r="Z65" s="24" t="s">
        <v>88</v>
      </c>
      <c r="AA65" s="24" t="s">
        <v>196</v>
      </c>
      <c r="AB65" s="51" t="s">
        <v>159</v>
      </c>
      <c r="AC65" s="51"/>
      <c r="AD65" s="51"/>
      <c r="AE65" s="24"/>
    </row>
    <row r="66" spans="1:31" s="38" customFormat="1" ht="13" hidden="1" x14ac:dyDescent="0.3">
      <c r="A66" s="14"/>
      <c r="B66" s="24">
        <v>48970905</v>
      </c>
      <c r="C66" s="24">
        <v>905</v>
      </c>
      <c r="D66" s="24" t="s">
        <v>197</v>
      </c>
      <c r="E66" s="66">
        <v>44423801</v>
      </c>
      <c r="F66" s="24" t="s">
        <v>198</v>
      </c>
      <c r="G66" s="24" t="s">
        <v>46</v>
      </c>
      <c r="H66" s="24" t="s">
        <v>62</v>
      </c>
      <c r="I66" s="24" t="s">
        <v>63</v>
      </c>
      <c r="J66" s="24" t="s">
        <v>49</v>
      </c>
      <c r="K66" s="24" t="s">
        <v>159</v>
      </c>
      <c r="L66" s="24" t="s">
        <v>66</v>
      </c>
      <c r="M66" s="24" t="s">
        <v>52</v>
      </c>
      <c r="N66" s="48">
        <v>41890</v>
      </c>
      <c r="O66" s="24" t="s">
        <v>53</v>
      </c>
      <c r="P66" s="26" t="s">
        <v>1</v>
      </c>
      <c r="Q66" s="63" t="s">
        <v>6845</v>
      </c>
      <c r="R66" s="70" t="s">
        <v>200</v>
      </c>
      <c r="S66" s="24" t="s">
        <v>44</v>
      </c>
      <c r="T66" s="40" t="s">
        <v>44</v>
      </c>
      <c r="U66" s="24" t="s">
        <v>55</v>
      </c>
      <c r="V66" s="24">
        <v>2710193200</v>
      </c>
      <c r="W66" s="14" t="s">
        <v>70</v>
      </c>
      <c r="X66" s="24" t="s">
        <v>2792</v>
      </c>
      <c r="Y66" s="24" t="s">
        <v>811</v>
      </c>
      <c r="Z66" s="24" t="s">
        <v>2789</v>
      </c>
      <c r="AA66" s="24" t="s">
        <v>201</v>
      </c>
      <c r="AB66" s="51" t="s">
        <v>159</v>
      </c>
      <c r="AC66" s="51"/>
      <c r="AD66" s="51"/>
      <c r="AE66" s="24"/>
    </row>
    <row r="67" spans="1:31" s="38" customFormat="1" ht="13" hidden="1" x14ac:dyDescent="0.3">
      <c r="A67" s="14"/>
      <c r="B67" s="24">
        <v>48970829</v>
      </c>
      <c r="C67" s="24">
        <v>829</v>
      </c>
      <c r="D67" s="24" t="s">
        <v>6941</v>
      </c>
      <c r="E67" s="66">
        <v>44423801</v>
      </c>
      <c r="F67" s="24" t="s">
        <v>198</v>
      </c>
      <c r="G67" s="24" t="s">
        <v>46</v>
      </c>
      <c r="H67" s="24" t="s">
        <v>6939</v>
      </c>
      <c r="I67" s="24" t="s">
        <v>3046</v>
      </c>
      <c r="J67" s="24" t="s">
        <v>49</v>
      </c>
      <c r="K67" s="24" t="s">
        <v>159</v>
      </c>
      <c r="L67" s="24" t="s">
        <v>66</v>
      </c>
      <c r="M67" s="24" t="s">
        <v>52</v>
      </c>
      <c r="N67" s="48"/>
      <c r="O67" s="24" t="s">
        <v>53</v>
      </c>
      <c r="P67" s="26" t="s">
        <v>3</v>
      </c>
      <c r="Q67" s="24"/>
      <c r="R67" s="70" t="s">
        <v>200</v>
      </c>
      <c r="S67" s="24">
        <v>48970905</v>
      </c>
      <c r="T67" s="40" t="s">
        <v>197</v>
      </c>
      <c r="U67" s="24" t="s">
        <v>329</v>
      </c>
      <c r="V67" s="24">
        <v>2710193200</v>
      </c>
      <c r="W67" s="14" t="s">
        <v>70</v>
      </c>
      <c r="X67" s="24" t="s">
        <v>2792</v>
      </c>
      <c r="Y67" s="24" t="s">
        <v>811</v>
      </c>
      <c r="Z67" s="24" t="s">
        <v>2789</v>
      </c>
      <c r="AA67" s="24" t="s">
        <v>201</v>
      </c>
      <c r="AB67" s="51" t="s">
        <v>159</v>
      </c>
      <c r="AC67" s="51"/>
      <c r="AD67" s="51"/>
      <c r="AE67" s="24"/>
    </row>
    <row r="68" spans="1:31" s="38" customFormat="1" ht="13" hidden="1" x14ac:dyDescent="0.3">
      <c r="A68" s="14"/>
      <c r="B68" s="24">
        <v>48970855</v>
      </c>
      <c r="C68" s="24">
        <v>855</v>
      </c>
      <c r="D68" s="24" t="s">
        <v>202</v>
      </c>
      <c r="E68" s="66">
        <v>44423801</v>
      </c>
      <c r="F68" s="24" t="s">
        <v>198</v>
      </c>
      <c r="G68" s="24" t="s">
        <v>46</v>
      </c>
      <c r="H68" s="24" t="s">
        <v>163</v>
      </c>
      <c r="I68" s="24" t="s">
        <v>164</v>
      </c>
      <c r="J68" s="24" t="s">
        <v>49</v>
      </c>
      <c r="K68" s="24" t="s">
        <v>159</v>
      </c>
      <c r="L68" s="24" t="s">
        <v>66</v>
      </c>
      <c r="M68" s="24" t="s">
        <v>52</v>
      </c>
      <c r="N68" s="48">
        <v>41649</v>
      </c>
      <c r="O68" s="24" t="s">
        <v>53</v>
      </c>
      <c r="P68" s="26" t="s">
        <v>1</v>
      </c>
      <c r="Q68" s="63" t="s">
        <v>6846</v>
      </c>
      <c r="R68" s="70" t="s">
        <v>204</v>
      </c>
      <c r="S68" s="24" t="s">
        <v>44</v>
      </c>
      <c r="T68" s="40" t="s">
        <v>44</v>
      </c>
      <c r="U68" s="24" t="s">
        <v>55</v>
      </c>
      <c r="V68" s="24">
        <v>2710193200</v>
      </c>
      <c r="W68" s="14" t="s">
        <v>70</v>
      </c>
      <c r="X68" s="24" t="s">
        <v>2792</v>
      </c>
      <c r="Y68" s="24" t="s">
        <v>3119</v>
      </c>
      <c r="Z68" s="24" t="s">
        <v>2789</v>
      </c>
      <c r="AA68" s="24" t="s">
        <v>205</v>
      </c>
      <c r="AB68" s="51" t="s">
        <v>159</v>
      </c>
      <c r="AC68" s="51"/>
      <c r="AD68" s="51"/>
      <c r="AE68" s="24"/>
    </row>
    <row r="69" spans="1:31" s="38" customFormat="1" ht="13" hidden="1" x14ac:dyDescent="0.3">
      <c r="A69" s="14"/>
      <c r="B69" s="24">
        <v>48970967</v>
      </c>
      <c r="C69" s="24">
        <v>967</v>
      </c>
      <c r="D69" s="24" t="s">
        <v>206</v>
      </c>
      <c r="E69" s="66">
        <v>44423801</v>
      </c>
      <c r="F69" s="24" t="s">
        <v>198</v>
      </c>
      <c r="G69" s="24" t="s">
        <v>46</v>
      </c>
      <c r="H69" s="24" t="s">
        <v>151</v>
      </c>
      <c r="I69" s="24" t="s">
        <v>86</v>
      </c>
      <c r="J69" s="24" t="s">
        <v>49</v>
      </c>
      <c r="K69" s="24" t="s">
        <v>159</v>
      </c>
      <c r="L69" s="24" t="s">
        <v>66</v>
      </c>
      <c r="M69" s="24" t="s">
        <v>52</v>
      </c>
      <c r="N69" s="48">
        <v>43035</v>
      </c>
      <c r="O69" s="24" t="s">
        <v>53</v>
      </c>
      <c r="P69" s="26" t="s">
        <v>1</v>
      </c>
      <c r="Q69" s="63" t="s">
        <v>6847</v>
      </c>
      <c r="R69" s="131" t="s">
        <v>6847</v>
      </c>
      <c r="S69" s="24" t="s">
        <v>44</v>
      </c>
      <c r="T69" s="40" t="s">
        <v>44</v>
      </c>
      <c r="U69" s="24" t="s">
        <v>55</v>
      </c>
      <c r="V69" s="24">
        <v>2710193200</v>
      </c>
      <c r="W69" s="14" t="s">
        <v>70</v>
      </c>
      <c r="X69" s="24" t="s">
        <v>2792</v>
      </c>
      <c r="Y69" s="24" t="s">
        <v>87</v>
      </c>
      <c r="Z69" s="24" t="s">
        <v>2789</v>
      </c>
      <c r="AA69" s="24" t="s">
        <v>208</v>
      </c>
      <c r="AB69" s="51" t="s">
        <v>159</v>
      </c>
      <c r="AC69" s="51"/>
      <c r="AD69" s="51"/>
      <c r="AE69" s="24"/>
    </row>
    <row r="70" spans="1:31" s="38" customFormat="1" ht="13" hidden="1" x14ac:dyDescent="0.35">
      <c r="A70" s="14"/>
      <c r="B70" s="24">
        <v>48970809</v>
      </c>
      <c r="C70" s="24">
        <v>809</v>
      </c>
      <c r="D70" s="24" t="s">
        <v>209</v>
      </c>
      <c r="E70" s="66">
        <v>44423801</v>
      </c>
      <c r="F70" s="24" t="s">
        <v>198</v>
      </c>
      <c r="G70" s="24" t="s">
        <v>46</v>
      </c>
      <c r="H70" s="24" t="s">
        <v>47</v>
      </c>
      <c r="I70" s="24" t="s">
        <v>48</v>
      </c>
      <c r="J70" s="24" t="s">
        <v>49</v>
      </c>
      <c r="K70" s="24" t="s">
        <v>159</v>
      </c>
      <c r="L70" s="24" t="s">
        <v>66</v>
      </c>
      <c r="M70" s="24" t="s">
        <v>52</v>
      </c>
      <c r="N70" s="48">
        <v>41649</v>
      </c>
      <c r="O70" s="24" t="s">
        <v>53</v>
      </c>
      <c r="P70" s="26" t="s">
        <v>1</v>
      </c>
      <c r="Q70" s="63" t="s">
        <v>6848</v>
      </c>
      <c r="R70" s="63" t="s">
        <v>6848</v>
      </c>
      <c r="S70" s="24" t="s">
        <v>44</v>
      </c>
      <c r="T70" s="40" t="s">
        <v>44</v>
      </c>
      <c r="U70" s="24" t="s">
        <v>55</v>
      </c>
      <c r="V70" s="24">
        <v>2710193200</v>
      </c>
      <c r="W70" s="14" t="s">
        <v>70</v>
      </c>
      <c r="X70" s="24" t="s">
        <v>2792</v>
      </c>
      <c r="Y70" s="24" t="s">
        <v>2596</v>
      </c>
      <c r="Z70" s="24" t="s">
        <v>2789</v>
      </c>
      <c r="AA70" s="24" t="s">
        <v>211</v>
      </c>
      <c r="AB70" s="51" t="s">
        <v>159</v>
      </c>
      <c r="AC70" s="51"/>
      <c r="AD70" s="51"/>
      <c r="AE70" s="24"/>
    </row>
    <row r="71" spans="1:31" s="38" customFormat="1" ht="13" hidden="1" x14ac:dyDescent="0.35">
      <c r="A71" s="14"/>
      <c r="B71" s="24">
        <v>48971801</v>
      </c>
      <c r="C71" s="24">
        <v>801</v>
      </c>
      <c r="D71" s="24" t="s">
        <v>212</v>
      </c>
      <c r="E71" s="66">
        <v>44423801</v>
      </c>
      <c r="F71" s="24" t="s">
        <v>198</v>
      </c>
      <c r="G71" s="24" t="s">
        <v>46</v>
      </c>
      <c r="H71" s="24" t="s">
        <v>79</v>
      </c>
      <c r="I71" s="24" t="s">
        <v>79</v>
      </c>
      <c r="J71" s="24" t="s">
        <v>49</v>
      </c>
      <c r="K71" s="24" t="s">
        <v>159</v>
      </c>
      <c r="L71" s="24" t="s">
        <v>66</v>
      </c>
      <c r="M71" s="24" t="s">
        <v>52</v>
      </c>
      <c r="N71" s="48">
        <v>42339</v>
      </c>
      <c r="O71" s="24" t="s">
        <v>53</v>
      </c>
      <c r="P71" s="26" t="s">
        <v>1</v>
      </c>
      <c r="Q71" s="24" t="s">
        <v>44</v>
      </c>
      <c r="R71" s="24" t="s">
        <v>44</v>
      </c>
      <c r="S71" s="24" t="s">
        <v>44</v>
      </c>
      <c r="T71" s="40" t="s">
        <v>44</v>
      </c>
      <c r="U71" s="24" t="s">
        <v>55</v>
      </c>
      <c r="V71" s="24">
        <v>2710193200</v>
      </c>
      <c r="W71" s="14" t="s">
        <v>44</v>
      </c>
      <c r="X71" s="24" t="s">
        <v>2792</v>
      </c>
      <c r="Y71" s="24">
        <v>1176</v>
      </c>
      <c r="Z71" s="24" t="s">
        <v>392</v>
      </c>
      <c r="AA71" s="24" t="s">
        <v>213</v>
      </c>
      <c r="AB71" s="51" t="s">
        <v>159</v>
      </c>
      <c r="AC71" s="51"/>
      <c r="AD71" s="51"/>
      <c r="AE71" s="24"/>
    </row>
    <row r="72" spans="1:31" s="38" customFormat="1" ht="13" hidden="1" x14ac:dyDescent="0.35">
      <c r="A72" s="14"/>
      <c r="B72" s="24">
        <v>52201988</v>
      </c>
      <c r="C72" s="24">
        <v>988</v>
      </c>
      <c r="D72" s="24" t="s">
        <v>214</v>
      </c>
      <c r="E72" s="66">
        <v>52201801</v>
      </c>
      <c r="F72" s="24" t="s">
        <v>215</v>
      </c>
      <c r="G72" s="24" t="s">
        <v>216</v>
      </c>
      <c r="H72" s="24" t="s">
        <v>217</v>
      </c>
      <c r="I72" s="24" t="s">
        <v>48</v>
      </c>
      <c r="J72" s="24" t="s">
        <v>145</v>
      </c>
      <c r="K72" s="24" t="s">
        <v>65</v>
      </c>
      <c r="L72" s="24" t="s">
        <v>66</v>
      </c>
      <c r="M72" s="24" t="s">
        <v>67</v>
      </c>
      <c r="N72" s="48">
        <v>41404</v>
      </c>
      <c r="O72" s="24" t="s">
        <v>53</v>
      </c>
      <c r="P72" s="26" t="s">
        <v>1</v>
      </c>
      <c r="Q72" s="24">
        <v>5011987008281</v>
      </c>
      <c r="R72" s="24" t="s">
        <v>54</v>
      </c>
      <c r="S72" s="24" t="s">
        <v>44</v>
      </c>
      <c r="T72" s="40" t="s">
        <v>44</v>
      </c>
      <c r="U72" s="24" t="s">
        <v>55</v>
      </c>
      <c r="V72" s="24">
        <v>2710199900</v>
      </c>
      <c r="W72" s="14" t="s">
        <v>83</v>
      </c>
      <c r="X72" s="24" t="s">
        <v>3724</v>
      </c>
      <c r="Y72" s="24" t="s">
        <v>525</v>
      </c>
      <c r="Z72" s="24" t="s">
        <v>88</v>
      </c>
      <c r="AA72" s="24" t="s">
        <v>219</v>
      </c>
      <c r="AB72" s="51" t="s">
        <v>220</v>
      </c>
      <c r="AC72" s="51"/>
      <c r="AD72" s="51"/>
      <c r="AE72" s="24"/>
    </row>
    <row r="73" spans="1:31" s="38" customFormat="1" ht="13" hidden="1" x14ac:dyDescent="0.35">
      <c r="A73" s="14"/>
      <c r="B73" s="24">
        <v>52922807</v>
      </c>
      <c r="C73" s="24">
        <v>807</v>
      </c>
      <c r="D73" s="24" t="s">
        <v>222</v>
      </c>
      <c r="E73" s="66" t="s">
        <v>44</v>
      </c>
      <c r="F73" s="24" t="s">
        <v>45</v>
      </c>
      <c r="G73" s="24" t="s">
        <v>216</v>
      </c>
      <c r="H73" s="24" t="s">
        <v>217</v>
      </c>
      <c r="I73" s="24" t="s">
        <v>48</v>
      </c>
      <c r="J73" s="24" t="s">
        <v>145</v>
      </c>
      <c r="K73" s="24" t="s">
        <v>65</v>
      </c>
      <c r="L73" s="24" t="s">
        <v>51</v>
      </c>
      <c r="M73" s="24" t="s">
        <v>67</v>
      </c>
      <c r="N73" s="48">
        <v>44750</v>
      </c>
      <c r="O73" s="24" t="s">
        <v>92</v>
      </c>
      <c r="P73" s="26" t="s">
        <v>1</v>
      </c>
      <c r="Q73" s="24"/>
      <c r="R73" s="24"/>
      <c r="S73" s="24" t="s">
        <v>44</v>
      </c>
      <c r="T73" s="40" t="s">
        <v>44</v>
      </c>
      <c r="U73" s="24" t="s">
        <v>55</v>
      </c>
      <c r="V73" s="24">
        <v>2710199900</v>
      </c>
      <c r="W73" s="14" t="s">
        <v>44</v>
      </c>
      <c r="X73" s="24" t="s">
        <v>3741</v>
      </c>
      <c r="Y73" s="24" t="s">
        <v>525</v>
      </c>
      <c r="Z73" s="24" t="s">
        <v>3085</v>
      </c>
      <c r="AA73" s="24" t="s">
        <v>223</v>
      </c>
      <c r="AB73" s="51" t="s">
        <v>220</v>
      </c>
      <c r="AC73" s="51"/>
      <c r="AD73" s="51"/>
      <c r="AE73" s="24"/>
    </row>
    <row r="74" spans="1:31" s="38" customFormat="1" ht="13" hidden="1" x14ac:dyDescent="0.35">
      <c r="A74" s="14"/>
      <c r="B74" s="24">
        <v>44982809</v>
      </c>
      <c r="C74" s="24">
        <v>809</v>
      </c>
      <c r="D74" s="24" t="s">
        <v>225</v>
      </c>
      <c r="E74" s="66">
        <v>44982801</v>
      </c>
      <c r="F74" s="24" t="s">
        <v>226</v>
      </c>
      <c r="G74" s="24" t="s">
        <v>46</v>
      </c>
      <c r="H74" s="24" t="s">
        <v>47</v>
      </c>
      <c r="I74" s="24" t="s">
        <v>48</v>
      </c>
      <c r="J74" s="24" t="s">
        <v>145</v>
      </c>
      <c r="K74" s="24" t="s">
        <v>65</v>
      </c>
      <c r="L74" s="24" t="s">
        <v>66</v>
      </c>
      <c r="M74" s="24" t="s">
        <v>67</v>
      </c>
      <c r="N74" s="48">
        <v>44061</v>
      </c>
      <c r="O74" s="24" t="s">
        <v>53</v>
      </c>
      <c r="P74" s="26" t="s">
        <v>1</v>
      </c>
      <c r="Q74" s="24">
        <v>5011987076273</v>
      </c>
      <c r="R74" s="24" t="s">
        <v>54</v>
      </c>
      <c r="S74" s="24" t="s">
        <v>44</v>
      </c>
      <c r="T74" s="40" t="s">
        <v>44</v>
      </c>
      <c r="U74" s="24" t="s">
        <v>55</v>
      </c>
      <c r="V74" s="24">
        <v>2710193200</v>
      </c>
      <c r="W74" s="14" t="s">
        <v>83</v>
      </c>
      <c r="X74" s="24" t="s">
        <v>2793</v>
      </c>
      <c r="Y74" s="24" t="s">
        <v>360</v>
      </c>
      <c r="Z74" s="24" t="s">
        <v>88</v>
      </c>
      <c r="AA74" s="24" t="s">
        <v>228</v>
      </c>
      <c r="AB74" s="51" t="s">
        <v>229</v>
      </c>
      <c r="AC74" s="51"/>
      <c r="AD74" s="51"/>
      <c r="AE74" s="24"/>
    </row>
    <row r="75" spans="1:31" s="38" customFormat="1" ht="13" hidden="1" x14ac:dyDescent="0.35">
      <c r="A75" s="14"/>
      <c r="B75" s="24">
        <v>44983801</v>
      </c>
      <c r="C75" s="24">
        <v>801</v>
      </c>
      <c r="D75" s="24" t="s">
        <v>231</v>
      </c>
      <c r="E75" s="66">
        <v>44983801</v>
      </c>
      <c r="F75" s="24" t="s">
        <v>231</v>
      </c>
      <c r="G75" s="24" t="s">
        <v>46</v>
      </c>
      <c r="H75" s="24" t="s">
        <v>79</v>
      </c>
      <c r="I75" s="24" t="s">
        <v>79</v>
      </c>
      <c r="J75" s="24" t="s">
        <v>145</v>
      </c>
      <c r="K75" s="24" t="s">
        <v>65</v>
      </c>
      <c r="L75" s="24" t="s">
        <v>66</v>
      </c>
      <c r="M75" s="24" t="s">
        <v>67</v>
      </c>
      <c r="N75" s="48">
        <v>44061</v>
      </c>
      <c r="O75" s="24" t="s">
        <v>53</v>
      </c>
      <c r="P75" s="26" t="s">
        <v>1</v>
      </c>
      <c r="Q75" s="24" t="s">
        <v>44</v>
      </c>
      <c r="R75" s="24" t="s">
        <v>54</v>
      </c>
      <c r="S75" s="24" t="s">
        <v>44</v>
      </c>
      <c r="T75" s="40" t="s">
        <v>44</v>
      </c>
      <c r="U75" s="24" t="s">
        <v>55</v>
      </c>
      <c r="V75" s="24">
        <v>2710193200</v>
      </c>
      <c r="W75" s="14" t="s">
        <v>44</v>
      </c>
      <c r="X75" s="24" t="s">
        <v>6324</v>
      </c>
      <c r="Y75" s="24">
        <v>1176</v>
      </c>
      <c r="Z75" s="24" t="s">
        <v>392</v>
      </c>
      <c r="AA75" s="24" t="s">
        <v>232</v>
      </c>
      <c r="AB75" s="51" t="s">
        <v>229</v>
      </c>
      <c r="AC75" s="51"/>
      <c r="AD75" s="51"/>
      <c r="AE75" s="24"/>
    </row>
    <row r="76" spans="1:31" s="38" customFormat="1" ht="13" hidden="1" x14ac:dyDescent="0.35">
      <c r="A76" s="14"/>
      <c r="B76" s="24">
        <v>44983809</v>
      </c>
      <c r="C76" s="24">
        <v>809</v>
      </c>
      <c r="D76" s="24" t="s">
        <v>233</v>
      </c>
      <c r="E76" s="66">
        <v>44983801</v>
      </c>
      <c r="F76" s="24" t="s">
        <v>231</v>
      </c>
      <c r="G76" s="24" t="s">
        <v>46</v>
      </c>
      <c r="H76" s="24" t="s">
        <v>47</v>
      </c>
      <c r="I76" s="24" t="s">
        <v>48</v>
      </c>
      <c r="J76" s="24" t="s">
        <v>145</v>
      </c>
      <c r="K76" s="24" t="s">
        <v>65</v>
      </c>
      <c r="L76" s="24" t="s">
        <v>66</v>
      </c>
      <c r="M76" s="24" t="s">
        <v>67</v>
      </c>
      <c r="N76" s="48">
        <v>44061</v>
      </c>
      <c r="O76" s="24" t="s">
        <v>53</v>
      </c>
      <c r="P76" s="26" t="s">
        <v>1</v>
      </c>
      <c r="Q76" s="24">
        <v>5011987076280</v>
      </c>
      <c r="R76" s="24" t="s">
        <v>54</v>
      </c>
      <c r="S76" s="24" t="s">
        <v>44</v>
      </c>
      <c r="T76" s="40" t="s">
        <v>44</v>
      </c>
      <c r="U76" s="24" t="s">
        <v>55</v>
      </c>
      <c r="V76" s="24">
        <v>2710193200</v>
      </c>
      <c r="W76" s="14" t="s">
        <v>83</v>
      </c>
      <c r="X76" s="24" t="s">
        <v>6324</v>
      </c>
      <c r="Y76" s="24" t="s">
        <v>360</v>
      </c>
      <c r="Z76" s="24" t="s">
        <v>88</v>
      </c>
      <c r="AA76" s="24" t="s">
        <v>235</v>
      </c>
      <c r="AB76" s="51" t="s">
        <v>229</v>
      </c>
      <c r="AC76" s="51"/>
      <c r="AD76" s="51"/>
      <c r="AE76" s="24"/>
    </row>
    <row r="77" spans="1:31" s="38" customFormat="1" ht="13" hidden="1" x14ac:dyDescent="0.35">
      <c r="A77" s="14"/>
      <c r="B77" s="24">
        <v>90037801</v>
      </c>
      <c r="C77" s="24">
        <v>801</v>
      </c>
      <c r="D77" s="24" t="s">
        <v>2526</v>
      </c>
      <c r="E77" s="66">
        <v>90037801</v>
      </c>
      <c r="F77" s="24" t="s">
        <v>2526</v>
      </c>
      <c r="G77" s="24" t="s">
        <v>2524</v>
      </c>
      <c r="H77" s="24" t="s">
        <v>79</v>
      </c>
      <c r="I77" s="24" t="s">
        <v>79</v>
      </c>
      <c r="J77" s="24" t="s">
        <v>2525</v>
      </c>
      <c r="K77" s="24" t="s">
        <v>65</v>
      </c>
      <c r="L77" s="24" t="s">
        <v>54</v>
      </c>
      <c r="M77" s="24" t="s">
        <v>67</v>
      </c>
      <c r="N77" s="48"/>
      <c r="O77" s="24" t="s">
        <v>54</v>
      </c>
      <c r="P77" s="26" t="s">
        <v>1</v>
      </c>
      <c r="Q77" s="24"/>
      <c r="R77" s="24"/>
      <c r="S77" s="24"/>
      <c r="T77" s="40"/>
      <c r="U77" s="24"/>
      <c r="V77" s="24"/>
      <c r="W77" s="14"/>
      <c r="X77" s="24"/>
      <c r="Y77" s="24"/>
      <c r="Z77" s="24"/>
      <c r="AA77" s="24"/>
      <c r="AB77" s="51" t="s">
        <v>6351</v>
      </c>
      <c r="AC77" s="51"/>
      <c r="AD77" s="51"/>
      <c r="AE77" s="24"/>
    </row>
    <row r="78" spans="1:31" s="38" customFormat="1" ht="13" hidden="1" x14ac:dyDescent="0.35">
      <c r="A78" s="14"/>
      <c r="B78" s="24">
        <v>90035801</v>
      </c>
      <c r="C78" s="24">
        <v>801</v>
      </c>
      <c r="D78" s="24" t="s">
        <v>2546</v>
      </c>
      <c r="E78" s="66">
        <v>90035801</v>
      </c>
      <c r="F78" s="24" t="s">
        <v>2546</v>
      </c>
      <c r="G78" s="24" t="s">
        <v>2524</v>
      </c>
      <c r="H78" s="24" t="s">
        <v>79</v>
      </c>
      <c r="I78" s="24" t="s">
        <v>79</v>
      </c>
      <c r="J78" s="24" t="s">
        <v>2525</v>
      </c>
      <c r="K78" s="24" t="s">
        <v>65</v>
      </c>
      <c r="L78" s="24" t="s">
        <v>54</v>
      </c>
      <c r="M78" s="24" t="s">
        <v>67</v>
      </c>
      <c r="N78" s="48"/>
      <c r="O78" s="24" t="s">
        <v>54</v>
      </c>
      <c r="P78" s="26" t="s">
        <v>1</v>
      </c>
      <c r="Q78" s="24"/>
      <c r="R78" s="24"/>
      <c r="S78" s="24"/>
      <c r="T78" s="40"/>
      <c r="U78" s="24"/>
      <c r="V78" s="24"/>
      <c r="W78" s="14"/>
      <c r="X78" s="24"/>
      <c r="Y78" s="24"/>
      <c r="Z78" s="24"/>
      <c r="AA78" s="24"/>
      <c r="AB78" s="51" t="s">
        <v>6351</v>
      </c>
      <c r="AC78" s="51"/>
      <c r="AD78" s="51"/>
      <c r="AE78" s="24"/>
    </row>
    <row r="79" spans="1:31" s="38" customFormat="1" ht="13" hidden="1" x14ac:dyDescent="0.35">
      <c r="A79" s="14"/>
      <c r="B79" s="24">
        <v>41573809</v>
      </c>
      <c r="C79" s="24">
        <v>809</v>
      </c>
      <c r="D79" s="24" t="s">
        <v>236</v>
      </c>
      <c r="E79" s="66">
        <v>41573801</v>
      </c>
      <c r="F79" s="24" t="s">
        <v>237</v>
      </c>
      <c r="G79" s="24" t="s">
        <v>46</v>
      </c>
      <c r="H79" s="24" t="s">
        <v>47</v>
      </c>
      <c r="I79" s="24" t="s">
        <v>48</v>
      </c>
      <c r="J79" s="24" t="s">
        <v>49</v>
      </c>
      <c r="K79" s="24" t="s">
        <v>238</v>
      </c>
      <c r="L79" s="24" t="s">
        <v>66</v>
      </c>
      <c r="M79" s="24" t="s">
        <v>52</v>
      </c>
      <c r="N79" s="48">
        <v>45170</v>
      </c>
      <c r="O79" s="24" t="s">
        <v>53</v>
      </c>
      <c r="P79" s="28" t="s">
        <v>1</v>
      </c>
      <c r="Q79" s="24"/>
      <c r="R79" s="24"/>
      <c r="S79" s="24" t="s">
        <v>44</v>
      </c>
      <c r="T79" s="40" t="s">
        <v>44</v>
      </c>
      <c r="U79" s="24" t="s">
        <v>55</v>
      </c>
      <c r="V79" s="24">
        <v>2710193200</v>
      </c>
      <c r="W79" s="14" t="s">
        <v>70</v>
      </c>
      <c r="X79" s="24" t="s">
        <v>6325</v>
      </c>
      <c r="Y79" s="24" t="s">
        <v>2596</v>
      </c>
      <c r="Z79" s="24" t="s">
        <v>3018</v>
      </c>
      <c r="AA79" s="24" t="s">
        <v>239</v>
      </c>
      <c r="AB79" s="51" t="s">
        <v>238</v>
      </c>
      <c r="AC79" s="51"/>
      <c r="AD79" s="51"/>
      <c r="AE79" s="24"/>
    </row>
    <row r="80" spans="1:31" s="38" customFormat="1" ht="13" hidden="1" x14ac:dyDescent="0.35">
      <c r="A80" s="14"/>
      <c r="B80" s="24">
        <v>44513909</v>
      </c>
      <c r="C80" s="24">
        <v>909</v>
      </c>
      <c r="D80" s="24" t="s">
        <v>241</v>
      </c>
      <c r="E80" s="66" t="s">
        <v>44</v>
      </c>
      <c r="F80" s="24" t="s">
        <v>45</v>
      </c>
      <c r="G80" s="24" t="s">
        <v>46</v>
      </c>
      <c r="H80" s="24" t="s">
        <v>62</v>
      </c>
      <c r="I80" s="24" t="s">
        <v>63</v>
      </c>
      <c r="J80" s="24" t="s">
        <v>49</v>
      </c>
      <c r="K80" s="24" t="s">
        <v>238</v>
      </c>
      <c r="L80" s="24" t="s">
        <v>51</v>
      </c>
      <c r="M80" s="24" t="s">
        <v>52</v>
      </c>
      <c r="N80" s="48">
        <v>45566</v>
      </c>
      <c r="O80" s="24" t="s">
        <v>53</v>
      </c>
      <c r="P80" s="28" t="s">
        <v>1</v>
      </c>
      <c r="Q80" s="24"/>
      <c r="R80" s="24" t="s">
        <v>54</v>
      </c>
      <c r="S80" s="24" t="s">
        <v>44</v>
      </c>
      <c r="T80" s="40" t="s">
        <v>44</v>
      </c>
      <c r="U80" s="24" t="s">
        <v>55</v>
      </c>
      <c r="V80" s="24">
        <v>2710193200</v>
      </c>
      <c r="W80" s="14" t="s">
        <v>56</v>
      </c>
      <c r="X80" s="24" t="s">
        <v>242</v>
      </c>
      <c r="Y80" s="24" t="s">
        <v>6326</v>
      </c>
      <c r="Z80" s="24" t="s">
        <v>6327</v>
      </c>
      <c r="AA80" s="24" t="s">
        <v>243</v>
      </c>
      <c r="AB80" s="51" t="s">
        <v>238</v>
      </c>
      <c r="AC80" s="51"/>
      <c r="AD80" s="51"/>
      <c r="AE80" s="24"/>
    </row>
    <row r="81" spans="1:31" s="38" customFormat="1" ht="13" hidden="1" x14ac:dyDescent="0.35">
      <c r="A81" s="14"/>
      <c r="B81" s="24">
        <v>44516909</v>
      </c>
      <c r="C81" s="24">
        <v>909</v>
      </c>
      <c r="D81" s="24" t="s">
        <v>245</v>
      </c>
      <c r="E81" s="66" t="s">
        <v>44</v>
      </c>
      <c r="F81" s="24" t="s">
        <v>45</v>
      </c>
      <c r="G81" s="24" t="s">
        <v>46</v>
      </c>
      <c r="H81" s="24" t="s">
        <v>62</v>
      </c>
      <c r="I81" s="24" t="s">
        <v>63</v>
      </c>
      <c r="J81" s="24" t="s">
        <v>49</v>
      </c>
      <c r="K81" s="24" t="s">
        <v>238</v>
      </c>
      <c r="L81" s="24" t="s">
        <v>51</v>
      </c>
      <c r="M81" s="24" t="s">
        <v>52</v>
      </c>
      <c r="N81" s="48">
        <v>42255</v>
      </c>
      <c r="O81" s="24" t="s">
        <v>53</v>
      </c>
      <c r="P81" s="28" t="s">
        <v>1</v>
      </c>
      <c r="Q81" s="63" t="s">
        <v>6849</v>
      </c>
      <c r="R81" s="24" t="s">
        <v>54</v>
      </c>
      <c r="S81" s="24" t="s">
        <v>44</v>
      </c>
      <c r="T81" s="40" t="s">
        <v>44</v>
      </c>
      <c r="U81" s="24" t="s">
        <v>55</v>
      </c>
      <c r="V81" s="24">
        <v>2710193200</v>
      </c>
      <c r="W81" s="14" t="s">
        <v>56</v>
      </c>
      <c r="X81" s="24" t="s">
        <v>3036</v>
      </c>
      <c r="Y81" s="24" t="s">
        <v>6326</v>
      </c>
      <c r="Z81" s="24" t="s">
        <v>6328</v>
      </c>
      <c r="AA81" s="24" t="s">
        <v>247</v>
      </c>
      <c r="AB81" s="51" t="s">
        <v>238</v>
      </c>
      <c r="AC81" s="51"/>
      <c r="AD81" s="51"/>
      <c r="AE81" s="24"/>
    </row>
    <row r="82" spans="1:31" s="38" customFormat="1" ht="13" hidden="1" x14ac:dyDescent="0.35">
      <c r="A82" s="14"/>
      <c r="B82" s="24">
        <v>44516849</v>
      </c>
      <c r="C82" s="24">
        <v>849</v>
      </c>
      <c r="D82" s="24" t="s">
        <v>249</v>
      </c>
      <c r="E82" s="66" t="s">
        <v>44</v>
      </c>
      <c r="F82" s="24" t="s">
        <v>45</v>
      </c>
      <c r="G82" s="24" t="s">
        <v>46</v>
      </c>
      <c r="H82" s="24" t="s">
        <v>47</v>
      </c>
      <c r="I82" s="24" t="s">
        <v>48</v>
      </c>
      <c r="J82" s="24" t="s">
        <v>49</v>
      </c>
      <c r="K82" s="24" t="s">
        <v>238</v>
      </c>
      <c r="L82" s="24" t="s">
        <v>51</v>
      </c>
      <c r="M82" s="24" t="s">
        <v>52</v>
      </c>
      <c r="N82" s="48">
        <v>42255</v>
      </c>
      <c r="O82" s="24" t="s">
        <v>53</v>
      </c>
      <c r="P82" s="28" t="s">
        <v>1</v>
      </c>
      <c r="Q82" s="24"/>
      <c r="R82" s="24"/>
      <c r="S82" s="24" t="s">
        <v>44</v>
      </c>
      <c r="T82" s="40" t="s">
        <v>44</v>
      </c>
      <c r="U82" s="24" t="s">
        <v>55</v>
      </c>
      <c r="V82" s="24">
        <v>2710193200</v>
      </c>
      <c r="W82" s="14" t="s">
        <v>56</v>
      </c>
      <c r="X82" s="24" t="s">
        <v>3036</v>
      </c>
      <c r="Y82" s="24" t="s">
        <v>360</v>
      </c>
      <c r="Z82" s="24" t="s">
        <v>3037</v>
      </c>
      <c r="AA82" s="24" t="s">
        <v>250</v>
      </c>
      <c r="AB82" s="51" t="s">
        <v>238</v>
      </c>
      <c r="AC82" s="51"/>
      <c r="AD82" s="51"/>
      <c r="AE82" s="24"/>
    </row>
    <row r="83" spans="1:31" s="38" customFormat="1" ht="13" hidden="1" x14ac:dyDescent="0.35">
      <c r="A83" s="14"/>
      <c r="B83" s="24">
        <v>44510909</v>
      </c>
      <c r="C83" s="24">
        <v>909</v>
      </c>
      <c r="D83" s="24" t="s">
        <v>251</v>
      </c>
      <c r="E83" s="66" t="s">
        <v>44</v>
      </c>
      <c r="F83" s="24" t="s">
        <v>45</v>
      </c>
      <c r="G83" s="24" t="s">
        <v>46</v>
      </c>
      <c r="H83" s="24" t="s">
        <v>62</v>
      </c>
      <c r="I83" s="24" t="s">
        <v>63</v>
      </c>
      <c r="J83" s="24" t="s">
        <v>49</v>
      </c>
      <c r="K83" s="24" t="s">
        <v>238</v>
      </c>
      <c r="L83" s="24" t="s">
        <v>51</v>
      </c>
      <c r="M83" s="24" t="s">
        <v>52</v>
      </c>
      <c r="N83" s="48">
        <v>42255</v>
      </c>
      <c r="O83" s="24" t="s">
        <v>53</v>
      </c>
      <c r="P83" s="28" t="s">
        <v>1</v>
      </c>
      <c r="Q83" s="63" t="s">
        <v>6850</v>
      </c>
      <c r="R83" s="24" t="s">
        <v>54</v>
      </c>
      <c r="S83" s="24" t="s">
        <v>44</v>
      </c>
      <c r="T83" s="40" t="s">
        <v>44</v>
      </c>
      <c r="U83" s="24" t="s">
        <v>55</v>
      </c>
      <c r="V83" s="24">
        <v>2710193200</v>
      </c>
      <c r="W83" s="14" t="s">
        <v>56</v>
      </c>
      <c r="X83" s="24" t="s">
        <v>3040</v>
      </c>
      <c r="Y83" s="24" t="s">
        <v>6326</v>
      </c>
      <c r="Z83" s="24" t="s">
        <v>6328</v>
      </c>
      <c r="AA83" s="24" t="s">
        <v>253</v>
      </c>
      <c r="AB83" s="51" t="s">
        <v>238</v>
      </c>
      <c r="AC83" s="51"/>
      <c r="AD83" s="51"/>
      <c r="AE83" s="24"/>
    </row>
    <row r="84" spans="1:31" s="38" customFormat="1" ht="13" hidden="1" x14ac:dyDescent="0.35">
      <c r="A84" s="14"/>
      <c r="B84" s="24">
        <v>44510849</v>
      </c>
      <c r="C84" s="24">
        <v>849</v>
      </c>
      <c r="D84" s="24" t="s">
        <v>254</v>
      </c>
      <c r="E84" s="66" t="s">
        <v>44</v>
      </c>
      <c r="F84" s="24" t="s">
        <v>45</v>
      </c>
      <c r="G84" s="24" t="s">
        <v>46</v>
      </c>
      <c r="H84" s="24" t="s">
        <v>47</v>
      </c>
      <c r="I84" s="24" t="s">
        <v>48</v>
      </c>
      <c r="J84" s="24" t="s">
        <v>49</v>
      </c>
      <c r="K84" s="24" t="s">
        <v>238</v>
      </c>
      <c r="L84" s="24" t="s">
        <v>51</v>
      </c>
      <c r="M84" s="24" t="s">
        <v>52</v>
      </c>
      <c r="N84" s="48">
        <v>42131</v>
      </c>
      <c r="O84" s="24" t="s">
        <v>53</v>
      </c>
      <c r="P84" s="26" t="s">
        <v>1</v>
      </c>
      <c r="Q84" s="24"/>
      <c r="R84" s="24"/>
      <c r="S84" s="24" t="s">
        <v>44</v>
      </c>
      <c r="T84" s="40" t="s">
        <v>44</v>
      </c>
      <c r="U84" s="24" t="s">
        <v>55</v>
      </c>
      <c r="V84" s="24">
        <v>2710193200</v>
      </c>
      <c r="W84" s="14" t="s">
        <v>56</v>
      </c>
      <c r="X84" s="24" t="s">
        <v>3040</v>
      </c>
      <c r="Y84" s="24" t="s">
        <v>360</v>
      </c>
      <c r="Z84" s="24" t="s">
        <v>3037</v>
      </c>
      <c r="AA84" s="24" t="s">
        <v>255</v>
      </c>
      <c r="AB84" s="51" t="s">
        <v>238</v>
      </c>
      <c r="AC84" s="51"/>
      <c r="AD84" s="51"/>
      <c r="AE84" s="24"/>
    </row>
    <row r="85" spans="1:31" s="38" customFormat="1" ht="13" hidden="1" x14ac:dyDescent="0.35">
      <c r="A85" s="14"/>
      <c r="B85" s="24">
        <v>41567909</v>
      </c>
      <c r="C85" s="24">
        <v>909</v>
      </c>
      <c r="D85" s="24" t="s">
        <v>256</v>
      </c>
      <c r="E85" s="66" t="s">
        <v>44</v>
      </c>
      <c r="F85" s="24" t="s">
        <v>45</v>
      </c>
      <c r="G85" s="24" t="s">
        <v>46</v>
      </c>
      <c r="H85" s="24" t="s">
        <v>62</v>
      </c>
      <c r="I85" s="24" t="s">
        <v>63</v>
      </c>
      <c r="J85" s="24" t="s">
        <v>49</v>
      </c>
      <c r="K85" s="24" t="s">
        <v>238</v>
      </c>
      <c r="L85" s="24" t="s">
        <v>51</v>
      </c>
      <c r="M85" s="24" t="s">
        <v>52</v>
      </c>
      <c r="N85" s="48">
        <v>45200</v>
      </c>
      <c r="O85" s="24" t="s">
        <v>53</v>
      </c>
      <c r="P85" s="26" t="s">
        <v>1</v>
      </c>
      <c r="Q85" s="24"/>
      <c r="R85" s="24"/>
      <c r="S85" s="24" t="s">
        <v>44</v>
      </c>
      <c r="T85" s="40" t="s">
        <v>44</v>
      </c>
      <c r="U85" s="24" t="s">
        <v>55</v>
      </c>
      <c r="V85" s="24">
        <v>2710193200</v>
      </c>
      <c r="W85" s="14" t="s">
        <v>56</v>
      </c>
      <c r="X85" s="24" t="s">
        <v>6329</v>
      </c>
      <c r="Y85" s="24" t="s">
        <v>3030</v>
      </c>
      <c r="Z85" s="24" t="s">
        <v>3037</v>
      </c>
      <c r="AA85" s="24" t="s">
        <v>257</v>
      </c>
      <c r="AB85" s="51" t="s">
        <v>238</v>
      </c>
      <c r="AC85" s="51"/>
      <c r="AD85" s="51"/>
      <c r="AE85" s="24"/>
    </row>
    <row r="86" spans="1:31" s="38" customFormat="1" ht="13" hidden="1" x14ac:dyDescent="0.35">
      <c r="A86" s="14"/>
      <c r="B86" s="24">
        <v>41581909</v>
      </c>
      <c r="C86" s="24">
        <v>909</v>
      </c>
      <c r="D86" s="24" t="s">
        <v>258</v>
      </c>
      <c r="E86" s="66" t="s">
        <v>44</v>
      </c>
      <c r="F86" s="24" t="s">
        <v>45</v>
      </c>
      <c r="G86" s="24" t="s">
        <v>46</v>
      </c>
      <c r="H86" s="24" t="s">
        <v>62</v>
      </c>
      <c r="I86" s="24" t="s">
        <v>63</v>
      </c>
      <c r="J86" s="24" t="s">
        <v>49</v>
      </c>
      <c r="K86" s="24" t="s">
        <v>238</v>
      </c>
      <c r="L86" s="24" t="s">
        <v>51</v>
      </c>
      <c r="M86" s="24" t="s">
        <v>52</v>
      </c>
      <c r="N86" s="48">
        <v>43739</v>
      </c>
      <c r="O86" s="24" t="s">
        <v>53</v>
      </c>
      <c r="P86" s="26" t="s">
        <v>6</v>
      </c>
      <c r="Q86" s="63" t="s">
        <v>6851</v>
      </c>
      <c r="R86" s="24" t="s">
        <v>54</v>
      </c>
      <c r="S86" s="24" t="s">
        <v>44</v>
      </c>
      <c r="T86" s="40" t="s">
        <v>44</v>
      </c>
      <c r="U86" s="24" t="s">
        <v>55</v>
      </c>
      <c r="V86" s="24">
        <v>2710193200</v>
      </c>
      <c r="W86" s="14" t="s">
        <v>56</v>
      </c>
      <c r="X86" s="24" t="s">
        <v>6330</v>
      </c>
      <c r="Y86" s="24" t="s">
        <v>3030</v>
      </c>
      <c r="Z86" s="24" t="s">
        <v>3018</v>
      </c>
      <c r="AA86" s="24" t="s">
        <v>260</v>
      </c>
      <c r="AB86" s="51" t="s">
        <v>238</v>
      </c>
      <c r="AC86" s="51"/>
      <c r="AD86" s="51"/>
      <c r="AE86" s="24"/>
    </row>
    <row r="87" spans="1:31" s="38" customFormat="1" ht="12.75" hidden="1" customHeight="1" x14ac:dyDescent="0.35">
      <c r="A87" s="14"/>
      <c r="B87" s="24">
        <v>41511909</v>
      </c>
      <c r="C87" s="24">
        <v>909</v>
      </c>
      <c r="D87" s="24" t="s">
        <v>261</v>
      </c>
      <c r="E87" s="66" t="s">
        <v>44</v>
      </c>
      <c r="F87" s="24" t="s">
        <v>45</v>
      </c>
      <c r="G87" s="24" t="s">
        <v>46</v>
      </c>
      <c r="H87" s="24" t="s">
        <v>62</v>
      </c>
      <c r="I87" s="24" t="s">
        <v>63</v>
      </c>
      <c r="J87" s="24" t="s">
        <v>49</v>
      </c>
      <c r="K87" s="24" t="s">
        <v>238</v>
      </c>
      <c r="L87" s="24" t="s">
        <v>51</v>
      </c>
      <c r="M87" s="24" t="s">
        <v>52</v>
      </c>
      <c r="N87" s="48"/>
      <c r="O87" s="24" t="s">
        <v>53</v>
      </c>
      <c r="P87" s="26" t="s">
        <v>1</v>
      </c>
      <c r="Q87" s="24"/>
      <c r="R87" s="24"/>
      <c r="S87" s="24" t="s">
        <v>44</v>
      </c>
      <c r="T87" s="40" t="s">
        <v>44</v>
      </c>
      <c r="U87" s="24" t="s">
        <v>55</v>
      </c>
      <c r="V87" s="24">
        <v>2710193200</v>
      </c>
      <c r="W87" s="14" t="s">
        <v>56</v>
      </c>
      <c r="X87" s="24" t="s">
        <v>262</v>
      </c>
      <c r="Y87" s="24" t="s">
        <v>3030</v>
      </c>
      <c r="Z87" s="24" t="s">
        <v>3037</v>
      </c>
      <c r="AA87" s="24" t="s">
        <v>263</v>
      </c>
      <c r="AB87" s="51" t="s">
        <v>238</v>
      </c>
      <c r="AC87" s="51"/>
      <c r="AD87" s="51"/>
      <c r="AE87" s="24"/>
    </row>
    <row r="88" spans="1:31" s="38" customFormat="1" ht="13" hidden="1" x14ac:dyDescent="0.35">
      <c r="A88" s="14"/>
      <c r="B88" s="24">
        <v>41521909</v>
      </c>
      <c r="C88" s="24">
        <v>909</v>
      </c>
      <c r="D88" s="24" t="s">
        <v>264</v>
      </c>
      <c r="E88" s="66" t="s">
        <v>44</v>
      </c>
      <c r="F88" s="24" t="s">
        <v>45</v>
      </c>
      <c r="G88" s="24" t="s">
        <v>46</v>
      </c>
      <c r="H88" s="24" t="s">
        <v>62</v>
      </c>
      <c r="I88" s="24" t="s">
        <v>63</v>
      </c>
      <c r="J88" s="24" t="s">
        <v>49</v>
      </c>
      <c r="K88" s="24" t="s">
        <v>238</v>
      </c>
      <c r="L88" s="24" t="s">
        <v>51</v>
      </c>
      <c r="M88" s="24" t="s">
        <v>52</v>
      </c>
      <c r="N88" s="48"/>
      <c r="O88" s="24" t="s">
        <v>53</v>
      </c>
      <c r="P88" s="26" t="s">
        <v>3</v>
      </c>
      <c r="Q88" s="24"/>
      <c r="R88" s="24"/>
      <c r="S88" s="24" t="s">
        <v>44</v>
      </c>
      <c r="T88" s="40" t="s">
        <v>44</v>
      </c>
      <c r="U88" s="24" t="s">
        <v>55</v>
      </c>
      <c r="V88" s="24">
        <v>2710193200</v>
      </c>
      <c r="W88" s="14" t="s">
        <v>56</v>
      </c>
      <c r="X88" s="24" t="s">
        <v>265</v>
      </c>
      <c r="Y88" s="24" t="s">
        <v>3030</v>
      </c>
      <c r="Z88" s="24" t="s">
        <v>3037</v>
      </c>
      <c r="AA88" s="24" t="s">
        <v>266</v>
      </c>
      <c r="AB88" s="51" t="s">
        <v>238</v>
      </c>
      <c r="AC88" s="51"/>
      <c r="AD88" s="51"/>
      <c r="AE88" s="24"/>
    </row>
    <row r="89" spans="1:31" s="38" customFormat="1" ht="13" hidden="1" x14ac:dyDescent="0.35">
      <c r="A89" s="14"/>
      <c r="B89" s="24">
        <v>41531909</v>
      </c>
      <c r="C89" s="24">
        <v>909</v>
      </c>
      <c r="D89" s="24" t="s">
        <v>267</v>
      </c>
      <c r="E89" s="66" t="s">
        <v>44</v>
      </c>
      <c r="F89" s="24" t="s">
        <v>45</v>
      </c>
      <c r="G89" s="24" t="s">
        <v>46</v>
      </c>
      <c r="H89" s="24" t="s">
        <v>62</v>
      </c>
      <c r="I89" s="24" t="s">
        <v>63</v>
      </c>
      <c r="J89" s="24" t="s">
        <v>49</v>
      </c>
      <c r="K89" s="24" t="s">
        <v>238</v>
      </c>
      <c r="L89" s="24" t="s">
        <v>51</v>
      </c>
      <c r="M89" s="24" t="s">
        <v>52</v>
      </c>
      <c r="N89" s="48"/>
      <c r="O89" s="24" t="s">
        <v>53</v>
      </c>
      <c r="P89" s="26" t="s">
        <v>1</v>
      </c>
      <c r="Q89" s="24"/>
      <c r="R89" s="24"/>
      <c r="S89" s="24" t="s">
        <v>44</v>
      </c>
      <c r="T89" s="40" t="s">
        <v>44</v>
      </c>
      <c r="U89" s="24" t="s">
        <v>55</v>
      </c>
      <c r="V89" s="24">
        <v>2710193200</v>
      </c>
      <c r="W89" s="14" t="s">
        <v>56</v>
      </c>
      <c r="X89" s="24" t="s">
        <v>268</v>
      </c>
      <c r="Y89" s="24" t="s">
        <v>3030</v>
      </c>
      <c r="Z89" s="24" t="s">
        <v>3037</v>
      </c>
      <c r="AA89" s="24" t="s">
        <v>269</v>
      </c>
      <c r="AB89" s="51" t="s">
        <v>238</v>
      </c>
      <c r="AC89" s="51"/>
      <c r="AD89" s="51"/>
      <c r="AE89" s="24"/>
    </row>
    <row r="90" spans="1:31" s="38" customFormat="1" ht="13" hidden="1" x14ac:dyDescent="0.35">
      <c r="A90" s="14"/>
      <c r="B90" s="24">
        <v>46155905</v>
      </c>
      <c r="C90" s="24">
        <v>905</v>
      </c>
      <c r="D90" s="24" t="s">
        <v>270</v>
      </c>
      <c r="E90" s="66">
        <v>45920801</v>
      </c>
      <c r="F90" s="24" t="s">
        <v>271</v>
      </c>
      <c r="G90" s="24" t="s">
        <v>46</v>
      </c>
      <c r="H90" s="24" t="s">
        <v>62</v>
      </c>
      <c r="I90" s="24" t="s">
        <v>63</v>
      </c>
      <c r="J90" s="24" t="s">
        <v>49</v>
      </c>
      <c r="K90" s="24" t="s">
        <v>272</v>
      </c>
      <c r="L90" s="24" t="s">
        <v>66</v>
      </c>
      <c r="M90" s="24" t="s">
        <v>52</v>
      </c>
      <c r="N90" s="48">
        <v>45170</v>
      </c>
      <c r="O90" s="24" t="s">
        <v>53</v>
      </c>
      <c r="P90" s="26" t="s">
        <v>1</v>
      </c>
      <c r="Q90" s="24"/>
      <c r="R90" s="24">
        <v>5011987268081</v>
      </c>
      <c r="S90" s="24" t="s">
        <v>44</v>
      </c>
      <c r="T90" s="40" t="s">
        <v>44</v>
      </c>
      <c r="U90" s="24" t="s">
        <v>55</v>
      </c>
      <c r="V90" s="24">
        <v>2710193200</v>
      </c>
      <c r="W90" s="14" t="s">
        <v>70</v>
      </c>
      <c r="X90" s="24" t="s">
        <v>6331</v>
      </c>
      <c r="Y90" s="24" t="s">
        <v>3077</v>
      </c>
      <c r="Z90" s="24" t="s">
        <v>2789</v>
      </c>
      <c r="AA90" s="24" t="s">
        <v>273</v>
      </c>
      <c r="AB90" s="51" t="s">
        <v>272</v>
      </c>
      <c r="AC90" s="51"/>
      <c r="AD90" s="51"/>
      <c r="AE90" s="24"/>
    </row>
    <row r="91" spans="1:31" s="38" customFormat="1" ht="12.75" hidden="1" customHeight="1" x14ac:dyDescent="0.35">
      <c r="A91" s="14"/>
      <c r="B91" s="24">
        <v>46146905</v>
      </c>
      <c r="C91" s="24">
        <v>905</v>
      </c>
      <c r="D91" s="24" t="s">
        <v>276</v>
      </c>
      <c r="E91" s="66">
        <v>46129801</v>
      </c>
      <c r="F91" s="24" t="s">
        <v>277</v>
      </c>
      <c r="G91" s="24" t="s">
        <v>46</v>
      </c>
      <c r="H91" s="24" t="s">
        <v>62</v>
      </c>
      <c r="I91" s="24" t="s">
        <v>63</v>
      </c>
      <c r="J91" s="24" t="s">
        <v>49</v>
      </c>
      <c r="K91" s="24" t="s">
        <v>272</v>
      </c>
      <c r="L91" s="24" t="s">
        <v>66</v>
      </c>
      <c r="M91" s="24" t="s">
        <v>52</v>
      </c>
      <c r="N91" s="48">
        <v>45200</v>
      </c>
      <c r="O91" s="24" t="s">
        <v>53</v>
      </c>
      <c r="P91" s="26" t="s">
        <v>1</v>
      </c>
      <c r="Q91" s="24"/>
      <c r="R91" s="24">
        <v>5011987268043</v>
      </c>
      <c r="S91" s="24" t="s">
        <v>44</v>
      </c>
      <c r="T91" s="40" t="s">
        <v>44</v>
      </c>
      <c r="U91" s="24" t="s">
        <v>55</v>
      </c>
      <c r="V91" s="24">
        <v>2710193200</v>
      </c>
      <c r="W91" s="14" t="s">
        <v>70</v>
      </c>
      <c r="X91" s="24" t="s">
        <v>6332</v>
      </c>
      <c r="Y91" s="24" t="s">
        <v>3077</v>
      </c>
      <c r="Z91" s="24" t="s">
        <v>2789</v>
      </c>
      <c r="AA91" s="24" t="s">
        <v>278</v>
      </c>
      <c r="AB91" s="51" t="s">
        <v>272</v>
      </c>
      <c r="AC91" s="51"/>
      <c r="AD91" s="51"/>
      <c r="AE91" s="24"/>
    </row>
    <row r="92" spans="1:31" s="38" customFormat="1" ht="13" hidden="1" x14ac:dyDescent="0.35">
      <c r="A92" s="14"/>
      <c r="B92" s="24">
        <v>46149905</v>
      </c>
      <c r="C92" s="24">
        <v>905</v>
      </c>
      <c r="D92" s="24" t="s">
        <v>279</v>
      </c>
      <c r="E92" s="66">
        <v>41110801</v>
      </c>
      <c r="F92" s="24" t="s">
        <v>280</v>
      </c>
      <c r="G92" s="24" t="s">
        <v>46</v>
      </c>
      <c r="H92" s="24" t="s">
        <v>62</v>
      </c>
      <c r="I92" s="24" t="s">
        <v>63</v>
      </c>
      <c r="J92" s="24" t="s">
        <v>49</v>
      </c>
      <c r="K92" s="24" t="s">
        <v>272</v>
      </c>
      <c r="L92" s="24" t="s">
        <v>66</v>
      </c>
      <c r="M92" s="24" t="s">
        <v>52</v>
      </c>
      <c r="N92" s="48">
        <v>45170</v>
      </c>
      <c r="O92" s="24" t="s">
        <v>53</v>
      </c>
      <c r="P92" s="28" t="s">
        <v>1</v>
      </c>
      <c r="Q92" s="24"/>
      <c r="R92" s="24">
        <v>5011987268135</v>
      </c>
      <c r="S92" s="24" t="s">
        <v>44</v>
      </c>
      <c r="T92" s="40" t="s">
        <v>44</v>
      </c>
      <c r="U92" s="24" t="s">
        <v>55</v>
      </c>
      <c r="V92" s="24">
        <v>2710193200</v>
      </c>
      <c r="W92" s="14" t="s">
        <v>70</v>
      </c>
      <c r="X92" s="24" t="s">
        <v>6333</v>
      </c>
      <c r="Y92" s="24" t="s">
        <v>3077</v>
      </c>
      <c r="Z92" s="24" t="s">
        <v>2789</v>
      </c>
      <c r="AA92" s="24" t="s">
        <v>281</v>
      </c>
      <c r="AB92" s="51" t="s">
        <v>272</v>
      </c>
      <c r="AC92" s="51"/>
      <c r="AD92" s="51"/>
      <c r="AE92" s="24"/>
    </row>
    <row r="93" spans="1:31" s="38" customFormat="1" ht="13" hidden="1" x14ac:dyDescent="0.35">
      <c r="A93" s="14"/>
      <c r="B93" s="24">
        <v>46150905</v>
      </c>
      <c r="C93" s="24">
        <v>905</v>
      </c>
      <c r="D93" s="24" t="s">
        <v>283</v>
      </c>
      <c r="E93" s="66">
        <v>41063801</v>
      </c>
      <c r="F93" s="24" t="s">
        <v>284</v>
      </c>
      <c r="G93" s="24" t="s">
        <v>46</v>
      </c>
      <c r="H93" s="24" t="s">
        <v>62</v>
      </c>
      <c r="I93" s="24" t="s">
        <v>63</v>
      </c>
      <c r="J93" s="24" t="s">
        <v>49</v>
      </c>
      <c r="K93" s="24" t="s">
        <v>272</v>
      </c>
      <c r="L93" s="24" t="s">
        <v>66</v>
      </c>
      <c r="M93" s="24" t="s">
        <v>52</v>
      </c>
      <c r="N93" s="48">
        <v>45170</v>
      </c>
      <c r="O93" s="24" t="s">
        <v>53</v>
      </c>
      <c r="P93" s="26" t="s">
        <v>1</v>
      </c>
      <c r="Q93" s="24"/>
      <c r="R93" s="24">
        <v>5011987268142</v>
      </c>
      <c r="S93" s="24" t="s">
        <v>44</v>
      </c>
      <c r="T93" s="40" t="s">
        <v>44</v>
      </c>
      <c r="U93" s="24" t="s">
        <v>55</v>
      </c>
      <c r="V93" s="24">
        <v>2710193200</v>
      </c>
      <c r="W93" s="14" t="s">
        <v>70</v>
      </c>
      <c r="X93" s="24" t="s">
        <v>6334</v>
      </c>
      <c r="Y93" s="24" t="s">
        <v>3077</v>
      </c>
      <c r="Z93" s="24" t="s">
        <v>2789</v>
      </c>
      <c r="AA93" s="96" t="s">
        <v>285</v>
      </c>
      <c r="AB93" s="51" t="s">
        <v>272</v>
      </c>
      <c r="AC93" s="51"/>
      <c r="AD93" s="51"/>
      <c r="AE93" s="24"/>
    </row>
    <row r="94" spans="1:31" s="38" customFormat="1" ht="13" hidden="1" x14ac:dyDescent="0.35">
      <c r="A94" s="14"/>
      <c r="B94" s="24">
        <v>46150829</v>
      </c>
      <c r="C94" s="24">
        <v>829</v>
      </c>
      <c r="D94" s="24" t="s">
        <v>6894</v>
      </c>
      <c r="E94" s="66">
        <v>41063801</v>
      </c>
      <c r="F94" s="24" t="s">
        <v>284</v>
      </c>
      <c r="G94" s="24" t="s">
        <v>46</v>
      </c>
      <c r="H94" s="24" t="s">
        <v>6939</v>
      </c>
      <c r="I94" s="24" t="s">
        <v>3046</v>
      </c>
      <c r="J94" s="24" t="s">
        <v>49</v>
      </c>
      <c r="K94" s="24" t="s">
        <v>272</v>
      </c>
      <c r="L94" s="24" t="s">
        <v>66</v>
      </c>
      <c r="M94" s="24" t="s">
        <v>52</v>
      </c>
      <c r="N94" s="48"/>
      <c r="O94" s="24" t="s">
        <v>53</v>
      </c>
      <c r="P94" s="26" t="s">
        <v>3</v>
      </c>
      <c r="Q94" s="24"/>
      <c r="R94" s="24"/>
      <c r="S94" s="24"/>
      <c r="T94" s="40"/>
      <c r="U94" s="24"/>
      <c r="V94" s="24"/>
      <c r="W94" s="14"/>
      <c r="X94" s="24"/>
      <c r="Y94" s="24"/>
      <c r="Z94" s="24"/>
      <c r="AA94" s="24"/>
      <c r="AB94" s="51"/>
      <c r="AC94" s="51"/>
      <c r="AD94" s="51"/>
      <c r="AE94" s="24"/>
    </row>
    <row r="95" spans="1:31" s="38" customFormat="1" ht="13" hidden="1" x14ac:dyDescent="0.35">
      <c r="A95" s="14"/>
      <c r="B95" s="24">
        <v>46148905</v>
      </c>
      <c r="C95" s="24">
        <v>905</v>
      </c>
      <c r="D95" s="24" t="s">
        <v>286</v>
      </c>
      <c r="E95" s="66">
        <v>41064801</v>
      </c>
      <c r="F95" s="24" t="s">
        <v>287</v>
      </c>
      <c r="G95" s="24" t="s">
        <v>46</v>
      </c>
      <c r="H95" s="24" t="s">
        <v>62</v>
      </c>
      <c r="I95" s="24" t="s">
        <v>63</v>
      </c>
      <c r="J95" s="24" t="s">
        <v>49</v>
      </c>
      <c r="K95" s="24" t="s">
        <v>272</v>
      </c>
      <c r="L95" s="24" t="s">
        <v>66</v>
      </c>
      <c r="M95" s="24" t="s">
        <v>52</v>
      </c>
      <c r="N95" s="48">
        <v>45170</v>
      </c>
      <c r="O95" s="24" t="s">
        <v>53</v>
      </c>
      <c r="P95" s="26" t="s">
        <v>1</v>
      </c>
      <c r="Q95" s="24"/>
      <c r="R95" s="24">
        <v>5011987268128</v>
      </c>
      <c r="S95" s="24" t="s">
        <v>44</v>
      </c>
      <c r="T95" s="40" t="s">
        <v>44</v>
      </c>
      <c r="U95" s="24" t="s">
        <v>55</v>
      </c>
      <c r="V95" s="24">
        <v>2710193200</v>
      </c>
      <c r="W95" s="14" t="s">
        <v>70</v>
      </c>
      <c r="X95" s="24" t="s">
        <v>6335</v>
      </c>
      <c r="Y95" s="24" t="s">
        <v>3077</v>
      </c>
      <c r="Z95" s="24" t="s">
        <v>2789</v>
      </c>
      <c r="AA95" s="24" t="s">
        <v>288</v>
      </c>
      <c r="AB95" s="51" t="s">
        <v>272</v>
      </c>
      <c r="AC95" s="51"/>
      <c r="AD95" s="51"/>
      <c r="AE95" s="24"/>
    </row>
    <row r="96" spans="1:31" s="38" customFormat="1" ht="13" hidden="1" x14ac:dyDescent="0.35">
      <c r="A96" s="14"/>
      <c r="B96" s="24">
        <v>46148829</v>
      </c>
      <c r="C96" s="24">
        <v>829</v>
      </c>
      <c r="D96" s="24" t="s">
        <v>6892</v>
      </c>
      <c r="E96" s="66">
        <v>41064801</v>
      </c>
      <c r="F96" s="24" t="s">
        <v>287</v>
      </c>
      <c r="G96" s="24" t="s">
        <v>46</v>
      </c>
      <c r="H96" s="24" t="s">
        <v>6939</v>
      </c>
      <c r="I96" s="24" t="s">
        <v>3046</v>
      </c>
      <c r="J96" s="24" t="s">
        <v>49</v>
      </c>
      <c r="K96" s="24" t="s">
        <v>272</v>
      </c>
      <c r="L96" s="24" t="s">
        <v>66</v>
      </c>
      <c r="M96" s="24" t="s">
        <v>52</v>
      </c>
      <c r="N96" s="48"/>
      <c r="O96" s="24" t="s">
        <v>53</v>
      </c>
      <c r="P96" s="26" t="s">
        <v>3</v>
      </c>
      <c r="Q96" s="24"/>
      <c r="R96" s="24"/>
      <c r="S96" s="24">
        <v>46148905</v>
      </c>
      <c r="T96" s="40" t="s">
        <v>286</v>
      </c>
      <c r="U96" s="24" t="s">
        <v>329</v>
      </c>
      <c r="V96" s="24">
        <v>2710193200</v>
      </c>
      <c r="W96" s="14" t="s">
        <v>70</v>
      </c>
      <c r="X96" s="24" t="s">
        <v>6335</v>
      </c>
      <c r="Y96" s="24" t="s">
        <v>3077</v>
      </c>
      <c r="Z96" s="24" t="s">
        <v>2789</v>
      </c>
      <c r="AA96" s="24" t="s">
        <v>288</v>
      </c>
      <c r="AB96" s="51" t="s">
        <v>272</v>
      </c>
      <c r="AC96" s="51"/>
      <c r="AD96" s="51"/>
      <c r="AE96" s="24"/>
    </row>
    <row r="97" spans="1:31" s="38" customFormat="1" ht="13" hidden="1" x14ac:dyDescent="0.35">
      <c r="A97" s="14"/>
      <c r="B97" s="24">
        <v>46154905</v>
      </c>
      <c r="C97" s="24">
        <v>905</v>
      </c>
      <c r="D97" s="24" t="s">
        <v>289</v>
      </c>
      <c r="E97" s="66">
        <v>41098801</v>
      </c>
      <c r="F97" s="24" t="s">
        <v>290</v>
      </c>
      <c r="G97" s="24" t="s">
        <v>46</v>
      </c>
      <c r="H97" s="24" t="s">
        <v>62</v>
      </c>
      <c r="I97" s="24" t="s">
        <v>63</v>
      </c>
      <c r="J97" s="24" t="s">
        <v>49</v>
      </c>
      <c r="K97" s="24" t="s">
        <v>272</v>
      </c>
      <c r="L97" s="24" t="s">
        <v>66</v>
      </c>
      <c r="M97" s="24" t="s">
        <v>52</v>
      </c>
      <c r="N97" s="48">
        <v>45200</v>
      </c>
      <c r="O97" s="24" t="s">
        <v>53</v>
      </c>
      <c r="P97" s="26" t="s">
        <v>1</v>
      </c>
      <c r="Q97" s="24"/>
      <c r="R97" s="24">
        <v>5011987268067</v>
      </c>
      <c r="S97" s="24" t="s">
        <v>44</v>
      </c>
      <c r="T97" s="40" t="s">
        <v>44</v>
      </c>
      <c r="U97" s="24" t="s">
        <v>55</v>
      </c>
      <c r="V97" s="24">
        <v>2710193200</v>
      </c>
      <c r="W97" s="14" t="s">
        <v>70</v>
      </c>
      <c r="X97" s="24" t="s">
        <v>6336</v>
      </c>
      <c r="Y97" s="24" t="s">
        <v>3077</v>
      </c>
      <c r="Z97" s="24" t="s">
        <v>2789</v>
      </c>
      <c r="AA97" s="24" t="s">
        <v>291</v>
      </c>
      <c r="AB97" s="51" t="s">
        <v>272</v>
      </c>
      <c r="AC97" s="51"/>
      <c r="AD97" s="51"/>
      <c r="AE97" s="24"/>
    </row>
    <row r="98" spans="1:31" s="38" customFormat="1" ht="13" hidden="1" x14ac:dyDescent="0.35">
      <c r="A98" s="14"/>
      <c r="B98" s="24">
        <v>46153905</v>
      </c>
      <c r="C98" s="24">
        <v>905</v>
      </c>
      <c r="D98" s="24" t="s">
        <v>292</v>
      </c>
      <c r="E98" s="66">
        <v>43515801</v>
      </c>
      <c r="F98" s="24" t="s">
        <v>293</v>
      </c>
      <c r="G98" s="24" t="s">
        <v>46</v>
      </c>
      <c r="H98" s="24" t="s">
        <v>62</v>
      </c>
      <c r="I98" s="24" t="s">
        <v>63</v>
      </c>
      <c r="J98" s="24" t="s">
        <v>49</v>
      </c>
      <c r="K98" s="24" t="s">
        <v>272</v>
      </c>
      <c r="L98" s="24" t="s">
        <v>66</v>
      </c>
      <c r="M98" s="24" t="s">
        <v>52</v>
      </c>
      <c r="N98" s="48">
        <v>45200</v>
      </c>
      <c r="O98" s="24" t="s">
        <v>53</v>
      </c>
      <c r="P98" s="26" t="s">
        <v>1</v>
      </c>
      <c r="Q98" s="24"/>
      <c r="R98" s="24">
        <v>5011987268067</v>
      </c>
      <c r="S98" s="24" t="s">
        <v>44</v>
      </c>
      <c r="T98" s="40" t="s">
        <v>44</v>
      </c>
      <c r="U98" s="24" t="s">
        <v>55</v>
      </c>
      <c r="V98" s="24">
        <v>2710193200</v>
      </c>
      <c r="W98" s="14" t="s">
        <v>70</v>
      </c>
      <c r="X98" s="96" t="s">
        <v>6337</v>
      </c>
      <c r="Y98" s="24" t="s">
        <v>3077</v>
      </c>
      <c r="Z98" s="24" t="s">
        <v>2789</v>
      </c>
      <c r="AA98" s="96" t="s">
        <v>294</v>
      </c>
      <c r="AB98" s="51" t="s">
        <v>272</v>
      </c>
      <c r="AC98" s="51"/>
      <c r="AD98" s="51"/>
      <c r="AE98" s="24"/>
    </row>
    <row r="99" spans="1:31" s="38" customFormat="1" ht="13" hidden="1" x14ac:dyDescent="0.35">
      <c r="A99" s="14"/>
      <c r="B99" s="24">
        <v>46152905</v>
      </c>
      <c r="C99" s="24">
        <v>905</v>
      </c>
      <c r="D99" s="24" t="s">
        <v>295</v>
      </c>
      <c r="E99" s="66">
        <v>41096801</v>
      </c>
      <c r="F99" s="24" t="s">
        <v>296</v>
      </c>
      <c r="G99" s="24" t="s">
        <v>46</v>
      </c>
      <c r="H99" s="24" t="s">
        <v>62</v>
      </c>
      <c r="I99" s="24" t="s">
        <v>63</v>
      </c>
      <c r="J99" s="24" t="s">
        <v>49</v>
      </c>
      <c r="K99" s="24" t="s">
        <v>272</v>
      </c>
      <c r="L99" s="24" t="s">
        <v>66</v>
      </c>
      <c r="M99" s="24" t="s">
        <v>52</v>
      </c>
      <c r="N99" s="48">
        <v>45170</v>
      </c>
      <c r="O99" s="24" t="s">
        <v>53</v>
      </c>
      <c r="P99" s="26" t="s">
        <v>1</v>
      </c>
      <c r="Q99" s="24"/>
      <c r="R99" s="24">
        <v>5011987268098</v>
      </c>
      <c r="S99" s="24" t="s">
        <v>44</v>
      </c>
      <c r="T99" s="40" t="s">
        <v>44</v>
      </c>
      <c r="U99" s="24" t="s">
        <v>55</v>
      </c>
      <c r="V99" s="24">
        <v>2710193200</v>
      </c>
      <c r="W99" s="14" t="s">
        <v>70</v>
      </c>
      <c r="X99" s="96" t="s">
        <v>6338</v>
      </c>
      <c r="Y99" s="24" t="s">
        <v>3077</v>
      </c>
      <c r="Z99" s="24" t="s">
        <v>2789</v>
      </c>
      <c r="AA99" s="96" t="s">
        <v>297</v>
      </c>
      <c r="AB99" s="51" t="s">
        <v>272</v>
      </c>
      <c r="AC99" s="51"/>
      <c r="AD99" s="51"/>
      <c r="AE99" s="24"/>
    </row>
    <row r="100" spans="1:31" s="38" customFormat="1" ht="13" hidden="1" x14ac:dyDescent="0.35">
      <c r="A100" s="14"/>
      <c r="B100" s="24">
        <v>46152829</v>
      </c>
      <c r="C100" s="24">
        <v>829</v>
      </c>
      <c r="D100" s="24" t="s">
        <v>6897</v>
      </c>
      <c r="E100" s="66">
        <v>41096801</v>
      </c>
      <c r="F100" s="24" t="s">
        <v>296</v>
      </c>
      <c r="G100" s="24" t="s">
        <v>46</v>
      </c>
      <c r="H100" s="24" t="s">
        <v>6939</v>
      </c>
      <c r="I100" s="24" t="s">
        <v>3046</v>
      </c>
      <c r="J100" s="24" t="s">
        <v>49</v>
      </c>
      <c r="K100" s="24" t="s">
        <v>272</v>
      </c>
      <c r="L100" s="24" t="s">
        <v>66</v>
      </c>
      <c r="M100" s="24" t="s">
        <v>52</v>
      </c>
      <c r="N100" s="48"/>
      <c r="O100" s="24" t="s">
        <v>53</v>
      </c>
      <c r="P100" s="26" t="s">
        <v>3</v>
      </c>
      <c r="Q100" s="24"/>
      <c r="R100" s="24">
        <v>5011987268098</v>
      </c>
      <c r="S100" s="24">
        <v>46152905</v>
      </c>
      <c r="T100" s="40" t="s">
        <v>295</v>
      </c>
      <c r="U100" s="24" t="s">
        <v>329</v>
      </c>
      <c r="V100" s="24">
        <v>2710193200</v>
      </c>
      <c r="W100" s="14" t="s">
        <v>70</v>
      </c>
      <c r="X100" s="96" t="s">
        <v>6338</v>
      </c>
      <c r="Y100" s="24" t="s">
        <v>3077</v>
      </c>
      <c r="Z100" s="24" t="s">
        <v>2789</v>
      </c>
      <c r="AA100" s="96" t="s">
        <v>297</v>
      </c>
      <c r="AB100" s="51" t="s">
        <v>272</v>
      </c>
      <c r="AC100" s="51"/>
      <c r="AD100" s="51"/>
      <c r="AE100" s="24"/>
    </row>
    <row r="101" spans="1:31" s="38" customFormat="1" ht="13" hidden="1" x14ac:dyDescent="0.35">
      <c r="A101" s="14"/>
      <c r="B101" s="24">
        <v>46151905</v>
      </c>
      <c r="C101" s="24">
        <v>905</v>
      </c>
      <c r="D101" s="24" t="s">
        <v>298</v>
      </c>
      <c r="E101" s="66">
        <v>43136801</v>
      </c>
      <c r="F101" s="24" t="s">
        <v>299</v>
      </c>
      <c r="G101" s="24" t="s">
        <v>46</v>
      </c>
      <c r="H101" s="24" t="s">
        <v>62</v>
      </c>
      <c r="I101" s="24" t="s">
        <v>63</v>
      </c>
      <c r="J101" s="24" t="s">
        <v>49</v>
      </c>
      <c r="K101" s="24" t="s">
        <v>272</v>
      </c>
      <c r="L101" s="24" t="s">
        <v>66</v>
      </c>
      <c r="M101" s="24" t="s">
        <v>52</v>
      </c>
      <c r="N101" s="48">
        <v>45200</v>
      </c>
      <c r="O101" s="24" t="s">
        <v>53</v>
      </c>
      <c r="P101" s="26" t="s">
        <v>1</v>
      </c>
      <c r="Q101" s="24"/>
      <c r="R101" s="24">
        <v>5011987268050</v>
      </c>
      <c r="S101" s="24" t="s">
        <v>44</v>
      </c>
      <c r="T101" s="40" t="s">
        <v>44</v>
      </c>
      <c r="U101" s="24" t="s">
        <v>55</v>
      </c>
      <c r="V101" s="24">
        <v>2710193200</v>
      </c>
      <c r="W101" s="14" t="s">
        <v>70</v>
      </c>
      <c r="X101" s="96" t="s">
        <v>6339</v>
      </c>
      <c r="Y101" s="24" t="s">
        <v>3077</v>
      </c>
      <c r="Z101" s="24" t="s">
        <v>2789</v>
      </c>
      <c r="AA101" s="24" t="s">
        <v>300</v>
      </c>
      <c r="AB101" s="51" t="s">
        <v>272</v>
      </c>
      <c r="AC101" s="51"/>
      <c r="AD101" s="51"/>
      <c r="AE101" s="24"/>
    </row>
    <row r="102" spans="1:31" s="38" customFormat="1" ht="13" hidden="1" x14ac:dyDescent="0.35">
      <c r="A102" s="14"/>
      <c r="B102" s="24">
        <v>46151829</v>
      </c>
      <c r="C102" s="24">
        <v>829</v>
      </c>
      <c r="D102" s="24" t="s">
        <v>6903</v>
      </c>
      <c r="E102" s="66">
        <v>43136801</v>
      </c>
      <c r="F102" s="24" t="s">
        <v>299</v>
      </c>
      <c r="G102" s="24" t="s">
        <v>46</v>
      </c>
      <c r="H102" s="24" t="s">
        <v>6939</v>
      </c>
      <c r="I102" s="24" t="s">
        <v>3046</v>
      </c>
      <c r="J102" s="24" t="s">
        <v>49</v>
      </c>
      <c r="K102" s="24" t="s">
        <v>272</v>
      </c>
      <c r="L102" s="24" t="s">
        <v>66</v>
      </c>
      <c r="M102" s="24" t="s">
        <v>52</v>
      </c>
      <c r="N102" s="48"/>
      <c r="O102" s="24" t="s">
        <v>53</v>
      </c>
      <c r="P102" s="26" t="s">
        <v>3</v>
      </c>
      <c r="Q102" s="24"/>
      <c r="R102" s="24">
        <v>5011987268050</v>
      </c>
      <c r="S102" s="24">
        <v>46151905</v>
      </c>
      <c r="T102" s="40" t="s">
        <v>298</v>
      </c>
      <c r="U102" s="24" t="s">
        <v>329</v>
      </c>
      <c r="V102" s="24">
        <v>2710193200</v>
      </c>
      <c r="W102" s="14" t="s">
        <v>70</v>
      </c>
      <c r="X102" s="96" t="s">
        <v>6339</v>
      </c>
      <c r="Y102" s="24" t="s">
        <v>3077</v>
      </c>
      <c r="Z102" s="24" t="s">
        <v>2789</v>
      </c>
      <c r="AA102" s="96" t="s">
        <v>300</v>
      </c>
      <c r="AB102" s="51" t="s">
        <v>272</v>
      </c>
      <c r="AC102" s="51"/>
      <c r="AD102" s="51"/>
      <c r="AE102" s="24"/>
    </row>
    <row r="103" spans="1:31" s="38" customFormat="1" ht="13" hidden="1" x14ac:dyDescent="0.35">
      <c r="A103" s="14"/>
      <c r="B103" s="24">
        <v>46147905</v>
      </c>
      <c r="C103" s="24">
        <v>905</v>
      </c>
      <c r="D103" s="24" t="s">
        <v>301</v>
      </c>
      <c r="E103" s="66">
        <v>41053801</v>
      </c>
      <c r="F103" s="24" t="s">
        <v>302</v>
      </c>
      <c r="G103" s="24" t="s">
        <v>46</v>
      </c>
      <c r="H103" s="24" t="s">
        <v>62</v>
      </c>
      <c r="I103" s="24" t="s">
        <v>63</v>
      </c>
      <c r="J103" s="24" t="s">
        <v>49</v>
      </c>
      <c r="K103" s="24" t="s">
        <v>272</v>
      </c>
      <c r="L103" s="24" t="s">
        <v>66</v>
      </c>
      <c r="M103" s="24" t="s">
        <v>52</v>
      </c>
      <c r="N103" s="48">
        <v>45170</v>
      </c>
      <c r="O103" s="24" t="s">
        <v>53</v>
      </c>
      <c r="P103" s="26" t="s">
        <v>1</v>
      </c>
      <c r="Q103" s="24"/>
      <c r="R103" s="24">
        <v>5011987268111</v>
      </c>
      <c r="S103" s="24" t="s">
        <v>44</v>
      </c>
      <c r="T103" s="40" t="s">
        <v>44</v>
      </c>
      <c r="U103" s="24" t="s">
        <v>55</v>
      </c>
      <c r="V103" s="24">
        <v>2710193200</v>
      </c>
      <c r="W103" s="14" t="s">
        <v>70</v>
      </c>
      <c r="X103" s="96" t="s">
        <v>6340</v>
      </c>
      <c r="Y103" s="24" t="s">
        <v>3077</v>
      </c>
      <c r="Z103" s="24" t="s">
        <v>2789</v>
      </c>
      <c r="AA103" s="96" t="s">
        <v>303</v>
      </c>
      <c r="AB103" s="51" t="s">
        <v>272</v>
      </c>
      <c r="AC103" s="51"/>
      <c r="AD103" s="51"/>
      <c r="AE103" s="24"/>
    </row>
    <row r="104" spans="1:31" s="38" customFormat="1" ht="13" hidden="1" x14ac:dyDescent="0.35">
      <c r="A104" s="14"/>
      <c r="B104" s="24">
        <v>90034801</v>
      </c>
      <c r="C104" s="24">
        <v>801</v>
      </c>
      <c r="D104" s="24" t="s">
        <v>2530</v>
      </c>
      <c r="E104" s="66">
        <v>90034801</v>
      </c>
      <c r="F104" s="24" t="s">
        <v>2530</v>
      </c>
      <c r="G104" s="24" t="s">
        <v>2524</v>
      </c>
      <c r="H104" s="24" t="s">
        <v>79</v>
      </c>
      <c r="I104" s="24" t="s">
        <v>79</v>
      </c>
      <c r="J104" s="24" t="s">
        <v>49</v>
      </c>
      <c r="K104" s="24" t="s">
        <v>65</v>
      </c>
      <c r="L104" s="24" t="s">
        <v>54</v>
      </c>
      <c r="M104" s="24" t="s">
        <v>67</v>
      </c>
      <c r="N104" s="48"/>
      <c r="O104" s="24" t="s">
        <v>54</v>
      </c>
      <c r="P104" s="26" t="s">
        <v>1</v>
      </c>
      <c r="Q104" s="24"/>
      <c r="R104" s="24"/>
      <c r="S104" s="24"/>
      <c r="T104" s="40"/>
      <c r="U104" s="24"/>
      <c r="V104" s="24"/>
      <c r="W104" s="14"/>
      <c r="X104" s="96"/>
      <c r="Y104" s="24"/>
      <c r="Z104" s="24"/>
      <c r="AA104" s="96"/>
      <c r="AB104" s="51" t="s">
        <v>6351</v>
      </c>
      <c r="AC104" s="51"/>
      <c r="AD104" s="51"/>
      <c r="AE104" s="24"/>
    </row>
    <row r="105" spans="1:31" s="38" customFormat="1" ht="13" hidden="1" x14ac:dyDescent="0.35">
      <c r="A105" s="14"/>
      <c r="B105" s="24">
        <v>40134905</v>
      </c>
      <c r="C105" s="24">
        <v>905</v>
      </c>
      <c r="D105" s="24" t="s">
        <v>304</v>
      </c>
      <c r="E105" s="66">
        <v>41096801</v>
      </c>
      <c r="F105" s="24" t="s">
        <v>296</v>
      </c>
      <c r="G105" s="24" t="s">
        <v>46</v>
      </c>
      <c r="H105" s="24" t="s">
        <v>62</v>
      </c>
      <c r="I105" s="24" t="s">
        <v>63</v>
      </c>
      <c r="J105" s="24" t="s">
        <v>49</v>
      </c>
      <c r="K105" s="24" t="s">
        <v>305</v>
      </c>
      <c r="L105" s="24" t="s">
        <v>66</v>
      </c>
      <c r="M105" s="24" t="s">
        <v>52</v>
      </c>
      <c r="N105" s="48">
        <v>44327</v>
      </c>
      <c r="O105" s="24" t="s">
        <v>53</v>
      </c>
      <c r="P105" s="26" t="s">
        <v>1</v>
      </c>
      <c r="Q105" s="24"/>
      <c r="R105" s="24"/>
      <c r="S105" s="24" t="s">
        <v>44</v>
      </c>
      <c r="T105" s="40" t="s">
        <v>44</v>
      </c>
      <c r="U105" s="24" t="s">
        <v>55</v>
      </c>
      <c r="V105" s="24">
        <v>2710193200</v>
      </c>
      <c r="W105" s="14" t="s">
        <v>70</v>
      </c>
      <c r="X105" s="24" t="s">
        <v>7040</v>
      </c>
      <c r="Y105" s="24" t="s">
        <v>811</v>
      </c>
      <c r="Z105" s="24" t="s">
        <v>73</v>
      </c>
      <c r="AA105" s="24" t="s">
        <v>306</v>
      </c>
      <c r="AB105" s="51" t="s">
        <v>49</v>
      </c>
      <c r="AC105" s="51"/>
      <c r="AD105" s="51"/>
      <c r="AE105" s="24"/>
    </row>
    <row r="106" spans="1:31" s="38" customFormat="1" ht="13" hidden="1" x14ac:dyDescent="0.35">
      <c r="A106" s="14"/>
      <c r="B106" s="24">
        <v>40134829</v>
      </c>
      <c r="C106" s="24">
        <v>829</v>
      </c>
      <c r="D106" s="24" t="s">
        <v>6896</v>
      </c>
      <c r="E106" s="66">
        <v>41096801</v>
      </c>
      <c r="F106" s="24" t="s">
        <v>296</v>
      </c>
      <c r="G106" s="24" t="s">
        <v>46</v>
      </c>
      <c r="H106" s="24" t="s">
        <v>6939</v>
      </c>
      <c r="I106" s="24" t="s">
        <v>3046</v>
      </c>
      <c r="J106" s="24" t="s">
        <v>49</v>
      </c>
      <c r="K106" s="24" t="s">
        <v>305</v>
      </c>
      <c r="L106" s="24" t="s">
        <v>66</v>
      </c>
      <c r="M106" s="24" t="s">
        <v>52</v>
      </c>
      <c r="N106" s="48"/>
      <c r="O106" s="24" t="s">
        <v>53</v>
      </c>
      <c r="P106" s="27" t="s">
        <v>3</v>
      </c>
      <c r="Q106" s="24"/>
      <c r="R106" s="24"/>
      <c r="S106" s="24">
        <v>40134905</v>
      </c>
      <c r="T106" s="40" t="s">
        <v>304</v>
      </c>
      <c r="U106" s="24" t="s">
        <v>329</v>
      </c>
      <c r="V106" s="24">
        <v>2710193200</v>
      </c>
      <c r="W106" s="14" t="s">
        <v>70</v>
      </c>
      <c r="X106" s="24" t="s">
        <v>7040</v>
      </c>
      <c r="Y106" s="24" t="s">
        <v>811</v>
      </c>
      <c r="Z106" s="24" t="s">
        <v>73</v>
      </c>
      <c r="AA106" s="24" t="s">
        <v>306</v>
      </c>
      <c r="AB106" s="51" t="s">
        <v>49</v>
      </c>
      <c r="AC106" s="51"/>
      <c r="AD106" s="51"/>
      <c r="AE106" s="24"/>
    </row>
    <row r="107" spans="1:31" s="38" customFormat="1" ht="13" hidden="1" x14ac:dyDescent="0.35">
      <c r="A107" s="14"/>
      <c r="B107" s="24">
        <v>43445801</v>
      </c>
      <c r="C107" s="24">
        <v>801</v>
      </c>
      <c r="D107" s="24" t="s">
        <v>308</v>
      </c>
      <c r="E107" s="66">
        <v>43445801</v>
      </c>
      <c r="F107" s="24" t="s">
        <v>308</v>
      </c>
      <c r="G107" s="24" t="s">
        <v>46</v>
      </c>
      <c r="H107" s="24" t="s">
        <v>79</v>
      </c>
      <c r="I107" s="24" t="s">
        <v>79</v>
      </c>
      <c r="J107" s="24" t="s">
        <v>145</v>
      </c>
      <c r="K107" s="24" t="s">
        <v>65</v>
      </c>
      <c r="L107" s="24" t="s">
        <v>66</v>
      </c>
      <c r="M107" s="24" t="s">
        <v>67</v>
      </c>
      <c r="N107" s="48">
        <v>43709</v>
      </c>
      <c r="O107" s="24" t="s">
        <v>53</v>
      </c>
      <c r="P107" s="27" t="s">
        <v>1</v>
      </c>
      <c r="Q107" s="24" t="s">
        <v>44</v>
      </c>
      <c r="R107" s="63" t="s">
        <v>54</v>
      </c>
      <c r="S107" s="24" t="s">
        <v>44</v>
      </c>
      <c r="T107" s="40" t="s">
        <v>44</v>
      </c>
      <c r="U107" s="24" t="s">
        <v>55</v>
      </c>
      <c r="V107" s="24">
        <v>2710193200</v>
      </c>
      <c r="W107" s="14" t="s">
        <v>44</v>
      </c>
      <c r="X107" s="24" t="s">
        <v>3064</v>
      </c>
      <c r="Y107" s="24">
        <v>1176</v>
      </c>
      <c r="Z107" s="24" t="s">
        <v>392</v>
      </c>
      <c r="AA107" s="24" t="s">
        <v>309</v>
      </c>
      <c r="AB107" s="51" t="s">
        <v>310</v>
      </c>
      <c r="AC107" s="51"/>
      <c r="AD107" s="51"/>
      <c r="AE107" s="24"/>
    </row>
    <row r="108" spans="1:31" s="38" customFormat="1" ht="13" hidden="1" x14ac:dyDescent="0.35">
      <c r="A108" s="14"/>
      <c r="B108" s="24">
        <v>43445809</v>
      </c>
      <c r="C108" s="24">
        <v>809</v>
      </c>
      <c r="D108" s="24" t="s">
        <v>312</v>
      </c>
      <c r="E108" s="66">
        <v>43445801</v>
      </c>
      <c r="F108" s="24" t="s">
        <v>308</v>
      </c>
      <c r="G108" s="24" t="s">
        <v>46</v>
      </c>
      <c r="H108" s="24" t="s">
        <v>47</v>
      </c>
      <c r="I108" s="24" t="s">
        <v>48</v>
      </c>
      <c r="J108" s="24" t="s">
        <v>145</v>
      </c>
      <c r="K108" s="24" t="s">
        <v>65</v>
      </c>
      <c r="L108" s="24" t="s">
        <v>66</v>
      </c>
      <c r="M108" s="24" t="s">
        <v>67</v>
      </c>
      <c r="N108" s="48">
        <v>43255</v>
      </c>
      <c r="O108" s="24" t="s">
        <v>53</v>
      </c>
      <c r="P108" s="26" t="s">
        <v>1</v>
      </c>
      <c r="Q108" s="24">
        <v>5011987199071</v>
      </c>
      <c r="R108" s="24" t="s">
        <v>54</v>
      </c>
      <c r="S108" s="24" t="s">
        <v>44</v>
      </c>
      <c r="T108" s="40" t="s">
        <v>44</v>
      </c>
      <c r="U108" s="24" t="s">
        <v>55</v>
      </c>
      <c r="V108" s="24">
        <v>2710193200</v>
      </c>
      <c r="W108" s="14" t="s">
        <v>83</v>
      </c>
      <c r="X108" s="24" t="s">
        <v>3064</v>
      </c>
      <c r="Y108" s="24" t="s">
        <v>360</v>
      </c>
      <c r="Z108" s="24" t="s">
        <v>88</v>
      </c>
      <c r="AA108" s="24" t="s">
        <v>314</v>
      </c>
      <c r="AB108" s="51" t="s">
        <v>310</v>
      </c>
      <c r="AC108" s="51"/>
      <c r="AD108" s="51"/>
      <c r="AE108" s="24"/>
    </row>
    <row r="109" spans="1:31" s="38" customFormat="1" ht="13" hidden="1" x14ac:dyDescent="0.35">
      <c r="A109" s="14"/>
      <c r="B109" s="24">
        <v>49170801</v>
      </c>
      <c r="C109" s="24">
        <v>801</v>
      </c>
      <c r="D109" s="24" t="s">
        <v>315</v>
      </c>
      <c r="E109" s="66">
        <v>49170801</v>
      </c>
      <c r="F109" s="24" t="s">
        <v>315</v>
      </c>
      <c r="G109" s="24" t="s">
        <v>46</v>
      </c>
      <c r="H109" s="24" t="s">
        <v>79</v>
      </c>
      <c r="I109" s="24" t="s">
        <v>79</v>
      </c>
      <c r="J109" s="24" t="s">
        <v>145</v>
      </c>
      <c r="K109" s="24" t="s">
        <v>65</v>
      </c>
      <c r="L109" s="24" t="s">
        <v>66</v>
      </c>
      <c r="M109" s="24" t="s">
        <v>67</v>
      </c>
      <c r="N109" s="48">
        <v>45108</v>
      </c>
      <c r="O109" s="24" t="s">
        <v>53</v>
      </c>
      <c r="P109" s="26" t="s">
        <v>1</v>
      </c>
      <c r="Q109" s="24" t="s">
        <v>44</v>
      </c>
      <c r="R109" s="24" t="s">
        <v>54</v>
      </c>
      <c r="S109" s="24" t="s">
        <v>44</v>
      </c>
      <c r="T109" s="40" t="s">
        <v>44</v>
      </c>
      <c r="U109" s="24" t="s">
        <v>55</v>
      </c>
      <c r="V109" s="24">
        <v>2710193100</v>
      </c>
      <c r="W109" s="14" t="s">
        <v>44</v>
      </c>
      <c r="X109" s="24"/>
      <c r="Y109" s="24"/>
      <c r="Z109" s="24"/>
      <c r="AA109" s="24"/>
      <c r="AB109" s="51" t="s">
        <v>316</v>
      </c>
      <c r="AC109" s="51"/>
      <c r="AD109" s="51"/>
      <c r="AE109" s="24"/>
    </row>
    <row r="110" spans="1:31" s="38" customFormat="1" ht="13" hidden="1" x14ac:dyDescent="0.35">
      <c r="A110" s="14"/>
      <c r="B110" s="24">
        <v>42728801</v>
      </c>
      <c r="C110" s="24">
        <v>801</v>
      </c>
      <c r="D110" s="24" t="s">
        <v>318</v>
      </c>
      <c r="E110" s="66">
        <v>42728801</v>
      </c>
      <c r="F110" s="24" t="s">
        <v>318</v>
      </c>
      <c r="G110" s="24" t="s">
        <v>46</v>
      </c>
      <c r="H110" s="24" t="s">
        <v>79</v>
      </c>
      <c r="I110" s="24" t="s">
        <v>79</v>
      </c>
      <c r="J110" s="24" t="s">
        <v>145</v>
      </c>
      <c r="K110" s="24" t="s">
        <v>65</v>
      </c>
      <c r="L110" s="24" t="s">
        <v>66</v>
      </c>
      <c r="M110" s="24" t="s">
        <v>67</v>
      </c>
      <c r="N110" s="48">
        <v>41974</v>
      </c>
      <c r="O110" s="24" t="s">
        <v>53</v>
      </c>
      <c r="P110" s="26" t="s">
        <v>1</v>
      </c>
      <c r="Q110" s="63" t="s">
        <v>44</v>
      </c>
      <c r="R110" s="24" t="s">
        <v>54</v>
      </c>
      <c r="S110" s="24" t="s">
        <v>44</v>
      </c>
      <c r="T110" s="40" t="s">
        <v>44</v>
      </c>
      <c r="U110" s="24" t="s">
        <v>55</v>
      </c>
      <c r="V110" s="24">
        <v>2710199900</v>
      </c>
      <c r="W110" s="14" t="s">
        <v>44</v>
      </c>
      <c r="X110" s="24" t="s">
        <v>7041</v>
      </c>
      <c r="Y110" s="24">
        <v>1176</v>
      </c>
      <c r="Z110" s="24" t="s">
        <v>392</v>
      </c>
      <c r="AA110" s="24" t="s">
        <v>319</v>
      </c>
      <c r="AB110" s="51" t="s">
        <v>316</v>
      </c>
      <c r="AC110" s="51"/>
      <c r="AD110" s="51"/>
      <c r="AE110" s="24"/>
    </row>
    <row r="111" spans="1:31" s="38" customFormat="1" ht="13" hidden="1" x14ac:dyDescent="0.35">
      <c r="A111" s="14"/>
      <c r="B111" s="24">
        <v>45396801</v>
      </c>
      <c r="C111" s="24">
        <v>801</v>
      </c>
      <c r="D111" s="24" t="s">
        <v>320</v>
      </c>
      <c r="E111" s="66">
        <v>45396801</v>
      </c>
      <c r="F111" s="24" t="s">
        <v>320</v>
      </c>
      <c r="G111" s="24" t="s">
        <v>46</v>
      </c>
      <c r="H111" s="24" t="s">
        <v>79</v>
      </c>
      <c r="I111" s="24" t="s">
        <v>79</v>
      </c>
      <c r="J111" s="24" t="s">
        <v>145</v>
      </c>
      <c r="K111" s="24" t="s">
        <v>65</v>
      </c>
      <c r="L111" s="24" t="s">
        <v>66</v>
      </c>
      <c r="M111" s="24" t="s">
        <v>67</v>
      </c>
      <c r="N111" s="48">
        <v>45108</v>
      </c>
      <c r="O111" s="24" t="s">
        <v>53</v>
      </c>
      <c r="P111" s="26" t="s">
        <v>1</v>
      </c>
      <c r="Q111" s="63" t="s">
        <v>44</v>
      </c>
      <c r="R111" s="24" t="s">
        <v>54</v>
      </c>
      <c r="S111" s="24" t="s">
        <v>44</v>
      </c>
      <c r="T111" s="40" t="s">
        <v>44</v>
      </c>
      <c r="U111" s="24" t="s">
        <v>55</v>
      </c>
      <c r="V111" s="24">
        <v>2710199900</v>
      </c>
      <c r="W111" s="14" t="s">
        <v>44</v>
      </c>
      <c r="X111" s="24" t="s">
        <v>7042</v>
      </c>
      <c r="Y111" s="24">
        <v>1176</v>
      </c>
      <c r="Z111" s="24" t="s">
        <v>392</v>
      </c>
      <c r="AA111" s="24" t="s">
        <v>321</v>
      </c>
      <c r="AB111" s="51" t="s">
        <v>316</v>
      </c>
      <c r="AC111" s="51"/>
      <c r="AD111" s="51"/>
      <c r="AE111" s="24"/>
    </row>
    <row r="112" spans="1:31" s="38" customFormat="1" ht="13" hidden="1" x14ac:dyDescent="0.35">
      <c r="A112" s="14"/>
      <c r="B112" s="24">
        <v>45389801</v>
      </c>
      <c r="C112" s="24">
        <v>801</v>
      </c>
      <c r="D112" s="24" t="s">
        <v>322</v>
      </c>
      <c r="E112" s="66">
        <v>45389801</v>
      </c>
      <c r="F112" s="24" t="s">
        <v>322</v>
      </c>
      <c r="G112" s="24" t="s">
        <v>46</v>
      </c>
      <c r="H112" s="24" t="s">
        <v>79</v>
      </c>
      <c r="I112" s="24" t="s">
        <v>79</v>
      </c>
      <c r="J112" s="24" t="s">
        <v>145</v>
      </c>
      <c r="K112" s="24" t="s">
        <v>65</v>
      </c>
      <c r="L112" s="24" t="s">
        <v>66</v>
      </c>
      <c r="M112" s="24" t="s">
        <v>67</v>
      </c>
      <c r="N112" s="48">
        <v>42856</v>
      </c>
      <c r="O112" s="24" t="s">
        <v>53</v>
      </c>
      <c r="P112" s="26" t="s">
        <v>1</v>
      </c>
      <c r="Q112" s="24" t="s">
        <v>44</v>
      </c>
      <c r="R112" s="24" t="s">
        <v>54</v>
      </c>
      <c r="S112" s="24" t="s">
        <v>44</v>
      </c>
      <c r="T112" s="40" t="s">
        <v>44</v>
      </c>
      <c r="U112" s="24" t="s">
        <v>55</v>
      </c>
      <c r="V112" s="24">
        <v>2710199900</v>
      </c>
      <c r="W112" s="14" t="s">
        <v>44</v>
      </c>
      <c r="X112" s="96" t="s">
        <v>7043</v>
      </c>
      <c r="Y112" s="24">
        <v>1176</v>
      </c>
      <c r="Z112" s="24" t="s">
        <v>392</v>
      </c>
      <c r="AA112" s="96" t="s">
        <v>323</v>
      </c>
      <c r="AB112" s="51" t="s">
        <v>316</v>
      </c>
      <c r="AC112" s="51"/>
      <c r="AD112" s="51"/>
      <c r="AE112" s="24"/>
    </row>
    <row r="113" spans="1:31" s="38" customFormat="1" ht="13" hidden="1" x14ac:dyDescent="0.35">
      <c r="A113" s="14"/>
      <c r="B113" s="24">
        <v>45391801</v>
      </c>
      <c r="C113" s="24">
        <v>801</v>
      </c>
      <c r="D113" s="24" t="s">
        <v>324</v>
      </c>
      <c r="E113" s="66">
        <v>45391801</v>
      </c>
      <c r="F113" s="24" t="s">
        <v>324</v>
      </c>
      <c r="G113" s="24" t="s">
        <v>46</v>
      </c>
      <c r="H113" s="24" t="s">
        <v>79</v>
      </c>
      <c r="I113" s="24" t="s">
        <v>79</v>
      </c>
      <c r="J113" s="24" t="s">
        <v>145</v>
      </c>
      <c r="K113" s="24" t="s">
        <v>65</v>
      </c>
      <c r="L113" s="24" t="s">
        <v>66</v>
      </c>
      <c r="M113" s="24" t="s">
        <v>67</v>
      </c>
      <c r="N113" s="48">
        <v>42856</v>
      </c>
      <c r="O113" s="24" t="s">
        <v>53</v>
      </c>
      <c r="P113" s="26" t="s">
        <v>1</v>
      </c>
      <c r="Q113" s="24" t="s">
        <v>44</v>
      </c>
      <c r="R113" s="63" t="s">
        <v>54</v>
      </c>
      <c r="S113" s="24" t="s">
        <v>44</v>
      </c>
      <c r="T113" s="40" t="s">
        <v>44</v>
      </c>
      <c r="U113" s="24" t="s">
        <v>55</v>
      </c>
      <c r="V113" s="24">
        <v>2710199900</v>
      </c>
      <c r="W113" s="14" t="s">
        <v>44</v>
      </c>
      <c r="X113" s="24" t="s">
        <v>7044</v>
      </c>
      <c r="Y113" s="24">
        <v>1176</v>
      </c>
      <c r="Z113" s="24" t="s">
        <v>392</v>
      </c>
      <c r="AA113" s="24" t="s">
        <v>325</v>
      </c>
      <c r="AB113" s="51" t="s">
        <v>316</v>
      </c>
      <c r="AC113" s="51"/>
      <c r="AD113" s="51"/>
      <c r="AE113" s="24"/>
    </row>
    <row r="114" spans="1:31" s="38" customFormat="1" ht="13" hidden="1" x14ac:dyDescent="0.35">
      <c r="A114" s="14"/>
      <c r="B114" s="24">
        <v>45392801</v>
      </c>
      <c r="C114" s="24">
        <v>801</v>
      </c>
      <c r="D114" s="24" t="s">
        <v>326</v>
      </c>
      <c r="E114" s="66">
        <v>45392801</v>
      </c>
      <c r="F114" s="24" t="s">
        <v>326</v>
      </c>
      <c r="G114" s="24" t="s">
        <v>46</v>
      </c>
      <c r="H114" s="24" t="s">
        <v>79</v>
      </c>
      <c r="I114" s="24" t="s">
        <v>79</v>
      </c>
      <c r="J114" s="24" t="s">
        <v>145</v>
      </c>
      <c r="K114" s="24" t="s">
        <v>65</v>
      </c>
      <c r="L114" s="24" t="s">
        <v>66</v>
      </c>
      <c r="M114" s="24" t="s">
        <v>67</v>
      </c>
      <c r="N114" s="48">
        <v>42856</v>
      </c>
      <c r="O114" s="24" t="s">
        <v>53</v>
      </c>
      <c r="P114" s="26" t="s">
        <v>1</v>
      </c>
      <c r="Q114" s="63" t="s">
        <v>44</v>
      </c>
      <c r="R114" s="63" t="s">
        <v>54</v>
      </c>
      <c r="S114" s="24" t="s">
        <v>44</v>
      </c>
      <c r="T114" s="40" t="s">
        <v>44</v>
      </c>
      <c r="U114" s="24" t="s">
        <v>55</v>
      </c>
      <c r="V114" s="24">
        <v>2710199900</v>
      </c>
      <c r="W114" s="14" t="s">
        <v>44</v>
      </c>
      <c r="X114" s="96" t="s">
        <v>7045</v>
      </c>
      <c r="Y114" s="24">
        <v>1176</v>
      </c>
      <c r="Z114" s="24" t="s">
        <v>392</v>
      </c>
      <c r="AA114" s="96" t="s">
        <v>327</v>
      </c>
      <c r="AB114" s="51" t="s">
        <v>316</v>
      </c>
      <c r="AC114" s="51"/>
      <c r="AD114" s="51"/>
      <c r="AE114" s="24"/>
    </row>
    <row r="115" spans="1:31" s="38" customFormat="1" ht="13" hidden="1" x14ac:dyDescent="0.35">
      <c r="A115" s="14"/>
      <c r="B115" s="24">
        <v>40142905</v>
      </c>
      <c r="C115" s="24">
        <v>905</v>
      </c>
      <c r="D115" s="24" t="s">
        <v>3075</v>
      </c>
      <c r="E115" s="66">
        <v>41096801</v>
      </c>
      <c r="F115" s="24" t="s">
        <v>296</v>
      </c>
      <c r="G115" s="24" t="s">
        <v>46</v>
      </c>
      <c r="H115" s="24" t="s">
        <v>62</v>
      </c>
      <c r="I115" s="24" t="s">
        <v>63</v>
      </c>
      <c r="J115" s="24" t="s">
        <v>49</v>
      </c>
      <c r="K115" s="24" t="s">
        <v>272</v>
      </c>
      <c r="L115" s="24" t="s">
        <v>66</v>
      </c>
      <c r="M115" s="24" t="s">
        <v>52</v>
      </c>
      <c r="N115" s="48">
        <v>44210</v>
      </c>
      <c r="O115" s="24" t="s">
        <v>53</v>
      </c>
      <c r="P115" s="15" t="s">
        <v>2577</v>
      </c>
      <c r="Q115" s="24"/>
      <c r="R115" s="24"/>
      <c r="S115" s="24">
        <v>46152905</v>
      </c>
      <c r="T115" s="40" t="s">
        <v>295</v>
      </c>
      <c r="U115" s="24" t="s">
        <v>329</v>
      </c>
      <c r="V115" s="24">
        <v>2710193200</v>
      </c>
      <c r="W115" s="14" t="s">
        <v>70</v>
      </c>
      <c r="X115" s="96" t="s">
        <v>3076</v>
      </c>
      <c r="Y115" s="24" t="s">
        <v>3077</v>
      </c>
      <c r="Z115" s="24" t="s">
        <v>73</v>
      </c>
      <c r="AA115" s="96" t="s">
        <v>3078</v>
      </c>
      <c r="AB115" s="51" t="s">
        <v>272</v>
      </c>
      <c r="AC115" s="51"/>
      <c r="AD115" s="51"/>
      <c r="AE115" s="24"/>
    </row>
    <row r="116" spans="1:31" s="38" customFormat="1" ht="13" hidden="1" x14ac:dyDescent="0.35">
      <c r="A116" s="14"/>
      <c r="B116" s="24">
        <v>40144905</v>
      </c>
      <c r="C116" s="24">
        <v>905</v>
      </c>
      <c r="D116" s="24" t="s">
        <v>328</v>
      </c>
      <c r="E116" s="66">
        <v>43515801</v>
      </c>
      <c r="F116" s="24" t="s">
        <v>293</v>
      </c>
      <c r="G116" s="24" t="s">
        <v>46</v>
      </c>
      <c r="H116" s="24" t="s">
        <v>62</v>
      </c>
      <c r="I116" s="24" t="s">
        <v>63</v>
      </c>
      <c r="J116" s="24" t="s">
        <v>49</v>
      </c>
      <c r="K116" s="24" t="s">
        <v>272</v>
      </c>
      <c r="L116" s="24" t="s">
        <v>66</v>
      </c>
      <c r="M116" s="24" t="s">
        <v>52</v>
      </c>
      <c r="N116" s="48">
        <v>44210</v>
      </c>
      <c r="O116" s="24" t="s">
        <v>53</v>
      </c>
      <c r="P116" s="15" t="s">
        <v>2577</v>
      </c>
      <c r="Q116" s="24"/>
      <c r="R116" s="24"/>
      <c r="S116" s="24">
        <v>46153905</v>
      </c>
      <c r="T116" s="40" t="s">
        <v>292</v>
      </c>
      <c r="U116" s="24" t="s">
        <v>329</v>
      </c>
      <c r="V116" s="24">
        <v>2710193200</v>
      </c>
      <c r="W116" s="14" t="s">
        <v>70</v>
      </c>
      <c r="X116" s="96" t="s">
        <v>7046</v>
      </c>
      <c r="Y116" s="24" t="s">
        <v>3077</v>
      </c>
      <c r="Z116" s="24" t="s">
        <v>73</v>
      </c>
      <c r="AA116" s="96" t="s">
        <v>330</v>
      </c>
      <c r="AB116" s="51" t="s">
        <v>272</v>
      </c>
      <c r="AC116" s="51"/>
      <c r="AD116" s="51"/>
      <c r="AE116" s="24"/>
    </row>
    <row r="117" spans="1:31" s="38" customFormat="1" ht="13" hidden="1" x14ac:dyDescent="0.35">
      <c r="A117" s="14"/>
      <c r="B117" s="24">
        <v>40141905</v>
      </c>
      <c r="C117" s="24">
        <v>905</v>
      </c>
      <c r="D117" s="24" t="s">
        <v>335</v>
      </c>
      <c r="E117" s="66">
        <v>41063801</v>
      </c>
      <c r="F117" s="24" t="s">
        <v>284</v>
      </c>
      <c r="G117" s="24" t="s">
        <v>46</v>
      </c>
      <c r="H117" s="24" t="s">
        <v>62</v>
      </c>
      <c r="I117" s="24" t="s">
        <v>63</v>
      </c>
      <c r="J117" s="24" t="s">
        <v>49</v>
      </c>
      <c r="K117" s="24" t="s">
        <v>272</v>
      </c>
      <c r="L117" s="24" t="s">
        <v>66</v>
      </c>
      <c r="M117" s="24" t="s">
        <v>52</v>
      </c>
      <c r="N117" s="48">
        <v>44216</v>
      </c>
      <c r="O117" s="24" t="s">
        <v>53</v>
      </c>
      <c r="P117" s="15" t="s">
        <v>2577</v>
      </c>
      <c r="Q117" s="24"/>
      <c r="R117" s="24"/>
      <c r="S117" s="24">
        <v>46150905</v>
      </c>
      <c r="T117" s="40" t="s">
        <v>283</v>
      </c>
      <c r="U117" s="24" t="s">
        <v>329</v>
      </c>
      <c r="V117" s="24">
        <v>2710193200</v>
      </c>
      <c r="W117" s="14" t="s">
        <v>70</v>
      </c>
      <c r="X117" s="24" t="s">
        <v>7047</v>
      </c>
      <c r="Y117" s="24" t="s">
        <v>3077</v>
      </c>
      <c r="Z117" s="24" t="s">
        <v>73</v>
      </c>
      <c r="AA117" s="24" t="s">
        <v>336</v>
      </c>
      <c r="AB117" s="51" t="s">
        <v>272</v>
      </c>
      <c r="AC117" s="51"/>
      <c r="AD117" s="51"/>
      <c r="AE117" s="24"/>
    </row>
    <row r="118" spans="1:31" s="38" customFormat="1" ht="13" hidden="1" x14ac:dyDescent="0.35">
      <c r="A118" s="14"/>
      <c r="B118" s="24">
        <v>45247860</v>
      </c>
      <c r="C118" s="24">
        <v>860</v>
      </c>
      <c r="D118" s="24" t="s">
        <v>341</v>
      </c>
      <c r="E118" s="66" t="s">
        <v>44</v>
      </c>
      <c r="F118" s="24" t="s">
        <v>45</v>
      </c>
      <c r="G118" s="24" t="s">
        <v>46</v>
      </c>
      <c r="H118" s="24" t="s">
        <v>163</v>
      </c>
      <c r="I118" s="24" t="s">
        <v>164</v>
      </c>
      <c r="J118" s="24" t="s">
        <v>145</v>
      </c>
      <c r="K118" s="24" t="s">
        <v>65</v>
      </c>
      <c r="L118" s="24" t="s">
        <v>51</v>
      </c>
      <c r="M118" s="24" t="s">
        <v>67</v>
      </c>
      <c r="N118" s="48">
        <v>40807</v>
      </c>
      <c r="O118" s="24" t="s">
        <v>53</v>
      </c>
      <c r="P118" s="28" t="s">
        <v>1</v>
      </c>
      <c r="Q118" s="24"/>
      <c r="R118" s="63" t="s">
        <v>7048</v>
      </c>
      <c r="S118" s="24" t="s">
        <v>44</v>
      </c>
      <c r="T118" s="40" t="s">
        <v>44</v>
      </c>
      <c r="U118" s="24" t="s">
        <v>55</v>
      </c>
      <c r="V118" s="24">
        <v>2710193200</v>
      </c>
      <c r="W118" s="14" t="s">
        <v>56</v>
      </c>
      <c r="X118" s="24" t="s">
        <v>7049</v>
      </c>
      <c r="Y118" s="24" t="s">
        <v>3084</v>
      </c>
      <c r="Z118" s="24" t="s">
        <v>3085</v>
      </c>
      <c r="AA118" s="24" t="s">
        <v>343</v>
      </c>
      <c r="AB118" s="51" t="s">
        <v>344</v>
      </c>
      <c r="AC118" s="51"/>
      <c r="AD118" s="51"/>
      <c r="AE118" s="24"/>
    </row>
    <row r="119" spans="1:31" s="38" customFormat="1" ht="13" hidden="1" x14ac:dyDescent="0.35">
      <c r="A119" s="14"/>
      <c r="B119" s="24">
        <v>45248860</v>
      </c>
      <c r="C119" s="24">
        <v>860</v>
      </c>
      <c r="D119" s="24" t="s">
        <v>346</v>
      </c>
      <c r="E119" s="66" t="s">
        <v>44</v>
      </c>
      <c r="F119" s="24" t="s">
        <v>45</v>
      </c>
      <c r="G119" s="24" t="s">
        <v>46</v>
      </c>
      <c r="H119" s="24" t="s">
        <v>163</v>
      </c>
      <c r="I119" s="24" t="s">
        <v>164</v>
      </c>
      <c r="J119" s="24" t="s">
        <v>145</v>
      </c>
      <c r="K119" s="24" t="s">
        <v>65</v>
      </c>
      <c r="L119" s="24" t="s">
        <v>51</v>
      </c>
      <c r="M119" s="24" t="s">
        <v>67</v>
      </c>
      <c r="N119" s="48">
        <v>40812</v>
      </c>
      <c r="O119" s="24" t="s">
        <v>92</v>
      </c>
      <c r="P119" s="26" t="s">
        <v>1</v>
      </c>
      <c r="Q119" s="24"/>
      <c r="R119" s="63" t="s">
        <v>7050</v>
      </c>
      <c r="S119" s="24" t="s">
        <v>44</v>
      </c>
      <c r="T119" s="40" t="s">
        <v>44</v>
      </c>
      <c r="U119" s="24" t="s">
        <v>55</v>
      </c>
      <c r="V119" s="24">
        <v>3403990000</v>
      </c>
      <c r="W119" s="14" t="s">
        <v>56</v>
      </c>
      <c r="X119" s="24" t="s">
        <v>7051</v>
      </c>
      <c r="Y119" s="24" t="s">
        <v>351</v>
      </c>
      <c r="Z119" s="24" t="s">
        <v>3085</v>
      </c>
      <c r="AA119" s="24" t="s">
        <v>348</v>
      </c>
      <c r="AB119" s="51" t="s">
        <v>344</v>
      </c>
      <c r="AC119" s="51"/>
      <c r="AD119" s="51"/>
      <c r="AE119" s="24"/>
    </row>
    <row r="120" spans="1:31" s="38" customFormat="1" ht="13" hidden="1" x14ac:dyDescent="0.35">
      <c r="A120" s="14"/>
      <c r="B120" s="24">
        <v>40135860</v>
      </c>
      <c r="C120" s="24">
        <v>860</v>
      </c>
      <c r="D120" s="24" t="s">
        <v>350</v>
      </c>
      <c r="E120" s="66" t="s">
        <v>44</v>
      </c>
      <c r="F120" s="24" t="s">
        <v>45</v>
      </c>
      <c r="G120" s="24" t="s">
        <v>46</v>
      </c>
      <c r="H120" s="24" t="s">
        <v>163</v>
      </c>
      <c r="I120" s="24" t="s">
        <v>164</v>
      </c>
      <c r="J120" s="24" t="s">
        <v>145</v>
      </c>
      <c r="K120" s="24" t="s">
        <v>65</v>
      </c>
      <c r="L120" s="24" t="s">
        <v>51</v>
      </c>
      <c r="M120" s="24" t="s">
        <v>67</v>
      </c>
      <c r="N120" s="48">
        <v>44062</v>
      </c>
      <c r="O120" s="24" t="s">
        <v>92</v>
      </c>
      <c r="P120" s="26" t="s">
        <v>1</v>
      </c>
      <c r="Q120" s="24"/>
      <c r="R120" s="24"/>
      <c r="S120" s="24" t="s">
        <v>44</v>
      </c>
      <c r="T120" s="40" t="s">
        <v>44</v>
      </c>
      <c r="U120" s="24" t="s">
        <v>55</v>
      </c>
      <c r="V120" s="24">
        <v>3403990000</v>
      </c>
      <c r="W120" s="14" t="s">
        <v>56</v>
      </c>
      <c r="X120" s="24" t="s">
        <v>3099</v>
      </c>
      <c r="Y120" s="24" t="s">
        <v>351</v>
      </c>
      <c r="Z120" s="24"/>
      <c r="AA120" s="24" t="s">
        <v>352</v>
      </c>
      <c r="AB120" s="51" t="s">
        <v>344</v>
      </c>
      <c r="AC120" s="51"/>
      <c r="AD120" s="51"/>
      <c r="AE120" s="24"/>
    </row>
    <row r="121" spans="1:31" s="38" customFormat="1" ht="13" hidden="1" x14ac:dyDescent="0.35">
      <c r="A121" s="14"/>
      <c r="B121" s="24">
        <v>40135849</v>
      </c>
      <c r="C121" s="24">
        <v>849</v>
      </c>
      <c r="D121" s="24" t="s">
        <v>353</v>
      </c>
      <c r="E121" s="66" t="s">
        <v>44</v>
      </c>
      <c r="F121" s="24" t="s">
        <v>45</v>
      </c>
      <c r="G121" s="24" t="s">
        <v>46</v>
      </c>
      <c r="H121" s="24" t="s">
        <v>47</v>
      </c>
      <c r="I121" s="24" t="s">
        <v>48</v>
      </c>
      <c r="J121" s="24" t="s">
        <v>145</v>
      </c>
      <c r="K121" s="24" t="s">
        <v>65</v>
      </c>
      <c r="L121" s="24" t="s">
        <v>51</v>
      </c>
      <c r="M121" s="24" t="s">
        <v>67</v>
      </c>
      <c r="N121" s="48">
        <v>44062</v>
      </c>
      <c r="O121" s="24" t="s">
        <v>92</v>
      </c>
      <c r="P121" s="26" t="s">
        <v>1</v>
      </c>
      <c r="Q121" s="24"/>
      <c r="R121" s="24"/>
      <c r="S121" s="24" t="s">
        <v>44</v>
      </c>
      <c r="T121" s="40" t="s">
        <v>44</v>
      </c>
      <c r="U121" s="24" t="s">
        <v>55</v>
      </c>
      <c r="V121" s="24">
        <v>3403990000</v>
      </c>
      <c r="W121" s="14" t="s">
        <v>56</v>
      </c>
      <c r="X121" s="24" t="s">
        <v>3099</v>
      </c>
      <c r="Y121" s="24" t="s">
        <v>354</v>
      </c>
      <c r="Z121" s="24"/>
      <c r="AA121" s="24" t="s">
        <v>355</v>
      </c>
      <c r="AB121" s="51" t="s">
        <v>344</v>
      </c>
      <c r="AC121" s="51"/>
      <c r="AD121" s="51"/>
      <c r="AE121" s="24"/>
    </row>
    <row r="122" spans="1:31" s="38" customFormat="1" ht="13" hidden="1" x14ac:dyDescent="0.35">
      <c r="A122" s="14"/>
      <c r="B122" s="24">
        <v>45250860</v>
      </c>
      <c r="C122" s="24">
        <v>860</v>
      </c>
      <c r="D122" s="24" t="s">
        <v>356</v>
      </c>
      <c r="E122" s="66" t="s">
        <v>44</v>
      </c>
      <c r="F122" s="24" t="s">
        <v>45</v>
      </c>
      <c r="G122" s="24" t="s">
        <v>46</v>
      </c>
      <c r="H122" s="24" t="s">
        <v>163</v>
      </c>
      <c r="I122" s="24" t="s">
        <v>164</v>
      </c>
      <c r="J122" s="24" t="s">
        <v>145</v>
      </c>
      <c r="K122" s="24" t="s">
        <v>65</v>
      </c>
      <c r="L122" s="24" t="s">
        <v>51</v>
      </c>
      <c r="M122" s="24" t="s">
        <v>67</v>
      </c>
      <c r="N122" s="48">
        <v>40974</v>
      </c>
      <c r="O122" s="24" t="s">
        <v>92</v>
      </c>
      <c r="P122" s="26" t="s">
        <v>1</v>
      </c>
      <c r="Q122" s="24"/>
      <c r="R122" s="63" t="s">
        <v>7052</v>
      </c>
      <c r="S122" s="24" t="s">
        <v>44</v>
      </c>
      <c r="T122" s="40" t="s">
        <v>44</v>
      </c>
      <c r="U122" s="24" t="s">
        <v>55</v>
      </c>
      <c r="V122" s="24">
        <v>3403990000</v>
      </c>
      <c r="W122" s="14" t="s">
        <v>56</v>
      </c>
      <c r="X122" s="24" t="s">
        <v>3105</v>
      </c>
      <c r="Y122" s="24" t="s">
        <v>351</v>
      </c>
      <c r="Z122" s="24" t="s">
        <v>3085</v>
      </c>
      <c r="AA122" s="24" t="s">
        <v>358</v>
      </c>
      <c r="AB122" s="51" t="s">
        <v>344</v>
      </c>
      <c r="AC122" s="51"/>
      <c r="AD122" s="51"/>
      <c r="AE122" s="24"/>
    </row>
    <row r="123" spans="1:31" s="38" customFormat="1" ht="13" hidden="1" x14ac:dyDescent="0.35">
      <c r="A123" s="14"/>
      <c r="B123" s="24">
        <v>40133849</v>
      </c>
      <c r="C123" s="24">
        <v>849</v>
      </c>
      <c r="D123" s="24" t="s">
        <v>359</v>
      </c>
      <c r="E123" s="66" t="s">
        <v>44</v>
      </c>
      <c r="F123" s="24" t="s">
        <v>45</v>
      </c>
      <c r="G123" s="24" t="s">
        <v>46</v>
      </c>
      <c r="H123" s="24" t="s">
        <v>47</v>
      </c>
      <c r="I123" s="24" t="s">
        <v>48</v>
      </c>
      <c r="J123" s="24" t="s">
        <v>145</v>
      </c>
      <c r="K123" s="24" t="s">
        <v>65</v>
      </c>
      <c r="L123" s="24" t="s">
        <v>51</v>
      </c>
      <c r="M123" s="24" t="s">
        <v>67</v>
      </c>
      <c r="N123" s="48">
        <v>44044</v>
      </c>
      <c r="O123" s="24" t="s">
        <v>92</v>
      </c>
      <c r="P123" s="26" t="s">
        <v>1</v>
      </c>
      <c r="Q123" s="24"/>
      <c r="R123" s="24"/>
      <c r="S123" s="24" t="s">
        <v>44</v>
      </c>
      <c r="T123" s="40" t="s">
        <v>44</v>
      </c>
      <c r="U123" s="24" t="s">
        <v>55</v>
      </c>
      <c r="V123" s="24">
        <v>3403990000</v>
      </c>
      <c r="W123" s="14" t="s">
        <v>56</v>
      </c>
      <c r="X123" s="24" t="s">
        <v>3105</v>
      </c>
      <c r="Y123" s="24" t="s">
        <v>360</v>
      </c>
      <c r="Z123" s="24"/>
      <c r="AA123" s="24" t="s">
        <v>361</v>
      </c>
      <c r="AB123" s="51" t="s">
        <v>344</v>
      </c>
      <c r="AC123" s="51"/>
      <c r="AD123" s="51"/>
      <c r="AE123" s="24"/>
    </row>
    <row r="124" spans="1:31" s="38" customFormat="1" ht="13" hidden="1" x14ac:dyDescent="0.35">
      <c r="A124" s="14"/>
      <c r="B124" s="24">
        <v>44162935</v>
      </c>
      <c r="C124" s="24">
        <v>935</v>
      </c>
      <c r="D124" s="24" t="s">
        <v>362</v>
      </c>
      <c r="E124" s="66" t="s">
        <v>44</v>
      </c>
      <c r="F124" s="24" t="s">
        <v>45</v>
      </c>
      <c r="G124" s="24" t="s">
        <v>46</v>
      </c>
      <c r="H124" s="24" t="s">
        <v>363</v>
      </c>
      <c r="I124" s="24" t="s">
        <v>364</v>
      </c>
      <c r="J124" s="24" t="s">
        <v>49</v>
      </c>
      <c r="K124" s="24" t="s">
        <v>365</v>
      </c>
      <c r="L124" s="24" t="s">
        <v>51</v>
      </c>
      <c r="M124" s="24" t="s">
        <v>52</v>
      </c>
      <c r="N124" s="48">
        <v>40899</v>
      </c>
      <c r="O124" s="24" t="s">
        <v>53</v>
      </c>
      <c r="P124" s="26" t="s">
        <v>1</v>
      </c>
      <c r="Q124" s="24"/>
      <c r="R124" s="24"/>
      <c r="S124" s="24" t="s">
        <v>44</v>
      </c>
      <c r="T124" s="40" t="s">
        <v>44</v>
      </c>
      <c r="U124" s="24" t="s">
        <v>55</v>
      </c>
      <c r="V124" s="24">
        <v>3819000000</v>
      </c>
      <c r="W124" s="14" t="s">
        <v>56</v>
      </c>
      <c r="X124" s="24" t="s">
        <v>7053</v>
      </c>
      <c r="Y124" s="24" t="s">
        <v>366</v>
      </c>
      <c r="Z124" s="24"/>
      <c r="AA124" s="24" t="s">
        <v>367</v>
      </c>
      <c r="AB124" s="51" t="s">
        <v>365</v>
      </c>
      <c r="AC124" s="51"/>
      <c r="AD124" s="51"/>
      <c r="AE124" s="24"/>
    </row>
    <row r="125" spans="1:31" s="38" customFormat="1" ht="13" hidden="1" x14ac:dyDescent="0.35">
      <c r="A125" s="14"/>
      <c r="B125" s="24">
        <v>44164849</v>
      </c>
      <c r="C125" s="24">
        <v>849</v>
      </c>
      <c r="D125" s="24" t="s">
        <v>371</v>
      </c>
      <c r="E125" s="66" t="s">
        <v>44</v>
      </c>
      <c r="F125" s="24" t="s">
        <v>45</v>
      </c>
      <c r="G125" s="24" t="s">
        <v>46</v>
      </c>
      <c r="H125" s="24" t="s">
        <v>372</v>
      </c>
      <c r="I125" s="24" t="s">
        <v>48</v>
      </c>
      <c r="J125" s="24" t="s">
        <v>49</v>
      </c>
      <c r="K125" s="24" t="s">
        <v>365</v>
      </c>
      <c r="L125" s="24" t="s">
        <v>51</v>
      </c>
      <c r="M125" s="24" t="s">
        <v>52</v>
      </c>
      <c r="N125" s="48">
        <v>45017</v>
      </c>
      <c r="O125" s="24" t="s">
        <v>53</v>
      </c>
      <c r="P125" s="26" t="s">
        <v>1</v>
      </c>
      <c r="Q125" s="63" t="s">
        <v>7054</v>
      </c>
      <c r="R125" s="63" t="s">
        <v>54</v>
      </c>
      <c r="S125" s="24" t="s">
        <v>44</v>
      </c>
      <c r="T125" s="40" t="s">
        <v>44</v>
      </c>
      <c r="U125" s="24" t="s">
        <v>55</v>
      </c>
      <c r="V125" s="24">
        <v>2710199200</v>
      </c>
      <c r="W125" s="14" t="s">
        <v>56</v>
      </c>
      <c r="X125" s="24" t="s">
        <v>7055</v>
      </c>
      <c r="Y125" s="24" t="s">
        <v>7056</v>
      </c>
      <c r="Z125" s="24" t="s">
        <v>7057</v>
      </c>
      <c r="AA125" s="24" t="s">
        <v>374</v>
      </c>
      <c r="AB125" s="51" t="s">
        <v>365</v>
      </c>
      <c r="AC125" s="51"/>
      <c r="AD125" s="51"/>
      <c r="AE125" s="24"/>
    </row>
    <row r="126" spans="1:31" s="38" customFormat="1" ht="13" hidden="1" x14ac:dyDescent="0.35">
      <c r="A126" s="14"/>
      <c r="B126" s="24">
        <v>44164979</v>
      </c>
      <c r="C126" s="24">
        <v>979</v>
      </c>
      <c r="D126" s="24" t="s">
        <v>376</v>
      </c>
      <c r="E126" s="66" t="s">
        <v>44</v>
      </c>
      <c r="F126" s="24" t="s">
        <v>45</v>
      </c>
      <c r="G126" s="24" t="s">
        <v>46</v>
      </c>
      <c r="H126" s="24" t="s">
        <v>377</v>
      </c>
      <c r="I126" s="24" t="s">
        <v>86</v>
      </c>
      <c r="J126" s="24" t="s">
        <v>49</v>
      </c>
      <c r="K126" s="24" t="s">
        <v>365</v>
      </c>
      <c r="L126" s="24" t="s">
        <v>51</v>
      </c>
      <c r="M126" s="24" t="s">
        <v>52</v>
      </c>
      <c r="N126" s="48">
        <v>44986</v>
      </c>
      <c r="O126" s="24" t="s">
        <v>53</v>
      </c>
      <c r="P126" s="26" t="s">
        <v>6</v>
      </c>
      <c r="Q126" s="63" t="s">
        <v>7058</v>
      </c>
      <c r="R126" s="63" t="s">
        <v>54</v>
      </c>
      <c r="S126" s="24" t="s">
        <v>44</v>
      </c>
      <c r="T126" s="40" t="s">
        <v>44</v>
      </c>
      <c r="U126" s="24" t="s">
        <v>55</v>
      </c>
      <c r="V126" s="24">
        <v>2710199200</v>
      </c>
      <c r="W126" s="14" t="s">
        <v>56</v>
      </c>
      <c r="X126" s="24" t="s">
        <v>7055</v>
      </c>
      <c r="Y126" s="24" t="s">
        <v>7059</v>
      </c>
      <c r="Z126" s="24" t="s">
        <v>88</v>
      </c>
      <c r="AA126" s="24" t="s">
        <v>379</v>
      </c>
      <c r="AB126" s="51" t="s">
        <v>365</v>
      </c>
      <c r="AC126" s="51"/>
      <c r="AD126" s="51"/>
      <c r="AE126" s="24"/>
    </row>
    <row r="127" spans="1:31" s="38" customFormat="1" ht="13" hidden="1" x14ac:dyDescent="0.35">
      <c r="A127" s="14"/>
      <c r="B127" s="24">
        <v>44164935</v>
      </c>
      <c r="C127" s="24">
        <v>935</v>
      </c>
      <c r="D127" s="24" t="s">
        <v>380</v>
      </c>
      <c r="E127" s="66" t="s">
        <v>44</v>
      </c>
      <c r="F127" s="24" t="s">
        <v>45</v>
      </c>
      <c r="G127" s="24" t="s">
        <v>46</v>
      </c>
      <c r="H127" s="24" t="s">
        <v>363</v>
      </c>
      <c r="I127" s="24" t="s">
        <v>364</v>
      </c>
      <c r="J127" s="24" t="s">
        <v>49</v>
      </c>
      <c r="K127" s="24" t="s">
        <v>365</v>
      </c>
      <c r="L127" s="24" t="s">
        <v>51</v>
      </c>
      <c r="M127" s="24" t="s">
        <v>52</v>
      </c>
      <c r="N127" s="48">
        <v>41765</v>
      </c>
      <c r="O127" s="24" t="s">
        <v>53</v>
      </c>
      <c r="P127" s="26" t="s">
        <v>1</v>
      </c>
      <c r="Q127" s="24"/>
      <c r="R127" s="24"/>
      <c r="S127" s="24" t="s">
        <v>44</v>
      </c>
      <c r="T127" s="40" t="s">
        <v>44</v>
      </c>
      <c r="U127" s="24" t="s">
        <v>55</v>
      </c>
      <c r="V127" s="24">
        <v>2710193200</v>
      </c>
      <c r="W127" s="14" t="s">
        <v>56</v>
      </c>
      <c r="X127" s="96" t="s">
        <v>7060</v>
      </c>
      <c r="Y127" s="24" t="s">
        <v>366</v>
      </c>
      <c r="Z127" s="24"/>
      <c r="AA127" s="96" t="s">
        <v>381</v>
      </c>
      <c r="AB127" s="51" t="s">
        <v>365</v>
      </c>
      <c r="AC127" s="51"/>
      <c r="AD127" s="51"/>
      <c r="AE127" s="24"/>
    </row>
    <row r="128" spans="1:31" s="38" customFormat="1" ht="13" hidden="1" x14ac:dyDescent="0.35">
      <c r="A128" s="14"/>
      <c r="B128" s="24">
        <v>44164801</v>
      </c>
      <c r="C128" s="24">
        <v>801</v>
      </c>
      <c r="D128" s="24" t="s">
        <v>382</v>
      </c>
      <c r="E128" s="66" t="s">
        <v>44</v>
      </c>
      <c r="F128" s="24" t="s">
        <v>45</v>
      </c>
      <c r="G128" s="24" t="s">
        <v>46</v>
      </c>
      <c r="H128" s="24" t="s">
        <v>79</v>
      </c>
      <c r="I128" s="24" t="s">
        <v>79</v>
      </c>
      <c r="J128" s="24" t="s">
        <v>49</v>
      </c>
      <c r="K128" s="24" t="s">
        <v>365</v>
      </c>
      <c r="L128" s="24" t="s">
        <v>51</v>
      </c>
      <c r="M128" s="24" t="s">
        <v>52</v>
      </c>
      <c r="N128" s="48">
        <v>45047</v>
      </c>
      <c r="O128" s="24" t="s">
        <v>53</v>
      </c>
      <c r="P128" s="26" t="s">
        <v>1</v>
      </c>
      <c r="Q128" s="24" t="s">
        <v>44</v>
      </c>
      <c r="R128" s="63" t="s">
        <v>54</v>
      </c>
      <c r="S128" s="24" t="s">
        <v>44</v>
      </c>
      <c r="T128" s="40" t="s">
        <v>44</v>
      </c>
      <c r="U128" s="24" t="s">
        <v>55</v>
      </c>
      <c r="V128" s="24">
        <v>2710199200</v>
      </c>
      <c r="W128" s="14" t="s">
        <v>56</v>
      </c>
      <c r="X128" s="24" t="s">
        <v>7055</v>
      </c>
      <c r="Y128" s="24">
        <v>1176</v>
      </c>
      <c r="Z128" s="24" t="s">
        <v>392</v>
      </c>
      <c r="AA128" s="24" t="s">
        <v>383</v>
      </c>
      <c r="AB128" s="51" t="s">
        <v>365</v>
      </c>
      <c r="AC128" s="51"/>
      <c r="AD128" s="51"/>
      <c r="AE128" s="24"/>
    </row>
    <row r="129" spans="1:31" s="38" customFormat="1" ht="13" hidden="1" x14ac:dyDescent="0.35">
      <c r="A129" s="14"/>
      <c r="B129" s="24">
        <v>43337849</v>
      </c>
      <c r="C129" s="24">
        <v>849</v>
      </c>
      <c r="D129" s="24" t="s">
        <v>384</v>
      </c>
      <c r="E129" s="66" t="s">
        <v>44</v>
      </c>
      <c r="F129" s="24" t="s">
        <v>45</v>
      </c>
      <c r="G129" s="24" t="s">
        <v>46</v>
      </c>
      <c r="H129" s="24" t="s">
        <v>372</v>
      </c>
      <c r="I129" s="24" t="s">
        <v>48</v>
      </c>
      <c r="J129" s="24" t="s">
        <v>145</v>
      </c>
      <c r="K129" s="24" t="s">
        <v>65</v>
      </c>
      <c r="L129" s="24" t="s">
        <v>51</v>
      </c>
      <c r="M129" s="24" t="s">
        <v>67</v>
      </c>
      <c r="N129" s="48">
        <v>41263</v>
      </c>
      <c r="O129" s="24" t="s">
        <v>53</v>
      </c>
      <c r="P129" s="26" t="s">
        <v>1</v>
      </c>
      <c r="Q129" s="24"/>
      <c r="R129" s="63" t="s">
        <v>7061</v>
      </c>
      <c r="S129" s="24" t="s">
        <v>44</v>
      </c>
      <c r="T129" s="40" t="s">
        <v>44</v>
      </c>
      <c r="U129" s="24" t="s">
        <v>55</v>
      </c>
      <c r="V129" s="24">
        <v>2710199300</v>
      </c>
      <c r="W129" s="14" t="s">
        <v>56</v>
      </c>
      <c r="X129" s="24" t="s">
        <v>7062</v>
      </c>
      <c r="Y129" s="24" t="s">
        <v>354</v>
      </c>
      <c r="Z129" s="24" t="s">
        <v>2664</v>
      </c>
      <c r="AA129" s="24" t="s">
        <v>386</v>
      </c>
      <c r="AB129" s="51" t="s">
        <v>387</v>
      </c>
      <c r="AC129" s="51"/>
      <c r="AD129" s="51"/>
      <c r="AE129" s="24"/>
    </row>
    <row r="130" spans="1:31" s="38" customFormat="1" ht="12.75" hidden="1" customHeight="1" x14ac:dyDescent="0.35">
      <c r="A130" s="14"/>
      <c r="B130" s="24">
        <v>43338801</v>
      </c>
      <c r="C130" s="24">
        <v>801</v>
      </c>
      <c r="D130" s="24" t="s">
        <v>389</v>
      </c>
      <c r="E130" s="66" t="s">
        <v>44</v>
      </c>
      <c r="F130" s="24" t="s">
        <v>45</v>
      </c>
      <c r="G130" s="24" t="s">
        <v>46</v>
      </c>
      <c r="H130" s="24" t="s">
        <v>79</v>
      </c>
      <c r="I130" s="24" t="s">
        <v>79</v>
      </c>
      <c r="J130" s="24" t="s">
        <v>145</v>
      </c>
      <c r="K130" s="24" t="s">
        <v>65</v>
      </c>
      <c r="L130" s="24" t="s">
        <v>51</v>
      </c>
      <c r="M130" s="24" t="s">
        <v>67</v>
      </c>
      <c r="N130" s="48">
        <v>45170</v>
      </c>
      <c r="O130" s="24" t="s">
        <v>53</v>
      </c>
      <c r="P130" s="26" t="s">
        <v>1</v>
      </c>
      <c r="Q130" s="24" t="s">
        <v>44</v>
      </c>
      <c r="R130" s="63" t="s">
        <v>54</v>
      </c>
      <c r="S130" s="24" t="s">
        <v>44</v>
      </c>
      <c r="T130" s="40" t="s">
        <v>44</v>
      </c>
      <c r="U130" s="24" t="s">
        <v>55</v>
      </c>
      <c r="V130" s="24">
        <v>2710199300</v>
      </c>
      <c r="W130" s="14" t="s">
        <v>56</v>
      </c>
      <c r="X130" s="96" t="s">
        <v>390</v>
      </c>
      <c r="Y130" s="24">
        <v>1176</v>
      </c>
      <c r="Z130" s="24" t="s">
        <v>392</v>
      </c>
      <c r="AA130" s="24" t="s">
        <v>393</v>
      </c>
      <c r="AB130" s="51" t="s">
        <v>387</v>
      </c>
      <c r="AC130" s="51"/>
      <c r="AD130" s="51"/>
      <c r="AE130" s="24"/>
    </row>
    <row r="131" spans="1:31" s="38" customFormat="1" ht="13" hidden="1" x14ac:dyDescent="0.35">
      <c r="A131" s="14"/>
      <c r="B131" s="24">
        <v>43336849</v>
      </c>
      <c r="C131" s="24">
        <v>849</v>
      </c>
      <c r="D131" s="24" t="s">
        <v>395</v>
      </c>
      <c r="E131" s="66" t="s">
        <v>44</v>
      </c>
      <c r="F131" s="24" t="s">
        <v>45</v>
      </c>
      <c r="G131" s="24" t="s">
        <v>46</v>
      </c>
      <c r="H131" s="24" t="s">
        <v>47</v>
      </c>
      <c r="I131" s="24" t="s">
        <v>48</v>
      </c>
      <c r="J131" s="24" t="s">
        <v>145</v>
      </c>
      <c r="K131" s="24" t="s">
        <v>65</v>
      </c>
      <c r="L131" s="24" t="s">
        <v>51</v>
      </c>
      <c r="M131" s="24" t="s">
        <v>67</v>
      </c>
      <c r="N131" s="48">
        <v>43815</v>
      </c>
      <c r="O131" s="24" t="s">
        <v>53</v>
      </c>
      <c r="P131" s="26" t="s">
        <v>1</v>
      </c>
      <c r="Q131" s="24"/>
      <c r="R131" s="63" t="s">
        <v>7063</v>
      </c>
      <c r="S131" s="24" t="s">
        <v>44</v>
      </c>
      <c r="T131" s="40" t="s">
        <v>44</v>
      </c>
      <c r="U131" s="24" t="s">
        <v>55</v>
      </c>
      <c r="V131" s="24">
        <v>2710199300</v>
      </c>
      <c r="W131" s="14" t="s">
        <v>56</v>
      </c>
      <c r="X131" s="96" t="s">
        <v>3114</v>
      </c>
      <c r="Y131" s="24" t="s">
        <v>360</v>
      </c>
      <c r="Z131" s="24" t="s">
        <v>3115</v>
      </c>
      <c r="AA131" s="96" t="s">
        <v>397</v>
      </c>
      <c r="AB131" s="51" t="s">
        <v>387</v>
      </c>
      <c r="AC131" s="51"/>
      <c r="AD131" s="51"/>
      <c r="AE131" s="24"/>
    </row>
    <row r="132" spans="1:31" s="38" customFormat="1" ht="13" hidden="1" x14ac:dyDescent="0.35">
      <c r="A132" s="14"/>
      <c r="B132" s="24">
        <v>90947801</v>
      </c>
      <c r="C132" s="24">
        <v>801</v>
      </c>
      <c r="D132" s="24" t="s">
        <v>2545</v>
      </c>
      <c r="E132" s="66">
        <v>90947801</v>
      </c>
      <c r="F132" s="24" t="s">
        <v>2545</v>
      </c>
      <c r="G132" s="24" t="s">
        <v>2524</v>
      </c>
      <c r="H132" s="24" t="s">
        <v>79</v>
      </c>
      <c r="I132" s="24" t="s">
        <v>79</v>
      </c>
      <c r="J132" s="24" t="s">
        <v>2525</v>
      </c>
      <c r="K132" s="24" t="s">
        <v>65</v>
      </c>
      <c r="L132" s="24" t="s">
        <v>54</v>
      </c>
      <c r="M132" s="24" t="s">
        <v>67</v>
      </c>
      <c r="N132" s="48"/>
      <c r="O132" s="24" t="s">
        <v>54</v>
      </c>
      <c r="P132" s="26" t="s">
        <v>1</v>
      </c>
      <c r="Q132" s="24"/>
      <c r="R132" s="24"/>
      <c r="S132" s="24"/>
      <c r="T132" s="40"/>
      <c r="U132" s="24"/>
      <c r="V132" s="24"/>
      <c r="W132" s="14"/>
      <c r="X132" s="24"/>
      <c r="Y132" s="24"/>
      <c r="Z132" s="24"/>
      <c r="AA132" s="24"/>
      <c r="AB132" s="51" t="s">
        <v>6351</v>
      </c>
      <c r="AC132" s="51"/>
      <c r="AD132" s="51"/>
      <c r="AE132" s="24"/>
    </row>
    <row r="133" spans="1:31" s="38" customFormat="1" ht="13" hidden="1" x14ac:dyDescent="0.35">
      <c r="A133" s="14"/>
      <c r="B133" s="24">
        <v>90388801</v>
      </c>
      <c r="C133" s="24">
        <v>801</v>
      </c>
      <c r="D133" s="24" t="s">
        <v>2542</v>
      </c>
      <c r="E133" s="66">
        <v>90388801</v>
      </c>
      <c r="F133" s="24" t="s">
        <v>2542</v>
      </c>
      <c r="G133" s="24" t="s">
        <v>2524</v>
      </c>
      <c r="H133" s="24" t="s">
        <v>79</v>
      </c>
      <c r="I133" s="24" t="s">
        <v>79</v>
      </c>
      <c r="J133" s="24" t="s">
        <v>2525</v>
      </c>
      <c r="K133" s="24" t="s">
        <v>65</v>
      </c>
      <c r="L133" s="24" t="s">
        <v>54</v>
      </c>
      <c r="M133" s="24" t="s">
        <v>67</v>
      </c>
      <c r="N133" s="48"/>
      <c r="O133" s="24" t="s">
        <v>54</v>
      </c>
      <c r="P133" s="26" t="s">
        <v>1</v>
      </c>
      <c r="Q133" s="24"/>
      <c r="R133" s="24"/>
      <c r="S133" s="24"/>
      <c r="T133" s="40"/>
      <c r="U133" s="24"/>
      <c r="V133" s="24"/>
      <c r="W133" s="14"/>
      <c r="X133" s="24"/>
      <c r="Y133" s="24"/>
      <c r="Z133" s="24"/>
      <c r="AA133" s="24"/>
      <c r="AB133" s="51" t="s">
        <v>6351</v>
      </c>
      <c r="AC133" s="51"/>
      <c r="AD133" s="51"/>
      <c r="AE133" s="24"/>
    </row>
    <row r="134" spans="1:31" s="38" customFormat="1" ht="13" hidden="1" x14ac:dyDescent="0.35">
      <c r="A134" s="14"/>
      <c r="B134" s="24">
        <v>44778855</v>
      </c>
      <c r="C134" s="24">
        <v>855</v>
      </c>
      <c r="D134" s="24" t="s">
        <v>398</v>
      </c>
      <c r="E134" s="66">
        <v>44523801</v>
      </c>
      <c r="F134" s="24" t="s">
        <v>399</v>
      </c>
      <c r="G134" s="24" t="s">
        <v>46</v>
      </c>
      <c r="H134" s="24" t="s">
        <v>163</v>
      </c>
      <c r="I134" s="24" t="s">
        <v>164</v>
      </c>
      <c r="J134" s="24" t="s">
        <v>49</v>
      </c>
      <c r="K134" s="24" t="s">
        <v>400</v>
      </c>
      <c r="L134" s="24" t="s">
        <v>66</v>
      </c>
      <c r="M134" s="24" t="s">
        <v>52</v>
      </c>
      <c r="N134" s="48">
        <v>44525</v>
      </c>
      <c r="O134" s="24" t="s">
        <v>53</v>
      </c>
      <c r="P134" s="26" t="s">
        <v>1</v>
      </c>
      <c r="Q134" s="63" t="s">
        <v>7064</v>
      </c>
      <c r="R134" s="63" t="s">
        <v>54</v>
      </c>
      <c r="S134" s="24" t="s">
        <v>44</v>
      </c>
      <c r="T134" s="40" t="s">
        <v>44</v>
      </c>
      <c r="U134" s="24" t="s">
        <v>55</v>
      </c>
      <c r="V134" s="24">
        <v>2710193200</v>
      </c>
      <c r="W134" s="14" t="s">
        <v>70</v>
      </c>
      <c r="X134" s="24" t="s">
        <v>7065</v>
      </c>
      <c r="Y134" s="24" t="s">
        <v>3084</v>
      </c>
      <c r="Z134" s="24" t="s">
        <v>88</v>
      </c>
      <c r="AA134" s="24" t="s">
        <v>402</v>
      </c>
      <c r="AB134" s="51" t="s">
        <v>400</v>
      </c>
      <c r="AC134" s="51"/>
      <c r="AD134" s="51"/>
      <c r="AE134" s="24"/>
    </row>
    <row r="135" spans="1:31" s="38" customFormat="1" ht="13" hidden="1" x14ac:dyDescent="0.35">
      <c r="A135" s="14"/>
      <c r="B135" s="24">
        <v>44777855</v>
      </c>
      <c r="C135" s="24">
        <v>855</v>
      </c>
      <c r="D135" s="24" t="s">
        <v>404</v>
      </c>
      <c r="E135" s="66">
        <v>44424801</v>
      </c>
      <c r="F135" s="24" t="s">
        <v>190</v>
      </c>
      <c r="G135" s="24" t="s">
        <v>46</v>
      </c>
      <c r="H135" s="24" t="s">
        <v>163</v>
      </c>
      <c r="I135" s="24" t="s">
        <v>164</v>
      </c>
      <c r="J135" s="24" t="s">
        <v>49</v>
      </c>
      <c r="K135" s="24" t="s">
        <v>400</v>
      </c>
      <c r="L135" s="24" t="s">
        <v>66</v>
      </c>
      <c r="M135" s="24" t="s">
        <v>52</v>
      </c>
      <c r="N135" s="48">
        <v>44518</v>
      </c>
      <c r="O135" s="24" t="s">
        <v>53</v>
      </c>
      <c r="P135" s="26" t="s">
        <v>1</v>
      </c>
      <c r="Q135" s="63" t="s">
        <v>7066</v>
      </c>
      <c r="R135" s="63" t="s">
        <v>54</v>
      </c>
      <c r="S135" s="24" t="s">
        <v>44</v>
      </c>
      <c r="T135" s="40" t="s">
        <v>44</v>
      </c>
      <c r="U135" s="24" t="s">
        <v>55</v>
      </c>
      <c r="V135" s="24">
        <v>2710193200</v>
      </c>
      <c r="W135" s="14" t="s">
        <v>70</v>
      </c>
      <c r="X135" s="24" t="s">
        <v>7067</v>
      </c>
      <c r="Y135" s="24" t="s">
        <v>3084</v>
      </c>
      <c r="Z135" s="24" t="s">
        <v>88</v>
      </c>
      <c r="AA135" s="24" t="s">
        <v>406</v>
      </c>
      <c r="AB135" s="51" t="s">
        <v>400</v>
      </c>
      <c r="AC135" s="51"/>
      <c r="AD135" s="51"/>
      <c r="AE135" s="24"/>
    </row>
    <row r="136" spans="1:31" s="38" customFormat="1" ht="13" hidden="1" x14ac:dyDescent="0.35">
      <c r="A136" s="14"/>
      <c r="B136" s="24">
        <v>44776855</v>
      </c>
      <c r="C136" s="24">
        <v>855</v>
      </c>
      <c r="D136" s="24" t="s">
        <v>408</v>
      </c>
      <c r="E136" s="66">
        <v>45283801</v>
      </c>
      <c r="F136" s="24" t="s">
        <v>409</v>
      </c>
      <c r="G136" s="24" t="s">
        <v>46</v>
      </c>
      <c r="H136" s="24" t="s">
        <v>163</v>
      </c>
      <c r="I136" s="24" t="s">
        <v>164</v>
      </c>
      <c r="J136" s="24" t="s">
        <v>49</v>
      </c>
      <c r="K136" s="24" t="s">
        <v>400</v>
      </c>
      <c r="L136" s="24" t="s">
        <v>66</v>
      </c>
      <c r="M136" s="24" t="s">
        <v>52</v>
      </c>
      <c r="N136" s="48">
        <v>44522</v>
      </c>
      <c r="O136" s="24" t="s">
        <v>53</v>
      </c>
      <c r="P136" s="26" t="s">
        <v>1</v>
      </c>
      <c r="Q136" s="24"/>
      <c r="R136" s="24"/>
      <c r="S136" s="24" t="s">
        <v>44</v>
      </c>
      <c r="T136" s="40" t="s">
        <v>44</v>
      </c>
      <c r="U136" s="24" t="s">
        <v>55</v>
      </c>
      <c r="V136" s="24">
        <v>2710193200</v>
      </c>
      <c r="W136" s="14" t="s">
        <v>70</v>
      </c>
      <c r="X136" s="24" t="s">
        <v>7068</v>
      </c>
      <c r="Y136" s="24" t="s">
        <v>3084</v>
      </c>
      <c r="Z136" s="24" t="s">
        <v>88</v>
      </c>
      <c r="AA136" s="24" t="s">
        <v>410</v>
      </c>
      <c r="AB136" s="51" t="s">
        <v>400</v>
      </c>
      <c r="AC136" s="51"/>
      <c r="AD136" s="51"/>
      <c r="AE136" s="24"/>
    </row>
    <row r="137" spans="1:31" s="38" customFormat="1" ht="13" hidden="1" x14ac:dyDescent="0.35">
      <c r="A137" s="14"/>
      <c r="B137" s="24">
        <v>44775855</v>
      </c>
      <c r="C137" s="24">
        <v>855</v>
      </c>
      <c r="D137" s="24" t="s">
        <v>412</v>
      </c>
      <c r="E137" s="66">
        <v>43706801</v>
      </c>
      <c r="F137" s="24" t="s">
        <v>413</v>
      </c>
      <c r="G137" s="24" t="s">
        <v>46</v>
      </c>
      <c r="H137" s="24" t="s">
        <v>163</v>
      </c>
      <c r="I137" s="24" t="s">
        <v>164</v>
      </c>
      <c r="J137" s="24" t="s">
        <v>49</v>
      </c>
      <c r="K137" s="24" t="s">
        <v>400</v>
      </c>
      <c r="L137" s="24" t="s">
        <v>66</v>
      </c>
      <c r="M137" s="24" t="s">
        <v>52</v>
      </c>
      <c r="N137" s="48">
        <v>44517</v>
      </c>
      <c r="O137" s="24" t="s">
        <v>53</v>
      </c>
      <c r="P137" s="26" t="s">
        <v>1</v>
      </c>
      <c r="Q137" s="63" t="s">
        <v>7069</v>
      </c>
      <c r="R137" s="63" t="s">
        <v>54</v>
      </c>
      <c r="S137" s="24" t="s">
        <v>44</v>
      </c>
      <c r="T137" s="40" t="s">
        <v>44</v>
      </c>
      <c r="U137" s="24" t="s">
        <v>55</v>
      </c>
      <c r="V137" s="24">
        <v>2710193200</v>
      </c>
      <c r="W137" s="14" t="s">
        <v>70</v>
      </c>
      <c r="X137" s="24" t="s">
        <v>7070</v>
      </c>
      <c r="Y137" s="24" t="s">
        <v>3084</v>
      </c>
      <c r="Z137" s="24" t="s">
        <v>88</v>
      </c>
      <c r="AA137" s="24" t="s">
        <v>415</v>
      </c>
      <c r="AB137" s="51" t="s">
        <v>400</v>
      </c>
      <c r="AC137" s="51"/>
      <c r="AD137" s="51"/>
      <c r="AE137" s="24"/>
    </row>
    <row r="138" spans="1:31" s="38" customFormat="1" ht="13" hidden="1" x14ac:dyDescent="0.35">
      <c r="A138" s="14"/>
      <c r="B138" s="24">
        <v>44779855</v>
      </c>
      <c r="C138" s="24">
        <v>855</v>
      </c>
      <c r="D138" s="24" t="s">
        <v>418</v>
      </c>
      <c r="E138" s="66">
        <v>43060801</v>
      </c>
      <c r="F138" s="24" t="s">
        <v>419</v>
      </c>
      <c r="G138" s="24" t="s">
        <v>46</v>
      </c>
      <c r="H138" s="24" t="s">
        <v>163</v>
      </c>
      <c r="I138" s="24" t="s">
        <v>164</v>
      </c>
      <c r="J138" s="24" t="s">
        <v>49</v>
      </c>
      <c r="K138" s="24" t="s">
        <v>400</v>
      </c>
      <c r="L138" s="24" t="s">
        <v>66</v>
      </c>
      <c r="M138" s="24" t="s">
        <v>52</v>
      </c>
      <c r="N138" s="48">
        <v>44518</v>
      </c>
      <c r="O138" s="24" t="s">
        <v>53</v>
      </c>
      <c r="P138" s="26" t="s">
        <v>1</v>
      </c>
      <c r="Q138" s="63" t="s">
        <v>7071</v>
      </c>
      <c r="R138" s="63" t="s">
        <v>54</v>
      </c>
      <c r="S138" s="24" t="s">
        <v>44</v>
      </c>
      <c r="T138" s="40" t="s">
        <v>44</v>
      </c>
      <c r="U138" s="24" t="s">
        <v>55</v>
      </c>
      <c r="V138" s="24">
        <v>2710193200</v>
      </c>
      <c r="W138" s="14" t="s">
        <v>70</v>
      </c>
      <c r="X138" s="24" t="s">
        <v>7072</v>
      </c>
      <c r="Y138" s="24" t="s">
        <v>3084</v>
      </c>
      <c r="Z138" s="24" t="s">
        <v>88</v>
      </c>
      <c r="AA138" s="24" t="s">
        <v>421</v>
      </c>
      <c r="AB138" s="51" t="s">
        <v>400</v>
      </c>
      <c r="AC138" s="51"/>
      <c r="AD138" s="51"/>
      <c r="AE138" s="24"/>
    </row>
    <row r="139" spans="1:31" s="38" customFormat="1" ht="13" hidden="1" x14ac:dyDescent="0.35">
      <c r="A139" s="14"/>
      <c r="B139" s="24">
        <v>47088801</v>
      </c>
      <c r="C139" s="24">
        <v>801</v>
      </c>
      <c r="D139" s="24" t="s">
        <v>423</v>
      </c>
      <c r="E139" s="66">
        <v>47088801</v>
      </c>
      <c r="F139" s="24" t="s">
        <v>423</v>
      </c>
      <c r="G139" s="24" t="s">
        <v>46</v>
      </c>
      <c r="H139" s="24" t="s">
        <v>79</v>
      </c>
      <c r="I139" s="24" t="s">
        <v>79</v>
      </c>
      <c r="J139" s="24" t="s">
        <v>145</v>
      </c>
      <c r="K139" s="24" t="s">
        <v>65</v>
      </c>
      <c r="L139" s="24" t="s">
        <v>66</v>
      </c>
      <c r="M139" s="24" t="s">
        <v>67</v>
      </c>
      <c r="N139" s="48">
        <v>41942</v>
      </c>
      <c r="O139" s="24" t="s">
        <v>53</v>
      </c>
      <c r="P139" s="26" t="s">
        <v>1</v>
      </c>
      <c r="Q139" s="24" t="s">
        <v>44</v>
      </c>
      <c r="R139" s="63" t="s">
        <v>54</v>
      </c>
      <c r="S139" s="24" t="s">
        <v>44</v>
      </c>
      <c r="T139" s="40" t="s">
        <v>44</v>
      </c>
      <c r="U139" s="24" t="s">
        <v>55</v>
      </c>
      <c r="V139" s="24">
        <v>2710193200</v>
      </c>
      <c r="W139" s="14" t="s">
        <v>44</v>
      </c>
      <c r="X139" s="24" t="s">
        <v>4214</v>
      </c>
      <c r="Y139" s="24">
        <v>1176</v>
      </c>
      <c r="Z139" s="24" t="s">
        <v>88</v>
      </c>
      <c r="AA139" s="24" t="s">
        <v>424</v>
      </c>
      <c r="AB139" s="51" t="s">
        <v>425</v>
      </c>
      <c r="AC139" s="51"/>
      <c r="AD139" s="51"/>
      <c r="AE139" s="24"/>
    </row>
    <row r="140" spans="1:31" s="38" customFormat="1" ht="13" hidden="1" x14ac:dyDescent="0.35">
      <c r="A140" s="14"/>
      <c r="B140" s="24">
        <v>47088809</v>
      </c>
      <c r="C140" s="24">
        <v>809</v>
      </c>
      <c r="D140" s="24" t="s">
        <v>427</v>
      </c>
      <c r="E140" s="66">
        <v>47088801</v>
      </c>
      <c r="F140" s="24" t="s">
        <v>423</v>
      </c>
      <c r="G140" s="24" t="s">
        <v>46</v>
      </c>
      <c r="H140" s="24" t="s">
        <v>47</v>
      </c>
      <c r="I140" s="24" t="s">
        <v>48</v>
      </c>
      <c r="J140" s="24" t="s">
        <v>145</v>
      </c>
      <c r="K140" s="24" t="s">
        <v>65</v>
      </c>
      <c r="L140" s="24" t="s">
        <v>66</v>
      </c>
      <c r="M140" s="24" t="s">
        <v>67</v>
      </c>
      <c r="N140" s="48">
        <v>40858</v>
      </c>
      <c r="O140" s="24" t="s">
        <v>53</v>
      </c>
      <c r="P140" s="26" t="s">
        <v>1</v>
      </c>
      <c r="Q140" s="24">
        <v>5011987203358</v>
      </c>
      <c r="R140" s="24" t="s">
        <v>54</v>
      </c>
      <c r="S140" s="24" t="s">
        <v>44</v>
      </c>
      <c r="T140" s="40" t="s">
        <v>44</v>
      </c>
      <c r="U140" s="24" t="s">
        <v>55</v>
      </c>
      <c r="V140" s="24">
        <v>2710193200</v>
      </c>
      <c r="W140" s="14" t="s">
        <v>83</v>
      </c>
      <c r="X140" s="24" t="s">
        <v>4214</v>
      </c>
      <c r="Y140" s="24" t="s">
        <v>360</v>
      </c>
      <c r="Z140" s="24" t="s">
        <v>88</v>
      </c>
      <c r="AA140" s="24" t="s">
        <v>429</v>
      </c>
      <c r="AB140" s="51" t="s">
        <v>425</v>
      </c>
      <c r="AC140" s="51"/>
      <c r="AD140" s="51"/>
      <c r="AE140" s="24"/>
    </row>
    <row r="141" spans="1:31" s="38" customFormat="1" ht="13" hidden="1" x14ac:dyDescent="0.35">
      <c r="A141" s="14"/>
      <c r="B141" s="24">
        <v>44979809</v>
      </c>
      <c r="C141" s="24">
        <v>809</v>
      </c>
      <c r="D141" s="24" t="s">
        <v>3173</v>
      </c>
      <c r="E141" s="66">
        <v>44974801</v>
      </c>
      <c r="F141" s="24" t="s">
        <v>1869</v>
      </c>
      <c r="G141" s="24" t="s">
        <v>46</v>
      </c>
      <c r="H141" s="24" t="s">
        <v>47</v>
      </c>
      <c r="I141" s="24" t="s">
        <v>48</v>
      </c>
      <c r="J141" s="24" t="s">
        <v>119</v>
      </c>
      <c r="K141" s="24" t="s">
        <v>65</v>
      </c>
      <c r="L141" s="24" t="s">
        <v>66</v>
      </c>
      <c r="M141" s="24" t="s">
        <v>67</v>
      </c>
      <c r="N141" s="48">
        <v>43709</v>
      </c>
      <c r="O141" s="24" t="s">
        <v>53</v>
      </c>
      <c r="P141" s="15" t="s">
        <v>2577</v>
      </c>
      <c r="Q141" s="24">
        <v>5011987051126</v>
      </c>
      <c r="R141" s="24" t="s">
        <v>54</v>
      </c>
      <c r="S141" s="24" t="s">
        <v>44</v>
      </c>
      <c r="T141" s="40" t="s">
        <v>44</v>
      </c>
      <c r="U141" s="24" t="s">
        <v>55</v>
      </c>
      <c r="V141" s="24">
        <v>2710193200</v>
      </c>
      <c r="W141" s="14" t="s">
        <v>83</v>
      </c>
      <c r="X141" s="24" t="s">
        <v>3175</v>
      </c>
      <c r="Y141" s="24" t="s">
        <v>360</v>
      </c>
      <c r="Z141" s="24" t="s">
        <v>565</v>
      </c>
      <c r="AA141" s="24" t="s">
        <v>3176</v>
      </c>
      <c r="AB141" s="51" t="s">
        <v>425</v>
      </c>
      <c r="AC141" s="51"/>
      <c r="AD141" s="51"/>
      <c r="AE141" s="24"/>
    </row>
    <row r="142" spans="1:31" s="38" customFormat="1" ht="13" hidden="1" x14ac:dyDescent="0.35">
      <c r="A142" s="14"/>
      <c r="B142" s="24">
        <v>52356807</v>
      </c>
      <c r="C142" s="24">
        <v>807</v>
      </c>
      <c r="D142" s="24" t="s">
        <v>430</v>
      </c>
      <c r="E142" s="66" t="s">
        <v>44</v>
      </c>
      <c r="F142" s="24" t="s">
        <v>45</v>
      </c>
      <c r="G142" s="24" t="s">
        <v>216</v>
      </c>
      <c r="H142" s="24" t="s">
        <v>431</v>
      </c>
      <c r="I142" s="24" t="s">
        <v>48</v>
      </c>
      <c r="J142" s="24" t="s">
        <v>145</v>
      </c>
      <c r="K142" s="24" t="s">
        <v>65</v>
      </c>
      <c r="L142" s="24" t="s">
        <v>51</v>
      </c>
      <c r="M142" s="24" t="s">
        <v>67</v>
      </c>
      <c r="N142" s="48">
        <v>44326</v>
      </c>
      <c r="O142" s="24" t="s">
        <v>53</v>
      </c>
      <c r="P142" s="26" t="s">
        <v>1</v>
      </c>
      <c r="Q142" s="63" t="s">
        <v>7073</v>
      </c>
      <c r="R142" s="24" t="s">
        <v>54</v>
      </c>
      <c r="S142" s="24" t="s">
        <v>44</v>
      </c>
      <c r="T142" s="40" t="s">
        <v>44</v>
      </c>
      <c r="U142" s="24" t="s">
        <v>55</v>
      </c>
      <c r="V142" s="24">
        <v>3403190000</v>
      </c>
      <c r="W142" s="14" t="s">
        <v>56</v>
      </c>
      <c r="X142" s="96" t="s">
        <v>7074</v>
      </c>
      <c r="Y142" s="24" t="s">
        <v>7075</v>
      </c>
      <c r="Z142" s="24" t="s">
        <v>671</v>
      </c>
      <c r="AA142" s="96" t="s">
        <v>433</v>
      </c>
      <c r="AB142" s="51" t="s">
        <v>434</v>
      </c>
      <c r="AC142" s="51"/>
      <c r="AD142" s="51"/>
      <c r="AE142" s="24"/>
    </row>
    <row r="143" spans="1:31" s="38" customFormat="1" ht="13" hidden="1" x14ac:dyDescent="0.35">
      <c r="A143" s="14"/>
      <c r="B143" s="24">
        <v>52883817</v>
      </c>
      <c r="C143" s="24">
        <v>817</v>
      </c>
      <c r="D143" s="24" t="s">
        <v>444</v>
      </c>
      <c r="E143" s="66">
        <v>52883801</v>
      </c>
      <c r="F143" s="24" t="s">
        <v>445</v>
      </c>
      <c r="G143" s="24" t="s">
        <v>216</v>
      </c>
      <c r="H143" s="24" t="s">
        <v>446</v>
      </c>
      <c r="I143" s="24" t="s">
        <v>447</v>
      </c>
      <c r="J143" s="24" t="s">
        <v>145</v>
      </c>
      <c r="K143" s="24" t="s">
        <v>65</v>
      </c>
      <c r="L143" s="24" t="s">
        <v>66</v>
      </c>
      <c r="M143" s="24" t="s">
        <v>67</v>
      </c>
      <c r="N143" s="48">
        <v>41003</v>
      </c>
      <c r="O143" s="24" t="s">
        <v>53</v>
      </c>
      <c r="P143" s="26" t="s">
        <v>1</v>
      </c>
      <c r="Q143" s="24"/>
      <c r="R143" s="63" t="s">
        <v>7076</v>
      </c>
      <c r="S143" s="24" t="s">
        <v>44</v>
      </c>
      <c r="T143" s="40" t="s">
        <v>44</v>
      </c>
      <c r="U143" s="24" t="s">
        <v>55</v>
      </c>
      <c r="V143" s="24">
        <v>2710193200</v>
      </c>
      <c r="W143" s="14" t="s">
        <v>83</v>
      </c>
      <c r="X143" s="24" t="s">
        <v>3178</v>
      </c>
      <c r="Y143" s="24" t="s">
        <v>564</v>
      </c>
      <c r="Z143" s="24" t="s">
        <v>88</v>
      </c>
      <c r="AA143" s="24" t="s">
        <v>449</v>
      </c>
      <c r="AB143" s="51" t="s">
        <v>434</v>
      </c>
      <c r="AC143" s="51"/>
      <c r="AD143" s="51"/>
      <c r="AE143" s="24"/>
    </row>
    <row r="144" spans="1:31" s="38" customFormat="1" ht="13" hidden="1" x14ac:dyDescent="0.35">
      <c r="A144" s="14"/>
      <c r="B144" s="24">
        <v>52883922</v>
      </c>
      <c r="C144" s="24">
        <v>922</v>
      </c>
      <c r="D144" s="24" t="s">
        <v>452</v>
      </c>
      <c r="E144" s="66">
        <v>52883801</v>
      </c>
      <c r="F144" s="24" t="s">
        <v>445</v>
      </c>
      <c r="G144" s="24" t="s">
        <v>216</v>
      </c>
      <c r="H144" s="24" t="s">
        <v>453</v>
      </c>
      <c r="I144" s="24" t="s">
        <v>454</v>
      </c>
      <c r="J144" s="24" t="s">
        <v>145</v>
      </c>
      <c r="K144" s="24" t="s">
        <v>65</v>
      </c>
      <c r="L144" s="24" t="s">
        <v>66</v>
      </c>
      <c r="M144" s="24" t="s">
        <v>67</v>
      </c>
      <c r="N144" s="48">
        <v>41033</v>
      </c>
      <c r="O144" s="24" t="s">
        <v>53</v>
      </c>
      <c r="P144" s="26" t="s">
        <v>1</v>
      </c>
      <c r="Q144" s="24"/>
      <c r="R144" s="24"/>
      <c r="S144" s="24" t="s">
        <v>44</v>
      </c>
      <c r="T144" s="40" t="s">
        <v>44</v>
      </c>
      <c r="U144" s="24" t="s">
        <v>55</v>
      </c>
      <c r="V144" s="24">
        <v>2710199900</v>
      </c>
      <c r="W144" s="14" t="s">
        <v>455</v>
      </c>
      <c r="X144" s="24" t="s">
        <v>3178</v>
      </c>
      <c r="Y144" s="24" t="s">
        <v>3181</v>
      </c>
      <c r="Z144" s="24" t="s">
        <v>73</v>
      </c>
      <c r="AA144" s="24" t="s">
        <v>456</v>
      </c>
      <c r="AB144" s="51" t="s">
        <v>434</v>
      </c>
      <c r="AC144" s="51"/>
      <c r="AD144" s="51"/>
      <c r="AE144" s="24"/>
    </row>
    <row r="145" spans="1:31" s="38" customFormat="1" ht="13" hidden="1" x14ac:dyDescent="0.35">
      <c r="A145" s="14"/>
      <c r="B145" s="24">
        <v>52883988</v>
      </c>
      <c r="C145" s="24">
        <v>988</v>
      </c>
      <c r="D145" s="24" t="s">
        <v>457</v>
      </c>
      <c r="E145" s="66">
        <v>52883801</v>
      </c>
      <c r="F145" s="24" t="s">
        <v>445</v>
      </c>
      <c r="G145" s="24" t="s">
        <v>216</v>
      </c>
      <c r="H145" s="24" t="s">
        <v>217</v>
      </c>
      <c r="I145" s="24" t="s">
        <v>48</v>
      </c>
      <c r="J145" s="24" t="s">
        <v>145</v>
      </c>
      <c r="K145" s="24" t="s">
        <v>65</v>
      </c>
      <c r="L145" s="24" t="s">
        <v>66</v>
      </c>
      <c r="M145" s="24" t="s">
        <v>67</v>
      </c>
      <c r="N145" s="48">
        <v>40981</v>
      </c>
      <c r="O145" s="24" t="s">
        <v>53</v>
      </c>
      <c r="P145" s="26" t="s">
        <v>1</v>
      </c>
      <c r="Q145" s="24"/>
      <c r="R145" s="63" t="s">
        <v>7077</v>
      </c>
      <c r="S145" s="24" t="s">
        <v>44</v>
      </c>
      <c r="T145" s="40" t="s">
        <v>44</v>
      </c>
      <c r="U145" s="24" t="s">
        <v>55</v>
      </c>
      <c r="V145" s="24">
        <v>2710199900</v>
      </c>
      <c r="W145" s="14" t="s">
        <v>83</v>
      </c>
      <c r="X145" s="24" t="s">
        <v>3178</v>
      </c>
      <c r="Y145" s="24" t="s">
        <v>525</v>
      </c>
      <c r="Z145" s="24" t="s">
        <v>88</v>
      </c>
      <c r="AA145" s="24" t="s">
        <v>459</v>
      </c>
      <c r="AB145" s="51" t="s">
        <v>434</v>
      </c>
      <c r="AC145" s="51"/>
      <c r="AD145" s="51"/>
      <c r="AE145" s="24"/>
    </row>
    <row r="146" spans="1:31" s="38" customFormat="1" ht="13" hidden="1" x14ac:dyDescent="0.35">
      <c r="A146" s="14"/>
      <c r="B146" s="24">
        <v>52884817</v>
      </c>
      <c r="C146" s="24">
        <v>817</v>
      </c>
      <c r="D146" s="24" t="s">
        <v>460</v>
      </c>
      <c r="E146" s="66">
        <v>52884801</v>
      </c>
      <c r="F146" s="24" t="s">
        <v>461</v>
      </c>
      <c r="G146" s="24" t="s">
        <v>216</v>
      </c>
      <c r="H146" s="24" t="s">
        <v>446</v>
      </c>
      <c r="I146" s="24" t="s">
        <v>447</v>
      </c>
      <c r="J146" s="24" t="s">
        <v>145</v>
      </c>
      <c r="K146" s="24" t="s">
        <v>65</v>
      </c>
      <c r="L146" s="24" t="s">
        <v>66</v>
      </c>
      <c r="M146" s="24" t="s">
        <v>67</v>
      </c>
      <c r="N146" s="48">
        <v>40970</v>
      </c>
      <c r="O146" s="24" t="s">
        <v>53</v>
      </c>
      <c r="P146" s="26" t="s">
        <v>1</v>
      </c>
      <c r="Q146" s="24"/>
      <c r="R146" s="63" t="s">
        <v>7078</v>
      </c>
      <c r="S146" s="24" t="s">
        <v>44</v>
      </c>
      <c r="T146" s="40" t="s">
        <v>44</v>
      </c>
      <c r="U146" s="24" t="s">
        <v>55</v>
      </c>
      <c r="V146" s="24">
        <v>2710199900</v>
      </c>
      <c r="W146" s="14" t="s">
        <v>83</v>
      </c>
      <c r="X146" s="24" t="s">
        <v>7079</v>
      </c>
      <c r="Y146" s="24" t="s">
        <v>564</v>
      </c>
      <c r="Z146" s="24" t="s">
        <v>88</v>
      </c>
      <c r="AA146" s="24" t="s">
        <v>463</v>
      </c>
      <c r="AB146" s="51" t="s">
        <v>434</v>
      </c>
      <c r="AC146" s="51"/>
      <c r="AD146" s="51"/>
      <c r="AE146" s="24"/>
    </row>
    <row r="147" spans="1:31" s="38" customFormat="1" ht="13" hidden="1" x14ac:dyDescent="0.35">
      <c r="A147" s="14"/>
      <c r="B147" s="24">
        <v>52884883</v>
      </c>
      <c r="C147" s="24">
        <v>883</v>
      </c>
      <c r="D147" s="24" t="s">
        <v>464</v>
      </c>
      <c r="E147" s="66">
        <v>52884801</v>
      </c>
      <c r="F147" s="24" t="s">
        <v>461</v>
      </c>
      <c r="G147" s="24" t="s">
        <v>216</v>
      </c>
      <c r="H147" s="24" t="s">
        <v>465</v>
      </c>
      <c r="I147" s="24" t="s">
        <v>140</v>
      </c>
      <c r="J147" s="24" t="s">
        <v>145</v>
      </c>
      <c r="K147" s="24" t="s">
        <v>65</v>
      </c>
      <c r="L147" s="24" t="s">
        <v>66</v>
      </c>
      <c r="M147" s="24" t="s">
        <v>67</v>
      </c>
      <c r="N147" s="48">
        <v>40985</v>
      </c>
      <c r="O147" s="24" t="s">
        <v>53</v>
      </c>
      <c r="P147" s="26" t="s">
        <v>1</v>
      </c>
      <c r="Q147" s="24"/>
      <c r="R147" s="63" t="s">
        <v>7080</v>
      </c>
      <c r="S147" s="24" t="s">
        <v>44</v>
      </c>
      <c r="T147" s="40" t="s">
        <v>44</v>
      </c>
      <c r="U147" s="24" t="s">
        <v>55</v>
      </c>
      <c r="V147" s="24">
        <v>2710199900</v>
      </c>
      <c r="W147" s="14" t="s">
        <v>455</v>
      </c>
      <c r="X147" s="24" t="s">
        <v>7079</v>
      </c>
      <c r="Y147" s="24" t="s">
        <v>7081</v>
      </c>
      <c r="Z147" s="24" t="s">
        <v>73</v>
      </c>
      <c r="AA147" s="24" t="s">
        <v>467</v>
      </c>
      <c r="AB147" s="51" t="s">
        <v>434</v>
      </c>
      <c r="AC147" s="51"/>
      <c r="AD147" s="51"/>
      <c r="AE147" s="24"/>
    </row>
    <row r="148" spans="1:31" s="38" customFormat="1" ht="13" hidden="1" x14ac:dyDescent="0.35">
      <c r="A148" s="14"/>
      <c r="B148" s="24">
        <v>52884922</v>
      </c>
      <c r="C148" s="24">
        <v>922</v>
      </c>
      <c r="D148" s="24" t="s">
        <v>468</v>
      </c>
      <c r="E148" s="66">
        <v>52884801</v>
      </c>
      <c r="F148" s="24" t="s">
        <v>461</v>
      </c>
      <c r="G148" s="24" t="s">
        <v>216</v>
      </c>
      <c r="H148" s="24" t="s">
        <v>453</v>
      </c>
      <c r="I148" s="24" t="s">
        <v>454</v>
      </c>
      <c r="J148" s="24" t="s">
        <v>145</v>
      </c>
      <c r="K148" s="24" t="s">
        <v>65</v>
      </c>
      <c r="L148" s="24" t="s">
        <v>66</v>
      </c>
      <c r="M148" s="24" t="s">
        <v>67</v>
      </c>
      <c r="N148" s="48">
        <v>40992</v>
      </c>
      <c r="O148" s="24" t="s">
        <v>53</v>
      </c>
      <c r="P148" s="26" t="s">
        <v>1</v>
      </c>
      <c r="Q148" s="24"/>
      <c r="R148" s="24"/>
      <c r="S148" s="24" t="s">
        <v>44</v>
      </c>
      <c r="T148" s="40" t="s">
        <v>44</v>
      </c>
      <c r="U148" s="24" t="s">
        <v>55</v>
      </c>
      <c r="V148" s="24">
        <v>2710199900</v>
      </c>
      <c r="W148" s="14" t="s">
        <v>455</v>
      </c>
      <c r="X148" s="24" t="s">
        <v>7079</v>
      </c>
      <c r="Y148" s="24" t="s">
        <v>3181</v>
      </c>
      <c r="Z148" s="24" t="s">
        <v>73</v>
      </c>
      <c r="AA148" s="24" t="s">
        <v>469</v>
      </c>
      <c r="AB148" s="51" t="s">
        <v>434</v>
      </c>
      <c r="AC148" s="51"/>
      <c r="AD148" s="51"/>
      <c r="AE148" s="24"/>
    </row>
    <row r="149" spans="1:31" s="38" customFormat="1" ht="13" hidden="1" x14ac:dyDescent="0.35">
      <c r="A149" s="14"/>
      <c r="B149" s="24">
        <v>52884988</v>
      </c>
      <c r="C149" s="24">
        <v>988</v>
      </c>
      <c r="D149" s="24" t="s">
        <v>470</v>
      </c>
      <c r="E149" s="66">
        <v>52884801</v>
      </c>
      <c r="F149" s="24" t="s">
        <v>461</v>
      </c>
      <c r="G149" s="24" t="s">
        <v>216</v>
      </c>
      <c r="H149" s="24" t="s">
        <v>217</v>
      </c>
      <c r="I149" s="24" t="s">
        <v>48</v>
      </c>
      <c r="J149" s="24" t="s">
        <v>145</v>
      </c>
      <c r="K149" s="24" t="s">
        <v>65</v>
      </c>
      <c r="L149" s="24" t="s">
        <v>66</v>
      </c>
      <c r="M149" s="24" t="s">
        <v>67</v>
      </c>
      <c r="N149" s="48">
        <v>40964</v>
      </c>
      <c r="O149" s="24" t="s">
        <v>53</v>
      </c>
      <c r="P149" s="26" t="s">
        <v>1</v>
      </c>
      <c r="Q149" s="24"/>
      <c r="R149" s="63" t="s">
        <v>7082</v>
      </c>
      <c r="S149" s="24" t="s">
        <v>44</v>
      </c>
      <c r="T149" s="40" t="s">
        <v>44</v>
      </c>
      <c r="U149" s="24" t="s">
        <v>55</v>
      </c>
      <c r="V149" s="24">
        <v>2710199900</v>
      </c>
      <c r="W149" s="14" t="s">
        <v>83</v>
      </c>
      <c r="X149" s="24" t="s">
        <v>7079</v>
      </c>
      <c r="Y149" s="24" t="s">
        <v>525</v>
      </c>
      <c r="Z149" s="24" t="s">
        <v>88</v>
      </c>
      <c r="AA149" s="24" t="s">
        <v>472</v>
      </c>
      <c r="AB149" s="51" t="s">
        <v>434</v>
      </c>
      <c r="AC149" s="51"/>
      <c r="AD149" s="51"/>
      <c r="AE149" s="24"/>
    </row>
    <row r="150" spans="1:31" s="38" customFormat="1" ht="13" hidden="1" x14ac:dyDescent="0.35">
      <c r="A150" s="14"/>
      <c r="B150" s="24">
        <v>52885817</v>
      </c>
      <c r="C150" s="24">
        <v>817</v>
      </c>
      <c r="D150" s="24" t="s">
        <v>473</v>
      </c>
      <c r="E150" s="66">
        <v>52885801</v>
      </c>
      <c r="F150" s="24" t="s">
        <v>474</v>
      </c>
      <c r="G150" s="24" t="s">
        <v>216</v>
      </c>
      <c r="H150" s="24" t="s">
        <v>446</v>
      </c>
      <c r="I150" s="24" t="s">
        <v>447</v>
      </c>
      <c r="J150" s="24" t="s">
        <v>145</v>
      </c>
      <c r="K150" s="24" t="s">
        <v>65</v>
      </c>
      <c r="L150" s="24" t="s">
        <v>66</v>
      </c>
      <c r="M150" s="24" t="s">
        <v>67</v>
      </c>
      <c r="N150" s="48">
        <v>40996</v>
      </c>
      <c r="O150" s="24" t="s">
        <v>53</v>
      </c>
      <c r="P150" s="26" t="s">
        <v>1</v>
      </c>
      <c r="Q150" s="24"/>
      <c r="R150" s="63" t="s">
        <v>7083</v>
      </c>
      <c r="S150" s="24" t="s">
        <v>44</v>
      </c>
      <c r="T150" s="40" t="s">
        <v>44</v>
      </c>
      <c r="U150" s="24" t="s">
        <v>55</v>
      </c>
      <c r="V150" s="24">
        <v>2710199900</v>
      </c>
      <c r="W150" s="14" t="s">
        <v>83</v>
      </c>
      <c r="X150" s="24" t="s">
        <v>7084</v>
      </c>
      <c r="Y150" s="24" t="s">
        <v>564</v>
      </c>
      <c r="Z150" s="24" t="s">
        <v>88</v>
      </c>
      <c r="AA150" s="24" t="s">
        <v>476</v>
      </c>
      <c r="AB150" s="51" t="s">
        <v>434</v>
      </c>
      <c r="AC150" s="51"/>
      <c r="AD150" s="51"/>
      <c r="AE150" s="24"/>
    </row>
    <row r="151" spans="1:31" s="38" customFormat="1" ht="13" hidden="1" x14ac:dyDescent="0.35">
      <c r="A151" s="14"/>
      <c r="B151" s="24">
        <v>52885988</v>
      </c>
      <c r="C151" s="24">
        <v>988</v>
      </c>
      <c r="D151" s="24" t="s">
        <v>477</v>
      </c>
      <c r="E151" s="66">
        <v>52885801</v>
      </c>
      <c r="F151" s="24" t="s">
        <v>474</v>
      </c>
      <c r="G151" s="24" t="s">
        <v>216</v>
      </c>
      <c r="H151" s="24" t="s">
        <v>217</v>
      </c>
      <c r="I151" s="24" t="s">
        <v>48</v>
      </c>
      <c r="J151" s="24" t="s">
        <v>145</v>
      </c>
      <c r="K151" s="24" t="s">
        <v>65</v>
      </c>
      <c r="L151" s="24" t="s">
        <v>66</v>
      </c>
      <c r="M151" s="24" t="s">
        <v>67</v>
      </c>
      <c r="N151" s="48">
        <v>40996</v>
      </c>
      <c r="O151" s="24" t="s">
        <v>53</v>
      </c>
      <c r="P151" s="27" t="s">
        <v>1</v>
      </c>
      <c r="Q151" s="24"/>
      <c r="R151" s="63" t="s">
        <v>7085</v>
      </c>
      <c r="S151" s="24" t="s">
        <v>44</v>
      </c>
      <c r="T151" s="40" t="s">
        <v>44</v>
      </c>
      <c r="U151" s="24" t="s">
        <v>55</v>
      </c>
      <c r="V151" s="24">
        <v>2710199900</v>
      </c>
      <c r="W151" s="14" t="s">
        <v>83</v>
      </c>
      <c r="X151" s="24" t="s">
        <v>7084</v>
      </c>
      <c r="Y151" s="24" t="s">
        <v>525</v>
      </c>
      <c r="Z151" s="24" t="s">
        <v>88</v>
      </c>
      <c r="AA151" s="24" t="s">
        <v>479</v>
      </c>
      <c r="AB151" s="51" t="s">
        <v>434</v>
      </c>
      <c r="AC151" s="51"/>
      <c r="AD151" s="51"/>
      <c r="AE151" s="24"/>
    </row>
    <row r="152" spans="1:31" s="38" customFormat="1" ht="13" hidden="1" x14ac:dyDescent="0.35">
      <c r="A152" s="14"/>
      <c r="B152" s="24">
        <v>52873816</v>
      </c>
      <c r="C152" s="24">
        <v>816</v>
      </c>
      <c r="D152" s="24" t="s">
        <v>480</v>
      </c>
      <c r="E152" s="66" t="s">
        <v>44</v>
      </c>
      <c r="F152" s="24" t="s">
        <v>45</v>
      </c>
      <c r="G152" s="24" t="s">
        <v>216</v>
      </c>
      <c r="H152" s="24" t="s">
        <v>446</v>
      </c>
      <c r="I152" s="24" t="s">
        <v>447</v>
      </c>
      <c r="J152" s="24" t="s">
        <v>145</v>
      </c>
      <c r="K152" s="24" t="s">
        <v>65</v>
      </c>
      <c r="L152" s="24" t="s">
        <v>51</v>
      </c>
      <c r="M152" s="24" t="s">
        <v>67</v>
      </c>
      <c r="N152" s="48">
        <v>41038</v>
      </c>
      <c r="O152" s="24" t="s">
        <v>92</v>
      </c>
      <c r="P152" s="26" t="s">
        <v>1</v>
      </c>
      <c r="Q152" s="24"/>
      <c r="R152" s="63" t="s">
        <v>7086</v>
      </c>
      <c r="S152" s="24" t="s">
        <v>44</v>
      </c>
      <c r="T152" s="40" t="s">
        <v>44</v>
      </c>
      <c r="U152" s="24" t="s">
        <v>55</v>
      </c>
      <c r="V152" s="24">
        <v>2710199900</v>
      </c>
      <c r="W152" s="14" t="s">
        <v>56</v>
      </c>
      <c r="X152" s="24" t="s">
        <v>7087</v>
      </c>
      <c r="Y152" s="24" t="s">
        <v>564</v>
      </c>
      <c r="Z152" s="24" t="s">
        <v>3085</v>
      </c>
      <c r="AA152" s="24" t="s">
        <v>482</v>
      </c>
      <c r="AB152" s="51" t="s">
        <v>434</v>
      </c>
      <c r="AC152" s="51"/>
      <c r="AD152" s="51"/>
      <c r="AE152" s="24"/>
    </row>
    <row r="153" spans="1:31" s="38" customFormat="1" ht="13" hidden="1" x14ac:dyDescent="0.35">
      <c r="A153" s="14"/>
      <c r="B153" s="24">
        <v>51004807</v>
      </c>
      <c r="C153" s="24">
        <v>807</v>
      </c>
      <c r="D153" s="24" t="s">
        <v>484</v>
      </c>
      <c r="E153" s="66" t="s">
        <v>44</v>
      </c>
      <c r="F153" s="24" t="s">
        <v>45</v>
      </c>
      <c r="G153" s="24" t="s">
        <v>216</v>
      </c>
      <c r="H153" s="24" t="s">
        <v>485</v>
      </c>
      <c r="I153" s="24" t="s">
        <v>48</v>
      </c>
      <c r="J153" s="24" t="s">
        <v>145</v>
      </c>
      <c r="K153" s="24" t="s">
        <v>65</v>
      </c>
      <c r="L153" s="24" t="s">
        <v>51</v>
      </c>
      <c r="M153" s="24" t="s">
        <v>67</v>
      </c>
      <c r="N153" s="48">
        <v>44072</v>
      </c>
      <c r="O153" s="24" t="s">
        <v>92</v>
      </c>
      <c r="P153" s="26" t="s">
        <v>6</v>
      </c>
      <c r="Q153" s="24"/>
      <c r="R153" s="63" t="s">
        <v>7088</v>
      </c>
      <c r="S153" s="24" t="s">
        <v>44</v>
      </c>
      <c r="T153" s="40" t="s">
        <v>44</v>
      </c>
      <c r="U153" s="24" t="s">
        <v>55</v>
      </c>
      <c r="V153" s="24">
        <v>3403190000</v>
      </c>
      <c r="W153" s="14" t="s">
        <v>56</v>
      </c>
      <c r="X153" s="24" t="s">
        <v>3197</v>
      </c>
      <c r="Y153" s="24" t="s">
        <v>3193</v>
      </c>
      <c r="Z153" s="24" t="s">
        <v>2664</v>
      </c>
      <c r="AA153" s="24" t="s">
        <v>487</v>
      </c>
      <c r="AB153" s="51" t="s">
        <v>434</v>
      </c>
      <c r="AC153" s="51"/>
      <c r="AD153" s="51"/>
      <c r="AE153" s="24"/>
    </row>
    <row r="154" spans="1:31" s="38" customFormat="1" ht="13" hidden="1" x14ac:dyDescent="0.35">
      <c r="A154" s="14"/>
      <c r="B154" s="24">
        <v>51005807</v>
      </c>
      <c r="C154" s="24">
        <v>807</v>
      </c>
      <c r="D154" s="24" t="s">
        <v>489</v>
      </c>
      <c r="E154" s="66" t="s">
        <v>44</v>
      </c>
      <c r="F154" s="24" t="s">
        <v>45</v>
      </c>
      <c r="G154" s="24" t="s">
        <v>216</v>
      </c>
      <c r="H154" s="24" t="s">
        <v>485</v>
      </c>
      <c r="I154" s="24" t="s">
        <v>48</v>
      </c>
      <c r="J154" s="24" t="s">
        <v>145</v>
      </c>
      <c r="K154" s="24" t="s">
        <v>65</v>
      </c>
      <c r="L154" s="24" t="s">
        <v>51</v>
      </c>
      <c r="M154" s="24" t="s">
        <v>67</v>
      </c>
      <c r="N154" s="48">
        <v>43773</v>
      </c>
      <c r="O154" s="24" t="s">
        <v>92</v>
      </c>
      <c r="P154" s="26" t="s">
        <v>1</v>
      </c>
      <c r="Q154" s="24"/>
      <c r="R154" s="63" t="s">
        <v>7089</v>
      </c>
      <c r="S154" s="24" t="s">
        <v>44</v>
      </c>
      <c r="T154" s="40" t="s">
        <v>44</v>
      </c>
      <c r="U154" s="24" t="s">
        <v>55</v>
      </c>
      <c r="V154" s="24">
        <v>3403190000</v>
      </c>
      <c r="W154" s="14" t="s">
        <v>56</v>
      </c>
      <c r="X154" s="24" t="s">
        <v>7090</v>
      </c>
      <c r="Y154" s="24" t="s">
        <v>3193</v>
      </c>
      <c r="Z154" s="24" t="s">
        <v>2664</v>
      </c>
      <c r="AA154" s="24" t="s">
        <v>491</v>
      </c>
      <c r="AB154" s="51" t="s">
        <v>434</v>
      </c>
      <c r="AC154" s="51"/>
      <c r="AD154" s="51"/>
      <c r="AE154" s="24"/>
    </row>
    <row r="155" spans="1:31" s="38" customFormat="1" ht="13" hidden="1" x14ac:dyDescent="0.35">
      <c r="A155" s="14"/>
      <c r="B155" s="24">
        <v>51006816</v>
      </c>
      <c r="C155" s="24">
        <v>816</v>
      </c>
      <c r="D155" s="24" t="s">
        <v>492</v>
      </c>
      <c r="E155" s="66" t="s">
        <v>44</v>
      </c>
      <c r="F155" s="24" t="s">
        <v>45</v>
      </c>
      <c r="G155" s="24" t="s">
        <v>216</v>
      </c>
      <c r="H155" s="24" t="s">
        <v>446</v>
      </c>
      <c r="I155" s="24" t="s">
        <v>447</v>
      </c>
      <c r="J155" s="24" t="s">
        <v>145</v>
      </c>
      <c r="K155" s="24" t="s">
        <v>65</v>
      </c>
      <c r="L155" s="24" t="s">
        <v>51</v>
      </c>
      <c r="M155" s="24" t="s">
        <v>67</v>
      </c>
      <c r="N155" s="48">
        <v>41578</v>
      </c>
      <c r="O155" s="24" t="s">
        <v>92</v>
      </c>
      <c r="P155" s="26" t="s">
        <v>1</v>
      </c>
      <c r="Q155" s="24"/>
      <c r="R155" s="24"/>
      <c r="S155" s="24" t="s">
        <v>44</v>
      </c>
      <c r="T155" s="40" t="s">
        <v>44</v>
      </c>
      <c r="U155" s="24" t="s">
        <v>55</v>
      </c>
      <c r="V155" s="24">
        <v>3403190000</v>
      </c>
      <c r="W155" s="14" t="s">
        <v>56</v>
      </c>
      <c r="X155" s="24" t="s">
        <v>2563</v>
      </c>
      <c r="Y155" s="24" t="s">
        <v>564</v>
      </c>
      <c r="Z155" s="24" t="s">
        <v>2664</v>
      </c>
      <c r="AA155" s="24" t="s">
        <v>493</v>
      </c>
      <c r="AB155" s="51" t="s">
        <v>434</v>
      </c>
      <c r="AC155" s="51"/>
      <c r="AD155" s="51"/>
      <c r="AE155" s="24"/>
    </row>
    <row r="156" spans="1:31" s="38" customFormat="1" ht="13" hidden="1" x14ac:dyDescent="0.35">
      <c r="A156" s="14"/>
      <c r="B156" s="24">
        <v>51006807</v>
      </c>
      <c r="C156" s="24">
        <v>807</v>
      </c>
      <c r="D156" s="24" t="s">
        <v>494</v>
      </c>
      <c r="E156" s="66" t="s">
        <v>44</v>
      </c>
      <c r="F156" s="24" t="s">
        <v>45</v>
      </c>
      <c r="G156" s="24" t="s">
        <v>216</v>
      </c>
      <c r="H156" s="24" t="s">
        <v>485</v>
      </c>
      <c r="I156" s="24" t="s">
        <v>48</v>
      </c>
      <c r="J156" s="24" t="s">
        <v>145</v>
      </c>
      <c r="K156" s="24" t="s">
        <v>65</v>
      </c>
      <c r="L156" s="24" t="s">
        <v>51</v>
      </c>
      <c r="M156" s="24" t="s">
        <v>67</v>
      </c>
      <c r="N156" s="48">
        <v>43783</v>
      </c>
      <c r="O156" s="24" t="s">
        <v>92</v>
      </c>
      <c r="P156" s="26" t="s">
        <v>1</v>
      </c>
      <c r="Q156" s="63" t="s">
        <v>7091</v>
      </c>
      <c r="R156" s="24" t="s">
        <v>54</v>
      </c>
      <c r="S156" s="24" t="s">
        <v>44</v>
      </c>
      <c r="T156" s="40" t="s">
        <v>44</v>
      </c>
      <c r="U156" s="24" t="s">
        <v>55</v>
      </c>
      <c r="V156" s="24">
        <v>3403190000</v>
      </c>
      <c r="W156" s="14" t="s">
        <v>56</v>
      </c>
      <c r="X156" s="24" t="s">
        <v>2563</v>
      </c>
      <c r="Y156" s="24" t="s">
        <v>7092</v>
      </c>
      <c r="Z156" s="24" t="s">
        <v>6344</v>
      </c>
      <c r="AA156" s="24" t="s">
        <v>496</v>
      </c>
      <c r="AB156" s="51" t="s">
        <v>434</v>
      </c>
      <c r="AC156" s="51"/>
      <c r="AD156" s="51"/>
      <c r="AE156" s="24"/>
    </row>
    <row r="157" spans="1:31" s="38" customFormat="1" ht="13" hidden="1" x14ac:dyDescent="0.35">
      <c r="A157" s="14"/>
      <c r="B157" s="24">
        <v>52925807</v>
      </c>
      <c r="C157" s="24">
        <v>988</v>
      </c>
      <c r="D157" s="24" t="s">
        <v>6862</v>
      </c>
      <c r="E157" s="66" t="s">
        <v>44</v>
      </c>
      <c r="F157" s="24" t="s">
        <v>45</v>
      </c>
      <c r="G157" s="24" t="s">
        <v>216</v>
      </c>
      <c r="H157" s="24" t="s">
        <v>217</v>
      </c>
      <c r="I157" s="24" t="s">
        <v>48</v>
      </c>
      <c r="J157" s="24" t="s">
        <v>145</v>
      </c>
      <c r="K157" s="24" t="s">
        <v>65</v>
      </c>
      <c r="L157" s="24" t="s">
        <v>51</v>
      </c>
      <c r="M157" s="24" t="s">
        <v>67</v>
      </c>
      <c r="N157" s="48"/>
      <c r="O157" s="24" t="s">
        <v>53</v>
      </c>
      <c r="P157" s="26" t="s">
        <v>3</v>
      </c>
      <c r="Q157" s="24"/>
      <c r="R157" s="24"/>
      <c r="S157" s="24" t="s">
        <v>44</v>
      </c>
      <c r="T157" s="40" t="s">
        <v>44</v>
      </c>
      <c r="U157" s="24" t="s">
        <v>55</v>
      </c>
      <c r="V157" s="24">
        <v>3403190000</v>
      </c>
      <c r="W157" s="14" t="s">
        <v>56</v>
      </c>
      <c r="X157" s="24" t="s">
        <v>438</v>
      </c>
      <c r="Y157" s="24" t="s">
        <v>525</v>
      </c>
      <c r="Z157" s="24" t="s">
        <v>88</v>
      </c>
      <c r="AA157" s="24" t="s">
        <v>439</v>
      </c>
      <c r="AB157" s="51" t="s">
        <v>434</v>
      </c>
      <c r="AC157" s="51"/>
      <c r="AD157" s="51"/>
      <c r="AE157" s="24"/>
    </row>
    <row r="158" spans="1:31" s="38" customFormat="1" ht="13" hidden="1" x14ac:dyDescent="0.35">
      <c r="A158" s="14"/>
      <c r="B158" s="24">
        <v>52926807</v>
      </c>
      <c r="C158" s="24">
        <v>988</v>
      </c>
      <c r="D158" s="24" t="s">
        <v>441</v>
      </c>
      <c r="E158" s="66" t="s">
        <v>44</v>
      </c>
      <c r="F158" s="24" t="s">
        <v>45</v>
      </c>
      <c r="G158" s="24" t="s">
        <v>216</v>
      </c>
      <c r="H158" s="24" t="s">
        <v>217</v>
      </c>
      <c r="I158" s="24" t="s">
        <v>48</v>
      </c>
      <c r="J158" s="24" t="s">
        <v>145</v>
      </c>
      <c r="K158" s="24" t="s">
        <v>65</v>
      </c>
      <c r="L158" s="24" t="s">
        <v>51</v>
      </c>
      <c r="M158" s="24" t="s">
        <v>67</v>
      </c>
      <c r="N158" s="48"/>
      <c r="O158" s="24" t="s">
        <v>53</v>
      </c>
      <c r="P158" s="26" t="s">
        <v>3</v>
      </c>
      <c r="Q158" s="24"/>
      <c r="R158" s="24"/>
      <c r="S158" s="24" t="s">
        <v>44</v>
      </c>
      <c r="T158" s="40" t="s">
        <v>44</v>
      </c>
      <c r="U158" s="24" t="s">
        <v>55</v>
      </c>
      <c r="V158" s="24">
        <v>3403190000</v>
      </c>
      <c r="W158" s="14" t="s">
        <v>56</v>
      </c>
      <c r="X158" s="24" t="s">
        <v>442</v>
      </c>
      <c r="Y158" s="24" t="s">
        <v>525</v>
      </c>
      <c r="Z158" s="24" t="s">
        <v>88</v>
      </c>
      <c r="AA158" s="24" t="s">
        <v>443</v>
      </c>
      <c r="AB158" s="51" t="s">
        <v>434</v>
      </c>
      <c r="AC158" s="51"/>
      <c r="AD158" s="51"/>
      <c r="AE158" s="24"/>
    </row>
    <row r="159" spans="1:31" s="38" customFormat="1" ht="13" hidden="1" x14ac:dyDescent="0.35">
      <c r="A159" s="14"/>
      <c r="B159" s="24">
        <v>52886817</v>
      </c>
      <c r="C159" s="24">
        <v>817</v>
      </c>
      <c r="D159" s="24" t="s">
        <v>497</v>
      </c>
      <c r="E159" s="66">
        <v>52886801</v>
      </c>
      <c r="F159" s="24" t="s">
        <v>498</v>
      </c>
      <c r="G159" s="24" t="s">
        <v>216</v>
      </c>
      <c r="H159" s="24" t="s">
        <v>446</v>
      </c>
      <c r="I159" s="24" t="s">
        <v>447</v>
      </c>
      <c r="J159" s="24" t="s">
        <v>145</v>
      </c>
      <c r="K159" s="24" t="s">
        <v>65</v>
      </c>
      <c r="L159" s="24" t="s">
        <v>66</v>
      </c>
      <c r="M159" s="24" t="s">
        <v>67</v>
      </c>
      <c r="N159" s="48">
        <v>40980</v>
      </c>
      <c r="O159" s="24" t="s">
        <v>92</v>
      </c>
      <c r="P159" s="26" t="s">
        <v>1</v>
      </c>
      <c r="Q159" s="24"/>
      <c r="R159" s="63" t="s">
        <v>7093</v>
      </c>
      <c r="S159" s="24" t="s">
        <v>44</v>
      </c>
      <c r="T159" s="40" t="s">
        <v>44</v>
      </c>
      <c r="U159" s="24" t="s">
        <v>55</v>
      </c>
      <c r="V159" s="24">
        <v>2710199900</v>
      </c>
      <c r="W159" s="14" t="s">
        <v>83</v>
      </c>
      <c r="X159" s="24" t="s">
        <v>7094</v>
      </c>
      <c r="Y159" s="24" t="s">
        <v>564</v>
      </c>
      <c r="Z159" s="24" t="s">
        <v>88</v>
      </c>
      <c r="AA159" s="24" t="s">
        <v>500</v>
      </c>
      <c r="AB159" s="51" t="s">
        <v>434</v>
      </c>
      <c r="AC159" s="51"/>
      <c r="AD159" s="51"/>
      <c r="AE159" s="24"/>
    </row>
    <row r="160" spans="1:31" s="38" customFormat="1" ht="13" hidden="1" x14ac:dyDescent="0.35">
      <c r="A160" s="14"/>
      <c r="B160" s="24">
        <v>52886988</v>
      </c>
      <c r="C160" s="24">
        <v>988</v>
      </c>
      <c r="D160" s="24" t="s">
        <v>501</v>
      </c>
      <c r="E160" s="66">
        <v>52886801</v>
      </c>
      <c r="F160" s="24" t="s">
        <v>498</v>
      </c>
      <c r="G160" s="24" t="s">
        <v>216</v>
      </c>
      <c r="H160" s="24" t="s">
        <v>217</v>
      </c>
      <c r="I160" s="24" t="s">
        <v>48</v>
      </c>
      <c r="J160" s="24" t="s">
        <v>145</v>
      </c>
      <c r="K160" s="24" t="s">
        <v>65</v>
      </c>
      <c r="L160" s="24" t="s">
        <v>66</v>
      </c>
      <c r="M160" s="24" t="s">
        <v>67</v>
      </c>
      <c r="N160" s="48">
        <v>40980</v>
      </c>
      <c r="O160" s="24" t="s">
        <v>92</v>
      </c>
      <c r="P160" s="26" t="s">
        <v>1</v>
      </c>
      <c r="Q160" s="24"/>
      <c r="R160" s="63" t="s">
        <v>7095</v>
      </c>
      <c r="S160" s="24" t="s">
        <v>44</v>
      </c>
      <c r="T160" s="40" t="s">
        <v>44</v>
      </c>
      <c r="U160" s="24" t="s">
        <v>55</v>
      </c>
      <c r="V160" s="24">
        <v>2710199900</v>
      </c>
      <c r="W160" s="14" t="s">
        <v>83</v>
      </c>
      <c r="X160" s="24" t="s">
        <v>7094</v>
      </c>
      <c r="Y160" s="24" t="s">
        <v>525</v>
      </c>
      <c r="Z160" s="24" t="s">
        <v>88</v>
      </c>
      <c r="AA160" s="24" t="s">
        <v>503</v>
      </c>
      <c r="AB160" s="51" t="s">
        <v>434</v>
      </c>
      <c r="AC160" s="51"/>
      <c r="AD160" s="51"/>
      <c r="AE160" s="24"/>
    </row>
    <row r="161" spans="1:31" s="38" customFormat="1" ht="13" hidden="1" x14ac:dyDescent="0.35">
      <c r="A161" s="14"/>
      <c r="B161" s="24">
        <v>52887817</v>
      </c>
      <c r="C161" s="24">
        <v>817</v>
      </c>
      <c r="D161" s="24" t="s">
        <v>504</v>
      </c>
      <c r="E161" s="66">
        <v>52887801</v>
      </c>
      <c r="F161" s="24" t="s">
        <v>505</v>
      </c>
      <c r="G161" s="24" t="s">
        <v>216</v>
      </c>
      <c r="H161" s="24" t="s">
        <v>446</v>
      </c>
      <c r="I161" s="24" t="s">
        <v>447</v>
      </c>
      <c r="J161" s="24" t="s">
        <v>145</v>
      </c>
      <c r="K161" s="24" t="s">
        <v>65</v>
      </c>
      <c r="L161" s="24" t="s">
        <v>66</v>
      </c>
      <c r="M161" s="24" t="s">
        <v>67</v>
      </c>
      <c r="N161" s="48">
        <v>40956</v>
      </c>
      <c r="O161" s="24" t="s">
        <v>92</v>
      </c>
      <c r="P161" s="26" t="s">
        <v>1</v>
      </c>
      <c r="Q161" s="24"/>
      <c r="R161" s="63" t="s">
        <v>7096</v>
      </c>
      <c r="S161" s="24" t="s">
        <v>44</v>
      </c>
      <c r="T161" s="40" t="s">
        <v>44</v>
      </c>
      <c r="U161" s="24" t="s">
        <v>55</v>
      </c>
      <c r="V161" s="24">
        <v>2710199900</v>
      </c>
      <c r="W161" s="14" t="s">
        <v>83</v>
      </c>
      <c r="X161" s="24" t="s">
        <v>3214</v>
      </c>
      <c r="Y161" s="24" t="s">
        <v>564</v>
      </c>
      <c r="Z161" s="24" t="s">
        <v>88</v>
      </c>
      <c r="AA161" s="24" t="s">
        <v>507</v>
      </c>
      <c r="AB161" s="51" t="s">
        <v>434</v>
      </c>
      <c r="AC161" s="51"/>
      <c r="AD161" s="51"/>
      <c r="AE161" s="24"/>
    </row>
    <row r="162" spans="1:31" s="38" customFormat="1" ht="13" hidden="1" x14ac:dyDescent="0.35">
      <c r="A162" s="14"/>
      <c r="B162" s="24">
        <v>52887988</v>
      </c>
      <c r="C162" s="24">
        <v>988</v>
      </c>
      <c r="D162" s="24" t="s">
        <v>508</v>
      </c>
      <c r="E162" s="66">
        <v>52887801</v>
      </c>
      <c r="F162" s="24" t="s">
        <v>505</v>
      </c>
      <c r="G162" s="24" t="s">
        <v>216</v>
      </c>
      <c r="H162" s="24" t="s">
        <v>217</v>
      </c>
      <c r="I162" s="24" t="s">
        <v>48</v>
      </c>
      <c r="J162" s="24" t="s">
        <v>145</v>
      </c>
      <c r="K162" s="24" t="s">
        <v>65</v>
      </c>
      <c r="L162" s="24" t="s">
        <v>66</v>
      </c>
      <c r="M162" s="24" t="s">
        <v>67</v>
      </c>
      <c r="N162" s="48">
        <v>40956</v>
      </c>
      <c r="O162" s="24" t="s">
        <v>92</v>
      </c>
      <c r="P162" s="26" t="s">
        <v>1</v>
      </c>
      <c r="Q162" s="24"/>
      <c r="R162" s="63" t="s">
        <v>7097</v>
      </c>
      <c r="S162" s="24" t="s">
        <v>44</v>
      </c>
      <c r="T162" s="40" t="s">
        <v>44</v>
      </c>
      <c r="U162" s="24" t="s">
        <v>55</v>
      </c>
      <c r="V162" s="24">
        <v>2710199900</v>
      </c>
      <c r="W162" s="14" t="s">
        <v>83</v>
      </c>
      <c r="X162" s="96" t="s">
        <v>3214</v>
      </c>
      <c r="Y162" s="24" t="s">
        <v>525</v>
      </c>
      <c r="Z162" s="24" t="s">
        <v>88</v>
      </c>
      <c r="AA162" s="24" t="s">
        <v>510</v>
      </c>
      <c r="AB162" s="51" t="s">
        <v>434</v>
      </c>
      <c r="AC162" s="51"/>
      <c r="AD162" s="51"/>
      <c r="AE162" s="24"/>
    </row>
    <row r="163" spans="1:31" s="38" customFormat="1" ht="13" hidden="1" x14ac:dyDescent="0.35">
      <c r="A163" s="14"/>
      <c r="B163" s="24">
        <v>52898817</v>
      </c>
      <c r="C163" s="24">
        <v>817</v>
      </c>
      <c r="D163" s="24" t="s">
        <v>511</v>
      </c>
      <c r="E163" s="66">
        <v>52898801</v>
      </c>
      <c r="F163" s="24" t="s">
        <v>512</v>
      </c>
      <c r="G163" s="24" t="s">
        <v>216</v>
      </c>
      <c r="H163" s="24" t="s">
        <v>446</v>
      </c>
      <c r="I163" s="24" t="s">
        <v>447</v>
      </c>
      <c r="J163" s="24" t="s">
        <v>145</v>
      </c>
      <c r="K163" s="24" t="s">
        <v>65</v>
      </c>
      <c r="L163" s="24" t="s">
        <v>66</v>
      </c>
      <c r="M163" s="24" t="s">
        <v>67</v>
      </c>
      <c r="N163" s="48">
        <v>41556</v>
      </c>
      <c r="O163" s="24" t="s">
        <v>92</v>
      </c>
      <c r="P163" s="26" t="s">
        <v>1</v>
      </c>
      <c r="Q163" s="24"/>
      <c r="R163" s="63" t="s">
        <v>7098</v>
      </c>
      <c r="S163" s="24" t="s">
        <v>44</v>
      </c>
      <c r="T163" s="40" t="s">
        <v>44</v>
      </c>
      <c r="U163" s="24" t="s">
        <v>55</v>
      </c>
      <c r="V163" s="24">
        <v>2710199900</v>
      </c>
      <c r="W163" s="14" t="s">
        <v>83</v>
      </c>
      <c r="X163" s="96" t="s">
        <v>3217</v>
      </c>
      <c r="Y163" s="24" t="s">
        <v>564</v>
      </c>
      <c r="Z163" s="24" t="s">
        <v>88</v>
      </c>
      <c r="AA163" s="96" t="s">
        <v>514</v>
      </c>
      <c r="AB163" s="51" t="s">
        <v>434</v>
      </c>
      <c r="AC163" s="51"/>
      <c r="AD163" s="51"/>
      <c r="AE163" s="24"/>
    </row>
    <row r="164" spans="1:31" s="38" customFormat="1" ht="13" hidden="1" x14ac:dyDescent="0.35">
      <c r="A164" s="14"/>
      <c r="B164" s="24">
        <v>52898988</v>
      </c>
      <c r="C164" s="24">
        <v>988</v>
      </c>
      <c r="D164" s="24" t="s">
        <v>515</v>
      </c>
      <c r="E164" s="66">
        <v>52898801</v>
      </c>
      <c r="F164" s="24" t="s">
        <v>512</v>
      </c>
      <c r="G164" s="24" t="s">
        <v>216</v>
      </c>
      <c r="H164" s="24" t="s">
        <v>217</v>
      </c>
      <c r="I164" s="24" t="s">
        <v>48</v>
      </c>
      <c r="J164" s="24" t="s">
        <v>145</v>
      </c>
      <c r="K164" s="24" t="s">
        <v>65</v>
      </c>
      <c r="L164" s="24" t="s">
        <v>66</v>
      </c>
      <c r="M164" s="24" t="s">
        <v>67</v>
      </c>
      <c r="N164" s="48">
        <v>43328</v>
      </c>
      <c r="O164" s="24" t="s">
        <v>92</v>
      </c>
      <c r="P164" s="26" t="s">
        <v>1</v>
      </c>
      <c r="Q164" s="24"/>
      <c r="R164" s="63" t="s">
        <v>7099</v>
      </c>
      <c r="S164" s="24" t="s">
        <v>44</v>
      </c>
      <c r="T164" s="40" t="s">
        <v>44</v>
      </c>
      <c r="U164" s="24" t="s">
        <v>55</v>
      </c>
      <c r="V164" s="24">
        <v>2710199900</v>
      </c>
      <c r="W164" s="14" t="s">
        <v>83</v>
      </c>
      <c r="X164" s="96" t="s">
        <v>3217</v>
      </c>
      <c r="Y164" s="24" t="s">
        <v>525</v>
      </c>
      <c r="Z164" s="24" t="s">
        <v>88</v>
      </c>
      <c r="AA164" s="96" t="s">
        <v>517</v>
      </c>
      <c r="AB164" s="51" t="s">
        <v>434</v>
      </c>
      <c r="AC164" s="51"/>
      <c r="AD164" s="51"/>
      <c r="AE164" s="24"/>
    </row>
    <row r="165" spans="1:31" s="38" customFormat="1" ht="13" hidden="1" x14ac:dyDescent="0.35">
      <c r="A165" s="14"/>
      <c r="B165" s="24">
        <v>52888817</v>
      </c>
      <c r="C165" s="24">
        <v>817</v>
      </c>
      <c r="D165" s="24" t="s">
        <v>518</v>
      </c>
      <c r="E165" s="66">
        <v>52888801</v>
      </c>
      <c r="F165" s="24" t="s">
        <v>519</v>
      </c>
      <c r="G165" s="24" t="s">
        <v>216</v>
      </c>
      <c r="H165" s="24" t="s">
        <v>446</v>
      </c>
      <c r="I165" s="24" t="s">
        <v>447</v>
      </c>
      <c r="J165" s="24" t="s">
        <v>145</v>
      </c>
      <c r="K165" s="24" t="s">
        <v>65</v>
      </c>
      <c r="L165" s="24" t="s">
        <v>66</v>
      </c>
      <c r="M165" s="24" t="s">
        <v>67</v>
      </c>
      <c r="N165" s="48">
        <v>40981</v>
      </c>
      <c r="O165" s="24" t="s">
        <v>92</v>
      </c>
      <c r="P165" s="26" t="s">
        <v>1</v>
      </c>
      <c r="Q165" s="24"/>
      <c r="R165" s="63" t="s">
        <v>7100</v>
      </c>
      <c r="S165" s="24" t="s">
        <v>44</v>
      </c>
      <c r="T165" s="40" t="s">
        <v>44</v>
      </c>
      <c r="U165" s="24" t="s">
        <v>55</v>
      </c>
      <c r="V165" s="24">
        <v>2710199900</v>
      </c>
      <c r="W165" s="14" t="s">
        <v>83</v>
      </c>
      <c r="X165" s="96" t="s">
        <v>524</v>
      </c>
      <c r="Y165" s="24" t="s">
        <v>564</v>
      </c>
      <c r="Z165" s="24" t="s">
        <v>88</v>
      </c>
      <c r="AA165" s="96" t="s">
        <v>521</v>
      </c>
      <c r="AB165" s="51" t="s">
        <v>434</v>
      </c>
      <c r="AC165" s="51"/>
      <c r="AD165" s="51"/>
      <c r="AE165" s="24"/>
    </row>
    <row r="166" spans="1:31" s="38" customFormat="1" ht="13" hidden="1" x14ac:dyDescent="0.35">
      <c r="A166" s="14"/>
      <c r="B166" s="24">
        <v>52888988</v>
      </c>
      <c r="C166" s="24">
        <v>988</v>
      </c>
      <c r="D166" s="24" t="s">
        <v>522</v>
      </c>
      <c r="E166" s="66">
        <v>52888801</v>
      </c>
      <c r="F166" s="24" t="s">
        <v>519</v>
      </c>
      <c r="G166" s="24" t="s">
        <v>216</v>
      </c>
      <c r="H166" s="24" t="s">
        <v>217</v>
      </c>
      <c r="I166" s="24" t="s">
        <v>48</v>
      </c>
      <c r="J166" s="24" t="s">
        <v>145</v>
      </c>
      <c r="K166" s="24" t="s">
        <v>65</v>
      </c>
      <c r="L166" s="24" t="s">
        <v>66</v>
      </c>
      <c r="M166" s="24" t="s">
        <v>67</v>
      </c>
      <c r="N166" s="48">
        <v>45017</v>
      </c>
      <c r="O166" s="24" t="s">
        <v>92</v>
      </c>
      <c r="P166" s="26" t="s">
        <v>1</v>
      </c>
      <c r="Q166" s="24"/>
      <c r="R166" s="63" t="s">
        <v>7101</v>
      </c>
      <c r="S166" s="24" t="s">
        <v>44</v>
      </c>
      <c r="T166" s="40" t="s">
        <v>44</v>
      </c>
      <c r="U166" s="24" t="s">
        <v>55</v>
      </c>
      <c r="V166" s="24">
        <v>2710199900</v>
      </c>
      <c r="W166" s="14" t="s">
        <v>83</v>
      </c>
      <c r="X166" s="96" t="s">
        <v>524</v>
      </c>
      <c r="Y166" s="24" t="s">
        <v>525</v>
      </c>
      <c r="Z166" s="24" t="s">
        <v>88</v>
      </c>
      <c r="AA166" s="96" t="s">
        <v>526</v>
      </c>
      <c r="AB166" s="51" t="s">
        <v>434</v>
      </c>
      <c r="AC166" s="51"/>
      <c r="AD166" s="51"/>
      <c r="AE166" s="24"/>
    </row>
    <row r="167" spans="1:31" s="38" customFormat="1" ht="13" hidden="1" x14ac:dyDescent="0.35">
      <c r="A167" s="14"/>
      <c r="B167" s="24">
        <v>52889817</v>
      </c>
      <c r="C167" s="24">
        <v>817</v>
      </c>
      <c r="D167" s="24" t="s">
        <v>527</v>
      </c>
      <c r="E167" s="66">
        <v>52889801</v>
      </c>
      <c r="F167" s="24" t="s">
        <v>528</v>
      </c>
      <c r="G167" s="24" t="s">
        <v>216</v>
      </c>
      <c r="H167" s="24" t="s">
        <v>446</v>
      </c>
      <c r="I167" s="24" t="s">
        <v>447</v>
      </c>
      <c r="J167" s="24" t="s">
        <v>145</v>
      </c>
      <c r="K167" s="24" t="s">
        <v>65</v>
      </c>
      <c r="L167" s="24" t="s">
        <v>66</v>
      </c>
      <c r="M167" s="24" t="s">
        <v>67</v>
      </c>
      <c r="N167" s="48">
        <v>40954</v>
      </c>
      <c r="O167" s="24" t="s">
        <v>92</v>
      </c>
      <c r="P167" s="26" t="s">
        <v>1</v>
      </c>
      <c r="Q167" s="24"/>
      <c r="R167" s="63" t="s">
        <v>7102</v>
      </c>
      <c r="S167" s="24" t="s">
        <v>44</v>
      </c>
      <c r="T167" s="40" t="s">
        <v>44</v>
      </c>
      <c r="U167" s="24" t="s">
        <v>55</v>
      </c>
      <c r="V167" s="24">
        <v>2710199900</v>
      </c>
      <c r="W167" s="14" t="s">
        <v>83</v>
      </c>
      <c r="X167" s="24" t="s">
        <v>537</v>
      </c>
      <c r="Y167" s="24" t="s">
        <v>564</v>
      </c>
      <c r="Z167" s="24" t="s">
        <v>88</v>
      </c>
      <c r="AA167" s="24" t="s">
        <v>530</v>
      </c>
      <c r="AB167" s="51" t="s">
        <v>434</v>
      </c>
      <c r="AC167" s="51"/>
      <c r="AD167" s="51"/>
      <c r="AE167" s="24"/>
    </row>
    <row r="168" spans="1:31" s="38" customFormat="1" ht="13" hidden="1" x14ac:dyDescent="0.35">
      <c r="A168" s="14"/>
      <c r="B168" s="24">
        <v>52889988</v>
      </c>
      <c r="C168" s="24">
        <v>988</v>
      </c>
      <c r="D168" s="24" t="s">
        <v>531</v>
      </c>
      <c r="E168" s="66">
        <v>52889801</v>
      </c>
      <c r="F168" s="24" t="s">
        <v>528</v>
      </c>
      <c r="G168" s="24" t="s">
        <v>216</v>
      </c>
      <c r="H168" s="24" t="s">
        <v>217</v>
      </c>
      <c r="I168" s="24" t="s">
        <v>48</v>
      </c>
      <c r="J168" s="24" t="s">
        <v>145</v>
      </c>
      <c r="K168" s="24" t="s">
        <v>65</v>
      </c>
      <c r="L168" s="24" t="s">
        <v>66</v>
      </c>
      <c r="M168" s="24" t="s">
        <v>67</v>
      </c>
      <c r="N168" s="48">
        <v>40952</v>
      </c>
      <c r="O168" s="24" t="s">
        <v>92</v>
      </c>
      <c r="P168" s="26" t="s">
        <v>1</v>
      </c>
      <c r="Q168" s="24"/>
      <c r="R168" s="63" t="s">
        <v>7103</v>
      </c>
      <c r="S168" s="24" t="s">
        <v>44</v>
      </c>
      <c r="T168" s="40" t="s">
        <v>44</v>
      </c>
      <c r="U168" s="24" t="s">
        <v>55</v>
      </c>
      <c r="V168" s="24">
        <v>2710193200</v>
      </c>
      <c r="W168" s="14" t="s">
        <v>83</v>
      </c>
      <c r="X168" s="24" t="s">
        <v>537</v>
      </c>
      <c r="Y168" s="24" t="s">
        <v>525</v>
      </c>
      <c r="Z168" s="24" t="s">
        <v>88</v>
      </c>
      <c r="AA168" s="24" t="s">
        <v>533</v>
      </c>
      <c r="AB168" s="51" t="s">
        <v>434</v>
      </c>
      <c r="AC168" s="51"/>
      <c r="AD168" s="51"/>
      <c r="AE168" s="24"/>
    </row>
    <row r="169" spans="1:31" s="38" customFormat="1" ht="13" hidden="1" x14ac:dyDescent="0.35">
      <c r="A169" s="14"/>
      <c r="B169" s="24">
        <v>52889911</v>
      </c>
      <c r="C169" s="24">
        <v>911</v>
      </c>
      <c r="D169" s="24" t="s">
        <v>534</v>
      </c>
      <c r="E169" s="66">
        <v>52889801</v>
      </c>
      <c r="F169" s="24" t="s">
        <v>528</v>
      </c>
      <c r="G169" s="24" t="s">
        <v>216</v>
      </c>
      <c r="H169" s="24" t="s">
        <v>535</v>
      </c>
      <c r="I169" s="24" t="s">
        <v>86</v>
      </c>
      <c r="J169" s="24" t="s">
        <v>145</v>
      </c>
      <c r="K169" s="24" t="s">
        <v>65</v>
      </c>
      <c r="L169" s="24" t="s">
        <v>66</v>
      </c>
      <c r="M169" s="24" t="s">
        <v>67</v>
      </c>
      <c r="N169" s="48">
        <v>45323</v>
      </c>
      <c r="O169" s="24" t="s">
        <v>92</v>
      </c>
      <c r="P169" s="26" t="s">
        <v>1</v>
      </c>
      <c r="Q169" s="24"/>
      <c r="R169" s="24"/>
      <c r="S169" s="24" t="s">
        <v>536</v>
      </c>
      <c r="T169" s="40" t="s">
        <v>536</v>
      </c>
      <c r="U169" s="24" t="s">
        <v>55</v>
      </c>
      <c r="V169" s="24">
        <v>2710199900</v>
      </c>
      <c r="W169" s="14" t="s">
        <v>83</v>
      </c>
      <c r="X169" s="24" t="s">
        <v>537</v>
      </c>
      <c r="Y169" s="24">
        <v>1176</v>
      </c>
      <c r="Z169" s="24" t="s">
        <v>88</v>
      </c>
      <c r="AA169" s="24" t="s">
        <v>538</v>
      </c>
      <c r="AB169" s="51" t="s">
        <v>434</v>
      </c>
      <c r="AC169" s="51"/>
      <c r="AD169" s="51"/>
      <c r="AE169" s="24"/>
    </row>
    <row r="170" spans="1:31" s="38" customFormat="1" ht="13" hidden="1" x14ac:dyDescent="0.35">
      <c r="A170" s="14"/>
      <c r="B170" s="24">
        <v>52890817</v>
      </c>
      <c r="C170" s="24">
        <v>817</v>
      </c>
      <c r="D170" s="24" t="s">
        <v>539</v>
      </c>
      <c r="E170" s="66">
        <v>52890801</v>
      </c>
      <c r="F170" s="24" t="s">
        <v>540</v>
      </c>
      <c r="G170" s="24" t="s">
        <v>216</v>
      </c>
      <c r="H170" s="24" t="s">
        <v>446</v>
      </c>
      <c r="I170" s="24" t="s">
        <v>447</v>
      </c>
      <c r="J170" s="24" t="s">
        <v>145</v>
      </c>
      <c r="K170" s="24" t="s">
        <v>65</v>
      </c>
      <c r="L170" s="24" t="s">
        <v>66</v>
      </c>
      <c r="M170" s="24" t="s">
        <v>67</v>
      </c>
      <c r="N170" s="48">
        <v>40975</v>
      </c>
      <c r="O170" s="24" t="s">
        <v>92</v>
      </c>
      <c r="P170" s="28" t="s">
        <v>1</v>
      </c>
      <c r="Q170" s="24"/>
      <c r="R170" s="63" t="s">
        <v>7104</v>
      </c>
      <c r="S170" s="24" t="s">
        <v>44</v>
      </c>
      <c r="T170" s="40" t="s">
        <v>44</v>
      </c>
      <c r="U170" s="24" t="s">
        <v>55</v>
      </c>
      <c r="V170" s="24">
        <v>2710199900</v>
      </c>
      <c r="W170" s="14" t="s">
        <v>83</v>
      </c>
      <c r="X170" s="24" t="s">
        <v>3229</v>
      </c>
      <c r="Y170" s="24" t="s">
        <v>564</v>
      </c>
      <c r="Z170" s="24" t="s">
        <v>88</v>
      </c>
      <c r="AA170" s="24" t="s">
        <v>542</v>
      </c>
      <c r="AB170" s="51" t="s">
        <v>434</v>
      </c>
      <c r="AC170" s="51"/>
      <c r="AD170" s="51"/>
      <c r="AE170" s="24"/>
    </row>
    <row r="171" spans="1:31" s="38" customFormat="1" ht="12.75" hidden="1" customHeight="1" x14ac:dyDescent="0.35">
      <c r="A171" s="14"/>
      <c r="B171" s="24">
        <v>52906980</v>
      </c>
      <c r="C171" s="24">
        <v>980</v>
      </c>
      <c r="D171" s="24" t="s">
        <v>543</v>
      </c>
      <c r="E171" s="66" t="s">
        <v>44</v>
      </c>
      <c r="F171" s="24" t="s">
        <v>45</v>
      </c>
      <c r="G171" s="24" t="s">
        <v>216</v>
      </c>
      <c r="H171" s="24" t="s">
        <v>544</v>
      </c>
      <c r="I171" s="24" t="s">
        <v>545</v>
      </c>
      <c r="J171" s="24" t="s">
        <v>145</v>
      </c>
      <c r="K171" s="24" t="s">
        <v>65</v>
      </c>
      <c r="L171" s="24" t="s">
        <v>51</v>
      </c>
      <c r="M171" s="24" t="s">
        <v>67</v>
      </c>
      <c r="N171" s="48">
        <v>41761</v>
      </c>
      <c r="O171" s="24" t="s">
        <v>92</v>
      </c>
      <c r="P171" s="26" t="s">
        <v>1</v>
      </c>
      <c r="Q171" s="24"/>
      <c r="R171" s="24"/>
      <c r="S171" s="24" t="s">
        <v>44</v>
      </c>
      <c r="T171" s="40" t="s">
        <v>44</v>
      </c>
      <c r="U171" s="24" t="s">
        <v>55</v>
      </c>
      <c r="V171" s="24">
        <v>2710199900</v>
      </c>
      <c r="W171" s="14" t="s">
        <v>56</v>
      </c>
      <c r="X171" s="24" t="s">
        <v>3229</v>
      </c>
      <c r="Y171" s="24" t="s">
        <v>3271</v>
      </c>
      <c r="Z171" s="24" t="s">
        <v>2085</v>
      </c>
      <c r="AA171" s="24" t="s">
        <v>546</v>
      </c>
      <c r="AB171" s="51" t="s">
        <v>434</v>
      </c>
      <c r="AC171" s="51"/>
      <c r="AD171" s="51"/>
      <c r="AE171" s="24"/>
    </row>
    <row r="172" spans="1:31" s="38" customFormat="1" ht="12.75" hidden="1" customHeight="1" x14ac:dyDescent="0.35">
      <c r="A172" s="14"/>
      <c r="B172" s="24">
        <v>52890883</v>
      </c>
      <c r="C172" s="24">
        <v>883</v>
      </c>
      <c r="D172" s="24" t="s">
        <v>547</v>
      </c>
      <c r="E172" s="66">
        <v>52890801</v>
      </c>
      <c r="F172" s="24" t="s">
        <v>540</v>
      </c>
      <c r="G172" s="24" t="s">
        <v>216</v>
      </c>
      <c r="H172" s="24" t="s">
        <v>465</v>
      </c>
      <c r="I172" s="24" t="s">
        <v>140</v>
      </c>
      <c r="J172" s="24" t="s">
        <v>145</v>
      </c>
      <c r="K172" s="24" t="s">
        <v>65</v>
      </c>
      <c r="L172" s="24" t="s">
        <v>66</v>
      </c>
      <c r="M172" s="24" t="s">
        <v>67</v>
      </c>
      <c r="N172" s="48">
        <v>43709</v>
      </c>
      <c r="O172" s="24" t="s">
        <v>92</v>
      </c>
      <c r="P172" s="26" t="s">
        <v>1</v>
      </c>
      <c r="Q172" s="63" t="s">
        <v>7105</v>
      </c>
      <c r="R172" s="63" t="s">
        <v>54</v>
      </c>
      <c r="S172" s="24" t="s">
        <v>44</v>
      </c>
      <c r="T172" s="40" t="s">
        <v>44</v>
      </c>
      <c r="U172" s="24" t="s">
        <v>55</v>
      </c>
      <c r="V172" s="24">
        <v>2710199900</v>
      </c>
      <c r="W172" s="14" t="s">
        <v>455</v>
      </c>
      <c r="X172" s="24" t="s">
        <v>3229</v>
      </c>
      <c r="Y172" s="24" t="s">
        <v>7081</v>
      </c>
      <c r="Z172" s="24" t="s">
        <v>73</v>
      </c>
      <c r="AA172" s="24" t="s">
        <v>549</v>
      </c>
      <c r="AB172" s="51" t="s">
        <v>434</v>
      </c>
      <c r="AC172" s="51"/>
      <c r="AD172" s="51"/>
      <c r="AE172" s="24"/>
    </row>
    <row r="173" spans="1:31" s="38" customFormat="1" ht="13" hidden="1" x14ac:dyDescent="0.35">
      <c r="A173" s="14"/>
      <c r="B173" s="24">
        <v>52890988</v>
      </c>
      <c r="C173" s="24">
        <v>988</v>
      </c>
      <c r="D173" s="24" t="s">
        <v>550</v>
      </c>
      <c r="E173" s="66">
        <v>52890801</v>
      </c>
      <c r="F173" s="24" t="s">
        <v>540</v>
      </c>
      <c r="G173" s="24" t="s">
        <v>216</v>
      </c>
      <c r="H173" s="24" t="s">
        <v>217</v>
      </c>
      <c r="I173" s="24" t="s">
        <v>48</v>
      </c>
      <c r="J173" s="24" t="s">
        <v>145</v>
      </c>
      <c r="K173" s="24" t="s">
        <v>65</v>
      </c>
      <c r="L173" s="24" t="s">
        <v>66</v>
      </c>
      <c r="M173" s="24" t="s">
        <v>67</v>
      </c>
      <c r="N173" s="48">
        <v>40975</v>
      </c>
      <c r="O173" s="24" t="s">
        <v>92</v>
      </c>
      <c r="P173" s="26" t="s">
        <v>1</v>
      </c>
      <c r="Q173" s="24"/>
      <c r="R173" s="63" t="s">
        <v>7106</v>
      </c>
      <c r="S173" s="24" t="s">
        <v>44</v>
      </c>
      <c r="T173" s="40" t="s">
        <v>44</v>
      </c>
      <c r="U173" s="24" t="s">
        <v>55</v>
      </c>
      <c r="V173" s="24">
        <v>2710199900</v>
      </c>
      <c r="W173" s="14" t="s">
        <v>83</v>
      </c>
      <c r="X173" s="24" t="s">
        <v>3229</v>
      </c>
      <c r="Y173" s="24" t="s">
        <v>525</v>
      </c>
      <c r="Z173" s="24" t="s">
        <v>88</v>
      </c>
      <c r="AA173" s="24" t="s">
        <v>552</v>
      </c>
      <c r="AB173" s="51" t="s">
        <v>434</v>
      </c>
      <c r="AC173" s="51"/>
      <c r="AD173" s="51"/>
      <c r="AE173" s="24"/>
    </row>
    <row r="174" spans="1:31" s="38" customFormat="1" ht="13" hidden="1" x14ac:dyDescent="0.35">
      <c r="A174" s="14"/>
      <c r="B174" s="24">
        <v>52902816</v>
      </c>
      <c r="C174" s="24">
        <v>816</v>
      </c>
      <c r="D174" s="24" t="s">
        <v>553</v>
      </c>
      <c r="E174" s="66">
        <v>52902801</v>
      </c>
      <c r="F174" s="24" t="s">
        <v>554</v>
      </c>
      <c r="G174" s="24" t="s">
        <v>216</v>
      </c>
      <c r="H174" s="24" t="s">
        <v>446</v>
      </c>
      <c r="I174" s="24" t="s">
        <v>447</v>
      </c>
      <c r="J174" s="24" t="s">
        <v>145</v>
      </c>
      <c r="K174" s="24" t="s">
        <v>65</v>
      </c>
      <c r="L174" s="24" t="s">
        <v>66</v>
      </c>
      <c r="M174" s="24" t="s">
        <v>67</v>
      </c>
      <c r="N174" s="48">
        <v>41431</v>
      </c>
      <c r="O174" s="24" t="s">
        <v>92</v>
      </c>
      <c r="P174" s="26" t="s">
        <v>1</v>
      </c>
      <c r="Q174" s="24"/>
      <c r="R174" s="63" t="s">
        <v>7107</v>
      </c>
      <c r="S174" s="24" t="s">
        <v>44</v>
      </c>
      <c r="T174" s="40" t="s">
        <v>44</v>
      </c>
      <c r="U174" s="24" t="s">
        <v>55</v>
      </c>
      <c r="V174" s="24">
        <v>2710199900</v>
      </c>
      <c r="W174" s="14" t="s">
        <v>83</v>
      </c>
      <c r="X174" s="24" t="s">
        <v>7108</v>
      </c>
      <c r="Y174" s="24" t="s">
        <v>564</v>
      </c>
      <c r="Z174" s="24" t="s">
        <v>88</v>
      </c>
      <c r="AA174" s="24" t="s">
        <v>556</v>
      </c>
      <c r="AB174" s="51" t="s">
        <v>434</v>
      </c>
      <c r="AC174" s="51"/>
      <c r="AD174" s="51"/>
      <c r="AE174" s="24"/>
    </row>
    <row r="175" spans="1:31" s="38" customFormat="1" ht="13" hidden="1" x14ac:dyDescent="0.35">
      <c r="A175" s="14"/>
      <c r="B175" s="24">
        <v>52891817</v>
      </c>
      <c r="C175" s="24">
        <v>817</v>
      </c>
      <c r="D175" s="24" t="s">
        <v>557</v>
      </c>
      <c r="E175" s="66">
        <v>52891801</v>
      </c>
      <c r="F175" s="24" t="s">
        <v>558</v>
      </c>
      <c r="G175" s="24" t="s">
        <v>216</v>
      </c>
      <c r="H175" s="24" t="s">
        <v>446</v>
      </c>
      <c r="I175" s="24" t="s">
        <v>447</v>
      </c>
      <c r="J175" s="24" t="s">
        <v>145</v>
      </c>
      <c r="K175" s="24" t="s">
        <v>65</v>
      </c>
      <c r="L175" s="24" t="s">
        <v>66</v>
      </c>
      <c r="M175" s="24" t="s">
        <v>67</v>
      </c>
      <c r="N175" s="48">
        <v>40947</v>
      </c>
      <c r="O175" s="24" t="s">
        <v>92</v>
      </c>
      <c r="P175" s="26" t="s">
        <v>1</v>
      </c>
      <c r="Q175" s="24"/>
      <c r="R175" s="63" t="s">
        <v>7109</v>
      </c>
      <c r="S175" s="24" t="s">
        <v>44</v>
      </c>
      <c r="T175" s="40" t="s">
        <v>44</v>
      </c>
      <c r="U175" s="24" t="s">
        <v>55</v>
      </c>
      <c r="V175" s="24">
        <v>2710199900</v>
      </c>
      <c r="W175" s="14" t="s">
        <v>83</v>
      </c>
      <c r="X175" s="24" t="s">
        <v>563</v>
      </c>
      <c r="Y175" s="24" t="s">
        <v>564</v>
      </c>
      <c r="Z175" s="24" t="s">
        <v>88</v>
      </c>
      <c r="AA175" s="24" t="s">
        <v>560</v>
      </c>
      <c r="AB175" s="51" t="s">
        <v>434</v>
      </c>
      <c r="AC175" s="51"/>
      <c r="AD175" s="51"/>
      <c r="AE175" s="24"/>
    </row>
    <row r="176" spans="1:31" s="38" customFormat="1" ht="13" hidden="1" x14ac:dyDescent="0.35">
      <c r="A176" s="14"/>
      <c r="B176" s="24">
        <v>52915817</v>
      </c>
      <c r="C176" s="24">
        <v>817</v>
      </c>
      <c r="D176" s="24" t="s">
        <v>561</v>
      </c>
      <c r="E176" s="66">
        <v>52891801</v>
      </c>
      <c r="F176" s="24" t="s">
        <v>558</v>
      </c>
      <c r="G176" s="24" t="s">
        <v>216</v>
      </c>
      <c r="H176" s="24" t="s">
        <v>446</v>
      </c>
      <c r="I176" s="24" t="s">
        <v>447</v>
      </c>
      <c r="J176" s="24" t="s">
        <v>119</v>
      </c>
      <c r="K176" s="24" t="s">
        <v>65</v>
      </c>
      <c r="L176" s="24" t="s">
        <v>66</v>
      </c>
      <c r="M176" s="24" t="s">
        <v>67</v>
      </c>
      <c r="N176" s="48">
        <v>43709</v>
      </c>
      <c r="O176" s="24" t="s">
        <v>92</v>
      </c>
      <c r="P176" s="28" t="s">
        <v>1</v>
      </c>
      <c r="Q176" s="63" t="s">
        <v>7110</v>
      </c>
      <c r="R176" s="24"/>
      <c r="S176" s="24" t="s">
        <v>44</v>
      </c>
      <c r="T176" s="40" t="s">
        <v>44</v>
      </c>
      <c r="U176" s="24" t="s">
        <v>55</v>
      </c>
      <c r="V176" s="24">
        <v>2710199900</v>
      </c>
      <c r="W176" s="14" t="s">
        <v>83</v>
      </c>
      <c r="X176" s="96" t="s">
        <v>563</v>
      </c>
      <c r="Y176" s="24" t="s">
        <v>564</v>
      </c>
      <c r="Z176" s="24" t="s">
        <v>565</v>
      </c>
      <c r="AA176" s="96" t="s">
        <v>566</v>
      </c>
      <c r="AB176" s="51" t="s">
        <v>434</v>
      </c>
      <c r="AC176" s="51"/>
      <c r="AD176" s="51"/>
      <c r="AE176" s="24"/>
    </row>
    <row r="177" spans="1:31" s="38" customFormat="1" ht="12.75" hidden="1" customHeight="1" x14ac:dyDescent="0.35">
      <c r="A177" s="14"/>
      <c r="B177" s="24">
        <v>52891988</v>
      </c>
      <c r="C177" s="24">
        <v>988</v>
      </c>
      <c r="D177" s="24" t="s">
        <v>567</v>
      </c>
      <c r="E177" s="66">
        <v>52891801</v>
      </c>
      <c r="F177" s="24" t="s">
        <v>558</v>
      </c>
      <c r="G177" s="24" t="s">
        <v>216</v>
      </c>
      <c r="H177" s="24" t="s">
        <v>217</v>
      </c>
      <c r="I177" s="24" t="s">
        <v>48</v>
      </c>
      <c r="J177" s="24" t="s">
        <v>145</v>
      </c>
      <c r="K177" s="24" t="s">
        <v>65</v>
      </c>
      <c r="L177" s="24" t="s">
        <v>66</v>
      </c>
      <c r="M177" s="24" t="s">
        <v>67</v>
      </c>
      <c r="N177" s="48">
        <v>40947</v>
      </c>
      <c r="O177" s="24" t="s">
        <v>92</v>
      </c>
      <c r="P177" s="26" t="s">
        <v>1</v>
      </c>
      <c r="Q177" s="24"/>
      <c r="R177" s="63" t="s">
        <v>7111</v>
      </c>
      <c r="S177" s="24" t="s">
        <v>44</v>
      </c>
      <c r="T177" s="40" t="s">
        <v>44</v>
      </c>
      <c r="U177" s="24" t="s">
        <v>55</v>
      </c>
      <c r="V177" s="24">
        <v>2710199900</v>
      </c>
      <c r="W177" s="14" t="s">
        <v>83</v>
      </c>
      <c r="X177" s="24" t="s">
        <v>563</v>
      </c>
      <c r="Y177" s="24" t="s">
        <v>525</v>
      </c>
      <c r="Z177" s="24" t="s">
        <v>88</v>
      </c>
      <c r="AA177" s="24" t="s">
        <v>569</v>
      </c>
      <c r="AB177" s="51" t="s">
        <v>434</v>
      </c>
      <c r="AC177" s="51"/>
      <c r="AD177" s="51"/>
      <c r="AE177" s="24"/>
    </row>
    <row r="178" spans="1:31" s="38" customFormat="1" ht="13" hidden="1" x14ac:dyDescent="0.35">
      <c r="A178" s="14"/>
      <c r="B178" s="24">
        <v>52892919</v>
      </c>
      <c r="C178" s="24">
        <v>919</v>
      </c>
      <c r="D178" s="24" t="s">
        <v>570</v>
      </c>
      <c r="E178" s="66">
        <v>52892801</v>
      </c>
      <c r="F178" s="24" t="s">
        <v>571</v>
      </c>
      <c r="G178" s="24" t="s">
        <v>216</v>
      </c>
      <c r="H178" s="24" t="s">
        <v>446</v>
      </c>
      <c r="I178" s="24" t="s">
        <v>447</v>
      </c>
      <c r="J178" s="24" t="s">
        <v>145</v>
      </c>
      <c r="K178" s="24" t="s">
        <v>65</v>
      </c>
      <c r="L178" s="24" t="s">
        <v>66</v>
      </c>
      <c r="M178" s="24" t="s">
        <v>67</v>
      </c>
      <c r="N178" s="48">
        <v>44044</v>
      </c>
      <c r="O178" s="24" t="s">
        <v>92</v>
      </c>
      <c r="P178" s="26" t="s">
        <v>6</v>
      </c>
      <c r="Q178" s="24">
        <v>5011987051089</v>
      </c>
      <c r="R178" s="24" t="s">
        <v>54</v>
      </c>
      <c r="S178" s="24" t="s">
        <v>44</v>
      </c>
      <c r="T178" s="40" t="s">
        <v>44</v>
      </c>
      <c r="U178" s="24" t="s">
        <v>55</v>
      </c>
      <c r="V178" s="24">
        <v>2710199900</v>
      </c>
      <c r="W178" s="14" t="s">
        <v>83</v>
      </c>
      <c r="X178" s="96" t="s">
        <v>579</v>
      </c>
      <c r="Y178" s="24" t="s">
        <v>564</v>
      </c>
      <c r="Z178" s="24" t="s">
        <v>565</v>
      </c>
      <c r="AA178" s="96" t="s">
        <v>573</v>
      </c>
      <c r="AB178" s="51" t="s">
        <v>434</v>
      </c>
      <c r="AC178" s="51"/>
      <c r="AD178" s="51"/>
      <c r="AE178" s="24"/>
    </row>
    <row r="179" spans="1:31" s="38" customFormat="1" ht="12.75" hidden="1" customHeight="1" x14ac:dyDescent="0.35">
      <c r="A179" s="14"/>
      <c r="B179" s="24">
        <v>52892817</v>
      </c>
      <c r="C179" s="24">
        <v>817</v>
      </c>
      <c r="D179" s="24" t="s">
        <v>574</v>
      </c>
      <c r="E179" s="66">
        <v>52892801</v>
      </c>
      <c r="F179" s="24" t="s">
        <v>571</v>
      </c>
      <c r="G179" s="24" t="s">
        <v>216</v>
      </c>
      <c r="H179" s="24" t="s">
        <v>446</v>
      </c>
      <c r="I179" s="24" t="s">
        <v>447</v>
      </c>
      <c r="J179" s="24" t="s">
        <v>145</v>
      </c>
      <c r="K179" s="24" t="s">
        <v>65</v>
      </c>
      <c r="L179" s="24" t="s">
        <v>66</v>
      </c>
      <c r="M179" s="24" t="s">
        <v>67</v>
      </c>
      <c r="N179" s="48">
        <v>40975</v>
      </c>
      <c r="O179" s="24" t="s">
        <v>92</v>
      </c>
      <c r="P179" s="26" t="s">
        <v>1</v>
      </c>
      <c r="Q179" s="24"/>
      <c r="R179" s="63" t="s">
        <v>7112</v>
      </c>
      <c r="S179" s="24" t="s">
        <v>44</v>
      </c>
      <c r="T179" s="40" t="s">
        <v>44</v>
      </c>
      <c r="U179" s="24" t="s">
        <v>55</v>
      </c>
      <c r="V179" s="24">
        <v>2710193200</v>
      </c>
      <c r="W179" s="14" t="s">
        <v>83</v>
      </c>
      <c r="X179" s="96" t="s">
        <v>579</v>
      </c>
      <c r="Y179" s="24" t="s">
        <v>564</v>
      </c>
      <c r="Z179" s="24" t="s">
        <v>88</v>
      </c>
      <c r="AA179" s="96" t="s">
        <v>576</v>
      </c>
      <c r="AB179" s="51" t="s">
        <v>434</v>
      </c>
      <c r="AC179" s="51"/>
      <c r="AD179" s="51"/>
      <c r="AE179" s="24"/>
    </row>
    <row r="180" spans="1:31" s="38" customFormat="1" ht="13" hidden="1" x14ac:dyDescent="0.35">
      <c r="A180" s="14"/>
      <c r="B180" s="24">
        <v>52911817</v>
      </c>
      <c r="C180" s="24">
        <v>817</v>
      </c>
      <c r="D180" s="24" t="s">
        <v>577</v>
      </c>
      <c r="E180" s="66">
        <v>52892801</v>
      </c>
      <c r="F180" s="24" t="s">
        <v>571</v>
      </c>
      <c r="G180" s="24" t="s">
        <v>216</v>
      </c>
      <c r="H180" s="24" t="s">
        <v>446</v>
      </c>
      <c r="I180" s="24" t="s">
        <v>447</v>
      </c>
      <c r="J180" s="24" t="s">
        <v>119</v>
      </c>
      <c r="K180" s="24" t="s">
        <v>65</v>
      </c>
      <c r="L180" s="24" t="s">
        <v>66</v>
      </c>
      <c r="M180" s="24" t="s">
        <v>67</v>
      </c>
      <c r="N180" s="48">
        <v>43709</v>
      </c>
      <c r="O180" s="24" t="s">
        <v>92</v>
      </c>
      <c r="P180" s="26" t="s">
        <v>1</v>
      </c>
      <c r="Q180" s="63" t="s">
        <v>7113</v>
      </c>
      <c r="R180" s="24"/>
      <c r="S180" s="24" t="s">
        <v>44</v>
      </c>
      <c r="T180" s="40" t="s">
        <v>44</v>
      </c>
      <c r="U180" s="24" t="s">
        <v>55</v>
      </c>
      <c r="V180" s="24">
        <v>2710199900</v>
      </c>
      <c r="W180" s="14" t="s">
        <v>83</v>
      </c>
      <c r="X180" s="96" t="s">
        <v>579</v>
      </c>
      <c r="Y180" s="24" t="s">
        <v>564</v>
      </c>
      <c r="Z180" s="24" t="s">
        <v>565</v>
      </c>
      <c r="AA180" s="96" t="s">
        <v>573</v>
      </c>
      <c r="AB180" s="51" t="s">
        <v>434</v>
      </c>
      <c r="AC180" s="51"/>
      <c r="AD180" s="51"/>
      <c r="AE180" s="24"/>
    </row>
    <row r="181" spans="1:31" s="38" customFormat="1" ht="13" hidden="1" x14ac:dyDescent="0.35">
      <c r="A181" s="14"/>
      <c r="B181" s="24">
        <v>52892988</v>
      </c>
      <c r="C181" s="24">
        <v>988</v>
      </c>
      <c r="D181" s="24" t="s">
        <v>580</v>
      </c>
      <c r="E181" s="66">
        <v>52892801</v>
      </c>
      <c r="F181" s="24" t="s">
        <v>571</v>
      </c>
      <c r="G181" s="24" t="s">
        <v>216</v>
      </c>
      <c r="H181" s="24" t="s">
        <v>217</v>
      </c>
      <c r="I181" s="24" t="s">
        <v>48</v>
      </c>
      <c r="J181" s="24" t="s">
        <v>145</v>
      </c>
      <c r="K181" s="24" t="s">
        <v>65</v>
      </c>
      <c r="L181" s="24" t="s">
        <v>66</v>
      </c>
      <c r="M181" s="24" t="s">
        <v>67</v>
      </c>
      <c r="N181" s="48">
        <v>40975</v>
      </c>
      <c r="O181" s="24" t="s">
        <v>92</v>
      </c>
      <c r="P181" s="26" t="s">
        <v>1</v>
      </c>
      <c r="Q181" s="24"/>
      <c r="R181" s="63" t="s">
        <v>7114</v>
      </c>
      <c r="S181" s="24" t="s">
        <v>44</v>
      </c>
      <c r="T181" s="40" t="s">
        <v>44</v>
      </c>
      <c r="U181" s="24" t="s">
        <v>55</v>
      </c>
      <c r="V181" s="24">
        <v>2710193200</v>
      </c>
      <c r="W181" s="14" t="s">
        <v>83</v>
      </c>
      <c r="X181" s="96" t="s">
        <v>579</v>
      </c>
      <c r="Y181" s="24" t="s">
        <v>525</v>
      </c>
      <c r="Z181" s="24" t="s">
        <v>88</v>
      </c>
      <c r="AA181" s="96" t="s">
        <v>582</v>
      </c>
      <c r="AB181" s="51" t="s">
        <v>434</v>
      </c>
      <c r="AC181" s="51"/>
      <c r="AD181" s="51"/>
      <c r="AE181" s="24"/>
    </row>
    <row r="182" spans="1:31" s="38" customFormat="1" ht="13" hidden="1" x14ac:dyDescent="0.35">
      <c r="A182" s="14"/>
      <c r="B182" s="24">
        <v>52892989</v>
      </c>
      <c r="C182" s="24">
        <v>989</v>
      </c>
      <c r="D182" s="24" t="s">
        <v>583</v>
      </c>
      <c r="E182" s="66">
        <v>52892801</v>
      </c>
      <c r="F182" s="24" t="s">
        <v>571</v>
      </c>
      <c r="G182" s="24" t="s">
        <v>216</v>
      </c>
      <c r="H182" s="24" t="s">
        <v>584</v>
      </c>
      <c r="I182" s="24" t="s">
        <v>86</v>
      </c>
      <c r="J182" s="24" t="s">
        <v>145</v>
      </c>
      <c r="K182" s="24" t="s">
        <v>65</v>
      </c>
      <c r="L182" s="24" t="s">
        <v>66</v>
      </c>
      <c r="M182" s="24" t="s">
        <v>67</v>
      </c>
      <c r="N182" s="48">
        <v>40975</v>
      </c>
      <c r="O182" s="24" t="s">
        <v>92</v>
      </c>
      <c r="P182" s="26" t="s">
        <v>1</v>
      </c>
      <c r="Q182" s="24"/>
      <c r="R182" s="24"/>
      <c r="S182" s="24" t="s">
        <v>44</v>
      </c>
      <c r="T182" s="40" t="s">
        <v>44</v>
      </c>
      <c r="U182" s="24" t="s">
        <v>55</v>
      </c>
      <c r="V182" s="24">
        <v>2710199900</v>
      </c>
      <c r="W182" s="14" t="s">
        <v>83</v>
      </c>
      <c r="X182" s="24" t="s">
        <v>579</v>
      </c>
      <c r="Y182" s="24">
        <v>1176</v>
      </c>
      <c r="Z182" s="24" t="s">
        <v>88</v>
      </c>
      <c r="AA182" s="24" t="s">
        <v>585</v>
      </c>
      <c r="AB182" s="51" t="s">
        <v>434</v>
      </c>
      <c r="AC182" s="51"/>
      <c r="AD182" s="51"/>
      <c r="AE182" s="24"/>
    </row>
    <row r="183" spans="1:31" s="38" customFormat="1" ht="12.75" hidden="1" customHeight="1" x14ac:dyDescent="0.35">
      <c r="A183" s="14"/>
      <c r="B183" s="24">
        <v>52133816</v>
      </c>
      <c r="C183" s="24">
        <v>816</v>
      </c>
      <c r="D183" s="24" t="s">
        <v>586</v>
      </c>
      <c r="E183" s="66" t="s">
        <v>44</v>
      </c>
      <c r="F183" s="24" t="s">
        <v>45</v>
      </c>
      <c r="G183" s="24" t="s">
        <v>216</v>
      </c>
      <c r="H183" s="24" t="s">
        <v>446</v>
      </c>
      <c r="I183" s="24" t="s">
        <v>447</v>
      </c>
      <c r="J183" s="24" t="s">
        <v>145</v>
      </c>
      <c r="K183" s="24" t="s">
        <v>65</v>
      </c>
      <c r="L183" s="24" t="s">
        <v>51</v>
      </c>
      <c r="M183" s="24" t="s">
        <v>67</v>
      </c>
      <c r="N183" s="48">
        <v>41523</v>
      </c>
      <c r="O183" s="24" t="s">
        <v>92</v>
      </c>
      <c r="P183" s="26" t="s">
        <v>1</v>
      </c>
      <c r="Q183" s="24"/>
      <c r="R183" s="63" t="s">
        <v>7115</v>
      </c>
      <c r="S183" s="24" t="s">
        <v>44</v>
      </c>
      <c r="T183" s="40" t="s">
        <v>44</v>
      </c>
      <c r="U183" s="24" t="s">
        <v>55</v>
      </c>
      <c r="V183" s="24">
        <v>2710199900</v>
      </c>
      <c r="W183" s="14" t="s">
        <v>56</v>
      </c>
      <c r="X183" s="24" t="s">
        <v>7116</v>
      </c>
      <c r="Y183" s="24" t="s">
        <v>4447</v>
      </c>
      <c r="Z183" s="24" t="s">
        <v>671</v>
      </c>
      <c r="AA183" s="24" t="s">
        <v>588</v>
      </c>
      <c r="AB183" s="51" t="s">
        <v>434</v>
      </c>
      <c r="AC183" s="51"/>
      <c r="AD183" s="51"/>
      <c r="AE183" s="24"/>
    </row>
    <row r="184" spans="1:31" s="38" customFormat="1" ht="12.75" hidden="1" customHeight="1" x14ac:dyDescent="0.35">
      <c r="A184" s="14"/>
      <c r="B184" s="24">
        <v>52876816</v>
      </c>
      <c r="C184" s="24">
        <v>816</v>
      </c>
      <c r="D184" s="24" t="s">
        <v>590</v>
      </c>
      <c r="E184" s="66" t="s">
        <v>44</v>
      </c>
      <c r="F184" s="24" t="s">
        <v>45</v>
      </c>
      <c r="G184" s="24" t="s">
        <v>216</v>
      </c>
      <c r="H184" s="24" t="s">
        <v>446</v>
      </c>
      <c r="I184" s="24" t="s">
        <v>447</v>
      </c>
      <c r="J184" s="24" t="s">
        <v>145</v>
      </c>
      <c r="K184" s="24" t="s">
        <v>65</v>
      </c>
      <c r="L184" s="24" t="s">
        <v>51</v>
      </c>
      <c r="M184" s="24" t="s">
        <v>67</v>
      </c>
      <c r="N184" s="48">
        <v>41038</v>
      </c>
      <c r="O184" s="24" t="s">
        <v>92</v>
      </c>
      <c r="P184" s="26" t="s">
        <v>1</v>
      </c>
      <c r="Q184" s="24"/>
      <c r="R184" s="63" t="s">
        <v>7117</v>
      </c>
      <c r="S184" s="24" t="s">
        <v>44</v>
      </c>
      <c r="T184" s="40" t="s">
        <v>44</v>
      </c>
      <c r="U184" s="24" t="s">
        <v>55</v>
      </c>
      <c r="V184" s="24">
        <v>2710199900</v>
      </c>
      <c r="W184" s="14" t="s">
        <v>56</v>
      </c>
      <c r="X184" s="96" t="s">
        <v>7118</v>
      </c>
      <c r="Y184" s="24" t="s">
        <v>4447</v>
      </c>
      <c r="Z184" s="24" t="s">
        <v>3085</v>
      </c>
      <c r="AA184" s="24" t="s">
        <v>592</v>
      </c>
      <c r="AB184" s="51" t="s">
        <v>434</v>
      </c>
      <c r="AC184" s="51"/>
      <c r="AD184" s="51"/>
      <c r="AE184" s="24"/>
    </row>
    <row r="185" spans="1:31" s="38" customFormat="1" ht="13" hidden="1" x14ac:dyDescent="0.35">
      <c r="A185" s="14"/>
      <c r="B185" s="24">
        <v>52877816</v>
      </c>
      <c r="C185" s="24">
        <v>816</v>
      </c>
      <c r="D185" s="24" t="s">
        <v>594</v>
      </c>
      <c r="E185" s="66" t="s">
        <v>44</v>
      </c>
      <c r="F185" s="24" t="s">
        <v>45</v>
      </c>
      <c r="G185" s="24" t="s">
        <v>216</v>
      </c>
      <c r="H185" s="24" t="s">
        <v>446</v>
      </c>
      <c r="I185" s="24" t="s">
        <v>447</v>
      </c>
      <c r="J185" s="24" t="s">
        <v>145</v>
      </c>
      <c r="K185" s="24" t="s">
        <v>65</v>
      </c>
      <c r="L185" s="24" t="s">
        <v>51</v>
      </c>
      <c r="M185" s="24" t="s">
        <v>67</v>
      </c>
      <c r="N185" s="48">
        <v>41043</v>
      </c>
      <c r="O185" s="24" t="s">
        <v>92</v>
      </c>
      <c r="P185" s="28" t="s">
        <v>1</v>
      </c>
      <c r="Q185" s="24"/>
      <c r="R185" s="63" t="s">
        <v>7119</v>
      </c>
      <c r="S185" s="24" t="s">
        <v>44</v>
      </c>
      <c r="T185" s="40" t="s">
        <v>44</v>
      </c>
      <c r="U185" s="24" t="s">
        <v>55</v>
      </c>
      <c r="V185" s="24">
        <v>2710199900</v>
      </c>
      <c r="W185" s="14" t="s">
        <v>56</v>
      </c>
      <c r="X185" s="96" t="s">
        <v>7120</v>
      </c>
      <c r="Y185" s="24" t="s">
        <v>4447</v>
      </c>
      <c r="Z185" s="24" t="s">
        <v>3085</v>
      </c>
      <c r="AA185" s="24" t="s">
        <v>596</v>
      </c>
      <c r="AB185" s="51" t="s">
        <v>434</v>
      </c>
      <c r="AC185" s="51"/>
      <c r="AD185" s="51"/>
      <c r="AE185" s="24"/>
    </row>
    <row r="186" spans="1:31" s="38" customFormat="1" ht="13" hidden="1" x14ac:dyDescent="0.35">
      <c r="A186" s="14"/>
      <c r="B186" s="24">
        <v>52877807</v>
      </c>
      <c r="C186" s="24">
        <v>807</v>
      </c>
      <c r="D186" s="24" t="s">
        <v>597</v>
      </c>
      <c r="E186" s="66" t="s">
        <v>44</v>
      </c>
      <c r="F186" s="24" t="s">
        <v>45</v>
      </c>
      <c r="G186" s="24" t="s">
        <v>216</v>
      </c>
      <c r="H186" s="24" t="s">
        <v>217</v>
      </c>
      <c r="I186" s="24" t="s">
        <v>48</v>
      </c>
      <c r="J186" s="24" t="s">
        <v>145</v>
      </c>
      <c r="K186" s="24" t="s">
        <v>65</v>
      </c>
      <c r="L186" s="24" t="s">
        <v>51</v>
      </c>
      <c r="M186" s="24" t="s">
        <v>67</v>
      </c>
      <c r="N186" s="48">
        <v>42715</v>
      </c>
      <c r="O186" s="24" t="s">
        <v>92</v>
      </c>
      <c r="P186" s="28" t="s">
        <v>1</v>
      </c>
      <c r="Q186" s="63" t="s">
        <v>7121</v>
      </c>
      <c r="R186" s="63" t="s">
        <v>54</v>
      </c>
      <c r="S186" s="24" t="s">
        <v>44</v>
      </c>
      <c r="T186" s="40" t="s">
        <v>44</v>
      </c>
      <c r="U186" s="24" t="s">
        <v>55</v>
      </c>
      <c r="V186" s="24">
        <v>2710199900</v>
      </c>
      <c r="W186" s="14" t="s">
        <v>56</v>
      </c>
      <c r="X186" s="24" t="s">
        <v>7120</v>
      </c>
      <c r="Y186" s="24" t="s">
        <v>525</v>
      </c>
      <c r="Z186" s="24" t="s">
        <v>3085</v>
      </c>
      <c r="AA186" s="24" t="s">
        <v>599</v>
      </c>
      <c r="AB186" s="51" t="s">
        <v>434</v>
      </c>
      <c r="AC186" s="51"/>
      <c r="AD186" s="51"/>
      <c r="AE186" s="24"/>
    </row>
    <row r="187" spans="1:31" s="38" customFormat="1" ht="12.75" hidden="1" customHeight="1" x14ac:dyDescent="0.35">
      <c r="A187" s="14"/>
      <c r="B187" s="24">
        <v>52878807</v>
      </c>
      <c r="C187" s="24">
        <v>807</v>
      </c>
      <c r="D187" s="24" t="s">
        <v>600</v>
      </c>
      <c r="E187" s="66" t="s">
        <v>44</v>
      </c>
      <c r="F187" s="24" t="s">
        <v>45</v>
      </c>
      <c r="G187" s="24" t="s">
        <v>216</v>
      </c>
      <c r="H187" s="24" t="s">
        <v>217</v>
      </c>
      <c r="I187" s="24" t="s">
        <v>48</v>
      </c>
      <c r="J187" s="24" t="s">
        <v>145</v>
      </c>
      <c r="K187" s="24" t="s">
        <v>65</v>
      </c>
      <c r="L187" s="24" t="s">
        <v>51</v>
      </c>
      <c r="M187" s="24" t="s">
        <v>67</v>
      </c>
      <c r="N187" s="48">
        <v>44104</v>
      </c>
      <c r="O187" s="24" t="s">
        <v>92</v>
      </c>
      <c r="P187" s="26" t="s">
        <v>1</v>
      </c>
      <c r="Q187" s="24"/>
      <c r="R187" s="63" t="s">
        <v>7122</v>
      </c>
      <c r="S187" s="24" t="s">
        <v>44</v>
      </c>
      <c r="T187" s="40" t="s">
        <v>44</v>
      </c>
      <c r="U187" s="24" t="s">
        <v>55</v>
      </c>
      <c r="V187" s="24">
        <v>2710199900</v>
      </c>
      <c r="W187" s="14" t="s">
        <v>56</v>
      </c>
      <c r="X187" s="96" t="s">
        <v>3247</v>
      </c>
      <c r="Y187" s="24" t="s">
        <v>525</v>
      </c>
      <c r="Z187" s="24" t="s">
        <v>3085</v>
      </c>
      <c r="AA187" s="96" t="s">
        <v>602</v>
      </c>
      <c r="AB187" s="51" t="s">
        <v>434</v>
      </c>
      <c r="AC187" s="51"/>
      <c r="AD187" s="51"/>
      <c r="AE187" s="24"/>
    </row>
    <row r="188" spans="1:31" s="38" customFormat="1" ht="13" hidden="1" x14ac:dyDescent="0.35">
      <c r="A188" s="14"/>
      <c r="B188" s="24">
        <v>52923807</v>
      </c>
      <c r="C188" s="24">
        <v>807</v>
      </c>
      <c r="D188" s="24" t="s">
        <v>603</v>
      </c>
      <c r="E188" s="66" t="s">
        <v>44</v>
      </c>
      <c r="F188" s="24" t="s">
        <v>45</v>
      </c>
      <c r="G188" s="24" t="s">
        <v>216</v>
      </c>
      <c r="H188" s="24" t="s">
        <v>217</v>
      </c>
      <c r="I188" s="24" t="s">
        <v>48</v>
      </c>
      <c r="J188" s="24" t="s">
        <v>145</v>
      </c>
      <c r="K188" s="24" t="s">
        <v>65</v>
      </c>
      <c r="L188" s="24" t="s">
        <v>51</v>
      </c>
      <c r="M188" s="24" t="s">
        <v>67</v>
      </c>
      <c r="N188" s="48" t="s">
        <v>604</v>
      </c>
      <c r="O188" s="24" t="s">
        <v>92</v>
      </c>
      <c r="P188" s="26" t="s">
        <v>3</v>
      </c>
      <c r="Q188" s="24"/>
      <c r="R188" s="24"/>
      <c r="S188" s="24" t="s">
        <v>44</v>
      </c>
      <c r="T188" s="40" t="s">
        <v>44</v>
      </c>
      <c r="U188" s="24" t="s">
        <v>55</v>
      </c>
      <c r="V188" s="24">
        <v>2710199900</v>
      </c>
      <c r="W188" s="14" t="s">
        <v>56</v>
      </c>
      <c r="X188" s="96" t="s">
        <v>605</v>
      </c>
      <c r="Y188" s="24"/>
      <c r="Z188" s="24"/>
      <c r="AA188" s="24" t="s">
        <v>605</v>
      </c>
      <c r="AB188" s="51" t="s">
        <v>434</v>
      </c>
      <c r="AC188" s="51"/>
      <c r="AD188" s="51"/>
      <c r="AE188" s="24"/>
    </row>
    <row r="189" spans="1:31" s="38" customFormat="1" ht="13" hidden="1" x14ac:dyDescent="0.35">
      <c r="A189" s="14"/>
      <c r="B189" s="24">
        <v>52921817</v>
      </c>
      <c r="C189" s="24">
        <v>817</v>
      </c>
      <c r="D189" s="24" t="s">
        <v>606</v>
      </c>
      <c r="E189" s="66">
        <v>52916801</v>
      </c>
      <c r="F189" s="24" t="s">
        <v>607</v>
      </c>
      <c r="G189" s="24" t="s">
        <v>216</v>
      </c>
      <c r="H189" s="24" t="s">
        <v>446</v>
      </c>
      <c r="I189" s="24" t="s">
        <v>447</v>
      </c>
      <c r="J189" s="24" t="s">
        <v>145</v>
      </c>
      <c r="K189" s="24" t="s">
        <v>65</v>
      </c>
      <c r="L189" s="24" t="s">
        <v>66</v>
      </c>
      <c r="M189" s="24" t="s">
        <v>67</v>
      </c>
      <c r="N189" s="48">
        <v>45017</v>
      </c>
      <c r="O189" s="24" t="s">
        <v>92</v>
      </c>
      <c r="P189" s="26" t="s">
        <v>1</v>
      </c>
      <c r="Q189" s="24"/>
      <c r="R189" s="63" t="s">
        <v>7123</v>
      </c>
      <c r="S189" s="24" t="s">
        <v>44</v>
      </c>
      <c r="T189" s="40" t="s">
        <v>44</v>
      </c>
      <c r="U189" s="24" t="s">
        <v>55</v>
      </c>
      <c r="V189" s="24">
        <v>2710199900</v>
      </c>
      <c r="W189" s="14" t="s">
        <v>83</v>
      </c>
      <c r="X189" s="96" t="s">
        <v>7124</v>
      </c>
      <c r="Y189" s="24" t="s">
        <v>4447</v>
      </c>
      <c r="Z189" s="24" t="s">
        <v>88</v>
      </c>
      <c r="AA189" s="96" t="s">
        <v>609</v>
      </c>
      <c r="AB189" s="51" t="s">
        <v>434</v>
      </c>
      <c r="AC189" s="51"/>
      <c r="AD189" s="51"/>
      <c r="AE189" s="24"/>
    </row>
    <row r="190" spans="1:31" s="38" customFormat="1" ht="12.75" hidden="1" customHeight="1" x14ac:dyDescent="0.35">
      <c r="A190" s="14"/>
      <c r="B190" s="24">
        <v>52921988</v>
      </c>
      <c r="C190" s="24">
        <v>988</v>
      </c>
      <c r="D190" s="24" t="s">
        <v>610</v>
      </c>
      <c r="E190" s="66">
        <v>52916801</v>
      </c>
      <c r="F190" s="24" t="s">
        <v>607</v>
      </c>
      <c r="G190" s="24" t="s">
        <v>216</v>
      </c>
      <c r="H190" s="24" t="s">
        <v>217</v>
      </c>
      <c r="I190" s="24" t="s">
        <v>48</v>
      </c>
      <c r="J190" s="24" t="s">
        <v>145</v>
      </c>
      <c r="K190" s="24" t="s">
        <v>65</v>
      </c>
      <c r="L190" s="24" t="s">
        <v>66</v>
      </c>
      <c r="M190" s="24" t="s">
        <v>67</v>
      </c>
      <c r="N190" s="48">
        <v>44783</v>
      </c>
      <c r="O190" s="24" t="s">
        <v>92</v>
      </c>
      <c r="P190" s="26" t="s">
        <v>1</v>
      </c>
      <c r="Q190" s="24"/>
      <c r="R190" s="63" t="s">
        <v>7125</v>
      </c>
      <c r="S190" s="24" t="s">
        <v>44</v>
      </c>
      <c r="T190" s="40" t="s">
        <v>44</v>
      </c>
      <c r="U190" s="24" t="s">
        <v>55</v>
      </c>
      <c r="V190" s="24">
        <v>2710199900</v>
      </c>
      <c r="W190" s="14" t="s">
        <v>83</v>
      </c>
      <c r="X190" s="96" t="s">
        <v>7124</v>
      </c>
      <c r="Y190" s="24" t="s">
        <v>525</v>
      </c>
      <c r="Z190" s="24" t="s">
        <v>88</v>
      </c>
      <c r="AA190" s="96" t="s">
        <v>612</v>
      </c>
      <c r="AB190" s="51" t="s">
        <v>434</v>
      </c>
      <c r="AC190" s="51"/>
      <c r="AD190" s="51"/>
      <c r="AE190" s="24"/>
    </row>
    <row r="191" spans="1:31" s="38" customFormat="1" ht="12.75" hidden="1" customHeight="1" x14ac:dyDescent="0.35">
      <c r="A191" s="14"/>
      <c r="B191" s="24">
        <v>52893988</v>
      </c>
      <c r="C191" s="24">
        <v>988</v>
      </c>
      <c r="D191" s="24" t="s">
        <v>613</v>
      </c>
      <c r="E191" s="66">
        <v>52893801</v>
      </c>
      <c r="F191" s="24" t="s">
        <v>614</v>
      </c>
      <c r="G191" s="24" t="s">
        <v>216</v>
      </c>
      <c r="H191" s="24" t="s">
        <v>217</v>
      </c>
      <c r="I191" s="24" t="s">
        <v>48</v>
      </c>
      <c r="J191" s="24" t="s">
        <v>145</v>
      </c>
      <c r="K191" s="24" t="s">
        <v>65</v>
      </c>
      <c r="L191" s="24" t="s">
        <v>66</v>
      </c>
      <c r="M191" s="24" t="s">
        <v>67</v>
      </c>
      <c r="N191" s="48">
        <v>40956</v>
      </c>
      <c r="O191" s="24" t="s">
        <v>92</v>
      </c>
      <c r="P191" s="28" t="s">
        <v>1</v>
      </c>
      <c r="Q191" s="24"/>
      <c r="R191" s="63" t="s">
        <v>7126</v>
      </c>
      <c r="S191" s="24" t="s">
        <v>44</v>
      </c>
      <c r="T191" s="40" t="s">
        <v>44</v>
      </c>
      <c r="U191" s="24" t="s">
        <v>55</v>
      </c>
      <c r="V191" s="24">
        <v>2710199900</v>
      </c>
      <c r="W191" s="14" t="s">
        <v>83</v>
      </c>
      <c r="X191" s="96" t="s">
        <v>7127</v>
      </c>
      <c r="Y191" s="24" t="s">
        <v>525</v>
      </c>
      <c r="Z191" s="24" t="s">
        <v>88</v>
      </c>
      <c r="AA191" s="96" t="s">
        <v>616</v>
      </c>
      <c r="AB191" s="51" t="s">
        <v>434</v>
      </c>
      <c r="AC191" s="51"/>
      <c r="AD191" s="51"/>
      <c r="AE191" s="24"/>
    </row>
    <row r="192" spans="1:31" s="38" customFormat="1" ht="13" hidden="1" x14ac:dyDescent="0.35">
      <c r="A192" s="14"/>
      <c r="B192" s="24">
        <v>52894817</v>
      </c>
      <c r="C192" s="24">
        <v>817</v>
      </c>
      <c r="D192" s="24" t="s">
        <v>617</v>
      </c>
      <c r="E192" s="66">
        <v>52894801</v>
      </c>
      <c r="F192" s="24" t="s">
        <v>618</v>
      </c>
      <c r="G192" s="24" t="s">
        <v>216</v>
      </c>
      <c r="H192" s="24" t="s">
        <v>446</v>
      </c>
      <c r="I192" s="24" t="s">
        <v>447</v>
      </c>
      <c r="J192" s="24" t="s">
        <v>145</v>
      </c>
      <c r="K192" s="24" t="s">
        <v>65</v>
      </c>
      <c r="L192" s="24" t="s">
        <v>66</v>
      </c>
      <c r="M192" s="24" t="s">
        <v>67</v>
      </c>
      <c r="N192" s="48">
        <v>40945</v>
      </c>
      <c r="O192" s="24" t="s">
        <v>92</v>
      </c>
      <c r="P192" s="26" t="s">
        <v>1</v>
      </c>
      <c r="Q192" s="24"/>
      <c r="R192" s="63" t="s">
        <v>7128</v>
      </c>
      <c r="S192" s="24" t="s">
        <v>44</v>
      </c>
      <c r="T192" s="40" t="s">
        <v>44</v>
      </c>
      <c r="U192" s="24" t="s">
        <v>55</v>
      </c>
      <c r="V192" s="24">
        <v>2710199900</v>
      </c>
      <c r="W192" s="14" t="s">
        <v>83</v>
      </c>
      <c r="X192" s="96" t="s">
        <v>3254</v>
      </c>
      <c r="Y192" s="24" t="s">
        <v>4447</v>
      </c>
      <c r="Z192" s="24" t="s">
        <v>88</v>
      </c>
      <c r="AA192" s="96" t="s">
        <v>620</v>
      </c>
      <c r="AB192" s="51" t="s">
        <v>434</v>
      </c>
      <c r="AC192" s="51"/>
      <c r="AD192" s="51"/>
      <c r="AE192" s="24"/>
    </row>
    <row r="193" spans="1:31" s="38" customFormat="1" ht="13" hidden="1" x14ac:dyDescent="0.35">
      <c r="A193" s="14"/>
      <c r="B193" s="24">
        <v>52905980</v>
      </c>
      <c r="C193" s="24">
        <v>980</v>
      </c>
      <c r="D193" s="24" t="s">
        <v>621</v>
      </c>
      <c r="E193" s="66" t="s">
        <v>44</v>
      </c>
      <c r="F193" s="24" t="s">
        <v>45</v>
      </c>
      <c r="G193" s="24" t="s">
        <v>216</v>
      </c>
      <c r="H193" s="24" t="s">
        <v>544</v>
      </c>
      <c r="I193" s="24" t="s">
        <v>545</v>
      </c>
      <c r="J193" s="24" t="s">
        <v>145</v>
      </c>
      <c r="K193" s="24" t="s">
        <v>65</v>
      </c>
      <c r="L193" s="24" t="s">
        <v>51</v>
      </c>
      <c r="M193" s="24" t="s">
        <v>67</v>
      </c>
      <c r="N193" s="48">
        <v>41761</v>
      </c>
      <c r="O193" s="24" t="s">
        <v>92</v>
      </c>
      <c r="P193" s="26" t="s">
        <v>1</v>
      </c>
      <c r="Q193" s="24"/>
      <c r="R193" s="24"/>
      <c r="S193" s="24" t="s">
        <v>44</v>
      </c>
      <c r="T193" s="40" t="s">
        <v>44</v>
      </c>
      <c r="U193" s="24" t="s">
        <v>55</v>
      </c>
      <c r="V193" s="24">
        <v>3403190000</v>
      </c>
      <c r="W193" s="14" t="s">
        <v>56</v>
      </c>
      <c r="X193" s="96" t="s">
        <v>3254</v>
      </c>
      <c r="Y193" s="24" t="s">
        <v>3271</v>
      </c>
      <c r="Z193" s="24" t="s">
        <v>2085</v>
      </c>
      <c r="AA193" s="96" t="s">
        <v>622</v>
      </c>
      <c r="AB193" s="51" t="s">
        <v>434</v>
      </c>
      <c r="AC193" s="51"/>
      <c r="AD193" s="51"/>
      <c r="AE193" s="24"/>
    </row>
    <row r="194" spans="1:31" s="38" customFormat="1" ht="13" hidden="1" x14ac:dyDescent="0.35">
      <c r="A194" s="14"/>
      <c r="B194" s="24">
        <v>52894883</v>
      </c>
      <c r="C194" s="24">
        <v>883</v>
      </c>
      <c r="D194" s="24" t="s">
        <v>623</v>
      </c>
      <c r="E194" s="66">
        <v>52894801</v>
      </c>
      <c r="F194" s="24" t="s">
        <v>618</v>
      </c>
      <c r="G194" s="24" t="s">
        <v>216</v>
      </c>
      <c r="H194" s="24" t="s">
        <v>465</v>
      </c>
      <c r="I194" s="24" t="s">
        <v>140</v>
      </c>
      <c r="J194" s="24" t="s">
        <v>145</v>
      </c>
      <c r="K194" s="24" t="s">
        <v>65</v>
      </c>
      <c r="L194" s="24" t="s">
        <v>66</v>
      </c>
      <c r="M194" s="24" t="s">
        <v>67</v>
      </c>
      <c r="N194" s="48">
        <v>42715</v>
      </c>
      <c r="O194" s="24" t="s">
        <v>92</v>
      </c>
      <c r="P194" s="26" t="s">
        <v>1</v>
      </c>
      <c r="Q194" s="24"/>
      <c r="R194" s="63" t="s">
        <v>7129</v>
      </c>
      <c r="S194" s="24" t="s">
        <v>44</v>
      </c>
      <c r="T194" s="40" t="s">
        <v>44</v>
      </c>
      <c r="U194" s="24" t="s">
        <v>55</v>
      </c>
      <c r="V194" s="24">
        <v>2710199900</v>
      </c>
      <c r="W194" s="14" t="s">
        <v>83</v>
      </c>
      <c r="X194" s="96" t="s">
        <v>3254</v>
      </c>
      <c r="Y194" s="24" t="s">
        <v>7081</v>
      </c>
      <c r="Z194" s="24" t="s">
        <v>73</v>
      </c>
      <c r="AA194" s="96" t="s">
        <v>625</v>
      </c>
      <c r="AB194" s="51" t="s">
        <v>434</v>
      </c>
      <c r="AC194" s="51"/>
      <c r="AD194" s="51"/>
      <c r="AE194" s="24"/>
    </row>
    <row r="195" spans="1:31" s="38" customFormat="1" ht="12.75" hidden="1" customHeight="1" x14ac:dyDescent="0.35">
      <c r="A195" s="14"/>
      <c r="B195" s="24">
        <v>52894988</v>
      </c>
      <c r="C195" s="24">
        <v>988</v>
      </c>
      <c r="D195" s="24" t="s">
        <v>626</v>
      </c>
      <c r="E195" s="66">
        <v>52894801</v>
      </c>
      <c r="F195" s="24" t="s">
        <v>618</v>
      </c>
      <c r="G195" s="24" t="s">
        <v>216</v>
      </c>
      <c r="H195" s="24" t="s">
        <v>217</v>
      </c>
      <c r="I195" s="24" t="s">
        <v>48</v>
      </c>
      <c r="J195" s="24" t="s">
        <v>145</v>
      </c>
      <c r="K195" s="24" t="s">
        <v>65</v>
      </c>
      <c r="L195" s="24" t="s">
        <v>66</v>
      </c>
      <c r="M195" s="24" t="s">
        <v>67</v>
      </c>
      <c r="N195" s="48">
        <v>40945</v>
      </c>
      <c r="O195" s="24" t="s">
        <v>92</v>
      </c>
      <c r="P195" s="26" t="s">
        <v>1</v>
      </c>
      <c r="Q195" s="24"/>
      <c r="R195" s="63" t="s">
        <v>7130</v>
      </c>
      <c r="S195" s="24" t="s">
        <v>44</v>
      </c>
      <c r="T195" s="40" t="s">
        <v>44</v>
      </c>
      <c r="U195" s="24" t="s">
        <v>55</v>
      </c>
      <c r="V195" s="24">
        <v>2710193200</v>
      </c>
      <c r="W195" s="14" t="s">
        <v>83</v>
      </c>
      <c r="X195" s="96" t="s">
        <v>3254</v>
      </c>
      <c r="Y195" s="24" t="s">
        <v>525</v>
      </c>
      <c r="Z195" s="24" t="s">
        <v>88</v>
      </c>
      <c r="AA195" s="96" t="s">
        <v>628</v>
      </c>
      <c r="AB195" s="51" t="s">
        <v>434</v>
      </c>
      <c r="AC195" s="51"/>
      <c r="AD195" s="51"/>
      <c r="AE195" s="24"/>
    </row>
    <row r="196" spans="1:31" s="38" customFormat="1" hidden="1" x14ac:dyDescent="0.35">
      <c r="A196" s="14"/>
      <c r="B196" s="24">
        <v>52895988</v>
      </c>
      <c r="C196" s="24">
        <v>988</v>
      </c>
      <c r="D196" s="24" t="s">
        <v>629</v>
      </c>
      <c r="E196" s="66">
        <v>52895801</v>
      </c>
      <c r="F196" s="24" t="s">
        <v>630</v>
      </c>
      <c r="G196" s="24" t="s">
        <v>216</v>
      </c>
      <c r="H196" s="24" t="s">
        <v>217</v>
      </c>
      <c r="I196" s="24" t="s">
        <v>48</v>
      </c>
      <c r="J196" s="24" t="s">
        <v>145</v>
      </c>
      <c r="K196" s="24" t="s">
        <v>65</v>
      </c>
      <c r="L196" s="24" t="s">
        <v>66</v>
      </c>
      <c r="M196" s="24" t="s">
        <v>67</v>
      </c>
      <c r="N196" s="48">
        <v>40977</v>
      </c>
      <c r="O196" s="24" t="s">
        <v>92</v>
      </c>
      <c r="P196" s="26" t="s">
        <v>1</v>
      </c>
      <c r="Q196" s="24"/>
      <c r="R196" s="63" t="s">
        <v>7131</v>
      </c>
      <c r="S196" s="24" t="s">
        <v>44</v>
      </c>
      <c r="T196" s="40" t="s">
        <v>44</v>
      </c>
      <c r="U196" s="24" t="s">
        <v>55</v>
      </c>
      <c r="V196" s="24">
        <v>2710199900</v>
      </c>
      <c r="W196" s="14" t="s">
        <v>83</v>
      </c>
      <c r="X196" s="96" t="s">
        <v>3256</v>
      </c>
      <c r="Y196" s="24" t="s">
        <v>525</v>
      </c>
      <c r="Z196" s="24" t="s">
        <v>88</v>
      </c>
      <c r="AA196" s="96" t="s">
        <v>632</v>
      </c>
      <c r="AB196" s="36" t="s">
        <v>434</v>
      </c>
      <c r="AC196" s="36"/>
      <c r="AD196" s="36"/>
      <c r="AE196" s="24"/>
    </row>
    <row r="197" spans="1:31" s="38" customFormat="1" ht="12.75" hidden="1" customHeight="1" x14ac:dyDescent="0.35">
      <c r="A197" s="14"/>
      <c r="B197" s="24">
        <v>52917988</v>
      </c>
      <c r="C197" s="24">
        <v>988</v>
      </c>
      <c r="D197" s="24" t="s">
        <v>633</v>
      </c>
      <c r="E197" s="66">
        <v>52917801</v>
      </c>
      <c r="F197" s="24" t="s">
        <v>634</v>
      </c>
      <c r="G197" s="24" t="s">
        <v>216</v>
      </c>
      <c r="H197" s="24" t="s">
        <v>217</v>
      </c>
      <c r="I197" s="24" t="s">
        <v>48</v>
      </c>
      <c r="J197" s="24" t="s">
        <v>145</v>
      </c>
      <c r="K197" s="24" t="s">
        <v>65</v>
      </c>
      <c r="L197" s="24" t="s">
        <v>66</v>
      </c>
      <c r="M197" s="24" t="s">
        <v>67</v>
      </c>
      <c r="N197" s="48">
        <v>45108</v>
      </c>
      <c r="O197" s="24" t="s">
        <v>92</v>
      </c>
      <c r="P197" s="26" t="s">
        <v>1</v>
      </c>
      <c r="Q197" s="63" t="s">
        <v>7132</v>
      </c>
      <c r="R197" s="24" t="s">
        <v>54</v>
      </c>
      <c r="S197" s="24" t="s">
        <v>44</v>
      </c>
      <c r="T197" s="40" t="s">
        <v>44</v>
      </c>
      <c r="U197" s="24" t="s">
        <v>55</v>
      </c>
      <c r="V197" s="24">
        <v>2710199900</v>
      </c>
      <c r="W197" s="14" t="s">
        <v>83</v>
      </c>
      <c r="X197" s="96" t="s">
        <v>7133</v>
      </c>
      <c r="Y197" s="24" t="s">
        <v>525</v>
      </c>
      <c r="Z197" s="24" t="s">
        <v>88</v>
      </c>
      <c r="AA197" s="96" t="s">
        <v>636</v>
      </c>
      <c r="AB197" s="51" t="s">
        <v>434</v>
      </c>
      <c r="AC197" s="51"/>
      <c r="AD197" s="51"/>
      <c r="AE197" s="24"/>
    </row>
    <row r="198" spans="1:31" s="38" customFormat="1" ht="13" hidden="1" x14ac:dyDescent="0.35">
      <c r="A198" s="14"/>
      <c r="B198" s="24">
        <v>52917911</v>
      </c>
      <c r="C198" s="24">
        <v>911</v>
      </c>
      <c r="D198" s="24" t="s">
        <v>637</v>
      </c>
      <c r="E198" s="66">
        <v>52917801</v>
      </c>
      <c r="F198" s="24" t="s">
        <v>634</v>
      </c>
      <c r="G198" s="24" t="s">
        <v>216</v>
      </c>
      <c r="H198" s="24" t="s">
        <v>638</v>
      </c>
      <c r="I198" s="24" t="s">
        <v>545</v>
      </c>
      <c r="J198" s="24" t="s">
        <v>145</v>
      </c>
      <c r="K198" s="24" t="s">
        <v>65</v>
      </c>
      <c r="L198" s="24" t="s">
        <v>66</v>
      </c>
      <c r="M198" s="24" t="s">
        <v>67</v>
      </c>
      <c r="N198" s="48">
        <v>45383</v>
      </c>
      <c r="O198" s="24" t="s">
        <v>92</v>
      </c>
      <c r="P198" s="26" t="s">
        <v>1</v>
      </c>
      <c r="Q198" s="24"/>
      <c r="R198" s="24" t="s">
        <v>54</v>
      </c>
      <c r="S198" s="24" t="s">
        <v>44</v>
      </c>
      <c r="T198" s="40" t="s">
        <v>44</v>
      </c>
      <c r="U198" s="24" t="s">
        <v>55</v>
      </c>
      <c r="V198" s="24">
        <v>2710199900</v>
      </c>
      <c r="W198" s="14" t="s">
        <v>83</v>
      </c>
      <c r="X198" s="96" t="s">
        <v>7133</v>
      </c>
      <c r="Y198" s="24">
        <v>1176</v>
      </c>
      <c r="Z198" s="24" t="s">
        <v>7134</v>
      </c>
      <c r="AA198" s="96" t="s">
        <v>639</v>
      </c>
      <c r="AB198" s="51" t="s">
        <v>434</v>
      </c>
      <c r="AC198" s="51"/>
      <c r="AD198" s="51"/>
      <c r="AE198" s="24"/>
    </row>
    <row r="199" spans="1:31" s="38" customFormat="1" ht="12.75" hidden="1" customHeight="1" x14ac:dyDescent="0.35">
      <c r="A199" s="14"/>
      <c r="B199" s="24">
        <v>52010988</v>
      </c>
      <c r="C199" s="24">
        <v>988</v>
      </c>
      <c r="D199" s="24" t="s">
        <v>640</v>
      </c>
      <c r="E199" s="66">
        <v>52010801</v>
      </c>
      <c r="F199" s="24" t="s">
        <v>641</v>
      </c>
      <c r="G199" s="24" t="s">
        <v>216</v>
      </c>
      <c r="H199" s="24" t="s">
        <v>217</v>
      </c>
      <c r="I199" s="24" t="s">
        <v>48</v>
      </c>
      <c r="J199" s="24" t="s">
        <v>145</v>
      </c>
      <c r="K199" s="24" t="s">
        <v>65</v>
      </c>
      <c r="L199" s="24" t="s">
        <v>66</v>
      </c>
      <c r="M199" s="24" t="s">
        <v>67</v>
      </c>
      <c r="N199" s="48">
        <v>42115</v>
      </c>
      <c r="O199" s="24" t="s">
        <v>92</v>
      </c>
      <c r="P199" s="28" t="s">
        <v>1</v>
      </c>
      <c r="Q199" s="24">
        <v>5011987199934</v>
      </c>
      <c r="R199" s="24" t="s">
        <v>54</v>
      </c>
      <c r="S199" s="24" t="s">
        <v>44</v>
      </c>
      <c r="T199" s="40" t="s">
        <v>44</v>
      </c>
      <c r="U199" s="24" t="s">
        <v>55</v>
      </c>
      <c r="V199" s="24">
        <v>2710193200</v>
      </c>
      <c r="W199" s="14" t="s">
        <v>83</v>
      </c>
      <c r="X199" s="96" t="s">
        <v>7135</v>
      </c>
      <c r="Y199" s="24" t="s">
        <v>525</v>
      </c>
      <c r="Z199" s="24" t="s">
        <v>88</v>
      </c>
      <c r="AA199" s="96" t="s">
        <v>643</v>
      </c>
      <c r="AB199" s="51" t="s">
        <v>434</v>
      </c>
      <c r="AC199" s="51"/>
      <c r="AD199" s="51"/>
      <c r="AE199" s="24"/>
    </row>
    <row r="200" spans="1:31" s="38" customFormat="1" ht="13" hidden="1" x14ac:dyDescent="0.35">
      <c r="A200" s="14"/>
      <c r="B200" s="24">
        <v>52900988</v>
      </c>
      <c r="C200" s="24">
        <v>988</v>
      </c>
      <c r="D200" s="24" t="s">
        <v>644</v>
      </c>
      <c r="E200" s="66">
        <v>52900801</v>
      </c>
      <c r="F200" s="24" t="s">
        <v>645</v>
      </c>
      <c r="G200" s="24" t="s">
        <v>216</v>
      </c>
      <c r="H200" s="24" t="s">
        <v>217</v>
      </c>
      <c r="I200" s="24" t="s">
        <v>48</v>
      </c>
      <c r="J200" s="24" t="s">
        <v>145</v>
      </c>
      <c r="K200" s="24" t="s">
        <v>65</v>
      </c>
      <c r="L200" s="24" t="s">
        <v>66</v>
      </c>
      <c r="M200" s="24" t="s">
        <v>67</v>
      </c>
      <c r="N200" s="48">
        <v>41051</v>
      </c>
      <c r="O200" s="24" t="s">
        <v>92</v>
      </c>
      <c r="P200" s="26" t="s">
        <v>1</v>
      </c>
      <c r="Q200" s="24">
        <v>5011987199941</v>
      </c>
      <c r="R200" s="63" t="s">
        <v>54</v>
      </c>
      <c r="S200" s="24" t="s">
        <v>44</v>
      </c>
      <c r="T200" s="40" t="s">
        <v>44</v>
      </c>
      <c r="U200" s="24" t="s">
        <v>55</v>
      </c>
      <c r="V200" s="24">
        <v>2710199900</v>
      </c>
      <c r="W200" s="14" t="s">
        <v>83</v>
      </c>
      <c r="X200" s="96" t="s">
        <v>7136</v>
      </c>
      <c r="Y200" s="24" t="s">
        <v>525</v>
      </c>
      <c r="Z200" s="24" t="s">
        <v>88</v>
      </c>
      <c r="AA200" s="96" t="s">
        <v>647</v>
      </c>
      <c r="AB200" s="51" t="s">
        <v>434</v>
      </c>
      <c r="AC200" s="51"/>
      <c r="AD200" s="51"/>
      <c r="AE200" s="24"/>
    </row>
    <row r="201" spans="1:31" s="38" customFormat="1" ht="13" hidden="1" x14ac:dyDescent="0.35">
      <c r="A201" s="14"/>
      <c r="B201" s="24">
        <v>52896817</v>
      </c>
      <c r="C201" s="24">
        <v>817</v>
      </c>
      <c r="D201" s="24" t="s">
        <v>648</v>
      </c>
      <c r="E201" s="66">
        <v>52896801</v>
      </c>
      <c r="F201" s="24" t="s">
        <v>649</v>
      </c>
      <c r="G201" s="24" t="s">
        <v>216</v>
      </c>
      <c r="H201" s="24" t="s">
        <v>446</v>
      </c>
      <c r="I201" s="24" t="s">
        <v>447</v>
      </c>
      <c r="J201" s="24" t="s">
        <v>145</v>
      </c>
      <c r="K201" s="24" t="s">
        <v>65</v>
      </c>
      <c r="L201" s="24" t="s">
        <v>66</v>
      </c>
      <c r="M201" s="24" t="s">
        <v>67</v>
      </c>
      <c r="N201" s="48">
        <v>40976</v>
      </c>
      <c r="O201" s="24" t="s">
        <v>92</v>
      </c>
      <c r="P201" s="26" t="s">
        <v>1</v>
      </c>
      <c r="Q201" s="24"/>
      <c r="R201" s="63" t="s">
        <v>7137</v>
      </c>
      <c r="S201" s="24" t="s">
        <v>44</v>
      </c>
      <c r="T201" s="40" t="s">
        <v>44</v>
      </c>
      <c r="U201" s="24" t="s">
        <v>55</v>
      </c>
      <c r="V201" s="24">
        <v>2710199900</v>
      </c>
      <c r="W201" s="14" t="s">
        <v>83</v>
      </c>
      <c r="X201" s="96" t="s">
        <v>3260</v>
      </c>
      <c r="Y201" s="24" t="s">
        <v>4447</v>
      </c>
      <c r="Z201" s="24" t="s">
        <v>88</v>
      </c>
      <c r="AA201" s="96" t="s">
        <v>651</v>
      </c>
      <c r="AB201" s="51" t="s">
        <v>434</v>
      </c>
      <c r="AC201" s="51"/>
      <c r="AD201" s="51"/>
      <c r="AE201" s="24"/>
    </row>
    <row r="202" spans="1:31" s="38" customFormat="1" ht="13" hidden="1" x14ac:dyDescent="0.35">
      <c r="A202" s="14"/>
      <c r="B202" s="24">
        <v>52896988</v>
      </c>
      <c r="C202" s="24">
        <v>988</v>
      </c>
      <c r="D202" s="24" t="s">
        <v>652</v>
      </c>
      <c r="E202" s="66">
        <v>52896801</v>
      </c>
      <c r="F202" s="24" t="s">
        <v>649</v>
      </c>
      <c r="G202" s="24" t="s">
        <v>216</v>
      </c>
      <c r="H202" s="24" t="s">
        <v>217</v>
      </c>
      <c r="I202" s="24" t="s">
        <v>48</v>
      </c>
      <c r="J202" s="24" t="s">
        <v>145</v>
      </c>
      <c r="K202" s="24" t="s">
        <v>65</v>
      </c>
      <c r="L202" s="24" t="s">
        <v>66</v>
      </c>
      <c r="M202" s="24" t="s">
        <v>67</v>
      </c>
      <c r="N202" s="48">
        <v>40976</v>
      </c>
      <c r="O202" s="24" t="s">
        <v>92</v>
      </c>
      <c r="P202" s="28" t="s">
        <v>1</v>
      </c>
      <c r="Q202" s="24">
        <v>5011987199910</v>
      </c>
      <c r="R202" s="63" t="s">
        <v>54</v>
      </c>
      <c r="S202" s="24" t="s">
        <v>44</v>
      </c>
      <c r="T202" s="24" t="s">
        <v>44</v>
      </c>
      <c r="U202" s="24" t="s">
        <v>55</v>
      </c>
      <c r="V202" s="24">
        <v>2710199900</v>
      </c>
      <c r="W202" s="14" t="s">
        <v>83</v>
      </c>
      <c r="X202" s="96" t="s">
        <v>3260</v>
      </c>
      <c r="Y202" s="24" t="s">
        <v>525</v>
      </c>
      <c r="Z202" s="24" t="s">
        <v>88</v>
      </c>
      <c r="AA202" s="96" t="s">
        <v>654</v>
      </c>
      <c r="AB202" s="51" t="s">
        <v>434</v>
      </c>
      <c r="AC202" s="51"/>
      <c r="AD202" s="51"/>
      <c r="AE202" s="24"/>
    </row>
    <row r="203" spans="1:31" s="38" customFormat="1" ht="13" hidden="1" x14ac:dyDescent="0.35">
      <c r="A203" s="14"/>
      <c r="B203" s="24">
        <v>52896911</v>
      </c>
      <c r="C203" s="24">
        <v>911</v>
      </c>
      <c r="D203" s="24" t="s">
        <v>655</v>
      </c>
      <c r="E203" s="66">
        <v>52896801</v>
      </c>
      <c r="F203" s="24" t="s">
        <v>649</v>
      </c>
      <c r="G203" s="24" t="s">
        <v>216</v>
      </c>
      <c r="H203" s="24" t="s">
        <v>535</v>
      </c>
      <c r="I203" s="24" t="s">
        <v>86</v>
      </c>
      <c r="J203" s="24" t="s">
        <v>145</v>
      </c>
      <c r="K203" s="24" t="s">
        <v>65</v>
      </c>
      <c r="L203" s="24" t="s">
        <v>66</v>
      </c>
      <c r="M203" s="24" t="s">
        <v>67</v>
      </c>
      <c r="N203" s="48">
        <v>42388</v>
      </c>
      <c r="O203" s="24" t="s">
        <v>92</v>
      </c>
      <c r="P203" s="26" t="s">
        <v>1</v>
      </c>
      <c r="Q203" s="24"/>
      <c r="R203" s="24"/>
      <c r="S203" s="24" t="s">
        <v>44</v>
      </c>
      <c r="T203" s="40" t="s">
        <v>44</v>
      </c>
      <c r="U203" s="24" t="s">
        <v>55</v>
      </c>
      <c r="V203" s="24">
        <v>2710199900</v>
      </c>
      <c r="W203" s="14" t="s">
        <v>83</v>
      </c>
      <c r="X203" s="96" t="s">
        <v>3260</v>
      </c>
      <c r="Y203" s="24">
        <v>1176</v>
      </c>
      <c r="Z203" s="24" t="s">
        <v>392</v>
      </c>
      <c r="AA203" s="96" t="s">
        <v>656</v>
      </c>
      <c r="AB203" s="51" t="s">
        <v>434</v>
      </c>
      <c r="AC203" s="51"/>
      <c r="AD203" s="51"/>
      <c r="AE203" s="24"/>
    </row>
    <row r="204" spans="1:31" s="38" customFormat="1" ht="13" hidden="1" x14ac:dyDescent="0.35">
      <c r="A204" s="14"/>
      <c r="B204" s="24">
        <v>52137816</v>
      </c>
      <c r="C204" s="24">
        <v>816</v>
      </c>
      <c r="D204" s="24" t="s">
        <v>657</v>
      </c>
      <c r="E204" s="66" t="s">
        <v>44</v>
      </c>
      <c r="F204" s="24" t="s">
        <v>45</v>
      </c>
      <c r="G204" s="24" t="s">
        <v>216</v>
      </c>
      <c r="H204" s="24" t="s">
        <v>446</v>
      </c>
      <c r="I204" s="24" t="s">
        <v>447</v>
      </c>
      <c r="J204" s="24" t="s">
        <v>145</v>
      </c>
      <c r="K204" s="24" t="s">
        <v>65</v>
      </c>
      <c r="L204" s="24" t="s">
        <v>51</v>
      </c>
      <c r="M204" s="24" t="s">
        <v>67</v>
      </c>
      <c r="N204" s="48">
        <v>42185</v>
      </c>
      <c r="O204" s="24" t="s">
        <v>92</v>
      </c>
      <c r="P204" s="26" t="s">
        <v>1</v>
      </c>
      <c r="Q204" s="24"/>
      <c r="R204" s="24"/>
      <c r="S204" s="24" t="s">
        <v>44</v>
      </c>
      <c r="T204" s="40" t="s">
        <v>44</v>
      </c>
      <c r="U204" s="24" t="s">
        <v>55</v>
      </c>
      <c r="V204" s="24">
        <v>2710199900</v>
      </c>
      <c r="W204" s="14" t="s">
        <v>56</v>
      </c>
      <c r="X204" s="96" t="s">
        <v>7138</v>
      </c>
      <c r="Y204" s="24" t="s">
        <v>4447</v>
      </c>
      <c r="Z204" s="24" t="s">
        <v>88</v>
      </c>
      <c r="AA204" s="96" t="s">
        <v>658</v>
      </c>
      <c r="AB204" s="51" t="s">
        <v>434</v>
      </c>
      <c r="AC204" s="51"/>
      <c r="AD204" s="51"/>
      <c r="AE204" s="24"/>
    </row>
    <row r="205" spans="1:31" s="38" customFormat="1" ht="13" hidden="1" x14ac:dyDescent="0.35">
      <c r="A205" s="14"/>
      <c r="B205" s="24">
        <v>52899896</v>
      </c>
      <c r="C205" s="24">
        <v>896</v>
      </c>
      <c r="D205" s="24" t="s">
        <v>660</v>
      </c>
      <c r="E205" s="66" t="s">
        <v>44</v>
      </c>
      <c r="F205" s="24" t="s">
        <v>45</v>
      </c>
      <c r="G205" s="24" t="s">
        <v>216</v>
      </c>
      <c r="H205" s="24" t="s">
        <v>217</v>
      </c>
      <c r="I205" s="24" t="s">
        <v>48</v>
      </c>
      <c r="J205" s="24" t="s">
        <v>145</v>
      </c>
      <c r="K205" s="24" t="s">
        <v>65</v>
      </c>
      <c r="L205" s="24" t="s">
        <v>51</v>
      </c>
      <c r="M205" s="24" t="s">
        <v>67</v>
      </c>
      <c r="N205" s="48">
        <v>43819</v>
      </c>
      <c r="O205" s="24" t="s">
        <v>92</v>
      </c>
      <c r="P205" s="26" t="s">
        <v>1</v>
      </c>
      <c r="Q205" s="63" t="s">
        <v>7139</v>
      </c>
      <c r="R205" s="63" t="s">
        <v>54</v>
      </c>
      <c r="S205" s="24" t="s">
        <v>44</v>
      </c>
      <c r="T205" s="24" t="s">
        <v>44</v>
      </c>
      <c r="U205" s="24" t="s">
        <v>55</v>
      </c>
      <c r="V205" s="24">
        <v>3403190000</v>
      </c>
      <c r="W205" s="14" t="s">
        <v>44</v>
      </c>
      <c r="X205" s="96" t="s">
        <v>3262</v>
      </c>
      <c r="Y205" s="24" t="s">
        <v>3263</v>
      </c>
      <c r="Z205" s="24" t="s">
        <v>2664</v>
      </c>
      <c r="AA205" s="96" t="s">
        <v>662</v>
      </c>
      <c r="AB205" s="51" t="s">
        <v>434</v>
      </c>
      <c r="AC205" s="51"/>
      <c r="AD205" s="51"/>
      <c r="AE205" s="24"/>
    </row>
    <row r="206" spans="1:31" s="38" customFormat="1" ht="12.75" hidden="1" customHeight="1" x14ac:dyDescent="0.35">
      <c r="A206" s="14"/>
      <c r="B206" s="24">
        <v>52874816</v>
      </c>
      <c r="C206" s="24">
        <v>816</v>
      </c>
      <c r="D206" s="24" t="s">
        <v>6793</v>
      </c>
      <c r="E206" s="66" t="s">
        <v>44</v>
      </c>
      <c r="F206" s="24" t="s">
        <v>45</v>
      </c>
      <c r="G206" s="24" t="s">
        <v>216</v>
      </c>
      <c r="H206" s="24" t="s">
        <v>446</v>
      </c>
      <c r="I206" s="24" t="s">
        <v>447</v>
      </c>
      <c r="J206" s="24" t="s">
        <v>145</v>
      </c>
      <c r="K206" s="24" t="s">
        <v>65</v>
      </c>
      <c r="L206" s="24" t="s">
        <v>51</v>
      </c>
      <c r="M206" s="24" t="s">
        <v>67</v>
      </c>
      <c r="N206" s="48">
        <v>45505</v>
      </c>
      <c r="O206" s="24" t="s">
        <v>92</v>
      </c>
      <c r="P206" s="28" t="s">
        <v>1</v>
      </c>
      <c r="Q206" s="24"/>
      <c r="R206" s="24"/>
      <c r="S206" s="24" t="s">
        <v>44</v>
      </c>
      <c r="T206" s="40" t="s">
        <v>44</v>
      </c>
      <c r="U206" s="24" t="s">
        <v>55</v>
      </c>
      <c r="V206" s="24">
        <v>3403190000</v>
      </c>
      <c r="W206" s="14" t="s">
        <v>56</v>
      </c>
      <c r="X206" s="96" t="s">
        <v>6794</v>
      </c>
      <c r="Y206" s="24">
        <v>9.9999999999999995E+67</v>
      </c>
      <c r="Z206" s="24">
        <v>6891</v>
      </c>
      <c r="AA206" s="96" t="s">
        <v>6794</v>
      </c>
      <c r="AB206" s="51" t="s">
        <v>434</v>
      </c>
      <c r="AC206" s="51"/>
      <c r="AD206" s="51"/>
      <c r="AE206" s="24"/>
    </row>
    <row r="207" spans="1:31" s="38" customFormat="1" ht="13" hidden="1" x14ac:dyDescent="0.35">
      <c r="A207" s="14"/>
      <c r="B207" s="24">
        <v>52902807</v>
      </c>
      <c r="C207" s="24">
        <v>807</v>
      </c>
      <c r="D207" s="24" t="s">
        <v>665</v>
      </c>
      <c r="E207" s="66" t="s">
        <v>44</v>
      </c>
      <c r="F207" s="24" t="s">
        <v>45</v>
      </c>
      <c r="G207" s="24" t="s">
        <v>216</v>
      </c>
      <c r="H207" s="24" t="s">
        <v>485</v>
      </c>
      <c r="I207" s="24" t="s">
        <v>48</v>
      </c>
      <c r="J207" s="24" t="s">
        <v>145</v>
      </c>
      <c r="K207" s="24" t="s">
        <v>65</v>
      </c>
      <c r="L207" s="24" t="s">
        <v>51</v>
      </c>
      <c r="M207" s="24" t="s">
        <v>67</v>
      </c>
      <c r="N207" s="48">
        <v>43273</v>
      </c>
      <c r="O207" s="24" t="s">
        <v>92</v>
      </c>
      <c r="P207" s="26" t="s">
        <v>1</v>
      </c>
      <c r="Q207" s="24"/>
      <c r="R207" s="73"/>
      <c r="S207" s="24" t="s">
        <v>44</v>
      </c>
      <c r="T207" s="24" t="s">
        <v>44</v>
      </c>
      <c r="U207" s="24" t="s">
        <v>55</v>
      </c>
      <c r="V207" s="24">
        <v>3403190000</v>
      </c>
      <c r="W207" s="14" t="s">
        <v>56</v>
      </c>
      <c r="X207" s="96" t="s">
        <v>7140</v>
      </c>
      <c r="Y207" s="24" t="s">
        <v>5311</v>
      </c>
      <c r="Z207" s="24" t="s">
        <v>2720</v>
      </c>
      <c r="AA207" s="96" t="s">
        <v>666</v>
      </c>
      <c r="AB207" s="51" t="s">
        <v>434</v>
      </c>
      <c r="AC207" s="51"/>
      <c r="AD207" s="51"/>
      <c r="AE207" s="24"/>
    </row>
    <row r="208" spans="1:31" s="38" customFormat="1" ht="13" hidden="1" x14ac:dyDescent="0.35">
      <c r="A208" s="14"/>
      <c r="B208" s="24">
        <v>52901807</v>
      </c>
      <c r="C208" s="24">
        <v>807</v>
      </c>
      <c r="D208" s="24" t="s">
        <v>668</v>
      </c>
      <c r="E208" s="66" t="s">
        <v>44</v>
      </c>
      <c r="F208" s="24" t="s">
        <v>45</v>
      </c>
      <c r="G208" s="24" t="s">
        <v>216</v>
      </c>
      <c r="H208" s="24" t="s">
        <v>669</v>
      </c>
      <c r="I208" s="24" t="s">
        <v>48</v>
      </c>
      <c r="J208" s="24" t="s">
        <v>145</v>
      </c>
      <c r="K208" s="24" t="s">
        <v>65</v>
      </c>
      <c r="L208" s="24" t="s">
        <v>51</v>
      </c>
      <c r="M208" s="24" t="s">
        <v>67</v>
      </c>
      <c r="N208" s="48">
        <v>42339</v>
      </c>
      <c r="O208" s="24" t="s">
        <v>92</v>
      </c>
      <c r="P208" s="26" t="s">
        <v>6</v>
      </c>
      <c r="Q208" s="24"/>
      <c r="R208" s="24"/>
      <c r="S208" s="24" t="s">
        <v>44</v>
      </c>
      <c r="T208" s="24" t="s">
        <v>44</v>
      </c>
      <c r="U208" s="24" t="s">
        <v>55</v>
      </c>
      <c r="V208" s="24">
        <v>3403190000</v>
      </c>
      <c r="W208" s="14" t="s">
        <v>56</v>
      </c>
      <c r="X208" s="96" t="s">
        <v>670</v>
      </c>
      <c r="Y208" s="24" t="s">
        <v>525</v>
      </c>
      <c r="Z208" s="24" t="s">
        <v>671</v>
      </c>
      <c r="AA208" s="96" t="s">
        <v>672</v>
      </c>
      <c r="AB208" s="51" t="s">
        <v>434</v>
      </c>
      <c r="AC208" s="51"/>
      <c r="AD208" s="51"/>
      <c r="AE208" s="24"/>
    </row>
    <row r="209" spans="1:31" s="38" customFormat="1" ht="13" hidden="1" x14ac:dyDescent="0.35">
      <c r="A209" s="14"/>
      <c r="B209" s="24">
        <v>52927807</v>
      </c>
      <c r="C209" s="24">
        <v>807</v>
      </c>
      <c r="D209" s="24" t="s">
        <v>6863</v>
      </c>
      <c r="E209" s="66" t="s">
        <v>44</v>
      </c>
      <c r="F209" s="24" t="s">
        <v>45</v>
      </c>
      <c r="G209" s="24" t="s">
        <v>216</v>
      </c>
      <c r="H209" s="24" t="s">
        <v>669</v>
      </c>
      <c r="I209" s="24" t="s">
        <v>48</v>
      </c>
      <c r="J209" s="24" t="s">
        <v>145</v>
      </c>
      <c r="K209" s="24" t="s">
        <v>65</v>
      </c>
      <c r="L209" s="24" t="s">
        <v>51</v>
      </c>
      <c r="M209" s="24" t="s">
        <v>67</v>
      </c>
      <c r="N209" s="48"/>
      <c r="O209" s="24" t="s">
        <v>92</v>
      </c>
      <c r="P209" s="28" t="s">
        <v>3</v>
      </c>
      <c r="Q209" s="24"/>
      <c r="R209" s="24"/>
      <c r="S209" s="24"/>
      <c r="T209" s="40"/>
      <c r="U209" s="24" t="s">
        <v>55</v>
      </c>
      <c r="V209" s="24">
        <v>3403990000</v>
      </c>
      <c r="W209" s="14" t="s">
        <v>56</v>
      </c>
      <c r="X209" s="24" t="s">
        <v>6865</v>
      </c>
      <c r="Y209" s="24" t="s">
        <v>7141</v>
      </c>
      <c r="Z209" s="24">
        <v>6792</v>
      </c>
      <c r="AA209" s="24" t="s">
        <v>6865</v>
      </c>
      <c r="AB209" s="51" t="s">
        <v>434</v>
      </c>
      <c r="AC209" s="51"/>
      <c r="AD209" s="51"/>
      <c r="AE209" s="24"/>
    </row>
    <row r="210" spans="1:31" s="38" customFormat="1" ht="13" hidden="1" x14ac:dyDescent="0.35">
      <c r="A210" s="14"/>
      <c r="B210" s="24">
        <v>51007891</v>
      </c>
      <c r="C210" s="24">
        <v>891</v>
      </c>
      <c r="D210" s="24" t="s">
        <v>673</v>
      </c>
      <c r="E210" s="66" t="s">
        <v>44</v>
      </c>
      <c r="F210" s="24" t="s">
        <v>45</v>
      </c>
      <c r="G210" s="24" t="s">
        <v>216</v>
      </c>
      <c r="H210" s="24" t="s">
        <v>674</v>
      </c>
      <c r="I210" s="24" t="s">
        <v>545</v>
      </c>
      <c r="J210" s="24" t="s">
        <v>145</v>
      </c>
      <c r="K210" s="24" t="s">
        <v>65</v>
      </c>
      <c r="L210" s="24" t="s">
        <v>51</v>
      </c>
      <c r="M210" s="24" t="s">
        <v>67</v>
      </c>
      <c r="N210" s="48">
        <v>44881</v>
      </c>
      <c r="O210" s="24" t="s">
        <v>92</v>
      </c>
      <c r="P210" s="28" t="s">
        <v>1</v>
      </c>
      <c r="Q210" s="24"/>
      <c r="R210" s="24"/>
      <c r="S210" s="24" t="s">
        <v>44</v>
      </c>
      <c r="T210" s="40" t="s">
        <v>44</v>
      </c>
      <c r="U210" s="24" t="s">
        <v>55</v>
      </c>
      <c r="V210" s="24">
        <v>3403190000</v>
      </c>
      <c r="W210" s="14" t="s">
        <v>56</v>
      </c>
      <c r="X210" s="96" t="s">
        <v>675</v>
      </c>
      <c r="Y210" s="24"/>
      <c r="Z210" s="24"/>
      <c r="AA210" s="96" t="s">
        <v>675</v>
      </c>
      <c r="AB210" s="51" t="s">
        <v>434</v>
      </c>
      <c r="AC210" s="51"/>
      <c r="AD210" s="51"/>
      <c r="AE210" s="24"/>
    </row>
    <row r="211" spans="1:31" s="38" customFormat="1" ht="13" hidden="1" x14ac:dyDescent="0.35">
      <c r="A211" s="14"/>
      <c r="B211" s="24">
        <v>52132816</v>
      </c>
      <c r="C211" s="24">
        <v>816</v>
      </c>
      <c r="D211" s="24" t="s">
        <v>678</v>
      </c>
      <c r="E211" s="66" t="s">
        <v>44</v>
      </c>
      <c r="F211" s="24" t="s">
        <v>45</v>
      </c>
      <c r="G211" s="24" t="s">
        <v>216</v>
      </c>
      <c r="H211" s="24" t="s">
        <v>446</v>
      </c>
      <c r="I211" s="24" t="s">
        <v>447</v>
      </c>
      <c r="J211" s="24" t="s">
        <v>145</v>
      </c>
      <c r="K211" s="24" t="s">
        <v>65</v>
      </c>
      <c r="L211" s="24" t="s">
        <v>51</v>
      </c>
      <c r="M211" s="24" t="s">
        <v>67</v>
      </c>
      <c r="N211" s="48">
        <v>41428</v>
      </c>
      <c r="O211" s="24" t="s">
        <v>92</v>
      </c>
      <c r="P211" s="26" t="s">
        <v>1</v>
      </c>
      <c r="Q211" s="24"/>
      <c r="R211" s="63" t="s">
        <v>7142</v>
      </c>
      <c r="S211" s="24" t="s">
        <v>44</v>
      </c>
      <c r="T211" s="24" t="s">
        <v>44</v>
      </c>
      <c r="U211" s="24" t="s">
        <v>55</v>
      </c>
      <c r="V211" s="24">
        <v>3403990000</v>
      </c>
      <c r="W211" s="14" t="s">
        <v>56</v>
      </c>
      <c r="X211" s="96" t="s">
        <v>7143</v>
      </c>
      <c r="Y211" s="24" t="s">
        <v>3266</v>
      </c>
      <c r="Z211" s="24" t="s">
        <v>671</v>
      </c>
      <c r="AA211" s="96" t="s">
        <v>680</v>
      </c>
      <c r="AB211" s="51" t="s">
        <v>434</v>
      </c>
      <c r="AC211" s="51"/>
      <c r="AD211" s="51"/>
      <c r="AE211" s="24"/>
    </row>
    <row r="212" spans="1:31" s="38" customFormat="1" ht="13" hidden="1" x14ac:dyDescent="0.35">
      <c r="A212" s="14"/>
      <c r="B212" s="24">
        <v>92987801</v>
      </c>
      <c r="C212" s="24">
        <v>801</v>
      </c>
      <c r="D212" s="24" t="s">
        <v>2532</v>
      </c>
      <c r="E212" s="66">
        <v>92987801</v>
      </c>
      <c r="F212" s="94" t="s">
        <v>2532</v>
      </c>
      <c r="G212" s="24" t="s">
        <v>2524</v>
      </c>
      <c r="H212" s="24" t="s">
        <v>79</v>
      </c>
      <c r="I212" s="24" t="s">
        <v>79</v>
      </c>
      <c r="J212" s="24" t="s">
        <v>2525</v>
      </c>
      <c r="K212" s="24" t="s">
        <v>65</v>
      </c>
      <c r="L212" s="24" t="s">
        <v>54</v>
      </c>
      <c r="M212" s="24" t="s">
        <v>67</v>
      </c>
      <c r="N212" s="48"/>
      <c r="O212" s="24" t="s">
        <v>54</v>
      </c>
      <c r="P212" s="27" t="s">
        <v>1</v>
      </c>
      <c r="Q212" s="24"/>
      <c r="R212" s="24"/>
      <c r="S212" s="24"/>
      <c r="T212" s="40"/>
      <c r="U212" s="24"/>
      <c r="V212" s="24"/>
      <c r="W212" s="14"/>
      <c r="X212" s="96"/>
      <c r="Y212" s="24"/>
      <c r="Z212" s="24"/>
      <c r="AA212" s="96"/>
      <c r="AB212" s="51" t="s">
        <v>6351</v>
      </c>
      <c r="AC212" s="51"/>
      <c r="AD212" s="51"/>
      <c r="AE212" s="24"/>
    </row>
    <row r="213" spans="1:31" s="38" customFormat="1" ht="13" hidden="1" x14ac:dyDescent="0.35">
      <c r="A213" s="14"/>
      <c r="B213" s="24">
        <v>52130817</v>
      </c>
      <c r="C213" s="24">
        <v>817</v>
      </c>
      <c r="D213" s="24" t="s">
        <v>682</v>
      </c>
      <c r="E213" s="66">
        <v>52890801</v>
      </c>
      <c r="F213" s="24" t="s">
        <v>540</v>
      </c>
      <c r="G213" s="24" t="s">
        <v>216</v>
      </c>
      <c r="H213" s="24" t="s">
        <v>446</v>
      </c>
      <c r="I213" s="24" t="s">
        <v>447</v>
      </c>
      <c r="J213" s="24" t="s">
        <v>49</v>
      </c>
      <c r="K213" s="24" t="s">
        <v>683</v>
      </c>
      <c r="L213" s="24" t="s">
        <v>66</v>
      </c>
      <c r="M213" s="24" t="s">
        <v>52</v>
      </c>
      <c r="N213" s="48">
        <v>44277</v>
      </c>
      <c r="O213" s="24" t="s">
        <v>53</v>
      </c>
      <c r="P213" s="27" t="s">
        <v>1</v>
      </c>
      <c r="Q213" s="24"/>
      <c r="R213" s="73"/>
      <c r="S213" s="24" t="s">
        <v>44</v>
      </c>
      <c r="T213" s="40" t="s">
        <v>44</v>
      </c>
      <c r="U213" s="24" t="s">
        <v>55</v>
      </c>
      <c r="V213" s="24">
        <v>2710199900</v>
      </c>
      <c r="W213" s="14" t="s">
        <v>70</v>
      </c>
      <c r="X213" s="96" t="s">
        <v>7144</v>
      </c>
      <c r="Y213" s="24" t="s">
        <v>564</v>
      </c>
      <c r="Z213" s="24" t="s">
        <v>1780</v>
      </c>
      <c r="AA213" s="96" t="s">
        <v>684</v>
      </c>
      <c r="AB213" s="51" t="s">
        <v>683</v>
      </c>
      <c r="AC213" s="51"/>
      <c r="AD213" s="51"/>
      <c r="AE213" s="24"/>
    </row>
    <row r="214" spans="1:31" s="38" customFormat="1" ht="13" hidden="1" x14ac:dyDescent="0.35">
      <c r="A214" s="14"/>
      <c r="B214" s="24">
        <v>52131817</v>
      </c>
      <c r="C214" s="24">
        <v>817</v>
      </c>
      <c r="D214" s="24" t="s">
        <v>686</v>
      </c>
      <c r="E214" s="66">
        <v>52884801</v>
      </c>
      <c r="F214" s="24" t="s">
        <v>461</v>
      </c>
      <c r="G214" s="24" t="s">
        <v>216</v>
      </c>
      <c r="H214" s="24" t="s">
        <v>446</v>
      </c>
      <c r="I214" s="24" t="s">
        <v>447</v>
      </c>
      <c r="J214" s="24" t="s">
        <v>49</v>
      </c>
      <c r="K214" s="24" t="s">
        <v>683</v>
      </c>
      <c r="L214" s="24" t="s">
        <v>66</v>
      </c>
      <c r="M214" s="24" t="s">
        <v>52</v>
      </c>
      <c r="N214" s="48">
        <v>44263</v>
      </c>
      <c r="O214" s="24" t="s">
        <v>53</v>
      </c>
      <c r="P214" s="26" t="s">
        <v>1</v>
      </c>
      <c r="Q214" s="24"/>
      <c r="R214" s="24"/>
      <c r="S214" s="24" t="s">
        <v>44</v>
      </c>
      <c r="T214" s="40" t="s">
        <v>44</v>
      </c>
      <c r="U214" s="24" t="s">
        <v>55</v>
      </c>
      <c r="V214" s="24">
        <v>2710199900</v>
      </c>
      <c r="W214" s="14" t="s">
        <v>70</v>
      </c>
      <c r="X214" s="96" t="s">
        <v>3284</v>
      </c>
      <c r="Y214" s="24" t="s">
        <v>564</v>
      </c>
      <c r="Z214" s="24" t="s">
        <v>1780</v>
      </c>
      <c r="AA214" s="24" t="s">
        <v>687</v>
      </c>
      <c r="AB214" s="51" t="s">
        <v>683</v>
      </c>
      <c r="AC214" s="51"/>
      <c r="AD214" s="51"/>
      <c r="AE214" s="24"/>
    </row>
    <row r="215" spans="1:31" s="38" customFormat="1" ht="13" hidden="1" x14ac:dyDescent="0.35">
      <c r="A215" s="14"/>
      <c r="B215" s="24">
        <v>40940801</v>
      </c>
      <c r="C215" s="24">
        <v>801</v>
      </c>
      <c r="D215" s="24" t="s">
        <v>688</v>
      </c>
      <c r="E215" s="66">
        <v>40940801</v>
      </c>
      <c r="F215" s="24" t="s">
        <v>688</v>
      </c>
      <c r="G215" s="24" t="s">
        <v>46</v>
      </c>
      <c r="H215" s="24" t="s">
        <v>79</v>
      </c>
      <c r="I215" s="24" t="s">
        <v>79</v>
      </c>
      <c r="J215" s="24" t="s">
        <v>49</v>
      </c>
      <c r="K215" s="24" t="s">
        <v>689</v>
      </c>
      <c r="L215" s="24" t="s">
        <v>66</v>
      </c>
      <c r="M215" s="24" t="s">
        <v>52</v>
      </c>
      <c r="N215" s="48">
        <v>43976</v>
      </c>
      <c r="O215" s="24" t="s">
        <v>53</v>
      </c>
      <c r="P215" s="26" t="s">
        <v>1</v>
      </c>
      <c r="Q215" s="24" t="s">
        <v>44</v>
      </c>
      <c r="R215" s="63" t="s">
        <v>54</v>
      </c>
      <c r="S215" s="24" t="s">
        <v>44</v>
      </c>
      <c r="T215" s="40" t="s">
        <v>44</v>
      </c>
      <c r="U215" s="24" t="s">
        <v>55</v>
      </c>
      <c r="V215" s="24">
        <v>2710193200</v>
      </c>
      <c r="W215" s="14" t="s">
        <v>44</v>
      </c>
      <c r="X215" s="96" t="s">
        <v>3305</v>
      </c>
      <c r="Y215" s="24">
        <v>1176</v>
      </c>
      <c r="Z215" s="24" t="s">
        <v>392</v>
      </c>
      <c r="AA215" s="96" t="s">
        <v>690</v>
      </c>
      <c r="AB215" s="51" t="s">
        <v>689</v>
      </c>
      <c r="AC215" s="51"/>
      <c r="AD215" s="51"/>
      <c r="AE215" s="24"/>
    </row>
    <row r="216" spans="1:31" s="38" customFormat="1" ht="13" hidden="1" x14ac:dyDescent="0.35">
      <c r="A216" s="14"/>
      <c r="B216" s="24">
        <v>40941801</v>
      </c>
      <c r="C216" s="24">
        <v>801</v>
      </c>
      <c r="D216" s="24" t="s">
        <v>695</v>
      </c>
      <c r="E216" s="66">
        <v>44423801</v>
      </c>
      <c r="F216" s="24" t="s">
        <v>198</v>
      </c>
      <c r="G216" s="24" t="s">
        <v>46</v>
      </c>
      <c r="H216" s="24" t="s">
        <v>79</v>
      </c>
      <c r="I216" s="24" t="s">
        <v>79</v>
      </c>
      <c r="J216" s="24" t="s">
        <v>49</v>
      </c>
      <c r="K216" s="24" t="s">
        <v>689</v>
      </c>
      <c r="L216" s="24" t="s">
        <v>66</v>
      </c>
      <c r="M216" s="24" t="s">
        <v>52</v>
      </c>
      <c r="N216" s="48">
        <v>43952</v>
      </c>
      <c r="O216" s="24" t="s">
        <v>53</v>
      </c>
      <c r="P216" s="26" t="s">
        <v>1</v>
      </c>
      <c r="Q216" s="24" t="s">
        <v>44</v>
      </c>
      <c r="R216" s="63" t="s">
        <v>54</v>
      </c>
      <c r="S216" s="24" t="s">
        <v>44</v>
      </c>
      <c r="T216" s="40" t="s">
        <v>44</v>
      </c>
      <c r="U216" s="24" t="s">
        <v>55</v>
      </c>
      <c r="V216" s="24">
        <v>2710193200</v>
      </c>
      <c r="W216" s="14" t="s">
        <v>44</v>
      </c>
      <c r="X216" s="96" t="s">
        <v>7145</v>
      </c>
      <c r="Y216" s="24">
        <v>1176</v>
      </c>
      <c r="Z216" s="24" t="s">
        <v>392</v>
      </c>
      <c r="AA216" s="96" t="s">
        <v>696</v>
      </c>
      <c r="AB216" s="51" t="s">
        <v>689</v>
      </c>
      <c r="AC216" s="51"/>
      <c r="AD216" s="51"/>
      <c r="AE216" s="24"/>
    </row>
    <row r="217" spans="1:31" s="38" customFormat="1" ht="12.75" hidden="1" customHeight="1" x14ac:dyDescent="0.35">
      <c r="A217" s="14"/>
      <c r="B217" s="24">
        <v>49167801</v>
      </c>
      <c r="C217" s="24">
        <v>801</v>
      </c>
      <c r="D217" s="24" t="s">
        <v>698</v>
      </c>
      <c r="E217" s="66">
        <v>49167801</v>
      </c>
      <c r="F217" s="24" t="s">
        <v>698</v>
      </c>
      <c r="G217" s="24" t="s">
        <v>46</v>
      </c>
      <c r="H217" s="24" t="s">
        <v>79</v>
      </c>
      <c r="I217" s="24" t="s">
        <v>79</v>
      </c>
      <c r="J217" s="24" t="s">
        <v>145</v>
      </c>
      <c r="K217" s="24" t="s">
        <v>65</v>
      </c>
      <c r="L217" s="24" t="s">
        <v>66</v>
      </c>
      <c r="M217" s="24" t="s">
        <v>67</v>
      </c>
      <c r="N217" s="48">
        <v>40836</v>
      </c>
      <c r="O217" s="24" t="s">
        <v>53</v>
      </c>
      <c r="P217" s="28" t="s">
        <v>1</v>
      </c>
      <c r="Q217" s="24" t="s">
        <v>44</v>
      </c>
      <c r="R217" s="63" t="s">
        <v>54</v>
      </c>
      <c r="S217" s="24" t="s">
        <v>44</v>
      </c>
      <c r="T217" s="40" t="s">
        <v>44</v>
      </c>
      <c r="U217" s="24" t="s">
        <v>55</v>
      </c>
      <c r="V217" s="24">
        <v>2710199900</v>
      </c>
      <c r="W217" s="14" t="s">
        <v>44</v>
      </c>
      <c r="X217" s="96" t="s">
        <v>3308</v>
      </c>
      <c r="Y217" s="24">
        <v>1176</v>
      </c>
      <c r="Z217" s="24" t="s">
        <v>392</v>
      </c>
      <c r="AA217" s="96" t="s">
        <v>699</v>
      </c>
      <c r="AB217" s="51" t="s">
        <v>700</v>
      </c>
      <c r="AC217" s="51"/>
      <c r="AD217" s="51"/>
      <c r="AE217" s="24"/>
    </row>
    <row r="218" spans="1:31" s="38" customFormat="1" ht="12.75" hidden="1" customHeight="1" x14ac:dyDescent="0.35">
      <c r="A218" s="14"/>
      <c r="B218" s="24">
        <v>49167809</v>
      </c>
      <c r="C218" s="24">
        <v>809</v>
      </c>
      <c r="D218" s="24" t="s">
        <v>702</v>
      </c>
      <c r="E218" s="66">
        <v>49167801</v>
      </c>
      <c r="F218" s="24" t="s">
        <v>698</v>
      </c>
      <c r="G218" s="24" t="s">
        <v>46</v>
      </c>
      <c r="H218" s="24" t="s">
        <v>47</v>
      </c>
      <c r="I218" s="24" t="s">
        <v>48</v>
      </c>
      <c r="J218" s="24" t="s">
        <v>145</v>
      </c>
      <c r="K218" s="24" t="s">
        <v>65</v>
      </c>
      <c r="L218" s="24" t="s">
        <v>66</v>
      </c>
      <c r="M218" s="24" t="s">
        <v>67</v>
      </c>
      <c r="N218" s="48">
        <v>40837</v>
      </c>
      <c r="O218" s="24" t="s">
        <v>53</v>
      </c>
      <c r="P218" s="26" t="s">
        <v>1</v>
      </c>
      <c r="Q218" s="24"/>
      <c r="R218" s="63" t="s">
        <v>7146</v>
      </c>
      <c r="S218" s="24" t="s">
        <v>44</v>
      </c>
      <c r="T218" s="40" t="s">
        <v>44</v>
      </c>
      <c r="U218" s="24" t="s">
        <v>55</v>
      </c>
      <c r="V218" s="24">
        <v>2710199900</v>
      </c>
      <c r="W218" s="14" t="s">
        <v>83</v>
      </c>
      <c r="X218" s="24" t="s">
        <v>3308</v>
      </c>
      <c r="Y218" s="24" t="s">
        <v>360</v>
      </c>
      <c r="Z218" s="24" t="s">
        <v>88</v>
      </c>
      <c r="AA218" s="24" t="s">
        <v>704</v>
      </c>
      <c r="AB218" s="51" t="s">
        <v>700</v>
      </c>
      <c r="AC218" s="51"/>
      <c r="AD218" s="51"/>
      <c r="AE218" s="24"/>
    </row>
    <row r="219" spans="1:31" s="38" customFormat="1" ht="12.75" hidden="1" customHeight="1" x14ac:dyDescent="0.35">
      <c r="A219" s="14"/>
      <c r="B219" s="24">
        <v>41078809</v>
      </c>
      <c r="C219" s="24">
        <v>809</v>
      </c>
      <c r="D219" s="24" t="s">
        <v>705</v>
      </c>
      <c r="E219" s="66">
        <v>49167801</v>
      </c>
      <c r="F219" s="24" t="s">
        <v>698</v>
      </c>
      <c r="G219" s="24" t="s">
        <v>46</v>
      </c>
      <c r="H219" s="24" t="s">
        <v>47</v>
      </c>
      <c r="I219" s="24" t="s">
        <v>48</v>
      </c>
      <c r="J219" s="24" t="s">
        <v>119</v>
      </c>
      <c r="K219" s="24" t="s">
        <v>65</v>
      </c>
      <c r="L219" s="24" t="s">
        <v>66</v>
      </c>
      <c r="M219" s="24" t="s">
        <v>67</v>
      </c>
      <c r="N219" s="48">
        <v>42826</v>
      </c>
      <c r="O219" s="24" t="s">
        <v>53</v>
      </c>
      <c r="P219" s="26" t="s">
        <v>1</v>
      </c>
      <c r="Q219" s="24">
        <v>5011987034761</v>
      </c>
      <c r="R219" s="63" t="s">
        <v>54</v>
      </c>
      <c r="S219" s="24" t="s">
        <v>44</v>
      </c>
      <c r="T219" s="40" t="s">
        <v>44</v>
      </c>
      <c r="U219" s="24" t="s">
        <v>55</v>
      </c>
      <c r="V219" s="24">
        <v>2710199300</v>
      </c>
      <c r="W219" s="14" t="s">
        <v>83</v>
      </c>
      <c r="X219" s="24" t="s">
        <v>3308</v>
      </c>
      <c r="Y219" s="24" t="s">
        <v>360</v>
      </c>
      <c r="Z219" s="24" t="s">
        <v>565</v>
      </c>
      <c r="AA219" s="24" t="s">
        <v>707</v>
      </c>
      <c r="AB219" s="51" t="s">
        <v>700</v>
      </c>
      <c r="AC219" s="51"/>
      <c r="AD219" s="51"/>
      <c r="AE219" s="24"/>
    </row>
    <row r="220" spans="1:31" s="38" customFormat="1" hidden="1" x14ac:dyDescent="0.35">
      <c r="A220" s="14"/>
      <c r="B220" s="24">
        <v>41064905</v>
      </c>
      <c r="C220" s="24">
        <v>905</v>
      </c>
      <c r="D220" s="24" t="s">
        <v>708</v>
      </c>
      <c r="E220" s="66">
        <v>41064801</v>
      </c>
      <c r="F220" s="24" t="s">
        <v>287</v>
      </c>
      <c r="G220" s="24" t="s">
        <v>46</v>
      </c>
      <c r="H220" s="24" t="s">
        <v>62</v>
      </c>
      <c r="I220" s="24" t="s">
        <v>63</v>
      </c>
      <c r="J220" s="24" t="s">
        <v>709</v>
      </c>
      <c r="K220" s="24" t="s">
        <v>65</v>
      </c>
      <c r="L220" s="24" t="s">
        <v>66</v>
      </c>
      <c r="M220" s="24" t="s">
        <v>67</v>
      </c>
      <c r="N220" s="48">
        <v>41796</v>
      </c>
      <c r="O220" s="24" t="s">
        <v>53</v>
      </c>
      <c r="P220" s="26" t="s">
        <v>1</v>
      </c>
      <c r="Q220" s="63" t="s">
        <v>7147</v>
      </c>
      <c r="R220" s="63" t="s">
        <v>7148</v>
      </c>
      <c r="S220" s="24" t="s">
        <v>44</v>
      </c>
      <c r="T220" s="24" t="s">
        <v>44</v>
      </c>
      <c r="U220" s="24" t="s">
        <v>55</v>
      </c>
      <c r="V220" s="24">
        <v>2710193200</v>
      </c>
      <c r="W220" s="14" t="s">
        <v>70</v>
      </c>
      <c r="X220" s="96" t="s">
        <v>3313</v>
      </c>
      <c r="Y220" s="24" t="s">
        <v>3314</v>
      </c>
      <c r="Z220" s="24" t="s">
        <v>73</v>
      </c>
      <c r="AA220" s="96" t="s">
        <v>712</v>
      </c>
      <c r="AB220" s="36" t="s">
        <v>713</v>
      </c>
      <c r="AC220" s="36"/>
      <c r="AD220" s="36"/>
      <c r="AE220" s="24"/>
    </row>
    <row r="221" spans="1:31" s="38" customFormat="1" ht="13" hidden="1" x14ac:dyDescent="0.35">
      <c r="A221" s="14"/>
      <c r="B221" s="24">
        <v>41064829</v>
      </c>
      <c r="C221" s="24">
        <v>829</v>
      </c>
      <c r="D221" s="24" t="s">
        <v>6891</v>
      </c>
      <c r="E221" s="66">
        <v>41064801</v>
      </c>
      <c r="F221" s="24" t="s">
        <v>287</v>
      </c>
      <c r="G221" s="24" t="s">
        <v>46</v>
      </c>
      <c r="H221" s="24" t="s">
        <v>6939</v>
      </c>
      <c r="I221" s="24" t="s">
        <v>3046</v>
      </c>
      <c r="J221" s="24" t="s">
        <v>709</v>
      </c>
      <c r="K221" s="24" t="s">
        <v>65</v>
      </c>
      <c r="L221" s="24" t="s">
        <v>66</v>
      </c>
      <c r="M221" s="24" t="s">
        <v>67</v>
      </c>
      <c r="N221" s="48"/>
      <c r="O221" s="24" t="s">
        <v>53</v>
      </c>
      <c r="P221" s="28" t="s">
        <v>3</v>
      </c>
      <c r="Q221" s="24"/>
      <c r="R221" s="63" t="s">
        <v>7148</v>
      </c>
      <c r="S221" s="24">
        <v>41064905</v>
      </c>
      <c r="T221" s="40" t="s">
        <v>708</v>
      </c>
      <c r="U221" s="24" t="s">
        <v>329</v>
      </c>
      <c r="V221" s="24">
        <v>2710193200</v>
      </c>
      <c r="W221" s="14" t="s">
        <v>70</v>
      </c>
      <c r="X221" s="96" t="s">
        <v>3313</v>
      </c>
      <c r="Y221" s="24" t="s">
        <v>3314</v>
      </c>
      <c r="Z221" s="24" t="s">
        <v>73</v>
      </c>
      <c r="AA221" s="96" t="s">
        <v>712</v>
      </c>
      <c r="AB221" s="51" t="s">
        <v>713</v>
      </c>
      <c r="AC221" s="51"/>
      <c r="AD221" s="51"/>
      <c r="AE221" s="24"/>
    </row>
    <row r="222" spans="1:31" s="38" customFormat="1" ht="13" hidden="1" x14ac:dyDescent="0.35">
      <c r="A222" s="14"/>
      <c r="B222" s="24">
        <v>41064809</v>
      </c>
      <c r="C222" s="24">
        <v>809</v>
      </c>
      <c r="D222" s="24" t="s">
        <v>715</v>
      </c>
      <c r="E222" s="66">
        <v>41064801</v>
      </c>
      <c r="F222" s="24" t="s">
        <v>287</v>
      </c>
      <c r="G222" s="24" t="s">
        <v>46</v>
      </c>
      <c r="H222" s="24" t="s">
        <v>47</v>
      </c>
      <c r="I222" s="24" t="s">
        <v>48</v>
      </c>
      <c r="J222" s="24" t="s">
        <v>709</v>
      </c>
      <c r="K222" s="24" t="s">
        <v>65</v>
      </c>
      <c r="L222" s="24" t="s">
        <v>66</v>
      </c>
      <c r="M222" s="24" t="s">
        <v>67</v>
      </c>
      <c r="N222" s="48">
        <v>41837</v>
      </c>
      <c r="O222" s="24" t="s">
        <v>53</v>
      </c>
      <c r="P222" s="26" t="s">
        <v>1</v>
      </c>
      <c r="Q222" s="24"/>
      <c r="R222" s="63" t="s">
        <v>7149</v>
      </c>
      <c r="S222" s="24" t="s">
        <v>44</v>
      </c>
      <c r="T222" s="40" t="s">
        <v>44</v>
      </c>
      <c r="U222" s="24" t="s">
        <v>55</v>
      </c>
      <c r="V222" s="24">
        <v>2710193200</v>
      </c>
      <c r="W222" s="14" t="s">
        <v>83</v>
      </c>
      <c r="X222" s="96" t="s">
        <v>3313</v>
      </c>
      <c r="Y222" s="24" t="s">
        <v>360</v>
      </c>
      <c r="Z222" s="24" t="s">
        <v>88</v>
      </c>
      <c r="AA222" s="96" t="s">
        <v>717</v>
      </c>
      <c r="AB222" s="51" t="s">
        <v>713</v>
      </c>
      <c r="AC222" s="51"/>
      <c r="AD222" s="51"/>
      <c r="AE222" s="24"/>
    </row>
    <row r="223" spans="1:31" s="38" customFormat="1" ht="13" hidden="1" x14ac:dyDescent="0.35">
      <c r="A223" s="14"/>
      <c r="B223" s="24">
        <v>41079809</v>
      </c>
      <c r="C223" s="24">
        <v>809</v>
      </c>
      <c r="D223" s="24" t="s">
        <v>718</v>
      </c>
      <c r="E223" s="66">
        <v>41064801</v>
      </c>
      <c r="F223" s="24" t="s">
        <v>287</v>
      </c>
      <c r="G223" s="24" t="s">
        <v>46</v>
      </c>
      <c r="H223" s="24" t="s">
        <v>47</v>
      </c>
      <c r="I223" s="24" t="s">
        <v>48</v>
      </c>
      <c r="J223" s="24" t="s">
        <v>119</v>
      </c>
      <c r="K223" s="24" t="s">
        <v>65</v>
      </c>
      <c r="L223" s="24" t="s">
        <v>66</v>
      </c>
      <c r="M223" s="24" t="s">
        <v>67</v>
      </c>
      <c r="N223" s="48">
        <v>42826</v>
      </c>
      <c r="O223" s="24" t="s">
        <v>53</v>
      </c>
      <c r="P223" s="26" t="s">
        <v>1</v>
      </c>
      <c r="Q223" s="24">
        <v>5011987034778</v>
      </c>
      <c r="R223" s="24" t="s">
        <v>54</v>
      </c>
      <c r="S223" s="24" t="s">
        <v>44</v>
      </c>
      <c r="T223" s="40" t="s">
        <v>44</v>
      </c>
      <c r="U223" s="24" t="s">
        <v>55</v>
      </c>
      <c r="V223" s="24">
        <v>2710193200</v>
      </c>
      <c r="W223" s="14" t="s">
        <v>83</v>
      </c>
      <c r="X223" s="96" t="s">
        <v>3313</v>
      </c>
      <c r="Y223" s="24" t="s">
        <v>360</v>
      </c>
      <c r="Z223" s="24" t="s">
        <v>565</v>
      </c>
      <c r="AA223" s="96" t="s">
        <v>720</v>
      </c>
      <c r="AB223" s="51" t="s">
        <v>713</v>
      </c>
      <c r="AC223" s="51"/>
      <c r="AD223" s="51"/>
      <c r="AE223" s="24"/>
    </row>
    <row r="224" spans="1:31" s="38" customFormat="1" ht="13" hidden="1" x14ac:dyDescent="0.35">
      <c r="A224" s="14"/>
      <c r="B224" s="24">
        <v>43560801</v>
      </c>
      <c r="C224" s="24">
        <v>801</v>
      </c>
      <c r="D224" s="24" t="s">
        <v>721</v>
      </c>
      <c r="E224" s="66">
        <v>43560801</v>
      </c>
      <c r="F224" s="24" t="s">
        <v>721</v>
      </c>
      <c r="G224" s="24" t="s">
        <v>46</v>
      </c>
      <c r="H224" s="24" t="s">
        <v>79</v>
      </c>
      <c r="I224" s="24" t="s">
        <v>79</v>
      </c>
      <c r="J224" s="24" t="s">
        <v>709</v>
      </c>
      <c r="K224" s="24" t="s">
        <v>65</v>
      </c>
      <c r="L224" s="24" t="s">
        <v>66</v>
      </c>
      <c r="M224" s="24" t="s">
        <v>67</v>
      </c>
      <c r="N224" s="48">
        <v>43411</v>
      </c>
      <c r="O224" s="24" t="s">
        <v>53</v>
      </c>
      <c r="P224" s="26" t="s">
        <v>1</v>
      </c>
      <c r="Q224" s="24" t="s">
        <v>44</v>
      </c>
      <c r="R224" s="24" t="s">
        <v>54</v>
      </c>
      <c r="S224" s="24" t="s">
        <v>44</v>
      </c>
      <c r="T224" s="40" t="s">
        <v>44</v>
      </c>
      <c r="U224" s="24" t="s">
        <v>55</v>
      </c>
      <c r="V224" s="24">
        <v>2710193200</v>
      </c>
      <c r="W224" s="14" t="s">
        <v>44</v>
      </c>
      <c r="X224" s="24" t="s">
        <v>7150</v>
      </c>
      <c r="Y224" s="24">
        <v>1176</v>
      </c>
      <c r="Z224" s="24" t="s">
        <v>392</v>
      </c>
      <c r="AA224" s="24" t="s">
        <v>722</v>
      </c>
      <c r="AB224" s="51" t="s">
        <v>713</v>
      </c>
      <c r="AC224" s="51"/>
      <c r="AD224" s="51"/>
      <c r="AE224" s="24"/>
    </row>
    <row r="225" spans="1:31" s="38" customFormat="1" ht="13" hidden="1" x14ac:dyDescent="0.35">
      <c r="A225" s="14"/>
      <c r="B225" s="24">
        <v>43509905</v>
      </c>
      <c r="C225" s="24">
        <v>905</v>
      </c>
      <c r="D225" s="24" t="s">
        <v>724</v>
      </c>
      <c r="E225" s="66">
        <v>43509801</v>
      </c>
      <c r="F225" s="24" t="s">
        <v>725</v>
      </c>
      <c r="G225" s="24" t="s">
        <v>46</v>
      </c>
      <c r="H225" s="24" t="s">
        <v>62</v>
      </c>
      <c r="I225" s="24" t="s">
        <v>63</v>
      </c>
      <c r="J225" s="24" t="s">
        <v>709</v>
      </c>
      <c r="K225" s="24" t="s">
        <v>65</v>
      </c>
      <c r="L225" s="24" t="s">
        <v>66</v>
      </c>
      <c r="M225" s="24" t="s">
        <v>67</v>
      </c>
      <c r="N225" s="48">
        <v>41710</v>
      </c>
      <c r="O225" s="24" t="s">
        <v>53</v>
      </c>
      <c r="P225" s="26" t="s">
        <v>6</v>
      </c>
      <c r="Q225" s="63" t="s">
        <v>7151</v>
      </c>
      <c r="R225" s="63" t="s">
        <v>7152</v>
      </c>
      <c r="S225" s="24">
        <v>41074905</v>
      </c>
      <c r="T225" s="40" t="s">
        <v>728</v>
      </c>
      <c r="U225" s="24" t="s">
        <v>329</v>
      </c>
      <c r="V225" s="24">
        <v>2710193200</v>
      </c>
      <c r="W225" s="14" t="s">
        <v>70</v>
      </c>
      <c r="X225" s="96" t="s">
        <v>3352</v>
      </c>
      <c r="Y225" s="24" t="s">
        <v>72</v>
      </c>
      <c r="Z225" s="24" t="s">
        <v>73</v>
      </c>
      <c r="AA225" s="96" t="s">
        <v>729</v>
      </c>
      <c r="AB225" s="51" t="s">
        <v>713</v>
      </c>
      <c r="AC225" s="51"/>
      <c r="AD225" s="51"/>
      <c r="AE225" s="24"/>
    </row>
    <row r="226" spans="1:31" s="38" customFormat="1" ht="13" hidden="1" x14ac:dyDescent="0.35">
      <c r="A226" s="14"/>
      <c r="B226" s="24">
        <v>43509809</v>
      </c>
      <c r="C226" s="24">
        <v>809</v>
      </c>
      <c r="D226" s="24" t="s">
        <v>730</v>
      </c>
      <c r="E226" s="66">
        <v>43509801</v>
      </c>
      <c r="F226" s="24" t="s">
        <v>725</v>
      </c>
      <c r="G226" s="24" t="s">
        <v>46</v>
      </c>
      <c r="H226" s="24" t="s">
        <v>47</v>
      </c>
      <c r="I226" s="24" t="s">
        <v>48</v>
      </c>
      <c r="J226" s="24" t="s">
        <v>709</v>
      </c>
      <c r="K226" s="24" t="s">
        <v>65</v>
      </c>
      <c r="L226" s="24" t="s">
        <v>66</v>
      </c>
      <c r="M226" s="24" t="s">
        <v>67</v>
      </c>
      <c r="N226" s="48">
        <v>41761</v>
      </c>
      <c r="O226" s="24" t="s">
        <v>53</v>
      </c>
      <c r="P226" s="28" t="s">
        <v>6</v>
      </c>
      <c r="Q226" s="24"/>
      <c r="R226" s="63" t="s">
        <v>7153</v>
      </c>
      <c r="S226" s="24">
        <v>41074809</v>
      </c>
      <c r="T226" s="40" t="s">
        <v>732</v>
      </c>
      <c r="U226" s="24" t="s">
        <v>329</v>
      </c>
      <c r="V226" s="24">
        <v>2710193200</v>
      </c>
      <c r="W226" s="14" t="s">
        <v>83</v>
      </c>
      <c r="X226" s="96" t="s">
        <v>3352</v>
      </c>
      <c r="Y226" s="24" t="s">
        <v>360</v>
      </c>
      <c r="Z226" s="24" t="s">
        <v>88</v>
      </c>
      <c r="AA226" s="96" t="s">
        <v>733</v>
      </c>
      <c r="AB226" s="51" t="s">
        <v>713</v>
      </c>
      <c r="AC226" s="51"/>
      <c r="AD226" s="51"/>
      <c r="AE226" s="24"/>
    </row>
    <row r="227" spans="1:31" s="38" customFormat="1" ht="13" hidden="1" x14ac:dyDescent="0.35">
      <c r="A227" s="14"/>
      <c r="B227" s="24">
        <v>41074905</v>
      </c>
      <c r="C227" s="24">
        <v>905</v>
      </c>
      <c r="D227" s="24" t="s">
        <v>728</v>
      </c>
      <c r="E227" s="66">
        <v>41074801</v>
      </c>
      <c r="F227" s="24" t="s">
        <v>734</v>
      </c>
      <c r="G227" s="24" t="s">
        <v>46</v>
      </c>
      <c r="H227" s="24" t="s">
        <v>735</v>
      </c>
      <c r="I227" s="24" t="s">
        <v>63</v>
      </c>
      <c r="J227" s="24" t="s">
        <v>709</v>
      </c>
      <c r="K227" s="24" t="s">
        <v>65</v>
      </c>
      <c r="L227" s="24" t="s">
        <v>66</v>
      </c>
      <c r="M227" s="24" t="s">
        <v>67</v>
      </c>
      <c r="N227" s="48">
        <v>45261</v>
      </c>
      <c r="O227" s="24" t="s">
        <v>92</v>
      </c>
      <c r="P227" s="28" t="s">
        <v>1</v>
      </c>
      <c r="Q227" s="63" t="s">
        <v>7154</v>
      </c>
      <c r="R227" s="24"/>
      <c r="S227" s="24" t="s">
        <v>44</v>
      </c>
      <c r="T227" s="40" t="s">
        <v>44</v>
      </c>
      <c r="U227" s="24" t="s">
        <v>55</v>
      </c>
      <c r="V227" s="24">
        <v>2710193200</v>
      </c>
      <c r="W227" s="14" t="s">
        <v>70</v>
      </c>
      <c r="X227" s="96" t="s">
        <v>737</v>
      </c>
      <c r="Y227" s="24" t="s">
        <v>72</v>
      </c>
      <c r="Z227" s="24" t="s">
        <v>73</v>
      </c>
      <c r="AA227" s="96" t="s">
        <v>738</v>
      </c>
      <c r="AB227" s="51" t="s">
        <v>713</v>
      </c>
      <c r="AC227" s="51"/>
      <c r="AD227" s="51"/>
      <c r="AE227" s="24"/>
    </row>
    <row r="228" spans="1:31" s="38" customFormat="1" ht="12.75" hidden="1" customHeight="1" x14ac:dyDescent="0.35">
      <c r="A228" s="14"/>
      <c r="B228" s="24">
        <v>41074829</v>
      </c>
      <c r="C228" s="24">
        <v>829</v>
      </c>
      <c r="D228" s="24" t="s">
        <v>6893</v>
      </c>
      <c r="E228" s="66">
        <v>41074801</v>
      </c>
      <c r="F228" s="94" t="s">
        <v>734</v>
      </c>
      <c r="G228" s="24" t="s">
        <v>46</v>
      </c>
      <c r="H228" s="24" t="s">
        <v>6939</v>
      </c>
      <c r="I228" s="24" t="s">
        <v>3046</v>
      </c>
      <c r="J228" s="24" t="s">
        <v>709</v>
      </c>
      <c r="K228" s="24" t="s">
        <v>65</v>
      </c>
      <c r="L228" s="24" t="s">
        <v>66</v>
      </c>
      <c r="M228" s="24" t="s">
        <v>67</v>
      </c>
      <c r="N228" s="48"/>
      <c r="O228" s="24" t="s">
        <v>92</v>
      </c>
      <c r="P228" s="27" t="s">
        <v>3</v>
      </c>
      <c r="Q228" s="24"/>
      <c r="R228" s="24"/>
      <c r="S228" s="24">
        <v>41074905</v>
      </c>
      <c r="T228" s="40" t="s">
        <v>728</v>
      </c>
      <c r="U228" s="24" t="s">
        <v>329</v>
      </c>
      <c r="V228" s="24">
        <v>2710193200</v>
      </c>
      <c r="W228" s="14" t="s">
        <v>70</v>
      </c>
      <c r="X228" s="96" t="s">
        <v>737</v>
      </c>
      <c r="Y228" s="24" t="s">
        <v>72</v>
      </c>
      <c r="Z228" s="24" t="s">
        <v>73</v>
      </c>
      <c r="AA228" s="96" t="s">
        <v>738</v>
      </c>
      <c r="AB228" s="51" t="s">
        <v>713</v>
      </c>
      <c r="AC228" s="51"/>
      <c r="AD228" s="51"/>
      <c r="AE228" s="24"/>
    </row>
    <row r="229" spans="1:31" s="38" customFormat="1" ht="13" hidden="1" x14ac:dyDescent="0.35">
      <c r="A229" s="14"/>
      <c r="B229" s="24">
        <v>41074801</v>
      </c>
      <c r="C229" s="24">
        <v>801</v>
      </c>
      <c r="D229" s="24" t="s">
        <v>734</v>
      </c>
      <c r="E229" s="66">
        <v>41074801</v>
      </c>
      <c r="F229" s="24" t="s">
        <v>734</v>
      </c>
      <c r="G229" s="24" t="s">
        <v>46</v>
      </c>
      <c r="H229" s="24" t="s">
        <v>79</v>
      </c>
      <c r="I229" s="24" t="s">
        <v>79</v>
      </c>
      <c r="J229" s="24" t="s">
        <v>709</v>
      </c>
      <c r="K229" s="24" t="s">
        <v>65</v>
      </c>
      <c r="L229" s="24" t="s">
        <v>66</v>
      </c>
      <c r="M229" s="24" t="s">
        <v>67</v>
      </c>
      <c r="N229" s="48">
        <v>45261</v>
      </c>
      <c r="O229" s="24" t="s">
        <v>92</v>
      </c>
      <c r="P229" s="26" t="s">
        <v>1</v>
      </c>
      <c r="Q229" s="24" t="s">
        <v>44</v>
      </c>
      <c r="R229" s="63" t="s">
        <v>54</v>
      </c>
      <c r="S229" s="24" t="s">
        <v>44</v>
      </c>
      <c r="T229" s="40" t="s">
        <v>44</v>
      </c>
      <c r="U229" s="24" t="s">
        <v>55</v>
      </c>
      <c r="V229" s="24">
        <v>2710193200</v>
      </c>
      <c r="W229" s="14" t="s">
        <v>44</v>
      </c>
      <c r="X229" s="96" t="s">
        <v>737</v>
      </c>
      <c r="Y229" s="24">
        <v>1176</v>
      </c>
      <c r="Z229" s="24" t="s">
        <v>739</v>
      </c>
      <c r="AA229" s="24" t="s">
        <v>740</v>
      </c>
      <c r="AB229" s="51" t="s">
        <v>713</v>
      </c>
      <c r="AC229" s="51"/>
      <c r="AD229" s="51"/>
      <c r="AE229" s="24"/>
    </row>
    <row r="230" spans="1:31" s="38" customFormat="1" ht="13" hidden="1" x14ac:dyDescent="0.35">
      <c r="A230" s="14"/>
      <c r="B230" s="24">
        <v>41074809</v>
      </c>
      <c r="C230" s="24">
        <v>809</v>
      </c>
      <c r="D230" s="24" t="s">
        <v>732</v>
      </c>
      <c r="E230" s="66">
        <v>41074801</v>
      </c>
      <c r="F230" s="24" t="s">
        <v>734</v>
      </c>
      <c r="G230" s="24" t="s">
        <v>46</v>
      </c>
      <c r="H230" s="24" t="s">
        <v>47</v>
      </c>
      <c r="I230" s="24" t="s">
        <v>48</v>
      </c>
      <c r="J230" s="24" t="s">
        <v>709</v>
      </c>
      <c r="K230" s="24" t="s">
        <v>65</v>
      </c>
      <c r="L230" s="24" t="s">
        <v>66</v>
      </c>
      <c r="M230" s="24" t="s">
        <v>67</v>
      </c>
      <c r="N230" s="48">
        <v>45261</v>
      </c>
      <c r="O230" s="24" t="s">
        <v>92</v>
      </c>
      <c r="P230" s="26" t="s">
        <v>1</v>
      </c>
      <c r="Q230" s="24"/>
      <c r="R230" s="63" t="s">
        <v>7155</v>
      </c>
      <c r="S230" s="24" t="s">
        <v>44</v>
      </c>
      <c r="T230" s="40" t="s">
        <v>44</v>
      </c>
      <c r="U230" s="24" t="s">
        <v>55</v>
      </c>
      <c r="V230" s="24">
        <v>2710193200</v>
      </c>
      <c r="W230" s="14" t="s">
        <v>83</v>
      </c>
      <c r="X230" s="96" t="s">
        <v>737</v>
      </c>
      <c r="Y230" s="24" t="s">
        <v>360</v>
      </c>
      <c r="Z230" s="24" t="s">
        <v>88</v>
      </c>
      <c r="AA230" s="96" t="s">
        <v>742</v>
      </c>
      <c r="AB230" s="51" t="s">
        <v>713</v>
      </c>
      <c r="AC230" s="51"/>
      <c r="AD230" s="51"/>
      <c r="AE230" s="24"/>
    </row>
    <row r="231" spans="1:31" s="38" customFormat="1" ht="13" hidden="1" x14ac:dyDescent="0.35">
      <c r="A231" s="14"/>
      <c r="B231" s="24">
        <v>41074967</v>
      </c>
      <c r="C231" s="24">
        <v>967</v>
      </c>
      <c r="D231" s="24" t="s">
        <v>743</v>
      </c>
      <c r="E231" s="66">
        <v>41074801</v>
      </c>
      <c r="F231" s="24" t="s">
        <v>734</v>
      </c>
      <c r="G231" s="24" t="s">
        <v>46</v>
      </c>
      <c r="H231" s="24" t="s">
        <v>151</v>
      </c>
      <c r="I231" s="24" t="s">
        <v>86</v>
      </c>
      <c r="J231" s="24" t="s">
        <v>709</v>
      </c>
      <c r="K231" s="24" t="s">
        <v>65</v>
      </c>
      <c r="L231" s="24" t="s">
        <v>66</v>
      </c>
      <c r="M231" s="24" t="s">
        <v>67</v>
      </c>
      <c r="N231" s="48">
        <v>45261</v>
      </c>
      <c r="O231" s="24" t="s">
        <v>92</v>
      </c>
      <c r="P231" s="26" t="s">
        <v>1</v>
      </c>
      <c r="Q231" s="24"/>
      <c r="R231" s="63" t="s">
        <v>7156</v>
      </c>
      <c r="S231" s="24" t="s">
        <v>44</v>
      </c>
      <c r="T231" s="40" t="s">
        <v>44</v>
      </c>
      <c r="U231" s="24" t="s">
        <v>55</v>
      </c>
      <c r="V231" s="24">
        <v>2710193200</v>
      </c>
      <c r="W231" s="14" t="s">
        <v>83</v>
      </c>
      <c r="X231" s="96" t="s">
        <v>737</v>
      </c>
      <c r="Y231" s="24" t="s">
        <v>87</v>
      </c>
      <c r="Z231" s="24" t="s">
        <v>88</v>
      </c>
      <c r="AA231" s="96" t="s">
        <v>745</v>
      </c>
      <c r="AB231" s="51" t="s">
        <v>713</v>
      </c>
      <c r="AC231" s="51"/>
      <c r="AD231" s="51"/>
      <c r="AE231" s="24"/>
    </row>
    <row r="232" spans="1:31" s="38" customFormat="1" ht="13" hidden="1" x14ac:dyDescent="0.35">
      <c r="A232" s="14"/>
      <c r="B232" s="24">
        <v>41063809</v>
      </c>
      <c r="C232" s="24">
        <v>809</v>
      </c>
      <c r="D232" s="24" t="s">
        <v>746</v>
      </c>
      <c r="E232" s="66">
        <v>41063801</v>
      </c>
      <c r="F232" s="24" t="s">
        <v>284</v>
      </c>
      <c r="G232" s="24" t="s">
        <v>46</v>
      </c>
      <c r="H232" s="24" t="s">
        <v>47</v>
      </c>
      <c r="I232" s="24" t="s">
        <v>48</v>
      </c>
      <c r="J232" s="24" t="s">
        <v>709</v>
      </c>
      <c r="K232" s="24" t="s">
        <v>65</v>
      </c>
      <c r="L232" s="24" t="s">
        <v>66</v>
      </c>
      <c r="M232" s="24" t="s">
        <v>67</v>
      </c>
      <c r="N232" s="48">
        <v>43656</v>
      </c>
      <c r="O232" s="24" t="s">
        <v>92</v>
      </c>
      <c r="P232" s="26" t="s">
        <v>6</v>
      </c>
      <c r="Q232" s="24"/>
      <c r="R232" s="63" t="s">
        <v>7157</v>
      </c>
      <c r="S232" s="24">
        <v>41074809</v>
      </c>
      <c r="T232" s="40" t="s">
        <v>732</v>
      </c>
      <c r="U232" s="24" t="s">
        <v>329</v>
      </c>
      <c r="V232" s="24">
        <v>2710193200</v>
      </c>
      <c r="W232" s="14" t="s">
        <v>83</v>
      </c>
      <c r="X232" s="96" t="s">
        <v>3385</v>
      </c>
      <c r="Y232" s="24" t="s">
        <v>360</v>
      </c>
      <c r="Z232" s="24" t="s">
        <v>88</v>
      </c>
      <c r="AA232" s="96" t="s">
        <v>748</v>
      </c>
      <c r="AB232" s="51" t="s">
        <v>713</v>
      </c>
      <c r="AC232" s="51"/>
      <c r="AD232" s="51"/>
      <c r="AE232" s="24"/>
    </row>
    <row r="233" spans="1:31" s="38" customFormat="1" ht="13" hidden="1" x14ac:dyDescent="0.35">
      <c r="A233" s="14"/>
      <c r="B233" s="24">
        <v>41110905</v>
      </c>
      <c r="C233" s="24">
        <v>905</v>
      </c>
      <c r="D233" s="24" t="s">
        <v>750</v>
      </c>
      <c r="E233" s="66">
        <v>41110801</v>
      </c>
      <c r="F233" s="24" t="s">
        <v>280</v>
      </c>
      <c r="G233" s="24" t="s">
        <v>46</v>
      </c>
      <c r="H233" s="24" t="s">
        <v>62</v>
      </c>
      <c r="I233" s="24" t="s">
        <v>63</v>
      </c>
      <c r="J233" s="24" t="s">
        <v>709</v>
      </c>
      <c r="K233" s="24" t="s">
        <v>65</v>
      </c>
      <c r="L233" s="24" t="s">
        <v>66</v>
      </c>
      <c r="M233" s="24" t="s">
        <v>67</v>
      </c>
      <c r="N233" s="48">
        <v>44470</v>
      </c>
      <c r="O233" s="24" t="s">
        <v>92</v>
      </c>
      <c r="P233" s="26" t="s">
        <v>1</v>
      </c>
      <c r="Q233" s="63" t="s">
        <v>7158</v>
      </c>
      <c r="R233" s="63" t="s">
        <v>7159</v>
      </c>
      <c r="S233" s="24" t="s">
        <v>44</v>
      </c>
      <c r="T233" s="40" t="s">
        <v>44</v>
      </c>
      <c r="U233" s="24" t="s">
        <v>55</v>
      </c>
      <c r="V233" s="24">
        <v>2710193200</v>
      </c>
      <c r="W233" s="14" t="s">
        <v>70</v>
      </c>
      <c r="X233" s="24" t="s">
        <v>3429</v>
      </c>
      <c r="Y233" s="24" t="s">
        <v>2624</v>
      </c>
      <c r="Z233" s="24" t="s">
        <v>73</v>
      </c>
      <c r="AA233" s="24" t="s">
        <v>753</v>
      </c>
      <c r="AB233" s="51" t="s">
        <v>713</v>
      </c>
      <c r="AC233" s="51"/>
      <c r="AD233" s="51"/>
      <c r="AE233" s="24"/>
    </row>
    <row r="234" spans="1:31" s="38" customFormat="1" ht="13" hidden="1" x14ac:dyDescent="0.35">
      <c r="A234" s="14"/>
      <c r="B234" s="24">
        <v>41110809</v>
      </c>
      <c r="C234" s="24">
        <v>809</v>
      </c>
      <c r="D234" s="24" t="s">
        <v>755</v>
      </c>
      <c r="E234" s="66">
        <v>41110801</v>
      </c>
      <c r="F234" s="24" t="s">
        <v>280</v>
      </c>
      <c r="G234" s="24" t="s">
        <v>46</v>
      </c>
      <c r="H234" s="24" t="s">
        <v>47</v>
      </c>
      <c r="I234" s="24" t="s">
        <v>48</v>
      </c>
      <c r="J234" s="24" t="s">
        <v>709</v>
      </c>
      <c r="K234" s="24" t="s">
        <v>65</v>
      </c>
      <c r="L234" s="24" t="s">
        <v>66</v>
      </c>
      <c r="M234" s="24" t="s">
        <v>67</v>
      </c>
      <c r="N234" s="48">
        <v>44459</v>
      </c>
      <c r="O234" s="24" t="s">
        <v>92</v>
      </c>
      <c r="P234" s="26" t="s">
        <v>1</v>
      </c>
      <c r="Q234" s="24"/>
      <c r="R234" s="63" t="s">
        <v>7160</v>
      </c>
      <c r="S234" s="24" t="s">
        <v>44</v>
      </c>
      <c r="T234" s="40" t="s">
        <v>44</v>
      </c>
      <c r="U234" s="24" t="s">
        <v>55</v>
      </c>
      <c r="V234" s="24">
        <v>2710193200</v>
      </c>
      <c r="W234" s="14" t="s">
        <v>83</v>
      </c>
      <c r="X234" s="96" t="s">
        <v>3429</v>
      </c>
      <c r="Y234" s="24" t="s">
        <v>360</v>
      </c>
      <c r="Z234" s="24" t="s">
        <v>88</v>
      </c>
      <c r="AA234" s="96" t="s">
        <v>757</v>
      </c>
      <c r="AB234" s="51" t="s">
        <v>713</v>
      </c>
      <c r="AC234" s="51"/>
      <c r="AD234" s="51"/>
      <c r="AE234" s="24"/>
    </row>
    <row r="235" spans="1:31" s="38" customFormat="1" ht="13" hidden="1" x14ac:dyDescent="0.35">
      <c r="A235" s="14"/>
      <c r="B235" s="24">
        <v>41120905</v>
      </c>
      <c r="C235" s="24">
        <v>905</v>
      </c>
      <c r="D235" s="24" t="s">
        <v>7021</v>
      </c>
      <c r="E235" s="66">
        <v>41120801</v>
      </c>
      <c r="F235" s="24" t="s">
        <v>7023</v>
      </c>
      <c r="G235" s="24" t="s">
        <v>46</v>
      </c>
      <c r="H235" s="24" t="s">
        <v>62</v>
      </c>
      <c r="I235" s="24" t="s">
        <v>63</v>
      </c>
      <c r="J235" s="24" t="s">
        <v>709</v>
      </c>
      <c r="K235" s="24" t="s">
        <v>65</v>
      </c>
      <c r="L235" s="24" t="s">
        <v>66</v>
      </c>
      <c r="M235" s="24" t="s">
        <v>67</v>
      </c>
      <c r="N235" s="48"/>
      <c r="O235" s="24" t="s">
        <v>92</v>
      </c>
      <c r="P235" s="28" t="s">
        <v>1</v>
      </c>
      <c r="Q235" s="24"/>
      <c r="R235" s="24"/>
      <c r="S235" s="24" t="s">
        <v>44</v>
      </c>
      <c r="T235" s="40" t="s">
        <v>44</v>
      </c>
      <c r="U235" s="24" t="s">
        <v>55</v>
      </c>
      <c r="V235" s="24">
        <v>2710193200</v>
      </c>
      <c r="W235" s="14" t="s">
        <v>70</v>
      </c>
      <c r="X235" s="24" t="s">
        <v>7161</v>
      </c>
      <c r="Y235" s="24" t="s">
        <v>2624</v>
      </c>
      <c r="Z235" s="24" t="s">
        <v>73</v>
      </c>
      <c r="AA235" s="24" t="s">
        <v>7024</v>
      </c>
      <c r="AB235" s="51" t="s">
        <v>713</v>
      </c>
      <c r="AC235" s="51"/>
      <c r="AD235" s="51"/>
      <c r="AE235" s="24"/>
    </row>
    <row r="236" spans="1:31" s="38" customFormat="1" ht="13" hidden="1" x14ac:dyDescent="0.35">
      <c r="A236" s="14"/>
      <c r="B236" s="24">
        <v>41120809</v>
      </c>
      <c r="C236" s="24">
        <v>809</v>
      </c>
      <c r="D236" s="24" t="s">
        <v>7022</v>
      </c>
      <c r="E236" s="66">
        <v>41120801</v>
      </c>
      <c r="F236" s="24" t="s">
        <v>7023</v>
      </c>
      <c r="G236" s="24" t="s">
        <v>46</v>
      </c>
      <c r="H236" s="24" t="s">
        <v>47</v>
      </c>
      <c r="I236" s="24" t="s">
        <v>48</v>
      </c>
      <c r="J236" s="24" t="s">
        <v>709</v>
      </c>
      <c r="K236" s="24" t="s">
        <v>65</v>
      </c>
      <c r="L236" s="24" t="s">
        <v>66</v>
      </c>
      <c r="M236" s="24" t="s">
        <v>67</v>
      </c>
      <c r="N236" s="48"/>
      <c r="O236" s="24" t="s">
        <v>92</v>
      </c>
      <c r="P236" s="26" t="s">
        <v>1</v>
      </c>
      <c r="Q236" s="24"/>
      <c r="R236" s="24"/>
      <c r="S236" s="24" t="s">
        <v>44</v>
      </c>
      <c r="T236" s="40" t="s">
        <v>44</v>
      </c>
      <c r="U236" s="24" t="s">
        <v>55</v>
      </c>
      <c r="V236" s="24">
        <v>2710193200</v>
      </c>
      <c r="W236" s="14" t="s">
        <v>83</v>
      </c>
      <c r="X236" s="24" t="s">
        <v>7161</v>
      </c>
      <c r="Y236" s="24" t="s">
        <v>360</v>
      </c>
      <c r="Z236" s="24" t="s">
        <v>73</v>
      </c>
      <c r="AA236" s="24" t="s">
        <v>7025</v>
      </c>
      <c r="AB236" s="51" t="s">
        <v>713</v>
      </c>
      <c r="AC236" s="51"/>
      <c r="AD236" s="51"/>
      <c r="AE236" s="24"/>
    </row>
    <row r="237" spans="1:31" s="38" customFormat="1" ht="13" hidden="1" x14ac:dyDescent="0.35">
      <c r="A237" s="14"/>
      <c r="B237" s="24">
        <v>43515905</v>
      </c>
      <c r="C237" s="24">
        <v>905</v>
      </c>
      <c r="D237" s="24" t="s">
        <v>758</v>
      </c>
      <c r="E237" s="66">
        <v>43515801</v>
      </c>
      <c r="F237" s="24" t="s">
        <v>293</v>
      </c>
      <c r="G237" s="24" t="s">
        <v>46</v>
      </c>
      <c r="H237" s="24" t="s">
        <v>62</v>
      </c>
      <c r="I237" s="24" t="s">
        <v>63</v>
      </c>
      <c r="J237" s="24" t="s">
        <v>709</v>
      </c>
      <c r="K237" s="24" t="s">
        <v>65</v>
      </c>
      <c r="L237" s="24" t="s">
        <v>66</v>
      </c>
      <c r="M237" s="24" t="s">
        <v>67</v>
      </c>
      <c r="N237" s="48">
        <v>43573</v>
      </c>
      <c r="O237" s="24" t="s">
        <v>92</v>
      </c>
      <c r="P237" s="26" t="s">
        <v>1</v>
      </c>
      <c r="Q237" s="63" t="s">
        <v>7162</v>
      </c>
      <c r="R237" s="63" t="s">
        <v>7163</v>
      </c>
      <c r="S237" s="24" t="s">
        <v>44</v>
      </c>
      <c r="T237" s="40" t="s">
        <v>44</v>
      </c>
      <c r="U237" s="24" t="s">
        <v>55</v>
      </c>
      <c r="V237" s="24">
        <v>2710193200</v>
      </c>
      <c r="W237" s="14" t="s">
        <v>70</v>
      </c>
      <c r="X237" s="96" t="s">
        <v>3434</v>
      </c>
      <c r="Y237" s="24" t="s">
        <v>2624</v>
      </c>
      <c r="Z237" s="24" t="s">
        <v>73</v>
      </c>
      <c r="AA237" s="96" t="s">
        <v>761</v>
      </c>
      <c r="AB237" s="51" t="s">
        <v>713</v>
      </c>
      <c r="AC237" s="51"/>
      <c r="AD237" s="51"/>
      <c r="AE237" s="24"/>
    </row>
    <row r="238" spans="1:31" s="38" customFormat="1" ht="13" hidden="1" x14ac:dyDescent="0.35">
      <c r="A238" s="14"/>
      <c r="B238" s="24">
        <v>43515809</v>
      </c>
      <c r="C238" s="24">
        <v>809</v>
      </c>
      <c r="D238" s="24" t="s">
        <v>762</v>
      </c>
      <c r="E238" s="66">
        <v>43515801</v>
      </c>
      <c r="F238" s="24" t="s">
        <v>293</v>
      </c>
      <c r="G238" s="24" t="s">
        <v>46</v>
      </c>
      <c r="H238" s="24" t="s">
        <v>47</v>
      </c>
      <c r="I238" s="24" t="s">
        <v>48</v>
      </c>
      <c r="J238" s="24" t="s">
        <v>709</v>
      </c>
      <c r="K238" s="24" t="s">
        <v>65</v>
      </c>
      <c r="L238" s="24" t="s">
        <v>66</v>
      </c>
      <c r="M238" s="24" t="s">
        <v>67</v>
      </c>
      <c r="N238" s="48">
        <v>43573</v>
      </c>
      <c r="O238" s="24" t="s">
        <v>92</v>
      </c>
      <c r="P238" s="28" t="s">
        <v>1</v>
      </c>
      <c r="Q238" s="24"/>
      <c r="R238" s="63" t="s">
        <v>7164</v>
      </c>
      <c r="S238" s="24" t="s">
        <v>44</v>
      </c>
      <c r="T238" s="40" t="s">
        <v>44</v>
      </c>
      <c r="U238" s="24" t="s">
        <v>55</v>
      </c>
      <c r="V238" s="24">
        <v>2710193200</v>
      </c>
      <c r="W238" s="14" t="s">
        <v>83</v>
      </c>
      <c r="X238" s="96" t="s">
        <v>3434</v>
      </c>
      <c r="Y238" s="24" t="s">
        <v>360</v>
      </c>
      <c r="Z238" s="24" t="s">
        <v>88</v>
      </c>
      <c r="AA238" s="96" t="s">
        <v>764</v>
      </c>
      <c r="AB238" s="51" t="s">
        <v>713</v>
      </c>
      <c r="AC238" s="51"/>
      <c r="AD238" s="51"/>
      <c r="AE238" s="24"/>
    </row>
    <row r="239" spans="1:31" s="38" customFormat="1" ht="13" hidden="1" x14ac:dyDescent="0.35">
      <c r="A239" s="14"/>
      <c r="B239" s="24">
        <v>41060905</v>
      </c>
      <c r="C239" s="24">
        <v>905</v>
      </c>
      <c r="D239" s="24" t="s">
        <v>765</v>
      </c>
      <c r="E239" s="66">
        <v>41060801</v>
      </c>
      <c r="F239" s="24" t="s">
        <v>766</v>
      </c>
      <c r="G239" s="24" t="s">
        <v>46</v>
      </c>
      <c r="H239" s="24" t="s">
        <v>735</v>
      </c>
      <c r="I239" s="24" t="s">
        <v>63</v>
      </c>
      <c r="J239" s="24" t="s">
        <v>709</v>
      </c>
      <c r="K239" s="24" t="s">
        <v>65</v>
      </c>
      <c r="L239" s="24" t="s">
        <v>66</v>
      </c>
      <c r="M239" s="24" t="s">
        <v>67</v>
      </c>
      <c r="N239" s="48">
        <v>45323</v>
      </c>
      <c r="O239" s="24" t="s">
        <v>92</v>
      </c>
      <c r="P239" s="26" t="s">
        <v>1</v>
      </c>
      <c r="Q239" s="63" t="s">
        <v>7165</v>
      </c>
      <c r="R239" s="24">
        <v>5011987272569</v>
      </c>
      <c r="S239" s="24" t="s">
        <v>44</v>
      </c>
      <c r="T239" s="40" t="s">
        <v>44</v>
      </c>
      <c r="U239" s="24" t="s">
        <v>55</v>
      </c>
      <c r="V239" s="24">
        <v>2710193200</v>
      </c>
      <c r="W239" s="14" t="s">
        <v>70</v>
      </c>
      <c r="X239" s="96" t="s">
        <v>7166</v>
      </c>
      <c r="Y239" s="24" t="s">
        <v>2624</v>
      </c>
      <c r="Z239" s="24" t="s">
        <v>73</v>
      </c>
      <c r="AA239" s="96" t="s">
        <v>768</v>
      </c>
      <c r="AB239" s="51" t="s">
        <v>713</v>
      </c>
      <c r="AC239" s="51"/>
      <c r="AD239" s="51"/>
      <c r="AE239" s="24"/>
    </row>
    <row r="240" spans="1:31" s="38" customFormat="1" ht="12.75" hidden="1" customHeight="1" x14ac:dyDescent="0.35">
      <c r="A240" s="14"/>
      <c r="B240" s="24">
        <v>45502905</v>
      </c>
      <c r="C240" s="24">
        <v>905</v>
      </c>
      <c r="D240" s="24" t="s">
        <v>769</v>
      </c>
      <c r="E240" s="66">
        <v>41096801</v>
      </c>
      <c r="F240" s="24" t="s">
        <v>296</v>
      </c>
      <c r="G240" s="24" t="s">
        <v>46</v>
      </c>
      <c r="H240" s="24" t="s">
        <v>62</v>
      </c>
      <c r="I240" s="24" t="s">
        <v>63</v>
      </c>
      <c r="J240" s="24" t="s">
        <v>49</v>
      </c>
      <c r="K240" s="24" t="s">
        <v>305</v>
      </c>
      <c r="L240" s="24" t="s">
        <v>66</v>
      </c>
      <c r="M240" s="24" t="s">
        <v>52</v>
      </c>
      <c r="N240" s="48">
        <v>44459</v>
      </c>
      <c r="O240" s="24" t="s">
        <v>92</v>
      </c>
      <c r="P240" s="26" t="s">
        <v>1</v>
      </c>
      <c r="Q240" s="24">
        <v>5011987101333</v>
      </c>
      <c r="R240" s="24">
        <v>5011987101319</v>
      </c>
      <c r="S240" s="24" t="s">
        <v>44</v>
      </c>
      <c r="T240" s="40" t="s">
        <v>44</v>
      </c>
      <c r="U240" s="24" t="s">
        <v>55</v>
      </c>
      <c r="V240" s="24">
        <v>2710193200</v>
      </c>
      <c r="W240" s="14" t="s">
        <v>70</v>
      </c>
      <c r="X240" s="24" t="s">
        <v>7167</v>
      </c>
      <c r="Y240" s="24" t="s">
        <v>1075</v>
      </c>
      <c r="Z240" s="24" t="s">
        <v>3493</v>
      </c>
      <c r="AA240" s="24" t="s">
        <v>772</v>
      </c>
      <c r="AB240" s="51" t="s">
        <v>713</v>
      </c>
      <c r="AC240" s="51"/>
      <c r="AD240" s="51"/>
      <c r="AE240" s="24"/>
    </row>
    <row r="241" spans="1:31" s="38" customFormat="1" ht="13" hidden="1" x14ac:dyDescent="0.35">
      <c r="A241" s="14"/>
      <c r="B241" s="24">
        <v>45502829</v>
      </c>
      <c r="C241" s="24">
        <v>829</v>
      </c>
      <c r="D241" s="24" t="s">
        <v>6895</v>
      </c>
      <c r="E241" s="66">
        <v>41096801</v>
      </c>
      <c r="F241" s="24" t="s">
        <v>296</v>
      </c>
      <c r="G241" s="24" t="s">
        <v>46</v>
      </c>
      <c r="H241" s="24" t="s">
        <v>6939</v>
      </c>
      <c r="I241" s="24" t="s">
        <v>3046</v>
      </c>
      <c r="J241" s="24" t="s">
        <v>49</v>
      </c>
      <c r="K241" s="24" t="s">
        <v>305</v>
      </c>
      <c r="L241" s="24" t="s">
        <v>66</v>
      </c>
      <c r="M241" s="24" t="s">
        <v>52</v>
      </c>
      <c r="N241" s="48"/>
      <c r="O241" s="24" t="s">
        <v>92</v>
      </c>
      <c r="P241" s="26" t="s">
        <v>3</v>
      </c>
      <c r="Q241" s="24"/>
      <c r="R241" s="24">
        <v>5011987101319</v>
      </c>
      <c r="S241" s="24">
        <v>45502905</v>
      </c>
      <c r="T241" s="40" t="s">
        <v>769</v>
      </c>
      <c r="U241" s="24" t="s">
        <v>329</v>
      </c>
      <c r="V241" s="24">
        <v>2710193200</v>
      </c>
      <c r="W241" s="14" t="s">
        <v>70</v>
      </c>
      <c r="X241" s="24" t="s">
        <v>7167</v>
      </c>
      <c r="Y241" s="24" t="s">
        <v>1075</v>
      </c>
      <c r="Z241" s="24" t="s">
        <v>3493</v>
      </c>
      <c r="AA241" s="24" t="s">
        <v>772</v>
      </c>
      <c r="AB241" s="51" t="s">
        <v>713</v>
      </c>
      <c r="AC241" s="51"/>
      <c r="AD241" s="51"/>
      <c r="AE241" s="24"/>
    </row>
    <row r="242" spans="1:31" s="38" customFormat="1" ht="13" hidden="1" x14ac:dyDescent="0.35">
      <c r="A242" s="14"/>
      <c r="B242" s="24">
        <v>45502809</v>
      </c>
      <c r="C242" s="24">
        <v>809</v>
      </c>
      <c r="D242" s="24" t="s">
        <v>773</v>
      </c>
      <c r="E242" s="66">
        <v>41096801</v>
      </c>
      <c r="F242" s="24" t="s">
        <v>296</v>
      </c>
      <c r="G242" s="24" t="s">
        <v>46</v>
      </c>
      <c r="H242" s="24" t="s">
        <v>47</v>
      </c>
      <c r="I242" s="24" t="s">
        <v>48</v>
      </c>
      <c r="J242" s="24" t="s">
        <v>49</v>
      </c>
      <c r="K242" s="24" t="s">
        <v>305</v>
      </c>
      <c r="L242" s="24" t="s">
        <v>66</v>
      </c>
      <c r="M242" s="24" t="s">
        <v>52</v>
      </c>
      <c r="N242" s="48">
        <v>44341</v>
      </c>
      <c r="O242" s="24" t="s">
        <v>92</v>
      </c>
      <c r="P242" s="26" t="s">
        <v>1</v>
      </c>
      <c r="Q242" s="63" t="s">
        <v>7168</v>
      </c>
      <c r="R242" s="24" t="s">
        <v>54</v>
      </c>
      <c r="S242" s="24" t="s">
        <v>44</v>
      </c>
      <c r="T242" s="40" t="s">
        <v>44</v>
      </c>
      <c r="U242" s="24" t="s">
        <v>55</v>
      </c>
      <c r="V242" s="24">
        <v>2710193200</v>
      </c>
      <c r="W242" s="14" t="s">
        <v>83</v>
      </c>
      <c r="X242" s="24" t="s">
        <v>7167</v>
      </c>
      <c r="Y242" s="24" t="s">
        <v>360</v>
      </c>
      <c r="Z242" s="24" t="s">
        <v>3493</v>
      </c>
      <c r="AA242" s="24" t="s">
        <v>775</v>
      </c>
      <c r="AB242" s="51" t="s">
        <v>713</v>
      </c>
      <c r="AC242" s="51"/>
      <c r="AD242" s="51"/>
      <c r="AE242" s="24"/>
    </row>
    <row r="243" spans="1:31" s="38" customFormat="1" ht="13" hidden="1" x14ac:dyDescent="0.35">
      <c r="A243" s="14"/>
      <c r="B243" s="24">
        <v>40926905</v>
      </c>
      <c r="C243" s="24">
        <v>905</v>
      </c>
      <c r="D243" s="24" t="s">
        <v>776</v>
      </c>
      <c r="E243" s="66">
        <v>45920801</v>
      </c>
      <c r="F243" s="24" t="s">
        <v>271</v>
      </c>
      <c r="G243" s="24" t="s">
        <v>46</v>
      </c>
      <c r="H243" s="24" t="s">
        <v>62</v>
      </c>
      <c r="I243" s="24" t="s">
        <v>63</v>
      </c>
      <c r="J243" s="24" t="s">
        <v>119</v>
      </c>
      <c r="K243" s="24" t="s">
        <v>65</v>
      </c>
      <c r="L243" s="24" t="s">
        <v>66</v>
      </c>
      <c r="M243" s="24" t="s">
        <v>67</v>
      </c>
      <c r="N243" s="48">
        <v>44309</v>
      </c>
      <c r="O243" s="24" t="s">
        <v>92</v>
      </c>
      <c r="P243" s="26" t="s">
        <v>6</v>
      </c>
      <c r="Q243" s="63" t="s">
        <v>7169</v>
      </c>
      <c r="R243" s="63" t="s">
        <v>7170</v>
      </c>
      <c r="S243" s="24" t="s">
        <v>44</v>
      </c>
      <c r="T243" s="40" t="s">
        <v>44</v>
      </c>
      <c r="U243" s="24" t="s">
        <v>55</v>
      </c>
      <c r="V243" s="24">
        <v>2710193200</v>
      </c>
      <c r="W243" s="14" t="s">
        <v>70</v>
      </c>
      <c r="X243" s="24" t="s">
        <v>791</v>
      </c>
      <c r="Y243" s="24" t="s">
        <v>1075</v>
      </c>
      <c r="Z243" s="24" t="s">
        <v>565</v>
      </c>
      <c r="AA243" s="24" t="s">
        <v>779</v>
      </c>
      <c r="AB243" s="51" t="s">
        <v>713</v>
      </c>
      <c r="AC243" s="51"/>
      <c r="AD243" s="51"/>
      <c r="AE243" s="24"/>
    </row>
    <row r="244" spans="1:31" s="38" customFormat="1" ht="13" hidden="1" x14ac:dyDescent="0.35">
      <c r="A244" s="14"/>
      <c r="B244" s="24">
        <v>41077905</v>
      </c>
      <c r="C244" s="24">
        <v>905</v>
      </c>
      <c r="D244" s="24" t="s">
        <v>781</v>
      </c>
      <c r="E244" s="66">
        <v>41077801</v>
      </c>
      <c r="F244" s="24" t="s">
        <v>782</v>
      </c>
      <c r="G244" s="24" t="s">
        <v>46</v>
      </c>
      <c r="H244" s="24" t="s">
        <v>62</v>
      </c>
      <c r="I244" s="24" t="s">
        <v>63</v>
      </c>
      <c r="J244" s="24" t="s">
        <v>709</v>
      </c>
      <c r="K244" s="24" t="s">
        <v>65</v>
      </c>
      <c r="L244" s="24" t="s">
        <v>66</v>
      </c>
      <c r="M244" s="24" t="s">
        <v>67</v>
      </c>
      <c r="N244" s="48">
        <v>42927</v>
      </c>
      <c r="O244" s="24" t="s">
        <v>92</v>
      </c>
      <c r="P244" s="26" t="s">
        <v>1</v>
      </c>
      <c r="Q244" s="63" t="s">
        <v>7171</v>
      </c>
      <c r="R244" s="63" t="s">
        <v>7171</v>
      </c>
      <c r="S244" s="24" t="s">
        <v>44</v>
      </c>
      <c r="T244" s="40" t="s">
        <v>44</v>
      </c>
      <c r="U244" s="24" t="s">
        <v>55</v>
      </c>
      <c r="V244" s="24">
        <v>2710193200</v>
      </c>
      <c r="W244" s="14" t="s">
        <v>70</v>
      </c>
      <c r="X244" s="24" t="s">
        <v>7172</v>
      </c>
      <c r="Y244" s="24" t="s">
        <v>811</v>
      </c>
      <c r="Z244" s="24" t="s">
        <v>73</v>
      </c>
      <c r="AA244" s="24" t="s">
        <v>784</v>
      </c>
      <c r="AB244" s="51" t="s">
        <v>713</v>
      </c>
      <c r="AC244" s="51"/>
      <c r="AD244" s="51"/>
      <c r="AE244" s="24"/>
    </row>
    <row r="245" spans="1:31" s="38" customFormat="1" ht="13" hidden="1" x14ac:dyDescent="0.35">
      <c r="A245" s="14"/>
      <c r="B245" s="24">
        <v>41077829</v>
      </c>
      <c r="C245" s="24">
        <v>829</v>
      </c>
      <c r="D245" s="24" t="s">
        <v>6899</v>
      </c>
      <c r="E245" s="66">
        <v>41077801</v>
      </c>
      <c r="F245" s="24" t="s">
        <v>782</v>
      </c>
      <c r="G245" s="24" t="s">
        <v>46</v>
      </c>
      <c r="H245" s="24" t="s">
        <v>6939</v>
      </c>
      <c r="I245" s="24" t="s">
        <v>3046</v>
      </c>
      <c r="J245" s="24" t="s">
        <v>709</v>
      </c>
      <c r="K245" s="24" t="s">
        <v>65</v>
      </c>
      <c r="L245" s="24" t="s">
        <v>66</v>
      </c>
      <c r="M245" s="24" t="s">
        <v>67</v>
      </c>
      <c r="N245" s="48"/>
      <c r="O245" s="24" t="s">
        <v>92</v>
      </c>
      <c r="P245" s="26" t="s">
        <v>3</v>
      </c>
      <c r="Q245" s="24"/>
      <c r="R245" s="63" t="s">
        <v>7171</v>
      </c>
      <c r="S245" s="24">
        <v>41077905</v>
      </c>
      <c r="T245" s="40" t="s">
        <v>781</v>
      </c>
      <c r="U245" s="24" t="s">
        <v>329</v>
      </c>
      <c r="V245" s="24">
        <v>2710193200</v>
      </c>
      <c r="W245" s="14" t="s">
        <v>70</v>
      </c>
      <c r="X245" s="24" t="s">
        <v>7172</v>
      </c>
      <c r="Y245" s="24" t="s">
        <v>811</v>
      </c>
      <c r="Z245" s="24" t="s">
        <v>73</v>
      </c>
      <c r="AA245" s="24" t="s">
        <v>784</v>
      </c>
      <c r="AB245" s="51" t="s">
        <v>713</v>
      </c>
      <c r="AC245" s="51"/>
      <c r="AD245" s="51"/>
      <c r="AE245" s="24"/>
    </row>
    <row r="246" spans="1:31" s="38" customFormat="1" ht="13" hidden="1" x14ac:dyDescent="0.35">
      <c r="A246" s="14"/>
      <c r="B246" s="24">
        <v>41077809</v>
      </c>
      <c r="C246" s="24">
        <v>809</v>
      </c>
      <c r="D246" s="24" t="s">
        <v>785</v>
      </c>
      <c r="E246" s="66">
        <v>41077801</v>
      </c>
      <c r="F246" s="24" t="s">
        <v>782</v>
      </c>
      <c r="G246" s="24" t="s">
        <v>46</v>
      </c>
      <c r="H246" s="24" t="s">
        <v>47</v>
      </c>
      <c r="I246" s="24" t="s">
        <v>48</v>
      </c>
      <c r="J246" s="24" t="s">
        <v>709</v>
      </c>
      <c r="K246" s="24" t="s">
        <v>65</v>
      </c>
      <c r="L246" s="24" t="s">
        <v>66</v>
      </c>
      <c r="M246" s="24" t="s">
        <v>67</v>
      </c>
      <c r="N246" s="48">
        <v>42927</v>
      </c>
      <c r="O246" s="24" t="s">
        <v>92</v>
      </c>
      <c r="P246" s="26" t="s">
        <v>1</v>
      </c>
      <c r="Q246" s="24"/>
      <c r="R246" s="63" t="s">
        <v>7173</v>
      </c>
      <c r="S246" s="24" t="s">
        <v>44</v>
      </c>
      <c r="T246" s="40" t="s">
        <v>44</v>
      </c>
      <c r="U246" s="24" t="s">
        <v>55</v>
      </c>
      <c r="V246" s="24">
        <v>2710193200</v>
      </c>
      <c r="W246" s="14" t="s">
        <v>83</v>
      </c>
      <c r="X246" s="24" t="s">
        <v>7172</v>
      </c>
      <c r="Y246" s="24" t="s">
        <v>360</v>
      </c>
      <c r="Z246" s="24" t="s">
        <v>88</v>
      </c>
      <c r="AA246" s="24" t="s">
        <v>787</v>
      </c>
      <c r="AB246" s="51" t="s">
        <v>713</v>
      </c>
      <c r="AC246" s="51"/>
      <c r="AD246" s="51"/>
      <c r="AE246" s="24"/>
    </row>
    <row r="247" spans="1:31" s="38" customFormat="1" ht="13" hidden="1" x14ac:dyDescent="0.35">
      <c r="A247" s="14"/>
      <c r="B247" s="24">
        <v>41051809</v>
      </c>
      <c r="C247" s="24">
        <v>809</v>
      </c>
      <c r="D247" s="24" t="s">
        <v>788</v>
      </c>
      <c r="E247" s="66">
        <v>45920801</v>
      </c>
      <c r="F247" s="24" t="s">
        <v>271</v>
      </c>
      <c r="G247" s="24" t="s">
        <v>46</v>
      </c>
      <c r="H247" s="24" t="s">
        <v>47</v>
      </c>
      <c r="I247" s="24" t="s">
        <v>48</v>
      </c>
      <c r="J247" s="24" t="s">
        <v>709</v>
      </c>
      <c r="K247" s="24" t="s">
        <v>65</v>
      </c>
      <c r="L247" s="24" t="s">
        <v>66</v>
      </c>
      <c r="M247" s="24" t="s">
        <v>67</v>
      </c>
      <c r="N247" s="48">
        <v>43192</v>
      </c>
      <c r="O247" s="24" t="s">
        <v>92</v>
      </c>
      <c r="P247" s="26" t="s">
        <v>6</v>
      </c>
      <c r="Q247" s="24"/>
      <c r="R247" s="63" t="s">
        <v>7174</v>
      </c>
      <c r="S247" s="24">
        <v>43615809</v>
      </c>
      <c r="T247" s="40" t="s">
        <v>790</v>
      </c>
      <c r="U247" s="24" t="s">
        <v>329</v>
      </c>
      <c r="V247" s="24">
        <v>2710193200</v>
      </c>
      <c r="W247" s="14" t="s">
        <v>83</v>
      </c>
      <c r="X247" s="24" t="s">
        <v>791</v>
      </c>
      <c r="Y247" s="24" t="s">
        <v>360</v>
      </c>
      <c r="Z247" s="24" t="s">
        <v>88</v>
      </c>
      <c r="AA247" s="24" t="s">
        <v>792</v>
      </c>
      <c r="AB247" s="51" t="s">
        <v>713</v>
      </c>
      <c r="AC247" s="51"/>
      <c r="AD247" s="51"/>
      <c r="AE247" s="24"/>
    </row>
    <row r="248" spans="1:31" s="38" customFormat="1" ht="13" hidden="1" x14ac:dyDescent="0.35">
      <c r="A248" s="14"/>
      <c r="B248" s="24">
        <v>41076905</v>
      </c>
      <c r="C248" s="24">
        <v>905</v>
      </c>
      <c r="D248" s="24" t="s">
        <v>793</v>
      </c>
      <c r="E248" s="66">
        <v>41076801</v>
      </c>
      <c r="F248" s="24" t="s">
        <v>794</v>
      </c>
      <c r="G248" s="24" t="s">
        <v>46</v>
      </c>
      <c r="H248" s="24" t="s">
        <v>62</v>
      </c>
      <c r="I248" s="24" t="s">
        <v>63</v>
      </c>
      <c r="J248" s="24" t="s">
        <v>709</v>
      </c>
      <c r="K248" s="24" t="s">
        <v>65</v>
      </c>
      <c r="L248" s="24" t="s">
        <v>66</v>
      </c>
      <c r="M248" s="24" t="s">
        <v>67</v>
      </c>
      <c r="N248" s="48">
        <v>42653</v>
      </c>
      <c r="O248" s="24" t="s">
        <v>92</v>
      </c>
      <c r="P248" s="26" t="s">
        <v>1</v>
      </c>
      <c r="Q248" s="63" t="s">
        <v>7175</v>
      </c>
      <c r="R248" s="63" t="s">
        <v>7176</v>
      </c>
      <c r="S248" s="24" t="s">
        <v>44</v>
      </c>
      <c r="T248" s="40" t="s">
        <v>44</v>
      </c>
      <c r="U248" s="24" t="s">
        <v>55</v>
      </c>
      <c r="V248" s="24">
        <v>2710193200</v>
      </c>
      <c r="W248" s="14" t="s">
        <v>70</v>
      </c>
      <c r="X248" s="96" t="s">
        <v>3467</v>
      </c>
      <c r="Y248" s="24" t="s">
        <v>811</v>
      </c>
      <c r="Z248" s="24" t="s">
        <v>73</v>
      </c>
      <c r="AA248" s="96" t="s">
        <v>797</v>
      </c>
      <c r="AB248" s="51" t="s">
        <v>713</v>
      </c>
      <c r="AC248" s="51"/>
      <c r="AD248" s="51"/>
      <c r="AE248" s="24"/>
    </row>
    <row r="249" spans="1:31" s="38" customFormat="1" ht="13" hidden="1" x14ac:dyDescent="0.35">
      <c r="A249" s="14"/>
      <c r="B249" s="24">
        <v>41076829</v>
      </c>
      <c r="C249" s="24">
        <v>829</v>
      </c>
      <c r="D249" s="24" t="s">
        <v>6901</v>
      </c>
      <c r="E249" s="66">
        <v>41076801</v>
      </c>
      <c r="F249" s="24" t="s">
        <v>794</v>
      </c>
      <c r="G249" s="24" t="s">
        <v>46</v>
      </c>
      <c r="H249" s="24" t="s">
        <v>6939</v>
      </c>
      <c r="I249" s="24" t="s">
        <v>3046</v>
      </c>
      <c r="J249" s="24" t="s">
        <v>709</v>
      </c>
      <c r="K249" s="24" t="s">
        <v>65</v>
      </c>
      <c r="L249" s="24" t="s">
        <v>66</v>
      </c>
      <c r="M249" s="24" t="s">
        <v>67</v>
      </c>
      <c r="N249" s="48"/>
      <c r="O249" s="24" t="s">
        <v>92</v>
      </c>
      <c r="P249" s="26" t="s">
        <v>3</v>
      </c>
      <c r="Q249" s="24"/>
      <c r="R249" s="63" t="s">
        <v>7176</v>
      </c>
      <c r="S249" s="24">
        <v>41076905</v>
      </c>
      <c r="T249" s="40" t="s">
        <v>793</v>
      </c>
      <c r="U249" s="24" t="s">
        <v>329</v>
      </c>
      <c r="V249" s="24">
        <v>2710193200</v>
      </c>
      <c r="W249" s="14" t="s">
        <v>70</v>
      </c>
      <c r="X249" s="24" t="s">
        <v>3467</v>
      </c>
      <c r="Y249" s="24" t="s">
        <v>811</v>
      </c>
      <c r="Z249" s="24" t="s">
        <v>73</v>
      </c>
      <c r="AA249" s="24" t="s">
        <v>797</v>
      </c>
      <c r="AB249" s="51" t="s">
        <v>713</v>
      </c>
      <c r="AC249" s="51"/>
      <c r="AD249" s="51"/>
      <c r="AE249" s="24"/>
    </row>
    <row r="250" spans="1:31" s="38" customFormat="1" ht="13" hidden="1" x14ac:dyDescent="0.35">
      <c r="A250" s="14"/>
      <c r="B250" s="24">
        <v>41076809</v>
      </c>
      <c r="C250" s="24">
        <v>809</v>
      </c>
      <c r="D250" s="24" t="s">
        <v>798</v>
      </c>
      <c r="E250" s="66">
        <v>41076801</v>
      </c>
      <c r="F250" s="24" t="s">
        <v>794</v>
      </c>
      <c r="G250" s="24" t="s">
        <v>46</v>
      </c>
      <c r="H250" s="24" t="s">
        <v>47</v>
      </c>
      <c r="I250" s="24" t="s">
        <v>48</v>
      </c>
      <c r="J250" s="24" t="s">
        <v>709</v>
      </c>
      <c r="K250" s="24" t="s">
        <v>65</v>
      </c>
      <c r="L250" s="24" t="s">
        <v>66</v>
      </c>
      <c r="M250" s="24" t="s">
        <v>67</v>
      </c>
      <c r="N250" s="48">
        <v>42555</v>
      </c>
      <c r="O250" s="24" t="s">
        <v>92</v>
      </c>
      <c r="P250" s="26" t="s">
        <v>1</v>
      </c>
      <c r="Q250" s="24"/>
      <c r="R250" s="63" t="s">
        <v>7177</v>
      </c>
      <c r="S250" s="24" t="s">
        <v>44</v>
      </c>
      <c r="T250" s="40" t="s">
        <v>44</v>
      </c>
      <c r="U250" s="24" t="s">
        <v>55</v>
      </c>
      <c r="V250" s="24">
        <v>2710193200</v>
      </c>
      <c r="W250" s="14" t="s">
        <v>83</v>
      </c>
      <c r="X250" s="24" t="s">
        <v>3467</v>
      </c>
      <c r="Y250" s="24" t="s">
        <v>360</v>
      </c>
      <c r="Z250" s="24" t="s">
        <v>88</v>
      </c>
      <c r="AA250" s="24" t="s">
        <v>800</v>
      </c>
      <c r="AB250" s="51" t="s">
        <v>713</v>
      </c>
      <c r="AC250" s="51"/>
      <c r="AD250" s="51"/>
      <c r="AE250" s="24"/>
    </row>
    <row r="251" spans="1:31" s="38" customFormat="1" ht="13" hidden="1" x14ac:dyDescent="0.35">
      <c r="A251" s="14"/>
      <c r="B251" s="24">
        <v>43135809</v>
      </c>
      <c r="C251" s="24">
        <v>809</v>
      </c>
      <c r="D251" s="24" t="s">
        <v>801</v>
      </c>
      <c r="E251" s="66">
        <v>43135801</v>
      </c>
      <c r="F251" s="24" t="s">
        <v>802</v>
      </c>
      <c r="G251" s="24" t="s">
        <v>46</v>
      </c>
      <c r="H251" s="24" t="s">
        <v>47</v>
      </c>
      <c r="I251" s="24" t="s">
        <v>48</v>
      </c>
      <c r="J251" s="24" t="s">
        <v>709</v>
      </c>
      <c r="K251" s="24" t="s">
        <v>65</v>
      </c>
      <c r="L251" s="24" t="s">
        <v>66</v>
      </c>
      <c r="M251" s="24" t="s">
        <v>67</v>
      </c>
      <c r="N251" s="48">
        <v>45323</v>
      </c>
      <c r="O251" s="24" t="s">
        <v>92</v>
      </c>
      <c r="P251" s="26" t="s">
        <v>1</v>
      </c>
      <c r="Q251" s="24"/>
      <c r="R251" s="63" t="s">
        <v>7178</v>
      </c>
      <c r="S251" s="24" t="s">
        <v>44</v>
      </c>
      <c r="T251" s="40" t="s">
        <v>44</v>
      </c>
      <c r="U251" s="24" t="s">
        <v>55</v>
      </c>
      <c r="V251" s="24">
        <v>2710193200</v>
      </c>
      <c r="W251" s="14" t="s">
        <v>83</v>
      </c>
      <c r="X251" s="24" t="s">
        <v>2568</v>
      </c>
      <c r="Y251" s="24" t="s">
        <v>360</v>
      </c>
      <c r="Z251" s="24" t="s">
        <v>88</v>
      </c>
      <c r="AA251" s="24" t="s">
        <v>804</v>
      </c>
      <c r="AB251" s="51" t="s">
        <v>713</v>
      </c>
      <c r="AC251" s="51"/>
      <c r="AD251" s="51"/>
      <c r="AE251" s="24"/>
    </row>
    <row r="252" spans="1:31" s="38" customFormat="1" ht="13" hidden="1" x14ac:dyDescent="0.35">
      <c r="A252" s="14"/>
      <c r="B252" s="24">
        <v>47988905</v>
      </c>
      <c r="C252" s="24">
        <v>905</v>
      </c>
      <c r="D252" s="24" t="s">
        <v>805</v>
      </c>
      <c r="E252" s="66">
        <v>43136801</v>
      </c>
      <c r="F252" s="24" t="s">
        <v>299</v>
      </c>
      <c r="G252" s="24" t="s">
        <v>46</v>
      </c>
      <c r="H252" s="24" t="s">
        <v>62</v>
      </c>
      <c r="I252" s="24" t="s">
        <v>63</v>
      </c>
      <c r="J252" s="24" t="s">
        <v>709</v>
      </c>
      <c r="K252" s="24" t="s">
        <v>65</v>
      </c>
      <c r="L252" s="24" t="s">
        <v>66</v>
      </c>
      <c r="M252" s="24" t="s">
        <v>67</v>
      </c>
      <c r="N252" s="48">
        <v>44497</v>
      </c>
      <c r="O252" s="24" t="s">
        <v>92</v>
      </c>
      <c r="P252" s="26" t="s">
        <v>6</v>
      </c>
      <c r="Q252" s="63" t="s">
        <v>6852</v>
      </c>
      <c r="R252" s="63" t="s">
        <v>6853</v>
      </c>
      <c r="S252" s="24">
        <v>43135905</v>
      </c>
      <c r="T252" s="40" t="s">
        <v>808</v>
      </c>
      <c r="U252" s="24" t="s">
        <v>329</v>
      </c>
      <c r="V252" s="24">
        <v>2710193200</v>
      </c>
      <c r="W252" s="14" t="s">
        <v>70</v>
      </c>
      <c r="X252" s="24" t="s">
        <v>3447</v>
      </c>
      <c r="Y252" s="24" t="s">
        <v>811</v>
      </c>
      <c r="Z252" s="24" t="s">
        <v>73</v>
      </c>
      <c r="AA252" s="24" t="s">
        <v>809</v>
      </c>
      <c r="AB252" s="51" t="s">
        <v>713</v>
      </c>
      <c r="AC252" s="51"/>
      <c r="AD252" s="51"/>
      <c r="AE252" s="24"/>
    </row>
    <row r="253" spans="1:31" s="38" customFormat="1" ht="12.75" hidden="1" customHeight="1" x14ac:dyDescent="0.35">
      <c r="A253" s="14"/>
      <c r="B253" s="24">
        <v>43135905</v>
      </c>
      <c r="C253" s="24">
        <v>905</v>
      </c>
      <c r="D253" s="24" t="s">
        <v>808</v>
      </c>
      <c r="E253" s="66">
        <v>43135801</v>
      </c>
      <c r="F253" s="24" t="s">
        <v>802</v>
      </c>
      <c r="G253" s="24" t="s">
        <v>46</v>
      </c>
      <c r="H253" s="24" t="s">
        <v>735</v>
      </c>
      <c r="I253" s="24" t="s">
        <v>63</v>
      </c>
      <c r="J253" s="24" t="s">
        <v>709</v>
      </c>
      <c r="K253" s="24" t="s">
        <v>65</v>
      </c>
      <c r="L253" s="24" t="s">
        <v>66</v>
      </c>
      <c r="M253" s="24" t="s">
        <v>67</v>
      </c>
      <c r="N253" s="48">
        <v>45323</v>
      </c>
      <c r="O253" s="24" t="s">
        <v>92</v>
      </c>
      <c r="P253" s="26" t="s">
        <v>1</v>
      </c>
      <c r="Q253" s="63" t="s">
        <v>7179</v>
      </c>
      <c r="R253" s="24">
        <v>5011987272620</v>
      </c>
      <c r="S253" s="24" t="s">
        <v>44</v>
      </c>
      <c r="T253" s="40" t="s">
        <v>44</v>
      </c>
      <c r="U253" s="24" t="s">
        <v>55</v>
      </c>
      <c r="V253" s="24">
        <v>2710193200</v>
      </c>
      <c r="W253" s="14" t="s">
        <v>70</v>
      </c>
      <c r="X253" s="24" t="s">
        <v>2568</v>
      </c>
      <c r="Y253" s="24" t="s">
        <v>811</v>
      </c>
      <c r="Z253" s="24" t="s">
        <v>73</v>
      </c>
      <c r="AA253" s="24" t="s">
        <v>812</v>
      </c>
      <c r="AB253" s="51" t="s">
        <v>713</v>
      </c>
      <c r="AC253" s="51"/>
      <c r="AD253" s="51"/>
      <c r="AE253" s="24"/>
    </row>
    <row r="254" spans="1:31" s="38" customFormat="1" ht="13" hidden="1" x14ac:dyDescent="0.35">
      <c r="A254" s="14"/>
      <c r="B254" s="24">
        <v>43135829</v>
      </c>
      <c r="C254" s="24">
        <v>829</v>
      </c>
      <c r="D254" s="24" t="s">
        <v>6906</v>
      </c>
      <c r="E254" s="66">
        <v>43135801</v>
      </c>
      <c r="F254" s="24" t="s">
        <v>802</v>
      </c>
      <c r="G254" s="24" t="s">
        <v>46</v>
      </c>
      <c r="H254" s="24" t="s">
        <v>6939</v>
      </c>
      <c r="I254" s="24" t="s">
        <v>3046</v>
      </c>
      <c r="J254" s="24" t="s">
        <v>709</v>
      </c>
      <c r="K254" s="24" t="s">
        <v>65</v>
      </c>
      <c r="L254" s="24" t="s">
        <v>66</v>
      </c>
      <c r="M254" s="24" t="s">
        <v>67</v>
      </c>
      <c r="N254" s="48"/>
      <c r="O254" s="24" t="s">
        <v>92</v>
      </c>
      <c r="P254" s="26" t="s">
        <v>3</v>
      </c>
      <c r="Q254" s="24"/>
      <c r="R254" s="24">
        <v>5011987272620</v>
      </c>
      <c r="S254" s="24">
        <v>43135905</v>
      </c>
      <c r="T254" s="40" t="s">
        <v>808</v>
      </c>
      <c r="U254" s="24" t="s">
        <v>329</v>
      </c>
      <c r="V254" s="24">
        <v>2710193200</v>
      </c>
      <c r="W254" s="14" t="s">
        <v>70</v>
      </c>
      <c r="X254" s="24" t="s">
        <v>2568</v>
      </c>
      <c r="Y254" s="24" t="s">
        <v>811</v>
      </c>
      <c r="Z254" s="24" t="s">
        <v>73</v>
      </c>
      <c r="AA254" s="24" t="s">
        <v>812</v>
      </c>
      <c r="AB254" s="51" t="s">
        <v>713</v>
      </c>
      <c r="AC254" s="51"/>
      <c r="AD254" s="51"/>
      <c r="AE254" s="24"/>
    </row>
    <row r="255" spans="1:31" s="38" customFormat="1" ht="13" hidden="1" x14ac:dyDescent="0.35">
      <c r="A255" s="14"/>
      <c r="B255" s="24">
        <v>43135801</v>
      </c>
      <c r="C255" s="24">
        <v>801</v>
      </c>
      <c r="D255" s="24" t="s">
        <v>813</v>
      </c>
      <c r="E255" s="66">
        <v>43136801</v>
      </c>
      <c r="F255" s="24" t="s">
        <v>299</v>
      </c>
      <c r="G255" s="24" t="s">
        <v>46</v>
      </c>
      <c r="H255" s="24" t="s">
        <v>79</v>
      </c>
      <c r="I255" s="24" t="s">
        <v>79</v>
      </c>
      <c r="J255" s="24" t="s">
        <v>709</v>
      </c>
      <c r="K255" s="24" t="s">
        <v>65</v>
      </c>
      <c r="L255" s="24" t="s">
        <v>66</v>
      </c>
      <c r="M255" s="24" t="s">
        <v>67</v>
      </c>
      <c r="N255" s="48">
        <v>45323</v>
      </c>
      <c r="O255" s="24" t="s">
        <v>92</v>
      </c>
      <c r="P255" s="26" t="s">
        <v>1</v>
      </c>
      <c r="Q255" s="63" t="s">
        <v>44</v>
      </c>
      <c r="R255" s="63" t="s">
        <v>54</v>
      </c>
      <c r="S255" s="24" t="s">
        <v>44</v>
      </c>
      <c r="T255" s="40" t="s">
        <v>44</v>
      </c>
      <c r="U255" s="24" t="s">
        <v>55</v>
      </c>
      <c r="V255" s="24">
        <v>2710193200</v>
      </c>
      <c r="W255" s="14" t="s">
        <v>44</v>
      </c>
      <c r="X255" s="96" t="s">
        <v>2568</v>
      </c>
      <c r="Y255" s="24">
        <v>1176</v>
      </c>
      <c r="Z255" s="24" t="s">
        <v>392</v>
      </c>
      <c r="AA255" s="96" t="s">
        <v>814</v>
      </c>
      <c r="AB255" s="51" t="s">
        <v>713</v>
      </c>
      <c r="AC255" s="51"/>
      <c r="AD255" s="51"/>
      <c r="AE255" s="24"/>
    </row>
    <row r="256" spans="1:31" s="38" customFormat="1" ht="13" hidden="1" x14ac:dyDescent="0.35">
      <c r="A256" s="14"/>
      <c r="B256" s="24">
        <v>43136967</v>
      </c>
      <c r="C256" s="24">
        <v>967</v>
      </c>
      <c r="D256" s="24" t="s">
        <v>815</v>
      </c>
      <c r="E256" s="66">
        <v>43136801</v>
      </c>
      <c r="F256" s="24" t="s">
        <v>299</v>
      </c>
      <c r="G256" s="24" t="s">
        <v>46</v>
      </c>
      <c r="H256" s="24" t="s">
        <v>151</v>
      </c>
      <c r="I256" s="24" t="s">
        <v>86</v>
      </c>
      <c r="J256" s="24" t="s">
        <v>709</v>
      </c>
      <c r="K256" s="24" t="s">
        <v>65</v>
      </c>
      <c r="L256" s="24" t="s">
        <v>66</v>
      </c>
      <c r="M256" s="24" t="s">
        <v>67</v>
      </c>
      <c r="N256" s="48">
        <v>44485</v>
      </c>
      <c r="O256" s="24" t="s">
        <v>92</v>
      </c>
      <c r="P256" s="15" t="s">
        <v>2577</v>
      </c>
      <c r="Q256" s="24"/>
      <c r="R256" s="63" t="s">
        <v>7180</v>
      </c>
      <c r="S256" s="24">
        <v>43135967</v>
      </c>
      <c r="T256" s="40" t="s">
        <v>817</v>
      </c>
      <c r="U256" s="24" t="s">
        <v>329</v>
      </c>
      <c r="V256" s="24">
        <v>2710193200</v>
      </c>
      <c r="W256" s="14" t="s">
        <v>83</v>
      </c>
      <c r="X256" s="96" t="s">
        <v>3447</v>
      </c>
      <c r="Y256" s="24" t="s">
        <v>87</v>
      </c>
      <c r="Z256" s="24" t="s">
        <v>88</v>
      </c>
      <c r="AA256" s="96" t="s">
        <v>818</v>
      </c>
      <c r="AB256" s="51" t="s">
        <v>713</v>
      </c>
      <c r="AC256" s="51"/>
      <c r="AD256" s="51"/>
      <c r="AE256" s="24"/>
    </row>
    <row r="257" spans="1:31" s="38" customFormat="1" ht="13" hidden="1" x14ac:dyDescent="0.35">
      <c r="A257" s="14"/>
      <c r="B257" s="24">
        <v>43136809</v>
      </c>
      <c r="C257" s="24">
        <v>809</v>
      </c>
      <c r="D257" s="24" t="s">
        <v>819</v>
      </c>
      <c r="E257" s="66">
        <v>43136801</v>
      </c>
      <c r="F257" s="24" t="s">
        <v>299</v>
      </c>
      <c r="G257" s="24" t="s">
        <v>46</v>
      </c>
      <c r="H257" s="24" t="s">
        <v>47</v>
      </c>
      <c r="I257" s="24" t="s">
        <v>48</v>
      </c>
      <c r="J257" s="24" t="s">
        <v>709</v>
      </c>
      <c r="K257" s="24" t="s">
        <v>65</v>
      </c>
      <c r="L257" s="24" t="s">
        <v>66</v>
      </c>
      <c r="M257" s="24" t="s">
        <v>67</v>
      </c>
      <c r="N257" s="48">
        <v>44485</v>
      </c>
      <c r="O257" s="24" t="s">
        <v>92</v>
      </c>
      <c r="P257" s="26" t="s">
        <v>6</v>
      </c>
      <c r="Q257" s="24"/>
      <c r="R257" s="63" t="s">
        <v>7181</v>
      </c>
      <c r="S257" s="24">
        <v>43135809</v>
      </c>
      <c r="T257" s="40" t="s">
        <v>801</v>
      </c>
      <c r="U257" s="24" t="s">
        <v>329</v>
      </c>
      <c r="V257" s="24">
        <v>2710193200</v>
      </c>
      <c r="W257" s="14" t="s">
        <v>83</v>
      </c>
      <c r="X257" s="96" t="s">
        <v>3447</v>
      </c>
      <c r="Y257" s="24" t="s">
        <v>360</v>
      </c>
      <c r="Z257" s="24" t="s">
        <v>88</v>
      </c>
      <c r="AA257" s="96" t="s">
        <v>821</v>
      </c>
      <c r="AB257" s="51" t="s">
        <v>713</v>
      </c>
      <c r="AC257" s="51"/>
      <c r="AD257" s="51"/>
      <c r="AE257" s="24"/>
    </row>
    <row r="258" spans="1:31" s="38" customFormat="1" ht="13" hidden="1" x14ac:dyDescent="0.35">
      <c r="A258" s="14"/>
      <c r="B258" s="24">
        <v>43135967</v>
      </c>
      <c r="C258" s="24">
        <v>967</v>
      </c>
      <c r="D258" s="24" t="s">
        <v>817</v>
      </c>
      <c r="E258" s="66">
        <v>43135801</v>
      </c>
      <c r="F258" s="24" t="s">
        <v>802</v>
      </c>
      <c r="G258" s="24" t="s">
        <v>46</v>
      </c>
      <c r="H258" s="24" t="s">
        <v>151</v>
      </c>
      <c r="I258" s="24" t="s">
        <v>86</v>
      </c>
      <c r="J258" s="24" t="s">
        <v>709</v>
      </c>
      <c r="K258" s="24" t="s">
        <v>65</v>
      </c>
      <c r="L258" s="24" t="s">
        <v>66</v>
      </c>
      <c r="M258" s="24" t="s">
        <v>67</v>
      </c>
      <c r="N258" s="48">
        <v>45323</v>
      </c>
      <c r="O258" s="24" t="s">
        <v>92</v>
      </c>
      <c r="P258" s="26" t="s">
        <v>1</v>
      </c>
      <c r="Q258" s="24"/>
      <c r="R258" s="24"/>
      <c r="S258" s="24" t="s">
        <v>44</v>
      </c>
      <c r="T258" s="40" t="s">
        <v>44</v>
      </c>
      <c r="U258" s="24" t="s">
        <v>55</v>
      </c>
      <c r="V258" s="24">
        <v>2710193200</v>
      </c>
      <c r="W258" s="14" t="s">
        <v>83</v>
      </c>
      <c r="X258" s="24" t="s">
        <v>2568</v>
      </c>
      <c r="Y258" s="24" t="s">
        <v>87</v>
      </c>
      <c r="Z258" s="24" t="s">
        <v>88</v>
      </c>
      <c r="AA258" s="24" t="s">
        <v>822</v>
      </c>
      <c r="AB258" s="51" t="s">
        <v>713</v>
      </c>
      <c r="AC258" s="51"/>
      <c r="AD258" s="51"/>
      <c r="AE258" s="24"/>
    </row>
    <row r="259" spans="1:31" s="38" customFormat="1" ht="13" hidden="1" x14ac:dyDescent="0.35">
      <c r="A259" s="14"/>
      <c r="B259" s="24">
        <v>42010905</v>
      </c>
      <c r="C259" s="24">
        <v>905</v>
      </c>
      <c r="D259" s="24" t="s">
        <v>823</v>
      </c>
      <c r="E259" s="66">
        <v>42010801</v>
      </c>
      <c r="F259" s="24" t="s">
        <v>824</v>
      </c>
      <c r="G259" s="24" t="s">
        <v>46</v>
      </c>
      <c r="H259" s="24" t="s">
        <v>62</v>
      </c>
      <c r="I259" s="24" t="s">
        <v>63</v>
      </c>
      <c r="J259" s="24" t="s">
        <v>709</v>
      </c>
      <c r="K259" s="24" t="s">
        <v>65</v>
      </c>
      <c r="L259" s="24" t="s">
        <v>66</v>
      </c>
      <c r="M259" s="48" t="s">
        <v>67</v>
      </c>
      <c r="N259" s="48">
        <v>45505</v>
      </c>
      <c r="O259" s="25" t="s">
        <v>92</v>
      </c>
      <c r="P259" s="26" t="s">
        <v>1</v>
      </c>
      <c r="Q259" s="24"/>
      <c r="R259" s="24"/>
      <c r="S259" s="40" t="s">
        <v>44</v>
      </c>
      <c r="T259" s="24" t="s">
        <v>44</v>
      </c>
      <c r="U259" s="24" t="s">
        <v>55</v>
      </c>
      <c r="V259" s="14">
        <v>2710193200</v>
      </c>
      <c r="W259" s="14" t="s">
        <v>70</v>
      </c>
      <c r="X259" s="96" t="s">
        <v>825</v>
      </c>
      <c r="Y259" s="24" t="s">
        <v>7182</v>
      </c>
      <c r="Z259" s="24" t="s">
        <v>73</v>
      </c>
      <c r="AA259" s="96" t="s">
        <v>826</v>
      </c>
      <c r="AB259" s="51" t="s">
        <v>713</v>
      </c>
      <c r="AC259" s="51"/>
      <c r="AD259" s="61"/>
      <c r="AE259" s="24"/>
    </row>
    <row r="260" spans="1:31" s="38" customFormat="1" ht="13" hidden="1" x14ac:dyDescent="0.35">
      <c r="A260" s="14"/>
      <c r="B260" s="24">
        <v>42020905</v>
      </c>
      <c r="C260" s="24">
        <v>905</v>
      </c>
      <c r="D260" s="24" t="s">
        <v>828</v>
      </c>
      <c r="E260" s="66">
        <v>43135801</v>
      </c>
      <c r="F260" s="24" t="s">
        <v>802</v>
      </c>
      <c r="G260" s="24" t="s">
        <v>46</v>
      </c>
      <c r="H260" s="24" t="s">
        <v>62</v>
      </c>
      <c r="I260" s="24" t="s">
        <v>63</v>
      </c>
      <c r="J260" s="24" t="s">
        <v>709</v>
      </c>
      <c r="K260" s="24" t="s">
        <v>65</v>
      </c>
      <c r="L260" s="24" t="s">
        <v>66</v>
      </c>
      <c r="M260" s="24" t="s">
        <v>67</v>
      </c>
      <c r="N260" s="48">
        <v>45505</v>
      </c>
      <c r="O260" s="24" t="s">
        <v>92</v>
      </c>
      <c r="P260" s="26" t="s">
        <v>1</v>
      </c>
      <c r="Q260" s="24"/>
      <c r="R260" s="24">
        <v>5011987278493</v>
      </c>
      <c r="S260" s="24" t="s">
        <v>44</v>
      </c>
      <c r="T260" s="40" t="s">
        <v>44</v>
      </c>
      <c r="U260" s="24" t="s">
        <v>55</v>
      </c>
      <c r="V260" s="24">
        <v>2710193200</v>
      </c>
      <c r="W260" s="14" t="s">
        <v>70</v>
      </c>
      <c r="X260" s="96" t="s">
        <v>829</v>
      </c>
      <c r="Y260" s="24" t="s">
        <v>7182</v>
      </c>
      <c r="Z260" s="24" t="s">
        <v>73</v>
      </c>
      <c r="AA260" s="96" t="s">
        <v>830</v>
      </c>
      <c r="AB260" s="51" t="s">
        <v>713</v>
      </c>
      <c r="AC260" s="51"/>
      <c r="AD260" s="51"/>
      <c r="AE260" s="24"/>
    </row>
    <row r="261" spans="1:31" s="38" customFormat="1" ht="13" hidden="1" x14ac:dyDescent="0.35">
      <c r="A261" s="14"/>
      <c r="B261" s="24">
        <v>40138905</v>
      </c>
      <c r="C261" s="24">
        <v>905</v>
      </c>
      <c r="D261" s="24" t="s">
        <v>831</v>
      </c>
      <c r="E261" s="66">
        <v>45920801</v>
      </c>
      <c r="F261" s="24" t="s">
        <v>271</v>
      </c>
      <c r="G261" s="24" t="s">
        <v>46</v>
      </c>
      <c r="H261" s="24" t="s">
        <v>62</v>
      </c>
      <c r="I261" s="24" t="s">
        <v>63</v>
      </c>
      <c r="J261" s="24" t="s">
        <v>709</v>
      </c>
      <c r="K261" s="24" t="s">
        <v>65</v>
      </c>
      <c r="L261" s="24" t="s">
        <v>66</v>
      </c>
      <c r="M261" s="24" t="s">
        <v>67</v>
      </c>
      <c r="N261" s="48">
        <v>44117</v>
      </c>
      <c r="O261" s="24" t="s">
        <v>92</v>
      </c>
      <c r="P261" s="26" t="s">
        <v>1</v>
      </c>
      <c r="Q261" s="63" t="s">
        <v>7183</v>
      </c>
      <c r="R261" s="63" t="s">
        <v>7184</v>
      </c>
      <c r="S261" s="24" t="s">
        <v>44</v>
      </c>
      <c r="T261" s="40" t="s">
        <v>44</v>
      </c>
      <c r="U261" s="24" t="s">
        <v>55</v>
      </c>
      <c r="V261" s="24">
        <v>2710193200</v>
      </c>
      <c r="W261" s="14" t="s">
        <v>70</v>
      </c>
      <c r="X261" s="96" t="s">
        <v>7185</v>
      </c>
      <c r="Y261" s="24" t="s">
        <v>3314</v>
      </c>
      <c r="Z261" s="24" t="s">
        <v>73</v>
      </c>
      <c r="AA261" s="96" t="s">
        <v>834</v>
      </c>
      <c r="AB261" s="51" t="s">
        <v>713</v>
      </c>
      <c r="AC261" s="51"/>
      <c r="AD261" s="51"/>
      <c r="AE261" s="24"/>
    </row>
    <row r="262" spans="1:31" s="38" customFormat="1" ht="13" hidden="1" x14ac:dyDescent="0.35">
      <c r="A262" s="14"/>
      <c r="B262" s="24">
        <v>40137905</v>
      </c>
      <c r="C262" s="24">
        <v>905</v>
      </c>
      <c r="D262" s="24" t="s">
        <v>835</v>
      </c>
      <c r="E262" s="66">
        <v>43136801</v>
      </c>
      <c r="F262" s="24" t="s">
        <v>299</v>
      </c>
      <c r="G262" s="24" t="s">
        <v>46</v>
      </c>
      <c r="H262" s="24" t="s">
        <v>62</v>
      </c>
      <c r="I262" s="24" t="s">
        <v>63</v>
      </c>
      <c r="J262" s="24" t="s">
        <v>709</v>
      </c>
      <c r="K262" s="24" t="s">
        <v>65</v>
      </c>
      <c r="L262" s="24" t="s">
        <v>66</v>
      </c>
      <c r="M262" s="24" t="s">
        <v>67</v>
      </c>
      <c r="N262" s="48">
        <v>44117</v>
      </c>
      <c r="O262" s="24" t="s">
        <v>92</v>
      </c>
      <c r="P262" s="28" t="s">
        <v>1</v>
      </c>
      <c r="Q262" s="63" t="s">
        <v>7186</v>
      </c>
      <c r="R262" s="63" t="s">
        <v>7186</v>
      </c>
      <c r="S262" s="24" t="s">
        <v>44</v>
      </c>
      <c r="T262" s="40" t="s">
        <v>44</v>
      </c>
      <c r="U262" s="24" t="s">
        <v>55</v>
      </c>
      <c r="V262" s="24">
        <v>2710193200</v>
      </c>
      <c r="W262" s="14" t="s">
        <v>70</v>
      </c>
      <c r="X262" s="24" t="s">
        <v>7187</v>
      </c>
      <c r="Y262" s="24" t="s">
        <v>2624</v>
      </c>
      <c r="Z262" s="24" t="s">
        <v>73</v>
      </c>
      <c r="AA262" s="24" t="s">
        <v>837</v>
      </c>
      <c r="AB262" s="51" t="s">
        <v>713</v>
      </c>
      <c r="AC262" s="51"/>
      <c r="AD262" s="51"/>
      <c r="AE262" s="24"/>
    </row>
    <row r="263" spans="1:31" s="38" customFormat="1" ht="12.75" hidden="1" customHeight="1" x14ac:dyDescent="0.35">
      <c r="A263" s="14"/>
      <c r="B263" s="24">
        <v>40137829</v>
      </c>
      <c r="C263" s="24">
        <v>829</v>
      </c>
      <c r="D263" s="24" t="s">
        <v>6904</v>
      </c>
      <c r="E263" s="66">
        <v>43136801</v>
      </c>
      <c r="F263" s="24" t="s">
        <v>299</v>
      </c>
      <c r="G263" s="24" t="s">
        <v>46</v>
      </c>
      <c r="H263" s="24" t="s">
        <v>6939</v>
      </c>
      <c r="I263" s="24" t="s">
        <v>3046</v>
      </c>
      <c r="J263" s="24" t="s">
        <v>709</v>
      </c>
      <c r="K263" s="24" t="s">
        <v>65</v>
      </c>
      <c r="L263" s="24" t="s">
        <v>66</v>
      </c>
      <c r="M263" s="24" t="s">
        <v>67</v>
      </c>
      <c r="N263" s="48"/>
      <c r="O263" s="24" t="s">
        <v>92</v>
      </c>
      <c r="P263" s="26" t="s">
        <v>3</v>
      </c>
      <c r="Q263" s="24"/>
      <c r="R263" s="63" t="s">
        <v>7186</v>
      </c>
      <c r="S263" s="24">
        <v>40137905</v>
      </c>
      <c r="T263" s="40" t="s">
        <v>835</v>
      </c>
      <c r="U263" s="24" t="s">
        <v>329</v>
      </c>
      <c r="V263" s="24">
        <v>2710193200</v>
      </c>
      <c r="W263" s="14" t="s">
        <v>70</v>
      </c>
      <c r="X263" s="96" t="s">
        <v>7187</v>
      </c>
      <c r="Y263" s="24" t="s">
        <v>2624</v>
      </c>
      <c r="Z263" s="24" t="s">
        <v>73</v>
      </c>
      <c r="AA263" s="96" t="s">
        <v>837</v>
      </c>
      <c r="AB263" s="51" t="s">
        <v>713</v>
      </c>
      <c r="AC263" s="51"/>
      <c r="AD263" s="51"/>
      <c r="AE263" s="24"/>
    </row>
    <row r="264" spans="1:31" s="38" customFormat="1" ht="13" hidden="1" x14ac:dyDescent="0.35">
      <c r="A264" s="14"/>
      <c r="B264" s="24">
        <v>45500905</v>
      </c>
      <c r="C264" s="24">
        <v>905</v>
      </c>
      <c r="D264" s="24" t="s">
        <v>838</v>
      </c>
      <c r="E264" s="66">
        <v>45500801</v>
      </c>
      <c r="F264" s="24" t="s">
        <v>839</v>
      </c>
      <c r="G264" s="24" t="s">
        <v>46</v>
      </c>
      <c r="H264" s="24" t="s">
        <v>62</v>
      </c>
      <c r="I264" s="24" t="s">
        <v>63</v>
      </c>
      <c r="J264" s="24" t="s">
        <v>49</v>
      </c>
      <c r="K264" s="24" t="s">
        <v>305</v>
      </c>
      <c r="L264" s="24" t="s">
        <v>66</v>
      </c>
      <c r="M264" s="24" t="s">
        <v>52</v>
      </c>
      <c r="N264" s="48">
        <v>44378</v>
      </c>
      <c r="O264" s="24" t="s">
        <v>92</v>
      </c>
      <c r="P264" s="26" t="s">
        <v>1</v>
      </c>
      <c r="Q264" s="63" t="s">
        <v>7188</v>
      </c>
      <c r="R264" s="63" t="s">
        <v>54</v>
      </c>
      <c r="S264" s="24" t="s">
        <v>44</v>
      </c>
      <c r="T264" s="40" t="s">
        <v>44</v>
      </c>
      <c r="U264" s="24" t="s">
        <v>55</v>
      </c>
      <c r="V264" s="24">
        <v>2710193200</v>
      </c>
      <c r="W264" s="14" t="s">
        <v>70</v>
      </c>
      <c r="X264" s="96" t="s">
        <v>3516</v>
      </c>
      <c r="Y264" s="24" t="s">
        <v>1075</v>
      </c>
      <c r="Z264" s="24" t="s">
        <v>3493</v>
      </c>
      <c r="AA264" s="96" t="s">
        <v>841</v>
      </c>
      <c r="AB264" s="51" t="s">
        <v>713</v>
      </c>
      <c r="AC264" s="51"/>
      <c r="AD264" s="51"/>
      <c r="AE264" s="24"/>
    </row>
    <row r="265" spans="1:31" s="38" customFormat="1" ht="13" hidden="1" x14ac:dyDescent="0.35">
      <c r="A265" s="14"/>
      <c r="B265" s="24">
        <v>41092905</v>
      </c>
      <c r="C265" s="24">
        <v>905</v>
      </c>
      <c r="D265" s="24" t="s">
        <v>843</v>
      </c>
      <c r="E265" s="66">
        <v>41077801</v>
      </c>
      <c r="F265" s="24" t="s">
        <v>782</v>
      </c>
      <c r="G265" s="24" t="s">
        <v>46</v>
      </c>
      <c r="H265" s="24" t="s">
        <v>62</v>
      </c>
      <c r="I265" s="24" t="s">
        <v>63</v>
      </c>
      <c r="J265" s="24" t="s">
        <v>49</v>
      </c>
      <c r="K265" s="24" t="s">
        <v>305</v>
      </c>
      <c r="L265" s="24" t="s">
        <v>66</v>
      </c>
      <c r="M265" s="24" t="s">
        <v>52</v>
      </c>
      <c r="N265" s="48">
        <v>42926</v>
      </c>
      <c r="O265" s="24" t="s">
        <v>92</v>
      </c>
      <c r="P265" s="15" t="s">
        <v>2577</v>
      </c>
      <c r="Q265" s="63" t="s">
        <v>7189</v>
      </c>
      <c r="R265" s="24" t="s">
        <v>54</v>
      </c>
      <c r="S265" s="24">
        <v>45502905</v>
      </c>
      <c r="T265" s="40" t="s">
        <v>769</v>
      </c>
      <c r="U265" s="24" t="s">
        <v>329</v>
      </c>
      <c r="V265" s="24">
        <v>2710193200</v>
      </c>
      <c r="W265" s="14" t="s">
        <v>70</v>
      </c>
      <c r="X265" s="96" t="s">
        <v>3520</v>
      </c>
      <c r="Y265" s="24" t="s">
        <v>1075</v>
      </c>
      <c r="Z265" s="24" t="s">
        <v>3493</v>
      </c>
      <c r="AA265" s="96" t="s">
        <v>845</v>
      </c>
      <c r="AB265" s="51" t="s">
        <v>713</v>
      </c>
      <c r="AC265" s="51"/>
      <c r="AD265" s="51"/>
      <c r="AE265" s="24"/>
    </row>
    <row r="266" spans="1:31" s="38" customFormat="1" ht="13" hidden="1" x14ac:dyDescent="0.35">
      <c r="A266" s="14"/>
      <c r="B266" s="24">
        <v>41098905</v>
      </c>
      <c r="C266" s="24">
        <v>905</v>
      </c>
      <c r="D266" s="24" t="s">
        <v>846</v>
      </c>
      <c r="E266" s="66">
        <v>41098801</v>
      </c>
      <c r="F266" s="24" t="s">
        <v>290</v>
      </c>
      <c r="G266" s="24" t="s">
        <v>46</v>
      </c>
      <c r="H266" s="24" t="s">
        <v>62</v>
      </c>
      <c r="I266" s="24" t="s">
        <v>63</v>
      </c>
      <c r="J266" s="24" t="s">
        <v>709</v>
      </c>
      <c r="K266" s="24" t="s">
        <v>65</v>
      </c>
      <c r="L266" s="24" t="s">
        <v>66</v>
      </c>
      <c r="M266" s="24" t="s">
        <v>67</v>
      </c>
      <c r="N266" s="48">
        <v>43215</v>
      </c>
      <c r="O266" s="24" t="s">
        <v>92</v>
      </c>
      <c r="P266" s="26" t="s">
        <v>1</v>
      </c>
      <c r="Q266" s="63" t="s">
        <v>7190</v>
      </c>
      <c r="R266" s="63" t="s">
        <v>7190</v>
      </c>
      <c r="S266" s="24" t="s">
        <v>44</v>
      </c>
      <c r="T266" s="40" t="s">
        <v>44</v>
      </c>
      <c r="U266" s="24" t="s">
        <v>55</v>
      </c>
      <c r="V266" s="24">
        <v>2710193200</v>
      </c>
      <c r="W266" s="14" t="s">
        <v>70</v>
      </c>
      <c r="X266" s="96" t="s">
        <v>7191</v>
      </c>
      <c r="Y266" s="24" t="s">
        <v>1075</v>
      </c>
      <c r="Z266" s="24" t="s">
        <v>73</v>
      </c>
      <c r="AA266" s="96" t="s">
        <v>848</v>
      </c>
      <c r="AB266" s="51" t="s">
        <v>713</v>
      </c>
      <c r="AC266" s="51"/>
      <c r="AD266" s="51"/>
      <c r="AE266" s="24"/>
    </row>
    <row r="267" spans="1:31" s="38" customFormat="1" ht="12.75" hidden="1" customHeight="1" x14ac:dyDescent="0.35">
      <c r="A267" s="14"/>
      <c r="B267" s="24">
        <v>41098809</v>
      </c>
      <c r="C267" s="24">
        <v>809</v>
      </c>
      <c r="D267" s="24" t="s">
        <v>849</v>
      </c>
      <c r="E267" s="66">
        <v>41098801</v>
      </c>
      <c r="F267" s="24" t="s">
        <v>290</v>
      </c>
      <c r="G267" s="24" t="s">
        <v>46</v>
      </c>
      <c r="H267" s="24" t="s">
        <v>47</v>
      </c>
      <c r="I267" s="24" t="s">
        <v>48</v>
      </c>
      <c r="J267" s="24" t="s">
        <v>709</v>
      </c>
      <c r="K267" s="24" t="s">
        <v>65</v>
      </c>
      <c r="L267" s="24" t="s">
        <v>66</v>
      </c>
      <c r="M267" s="24" t="s">
        <v>67</v>
      </c>
      <c r="N267" s="48">
        <v>43215</v>
      </c>
      <c r="O267" s="24" t="s">
        <v>92</v>
      </c>
      <c r="P267" s="26" t="s">
        <v>1</v>
      </c>
      <c r="Q267" s="24"/>
      <c r="R267" s="63" t="s">
        <v>7192</v>
      </c>
      <c r="S267" s="24" t="s">
        <v>44</v>
      </c>
      <c r="T267" s="40" t="s">
        <v>44</v>
      </c>
      <c r="U267" s="24" t="s">
        <v>55</v>
      </c>
      <c r="V267" s="24">
        <v>2710193200</v>
      </c>
      <c r="W267" s="14" t="s">
        <v>83</v>
      </c>
      <c r="X267" s="96" t="s">
        <v>7191</v>
      </c>
      <c r="Y267" s="24" t="s">
        <v>360</v>
      </c>
      <c r="Z267" s="24" t="s">
        <v>88</v>
      </c>
      <c r="AA267" s="96" t="s">
        <v>851</v>
      </c>
      <c r="AB267" s="51" t="s">
        <v>713</v>
      </c>
      <c r="AC267" s="51"/>
      <c r="AD267" s="51"/>
      <c r="AE267" s="24"/>
    </row>
    <row r="268" spans="1:31" s="38" customFormat="1" ht="13" hidden="1" x14ac:dyDescent="0.35">
      <c r="A268" s="14"/>
      <c r="B268" s="24">
        <v>41071905</v>
      </c>
      <c r="C268" s="24">
        <v>905</v>
      </c>
      <c r="D268" s="24" t="s">
        <v>852</v>
      </c>
      <c r="E268" s="66">
        <v>41071801</v>
      </c>
      <c r="F268" s="24" t="s">
        <v>853</v>
      </c>
      <c r="G268" s="24" t="s">
        <v>46</v>
      </c>
      <c r="H268" s="24" t="s">
        <v>735</v>
      </c>
      <c r="I268" s="24" t="s">
        <v>63</v>
      </c>
      <c r="J268" s="24" t="s">
        <v>709</v>
      </c>
      <c r="K268" s="24" t="s">
        <v>65</v>
      </c>
      <c r="L268" s="24" t="s">
        <v>66</v>
      </c>
      <c r="M268" s="24" t="s">
        <v>67</v>
      </c>
      <c r="N268" s="48">
        <v>45383</v>
      </c>
      <c r="O268" s="24" t="s">
        <v>92</v>
      </c>
      <c r="P268" s="26" t="s">
        <v>1</v>
      </c>
      <c r="Q268" s="24"/>
      <c r="R268" s="24"/>
      <c r="S268" s="24" t="s">
        <v>44</v>
      </c>
      <c r="T268" s="40" t="s">
        <v>44</v>
      </c>
      <c r="U268" s="24" t="s">
        <v>55</v>
      </c>
      <c r="V268" s="24">
        <v>2710193200</v>
      </c>
      <c r="W268" s="14" t="s">
        <v>70</v>
      </c>
      <c r="X268" s="96" t="s">
        <v>3554</v>
      </c>
      <c r="Y268" s="24" t="s">
        <v>1075</v>
      </c>
      <c r="Z268" s="24" t="s">
        <v>73</v>
      </c>
      <c r="AA268" s="96" t="s">
        <v>854</v>
      </c>
      <c r="AB268" s="51" t="s">
        <v>713</v>
      </c>
      <c r="AC268" s="51"/>
      <c r="AD268" s="51"/>
      <c r="AE268" s="24"/>
    </row>
    <row r="269" spans="1:31" s="38" customFormat="1" ht="13" hidden="1" x14ac:dyDescent="0.35">
      <c r="A269" s="14"/>
      <c r="B269" s="24">
        <v>41071909</v>
      </c>
      <c r="C269" s="24">
        <v>909</v>
      </c>
      <c r="D269" s="24" t="s">
        <v>855</v>
      </c>
      <c r="E269" s="66" t="s">
        <v>44</v>
      </c>
      <c r="F269" s="24" t="s">
        <v>45</v>
      </c>
      <c r="G269" s="24" t="s">
        <v>46</v>
      </c>
      <c r="H269" s="24" t="s">
        <v>62</v>
      </c>
      <c r="I269" s="24" t="s">
        <v>63</v>
      </c>
      <c r="J269" s="24" t="s">
        <v>709</v>
      </c>
      <c r="K269" s="24" t="s">
        <v>65</v>
      </c>
      <c r="L269" s="24" t="s">
        <v>51</v>
      </c>
      <c r="M269" s="24" t="s">
        <v>67</v>
      </c>
      <c r="N269" s="48">
        <v>42318</v>
      </c>
      <c r="O269" s="24" t="s">
        <v>92</v>
      </c>
      <c r="P269" s="26" t="s">
        <v>6</v>
      </c>
      <c r="Q269" s="24"/>
      <c r="R269" s="24"/>
      <c r="S269" s="24">
        <v>41071905</v>
      </c>
      <c r="T269" s="40" t="s">
        <v>852</v>
      </c>
      <c r="U269" s="24" t="s">
        <v>329</v>
      </c>
      <c r="V269" s="24">
        <v>2710193200</v>
      </c>
      <c r="W269" s="14" t="s">
        <v>56</v>
      </c>
      <c r="X269" s="96" t="s">
        <v>3554</v>
      </c>
      <c r="Y269" s="24" t="s">
        <v>1075</v>
      </c>
      <c r="Z269" s="24" t="s">
        <v>7193</v>
      </c>
      <c r="AA269" s="24" t="s">
        <v>856</v>
      </c>
      <c r="AB269" s="51" t="s">
        <v>713</v>
      </c>
      <c r="AC269" s="51"/>
      <c r="AD269" s="51"/>
      <c r="AE269" s="24"/>
    </row>
    <row r="270" spans="1:31" s="38" customFormat="1" ht="13" hidden="1" x14ac:dyDescent="0.35">
      <c r="A270" s="14"/>
      <c r="B270" s="24">
        <v>43615905</v>
      </c>
      <c r="C270" s="24">
        <v>905</v>
      </c>
      <c r="D270" s="24" t="s">
        <v>857</v>
      </c>
      <c r="E270" s="66">
        <v>43615801</v>
      </c>
      <c r="F270" s="24" t="s">
        <v>858</v>
      </c>
      <c r="G270" s="24" t="s">
        <v>46</v>
      </c>
      <c r="H270" s="24" t="s">
        <v>62</v>
      </c>
      <c r="I270" s="24" t="s">
        <v>63</v>
      </c>
      <c r="J270" s="24" t="s">
        <v>709</v>
      </c>
      <c r="K270" s="24" t="s">
        <v>65</v>
      </c>
      <c r="L270" s="24" t="s">
        <v>66</v>
      </c>
      <c r="M270" s="24" t="s">
        <v>67</v>
      </c>
      <c r="N270" s="48">
        <v>45231</v>
      </c>
      <c r="O270" s="24" t="s">
        <v>53</v>
      </c>
      <c r="P270" s="26" t="s">
        <v>1</v>
      </c>
      <c r="Q270" s="63" t="s">
        <v>7194</v>
      </c>
      <c r="R270" s="24" t="s">
        <v>54</v>
      </c>
      <c r="S270" s="24" t="s">
        <v>44</v>
      </c>
      <c r="T270" s="40" t="s">
        <v>44</v>
      </c>
      <c r="U270" s="24" t="s">
        <v>55</v>
      </c>
      <c r="V270" s="24">
        <v>2710193200</v>
      </c>
      <c r="W270" s="14" t="s">
        <v>70</v>
      </c>
      <c r="X270" s="96" t="s">
        <v>861</v>
      </c>
      <c r="Y270" s="24" t="s">
        <v>1075</v>
      </c>
      <c r="Z270" s="24" t="s">
        <v>73</v>
      </c>
      <c r="AA270" s="96" t="s">
        <v>860</v>
      </c>
      <c r="AB270" s="51" t="s">
        <v>713</v>
      </c>
      <c r="AC270" s="51"/>
      <c r="AD270" s="51"/>
      <c r="AE270" s="24"/>
    </row>
    <row r="271" spans="1:31" s="38" customFormat="1" ht="13" hidden="1" x14ac:dyDescent="0.35">
      <c r="A271" s="14"/>
      <c r="B271" s="24">
        <v>43615809</v>
      </c>
      <c r="C271" s="24">
        <v>809</v>
      </c>
      <c r="D271" s="24" t="s">
        <v>790</v>
      </c>
      <c r="E271" s="66">
        <v>43615801</v>
      </c>
      <c r="F271" s="62" t="s">
        <v>858</v>
      </c>
      <c r="G271" s="24" t="s">
        <v>46</v>
      </c>
      <c r="H271" s="24" t="s">
        <v>47</v>
      </c>
      <c r="I271" s="24" t="s">
        <v>48</v>
      </c>
      <c r="J271" s="24" t="s">
        <v>709</v>
      </c>
      <c r="K271" s="24" t="s">
        <v>65</v>
      </c>
      <c r="L271" s="24" t="s">
        <v>66</v>
      </c>
      <c r="M271" s="24" t="s">
        <v>67</v>
      </c>
      <c r="N271" s="48">
        <v>45231</v>
      </c>
      <c r="O271" s="24" t="s">
        <v>53</v>
      </c>
      <c r="P271" s="26" t="s">
        <v>1</v>
      </c>
      <c r="Q271" s="24"/>
      <c r="R271" s="24"/>
      <c r="S271" s="24" t="s">
        <v>44</v>
      </c>
      <c r="T271" s="40" t="s">
        <v>44</v>
      </c>
      <c r="U271" s="24" t="s">
        <v>55</v>
      </c>
      <c r="V271" s="24">
        <v>2710193200</v>
      </c>
      <c r="W271" s="14" t="s">
        <v>70</v>
      </c>
      <c r="X271" s="96" t="s">
        <v>861</v>
      </c>
      <c r="Y271" s="24" t="s">
        <v>360</v>
      </c>
      <c r="Z271" s="24" t="s">
        <v>88</v>
      </c>
      <c r="AA271" s="96" t="s">
        <v>862</v>
      </c>
      <c r="AB271" s="51" t="s">
        <v>713</v>
      </c>
      <c r="AC271" s="51"/>
      <c r="AD271" s="51"/>
      <c r="AE271" s="24"/>
    </row>
    <row r="272" spans="1:31" s="38" customFormat="1" ht="13" hidden="1" x14ac:dyDescent="0.35">
      <c r="A272" s="14"/>
      <c r="B272" s="24">
        <v>41053905</v>
      </c>
      <c r="C272" s="24">
        <v>905</v>
      </c>
      <c r="D272" s="24" t="s">
        <v>863</v>
      </c>
      <c r="E272" s="66">
        <v>41053801</v>
      </c>
      <c r="F272" s="62" t="s">
        <v>302</v>
      </c>
      <c r="G272" s="24" t="s">
        <v>46</v>
      </c>
      <c r="H272" s="24" t="s">
        <v>62</v>
      </c>
      <c r="I272" s="24" t="s">
        <v>63</v>
      </c>
      <c r="J272" s="24" t="s">
        <v>709</v>
      </c>
      <c r="K272" s="24" t="s">
        <v>65</v>
      </c>
      <c r="L272" s="24" t="s">
        <v>66</v>
      </c>
      <c r="M272" s="24" t="s">
        <v>67</v>
      </c>
      <c r="N272" s="48">
        <v>43739</v>
      </c>
      <c r="O272" s="24" t="s">
        <v>92</v>
      </c>
      <c r="P272" s="28" t="s">
        <v>1</v>
      </c>
      <c r="Q272" s="63" t="s">
        <v>7195</v>
      </c>
      <c r="R272" s="63" t="s">
        <v>7195</v>
      </c>
      <c r="S272" s="24" t="s">
        <v>44</v>
      </c>
      <c r="T272" s="40" t="s">
        <v>44</v>
      </c>
      <c r="U272" s="24" t="s">
        <v>55</v>
      </c>
      <c r="V272" s="24">
        <v>2710193200</v>
      </c>
      <c r="W272" s="14" t="s">
        <v>70</v>
      </c>
      <c r="X272" s="24" t="s">
        <v>7196</v>
      </c>
      <c r="Y272" s="24" t="s">
        <v>1075</v>
      </c>
      <c r="Z272" s="24" t="s">
        <v>73</v>
      </c>
      <c r="AA272" s="24" t="s">
        <v>865</v>
      </c>
      <c r="AB272" s="51" t="s">
        <v>713</v>
      </c>
      <c r="AC272" s="51"/>
      <c r="AD272" s="51"/>
      <c r="AE272" s="24"/>
    </row>
    <row r="273" spans="1:31" s="38" customFormat="1" ht="13" hidden="1" x14ac:dyDescent="0.35">
      <c r="A273" s="14"/>
      <c r="B273" s="24">
        <v>41053809</v>
      </c>
      <c r="C273" s="24">
        <v>809</v>
      </c>
      <c r="D273" s="24" t="s">
        <v>866</v>
      </c>
      <c r="E273" s="66">
        <v>41053801</v>
      </c>
      <c r="F273" s="24" t="s">
        <v>302</v>
      </c>
      <c r="G273" s="24" t="s">
        <v>46</v>
      </c>
      <c r="H273" s="24" t="s">
        <v>47</v>
      </c>
      <c r="I273" s="24" t="s">
        <v>48</v>
      </c>
      <c r="J273" s="24" t="s">
        <v>709</v>
      </c>
      <c r="K273" s="24" t="s">
        <v>65</v>
      </c>
      <c r="L273" s="24" t="s">
        <v>66</v>
      </c>
      <c r="M273" s="24" t="s">
        <v>67</v>
      </c>
      <c r="N273" s="48">
        <v>43739</v>
      </c>
      <c r="O273" s="24" t="s">
        <v>92</v>
      </c>
      <c r="P273" s="26" t="s">
        <v>1</v>
      </c>
      <c r="Q273" s="24"/>
      <c r="R273" s="63" t="s">
        <v>7197</v>
      </c>
      <c r="S273" s="24" t="s">
        <v>44</v>
      </c>
      <c r="T273" s="40" t="s">
        <v>44</v>
      </c>
      <c r="U273" s="24" t="s">
        <v>55</v>
      </c>
      <c r="V273" s="24">
        <v>2710193200</v>
      </c>
      <c r="W273" s="14" t="s">
        <v>83</v>
      </c>
      <c r="X273" s="24" t="s">
        <v>7196</v>
      </c>
      <c r="Y273" s="24" t="s">
        <v>360</v>
      </c>
      <c r="Z273" s="24" t="s">
        <v>88</v>
      </c>
      <c r="AA273" s="24" t="s">
        <v>868</v>
      </c>
      <c r="AB273" s="51" t="s">
        <v>713</v>
      </c>
      <c r="AC273" s="51"/>
      <c r="AD273" s="51"/>
      <c r="AE273" s="24"/>
    </row>
    <row r="274" spans="1:31" s="38" customFormat="1" ht="13" hidden="1" x14ac:dyDescent="0.35">
      <c r="A274" s="14"/>
      <c r="B274" s="24">
        <v>43609809</v>
      </c>
      <c r="C274" s="24">
        <v>809</v>
      </c>
      <c r="D274" s="24" t="s">
        <v>869</v>
      </c>
      <c r="E274" s="66">
        <v>43609801</v>
      </c>
      <c r="F274" s="24" t="s">
        <v>870</v>
      </c>
      <c r="G274" s="24" t="s">
        <v>46</v>
      </c>
      <c r="H274" s="24" t="s">
        <v>47</v>
      </c>
      <c r="I274" s="24" t="s">
        <v>48</v>
      </c>
      <c r="J274" s="24" t="s">
        <v>709</v>
      </c>
      <c r="K274" s="24" t="s">
        <v>65</v>
      </c>
      <c r="L274" s="24" t="s">
        <v>66</v>
      </c>
      <c r="M274" s="24" t="s">
        <v>67</v>
      </c>
      <c r="N274" s="48">
        <v>42314</v>
      </c>
      <c r="O274" s="24" t="s">
        <v>92</v>
      </c>
      <c r="P274" s="26" t="s">
        <v>6</v>
      </c>
      <c r="Q274" s="24"/>
      <c r="R274" s="63" t="s">
        <v>7198</v>
      </c>
      <c r="S274" s="24" t="s">
        <v>44</v>
      </c>
      <c r="T274" s="40" t="s">
        <v>44</v>
      </c>
      <c r="U274" s="24" t="s">
        <v>55</v>
      </c>
      <c r="V274" s="24">
        <v>2710193200</v>
      </c>
      <c r="W274" s="14" t="s">
        <v>83</v>
      </c>
      <c r="X274" s="96" t="s">
        <v>872</v>
      </c>
      <c r="Y274" s="24" t="s">
        <v>360</v>
      </c>
      <c r="Z274" s="24" t="s">
        <v>88</v>
      </c>
      <c r="AA274" s="96" t="s">
        <v>873</v>
      </c>
      <c r="AB274" s="51" t="s">
        <v>713</v>
      </c>
      <c r="AC274" s="51"/>
      <c r="AD274" s="51"/>
      <c r="AE274" s="24"/>
    </row>
    <row r="275" spans="1:31" s="38" customFormat="1" ht="13" hidden="1" x14ac:dyDescent="0.35">
      <c r="A275" s="14"/>
      <c r="B275" s="24">
        <v>43610809</v>
      </c>
      <c r="C275" s="24">
        <v>809</v>
      </c>
      <c r="D275" s="24" t="s">
        <v>874</v>
      </c>
      <c r="E275" s="66">
        <v>43610801</v>
      </c>
      <c r="F275" s="24" t="s">
        <v>875</v>
      </c>
      <c r="G275" s="24" t="s">
        <v>46</v>
      </c>
      <c r="H275" s="24" t="s">
        <v>47</v>
      </c>
      <c r="I275" s="24" t="s">
        <v>48</v>
      </c>
      <c r="J275" s="24" t="s">
        <v>709</v>
      </c>
      <c r="K275" s="24" t="s">
        <v>65</v>
      </c>
      <c r="L275" s="24" t="s">
        <v>66</v>
      </c>
      <c r="M275" s="24" t="s">
        <v>67</v>
      </c>
      <c r="N275" s="48">
        <v>44049</v>
      </c>
      <c r="O275" s="24" t="s">
        <v>92</v>
      </c>
      <c r="P275" s="15" t="s">
        <v>2577</v>
      </c>
      <c r="Q275" s="24"/>
      <c r="R275" s="63" t="s">
        <v>7199</v>
      </c>
      <c r="S275" s="24">
        <v>43136809</v>
      </c>
      <c r="T275" s="40" t="s">
        <v>819</v>
      </c>
      <c r="U275" s="24" t="s">
        <v>329</v>
      </c>
      <c r="V275" s="24">
        <v>2710193200</v>
      </c>
      <c r="W275" s="14" t="s">
        <v>83</v>
      </c>
      <c r="X275" s="96" t="s">
        <v>3581</v>
      </c>
      <c r="Y275" s="24" t="s">
        <v>360</v>
      </c>
      <c r="Z275" s="24" t="s">
        <v>88</v>
      </c>
      <c r="AA275" s="96" t="s">
        <v>877</v>
      </c>
      <c r="AB275" s="51" t="s">
        <v>713</v>
      </c>
      <c r="AC275" s="51"/>
      <c r="AD275" s="51"/>
      <c r="AE275" s="24"/>
    </row>
    <row r="276" spans="1:31" s="38" customFormat="1" ht="13" hidden="1" x14ac:dyDescent="0.35">
      <c r="A276" s="14"/>
      <c r="B276" s="24">
        <v>43614905</v>
      </c>
      <c r="C276" s="24">
        <v>905</v>
      </c>
      <c r="D276" s="24" t="s">
        <v>878</v>
      </c>
      <c r="E276" s="66">
        <v>43614801</v>
      </c>
      <c r="F276" s="24" t="s">
        <v>879</v>
      </c>
      <c r="G276" s="24" t="s">
        <v>46</v>
      </c>
      <c r="H276" s="24" t="s">
        <v>735</v>
      </c>
      <c r="I276" s="24" t="s">
        <v>63</v>
      </c>
      <c r="J276" s="24" t="s">
        <v>709</v>
      </c>
      <c r="K276" s="24" t="s">
        <v>65</v>
      </c>
      <c r="L276" s="24" t="s">
        <v>66</v>
      </c>
      <c r="M276" s="24" t="s">
        <v>67</v>
      </c>
      <c r="N276" s="48">
        <v>45505</v>
      </c>
      <c r="O276" s="24" t="s">
        <v>92</v>
      </c>
      <c r="P276" s="26" t="s">
        <v>1</v>
      </c>
      <c r="Q276" s="24"/>
      <c r="R276" s="24"/>
      <c r="S276" s="24" t="s">
        <v>44</v>
      </c>
      <c r="T276" s="40" t="s">
        <v>44</v>
      </c>
      <c r="U276" s="24" t="s">
        <v>55</v>
      </c>
      <c r="V276" s="24">
        <v>2710193200</v>
      </c>
      <c r="W276" s="14" t="s">
        <v>70</v>
      </c>
      <c r="X276" s="96" t="s">
        <v>880</v>
      </c>
      <c r="Y276" s="24" t="s">
        <v>1075</v>
      </c>
      <c r="Z276" s="24" t="s">
        <v>73</v>
      </c>
      <c r="AA276" s="96" t="s">
        <v>881</v>
      </c>
      <c r="AB276" s="51" t="s">
        <v>713</v>
      </c>
      <c r="AC276" s="51"/>
      <c r="AD276" s="51"/>
      <c r="AE276" s="24"/>
    </row>
    <row r="277" spans="1:31" s="38" customFormat="1" ht="13" hidden="1" x14ac:dyDescent="0.35">
      <c r="A277" s="14"/>
      <c r="B277" s="24">
        <v>40147905</v>
      </c>
      <c r="C277" s="24">
        <v>905</v>
      </c>
      <c r="D277" s="24" t="s">
        <v>882</v>
      </c>
      <c r="E277" s="66">
        <v>40147801</v>
      </c>
      <c r="F277" s="24" t="s">
        <v>883</v>
      </c>
      <c r="G277" s="24" t="s">
        <v>46</v>
      </c>
      <c r="H277" s="24" t="s">
        <v>62</v>
      </c>
      <c r="I277" s="24" t="s">
        <v>63</v>
      </c>
      <c r="J277" s="24" t="s">
        <v>119</v>
      </c>
      <c r="K277" s="24" t="s">
        <v>884</v>
      </c>
      <c r="L277" s="24" t="s">
        <v>66</v>
      </c>
      <c r="M277" s="24" t="s">
        <v>52</v>
      </c>
      <c r="N277" s="48">
        <v>44250</v>
      </c>
      <c r="O277" s="24" t="s">
        <v>53</v>
      </c>
      <c r="P277" s="26" t="s">
        <v>1</v>
      </c>
      <c r="Q277" s="24"/>
      <c r="R277" s="24"/>
      <c r="S277" s="24" t="s">
        <v>44</v>
      </c>
      <c r="T277" s="40" t="s">
        <v>44</v>
      </c>
      <c r="U277" s="24" t="s">
        <v>55</v>
      </c>
      <c r="V277" s="24">
        <v>2710193200</v>
      </c>
      <c r="W277" s="14" t="s">
        <v>70</v>
      </c>
      <c r="X277" s="96" t="s">
        <v>7200</v>
      </c>
      <c r="Y277" s="24" t="s">
        <v>3077</v>
      </c>
      <c r="Z277" s="24" t="s">
        <v>565</v>
      </c>
      <c r="AA277" s="24" t="s">
        <v>885</v>
      </c>
      <c r="AB277" s="51" t="s">
        <v>886</v>
      </c>
      <c r="AC277" s="51"/>
      <c r="AD277" s="51"/>
      <c r="AE277" s="24"/>
    </row>
    <row r="278" spans="1:31" s="38" customFormat="1" ht="13" hidden="1" x14ac:dyDescent="0.35">
      <c r="A278" s="14"/>
      <c r="B278" s="24">
        <v>40147829</v>
      </c>
      <c r="C278" s="24">
        <v>829</v>
      </c>
      <c r="D278" s="24" t="s">
        <v>6907</v>
      </c>
      <c r="E278" s="66">
        <v>40147801</v>
      </c>
      <c r="F278" s="24" t="s">
        <v>883</v>
      </c>
      <c r="G278" s="24" t="s">
        <v>46</v>
      </c>
      <c r="H278" s="24" t="s">
        <v>6939</v>
      </c>
      <c r="I278" s="24" t="s">
        <v>3046</v>
      </c>
      <c r="J278" s="24" t="s">
        <v>119</v>
      </c>
      <c r="K278" s="24" t="s">
        <v>884</v>
      </c>
      <c r="L278" s="24" t="s">
        <v>66</v>
      </c>
      <c r="M278" s="24" t="s">
        <v>52</v>
      </c>
      <c r="N278" s="48"/>
      <c r="O278" s="24" t="s">
        <v>53</v>
      </c>
      <c r="P278" s="26" t="s">
        <v>3</v>
      </c>
      <c r="Q278" s="24"/>
      <c r="R278" s="24"/>
      <c r="S278" s="24">
        <v>40147905</v>
      </c>
      <c r="T278" s="40" t="s">
        <v>882</v>
      </c>
      <c r="U278" s="24" t="s">
        <v>329</v>
      </c>
      <c r="V278" s="24">
        <v>2710193200</v>
      </c>
      <c r="W278" s="14" t="s">
        <v>70</v>
      </c>
      <c r="X278" s="96" t="s">
        <v>7200</v>
      </c>
      <c r="Y278" s="24" t="s">
        <v>3077</v>
      </c>
      <c r="Z278" s="24" t="s">
        <v>565</v>
      </c>
      <c r="AA278" s="96" t="s">
        <v>885</v>
      </c>
      <c r="AB278" s="51" t="s">
        <v>886</v>
      </c>
      <c r="AC278" s="51"/>
      <c r="AD278" s="51"/>
      <c r="AE278" s="24"/>
    </row>
    <row r="279" spans="1:31" s="38" customFormat="1" ht="13" hidden="1" x14ac:dyDescent="0.35">
      <c r="A279" s="14"/>
      <c r="B279" s="24">
        <v>40147809</v>
      </c>
      <c r="C279" s="24">
        <v>809</v>
      </c>
      <c r="D279" s="24" t="s">
        <v>6859</v>
      </c>
      <c r="E279" s="66">
        <v>40147801</v>
      </c>
      <c r="F279" s="24" t="s">
        <v>883</v>
      </c>
      <c r="G279" s="24" t="s">
        <v>46</v>
      </c>
      <c r="H279" s="24" t="s">
        <v>47</v>
      </c>
      <c r="I279" s="24" t="s">
        <v>48</v>
      </c>
      <c r="J279" s="24" t="s">
        <v>119</v>
      </c>
      <c r="K279" s="24" t="s">
        <v>884</v>
      </c>
      <c r="L279" s="24" t="s">
        <v>66</v>
      </c>
      <c r="M279" s="24" t="s">
        <v>52</v>
      </c>
      <c r="N279" s="48">
        <v>45536</v>
      </c>
      <c r="O279" s="24" t="s">
        <v>53</v>
      </c>
      <c r="P279" s="26" t="s">
        <v>1</v>
      </c>
      <c r="Q279" s="24"/>
      <c r="R279" s="24"/>
      <c r="S279" s="24" t="s">
        <v>44</v>
      </c>
      <c r="T279" s="40" t="s">
        <v>44</v>
      </c>
      <c r="U279" s="24" t="s">
        <v>55</v>
      </c>
      <c r="V279" s="24">
        <v>2710193200</v>
      </c>
      <c r="W279" s="14" t="s">
        <v>70</v>
      </c>
      <c r="X279" s="96" t="s">
        <v>7200</v>
      </c>
      <c r="Y279" s="24" t="s">
        <v>2596</v>
      </c>
      <c r="Z279" s="24" t="s">
        <v>88</v>
      </c>
      <c r="AA279" s="96" t="s">
        <v>6860</v>
      </c>
      <c r="AB279" s="51" t="s">
        <v>886</v>
      </c>
      <c r="AC279" s="51"/>
      <c r="AD279" s="51"/>
      <c r="AE279" s="24"/>
    </row>
    <row r="280" spans="1:31" s="38" customFormat="1" ht="12.75" hidden="1" customHeight="1" x14ac:dyDescent="0.35">
      <c r="A280" s="14"/>
      <c r="B280" s="24">
        <v>90952801</v>
      </c>
      <c r="C280" s="24">
        <v>801</v>
      </c>
      <c r="D280" s="24" t="s">
        <v>2535</v>
      </c>
      <c r="E280" s="66">
        <v>90952801</v>
      </c>
      <c r="F280" s="24" t="s">
        <v>2535</v>
      </c>
      <c r="G280" s="24" t="s">
        <v>2524</v>
      </c>
      <c r="H280" s="24" t="s">
        <v>79</v>
      </c>
      <c r="I280" s="24" t="s">
        <v>79</v>
      </c>
      <c r="J280" s="24" t="s">
        <v>2525</v>
      </c>
      <c r="K280" s="24" t="s">
        <v>65</v>
      </c>
      <c r="L280" s="24" t="s">
        <v>54</v>
      </c>
      <c r="M280" s="24" t="s">
        <v>67</v>
      </c>
      <c r="N280" s="48"/>
      <c r="O280" s="24" t="s">
        <v>54</v>
      </c>
      <c r="P280" s="26" t="s">
        <v>1</v>
      </c>
      <c r="Q280" s="24"/>
      <c r="R280" s="24"/>
      <c r="S280" s="24"/>
      <c r="T280" s="40"/>
      <c r="U280" s="24"/>
      <c r="V280" s="24"/>
      <c r="W280" s="14"/>
      <c r="X280" s="96"/>
      <c r="Y280" s="24"/>
      <c r="Z280" s="24"/>
      <c r="AA280" s="96"/>
      <c r="AB280" s="51" t="s">
        <v>6351</v>
      </c>
      <c r="AC280" s="51"/>
      <c r="AD280" s="51"/>
      <c r="AE280" s="24"/>
    </row>
    <row r="281" spans="1:31" s="38" customFormat="1" ht="13" hidden="1" x14ac:dyDescent="0.35">
      <c r="A281" s="14"/>
      <c r="B281" s="24">
        <v>49067855</v>
      </c>
      <c r="C281" s="24">
        <v>855</v>
      </c>
      <c r="D281" s="24" t="s">
        <v>887</v>
      </c>
      <c r="E281" s="66">
        <v>49067801</v>
      </c>
      <c r="F281" s="24" t="s">
        <v>888</v>
      </c>
      <c r="G281" s="24" t="s">
        <v>46</v>
      </c>
      <c r="H281" s="24" t="s">
        <v>163</v>
      </c>
      <c r="I281" s="24" t="s">
        <v>164</v>
      </c>
      <c r="J281" s="24" t="s">
        <v>145</v>
      </c>
      <c r="K281" s="24" t="s">
        <v>65</v>
      </c>
      <c r="L281" s="24" t="s">
        <v>66</v>
      </c>
      <c r="M281" s="24" t="s">
        <v>67</v>
      </c>
      <c r="N281" s="48">
        <v>42619</v>
      </c>
      <c r="O281" s="24" t="s">
        <v>53</v>
      </c>
      <c r="P281" s="26" t="s">
        <v>1</v>
      </c>
      <c r="Q281" s="24"/>
      <c r="R281" s="63" t="s">
        <v>7201</v>
      </c>
      <c r="S281" s="24" t="s">
        <v>44</v>
      </c>
      <c r="T281" s="40" t="s">
        <v>44</v>
      </c>
      <c r="U281" s="24" t="s">
        <v>55</v>
      </c>
      <c r="V281" s="24">
        <v>2710193200</v>
      </c>
      <c r="W281" s="14" t="s">
        <v>70</v>
      </c>
      <c r="X281" s="96" t="s">
        <v>3586</v>
      </c>
      <c r="Y281" s="24" t="s">
        <v>1414</v>
      </c>
      <c r="Z281" s="24" t="s">
        <v>88</v>
      </c>
      <c r="AA281" s="96" t="s">
        <v>890</v>
      </c>
      <c r="AB281" s="51" t="s">
        <v>891</v>
      </c>
      <c r="AC281" s="51"/>
      <c r="AD281" s="51"/>
      <c r="AE281" s="24"/>
    </row>
    <row r="282" spans="1:31" s="38" customFormat="1" ht="13" hidden="1" x14ac:dyDescent="0.35">
      <c r="A282" s="14"/>
      <c r="B282" s="24">
        <v>49067801</v>
      </c>
      <c r="C282" s="24">
        <v>801</v>
      </c>
      <c r="D282" s="24" t="s">
        <v>888</v>
      </c>
      <c r="E282" s="66">
        <v>49067801</v>
      </c>
      <c r="F282" s="24" t="s">
        <v>888</v>
      </c>
      <c r="G282" s="24" t="s">
        <v>46</v>
      </c>
      <c r="H282" s="24" t="s">
        <v>79</v>
      </c>
      <c r="I282" s="24" t="s">
        <v>79</v>
      </c>
      <c r="J282" s="24" t="s">
        <v>145</v>
      </c>
      <c r="K282" s="24" t="s">
        <v>65</v>
      </c>
      <c r="L282" s="24" t="s">
        <v>66</v>
      </c>
      <c r="M282" s="24" t="s">
        <v>67</v>
      </c>
      <c r="N282" s="48">
        <v>42590</v>
      </c>
      <c r="O282" s="24" t="s">
        <v>53</v>
      </c>
      <c r="P282" s="26" t="s">
        <v>1</v>
      </c>
      <c r="Q282" s="63" t="s">
        <v>44</v>
      </c>
      <c r="R282" s="24" t="s">
        <v>54</v>
      </c>
      <c r="S282" s="24" t="s">
        <v>44</v>
      </c>
      <c r="T282" s="40" t="s">
        <v>44</v>
      </c>
      <c r="U282" s="24" t="s">
        <v>55</v>
      </c>
      <c r="V282" s="24">
        <v>2710193200</v>
      </c>
      <c r="W282" s="14" t="s">
        <v>44</v>
      </c>
      <c r="X282" s="96" t="s">
        <v>3586</v>
      </c>
      <c r="Y282" s="24">
        <v>1176</v>
      </c>
      <c r="Z282" s="24" t="s">
        <v>392</v>
      </c>
      <c r="AA282" s="96" t="s">
        <v>893</v>
      </c>
      <c r="AB282" s="51" t="s">
        <v>891</v>
      </c>
      <c r="AC282" s="51"/>
      <c r="AD282" s="51"/>
      <c r="AE282" s="24"/>
    </row>
    <row r="283" spans="1:31" s="38" customFormat="1" ht="13" hidden="1" x14ac:dyDescent="0.35">
      <c r="A283" s="14"/>
      <c r="B283" s="24">
        <v>49067809</v>
      </c>
      <c r="C283" s="24">
        <v>809</v>
      </c>
      <c r="D283" s="24" t="s">
        <v>894</v>
      </c>
      <c r="E283" s="66">
        <v>49067801</v>
      </c>
      <c r="F283" s="24" t="s">
        <v>888</v>
      </c>
      <c r="G283" s="24" t="s">
        <v>46</v>
      </c>
      <c r="H283" s="24" t="s">
        <v>47</v>
      </c>
      <c r="I283" s="24" t="s">
        <v>48</v>
      </c>
      <c r="J283" s="24" t="s">
        <v>145</v>
      </c>
      <c r="K283" s="24" t="s">
        <v>65</v>
      </c>
      <c r="L283" s="24" t="s">
        <v>66</v>
      </c>
      <c r="M283" s="24" t="s">
        <v>67</v>
      </c>
      <c r="N283" s="48">
        <v>42590</v>
      </c>
      <c r="O283" s="24" t="s">
        <v>53</v>
      </c>
      <c r="P283" s="26" t="s">
        <v>1</v>
      </c>
      <c r="Q283" s="24"/>
      <c r="R283" s="63" t="s">
        <v>7202</v>
      </c>
      <c r="S283" s="24" t="s">
        <v>44</v>
      </c>
      <c r="T283" s="40" t="s">
        <v>44</v>
      </c>
      <c r="U283" s="24" t="s">
        <v>55</v>
      </c>
      <c r="V283" s="24">
        <v>2710193200</v>
      </c>
      <c r="W283" s="14" t="s">
        <v>83</v>
      </c>
      <c r="X283" s="96" t="s">
        <v>3586</v>
      </c>
      <c r="Y283" s="24" t="s">
        <v>360</v>
      </c>
      <c r="Z283" s="24" t="s">
        <v>88</v>
      </c>
      <c r="AA283" s="96" t="s">
        <v>896</v>
      </c>
      <c r="AB283" s="51" t="s">
        <v>891</v>
      </c>
      <c r="AC283" s="51"/>
      <c r="AD283" s="51"/>
      <c r="AE283" s="24"/>
    </row>
    <row r="284" spans="1:31" s="38" customFormat="1" ht="13" hidden="1" x14ac:dyDescent="0.35">
      <c r="A284" s="14"/>
      <c r="B284" s="24">
        <v>49067967</v>
      </c>
      <c r="C284" s="24">
        <v>967</v>
      </c>
      <c r="D284" s="24" t="s">
        <v>897</v>
      </c>
      <c r="E284" s="66">
        <v>49067801</v>
      </c>
      <c r="F284" s="24" t="s">
        <v>888</v>
      </c>
      <c r="G284" s="24" t="s">
        <v>46</v>
      </c>
      <c r="H284" s="24" t="s">
        <v>151</v>
      </c>
      <c r="I284" s="24" t="s">
        <v>86</v>
      </c>
      <c r="J284" s="24" t="s">
        <v>145</v>
      </c>
      <c r="K284" s="24" t="s">
        <v>65</v>
      </c>
      <c r="L284" s="24" t="s">
        <v>66</v>
      </c>
      <c r="M284" s="24" t="s">
        <v>67</v>
      </c>
      <c r="N284" s="48">
        <v>42590</v>
      </c>
      <c r="O284" s="24" t="s">
        <v>53</v>
      </c>
      <c r="P284" s="26" t="s">
        <v>1</v>
      </c>
      <c r="Q284" s="24"/>
      <c r="R284" s="63" t="s">
        <v>7203</v>
      </c>
      <c r="S284" s="24" t="s">
        <v>44</v>
      </c>
      <c r="T284" s="40" t="s">
        <v>44</v>
      </c>
      <c r="U284" s="24" t="s">
        <v>55</v>
      </c>
      <c r="V284" s="24">
        <v>2710193200</v>
      </c>
      <c r="W284" s="14" t="s">
        <v>83</v>
      </c>
      <c r="X284" s="96" t="s">
        <v>3586</v>
      </c>
      <c r="Y284" s="24" t="s">
        <v>87</v>
      </c>
      <c r="Z284" s="24" t="s">
        <v>88</v>
      </c>
      <c r="AA284" s="96" t="s">
        <v>899</v>
      </c>
      <c r="AB284" s="51" t="s">
        <v>891</v>
      </c>
      <c r="AC284" s="51"/>
      <c r="AD284" s="51"/>
      <c r="AE284" s="24"/>
    </row>
    <row r="285" spans="1:31" s="38" customFormat="1" ht="13" hidden="1" x14ac:dyDescent="0.35">
      <c r="A285" s="14"/>
      <c r="B285" s="24">
        <v>91069801</v>
      </c>
      <c r="C285" s="24">
        <v>801</v>
      </c>
      <c r="D285" s="24" t="s">
        <v>2539</v>
      </c>
      <c r="E285" s="66">
        <v>91069801</v>
      </c>
      <c r="F285" s="24" t="s">
        <v>2539</v>
      </c>
      <c r="G285" s="24" t="s">
        <v>2524</v>
      </c>
      <c r="H285" s="24" t="s">
        <v>79</v>
      </c>
      <c r="I285" s="24" t="s">
        <v>79</v>
      </c>
      <c r="J285" s="24" t="s">
        <v>2525</v>
      </c>
      <c r="K285" s="24" t="s">
        <v>65</v>
      </c>
      <c r="L285" s="24" t="s">
        <v>54</v>
      </c>
      <c r="M285" s="24" t="s">
        <v>67</v>
      </c>
      <c r="N285" s="48"/>
      <c r="O285" s="24" t="s">
        <v>54</v>
      </c>
      <c r="P285" s="26" t="s">
        <v>1</v>
      </c>
      <c r="Q285" s="24"/>
      <c r="R285" s="24"/>
      <c r="S285" s="24"/>
      <c r="T285" s="40"/>
      <c r="U285" s="24"/>
      <c r="V285" s="24"/>
      <c r="W285" s="14"/>
      <c r="X285" s="96"/>
      <c r="Y285" s="24"/>
      <c r="Z285" s="24"/>
      <c r="AA285" s="96"/>
      <c r="AB285" s="51" t="s">
        <v>6351</v>
      </c>
      <c r="AC285" s="51"/>
      <c r="AD285" s="51"/>
      <c r="AE285" s="24"/>
    </row>
    <row r="286" spans="1:31" s="38" customFormat="1" ht="13" hidden="1" x14ac:dyDescent="0.35">
      <c r="A286" s="14"/>
      <c r="B286" s="24">
        <v>90066801</v>
      </c>
      <c r="C286" s="24">
        <v>801</v>
      </c>
      <c r="D286" s="24" t="s">
        <v>2540</v>
      </c>
      <c r="E286" s="66">
        <v>90066801</v>
      </c>
      <c r="F286" s="24" t="s">
        <v>2540</v>
      </c>
      <c r="G286" s="24" t="s">
        <v>2524</v>
      </c>
      <c r="H286" s="24" t="s">
        <v>79</v>
      </c>
      <c r="I286" s="24" t="s">
        <v>79</v>
      </c>
      <c r="J286" s="24" t="s">
        <v>2525</v>
      </c>
      <c r="K286" s="24" t="s">
        <v>65</v>
      </c>
      <c r="L286" s="24" t="s">
        <v>54</v>
      </c>
      <c r="M286" s="24" t="s">
        <v>67</v>
      </c>
      <c r="N286" s="48"/>
      <c r="O286" s="24" t="s">
        <v>54</v>
      </c>
      <c r="P286" s="26" t="s">
        <v>1</v>
      </c>
      <c r="Q286" s="24"/>
      <c r="R286" s="24"/>
      <c r="S286" s="24"/>
      <c r="T286" s="40"/>
      <c r="U286" s="24"/>
      <c r="V286" s="24"/>
      <c r="W286" s="14"/>
      <c r="X286" s="96"/>
      <c r="Y286" s="24"/>
      <c r="Z286" s="24"/>
      <c r="AA286" s="96"/>
      <c r="AB286" s="51" t="s">
        <v>6351</v>
      </c>
      <c r="AC286" s="51"/>
      <c r="AD286" s="51"/>
      <c r="AE286" s="24"/>
    </row>
    <row r="287" spans="1:31" s="38" customFormat="1" ht="13" hidden="1" x14ac:dyDescent="0.35">
      <c r="A287" s="14"/>
      <c r="B287" s="24">
        <v>44950801</v>
      </c>
      <c r="C287" s="24">
        <v>801</v>
      </c>
      <c r="D287" s="24" t="s">
        <v>900</v>
      </c>
      <c r="E287" s="66">
        <v>44950801</v>
      </c>
      <c r="F287" s="24" t="s">
        <v>900</v>
      </c>
      <c r="G287" s="24" t="s">
        <v>46</v>
      </c>
      <c r="H287" s="24" t="s">
        <v>79</v>
      </c>
      <c r="I287" s="24" t="s">
        <v>79</v>
      </c>
      <c r="J287" s="24" t="s">
        <v>49</v>
      </c>
      <c r="K287" s="24" t="s">
        <v>305</v>
      </c>
      <c r="L287" s="24" t="s">
        <v>66</v>
      </c>
      <c r="M287" s="24" t="s">
        <v>52</v>
      </c>
      <c r="N287" s="48">
        <v>44624</v>
      </c>
      <c r="O287" s="24" t="s">
        <v>92</v>
      </c>
      <c r="P287" s="26" t="s">
        <v>1</v>
      </c>
      <c r="Q287" s="63" t="s">
        <v>44</v>
      </c>
      <c r="R287" s="24" t="s">
        <v>54</v>
      </c>
      <c r="S287" s="24" t="s">
        <v>44</v>
      </c>
      <c r="T287" s="24" t="s">
        <v>44</v>
      </c>
      <c r="U287" s="24" t="s">
        <v>55</v>
      </c>
      <c r="V287" s="24">
        <v>2710193200</v>
      </c>
      <c r="W287" s="14" t="s">
        <v>44</v>
      </c>
      <c r="X287" s="96" t="s">
        <v>7204</v>
      </c>
      <c r="Y287" s="24">
        <v>1176</v>
      </c>
      <c r="Z287" s="24" t="s">
        <v>392</v>
      </c>
      <c r="AA287" s="96" t="s">
        <v>901</v>
      </c>
      <c r="AB287" s="51" t="s">
        <v>49</v>
      </c>
      <c r="AC287" s="51"/>
      <c r="AD287" s="51"/>
      <c r="AE287" s="24"/>
    </row>
    <row r="288" spans="1:31" s="38" customFormat="1" ht="13" hidden="1" x14ac:dyDescent="0.35">
      <c r="A288" s="14"/>
      <c r="B288" s="24">
        <v>44442905</v>
      </c>
      <c r="C288" s="24">
        <v>905</v>
      </c>
      <c r="D288" s="24" t="s">
        <v>907</v>
      </c>
      <c r="E288" s="66">
        <v>44442801</v>
      </c>
      <c r="F288" s="24" t="s">
        <v>910</v>
      </c>
      <c r="G288" s="24" t="s">
        <v>46</v>
      </c>
      <c r="H288" s="24" t="s">
        <v>62</v>
      </c>
      <c r="I288" s="24" t="s">
        <v>63</v>
      </c>
      <c r="J288" s="24" t="s">
        <v>49</v>
      </c>
      <c r="K288" s="24" t="s">
        <v>906</v>
      </c>
      <c r="L288" s="24" t="s">
        <v>66</v>
      </c>
      <c r="M288" s="24" t="s">
        <v>52</v>
      </c>
      <c r="N288" s="48">
        <v>44743</v>
      </c>
      <c r="O288" s="24" t="s">
        <v>53</v>
      </c>
      <c r="P288" s="26" t="s">
        <v>1</v>
      </c>
      <c r="Q288" s="24"/>
      <c r="R288" s="24"/>
      <c r="S288" s="24" t="s">
        <v>44</v>
      </c>
      <c r="T288" s="40" t="s">
        <v>44</v>
      </c>
      <c r="U288" s="24" t="s">
        <v>55</v>
      </c>
      <c r="V288" s="24">
        <v>2710193200</v>
      </c>
      <c r="W288" s="14" t="s">
        <v>70</v>
      </c>
      <c r="X288" s="96" t="s">
        <v>7205</v>
      </c>
      <c r="Y288" s="24" t="s">
        <v>2703</v>
      </c>
      <c r="Z288" s="24" t="s">
        <v>5219</v>
      </c>
      <c r="AA288" s="96" t="s">
        <v>911</v>
      </c>
      <c r="AB288" s="51" t="s">
        <v>906</v>
      </c>
      <c r="AC288" s="51"/>
      <c r="AD288" s="51"/>
      <c r="AE288" s="24"/>
    </row>
    <row r="289" spans="1:31" s="38" customFormat="1" ht="13" hidden="1" x14ac:dyDescent="0.35">
      <c r="A289" s="14"/>
      <c r="B289" s="24">
        <v>44442829</v>
      </c>
      <c r="C289" s="24">
        <v>829</v>
      </c>
      <c r="D289" s="24" t="s">
        <v>6908</v>
      </c>
      <c r="E289" s="66">
        <v>44442801</v>
      </c>
      <c r="F289" s="24" t="s">
        <v>910</v>
      </c>
      <c r="G289" s="24" t="s">
        <v>46</v>
      </c>
      <c r="H289" s="24" t="s">
        <v>6939</v>
      </c>
      <c r="I289" s="24" t="s">
        <v>3046</v>
      </c>
      <c r="J289" s="24" t="s">
        <v>49</v>
      </c>
      <c r="K289" s="24" t="s">
        <v>906</v>
      </c>
      <c r="L289" s="24" t="s">
        <v>66</v>
      </c>
      <c r="M289" s="24" t="s">
        <v>52</v>
      </c>
      <c r="N289" s="48"/>
      <c r="O289" s="24" t="s">
        <v>53</v>
      </c>
      <c r="P289" s="26" t="s">
        <v>3</v>
      </c>
      <c r="Q289" s="24"/>
      <c r="R289" s="24"/>
      <c r="S289" s="24">
        <v>44442905</v>
      </c>
      <c r="T289" s="40" t="s">
        <v>907</v>
      </c>
      <c r="U289" s="24" t="s">
        <v>329</v>
      </c>
      <c r="V289" s="24">
        <v>2710193200</v>
      </c>
      <c r="W289" s="14" t="s">
        <v>70</v>
      </c>
      <c r="X289" s="96" t="s">
        <v>7205</v>
      </c>
      <c r="Y289" s="24" t="s">
        <v>2703</v>
      </c>
      <c r="Z289" s="24" t="s">
        <v>5219</v>
      </c>
      <c r="AA289" s="96" t="s">
        <v>911</v>
      </c>
      <c r="AB289" s="51" t="s">
        <v>906</v>
      </c>
      <c r="AC289" s="51"/>
      <c r="AD289" s="51"/>
      <c r="AE289" s="24"/>
    </row>
    <row r="290" spans="1:31" s="38" customFormat="1" ht="13" hidden="1" x14ac:dyDescent="0.35">
      <c r="A290" s="14"/>
      <c r="B290" s="24">
        <v>44442809</v>
      </c>
      <c r="C290" s="24">
        <v>809</v>
      </c>
      <c r="D290" s="24" t="s">
        <v>912</v>
      </c>
      <c r="E290" s="66">
        <v>44442801</v>
      </c>
      <c r="F290" s="24" t="s">
        <v>910</v>
      </c>
      <c r="G290" s="24" t="s">
        <v>46</v>
      </c>
      <c r="H290" s="24" t="s">
        <v>47</v>
      </c>
      <c r="I290" s="24" t="s">
        <v>48</v>
      </c>
      <c r="J290" s="24" t="s">
        <v>49</v>
      </c>
      <c r="K290" s="24" t="s">
        <v>906</v>
      </c>
      <c r="L290" s="24" t="s">
        <v>66</v>
      </c>
      <c r="M290" s="24" t="s">
        <v>52</v>
      </c>
      <c r="N290" s="48">
        <v>44743</v>
      </c>
      <c r="O290" s="24" t="s">
        <v>53</v>
      </c>
      <c r="P290" s="26" t="s">
        <v>1</v>
      </c>
      <c r="Q290" s="24"/>
      <c r="R290" s="24"/>
      <c r="S290" s="24" t="s">
        <v>44</v>
      </c>
      <c r="T290" s="40" t="s">
        <v>44</v>
      </c>
      <c r="U290" s="24" t="s">
        <v>55</v>
      </c>
      <c r="V290" s="24">
        <v>2710193200</v>
      </c>
      <c r="W290" s="14" t="s">
        <v>70</v>
      </c>
      <c r="X290" s="96" t="s">
        <v>7205</v>
      </c>
      <c r="Y290" s="24" t="s">
        <v>2596</v>
      </c>
      <c r="Z290" s="24" t="s">
        <v>5219</v>
      </c>
      <c r="AA290" s="96" t="s">
        <v>913</v>
      </c>
      <c r="AB290" s="51" t="s">
        <v>906</v>
      </c>
      <c r="AC290" s="51"/>
      <c r="AD290" s="51"/>
      <c r="AE290" s="24"/>
    </row>
    <row r="291" spans="1:31" s="38" customFormat="1" ht="13" hidden="1" x14ac:dyDescent="0.35">
      <c r="A291" s="14"/>
      <c r="B291" s="24">
        <v>43201905</v>
      </c>
      <c r="C291" s="24">
        <v>905</v>
      </c>
      <c r="D291" s="24" t="s">
        <v>903</v>
      </c>
      <c r="E291" s="66">
        <v>43201801</v>
      </c>
      <c r="F291" s="24" t="s">
        <v>904</v>
      </c>
      <c r="G291" s="24" t="s">
        <v>46</v>
      </c>
      <c r="H291" s="24" t="s">
        <v>62</v>
      </c>
      <c r="I291" s="24" t="s">
        <v>63</v>
      </c>
      <c r="J291" s="24" t="s">
        <v>49</v>
      </c>
      <c r="K291" s="24" t="s">
        <v>906</v>
      </c>
      <c r="L291" s="24" t="s">
        <v>66</v>
      </c>
      <c r="M291" s="24" t="s">
        <v>52</v>
      </c>
      <c r="N291" s="48">
        <v>42653</v>
      </c>
      <c r="O291" s="24" t="s">
        <v>53</v>
      </c>
      <c r="P291" s="28" t="s">
        <v>6</v>
      </c>
      <c r="Q291" s="24"/>
      <c r="R291" s="24"/>
      <c r="S291" s="24">
        <v>44442905</v>
      </c>
      <c r="T291" s="40" t="s">
        <v>907</v>
      </c>
      <c r="U291" s="24" t="s">
        <v>329</v>
      </c>
      <c r="V291" s="24">
        <v>2710193200</v>
      </c>
      <c r="W291" s="14" t="s">
        <v>56</v>
      </c>
      <c r="X291" s="96" t="s">
        <v>7206</v>
      </c>
      <c r="Y291" s="24" t="s">
        <v>2703</v>
      </c>
      <c r="Z291" s="24" t="s">
        <v>5219</v>
      </c>
      <c r="AA291" s="96" t="s">
        <v>908</v>
      </c>
      <c r="AB291" s="51" t="s">
        <v>906</v>
      </c>
      <c r="AC291" s="51"/>
      <c r="AD291" s="51"/>
      <c r="AE291" s="24"/>
    </row>
    <row r="292" spans="1:31" s="38" customFormat="1" ht="13" hidden="1" x14ac:dyDescent="0.35">
      <c r="A292" s="14"/>
      <c r="B292" s="24">
        <v>52424807</v>
      </c>
      <c r="C292" s="24">
        <v>807</v>
      </c>
      <c r="D292" s="24" t="s">
        <v>915</v>
      </c>
      <c r="E292" s="66" t="s">
        <v>44</v>
      </c>
      <c r="F292" s="24" t="s">
        <v>45</v>
      </c>
      <c r="G292" s="24" t="s">
        <v>216</v>
      </c>
      <c r="H292" s="24" t="s">
        <v>431</v>
      </c>
      <c r="I292" s="24" t="s">
        <v>48</v>
      </c>
      <c r="J292" s="24" t="s">
        <v>49</v>
      </c>
      <c r="K292" s="24" t="s">
        <v>906</v>
      </c>
      <c r="L292" s="24" t="s">
        <v>51</v>
      </c>
      <c r="M292" s="24" t="s">
        <v>52</v>
      </c>
      <c r="N292" s="48">
        <v>44044</v>
      </c>
      <c r="O292" s="24" t="s">
        <v>53</v>
      </c>
      <c r="P292" s="26" t="s">
        <v>1</v>
      </c>
      <c r="Q292" s="63" t="s">
        <v>7207</v>
      </c>
      <c r="R292" s="24" t="s">
        <v>54</v>
      </c>
      <c r="S292" s="24" t="s">
        <v>44</v>
      </c>
      <c r="T292" s="40" t="s">
        <v>44</v>
      </c>
      <c r="U292" s="24" t="s">
        <v>55</v>
      </c>
      <c r="V292" s="24">
        <v>2710199900</v>
      </c>
      <c r="W292" s="14" t="s">
        <v>56</v>
      </c>
      <c r="X292" s="96" t="s">
        <v>5223</v>
      </c>
      <c r="Y292" s="24" t="s">
        <v>7208</v>
      </c>
      <c r="Z292" s="24" t="s">
        <v>5233</v>
      </c>
      <c r="AA292" s="24" t="s">
        <v>917</v>
      </c>
      <c r="AB292" s="51" t="s">
        <v>906</v>
      </c>
      <c r="AC292" s="51"/>
      <c r="AD292" s="51"/>
      <c r="AE292" s="24"/>
    </row>
    <row r="293" spans="1:31" s="38" customFormat="1" ht="13" hidden="1" x14ac:dyDescent="0.35">
      <c r="A293" s="14"/>
      <c r="B293" s="24">
        <v>49946909</v>
      </c>
      <c r="C293" s="24">
        <v>909</v>
      </c>
      <c r="D293" s="24" t="s">
        <v>919</v>
      </c>
      <c r="E293" s="66" t="s">
        <v>44</v>
      </c>
      <c r="F293" s="24" t="s">
        <v>45</v>
      </c>
      <c r="G293" s="24" t="s">
        <v>46</v>
      </c>
      <c r="H293" s="24" t="s">
        <v>62</v>
      </c>
      <c r="I293" s="24" t="s">
        <v>63</v>
      </c>
      <c r="J293" s="24" t="s">
        <v>49</v>
      </c>
      <c r="K293" s="24" t="s">
        <v>906</v>
      </c>
      <c r="L293" s="24" t="s">
        <v>51</v>
      </c>
      <c r="M293" s="24" t="s">
        <v>52</v>
      </c>
      <c r="N293" s="48">
        <v>44589</v>
      </c>
      <c r="O293" s="24" t="s">
        <v>53</v>
      </c>
      <c r="P293" s="26" t="s">
        <v>1</v>
      </c>
      <c r="Q293" s="24"/>
      <c r="R293" s="24"/>
      <c r="S293" s="24" t="s">
        <v>44</v>
      </c>
      <c r="T293" s="40" t="s">
        <v>44</v>
      </c>
      <c r="U293" s="24" t="s">
        <v>55</v>
      </c>
      <c r="V293" s="24">
        <v>3403190000</v>
      </c>
      <c r="W293" s="14" t="s">
        <v>56</v>
      </c>
      <c r="X293" s="96" t="s">
        <v>7209</v>
      </c>
      <c r="Y293" s="24" t="s">
        <v>7210</v>
      </c>
      <c r="Z293" s="24" t="s">
        <v>6345</v>
      </c>
      <c r="AA293" s="96" t="s">
        <v>920</v>
      </c>
      <c r="AB293" s="51" t="s">
        <v>906</v>
      </c>
      <c r="AC293" s="51"/>
      <c r="AD293" s="51"/>
      <c r="AE293" s="24"/>
    </row>
    <row r="294" spans="1:31" s="38" customFormat="1" ht="13" hidden="1" x14ac:dyDescent="0.35">
      <c r="A294" s="14"/>
      <c r="B294" s="24">
        <v>43208855</v>
      </c>
      <c r="C294" s="24">
        <v>855</v>
      </c>
      <c r="D294" s="24" t="s">
        <v>922</v>
      </c>
      <c r="E294" s="66">
        <v>45390801</v>
      </c>
      <c r="F294" s="24" t="s">
        <v>923</v>
      </c>
      <c r="G294" s="24" t="s">
        <v>46</v>
      </c>
      <c r="H294" s="24" t="s">
        <v>163</v>
      </c>
      <c r="I294" s="24" t="s">
        <v>164</v>
      </c>
      <c r="J294" s="24" t="s">
        <v>49</v>
      </c>
      <c r="K294" s="24" t="s">
        <v>906</v>
      </c>
      <c r="L294" s="24" t="s">
        <v>66</v>
      </c>
      <c r="M294" s="24" t="s">
        <v>52</v>
      </c>
      <c r="N294" s="48">
        <v>41452</v>
      </c>
      <c r="O294" s="24" t="s">
        <v>53</v>
      </c>
      <c r="P294" s="26" t="s">
        <v>1</v>
      </c>
      <c r="Q294" s="63" t="s">
        <v>7211</v>
      </c>
      <c r="R294" s="24" t="s">
        <v>54</v>
      </c>
      <c r="S294" s="24" t="s">
        <v>44</v>
      </c>
      <c r="T294" s="40" t="s">
        <v>44</v>
      </c>
      <c r="U294" s="24" t="s">
        <v>55</v>
      </c>
      <c r="V294" s="24">
        <v>2710193200</v>
      </c>
      <c r="W294" s="14" t="s">
        <v>70</v>
      </c>
      <c r="X294" s="96" t="s">
        <v>5227</v>
      </c>
      <c r="Y294" s="24" t="s">
        <v>3119</v>
      </c>
      <c r="Z294" s="24" t="s">
        <v>5219</v>
      </c>
      <c r="AA294" s="96" t="s">
        <v>925</v>
      </c>
      <c r="AB294" s="51" t="s">
        <v>906</v>
      </c>
      <c r="AC294" s="51"/>
      <c r="AD294" s="51"/>
      <c r="AE294" s="24"/>
    </row>
    <row r="295" spans="1:31" s="38" customFormat="1" ht="13" hidden="1" x14ac:dyDescent="0.35">
      <c r="A295" s="14"/>
      <c r="B295" s="24">
        <v>43208809</v>
      </c>
      <c r="C295" s="24">
        <v>809</v>
      </c>
      <c r="D295" s="24" t="s">
        <v>927</v>
      </c>
      <c r="E295" s="66">
        <v>45390801</v>
      </c>
      <c r="F295" s="24" t="s">
        <v>923</v>
      </c>
      <c r="G295" s="24" t="s">
        <v>46</v>
      </c>
      <c r="H295" s="24" t="s">
        <v>47</v>
      </c>
      <c r="I295" s="24" t="s">
        <v>48</v>
      </c>
      <c r="J295" s="24" t="s">
        <v>49</v>
      </c>
      <c r="K295" s="24" t="s">
        <v>906</v>
      </c>
      <c r="L295" s="24" t="s">
        <v>66</v>
      </c>
      <c r="M295" s="24" t="s">
        <v>52</v>
      </c>
      <c r="N295" s="48">
        <v>41468</v>
      </c>
      <c r="O295" s="24" t="s">
        <v>53</v>
      </c>
      <c r="P295" s="26" t="s">
        <v>1</v>
      </c>
      <c r="Q295" s="24"/>
      <c r="R295" s="24"/>
      <c r="S295" s="24" t="s">
        <v>44</v>
      </c>
      <c r="T295" s="40" t="s">
        <v>44</v>
      </c>
      <c r="U295" s="24" t="s">
        <v>55</v>
      </c>
      <c r="V295" s="24">
        <v>2710193200</v>
      </c>
      <c r="W295" s="14" t="s">
        <v>70</v>
      </c>
      <c r="X295" s="24" t="s">
        <v>5227</v>
      </c>
      <c r="Y295" s="24" t="s">
        <v>2596</v>
      </c>
      <c r="Z295" s="24" t="s">
        <v>5219</v>
      </c>
      <c r="AA295" s="24" t="s">
        <v>928</v>
      </c>
      <c r="AB295" s="51" t="s">
        <v>906</v>
      </c>
      <c r="AC295" s="51"/>
      <c r="AD295" s="51"/>
      <c r="AE295" s="24"/>
    </row>
    <row r="296" spans="1:31" s="38" customFormat="1" ht="13" hidden="1" x14ac:dyDescent="0.35">
      <c r="A296" s="14"/>
      <c r="B296" s="24">
        <v>40131909</v>
      </c>
      <c r="C296" s="24">
        <v>909</v>
      </c>
      <c r="D296" s="24" t="s">
        <v>929</v>
      </c>
      <c r="E296" s="66" t="s">
        <v>44</v>
      </c>
      <c r="F296" s="24" t="s">
        <v>45</v>
      </c>
      <c r="G296" s="24" t="s">
        <v>46</v>
      </c>
      <c r="H296" s="24" t="s">
        <v>930</v>
      </c>
      <c r="I296" s="24" t="s">
        <v>63</v>
      </c>
      <c r="J296" s="24" t="s">
        <v>49</v>
      </c>
      <c r="K296" s="24" t="s">
        <v>906</v>
      </c>
      <c r="L296" s="24" t="s">
        <v>51</v>
      </c>
      <c r="M296" s="24" t="s">
        <v>52</v>
      </c>
      <c r="N296" s="48">
        <v>44044</v>
      </c>
      <c r="O296" s="24" t="s">
        <v>53</v>
      </c>
      <c r="P296" s="26" t="s">
        <v>1</v>
      </c>
      <c r="Q296" s="63" t="s">
        <v>7212</v>
      </c>
      <c r="R296" s="24" t="s">
        <v>54</v>
      </c>
      <c r="S296" s="24" t="s">
        <v>44</v>
      </c>
      <c r="T296" s="40" t="s">
        <v>44</v>
      </c>
      <c r="U296" s="24" t="s">
        <v>55</v>
      </c>
      <c r="V296" s="24">
        <v>3403190000</v>
      </c>
      <c r="W296" s="14" t="s">
        <v>56</v>
      </c>
      <c r="X296" s="24" t="s">
        <v>7213</v>
      </c>
      <c r="Y296" s="24" t="s">
        <v>7210</v>
      </c>
      <c r="Z296" s="24" t="s">
        <v>6345</v>
      </c>
      <c r="AA296" s="24" t="s">
        <v>932</v>
      </c>
      <c r="AB296" s="51" t="s">
        <v>906</v>
      </c>
      <c r="AC296" s="51"/>
      <c r="AD296" s="51"/>
      <c r="AE296" s="24"/>
    </row>
    <row r="297" spans="1:31" s="38" customFormat="1" ht="13" hidden="1" x14ac:dyDescent="0.35">
      <c r="A297" s="14"/>
      <c r="B297" s="24">
        <v>44531849</v>
      </c>
      <c r="C297" s="24">
        <v>849</v>
      </c>
      <c r="D297" s="24" t="s">
        <v>934</v>
      </c>
      <c r="E297" s="66" t="s">
        <v>44</v>
      </c>
      <c r="F297" s="24" t="s">
        <v>45</v>
      </c>
      <c r="G297" s="24" t="s">
        <v>46</v>
      </c>
      <c r="H297" s="24" t="s">
        <v>372</v>
      </c>
      <c r="I297" s="24" t="s">
        <v>48</v>
      </c>
      <c r="J297" s="24" t="s">
        <v>49</v>
      </c>
      <c r="K297" s="24" t="s">
        <v>906</v>
      </c>
      <c r="L297" s="24" t="s">
        <v>51</v>
      </c>
      <c r="M297" s="24" t="s">
        <v>52</v>
      </c>
      <c r="N297" s="48">
        <v>43984</v>
      </c>
      <c r="O297" s="24" t="s">
        <v>53</v>
      </c>
      <c r="P297" s="26" t="s">
        <v>1</v>
      </c>
      <c r="Q297" s="63" t="s">
        <v>7214</v>
      </c>
      <c r="R297" s="24" t="s">
        <v>54</v>
      </c>
      <c r="S297" s="24" t="s">
        <v>44</v>
      </c>
      <c r="T297" s="40" t="s">
        <v>44</v>
      </c>
      <c r="U297" s="24" t="s">
        <v>55</v>
      </c>
      <c r="V297" s="24">
        <v>2710193200</v>
      </c>
      <c r="W297" s="14" t="s">
        <v>56</v>
      </c>
      <c r="X297" s="24" t="s">
        <v>7215</v>
      </c>
      <c r="Y297" s="24" t="s">
        <v>5502</v>
      </c>
      <c r="Z297" s="24" t="s">
        <v>6345</v>
      </c>
      <c r="AA297" s="24" t="s">
        <v>936</v>
      </c>
      <c r="AB297" s="51" t="s">
        <v>906</v>
      </c>
      <c r="AC297" s="51"/>
      <c r="AD297" s="51"/>
      <c r="AE297" s="24"/>
    </row>
    <row r="298" spans="1:31" s="38" customFormat="1" ht="13" hidden="1" x14ac:dyDescent="0.35">
      <c r="A298" s="14"/>
      <c r="B298" s="24">
        <v>44535809</v>
      </c>
      <c r="C298" s="24">
        <v>809</v>
      </c>
      <c r="D298" s="24" t="s">
        <v>938</v>
      </c>
      <c r="E298" s="66">
        <v>43706801</v>
      </c>
      <c r="F298" s="24" t="s">
        <v>413</v>
      </c>
      <c r="G298" s="24" t="s">
        <v>46</v>
      </c>
      <c r="H298" s="24" t="s">
        <v>47</v>
      </c>
      <c r="I298" s="24" t="s">
        <v>48</v>
      </c>
      <c r="J298" s="24" t="s">
        <v>49</v>
      </c>
      <c r="K298" s="24" t="s">
        <v>906</v>
      </c>
      <c r="L298" s="24" t="s">
        <v>66</v>
      </c>
      <c r="M298" s="24" t="s">
        <v>52</v>
      </c>
      <c r="N298" s="48">
        <v>42009</v>
      </c>
      <c r="O298" s="24" t="s">
        <v>53</v>
      </c>
      <c r="P298" s="26" t="s">
        <v>1</v>
      </c>
      <c r="Q298" s="24"/>
      <c r="R298" s="24"/>
      <c r="S298" s="24" t="s">
        <v>44</v>
      </c>
      <c r="T298" s="40" t="s">
        <v>44</v>
      </c>
      <c r="U298" s="24" t="s">
        <v>55</v>
      </c>
      <c r="V298" s="24">
        <v>2710193200</v>
      </c>
      <c r="W298" s="14" t="s">
        <v>70</v>
      </c>
      <c r="X298" s="96" t="s">
        <v>5236</v>
      </c>
      <c r="Y298" s="24" t="s">
        <v>2596</v>
      </c>
      <c r="Z298" s="24" t="s">
        <v>5219</v>
      </c>
      <c r="AA298" s="96" t="s">
        <v>939</v>
      </c>
      <c r="AB298" s="51" t="s">
        <v>906</v>
      </c>
      <c r="AC298" s="51"/>
      <c r="AD298" s="51"/>
      <c r="AE298" s="24"/>
    </row>
    <row r="299" spans="1:31" s="38" customFormat="1" ht="13" hidden="1" x14ac:dyDescent="0.35">
      <c r="A299" s="14"/>
      <c r="B299" s="24">
        <v>44535855</v>
      </c>
      <c r="C299" s="24">
        <v>855</v>
      </c>
      <c r="D299" s="24" t="s">
        <v>941</v>
      </c>
      <c r="E299" s="66">
        <v>43706801</v>
      </c>
      <c r="F299" s="24" t="s">
        <v>413</v>
      </c>
      <c r="G299" s="24" t="s">
        <v>46</v>
      </c>
      <c r="H299" s="24" t="s">
        <v>163</v>
      </c>
      <c r="I299" s="24" t="s">
        <v>164</v>
      </c>
      <c r="J299" s="24" t="s">
        <v>49</v>
      </c>
      <c r="K299" s="24" t="s">
        <v>906</v>
      </c>
      <c r="L299" s="24" t="s">
        <v>66</v>
      </c>
      <c r="M299" s="24" t="s">
        <v>52</v>
      </c>
      <c r="N299" s="48">
        <v>42009</v>
      </c>
      <c r="O299" s="24" t="s">
        <v>53</v>
      </c>
      <c r="P299" s="26" t="s">
        <v>1</v>
      </c>
      <c r="Q299" s="63" t="s">
        <v>7216</v>
      </c>
      <c r="R299" s="24" t="s">
        <v>54</v>
      </c>
      <c r="S299" s="24" t="s">
        <v>44</v>
      </c>
      <c r="T299" s="40" t="s">
        <v>44</v>
      </c>
      <c r="U299" s="24" t="s">
        <v>55</v>
      </c>
      <c r="V299" s="24">
        <v>2710193200</v>
      </c>
      <c r="W299" s="14" t="s">
        <v>70</v>
      </c>
      <c r="X299" s="96" t="s">
        <v>5236</v>
      </c>
      <c r="Y299" s="24" t="s">
        <v>3119</v>
      </c>
      <c r="Z299" s="24" t="s">
        <v>5219</v>
      </c>
      <c r="AA299" s="96" t="s">
        <v>943</v>
      </c>
      <c r="AB299" s="51" t="s">
        <v>906</v>
      </c>
      <c r="AC299" s="51"/>
      <c r="AD299" s="51"/>
      <c r="AE299" s="24"/>
    </row>
    <row r="300" spans="1:31" s="38" customFormat="1" ht="13" hidden="1" x14ac:dyDescent="0.35">
      <c r="A300" s="14"/>
      <c r="B300" s="24">
        <v>44535967</v>
      </c>
      <c r="C300" s="24">
        <v>967</v>
      </c>
      <c r="D300" s="24" t="s">
        <v>944</v>
      </c>
      <c r="E300" s="66">
        <v>43706801</v>
      </c>
      <c r="F300" s="24" t="s">
        <v>413</v>
      </c>
      <c r="G300" s="24" t="s">
        <v>46</v>
      </c>
      <c r="H300" s="24" t="s">
        <v>151</v>
      </c>
      <c r="I300" s="24" t="s">
        <v>86</v>
      </c>
      <c r="J300" s="24" t="s">
        <v>49</v>
      </c>
      <c r="K300" s="24" t="s">
        <v>906</v>
      </c>
      <c r="L300" s="24" t="s">
        <v>66</v>
      </c>
      <c r="M300" s="24" t="s">
        <v>52</v>
      </c>
      <c r="N300" s="48">
        <v>42368</v>
      </c>
      <c r="O300" s="24" t="s">
        <v>53</v>
      </c>
      <c r="P300" s="26" t="s">
        <v>1</v>
      </c>
      <c r="Q300" s="63" t="s">
        <v>7217</v>
      </c>
      <c r="R300" s="24" t="s">
        <v>54</v>
      </c>
      <c r="S300" s="24" t="s">
        <v>44</v>
      </c>
      <c r="T300" s="40" t="s">
        <v>44</v>
      </c>
      <c r="U300" s="24" t="s">
        <v>55</v>
      </c>
      <c r="V300" s="24">
        <v>2710193200</v>
      </c>
      <c r="W300" s="14" t="s">
        <v>70</v>
      </c>
      <c r="X300" s="96" t="s">
        <v>5236</v>
      </c>
      <c r="Y300" s="24" t="s">
        <v>87</v>
      </c>
      <c r="Z300" s="24" t="s">
        <v>5219</v>
      </c>
      <c r="AA300" s="96" t="s">
        <v>946</v>
      </c>
      <c r="AB300" s="51" t="s">
        <v>906</v>
      </c>
      <c r="AC300" s="51"/>
      <c r="AD300" s="51"/>
      <c r="AE300" s="24"/>
    </row>
    <row r="301" spans="1:31" s="38" customFormat="1" ht="13" hidden="1" x14ac:dyDescent="0.35">
      <c r="A301" s="14"/>
      <c r="B301" s="24">
        <v>43204905</v>
      </c>
      <c r="C301" s="24">
        <v>905</v>
      </c>
      <c r="D301" s="24" t="s">
        <v>947</v>
      </c>
      <c r="E301" s="66">
        <v>43204801</v>
      </c>
      <c r="F301" s="24" t="s">
        <v>948</v>
      </c>
      <c r="G301" s="24" t="s">
        <v>46</v>
      </c>
      <c r="H301" s="24" t="s">
        <v>62</v>
      </c>
      <c r="I301" s="24" t="s">
        <v>63</v>
      </c>
      <c r="J301" s="24" t="s">
        <v>49</v>
      </c>
      <c r="K301" s="24" t="s">
        <v>906</v>
      </c>
      <c r="L301" s="24" t="s">
        <v>66</v>
      </c>
      <c r="M301" s="24" t="s">
        <v>52</v>
      </c>
      <c r="N301" s="48">
        <v>42156</v>
      </c>
      <c r="O301" s="24" t="s">
        <v>53</v>
      </c>
      <c r="P301" s="26" t="s">
        <v>1</v>
      </c>
      <c r="Q301" s="63" t="s">
        <v>7218</v>
      </c>
      <c r="R301" s="24" t="s">
        <v>54</v>
      </c>
      <c r="S301" s="24" t="s">
        <v>44</v>
      </c>
      <c r="T301" s="40" t="s">
        <v>44</v>
      </c>
      <c r="U301" s="24" t="s">
        <v>55</v>
      </c>
      <c r="V301" s="24">
        <v>2710193200</v>
      </c>
      <c r="W301" s="14" t="s">
        <v>70</v>
      </c>
      <c r="X301" s="24" t="s">
        <v>5239</v>
      </c>
      <c r="Y301" s="24" t="s">
        <v>2703</v>
      </c>
      <c r="Z301" s="24" t="s">
        <v>5219</v>
      </c>
      <c r="AA301" s="24" t="s">
        <v>950</v>
      </c>
      <c r="AB301" s="51" t="s">
        <v>906</v>
      </c>
      <c r="AC301" s="51"/>
      <c r="AD301" s="51"/>
      <c r="AE301" s="24"/>
    </row>
    <row r="302" spans="1:31" s="38" customFormat="1" ht="13" hidden="1" x14ac:dyDescent="0.35">
      <c r="A302" s="14"/>
      <c r="B302" s="24">
        <v>43204855</v>
      </c>
      <c r="C302" s="24">
        <v>855</v>
      </c>
      <c r="D302" s="24" t="s">
        <v>952</v>
      </c>
      <c r="E302" s="66">
        <v>43204801</v>
      </c>
      <c r="F302" s="24" t="s">
        <v>948</v>
      </c>
      <c r="G302" s="24" t="s">
        <v>46</v>
      </c>
      <c r="H302" s="24" t="s">
        <v>163</v>
      </c>
      <c r="I302" s="24" t="s">
        <v>164</v>
      </c>
      <c r="J302" s="24" t="s">
        <v>49</v>
      </c>
      <c r="K302" s="24" t="s">
        <v>906</v>
      </c>
      <c r="L302" s="24" t="s">
        <v>66</v>
      </c>
      <c r="M302" s="24" t="s">
        <v>52</v>
      </c>
      <c r="N302" s="48">
        <v>41450</v>
      </c>
      <c r="O302" s="24" t="s">
        <v>53</v>
      </c>
      <c r="P302" s="26" t="s">
        <v>1</v>
      </c>
      <c r="Q302" s="63" t="s">
        <v>7219</v>
      </c>
      <c r="R302" s="24" t="s">
        <v>54</v>
      </c>
      <c r="S302" s="24" t="s">
        <v>44</v>
      </c>
      <c r="T302" s="40" t="s">
        <v>44</v>
      </c>
      <c r="U302" s="24" t="s">
        <v>55</v>
      </c>
      <c r="V302" s="24">
        <v>2710193200</v>
      </c>
      <c r="W302" s="14" t="s">
        <v>70</v>
      </c>
      <c r="X302" s="96" t="s">
        <v>5239</v>
      </c>
      <c r="Y302" s="24" t="s">
        <v>3119</v>
      </c>
      <c r="Z302" s="24" t="s">
        <v>5219</v>
      </c>
      <c r="AA302" s="96" t="s">
        <v>954</v>
      </c>
      <c r="AB302" s="51" t="s">
        <v>906</v>
      </c>
      <c r="AC302" s="51"/>
      <c r="AD302" s="51"/>
      <c r="AE302" s="24"/>
    </row>
    <row r="303" spans="1:31" s="38" customFormat="1" ht="13" hidden="1" x14ac:dyDescent="0.35">
      <c r="A303" s="14"/>
      <c r="B303" s="24">
        <v>43204801</v>
      </c>
      <c r="C303" s="24">
        <v>801</v>
      </c>
      <c r="D303" s="24" t="s">
        <v>948</v>
      </c>
      <c r="E303" s="66">
        <v>43204801</v>
      </c>
      <c r="F303" s="24" t="s">
        <v>948</v>
      </c>
      <c r="G303" s="24" t="s">
        <v>46</v>
      </c>
      <c r="H303" s="24" t="s">
        <v>79</v>
      </c>
      <c r="I303" s="24" t="s">
        <v>79</v>
      </c>
      <c r="J303" s="24" t="s">
        <v>49</v>
      </c>
      <c r="K303" s="24" t="s">
        <v>906</v>
      </c>
      <c r="L303" s="24" t="s">
        <v>66</v>
      </c>
      <c r="M303" s="24" t="s">
        <v>52</v>
      </c>
      <c r="N303" s="48">
        <v>41444</v>
      </c>
      <c r="O303" s="24" t="s">
        <v>53</v>
      </c>
      <c r="P303" s="26" t="s">
        <v>1</v>
      </c>
      <c r="Q303" s="63" t="s">
        <v>44</v>
      </c>
      <c r="R303" s="24" t="s">
        <v>54</v>
      </c>
      <c r="S303" s="24" t="s">
        <v>44</v>
      </c>
      <c r="T303" s="40" t="s">
        <v>44</v>
      </c>
      <c r="U303" s="24" t="s">
        <v>55</v>
      </c>
      <c r="V303" s="24">
        <v>2710193200</v>
      </c>
      <c r="W303" s="14" t="s">
        <v>44</v>
      </c>
      <c r="X303" s="96" t="s">
        <v>5239</v>
      </c>
      <c r="Y303" s="24">
        <v>1176</v>
      </c>
      <c r="Z303" s="24" t="s">
        <v>392</v>
      </c>
      <c r="AA303" s="96" t="s">
        <v>955</v>
      </c>
      <c r="AB303" s="51" t="s">
        <v>906</v>
      </c>
      <c r="AC303" s="51"/>
      <c r="AD303" s="51"/>
      <c r="AE303" s="24"/>
    </row>
    <row r="304" spans="1:31" s="38" customFormat="1" ht="13" hidden="1" x14ac:dyDescent="0.35">
      <c r="A304" s="14"/>
      <c r="B304" s="24">
        <v>43204809</v>
      </c>
      <c r="C304" s="24">
        <v>809</v>
      </c>
      <c r="D304" s="24" t="s">
        <v>956</v>
      </c>
      <c r="E304" s="66">
        <v>43204801</v>
      </c>
      <c r="F304" s="24" t="s">
        <v>948</v>
      </c>
      <c r="G304" s="24" t="s">
        <v>46</v>
      </c>
      <c r="H304" s="24" t="s">
        <v>47</v>
      </c>
      <c r="I304" s="24" t="s">
        <v>48</v>
      </c>
      <c r="J304" s="24" t="s">
        <v>49</v>
      </c>
      <c r="K304" s="24" t="s">
        <v>906</v>
      </c>
      <c r="L304" s="24" t="s">
        <v>66</v>
      </c>
      <c r="M304" s="24" t="s">
        <v>52</v>
      </c>
      <c r="N304" s="48">
        <v>41464</v>
      </c>
      <c r="O304" s="24" t="s">
        <v>53</v>
      </c>
      <c r="P304" s="26" t="s">
        <v>1</v>
      </c>
      <c r="Q304" s="63" t="s">
        <v>7220</v>
      </c>
      <c r="R304" s="24" t="s">
        <v>54</v>
      </c>
      <c r="S304" s="24" t="s">
        <v>44</v>
      </c>
      <c r="T304" s="40" t="s">
        <v>44</v>
      </c>
      <c r="U304" s="24" t="s">
        <v>55</v>
      </c>
      <c r="V304" s="24">
        <v>2710193200</v>
      </c>
      <c r="W304" s="14" t="s">
        <v>70</v>
      </c>
      <c r="X304" s="96" t="s">
        <v>5239</v>
      </c>
      <c r="Y304" s="24" t="s">
        <v>2596</v>
      </c>
      <c r="Z304" s="24" t="s">
        <v>5219</v>
      </c>
      <c r="AA304" s="96" t="s">
        <v>958</v>
      </c>
      <c r="AB304" s="51" t="s">
        <v>906</v>
      </c>
      <c r="AC304" s="51"/>
      <c r="AD304" s="51"/>
      <c r="AE304" s="24"/>
    </row>
    <row r="305" spans="1:31" s="38" customFormat="1" ht="13" hidden="1" x14ac:dyDescent="0.35">
      <c r="A305" s="14"/>
      <c r="B305" s="24">
        <v>43204967</v>
      </c>
      <c r="C305" s="24">
        <v>967</v>
      </c>
      <c r="D305" s="24" t="s">
        <v>959</v>
      </c>
      <c r="E305" s="66">
        <v>43204801</v>
      </c>
      <c r="F305" s="24" t="s">
        <v>948</v>
      </c>
      <c r="G305" s="24" t="s">
        <v>46</v>
      </c>
      <c r="H305" s="24" t="s">
        <v>151</v>
      </c>
      <c r="I305" s="24" t="s">
        <v>86</v>
      </c>
      <c r="J305" s="24" t="s">
        <v>49</v>
      </c>
      <c r="K305" s="24" t="s">
        <v>906</v>
      </c>
      <c r="L305" s="24" t="s">
        <v>66</v>
      </c>
      <c r="M305" s="24" t="s">
        <v>52</v>
      </c>
      <c r="N305" s="48">
        <v>41775</v>
      </c>
      <c r="O305" s="24" t="s">
        <v>53</v>
      </c>
      <c r="P305" s="26" t="s">
        <v>1</v>
      </c>
      <c r="Q305" s="63" t="s">
        <v>7221</v>
      </c>
      <c r="R305" s="24" t="s">
        <v>54</v>
      </c>
      <c r="S305" s="24" t="s">
        <v>44</v>
      </c>
      <c r="T305" s="40" t="s">
        <v>44</v>
      </c>
      <c r="U305" s="24" t="s">
        <v>55</v>
      </c>
      <c r="V305" s="24">
        <v>2710193200</v>
      </c>
      <c r="W305" s="14" t="s">
        <v>70</v>
      </c>
      <c r="X305" s="96" t="s">
        <v>5239</v>
      </c>
      <c r="Y305" s="24" t="s">
        <v>87</v>
      </c>
      <c r="Z305" s="24" t="s">
        <v>5219</v>
      </c>
      <c r="AA305" s="96" t="s">
        <v>961</v>
      </c>
      <c r="AB305" s="51" t="s">
        <v>906</v>
      </c>
      <c r="AC305" s="51"/>
      <c r="AD305" s="51"/>
      <c r="AE305" s="24"/>
    </row>
    <row r="306" spans="1:31" s="38" customFormat="1" ht="13" hidden="1" x14ac:dyDescent="0.35">
      <c r="A306" s="14"/>
      <c r="B306" s="24">
        <v>43207905</v>
      </c>
      <c r="C306" s="24">
        <v>905</v>
      </c>
      <c r="D306" s="24" t="s">
        <v>962</v>
      </c>
      <c r="E306" s="66">
        <v>43207801</v>
      </c>
      <c r="F306" s="24" t="s">
        <v>963</v>
      </c>
      <c r="G306" s="24" t="s">
        <v>46</v>
      </c>
      <c r="H306" s="24" t="s">
        <v>62</v>
      </c>
      <c r="I306" s="24" t="s">
        <v>63</v>
      </c>
      <c r="J306" s="24" t="s">
        <v>49</v>
      </c>
      <c r="K306" s="24" t="s">
        <v>906</v>
      </c>
      <c r="L306" s="24" t="s">
        <v>66</v>
      </c>
      <c r="M306" s="24" t="s">
        <v>52</v>
      </c>
      <c r="N306" s="48">
        <v>41466</v>
      </c>
      <c r="O306" s="24" t="s">
        <v>53</v>
      </c>
      <c r="P306" s="26" t="s">
        <v>1</v>
      </c>
      <c r="Q306" s="63" t="s">
        <v>7222</v>
      </c>
      <c r="R306" s="24" t="s">
        <v>54</v>
      </c>
      <c r="S306" s="24" t="s">
        <v>44</v>
      </c>
      <c r="T306" s="40" t="s">
        <v>44</v>
      </c>
      <c r="U306" s="24" t="s">
        <v>55</v>
      </c>
      <c r="V306" s="24">
        <v>2710193200</v>
      </c>
      <c r="W306" s="14" t="s">
        <v>70</v>
      </c>
      <c r="X306" s="96" t="s">
        <v>7223</v>
      </c>
      <c r="Y306" s="24" t="s">
        <v>2703</v>
      </c>
      <c r="Z306" s="24" t="s">
        <v>5219</v>
      </c>
      <c r="AA306" s="96" t="s">
        <v>965</v>
      </c>
      <c r="AB306" s="51" t="s">
        <v>906</v>
      </c>
      <c r="AC306" s="51"/>
      <c r="AD306" s="51"/>
      <c r="AE306" s="24"/>
    </row>
    <row r="307" spans="1:31" s="38" customFormat="1" ht="13" hidden="1" x14ac:dyDescent="0.35">
      <c r="A307" s="14"/>
      <c r="B307" s="24">
        <v>43207829</v>
      </c>
      <c r="C307" s="24">
        <v>829</v>
      </c>
      <c r="D307" s="24" t="s">
        <v>6909</v>
      </c>
      <c r="E307" s="66">
        <v>43207801</v>
      </c>
      <c r="F307" s="24" t="s">
        <v>963</v>
      </c>
      <c r="G307" s="24" t="s">
        <v>46</v>
      </c>
      <c r="H307" s="24" t="s">
        <v>6939</v>
      </c>
      <c r="I307" s="24" t="s">
        <v>3046</v>
      </c>
      <c r="J307" s="24" t="s">
        <v>49</v>
      </c>
      <c r="K307" s="24" t="s">
        <v>906</v>
      </c>
      <c r="L307" s="24" t="s">
        <v>66</v>
      </c>
      <c r="M307" s="24" t="s">
        <v>52</v>
      </c>
      <c r="N307" s="48"/>
      <c r="O307" s="24" t="s">
        <v>53</v>
      </c>
      <c r="P307" s="26" t="s">
        <v>3</v>
      </c>
      <c r="Q307" s="63" t="s">
        <v>7222</v>
      </c>
      <c r="R307" s="24"/>
      <c r="S307" s="24">
        <v>43207905</v>
      </c>
      <c r="T307" s="40" t="s">
        <v>962</v>
      </c>
      <c r="U307" s="24" t="s">
        <v>329</v>
      </c>
      <c r="V307" s="24">
        <v>2710193200</v>
      </c>
      <c r="W307" s="14" t="s">
        <v>70</v>
      </c>
      <c r="X307" s="96" t="s">
        <v>7223</v>
      </c>
      <c r="Y307" s="24" t="s">
        <v>2703</v>
      </c>
      <c r="Z307" s="24" t="s">
        <v>5219</v>
      </c>
      <c r="AA307" s="96" t="s">
        <v>965</v>
      </c>
      <c r="AB307" s="51" t="s">
        <v>906</v>
      </c>
      <c r="AC307" s="51"/>
      <c r="AD307" s="51"/>
      <c r="AE307" s="24"/>
    </row>
    <row r="308" spans="1:31" s="38" customFormat="1" ht="13" hidden="1" x14ac:dyDescent="0.35">
      <c r="A308" s="14"/>
      <c r="B308" s="24">
        <v>43207855</v>
      </c>
      <c r="C308" s="24">
        <v>855</v>
      </c>
      <c r="D308" s="24" t="s">
        <v>967</v>
      </c>
      <c r="E308" s="66">
        <v>43207801</v>
      </c>
      <c r="F308" s="24" t="s">
        <v>963</v>
      </c>
      <c r="G308" s="24" t="s">
        <v>46</v>
      </c>
      <c r="H308" s="24" t="s">
        <v>163</v>
      </c>
      <c r="I308" s="24" t="s">
        <v>164</v>
      </c>
      <c r="J308" s="24" t="s">
        <v>49</v>
      </c>
      <c r="K308" s="24" t="s">
        <v>906</v>
      </c>
      <c r="L308" s="24" t="s">
        <v>66</v>
      </c>
      <c r="M308" s="24" t="s">
        <v>52</v>
      </c>
      <c r="N308" s="48">
        <v>41467</v>
      </c>
      <c r="O308" s="24" t="s">
        <v>53</v>
      </c>
      <c r="P308" s="26" t="s">
        <v>1</v>
      </c>
      <c r="Q308" s="63" t="s">
        <v>7224</v>
      </c>
      <c r="R308" s="24" t="s">
        <v>54</v>
      </c>
      <c r="S308" s="24" t="s">
        <v>44</v>
      </c>
      <c r="T308" s="40" t="s">
        <v>44</v>
      </c>
      <c r="U308" s="24" t="s">
        <v>55</v>
      </c>
      <c r="V308" s="24">
        <v>2710193200</v>
      </c>
      <c r="W308" s="14" t="s">
        <v>70</v>
      </c>
      <c r="X308" s="96" t="s">
        <v>7223</v>
      </c>
      <c r="Y308" s="24" t="s">
        <v>1414</v>
      </c>
      <c r="Z308" s="24" t="s">
        <v>5219</v>
      </c>
      <c r="AA308" s="96" t="s">
        <v>969</v>
      </c>
      <c r="AB308" s="51" t="s">
        <v>906</v>
      </c>
      <c r="AC308" s="51"/>
      <c r="AD308" s="51"/>
      <c r="AE308" s="24"/>
    </row>
    <row r="309" spans="1:31" s="38" customFormat="1" ht="13" hidden="1" x14ac:dyDescent="0.35">
      <c r="A309" s="14"/>
      <c r="B309" s="24">
        <v>43207801</v>
      </c>
      <c r="C309" s="24">
        <v>801</v>
      </c>
      <c r="D309" s="24" t="s">
        <v>963</v>
      </c>
      <c r="E309" s="66">
        <v>43207801</v>
      </c>
      <c r="F309" s="24" t="s">
        <v>963</v>
      </c>
      <c r="G309" s="24" t="s">
        <v>46</v>
      </c>
      <c r="H309" s="24" t="s">
        <v>79</v>
      </c>
      <c r="I309" s="24" t="s">
        <v>79</v>
      </c>
      <c r="J309" s="24" t="s">
        <v>49</v>
      </c>
      <c r="K309" s="24" t="s">
        <v>906</v>
      </c>
      <c r="L309" s="24" t="s">
        <v>66</v>
      </c>
      <c r="M309" s="24" t="s">
        <v>52</v>
      </c>
      <c r="N309" s="48">
        <v>41466</v>
      </c>
      <c r="O309" s="24" t="s">
        <v>53</v>
      </c>
      <c r="P309" s="26" t="s">
        <v>1</v>
      </c>
      <c r="Q309" s="63" t="s">
        <v>44</v>
      </c>
      <c r="R309" s="24" t="s">
        <v>54</v>
      </c>
      <c r="S309" s="24" t="s">
        <v>44</v>
      </c>
      <c r="T309" s="40" t="s">
        <v>44</v>
      </c>
      <c r="U309" s="24" t="s">
        <v>55</v>
      </c>
      <c r="V309" s="24">
        <v>2710193200</v>
      </c>
      <c r="W309" s="14" t="s">
        <v>44</v>
      </c>
      <c r="X309" s="96" t="s">
        <v>7223</v>
      </c>
      <c r="Y309" s="24">
        <v>1176</v>
      </c>
      <c r="Z309" s="24" t="s">
        <v>392</v>
      </c>
      <c r="AA309" s="24" t="s">
        <v>970</v>
      </c>
      <c r="AB309" s="51" t="s">
        <v>906</v>
      </c>
      <c r="AC309" s="51"/>
      <c r="AD309" s="51"/>
      <c r="AE309" s="24"/>
    </row>
    <row r="310" spans="1:31" s="38" customFormat="1" ht="13" hidden="1" x14ac:dyDescent="0.35">
      <c r="A310" s="14"/>
      <c r="B310" s="24">
        <v>43207809</v>
      </c>
      <c r="C310" s="24">
        <v>809</v>
      </c>
      <c r="D310" s="24" t="s">
        <v>971</v>
      </c>
      <c r="E310" s="66">
        <v>43207801</v>
      </c>
      <c r="F310" s="24" t="s">
        <v>963</v>
      </c>
      <c r="G310" s="24" t="s">
        <v>46</v>
      </c>
      <c r="H310" s="24" t="s">
        <v>47</v>
      </c>
      <c r="I310" s="24" t="s">
        <v>48</v>
      </c>
      <c r="J310" s="24" t="s">
        <v>49</v>
      </c>
      <c r="K310" s="24" t="s">
        <v>906</v>
      </c>
      <c r="L310" s="24" t="s">
        <v>66</v>
      </c>
      <c r="M310" s="24" t="s">
        <v>52</v>
      </c>
      <c r="N310" s="48">
        <v>41466</v>
      </c>
      <c r="O310" s="24" t="s">
        <v>53</v>
      </c>
      <c r="P310" s="26" t="s">
        <v>1</v>
      </c>
      <c r="Q310" s="63" t="s">
        <v>7225</v>
      </c>
      <c r="R310" s="24" t="s">
        <v>54</v>
      </c>
      <c r="S310" s="24" t="s">
        <v>44</v>
      </c>
      <c r="T310" s="40" t="s">
        <v>44</v>
      </c>
      <c r="U310" s="24" t="s">
        <v>55</v>
      </c>
      <c r="V310" s="24">
        <v>2710193200</v>
      </c>
      <c r="W310" s="14" t="s">
        <v>70</v>
      </c>
      <c r="X310" s="96" t="s">
        <v>7223</v>
      </c>
      <c r="Y310" s="24" t="s">
        <v>2596</v>
      </c>
      <c r="Z310" s="24" t="s">
        <v>5219</v>
      </c>
      <c r="AA310" s="96" t="s">
        <v>973</v>
      </c>
      <c r="AB310" s="51" t="s">
        <v>906</v>
      </c>
      <c r="AC310" s="51"/>
      <c r="AD310" s="51"/>
      <c r="AE310" s="24"/>
    </row>
    <row r="311" spans="1:31" s="38" customFormat="1" ht="13" hidden="1" x14ac:dyDescent="0.35">
      <c r="A311" s="14"/>
      <c r="B311" s="24">
        <v>43207967</v>
      </c>
      <c r="C311" s="24">
        <v>967</v>
      </c>
      <c r="D311" s="24" t="s">
        <v>974</v>
      </c>
      <c r="E311" s="66">
        <v>43207801</v>
      </c>
      <c r="F311" s="62" t="s">
        <v>963</v>
      </c>
      <c r="G311" s="24" t="s">
        <v>46</v>
      </c>
      <c r="H311" s="24" t="s">
        <v>151</v>
      </c>
      <c r="I311" s="24" t="s">
        <v>86</v>
      </c>
      <c r="J311" s="24" t="s">
        <v>49</v>
      </c>
      <c r="K311" s="24" t="s">
        <v>906</v>
      </c>
      <c r="L311" s="24" t="s">
        <v>66</v>
      </c>
      <c r="M311" s="24" t="s">
        <v>52</v>
      </c>
      <c r="N311" s="48">
        <v>41456</v>
      </c>
      <c r="O311" s="24" t="s">
        <v>53</v>
      </c>
      <c r="P311" s="26" t="s">
        <v>1</v>
      </c>
      <c r="Q311" s="63" t="s">
        <v>7226</v>
      </c>
      <c r="R311" s="24" t="s">
        <v>54</v>
      </c>
      <c r="S311" s="24" t="s">
        <v>44</v>
      </c>
      <c r="T311" s="40" t="s">
        <v>44</v>
      </c>
      <c r="U311" s="24" t="s">
        <v>55</v>
      </c>
      <c r="V311" s="24">
        <v>2710193200</v>
      </c>
      <c r="W311" s="14" t="s">
        <v>70</v>
      </c>
      <c r="X311" s="96" t="s">
        <v>7223</v>
      </c>
      <c r="Y311" s="24" t="s">
        <v>87</v>
      </c>
      <c r="Z311" s="24" t="s">
        <v>5219</v>
      </c>
      <c r="AA311" s="96" t="s">
        <v>976</v>
      </c>
      <c r="AB311" s="51" t="s">
        <v>906</v>
      </c>
      <c r="AC311" s="51"/>
      <c r="AD311" s="51"/>
      <c r="AE311" s="24"/>
    </row>
    <row r="312" spans="1:31" s="38" customFormat="1" ht="13" hidden="1" x14ac:dyDescent="0.35">
      <c r="A312" s="14"/>
      <c r="B312" s="24">
        <v>43213855</v>
      </c>
      <c r="C312" s="24">
        <v>855</v>
      </c>
      <c r="D312" s="24" t="s">
        <v>977</v>
      </c>
      <c r="E312" s="66">
        <v>43213801</v>
      </c>
      <c r="F312" s="62" t="s">
        <v>978</v>
      </c>
      <c r="G312" s="24" t="s">
        <v>46</v>
      </c>
      <c r="H312" s="24" t="s">
        <v>163</v>
      </c>
      <c r="I312" s="24" t="s">
        <v>164</v>
      </c>
      <c r="J312" s="24" t="s">
        <v>49</v>
      </c>
      <c r="K312" s="24" t="s">
        <v>906</v>
      </c>
      <c r="L312" s="24" t="s">
        <v>66</v>
      </c>
      <c r="M312" s="24" t="s">
        <v>52</v>
      </c>
      <c r="N312" s="48">
        <v>43221</v>
      </c>
      <c r="O312" s="24" t="s">
        <v>53</v>
      </c>
      <c r="P312" s="26" t="s">
        <v>1</v>
      </c>
      <c r="Q312" s="63" t="s">
        <v>7227</v>
      </c>
      <c r="R312" s="24" t="s">
        <v>54</v>
      </c>
      <c r="S312" s="24" t="s">
        <v>44</v>
      </c>
      <c r="T312" s="40" t="s">
        <v>44</v>
      </c>
      <c r="U312" s="24" t="s">
        <v>55</v>
      </c>
      <c r="V312" s="24">
        <v>2710193200</v>
      </c>
      <c r="W312" s="14" t="s">
        <v>70</v>
      </c>
      <c r="X312" s="24" t="s">
        <v>5264</v>
      </c>
      <c r="Y312" s="24" t="s">
        <v>1414</v>
      </c>
      <c r="Z312" s="24" t="s">
        <v>5219</v>
      </c>
      <c r="AA312" s="24" t="s">
        <v>980</v>
      </c>
      <c r="AB312" s="51" t="s">
        <v>906</v>
      </c>
      <c r="AC312" s="51"/>
      <c r="AD312" s="51"/>
      <c r="AE312" s="24"/>
    </row>
    <row r="313" spans="1:31" s="38" customFormat="1" ht="13" hidden="1" x14ac:dyDescent="0.35">
      <c r="A313" s="14"/>
      <c r="B313" s="24">
        <v>43213905</v>
      </c>
      <c r="C313" s="24">
        <v>905</v>
      </c>
      <c r="D313" s="24" t="s">
        <v>982</v>
      </c>
      <c r="E313" s="66">
        <v>43213801</v>
      </c>
      <c r="F313" s="62" t="s">
        <v>978</v>
      </c>
      <c r="G313" s="24" t="s">
        <v>46</v>
      </c>
      <c r="H313" s="24" t="s">
        <v>62</v>
      </c>
      <c r="I313" s="24" t="s">
        <v>63</v>
      </c>
      <c r="J313" s="24" t="s">
        <v>49</v>
      </c>
      <c r="K313" s="24" t="s">
        <v>906</v>
      </c>
      <c r="L313" s="24" t="s">
        <v>66</v>
      </c>
      <c r="M313" s="24" t="s">
        <v>52</v>
      </c>
      <c r="N313" s="48">
        <v>43221</v>
      </c>
      <c r="O313" s="24" t="s">
        <v>53</v>
      </c>
      <c r="P313" s="26" t="s">
        <v>1</v>
      </c>
      <c r="Q313" s="63" t="s">
        <v>7228</v>
      </c>
      <c r="R313" s="24" t="s">
        <v>54</v>
      </c>
      <c r="S313" s="24" t="s">
        <v>44</v>
      </c>
      <c r="T313" s="40" t="s">
        <v>44</v>
      </c>
      <c r="U313" s="24" t="s">
        <v>55</v>
      </c>
      <c r="V313" s="24">
        <v>2710193200</v>
      </c>
      <c r="W313" s="14" t="s">
        <v>70</v>
      </c>
      <c r="X313" s="24" t="s">
        <v>5264</v>
      </c>
      <c r="Y313" s="24" t="s">
        <v>2703</v>
      </c>
      <c r="Z313" s="24" t="s">
        <v>5219</v>
      </c>
      <c r="AA313" s="24" t="s">
        <v>984</v>
      </c>
      <c r="AB313" s="51" t="s">
        <v>906</v>
      </c>
      <c r="AC313" s="51"/>
      <c r="AD313" s="51"/>
      <c r="AE313" s="24"/>
    </row>
    <row r="314" spans="1:31" s="38" customFormat="1" ht="13" hidden="1" x14ac:dyDescent="0.35">
      <c r="A314" s="14"/>
      <c r="B314" s="24">
        <v>43213829</v>
      </c>
      <c r="C314" s="24">
        <v>829</v>
      </c>
      <c r="D314" s="24" t="s">
        <v>6910</v>
      </c>
      <c r="E314" s="66">
        <v>43213801</v>
      </c>
      <c r="F314" s="62" t="s">
        <v>978</v>
      </c>
      <c r="G314" s="24" t="s">
        <v>46</v>
      </c>
      <c r="H314" s="24" t="s">
        <v>6939</v>
      </c>
      <c r="I314" s="24" t="s">
        <v>3046</v>
      </c>
      <c r="J314" s="24" t="s">
        <v>49</v>
      </c>
      <c r="K314" s="24" t="s">
        <v>906</v>
      </c>
      <c r="L314" s="24" t="s">
        <v>66</v>
      </c>
      <c r="M314" s="24" t="s">
        <v>52</v>
      </c>
      <c r="N314" s="48"/>
      <c r="O314" s="24" t="s">
        <v>53</v>
      </c>
      <c r="P314" s="26" t="s">
        <v>3</v>
      </c>
      <c r="Q314" s="63" t="s">
        <v>7228</v>
      </c>
      <c r="R314" s="24"/>
      <c r="S314" s="24">
        <v>43213905</v>
      </c>
      <c r="T314" s="40" t="s">
        <v>982</v>
      </c>
      <c r="U314" s="24" t="s">
        <v>329</v>
      </c>
      <c r="V314" s="24">
        <v>2710193200</v>
      </c>
      <c r="W314" s="14" t="s">
        <v>70</v>
      </c>
      <c r="X314" s="24" t="s">
        <v>5264</v>
      </c>
      <c r="Y314" s="24" t="s">
        <v>2703</v>
      </c>
      <c r="Z314" s="24" t="s">
        <v>5219</v>
      </c>
      <c r="AA314" s="24" t="s">
        <v>984</v>
      </c>
      <c r="AB314" s="51" t="s">
        <v>906</v>
      </c>
      <c r="AC314" s="51"/>
      <c r="AD314" s="51"/>
      <c r="AE314" s="24"/>
    </row>
    <row r="315" spans="1:31" s="38" customFormat="1" ht="13" hidden="1" x14ac:dyDescent="0.35">
      <c r="A315" s="14"/>
      <c r="B315" s="24">
        <v>43213801</v>
      </c>
      <c r="C315" s="24">
        <v>801</v>
      </c>
      <c r="D315" s="24" t="s">
        <v>978</v>
      </c>
      <c r="E315" s="66">
        <v>43213801</v>
      </c>
      <c r="F315" s="24" t="s">
        <v>978</v>
      </c>
      <c r="G315" s="24" t="s">
        <v>46</v>
      </c>
      <c r="H315" s="24" t="s">
        <v>79</v>
      </c>
      <c r="I315" s="24" t="s">
        <v>79</v>
      </c>
      <c r="J315" s="24" t="s">
        <v>49</v>
      </c>
      <c r="K315" s="24" t="s">
        <v>906</v>
      </c>
      <c r="L315" s="24" t="s">
        <v>66</v>
      </c>
      <c r="M315" s="24" t="s">
        <v>52</v>
      </c>
      <c r="N315" s="48">
        <v>45261</v>
      </c>
      <c r="O315" s="24" t="s">
        <v>53</v>
      </c>
      <c r="P315" s="26" t="s">
        <v>1</v>
      </c>
      <c r="Q315" s="24"/>
      <c r="R315" s="24" t="s">
        <v>54</v>
      </c>
      <c r="S315" s="24" t="s">
        <v>44</v>
      </c>
      <c r="T315" s="40" t="s">
        <v>44</v>
      </c>
      <c r="U315" s="24" t="s">
        <v>55</v>
      </c>
      <c r="V315" s="24">
        <v>2710193200</v>
      </c>
      <c r="W315" s="14" t="s">
        <v>44</v>
      </c>
      <c r="X315" s="24" t="s">
        <v>5264</v>
      </c>
      <c r="Y315" s="24" t="s">
        <v>5232</v>
      </c>
      <c r="Z315" s="24" t="s">
        <v>5219</v>
      </c>
      <c r="AA315" s="24" t="s">
        <v>986</v>
      </c>
      <c r="AB315" s="51" t="s">
        <v>906</v>
      </c>
      <c r="AC315" s="51"/>
      <c r="AD315" s="51"/>
      <c r="AE315" s="24"/>
    </row>
    <row r="316" spans="1:31" s="38" customFormat="1" ht="13" hidden="1" x14ac:dyDescent="0.35">
      <c r="A316" s="14"/>
      <c r="B316" s="24">
        <v>43213967</v>
      </c>
      <c r="C316" s="24">
        <v>967</v>
      </c>
      <c r="D316" s="24" t="s">
        <v>987</v>
      </c>
      <c r="E316" s="66">
        <v>43213801</v>
      </c>
      <c r="F316" s="24" t="s">
        <v>978</v>
      </c>
      <c r="G316" s="24" t="s">
        <v>46</v>
      </c>
      <c r="H316" s="24" t="s">
        <v>151</v>
      </c>
      <c r="I316" s="24" t="s">
        <v>86</v>
      </c>
      <c r="J316" s="24" t="s">
        <v>49</v>
      </c>
      <c r="K316" s="24" t="s">
        <v>906</v>
      </c>
      <c r="L316" s="24" t="s">
        <v>66</v>
      </c>
      <c r="M316" s="24" t="s">
        <v>52</v>
      </c>
      <c r="N316" s="48">
        <v>43221</v>
      </c>
      <c r="O316" s="24" t="s">
        <v>53</v>
      </c>
      <c r="P316" s="26" t="s">
        <v>1</v>
      </c>
      <c r="Q316" s="63" t="s">
        <v>7229</v>
      </c>
      <c r="R316" s="24" t="s">
        <v>54</v>
      </c>
      <c r="S316" s="24" t="s">
        <v>44</v>
      </c>
      <c r="T316" s="40" t="s">
        <v>44</v>
      </c>
      <c r="U316" s="24" t="s">
        <v>55</v>
      </c>
      <c r="V316" s="24">
        <v>2710193200</v>
      </c>
      <c r="W316" s="14" t="s">
        <v>70</v>
      </c>
      <c r="X316" s="24" t="s">
        <v>5264</v>
      </c>
      <c r="Y316" s="24" t="s">
        <v>87</v>
      </c>
      <c r="Z316" s="24" t="s">
        <v>5219</v>
      </c>
      <c r="AA316" s="24" t="s">
        <v>989</v>
      </c>
      <c r="AB316" s="51" t="s">
        <v>906</v>
      </c>
      <c r="AC316" s="51"/>
      <c r="AD316" s="51"/>
      <c r="AE316" s="24"/>
    </row>
    <row r="317" spans="1:31" s="38" customFormat="1" ht="13" hidden="1" x14ac:dyDescent="0.35">
      <c r="A317" s="14"/>
      <c r="B317" s="24">
        <v>43213809</v>
      </c>
      <c r="C317" s="24">
        <v>809</v>
      </c>
      <c r="D317" s="24" t="s">
        <v>990</v>
      </c>
      <c r="E317" s="66">
        <v>43213801</v>
      </c>
      <c r="F317" s="24" t="s">
        <v>978</v>
      </c>
      <c r="G317" s="24" t="s">
        <v>46</v>
      </c>
      <c r="H317" s="24" t="s">
        <v>47</v>
      </c>
      <c r="I317" s="24" t="s">
        <v>48</v>
      </c>
      <c r="J317" s="24" t="s">
        <v>49</v>
      </c>
      <c r="K317" s="24" t="s">
        <v>906</v>
      </c>
      <c r="L317" s="24" t="s">
        <v>66</v>
      </c>
      <c r="M317" s="24" t="s">
        <v>52</v>
      </c>
      <c r="N317" s="48">
        <v>43221</v>
      </c>
      <c r="O317" s="24" t="s">
        <v>53</v>
      </c>
      <c r="P317" s="26" t="s">
        <v>1</v>
      </c>
      <c r="Q317" s="63" t="s">
        <v>7230</v>
      </c>
      <c r="R317" s="24" t="s">
        <v>54</v>
      </c>
      <c r="S317" s="24" t="s">
        <v>44</v>
      </c>
      <c r="T317" s="40" t="s">
        <v>44</v>
      </c>
      <c r="U317" s="24" t="s">
        <v>55</v>
      </c>
      <c r="V317" s="24">
        <v>2710193200</v>
      </c>
      <c r="W317" s="14" t="s">
        <v>70</v>
      </c>
      <c r="X317" s="24" t="s">
        <v>5264</v>
      </c>
      <c r="Y317" s="24" t="s">
        <v>2596</v>
      </c>
      <c r="Z317" s="24" t="s">
        <v>5219</v>
      </c>
      <c r="AA317" s="24" t="s">
        <v>991</v>
      </c>
      <c r="AB317" s="51" t="s">
        <v>906</v>
      </c>
      <c r="AC317" s="51"/>
      <c r="AD317" s="51"/>
      <c r="AE317" s="24"/>
    </row>
    <row r="318" spans="1:31" s="38" customFormat="1" ht="13" hidden="1" x14ac:dyDescent="0.35">
      <c r="A318" s="14"/>
      <c r="B318" s="24">
        <v>40132909</v>
      </c>
      <c r="C318" s="24">
        <v>909</v>
      </c>
      <c r="D318" s="24" t="s">
        <v>992</v>
      </c>
      <c r="E318" s="66" t="s">
        <v>44</v>
      </c>
      <c r="F318" s="24" t="s">
        <v>45</v>
      </c>
      <c r="G318" s="24" t="s">
        <v>46</v>
      </c>
      <c r="H318" s="24" t="s">
        <v>993</v>
      </c>
      <c r="I318" s="24" t="s">
        <v>164</v>
      </c>
      <c r="J318" s="24" t="s">
        <v>49</v>
      </c>
      <c r="K318" s="24" t="s">
        <v>906</v>
      </c>
      <c r="L318" s="24" t="s">
        <v>51</v>
      </c>
      <c r="M318" s="24" t="s">
        <v>52</v>
      </c>
      <c r="N318" s="48">
        <v>44044</v>
      </c>
      <c r="O318" s="24" t="s">
        <v>53</v>
      </c>
      <c r="P318" s="26" t="s">
        <v>1</v>
      </c>
      <c r="Q318" s="63" t="s">
        <v>7231</v>
      </c>
      <c r="R318" s="24" t="s">
        <v>54</v>
      </c>
      <c r="S318" s="24" t="s">
        <v>44</v>
      </c>
      <c r="T318" s="40" t="s">
        <v>44</v>
      </c>
      <c r="U318" s="24" t="s">
        <v>55</v>
      </c>
      <c r="V318" s="24">
        <v>2710193200</v>
      </c>
      <c r="W318" s="14" t="s">
        <v>56</v>
      </c>
      <c r="X318" s="24" t="s">
        <v>7232</v>
      </c>
      <c r="Y318" s="24" t="s">
        <v>7233</v>
      </c>
      <c r="Z318" s="24" t="s">
        <v>6345</v>
      </c>
      <c r="AA318" s="24" t="s">
        <v>995</v>
      </c>
      <c r="AB318" s="51" t="s">
        <v>906</v>
      </c>
      <c r="AC318" s="51"/>
      <c r="AD318" s="51"/>
      <c r="AE318" s="24"/>
    </row>
    <row r="319" spans="1:31" s="38" customFormat="1" ht="13" hidden="1" x14ac:dyDescent="0.35">
      <c r="A319" s="14"/>
      <c r="B319" s="24">
        <v>40000907</v>
      </c>
      <c r="C319" s="24">
        <v>907</v>
      </c>
      <c r="D319" s="24" t="s">
        <v>997</v>
      </c>
      <c r="E319" s="66">
        <v>44422801</v>
      </c>
      <c r="F319" s="24" t="s">
        <v>998</v>
      </c>
      <c r="G319" s="24" t="s">
        <v>46</v>
      </c>
      <c r="H319" s="24" t="s">
        <v>999</v>
      </c>
      <c r="I319" s="24" t="s">
        <v>364</v>
      </c>
      <c r="J319" s="24" t="s">
        <v>49</v>
      </c>
      <c r="K319" s="24" t="s">
        <v>906</v>
      </c>
      <c r="L319" s="24" t="s">
        <v>66</v>
      </c>
      <c r="M319" s="24" t="s">
        <v>52</v>
      </c>
      <c r="N319" s="48">
        <v>44927</v>
      </c>
      <c r="O319" s="24" t="s">
        <v>53</v>
      </c>
      <c r="P319" s="26" t="s">
        <v>1</v>
      </c>
      <c r="Q319" s="63" t="s">
        <v>7234</v>
      </c>
      <c r="R319" s="24" t="s">
        <v>54</v>
      </c>
      <c r="S319" s="24" t="s">
        <v>44</v>
      </c>
      <c r="T319" s="40" t="s">
        <v>44</v>
      </c>
      <c r="U319" s="24" t="s">
        <v>55</v>
      </c>
      <c r="V319" s="24">
        <v>2710193200</v>
      </c>
      <c r="W319" s="14" t="s">
        <v>70</v>
      </c>
      <c r="X319" s="96" t="s">
        <v>5268</v>
      </c>
      <c r="Y319" s="24" t="s">
        <v>5218</v>
      </c>
      <c r="Z319" s="24" t="s">
        <v>5219</v>
      </c>
      <c r="AA319" s="96" t="s">
        <v>1001</v>
      </c>
      <c r="AB319" s="51" t="s">
        <v>906</v>
      </c>
      <c r="AC319" s="51"/>
      <c r="AD319" s="51"/>
      <c r="AE319" s="24"/>
    </row>
    <row r="320" spans="1:31" s="38" customFormat="1" ht="13" hidden="1" x14ac:dyDescent="0.35">
      <c r="A320" s="14"/>
      <c r="B320" s="24">
        <v>40000905</v>
      </c>
      <c r="C320" s="24">
        <v>905</v>
      </c>
      <c r="D320" s="24" t="s">
        <v>1003</v>
      </c>
      <c r="E320" s="66">
        <v>44422801</v>
      </c>
      <c r="F320" s="24" t="s">
        <v>998</v>
      </c>
      <c r="G320" s="24" t="s">
        <v>46</v>
      </c>
      <c r="H320" s="24" t="s">
        <v>62</v>
      </c>
      <c r="I320" s="24" t="s">
        <v>63</v>
      </c>
      <c r="J320" s="24" t="s">
        <v>49</v>
      </c>
      <c r="K320" s="24" t="s">
        <v>906</v>
      </c>
      <c r="L320" s="24" t="s">
        <v>66</v>
      </c>
      <c r="M320" s="24" t="s">
        <v>52</v>
      </c>
      <c r="N320" s="48">
        <v>43257</v>
      </c>
      <c r="O320" s="24" t="s">
        <v>53</v>
      </c>
      <c r="P320" s="26" t="s">
        <v>1</v>
      </c>
      <c r="Q320" s="63" t="s">
        <v>7235</v>
      </c>
      <c r="R320" s="24" t="s">
        <v>54</v>
      </c>
      <c r="S320" s="24" t="s">
        <v>44</v>
      </c>
      <c r="T320" s="40" t="s">
        <v>44</v>
      </c>
      <c r="U320" s="24" t="s">
        <v>55</v>
      </c>
      <c r="V320" s="24">
        <v>2710193200</v>
      </c>
      <c r="W320" s="14" t="s">
        <v>70</v>
      </c>
      <c r="X320" s="96" t="s">
        <v>5268</v>
      </c>
      <c r="Y320" s="24" t="s">
        <v>2703</v>
      </c>
      <c r="Z320" s="24" t="s">
        <v>5219</v>
      </c>
      <c r="AA320" s="96" t="s">
        <v>1005</v>
      </c>
      <c r="AB320" s="51" t="s">
        <v>906</v>
      </c>
      <c r="AC320" s="51"/>
      <c r="AD320" s="51"/>
      <c r="AE320" s="24"/>
    </row>
    <row r="321" spans="1:31" s="38" customFormat="1" ht="12.75" hidden="1" customHeight="1" x14ac:dyDescent="0.35">
      <c r="A321" s="14"/>
      <c r="B321" s="24">
        <v>40000829</v>
      </c>
      <c r="C321" s="24">
        <v>829</v>
      </c>
      <c r="D321" s="24" t="s">
        <v>6916</v>
      </c>
      <c r="E321" s="66">
        <v>44422801</v>
      </c>
      <c r="F321" s="24" t="s">
        <v>998</v>
      </c>
      <c r="G321" s="24" t="s">
        <v>46</v>
      </c>
      <c r="H321" s="24" t="s">
        <v>6939</v>
      </c>
      <c r="I321" s="24" t="s">
        <v>3046</v>
      </c>
      <c r="J321" s="24" t="s">
        <v>49</v>
      </c>
      <c r="K321" s="24" t="s">
        <v>906</v>
      </c>
      <c r="L321" s="24" t="s">
        <v>66</v>
      </c>
      <c r="M321" s="24" t="s">
        <v>52</v>
      </c>
      <c r="N321" s="48"/>
      <c r="O321" s="24" t="s">
        <v>53</v>
      </c>
      <c r="P321" s="26" t="s">
        <v>3</v>
      </c>
      <c r="Q321" s="24"/>
      <c r="R321" s="24"/>
      <c r="S321" s="24">
        <v>40000905</v>
      </c>
      <c r="T321" s="40" t="s">
        <v>1003</v>
      </c>
      <c r="U321" s="24" t="s">
        <v>329</v>
      </c>
      <c r="V321" s="24">
        <v>2710193200</v>
      </c>
      <c r="W321" s="14" t="s">
        <v>70</v>
      </c>
      <c r="X321" s="96" t="s">
        <v>5268</v>
      </c>
      <c r="Y321" s="24" t="s">
        <v>2703</v>
      </c>
      <c r="Z321" s="24" t="s">
        <v>5219</v>
      </c>
      <c r="AA321" s="96" t="s">
        <v>1005</v>
      </c>
      <c r="AB321" s="51" t="s">
        <v>906</v>
      </c>
      <c r="AC321" s="51"/>
      <c r="AD321" s="51"/>
      <c r="AE321" s="24"/>
    </row>
    <row r="322" spans="1:31" s="38" customFormat="1" ht="13" hidden="1" x14ac:dyDescent="0.35">
      <c r="A322" s="14"/>
      <c r="B322" s="24">
        <v>40000855</v>
      </c>
      <c r="C322" s="24">
        <v>855</v>
      </c>
      <c r="D322" s="24" t="s">
        <v>1006</v>
      </c>
      <c r="E322" s="66">
        <v>44422801</v>
      </c>
      <c r="F322" s="24" t="s">
        <v>998</v>
      </c>
      <c r="G322" s="24" t="s">
        <v>46</v>
      </c>
      <c r="H322" s="24" t="s">
        <v>163</v>
      </c>
      <c r="I322" s="24" t="s">
        <v>164</v>
      </c>
      <c r="J322" s="24" t="s">
        <v>49</v>
      </c>
      <c r="K322" s="24" t="s">
        <v>906</v>
      </c>
      <c r="L322" s="24" t="s">
        <v>66</v>
      </c>
      <c r="M322" s="24" t="s">
        <v>52</v>
      </c>
      <c r="N322" s="48">
        <v>43257</v>
      </c>
      <c r="O322" s="24" t="s">
        <v>53</v>
      </c>
      <c r="P322" s="26" t="s">
        <v>1</v>
      </c>
      <c r="Q322" s="63" t="s">
        <v>7236</v>
      </c>
      <c r="R322" s="24" t="s">
        <v>54</v>
      </c>
      <c r="S322" s="24" t="s">
        <v>44</v>
      </c>
      <c r="T322" s="40" t="s">
        <v>44</v>
      </c>
      <c r="U322" s="24" t="s">
        <v>55</v>
      </c>
      <c r="V322" s="24">
        <v>2710193200</v>
      </c>
      <c r="W322" s="14" t="s">
        <v>70</v>
      </c>
      <c r="X322" s="96" t="s">
        <v>5268</v>
      </c>
      <c r="Y322" s="24" t="s">
        <v>1414</v>
      </c>
      <c r="Z322" s="24" t="s">
        <v>5219</v>
      </c>
      <c r="AA322" s="96" t="s">
        <v>1008</v>
      </c>
      <c r="AB322" s="51" t="s">
        <v>906</v>
      </c>
      <c r="AC322" s="51"/>
      <c r="AD322" s="51"/>
      <c r="AE322" s="24"/>
    </row>
    <row r="323" spans="1:31" s="38" customFormat="1" ht="13" hidden="1" x14ac:dyDescent="0.35">
      <c r="A323" s="14"/>
      <c r="B323" s="24">
        <v>40000801</v>
      </c>
      <c r="C323" s="24">
        <v>801</v>
      </c>
      <c r="D323" s="24" t="s">
        <v>1009</v>
      </c>
      <c r="E323" s="66">
        <v>44422801</v>
      </c>
      <c r="F323" s="24" t="s">
        <v>998</v>
      </c>
      <c r="G323" s="24" t="s">
        <v>46</v>
      </c>
      <c r="H323" s="24" t="s">
        <v>79</v>
      </c>
      <c r="I323" s="24" t="s">
        <v>79</v>
      </c>
      <c r="J323" s="24" t="s">
        <v>49</v>
      </c>
      <c r="K323" s="24" t="s">
        <v>906</v>
      </c>
      <c r="L323" s="24" t="s">
        <v>66</v>
      </c>
      <c r="M323" s="24" t="s">
        <v>52</v>
      </c>
      <c r="N323" s="48">
        <v>43257</v>
      </c>
      <c r="O323" s="24" t="s">
        <v>53</v>
      </c>
      <c r="P323" s="26" t="s">
        <v>1</v>
      </c>
      <c r="Q323" s="24" t="s">
        <v>44</v>
      </c>
      <c r="R323" s="24" t="s">
        <v>54</v>
      </c>
      <c r="S323" s="24" t="s">
        <v>44</v>
      </c>
      <c r="T323" s="40" t="s">
        <v>44</v>
      </c>
      <c r="U323" s="24" t="s">
        <v>55</v>
      </c>
      <c r="V323" s="24">
        <v>2710193200</v>
      </c>
      <c r="W323" s="14" t="s">
        <v>44</v>
      </c>
      <c r="X323" s="96" t="s">
        <v>5268</v>
      </c>
      <c r="Y323" s="24">
        <v>1176</v>
      </c>
      <c r="Z323" s="24" t="s">
        <v>392</v>
      </c>
      <c r="AA323" s="24" t="s">
        <v>1010</v>
      </c>
      <c r="AB323" s="51" t="s">
        <v>906</v>
      </c>
      <c r="AC323" s="51"/>
      <c r="AD323" s="51"/>
      <c r="AE323" s="24"/>
    </row>
    <row r="324" spans="1:31" s="38" customFormat="1" ht="13" hidden="1" x14ac:dyDescent="0.35">
      <c r="A324" s="14"/>
      <c r="B324" s="24">
        <v>40000809</v>
      </c>
      <c r="C324" s="24">
        <v>809</v>
      </c>
      <c r="D324" s="24" t="s">
        <v>1011</v>
      </c>
      <c r="E324" s="66">
        <v>44422801</v>
      </c>
      <c r="F324" s="24" t="s">
        <v>998</v>
      </c>
      <c r="G324" s="24" t="s">
        <v>46</v>
      </c>
      <c r="H324" s="24" t="s">
        <v>47</v>
      </c>
      <c r="I324" s="24" t="s">
        <v>48</v>
      </c>
      <c r="J324" s="24" t="s">
        <v>49</v>
      </c>
      <c r="K324" s="24" t="s">
        <v>906</v>
      </c>
      <c r="L324" s="24" t="s">
        <v>66</v>
      </c>
      <c r="M324" s="24" t="s">
        <v>52</v>
      </c>
      <c r="N324" s="48">
        <v>43257</v>
      </c>
      <c r="O324" s="24" t="s">
        <v>53</v>
      </c>
      <c r="P324" s="26" t="s">
        <v>1</v>
      </c>
      <c r="Q324" s="63" t="s">
        <v>7237</v>
      </c>
      <c r="R324" s="24" t="s">
        <v>54</v>
      </c>
      <c r="S324" s="24" t="s">
        <v>44</v>
      </c>
      <c r="T324" s="40" t="s">
        <v>44</v>
      </c>
      <c r="U324" s="24" t="s">
        <v>55</v>
      </c>
      <c r="V324" s="24">
        <v>2710193200</v>
      </c>
      <c r="W324" s="14" t="s">
        <v>70</v>
      </c>
      <c r="X324" s="96" t="s">
        <v>5268</v>
      </c>
      <c r="Y324" s="24" t="s">
        <v>2596</v>
      </c>
      <c r="Z324" s="24" t="s">
        <v>5219</v>
      </c>
      <c r="AA324" s="96" t="s">
        <v>1013</v>
      </c>
      <c r="AB324" s="51" t="s">
        <v>906</v>
      </c>
      <c r="AC324" s="51"/>
      <c r="AD324" s="51"/>
      <c r="AE324" s="24"/>
    </row>
    <row r="325" spans="1:31" s="38" customFormat="1" ht="13" hidden="1" x14ac:dyDescent="0.35">
      <c r="A325" s="14"/>
      <c r="B325" s="24">
        <v>40000967</v>
      </c>
      <c r="C325" s="24">
        <v>967</v>
      </c>
      <c r="D325" s="24" t="s">
        <v>1014</v>
      </c>
      <c r="E325" s="66">
        <v>44422801</v>
      </c>
      <c r="F325" s="24" t="s">
        <v>998</v>
      </c>
      <c r="G325" s="24" t="s">
        <v>46</v>
      </c>
      <c r="H325" s="24" t="s">
        <v>151</v>
      </c>
      <c r="I325" s="24" t="s">
        <v>86</v>
      </c>
      <c r="J325" s="24" t="s">
        <v>49</v>
      </c>
      <c r="K325" s="24" t="s">
        <v>906</v>
      </c>
      <c r="L325" s="24" t="s">
        <v>66</v>
      </c>
      <c r="M325" s="24" t="s">
        <v>52</v>
      </c>
      <c r="N325" s="48">
        <v>43894</v>
      </c>
      <c r="O325" s="24" t="s">
        <v>53</v>
      </c>
      <c r="P325" s="26" t="s">
        <v>1</v>
      </c>
      <c r="Q325" s="63" t="s">
        <v>7238</v>
      </c>
      <c r="R325" s="24" t="s">
        <v>54</v>
      </c>
      <c r="S325" s="24" t="s">
        <v>44</v>
      </c>
      <c r="T325" s="40" t="s">
        <v>44</v>
      </c>
      <c r="U325" s="24" t="s">
        <v>55</v>
      </c>
      <c r="V325" s="24">
        <v>2710193200</v>
      </c>
      <c r="W325" s="14" t="s">
        <v>70</v>
      </c>
      <c r="X325" s="96" t="s">
        <v>5268</v>
      </c>
      <c r="Y325" s="24" t="s">
        <v>87</v>
      </c>
      <c r="Z325" s="24" t="s">
        <v>5219</v>
      </c>
      <c r="AA325" s="96" t="s">
        <v>1016</v>
      </c>
      <c r="AB325" s="51" t="s">
        <v>906</v>
      </c>
      <c r="AC325" s="51"/>
      <c r="AD325" s="51"/>
      <c r="AE325" s="24"/>
    </row>
    <row r="326" spans="1:31" s="38" customFormat="1" ht="13" hidden="1" x14ac:dyDescent="0.35">
      <c r="A326" s="14"/>
      <c r="B326" s="24">
        <v>41093855</v>
      </c>
      <c r="C326" s="24">
        <v>855</v>
      </c>
      <c r="D326" s="24" t="s">
        <v>1017</v>
      </c>
      <c r="E326" s="66">
        <v>41093801</v>
      </c>
      <c r="F326" s="24" t="s">
        <v>1018</v>
      </c>
      <c r="G326" s="24" t="s">
        <v>46</v>
      </c>
      <c r="H326" s="24" t="s">
        <v>163</v>
      </c>
      <c r="I326" s="24" t="s">
        <v>164</v>
      </c>
      <c r="J326" s="24" t="s">
        <v>49</v>
      </c>
      <c r="K326" s="24" t="s">
        <v>1019</v>
      </c>
      <c r="L326" s="24" t="s">
        <v>66</v>
      </c>
      <c r="M326" s="24" t="s">
        <v>52</v>
      </c>
      <c r="N326" s="48">
        <v>42968</v>
      </c>
      <c r="O326" s="24" t="s">
        <v>53</v>
      </c>
      <c r="P326" s="26" t="s">
        <v>1</v>
      </c>
      <c r="Q326" s="63" t="s">
        <v>7239</v>
      </c>
      <c r="R326" s="24" t="s">
        <v>54</v>
      </c>
      <c r="S326" s="24" t="s">
        <v>44</v>
      </c>
      <c r="T326" s="40" t="s">
        <v>44</v>
      </c>
      <c r="U326" s="24" t="s">
        <v>55</v>
      </c>
      <c r="V326" s="24">
        <v>2710193200</v>
      </c>
      <c r="W326" s="14" t="s">
        <v>70</v>
      </c>
      <c r="X326" s="24" t="s">
        <v>5286</v>
      </c>
      <c r="Y326" s="24" t="s">
        <v>5287</v>
      </c>
      <c r="Z326" s="24" t="s">
        <v>5288</v>
      </c>
      <c r="AA326" s="24" t="s">
        <v>1021</v>
      </c>
      <c r="AB326" s="51" t="s">
        <v>1019</v>
      </c>
      <c r="AC326" s="51"/>
      <c r="AD326" s="51"/>
      <c r="AE326" s="24"/>
    </row>
    <row r="327" spans="1:31" s="38" customFormat="1" ht="13" hidden="1" x14ac:dyDescent="0.35">
      <c r="A327" s="14"/>
      <c r="B327" s="24">
        <v>41093801</v>
      </c>
      <c r="C327" s="24">
        <v>801</v>
      </c>
      <c r="D327" s="24" t="s">
        <v>1018</v>
      </c>
      <c r="E327" s="66">
        <v>41093801</v>
      </c>
      <c r="F327" s="24" t="s">
        <v>1018</v>
      </c>
      <c r="G327" s="24" t="s">
        <v>46</v>
      </c>
      <c r="H327" s="24" t="s">
        <v>79</v>
      </c>
      <c r="I327" s="24" t="s">
        <v>79</v>
      </c>
      <c r="J327" s="24" t="s">
        <v>49</v>
      </c>
      <c r="K327" s="24" t="s">
        <v>1019</v>
      </c>
      <c r="L327" s="24" t="s">
        <v>66</v>
      </c>
      <c r="M327" s="24" t="s">
        <v>52</v>
      </c>
      <c r="N327" s="48">
        <v>42964</v>
      </c>
      <c r="O327" s="24" t="s">
        <v>53</v>
      </c>
      <c r="P327" s="26" t="s">
        <v>1</v>
      </c>
      <c r="Q327" s="24" t="s">
        <v>44</v>
      </c>
      <c r="R327" s="24" t="s">
        <v>54</v>
      </c>
      <c r="S327" s="24" t="s">
        <v>44</v>
      </c>
      <c r="T327" s="40" t="s">
        <v>44</v>
      </c>
      <c r="U327" s="24" t="s">
        <v>55</v>
      </c>
      <c r="V327" s="24">
        <v>2710193200</v>
      </c>
      <c r="W327" s="14" t="s">
        <v>44</v>
      </c>
      <c r="X327" s="24" t="s">
        <v>5286</v>
      </c>
      <c r="Y327" s="24">
        <v>1176</v>
      </c>
      <c r="Z327" s="24" t="s">
        <v>392</v>
      </c>
      <c r="AA327" s="24" t="s">
        <v>1022</v>
      </c>
      <c r="AB327" s="51" t="s">
        <v>1019</v>
      </c>
      <c r="AC327" s="51"/>
      <c r="AD327" s="51"/>
      <c r="AE327" s="24"/>
    </row>
    <row r="328" spans="1:31" s="38" customFormat="1" ht="12.75" hidden="1" customHeight="1" x14ac:dyDescent="0.35">
      <c r="A328" s="14"/>
      <c r="B328" s="24">
        <v>41094855</v>
      </c>
      <c r="C328" s="24">
        <v>855</v>
      </c>
      <c r="D328" s="24" t="s">
        <v>1023</v>
      </c>
      <c r="E328" s="66">
        <v>44417801</v>
      </c>
      <c r="F328" s="24" t="s">
        <v>1024</v>
      </c>
      <c r="G328" s="24" t="s">
        <v>46</v>
      </c>
      <c r="H328" s="24" t="s">
        <v>163</v>
      </c>
      <c r="I328" s="24" t="s">
        <v>164</v>
      </c>
      <c r="J328" s="24" t="s">
        <v>49</v>
      </c>
      <c r="K328" s="24" t="s">
        <v>1019</v>
      </c>
      <c r="L328" s="24" t="s">
        <v>66</v>
      </c>
      <c r="M328" s="24" t="s">
        <v>52</v>
      </c>
      <c r="N328" s="48">
        <v>42968</v>
      </c>
      <c r="O328" s="24" t="s">
        <v>53</v>
      </c>
      <c r="P328" s="26" t="s">
        <v>1</v>
      </c>
      <c r="Q328" s="24"/>
      <c r="R328" s="24"/>
      <c r="S328" s="24" t="s">
        <v>44</v>
      </c>
      <c r="T328" s="40" t="s">
        <v>44</v>
      </c>
      <c r="U328" s="24" t="s">
        <v>55</v>
      </c>
      <c r="V328" s="24">
        <v>2710193200</v>
      </c>
      <c r="W328" s="14" t="s">
        <v>70</v>
      </c>
      <c r="X328" s="24" t="s">
        <v>5292</v>
      </c>
      <c r="Y328" s="24" t="s">
        <v>5287</v>
      </c>
      <c r="Z328" s="24" t="s">
        <v>5288</v>
      </c>
      <c r="AA328" s="24" t="s">
        <v>1025</v>
      </c>
      <c r="AB328" s="51" t="s">
        <v>1019</v>
      </c>
      <c r="AC328" s="51"/>
      <c r="AD328" s="51"/>
      <c r="AE328" s="24"/>
    </row>
    <row r="329" spans="1:31" s="38" customFormat="1" ht="13" hidden="1" x14ac:dyDescent="0.35">
      <c r="A329" s="14"/>
      <c r="B329" s="24">
        <v>41094967</v>
      </c>
      <c r="C329" s="24">
        <v>967</v>
      </c>
      <c r="D329" s="24" t="s">
        <v>1026</v>
      </c>
      <c r="E329" s="66">
        <v>44417801</v>
      </c>
      <c r="F329" s="24" t="s">
        <v>1024</v>
      </c>
      <c r="G329" s="24" t="s">
        <v>46</v>
      </c>
      <c r="H329" s="24" t="s">
        <v>151</v>
      </c>
      <c r="I329" s="24" t="s">
        <v>86</v>
      </c>
      <c r="J329" s="24" t="s">
        <v>49</v>
      </c>
      <c r="K329" s="24" t="s">
        <v>1019</v>
      </c>
      <c r="L329" s="24" t="s">
        <v>66</v>
      </c>
      <c r="M329" s="24" t="s">
        <v>52</v>
      </c>
      <c r="N329" s="48">
        <v>44028</v>
      </c>
      <c r="O329" s="24" t="s">
        <v>53</v>
      </c>
      <c r="P329" s="15" t="s">
        <v>2577</v>
      </c>
      <c r="Q329" s="63" t="s">
        <v>7240</v>
      </c>
      <c r="R329" s="24" t="s">
        <v>54</v>
      </c>
      <c r="S329" s="24" t="s">
        <v>44</v>
      </c>
      <c r="T329" s="24" t="s">
        <v>44</v>
      </c>
      <c r="U329" s="24" t="s">
        <v>55</v>
      </c>
      <c r="V329" s="24">
        <v>2710193200</v>
      </c>
      <c r="W329" s="14" t="s">
        <v>70</v>
      </c>
      <c r="X329" s="24" t="s">
        <v>5292</v>
      </c>
      <c r="Y329" s="24" t="s">
        <v>87</v>
      </c>
      <c r="Z329" s="24" t="s">
        <v>5288</v>
      </c>
      <c r="AA329" s="24" t="s">
        <v>1028</v>
      </c>
      <c r="AB329" s="51" t="s">
        <v>1019</v>
      </c>
      <c r="AC329" s="51"/>
      <c r="AD329" s="51"/>
      <c r="AE329" s="24"/>
    </row>
    <row r="330" spans="1:31" s="38" customFormat="1" ht="13" hidden="1" x14ac:dyDescent="0.35">
      <c r="A330" s="14"/>
      <c r="B330" s="24">
        <v>43548979</v>
      </c>
      <c r="C330" s="24">
        <v>979</v>
      </c>
      <c r="D330" s="24" t="s">
        <v>1029</v>
      </c>
      <c r="E330" s="66" t="s">
        <v>44</v>
      </c>
      <c r="F330" s="24" t="s">
        <v>45</v>
      </c>
      <c r="G330" s="24" t="s">
        <v>46</v>
      </c>
      <c r="H330" s="24" t="s">
        <v>151</v>
      </c>
      <c r="I330" s="24" t="s">
        <v>86</v>
      </c>
      <c r="J330" s="24" t="s">
        <v>49</v>
      </c>
      <c r="K330" s="24" t="s">
        <v>1019</v>
      </c>
      <c r="L330" s="24" t="s">
        <v>51</v>
      </c>
      <c r="M330" s="24" t="s">
        <v>52</v>
      </c>
      <c r="N330" s="48">
        <v>44034</v>
      </c>
      <c r="O330" s="24" t="s">
        <v>53</v>
      </c>
      <c r="P330" s="28" t="s">
        <v>1</v>
      </c>
      <c r="Q330" s="24"/>
      <c r="R330" s="24"/>
      <c r="S330" s="24" t="s">
        <v>44</v>
      </c>
      <c r="T330" s="40" t="s">
        <v>44</v>
      </c>
      <c r="U330" s="24" t="s">
        <v>55</v>
      </c>
      <c r="V330" s="24">
        <v>2710193200</v>
      </c>
      <c r="W330" s="14" t="s">
        <v>56</v>
      </c>
      <c r="X330" s="24" t="s">
        <v>7241</v>
      </c>
      <c r="Y330" s="24" t="s">
        <v>87</v>
      </c>
      <c r="Z330" s="24" t="s">
        <v>88</v>
      </c>
      <c r="AA330" s="24" t="s">
        <v>1030</v>
      </c>
      <c r="AB330" s="51" t="s">
        <v>1019</v>
      </c>
      <c r="AC330" s="51"/>
      <c r="AD330" s="51"/>
      <c r="AE330" s="24"/>
    </row>
    <row r="331" spans="1:31" s="38" customFormat="1" ht="13" hidden="1" x14ac:dyDescent="0.35">
      <c r="A331" s="14"/>
      <c r="B331" s="24">
        <v>52387817</v>
      </c>
      <c r="C331" s="24">
        <v>817</v>
      </c>
      <c r="D331" s="24" t="s">
        <v>1031</v>
      </c>
      <c r="E331" s="66">
        <v>52890801</v>
      </c>
      <c r="F331" s="24" t="s">
        <v>540</v>
      </c>
      <c r="G331" s="24" t="s">
        <v>216</v>
      </c>
      <c r="H331" s="24" t="s">
        <v>446</v>
      </c>
      <c r="I331" s="24" t="s">
        <v>447</v>
      </c>
      <c r="J331" s="24" t="s">
        <v>49</v>
      </c>
      <c r="K331" s="24" t="s">
        <v>1019</v>
      </c>
      <c r="L331" s="24" t="s">
        <v>66</v>
      </c>
      <c r="M331" s="24" t="s">
        <v>52</v>
      </c>
      <c r="N331" s="48">
        <v>42782</v>
      </c>
      <c r="O331" s="24" t="s">
        <v>53</v>
      </c>
      <c r="P331" s="26" t="s">
        <v>1</v>
      </c>
      <c r="Q331" s="63" t="s">
        <v>7242</v>
      </c>
      <c r="R331" s="24" t="s">
        <v>54</v>
      </c>
      <c r="S331" s="24" t="s">
        <v>44</v>
      </c>
      <c r="T331" s="40" t="s">
        <v>44</v>
      </c>
      <c r="U331" s="24" t="s">
        <v>55</v>
      </c>
      <c r="V331" s="24">
        <v>2710199900</v>
      </c>
      <c r="W331" s="14" t="s">
        <v>83</v>
      </c>
      <c r="X331" s="24" t="s">
        <v>7243</v>
      </c>
      <c r="Y331" s="24" t="s">
        <v>4447</v>
      </c>
      <c r="Z331" s="24" t="s">
        <v>5288</v>
      </c>
      <c r="AA331" s="24" t="s">
        <v>1033</v>
      </c>
      <c r="AB331" s="51" t="s">
        <v>1019</v>
      </c>
      <c r="AC331" s="51"/>
      <c r="AD331" s="51"/>
      <c r="AE331" s="24"/>
    </row>
    <row r="332" spans="1:31" s="38" customFormat="1" ht="13" hidden="1" x14ac:dyDescent="0.35">
      <c r="A332" s="14"/>
      <c r="B332" s="24">
        <v>43346855</v>
      </c>
      <c r="C332" s="24">
        <v>855</v>
      </c>
      <c r="D332" s="24" t="s">
        <v>1035</v>
      </c>
      <c r="E332" s="66">
        <v>43346801</v>
      </c>
      <c r="F332" s="24" t="s">
        <v>1036</v>
      </c>
      <c r="G332" s="24" t="s">
        <v>46</v>
      </c>
      <c r="H332" s="24" t="s">
        <v>163</v>
      </c>
      <c r="I332" s="24" t="s">
        <v>164</v>
      </c>
      <c r="J332" s="24" t="s">
        <v>49</v>
      </c>
      <c r="K332" s="24" t="s">
        <v>1019</v>
      </c>
      <c r="L332" s="24" t="s">
        <v>66</v>
      </c>
      <c r="M332" s="24" t="s">
        <v>52</v>
      </c>
      <c r="N332" s="48">
        <v>39090</v>
      </c>
      <c r="O332" s="24" t="s">
        <v>53</v>
      </c>
      <c r="P332" s="26" t="s">
        <v>1</v>
      </c>
      <c r="Q332" s="24"/>
      <c r="R332" s="24"/>
      <c r="S332" s="24" t="s">
        <v>44</v>
      </c>
      <c r="T332" s="40" t="s">
        <v>44</v>
      </c>
      <c r="U332" s="24" t="s">
        <v>55</v>
      </c>
      <c r="V332" s="24">
        <v>2710193200</v>
      </c>
      <c r="W332" s="14" t="s">
        <v>70</v>
      </c>
      <c r="X332" s="24" t="s">
        <v>4372</v>
      </c>
      <c r="Y332" s="24" t="s">
        <v>5287</v>
      </c>
      <c r="Z332" s="24" t="s">
        <v>5288</v>
      </c>
      <c r="AA332" s="24" t="s">
        <v>1037</v>
      </c>
      <c r="AB332" s="51" t="s">
        <v>1019</v>
      </c>
      <c r="AC332" s="51"/>
      <c r="AD332" s="51"/>
      <c r="AE332" s="24"/>
    </row>
    <row r="333" spans="1:31" s="38" customFormat="1" ht="13" hidden="1" x14ac:dyDescent="0.35">
      <c r="A333" s="14"/>
      <c r="B333" s="24">
        <v>43330855</v>
      </c>
      <c r="C333" s="24">
        <v>855</v>
      </c>
      <c r="D333" s="24" t="s">
        <v>1039</v>
      </c>
      <c r="E333" s="66">
        <v>43330801</v>
      </c>
      <c r="F333" s="24" t="s">
        <v>1040</v>
      </c>
      <c r="G333" s="24" t="s">
        <v>46</v>
      </c>
      <c r="H333" s="24" t="s">
        <v>163</v>
      </c>
      <c r="I333" s="24" t="s">
        <v>164</v>
      </c>
      <c r="J333" s="24" t="s">
        <v>49</v>
      </c>
      <c r="K333" s="24" t="s">
        <v>1019</v>
      </c>
      <c r="L333" s="24" t="s">
        <v>66</v>
      </c>
      <c r="M333" s="24" t="s">
        <v>52</v>
      </c>
      <c r="N333" s="48">
        <v>39085</v>
      </c>
      <c r="O333" s="24" t="s">
        <v>53</v>
      </c>
      <c r="P333" s="26" t="s">
        <v>1</v>
      </c>
      <c r="Q333" s="24"/>
      <c r="R333" s="24"/>
      <c r="S333" s="24" t="s">
        <v>44</v>
      </c>
      <c r="T333" s="40" t="s">
        <v>44</v>
      </c>
      <c r="U333" s="24" t="s">
        <v>55</v>
      </c>
      <c r="V333" s="24">
        <v>2710193200</v>
      </c>
      <c r="W333" s="14" t="s">
        <v>70</v>
      </c>
      <c r="X333" s="24" t="s">
        <v>5303</v>
      </c>
      <c r="Y333" s="24" t="s">
        <v>5287</v>
      </c>
      <c r="Z333" s="24" t="s">
        <v>5288</v>
      </c>
      <c r="AA333" s="24" t="s">
        <v>1041</v>
      </c>
      <c r="AB333" s="51" t="s">
        <v>1019</v>
      </c>
      <c r="AC333" s="51"/>
      <c r="AD333" s="51"/>
      <c r="AE333" s="24"/>
    </row>
    <row r="334" spans="1:31" s="38" customFormat="1" ht="13" hidden="1" x14ac:dyDescent="0.35">
      <c r="A334" s="14"/>
      <c r="B334" s="24">
        <v>40087809</v>
      </c>
      <c r="C334" s="24">
        <v>809</v>
      </c>
      <c r="D334" s="24" t="s">
        <v>1042</v>
      </c>
      <c r="E334" s="66">
        <v>41076801</v>
      </c>
      <c r="F334" s="24" t="s">
        <v>794</v>
      </c>
      <c r="G334" s="24" t="s">
        <v>46</v>
      </c>
      <c r="H334" s="24" t="s">
        <v>47</v>
      </c>
      <c r="I334" s="24" t="s">
        <v>48</v>
      </c>
      <c r="J334" s="24" t="s">
        <v>49</v>
      </c>
      <c r="K334" s="24" t="s">
        <v>1043</v>
      </c>
      <c r="L334" s="24" t="s">
        <v>66</v>
      </c>
      <c r="M334" s="24" t="s">
        <v>52</v>
      </c>
      <c r="N334" s="48">
        <v>44169</v>
      </c>
      <c r="O334" s="24" t="s">
        <v>53</v>
      </c>
      <c r="P334" s="26" t="s">
        <v>1</v>
      </c>
      <c r="Q334" s="24"/>
      <c r="R334" s="24"/>
      <c r="S334" s="24" t="s">
        <v>44</v>
      </c>
      <c r="T334" s="40" t="s">
        <v>44</v>
      </c>
      <c r="U334" s="24" t="s">
        <v>55</v>
      </c>
      <c r="V334" s="24">
        <v>2710193200</v>
      </c>
      <c r="W334" s="14" t="s">
        <v>1044</v>
      </c>
      <c r="X334" s="96" t="s">
        <v>7244</v>
      </c>
      <c r="Y334" s="24" t="s">
        <v>2596</v>
      </c>
      <c r="Z334" s="24" t="s">
        <v>1076</v>
      </c>
      <c r="AA334" s="96" t="s">
        <v>1045</v>
      </c>
      <c r="AB334" s="51" t="s">
        <v>1043</v>
      </c>
      <c r="AC334" s="51"/>
      <c r="AD334" s="51"/>
      <c r="AE334" s="24"/>
    </row>
    <row r="335" spans="1:31" s="38" customFormat="1" ht="13" hidden="1" x14ac:dyDescent="0.35">
      <c r="A335" s="14"/>
      <c r="B335" s="24">
        <v>40080905</v>
      </c>
      <c r="C335" s="24">
        <v>905</v>
      </c>
      <c r="D335" s="24" t="s">
        <v>1047</v>
      </c>
      <c r="E335" s="66">
        <v>41076801</v>
      </c>
      <c r="F335" s="24" t="s">
        <v>794</v>
      </c>
      <c r="G335" s="24" t="s">
        <v>46</v>
      </c>
      <c r="H335" s="24" t="s">
        <v>62</v>
      </c>
      <c r="I335" s="24" t="s">
        <v>63</v>
      </c>
      <c r="J335" s="24" t="s">
        <v>49</v>
      </c>
      <c r="K335" s="24" t="s">
        <v>1043</v>
      </c>
      <c r="L335" s="24" t="s">
        <v>66</v>
      </c>
      <c r="M335" s="24" t="s">
        <v>52</v>
      </c>
      <c r="N335" s="48">
        <v>43800</v>
      </c>
      <c r="O335" s="24" t="s">
        <v>53</v>
      </c>
      <c r="P335" s="26" t="s">
        <v>1</v>
      </c>
      <c r="Q335" s="24"/>
      <c r="R335" s="24"/>
      <c r="S335" s="24" t="s">
        <v>44</v>
      </c>
      <c r="T335" s="40" t="s">
        <v>44</v>
      </c>
      <c r="U335" s="24" t="s">
        <v>55</v>
      </c>
      <c r="V335" s="24">
        <v>2710193200</v>
      </c>
      <c r="W335" s="14" t="s">
        <v>70</v>
      </c>
      <c r="X335" s="24" t="s">
        <v>7244</v>
      </c>
      <c r="Y335" s="24" t="s">
        <v>1075</v>
      </c>
      <c r="Z335" s="24" t="s">
        <v>1076</v>
      </c>
      <c r="AA335" s="24" t="s">
        <v>1048</v>
      </c>
      <c r="AB335" s="51" t="s">
        <v>1043</v>
      </c>
      <c r="AC335" s="51"/>
      <c r="AD335" s="51"/>
      <c r="AE335" s="24"/>
    </row>
    <row r="336" spans="1:31" s="38" customFormat="1" ht="13" hidden="1" x14ac:dyDescent="0.35">
      <c r="A336" s="14"/>
      <c r="B336" s="24">
        <v>40080829</v>
      </c>
      <c r="C336" s="24">
        <v>829</v>
      </c>
      <c r="D336" s="24" t="s">
        <v>6900</v>
      </c>
      <c r="E336" s="66">
        <v>41076801</v>
      </c>
      <c r="F336" s="24" t="s">
        <v>794</v>
      </c>
      <c r="G336" s="24" t="s">
        <v>46</v>
      </c>
      <c r="H336" s="24" t="s">
        <v>6939</v>
      </c>
      <c r="I336" s="24" t="s">
        <v>3046</v>
      </c>
      <c r="J336" s="24" t="s">
        <v>49</v>
      </c>
      <c r="K336" s="24" t="s">
        <v>1043</v>
      </c>
      <c r="L336" s="24" t="s">
        <v>66</v>
      </c>
      <c r="M336" s="24" t="s">
        <v>52</v>
      </c>
      <c r="N336" s="48"/>
      <c r="O336" s="24" t="s">
        <v>53</v>
      </c>
      <c r="P336" s="26" t="s">
        <v>3</v>
      </c>
      <c r="Q336" s="24"/>
      <c r="R336" s="24"/>
      <c r="S336" s="24">
        <v>40080905</v>
      </c>
      <c r="T336" s="40" t="s">
        <v>1047</v>
      </c>
      <c r="U336" s="24" t="s">
        <v>329</v>
      </c>
      <c r="V336" s="24">
        <v>2710193200</v>
      </c>
      <c r="W336" s="14" t="s">
        <v>70</v>
      </c>
      <c r="X336" s="24" t="s">
        <v>7244</v>
      </c>
      <c r="Y336" s="24" t="s">
        <v>1075</v>
      </c>
      <c r="Z336" s="24" t="s">
        <v>1076</v>
      </c>
      <c r="AA336" s="24" t="s">
        <v>1048</v>
      </c>
      <c r="AB336" s="51" t="s">
        <v>1043</v>
      </c>
      <c r="AC336" s="51"/>
      <c r="AD336" s="51"/>
      <c r="AE336" s="24"/>
    </row>
    <row r="337" spans="1:31" s="38" customFormat="1" ht="13" hidden="1" x14ac:dyDescent="0.35">
      <c r="A337" s="14"/>
      <c r="B337" s="24">
        <v>40080809</v>
      </c>
      <c r="C337" s="24">
        <v>809</v>
      </c>
      <c r="D337" s="24" t="s">
        <v>1049</v>
      </c>
      <c r="E337" s="66">
        <v>41076801</v>
      </c>
      <c r="F337" s="24" t="s">
        <v>794</v>
      </c>
      <c r="G337" s="24" t="s">
        <v>46</v>
      </c>
      <c r="H337" s="24" t="s">
        <v>47</v>
      </c>
      <c r="I337" s="24" t="s">
        <v>48</v>
      </c>
      <c r="J337" s="24" t="s">
        <v>49</v>
      </c>
      <c r="K337" s="24" t="s">
        <v>1043</v>
      </c>
      <c r="L337" s="24" t="s">
        <v>66</v>
      </c>
      <c r="M337" s="24" t="s">
        <v>52</v>
      </c>
      <c r="N337" s="48">
        <v>43800</v>
      </c>
      <c r="O337" s="24" t="s">
        <v>53</v>
      </c>
      <c r="P337" s="27" t="s">
        <v>1</v>
      </c>
      <c r="Q337" s="24"/>
      <c r="R337" s="24"/>
      <c r="S337" s="24" t="s">
        <v>44</v>
      </c>
      <c r="T337" s="40" t="s">
        <v>44</v>
      </c>
      <c r="U337" s="24" t="s">
        <v>55</v>
      </c>
      <c r="V337" s="24">
        <v>2710193200</v>
      </c>
      <c r="W337" s="14" t="s">
        <v>70</v>
      </c>
      <c r="X337" s="24" t="s">
        <v>7244</v>
      </c>
      <c r="Y337" s="24" t="s">
        <v>2596</v>
      </c>
      <c r="Z337" s="24" t="s">
        <v>1076</v>
      </c>
      <c r="AA337" s="24" t="s">
        <v>1045</v>
      </c>
      <c r="AB337" s="51" t="s">
        <v>1043</v>
      </c>
      <c r="AC337" s="51"/>
      <c r="AD337" s="51"/>
      <c r="AE337" s="24"/>
    </row>
    <row r="338" spans="1:31" s="38" customFormat="1" ht="13" hidden="1" x14ac:dyDescent="0.35">
      <c r="A338" s="14"/>
      <c r="B338" s="24">
        <v>46145905</v>
      </c>
      <c r="C338" s="24">
        <v>905</v>
      </c>
      <c r="D338" s="24" t="s">
        <v>1050</v>
      </c>
      <c r="E338" s="66">
        <v>41271801</v>
      </c>
      <c r="F338" s="24" t="s">
        <v>6940</v>
      </c>
      <c r="G338" s="24" t="s">
        <v>46</v>
      </c>
      <c r="H338" s="24" t="s">
        <v>62</v>
      </c>
      <c r="I338" s="24" t="s">
        <v>63</v>
      </c>
      <c r="J338" s="24" t="s">
        <v>49</v>
      </c>
      <c r="K338" s="24" t="s">
        <v>1043</v>
      </c>
      <c r="L338" s="24" t="s">
        <v>1051</v>
      </c>
      <c r="M338" s="24" t="s">
        <v>67</v>
      </c>
      <c r="N338" s="48">
        <v>44927</v>
      </c>
      <c r="O338" s="24" t="s">
        <v>53</v>
      </c>
      <c r="P338" s="28" t="s">
        <v>1</v>
      </c>
      <c r="Q338" s="24"/>
      <c r="R338" s="24"/>
      <c r="S338" s="24" t="s">
        <v>44</v>
      </c>
      <c r="T338" s="40" t="s">
        <v>44</v>
      </c>
      <c r="U338" s="24" t="s">
        <v>55</v>
      </c>
      <c r="V338" s="24">
        <v>2710193200</v>
      </c>
      <c r="W338" s="14" t="s">
        <v>70</v>
      </c>
      <c r="X338" s="96" t="s">
        <v>7245</v>
      </c>
      <c r="Y338" s="24" t="s">
        <v>1075</v>
      </c>
      <c r="Z338" s="24" t="s">
        <v>1076</v>
      </c>
      <c r="AA338" s="96" t="s">
        <v>1052</v>
      </c>
      <c r="AB338" s="51" t="s">
        <v>1043</v>
      </c>
      <c r="AC338" s="51"/>
      <c r="AD338" s="51"/>
      <c r="AE338" s="24"/>
    </row>
    <row r="339" spans="1:31" s="38" customFormat="1" ht="13" hidden="1" x14ac:dyDescent="0.35">
      <c r="A339" s="14"/>
      <c r="B339" s="24">
        <v>40088905</v>
      </c>
      <c r="C339" s="24">
        <v>905</v>
      </c>
      <c r="D339" s="24" t="s">
        <v>1053</v>
      </c>
      <c r="E339" s="66">
        <v>45920801</v>
      </c>
      <c r="F339" s="24" t="s">
        <v>271</v>
      </c>
      <c r="G339" s="24" t="s">
        <v>46</v>
      </c>
      <c r="H339" s="24" t="s">
        <v>62</v>
      </c>
      <c r="I339" s="24" t="s">
        <v>63</v>
      </c>
      <c r="J339" s="24" t="s">
        <v>49</v>
      </c>
      <c r="K339" s="24" t="s">
        <v>1043</v>
      </c>
      <c r="L339" s="24" t="s">
        <v>66</v>
      </c>
      <c r="M339" s="24" t="s">
        <v>52</v>
      </c>
      <c r="N339" s="48">
        <v>44459</v>
      </c>
      <c r="O339" s="24" t="s">
        <v>53</v>
      </c>
      <c r="P339" s="26" t="s">
        <v>1</v>
      </c>
      <c r="Q339" s="24"/>
      <c r="R339" s="24"/>
      <c r="S339" s="24" t="s">
        <v>44</v>
      </c>
      <c r="T339" s="40" t="s">
        <v>44</v>
      </c>
      <c r="U339" s="24" t="s">
        <v>55</v>
      </c>
      <c r="V339" s="24">
        <v>2710193200</v>
      </c>
      <c r="W339" s="14" t="s">
        <v>70</v>
      </c>
      <c r="X339" s="24" t="s">
        <v>7246</v>
      </c>
      <c r="Y339" s="24" t="s">
        <v>1075</v>
      </c>
      <c r="Z339" s="24" t="s">
        <v>1076</v>
      </c>
      <c r="AA339" s="24" t="s">
        <v>1054</v>
      </c>
      <c r="AB339" s="51" t="s">
        <v>1043</v>
      </c>
      <c r="AC339" s="51"/>
      <c r="AD339" s="51"/>
      <c r="AE339" s="24"/>
    </row>
    <row r="340" spans="1:31" s="38" customFormat="1" ht="13" hidden="1" x14ac:dyDescent="0.35">
      <c r="A340" s="14"/>
      <c r="B340" s="24">
        <v>40088809</v>
      </c>
      <c r="C340" s="24">
        <v>809</v>
      </c>
      <c r="D340" s="24" t="s">
        <v>1055</v>
      </c>
      <c r="E340" s="66">
        <v>45920801</v>
      </c>
      <c r="F340" s="24" t="s">
        <v>271</v>
      </c>
      <c r="G340" s="24" t="s">
        <v>46</v>
      </c>
      <c r="H340" s="24" t="s">
        <v>47</v>
      </c>
      <c r="I340" s="24" t="s">
        <v>48</v>
      </c>
      <c r="J340" s="24" t="s">
        <v>49</v>
      </c>
      <c r="K340" s="24" t="s">
        <v>1043</v>
      </c>
      <c r="L340" s="24" t="s">
        <v>66</v>
      </c>
      <c r="M340" s="24" t="s">
        <v>52</v>
      </c>
      <c r="N340" s="48">
        <v>44459</v>
      </c>
      <c r="O340" s="24" t="s">
        <v>53</v>
      </c>
      <c r="P340" s="26" t="s">
        <v>1</v>
      </c>
      <c r="Q340" s="24"/>
      <c r="R340" s="24"/>
      <c r="S340" s="24" t="s">
        <v>44</v>
      </c>
      <c r="T340" s="40" t="s">
        <v>44</v>
      </c>
      <c r="U340" s="24" t="s">
        <v>55</v>
      </c>
      <c r="V340" s="24">
        <v>2710193200</v>
      </c>
      <c r="W340" s="14" t="s">
        <v>1044</v>
      </c>
      <c r="X340" s="24" t="s">
        <v>7246</v>
      </c>
      <c r="Y340" s="24" t="s">
        <v>2596</v>
      </c>
      <c r="Z340" s="24" t="s">
        <v>1076</v>
      </c>
      <c r="AA340" s="24" t="s">
        <v>1056</v>
      </c>
      <c r="AB340" s="51" t="s">
        <v>1043</v>
      </c>
      <c r="AC340" s="51"/>
      <c r="AD340" s="51"/>
      <c r="AE340" s="24"/>
    </row>
    <row r="341" spans="1:31" s="38" customFormat="1" ht="13" hidden="1" x14ac:dyDescent="0.35">
      <c r="A341" s="14"/>
      <c r="B341" s="24">
        <v>40086905</v>
      </c>
      <c r="C341" s="24">
        <v>905</v>
      </c>
      <c r="D341" s="24" t="s">
        <v>1057</v>
      </c>
      <c r="E341" s="66">
        <v>40086801</v>
      </c>
      <c r="F341" s="24" t="s">
        <v>1058</v>
      </c>
      <c r="G341" s="24" t="s">
        <v>46</v>
      </c>
      <c r="H341" s="24" t="s">
        <v>62</v>
      </c>
      <c r="I341" s="24" t="s">
        <v>63</v>
      </c>
      <c r="J341" s="24" t="s">
        <v>49</v>
      </c>
      <c r="K341" s="24" t="s">
        <v>1043</v>
      </c>
      <c r="L341" s="24" t="s">
        <v>66</v>
      </c>
      <c r="M341" s="24" t="s">
        <v>52</v>
      </c>
      <c r="N341" s="48">
        <v>43800</v>
      </c>
      <c r="O341" s="24" t="s">
        <v>53</v>
      </c>
      <c r="P341" s="26" t="s">
        <v>1</v>
      </c>
      <c r="Q341" s="24"/>
      <c r="R341" s="24"/>
      <c r="S341" s="24" t="s">
        <v>44</v>
      </c>
      <c r="T341" s="40" t="s">
        <v>44</v>
      </c>
      <c r="U341" s="24" t="s">
        <v>55</v>
      </c>
      <c r="V341" s="24">
        <v>2710193200</v>
      </c>
      <c r="W341" s="14" t="s">
        <v>70</v>
      </c>
      <c r="X341" s="24" t="s">
        <v>7247</v>
      </c>
      <c r="Y341" s="24" t="s">
        <v>1075</v>
      </c>
      <c r="Z341" s="24" t="s">
        <v>1076</v>
      </c>
      <c r="AA341" s="24" t="s">
        <v>1059</v>
      </c>
      <c r="AB341" s="51" t="s">
        <v>1043</v>
      </c>
      <c r="AC341" s="51"/>
      <c r="AD341" s="51"/>
      <c r="AE341" s="24"/>
    </row>
    <row r="342" spans="1:31" s="38" customFormat="1" ht="13" hidden="1" x14ac:dyDescent="0.35">
      <c r="A342" s="14"/>
      <c r="B342" s="24">
        <v>40086829</v>
      </c>
      <c r="C342" s="24">
        <v>829</v>
      </c>
      <c r="D342" s="24" t="s">
        <v>6911</v>
      </c>
      <c r="E342" s="66">
        <v>40086801</v>
      </c>
      <c r="F342" s="24" t="s">
        <v>1058</v>
      </c>
      <c r="G342" s="24" t="s">
        <v>46</v>
      </c>
      <c r="H342" s="24" t="s">
        <v>6939</v>
      </c>
      <c r="I342" s="24" t="s">
        <v>3046</v>
      </c>
      <c r="J342" s="24" t="s">
        <v>49</v>
      </c>
      <c r="K342" s="24" t="s">
        <v>1043</v>
      </c>
      <c r="L342" s="24" t="s">
        <v>66</v>
      </c>
      <c r="M342" s="24" t="s">
        <v>52</v>
      </c>
      <c r="N342" s="48"/>
      <c r="O342" s="24" t="s">
        <v>53</v>
      </c>
      <c r="P342" s="26" t="s">
        <v>3</v>
      </c>
      <c r="Q342" s="24"/>
      <c r="R342" s="24"/>
      <c r="S342" s="24">
        <v>40086905</v>
      </c>
      <c r="T342" s="40" t="s">
        <v>1057</v>
      </c>
      <c r="U342" s="24" t="s">
        <v>329</v>
      </c>
      <c r="V342" s="24">
        <v>2710193200</v>
      </c>
      <c r="W342" s="14" t="s">
        <v>70</v>
      </c>
      <c r="X342" s="24" t="s">
        <v>7247</v>
      </c>
      <c r="Y342" s="24" t="s">
        <v>1075</v>
      </c>
      <c r="Z342" s="24" t="s">
        <v>1076</v>
      </c>
      <c r="AA342" s="24" t="s">
        <v>1059</v>
      </c>
      <c r="AB342" s="51" t="s">
        <v>1043</v>
      </c>
      <c r="AC342" s="51"/>
      <c r="AD342" s="51"/>
      <c r="AE342" s="24"/>
    </row>
    <row r="343" spans="1:31" s="38" customFormat="1" ht="13" hidden="1" x14ac:dyDescent="0.35">
      <c r="A343" s="14"/>
      <c r="B343" s="24">
        <v>40084905</v>
      </c>
      <c r="C343" s="24">
        <v>905</v>
      </c>
      <c r="D343" s="24" t="s">
        <v>1060</v>
      </c>
      <c r="E343" s="66">
        <v>40084801</v>
      </c>
      <c r="F343" s="24" t="s">
        <v>1061</v>
      </c>
      <c r="G343" s="24" t="s">
        <v>46</v>
      </c>
      <c r="H343" s="24" t="s">
        <v>62</v>
      </c>
      <c r="I343" s="24" t="s">
        <v>63</v>
      </c>
      <c r="J343" s="24" t="s">
        <v>49</v>
      </c>
      <c r="K343" s="24" t="s">
        <v>1043</v>
      </c>
      <c r="L343" s="24" t="s">
        <v>66</v>
      </c>
      <c r="M343" s="24" t="s">
        <v>52</v>
      </c>
      <c r="N343" s="48">
        <v>43800</v>
      </c>
      <c r="O343" s="24" t="s">
        <v>53</v>
      </c>
      <c r="P343" s="26" t="s">
        <v>1</v>
      </c>
      <c r="Q343" s="24"/>
      <c r="R343" s="24"/>
      <c r="S343" s="24" t="s">
        <v>44</v>
      </c>
      <c r="T343" s="40" t="s">
        <v>44</v>
      </c>
      <c r="U343" s="24" t="s">
        <v>55</v>
      </c>
      <c r="V343" s="24">
        <v>2710193200</v>
      </c>
      <c r="W343" s="14" t="s">
        <v>70</v>
      </c>
      <c r="X343" s="24" t="s">
        <v>7248</v>
      </c>
      <c r="Y343" s="24" t="s">
        <v>1075</v>
      </c>
      <c r="Z343" s="24" t="s">
        <v>1076</v>
      </c>
      <c r="AA343" s="24" t="s">
        <v>1062</v>
      </c>
      <c r="AB343" s="51" t="s">
        <v>1043</v>
      </c>
      <c r="AC343" s="51"/>
      <c r="AD343" s="51"/>
      <c r="AE343" s="24"/>
    </row>
    <row r="344" spans="1:31" s="38" customFormat="1" ht="12.75" hidden="1" customHeight="1" x14ac:dyDescent="0.35">
      <c r="A344" s="14"/>
      <c r="B344" s="24">
        <v>40084829</v>
      </c>
      <c r="C344" s="24">
        <v>829</v>
      </c>
      <c r="D344" s="24" t="s">
        <v>6912</v>
      </c>
      <c r="E344" s="66">
        <v>40084801</v>
      </c>
      <c r="F344" s="24" t="s">
        <v>1061</v>
      </c>
      <c r="G344" s="24" t="s">
        <v>46</v>
      </c>
      <c r="H344" s="24" t="s">
        <v>6939</v>
      </c>
      <c r="I344" s="24" t="s">
        <v>3046</v>
      </c>
      <c r="J344" s="24" t="s">
        <v>49</v>
      </c>
      <c r="K344" s="24" t="s">
        <v>1043</v>
      </c>
      <c r="L344" s="24" t="s">
        <v>66</v>
      </c>
      <c r="M344" s="24" t="s">
        <v>52</v>
      </c>
      <c r="N344" s="48"/>
      <c r="O344" s="24" t="s">
        <v>53</v>
      </c>
      <c r="P344" s="26" t="s">
        <v>3</v>
      </c>
      <c r="Q344" s="24"/>
      <c r="R344" s="24"/>
      <c r="S344" s="24">
        <v>40084905</v>
      </c>
      <c r="T344" s="40" t="s">
        <v>1060</v>
      </c>
      <c r="U344" s="24" t="s">
        <v>329</v>
      </c>
      <c r="V344" s="24">
        <v>2710193200</v>
      </c>
      <c r="W344" s="14" t="s">
        <v>70</v>
      </c>
      <c r="X344" s="24" t="s">
        <v>7248</v>
      </c>
      <c r="Y344" s="24" t="s">
        <v>1075</v>
      </c>
      <c r="Z344" s="24" t="s">
        <v>1076</v>
      </c>
      <c r="AA344" s="24" t="s">
        <v>1062</v>
      </c>
      <c r="AB344" s="51" t="s">
        <v>1043</v>
      </c>
      <c r="AC344" s="51"/>
      <c r="AD344" s="51"/>
      <c r="AE344" s="24"/>
    </row>
    <row r="345" spans="1:31" s="38" customFormat="1" ht="13" hidden="1" x14ac:dyDescent="0.35">
      <c r="A345" s="14"/>
      <c r="B345" s="24">
        <v>40084809</v>
      </c>
      <c r="C345" s="24">
        <v>809</v>
      </c>
      <c r="D345" s="24" t="s">
        <v>1063</v>
      </c>
      <c r="E345" s="66">
        <v>40084801</v>
      </c>
      <c r="F345" s="24" t="s">
        <v>1061</v>
      </c>
      <c r="G345" s="24" t="s">
        <v>46</v>
      </c>
      <c r="H345" s="24" t="s">
        <v>47</v>
      </c>
      <c r="I345" s="24" t="s">
        <v>48</v>
      </c>
      <c r="J345" s="24" t="s">
        <v>49</v>
      </c>
      <c r="K345" s="24" t="s">
        <v>1043</v>
      </c>
      <c r="L345" s="24" t="s">
        <v>66</v>
      </c>
      <c r="M345" s="24" t="s">
        <v>52</v>
      </c>
      <c r="N345" s="48">
        <v>43837</v>
      </c>
      <c r="O345" s="24" t="s">
        <v>53</v>
      </c>
      <c r="P345" s="26" t="s">
        <v>1</v>
      </c>
      <c r="Q345" s="24"/>
      <c r="R345" s="24"/>
      <c r="S345" s="24" t="s">
        <v>44</v>
      </c>
      <c r="T345" s="40" t="s">
        <v>44</v>
      </c>
      <c r="U345" s="24" t="s">
        <v>55</v>
      </c>
      <c r="V345" s="24">
        <v>2710193200</v>
      </c>
      <c r="W345" s="14" t="s">
        <v>1044</v>
      </c>
      <c r="X345" s="24" t="s">
        <v>7248</v>
      </c>
      <c r="Y345" s="24" t="s">
        <v>2596</v>
      </c>
      <c r="Z345" s="24" t="s">
        <v>1076</v>
      </c>
      <c r="AA345" s="24" t="s">
        <v>1064</v>
      </c>
      <c r="AB345" s="51" t="s">
        <v>1043</v>
      </c>
      <c r="AC345" s="51"/>
      <c r="AD345" s="51"/>
      <c r="AE345" s="24"/>
    </row>
    <row r="346" spans="1:31" s="38" customFormat="1" ht="13" hidden="1" x14ac:dyDescent="0.35">
      <c r="A346" s="14"/>
      <c r="B346" s="24">
        <v>40083905</v>
      </c>
      <c r="C346" s="24">
        <v>905</v>
      </c>
      <c r="D346" s="24" t="s">
        <v>1065</v>
      </c>
      <c r="E346" s="66">
        <v>41054801</v>
      </c>
      <c r="F346" s="24" t="s">
        <v>333</v>
      </c>
      <c r="G346" s="24" t="s">
        <v>46</v>
      </c>
      <c r="H346" s="24" t="s">
        <v>62</v>
      </c>
      <c r="I346" s="24" t="s">
        <v>63</v>
      </c>
      <c r="J346" s="24" t="s">
        <v>49</v>
      </c>
      <c r="K346" s="24" t="s">
        <v>1043</v>
      </c>
      <c r="L346" s="24" t="s">
        <v>66</v>
      </c>
      <c r="M346" s="24" t="s">
        <v>52</v>
      </c>
      <c r="N346" s="48">
        <v>43800</v>
      </c>
      <c r="O346" s="24" t="s">
        <v>53</v>
      </c>
      <c r="P346" s="26" t="s">
        <v>6</v>
      </c>
      <c r="Q346" s="24"/>
      <c r="R346" s="24"/>
      <c r="S346" s="24">
        <v>40089905</v>
      </c>
      <c r="T346" s="40" t="s">
        <v>1066</v>
      </c>
      <c r="U346" s="24" t="s">
        <v>329</v>
      </c>
      <c r="V346" s="24">
        <v>2710193200</v>
      </c>
      <c r="W346" s="14" t="s">
        <v>70</v>
      </c>
      <c r="X346" s="24" t="s">
        <v>7249</v>
      </c>
      <c r="Y346" s="24" t="s">
        <v>1075</v>
      </c>
      <c r="Z346" s="24" t="s">
        <v>1076</v>
      </c>
      <c r="AA346" s="24" t="s">
        <v>1067</v>
      </c>
      <c r="AB346" s="51" t="s">
        <v>1043</v>
      </c>
      <c r="AC346" s="51"/>
      <c r="AD346" s="51"/>
      <c r="AE346" s="24"/>
    </row>
    <row r="347" spans="1:31" s="38" customFormat="1" ht="13" hidden="1" x14ac:dyDescent="0.35">
      <c r="A347" s="14"/>
      <c r="B347" s="24">
        <v>40089905</v>
      </c>
      <c r="C347" s="24">
        <v>905</v>
      </c>
      <c r="D347" s="24" t="s">
        <v>1066</v>
      </c>
      <c r="E347" s="66">
        <v>41110801</v>
      </c>
      <c r="F347" s="24" t="s">
        <v>280</v>
      </c>
      <c r="G347" s="24" t="s">
        <v>46</v>
      </c>
      <c r="H347" s="24" t="s">
        <v>62</v>
      </c>
      <c r="I347" s="24" t="s">
        <v>63</v>
      </c>
      <c r="J347" s="24" t="s">
        <v>49</v>
      </c>
      <c r="K347" s="24" t="s">
        <v>1043</v>
      </c>
      <c r="L347" s="24" t="s">
        <v>66</v>
      </c>
      <c r="M347" s="24" t="s">
        <v>52</v>
      </c>
      <c r="N347" s="48">
        <v>45352</v>
      </c>
      <c r="O347" s="24" t="s">
        <v>53</v>
      </c>
      <c r="P347" s="26" t="s">
        <v>1</v>
      </c>
      <c r="Q347" s="24"/>
      <c r="R347" s="24" t="s">
        <v>54</v>
      </c>
      <c r="S347" s="24" t="s">
        <v>44</v>
      </c>
      <c r="T347" s="40" t="s">
        <v>44</v>
      </c>
      <c r="U347" s="24" t="s">
        <v>55</v>
      </c>
      <c r="V347" s="24">
        <v>2710193200</v>
      </c>
      <c r="W347" s="14" t="s">
        <v>70</v>
      </c>
      <c r="X347" s="24" t="s">
        <v>7249</v>
      </c>
      <c r="Y347" s="24" t="s">
        <v>1075</v>
      </c>
      <c r="Z347" s="24" t="s">
        <v>1076</v>
      </c>
      <c r="AA347" s="24" t="s">
        <v>1067</v>
      </c>
      <c r="AB347" s="51" t="s">
        <v>1043</v>
      </c>
      <c r="AC347" s="51"/>
      <c r="AD347" s="51"/>
      <c r="AE347" s="24"/>
    </row>
    <row r="348" spans="1:31" s="38" customFormat="1" ht="13" hidden="1" x14ac:dyDescent="0.35">
      <c r="A348" s="14"/>
      <c r="B348" s="24">
        <v>40082905</v>
      </c>
      <c r="C348" s="24">
        <v>905</v>
      </c>
      <c r="D348" s="24" t="s">
        <v>1068</v>
      </c>
      <c r="E348" s="66">
        <v>41064801</v>
      </c>
      <c r="F348" s="24" t="s">
        <v>287</v>
      </c>
      <c r="G348" s="24" t="s">
        <v>46</v>
      </c>
      <c r="H348" s="24" t="s">
        <v>62</v>
      </c>
      <c r="I348" s="24" t="s">
        <v>63</v>
      </c>
      <c r="J348" s="24" t="s">
        <v>49</v>
      </c>
      <c r="K348" s="24" t="s">
        <v>1043</v>
      </c>
      <c r="L348" s="24" t="s">
        <v>66</v>
      </c>
      <c r="M348" s="24" t="s">
        <v>52</v>
      </c>
      <c r="N348" s="48">
        <v>43800</v>
      </c>
      <c r="O348" s="24" t="s">
        <v>53</v>
      </c>
      <c r="P348" s="26" t="s">
        <v>1</v>
      </c>
      <c r="Q348" s="24"/>
      <c r="R348" s="24"/>
      <c r="S348" s="24" t="s">
        <v>44</v>
      </c>
      <c r="T348" s="40" t="s">
        <v>44</v>
      </c>
      <c r="U348" s="24" t="s">
        <v>55</v>
      </c>
      <c r="V348" s="24">
        <v>2710193200</v>
      </c>
      <c r="W348" s="14" t="s">
        <v>70</v>
      </c>
      <c r="X348" s="96" t="s">
        <v>7250</v>
      </c>
      <c r="Y348" s="24" t="s">
        <v>1075</v>
      </c>
      <c r="Z348" s="24" t="s">
        <v>1076</v>
      </c>
      <c r="AA348" s="96" t="s">
        <v>1069</v>
      </c>
      <c r="AB348" s="51" t="s">
        <v>1043</v>
      </c>
      <c r="AC348" s="51"/>
      <c r="AD348" s="51"/>
      <c r="AE348" s="24"/>
    </row>
    <row r="349" spans="1:31" s="38" customFormat="1" ht="12.75" hidden="1" customHeight="1" x14ac:dyDescent="0.35">
      <c r="A349" s="14"/>
      <c r="B349" s="24">
        <v>40082829</v>
      </c>
      <c r="C349" s="24">
        <v>829</v>
      </c>
      <c r="D349" s="24" t="s">
        <v>6890</v>
      </c>
      <c r="E349" s="66">
        <v>41064801</v>
      </c>
      <c r="F349" s="24" t="s">
        <v>287</v>
      </c>
      <c r="G349" s="24" t="s">
        <v>46</v>
      </c>
      <c r="H349" s="24" t="s">
        <v>6939</v>
      </c>
      <c r="I349" s="24" t="s">
        <v>3046</v>
      </c>
      <c r="J349" s="24" t="s">
        <v>49</v>
      </c>
      <c r="K349" s="24" t="s">
        <v>1043</v>
      </c>
      <c r="L349" s="24" t="s">
        <v>66</v>
      </c>
      <c r="M349" s="24" t="s">
        <v>52</v>
      </c>
      <c r="N349" s="48"/>
      <c r="O349" s="24" t="s">
        <v>53</v>
      </c>
      <c r="P349" s="26" t="s">
        <v>3</v>
      </c>
      <c r="Q349" s="24"/>
      <c r="R349" s="24"/>
      <c r="S349" s="24">
        <v>40082905</v>
      </c>
      <c r="T349" s="40" t="s">
        <v>1068</v>
      </c>
      <c r="U349" s="24" t="s">
        <v>329</v>
      </c>
      <c r="V349" s="24">
        <v>2710193200</v>
      </c>
      <c r="W349" s="14" t="s">
        <v>70</v>
      </c>
      <c r="X349" s="24" t="s">
        <v>7250</v>
      </c>
      <c r="Y349" s="24" t="s">
        <v>1075</v>
      </c>
      <c r="Z349" s="24" t="s">
        <v>1076</v>
      </c>
      <c r="AA349" s="24" t="s">
        <v>1069</v>
      </c>
      <c r="AB349" s="51" t="s">
        <v>1043</v>
      </c>
      <c r="AC349" s="51"/>
      <c r="AD349" s="51"/>
      <c r="AE349" s="24"/>
    </row>
    <row r="350" spans="1:31" s="38" customFormat="1" ht="13" hidden="1" x14ac:dyDescent="0.35">
      <c r="A350" s="14"/>
      <c r="B350" s="24">
        <v>40085905</v>
      </c>
      <c r="C350" s="24">
        <v>905</v>
      </c>
      <c r="D350" s="24" t="s">
        <v>1070</v>
      </c>
      <c r="E350" s="66">
        <v>43515801</v>
      </c>
      <c r="F350" s="24" t="s">
        <v>293</v>
      </c>
      <c r="G350" s="24" t="s">
        <v>46</v>
      </c>
      <c r="H350" s="24" t="s">
        <v>62</v>
      </c>
      <c r="I350" s="24" t="s">
        <v>63</v>
      </c>
      <c r="J350" s="24" t="s">
        <v>49</v>
      </c>
      <c r="K350" s="24" t="s">
        <v>1043</v>
      </c>
      <c r="L350" s="24" t="s">
        <v>66</v>
      </c>
      <c r="M350" s="24" t="s">
        <v>52</v>
      </c>
      <c r="N350" s="48">
        <v>43800</v>
      </c>
      <c r="O350" s="24" t="s">
        <v>53</v>
      </c>
      <c r="P350" s="26" t="s">
        <v>1</v>
      </c>
      <c r="Q350" s="24"/>
      <c r="R350" s="24"/>
      <c r="S350" s="24" t="s">
        <v>44</v>
      </c>
      <c r="T350" s="40" t="s">
        <v>44</v>
      </c>
      <c r="U350" s="24" t="s">
        <v>55</v>
      </c>
      <c r="V350" s="24">
        <v>2710193200</v>
      </c>
      <c r="W350" s="14" t="s">
        <v>70</v>
      </c>
      <c r="X350" s="24" t="s">
        <v>7251</v>
      </c>
      <c r="Y350" s="24" t="s">
        <v>1075</v>
      </c>
      <c r="Z350" s="24" t="s">
        <v>1076</v>
      </c>
      <c r="AA350" s="24" t="s">
        <v>1071</v>
      </c>
      <c r="AB350" s="51" t="s">
        <v>1043</v>
      </c>
      <c r="AC350" s="51"/>
      <c r="AD350" s="51"/>
      <c r="AE350" s="24"/>
    </row>
    <row r="351" spans="1:31" s="38" customFormat="1" ht="13" hidden="1" x14ac:dyDescent="0.35">
      <c r="A351" s="14"/>
      <c r="B351" s="24">
        <v>40085809</v>
      </c>
      <c r="C351" s="24">
        <v>809</v>
      </c>
      <c r="D351" s="24" t="s">
        <v>1072</v>
      </c>
      <c r="E351" s="66">
        <v>43515801</v>
      </c>
      <c r="F351" s="24" t="s">
        <v>293</v>
      </c>
      <c r="G351" s="24" t="s">
        <v>46</v>
      </c>
      <c r="H351" s="24" t="s">
        <v>47</v>
      </c>
      <c r="I351" s="24" t="s">
        <v>48</v>
      </c>
      <c r="J351" s="24" t="s">
        <v>49</v>
      </c>
      <c r="K351" s="24" t="s">
        <v>1043</v>
      </c>
      <c r="L351" s="24" t="s">
        <v>66</v>
      </c>
      <c r="M351" s="24" t="s">
        <v>52</v>
      </c>
      <c r="N351" s="48">
        <v>43837</v>
      </c>
      <c r="O351" s="24" t="s">
        <v>53</v>
      </c>
      <c r="P351" s="26" t="s">
        <v>1</v>
      </c>
      <c r="Q351" s="24"/>
      <c r="R351" s="24"/>
      <c r="S351" s="24" t="s">
        <v>44</v>
      </c>
      <c r="T351" s="40" t="s">
        <v>44</v>
      </c>
      <c r="U351" s="24" t="s">
        <v>55</v>
      </c>
      <c r="V351" s="24">
        <v>2710193200</v>
      </c>
      <c r="W351" s="14" t="s">
        <v>1044</v>
      </c>
      <c r="X351" s="96" t="s">
        <v>7251</v>
      </c>
      <c r="Y351" s="24" t="s">
        <v>2596</v>
      </c>
      <c r="Z351" s="24" t="s">
        <v>1076</v>
      </c>
      <c r="AA351" s="96" t="s">
        <v>1073</v>
      </c>
      <c r="AB351" s="51" t="s">
        <v>1043</v>
      </c>
      <c r="AC351" s="51"/>
      <c r="AD351" s="51"/>
      <c r="AE351" s="24"/>
    </row>
    <row r="352" spans="1:31" s="38" customFormat="1" ht="13" hidden="1" x14ac:dyDescent="0.35">
      <c r="A352" s="14"/>
      <c r="B352" s="24">
        <v>40078905</v>
      </c>
      <c r="C352" s="24">
        <v>905</v>
      </c>
      <c r="D352" s="24" t="s">
        <v>1074</v>
      </c>
      <c r="E352" s="66">
        <v>43135801</v>
      </c>
      <c r="F352" s="24" t="s">
        <v>802</v>
      </c>
      <c r="G352" s="24" t="s">
        <v>46</v>
      </c>
      <c r="H352" s="24" t="s">
        <v>62</v>
      </c>
      <c r="I352" s="24" t="s">
        <v>63</v>
      </c>
      <c r="J352" s="24" t="s">
        <v>49</v>
      </c>
      <c r="K352" s="24" t="s">
        <v>1043</v>
      </c>
      <c r="L352" s="24" t="s">
        <v>66</v>
      </c>
      <c r="M352" s="24" t="s">
        <v>52</v>
      </c>
      <c r="N352" s="48">
        <v>45383</v>
      </c>
      <c r="O352" s="24" t="s">
        <v>53</v>
      </c>
      <c r="P352" s="26" t="s">
        <v>1</v>
      </c>
      <c r="Q352" s="24"/>
      <c r="R352" s="24"/>
      <c r="S352" s="24" t="s">
        <v>44</v>
      </c>
      <c r="T352" s="40" t="s">
        <v>44</v>
      </c>
      <c r="U352" s="24" t="s">
        <v>55</v>
      </c>
      <c r="V352" s="24">
        <v>2710193200</v>
      </c>
      <c r="W352" s="14" t="s">
        <v>70</v>
      </c>
      <c r="X352" s="96" t="s">
        <v>7252</v>
      </c>
      <c r="Y352" s="24" t="s">
        <v>1075</v>
      </c>
      <c r="Z352" s="24" t="s">
        <v>1076</v>
      </c>
      <c r="AA352" s="96" t="s">
        <v>1077</v>
      </c>
      <c r="AB352" s="51" t="s">
        <v>1043</v>
      </c>
      <c r="AC352" s="51"/>
      <c r="AD352" s="51"/>
      <c r="AE352" s="24"/>
    </row>
    <row r="353" spans="1:31" s="38" customFormat="1" ht="13" hidden="1" x14ac:dyDescent="0.35">
      <c r="A353" s="14"/>
      <c r="B353" s="24">
        <v>40078829</v>
      </c>
      <c r="C353" s="24">
        <v>829</v>
      </c>
      <c r="D353" s="24" t="s">
        <v>6905</v>
      </c>
      <c r="E353" s="66">
        <v>43135801</v>
      </c>
      <c r="F353" s="24" t="s">
        <v>802</v>
      </c>
      <c r="G353" s="24" t="s">
        <v>46</v>
      </c>
      <c r="H353" s="24" t="s">
        <v>6939</v>
      </c>
      <c r="I353" s="24" t="s">
        <v>3046</v>
      </c>
      <c r="J353" s="24" t="s">
        <v>49</v>
      </c>
      <c r="K353" s="24" t="s">
        <v>1043</v>
      </c>
      <c r="L353" s="24" t="s">
        <v>66</v>
      </c>
      <c r="M353" s="24" t="s">
        <v>52</v>
      </c>
      <c r="N353" s="48"/>
      <c r="O353" s="24" t="s">
        <v>53</v>
      </c>
      <c r="P353" s="26" t="s">
        <v>3</v>
      </c>
      <c r="Q353" s="24"/>
      <c r="R353" s="24"/>
      <c r="S353" s="24">
        <v>40078905</v>
      </c>
      <c r="T353" s="40" t="s">
        <v>1074</v>
      </c>
      <c r="U353" s="24" t="s">
        <v>329</v>
      </c>
      <c r="V353" s="24">
        <v>2710193200</v>
      </c>
      <c r="W353" s="14" t="s">
        <v>70</v>
      </c>
      <c r="X353" s="96" t="s">
        <v>7252</v>
      </c>
      <c r="Y353" s="24" t="s">
        <v>1075</v>
      </c>
      <c r="Z353" s="24" t="s">
        <v>1076</v>
      </c>
      <c r="AA353" s="96" t="s">
        <v>1077</v>
      </c>
      <c r="AB353" s="51" t="s">
        <v>1043</v>
      </c>
      <c r="AC353" s="51"/>
      <c r="AD353" s="51"/>
      <c r="AE353" s="24"/>
    </row>
    <row r="354" spans="1:31" s="38" customFormat="1" ht="13" hidden="1" x14ac:dyDescent="0.35">
      <c r="A354" s="14"/>
      <c r="B354" s="24">
        <v>40081905</v>
      </c>
      <c r="C354" s="24">
        <v>905</v>
      </c>
      <c r="D354" s="24" t="s">
        <v>1078</v>
      </c>
      <c r="E354" s="66">
        <v>41053801</v>
      </c>
      <c r="F354" s="24" t="s">
        <v>302</v>
      </c>
      <c r="G354" s="24" t="s">
        <v>46</v>
      </c>
      <c r="H354" s="24" t="s">
        <v>62</v>
      </c>
      <c r="I354" s="24" t="s">
        <v>63</v>
      </c>
      <c r="J354" s="24" t="s">
        <v>49</v>
      </c>
      <c r="K354" s="24" t="s">
        <v>1043</v>
      </c>
      <c r="L354" s="24" t="s">
        <v>66</v>
      </c>
      <c r="M354" s="24" t="s">
        <v>52</v>
      </c>
      <c r="N354" s="48">
        <v>43800</v>
      </c>
      <c r="O354" s="24" t="s">
        <v>53</v>
      </c>
      <c r="P354" s="26" t="s">
        <v>1</v>
      </c>
      <c r="Q354" s="24"/>
      <c r="R354" s="24"/>
      <c r="S354" s="24" t="s">
        <v>44</v>
      </c>
      <c r="T354" s="40" t="s">
        <v>44</v>
      </c>
      <c r="U354" s="24" t="s">
        <v>55</v>
      </c>
      <c r="V354" s="24">
        <v>2710193200</v>
      </c>
      <c r="W354" s="14" t="s">
        <v>70</v>
      </c>
      <c r="X354" s="96" t="s">
        <v>7253</v>
      </c>
      <c r="Y354" s="24" t="s">
        <v>1075</v>
      </c>
      <c r="Z354" s="24" t="s">
        <v>1076</v>
      </c>
      <c r="AA354" s="96" t="s">
        <v>1079</v>
      </c>
      <c r="AB354" s="51" t="s">
        <v>1043</v>
      </c>
      <c r="AC354" s="51"/>
      <c r="AD354" s="51"/>
      <c r="AE354" s="24"/>
    </row>
    <row r="355" spans="1:31" s="38" customFormat="1" ht="13" hidden="1" x14ac:dyDescent="0.35">
      <c r="A355" s="14"/>
      <c r="B355" s="24">
        <v>40081809</v>
      </c>
      <c r="C355" s="24">
        <v>809</v>
      </c>
      <c r="D355" s="24" t="s">
        <v>1080</v>
      </c>
      <c r="E355" s="66">
        <v>41053801</v>
      </c>
      <c r="F355" s="24" t="s">
        <v>302</v>
      </c>
      <c r="G355" s="24" t="s">
        <v>46</v>
      </c>
      <c r="H355" s="24" t="s">
        <v>47</v>
      </c>
      <c r="I355" s="24" t="s">
        <v>48</v>
      </c>
      <c r="J355" s="24" t="s">
        <v>49</v>
      </c>
      <c r="K355" s="24" t="s">
        <v>1043</v>
      </c>
      <c r="L355" s="24" t="s">
        <v>66</v>
      </c>
      <c r="M355" s="24" t="s">
        <v>52</v>
      </c>
      <c r="N355" s="48">
        <v>43800</v>
      </c>
      <c r="O355" s="24" t="s">
        <v>53</v>
      </c>
      <c r="P355" s="28" t="s">
        <v>1</v>
      </c>
      <c r="Q355" s="24"/>
      <c r="R355" s="24"/>
      <c r="S355" s="24" t="s">
        <v>44</v>
      </c>
      <c r="T355" s="40" t="s">
        <v>44</v>
      </c>
      <c r="U355" s="24" t="s">
        <v>55</v>
      </c>
      <c r="V355" s="24">
        <v>2710193200</v>
      </c>
      <c r="W355" s="14" t="s">
        <v>70</v>
      </c>
      <c r="X355" s="96" t="s">
        <v>7253</v>
      </c>
      <c r="Y355" s="24" t="s">
        <v>2596</v>
      </c>
      <c r="Z355" s="24" t="s">
        <v>1076</v>
      </c>
      <c r="AA355" s="96" t="s">
        <v>1081</v>
      </c>
      <c r="AB355" s="51" t="s">
        <v>1043</v>
      </c>
      <c r="AC355" s="51"/>
      <c r="AD355" s="51"/>
      <c r="AE355" s="24"/>
    </row>
    <row r="356" spans="1:31" s="38" customFormat="1" ht="13" hidden="1" x14ac:dyDescent="0.35">
      <c r="A356" s="14"/>
      <c r="B356" s="24">
        <v>47984909</v>
      </c>
      <c r="C356" s="24">
        <v>909</v>
      </c>
      <c r="D356" s="24" t="s">
        <v>1082</v>
      </c>
      <c r="E356" s="66" t="s">
        <v>44</v>
      </c>
      <c r="F356" s="24" t="s">
        <v>45</v>
      </c>
      <c r="G356" s="24" t="s">
        <v>46</v>
      </c>
      <c r="H356" s="24" t="s">
        <v>62</v>
      </c>
      <c r="I356" s="24" t="s">
        <v>63</v>
      </c>
      <c r="J356" s="24" t="s">
        <v>49</v>
      </c>
      <c r="K356" s="24" t="s">
        <v>689</v>
      </c>
      <c r="L356" s="24" t="s">
        <v>51</v>
      </c>
      <c r="M356" s="24" t="s">
        <v>52</v>
      </c>
      <c r="N356" s="48">
        <v>44531</v>
      </c>
      <c r="O356" s="24" t="s">
        <v>53</v>
      </c>
      <c r="P356" s="27" t="s">
        <v>1</v>
      </c>
      <c r="Q356" s="24"/>
      <c r="R356" s="24"/>
      <c r="S356" s="24" t="s">
        <v>44</v>
      </c>
      <c r="T356" s="40" t="s">
        <v>44</v>
      </c>
      <c r="U356" s="24" t="s">
        <v>55</v>
      </c>
      <c r="V356" s="24">
        <v>2710193200</v>
      </c>
      <c r="W356" s="14" t="s">
        <v>56</v>
      </c>
      <c r="X356" s="96" t="s">
        <v>7254</v>
      </c>
      <c r="Y356" s="24" t="s">
        <v>7255</v>
      </c>
      <c r="Z356" s="24" t="s">
        <v>7256</v>
      </c>
      <c r="AA356" s="96" t="s">
        <v>1083</v>
      </c>
      <c r="AB356" s="51" t="s">
        <v>689</v>
      </c>
      <c r="AC356" s="51"/>
      <c r="AD356" s="51"/>
      <c r="AE356" s="24"/>
    </row>
    <row r="357" spans="1:31" s="38" customFormat="1" ht="13" hidden="1" x14ac:dyDescent="0.35">
      <c r="A357" s="14"/>
      <c r="B357" s="24">
        <v>47984849</v>
      </c>
      <c r="C357" s="24">
        <v>849</v>
      </c>
      <c r="D357" s="24" t="s">
        <v>1084</v>
      </c>
      <c r="E357" s="66" t="s">
        <v>44</v>
      </c>
      <c r="F357" s="24" t="s">
        <v>45</v>
      </c>
      <c r="G357" s="24" t="s">
        <v>46</v>
      </c>
      <c r="H357" s="24" t="s">
        <v>47</v>
      </c>
      <c r="I357" s="24" t="s">
        <v>48</v>
      </c>
      <c r="J357" s="24" t="s">
        <v>49</v>
      </c>
      <c r="K357" s="24" t="s">
        <v>689</v>
      </c>
      <c r="L357" s="24" t="s">
        <v>51</v>
      </c>
      <c r="M357" s="24" t="s">
        <v>52</v>
      </c>
      <c r="N357" s="48">
        <v>44531</v>
      </c>
      <c r="O357" s="24" t="s">
        <v>53</v>
      </c>
      <c r="P357" s="26" t="s">
        <v>1</v>
      </c>
      <c r="Q357" s="63" t="s">
        <v>7257</v>
      </c>
      <c r="R357" s="24" t="s">
        <v>54</v>
      </c>
      <c r="S357" s="24" t="s">
        <v>44</v>
      </c>
      <c r="T357" s="40" t="s">
        <v>44</v>
      </c>
      <c r="U357" s="24" t="s">
        <v>55</v>
      </c>
      <c r="V357" s="24">
        <v>2710193200</v>
      </c>
      <c r="W357" s="14" t="s">
        <v>56</v>
      </c>
      <c r="X357" s="96" t="s">
        <v>7254</v>
      </c>
      <c r="Y357" s="24" t="s">
        <v>7258</v>
      </c>
      <c r="Z357" s="24" t="s">
        <v>7256</v>
      </c>
      <c r="AA357" s="96" t="s">
        <v>1086</v>
      </c>
      <c r="AB357" s="51" t="s">
        <v>689</v>
      </c>
      <c r="AC357" s="51"/>
      <c r="AD357" s="51"/>
      <c r="AE357" s="24"/>
    </row>
    <row r="358" spans="1:31" s="38" customFormat="1" ht="13" hidden="1" x14ac:dyDescent="0.35">
      <c r="A358" s="14"/>
      <c r="B358" s="24">
        <v>43349909</v>
      </c>
      <c r="C358" s="24">
        <v>909</v>
      </c>
      <c r="D358" s="24" t="s">
        <v>1087</v>
      </c>
      <c r="E358" s="66" t="s">
        <v>44</v>
      </c>
      <c r="F358" s="24" t="s">
        <v>45</v>
      </c>
      <c r="G358" s="24" t="s">
        <v>46</v>
      </c>
      <c r="H358" s="24" t="s">
        <v>62</v>
      </c>
      <c r="I358" s="24" t="s">
        <v>63</v>
      </c>
      <c r="J358" s="24" t="s">
        <v>49</v>
      </c>
      <c r="K358" s="24" t="s">
        <v>689</v>
      </c>
      <c r="L358" s="24" t="s">
        <v>51</v>
      </c>
      <c r="M358" s="24" t="s">
        <v>52</v>
      </c>
      <c r="N358" s="48">
        <v>44546</v>
      </c>
      <c r="O358" s="24" t="s">
        <v>53</v>
      </c>
      <c r="P358" s="26" t="s">
        <v>1</v>
      </c>
      <c r="Q358" s="24"/>
      <c r="R358" s="24"/>
      <c r="S358" s="24" t="s">
        <v>44</v>
      </c>
      <c r="T358" s="40" t="s">
        <v>44</v>
      </c>
      <c r="U358" s="24" t="s">
        <v>55</v>
      </c>
      <c r="V358" s="24">
        <v>3819000000</v>
      </c>
      <c r="W358" s="14" t="s">
        <v>56</v>
      </c>
      <c r="X358" s="96" t="s">
        <v>7259</v>
      </c>
      <c r="Y358" s="24" t="s">
        <v>7255</v>
      </c>
      <c r="Z358" s="24" t="s">
        <v>7260</v>
      </c>
      <c r="AA358" s="96" t="s">
        <v>1088</v>
      </c>
      <c r="AB358" s="51" t="s">
        <v>689</v>
      </c>
      <c r="AC358" s="51"/>
      <c r="AD358" s="51"/>
      <c r="AE358" s="24"/>
    </row>
    <row r="359" spans="1:31" s="38" customFormat="1" ht="13" hidden="1" x14ac:dyDescent="0.35">
      <c r="A359" s="14"/>
      <c r="B359" s="24">
        <v>43357860</v>
      </c>
      <c r="C359" s="24">
        <v>860</v>
      </c>
      <c r="D359" s="24" t="s">
        <v>1089</v>
      </c>
      <c r="E359" s="66" t="s">
        <v>44</v>
      </c>
      <c r="F359" s="24" t="s">
        <v>45</v>
      </c>
      <c r="G359" s="24" t="s">
        <v>46</v>
      </c>
      <c r="H359" s="24" t="s">
        <v>163</v>
      </c>
      <c r="I359" s="24" t="s">
        <v>164</v>
      </c>
      <c r="J359" s="24" t="s">
        <v>49</v>
      </c>
      <c r="K359" s="24" t="s">
        <v>689</v>
      </c>
      <c r="L359" s="24" t="s">
        <v>51</v>
      </c>
      <c r="M359" s="24" t="s">
        <v>52</v>
      </c>
      <c r="N359" s="48">
        <v>44775</v>
      </c>
      <c r="O359" s="24" t="s">
        <v>53</v>
      </c>
      <c r="P359" s="26" t="s">
        <v>1</v>
      </c>
      <c r="Q359" s="24"/>
      <c r="R359" s="24"/>
      <c r="S359" s="24" t="s">
        <v>44</v>
      </c>
      <c r="T359" s="40" t="s">
        <v>44</v>
      </c>
      <c r="U359" s="24" t="s">
        <v>55</v>
      </c>
      <c r="V359" s="24">
        <v>3403990000</v>
      </c>
      <c r="W359" s="14" t="s">
        <v>56</v>
      </c>
      <c r="X359" s="24" t="s">
        <v>7261</v>
      </c>
      <c r="Y359" s="24" t="s">
        <v>5793</v>
      </c>
      <c r="Z359" s="24" t="s">
        <v>7262</v>
      </c>
      <c r="AA359" s="24" t="s">
        <v>1090</v>
      </c>
      <c r="AB359" s="51" t="s">
        <v>689</v>
      </c>
      <c r="AC359" s="51"/>
      <c r="AD359" s="51"/>
      <c r="AE359" s="24"/>
    </row>
    <row r="360" spans="1:31" s="38" customFormat="1" ht="13" hidden="1" x14ac:dyDescent="0.35">
      <c r="A360" s="14"/>
      <c r="B360" s="24">
        <v>47986860</v>
      </c>
      <c r="C360" s="24">
        <v>860</v>
      </c>
      <c r="D360" s="24" t="s">
        <v>1091</v>
      </c>
      <c r="E360" s="66" t="s">
        <v>44</v>
      </c>
      <c r="F360" s="24" t="s">
        <v>45</v>
      </c>
      <c r="G360" s="24" t="s">
        <v>46</v>
      </c>
      <c r="H360" s="24" t="s">
        <v>163</v>
      </c>
      <c r="I360" s="24" t="s">
        <v>164</v>
      </c>
      <c r="J360" s="24" t="s">
        <v>49</v>
      </c>
      <c r="K360" s="24" t="s">
        <v>689</v>
      </c>
      <c r="L360" s="24" t="s">
        <v>51</v>
      </c>
      <c r="M360" s="24" t="s">
        <v>52</v>
      </c>
      <c r="N360" s="48">
        <v>44750</v>
      </c>
      <c r="O360" s="24" t="s">
        <v>53</v>
      </c>
      <c r="P360" s="26" t="s">
        <v>1</v>
      </c>
      <c r="Q360" s="24"/>
      <c r="R360" s="24"/>
      <c r="S360" s="24" t="s">
        <v>44</v>
      </c>
      <c r="T360" s="40" t="s">
        <v>44</v>
      </c>
      <c r="U360" s="24" t="s">
        <v>55</v>
      </c>
      <c r="V360" s="24">
        <v>3403190000</v>
      </c>
      <c r="W360" s="14" t="s">
        <v>56</v>
      </c>
      <c r="X360" s="24" t="s">
        <v>7263</v>
      </c>
      <c r="Y360" s="24" t="s">
        <v>5793</v>
      </c>
      <c r="Z360" s="24" t="s">
        <v>7262</v>
      </c>
      <c r="AA360" s="24" t="s">
        <v>1092</v>
      </c>
      <c r="AB360" s="51" t="s">
        <v>689</v>
      </c>
      <c r="AC360" s="51"/>
      <c r="AD360" s="51"/>
      <c r="AE360" s="24"/>
    </row>
    <row r="361" spans="1:31" s="38" customFormat="1" ht="13" hidden="1" x14ac:dyDescent="0.35">
      <c r="A361" s="14"/>
      <c r="B361" s="24">
        <v>47991860</v>
      </c>
      <c r="C361" s="24">
        <v>860</v>
      </c>
      <c r="D361" s="24" t="s">
        <v>1093</v>
      </c>
      <c r="E361" s="66" t="s">
        <v>44</v>
      </c>
      <c r="F361" s="24" t="s">
        <v>45</v>
      </c>
      <c r="G361" s="24" t="s">
        <v>46</v>
      </c>
      <c r="H361" s="24" t="s">
        <v>163</v>
      </c>
      <c r="I361" s="24" t="s">
        <v>164</v>
      </c>
      <c r="J361" s="24" t="s">
        <v>49</v>
      </c>
      <c r="K361" s="24" t="s">
        <v>689</v>
      </c>
      <c r="L361" s="24" t="s">
        <v>51</v>
      </c>
      <c r="M361" s="24" t="s">
        <v>52</v>
      </c>
      <c r="N361" s="48">
        <v>44553</v>
      </c>
      <c r="O361" s="24" t="s">
        <v>53</v>
      </c>
      <c r="P361" s="26" t="s">
        <v>1</v>
      </c>
      <c r="Q361" s="24"/>
      <c r="R361" s="24"/>
      <c r="S361" s="24" t="s">
        <v>44</v>
      </c>
      <c r="T361" s="40" t="s">
        <v>44</v>
      </c>
      <c r="U361" s="24" t="s">
        <v>55</v>
      </c>
      <c r="V361" s="24">
        <v>2710193200</v>
      </c>
      <c r="W361" s="14" t="s">
        <v>56</v>
      </c>
      <c r="X361" s="24" t="s">
        <v>7264</v>
      </c>
      <c r="Y361" s="24" t="s">
        <v>5793</v>
      </c>
      <c r="Z361" s="24" t="s">
        <v>7256</v>
      </c>
      <c r="AA361" s="24" t="s">
        <v>1094</v>
      </c>
      <c r="AB361" s="51" t="s">
        <v>689</v>
      </c>
      <c r="AC361" s="51"/>
      <c r="AD361" s="51"/>
      <c r="AE361" s="24"/>
    </row>
    <row r="362" spans="1:31" s="38" customFormat="1" ht="13" hidden="1" x14ac:dyDescent="0.35">
      <c r="A362" s="14"/>
      <c r="B362" s="24">
        <v>47991849</v>
      </c>
      <c r="C362" s="24">
        <v>849</v>
      </c>
      <c r="D362" s="24" t="s">
        <v>1095</v>
      </c>
      <c r="E362" s="66" t="s">
        <v>44</v>
      </c>
      <c r="F362" s="24" t="s">
        <v>45</v>
      </c>
      <c r="G362" s="24" t="s">
        <v>46</v>
      </c>
      <c r="H362" s="24" t="s">
        <v>47</v>
      </c>
      <c r="I362" s="24" t="s">
        <v>48</v>
      </c>
      <c r="J362" s="24" t="s">
        <v>49</v>
      </c>
      <c r="K362" s="24" t="s">
        <v>689</v>
      </c>
      <c r="L362" s="24" t="s">
        <v>51</v>
      </c>
      <c r="M362" s="24" t="s">
        <v>52</v>
      </c>
      <c r="N362" s="48">
        <v>44531</v>
      </c>
      <c r="O362" s="24" t="s">
        <v>53</v>
      </c>
      <c r="P362" s="26" t="s">
        <v>1</v>
      </c>
      <c r="Q362" s="24"/>
      <c r="R362" s="24"/>
      <c r="S362" s="24" t="s">
        <v>44</v>
      </c>
      <c r="T362" s="40" t="s">
        <v>44</v>
      </c>
      <c r="U362" s="24" t="s">
        <v>55</v>
      </c>
      <c r="V362" s="24">
        <v>2710193200</v>
      </c>
      <c r="W362" s="14" t="s">
        <v>56</v>
      </c>
      <c r="X362" s="24" t="s">
        <v>7264</v>
      </c>
      <c r="Y362" s="24" t="s">
        <v>7258</v>
      </c>
      <c r="Z362" s="24" t="s">
        <v>7256</v>
      </c>
      <c r="AA362" s="24" t="s">
        <v>1096</v>
      </c>
      <c r="AB362" s="51" t="s">
        <v>689</v>
      </c>
      <c r="AC362" s="51"/>
      <c r="AD362" s="51"/>
      <c r="AE362" s="24"/>
    </row>
    <row r="363" spans="1:31" s="38" customFormat="1" ht="13" hidden="1" x14ac:dyDescent="0.35">
      <c r="A363" s="14"/>
      <c r="B363" s="24">
        <v>47987855</v>
      </c>
      <c r="C363" s="24">
        <v>855</v>
      </c>
      <c r="D363" s="24" t="s">
        <v>1097</v>
      </c>
      <c r="E363" s="66">
        <v>45678801</v>
      </c>
      <c r="F363" s="24" t="s">
        <v>1098</v>
      </c>
      <c r="G363" s="24" t="s">
        <v>46</v>
      </c>
      <c r="H363" s="24" t="s">
        <v>163</v>
      </c>
      <c r="I363" s="24" t="s">
        <v>164</v>
      </c>
      <c r="J363" s="24" t="s">
        <v>49</v>
      </c>
      <c r="K363" s="24" t="s">
        <v>689</v>
      </c>
      <c r="L363" s="24" t="s">
        <v>66</v>
      </c>
      <c r="M363" s="24" t="s">
        <v>52</v>
      </c>
      <c r="N363" s="48">
        <v>44557</v>
      </c>
      <c r="O363" s="24" t="s">
        <v>53</v>
      </c>
      <c r="P363" s="26" t="s">
        <v>1</v>
      </c>
      <c r="Q363" s="24"/>
      <c r="R363" s="24"/>
      <c r="S363" s="24" t="s">
        <v>44</v>
      </c>
      <c r="T363" s="40" t="s">
        <v>44</v>
      </c>
      <c r="U363" s="24" t="s">
        <v>55</v>
      </c>
      <c r="V363" s="24">
        <v>2710199200</v>
      </c>
      <c r="W363" s="14" t="s">
        <v>70</v>
      </c>
      <c r="X363" s="24" t="s">
        <v>7265</v>
      </c>
      <c r="Y363" s="24" t="s">
        <v>3119</v>
      </c>
      <c r="Z363" s="24" t="s">
        <v>7256</v>
      </c>
      <c r="AA363" s="24" t="s">
        <v>1099</v>
      </c>
      <c r="AB363" s="51" t="s">
        <v>689</v>
      </c>
      <c r="AC363" s="51"/>
      <c r="AD363" s="51"/>
      <c r="AE363" s="24"/>
    </row>
    <row r="364" spans="1:31" s="38" customFormat="1" ht="13" hidden="1" x14ac:dyDescent="0.35">
      <c r="A364" s="14"/>
      <c r="B364" s="24">
        <v>47987809</v>
      </c>
      <c r="C364" s="24">
        <v>809</v>
      </c>
      <c r="D364" s="24" t="s">
        <v>1100</v>
      </c>
      <c r="E364" s="66">
        <v>45678801</v>
      </c>
      <c r="F364" s="24" t="s">
        <v>1098</v>
      </c>
      <c r="G364" s="24" t="s">
        <v>46</v>
      </c>
      <c r="H364" s="24" t="s">
        <v>47</v>
      </c>
      <c r="I364" s="24" t="s">
        <v>48</v>
      </c>
      <c r="J364" s="24" t="s">
        <v>49</v>
      </c>
      <c r="K364" s="24" t="s">
        <v>689</v>
      </c>
      <c r="L364" s="24" t="s">
        <v>66</v>
      </c>
      <c r="M364" s="24" t="s">
        <v>52</v>
      </c>
      <c r="N364" s="48">
        <v>44531</v>
      </c>
      <c r="O364" s="24" t="s">
        <v>53</v>
      </c>
      <c r="P364" s="26" t="s">
        <v>1</v>
      </c>
      <c r="Q364" s="24"/>
      <c r="R364" s="24"/>
      <c r="S364" s="24" t="s">
        <v>44</v>
      </c>
      <c r="T364" s="40" t="s">
        <v>44</v>
      </c>
      <c r="U364" s="24" t="s">
        <v>55</v>
      </c>
      <c r="V364" s="24">
        <v>2710199200</v>
      </c>
      <c r="W364" s="14" t="s">
        <v>70</v>
      </c>
      <c r="X364" s="24" t="s">
        <v>7265</v>
      </c>
      <c r="Y364" s="24" t="s">
        <v>7258</v>
      </c>
      <c r="Z364" s="24" t="s">
        <v>7256</v>
      </c>
      <c r="AA364" s="24" t="s">
        <v>1101</v>
      </c>
      <c r="AB364" s="51" t="s">
        <v>689</v>
      </c>
      <c r="AC364" s="51"/>
      <c r="AD364" s="51"/>
      <c r="AE364" s="24"/>
    </row>
    <row r="365" spans="1:31" s="38" customFormat="1" ht="13" hidden="1" x14ac:dyDescent="0.35">
      <c r="A365" s="14"/>
      <c r="B365" s="24">
        <v>43343909</v>
      </c>
      <c r="C365" s="24">
        <v>909</v>
      </c>
      <c r="D365" s="24" t="s">
        <v>1102</v>
      </c>
      <c r="E365" s="66" t="s">
        <v>44</v>
      </c>
      <c r="F365" s="24" t="s">
        <v>45</v>
      </c>
      <c r="G365" s="24" t="s">
        <v>46</v>
      </c>
      <c r="H365" s="24" t="s">
        <v>62</v>
      </c>
      <c r="I365" s="24" t="s">
        <v>63</v>
      </c>
      <c r="J365" s="24" t="s">
        <v>49</v>
      </c>
      <c r="K365" s="24" t="s">
        <v>689</v>
      </c>
      <c r="L365" s="24" t="s">
        <v>51</v>
      </c>
      <c r="M365" s="24" t="s">
        <v>52</v>
      </c>
      <c r="N365" s="48">
        <v>44531</v>
      </c>
      <c r="O365" s="24" t="s">
        <v>53</v>
      </c>
      <c r="P365" s="26" t="s">
        <v>1</v>
      </c>
      <c r="Q365" s="24"/>
      <c r="R365" s="24"/>
      <c r="S365" s="24" t="s">
        <v>44</v>
      </c>
      <c r="T365" s="40" t="s">
        <v>44</v>
      </c>
      <c r="U365" s="24" t="s">
        <v>55</v>
      </c>
      <c r="V365" s="24">
        <v>2710199200</v>
      </c>
      <c r="W365" s="14" t="s">
        <v>56</v>
      </c>
      <c r="X365" s="96" t="s">
        <v>7266</v>
      </c>
      <c r="Y365" s="24" t="s">
        <v>7255</v>
      </c>
      <c r="Z365" s="24" t="s">
        <v>7262</v>
      </c>
      <c r="AA365" s="96" t="s">
        <v>1103</v>
      </c>
      <c r="AB365" s="51" t="s">
        <v>689</v>
      </c>
      <c r="AC365" s="51"/>
      <c r="AD365" s="51"/>
      <c r="AE365" s="24"/>
    </row>
    <row r="366" spans="1:31" s="38" customFormat="1" ht="13" hidden="1" x14ac:dyDescent="0.35">
      <c r="A366" s="14"/>
      <c r="B366" s="24">
        <v>43348909</v>
      </c>
      <c r="C366" s="24">
        <v>909</v>
      </c>
      <c r="D366" s="24" t="s">
        <v>1104</v>
      </c>
      <c r="E366" s="66" t="s">
        <v>44</v>
      </c>
      <c r="F366" s="24" t="s">
        <v>45</v>
      </c>
      <c r="G366" s="24" t="s">
        <v>46</v>
      </c>
      <c r="H366" s="24" t="s">
        <v>62</v>
      </c>
      <c r="I366" s="24" t="s">
        <v>63</v>
      </c>
      <c r="J366" s="24" t="s">
        <v>49</v>
      </c>
      <c r="K366" s="24" t="s">
        <v>689</v>
      </c>
      <c r="L366" s="24" t="s">
        <v>51</v>
      </c>
      <c r="M366" s="24" t="s">
        <v>52</v>
      </c>
      <c r="N366" s="48">
        <v>44531</v>
      </c>
      <c r="O366" s="24" t="s">
        <v>53</v>
      </c>
      <c r="P366" s="26" t="s">
        <v>1</v>
      </c>
      <c r="Q366" s="24"/>
      <c r="R366" s="24"/>
      <c r="S366" s="24" t="s">
        <v>44</v>
      </c>
      <c r="T366" s="40" t="s">
        <v>44</v>
      </c>
      <c r="U366" s="24" t="s">
        <v>55</v>
      </c>
      <c r="V366" s="24">
        <v>2710199200</v>
      </c>
      <c r="W366" s="14" t="s">
        <v>56</v>
      </c>
      <c r="X366" s="96" t="s">
        <v>7267</v>
      </c>
      <c r="Y366" s="24" t="s">
        <v>7255</v>
      </c>
      <c r="Z366" s="24" t="s">
        <v>7262</v>
      </c>
      <c r="AA366" s="96" t="s">
        <v>1105</v>
      </c>
      <c r="AB366" s="51" t="s">
        <v>689</v>
      </c>
      <c r="AC366" s="51"/>
      <c r="AD366" s="51"/>
      <c r="AE366" s="24"/>
    </row>
    <row r="367" spans="1:31" s="38" customFormat="1" ht="13" hidden="1" x14ac:dyDescent="0.35">
      <c r="A367" s="14"/>
      <c r="B367" s="24">
        <v>47983909</v>
      </c>
      <c r="C367" s="24">
        <v>909</v>
      </c>
      <c r="D367" s="24" t="s">
        <v>1106</v>
      </c>
      <c r="E367" s="66" t="s">
        <v>44</v>
      </c>
      <c r="F367" s="24" t="s">
        <v>45</v>
      </c>
      <c r="G367" s="24" t="s">
        <v>46</v>
      </c>
      <c r="H367" s="24" t="s">
        <v>62</v>
      </c>
      <c r="I367" s="24" t="s">
        <v>63</v>
      </c>
      <c r="J367" s="24" t="s">
        <v>49</v>
      </c>
      <c r="K367" s="24" t="s">
        <v>689</v>
      </c>
      <c r="L367" s="24" t="s">
        <v>51</v>
      </c>
      <c r="M367" s="24" t="s">
        <v>52</v>
      </c>
      <c r="N367" s="48">
        <v>44531</v>
      </c>
      <c r="O367" s="24" t="s">
        <v>53</v>
      </c>
      <c r="P367" s="26" t="s">
        <v>1</v>
      </c>
      <c r="Q367" s="24"/>
      <c r="R367" s="24"/>
      <c r="S367" s="24" t="s">
        <v>44</v>
      </c>
      <c r="T367" s="40" t="s">
        <v>44</v>
      </c>
      <c r="U367" s="24" t="s">
        <v>55</v>
      </c>
      <c r="V367" s="24">
        <v>2710199200</v>
      </c>
      <c r="W367" s="14" t="s">
        <v>56</v>
      </c>
      <c r="X367" s="96" t="s">
        <v>7268</v>
      </c>
      <c r="Y367" s="24" t="s">
        <v>7255</v>
      </c>
      <c r="Z367" s="24" t="s">
        <v>7262</v>
      </c>
      <c r="AA367" s="96" t="s">
        <v>1107</v>
      </c>
      <c r="AB367" s="51" t="s">
        <v>689</v>
      </c>
      <c r="AC367" s="51"/>
      <c r="AD367" s="51"/>
      <c r="AE367" s="24"/>
    </row>
    <row r="368" spans="1:31" s="38" customFormat="1" ht="13" hidden="1" x14ac:dyDescent="0.35">
      <c r="A368" s="14"/>
      <c r="B368" s="24">
        <v>47967860</v>
      </c>
      <c r="C368" s="24">
        <v>860</v>
      </c>
      <c r="D368" s="24" t="s">
        <v>1108</v>
      </c>
      <c r="E368" s="66" t="s">
        <v>44</v>
      </c>
      <c r="F368" s="24" t="s">
        <v>45</v>
      </c>
      <c r="G368" s="24" t="s">
        <v>46</v>
      </c>
      <c r="H368" s="24" t="s">
        <v>163</v>
      </c>
      <c r="I368" s="24" t="s">
        <v>164</v>
      </c>
      <c r="J368" s="24" t="s">
        <v>49</v>
      </c>
      <c r="K368" s="24" t="s">
        <v>689</v>
      </c>
      <c r="L368" s="24" t="s">
        <v>51</v>
      </c>
      <c r="M368" s="24" t="s">
        <v>52</v>
      </c>
      <c r="N368" s="48">
        <v>45017</v>
      </c>
      <c r="O368" s="24" t="s">
        <v>54</v>
      </c>
      <c r="P368" s="26" t="s">
        <v>1</v>
      </c>
      <c r="Q368" s="24"/>
      <c r="R368" s="24"/>
      <c r="S368" s="24" t="s">
        <v>44</v>
      </c>
      <c r="T368" s="40" t="s">
        <v>44</v>
      </c>
      <c r="U368" s="24" t="s">
        <v>55</v>
      </c>
      <c r="V368" s="24">
        <v>3403190000</v>
      </c>
      <c r="W368" s="14" t="s">
        <v>56</v>
      </c>
      <c r="X368" s="96" t="s">
        <v>7269</v>
      </c>
      <c r="Y368" s="24" t="s">
        <v>5793</v>
      </c>
      <c r="Z368" s="24" t="s">
        <v>7262</v>
      </c>
      <c r="AA368" s="96" t="s">
        <v>1109</v>
      </c>
      <c r="AB368" s="51" t="s">
        <v>689</v>
      </c>
      <c r="AC368" s="51"/>
      <c r="AD368" s="51"/>
      <c r="AE368" s="24"/>
    </row>
    <row r="369" spans="1:31" s="38" customFormat="1" ht="13" hidden="1" x14ac:dyDescent="0.35">
      <c r="A369" s="14"/>
      <c r="B369" s="24">
        <v>47990860</v>
      </c>
      <c r="C369" s="24">
        <v>860</v>
      </c>
      <c r="D369" s="24" t="s">
        <v>1110</v>
      </c>
      <c r="E369" s="66" t="s">
        <v>44</v>
      </c>
      <c r="F369" s="24" t="s">
        <v>45</v>
      </c>
      <c r="G369" s="24" t="s">
        <v>46</v>
      </c>
      <c r="H369" s="24" t="s">
        <v>163</v>
      </c>
      <c r="I369" s="24" t="s">
        <v>164</v>
      </c>
      <c r="J369" s="24" t="s">
        <v>49</v>
      </c>
      <c r="K369" s="24" t="s">
        <v>689</v>
      </c>
      <c r="L369" s="24" t="s">
        <v>51</v>
      </c>
      <c r="M369" s="24" t="s">
        <v>52</v>
      </c>
      <c r="N369" s="48">
        <v>44531</v>
      </c>
      <c r="O369" s="24" t="s">
        <v>53</v>
      </c>
      <c r="P369" s="26" t="s">
        <v>1</v>
      </c>
      <c r="Q369" s="24"/>
      <c r="R369" s="24"/>
      <c r="S369" s="24" t="s">
        <v>44</v>
      </c>
      <c r="T369" s="40" t="s">
        <v>44</v>
      </c>
      <c r="U369" s="24" t="s">
        <v>55</v>
      </c>
      <c r="V369" s="24">
        <v>2710193200</v>
      </c>
      <c r="W369" s="14" t="s">
        <v>56</v>
      </c>
      <c r="X369" s="96" t="s">
        <v>7270</v>
      </c>
      <c r="Y369" s="24" t="s">
        <v>5793</v>
      </c>
      <c r="Z369" s="24" t="s">
        <v>7262</v>
      </c>
      <c r="AA369" s="96" t="s">
        <v>1111</v>
      </c>
      <c r="AB369" s="51" t="s">
        <v>689</v>
      </c>
      <c r="AC369" s="51"/>
      <c r="AD369" s="51"/>
      <c r="AE369" s="24"/>
    </row>
    <row r="370" spans="1:31" s="38" customFormat="1" ht="13" hidden="1" x14ac:dyDescent="0.35">
      <c r="A370" s="14"/>
      <c r="B370" s="24">
        <v>47985909</v>
      </c>
      <c r="C370" s="24">
        <v>909</v>
      </c>
      <c r="D370" s="24" t="s">
        <v>1112</v>
      </c>
      <c r="E370" s="66" t="s">
        <v>44</v>
      </c>
      <c r="F370" s="24" t="s">
        <v>45</v>
      </c>
      <c r="G370" s="24" t="s">
        <v>46</v>
      </c>
      <c r="H370" s="24" t="s">
        <v>62</v>
      </c>
      <c r="I370" s="24" t="s">
        <v>63</v>
      </c>
      <c r="J370" s="24" t="s">
        <v>49</v>
      </c>
      <c r="K370" s="24" t="s">
        <v>689</v>
      </c>
      <c r="L370" s="24" t="s">
        <v>51</v>
      </c>
      <c r="M370" s="24" t="s">
        <v>52</v>
      </c>
      <c r="N370" s="48">
        <v>44682</v>
      </c>
      <c r="O370" s="24" t="s">
        <v>53</v>
      </c>
      <c r="P370" s="26" t="s">
        <v>1</v>
      </c>
      <c r="Q370" s="63" t="s">
        <v>7271</v>
      </c>
      <c r="R370" s="24" t="s">
        <v>54</v>
      </c>
      <c r="S370" s="24" t="s">
        <v>44</v>
      </c>
      <c r="T370" s="40" t="s">
        <v>44</v>
      </c>
      <c r="U370" s="24" t="s">
        <v>55</v>
      </c>
      <c r="V370" s="24">
        <v>2710193200</v>
      </c>
      <c r="W370" s="14" t="s">
        <v>56</v>
      </c>
      <c r="X370" s="24" t="s">
        <v>7272</v>
      </c>
      <c r="Y370" s="24" t="s">
        <v>7255</v>
      </c>
      <c r="Z370" s="24" t="s">
        <v>7273</v>
      </c>
      <c r="AA370" s="24" t="s">
        <v>1114</v>
      </c>
      <c r="AB370" s="51" t="s">
        <v>689</v>
      </c>
      <c r="AC370" s="51"/>
      <c r="AD370" s="51"/>
      <c r="AE370" s="24"/>
    </row>
    <row r="371" spans="1:31" s="38" customFormat="1" ht="12.75" hidden="1" customHeight="1" x14ac:dyDescent="0.35">
      <c r="A371" s="14"/>
      <c r="B371" s="24">
        <v>47985849</v>
      </c>
      <c r="C371" s="24">
        <v>849</v>
      </c>
      <c r="D371" s="24" t="s">
        <v>1115</v>
      </c>
      <c r="E371" s="66" t="s">
        <v>44</v>
      </c>
      <c r="F371" s="24" t="s">
        <v>45</v>
      </c>
      <c r="G371" s="24" t="s">
        <v>46</v>
      </c>
      <c r="H371" s="24" t="s">
        <v>47</v>
      </c>
      <c r="I371" s="24" t="s">
        <v>48</v>
      </c>
      <c r="J371" s="24" t="s">
        <v>49</v>
      </c>
      <c r="K371" s="24" t="s">
        <v>689</v>
      </c>
      <c r="L371" s="24" t="s">
        <v>51</v>
      </c>
      <c r="M371" s="24" t="s">
        <v>52</v>
      </c>
      <c r="N371" s="48">
        <v>44546</v>
      </c>
      <c r="O371" s="24" t="s">
        <v>53</v>
      </c>
      <c r="P371" s="26" t="s">
        <v>1</v>
      </c>
      <c r="Q371" s="63" t="s">
        <v>7274</v>
      </c>
      <c r="R371" s="24" t="s">
        <v>54</v>
      </c>
      <c r="S371" s="24" t="s">
        <v>44</v>
      </c>
      <c r="T371" s="40" t="s">
        <v>44</v>
      </c>
      <c r="U371" s="24" t="s">
        <v>55</v>
      </c>
      <c r="V371" s="24">
        <v>2710193200</v>
      </c>
      <c r="W371" s="14" t="s">
        <v>56</v>
      </c>
      <c r="X371" s="96" t="s">
        <v>7272</v>
      </c>
      <c r="Y371" s="24" t="s">
        <v>7258</v>
      </c>
      <c r="Z371" s="24" t="s">
        <v>7273</v>
      </c>
      <c r="AA371" s="96" t="s">
        <v>1117</v>
      </c>
      <c r="AB371" s="51" t="s">
        <v>689</v>
      </c>
      <c r="AC371" s="51"/>
      <c r="AD371" s="51"/>
      <c r="AE371" s="24"/>
    </row>
    <row r="372" spans="1:31" s="38" customFormat="1" ht="13" hidden="1" x14ac:dyDescent="0.35">
      <c r="A372" s="14"/>
      <c r="B372" s="24">
        <v>47981909</v>
      </c>
      <c r="C372" s="24">
        <v>909</v>
      </c>
      <c r="D372" s="24" t="s">
        <v>1118</v>
      </c>
      <c r="E372" s="66" t="s">
        <v>44</v>
      </c>
      <c r="F372" s="24" t="s">
        <v>45</v>
      </c>
      <c r="G372" s="24" t="s">
        <v>46</v>
      </c>
      <c r="H372" s="24" t="s">
        <v>62</v>
      </c>
      <c r="I372" s="24" t="s">
        <v>63</v>
      </c>
      <c r="J372" s="24" t="s">
        <v>49</v>
      </c>
      <c r="K372" s="24" t="s">
        <v>689</v>
      </c>
      <c r="L372" s="24" t="s">
        <v>51</v>
      </c>
      <c r="M372" s="24" t="s">
        <v>52</v>
      </c>
      <c r="N372" s="48">
        <v>44531</v>
      </c>
      <c r="O372" s="24" t="s">
        <v>53</v>
      </c>
      <c r="P372" s="26" t="s">
        <v>1</v>
      </c>
      <c r="Q372" s="24"/>
      <c r="R372" s="24"/>
      <c r="S372" s="24" t="s">
        <v>44</v>
      </c>
      <c r="T372" s="40" t="s">
        <v>44</v>
      </c>
      <c r="U372" s="24" t="s">
        <v>55</v>
      </c>
      <c r="V372" s="24">
        <v>2710193200</v>
      </c>
      <c r="W372" s="14" t="s">
        <v>56</v>
      </c>
      <c r="X372" s="24" t="s">
        <v>7275</v>
      </c>
      <c r="Y372" s="24" t="s">
        <v>7255</v>
      </c>
      <c r="Z372" s="24" t="s">
        <v>7256</v>
      </c>
      <c r="AA372" s="24" t="s">
        <v>1119</v>
      </c>
      <c r="AB372" s="51" t="s">
        <v>689</v>
      </c>
      <c r="AC372" s="51"/>
      <c r="AD372" s="51"/>
      <c r="AE372" s="24"/>
    </row>
    <row r="373" spans="1:31" s="38" customFormat="1" ht="13" hidden="1" x14ac:dyDescent="0.35">
      <c r="A373" s="14"/>
      <c r="B373" s="24">
        <v>47981855</v>
      </c>
      <c r="C373" s="24">
        <v>855</v>
      </c>
      <c r="D373" s="24" t="s">
        <v>1120</v>
      </c>
      <c r="E373" s="66">
        <v>44417801</v>
      </c>
      <c r="F373" s="24" t="s">
        <v>1024</v>
      </c>
      <c r="G373" s="24" t="s">
        <v>46</v>
      </c>
      <c r="H373" s="24" t="s">
        <v>163</v>
      </c>
      <c r="I373" s="24" t="s">
        <v>164</v>
      </c>
      <c r="J373" s="24" t="s">
        <v>49</v>
      </c>
      <c r="K373" s="24" t="s">
        <v>689</v>
      </c>
      <c r="L373" s="24" t="s">
        <v>66</v>
      </c>
      <c r="M373" s="24" t="s">
        <v>52</v>
      </c>
      <c r="N373" s="48">
        <v>44538</v>
      </c>
      <c r="O373" s="24" t="s">
        <v>53</v>
      </c>
      <c r="P373" s="26" t="s">
        <v>1</v>
      </c>
      <c r="Q373" s="24"/>
      <c r="R373" s="24"/>
      <c r="S373" s="24" t="s">
        <v>44</v>
      </c>
      <c r="T373" s="40" t="s">
        <v>44</v>
      </c>
      <c r="U373" s="24" t="s">
        <v>55</v>
      </c>
      <c r="V373" s="24">
        <v>2710193200</v>
      </c>
      <c r="W373" s="14" t="s">
        <v>70</v>
      </c>
      <c r="X373" s="24" t="s">
        <v>7275</v>
      </c>
      <c r="Y373" s="24" t="s">
        <v>3119</v>
      </c>
      <c r="Z373" s="24" t="s">
        <v>7256</v>
      </c>
      <c r="AA373" s="24" t="s">
        <v>1121</v>
      </c>
      <c r="AB373" s="51" t="s">
        <v>689</v>
      </c>
      <c r="AC373" s="51"/>
      <c r="AD373" s="51"/>
      <c r="AE373" s="24"/>
    </row>
    <row r="374" spans="1:31" s="38" customFormat="1" ht="13" hidden="1" x14ac:dyDescent="0.35">
      <c r="A374" s="14"/>
      <c r="B374" s="24">
        <v>47981801</v>
      </c>
      <c r="C374" s="24">
        <v>801</v>
      </c>
      <c r="D374" s="24" t="s">
        <v>1122</v>
      </c>
      <c r="E374" s="66">
        <v>44417801</v>
      </c>
      <c r="F374" s="24" t="s">
        <v>1024</v>
      </c>
      <c r="G374" s="24" t="s">
        <v>46</v>
      </c>
      <c r="H374" s="24" t="s">
        <v>79</v>
      </c>
      <c r="I374" s="24" t="s">
        <v>79</v>
      </c>
      <c r="J374" s="24" t="s">
        <v>49</v>
      </c>
      <c r="K374" s="24" t="s">
        <v>689</v>
      </c>
      <c r="L374" s="24" t="s">
        <v>66</v>
      </c>
      <c r="M374" s="24" t="s">
        <v>52</v>
      </c>
      <c r="N374" s="48">
        <v>44682</v>
      </c>
      <c r="O374" s="24" t="s">
        <v>53</v>
      </c>
      <c r="P374" s="26" t="s">
        <v>1</v>
      </c>
      <c r="Q374" s="24" t="s">
        <v>44</v>
      </c>
      <c r="R374" s="24" t="s">
        <v>54</v>
      </c>
      <c r="S374" s="24" t="s">
        <v>44</v>
      </c>
      <c r="T374" s="40" t="s">
        <v>44</v>
      </c>
      <c r="U374" s="24" t="s">
        <v>55</v>
      </c>
      <c r="V374" s="24">
        <v>2710193200</v>
      </c>
      <c r="W374" s="14" t="s">
        <v>44</v>
      </c>
      <c r="X374" s="24" t="s">
        <v>7275</v>
      </c>
      <c r="Y374" s="24">
        <v>1176</v>
      </c>
      <c r="Z374" s="24" t="s">
        <v>392</v>
      </c>
      <c r="AA374" s="24" t="s">
        <v>1123</v>
      </c>
      <c r="AB374" s="51" t="s">
        <v>689</v>
      </c>
      <c r="AC374" s="51"/>
      <c r="AD374" s="51"/>
      <c r="AE374" s="24"/>
    </row>
    <row r="375" spans="1:31" s="38" customFormat="1" ht="13" hidden="1" x14ac:dyDescent="0.35">
      <c r="A375" s="14"/>
      <c r="B375" s="24">
        <v>47981967</v>
      </c>
      <c r="C375" s="24">
        <v>967</v>
      </c>
      <c r="D375" s="24" t="s">
        <v>1124</v>
      </c>
      <c r="E375" s="66">
        <v>44417801</v>
      </c>
      <c r="F375" s="24" t="s">
        <v>1024</v>
      </c>
      <c r="G375" s="24" t="s">
        <v>46</v>
      </c>
      <c r="H375" s="24" t="s">
        <v>151</v>
      </c>
      <c r="I375" s="24" t="s">
        <v>86</v>
      </c>
      <c r="J375" s="24" t="s">
        <v>49</v>
      </c>
      <c r="K375" s="24" t="s">
        <v>689</v>
      </c>
      <c r="L375" s="24" t="s">
        <v>66</v>
      </c>
      <c r="M375" s="24" t="s">
        <v>52</v>
      </c>
      <c r="N375" s="48">
        <v>44682</v>
      </c>
      <c r="O375" s="24" t="s">
        <v>53</v>
      </c>
      <c r="P375" s="26" t="s">
        <v>1</v>
      </c>
      <c r="Q375" s="24"/>
      <c r="R375" s="24"/>
      <c r="S375" s="24" t="s">
        <v>44</v>
      </c>
      <c r="T375" s="40" t="s">
        <v>44</v>
      </c>
      <c r="U375" s="24" t="s">
        <v>55</v>
      </c>
      <c r="V375" s="24">
        <v>2710193200</v>
      </c>
      <c r="W375" s="14" t="s">
        <v>70</v>
      </c>
      <c r="X375" s="96" t="s">
        <v>7275</v>
      </c>
      <c r="Y375" s="24" t="s">
        <v>87</v>
      </c>
      <c r="Z375" s="24" t="s">
        <v>7256</v>
      </c>
      <c r="AA375" s="96" t="s">
        <v>1125</v>
      </c>
      <c r="AB375" s="51" t="s">
        <v>689</v>
      </c>
      <c r="AC375" s="51"/>
      <c r="AD375" s="51"/>
      <c r="AE375" s="24"/>
    </row>
    <row r="376" spans="1:31" s="38" customFormat="1" ht="13" hidden="1" x14ac:dyDescent="0.35">
      <c r="A376" s="14"/>
      <c r="B376" s="24">
        <v>47981809</v>
      </c>
      <c r="C376" s="24">
        <v>809</v>
      </c>
      <c r="D376" s="24" t="s">
        <v>1126</v>
      </c>
      <c r="E376" s="66">
        <v>44417801</v>
      </c>
      <c r="F376" s="24" t="s">
        <v>1024</v>
      </c>
      <c r="G376" s="24" t="s">
        <v>46</v>
      </c>
      <c r="H376" s="24" t="s">
        <v>47</v>
      </c>
      <c r="I376" s="24" t="s">
        <v>48</v>
      </c>
      <c r="J376" s="24" t="s">
        <v>49</v>
      </c>
      <c r="K376" s="24" t="s">
        <v>689</v>
      </c>
      <c r="L376" s="24" t="s">
        <v>66</v>
      </c>
      <c r="M376" s="24" t="s">
        <v>52</v>
      </c>
      <c r="N376" s="48">
        <v>44538</v>
      </c>
      <c r="O376" s="24" t="s">
        <v>53</v>
      </c>
      <c r="P376" s="26" t="s">
        <v>1</v>
      </c>
      <c r="Q376" s="24"/>
      <c r="R376" s="24"/>
      <c r="S376" s="24" t="s">
        <v>44</v>
      </c>
      <c r="T376" s="40" t="s">
        <v>44</v>
      </c>
      <c r="U376" s="24" t="s">
        <v>55</v>
      </c>
      <c r="V376" s="24">
        <v>2710193200</v>
      </c>
      <c r="W376" s="14" t="s">
        <v>70</v>
      </c>
      <c r="X376" s="96" t="s">
        <v>7275</v>
      </c>
      <c r="Y376" s="24" t="s">
        <v>7258</v>
      </c>
      <c r="Z376" s="24" t="s">
        <v>7256</v>
      </c>
      <c r="AA376" s="96" t="s">
        <v>1127</v>
      </c>
      <c r="AB376" s="51" t="s">
        <v>689</v>
      </c>
      <c r="AC376" s="51"/>
      <c r="AD376" s="51"/>
      <c r="AE376" s="24"/>
    </row>
    <row r="377" spans="1:31" s="38" customFormat="1" ht="12.75" hidden="1" customHeight="1" x14ac:dyDescent="0.35">
      <c r="A377" s="14"/>
      <c r="B377" s="24">
        <v>47988855</v>
      </c>
      <c r="C377" s="24">
        <v>855</v>
      </c>
      <c r="D377" s="24" t="s">
        <v>1128</v>
      </c>
      <c r="E377" s="66">
        <v>44424801</v>
      </c>
      <c r="F377" s="24" t="s">
        <v>190</v>
      </c>
      <c r="G377" s="24" t="s">
        <v>46</v>
      </c>
      <c r="H377" s="24" t="s">
        <v>163</v>
      </c>
      <c r="I377" s="24" t="s">
        <v>164</v>
      </c>
      <c r="J377" s="24" t="s">
        <v>49</v>
      </c>
      <c r="K377" s="24" t="s">
        <v>689</v>
      </c>
      <c r="L377" s="24" t="s">
        <v>66</v>
      </c>
      <c r="M377" s="24" t="s">
        <v>52</v>
      </c>
      <c r="N377" s="48">
        <v>45047</v>
      </c>
      <c r="O377" s="24" t="s">
        <v>53</v>
      </c>
      <c r="P377" s="26" t="s">
        <v>1</v>
      </c>
      <c r="Q377" s="24"/>
      <c r="R377" s="24"/>
      <c r="S377" s="24" t="s">
        <v>44</v>
      </c>
      <c r="T377" s="40" t="s">
        <v>44</v>
      </c>
      <c r="U377" s="24" t="s">
        <v>55</v>
      </c>
      <c r="V377" s="24">
        <v>2710193200</v>
      </c>
      <c r="W377" s="14" t="s">
        <v>70</v>
      </c>
      <c r="X377" s="96" t="s">
        <v>7276</v>
      </c>
      <c r="Y377" s="24" t="s">
        <v>3119</v>
      </c>
      <c r="Z377" s="24" t="s">
        <v>7256</v>
      </c>
      <c r="AA377" s="96" t="s">
        <v>1129</v>
      </c>
      <c r="AB377" s="51" t="s">
        <v>689</v>
      </c>
      <c r="AC377" s="51"/>
      <c r="AD377" s="51"/>
      <c r="AE377" s="24"/>
    </row>
    <row r="378" spans="1:31" s="38" customFormat="1" ht="13" hidden="1" x14ac:dyDescent="0.35">
      <c r="A378" s="14"/>
      <c r="B378" s="24">
        <v>47988809</v>
      </c>
      <c r="C378" s="24">
        <v>809</v>
      </c>
      <c r="D378" s="24" t="s">
        <v>1130</v>
      </c>
      <c r="E378" s="66">
        <v>44424801</v>
      </c>
      <c r="F378" s="24" t="s">
        <v>190</v>
      </c>
      <c r="G378" s="24" t="s">
        <v>46</v>
      </c>
      <c r="H378" s="24" t="s">
        <v>47</v>
      </c>
      <c r="I378" s="24" t="s">
        <v>48</v>
      </c>
      <c r="J378" s="24" t="s">
        <v>49</v>
      </c>
      <c r="K378" s="24" t="s">
        <v>689</v>
      </c>
      <c r="L378" s="24" t="s">
        <v>66</v>
      </c>
      <c r="M378" s="24" t="s">
        <v>52</v>
      </c>
      <c r="N378" s="48">
        <v>44682</v>
      </c>
      <c r="O378" s="24" t="s">
        <v>92</v>
      </c>
      <c r="P378" s="26" t="s">
        <v>1</v>
      </c>
      <c r="Q378" s="24"/>
      <c r="R378" s="24"/>
      <c r="S378" s="24" t="s">
        <v>44</v>
      </c>
      <c r="T378" s="40" t="s">
        <v>44</v>
      </c>
      <c r="U378" s="24" t="s">
        <v>55</v>
      </c>
      <c r="V378" s="24">
        <v>2710193200</v>
      </c>
      <c r="W378" s="14" t="s">
        <v>70</v>
      </c>
      <c r="X378" s="96" t="s">
        <v>7276</v>
      </c>
      <c r="Y378" s="24" t="s">
        <v>7258</v>
      </c>
      <c r="Z378" s="24" t="s">
        <v>7256</v>
      </c>
      <c r="AA378" s="96" t="s">
        <v>1131</v>
      </c>
      <c r="AB378" s="51" t="s">
        <v>689</v>
      </c>
      <c r="AC378" s="51"/>
      <c r="AD378" s="51"/>
      <c r="AE378" s="24"/>
    </row>
    <row r="379" spans="1:31" s="38" customFormat="1" ht="13" hidden="1" x14ac:dyDescent="0.35">
      <c r="A379" s="14"/>
      <c r="B379" s="24">
        <v>43342909</v>
      </c>
      <c r="C379" s="24">
        <v>909</v>
      </c>
      <c r="D379" s="24" t="s">
        <v>1132</v>
      </c>
      <c r="E379" s="66" t="s">
        <v>44</v>
      </c>
      <c r="F379" s="24" t="s">
        <v>45</v>
      </c>
      <c r="G379" s="24" t="s">
        <v>46</v>
      </c>
      <c r="H379" s="24" t="s">
        <v>62</v>
      </c>
      <c r="I379" s="24" t="s">
        <v>63</v>
      </c>
      <c r="J379" s="24" t="s">
        <v>49</v>
      </c>
      <c r="K379" s="24" t="s">
        <v>689</v>
      </c>
      <c r="L379" s="24" t="s">
        <v>51</v>
      </c>
      <c r="M379" s="24" t="s">
        <v>52</v>
      </c>
      <c r="N379" s="48">
        <v>44546</v>
      </c>
      <c r="O379" s="24" t="s">
        <v>53</v>
      </c>
      <c r="P379" s="26" t="s">
        <v>1</v>
      </c>
      <c r="Q379" s="24"/>
      <c r="R379" s="24"/>
      <c r="S379" s="24" t="s">
        <v>44</v>
      </c>
      <c r="T379" s="40" t="s">
        <v>44</v>
      </c>
      <c r="U379" s="24" t="s">
        <v>55</v>
      </c>
      <c r="V379" s="24">
        <v>2710193200</v>
      </c>
      <c r="W379" s="14" t="s">
        <v>56</v>
      </c>
      <c r="X379" s="96" t="s">
        <v>7277</v>
      </c>
      <c r="Y379" s="24" t="s">
        <v>7255</v>
      </c>
      <c r="Z379" s="24" t="s">
        <v>7256</v>
      </c>
      <c r="AA379" s="96" t="s">
        <v>1133</v>
      </c>
      <c r="AB379" s="51" t="s">
        <v>689</v>
      </c>
      <c r="AC379" s="51"/>
      <c r="AD379" s="51"/>
      <c r="AE379" s="24"/>
    </row>
    <row r="380" spans="1:31" s="38" customFormat="1" ht="13" hidden="1" x14ac:dyDescent="0.35">
      <c r="A380" s="14"/>
      <c r="B380" s="24">
        <v>43342855</v>
      </c>
      <c r="C380" s="24">
        <v>855</v>
      </c>
      <c r="D380" s="24" t="s">
        <v>1134</v>
      </c>
      <c r="E380" s="66">
        <v>40940801</v>
      </c>
      <c r="F380" s="24" t="s">
        <v>688</v>
      </c>
      <c r="G380" s="24" t="s">
        <v>46</v>
      </c>
      <c r="H380" s="24" t="s">
        <v>163</v>
      </c>
      <c r="I380" s="24" t="s">
        <v>164</v>
      </c>
      <c r="J380" s="24" t="s">
        <v>49</v>
      </c>
      <c r="K380" s="24" t="s">
        <v>689</v>
      </c>
      <c r="L380" s="24" t="s">
        <v>66</v>
      </c>
      <c r="M380" s="24" t="s">
        <v>52</v>
      </c>
      <c r="N380" s="48">
        <v>44537</v>
      </c>
      <c r="O380" s="24" t="s">
        <v>53</v>
      </c>
      <c r="P380" s="26" t="s">
        <v>1</v>
      </c>
      <c r="Q380" s="24"/>
      <c r="R380" s="24"/>
      <c r="S380" s="24" t="s">
        <v>44</v>
      </c>
      <c r="T380" s="40" t="s">
        <v>44</v>
      </c>
      <c r="U380" s="24" t="s">
        <v>55</v>
      </c>
      <c r="V380" s="24">
        <v>2710193200</v>
      </c>
      <c r="W380" s="14" t="s">
        <v>70</v>
      </c>
      <c r="X380" s="96" t="s">
        <v>7277</v>
      </c>
      <c r="Y380" s="24" t="s">
        <v>3119</v>
      </c>
      <c r="Z380" s="24" t="s">
        <v>7256</v>
      </c>
      <c r="AA380" s="96" t="s">
        <v>1135</v>
      </c>
      <c r="AB380" s="51" t="s">
        <v>689</v>
      </c>
      <c r="AC380" s="51"/>
      <c r="AD380" s="51"/>
      <c r="AE380" s="24"/>
    </row>
    <row r="381" spans="1:31" s="38" customFormat="1" ht="13" hidden="1" x14ac:dyDescent="0.35">
      <c r="A381" s="14"/>
      <c r="B381" s="24">
        <v>43342809</v>
      </c>
      <c r="C381" s="24">
        <v>809</v>
      </c>
      <c r="D381" s="24" t="s">
        <v>1136</v>
      </c>
      <c r="E381" s="66">
        <v>40940801</v>
      </c>
      <c r="F381" s="24" t="s">
        <v>688</v>
      </c>
      <c r="G381" s="24" t="s">
        <v>46</v>
      </c>
      <c r="H381" s="24" t="s">
        <v>47</v>
      </c>
      <c r="I381" s="24" t="s">
        <v>48</v>
      </c>
      <c r="J381" s="24" t="s">
        <v>49</v>
      </c>
      <c r="K381" s="24" t="s">
        <v>689</v>
      </c>
      <c r="L381" s="24" t="s">
        <v>66</v>
      </c>
      <c r="M381" s="24" t="s">
        <v>52</v>
      </c>
      <c r="N381" s="48">
        <v>44538</v>
      </c>
      <c r="O381" s="24" t="s">
        <v>53</v>
      </c>
      <c r="P381" s="28" t="s">
        <v>1</v>
      </c>
      <c r="Q381" s="24"/>
      <c r="R381" s="24"/>
      <c r="S381" s="24" t="s">
        <v>44</v>
      </c>
      <c r="T381" s="40" t="s">
        <v>44</v>
      </c>
      <c r="U381" s="24" t="s">
        <v>55</v>
      </c>
      <c r="V381" s="24">
        <v>2710193200</v>
      </c>
      <c r="W381" s="14" t="s">
        <v>70</v>
      </c>
      <c r="X381" s="96" t="s">
        <v>7277</v>
      </c>
      <c r="Y381" s="24" t="s">
        <v>7258</v>
      </c>
      <c r="Z381" s="24" t="s">
        <v>7256</v>
      </c>
      <c r="AA381" s="96" t="s">
        <v>1137</v>
      </c>
      <c r="AB381" s="51" t="s">
        <v>689</v>
      </c>
      <c r="AC381" s="51"/>
      <c r="AD381" s="51"/>
      <c r="AE381" s="24"/>
    </row>
    <row r="382" spans="1:31" s="38" customFormat="1" ht="13" hidden="1" x14ac:dyDescent="0.35">
      <c r="A382" s="14"/>
      <c r="B382" s="24">
        <v>43345909</v>
      </c>
      <c r="C382" s="24">
        <v>909</v>
      </c>
      <c r="D382" s="24" t="s">
        <v>1138</v>
      </c>
      <c r="E382" s="66" t="s">
        <v>44</v>
      </c>
      <c r="F382" s="24" t="s">
        <v>45</v>
      </c>
      <c r="G382" s="24" t="s">
        <v>46</v>
      </c>
      <c r="H382" s="24" t="s">
        <v>62</v>
      </c>
      <c r="I382" s="24" t="s">
        <v>63</v>
      </c>
      <c r="J382" s="24" t="s">
        <v>49</v>
      </c>
      <c r="K382" s="24" t="s">
        <v>689</v>
      </c>
      <c r="L382" s="24" t="s">
        <v>51</v>
      </c>
      <c r="M382" s="24" t="s">
        <v>52</v>
      </c>
      <c r="N382" s="48">
        <v>44531</v>
      </c>
      <c r="O382" s="24" t="s">
        <v>53</v>
      </c>
      <c r="P382" s="26" t="s">
        <v>1</v>
      </c>
      <c r="Q382" s="24"/>
      <c r="R382" s="24"/>
      <c r="S382" s="24" t="s">
        <v>44</v>
      </c>
      <c r="T382" s="40" t="s">
        <v>44</v>
      </c>
      <c r="U382" s="24" t="s">
        <v>55</v>
      </c>
      <c r="V382" s="24">
        <v>2710199200</v>
      </c>
      <c r="W382" s="14" t="s">
        <v>56</v>
      </c>
      <c r="X382" s="96" t="s">
        <v>7278</v>
      </c>
      <c r="Y382" s="24" t="s">
        <v>7255</v>
      </c>
      <c r="Z382" s="24" t="s">
        <v>7256</v>
      </c>
      <c r="AA382" s="96" t="s">
        <v>1139</v>
      </c>
      <c r="AB382" s="51" t="s">
        <v>689</v>
      </c>
      <c r="AC382" s="51"/>
      <c r="AD382" s="51"/>
      <c r="AE382" s="24"/>
    </row>
    <row r="383" spans="1:31" s="38" customFormat="1" ht="13" hidden="1" x14ac:dyDescent="0.35">
      <c r="A383" s="14"/>
      <c r="B383" s="24">
        <v>43345849</v>
      </c>
      <c r="C383" s="24">
        <v>849</v>
      </c>
      <c r="D383" s="24" t="s">
        <v>1140</v>
      </c>
      <c r="E383" s="66" t="s">
        <v>44</v>
      </c>
      <c r="F383" s="24" t="s">
        <v>45</v>
      </c>
      <c r="G383" s="24" t="s">
        <v>46</v>
      </c>
      <c r="H383" s="24" t="s">
        <v>47</v>
      </c>
      <c r="I383" s="24" t="s">
        <v>48</v>
      </c>
      <c r="J383" s="24" t="s">
        <v>49</v>
      </c>
      <c r="K383" s="24" t="s">
        <v>689</v>
      </c>
      <c r="L383" s="24" t="s">
        <v>51</v>
      </c>
      <c r="M383" s="24" t="s">
        <v>52</v>
      </c>
      <c r="N383" s="48">
        <v>44531</v>
      </c>
      <c r="O383" s="24" t="s">
        <v>53</v>
      </c>
      <c r="P383" s="26" t="s">
        <v>1</v>
      </c>
      <c r="Q383" s="24"/>
      <c r="R383" s="24"/>
      <c r="S383" s="24" t="s">
        <v>44</v>
      </c>
      <c r="T383" s="40" t="s">
        <v>44</v>
      </c>
      <c r="U383" s="24" t="s">
        <v>55</v>
      </c>
      <c r="V383" s="24">
        <v>2710199200</v>
      </c>
      <c r="W383" s="14" t="s">
        <v>56</v>
      </c>
      <c r="X383" s="96" t="s">
        <v>7278</v>
      </c>
      <c r="Y383" s="24" t="s">
        <v>7258</v>
      </c>
      <c r="Z383" s="24" t="s">
        <v>7256</v>
      </c>
      <c r="AA383" s="96" t="s">
        <v>1141</v>
      </c>
      <c r="AB383" s="51" t="s">
        <v>689</v>
      </c>
      <c r="AC383" s="51"/>
      <c r="AD383" s="51"/>
      <c r="AE383" s="24"/>
    </row>
    <row r="384" spans="1:31" s="38" customFormat="1" ht="13" hidden="1" x14ac:dyDescent="0.35">
      <c r="A384" s="14"/>
      <c r="B384" s="24">
        <v>43350909</v>
      </c>
      <c r="C384" s="24">
        <v>909</v>
      </c>
      <c r="D384" s="24" t="s">
        <v>1142</v>
      </c>
      <c r="E384" s="66" t="s">
        <v>44</v>
      </c>
      <c r="F384" s="24" t="s">
        <v>45</v>
      </c>
      <c r="G384" s="24" t="s">
        <v>46</v>
      </c>
      <c r="H384" s="24" t="s">
        <v>62</v>
      </c>
      <c r="I384" s="24" t="s">
        <v>63</v>
      </c>
      <c r="J384" s="24" t="s">
        <v>49</v>
      </c>
      <c r="K384" s="24" t="s">
        <v>689</v>
      </c>
      <c r="L384" s="24" t="s">
        <v>51</v>
      </c>
      <c r="M384" s="24" t="s">
        <v>52</v>
      </c>
      <c r="N384" s="48">
        <v>44682</v>
      </c>
      <c r="O384" s="24" t="s">
        <v>53</v>
      </c>
      <c r="P384" s="26" t="s">
        <v>1</v>
      </c>
      <c r="Q384" s="24"/>
      <c r="R384" s="24"/>
      <c r="S384" s="24" t="s">
        <v>44</v>
      </c>
      <c r="T384" s="40" t="s">
        <v>44</v>
      </c>
      <c r="U384" s="24" t="s">
        <v>55</v>
      </c>
      <c r="V384" s="24">
        <v>2710193200</v>
      </c>
      <c r="W384" s="14" t="s">
        <v>56</v>
      </c>
      <c r="X384" s="96" t="s">
        <v>7279</v>
      </c>
      <c r="Y384" s="24" t="s">
        <v>7255</v>
      </c>
      <c r="Z384" s="24" t="s">
        <v>7262</v>
      </c>
      <c r="AA384" s="96" t="s">
        <v>1143</v>
      </c>
      <c r="AB384" s="51" t="s">
        <v>689</v>
      </c>
      <c r="AC384" s="51"/>
      <c r="AD384" s="51"/>
      <c r="AE384" s="24"/>
    </row>
    <row r="385" spans="1:31" s="38" customFormat="1" ht="13" hidden="1" x14ac:dyDescent="0.35">
      <c r="A385" s="14"/>
      <c r="B385" s="24">
        <v>43350809</v>
      </c>
      <c r="C385" s="24">
        <v>809</v>
      </c>
      <c r="D385" s="24" t="s">
        <v>1144</v>
      </c>
      <c r="E385" s="66">
        <v>43350801</v>
      </c>
      <c r="F385" s="24" t="s">
        <v>1145</v>
      </c>
      <c r="G385" s="24" t="s">
        <v>46</v>
      </c>
      <c r="H385" s="24" t="s">
        <v>47</v>
      </c>
      <c r="I385" s="24" t="s">
        <v>48</v>
      </c>
      <c r="J385" s="24" t="s">
        <v>49</v>
      </c>
      <c r="K385" s="24" t="s">
        <v>689</v>
      </c>
      <c r="L385" s="24" t="s">
        <v>66</v>
      </c>
      <c r="M385" s="24" t="s">
        <v>52</v>
      </c>
      <c r="N385" s="48">
        <v>44531</v>
      </c>
      <c r="O385" s="24" t="s">
        <v>53</v>
      </c>
      <c r="P385" s="26" t="s">
        <v>1</v>
      </c>
      <c r="Q385" s="24"/>
      <c r="R385" s="24"/>
      <c r="S385" s="24" t="s">
        <v>44</v>
      </c>
      <c r="T385" s="40" t="s">
        <v>44</v>
      </c>
      <c r="U385" s="24" t="s">
        <v>55</v>
      </c>
      <c r="V385" s="24">
        <v>2710193200</v>
      </c>
      <c r="W385" s="14" t="s">
        <v>70</v>
      </c>
      <c r="X385" s="96" t="s">
        <v>5328</v>
      </c>
      <c r="Y385" s="24" t="s">
        <v>7258</v>
      </c>
      <c r="Z385" s="24" t="s">
        <v>7256</v>
      </c>
      <c r="AA385" s="96" t="s">
        <v>1146</v>
      </c>
      <c r="AB385" s="51" t="s">
        <v>689</v>
      </c>
      <c r="AC385" s="51"/>
      <c r="AD385" s="51"/>
      <c r="AE385" s="24"/>
    </row>
    <row r="386" spans="1:31" s="38" customFormat="1" ht="13" hidden="1" x14ac:dyDescent="0.35">
      <c r="A386" s="14"/>
      <c r="B386" s="24">
        <v>47982855</v>
      </c>
      <c r="C386" s="24">
        <v>855</v>
      </c>
      <c r="D386" s="24" t="s">
        <v>1147</v>
      </c>
      <c r="E386" s="66">
        <v>43061801</v>
      </c>
      <c r="F386" s="24" t="s">
        <v>1148</v>
      </c>
      <c r="G386" s="24" t="s">
        <v>46</v>
      </c>
      <c r="H386" s="24" t="s">
        <v>163</v>
      </c>
      <c r="I386" s="24" t="s">
        <v>164</v>
      </c>
      <c r="J386" s="24" t="s">
        <v>49</v>
      </c>
      <c r="K386" s="24" t="s">
        <v>689</v>
      </c>
      <c r="L386" s="24" t="s">
        <v>66</v>
      </c>
      <c r="M386" s="24" t="s">
        <v>52</v>
      </c>
      <c r="N386" s="48">
        <v>44537</v>
      </c>
      <c r="O386" s="24" t="s">
        <v>53</v>
      </c>
      <c r="P386" s="26" t="s">
        <v>1</v>
      </c>
      <c r="Q386" s="24"/>
      <c r="R386" s="24"/>
      <c r="S386" s="24" t="s">
        <v>44</v>
      </c>
      <c r="T386" s="40" t="s">
        <v>44</v>
      </c>
      <c r="U386" s="24" t="s">
        <v>55</v>
      </c>
      <c r="V386" s="24">
        <v>2710193200</v>
      </c>
      <c r="W386" s="14" t="s">
        <v>70</v>
      </c>
      <c r="X386" s="96" t="s">
        <v>7280</v>
      </c>
      <c r="Y386" s="24" t="s">
        <v>3119</v>
      </c>
      <c r="Z386" s="24" t="s">
        <v>7256</v>
      </c>
      <c r="AA386" s="96" t="s">
        <v>1149</v>
      </c>
      <c r="AB386" s="51" t="s">
        <v>689</v>
      </c>
      <c r="AC386" s="51"/>
      <c r="AD386" s="51"/>
      <c r="AE386" s="24"/>
    </row>
    <row r="387" spans="1:31" s="38" customFormat="1" ht="13" hidden="1" x14ac:dyDescent="0.35">
      <c r="A387" s="14"/>
      <c r="B387" s="24">
        <v>47982809</v>
      </c>
      <c r="C387" s="24">
        <v>809</v>
      </c>
      <c r="D387" s="24" t="s">
        <v>1150</v>
      </c>
      <c r="E387" s="66">
        <v>43061801</v>
      </c>
      <c r="F387" s="24" t="s">
        <v>1148</v>
      </c>
      <c r="G387" s="24" t="s">
        <v>46</v>
      </c>
      <c r="H387" s="24" t="s">
        <v>47</v>
      </c>
      <c r="I387" s="24" t="s">
        <v>48</v>
      </c>
      <c r="J387" s="24" t="s">
        <v>49</v>
      </c>
      <c r="K387" s="24" t="s">
        <v>689</v>
      </c>
      <c r="L387" s="24" t="s">
        <v>66</v>
      </c>
      <c r="M387" s="24" t="s">
        <v>52</v>
      </c>
      <c r="N387" s="48">
        <v>44538</v>
      </c>
      <c r="O387" s="24" t="s">
        <v>53</v>
      </c>
      <c r="P387" s="26" t="s">
        <v>1</v>
      </c>
      <c r="Q387" s="24"/>
      <c r="R387" s="24"/>
      <c r="S387" s="24" t="s">
        <v>44</v>
      </c>
      <c r="T387" s="40" t="s">
        <v>44</v>
      </c>
      <c r="U387" s="24" t="s">
        <v>55</v>
      </c>
      <c r="V387" s="24">
        <v>2710193200</v>
      </c>
      <c r="W387" s="14" t="s">
        <v>70</v>
      </c>
      <c r="X387" s="96" t="s">
        <v>7280</v>
      </c>
      <c r="Y387" s="24" t="s">
        <v>7258</v>
      </c>
      <c r="Z387" s="24" t="s">
        <v>7256</v>
      </c>
      <c r="AA387" s="96" t="s">
        <v>1151</v>
      </c>
      <c r="AB387" s="51" t="s">
        <v>689</v>
      </c>
      <c r="AC387" s="51"/>
      <c r="AD387" s="51"/>
      <c r="AE387" s="24"/>
    </row>
    <row r="388" spans="1:31" s="38" customFormat="1" ht="13" hidden="1" x14ac:dyDescent="0.35">
      <c r="A388" s="14"/>
      <c r="B388" s="24">
        <v>46916801</v>
      </c>
      <c r="C388" s="24">
        <v>801</v>
      </c>
      <c r="D388" s="24" t="s">
        <v>1152</v>
      </c>
      <c r="E388" s="66">
        <v>46916801</v>
      </c>
      <c r="F388" s="24" t="s">
        <v>1152</v>
      </c>
      <c r="G388" s="24" t="s">
        <v>46</v>
      </c>
      <c r="H388" s="24" t="s">
        <v>79</v>
      </c>
      <c r="I388" s="24" t="s">
        <v>79</v>
      </c>
      <c r="J388" s="24" t="s">
        <v>145</v>
      </c>
      <c r="K388" s="24" t="s">
        <v>65</v>
      </c>
      <c r="L388" s="24" t="s">
        <v>66</v>
      </c>
      <c r="M388" s="24" t="s">
        <v>67</v>
      </c>
      <c r="N388" s="48">
        <v>36791</v>
      </c>
      <c r="O388" s="24" t="s">
        <v>53</v>
      </c>
      <c r="P388" s="26" t="s">
        <v>1</v>
      </c>
      <c r="Q388" s="24" t="s">
        <v>44</v>
      </c>
      <c r="R388" s="24" t="s">
        <v>54</v>
      </c>
      <c r="S388" s="24" t="s">
        <v>44</v>
      </c>
      <c r="T388" s="40" t="s">
        <v>44</v>
      </c>
      <c r="U388" s="24" t="s">
        <v>55</v>
      </c>
      <c r="V388" s="24">
        <v>2710193200</v>
      </c>
      <c r="W388" s="14" t="s">
        <v>44</v>
      </c>
      <c r="X388" s="96" t="s">
        <v>4459</v>
      </c>
      <c r="Y388" s="24">
        <v>1176</v>
      </c>
      <c r="Z388" s="24" t="s">
        <v>392</v>
      </c>
      <c r="AA388" s="96" t="s">
        <v>1153</v>
      </c>
      <c r="AB388" s="51" t="s">
        <v>1154</v>
      </c>
      <c r="AC388" s="51"/>
      <c r="AD388" s="51"/>
      <c r="AE388" s="24"/>
    </row>
    <row r="389" spans="1:31" s="38" customFormat="1" ht="13" hidden="1" x14ac:dyDescent="0.35">
      <c r="A389" s="14"/>
      <c r="B389" s="24">
        <v>46916809</v>
      </c>
      <c r="C389" s="24">
        <v>809</v>
      </c>
      <c r="D389" s="24" t="s">
        <v>1156</v>
      </c>
      <c r="E389" s="66">
        <v>46916801</v>
      </c>
      <c r="F389" s="24" t="s">
        <v>1152</v>
      </c>
      <c r="G389" s="24" t="s">
        <v>46</v>
      </c>
      <c r="H389" s="24" t="s">
        <v>47</v>
      </c>
      <c r="I389" s="24" t="s">
        <v>48</v>
      </c>
      <c r="J389" s="24" t="s">
        <v>145</v>
      </c>
      <c r="K389" s="24" t="s">
        <v>65</v>
      </c>
      <c r="L389" s="24" t="s">
        <v>66</v>
      </c>
      <c r="M389" s="24" t="s">
        <v>67</v>
      </c>
      <c r="N389" s="48">
        <v>40840</v>
      </c>
      <c r="O389" s="24" t="s">
        <v>53</v>
      </c>
      <c r="P389" s="26" t="s">
        <v>1</v>
      </c>
      <c r="Q389" s="24">
        <v>5011987199187</v>
      </c>
      <c r="R389" s="24" t="s">
        <v>54</v>
      </c>
      <c r="S389" s="24" t="s">
        <v>44</v>
      </c>
      <c r="T389" s="40" t="s">
        <v>44</v>
      </c>
      <c r="U389" s="24" t="s">
        <v>55</v>
      </c>
      <c r="V389" s="24">
        <v>2710193200</v>
      </c>
      <c r="W389" s="14" t="s">
        <v>83</v>
      </c>
      <c r="X389" s="24" t="s">
        <v>4459</v>
      </c>
      <c r="Y389" s="24" t="s">
        <v>360</v>
      </c>
      <c r="Z389" s="24" t="s">
        <v>88</v>
      </c>
      <c r="AA389" s="24" t="s">
        <v>1158</v>
      </c>
      <c r="AB389" s="51" t="s">
        <v>1154</v>
      </c>
      <c r="AC389" s="51"/>
      <c r="AD389" s="51"/>
      <c r="AE389" s="24"/>
    </row>
    <row r="390" spans="1:31" s="38" customFormat="1" ht="13" hidden="1" x14ac:dyDescent="0.35">
      <c r="A390" s="14"/>
      <c r="B390" s="24">
        <v>46916967</v>
      </c>
      <c r="C390" s="24">
        <v>967</v>
      </c>
      <c r="D390" s="24" t="s">
        <v>1159</v>
      </c>
      <c r="E390" s="66">
        <v>46916801</v>
      </c>
      <c r="F390" s="24" t="s">
        <v>1152</v>
      </c>
      <c r="G390" s="24" t="s">
        <v>46</v>
      </c>
      <c r="H390" s="24" t="s">
        <v>151</v>
      </c>
      <c r="I390" s="24" t="s">
        <v>86</v>
      </c>
      <c r="J390" s="24" t="s">
        <v>145</v>
      </c>
      <c r="K390" s="24" t="s">
        <v>65</v>
      </c>
      <c r="L390" s="24" t="s">
        <v>66</v>
      </c>
      <c r="M390" s="24" t="s">
        <v>67</v>
      </c>
      <c r="N390" s="48">
        <v>40949</v>
      </c>
      <c r="O390" s="24" t="s">
        <v>53</v>
      </c>
      <c r="P390" s="26" t="s">
        <v>1</v>
      </c>
      <c r="Q390" s="24">
        <v>5011987208513</v>
      </c>
      <c r="R390" s="24" t="s">
        <v>54</v>
      </c>
      <c r="S390" s="24" t="s">
        <v>44</v>
      </c>
      <c r="T390" s="40" t="s">
        <v>44</v>
      </c>
      <c r="U390" s="24" t="s">
        <v>55</v>
      </c>
      <c r="V390" s="24">
        <v>2710193200</v>
      </c>
      <c r="W390" s="14" t="s">
        <v>83</v>
      </c>
      <c r="X390" s="24" t="s">
        <v>4459</v>
      </c>
      <c r="Y390" s="24" t="s">
        <v>87</v>
      </c>
      <c r="Z390" s="24" t="s">
        <v>88</v>
      </c>
      <c r="AA390" s="24" t="s">
        <v>1161</v>
      </c>
      <c r="AB390" s="51" t="s">
        <v>1154</v>
      </c>
      <c r="AC390" s="51"/>
      <c r="AD390" s="51"/>
      <c r="AE390" s="24"/>
    </row>
    <row r="391" spans="1:31" s="38" customFormat="1" ht="13" hidden="1" x14ac:dyDescent="0.35">
      <c r="A391" s="14"/>
      <c r="B391" s="24">
        <v>41080905</v>
      </c>
      <c r="C391" s="24">
        <v>905</v>
      </c>
      <c r="D391" s="24" t="s">
        <v>1162</v>
      </c>
      <c r="E391" s="66">
        <v>44422801</v>
      </c>
      <c r="F391" s="24" t="s">
        <v>998</v>
      </c>
      <c r="G391" s="24" t="s">
        <v>46</v>
      </c>
      <c r="H391" s="24" t="s">
        <v>735</v>
      </c>
      <c r="I391" s="24" t="s">
        <v>63</v>
      </c>
      <c r="J391" s="24" t="s">
        <v>49</v>
      </c>
      <c r="K391" s="24" t="s">
        <v>400</v>
      </c>
      <c r="L391" s="24" t="s">
        <v>66</v>
      </c>
      <c r="M391" s="24" t="s">
        <v>52</v>
      </c>
      <c r="N391" s="48">
        <v>45505</v>
      </c>
      <c r="O391" s="24" t="s">
        <v>53</v>
      </c>
      <c r="P391" s="26" t="s">
        <v>1</v>
      </c>
      <c r="Q391" s="24" t="s">
        <v>54</v>
      </c>
      <c r="R391" s="24" t="s">
        <v>54</v>
      </c>
      <c r="S391" s="24" t="s">
        <v>44</v>
      </c>
      <c r="T391" s="40" t="s">
        <v>44</v>
      </c>
      <c r="U391" s="24" t="s">
        <v>55</v>
      </c>
      <c r="V391" s="24">
        <v>2710193200</v>
      </c>
      <c r="W391" s="14" t="s">
        <v>70</v>
      </c>
      <c r="X391" s="24" t="s">
        <v>5335</v>
      </c>
      <c r="Y391" s="24" t="s">
        <v>2703</v>
      </c>
      <c r="Z391" s="24" t="s">
        <v>1780</v>
      </c>
      <c r="AA391" s="24" t="s">
        <v>1163</v>
      </c>
      <c r="AB391" s="51" t="s">
        <v>400</v>
      </c>
      <c r="AC391" s="51"/>
      <c r="AD391" s="51"/>
      <c r="AE391" s="24"/>
    </row>
    <row r="392" spans="1:31" s="38" customFormat="1" ht="13" hidden="1" x14ac:dyDescent="0.35">
      <c r="A392" s="14"/>
      <c r="B392" s="24">
        <v>41080829</v>
      </c>
      <c r="C392" s="24">
        <v>829</v>
      </c>
      <c r="D392" s="24" t="s">
        <v>6917</v>
      </c>
      <c r="E392" s="66">
        <v>44422801</v>
      </c>
      <c r="F392" s="24" t="s">
        <v>998</v>
      </c>
      <c r="G392" s="24" t="s">
        <v>46</v>
      </c>
      <c r="H392" s="24" t="s">
        <v>6939</v>
      </c>
      <c r="I392" s="24" t="s">
        <v>3046</v>
      </c>
      <c r="J392" s="24" t="s">
        <v>49</v>
      </c>
      <c r="K392" s="24" t="s">
        <v>400</v>
      </c>
      <c r="L392" s="24" t="s">
        <v>66</v>
      </c>
      <c r="M392" s="24" t="s">
        <v>52</v>
      </c>
      <c r="N392" s="48"/>
      <c r="O392" s="24" t="s">
        <v>53</v>
      </c>
      <c r="P392" s="26" t="s">
        <v>3</v>
      </c>
      <c r="Q392" s="24"/>
      <c r="R392" s="24"/>
      <c r="S392" s="24">
        <v>41080905</v>
      </c>
      <c r="T392" s="40" t="s">
        <v>1162</v>
      </c>
      <c r="U392" s="24" t="s">
        <v>329</v>
      </c>
      <c r="V392" s="24">
        <v>2710193200</v>
      </c>
      <c r="W392" s="14" t="s">
        <v>70</v>
      </c>
      <c r="X392" s="24" t="s">
        <v>5335</v>
      </c>
      <c r="Y392" s="24" t="s">
        <v>2703</v>
      </c>
      <c r="Z392" s="24" t="s">
        <v>1780</v>
      </c>
      <c r="AA392" s="24" t="s">
        <v>1163</v>
      </c>
      <c r="AB392" s="51" t="s">
        <v>400</v>
      </c>
      <c r="AC392" s="51"/>
      <c r="AD392" s="51"/>
      <c r="AE392" s="24"/>
    </row>
    <row r="393" spans="1:31" s="38" customFormat="1" ht="13" hidden="1" x14ac:dyDescent="0.35">
      <c r="A393" s="14"/>
      <c r="B393" s="24">
        <v>41080855</v>
      </c>
      <c r="C393" s="24">
        <v>855</v>
      </c>
      <c r="D393" s="24" t="s">
        <v>1167</v>
      </c>
      <c r="E393" s="66">
        <v>44422801</v>
      </c>
      <c r="F393" s="24" t="s">
        <v>998</v>
      </c>
      <c r="G393" s="24" t="s">
        <v>46</v>
      </c>
      <c r="H393" s="24" t="s">
        <v>163</v>
      </c>
      <c r="I393" s="24" t="s">
        <v>164</v>
      </c>
      <c r="J393" s="24" t="s">
        <v>49</v>
      </c>
      <c r="K393" s="24" t="s">
        <v>400</v>
      </c>
      <c r="L393" s="24" t="s">
        <v>66</v>
      </c>
      <c r="M393" s="24" t="s">
        <v>52</v>
      </c>
      <c r="N393" s="48">
        <v>43018</v>
      </c>
      <c r="O393" s="24" t="s">
        <v>53</v>
      </c>
      <c r="P393" s="26" t="s">
        <v>1</v>
      </c>
      <c r="Q393" s="24"/>
      <c r="R393" s="24"/>
      <c r="S393" s="24" t="s">
        <v>44</v>
      </c>
      <c r="T393" s="40" t="s">
        <v>44</v>
      </c>
      <c r="U393" s="24" t="s">
        <v>55</v>
      </c>
      <c r="V393" s="24">
        <v>2710193200</v>
      </c>
      <c r="W393" s="14" t="s">
        <v>70</v>
      </c>
      <c r="X393" s="24" t="s">
        <v>5335</v>
      </c>
      <c r="Y393" s="24" t="s">
        <v>1414</v>
      </c>
      <c r="Z393" s="24" t="s">
        <v>88</v>
      </c>
      <c r="AA393" s="24" t="s">
        <v>1168</v>
      </c>
      <c r="AB393" s="51" t="s">
        <v>400</v>
      </c>
      <c r="AC393" s="51"/>
      <c r="AD393" s="51"/>
      <c r="AE393" s="24"/>
    </row>
    <row r="394" spans="1:31" s="38" customFormat="1" ht="13" hidden="1" x14ac:dyDescent="0.35">
      <c r="A394" s="14"/>
      <c r="B394" s="24">
        <v>41080809</v>
      </c>
      <c r="C394" s="24">
        <v>809</v>
      </c>
      <c r="D394" s="24" t="s">
        <v>1169</v>
      </c>
      <c r="E394" s="66">
        <v>44422801</v>
      </c>
      <c r="F394" s="24" t="s">
        <v>998</v>
      </c>
      <c r="G394" s="24" t="s">
        <v>46</v>
      </c>
      <c r="H394" s="24" t="s">
        <v>47</v>
      </c>
      <c r="I394" s="24" t="s">
        <v>48</v>
      </c>
      <c r="J394" s="24" t="s">
        <v>49</v>
      </c>
      <c r="K394" s="24" t="s">
        <v>400</v>
      </c>
      <c r="L394" s="24" t="s">
        <v>66</v>
      </c>
      <c r="M394" s="24" t="s">
        <v>52</v>
      </c>
      <c r="N394" s="48">
        <v>43018</v>
      </c>
      <c r="O394" s="24" t="s">
        <v>53</v>
      </c>
      <c r="P394" s="26" t="s">
        <v>1</v>
      </c>
      <c r="Q394" s="24"/>
      <c r="R394" s="24"/>
      <c r="S394" s="24" t="s">
        <v>44</v>
      </c>
      <c r="T394" s="40" t="s">
        <v>44</v>
      </c>
      <c r="U394" s="24" t="s">
        <v>55</v>
      </c>
      <c r="V394" s="24">
        <v>2710193200</v>
      </c>
      <c r="W394" s="14" t="s">
        <v>70</v>
      </c>
      <c r="X394" s="24" t="s">
        <v>5335</v>
      </c>
      <c r="Y394" s="24" t="s">
        <v>2596</v>
      </c>
      <c r="Z394" s="24" t="s">
        <v>88</v>
      </c>
      <c r="AA394" s="24" t="s">
        <v>1170</v>
      </c>
      <c r="AB394" s="51" t="s">
        <v>400</v>
      </c>
      <c r="AC394" s="51"/>
      <c r="AD394" s="51"/>
      <c r="AE394" s="24"/>
    </row>
    <row r="395" spans="1:31" s="38" customFormat="1" ht="13" hidden="1" x14ac:dyDescent="0.35">
      <c r="A395" s="14"/>
      <c r="B395" s="24">
        <v>41080967</v>
      </c>
      <c r="C395" s="24">
        <v>967</v>
      </c>
      <c r="D395" s="24" t="s">
        <v>1171</v>
      </c>
      <c r="E395" s="66">
        <v>44422801</v>
      </c>
      <c r="F395" s="24" t="s">
        <v>998</v>
      </c>
      <c r="G395" s="24" t="s">
        <v>46</v>
      </c>
      <c r="H395" s="24" t="s">
        <v>151</v>
      </c>
      <c r="I395" s="24" t="s">
        <v>86</v>
      </c>
      <c r="J395" s="24" t="s">
        <v>49</v>
      </c>
      <c r="K395" s="24" t="s">
        <v>400</v>
      </c>
      <c r="L395" s="24" t="s">
        <v>66</v>
      </c>
      <c r="M395" s="24" t="s">
        <v>52</v>
      </c>
      <c r="N395" s="48">
        <v>43018</v>
      </c>
      <c r="O395" s="24" t="s">
        <v>53</v>
      </c>
      <c r="P395" s="26" t="s">
        <v>1</v>
      </c>
      <c r="Q395" s="24"/>
      <c r="R395" s="24"/>
      <c r="S395" s="24" t="s">
        <v>44</v>
      </c>
      <c r="T395" s="40" t="s">
        <v>44</v>
      </c>
      <c r="U395" s="24" t="s">
        <v>55</v>
      </c>
      <c r="V395" s="24">
        <v>2710193200</v>
      </c>
      <c r="W395" s="14" t="s">
        <v>70</v>
      </c>
      <c r="X395" s="24" t="s">
        <v>5335</v>
      </c>
      <c r="Y395" s="24" t="s">
        <v>87</v>
      </c>
      <c r="Z395" s="24" t="s">
        <v>88</v>
      </c>
      <c r="AA395" s="24" t="s">
        <v>1172</v>
      </c>
      <c r="AB395" s="51" t="s">
        <v>400</v>
      </c>
      <c r="AC395" s="51"/>
      <c r="AD395" s="51"/>
      <c r="AE395" s="24"/>
    </row>
    <row r="396" spans="1:31" s="38" customFormat="1" ht="13" hidden="1" x14ac:dyDescent="0.35">
      <c r="A396" s="14"/>
      <c r="B396" s="24">
        <v>41081855</v>
      </c>
      <c r="C396" s="24">
        <v>855</v>
      </c>
      <c r="D396" s="24" t="s">
        <v>1173</v>
      </c>
      <c r="E396" s="66">
        <v>44423801</v>
      </c>
      <c r="F396" s="24" t="s">
        <v>198</v>
      </c>
      <c r="G396" s="24" t="s">
        <v>46</v>
      </c>
      <c r="H396" s="24" t="s">
        <v>163</v>
      </c>
      <c r="I396" s="24" t="s">
        <v>164</v>
      </c>
      <c r="J396" s="24" t="s">
        <v>49</v>
      </c>
      <c r="K396" s="24" t="s">
        <v>400</v>
      </c>
      <c r="L396" s="24" t="s">
        <v>66</v>
      </c>
      <c r="M396" s="24" t="s">
        <v>52</v>
      </c>
      <c r="N396" s="48">
        <v>43018</v>
      </c>
      <c r="O396" s="24" t="s">
        <v>53</v>
      </c>
      <c r="P396" s="26" t="s">
        <v>1</v>
      </c>
      <c r="Q396" s="24"/>
      <c r="R396" s="24"/>
      <c r="S396" s="24" t="s">
        <v>44</v>
      </c>
      <c r="T396" s="40" t="s">
        <v>44</v>
      </c>
      <c r="U396" s="24" t="s">
        <v>55</v>
      </c>
      <c r="V396" s="24">
        <v>2710193200</v>
      </c>
      <c r="W396" s="14" t="s">
        <v>70</v>
      </c>
      <c r="X396" s="24" t="s">
        <v>7281</v>
      </c>
      <c r="Y396" s="24" t="s">
        <v>1414</v>
      </c>
      <c r="Z396" s="24" t="s">
        <v>88</v>
      </c>
      <c r="AA396" s="24" t="s">
        <v>1174</v>
      </c>
      <c r="AB396" s="51" t="s">
        <v>400</v>
      </c>
      <c r="AC396" s="51"/>
      <c r="AD396" s="51"/>
      <c r="AE396" s="24"/>
    </row>
    <row r="397" spans="1:31" s="38" customFormat="1" ht="13" hidden="1" x14ac:dyDescent="0.35">
      <c r="A397" s="14"/>
      <c r="B397" s="24">
        <v>41081967</v>
      </c>
      <c r="C397" s="24">
        <v>967</v>
      </c>
      <c r="D397" s="24" t="s">
        <v>1176</v>
      </c>
      <c r="E397" s="66">
        <v>44423801</v>
      </c>
      <c r="F397" s="24" t="s">
        <v>198</v>
      </c>
      <c r="G397" s="24" t="s">
        <v>46</v>
      </c>
      <c r="H397" s="24" t="s">
        <v>151</v>
      </c>
      <c r="I397" s="24" t="s">
        <v>86</v>
      </c>
      <c r="J397" s="24" t="s">
        <v>49</v>
      </c>
      <c r="K397" s="24" t="s">
        <v>400</v>
      </c>
      <c r="L397" s="24" t="s">
        <v>66</v>
      </c>
      <c r="M397" s="24" t="s">
        <v>52</v>
      </c>
      <c r="N397" s="48">
        <v>43018</v>
      </c>
      <c r="O397" s="24" t="s">
        <v>53</v>
      </c>
      <c r="P397" s="26" t="s">
        <v>1</v>
      </c>
      <c r="Q397" s="24"/>
      <c r="R397" s="24"/>
      <c r="S397" s="24" t="s">
        <v>44</v>
      </c>
      <c r="T397" s="40" t="s">
        <v>44</v>
      </c>
      <c r="U397" s="24" t="s">
        <v>55</v>
      </c>
      <c r="V397" s="24">
        <v>2710193200</v>
      </c>
      <c r="W397" s="14" t="s">
        <v>70</v>
      </c>
      <c r="X397" s="24" t="s">
        <v>7281</v>
      </c>
      <c r="Y397" s="24" t="s">
        <v>87</v>
      </c>
      <c r="Z397" s="24" t="s">
        <v>88</v>
      </c>
      <c r="AA397" s="24" t="s">
        <v>1177</v>
      </c>
      <c r="AB397" s="51" t="s">
        <v>400</v>
      </c>
      <c r="AC397" s="51"/>
      <c r="AD397" s="51"/>
      <c r="AE397" s="24"/>
    </row>
    <row r="398" spans="1:31" s="38" customFormat="1" ht="13" hidden="1" x14ac:dyDescent="0.35">
      <c r="A398" s="14"/>
      <c r="B398" s="24">
        <v>41081809</v>
      </c>
      <c r="C398" s="24">
        <v>809</v>
      </c>
      <c r="D398" s="24" t="s">
        <v>1178</v>
      </c>
      <c r="E398" s="66">
        <v>44423801</v>
      </c>
      <c r="F398" s="38" t="s">
        <v>198</v>
      </c>
      <c r="G398" s="24" t="s">
        <v>46</v>
      </c>
      <c r="H398" s="24" t="s">
        <v>47</v>
      </c>
      <c r="I398" s="24" t="s">
        <v>48</v>
      </c>
      <c r="J398" s="24" t="s">
        <v>49</v>
      </c>
      <c r="K398" s="24" t="s">
        <v>400</v>
      </c>
      <c r="L398" s="24" t="s">
        <v>66</v>
      </c>
      <c r="M398" s="24" t="s">
        <v>52</v>
      </c>
      <c r="N398" s="48">
        <v>43018</v>
      </c>
      <c r="O398" s="24" t="s">
        <v>53</v>
      </c>
      <c r="P398" s="26" t="s">
        <v>1</v>
      </c>
      <c r="Q398" s="24"/>
      <c r="R398" s="24"/>
      <c r="S398" s="24" t="s">
        <v>44</v>
      </c>
      <c r="T398" s="40" t="s">
        <v>44</v>
      </c>
      <c r="U398" s="24" t="s">
        <v>55</v>
      </c>
      <c r="V398" s="24">
        <v>2710193200</v>
      </c>
      <c r="W398" s="14" t="s">
        <v>70</v>
      </c>
      <c r="X398" s="96" t="s">
        <v>7281</v>
      </c>
      <c r="Y398" s="24" t="s">
        <v>2596</v>
      </c>
      <c r="Z398" s="24" t="s">
        <v>88</v>
      </c>
      <c r="AA398" s="96" t="s">
        <v>1179</v>
      </c>
      <c r="AB398" s="51" t="s">
        <v>400</v>
      </c>
      <c r="AC398" s="51"/>
      <c r="AD398" s="51"/>
      <c r="AE398" s="24"/>
    </row>
    <row r="399" spans="1:31" s="38" customFormat="1" ht="12.75" hidden="1" customHeight="1" x14ac:dyDescent="0.35">
      <c r="A399" s="14"/>
      <c r="B399" s="24">
        <v>41082905</v>
      </c>
      <c r="C399" s="24">
        <v>905</v>
      </c>
      <c r="D399" s="24" t="s">
        <v>1180</v>
      </c>
      <c r="E399" s="66">
        <v>44414801</v>
      </c>
      <c r="F399" s="24" t="s">
        <v>171</v>
      </c>
      <c r="G399" s="24" t="s">
        <v>46</v>
      </c>
      <c r="H399" s="24" t="s">
        <v>62</v>
      </c>
      <c r="I399" s="24" t="s">
        <v>63</v>
      </c>
      <c r="J399" s="24" t="s">
        <v>49</v>
      </c>
      <c r="K399" s="24" t="s">
        <v>400</v>
      </c>
      <c r="L399" s="24" t="s">
        <v>66</v>
      </c>
      <c r="M399" s="24" t="s">
        <v>52</v>
      </c>
      <c r="N399" s="48" t="s">
        <v>604</v>
      </c>
      <c r="O399" s="24" t="s">
        <v>53</v>
      </c>
      <c r="P399" s="26" t="s">
        <v>3</v>
      </c>
      <c r="Q399" s="24" t="s">
        <v>54</v>
      </c>
      <c r="R399" s="24" t="s">
        <v>54</v>
      </c>
      <c r="S399" s="24" t="s">
        <v>44</v>
      </c>
      <c r="T399" s="40" t="s">
        <v>44</v>
      </c>
      <c r="U399" s="24" t="s">
        <v>55</v>
      </c>
      <c r="V399" s="24">
        <v>2710193200</v>
      </c>
      <c r="W399" s="14" t="s">
        <v>70</v>
      </c>
      <c r="X399" s="96" t="s">
        <v>5338</v>
      </c>
      <c r="Y399" s="24" t="s">
        <v>2703</v>
      </c>
      <c r="Z399" s="24" t="s">
        <v>1780</v>
      </c>
      <c r="AA399" s="96" t="s">
        <v>1181</v>
      </c>
      <c r="AB399" s="51" t="s">
        <v>400</v>
      </c>
      <c r="AC399" s="51"/>
      <c r="AD399" s="51"/>
      <c r="AE399" s="24"/>
    </row>
    <row r="400" spans="1:31" s="38" customFormat="1" ht="13" hidden="1" x14ac:dyDescent="0.35">
      <c r="A400" s="14"/>
      <c r="B400" s="24">
        <v>41082829</v>
      </c>
      <c r="C400" s="24">
        <v>829</v>
      </c>
      <c r="D400" s="24" t="s">
        <v>6929</v>
      </c>
      <c r="E400" s="66">
        <v>44414801</v>
      </c>
      <c r="F400" s="24" t="s">
        <v>171</v>
      </c>
      <c r="G400" s="24" t="s">
        <v>46</v>
      </c>
      <c r="H400" s="24" t="s">
        <v>6939</v>
      </c>
      <c r="I400" s="24" t="s">
        <v>3046</v>
      </c>
      <c r="J400" s="24" t="s">
        <v>49</v>
      </c>
      <c r="K400" s="24" t="s">
        <v>400</v>
      </c>
      <c r="L400" s="24" t="s">
        <v>66</v>
      </c>
      <c r="M400" s="24" t="s">
        <v>52</v>
      </c>
      <c r="N400" s="48"/>
      <c r="O400" s="24" t="s">
        <v>53</v>
      </c>
      <c r="P400" s="26" t="s">
        <v>3</v>
      </c>
      <c r="Q400" s="24"/>
      <c r="R400" s="24"/>
      <c r="S400" s="24">
        <v>41082905</v>
      </c>
      <c r="T400" s="40" t="s">
        <v>1180</v>
      </c>
      <c r="U400" s="24" t="s">
        <v>329</v>
      </c>
      <c r="V400" s="24">
        <v>2710193200</v>
      </c>
      <c r="W400" s="14" t="s">
        <v>70</v>
      </c>
      <c r="X400" s="96" t="s">
        <v>5338</v>
      </c>
      <c r="Y400" s="24" t="s">
        <v>2703</v>
      </c>
      <c r="Z400" s="24" t="s">
        <v>1780</v>
      </c>
      <c r="AA400" s="96" t="s">
        <v>1181</v>
      </c>
      <c r="AB400" s="51" t="s">
        <v>400</v>
      </c>
      <c r="AC400" s="51"/>
      <c r="AD400" s="51"/>
      <c r="AE400" s="24"/>
    </row>
    <row r="401" spans="1:31" s="38" customFormat="1" ht="13" hidden="1" x14ac:dyDescent="0.35">
      <c r="A401" s="14"/>
      <c r="B401" s="24">
        <v>41082907</v>
      </c>
      <c r="C401" s="24">
        <v>907</v>
      </c>
      <c r="D401" s="24" t="s">
        <v>1183</v>
      </c>
      <c r="E401" s="66">
        <v>44414801</v>
      </c>
      <c r="F401" s="24" t="s">
        <v>171</v>
      </c>
      <c r="G401" s="24" t="s">
        <v>46</v>
      </c>
      <c r="H401" s="24" t="s">
        <v>999</v>
      </c>
      <c r="I401" s="24" t="s">
        <v>364</v>
      </c>
      <c r="J401" s="24" t="s">
        <v>49</v>
      </c>
      <c r="K401" s="24" t="s">
        <v>400</v>
      </c>
      <c r="L401" s="24" t="s">
        <v>66</v>
      </c>
      <c r="M401" s="24" t="s">
        <v>52</v>
      </c>
      <c r="N401" s="48">
        <v>43018</v>
      </c>
      <c r="O401" s="24" t="s">
        <v>53</v>
      </c>
      <c r="P401" s="26" t="s">
        <v>6</v>
      </c>
      <c r="Q401" s="24"/>
      <c r="R401" s="24"/>
      <c r="S401" s="24">
        <v>41082905</v>
      </c>
      <c r="T401" s="40" t="s">
        <v>1180</v>
      </c>
      <c r="U401" s="24" t="s">
        <v>329</v>
      </c>
      <c r="V401" s="24">
        <v>2710193200</v>
      </c>
      <c r="W401" s="14" t="s">
        <v>70</v>
      </c>
      <c r="X401" s="96" t="s">
        <v>5338</v>
      </c>
      <c r="Y401" s="24" t="s">
        <v>2353</v>
      </c>
      <c r="Z401" s="24" t="s">
        <v>88</v>
      </c>
      <c r="AA401" s="96" t="s">
        <v>1184</v>
      </c>
      <c r="AB401" s="51" t="s">
        <v>400</v>
      </c>
      <c r="AC401" s="51"/>
      <c r="AD401" s="51"/>
      <c r="AE401" s="24"/>
    </row>
    <row r="402" spans="1:31" s="38" customFormat="1" ht="13" hidden="1" x14ac:dyDescent="0.35">
      <c r="A402" s="14"/>
      <c r="B402" s="24">
        <v>41082855</v>
      </c>
      <c r="C402" s="24">
        <v>855</v>
      </c>
      <c r="D402" s="24" t="s">
        <v>1185</v>
      </c>
      <c r="E402" s="66">
        <v>44414801</v>
      </c>
      <c r="F402" s="24" t="s">
        <v>171</v>
      </c>
      <c r="G402" s="24" t="s">
        <v>46</v>
      </c>
      <c r="H402" s="24" t="s">
        <v>163</v>
      </c>
      <c r="I402" s="24" t="s">
        <v>164</v>
      </c>
      <c r="J402" s="24" t="s">
        <v>49</v>
      </c>
      <c r="K402" s="24" t="s">
        <v>400</v>
      </c>
      <c r="L402" s="24" t="s">
        <v>66</v>
      </c>
      <c r="M402" s="24" t="s">
        <v>52</v>
      </c>
      <c r="N402" s="48">
        <v>43018</v>
      </c>
      <c r="O402" s="24" t="s">
        <v>53</v>
      </c>
      <c r="P402" s="26" t="s">
        <v>1</v>
      </c>
      <c r="Q402" s="24"/>
      <c r="R402" s="24"/>
      <c r="S402" s="24" t="s">
        <v>44</v>
      </c>
      <c r="T402" s="40" t="s">
        <v>44</v>
      </c>
      <c r="U402" s="24" t="s">
        <v>55</v>
      </c>
      <c r="V402" s="24">
        <v>2710193200</v>
      </c>
      <c r="W402" s="14" t="s">
        <v>70</v>
      </c>
      <c r="X402" s="96" t="s">
        <v>5338</v>
      </c>
      <c r="Y402" s="24" t="s">
        <v>1414</v>
      </c>
      <c r="Z402" s="24" t="s">
        <v>88</v>
      </c>
      <c r="AA402" s="96" t="s">
        <v>1186</v>
      </c>
      <c r="AB402" s="51" t="s">
        <v>400</v>
      </c>
      <c r="AC402" s="51"/>
      <c r="AD402" s="51"/>
      <c r="AE402" s="24"/>
    </row>
    <row r="403" spans="1:31" s="38" customFormat="1" ht="13" hidden="1" x14ac:dyDescent="0.35">
      <c r="A403" s="14"/>
      <c r="B403" s="24">
        <v>41082967</v>
      </c>
      <c r="C403" s="24">
        <v>967</v>
      </c>
      <c r="D403" s="24" t="s">
        <v>1187</v>
      </c>
      <c r="E403" s="66">
        <v>44414801</v>
      </c>
      <c r="F403" s="24" t="s">
        <v>171</v>
      </c>
      <c r="G403" s="24" t="s">
        <v>46</v>
      </c>
      <c r="H403" s="24" t="s">
        <v>151</v>
      </c>
      <c r="I403" s="24" t="s">
        <v>86</v>
      </c>
      <c r="J403" s="24" t="s">
        <v>49</v>
      </c>
      <c r="K403" s="24" t="s">
        <v>400</v>
      </c>
      <c r="L403" s="24" t="s">
        <v>66</v>
      </c>
      <c r="M403" s="24" t="s">
        <v>52</v>
      </c>
      <c r="N403" s="48">
        <v>44054</v>
      </c>
      <c r="O403" s="24" t="s">
        <v>53</v>
      </c>
      <c r="P403" s="26" t="s">
        <v>1</v>
      </c>
      <c r="Q403" s="24"/>
      <c r="R403" s="24"/>
      <c r="S403" s="24" t="s">
        <v>44</v>
      </c>
      <c r="T403" s="40" t="s">
        <v>44</v>
      </c>
      <c r="U403" s="24" t="s">
        <v>55</v>
      </c>
      <c r="V403" s="24">
        <v>2710193200</v>
      </c>
      <c r="W403" s="14" t="s">
        <v>70</v>
      </c>
      <c r="X403" s="96" t="s">
        <v>5338</v>
      </c>
      <c r="Y403" s="24" t="s">
        <v>87</v>
      </c>
      <c r="Z403" s="24" t="s">
        <v>88</v>
      </c>
      <c r="AA403" s="96" t="s">
        <v>1188</v>
      </c>
      <c r="AB403" s="51" t="s">
        <v>400</v>
      </c>
      <c r="AC403" s="51"/>
      <c r="AD403" s="51"/>
      <c r="AE403" s="24"/>
    </row>
    <row r="404" spans="1:31" s="38" customFormat="1" ht="13" hidden="1" x14ac:dyDescent="0.35">
      <c r="A404" s="14"/>
      <c r="B404" s="24">
        <v>41082809</v>
      </c>
      <c r="C404" s="24">
        <v>809</v>
      </c>
      <c r="D404" s="24" t="s">
        <v>1189</v>
      </c>
      <c r="E404" s="66">
        <v>44414801</v>
      </c>
      <c r="F404" s="24" t="s">
        <v>171</v>
      </c>
      <c r="G404" s="24" t="s">
        <v>46</v>
      </c>
      <c r="H404" s="24" t="s">
        <v>47</v>
      </c>
      <c r="I404" s="24" t="s">
        <v>48</v>
      </c>
      <c r="J404" s="24" t="s">
        <v>49</v>
      </c>
      <c r="K404" s="24" t="s">
        <v>400</v>
      </c>
      <c r="L404" s="24" t="s">
        <v>66</v>
      </c>
      <c r="M404" s="24" t="s">
        <v>52</v>
      </c>
      <c r="N404" s="48">
        <v>43018</v>
      </c>
      <c r="O404" s="24" t="s">
        <v>53</v>
      </c>
      <c r="P404" s="26" t="s">
        <v>1</v>
      </c>
      <c r="Q404" s="24"/>
      <c r="R404" s="24"/>
      <c r="S404" s="24" t="s">
        <v>44</v>
      </c>
      <c r="T404" s="40" t="s">
        <v>44</v>
      </c>
      <c r="U404" s="24" t="s">
        <v>55</v>
      </c>
      <c r="V404" s="24">
        <v>2710193200</v>
      </c>
      <c r="W404" s="14" t="s">
        <v>70</v>
      </c>
      <c r="X404" s="96" t="s">
        <v>5338</v>
      </c>
      <c r="Y404" s="24" t="s">
        <v>2596</v>
      </c>
      <c r="Z404" s="24" t="s">
        <v>88</v>
      </c>
      <c r="AA404" s="96" t="s">
        <v>1190</v>
      </c>
      <c r="AB404" s="51" t="s">
        <v>400</v>
      </c>
      <c r="AC404" s="51"/>
      <c r="AD404" s="51"/>
      <c r="AE404" s="24"/>
    </row>
    <row r="405" spans="1:31" s="38" customFormat="1" ht="13" hidden="1" x14ac:dyDescent="0.35">
      <c r="A405" s="14"/>
      <c r="B405" s="24">
        <v>43090855</v>
      </c>
      <c r="C405" s="24">
        <v>855</v>
      </c>
      <c r="D405" s="24" t="s">
        <v>1191</v>
      </c>
      <c r="E405" s="66">
        <v>45288801</v>
      </c>
      <c r="F405" s="24" t="s">
        <v>1192</v>
      </c>
      <c r="G405" s="24" t="s">
        <v>46</v>
      </c>
      <c r="H405" s="24" t="s">
        <v>163</v>
      </c>
      <c r="I405" s="24" t="s">
        <v>164</v>
      </c>
      <c r="J405" s="24" t="s">
        <v>49</v>
      </c>
      <c r="K405" s="24" t="s">
        <v>400</v>
      </c>
      <c r="L405" s="24" t="s">
        <v>66</v>
      </c>
      <c r="M405" s="24" t="s">
        <v>52</v>
      </c>
      <c r="N405" s="48">
        <v>43697</v>
      </c>
      <c r="O405" s="24" t="s">
        <v>53</v>
      </c>
      <c r="P405" s="26" t="s">
        <v>1</v>
      </c>
      <c r="Q405" s="24"/>
      <c r="R405" s="24"/>
      <c r="S405" s="24" t="s">
        <v>44</v>
      </c>
      <c r="T405" s="40" t="s">
        <v>44</v>
      </c>
      <c r="U405" s="24" t="s">
        <v>55</v>
      </c>
      <c r="V405" s="24">
        <v>2710193200</v>
      </c>
      <c r="W405" s="14" t="s">
        <v>70</v>
      </c>
      <c r="X405" s="96" t="s">
        <v>5341</v>
      </c>
      <c r="Y405" s="24" t="s">
        <v>1414</v>
      </c>
      <c r="Z405" s="24" t="s">
        <v>88</v>
      </c>
      <c r="AA405" s="96" t="s">
        <v>1193</v>
      </c>
      <c r="AB405" s="51" t="s">
        <v>400</v>
      </c>
      <c r="AC405" s="51"/>
      <c r="AD405" s="51"/>
      <c r="AE405" s="24"/>
    </row>
    <row r="406" spans="1:31" s="38" customFormat="1" ht="13" hidden="1" x14ac:dyDescent="0.35">
      <c r="A406" s="14"/>
      <c r="B406" s="24">
        <v>43089855</v>
      </c>
      <c r="C406" s="24">
        <v>855</v>
      </c>
      <c r="D406" s="24" t="s">
        <v>1195</v>
      </c>
      <c r="E406" s="66">
        <v>43706801</v>
      </c>
      <c r="F406" s="24" t="s">
        <v>413</v>
      </c>
      <c r="G406" s="24" t="s">
        <v>46</v>
      </c>
      <c r="H406" s="24" t="s">
        <v>163</v>
      </c>
      <c r="I406" s="24" t="s">
        <v>164</v>
      </c>
      <c r="J406" s="24" t="s">
        <v>49</v>
      </c>
      <c r="K406" s="24" t="s">
        <v>400</v>
      </c>
      <c r="L406" s="24" t="s">
        <v>66</v>
      </c>
      <c r="M406" s="24" t="s">
        <v>52</v>
      </c>
      <c r="N406" s="48">
        <v>43782</v>
      </c>
      <c r="O406" s="24" t="s">
        <v>53</v>
      </c>
      <c r="P406" s="26" t="s">
        <v>1</v>
      </c>
      <c r="Q406" s="24"/>
      <c r="R406" s="24"/>
      <c r="S406" s="24" t="s">
        <v>44</v>
      </c>
      <c r="T406" s="40" t="s">
        <v>44</v>
      </c>
      <c r="U406" s="24" t="s">
        <v>55</v>
      </c>
      <c r="V406" s="24">
        <v>2710193200</v>
      </c>
      <c r="W406" s="14" t="s">
        <v>70</v>
      </c>
      <c r="X406" s="96" t="s">
        <v>5344</v>
      </c>
      <c r="Y406" s="24" t="s">
        <v>1414</v>
      </c>
      <c r="Z406" s="24" t="s">
        <v>88</v>
      </c>
      <c r="AA406" s="96" t="s">
        <v>1196</v>
      </c>
      <c r="AB406" s="51" t="s">
        <v>400</v>
      </c>
      <c r="AC406" s="51"/>
      <c r="AD406" s="51"/>
      <c r="AE406" s="24"/>
    </row>
    <row r="407" spans="1:31" s="38" customFormat="1" ht="13" hidden="1" x14ac:dyDescent="0.35">
      <c r="A407" s="14"/>
      <c r="B407" s="24">
        <v>43090967</v>
      </c>
      <c r="C407" s="24">
        <v>967</v>
      </c>
      <c r="D407" s="24" t="s">
        <v>1197</v>
      </c>
      <c r="E407" s="66">
        <v>45288801</v>
      </c>
      <c r="F407" s="24" t="s">
        <v>1192</v>
      </c>
      <c r="G407" s="24" t="s">
        <v>46</v>
      </c>
      <c r="H407" s="24" t="s">
        <v>151</v>
      </c>
      <c r="I407" s="24" t="s">
        <v>86</v>
      </c>
      <c r="J407" s="24" t="s">
        <v>49</v>
      </c>
      <c r="K407" s="24" t="s">
        <v>400</v>
      </c>
      <c r="L407" s="24" t="s">
        <v>66</v>
      </c>
      <c r="M407" s="24" t="s">
        <v>52</v>
      </c>
      <c r="N407" s="48">
        <v>43697</v>
      </c>
      <c r="O407" s="24" t="s">
        <v>53</v>
      </c>
      <c r="P407" s="26" t="s">
        <v>1</v>
      </c>
      <c r="Q407" s="24"/>
      <c r="R407" s="24"/>
      <c r="S407" s="24" t="s">
        <v>44</v>
      </c>
      <c r="T407" s="40" t="s">
        <v>44</v>
      </c>
      <c r="U407" s="24" t="s">
        <v>55</v>
      </c>
      <c r="V407" s="24">
        <v>2710193200</v>
      </c>
      <c r="W407" s="14" t="s">
        <v>70</v>
      </c>
      <c r="X407" s="96" t="s">
        <v>5341</v>
      </c>
      <c r="Y407" s="24" t="s">
        <v>87</v>
      </c>
      <c r="Z407" s="24" t="s">
        <v>88</v>
      </c>
      <c r="AA407" s="96" t="s">
        <v>1198</v>
      </c>
      <c r="AB407" s="51" t="s">
        <v>400</v>
      </c>
      <c r="AC407" s="51"/>
      <c r="AD407" s="51"/>
      <c r="AE407" s="24"/>
    </row>
    <row r="408" spans="1:31" s="38" customFormat="1" ht="13" hidden="1" x14ac:dyDescent="0.35">
      <c r="A408" s="14"/>
      <c r="B408" s="24">
        <v>43090809</v>
      </c>
      <c r="C408" s="24">
        <v>809</v>
      </c>
      <c r="D408" s="24" t="s">
        <v>1199</v>
      </c>
      <c r="E408" s="66">
        <v>45288801</v>
      </c>
      <c r="F408" s="24" t="s">
        <v>1192</v>
      </c>
      <c r="G408" s="24" t="s">
        <v>46</v>
      </c>
      <c r="H408" s="24" t="s">
        <v>47</v>
      </c>
      <c r="I408" s="24" t="s">
        <v>48</v>
      </c>
      <c r="J408" s="24" t="s">
        <v>49</v>
      </c>
      <c r="K408" s="24" t="s">
        <v>400</v>
      </c>
      <c r="L408" s="24" t="s">
        <v>66</v>
      </c>
      <c r="M408" s="24" t="s">
        <v>52</v>
      </c>
      <c r="N408" s="48">
        <v>43697</v>
      </c>
      <c r="O408" s="24" t="s">
        <v>53</v>
      </c>
      <c r="P408" s="26" t="s">
        <v>1</v>
      </c>
      <c r="Q408" s="24"/>
      <c r="R408" s="24"/>
      <c r="S408" s="24" t="s">
        <v>44</v>
      </c>
      <c r="T408" s="40" t="s">
        <v>44</v>
      </c>
      <c r="U408" s="24" t="s">
        <v>55</v>
      </c>
      <c r="V408" s="24">
        <v>2710193200</v>
      </c>
      <c r="W408" s="14" t="s">
        <v>70</v>
      </c>
      <c r="X408" s="96" t="s">
        <v>5341</v>
      </c>
      <c r="Y408" s="24" t="s">
        <v>2596</v>
      </c>
      <c r="Z408" s="24" t="s">
        <v>88</v>
      </c>
      <c r="AA408" s="96" t="s">
        <v>1200</v>
      </c>
      <c r="AB408" s="51" t="s">
        <v>400</v>
      </c>
      <c r="AC408" s="51"/>
      <c r="AD408" s="51"/>
      <c r="AE408" s="24"/>
    </row>
    <row r="409" spans="1:31" s="38" customFormat="1" ht="13" hidden="1" x14ac:dyDescent="0.35">
      <c r="A409" s="14"/>
      <c r="B409" s="24">
        <v>41084855</v>
      </c>
      <c r="C409" s="24">
        <v>855</v>
      </c>
      <c r="D409" s="24" t="s">
        <v>1201</v>
      </c>
      <c r="E409" s="66">
        <v>45283801</v>
      </c>
      <c r="F409" s="24" t="s">
        <v>409</v>
      </c>
      <c r="G409" s="24" t="s">
        <v>46</v>
      </c>
      <c r="H409" s="24" t="s">
        <v>163</v>
      </c>
      <c r="I409" s="24" t="s">
        <v>164</v>
      </c>
      <c r="J409" s="24" t="s">
        <v>49</v>
      </c>
      <c r="K409" s="24" t="s">
        <v>400</v>
      </c>
      <c r="L409" s="24" t="s">
        <v>66</v>
      </c>
      <c r="M409" s="24" t="s">
        <v>52</v>
      </c>
      <c r="N409" s="48">
        <v>43018</v>
      </c>
      <c r="O409" s="24" t="s">
        <v>53</v>
      </c>
      <c r="P409" s="26" t="s">
        <v>1</v>
      </c>
      <c r="Q409" s="24"/>
      <c r="R409" s="24"/>
      <c r="S409" s="24" t="s">
        <v>44</v>
      </c>
      <c r="T409" s="40" t="s">
        <v>44</v>
      </c>
      <c r="U409" s="24" t="s">
        <v>55</v>
      </c>
      <c r="V409" s="24">
        <v>2710193200</v>
      </c>
      <c r="W409" s="14" t="s">
        <v>70</v>
      </c>
      <c r="X409" s="96" t="s">
        <v>7282</v>
      </c>
      <c r="Y409" s="24" t="s">
        <v>1414</v>
      </c>
      <c r="Z409" s="24" t="s">
        <v>88</v>
      </c>
      <c r="AA409" s="96" t="s">
        <v>1202</v>
      </c>
      <c r="AB409" s="51" t="s">
        <v>400</v>
      </c>
      <c r="AC409" s="51"/>
      <c r="AD409" s="51"/>
      <c r="AE409" s="24"/>
    </row>
    <row r="410" spans="1:31" s="38" customFormat="1" ht="13" hidden="1" x14ac:dyDescent="0.35">
      <c r="A410" s="14"/>
      <c r="B410" s="24">
        <v>41084967</v>
      </c>
      <c r="C410" s="24">
        <v>967</v>
      </c>
      <c r="D410" s="24" t="s">
        <v>1204</v>
      </c>
      <c r="E410" s="66">
        <v>45283801</v>
      </c>
      <c r="F410" s="24" t="s">
        <v>409</v>
      </c>
      <c r="G410" s="24" t="s">
        <v>46</v>
      </c>
      <c r="H410" s="24" t="s">
        <v>151</v>
      </c>
      <c r="I410" s="24" t="s">
        <v>86</v>
      </c>
      <c r="J410" s="24" t="s">
        <v>49</v>
      </c>
      <c r="K410" s="24" t="s">
        <v>400</v>
      </c>
      <c r="L410" s="24" t="s">
        <v>66</v>
      </c>
      <c r="M410" s="24" t="s">
        <v>52</v>
      </c>
      <c r="N410" s="48">
        <v>43018</v>
      </c>
      <c r="O410" s="24" t="s">
        <v>53</v>
      </c>
      <c r="P410" s="26" t="s">
        <v>1</v>
      </c>
      <c r="Q410" s="24"/>
      <c r="R410" s="24"/>
      <c r="S410" s="24" t="s">
        <v>44</v>
      </c>
      <c r="T410" s="40" t="s">
        <v>44</v>
      </c>
      <c r="U410" s="24" t="s">
        <v>55</v>
      </c>
      <c r="V410" s="24">
        <v>2710193200</v>
      </c>
      <c r="W410" s="14" t="s">
        <v>70</v>
      </c>
      <c r="X410" s="96" t="s">
        <v>7282</v>
      </c>
      <c r="Y410" s="24" t="s">
        <v>87</v>
      </c>
      <c r="Z410" s="24" t="s">
        <v>88</v>
      </c>
      <c r="AA410" s="96" t="s">
        <v>1205</v>
      </c>
      <c r="AB410" s="51" t="s">
        <v>400</v>
      </c>
      <c r="AC410" s="51"/>
      <c r="AD410" s="51"/>
      <c r="AE410" s="24"/>
    </row>
    <row r="411" spans="1:31" s="38" customFormat="1" ht="13" hidden="1" x14ac:dyDescent="0.35">
      <c r="A411" s="14"/>
      <c r="B411" s="24">
        <v>41084809</v>
      </c>
      <c r="C411" s="24">
        <v>809</v>
      </c>
      <c r="D411" s="24" t="s">
        <v>1206</v>
      </c>
      <c r="E411" s="66">
        <v>45283801</v>
      </c>
      <c r="F411" s="24" t="s">
        <v>409</v>
      </c>
      <c r="G411" s="24" t="s">
        <v>46</v>
      </c>
      <c r="H411" s="24" t="s">
        <v>47</v>
      </c>
      <c r="I411" s="24" t="s">
        <v>48</v>
      </c>
      <c r="J411" s="24" t="s">
        <v>49</v>
      </c>
      <c r="K411" s="24" t="s">
        <v>400</v>
      </c>
      <c r="L411" s="24" t="s">
        <v>66</v>
      </c>
      <c r="M411" s="24" t="s">
        <v>52</v>
      </c>
      <c r="N411" s="48">
        <v>43018</v>
      </c>
      <c r="O411" s="24" t="s">
        <v>53</v>
      </c>
      <c r="P411" s="26" t="s">
        <v>1</v>
      </c>
      <c r="Q411" s="24"/>
      <c r="R411" s="24"/>
      <c r="S411" s="24" t="s">
        <v>44</v>
      </c>
      <c r="T411" s="40" t="s">
        <v>44</v>
      </c>
      <c r="U411" s="24" t="s">
        <v>55</v>
      </c>
      <c r="V411" s="24">
        <v>2710193200</v>
      </c>
      <c r="W411" s="14" t="s">
        <v>70</v>
      </c>
      <c r="X411" s="96" t="s">
        <v>7282</v>
      </c>
      <c r="Y411" s="24" t="s">
        <v>2596</v>
      </c>
      <c r="Z411" s="24" t="s">
        <v>88</v>
      </c>
      <c r="AA411" s="96" t="s">
        <v>1207</v>
      </c>
      <c r="AB411" s="51" t="s">
        <v>400</v>
      </c>
      <c r="AC411" s="51"/>
      <c r="AD411" s="51"/>
      <c r="AE411" s="24"/>
    </row>
    <row r="412" spans="1:31" s="38" customFormat="1" ht="13" hidden="1" x14ac:dyDescent="0.35">
      <c r="A412" s="14"/>
      <c r="B412" s="24">
        <v>41085809</v>
      </c>
      <c r="C412" s="24">
        <v>809</v>
      </c>
      <c r="D412" s="24" t="s">
        <v>1208</v>
      </c>
      <c r="E412" s="66">
        <v>44523801</v>
      </c>
      <c r="F412" s="24" t="s">
        <v>399</v>
      </c>
      <c r="G412" s="24" t="s">
        <v>46</v>
      </c>
      <c r="H412" s="24" t="s">
        <v>47</v>
      </c>
      <c r="I412" s="24" t="s">
        <v>48</v>
      </c>
      <c r="J412" s="24" t="s">
        <v>49</v>
      </c>
      <c r="K412" s="24" t="s">
        <v>400</v>
      </c>
      <c r="L412" s="24" t="s">
        <v>66</v>
      </c>
      <c r="M412" s="24" t="s">
        <v>52</v>
      </c>
      <c r="N412" s="48">
        <v>43018</v>
      </c>
      <c r="O412" s="24" t="s">
        <v>53</v>
      </c>
      <c r="P412" s="26" t="s">
        <v>1</v>
      </c>
      <c r="Q412" s="24"/>
      <c r="R412" s="24"/>
      <c r="S412" s="24" t="s">
        <v>44</v>
      </c>
      <c r="T412" s="40" t="s">
        <v>44</v>
      </c>
      <c r="U412" s="24" t="s">
        <v>55</v>
      </c>
      <c r="V412" s="24">
        <v>2710193200</v>
      </c>
      <c r="W412" s="14" t="s">
        <v>70</v>
      </c>
      <c r="X412" s="96" t="s">
        <v>5347</v>
      </c>
      <c r="Y412" s="24" t="s">
        <v>2596</v>
      </c>
      <c r="Z412" s="24" t="s">
        <v>88</v>
      </c>
      <c r="AA412" s="96" t="s">
        <v>1209</v>
      </c>
      <c r="AB412" s="51" t="s">
        <v>400</v>
      </c>
      <c r="AC412" s="51"/>
      <c r="AD412" s="51"/>
      <c r="AE412" s="24"/>
    </row>
    <row r="413" spans="1:31" s="38" customFormat="1" ht="12.75" hidden="1" customHeight="1" x14ac:dyDescent="0.35">
      <c r="A413" s="14"/>
      <c r="B413" s="24">
        <v>41085855</v>
      </c>
      <c r="C413" s="24">
        <v>855</v>
      </c>
      <c r="D413" s="24" t="s">
        <v>1210</v>
      </c>
      <c r="E413" s="66">
        <v>44523801</v>
      </c>
      <c r="F413" s="24" t="s">
        <v>399</v>
      </c>
      <c r="G413" s="24" t="s">
        <v>46</v>
      </c>
      <c r="H413" s="24" t="s">
        <v>163</v>
      </c>
      <c r="I413" s="24" t="s">
        <v>164</v>
      </c>
      <c r="J413" s="24" t="s">
        <v>49</v>
      </c>
      <c r="K413" s="24" t="s">
        <v>400</v>
      </c>
      <c r="L413" s="24" t="s">
        <v>66</v>
      </c>
      <c r="M413" s="24" t="s">
        <v>52</v>
      </c>
      <c r="N413" s="48">
        <v>43018</v>
      </c>
      <c r="O413" s="24" t="s">
        <v>53</v>
      </c>
      <c r="P413" s="26" t="s">
        <v>1</v>
      </c>
      <c r="Q413" s="24"/>
      <c r="R413" s="24"/>
      <c r="S413" s="24" t="s">
        <v>44</v>
      </c>
      <c r="T413" s="40" t="s">
        <v>44</v>
      </c>
      <c r="U413" s="24" t="s">
        <v>55</v>
      </c>
      <c r="V413" s="24">
        <v>2710193200</v>
      </c>
      <c r="W413" s="14" t="s">
        <v>70</v>
      </c>
      <c r="X413" s="24" t="s">
        <v>5347</v>
      </c>
      <c r="Y413" s="24" t="s">
        <v>1414</v>
      </c>
      <c r="Z413" s="24" t="s">
        <v>88</v>
      </c>
      <c r="AA413" s="24" t="s">
        <v>1211</v>
      </c>
      <c r="AB413" s="51" t="s">
        <v>400</v>
      </c>
      <c r="AC413" s="51"/>
      <c r="AD413" s="51"/>
      <c r="AE413" s="24"/>
    </row>
    <row r="414" spans="1:31" s="38" customFormat="1" ht="13" hidden="1" x14ac:dyDescent="0.35">
      <c r="A414" s="14"/>
      <c r="B414" s="24">
        <v>43087809</v>
      </c>
      <c r="C414" s="24">
        <v>809</v>
      </c>
      <c r="D414" s="24" t="s">
        <v>1212</v>
      </c>
      <c r="E414" s="66">
        <v>43582801</v>
      </c>
      <c r="F414" s="24" t="s">
        <v>1213</v>
      </c>
      <c r="G414" s="24" t="s">
        <v>46</v>
      </c>
      <c r="H414" s="24" t="s">
        <v>47</v>
      </c>
      <c r="I414" s="24" t="s">
        <v>48</v>
      </c>
      <c r="J414" s="24" t="s">
        <v>49</v>
      </c>
      <c r="K414" s="24" t="s">
        <v>400</v>
      </c>
      <c r="L414" s="24" t="s">
        <v>66</v>
      </c>
      <c r="M414" s="24" t="s">
        <v>52</v>
      </c>
      <c r="N414" s="48">
        <v>43651</v>
      </c>
      <c r="O414" s="24" t="s">
        <v>53</v>
      </c>
      <c r="P414" s="26" t="s">
        <v>1</v>
      </c>
      <c r="Q414" s="24"/>
      <c r="R414" s="24"/>
      <c r="S414" s="24" t="s">
        <v>44</v>
      </c>
      <c r="T414" s="40" t="s">
        <v>44</v>
      </c>
      <c r="U414" s="24" t="s">
        <v>55</v>
      </c>
      <c r="V414" s="24">
        <v>2710193200</v>
      </c>
      <c r="W414" s="14" t="s">
        <v>70</v>
      </c>
      <c r="X414" s="96" t="s">
        <v>5350</v>
      </c>
      <c r="Y414" s="24" t="s">
        <v>2596</v>
      </c>
      <c r="Z414" s="24" t="s">
        <v>88</v>
      </c>
      <c r="AA414" s="96" t="s">
        <v>1214</v>
      </c>
      <c r="AB414" s="51" t="s">
        <v>400</v>
      </c>
      <c r="AC414" s="51"/>
      <c r="AD414" s="51"/>
      <c r="AE414" s="24"/>
    </row>
    <row r="415" spans="1:31" s="38" customFormat="1" ht="13" hidden="1" x14ac:dyDescent="0.35">
      <c r="A415" s="14"/>
      <c r="B415" s="24">
        <v>43087855</v>
      </c>
      <c r="C415" s="24">
        <v>855</v>
      </c>
      <c r="D415" s="24" t="s">
        <v>1216</v>
      </c>
      <c r="E415" s="66">
        <v>43582801</v>
      </c>
      <c r="F415" s="24" t="s">
        <v>1213</v>
      </c>
      <c r="G415" s="24" t="s">
        <v>46</v>
      </c>
      <c r="H415" s="24" t="s">
        <v>163</v>
      </c>
      <c r="I415" s="24" t="s">
        <v>164</v>
      </c>
      <c r="J415" s="24" t="s">
        <v>49</v>
      </c>
      <c r="K415" s="24" t="s">
        <v>400</v>
      </c>
      <c r="L415" s="24" t="s">
        <v>66</v>
      </c>
      <c r="M415" s="24" t="s">
        <v>52</v>
      </c>
      <c r="N415" s="48">
        <v>43651</v>
      </c>
      <c r="O415" s="24" t="s">
        <v>53</v>
      </c>
      <c r="P415" s="26" t="s">
        <v>1</v>
      </c>
      <c r="Q415" s="24"/>
      <c r="R415" s="24"/>
      <c r="S415" s="24" t="s">
        <v>44</v>
      </c>
      <c r="T415" s="40" t="s">
        <v>44</v>
      </c>
      <c r="U415" s="24" t="s">
        <v>55</v>
      </c>
      <c r="V415" s="24">
        <v>2710193200</v>
      </c>
      <c r="W415" s="14" t="s">
        <v>70</v>
      </c>
      <c r="X415" s="96" t="s">
        <v>5350</v>
      </c>
      <c r="Y415" s="24" t="s">
        <v>1414</v>
      </c>
      <c r="Z415" s="24" t="s">
        <v>88</v>
      </c>
      <c r="AA415" s="96" t="s">
        <v>1217</v>
      </c>
      <c r="AB415" s="51" t="s">
        <v>400</v>
      </c>
      <c r="AC415" s="51"/>
      <c r="AD415" s="51"/>
      <c r="AE415" s="24"/>
    </row>
    <row r="416" spans="1:31" s="38" customFormat="1" ht="13" hidden="1" x14ac:dyDescent="0.35">
      <c r="A416" s="14"/>
      <c r="B416" s="24">
        <v>43088809</v>
      </c>
      <c r="C416" s="24">
        <v>809</v>
      </c>
      <c r="D416" s="24" t="s">
        <v>1218</v>
      </c>
      <c r="E416" s="66">
        <v>43060801</v>
      </c>
      <c r="F416" s="24" t="s">
        <v>419</v>
      </c>
      <c r="G416" s="24" t="s">
        <v>46</v>
      </c>
      <c r="H416" s="24" t="s">
        <v>47</v>
      </c>
      <c r="I416" s="24" t="s">
        <v>48</v>
      </c>
      <c r="J416" s="24" t="s">
        <v>49</v>
      </c>
      <c r="K416" s="24" t="s">
        <v>400</v>
      </c>
      <c r="L416" s="24" t="s">
        <v>66</v>
      </c>
      <c r="M416" s="24" t="s">
        <v>52</v>
      </c>
      <c r="N416" s="48">
        <v>43417</v>
      </c>
      <c r="O416" s="24" t="s">
        <v>53</v>
      </c>
      <c r="P416" s="26" t="s">
        <v>1</v>
      </c>
      <c r="Q416" s="24"/>
      <c r="R416" s="24"/>
      <c r="S416" s="24" t="s">
        <v>44</v>
      </c>
      <c r="T416" s="40" t="s">
        <v>44</v>
      </c>
      <c r="U416" s="24" t="s">
        <v>55</v>
      </c>
      <c r="V416" s="24">
        <v>2710193200</v>
      </c>
      <c r="W416" s="14" t="s">
        <v>70</v>
      </c>
      <c r="X416" s="96" t="s">
        <v>7283</v>
      </c>
      <c r="Y416" s="24" t="s">
        <v>2596</v>
      </c>
      <c r="Z416" s="24" t="s">
        <v>88</v>
      </c>
      <c r="AA416" s="96" t="s">
        <v>1219</v>
      </c>
      <c r="AB416" s="51" t="s">
        <v>400</v>
      </c>
      <c r="AC416" s="51"/>
      <c r="AD416" s="51"/>
      <c r="AE416" s="24"/>
    </row>
    <row r="417" spans="1:31" s="38" customFormat="1" ht="13" hidden="1" x14ac:dyDescent="0.35">
      <c r="A417" s="14"/>
      <c r="B417" s="24">
        <v>43088855</v>
      </c>
      <c r="C417" s="24">
        <v>855</v>
      </c>
      <c r="D417" s="24" t="s">
        <v>1220</v>
      </c>
      <c r="E417" s="66">
        <v>43060801</v>
      </c>
      <c r="F417" s="24" t="s">
        <v>419</v>
      </c>
      <c r="G417" s="24" t="s">
        <v>46</v>
      </c>
      <c r="H417" s="24" t="s">
        <v>163</v>
      </c>
      <c r="I417" s="24" t="s">
        <v>164</v>
      </c>
      <c r="J417" s="24" t="s">
        <v>49</v>
      </c>
      <c r="K417" s="24" t="s">
        <v>400</v>
      </c>
      <c r="L417" s="24" t="s">
        <v>66</v>
      </c>
      <c r="M417" s="24" t="s">
        <v>52</v>
      </c>
      <c r="N417" s="48">
        <v>43651</v>
      </c>
      <c r="O417" s="24" t="s">
        <v>53</v>
      </c>
      <c r="P417" s="26" t="s">
        <v>1</v>
      </c>
      <c r="Q417" s="24"/>
      <c r="R417" s="24"/>
      <c r="S417" s="24" t="s">
        <v>44</v>
      </c>
      <c r="T417" s="40" t="s">
        <v>44</v>
      </c>
      <c r="U417" s="24" t="s">
        <v>55</v>
      </c>
      <c r="V417" s="24">
        <v>2710193200</v>
      </c>
      <c r="W417" s="14" t="s">
        <v>70</v>
      </c>
      <c r="X417" s="96" t="s">
        <v>7283</v>
      </c>
      <c r="Y417" s="24" t="s">
        <v>1414</v>
      </c>
      <c r="Z417" s="24" t="s">
        <v>88</v>
      </c>
      <c r="AA417" s="96" t="s">
        <v>1221</v>
      </c>
      <c r="AB417" s="51" t="s">
        <v>400</v>
      </c>
      <c r="AC417" s="51"/>
      <c r="AD417" s="51"/>
      <c r="AE417" s="24"/>
    </row>
    <row r="418" spans="1:31" s="38" customFormat="1" ht="13" hidden="1" x14ac:dyDescent="0.35">
      <c r="A418" s="14"/>
      <c r="B418" s="24">
        <v>43087967</v>
      </c>
      <c r="C418" s="24">
        <v>967</v>
      </c>
      <c r="D418" s="24" t="s">
        <v>5349</v>
      </c>
      <c r="E418" s="66">
        <v>43582801</v>
      </c>
      <c r="F418" s="24" t="s">
        <v>1213</v>
      </c>
      <c r="G418" s="24" t="s">
        <v>46</v>
      </c>
      <c r="H418" s="24" t="s">
        <v>151</v>
      </c>
      <c r="I418" s="24" t="s">
        <v>86</v>
      </c>
      <c r="J418" s="24" t="s">
        <v>49</v>
      </c>
      <c r="K418" s="24" t="s">
        <v>400</v>
      </c>
      <c r="L418" s="24" t="s">
        <v>66</v>
      </c>
      <c r="M418" s="24" t="s">
        <v>52</v>
      </c>
      <c r="N418" s="48">
        <v>43417</v>
      </c>
      <c r="O418" s="24" t="s">
        <v>53</v>
      </c>
      <c r="P418" s="26" t="s">
        <v>6</v>
      </c>
      <c r="Q418" s="24"/>
      <c r="R418" s="24"/>
      <c r="S418" s="24" t="s">
        <v>536</v>
      </c>
      <c r="T418" s="40" t="s">
        <v>536</v>
      </c>
      <c r="U418" s="24" t="s">
        <v>2580</v>
      </c>
      <c r="V418" s="24">
        <v>2710193200</v>
      </c>
      <c r="W418" s="14" t="s">
        <v>83</v>
      </c>
      <c r="X418" s="96" t="s">
        <v>5350</v>
      </c>
      <c r="Y418" s="24" t="s">
        <v>87</v>
      </c>
      <c r="Z418" s="24" t="s">
        <v>88</v>
      </c>
      <c r="AA418" s="96" t="s">
        <v>5351</v>
      </c>
      <c r="AB418" s="51" t="s">
        <v>400</v>
      </c>
      <c r="AC418" s="51"/>
      <c r="AD418" s="51"/>
      <c r="AE418" s="24"/>
    </row>
    <row r="419" spans="1:31" s="38" customFormat="1" ht="13" hidden="1" x14ac:dyDescent="0.35">
      <c r="A419" s="14"/>
      <c r="B419" s="24">
        <v>41099907</v>
      </c>
      <c r="C419" s="24">
        <v>907</v>
      </c>
      <c r="D419" s="24" t="s">
        <v>1222</v>
      </c>
      <c r="E419" s="66">
        <v>49757801</v>
      </c>
      <c r="F419" s="24" t="s">
        <v>1223</v>
      </c>
      <c r="G419" s="24" t="s">
        <v>46</v>
      </c>
      <c r="H419" s="24" t="s">
        <v>999</v>
      </c>
      <c r="I419" s="24" t="s">
        <v>364</v>
      </c>
      <c r="J419" s="24" t="s">
        <v>49</v>
      </c>
      <c r="K419" s="24" t="s">
        <v>400</v>
      </c>
      <c r="L419" s="24" t="s">
        <v>66</v>
      </c>
      <c r="M419" s="24" t="s">
        <v>52</v>
      </c>
      <c r="N419" s="48">
        <v>43669</v>
      </c>
      <c r="O419" s="24" t="s">
        <v>53</v>
      </c>
      <c r="P419" s="26" t="s">
        <v>6</v>
      </c>
      <c r="Q419" s="24"/>
      <c r="R419" s="24"/>
      <c r="S419" s="24">
        <v>41099905</v>
      </c>
      <c r="T419" s="40" t="s">
        <v>1224</v>
      </c>
      <c r="U419" s="24" t="s">
        <v>329</v>
      </c>
      <c r="V419" s="24">
        <v>2710193200</v>
      </c>
      <c r="W419" s="14" t="s">
        <v>70</v>
      </c>
      <c r="X419" s="96" t="s">
        <v>5353</v>
      </c>
      <c r="Y419" s="24" t="s">
        <v>2353</v>
      </c>
      <c r="Z419" s="24" t="s">
        <v>88</v>
      </c>
      <c r="AA419" s="96" t="s">
        <v>1225</v>
      </c>
      <c r="AB419" s="51" t="s">
        <v>400</v>
      </c>
      <c r="AC419" s="51"/>
      <c r="AD419" s="51"/>
      <c r="AE419" s="24"/>
    </row>
    <row r="420" spans="1:31" s="38" customFormat="1" ht="13" hidden="1" x14ac:dyDescent="0.35">
      <c r="A420" s="14"/>
      <c r="B420" s="24">
        <v>41099905</v>
      </c>
      <c r="C420" s="24">
        <v>905</v>
      </c>
      <c r="D420" s="24" t="s">
        <v>1227</v>
      </c>
      <c r="E420" s="66">
        <v>49757801</v>
      </c>
      <c r="F420" s="24" t="s">
        <v>1223</v>
      </c>
      <c r="G420" s="24" t="s">
        <v>46</v>
      </c>
      <c r="H420" s="24" t="s">
        <v>735</v>
      </c>
      <c r="I420" s="24" t="s">
        <v>63</v>
      </c>
      <c r="J420" s="24" t="s">
        <v>49</v>
      </c>
      <c r="K420" s="24" t="s">
        <v>400</v>
      </c>
      <c r="L420" s="24" t="s">
        <v>66</v>
      </c>
      <c r="M420" s="24" t="s">
        <v>52</v>
      </c>
      <c r="N420" s="48" t="s">
        <v>604</v>
      </c>
      <c r="O420" s="24" t="s">
        <v>53</v>
      </c>
      <c r="P420" s="26" t="s">
        <v>3</v>
      </c>
      <c r="Q420" s="24" t="s">
        <v>54</v>
      </c>
      <c r="R420" s="24" t="s">
        <v>54</v>
      </c>
      <c r="S420" s="24" t="s">
        <v>44</v>
      </c>
      <c r="T420" s="40" t="s">
        <v>44</v>
      </c>
      <c r="U420" s="24" t="s">
        <v>55</v>
      </c>
      <c r="V420" s="24">
        <v>2710193200</v>
      </c>
      <c r="W420" s="14" t="s">
        <v>70</v>
      </c>
      <c r="X420" s="96" t="s">
        <v>5350</v>
      </c>
      <c r="Y420" s="24" t="s">
        <v>2703</v>
      </c>
      <c r="Z420" s="24" t="s">
        <v>1780</v>
      </c>
      <c r="AA420" s="96" t="s">
        <v>1228</v>
      </c>
      <c r="AB420" s="51" t="s">
        <v>400</v>
      </c>
      <c r="AC420" s="51"/>
      <c r="AD420" s="51"/>
      <c r="AE420" s="24"/>
    </row>
    <row r="421" spans="1:31" s="38" customFormat="1" ht="13" hidden="1" x14ac:dyDescent="0.35">
      <c r="A421" s="14"/>
      <c r="B421" s="24">
        <v>41099829</v>
      </c>
      <c r="C421" s="24">
        <v>829</v>
      </c>
      <c r="D421" s="24" t="s">
        <v>6921</v>
      </c>
      <c r="E421" s="66">
        <v>49757801</v>
      </c>
      <c r="F421" s="24" t="s">
        <v>1223</v>
      </c>
      <c r="G421" s="24" t="s">
        <v>46</v>
      </c>
      <c r="H421" s="24" t="s">
        <v>6939</v>
      </c>
      <c r="I421" s="24" t="s">
        <v>3046</v>
      </c>
      <c r="J421" s="24" t="s">
        <v>49</v>
      </c>
      <c r="K421" s="24" t="s">
        <v>400</v>
      </c>
      <c r="L421" s="24" t="s">
        <v>66</v>
      </c>
      <c r="M421" s="24" t="s">
        <v>52</v>
      </c>
      <c r="N421" s="48"/>
      <c r="O421" s="24" t="s">
        <v>53</v>
      </c>
      <c r="P421" s="26" t="s">
        <v>3</v>
      </c>
      <c r="Q421" s="24"/>
      <c r="R421" s="24"/>
      <c r="S421" s="24">
        <v>41099905</v>
      </c>
      <c r="T421" s="40" t="s">
        <v>1227</v>
      </c>
      <c r="U421" s="24" t="s">
        <v>329</v>
      </c>
      <c r="V421" s="24">
        <v>2710193200</v>
      </c>
      <c r="W421" s="14" t="s">
        <v>70</v>
      </c>
      <c r="X421" s="96" t="s">
        <v>5350</v>
      </c>
      <c r="Y421" s="24" t="s">
        <v>2703</v>
      </c>
      <c r="Z421" s="24" t="s">
        <v>1780</v>
      </c>
      <c r="AA421" s="96" t="s">
        <v>1228</v>
      </c>
      <c r="AB421" s="51" t="s">
        <v>400</v>
      </c>
      <c r="AC421" s="51"/>
      <c r="AD421" s="51"/>
      <c r="AE421" s="24"/>
    </row>
    <row r="422" spans="1:31" s="38" customFormat="1" ht="13" hidden="1" x14ac:dyDescent="0.35">
      <c r="A422" s="14"/>
      <c r="B422" s="24">
        <v>41099855</v>
      </c>
      <c r="C422" s="24">
        <v>855</v>
      </c>
      <c r="D422" s="24" t="s">
        <v>1229</v>
      </c>
      <c r="E422" s="66">
        <v>49757801</v>
      </c>
      <c r="F422" s="24" t="s">
        <v>1223</v>
      </c>
      <c r="G422" s="24" t="s">
        <v>46</v>
      </c>
      <c r="H422" s="24" t="s">
        <v>163</v>
      </c>
      <c r="I422" s="24" t="s">
        <v>164</v>
      </c>
      <c r="J422" s="24" t="s">
        <v>49</v>
      </c>
      <c r="K422" s="24" t="s">
        <v>400</v>
      </c>
      <c r="L422" s="24" t="s">
        <v>66</v>
      </c>
      <c r="M422" s="24" t="s">
        <v>52</v>
      </c>
      <c r="N422" s="48">
        <v>43669</v>
      </c>
      <c r="O422" s="24" t="s">
        <v>53</v>
      </c>
      <c r="P422" s="26" t="s">
        <v>1</v>
      </c>
      <c r="Q422" s="24"/>
      <c r="R422" s="24"/>
      <c r="S422" s="24" t="s">
        <v>44</v>
      </c>
      <c r="T422" s="40" t="s">
        <v>44</v>
      </c>
      <c r="U422" s="24" t="s">
        <v>55</v>
      </c>
      <c r="V422" s="24">
        <v>2710193200</v>
      </c>
      <c r="W422" s="14" t="s">
        <v>70</v>
      </c>
      <c r="X422" s="96" t="s">
        <v>5353</v>
      </c>
      <c r="Y422" s="24" t="s">
        <v>1414</v>
      </c>
      <c r="Z422" s="24" t="s">
        <v>88</v>
      </c>
      <c r="AA422" s="96" t="s">
        <v>1230</v>
      </c>
      <c r="AB422" s="51" t="s">
        <v>400</v>
      </c>
      <c r="AC422" s="51"/>
      <c r="AD422" s="51"/>
      <c r="AE422" s="24"/>
    </row>
    <row r="423" spans="1:31" s="38" customFormat="1" ht="13" hidden="1" x14ac:dyDescent="0.35">
      <c r="A423" s="14"/>
      <c r="B423" s="24">
        <v>41099967</v>
      </c>
      <c r="C423" s="24">
        <v>967</v>
      </c>
      <c r="D423" s="24" t="s">
        <v>1231</v>
      </c>
      <c r="E423" s="66">
        <v>49757801</v>
      </c>
      <c r="F423" s="24" t="s">
        <v>1223</v>
      </c>
      <c r="G423" s="24" t="s">
        <v>46</v>
      </c>
      <c r="H423" s="24" t="s">
        <v>151</v>
      </c>
      <c r="I423" s="24" t="s">
        <v>86</v>
      </c>
      <c r="J423" s="24" t="s">
        <v>49</v>
      </c>
      <c r="K423" s="24" t="s">
        <v>400</v>
      </c>
      <c r="L423" s="24" t="s">
        <v>66</v>
      </c>
      <c r="M423" s="24" t="s">
        <v>52</v>
      </c>
      <c r="N423" s="48">
        <v>43669</v>
      </c>
      <c r="O423" s="24" t="s">
        <v>53</v>
      </c>
      <c r="P423" s="28" t="s">
        <v>1</v>
      </c>
      <c r="Q423" s="24"/>
      <c r="R423" s="24"/>
      <c r="S423" s="24" t="s">
        <v>44</v>
      </c>
      <c r="T423" s="40" t="s">
        <v>44</v>
      </c>
      <c r="U423" s="24" t="s">
        <v>55</v>
      </c>
      <c r="V423" s="24">
        <v>2710193200</v>
      </c>
      <c r="W423" s="14" t="s">
        <v>70</v>
      </c>
      <c r="X423" s="96" t="s">
        <v>5353</v>
      </c>
      <c r="Y423" s="24" t="s">
        <v>87</v>
      </c>
      <c r="Z423" s="24" t="s">
        <v>88</v>
      </c>
      <c r="AA423" s="96" t="s">
        <v>1232</v>
      </c>
      <c r="AB423" s="51" t="s">
        <v>400</v>
      </c>
      <c r="AC423" s="51"/>
      <c r="AD423" s="51"/>
      <c r="AE423" s="24"/>
    </row>
    <row r="424" spans="1:31" s="38" customFormat="1" ht="13" hidden="1" x14ac:dyDescent="0.35">
      <c r="A424" s="14"/>
      <c r="B424" s="24">
        <v>41099809</v>
      </c>
      <c r="C424" s="24">
        <v>809</v>
      </c>
      <c r="D424" s="24" t="s">
        <v>1233</v>
      </c>
      <c r="E424" s="66">
        <v>49757801</v>
      </c>
      <c r="F424" s="24" t="s">
        <v>1223</v>
      </c>
      <c r="G424" s="24" t="s">
        <v>46</v>
      </c>
      <c r="H424" s="24" t="s">
        <v>47</v>
      </c>
      <c r="I424" s="24" t="s">
        <v>48</v>
      </c>
      <c r="J424" s="24" t="s">
        <v>49</v>
      </c>
      <c r="K424" s="24" t="s">
        <v>400</v>
      </c>
      <c r="L424" s="24" t="s">
        <v>66</v>
      </c>
      <c r="M424" s="24" t="s">
        <v>52</v>
      </c>
      <c r="N424" s="48">
        <v>43669</v>
      </c>
      <c r="O424" s="24" t="s">
        <v>53</v>
      </c>
      <c r="P424" s="26" t="s">
        <v>1</v>
      </c>
      <c r="Q424" s="24"/>
      <c r="R424" s="24"/>
      <c r="S424" s="24" t="s">
        <v>44</v>
      </c>
      <c r="T424" s="40" t="s">
        <v>44</v>
      </c>
      <c r="U424" s="24" t="s">
        <v>55</v>
      </c>
      <c r="V424" s="24">
        <v>2710193200</v>
      </c>
      <c r="W424" s="14" t="s">
        <v>70</v>
      </c>
      <c r="X424" s="96" t="s">
        <v>5353</v>
      </c>
      <c r="Y424" s="24" t="s">
        <v>2596</v>
      </c>
      <c r="Z424" s="24" t="s">
        <v>88</v>
      </c>
      <c r="AA424" s="96" t="s">
        <v>1234</v>
      </c>
      <c r="AB424" s="51" t="s">
        <v>400</v>
      </c>
      <c r="AC424" s="51"/>
      <c r="AD424" s="51"/>
      <c r="AE424" s="24"/>
    </row>
    <row r="425" spans="1:31" s="38" customFormat="1" ht="13" hidden="1" x14ac:dyDescent="0.35">
      <c r="A425" s="14"/>
      <c r="B425" s="24">
        <v>46118845</v>
      </c>
      <c r="C425" s="24">
        <v>845</v>
      </c>
      <c r="D425" s="24" t="s">
        <v>1235</v>
      </c>
      <c r="E425" s="66" t="s">
        <v>44</v>
      </c>
      <c r="F425" s="24" t="s">
        <v>45</v>
      </c>
      <c r="G425" s="24" t="s">
        <v>46</v>
      </c>
      <c r="H425" s="24" t="s">
        <v>1236</v>
      </c>
      <c r="I425" s="24" t="s">
        <v>63</v>
      </c>
      <c r="J425" s="24" t="s">
        <v>49</v>
      </c>
      <c r="K425" s="24" t="s">
        <v>272</v>
      </c>
      <c r="L425" s="24" t="s">
        <v>51</v>
      </c>
      <c r="M425" s="24" t="s">
        <v>52</v>
      </c>
      <c r="N425" s="48">
        <v>44044</v>
      </c>
      <c r="O425" s="24" t="s">
        <v>53</v>
      </c>
      <c r="P425" s="26" t="s">
        <v>1</v>
      </c>
      <c r="Q425" s="24"/>
      <c r="R425" s="24"/>
      <c r="S425" s="24" t="s">
        <v>44</v>
      </c>
      <c r="T425" s="40" t="s">
        <v>44</v>
      </c>
      <c r="U425" s="24" t="s">
        <v>55</v>
      </c>
      <c r="V425" s="24">
        <v>2710199900</v>
      </c>
      <c r="W425" s="14" t="s">
        <v>56</v>
      </c>
      <c r="X425" s="96" t="s">
        <v>5376</v>
      </c>
      <c r="Y425" s="24" t="s">
        <v>7284</v>
      </c>
      <c r="Z425" s="24" t="s">
        <v>6344</v>
      </c>
      <c r="AA425" s="96" t="s">
        <v>1237</v>
      </c>
      <c r="AB425" s="51" t="s">
        <v>272</v>
      </c>
      <c r="AC425" s="51"/>
      <c r="AD425" s="51"/>
      <c r="AE425" s="24"/>
    </row>
    <row r="426" spans="1:31" s="38" customFormat="1" ht="13" hidden="1" x14ac:dyDescent="0.35">
      <c r="A426" s="14"/>
      <c r="B426" s="24">
        <v>46126845</v>
      </c>
      <c r="C426" s="24">
        <v>845</v>
      </c>
      <c r="D426" s="24" t="s">
        <v>1239</v>
      </c>
      <c r="E426" s="66" t="s">
        <v>44</v>
      </c>
      <c r="F426" s="24" t="s">
        <v>45</v>
      </c>
      <c r="G426" s="24" t="s">
        <v>46</v>
      </c>
      <c r="H426" s="24" t="s">
        <v>1236</v>
      </c>
      <c r="I426" s="24" t="s">
        <v>63</v>
      </c>
      <c r="J426" s="24" t="s">
        <v>49</v>
      </c>
      <c r="K426" s="24" t="s">
        <v>272</v>
      </c>
      <c r="L426" s="24" t="s">
        <v>51</v>
      </c>
      <c r="M426" s="24" t="s">
        <v>52</v>
      </c>
      <c r="N426" s="48">
        <v>44183</v>
      </c>
      <c r="O426" s="24" t="s">
        <v>53</v>
      </c>
      <c r="P426" s="26" t="s">
        <v>1</v>
      </c>
      <c r="Q426" s="63" t="s">
        <v>7285</v>
      </c>
      <c r="R426" s="24" t="s">
        <v>54</v>
      </c>
      <c r="S426" s="24" t="s">
        <v>44</v>
      </c>
      <c r="T426" s="40" t="s">
        <v>44</v>
      </c>
      <c r="U426" s="24" t="s">
        <v>55</v>
      </c>
      <c r="V426" s="24">
        <v>2710193200</v>
      </c>
      <c r="W426" s="14" t="s">
        <v>56</v>
      </c>
      <c r="X426" s="24" t="s">
        <v>7286</v>
      </c>
      <c r="Y426" s="24" t="s">
        <v>7287</v>
      </c>
      <c r="Z426" s="24" t="s">
        <v>5378</v>
      </c>
      <c r="AA426" s="24" t="s">
        <v>1241</v>
      </c>
      <c r="AB426" s="51" t="s">
        <v>272</v>
      </c>
      <c r="AC426" s="51"/>
      <c r="AD426" s="51"/>
      <c r="AE426" s="24"/>
    </row>
    <row r="427" spans="1:31" s="38" customFormat="1" ht="13" hidden="1" x14ac:dyDescent="0.35">
      <c r="A427" s="14"/>
      <c r="B427" s="24">
        <v>46119845</v>
      </c>
      <c r="C427" s="24">
        <v>845</v>
      </c>
      <c r="D427" s="24" t="s">
        <v>1243</v>
      </c>
      <c r="E427" s="66" t="s">
        <v>44</v>
      </c>
      <c r="F427" s="24" t="s">
        <v>45</v>
      </c>
      <c r="G427" s="24" t="s">
        <v>46</v>
      </c>
      <c r="H427" s="24" t="s">
        <v>1236</v>
      </c>
      <c r="I427" s="24" t="s">
        <v>63</v>
      </c>
      <c r="J427" s="24" t="s">
        <v>49</v>
      </c>
      <c r="K427" s="24" t="s">
        <v>272</v>
      </c>
      <c r="L427" s="24" t="s">
        <v>51</v>
      </c>
      <c r="M427" s="24" t="s">
        <v>52</v>
      </c>
      <c r="N427" s="48">
        <v>44284</v>
      </c>
      <c r="O427" s="24" t="s">
        <v>53</v>
      </c>
      <c r="P427" s="26" t="s">
        <v>1</v>
      </c>
      <c r="Q427" s="63" t="s">
        <v>7288</v>
      </c>
      <c r="R427" s="63" t="s">
        <v>54</v>
      </c>
      <c r="S427" s="24" t="s">
        <v>44</v>
      </c>
      <c r="T427" s="40" t="s">
        <v>44</v>
      </c>
      <c r="U427" s="24" t="s">
        <v>55</v>
      </c>
      <c r="V427" s="24">
        <v>3819000000</v>
      </c>
      <c r="W427" s="14" t="s">
        <v>56</v>
      </c>
      <c r="X427" s="24" t="s">
        <v>5386</v>
      </c>
      <c r="Y427" s="24" t="s">
        <v>7287</v>
      </c>
      <c r="Z427" s="24" t="s">
        <v>5378</v>
      </c>
      <c r="AA427" s="24" t="s">
        <v>1245</v>
      </c>
      <c r="AB427" s="51" t="s">
        <v>272</v>
      </c>
      <c r="AC427" s="51"/>
      <c r="AD427" s="51"/>
      <c r="AE427" s="24"/>
    </row>
    <row r="428" spans="1:31" s="38" customFormat="1" ht="13" hidden="1" x14ac:dyDescent="0.35">
      <c r="A428" s="14"/>
      <c r="B428" s="24">
        <v>46117909</v>
      </c>
      <c r="C428" s="24">
        <v>909</v>
      </c>
      <c r="D428" s="24" t="s">
        <v>1247</v>
      </c>
      <c r="E428" s="66" t="s">
        <v>44</v>
      </c>
      <c r="F428" s="24" t="s">
        <v>45</v>
      </c>
      <c r="G428" s="24" t="s">
        <v>46</v>
      </c>
      <c r="H428" s="24" t="s">
        <v>1248</v>
      </c>
      <c r="I428" s="24" t="s">
        <v>63</v>
      </c>
      <c r="J428" s="24" t="s">
        <v>49</v>
      </c>
      <c r="K428" s="24" t="s">
        <v>272</v>
      </c>
      <c r="L428" s="24" t="s">
        <v>51</v>
      </c>
      <c r="M428" s="24" t="s">
        <v>52</v>
      </c>
      <c r="N428" s="48">
        <v>42401</v>
      </c>
      <c r="O428" s="24" t="s">
        <v>53</v>
      </c>
      <c r="P428" s="26" t="s">
        <v>1</v>
      </c>
      <c r="Q428" s="24"/>
      <c r="R428" s="63" t="s">
        <v>7289</v>
      </c>
      <c r="S428" s="24" t="s">
        <v>44</v>
      </c>
      <c r="T428" s="40" t="s">
        <v>44</v>
      </c>
      <c r="U428" s="24" t="s">
        <v>55</v>
      </c>
      <c r="V428" s="24">
        <v>2710193200</v>
      </c>
      <c r="W428" s="14" t="s">
        <v>56</v>
      </c>
      <c r="X428" s="96" t="s">
        <v>7290</v>
      </c>
      <c r="Y428" s="24" t="s">
        <v>5377</v>
      </c>
      <c r="Z428" s="24" t="s">
        <v>5378</v>
      </c>
      <c r="AA428" s="96" t="s">
        <v>1250</v>
      </c>
      <c r="AB428" s="51" t="s">
        <v>272</v>
      </c>
      <c r="AC428" s="51"/>
      <c r="AD428" s="51"/>
      <c r="AE428" s="24"/>
    </row>
    <row r="429" spans="1:31" s="38" customFormat="1" ht="13" hidden="1" x14ac:dyDescent="0.35">
      <c r="A429" s="14"/>
      <c r="B429" s="24">
        <v>46125905</v>
      </c>
      <c r="C429" s="24">
        <v>905</v>
      </c>
      <c r="D429" s="24" t="s">
        <v>1252</v>
      </c>
      <c r="E429" s="24">
        <v>44424801</v>
      </c>
      <c r="F429" s="24" t="s">
        <v>190</v>
      </c>
      <c r="G429" s="24" t="s">
        <v>46</v>
      </c>
      <c r="H429" s="24" t="s">
        <v>62</v>
      </c>
      <c r="I429" s="24" t="s">
        <v>63</v>
      </c>
      <c r="J429" s="24" t="s">
        <v>49</v>
      </c>
      <c r="K429" s="24" t="s">
        <v>272</v>
      </c>
      <c r="L429" s="24" t="s">
        <v>66</v>
      </c>
      <c r="M429" s="24" t="s">
        <v>52</v>
      </c>
      <c r="N429" s="48">
        <v>44188</v>
      </c>
      <c r="O429" s="24" t="s">
        <v>53</v>
      </c>
      <c r="P429" s="27" t="s">
        <v>1</v>
      </c>
      <c r="Q429" s="24"/>
      <c r="R429" s="24"/>
      <c r="S429" s="24" t="s">
        <v>44</v>
      </c>
      <c r="T429" s="40" t="s">
        <v>44</v>
      </c>
      <c r="U429" s="24" t="s">
        <v>55</v>
      </c>
      <c r="V429" s="24">
        <v>2710193200</v>
      </c>
      <c r="W429" s="14" t="s">
        <v>70</v>
      </c>
      <c r="X429" s="96" t="s">
        <v>7291</v>
      </c>
      <c r="Y429" s="24" t="s">
        <v>2703</v>
      </c>
      <c r="Z429" s="24" t="s">
        <v>2597</v>
      </c>
      <c r="AA429" s="24" t="s">
        <v>1253</v>
      </c>
      <c r="AB429" s="51" t="s">
        <v>272</v>
      </c>
      <c r="AC429" s="51"/>
      <c r="AD429" s="51"/>
      <c r="AE429" s="24"/>
    </row>
    <row r="430" spans="1:31" s="38" customFormat="1" ht="13" hidden="1" x14ac:dyDescent="0.35">
      <c r="A430" s="14"/>
      <c r="B430" s="24">
        <v>46125829</v>
      </c>
      <c r="C430" s="24">
        <v>829</v>
      </c>
      <c r="D430" s="24" t="s">
        <v>6934</v>
      </c>
      <c r="E430" s="24">
        <v>44424801</v>
      </c>
      <c r="F430" s="24" t="s">
        <v>190</v>
      </c>
      <c r="G430" s="24" t="s">
        <v>46</v>
      </c>
      <c r="H430" s="24" t="s">
        <v>6939</v>
      </c>
      <c r="I430" s="24" t="s">
        <v>3046</v>
      </c>
      <c r="J430" s="24" t="s">
        <v>49</v>
      </c>
      <c r="K430" s="24" t="s">
        <v>272</v>
      </c>
      <c r="L430" s="24" t="s">
        <v>66</v>
      </c>
      <c r="M430" s="24" t="s">
        <v>52</v>
      </c>
      <c r="N430" s="48"/>
      <c r="O430" s="24" t="s">
        <v>53</v>
      </c>
      <c r="P430" s="27" t="s">
        <v>3</v>
      </c>
      <c r="Q430" s="24"/>
      <c r="R430" s="24"/>
      <c r="S430" s="24">
        <v>46125905</v>
      </c>
      <c r="T430" s="40" t="s">
        <v>1252</v>
      </c>
      <c r="U430" s="24" t="s">
        <v>329</v>
      </c>
      <c r="V430" s="24">
        <v>2710193200</v>
      </c>
      <c r="W430" s="14" t="s">
        <v>70</v>
      </c>
      <c r="X430" s="96" t="s">
        <v>7291</v>
      </c>
      <c r="Y430" s="24" t="s">
        <v>2703</v>
      </c>
      <c r="Z430" s="24" t="s">
        <v>2597</v>
      </c>
      <c r="AA430" s="96" t="s">
        <v>1253</v>
      </c>
      <c r="AB430" s="51" t="s">
        <v>272</v>
      </c>
      <c r="AC430" s="51"/>
      <c r="AD430" s="51"/>
      <c r="AE430" s="24"/>
    </row>
    <row r="431" spans="1:31" s="38" customFormat="1" ht="13" hidden="1" x14ac:dyDescent="0.35">
      <c r="A431" s="14"/>
      <c r="B431" s="24">
        <v>46128905</v>
      </c>
      <c r="C431" s="24">
        <v>905</v>
      </c>
      <c r="D431" s="24" t="s">
        <v>1254</v>
      </c>
      <c r="E431" s="24">
        <v>41096801</v>
      </c>
      <c r="F431" s="24" t="s">
        <v>296</v>
      </c>
      <c r="G431" s="24" t="s">
        <v>46</v>
      </c>
      <c r="H431" s="24" t="s">
        <v>62</v>
      </c>
      <c r="I431" s="24" t="s">
        <v>63</v>
      </c>
      <c r="J431" s="24" t="s">
        <v>49</v>
      </c>
      <c r="K431" s="24" t="s">
        <v>272</v>
      </c>
      <c r="L431" s="24" t="s">
        <v>66</v>
      </c>
      <c r="M431" s="24" t="s">
        <v>52</v>
      </c>
      <c r="N431" s="48">
        <v>44169</v>
      </c>
      <c r="O431" s="24" t="s">
        <v>53</v>
      </c>
      <c r="P431" s="27" t="s">
        <v>1</v>
      </c>
      <c r="Q431" s="24"/>
      <c r="R431" s="63" t="s">
        <v>1255</v>
      </c>
      <c r="S431" s="24" t="s">
        <v>44</v>
      </c>
      <c r="T431" s="40" t="s">
        <v>44</v>
      </c>
      <c r="U431" s="24" t="s">
        <v>55</v>
      </c>
      <c r="V431" s="24">
        <v>2710193200</v>
      </c>
      <c r="W431" s="14" t="s">
        <v>70</v>
      </c>
      <c r="X431" s="96" t="s">
        <v>5396</v>
      </c>
      <c r="Y431" s="24" t="s">
        <v>2703</v>
      </c>
      <c r="Z431" s="24" t="s">
        <v>2597</v>
      </c>
      <c r="AA431" s="96" t="s">
        <v>1256</v>
      </c>
      <c r="AB431" s="51" t="s">
        <v>272</v>
      </c>
      <c r="AC431" s="51"/>
      <c r="AD431" s="51"/>
      <c r="AE431" s="24"/>
    </row>
    <row r="432" spans="1:31" s="38" customFormat="1" ht="13" hidden="1" x14ac:dyDescent="0.35">
      <c r="A432" s="14"/>
      <c r="B432" s="24">
        <v>46128829</v>
      </c>
      <c r="C432" s="24">
        <v>829</v>
      </c>
      <c r="D432" s="24" t="s">
        <v>6898</v>
      </c>
      <c r="E432" s="24">
        <v>41096801</v>
      </c>
      <c r="F432" s="24" t="s">
        <v>296</v>
      </c>
      <c r="G432" s="24" t="s">
        <v>46</v>
      </c>
      <c r="H432" s="24" t="s">
        <v>6939</v>
      </c>
      <c r="I432" s="24" t="s">
        <v>3046</v>
      </c>
      <c r="J432" s="24" t="s">
        <v>49</v>
      </c>
      <c r="K432" s="24" t="s">
        <v>272</v>
      </c>
      <c r="L432" s="24" t="s">
        <v>66</v>
      </c>
      <c r="M432" s="24" t="s">
        <v>52</v>
      </c>
      <c r="N432" s="48"/>
      <c r="O432" s="24" t="s">
        <v>53</v>
      </c>
      <c r="P432" s="27" t="s">
        <v>3</v>
      </c>
      <c r="Q432" s="24"/>
      <c r="R432" s="63" t="s">
        <v>1255</v>
      </c>
      <c r="S432" s="24">
        <v>46128905</v>
      </c>
      <c r="T432" s="40" t="s">
        <v>1254</v>
      </c>
      <c r="U432" s="24" t="s">
        <v>329</v>
      </c>
      <c r="V432" s="24">
        <v>2710193200</v>
      </c>
      <c r="W432" s="14" t="s">
        <v>70</v>
      </c>
      <c r="X432" s="96" t="s">
        <v>5396</v>
      </c>
      <c r="Y432" s="24" t="s">
        <v>2703</v>
      </c>
      <c r="Z432" s="24" t="s">
        <v>2597</v>
      </c>
      <c r="AA432" s="96" t="s">
        <v>1256</v>
      </c>
      <c r="AB432" s="51" t="s">
        <v>272</v>
      </c>
      <c r="AC432" s="51"/>
      <c r="AD432" s="51"/>
      <c r="AE432" s="24"/>
    </row>
    <row r="433" spans="1:31" s="38" customFormat="1" ht="13" hidden="1" x14ac:dyDescent="0.35">
      <c r="A433" s="14"/>
      <c r="B433" s="24">
        <v>46128809</v>
      </c>
      <c r="C433" s="24">
        <v>809</v>
      </c>
      <c r="D433" s="24" t="s">
        <v>1257</v>
      </c>
      <c r="E433" s="24">
        <v>41096801</v>
      </c>
      <c r="F433" s="24" t="s">
        <v>296</v>
      </c>
      <c r="G433" s="24" t="s">
        <v>46</v>
      </c>
      <c r="H433" s="24" t="s">
        <v>47</v>
      </c>
      <c r="I433" s="24" t="s">
        <v>48</v>
      </c>
      <c r="J433" s="24" t="s">
        <v>49</v>
      </c>
      <c r="K433" s="24" t="s">
        <v>272</v>
      </c>
      <c r="L433" s="24" t="s">
        <v>66</v>
      </c>
      <c r="M433" s="24" t="s">
        <v>52</v>
      </c>
      <c r="N433" s="48">
        <v>44169</v>
      </c>
      <c r="O433" s="24" t="s">
        <v>53</v>
      </c>
      <c r="P433" s="27" t="s">
        <v>1</v>
      </c>
      <c r="Q433" s="24"/>
      <c r="R433" s="24"/>
      <c r="S433" s="24" t="s">
        <v>44</v>
      </c>
      <c r="T433" s="40" t="s">
        <v>44</v>
      </c>
      <c r="U433" s="24" t="s">
        <v>55</v>
      </c>
      <c r="V433" s="24">
        <v>2710193200</v>
      </c>
      <c r="W433" s="14" t="s">
        <v>70</v>
      </c>
      <c r="X433" s="96" t="s">
        <v>5396</v>
      </c>
      <c r="Y433" s="24" t="s">
        <v>2596</v>
      </c>
      <c r="Z433" s="24" t="s">
        <v>2597</v>
      </c>
      <c r="AA433" s="96" t="s">
        <v>1258</v>
      </c>
      <c r="AB433" s="51" t="s">
        <v>272</v>
      </c>
      <c r="AC433" s="51"/>
      <c r="AD433" s="51"/>
      <c r="AE433" s="24"/>
    </row>
    <row r="434" spans="1:31" s="38" customFormat="1" ht="13" hidden="1" x14ac:dyDescent="0.35">
      <c r="A434" s="14"/>
      <c r="B434" s="24">
        <v>46127905</v>
      </c>
      <c r="C434" s="24">
        <v>905</v>
      </c>
      <c r="D434" s="24" t="s">
        <v>1260</v>
      </c>
      <c r="E434" s="24">
        <v>41098801</v>
      </c>
      <c r="F434" s="24" t="s">
        <v>290</v>
      </c>
      <c r="G434" s="24" t="s">
        <v>46</v>
      </c>
      <c r="H434" s="24" t="s">
        <v>62</v>
      </c>
      <c r="I434" s="24" t="s">
        <v>63</v>
      </c>
      <c r="J434" s="24" t="s">
        <v>49</v>
      </c>
      <c r="K434" s="24" t="s">
        <v>272</v>
      </c>
      <c r="L434" s="24" t="s">
        <v>66</v>
      </c>
      <c r="M434" s="24" t="s">
        <v>52</v>
      </c>
      <c r="N434" s="48">
        <v>44181</v>
      </c>
      <c r="O434" s="24" t="s">
        <v>53</v>
      </c>
      <c r="P434" s="27" t="s">
        <v>1</v>
      </c>
      <c r="Q434" s="24"/>
      <c r="R434" s="63" t="s">
        <v>7292</v>
      </c>
      <c r="S434" s="24" t="s">
        <v>44</v>
      </c>
      <c r="T434" s="40" t="s">
        <v>44</v>
      </c>
      <c r="U434" s="24" t="s">
        <v>55</v>
      </c>
      <c r="V434" s="24">
        <v>2710193200</v>
      </c>
      <c r="W434" s="14" t="s">
        <v>70</v>
      </c>
      <c r="X434" s="24" t="s">
        <v>5421</v>
      </c>
      <c r="Y434" s="24" t="s">
        <v>2703</v>
      </c>
      <c r="Z434" s="24" t="s">
        <v>2597</v>
      </c>
      <c r="AA434" s="24" t="s">
        <v>1262</v>
      </c>
      <c r="AB434" s="51" t="s">
        <v>272</v>
      </c>
      <c r="AC434" s="51"/>
      <c r="AD434" s="51"/>
      <c r="AE434" s="24"/>
    </row>
    <row r="435" spans="1:31" s="38" customFormat="1" ht="13" hidden="1" x14ac:dyDescent="0.35">
      <c r="A435" s="14"/>
      <c r="B435" s="24">
        <v>46127809</v>
      </c>
      <c r="C435" s="24">
        <v>809</v>
      </c>
      <c r="D435" s="24" t="s">
        <v>1263</v>
      </c>
      <c r="E435" s="24">
        <v>41098801</v>
      </c>
      <c r="F435" s="24" t="s">
        <v>290</v>
      </c>
      <c r="G435" s="24" t="s">
        <v>46</v>
      </c>
      <c r="H435" s="24" t="s">
        <v>47</v>
      </c>
      <c r="I435" s="24" t="s">
        <v>48</v>
      </c>
      <c r="J435" s="24" t="s">
        <v>49</v>
      </c>
      <c r="K435" s="24" t="s">
        <v>272</v>
      </c>
      <c r="L435" s="24" t="s">
        <v>66</v>
      </c>
      <c r="M435" s="24" t="s">
        <v>52</v>
      </c>
      <c r="N435" s="48">
        <v>44180</v>
      </c>
      <c r="O435" s="24" t="s">
        <v>53</v>
      </c>
      <c r="P435" s="27" t="s">
        <v>1</v>
      </c>
      <c r="Q435" s="63" t="s">
        <v>7293</v>
      </c>
      <c r="R435" s="63" t="s">
        <v>54</v>
      </c>
      <c r="S435" s="24" t="s">
        <v>44</v>
      </c>
      <c r="T435" s="40" t="s">
        <v>44</v>
      </c>
      <c r="U435" s="24" t="s">
        <v>55</v>
      </c>
      <c r="V435" s="24">
        <v>2710193200</v>
      </c>
      <c r="W435" s="14" t="s">
        <v>70</v>
      </c>
      <c r="X435" s="24" t="s">
        <v>5421</v>
      </c>
      <c r="Y435" s="24" t="s">
        <v>2596</v>
      </c>
      <c r="Z435" s="24" t="s">
        <v>2597</v>
      </c>
      <c r="AA435" s="24" t="s">
        <v>1265</v>
      </c>
      <c r="AB435" s="51" t="s">
        <v>272</v>
      </c>
      <c r="AC435" s="51"/>
      <c r="AD435" s="51"/>
      <c r="AE435" s="24"/>
    </row>
    <row r="436" spans="1:31" s="38" customFormat="1" ht="13" hidden="1" x14ac:dyDescent="0.35">
      <c r="A436" s="14"/>
      <c r="B436" s="24">
        <v>46130905</v>
      </c>
      <c r="C436" s="24">
        <v>905</v>
      </c>
      <c r="D436" s="24" t="s">
        <v>1266</v>
      </c>
      <c r="E436" s="24">
        <v>45920801</v>
      </c>
      <c r="F436" s="24" t="s">
        <v>271</v>
      </c>
      <c r="G436" s="24" t="s">
        <v>46</v>
      </c>
      <c r="H436" s="24" t="s">
        <v>62</v>
      </c>
      <c r="I436" s="24" t="s">
        <v>63</v>
      </c>
      <c r="J436" s="24" t="s">
        <v>49</v>
      </c>
      <c r="K436" s="24" t="s">
        <v>272</v>
      </c>
      <c r="L436" s="24" t="s">
        <v>66</v>
      </c>
      <c r="M436" s="24" t="s">
        <v>52</v>
      </c>
      <c r="N436" s="48">
        <v>44167</v>
      </c>
      <c r="O436" s="24" t="s">
        <v>53</v>
      </c>
      <c r="P436" s="27" t="s">
        <v>1</v>
      </c>
      <c r="Q436" s="24"/>
      <c r="R436" s="24"/>
      <c r="S436" s="24" t="s">
        <v>44</v>
      </c>
      <c r="T436" s="40" t="s">
        <v>44</v>
      </c>
      <c r="U436" s="24" t="s">
        <v>55</v>
      </c>
      <c r="V436" s="24">
        <v>2710193200</v>
      </c>
      <c r="W436" s="14" t="s">
        <v>70</v>
      </c>
      <c r="X436" s="96" t="s">
        <v>7294</v>
      </c>
      <c r="Y436" s="24" t="s">
        <v>2703</v>
      </c>
      <c r="Z436" s="24" t="s">
        <v>2597</v>
      </c>
      <c r="AA436" s="96" t="s">
        <v>1267</v>
      </c>
      <c r="AB436" s="51" t="s">
        <v>272</v>
      </c>
      <c r="AC436" s="51"/>
      <c r="AD436" s="51"/>
      <c r="AE436" s="24"/>
    </row>
    <row r="437" spans="1:31" s="38" customFormat="1" ht="13" hidden="1" x14ac:dyDescent="0.35">
      <c r="A437" s="14"/>
      <c r="B437" s="24">
        <v>46130809</v>
      </c>
      <c r="C437" s="24">
        <v>809</v>
      </c>
      <c r="D437" s="24" t="s">
        <v>1268</v>
      </c>
      <c r="E437" s="66">
        <v>45920801</v>
      </c>
      <c r="F437" s="24" t="s">
        <v>271</v>
      </c>
      <c r="G437" s="24" t="s">
        <v>46</v>
      </c>
      <c r="H437" s="24" t="s">
        <v>47</v>
      </c>
      <c r="I437" s="24" t="s">
        <v>48</v>
      </c>
      <c r="J437" s="24" t="s">
        <v>49</v>
      </c>
      <c r="K437" s="24" t="s">
        <v>272</v>
      </c>
      <c r="L437" s="24" t="s">
        <v>66</v>
      </c>
      <c r="M437" s="24" t="s">
        <v>52</v>
      </c>
      <c r="N437" s="48">
        <v>44169</v>
      </c>
      <c r="O437" s="24" t="s">
        <v>53</v>
      </c>
      <c r="P437" s="26" t="s">
        <v>1</v>
      </c>
      <c r="Q437" s="24"/>
      <c r="R437" s="24"/>
      <c r="S437" s="24" t="s">
        <v>44</v>
      </c>
      <c r="T437" s="40" t="s">
        <v>44</v>
      </c>
      <c r="U437" s="24" t="s">
        <v>55</v>
      </c>
      <c r="V437" s="24">
        <v>2710193200</v>
      </c>
      <c r="W437" s="14" t="s">
        <v>70</v>
      </c>
      <c r="X437" s="96" t="s">
        <v>7294</v>
      </c>
      <c r="Y437" s="24" t="s">
        <v>2596</v>
      </c>
      <c r="Z437" s="24" t="s">
        <v>2597</v>
      </c>
      <c r="AA437" s="96" t="s">
        <v>1269</v>
      </c>
      <c r="AB437" s="51" t="s">
        <v>272</v>
      </c>
      <c r="AC437" s="51"/>
      <c r="AD437" s="51"/>
      <c r="AE437" s="24"/>
    </row>
    <row r="438" spans="1:31" s="38" customFormat="1" ht="13" hidden="1" x14ac:dyDescent="0.35">
      <c r="A438" s="14"/>
      <c r="B438" s="24">
        <v>46132905</v>
      </c>
      <c r="C438" s="24">
        <v>905</v>
      </c>
      <c r="D438" s="24" t="s">
        <v>1270</v>
      </c>
      <c r="E438" s="66">
        <v>46132801</v>
      </c>
      <c r="F438" s="24" t="s">
        <v>1271</v>
      </c>
      <c r="G438" s="24" t="s">
        <v>46</v>
      </c>
      <c r="H438" s="24" t="s">
        <v>62</v>
      </c>
      <c r="I438" s="24" t="s">
        <v>63</v>
      </c>
      <c r="J438" s="24" t="s">
        <v>49</v>
      </c>
      <c r="K438" s="24" t="s">
        <v>272</v>
      </c>
      <c r="L438" s="24" t="s">
        <v>66</v>
      </c>
      <c r="M438" s="24" t="s">
        <v>52</v>
      </c>
      <c r="N438" s="48">
        <v>44185</v>
      </c>
      <c r="O438" s="24" t="s">
        <v>53</v>
      </c>
      <c r="P438" s="26" t="s">
        <v>1</v>
      </c>
      <c r="Q438" s="24"/>
      <c r="R438" s="24"/>
      <c r="S438" s="24" t="s">
        <v>44</v>
      </c>
      <c r="T438" s="40" t="s">
        <v>44</v>
      </c>
      <c r="U438" s="24" t="s">
        <v>55</v>
      </c>
      <c r="V438" s="24">
        <v>2710193200</v>
      </c>
      <c r="W438" s="14" t="s">
        <v>70</v>
      </c>
      <c r="X438" s="96" t="s">
        <v>7295</v>
      </c>
      <c r="Y438" s="24" t="s">
        <v>2703</v>
      </c>
      <c r="Z438" s="24" t="s">
        <v>2597</v>
      </c>
      <c r="AA438" s="96" t="s">
        <v>1272</v>
      </c>
      <c r="AB438" s="51" t="s">
        <v>272</v>
      </c>
      <c r="AC438" s="51"/>
      <c r="AD438" s="51"/>
      <c r="AE438" s="24"/>
    </row>
    <row r="439" spans="1:31" s="38" customFormat="1" ht="13" hidden="1" x14ac:dyDescent="0.35">
      <c r="A439" s="14"/>
      <c r="B439" s="24">
        <v>46132829</v>
      </c>
      <c r="C439" s="24">
        <v>829</v>
      </c>
      <c r="D439" s="24" t="s">
        <v>6913</v>
      </c>
      <c r="E439" s="66">
        <v>46132801</v>
      </c>
      <c r="F439" s="24" t="s">
        <v>1271</v>
      </c>
      <c r="G439" s="24" t="s">
        <v>46</v>
      </c>
      <c r="H439" s="24" t="s">
        <v>6939</v>
      </c>
      <c r="I439" s="24" t="s">
        <v>3046</v>
      </c>
      <c r="J439" s="24" t="s">
        <v>49</v>
      </c>
      <c r="K439" s="24" t="s">
        <v>272</v>
      </c>
      <c r="L439" s="24" t="s">
        <v>66</v>
      </c>
      <c r="M439" s="24" t="s">
        <v>52</v>
      </c>
      <c r="N439" s="48"/>
      <c r="O439" s="24" t="s">
        <v>53</v>
      </c>
      <c r="P439" s="26" t="s">
        <v>3</v>
      </c>
      <c r="Q439" s="24"/>
      <c r="R439" s="24"/>
      <c r="S439" s="24">
        <v>46132905</v>
      </c>
      <c r="T439" s="40" t="s">
        <v>1270</v>
      </c>
      <c r="U439" s="24" t="s">
        <v>329</v>
      </c>
      <c r="V439" s="24">
        <v>2710193200</v>
      </c>
      <c r="W439" s="14" t="s">
        <v>70</v>
      </c>
      <c r="X439" s="96" t="s">
        <v>7295</v>
      </c>
      <c r="Y439" s="24" t="s">
        <v>2703</v>
      </c>
      <c r="Z439" s="24" t="s">
        <v>2597</v>
      </c>
      <c r="AA439" s="96" t="s">
        <v>1272</v>
      </c>
      <c r="AB439" s="51" t="s">
        <v>272</v>
      </c>
      <c r="AC439" s="51"/>
      <c r="AD439" s="51"/>
      <c r="AE439" s="24"/>
    </row>
    <row r="440" spans="1:31" s="38" customFormat="1" ht="13" hidden="1" x14ac:dyDescent="0.35">
      <c r="A440" s="14"/>
      <c r="B440" s="24">
        <v>46131905</v>
      </c>
      <c r="C440" s="24">
        <v>905</v>
      </c>
      <c r="D440" s="24" t="s">
        <v>1273</v>
      </c>
      <c r="E440" s="66">
        <v>43136801</v>
      </c>
      <c r="F440" s="24" t="s">
        <v>299</v>
      </c>
      <c r="G440" s="24" t="s">
        <v>46</v>
      </c>
      <c r="H440" s="24" t="s">
        <v>62</v>
      </c>
      <c r="I440" s="24" t="s">
        <v>63</v>
      </c>
      <c r="J440" s="24" t="s">
        <v>49</v>
      </c>
      <c r="K440" s="24" t="s">
        <v>272</v>
      </c>
      <c r="L440" s="24" t="s">
        <v>66</v>
      </c>
      <c r="M440" s="24" t="s">
        <v>52</v>
      </c>
      <c r="N440" s="48">
        <v>44188</v>
      </c>
      <c r="O440" s="24" t="s">
        <v>53</v>
      </c>
      <c r="P440" s="26" t="s">
        <v>1</v>
      </c>
      <c r="Q440" s="63" t="s">
        <v>7296</v>
      </c>
      <c r="R440" s="63" t="s">
        <v>54</v>
      </c>
      <c r="S440" s="24" t="s">
        <v>44</v>
      </c>
      <c r="T440" s="40" t="s">
        <v>44</v>
      </c>
      <c r="U440" s="24" t="s">
        <v>55</v>
      </c>
      <c r="V440" s="24">
        <v>2710193200</v>
      </c>
      <c r="W440" s="14" t="s">
        <v>70</v>
      </c>
      <c r="X440" s="96" t="s">
        <v>2595</v>
      </c>
      <c r="Y440" s="24" t="s">
        <v>2703</v>
      </c>
      <c r="Z440" s="24" t="s">
        <v>2597</v>
      </c>
      <c r="AA440" s="96" t="s">
        <v>1275</v>
      </c>
      <c r="AB440" s="51" t="s">
        <v>272</v>
      </c>
      <c r="AC440" s="51"/>
      <c r="AD440" s="51"/>
      <c r="AE440" s="24"/>
    </row>
    <row r="441" spans="1:31" s="38" customFormat="1" ht="13" hidden="1" x14ac:dyDescent="0.35">
      <c r="A441" s="14"/>
      <c r="B441" s="24">
        <v>46131829</v>
      </c>
      <c r="C441" s="24">
        <v>829</v>
      </c>
      <c r="D441" s="24" t="s">
        <v>6902</v>
      </c>
      <c r="E441" s="66">
        <v>43136801</v>
      </c>
      <c r="F441" s="24" t="s">
        <v>299</v>
      </c>
      <c r="G441" s="24" t="s">
        <v>46</v>
      </c>
      <c r="H441" s="24" t="s">
        <v>6939</v>
      </c>
      <c r="I441" s="24" t="s">
        <v>3046</v>
      </c>
      <c r="J441" s="24" t="s">
        <v>49</v>
      </c>
      <c r="K441" s="24" t="s">
        <v>272</v>
      </c>
      <c r="L441" s="24" t="s">
        <v>66</v>
      </c>
      <c r="M441" s="24" t="s">
        <v>52</v>
      </c>
      <c r="N441" s="48"/>
      <c r="O441" s="24" t="s">
        <v>53</v>
      </c>
      <c r="P441" s="26" t="s">
        <v>3</v>
      </c>
      <c r="Q441" s="24"/>
      <c r="R441" s="24"/>
      <c r="S441" s="24">
        <v>46131905</v>
      </c>
      <c r="T441" s="40" t="s">
        <v>1273</v>
      </c>
      <c r="U441" s="24" t="s">
        <v>329</v>
      </c>
      <c r="V441" s="24">
        <v>2710193200</v>
      </c>
      <c r="W441" s="14" t="s">
        <v>70</v>
      </c>
      <c r="X441" s="96" t="s">
        <v>2595</v>
      </c>
      <c r="Y441" s="24" t="s">
        <v>2703</v>
      </c>
      <c r="Z441" s="24" t="s">
        <v>2597</v>
      </c>
      <c r="AA441" s="96" t="s">
        <v>1275</v>
      </c>
      <c r="AB441" s="51" t="s">
        <v>272</v>
      </c>
      <c r="AC441" s="51"/>
      <c r="AD441" s="51"/>
      <c r="AE441" s="24"/>
    </row>
    <row r="442" spans="1:31" s="38" customFormat="1" ht="13" hidden="1" x14ac:dyDescent="0.35">
      <c r="A442" s="14"/>
      <c r="B442" s="24">
        <v>46129905</v>
      </c>
      <c r="C442" s="24">
        <v>905</v>
      </c>
      <c r="D442" s="24" t="s">
        <v>1276</v>
      </c>
      <c r="E442" s="66">
        <v>46129801</v>
      </c>
      <c r="F442" s="24" t="s">
        <v>277</v>
      </c>
      <c r="G442" s="24" t="s">
        <v>46</v>
      </c>
      <c r="H442" s="24" t="s">
        <v>62</v>
      </c>
      <c r="I442" s="24" t="s">
        <v>63</v>
      </c>
      <c r="J442" s="24" t="s">
        <v>49</v>
      </c>
      <c r="K442" s="24" t="s">
        <v>272</v>
      </c>
      <c r="L442" s="24" t="s">
        <v>66</v>
      </c>
      <c r="M442" s="24" t="s">
        <v>52</v>
      </c>
      <c r="N442" s="48">
        <v>44185</v>
      </c>
      <c r="O442" s="24" t="s">
        <v>53</v>
      </c>
      <c r="P442" s="26" t="s">
        <v>1</v>
      </c>
      <c r="Q442" s="24"/>
      <c r="R442" s="24"/>
      <c r="S442" s="24" t="s">
        <v>44</v>
      </c>
      <c r="T442" s="40" t="s">
        <v>44</v>
      </c>
      <c r="U442" s="24" t="s">
        <v>55</v>
      </c>
      <c r="V442" s="24">
        <v>2710193200</v>
      </c>
      <c r="W442" s="14" t="s">
        <v>70</v>
      </c>
      <c r="X442" s="96" t="s">
        <v>7297</v>
      </c>
      <c r="Y442" s="24" t="s">
        <v>2703</v>
      </c>
      <c r="Z442" s="24" t="s">
        <v>2597</v>
      </c>
      <c r="AA442" s="96" t="s">
        <v>1277</v>
      </c>
      <c r="AB442" s="51" t="s">
        <v>272</v>
      </c>
      <c r="AC442" s="51"/>
      <c r="AD442" s="51"/>
      <c r="AE442" s="24"/>
    </row>
    <row r="443" spans="1:31" s="38" customFormat="1" ht="13" hidden="1" x14ac:dyDescent="0.35">
      <c r="A443" s="14"/>
      <c r="B443" s="24">
        <v>46129809</v>
      </c>
      <c r="C443" s="24">
        <v>809</v>
      </c>
      <c r="D443" s="24" t="s">
        <v>1278</v>
      </c>
      <c r="E443" s="66">
        <v>46129801</v>
      </c>
      <c r="F443" s="24" t="s">
        <v>277</v>
      </c>
      <c r="G443" s="24" t="s">
        <v>46</v>
      </c>
      <c r="H443" s="24" t="s">
        <v>47</v>
      </c>
      <c r="I443" s="24" t="s">
        <v>48</v>
      </c>
      <c r="J443" s="24" t="s">
        <v>49</v>
      </c>
      <c r="K443" s="24" t="s">
        <v>272</v>
      </c>
      <c r="L443" s="24" t="s">
        <v>66</v>
      </c>
      <c r="M443" s="24" t="s">
        <v>52</v>
      </c>
      <c r="N443" s="48">
        <v>44682</v>
      </c>
      <c r="O443" s="24" t="s">
        <v>92</v>
      </c>
      <c r="P443" s="26" t="s">
        <v>1</v>
      </c>
      <c r="Q443" s="24"/>
      <c r="R443" s="24"/>
      <c r="S443" s="24" t="s">
        <v>44</v>
      </c>
      <c r="T443" s="40" t="s">
        <v>44</v>
      </c>
      <c r="U443" s="24" t="s">
        <v>55</v>
      </c>
      <c r="V443" s="24">
        <v>2710193200</v>
      </c>
      <c r="W443" s="14" t="s">
        <v>70</v>
      </c>
      <c r="X443" s="96" t="s">
        <v>7297</v>
      </c>
      <c r="Y443" s="24" t="s">
        <v>2596</v>
      </c>
      <c r="Z443" s="24" t="s">
        <v>2597</v>
      </c>
      <c r="AA443" s="96" t="s">
        <v>1279</v>
      </c>
      <c r="AB443" s="51" t="s">
        <v>272</v>
      </c>
      <c r="AC443" s="51"/>
      <c r="AD443" s="51"/>
      <c r="AE443" s="24"/>
    </row>
    <row r="444" spans="1:31" s="38" customFormat="1" ht="13" hidden="1" x14ac:dyDescent="0.35">
      <c r="A444" s="14"/>
      <c r="B444" s="24">
        <v>46120909</v>
      </c>
      <c r="C444" s="24">
        <v>909</v>
      </c>
      <c r="D444" s="24" t="s">
        <v>1280</v>
      </c>
      <c r="E444" s="66" t="s">
        <v>44</v>
      </c>
      <c r="F444" s="24" t="s">
        <v>45</v>
      </c>
      <c r="G444" s="24" t="s">
        <v>46</v>
      </c>
      <c r="H444" s="24" t="s">
        <v>1248</v>
      </c>
      <c r="I444" s="24" t="s">
        <v>63</v>
      </c>
      <c r="J444" s="24" t="s">
        <v>49</v>
      </c>
      <c r="K444" s="24" t="s">
        <v>272</v>
      </c>
      <c r="L444" s="24" t="s">
        <v>51</v>
      </c>
      <c r="M444" s="24" t="s">
        <v>52</v>
      </c>
      <c r="N444" s="48">
        <v>42401</v>
      </c>
      <c r="O444" s="24" t="s">
        <v>53</v>
      </c>
      <c r="P444" s="26" t="s">
        <v>1</v>
      </c>
      <c r="Q444" s="24"/>
      <c r="R444" s="63" t="s">
        <v>7298</v>
      </c>
      <c r="S444" s="24" t="s">
        <v>44</v>
      </c>
      <c r="T444" s="40" t="s">
        <v>44</v>
      </c>
      <c r="U444" s="24" t="s">
        <v>55</v>
      </c>
      <c r="V444" s="24">
        <v>3403190000</v>
      </c>
      <c r="W444" s="14" t="s">
        <v>56</v>
      </c>
      <c r="X444" s="96" t="s">
        <v>7299</v>
      </c>
      <c r="Y444" s="24" t="s">
        <v>5377</v>
      </c>
      <c r="Z444" s="24" t="s">
        <v>5378</v>
      </c>
      <c r="AA444" s="96" t="s">
        <v>1282</v>
      </c>
      <c r="AB444" s="51" t="s">
        <v>272</v>
      </c>
      <c r="AC444" s="51"/>
      <c r="AD444" s="51"/>
      <c r="AE444" s="24"/>
    </row>
    <row r="445" spans="1:31" s="38" customFormat="1" ht="13" hidden="1" x14ac:dyDescent="0.35">
      <c r="A445" s="14"/>
      <c r="B445" s="24">
        <v>46123909</v>
      </c>
      <c r="C445" s="24">
        <v>909</v>
      </c>
      <c r="D445" s="24" t="s">
        <v>1284</v>
      </c>
      <c r="E445" s="66" t="s">
        <v>44</v>
      </c>
      <c r="F445" s="24" t="s">
        <v>45</v>
      </c>
      <c r="G445" s="24" t="s">
        <v>46</v>
      </c>
      <c r="H445" s="24" t="s">
        <v>1248</v>
      </c>
      <c r="I445" s="24" t="s">
        <v>63</v>
      </c>
      <c r="J445" s="24" t="s">
        <v>49</v>
      </c>
      <c r="K445" s="24" t="s">
        <v>272</v>
      </c>
      <c r="L445" s="24" t="s">
        <v>51</v>
      </c>
      <c r="M445" s="24" t="s">
        <v>52</v>
      </c>
      <c r="N445" s="48">
        <v>42850</v>
      </c>
      <c r="O445" s="24" t="s">
        <v>53</v>
      </c>
      <c r="P445" s="26" t="s">
        <v>1</v>
      </c>
      <c r="Q445" s="24"/>
      <c r="R445" s="63" t="s">
        <v>7300</v>
      </c>
      <c r="S445" s="24" t="s">
        <v>44</v>
      </c>
      <c r="T445" s="40" t="s">
        <v>44</v>
      </c>
      <c r="U445" s="24" t="s">
        <v>55</v>
      </c>
      <c r="V445" s="24">
        <v>3403190000</v>
      </c>
      <c r="W445" s="14" t="s">
        <v>56</v>
      </c>
      <c r="X445" s="96" t="s">
        <v>7301</v>
      </c>
      <c r="Y445" s="24" t="s">
        <v>5377</v>
      </c>
      <c r="Z445" s="24" t="s">
        <v>5378</v>
      </c>
      <c r="AA445" s="96" t="s">
        <v>1286</v>
      </c>
      <c r="AB445" s="51" t="s">
        <v>272</v>
      </c>
      <c r="AC445" s="51"/>
      <c r="AD445" s="51"/>
      <c r="AE445" s="24"/>
    </row>
    <row r="446" spans="1:31" s="38" customFormat="1" ht="13" hidden="1" x14ac:dyDescent="0.35">
      <c r="A446" s="14"/>
      <c r="B446" s="24">
        <v>45265809</v>
      </c>
      <c r="C446" s="24">
        <v>809</v>
      </c>
      <c r="D446" s="24" t="s">
        <v>1287</v>
      </c>
      <c r="E446" s="66">
        <v>45265801</v>
      </c>
      <c r="F446" s="24" t="s">
        <v>1288</v>
      </c>
      <c r="G446" s="24" t="s">
        <v>46</v>
      </c>
      <c r="H446" s="24" t="s">
        <v>47</v>
      </c>
      <c r="I446" s="24" t="s">
        <v>48</v>
      </c>
      <c r="J446" s="24" t="s">
        <v>145</v>
      </c>
      <c r="K446" s="24" t="s">
        <v>65</v>
      </c>
      <c r="L446" s="24" t="s">
        <v>66</v>
      </c>
      <c r="M446" s="24" t="s">
        <v>67</v>
      </c>
      <c r="N446" s="48">
        <v>40840</v>
      </c>
      <c r="O446" s="24" t="s">
        <v>53</v>
      </c>
      <c r="P446" s="26" t="s">
        <v>1</v>
      </c>
      <c r="Q446" s="24"/>
      <c r="R446" s="63" t="s">
        <v>7302</v>
      </c>
      <c r="S446" s="24" t="s">
        <v>44</v>
      </c>
      <c r="T446" s="40" t="s">
        <v>44</v>
      </c>
      <c r="U446" s="24" t="s">
        <v>55</v>
      </c>
      <c r="V446" s="24">
        <v>2710193200</v>
      </c>
      <c r="W446" s="14" t="s">
        <v>83</v>
      </c>
      <c r="X446" s="96" t="s">
        <v>5428</v>
      </c>
      <c r="Y446" s="24" t="s">
        <v>360</v>
      </c>
      <c r="Z446" s="24" t="s">
        <v>88</v>
      </c>
      <c r="AA446" s="24" t="s">
        <v>1290</v>
      </c>
      <c r="AB446" s="51" t="s">
        <v>1291</v>
      </c>
      <c r="AC446" s="51"/>
      <c r="AD446" s="51"/>
      <c r="AE446" s="24"/>
    </row>
    <row r="447" spans="1:31" s="38" customFormat="1" ht="12.75" hidden="1" customHeight="1" x14ac:dyDescent="0.35">
      <c r="A447" s="14"/>
      <c r="B447" s="24">
        <v>45266801</v>
      </c>
      <c r="C447" s="24">
        <v>801</v>
      </c>
      <c r="D447" s="24" t="s">
        <v>1293</v>
      </c>
      <c r="E447" s="66">
        <v>45266801</v>
      </c>
      <c r="F447" s="24" t="s">
        <v>1293</v>
      </c>
      <c r="G447" s="24" t="s">
        <v>46</v>
      </c>
      <c r="H447" s="24" t="s">
        <v>79</v>
      </c>
      <c r="I447" s="24" t="s">
        <v>79</v>
      </c>
      <c r="J447" s="24" t="s">
        <v>145</v>
      </c>
      <c r="K447" s="24" t="s">
        <v>65</v>
      </c>
      <c r="L447" s="24" t="s">
        <v>66</v>
      </c>
      <c r="M447" s="24" t="s">
        <v>67</v>
      </c>
      <c r="N447" s="48">
        <v>44958</v>
      </c>
      <c r="O447" s="24" t="s">
        <v>53</v>
      </c>
      <c r="P447" s="26" t="s">
        <v>1</v>
      </c>
      <c r="Q447" s="24" t="s">
        <v>44</v>
      </c>
      <c r="R447" s="24" t="s">
        <v>536</v>
      </c>
      <c r="S447" s="24" t="s">
        <v>44</v>
      </c>
      <c r="T447" s="40" t="s">
        <v>44</v>
      </c>
      <c r="U447" s="24" t="s">
        <v>55</v>
      </c>
      <c r="V447" s="24">
        <v>2710193200</v>
      </c>
      <c r="W447" s="14" t="s">
        <v>44</v>
      </c>
      <c r="X447" s="96" t="s">
        <v>1294</v>
      </c>
      <c r="Y447" s="24">
        <v>1176</v>
      </c>
      <c r="Z447" s="24" t="s">
        <v>392</v>
      </c>
      <c r="AA447" s="96" t="s">
        <v>1295</v>
      </c>
      <c r="AB447" s="51" t="s">
        <v>1291</v>
      </c>
      <c r="AC447" s="51"/>
      <c r="AD447" s="51"/>
      <c r="AE447" s="24"/>
    </row>
    <row r="448" spans="1:31" s="38" customFormat="1" ht="12.75" hidden="1" customHeight="1" x14ac:dyDescent="0.35">
      <c r="A448" s="14"/>
      <c r="B448" s="24">
        <v>45266809</v>
      </c>
      <c r="C448" s="24">
        <v>809</v>
      </c>
      <c r="D448" s="24" t="s">
        <v>1296</v>
      </c>
      <c r="E448" s="66">
        <v>45266801</v>
      </c>
      <c r="F448" s="24" t="s">
        <v>1293</v>
      </c>
      <c r="G448" s="24" t="s">
        <v>46</v>
      </c>
      <c r="H448" s="24" t="s">
        <v>47</v>
      </c>
      <c r="I448" s="24" t="s">
        <v>48</v>
      </c>
      <c r="J448" s="24" t="s">
        <v>145</v>
      </c>
      <c r="K448" s="24" t="s">
        <v>65</v>
      </c>
      <c r="L448" s="24" t="s">
        <v>66</v>
      </c>
      <c r="M448" s="24" t="s">
        <v>67</v>
      </c>
      <c r="N448" s="48">
        <v>40843</v>
      </c>
      <c r="O448" s="24" t="s">
        <v>53</v>
      </c>
      <c r="P448" s="26" t="s">
        <v>1</v>
      </c>
      <c r="Q448" s="24"/>
      <c r="R448" s="63" t="s">
        <v>7303</v>
      </c>
      <c r="S448" s="24" t="s">
        <v>44</v>
      </c>
      <c r="T448" s="40" t="s">
        <v>44</v>
      </c>
      <c r="U448" s="24" t="s">
        <v>55</v>
      </c>
      <c r="V448" s="24">
        <v>2710193200</v>
      </c>
      <c r="W448" s="14" t="s">
        <v>83</v>
      </c>
      <c r="X448" s="96" t="s">
        <v>1294</v>
      </c>
      <c r="Y448" s="24" t="s">
        <v>360</v>
      </c>
      <c r="Z448" s="24" t="s">
        <v>88</v>
      </c>
      <c r="AA448" s="96" t="s">
        <v>1298</v>
      </c>
      <c r="AB448" s="51" t="s">
        <v>1291</v>
      </c>
      <c r="AC448" s="51"/>
      <c r="AD448" s="51"/>
      <c r="AE448" s="24"/>
    </row>
    <row r="449" spans="1:31" s="38" customFormat="1" ht="13" hidden="1" x14ac:dyDescent="0.35">
      <c r="A449" s="14"/>
      <c r="B449" s="24">
        <v>45662809</v>
      </c>
      <c r="C449" s="24">
        <v>809</v>
      </c>
      <c r="D449" s="24" t="s">
        <v>1299</v>
      </c>
      <c r="E449" s="66">
        <v>45662801</v>
      </c>
      <c r="F449" s="24" t="s">
        <v>1300</v>
      </c>
      <c r="G449" s="24" t="s">
        <v>46</v>
      </c>
      <c r="H449" s="24" t="s">
        <v>47</v>
      </c>
      <c r="I449" s="24" t="s">
        <v>48</v>
      </c>
      <c r="J449" s="24" t="s">
        <v>145</v>
      </c>
      <c r="K449" s="24" t="s">
        <v>65</v>
      </c>
      <c r="L449" s="24" t="s">
        <v>66</v>
      </c>
      <c r="M449" s="24" t="s">
        <v>67</v>
      </c>
      <c r="N449" s="48">
        <v>40869</v>
      </c>
      <c r="O449" s="24" t="s">
        <v>53</v>
      </c>
      <c r="P449" s="26" t="s">
        <v>1</v>
      </c>
      <c r="Q449" s="24"/>
      <c r="R449" s="63" t="s">
        <v>7304</v>
      </c>
      <c r="S449" s="24" t="s">
        <v>44</v>
      </c>
      <c r="T449" s="40" t="s">
        <v>44</v>
      </c>
      <c r="U449" s="24" t="s">
        <v>55</v>
      </c>
      <c r="V449" s="24">
        <v>2710193200</v>
      </c>
      <c r="W449" s="14" t="s">
        <v>83</v>
      </c>
      <c r="X449" s="96" t="s">
        <v>6346</v>
      </c>
      <c r="Y449" s="24" t="s">
        <v>360</v>
      </c>
      <c r="Z449" s="24" t="s">
        <v>88</v>
      </c>
      <c r="AA449" s="96" t="s">
        <v>1302</v>
      </c>
      <c r="AB449" s="51" t="s">
        <v>1291</v>
      </c>
      <c r="AC449" s="51"/>
      <c r="AD449" s="51"/>
      <c r="AE449" s="24"/>
    </row>
    <row r="450" spans="1:31" s="38" customFormat="1" ht="13" hidden="1" x14ac:dyDescent="0.35">
      <c r="A450" s="14"/>
      <c r="B450" s="24">
        <v>45667967</v>
      </c>
      <c r="C450" s="24">
        <v>967</v>
      </c>
      <c r="D450" s="24" t="s">
        <v>1307</v>
      </c>
      <c r="E450" s="66">
        <v>45667801</v>
      </c>
      <c r="F450" s="24" t="s">
        <v>1308</v>
      </c>
      <c r="G450" s="24" t="s">
        <v>46</v>
      </c>
      <c r="H450" s="24" t="s">
        <v>151</v>
      </c>
      <c r="I450" s="24" t="s">
        <v>86</v>
      </c>
      <c r="J450" s="24" t="s">
        <v>145</v>
      </c>
      <c r="K450" s="24" t="s">
        <v>65</v>
      </c>
      <c r="L450" s="24" t="s">
        <v>66</v>
      </c>
      <c r="M450" s="24" t="s">
        <v>67</v>
      </c>
      <c r="N450" s="48">
        <v>42376</v>
      </c>
      <c r="O450" s="24" t="s">
        <v>53</v>
      </c>
      <c r="P450" s="26" t="s">
        <v>1</v>
      </c>
      <c r="Q450" s="24"/>
      <c r="R450" s="24"/>
      <c r="S450" s="24" t="s">
        <v>44</v>
      </c>
      <c r="T450" s="40" t="s">
        <v>44</v>
      </c>
      <c r="U450" s="24" t="s">
        <v>55</v>
      </c>
      <c r="V450" s="24">
        <v>2710193200</v>
      </c>
      <c r="W450" s="14" t="s">
        <v>83</v>
      </c>
      <c r="X450" s="24" t="s">
        <v>5442</v>
      </c>
      <c r="Y450" s="24" t="s">
        <v>87</v>
      </c>
      <c r="Z450" s="24" t="s">
        <v>88</v>
      </c>
      <c r="AA450" s="24" t="s">
        <v>1309</v>
      </c>
      <c r="AB450" s="51" t="s">
        <v>1291</v>
      </c>
      <c r="AC450" s="51"/>
      <c r="AD450" s="51"/>
      <c r="AE450" s="24"/>
    </row>
    <row r="451" spans="1:31" s="38" customFormat="1" ht="13" hidden="1" x14ac:dyDescent="0.35">
      <c r="A451" s="14"/>
      <c r="B451" s="24">
        <v>45269855</v>
      </c>
      <c r="C451" s="24">
        <v>855</v>
      </c>
      <c r="D451" s="24" t="s">
        <v>1311</v>
      </c>
      <c r="E451" s="66">
        <v>45269801</v>
      </c>
      <c r="F451" s="24" t="s">
        <v>1312</v>
      </c>
      <c r="G451" s="24" t="s">
        <v>46</v>
      </c>
      <c r="H451" s="24" t="s">
        <v>163</v>
      </c>
      <c r="I451" s="24" t="s">
        <v>164</v>
      </c>
      <c r="J451" s="24" t="s">
        <v>145</v>
      </c>
      <c r="K451" s="24" t="s">
        <v>65</v>
      </c>
      <c r="L451" s="24" t="s">
        <v>66</v>
      </c>
      <c r="M451" s="24" t="s">
        <v>67</v>
      </c>
      <c r="N451" s="48">
        <v>40906</v>
      </c>
      <c r="O451" s="24" t="s">
        <v>53</v>
      </c>
      <c r="P451" s="26" t="s">
        <v>1</v>
      </c>
      <c r="Q451" s="24"/>
      <c r="R451" s="63" t="s">
        <v>7305</v>
      </c>
      <c r="S451" s="24" t="s">
        <v>44</v>
      </c>
      <c r="T451" s="40" t="s">
        <v>44</v>
      </c>
      <c r="U451" s="24" t="s">
        <v>55</v>
      </c>
      <c r="V451" s="24">
        <v>2710193200</v>
      </c>
      <c r="W451" s="14" t="s">
        <v>70</v>
      </c>
      <c r="X451" s="96" t="s">
        <v>5446</v>
      </c>
      <c r="Y451" s="24" t="s">
        <v>1414</v>
      </c>
      <c r="Z451" s="24" t="s">
        <v>88</v>
      </c>
      <c r="AA451" s="96" t="s">
        <v>1314</v>
      </c>
      <c r="AB451" s="51" t="s">
        <v>1291</v>
      </c>
      <c r="AC451" s="51"/>
      <c r="AD451" s="51"/>
      <c r="AE451" s="24"/>
    </row>
    <row r="452" spans="1:31" s="38" customFormat="1" ht="13" hidden="1" x14ac:dyDescent="0.35">
      <c r="A452" s="14"/>
      <c r="B452" s="24">
        <v>45269801</v>
      </c>
      <c r="C452" s="24">
        <v>801</v>
      </c>
      <c r="D452" s="24" t="s">
        <v>1312</v>
      </c>
      <c r="E452" s="66">
        <v>45269801</v>
      </c>
      <c r="F452" s="24" t="s">
        <v>1312</v>
      </c>
      <c r="G452" s="24" t="s">
        <v>46</v>
      </c>
      <c r="H452" s="24" t="s">
        <v>79</v>
      </c>
      <c r="I452" s="24" t="s">
        <v>79</v>
      </c>
      <c r="J452" s="24" t="s">
        <v>145</v>
      </c>
      <c r="K452" s="24" t="s">
        <v>65</v>
      </c>
      <c r="L452" s="24" t="s">
        <v>66</v>
      </c>
      <c r="M452" s="24" t="s">
        <v>67</v>
      </c>
      <c r="N452" s="48">
        <v>41991</v>
      </c>
      <c r="O452" s="24" t="s">
        <v>53</v>
      </c>
      <c r="P452" s="26" t="s">
        <v>1</v>
      </c>
      <c r="Q452" s="63" t="s">
        <v>44</v>
      </c>
      <c r="R452" s="24" t="s">
        <v>54</v>
      </c>
      <c r="S452" s="24" t="s">
        <v>44</v>
      </c>
      <c r="T452" s="40" t="s">
        <v>44</v>
      </c>
      <c r="U452" s="24" t="s">
        <v>55</v>
      </c>
      <c r="V452" s="24">
        <v>2710193200</v>
      </c>
      <c r="W452" s="14" t="s">
        <v>44</v>
      </c>
      <c r="X452" s="96" t="s">
        <v>5446</v>
      </c>
      <c r="Y452" s="24">
        <v>1176</v>
      </c>
      <c r="Z452" s="24" t="s">
        <v>392</v>
      </c>
      <c r="AA452" s="96" t="s">
        <v>1315</v>
      </c>
      <c r="AB452" s="51" t="s">
        <v>1291</v>
      </c>
      <c r="AC452" s="51"/>
      <c r="AD452" s="51"/>
      <c r="AE452" s="24"/>
    </row>
    <row r="453" spans="1:31" s="38" customFormat="1" ht="13" hidden="1" x14ac:dyDescent="0.35">
      <c r="A453" s="14"/>
      <c r="B453" s="24">
        <v>45270809</v>
      </c>
      <c r="C453" s="24">
        <v>809</v>
      </c>
      <c r="D453" s="24" t="s">
        <v>1316</v>
      </c>
      <c r="E453" s="66">
        <v>45270801</v>
      </c>
      <c r="F453" s="24" t="s">
        <v>1317</v>
      </c>
      <c r="G453" s="24" t="s">
        <v>46</v>
      </c>
      <c r="H453" s="24" t="s">
        <v>47</v>
      </c>
      <c r="I453" s="24" t="s">
        <v>48</v>
      </c>
      <c r="J453" s="24" t="s">
        <v>145</v>
      </c>
      <c r="K453" s="24" t="s">
        <v>65</v>
      </c>
      <c r="L453" s="24" t="s">
        <v>66</v>
      </c>
      <c r="M453" s="24" t="s">
        <v>67</v>
      </c>
      <c r="N453" s="48">
        <v>40946</v>
      </c>
      <c r="O453" s="24" t="s">
        <v>53</v>
      </c>
      <c r="P453" s="26" t="s">
        <v>1</v>
      </c>
      <c r="Q453" s="24"/>
      <c r="R453" s="63" t="s">
        <v>7306</v>
      </c>
      <c r="S453" s="24" t="s">
        <v>44</v>
      </c>
      <c r="T453" s="40" t="s">
        <v>44</v>
      </c>
      <c r="U453" s="24" t="s">
        <v>55</v>
      </c>
      <c r="V453" s="24">
        <v>2710193200</v>
      </c>
      <c r="W453" s="14" t="s">
        <v>83</v>
      </c>
      <c r="X453" s="24" t="s">
        <v>7307</v>
      </c>
      <c r="Y453" s="24" t="s">
        <v>360</v>
      </c>
      <c r="Z453" s="24" t="s">
        <v>88</v>
      </c>
      <c r="AA453" s="24" t="s">
        <v>1319</v>
      </c>
      <c r="AB453" s="51" t="s">
        <v>1291</v>
      </c>
      <c r="AC453" s="51"/>
      <c r="AD453" s="51"/>
      <c r="AE453" s="24"/>
    </row>
    <row r="454" spans="1:31" s="38" customFormat="1" ht="13" hidden="1" x14ac:dyDescent="0.35">
      <c r="A454" s="14"/>
      <c r="B454" s="24">
        <v>45270967</v>
      </c>
      <c r="C454" s="24">
        <v>967</v>
      </c>
      <c r="D454" s="24" t="s">
        <v>1320</v>
      </c>
      <c r="E454" s="66">
        <v>45270801</v>
      </c>
      <c r="F454" s="24" t="s">
        <v>1317</v>
      </c>
      <c r="G454" s="24" t="s">
        <v>46</v>
      </c>
      <c r="H454" s="24" t="s">
        <v>151</v>
      </c>
      <c r="I454" s="24" t="s">
        <v>86</v>
      </c>
      <c r="J454" s="24" t="s">
        <v>145</v>
      </c>
      <c r="K454" s="24" t="s">
        <v>65</v>
      </c>
      <c r="L454" s="24" t="s">
        <v>66</v>
      </c>
      <c r="M454" s="24" t="s">
        <v>67</v>
      </c>
      <c r="N454" s="48">
        <v>41341</v>
      </c>
      <c r="O454" s="24" t="s">
        <v>53</v>
      </c>
      <c r="P454" s="26" t="s">
        <v>1</v>
      </c>
      <c r="Q454" s="24">
        <v>5011987197930</v>
      </c>
      <c r="R454" s="24" t="s">
        <v>54</v>
      </c>
      <c r="S454" s="24" t="s">
        <v>44</v>
      </c>
      <c r="T454" s="40" t="s">
        <v>44</v>
      </c>
      <c r="U454" s="24" t="s">
        <v>55</v>
      </c>
      <c r="V454" s="24">
        <v>2710193200</v>
      </c>
      <c r="W454" s="14" t="s">
        <v>83</v>
      </c>
      <c r="X454" s="96" t="s">
        <v>7307</v>
      </c>
      <c r="Y454" s="24" t="s">
        <v>87</v>
      </c>
      <c r="Z454" s="24" t="s">
        <v>88</v>
      </c>
      <c r="AA454" s="96" t="s">
        <v>1322</v>
      </c>
      <c r="AB454" s="51" t="s">
        <v>1291</v>
      </c>
      <c r="AC454" s="51"/>
      <c r="AD454" s="51"/>
      <c r="AE454" s="24"/>
    </row>
    <row r="455" spans="1:31" s="38" customFormat="1" ht="13" hidden="1" x14ac:dyDescent="0.35">
      <c r="A455" s="14"/>
      <c r="B455" s="24">
        <v>44940909</v>
      </c>
      <c r="C455" s="24">
        <v>909</v>
      </c>
      <c r="D455" s="24" t="s">
        <v>1323</v>
      </c>
      <c r="E455" s="66" t="s">
        <v>44</v>
      </c>
      <c r="F455" s="24" t="s">
        <v>45</v>
      </c>
      <c r="G455" s="24" t="s">
        <v>46</v>
      </c>
      <c r="H455" s="24" t="s">
        <v>62</v>
      </c>
      <c r="I455" s="24" t="s">
        <v>63</v>
      </c>
      <c r="J455" s="24" t="s">
        <v>49</v>
      </c>
      <c r="K455" s="24" t="s">
        <v>1043</v>
      </c>
      <c r="L455" s="24" t="s">
        <v>51</v>
      </c>
      <c r="M455" s="24" t="s">
        <v>52</v>
      </c>
      <c r="N455" s="48">
        <v>42117</v>
      </c>
      <c r="O455" s="24" t="s">
        <v>53</v>
      </c>
      <c r="P455" s="26" t="s">
        <v>1</v>
      </c>
      <c r="Q455" s="24"/>
      <c r="R455" s="24"/>
      <c r="S455" s="24" t="s">
        <v>44</v>
      </c>
      <c r="T455" s="40" t="s">
        <v>44</v>
      </c>
      <c r="U455" s="24" t="s">
        <v>55</v>
      </c>
      <c r="V455" s="24">
        <v>2710193200</v>
      </c>
      <c r="W455" s="14" t="s">
        <v>56</v>
      </c>
      <c r="X455" s="96" t="s">
        <v>7308</v>
      </c>
      <c r="Y455" s="24" t="s">
        <v>3077</v>
      </c>
      <c r="Z455" s="24" t="s">
        <v>3085</v>
      </c>
      <c r="AA455" s="96" t="s">
        <v>1324</v>
      </c>
      <c r="AB455" s="51" t="s">
        <v>1043</v>
      </c>
      <c r="AC455" s="51"/>
      <c r="AD455" s="51"/>
      <c r="AE455" s="24"/>
    </row>
    <row r="456" spans="1:31" s="38" customFormat="1" ht="13" hidden="1" x14ac:dyDescent="0.35">
      <c r="A456" s="14"/>
      <c r="B456" s="24">
        <v>44940801</v>
      </c>
      <c r="C456" s="24">
        <v>801</v>
      </c>
      <c r="D456" s="24" t="s">
        <v>1326</v>
      </c>
      <c r="E456" s="66" t="s">
        <v>44</v>
      </c>
      <c r="F456" s="24" t="s">
        <v>45</v>
      </c>
      <c r="G456" s="24" t="s">
        <v>46</v>
      </c>
      <c r="H456" s="24" t="s">
        <v>79</v>
      </c>
      <c r="I456" s="24" t="s">
        <v>79</v>
      </c>
      <c r="J456" s="24" t="s">
        <v>49</v>
      </c>
      <c r="K456" s="24" t="s">
        <v>1043</v>
      </c>
      <c r="L456" s="24" t="s">
        <v>51</v>
      </c>
      <c r="M456" s="24" t="s">
        <v>52</v>
      </c>
      <c r="N456" s="48">
        <v>41582</v>
      </c>
      <c r="O456" s="24" t="s">
        <v>53</v>
      </c>
      <c r="P456" s="26" t="s">
        <v>1</v>
      </c>
      <c r="Q456" s="63" t="s">
        <v>44</v>
      </c>
      <c r="R456" s="63" t="s">
        <v>54</v>
      </c>
      <c r="S456" s="24" t="s">
        <v>44</v>
      </c>
      <c r="T456" s="40" t="s">
        <v>44</v>
      </c>
      <c r="U456" s="24" t="s">
        <v>55</v>
      </c>
      <c r="V456" s="24">
        <v>2710193200</v>
      </c>
      <c r="W456" s="14" t="s">
        <v>56</v>
      </c>
      <c r="X456" s="96" t="s">
        <v>7309</v>
      </c>
      <c r="Y456" s="24">
        <v>1176</v>
      </c>
      <c r="Z456" s="24" t="s">
        <v>392</v>
      </c>
      <c r="AA456" s="96" t="s">
        <v>1327</v>
      </c>
      <c r="AB456" s="51" t="s">
        <v>1043</v>
      </c>
      <c r="AC456" s="51"/>
      <c r="AD456" s="51"/>
      <c r="AE456" s="24"/>
    </row>
    <row r="457" spans="1:31" s="38" customFormat="1" ht="13" hidden="1" x14ac:dyDescent="0.35">
      <c r="A457" s="14"/>
      <c r="B457" s="24">
        <v>44940849</v>
      </c>
      <c r="C457" s="24">
        <v>849</v>
      </c>
      <c r="D457" s="24" t="s">
        <v>1328</v>
      </c>
      <c r="E457" s="66" t="s">
        <v>44</v>
      </c>
      <c r="F457" s="24" t="s">
        <v>45</v>
      </c>
      <c r="G457" s="24" t="s">
        <v>46</v>
      </c>
      <c r="H457" s="24" t="s">
        <v>47</v>
      </c>
      <c r="I457" s="24" t="s">
        <v>48</v>
      </c>
      <c r="J457" s="24" t="s">
        <v>49</v>
      </c>
      <c r="K457" s="24" t="s">
        <v>1043</v>
      </c>
      <c r="L457" s="24" t="s">
        <v>51</v>
      </c>
      <c r="M457" s="24" t="s">
        <v>52</v>
      </c>
      <c r="N457" s="48">
        <v>41491</v>
      </c>
      <c r="O457" s="24" t="s">
        <v>53</v>
      </c>
      <c r="P457" s="26" t="s">
        <v>1</v>
      </c>
      <c r="Q457" s="63" t="s">
        <v>7310</v>
      </c>
      <c r="R457" s="63" t="s">
        <v>54</v>
      </c>
      <c r="S457" s="24" t="s">
        <v>44</v>
      </c>
      <c r="T457" s="40" t="s">
        <v>44</v>
      </c>
      <c r="U457" s="24" t="s">
        <v>55</v>
      </c>
      <c r="V457" s="24">
        <v>2710193200</v>
      </c>
      <c r="W457" s="14" t="s">
        <v>56</v>
      </c>
      <c r="X457" s="96" t="s">
        <v>7309</v>
      </c>
      <c r="Y457" s="24" t="s">
        <v>360</v>
      </c>
      <c r="Z457" s="24" t="s">
        <v>3085</v>
      </c>
      <c r="AA457" s="96" t="s">
        <v>1330</v>
      </c>
      <c r="AB457" s="51" t="s">
        <v>1043</v>
      </c>
      <c r="AC457" s="51"/>
      <c r="AD457" s="51"/>
      <c r="AE457" s="24"/>
    </row>
    <row r="458" spans="1:31" s="38" customFormat="1" ht="12.75" hidden="1" customHeight="1" x14ac:dyDescent="0.35">
      <c r="A458" s="14"/>
      <c r="B458" s="24">
        <v>43352801</v>
      </c>
      <c r="C458" s="24">
        <v>801</v>
      </c>
      <c r="D458" s="24" t="s">
        <v>1331</v>
      </c>
      <c r="E458" s="66">
        <v>43352801</v>
      </c>
      <c r="F458" s="24" t="s">
        <v>1331</v>
      </c>
      <c r="G458" s="24" t="s">
        <v>46</v>
      </c>
      <c r="H458" s="24" t="s">
        <v>79</v>
      </c>
      <c r="I458" s="24" t="s">
        <v>79</v>
      </c>
      <c r="J458" s="24" t="s">
        <v>145</v>
      </c>
      <c r="K458" s="24" t="s">
        <v>65</v>
      </c>
      <c r="L458" s="24" t="s">
        <v>66</v>
      </c>
      <c r="M458" s="24" t="s">
        <v>67</v>
      </c>
      <c r="N458" s="48">
        <v>41360</v>
      </c>
      <c r="O458" s="24" t="s">
        <v>53</v>
      </c>
      <c r="P458" s="26" t="s">
        <v>1</v>
      </c>
      <c r="Q458" s="24" t="s">
        <v>44</v>
      </c>
      <c r="R458" s="24" t="s">
        <v>54</v>
      </c>
      <c r="S458" s="24" t="s">
        <v>44</v>
      </c>
      <c r="T458" s="40" t="s">
        <v>44</v>
      </c>
      <c r="U458" s="24" t="s">
        <v>55</v>
      </c>
      <c r="V458" s="24">
        <v>2710193200</v>
      </c>
      <c r="W458" s="14" t="s">
        <v>44</v>
      </c>
      <c r="X458" s="96" t="s">
        <v>5472</v>
      </c>
      <c r="Y458" s="24">
        <v>1176</v>
      </c>
      <c r="Z458" s="24" t="s">
        <v>392</v>
      </c>
      <c r="AA458" s="96" t="s">
        <v>1332</v>
      </c>
      <c r="AB458" s="51" t="s">
        <v>1333</v>
      </c>
      <c r="AC458" s="51"/>
      <c r="AD458" s="51"/>
      <c r="AE458" s="24"/>
    </row>
    <row r="459" spans="1:31" s="38" customFormat="1" ht="13" hidden="1" x14ac:dyDescent="0.35">
      <c r="A459" s="14"/>
      <c r="B459" s="24">
        <v>43352809</v>
      </c>
      <c r="C459" s="24">
        <v>809</v>
      </c>
      <c r="D459" s="24" t="s">
        <v>1335</v>
      </c>
      <c r="E459" s="66">
        <v>43352801</v>
      </c>
      <c r="F459" s="24" t="s">
        <v>1331</v>
      </c>
      <c r="G459" s="24" t="s">
        <v>46</v>
      </c>
      <c r="H459" s="24" t="s">
        <v>47</v>
      </c>
      <c r="I459" s="24" t="s">
        <v>48</v>
      </c>
      <c r="J459" s="24" t="s">
        <v>145</v>
      </c>
      <c r="K459" s="24" t="s">
        <v>65</v>
      </c>
      <c r="L459" s="24" t="s">
        <v>66</v>
      </c>
      <c r="M459" s="24" t="s">
        <v>67</v>
      </c>
      <c r="N459" s="48">
        <v>41578</v>
      </c>
      <c r="O459" s="24" t="s">
        <v>53</v>
      </c>
      <c r="P459" s="26" t="s">
        <v>1</v>
      </c>
      <c r="Q459" s="24"/>
      <c r="R459" s="63" t="s">
        <v>7311</v>
      </c>
      <c r="S459" s="24" t="s">
        <v>44</v>
      </c>
      <c r="T459" s="40" t="s">
        <v>44</v>
      </c>
      <c r="U459" s="24" t="s">
        <v>55</v>
      </c>
      <c r="V459" s="24">
        <v>2710193200</v>
      </c>
      <c r="W459" s="14" t="s">
        <v>83</v>
      </c>
      <c r="X459" s="96" t="s">
        <v>5472</v>
      </c>
      <c r="Y459" s="24" t="s">
        <v>360</v>
      </c>
      <c r="Z459" s="24" t="s">
        <v>88</v>
      </c>
      <c r="AA459" s="96" t="s">
        <v>1337</v>
      </c>
      <c r="AB459" s="51" t="s">
        <v>1333</v>
      </c>
      <c r="AC459" s="51"/>
      <c r="AD459" s="51"/>
      <c r="AE459" s="24"/>
    </row>
    <row r="460" spans="1:31" s="38" customFormat="1" ht="13" hidden="1" x14ac:dyDescent="0.35">
      <c r="A460" s="14"/>
      <c r="B460" s="24">
        <v>43354801</v>
      </c>
      <c r="C460" s="24">
        <v>801</v>
      </c>
      <c r="D460" s="24" t="s">
        <v>1338</v>
      </c>
      <c r="E460" s="66">
        <v>43354801</v>
      </c>
      <c r="F460" s="24" t="s">
        <v>1338</v>
      </c>
      <c r="G460" s="24" t="s">
        <v>46</v>
      </c>
      <c r="H460" s="24" t="s">
        <v>79</v>
      </c>
      <c r="I460" s="24" t="s">
        <v>79</v>
      </c>
      <c r="J460" s="24" t="s">
        <v>145</v>
      </c>
      <c r="K460" s="24" t="s">
        <v>65</v>
      </c>
      <c r="L460" s="24" t="s">
        <v>66</v>
      </c>
      <c r="M460" s="24" t="s">
        <v>67</v>
      </c>
      <c r="N460" s="48">
        <v>43843</v>
      </c>
      <c r="O460" s="24" t="s">
        <v>92</v>
      </c>
      <c r="P460" s="26" t="s">
        <v>1</v>
      </c>
      <c r="Q460" s="24" t="s">
        <v>44</v>
      </c>
      <c r="R460" s="24" t="s">
        <v>54</v>
      </c>
      <c r="S460" s="24" t="s">
        <v>44</v>
      </c>
      <c r="T460" s="40" t="s">
        <v>44</v>
      </c>
      <c r="U460" s="24" t="s">
        <v>55</v>
      </c>
      <c r="V460" s="24">
        <v>2710193200</v>
      </c>
      <c r="W460" s="14" t="s">
        <v>44</v>
      </c>
      <c r="X460" s="96" t="s">
        <v>7312</v>
      </c>
      <c r="Y460" s="24">
        <v>1176</v>
      </c>
      <c r="Z460" s="24" t="s">
        <v>392</v>
      </c>
      <c r="AA460" s="96" t="s">
        <v>1347</v>
      </c>
      <c r="AB460" s="51" t="s">
        <v>1333</v>
      </c>
      <c r="AC460" s="51"/>
      <c r="AD460" s="51"/>
      <c r="AE460" s="24"/>
    </row>
    <row r="461" spans="1:31" s="38" customFormat="1" ht="12.75" hidden="1" customHeight="1" x14ac:dyDescent="0.35">
      <c r="A461" s="14"/>
      <c r="B461" s="24">
        <v>43354809</v>
      </c>
      <c r="C461" s="24">
        <v>809</v>
      </c>
      <c r="D461" s="24" t="s">
        <v>1340</v>
      </c>
      <c r="E461" s="66">
        <v>43354801</v>
      </c>
      <c r="F461" s="24" t="s">
        <v>1338</v>
      </c>
      <c r="G461" s="24" t="s">
        <v>46</v>
      </c>
      <c r="H461" s="24" t="s">
        <v>47</v>
      </c>
      <c r="I461" s="24" t="s">
        <v>48</v>
      </c>
      <c r="J461" s="24" t="s">
        <v>145</v>
      </c>
      <c r="K461" s="24" t="s">
        <v>65</v>
      </c>
      <c r="L461" s="24" t="s">
        <v>66</v>
      </c>
      <c r="M461" s="24" t="s">
        <v>67</v>
      </c>
      <c r="N461" s="48">
        <v>41436</v>
      </c>
      <c r="O461" s="24" t="s">
        <v>92</v>
      </c>
      <c r="P461" s="26" t="s">
        <v>1</v>
      </c>
      <c r="Q461" s="24"/>
      <c r="R461" s="63" t="s">
        <v>7313</v>
      </c>
      <c r="S461" s="24" t="s">
        <v>44</v>
      </c>
      <c r="T461" s="40" t="s">
        <v>44</v>
      </c>
      <c r="U461" s="24" t="s">
        <v>55</v>
      </c>
      <c r="V461" s="24">
        <v>2710193200</v>
      </c>
      <c r="W461" s="14" t="s">
        <v>83</v>
      </c>
      <c r="X461" s="96" t="s">
        <v>7312</v>
      </c>
      <c r="Y461" s="24" t="s">
        <v>360</v>
      </c>
      <c r="Z461" s="24" t="s">
        <v>88</v>
      </c>
      <c r="AA461" s="96" t="s">
        <v>1342</v>
      </c>
      <c r="AB461" s="51" t="s">
        <v>1333</v>
      </c>
      <c r="AC461" s="51"/>
      <c r="AD461" s="51"/>
      <c r="AE461" s="24"/>
    </row>
    <row r="462" spans="1:31" s="38" customFormat="1" ht="12.75" hidden="1" customHeight="1" x14ac:dyDescent="0.35">
      <c r="A462" s="14"/>
      <c r="B462" s="24">
        <v>43354967</v>
      </c>
      <c r="C462" s="24">
        <v>967</v>
      </c>
      <c r="D462" s="24" t="s">
        <v>1343</v>
      </c>
      <c r="E462" s="66">
        <v>43354801</v>
      </c>
      <c r="F462" s="24" t="s">
        <v>1338</v>
      </c>
      <c r="G462" s="24" t="s">
        <v>46</v>
      </c>
      <c r="H462" s="24" t="s">
        <v>151</v>
      </c>
      <c r="I462" s="24" t="s">
        <v>86</v>
      </c>
      <c r="J462" s="24" t="s">
        <v>145</v>
      </c>
      <c r="K462" s="24" t="s">
        <v>65</v>
      </c>
      <c r="L462" s="24" t="s">
        <v>66</v>
      </c>
      <c r="M462" s="24" t="s">
        <v>67</v>
      </c>
      <c r="N462" s="48">
        <v>44891</v>
      </c>
      <c r="O462" s="24" t="s">
        <v>92</v>
      </c>
      <c r="P462" s="26" t="s">
        <v>1</v>
      </c>
      <c r="Q462" s="63" t="s">
        <v>7314</v>
      </c>
      <c r="R462" s="24" t="s">
        <v>54</v>
      </c>
      <c r="S462" s="24" t="s">
        <v>44</v>
      </c>
      <c r="T462" s="40" t="s">
        <v>44</v>
      </c>
      <c r="U462" s="24" t="s">
        <v>55</v>
      </c>
      <c r="V462" s="24">
        <v>2710193200</v>
      </c>
      <c r="W462" s="14" t="s">
        <v>83</v>
      </c>
      <c r="X462" s="96" t="s">
        <v>5472</v>
      </c>
      <c r="Y462" s="24" t="s">
        <v>87</v>
      </c>
      <c r="Z462" s="24" t="s">
        <v>88</v>
      </c>
      <c r="AA462" s="96" t="s">
        <v>1345</v>
      </c>
      <c r="AB462" s="51" t="s">
        <v>1333</v>
      </c>
      <c r="AC462" s="51"/>
      <c r="AD462" s="51"/>
      <c r="AE462" s="24"/>
    </row>
    <row r="463" spans="1:31" s="38" customFormat="1" ht="13" hidden="1" x14ac:dyDescent="0.35">
      <c r="A463" s="14"/>
      <c r="B463" s="24">
        <v>43355801</v>
      </c>
      <c r="C463" s="24">
        <v>801</v>
      </c>
      <c r="D463" s="24" t="s">
        <v>1346</v>
      </c>
      <c r="E463" s="66">
        <v>43355801</v>
      </c>
      <c r="F463" s="24" t="s">
        <v>1346</v>
      </c>
      <c r="G463" s="24" t="s">
        <v>46</v>
      </c>
      <c r="H463" s="24" t="s">
        <v>79</v>
      </c>
      <c r="I463" s="24" t="s">
        <v>79</v>
      </c>
      <c r="J463" s="24" t="s">
        <v>145</v>
      </c>
      <c r="K463" s="24" t="s">
        <v>65</v>
      </c>
      <c r="L463" s="24" t="s">
        <v>66</v>
      </c>
      <c r="M463" s="24" t="s">
        <v>67</v>
      </c>
      <c r="N463" s="48">
        <v>42611</v>
      </c>
      <c r="O463" s="24" t="s">
        <v>92</v>
      </c>
      <c r="P463" s="26" t="s">
        <v>1</v>
      </c>
      <c r="Q463" s="24" t="s">
        <v>44</v>
      </c>
      <c r="R463" s="63" t="s">
        <v>54</v>
      </c>
      <c r="S463" s="24" t="s">
        <v>44</v>
      </c>
      <c r="T463" s="40" t="s">
        <v>44</v>
      </c>
      <c r="U463" s="24" t="s">
        <v>55</v>
      </c>
      <c r="V463" s="24">
        <v>2710193200</v>
      </c>
      <c r="W463" s="14" t="s">
        <v>44</v>
      </c>
      <c r="X463" s="96" t="s">
        <v>7315</v>
      </c>
      <c r="Y463" s="24">
        <v>1176</v>
      </c>
      <c r="Z463" s="24" t="s">
        <v>392</v>
      </c>
      <c r="AA463" s="24" t="s">
        <v>6370</v>
      </c>
      <c r="AB463" s="51" t="s">
        <v>1333</v>
      </c>
      <c r="AC463" s="51"/>
      <c r="AD463" s="51"/>
      <c r="AE463" s="24"/>
    </row>
    <row r="464" spans="1:31" s="38" customFormat="1" ht="13" hidden="1" x14ac:dyDescent="0.35">
      <c r="A464" s="14"/>
      <c r="B464" s="24">
        <v>43355967</v>
      </c>
      <c r="C464" s="24">
        <v>967</v>
      </c>
      <c r="D464" s="24" t="s">
        <v>1348</v>
      </c>
      <c r="E464" s="66">
        <v>43355801</v>
      </c>
      <c r="F464" s="24" t="s">
        <v>1346</v>
      </c>
      <c r="G464" s="24" t="s">
        <v>46</v>
      </c>
      <c r="H464" s="24" t="s">
        <v>151</v>
      </c>
      <c r="I464" s="24" t="s">
        <v>86</v>
      </c>
      <c r="J464" s="24" t="s">
        <v>145</v>
      </c>
      <c r="K464" s="24" t="s">
        <v>65</v>
      </c>
      <c r="L464" s="24" t="s">
        <v>66</v>
      </c>
      <c r="M464" s="24" t="s">
        <v>67</v>
      </c>
      <c r="N464" s="48">
        <v>42317</v>
      </c>
      <c r="O464" s="24" t="s">
        <v>92</v>
      </c>
      <c r="P464" s="26" t="s">
        <v>1</v>
      </c>
      <c r="Q464" s="24">
        <v>5011987018488</v>
      </c>
      <c r="R464" s="63" t="s">
        <v>54</v>
      </c>
      <c r="S464" s="24" t="s">
        <v>44</v>
      </c>
      <c r="T464" s="40" t="s">
        <v>44</v>
      </c>
      <c r="U464" s="24" t="s">
        <v>55</v>
      </c>
      <c r="V464" s="24">
        <v>2710193200</v>
      </c>
      <c r="W464" s="14" t="s">
        <v>83</v>
      </c>
      <c r="X464" s="96" t="s">
        <v>7315</v>
      </c>
      <c r="Y464" s="24" t="s">
        <v>87</v>
      </c>
      <c r="Z464" s="24" t="s">
        <v>88</v>
      </c>
      <c r="AA464" s="96" t="s">
        <v>1350</v>
      </c>
      <c r="AB464" s="51" t="s">
        <v>1333</v>
      </c>
      <c r="AC464" s="51"/>
      <c r="AD464" s="51"/>
      <c r="AE464" s="24"/>
    </row>
    <row r="465" spans="1:31" s="38" customFormat="1" ht="12.75" hidden="1" customHeight="1" x14ac:dyDescent="0.35">
      <c r="A465" s="14"/>
      <c r="B465" s="24">
        <v>43355809</v>
      </c>
      <c r="C465" s="24">
        <v>809</v>
      </c>
      <c r="D465" s="24" t="s">
        <v>1351</v>
      </c>
      <c r="E465" s="66">
        <v>43355801</v>
      </c>
      <c r="F465" s="24" t="s">
        <v>1346</v>
      </c>
      <c r="G465" s="24" t="s">
        <v>46</v>
      </c>
      <c r="H465" s="24" t="s">
        <v>47</v>
      </c>
      <c r="I465" s="24" t="s">
        <v>48</v>
      </c>
      <c r="J465" s="24" t="s">
        <v>145</v>
      </c>
      <c r="K465" s="24" t="s">
        <v>65</v>
      </c>
      <c r="L465" s="24" t="s">
        <v>66</v>
      </c>
      <c r="M465" s="24" t="s">
        <v>67</v>
      </c>
      <c r="N465" s="48">
        <v>43287</v>
      </c>
      <c r="O465" s="24" t="s">
        <v>92</v>
      </c>
      <c r="P465" s="26" t="s">
        <v>1</v>
      </c>
      <c r="Q465" s="24">
        <v>5011987041257</v>
      </c>
      <c r="R465" s="63" t="s">
        <v>54</v>
      </c>
      <c r="S465" s="24" t="s">
        <v>44</v>
      </c>
      <c r="T465" s="40" t="s">
        <v>44</v>
      </c>
      <c r="U465" s="24" t="s">
        <v>55</v>
      </c>
      <c r="V465" s="24">
        <v>2710193200</v>
      </c>
      <c r="W465" s="14" t="s">
        <v>83</v>
      </c>
      <c r="X465" s="96" t="s">
        <v>7315</v>
      </c>
      <c r="Y465" s="24" t="s">
        <v>360</v>
      </c>
      <c r="Z465" s="24" t="s">
        <v>88</v>
      </c>
      <c r="AA465" s="96" t="s">
        <v>1353</v>
      </c>
      <c r="AB465" s="51" t="s">
        <v>1333</v>
      </c>
      <c r="AC465" s="51"/>
      <c r="AD465" s="51"/>
      <c r="AE465" s="24"/>
    </row>
    <row r="466" spans="1:31" s="38" customFormat="1" ht="13" hidden="1" x14ac:dyDescent="0.35">
      <c r="A466" s="14"/>
      <c r="B466" s="24">
        <v>48003849</v>
      </c>
      <c r="C466" s="24">
        <v>849</v>
      </c>
      <c r="D466" s="24" t="s">
        <v>1354</v>
      </c>
      <c r="E466" s="66" t="s">
        <v>44</v>
      </c>
      <c r="F466" s="24" t="s">
        <v>45</v>
      </c>
      <c r="G466" s="24" t="s">
        <v>46</v>
      </c>
      <c r="H466" s="24" t="s">
        <v>47</v>
      </c>
      <c r="I466" s="24" t="s">
        <v>48</v>
      </c>
      <c r="J466" s="24" t="s">
        <v>145</v>
      </c>
      <c r="K466" s="24" t="s">
        <v>65</v>
      </c>
      <c r="L466" s="24" t="s">
        <v>51</v>
      </c>
      <c r="M466" s="24" t="s">
        <v>67</v>
      </c>
      <c r="N466" s="48">
        <v>44781</v>
      </c>
      <c r="O466" s="24" t="s">
        <v>92</v>
      </c>
      <c r="P466" s="28" t="s">
        <v>1</v>
      </c>
      <c r="Q466" s="63" t="s">
        <v>7316</v>
      </c>
      <c r="R466" s="24" t="s">
        <v>54</v>
      </c>
      <c r="S466" s="24" t="s">
        <v>44</v>
      </c>
      <c r="T466" s="40" t="s">
        <v>44</v>
      </c>
      <c r="U466" s="24" t="s">
        <v>55</v>
      </c>
      <c r="V466" s="24">
        <v>2710193200</v>
      </c>
      <c r="W466" s="14" t="s">
        <v>56</v>
      </c>
      <c r="X466" s="24" t="s">
        <v>7317</v>
      </c>
      <c r="Y466" s="24" t="s">
        <v>360</v>
      </c>
      <c r="Z466" s="24" t="s">
        <v>3085</v>
      </c>
      <c r="AA466" s="24" t="s">
        <v>1356</v>
      </c>
      <c r="AB466" s="51" t="s">
        <v>1333</v>
      </c>
      <c r="AC466" s="51"/>
      <c r="AD466" s="51"/>
      <c r="AE466" s="24"/>
    </row>
    <row r="467" spans="1:31" s="38" customFormat="1" ht="13" hidden="1" x14ac:dyDescent="0.35">
      <c r="A467" s="14"/>
      <c r="B467" s="24">
        <v>49686849</v>
      </c>
      <c r="C467" s="24">
        <v>849</v>
      </c>
      <c r="D467" s="24" t="s">
        <v>1358</v>
      </c>
      <c r="E467" s="66" t="s">
        <v>44</v>
      </c>
      <c r="F467" s="24" t="s">
        <v>45</v>
      </c>
      <c r="G467" s="24" t="s">
        <v>46</v>
      </c>
      <c r="H467" s="24" t="s">
        <v>47</v>
      </c>
      <c r="I467" s="24" t="s">
        <v>48</v>
      </c>
      <c r="J467" s="24" t="s">
        <v>145</v>
      </c>
      <c r="K467" s="24" t="s">
        <v>65</v>
      </c>
      <c r="L467" s="24" t="s">
        <v>51</v>
      </c>
      <c r="M467" s="24" t="s">
        <v>67</v>
      </c>
      <c r="N467" s="48"/>
      <c r="O467" s="24" t="s">
        <v>92</v>
      </c>
      <c r="P467" s="28" t="s">
        <v>3</v>
      </c>
      <c r="Q467" s="24"/>
      <c r="R467" s="24"/>
      <c r="S467" s="24" t="s">
        <v>44</v>
      </c>
      <c r="T467" s="40" t="s">
        <v>44</v>
      </c>
      <c r="U467" s="24" t="s">
        <v>55</v>
      </c>
      <c r="V467" s="24">
        <v>3819000000</v>
      </c>
      <c r="W467" s="14" t="s">
        <v>56</v>
      </c>
      <c r="X467" s="24" t="s">
        <v>1359</v>
      </c>
      <c r="Y467" s="24" t="s">
        <v>7318</v>
      </c>
      <c r="Z467" s="24">
        <v>5605</v>
      </c>
      <c r="AA467" s="24" t="s">
        <v>1359</v>
      </c>
      <c r="AB467" s="51" t="s">
        <v>6350</v>
      </c>
      <c r="AC467" s="51"/>
      <c r="AD467" s="51"/>
      <c r="AE467" s="24"/>
    </row>
    <row r="468" spans="1:31" s="38" customFormat="1" ht="13" hidden="1" x14ac:dyDescent="0.35">
      <c r="A468" s="14"/>
      <c r="B468" s="24">
        <v>57017816</v>
      </c>
      <c r="C468" s="24">
        <v>816</v>
      </c>
      <c r="D468" s="24" t="s">
        <v>1360</v>
      </c>
      <c r="E468" s="66" t="s">
        <v>44</v>
      </c>
      <c r="F468" s="24" t="s">
        <v>45</v>
      </c>
      <c r="G468" s="24" t="s">
        <v>216</v>
      </c>
      <c r="H468" s="24" t="s">
        <v>446</v>
      </c>
      <c r="I468" s="24" t="s">
        <v>447</v>
      </c>
      <c r="J468" s="24" t="s">
        <v>145</v>
      </c>
      <c r="K468" s="24" t="s">
        <v>65</v>
      </c>
      <c r="L468" s="24" t="s">
        <v>51</v>
      </c>
      <c r="M468" s="24" t="s">
        <v>67</v>
      </c>
      <c r="N468" s="48"/>
      <c r="O468" s="24" t="s">
        <v>92</v>
      </c>
      <c r="P468" s="28" t="s">
        <v>3</v>
      </c>
      <c r="Q468" s="24"/>
      <c r="R468" s="24"/>
      <c r="S468" s="24" t="s">
        <v>44</v>
      </c>
      <c r="T468" s="40" t="s">
        <v>44</v>
      </c>
      <c r="U468" s="24" t="s">
        <v>55</v>
      </c>
      <c r="V468" s="24">
        <v>3403990000</v>
      </c>
      <c r="W468" s="14" t="s">
        <v>56</v>
      </c>
      <c r="X468" s="24" t="s">
        <v>1361</v>
      </c>
      <c r="Y468" s="24" t="s">
        <v>7319</v>
      </c>
      <c r="Z468" s="24">
        <v>6668</v>
      </c>
      <c r="AA468" s="24" t="s">
        <v>1361</v>
      </c>
      <c r="AB468" s="51" t="s">
        <v>6350</v>
      </c>
      <c r="AC468" s="51"/>
      <c r="AD468" s="51"/>
      <c r="AE468" s="24"/>
    </row>
    <row r="469" spans="1:31" s="38" customFormat="1" ht="13" hidden="1" x14ac:dyDescent="0.35">
      <c r="A469" s="14"/>
      <c r="B469" s="24">
        <v>44440845</v>
      </c>
      <c r="C469" s="24">
        <v>845</v>
      </c>
      <c r="D469" s="24" t="s">
        <v>1362</v>
      </c>
      <c r="E469" s="66" t="s">
        <v>44</v>
      </c>
      <c r="F469" s="24" t="s">
        <v>45</v>
      </c>
      <c r="G469" s="24" t="s">
        <v>46</v>
      </c>
      <c r="H469" s="24" t="s">
        <v>1236</v>
      </c>
      <c r="I469" s="24" t="s">
        <v>63</v>
      </c>
      <c r="J469" s="24" t="s">
        <v>145</v>
      </c>
      <c r="K469" s="24" t="s">
        <v>65</v>
      </c>
      <c r="L469" s="24" t="s">
        <v>51</v>
      </c>
      <c r="M469" s="24" t="s">
        <v>67</v>
      </c>
      <c r="N469" s="48">
        <v>43516</v>
      </c>
      <c r="O469" s="24" t="s">
        <v>92</v>
      </c>
      <c r="P469" s="26" t="s">
        <v>1</v>
      </c>
      <c r="Q469" s="63" t="s">
        <v>7320</v>
      </c>
      <c r="R469" s="63" t="s">
        <v>54</v>
      </c>
      <c r="S469" s="24" t="s">
        <v>44</v>
      </c>
      <c r="T469" s="40" t="s">
        <v>44</v>
      </c>
      <c r="U469" s="24" t="s">
        <v>55</v>
      </c>
      <c r="V469" s="24">
        <v>2710193200</v>
      </c>
      <c r="W469" s="14" t="s">
        <v>56</v>
      </c>
      <c r="X469" s="24" t="s">
        <v>5475</v>
      </c>
      <c r="Y469" s="24" t="s">
        <v>7284</v>
      </c>
      <c r="Z469" s="24" t="s">
        <v>6344</v>
      </c>
      <c r="AA469" s="24" t="s">
        <v>1364</v>
      </c>
      <c r="AB469" s="51" t="s">
        <v>1365</v>
      </c>
      <c r="AC469" s="51"/>
      <c r="AD469" s="51"/>
      <c r="AE469" s="24"/>
    </row>
    <row r="470" spans="1:31" s="38" customFormat="1" ht="13" hidden="1" x14ac:dyDescent="0.35">
      <c r="A470" s="14"/>
      <c r="B470" s="24">
        <v>90014801</v>
      </c>
      <c r="C470" s="24">
        <v>801</v>
      </c>
      <c r="D470" s="24" t="s">
        <v>2534</v>
      </c>
      <c r="E470" s="66">
        <v>90014801</v>
      </c>
      <c r="F470" s="24" t="s">
        <v>2534</v>
      </c>
      <c r="G470" s="24" t="s">
        <v>2524</v>
      </c>
      <c r="H470" s="24" t="s">
        <v>79</v>
      </c>
      <c r="I470" s="24" t="s">
        <v>79</v>
      </c>
      <c r="J470" s="24" t="s">
        <v>2525</v>
      </c>
      <c r="K470" s="24" t="s">
        <v>65</v>
      </c>
      <c r="L470" s="24" t="s">
        <v>54</v>
      </c>
      <c r="M470" s="24" t="s">
        <v>67</v>
      </c>
      <c r="N470" s="48"/>
      <c r="O470" s="24" t="s">
        <v>54</v>
      </c>
      <c r="P470" s="26" t="s">
        <v>1</v>
      </c>
      <c r="Q470" s="24"/>
      <c r="R470" s="24"/>
      <c r="S470" s="24"/>
      <c r="T470" s="40"/>
      <c r="U470" s="24"/>
      <c r="V470" s="24"/>
      <c r="W470" s="14"/>
      <c r="X470" s="24"/>
      <c r="Y470" s="24"/>
      <c r="Z470" s="24"/>
      <c r="AA470" s="24"/>
      <c r="AB470" s="51" t="s">
        <v>6351</v>
      </c>
      <c r="AC470" s="51"/>
      <c r="AD470" s="51"/>
      <c r="AE470" s="24"/>
    </row>
    <row r="471" spans="1:31" s="38" customFormat="1" ht="12.75" hidden="1" customHeight="1" x14ac:dyDescent="0.35">
      <c r="A471" s="14"/>
      <c r="B471" s="24">
        <v>45937905</v>
      </c>
      <c r="C471" s="24">
        <v>905</v>
      </c>
      <c r="D471" s="24" t="s">
        <v>1367</v>
      </c>
      <c r="E471" s="66">
        <v>43606801</v>
      </c>
      <c r="F471" s="24" t="s">
        <v>1368</v>
      </c>
      <c r="G471" s="24" t="s">
        <v>46</v>
      </c>
      <c r="H471" s="24" t="s">
        <v>62</v>
      </c>
      <c r="I471" s="24" t="s">
        <v>63</v>
      </c>
      <c r="J471" s="24" t="s">
        <v>49</v>
      </c>
      <c r="K471" s="24" t="s">
        <v>365</v>
      </c>
      <c r="L471" s="24" t="s">
        <v>1051</v>
      </c>
      <c r="M471" s="24" t="s">
        <v>52</v>
      </c>
      <c r="N471" s="48">
        <v>41501</v>
      </c>
      <c r="O471" s="24" t="s">
        <v>53</v>
      </c>
      <c r="P471" s="26" t="s">
        <v>1</v>
      </c>
      <c r="Q471" s="24"/>
      <c r="R471" s="24"/>
      <c r="S471" s="24" t="s">
        <v>44</v>
      </c>
      <c r="T471" s="40" t="s">
        <v>44</v>
      </c>
      <c r="U471" s="24" t="s">
        <v>55</v>
      </c>
      <c r="V471" s="24">
        <v>2710193200</v>
      </c>
      <c r="W471" s="14" t="s">
        <v>70</v>
      </c>
      <c r="X471" s="96" t="s">
        <v>7321</v>
      </c>
      <c r="Y471" s="24" t="s">
        <v>2703</v>
      </c>
      <c r="Z471" s="24" t="s">
        <v>4555</v>
      </c>
      <c r="AA471" s="96" t="s">
        <v>1369</v>
      </c>
      <c r="AB471" s="51" t="s">
        <v>365</v>
      </c>
      <c r="AC471" s="51"/>
      <c r="AD471" s="51"/>
      <c r="AE471" s="24"/>
    </row>
    <row r="472" spans="1:31" s="38" customFormat="1" ht="13" hidden="1" x14ac:dyDescent="0.35">
      <c r="A472" s="14"/>
      <c r="B472" s="24">
        <v>45937829</v>
      </c>
      <c r="C472" s="24">
        <v>829</v>
      </c>
      <c r="D472" s="24" t="s">
        <v>6914</v>
      </c>
      <c r="E472" s="66">
        <v>43606801</v>
      </c>
      <c r="F472" s="24" t="s">
        <v>1368</v>
      </c>
      <c r="G472" s="24" t="s">
        <v>46</v>
      </c>
      <c r="H472" s="24" t="s">
        <v>6939</v>
      </c>
      <c r="I472" s="24" t="s">
        <v>3046</v>
      </c>
      <c r="J472" s="24" t="s">
        <v>49</v>
      </c>
      <c r="K472" s="24" t="s">
        <v>365</v>
      </c>
      <c r="L472" s="24" t="s">
        <v>1051</v>
      </c>
      <c r="M472" s="24" t="s">
        <v>52</v>
      </c>
      <c r="N472" s="48"/>
      <c r="O472" s="24" t="s">
        <v>53</v>
      </c>
      <c r="P472" s="26" t="s">
        <v>3</v>
      </c>
      <c r="Q472" s="24"/>
      <c r="R472" s="24"/>
      <c r="S472" s="24">
        <v>45937905</v>
      </c>
      <c r="T472" s="40" t="s">
        <v>1367</v>
      </c>
      <c r="U472" s="24" t="s">
        <v>329</v>
      </c>
      <c r="V472" s="24">
        <v>2710193200</v>
      </c>
      <c r="W472" s="14" t="s">
        <v>70</v>
      </c>
      <c r="X472" s="96" t="s">
        <v>7321</v>
      </c>
      <c r="Y472" s="24" t="s">
        <v>2703</v>
      </c>
      <c r="Z472" s="24" t="s">
        <v>4555</v>
      </c>
      <c r="AA472" s="96" t="s">
        <v>1369</v>
      </c>
      <c r="AB472" s="51" t="s">
        <v>365</v>
      </c>
      <c r="AC472" s="51"/>
      <c r="AD472" s="51"/>
      <c r="AE472" s="24"/>
    </row>
    <row r="473" spans="1:31" s="38" customFormat="1" ht="13" hidden="1" x14ac:dyDescent="0.35">
      <c r="A473" s="14"/>
      <c r="B473" s="24">
        <v>45937809</v>
      </c>
      <c r="C473" s="24">
        <v>809</v>
      </c>
      <c r="D473" s="24" t="s">
        <v>1371</v>
      </c>
      <c r="E473" s="66">
        <v>43606801</v>
      </c>
      <c r="F473" s="24" t="s">
        <v>1368</v>
      </c>
      <c r="G473" s="24" t="s">
        <v>46</v>
      </c>
      <c r="H473" s="24" t="s">
        <v>47</v>
      </c>
      <c r="I473" s="24" t="s">
        <v>48</v>
      </c>
      <c r="J473" s="24" t="s">
        <v>49</v>
      </c>
      <c r="K473" s="24" t="s">
        <v>365</v>
      </c>
      <c r="L473" s="24" t="s">
        <v>1051</v>
      </c>
      <c r="M473" s="24" t="s">
        <v>52</v>
      </c>
      <c r="N473" s="48">
        <v>41501</v>
      </c>
      <c r="O473" s="24" t="s">
        <v>53</v>
      </c>
      <c r="P473" s="26" t="s">
        <v>1</v>
      </c>
      <c r="Q473" s="63" t="s">
        <v>7322</v>
      </c>
      <c r="R473" s="24" t="s">
        <v>54</v>
      </c>
      <c r="S473" s="24" t="s">
        <v>44</v>
      </c>
      <c r="T473" s="40" t="s">
        <v>44</v>
      </c>
      <c r="U473" s="24" t="s">
        <v>55</v>
      </c>
      <c r="V473" s="24">
        <v>2710193200</v>
      </c>
      <c r="W473" s="14" t="s">
        <v>70</v>
      </c>
      <c r="X473" s="96" t="s">
        <v>7321</v>
      </c>
      <c r="Y473" s="24" t="s">
        <v>360</v>
      </c>
      <c r="Z473" s="24" t="s">
        <v>4555</v>
      </c>
      <c r="AA473" s="96" t="s">
        <v>1373</v>
      </c>
      <c r="AB473" s="51" t="s">
        <v>365</v>
      </c>
      <c r="AC473" s="51"/>
      <c r="AD473" s="51"/>
      <c r="AE473" s="24"/>
    </row>
    <row r="474" spans="1:31" s="38" customFormat="1" ht="13" hidden="1" x14ac:dyDescent="0.35">
      <c r="A474" s="14"/>
      <c r="B474" s="24">
        <v>45940905</v>
      </c>
      <c r="C474" s="24">
        <v>905</v>
      </c>
      <c r="D474" s="24" t="s">
        <v>1374</v>
      </c>
      <c r="E474" s="66">
        <v>45936801</v>
      </c>
      <c r="F474" s="24" t="s">
        <v>1375</v>
      </c>
      <c r="G474" s="24" t="s">
        <v>46</v>
      </c>
      <c r="H474" s="24" t="s">
        <v>62</v>
      </c>
      <c r="I474" s="24" t="s">
        <v>63</v>
      </c>
      <c r="J474" s="24" t="s">
        <v>49</v>
      </c>
      <c r="K474" s="24" t="s">
        <v>365</v>
      </c>
      <c r="L474" s="24" t="s">
        <v>66</v>
      </c>
      <c r="M474" s="24" t="s">
        <v>52</v>
      </c>
      <c r="N474" s="48">
        <v>42241</v>
      </c>
      <c r="O474" s="24" t="s">
        <v>53</v>
      </c>
      <c r="P474" s="26" t="s">
        <v>1</v>
      </c>
      <c r="Q474" s="24"/>
      <c r="R474" s="24"/>
      <c r="S474" s="24" t="s">
        <v>44</v>
      </c>
      <c r="T474" s="40" t="s">
        <v>44</v>
      </c>
      <c r="U474" s="24" t="s">
        <v>55</v>
      </c>
      <c r="V474" s="24">
        <v>2710193200</v>
      </c>
      <c r="W474" s="14" t="s">
        <v>70</v>
      </c>
      <c r="X474" s="96" t="s">
        <v>5501</v>
      </c>
      <c r="Y474" s="24" t="s">
        <v>2703</v>
      </c>
      <c r="Z474" s="24" t="s">
        <v>4555</v>
      </c>
      <c r="AA474" s="96" t="s">
        <v>1376</v>
      </c>
      <c r="AB474" s="51" t="s">
        <v>365</v>
      </c>
      <c r="AC474" s="51"/>
      <c r="AD474" s="51"/>
      <c r="AE474" s="24"/>
    </row>
    <row r="475" spans="1:31" s="38" customFormat="1" ht="13" hidden="1" x14ac:dyDescent="0.35">
      <c r="A475" s="14"/>
      <c r="B475" s="24">
        <v>45940829</v>
      </c>
      <c r="C475" s="24">
        <v>829</v>
      </c>
      <c r="D475" s="24" t="s">
        <v>6928</v>
      </c>
      <c r="E475" s="66">
        <v>45936801</v>
      </c>
      <c r="F475" s="24" t="s">
        <v>1375</v>
      </c>
      <c r="G475" s="24" t="s">
        <v>46</v>
      </c>
      <c r="H475" s="24" t="s">
        <v>6939</v>
      </c>
      <c r="I475" s="24" t="s">
        <v>3046</v>
      </c>
      <c r="J475" s="24" t="s">
        <v>49</v>
      </c>
      <c r="K475" s="24" t="s">
        <v>365</v>
      </c>
      <c r="L475" s="24" t="s">
        <v>66</v>
      </c>
      <c r="M475" s="24" t="s">
        <v>52</v>
      </c>
      <c r="N475" s="48"/>
      <c r="O475" s="24" t="s">
        <v>53</v>
      </c>
      <c r="P475" s="26" t="s">
        <v>3</v>
      </c>
      <c r="Q475" s="24"/>
      <c r="R475" s="24"/>
      <c r="S475" s="24">
        <v>45940905</v>
      </c>
      <c r="T475" s="40" t="s">
        <v>1374</v>
      </c>
      <c r="U475" s="24" t="s">
        <v>329</v>
      </c>
      <c r="V475" s="24">
        <v>2710193200</v>
      </c>
      <c r="W475" s="14" t="s">
        <v>70</v>
      </c>
      <c r="X475" s="96" t="s">
        <v>5501</v>
      </c>
      <c r="Y475" s="24" t="s">
        <v>2703</v>
      </c>
      <c r="Z475" s="24" t="s">
        <v>4555</v>
      </c>
      <c r="AA475" s="96" t="s">
        <v>1376</v>
      </c>
      <c r="AB475" s="51" t="s">
        <v>365</v>
      </c>
      <c r="AC475" s="51"/>
      <c r="AD475" s="51"/>
      <c r="AE475" s="24"/>
    </row>
    <row r="476" spans="1:31" s="38" customFormat="1" ht="12.75" hidden="1" customHeight="1" x14ac:dyDescent="0.35">
      <c r="A476" s="14"/>
      <c r="B476" s="24">
        <v>45939809</v>
      </c>
      <c r="C476" s="24">
        <v>809</v>
      </c>
      <c r="D476" s="24" t="s">
        <v>1378</v>
      </c>
      <c r="E476" s="66">
        <v>45936801</v>
      </c>
      <c r="F476" s="24" t="s">
        <v>1375</v>
      </c>
      <c r="G476" s="24" t="s">
        <v>46</v>
      </c>
      <c r="H476" s="24" t="s">
        <v>47</v>
      </c>
      <c r="I476" s="24" t="s">
        <v>48</v>
      </c>
      <c r="J476" s="24" t="s">
        <v>49</v>
      </c>
      <c r="K476" s="24" t="s">
        <v>365</v>
      </c>
      <c r="L476" s="24" t="s">
        <v>66</v>
      </c>
      <c r="M476" s="24" t="s">
        <v>52</v>
      </c>
      <c r="N476" s="48">
        <v>42241</v>
      </c>
      <c r="O476" s="24" t="s">
        <v>53</v>
      </c>
      <c r="P476" s="26" t="s">
        <v>1</v>
      </c>
      <c r="Q476" s="63" t="s">
        <v>7323</v>
      </c>
      <c r="R476" s="24" t="s">
        <v>54</v>
      </c>
      <c r="S476" s="24" t="s">
        <v>44</v>
      </c>
      <c r="T476" s="40" t="s">
        <v>44</v>
      </c>
      <c r="U476" s="24" t="s">
        <v>55</v>
      </c>
      <c r="V476" s="24">
        <v>2710193200</v>
      </c>
      <c r="W476" s="14" t="s">
        <v>83</v>
      </c>
      <c r="X476" s="96" t="s">
        <v>5501</v>
      </c>
      <c r="Y476" s="24" t="s">
        <v>360</v>
      </c>
      <c r="Z476" s="24" t="s">
        <v>4555</v>
      </c>
      <c r="AA476" s="96" t="s">
        <v>1380</v>
      </c>
      <c r="AB476" s="51" t="s">
        <v>365</v>
      </c>
      <c r="AC476" s="51"/>
      <c r="AD476" s="51"/>
      <c r="AE476" s="24"/>
    </row>
    <row r="477" spans="1:31" s="38" customFormat="1" ht="13" hidden="1" x14ac:dyDescent="0.35">
      <c r="A477" s="14"/>
      <c r="B477" s="24">
        <v>90529801</v>
      </c>
      <c r="C477" s="24">
        <v>801</v>
      </c>
      <c r="D477" s="24" t="s">
        <v>2523</v>
      </c>
      <c r="E477" s="66">
        <v>90529801</v>
      </c>
      <c r="F477" s="24" t="s">
        <v>2523</v>
      </c>
      <c r="G477" s="24" t="s">
        <v>2524</v>
      </c>
      <c r="H477" s="24" t="s">
        <v>79</v>
      </c>
      <c r="I477" s="24" t="s">
        <v>79</v>
      </c>
      <c r="J477" s="24" t="s">
        <v>2525</v>
      </c>
      <c r="K477" s="24" t="s">
        <v>65</v>
      </c>
      <c r="L477" s="24" t="s">
        <v>54</v>
      </c>
      <c r="M477" s="24" t="s">
        <v>67</v>
      </c>
      <c r="N477" s="48"/>
      <c r="O477" s="24" t="s">
        <v>54</v>
      </c>
      <c r="P477" s="28" t="s">
        <v>1</v>
      </c>
      <c r="Q477" s="24"/>
      <c r="R477" s="24"/>
      <c r="S477" s="24"/>
      <c r="T477" s="40"/>
      <c r="U477" s="24"/>
      <c r="V477" s="24"/>
      <c r="W477" s="14"/>
      <c r="X477" s="24"/>
      <c r="Y477" s="24"/>
      <c r="Z477" s="24"/>
      <c r="AA477" s="24"/>
      <c r="AB477" s="51" t="s">
        <v>6351</v>
      </c>
      <c r="AC477" s="51"/>
      <c r="AD477" s="51"/>
      <c r="AE477" s="24"/>
    </row>
    <row r="478" spans="1:31" s="38" customFormat="1" ht="13" hidden="1" x14ac:dyDescent="0.35">
      <c r="A478" s="14"/>
      <c r="B478" s="24">
        <v>43209855</v>
      </c>
      <c r="C478" s="24">
        <v>855</v>
      </c>
      <c r="D478" s="24" t="s">
        <v>1381</v>
      </c>
      <c r="E478" s="66">
        <v>43060801</v>
      </c>
      <c r="F478" s="24" t="s">
        <v>419</v>
      </c>
      <c r="G478" s="24" t="s">
        <v>46</v>
      </c>
      <c r="H478" s="24" t="s">
        <v>163</v>
      </c>
      <c r="I478" s="24" t="s">
        <v>164</v>
      </c>
      <c r="J478" s="24" t="s">
        <v>49</v>
      </c>
      <c r="K478" s="24" t="s">
        <v>906</v>
      </c>
      <c r="L478" s="24" t="s">
        <v>66</v>
      </c>
      <c r="M478" s="24" t="s">
        <v>52</v>
      </c>
      <c r="N478" s="48">
        <v>41444</v>
      </c>
      <c r="O478" s="24" t="s">
        <v>53</v>
      </c>
      <c r="P478" s="26" t="s">
        <v>1</v>
      </c>
      <c r="Q478" s="63" t="s">
        <v>7324</v>
      </c>
      <c r="R478" s="63" t="s">
        <v>54</v>
      </c>
      <c r="S478" s="24" t="s">
        <v>44</v>
      </c>
      <c r="T478" s="40" t="s">
        <v>44</v>
      </c>
      <c r="U478" s="24" t="s">
        <v>55</v>
      </c>
      <c r="V478" s="24">
        <v>2710193200</v>
      </c>
      <c r="W478" s="14" t="s">
        <v>70</v>
      </c>
      <c r="X478" s="96" t="s">
        <v>7325</v>
      </c>
      <c r="Y478" s="24" t="s">
        <v>3119</v>
      </c>
      <c r="Z478" s="24" t="s">
        <v>5219</v>
      </c>
      <c r="AA478" s="96" t="s">
        <v>1383</v>
      </c>
      <c r="AB478" s="51" t="s">
        <v>906</v>
      </c>
      <c r="AC478" s="51"/>
      <c r="AD478" s="51"/>
      <c r="AE478" s="24"/>
    </row>
    <row r="479" spans="1:31" s="38" customFormat="1" ht="13" hidden="1" x14ac:dyDescent="0.35">
      <c r="A479" s="14"/>
      <c r="B479" s="24">
        <v>43209801</v>
      </c>
      <c r="C479" s="24">
        <v>801</v>
      </c>
      <c r="D479" s="24" t="s">
        <v>1385</v>
      </c>
      <c r="E479" s="66">
        <v>43060801</v>
      </c>
      <c r="F479" s="24" t="s">
        <v>419</v>
      </c>
      <c r="G479" s="24" t="s">
        <v>46</v>
      </c>
      <c r="H479" s="24" t="s">
        <v>79</v>
      </c>
      <c r="I479" s="24" t="s">
        <v>79</v>
      </c>
      <c r="J479" s="24" t="s">
        <v>49</v>
      </c>
      <c r="K479" s="24" t="s">
        <v>906</v>
      </c>
      <c r="L479" s="24" t="s">
        <v>66</v>
      </c>
      <c r="M479" s="24" t="s">
        <v>52</v>
      </c>
      <c r="N479" s="48">
        <v>41444</v>
      </c>
      <c r="O479" s="24" t="s">
        <v>53</v>
      </c>
      <c r="P479" s="26" t="s">
        <v>1</v>
      </c>
      <c r="Q479" s="63" t="s">
        <v>44</v>
      </c>
      <c r="R479" s="63" t="s">
        <v>54</v>
      </c>
      <c r="S479" s="24" t="s">
        <v>44</v>
      </c>
      <c r="T479" s="40" t="s">
        <v>44</v>
      </c>
      <c r="U479" s="24" t="s">
        <v>55</v>
      </c>
      <c r="V479" s="24">
        <v>2710193200</v>
      </c>
      <c r="W479" s="14" t="s">
        <v>44</v>
      </c>
      <c r="X479" s="96" t="s">
        <v>7325</v>
      </c>
      <c r="Y479" s="24">
        <v>1176</v>
      </c>
      <c r="Z479" s="24" t="s">
        <v>392</v>
      </c>
      <c r="AA479" s="24" t="s">
        <v>1386</v>
      </c>
      <c r="AB479" s="51" t="s">
        <v>906</v>
      </c>
      <c r="AC479" s="51"/>
      <c r="AD479" s="51"/>
      <c r="AE479" s="24"/>
    </row>
    <row r="480" spans="1:31" s="38" customFormat="1" ht="13" hidden="1" x14ac:dyDescent="0.35">
      <c r="A480" s="14"/>
      <c r="B480" s="24">
        <v>45657855</v>
      </c>
      <c r="C480" s="24">
        <v>855</v>
      </c>
      <c r="D480" s="24" t="s">
        <v>1387</v>
      </c>
      <c r="E480" s="66">
        <v>45657801</v>
      </c>
      <c r="F480" s="24" t="s">
        <v>1388</v>
      </c>
      <c r="G480" s="24" t="s">
        <v>46</v>
      </c>
      <c r="H480" s="24" t="s">
        <v>163</v>
      </c>
      <c r="I480" s="24" t="s">
        <v>164</v>
      </c>
      <c r="J480" s="24" t="s">
        <v>145</v>
      </c>
      <c r="K480" s="24" t="s">
        <v>65</v>
      </c>
      <c r="L480" s="24" t="s">
        <v>66</v>
      </c>
      <c r="M480" s="24" t="s">
        <v>67</v>
      </c>
      <c r="N480" s="48">
        <v>44032</v>
      </c>
      <c r="O480" s="24" t="s">
        <v>53</v>
      </c>
      <c r="P480" s="26" t="s">
        <v>1</v>
      </c>
      <c r="Q480" s="24"/>
      <c r="R480" s="63" t="s">
        <v>7326</v>
      </c>
      <c r="S480" s="24" t="s">
        <v>44</v>
      </c>
      <c r="T480" s="40" t="s">
        <v>44</v>
      </c>
      <c r="U480" s="24" t="s">
        <v>55</v>
      </c>
      <c r="V480" s="24">
        <v>2710193200</v>
      </c>
      <c r="W480" s="14" t="s">
        <v>70</v>
      </c>
      <c r="X480" s="24" t="s">
        <v>5524</v>
      </c>
      <c r="Y480" s="24" t="s">
        <v>1414</v>
      </c>
      <c r="Z480" s="24" t="s">
        <v>88</v>
      </c>
      <c r="AA480" s="24" t="s">
        <v>1390</v>
      </c>
      <c r="AB480" s="51" t="s">
        <v>1391</v>
      </c>
      <c r="AC480" s="51"/>
      <c r="AD480" s="51"/>
      <c r="AE480" s="24"/>
    </row>
    <row r="481" spans="1:31" s="38" customFormat="1" ht="13" hidden="1" x14ac:dyDescent="0.35">
      <c r="A481" s="14"/>
      <c r="B481" s="24">
        <v>45657809</v>
      </c>
      <c r="C481" s="24">
        <v>809</v>
      </c>
      <c r="D481" s="24" t="s">
        <v>1393</v>
      </c>
      <c r="E481" s="66">
        <v>45657801</v>
      </c>
      <c r="F481" s="24" t="s">
        <v>1388</v>
      </c>
      <c r="G481" s="24" t="s">
        <v>46</v>
      </c>
      <c r="H481" s="24" t="s">
        <v>47</v>
      </c>
      <c r="I481" s="24" t="s">
        <v>48</v>
      </c>
      <c r="J481" s="24" t="s">
        <v>145</v>
      </c>
      <c r="K481" s="24" t="s">
        <v>65</v>
      </c>
      <c r="L481" s="24" t="s">
        <v>66</v>
      </c>
      <c r="M481" s="24" t="s">
        <v>67</v>
      </c>
      <c r="N481" s="48">
        <v>40919</v>
      </c>
      <c r="O481" s="24" t="s">
        <v>53</v>
      </c>
      <c r="P481" s="28" t="s">
        <v>1</v>
      </c>
      <c r="Q481" s="24"/>
      <c r="R481" s="63" t="s">
        <v>7327</v>
      </c>
      <c r="S481" s="24" t="s">
        <v>44</v>
      </c>
      <c r="T481" s="40" t="s">
        <v>44</v>
      </c>
      <c r="U481" s="24" t="s">
        <v>55</v>
      </c>
      <c r="V481" s="24">
        <v>2710193200</v>
      </c>
      <c r="W481" s="14" t="s">
        <v>83</v>
      </c>
      <c r="X481" s="24" t="s">
        <v>5524</v>
      </c>
      <c r="Y481" s="24" t="s">
        <v>360</v>
      </c>
      <c r="Z481" s="24" t="s">
        <v>88</v>
      </c>
      <c r="AA481" s="24" t="s">
        <v>1395</v>
      </c>
      <c r="AB481" s="51" t="s">
        <v>1391</v>
      </c>
      <c r="AC481" s="51"/>
      <c r="AD481" s="51"/>
      <c r="AE481" s="24"/>
    </row>
    <row r="482" spans="1:31" s="38" customFormat="1" ht="13" hidden="1" x14ac:dyDescent="0.35">
      <c r="A482" s="14"/>
      <c r="B482" s="24">
        <v>45658855</v>
      </c>
      <c r="C482" s="24">
        <v>855</v>
      </c>
      <c r="D482" s="24" t="s">
        <v>1396</v>
      </c>
      <c r="E482" s="66">
        <v>45658801</v>
      </c>
      <c r="F482" s="24" t="s">
        <v>1397</v>
      </c>
      <c r="G482" s="24" t="s">
        <v>46</v>
      </c>
      <c r="H482" s="24" t="s">
        <v>163</v>
      </c>
      <c r="I482" s="24" t="s">
        <v>164</v>
      </c>
      <c r="J482" s="24" t="s">
        <v>145</v>
      </c>
      <c r="K482" s="24" t="s">
        <v>65</v>
      </c>
      <c r="L482" s="24" t="s">
        <v>66</v>
      </c>
      <c r="M482" s="24" t="s">
        <v>67</v>
      </c>
      <c r="N482" s="48">
        <v>40878</v>
      </c>
      <c r="O482" s="24" t="s">
        <v>53</v>
      </c>
      <c r="P482" s="26" t="s">
        <v>1</v>
      </c>
      <c r="Q482" s="24"/>
      <c r="R482" s="63" t="s">
        <v>7328</v>
      </c>
      <c r="S482" s="24" t="s">
        <v>44</v>
      </c>
      <c r="T482" s="40" t="s">
        <v>44</v>
      </c>
      <c r="U482" s="24" t="s">
        <v>55</v>
      </c>
      <c r="V482" s="24">
        <v>2710193200</v>
      </c>
      <c r="W482" s="14" t="s">
        <v>70</v>
      </c>
      <c r="X482" s="24" t="s">
        <v>4633</v>
      </c>
      <c r="Y482" s="24" t="s">
        <v>1414</v>
      </c>
      <c r="Z482" s="24" t="s">
        <v>88</v>
      </c>
      <c r="AA482" s="24" t="s">
        <v>1399</v>
      </c>
      <c r="AB482" s="51" t="s">
        <v>1391</v>
      </c>
      <c r="AC482" s="51"/>
      <c r="AD482" s="51"/>
      <c r="AE482" s="24"/>
    </row>
    <row r="483" spans="1:31" s="38" customFormat="1" ht="13" hidden="1" x14ac:dyDescent="0.35">
      <c r="A483" s="14"/>
      <c r="B483" s="24">
        <v>45658801</v>
      </c>
      <c r="C483" s="24">
        <v>801</v>
      </c>
      <c r="D483" s="24" t="s">
        <v>1397</v>
      </c>
      <c r="E483" s="66">
        <v>45658801</v>
      </c>
      <c r="F483" s="24" t="s">
        <v>1397</v>
      </c>
      <c r="G483" s="24" t="s">
        <v>46</v>
      </c>
      <c r="H483" s="24" t="s">
        <v>79</v>
      </c>
      <c r="I483" s="24" t="s">
        <v>79</v>
      </c>
      <c r="J483" s="24" t="s">
        <v>145</v>
      </c>
      <c r="K483" s="24" t="s">
        <v>65</v>
      </c>
      <c r="L483" s="24" t="s">
        <v>66</v>
      </c>
      <c r="M483" s="24" t="s">
        <v>67</v>
      </c>
      <c r="N483" s="48">
        <v>40842</v>
      </c>
      <c r="O483" s="24" t="s">
        <v>53</v>
      </c>
      <c r="P483" s="26" t="s">
        <v>1</v>
      </c>
      <c r="Q483" s="24" t="s">
        <v>44</v>
      </c>
      <c r="R483" s="24" t="s">
        <v>54</v>
      </c>
      <c r="S483" s="24" t="s">
        <v>44</v>
      </c>
      <c r="T483" s="40" t="s">
        <v>44</v>
      </c>
      <c r="U483" s="24" t="s">
        <v>55</v>
      </c>
      <c r="V483" s="24">
        <v>2710193200</v>
      </c>
      <c r="W483" s="14" t="s">
        <v>44</v>
      </c>
      <c r="X483" s="24" t="s">
        <v>4633</v>
      </c>
      <c r="Y483" s="24">
        <v>1176</v>
      </c>
      <c r="Z483" s="24" t="s">
        <v>392</v>
      </c>
      <c r="AA483" s="24" t="s">
        <v>1400</v>
      </c>
      <c r="AB483" s="51" t="s">
        <v>1391</v>
      </c>
      <c r="AC483" s="51"/>
      <c r="AD483" s="51"/>
      <c r="AE483" s="24"/>
    </row>
    <row r="484" spans="1:31" s="38" customFormat="1" ht="13" hidden="1" x14ac:dyDescent="0.35">
      <c r="A484" s="14"/>
      <c r="B484" s="24">
        <v>45658809</v>
      </c>
      <c r="C484" s="24">
        <v>809</v>
      </c>
      <c r="D484" s="24" t="s">
        <v>1401</v>
      </c>
      <c r="E484" s="66">
        <v>45658801</v>
      </c>
      <c r="F484" s="24" t="s">
        <v>1397</v>
      </c>
      <c r="G484" s="24" t="s">
        <v>46</v>
      </c>
      <c r="H484" s="24" t="s">
        <v>47</v>
      </c>
      <c r="I484" s="24" t="s">
        <v>48</v>
      </c>
      <c r="J484" s="24" t="s">
        <v>145</v>
      </c>
      <c r="K484" s="24" t="s">
        <v>65</v>
      </c>
      <c r="L484" s="24" t="s">
        <v>66</v>
      </c>
      <c r="M484" s="24" t="s">
        <v>67</v>
      </c>
      <c r="N484" s="48">
        <v>40844</v>
      </c>
      <c r="O484" s="24" t="s">
        <v>53</v>
      </c>
      <c r="P484" s="28" t="s">
        <v>1</v>
      </c>
      <c r="Q484" s="24"/>
      <c r="R484" s="63" t="s">
        <v>7329</v>
      </c>
      <c r="S484" s="24" t="s">
        <v>44</v>
      </c>
      <c r="T484" s="40" t="s">
        <v>44</v>
      </c>
      <c r="U484" s="24" t="s">
        <v>55</v>
      </c>
      <c r="V484" s="24">
        <v>2710193200</v>
      </c>
      <c r="W484" s="14" t="s">
        <v>83</v>
      </c>
      <c r="X484" s="24" t="s">
        <v>4633</v>
      </c>
      <c r="Y484" s="24" t="s">
        <v>360</v>
      </c>
      <c r="Z484" s="24" t="s">
        <v>88</v>
      </c>
      <c r="AA484" s="24" t="s">
        <v>1403</v>
      </c>
      <c r="AB484" s="51" t="s">
        <v>1391</v>
      </c>
      <c r="AC484" s="51"/>
      <c r="AD484" s="51"/>
      <c r="AE484" s="24"/>
    </row>
    <row r="485" spans="1:31" s="38" customFormat="1" ht="13" hidden="1" x14ac:dyDescent="0.35">
      <c r="A485" s="14"/>
      <c r="B485" s="24">
        <v>45682809</v>
      </c>
      <c r="C485" s="24">
        <v>809</v>
      </c>
      <c r="D485" s="24" t="s">
        <v>1404</v>
      </c>
      <c r="E485" s="66">
        <v>45658801</v>
      </c>
      <c r="F485" s="24" t="s">
        <v>1397</v>
      </c>
      <c r="G485" s="24" t="s">
        <v>46</v>
      </c>
      <c r="H485" s="24" t="s">
        <v>47</v>
      </c>
      <c r="I485" s="24" t="s">
        <v>48</v>
      </c>
      <c r="J485" s="24" t="s">
        <v>119</v>
      </c>
      <c r="K485" s="24" t="s">
        <v>65</v>
      </c>
      <c r="L485" s="24" t="s">
        <v>66</v>
      </c>
      <c r="M485" s="24" t="s">
        <v>67</v>
      </c>
      <c r="N485" s="48">
        <v>43027</v>
      </c>
      <c r="O485" s="24" t="s">
        <v>53</v>
      </c>
      <c r="P485" s="26" t="s">
        <v>1</v>
      </c>
      <c r="Q485" s="24">
        <v>5011987034839</v>
      </c>
      <c r="R485" s="63" t="s">
        <v>54</v>
      </c>
      <c r="S485" s="24" t="s">
        <v>44</v>
      </c>
      <c r="T485" s="40" t="s">
        <v>44</v>
      </c>
      <c r="U485" s="24" t="s">
        <v>55</v>
      </c>
      <c r="V485" s="24">
        <v>2710193200</v>
      </c>
      <c r="W485" s="14" t="s">
        <v>83</v>
      </c>
      <c r="X485" s="24" t="s">
        <v>4633</v>
      </c>
      <c r="Y485" s="24" t="s">
        <v>360</v>
      </c>
      <c r="Z485" s="24" t="s">
        <v>565</v>
      </c>
      <c r="AA485" s="24" t="s">
        <v>1406</v>
      </c>
      <c r="AB485" s="51" t="s">
        <v>1391</v>
      </c>
      <c r="AC485" s="51"/>
      <c r="AD485" s="51"/>
      <c r="AE485" s="24"/>
    </row>
    <row r="486" spans="1:31" s="38" customFormat="1" ht="13" hidden="1" x14ac:dyDescent="0.35">
      <c r="A486" s="14"/>
      <c r="B486" s="24">
        <v>45658967</v>
      </c>
      <c r="C486" s="24">
        <v>967</v>
      </c>
      <c r="D486" s="24" t="s">
        <v>1407</v>
      </c>
      <c r="E486" s="66">
        <v>45658801</v>
      </c>
      <c r="F486" s="24" t="s">
        <v>1397</v>
      </c>
      <c r="G486" s="24" t="s">
        <v>46</v>
      </c>
      <c r="H486" s="24" t="s">
        <v>151</v>
      </c>
      <c r="I486" s="24" t="s">
        <v>86</v>
      </c>
      <c r="J486" s="24" t="s">
        <v>145</v>
      </c>
      <c r="K486" s="24" t="s">
        <v>65</v>
      </c>
      <c r="L486" s="24" t="s">
        <v>66</v>
      </c>
      <c r="M486" s="24" t="s">
        <v>67</v>
      </c>
      <c r="N486" s="48">
        <v>42932</v>
      </c>
      <c r="O486" s="24" t="s">
        <v>53</v>
      </c>
      <c r="P486" s="26" t="s">
        <v>1</v>
      </c>
      <c r="Q486" s="24">
        <v>5011987195684</v>
      </c>
      <c r="R486" s="24" t="s">
        <v>54</v>
      </c>
      <c r="S486" s="24" t="s">
        <v>44</v>
      </c>
      <c r="T486" s="40" t="s">
        <v>44</v>
      </c>
      <c r="U486" s="24" t="s">
        <v>55</v>
      </c>
      <c r="V486" s="24">
        <v>2710193200</v>
      </c>
      <c r="W486" s="14" t="s">
        <v>83</v>
      </c>
      <c r="X486" s="24" t="s">
        <v>4633</v>
      </c>
      <c r="Y486" s="24" t="s">
        <v>87</v>
      </c>
      <c r="Z486" s="24" t="s">
        <v>88</v>
      </c>
      <c r="AA486" s="24" t="s">
        <v>1409</v>
      </c>
      <c r="AB486" s="51" t="s">
        <v>1391</v>
      </c>
      <c r="AC486" s="51"/>
      <c r="AD486" s="51"/>
      <c r="AE486" s="24"/>
    </row>
    <row r="487" spans="1:31" s="38" customFormat="1" ht="13" hidden="1" x14ac:dyDescent="0.35">
      <c r="A487" s="14"/>
      <c r="B487" s="24">
        <v>45683855</v>
      </c>
      <c r="C487" s="24">
        <v>855</v>
      </c>
      <c r="D487" s="24" t="s">
        <v>1410</v>
      </c>
      <c r="E487" s="66">
        <v>45659801</v>
      </c>
      <c r="F487" s="24" t="s">
        <v>1411</v>
      </c>
      <c r="G487" s="24" t="s">
        <v>46</v>
      </c>
      <c r="H487" s="24" t="s">
        <v>163</v>
      </c>
      <c r="I487" s="24" t="s">
        <v>164</v>
      </c>
      <c r="J487" s="24" t="s">
        <v>119</v>
      </c>
      <c r="K487" s="24" t="s">
        <v>65</v>
      </c>
      <c r="L487" s="24" t="s">
        <v>66</v>
      </c>
      <c r="M487" s="24" t="s">
        <v>67</v>
      </c>
      <c r="N487" s="48">
        <v>43709</v>
      </c>
      <c r="O487" s="24" t="s">
        <v>53</v>
      </c>
      <c r="P487" s="26" t="s">
        <v>1</v>
      </c>
      <c r="Q487" s="63" t="s">
        <v>7330</v>
      </c>
      <c r="R487" s="24" t="s">
        <v>54</v>
      </c>
      <c r="S487" s="24" t="s">
        <v>44</v>
      </c>
      <c r="T487" s="40" t="s">
        <v>44</v>
      </c>
      <c r="U487" s="24" t="s">
        <v>55</v>
      </c>
      <c r="V487" s="24">
        <v>2710193200</v>
      </c>
      <c r="W487" s="14" t="s">
        <v>70</v>
      </c>
      <c r="X487" s="24" t="s">
        <v>1413</v>
      </c>
      <c r="Y487" s="24" t="s">
        <v>1414</v>
      </c>
      <c r="Z487" s="24" t="s">
        <v>565</v>
      </c>
      <c r="AA487" s="24" t="s">
        <v>1415</v>
      </c>
      <c r="AB487" s="51" t="s">
        <v>1391</v>
      </c>
      <c r="AC487" s="51"/>
      <c r="AD487" s="51"/>
      <c r="AE487" s="24"/>
    </row>
    <row r="488" spans="1:31" s="38" customFormat="1" ht="13" hidden="1" x14ac:dyDescent="0.35">
      <c r="A488" s="14"/>
      <c r="B488" s="10">
        <v>45659801</v>
      </c>
      <c r="C488" s="24">
        <v>855</v>
      </c>
      <c r="D488" s="24" t="s">
        <v>1411</v>
      </c>
      <c r="E488" s="66">
        <v>45659801</v>
      </c>
      <c r="F488" s="24" t="s">
        <v>1411</v>
      </c>
      <c r="G488" s="24" t="s">
        <v>46</v>
      </c>
      <c r="H488" s="24" t="s">
        <v>163</v>
      </c>
      <c r="I488" s="24" t="s">
        <v>79</v>
      </c>
      <c r="J488" s="24" t="s">
        <v>145</v>
      </c>
      <c r="K488" s="24" t="s">
        <v>65</v>
      </c>
      <c r="L488" s="24" t="s">
        <v>66</v>
      </c>
      <c r="M488" s="24" t="s">
        <v>67</v>
      </c>
      <c r="N488" s="48">
        <v>40834</v>
      </c>
      <c r="O488" s="24" t="s">
        <v>53</v>
      </c>
      <c r="P488" s="26" t="s">
        <v>1</v>
      </c>
      <c r="Q488" s="24"/>
      <c r="R488" s="24" t="s">
        <v>44</v>
      </c>
      <c r="S488" s="24" t="s">
        <v>44</v>
      </c>
      <c r="T488" s="40" t="s">
        <v>44</v>
      </c>
      <c r="U488" s="24" t="s">
        <v>55</v>
      </c>
      <c r="V488" s="24">
        <v>2710193200</v>
      </c>
      <c r="W488" s="14" t="s">
        <v>44</v>
      </c>
      <c r="X488" s="24" t="str">
        <f>LEFT(AA488,8)</f>
        <v>001D7837</v>
      </c>
      <c r="Y488" s="24" t="str">
        <f t="shared" ref="Y488" si="0">LEFT(RIGHT(AA488,10),6)</f>
        <v>001176</v>
      </c>
      <c r="Z488" s="24" t="str">
        <f>RIGHT(AA488,4)</f>
        <v>A03Q</v>
      </c>
      <c r="AA488" s="24" t="s">
        <v>5533</v>
      </c>
      <c r="AB488" s="51" t="s">
        <v>1391</v>
      </c>
      <c r="AC488" s="51"/>
      <c r="AD488" s="51"/>
      <c r="AE488" s="24"/>
    </row>
    <row r="489" spans="1:31" s="38" customFormat="1" ht="13" hidden="1" x14ac:dyDescent="0.35">
      <c r="A489" s="14"/>
      <c r="B489" s="24">
        <v>45659855</v>
      </c>
      <c r="C489" s="24">
        <v>855</v>
      </c>
      <c r="D489" s="24" t="s">
        <v>1416</v>
      </c>
      <c r="E489" s="66">
        <v>45659801</v>
      </c>
      <c r="F489" s="24" t="s">
        <v>1411</v>
      </c>
      <c r="G489" s="24" t="s">
        <v>46</v>
      </c>
      <c r="H489" s="24" t="s">
        <v>163</v>
      </c>
      <c r="I489" s="24" t="s">
        <v>164</v>
      </c>
      <c r="J489" s="24" t="s">
        <v>145</v>
      </c>
      <c r="K489" s="24" t="s">
        <v>65</v>
      </c>
      <c r="L489" s="24" t="s">
        <v>66</v>
      </c>
      <c r="M489" s="24" t="s">
        <v>67</v>
      </c>
      <c r="N489" s="48">
        <v>40834</v>
      </c>
      <c r="O489" s="24" t="s">
        <v>53</v>
      </c>
      <c r="P489" s="26" t="s">
        <v>1</v>
      </c>
      <c r="Q489" s="24"/>
      <c r="R489" s="63" t="s">
        <v>7331</v>
      </c>
      <c r="S489" s="24" t="s">
        <v>44</v>
      </c>
      <c r="T489" s="40" t="s">
        <v>44</v>
      </c>
      <c r="U489" s="24" t="s">
        <v>55</v>
      </c>
      <c r="V489" s="24">
        <v>2710193200</v>
      </c>
      <c r="W489" s="14" t="s">
        <v>70</v>
      </c>
      <c r="X489" s="24" t="s">
        <v>1413</v>
      </c>
      <c r="Y489" s="24" t="s">
        <v>1414</v>
      </c>
      <c r="Z489" s="24" t="s">
        <v>88</v>
      </c>
      <c r="AA489" s="24" t="s">
        <v>1418</v>
      </c>
      <c r="AB489" s="51" t="s">
        <v>1391</v>
      </c>
      <c r="AC489" s="51"/>
      <c r="AD489" s="51"/>
      <c r="AE489" s="24"/>
    </row>
    <row r="490" spans="1:31" s="38" customFormat="1" hidden="1" x14ac:dyDescent="0.35">
      <c r="A490" s="14"/>
      <c r="B490" s="24">
        <v>45659809</v>
      </c>
      <c r="C490" s="24">
        <v>809</v>
      </c>
      <c r="D490" s="24" t="s">
        <v>1419</v>
      </c>
      <c r="E490" s="66">
        <v>45659801</v>
      </c>
      <c r="F490" s="24" t="s">
        <v>1411</v>
      </c>
      <c r="G490" s="24" t="s">
        <v>46</v>
      </c>
      <c r="H490" s="24" t="s">
        <v>47</v>
      </c>
      <c r="I490" s="24" t="s">
        <v>48</v>
      </c>
      <c r="J490" s="24" t="s">
        <v>145</v>
      </c>
      <c r="K490" s="24" t="s">
        <v>65</v>
      </c>
      <c r="L490" s="24" t="s">
        <v>66</v>
      </c>
      <c r="M490" s="24" t="s">
        <v>67</v>
      </c>
      <c r="N490" s="48">
        <v>40830</v>
      </c>
      <c r="O490" s="24" t="s">
        <v>53</v>
      </c>
      <c r="P490" s="26" t="s">
        <v>1</v>
      </c>
      <c r="Q490" s="24"/>
      <c r="R490" s="63" t="s">
        <v>7332</v>
      </c>
      <c r="S490" s="24" t="s">
        <v>44</v>
      </c>
      <c r="T490" s="40" t="s">
        <v>44</v>
      </c>
      <c r="U490" s="24" t="s">
        <v>55</v>
      </c>
      <c r="V490" s="24">
        <v>2710193200</v>
      </c>
      <c r="W490" s="14" t="s">
        <v>83</v>
      </c>
      <c r="X490" s="24" t="s">
        <v>1413</v>
      </c>
      <c r="Y490" s="24" t="s">
        <v>360</v>
      </c>
      <c r="Z490" s="24" t="s">
        <v>88</v>
      </c>
      <c r="AA490" s="24" t="s">
        <v>1421</v>
      </c>
      <c r="AB490" s="51" t="s">
        <v>1391</v>
      </c>
      <c r="AC490" s="36"/>
      <c r="AD490" s="36"/>
      <c r="AE490" s="24"/>
    </row>
    <row r="491" spans="1:31" s="38" customFormat="1" hidden="1" x14ac:dyDescent="0.35">
      <c r="A491" s="14"/>
      <c r="B491" s="24">
        <v>45683809</v>
      </c>
      <c r="C491" s="24">
        <v>809</v>
      </c>
      <c r="D491" s="24" t="s">
        <v>1422</v>
      </c>
      <c r="E491" s="66">
        <v>45659801</v>
      </c>
      <c r="F491" s="24" t="s">
        <v>1411</v>
      </c>
      <c r="G491" s="24" t="s">
        <v>46</v>
      </c>
      <c r="H491" s="24" t="s">
        <v>47</v>
      </c>
      <c r="I491" s="24" t="s">
        <v>48</v>
      </c>
      <c r="J491" s="24" t="s">
        <v>119</v>
      </c>
      <c r="K491" s="24" t="s">
        <v>65</v>
      </c>
      <c r="L491" s="24" t="s">
        <v>66</v>
      </c>
      <c r="M491" s="24" t="s">
        <v>67</v>
      </c>
      <c r="N491" s="48">
        <v>42826</v>
      </c>
      <c r="O491" s="24" t="s">
        <v>53</v>
      </c>
      <c r="P491" s="26" t="s">
        <v>1</v>
      </c>
      <c r="Q491" s="24">
        <v>5011987033191</v>
      </c>
      <c r="R491" s="24" t="s">
        <v>54</v>
      </c>
      <c r="S491" s="24" t="s">
        <v>44</v>
      </c>
      <c r="T491" s="40" t="s">
        <v>44</v>
      </c>
      <c r="U491" s="24" t="s">
        <v>55</v>
      </c>
      <c r="V491" s="24">
        <v>2710193200</v>
      </c>
      <c r="W491" s="14" t="s">
        <v>83</v>
      </c>
      <c r="X491" s="24" t="s">
        <v>1413</v>
      </c>
      <c r="Y491" s="24" t="s">
        <v>360</v>
      </c>
      <c r="Z491" s="24" t="s">
        <v>565</v>
      </c>
      <c r="AA491" s="24" t="s">
        <v>1424</v>
      </c>
      <c r="AB491" s="51" t="s">
        <v>1391</v>
      </c>
      <c r="AC491" s="36"/>
      <c r="AD491" s="36"/>
      <c r="AE491" s="24"/>
    </row>
    <row r="492" spans="1:31" s="38" customFormat="1" hidden="1" x14ac:dyDescent="0.35">
      <c r="A492" s="14"/>
      <c r="B492" s="24">
        <v>45684855</v>
      </c>
      <c r="C492" s="24">
        <v>855</v>
      </c>
      <c r="D492" s="24" t="s">
        <v>1425</v>
      </c>
      <c r="E492" s="66">
        <v>45660801</v>
      </c>
      <c r="F492" s="24" t="s">
        <v>1426</v>
      </c>
      <c r="G492" s="24" t="s">
        <v>46</v>
      </c>
      <c r="H492" s="24" t="s">
        <v>163</v>
      </c>
      <c r="I492" s="24" t="s">
        <v>164</v>
      </c>
      <c r="J492" s="24" t="s">
        <v>119</v>
      </c>
      <c r="K492" s="24" t="s">
        <v>65</v>
      </c>
      <c r="L492" s="24" t="s">
        <v>66</v>
      </c>
      <c r="M492" s="24" t="s">
        <v>67</v>
      </c>
      <c r="N492" s="48">
        <v>43709</v>
      </c>
      <c r="O492" s="24" t="s">
        <v>53</v>
      </c>
      <c r="P492" s="26" t="s">
        <v>1</v>
      </c>
      <c r="Q492" s="63" t="s">
        <v>7333</v>
      </c>
      <c r="R492" s="24" t="s">
        <v>54</v>
      </c>
      <c r="S492" s="24" t="s">
        <v>44</v>
      </c>
      <c r="T492" s="40" t="s">
        <v>44</v>
      </c>
      <c r="U492" s="24" t="s">
        <v>55</v>
      </c>
      <c r="V492" s="24">
        <v>2710193200</v>
      </c>
      <c r="W492" s="14" t="s">
        <v>70</v>
      </c>
      <c r="X492" s="96" t="s">
        <v>1428</v>
      </c>
      <c r="Y492" s="24" t="s">
        <v>1414</v>
      </c>
      <c r="Z492" s="24" t="s">
        <v>565</v>
      </c>
      <c r="AA492" s="24" t="s">
        <v>1429</v>
      </c>
      <c r="AB492" s="51" t="s">
        <v>1391</v>
      </c>
      <c r="AC492" s="36"/>
      <c r="AD492" s="36"/>
      <c r="AE492" s="24"/>
    </row>
    <row r="493" spans="1:31" s="38" customFormat="1" ht="13" hidden="1" x14ac:dyDescent="0.35">
      <c r="A493" s="14"/>
      <c r="B493" s="24">
        <v>45660855</v>
      </c>
      <c r="C493" s="24">
        <v>855</v>
      </c>
      <c r="D493" s="24" t="s">
        <v>1430</v>
      </c>
      <c r="E493" s="66">
        <v>45660801</v>
      </c>
      <c r="F493" s="24" t="s">
        <v>1426</v>
      </c>
      <c r="G493" s="24" t="s">
        <v>46</v>
      </c>
      <c r="H493" s="24" t="s">
        <v>163</v>
      </c>
      <c r="I493" s="24" t="s">
        <v>164</v>
      </c>
      <c r="J493" s="24" t="s">
        <v>145</v>
      </c>
      <c r="K493" s="24" t="s">
        <v>65</v>
      </c>
      <c r="L493" s="24" t="s">
        <v>66</v>
      </c>
      <c r="M493" s="24" t="s">
        <v>67</v>
      </c>
      <c r="N493" s="48">
        <v>40841</v>
      </c>
      <c r="O493" s="24" t="s">
        <v>53</v>
      </c>
      <c r="P493" s="27" t="s">
        <v>1</v>
      </c>
      <c r="Q493" s="24"/>
      <c r="R493" s="63" t="s">
        <v>7334</v>
      </c>
      <c r="S493" s="24" t="s">
        <v>44</v>
      </c>
      <c r="T493" s="40" t="s">
        <v>44</v>
      </c>
      <c r="U493" s="24" t="s">
        <v>55</v>
      </c>
      <c r="V493" s="24">
        <v>2710193200</v>
      </c>
      <c r="W493" s="14" t="s">
        <v>70</v>
      </c>
      <c r="X493" s="24" t="s">
        <v>1428</v>
      </c>
      <c r="Y493" s="24" t="s">
        <v>1414</v>
      </c>
      <c r="Z493" s="24" t="s">
        <v>88</v>
      </c>
      <c r="AA493" s="24" t="s">
        <v>1432</v>
      </c>
      <c r="AB493" s="51" t="s">
        <v>1391</v>
      </c>
      <c r="AC493" s="51"/>
      <c r="AD493" s="51"/>
      <c r="AE493" s="24"/>
    </row>
    <row r="494" spans="1:31" s="38" customFormat="1" ht="13" hidden="1" x14ac:dyDescent="0.35">
      <c r="A494" s="14"/>
      <c r="B494" s="24">
        <v>45660801</v>
      </c>
      <c r="C494" s="24">
        <v>801</v>
      </c>
      <c r="D494" s="24" t="s">
        <v>1426</v>
      </c>
      <c r="E494" s="66">
        <v>45660801</v>
      </c>
      <c r="F494" s="24" t="s">
        <v>1426</v>
      </c>
      <c r="G494" s="24" t="s">
        <v>46</v>
      </c>
      <c r="H494" s="24" t="s">
        <v>79</v>
      </c>
      <c r="I494" s="24" t="s">
        <v>79</v>
      </c>
      <c r="J494" s="24" t="s">
        <v>145</v>
      </c>
      <c r="K494" s="24" t="s">
        <v>65</v>
      </c>
      <c r="L494" s="24" t="s">
        <v>66</v>
      </c>
      <c r="M494" s="24" t="s">
        <v>67</v>
      </c>
      <c r="N494" s="48">
        <v>45566</v>
      </c>
      <c r="O494" s="24" t="s">
        <v>53</v>
      </c>
      <c r="P494" s="26" t="s">
        <v>1</v>
      </c>
      <c r="Q494" s="24"/>
      <c r="R494" s="24"/>
      <c r="S494" s="24" t="s">
        <v>44</v>
      </c>
      <c r="T494" s="40" t="s">
        <v>44</v>
      </c>
      <c r="U494" s="24" t="s">
        <v>55</v>
      </c>
      <c r="V494" s="24">
        <v>2710193200</v>
      </c>
      <c r="W494" s="14" t="s">
        <v>44</v>
      </c>
      <c r="X494" s="24" t="s">
        <v>1428</v>
      </c>
      <c r="Y494" s="24">
        <v>1176</v>
      </c>
      <c r="Z494" s="24" t="s">
        <v>392</v>
      </c>
      <c r="AA494" s="24" t="s">
        <v>6739</v>
      </c>
      <c r="AB494" s="51" t="s">
        <v>1391</v>
      </c>
      <c r="AC494" s="51"/>
      <c r="AD494" s="51"/>
      <c r="AE494" s="24"/>
    </row>
    <row r="495" spans="1:31" s="38" customFormat="1" ht="13" hidden="1" x14ac:dyDescent="0.35">
      <c r="A495" s="14"/>
      <c r="B495" s="24">
        <v>45660809</v>
      </c>
      <c r="C495" s="24">
        <v>809</v>
      </c>
      <c r="D495" s="24" t="s">
        <v>1433</v>
      </c>
      <c r="E495" s="66">
        <v>45660801</v>
      </c>
      <c r="F495" s="24" t="s">
        <v>1426</v>
      </c>
      <c r="G495" s="24" t="s">
        <v>46</v>
      </c>
      <c r="H495" s="24" t="s">
        <v>47</v>
      </c>
      <c r="I495" s="24" t="s">
        <v>48</v>
      </c>
      <c r="J495" s="24" t="s">
        <v>145</v>
      </c>
      <c r="K495" s="24" t="s">
        <v>65</v>
      </c>
      <c r="L495" s="24" t="s">
        <v>66</v>
      </c>
      <c r="M495" s="24" t="s">
        <v>67</v>
      </c>
      <c r="N495" s="48">
        <v>40830</v>
      </c>
      <c r="O495" s="24" t="s">
        <v>53</v>
      </c>
      <c r="P495" s="26" t="s">
        <v>1</v>
      </c>
      <c r="Q495" s="24"/>
      <c r="R495" s="63" t="s">
        <v>7335</v>
      </c>
      <c r="S495" s="24" t="s">
        <v>44</v>
      </c>
      <c r="T495" s="40" t="s">
        <v>44</v>
      </c>
      <c r="U495" s="24" t="s">
        <v>55</v>
      </c>
      <c r="V495" s="24">
        <v>2710193200</v>
      </c>
      <c r="W495" s="14" t="s">
        <v>83</v>
      </c>
      <c r="X495" s="96" t="s">
        <v>1428</v>
      </c>
      <c r="Y495" s="24" t="s">
        <v>360</v>
      </c>
      <c r="Z495" s="24" t="s">
        <v>88</v>
      </c>
      <c r="AA495" s="96" t="s">
        <v>1435</v>
      </c>
      <c r="AB495" s="51" t="s">
        <v>1391</v>
      </c>
      <c r="AC495" s="51"/>
      <c r="AD495" s="51"/>
      <c r="AE495" s="24"/>
    </row>
    <row r="496" spans="1:31" s="38" customFormat="1" ht="13" hidden="1" x14ac:dyDescent="0.35">
      <c r="A496" s="14"/>
      <c r="B496" s="24">
        <v>45684809</v>
      </c>
      <c r="C496" s="24">
        <v>809</v>
      </c>
      <c r="D496" s="24" t="s">
        <v>1436</v>
      </c>
      <c r="E496" s="66">
        <v>45660801</v>
      </c>
      <c r="F496" s="24" t="s">
        <v>1426</v>
      </c>
      <c r="G496" s="24" t="s">
        <v>46</v>
      </c>
      <c r="H496" s="24" t="s">
        <v>47</v>
      </c>
      <c r="I496" s="24" t="s">
        <v>48</v>
      </c>
      <c r="J496" s="24" t="s">
        <v>119</v>
      </c>
      <c r="K496" s="24" t="s">
        <v>65</v>
      </c>
      <c r="L496" s="24" t="s">
        <v>66</v>
      </c>
      <c r="M496" s="24" t="s">
        <v>67</v>
      </c>
      <c r="N496" s="48">
        <v>42826</v>
      </c>
      <c r="O496" s="24" t="s">
        <v>53</v>
      </c>
      <c r="P496" s="26" t="s">
        <v>1</v>
      </c>
      <c r="Q496" s="24">
        <v>5011987034846</v>
      </c>
      <c r="R496" s="63" t="s">
        <v>54</v>
      </c>
      <c r="S496" s="24" t="s">
        <v>44</v>
      </c>
      <c r="T496" s="40" t="s">
        <v>44</v>
      </c>
      <c r="U496" s="24" t="s">
        <v>55</v>
      </c>
      <c r="V496" s="24">
        <v>2710193200</v>
      </c>
      <c r="W496" s="14" t="s">
        <v>83</v>
      </c>
      <c r="X496" s="96" t="s">
        <v>1428</v>
      </c>
      <c r="Y496" s="24" t="s">
        <v>360</v>
      </c>
      <c r="Z496" s="24" t="s">
        <v>565</v>
      </c>
      <c r="AA496" s="96" t="s">
        <v>1438</v>
      </c>
      <c r="AB496" s="51" t="s">
        <v>1391</v>
      </c>
      <c r="AC496" s="51"/>
      <c r="AD496" s="51"/>
      <c r="AE496" s="24"/>
    </row>
    <row r="497" spans="1:31" s="38" customFormat="1" ht="13" hidden="1" x14ac:dyDescent="0.35">
      <c r="A497" s="14"/>
      <c r="B497" s="24">
        <v>45660967</v>
      </c>
      <c r="C497" s="24">
        <v>967</v>
      </c>
      <c r="D497" s="24" t="s">
        <v>1439</v>
      </c>
      <c r="E497" s="66">
        <v>45660801</v>
      </c>
      <c r="F497" s="24" t="s">
        <v>1426</v>
      </c>
      <c r="G497" s="24" t="s">
        <v>46</v>
      </c>
      <c r="H497" s="24" t="s">
        <v>151</v>
      </c>
      <c r="I497" s="24" t="s">
        <v>86</v>
      </c>
      <c r="J497" s="24" t="s">
        <v>145</v>
      </c>
      <c r="K497" s="24" t="s">
        <v>65</v>
      </c>
      <c r="L497" s="24" t="s">
        <v>66</v>
      </c>
      <c r="M497" s="24" t="s">
        <v>67</v>
      </c>
      <c r="N497" s="48">
        <v>42933</v>
      </c>
      <c r="O497" s="24" t="s">
        <v>53</v>
      </c>
      <c r="P497" s="15" t="s">
        <v>2577</v>
      </c>
      <c r="Q497" s="63" t="s">
        <v>7336</v>
      </c>
      <c r="R497" s="63" t="s">
        <v>44</v>
      </c>
      <c r="S497" s="24" t="s">
        <v>44</v>
      </c>
      <c r="T497" s="40" t="s">
        <v>44</v>
      </c>
      <c r="U497" s="24" t="s">
        <v>55</v>
      </c>
      <c r="V497" s="24">
        <v>2710193200</v>
      </c>
      <c r="W497" s="14" t="s">
        <v>83</v>
      </c>
      <c r="X497" s="24" t="s">
        <v>1428</v>
      </c>
      <c r="Y497" s="24" t="s">
        <v>87</v>
      </c>
      <c r="Z497" s="24" t="s">
        <v>88</v>
      </c>
      <c r="AA497" s="24" t="s">
        <v>1441</v>
      </c>
      <c r="AB497" s="51" t="s">
        <v>1391</v>
      </c>
      <c r="AC497" s="51"/>
      <c r="AD497" s="51"/>
      <c r="AE497" s="24"/>
    </row>
    <row r="498" spans="1:31" s="38" customFormat="1" ht="13" hidden="1" x14ac:dyDescent="0.35">
      <c r="A498" s="14"/>
      <c r="B498" s="24">
        <v>45272809</v>
      </c>
      <c r="C498" s="24">
        <v>809</v>
      </c>
      <c r="D498" s="24" t="s">
        <v>1442</v>
      </c>
      <c r="E498" s="66">
        <v>45272801</v>
      </c>
      <c r="F498" s="24" t="s">
        <v>1443</v>
      </c>
      <c r="G498" s="24" t="s">
        <v>46</v>
      </c>
      <c r="H498" s="24" t="s">
        <v>47</v>
      </c>
      <c r="I498" s="24" t="s">
        <v>48</v>
      </c>
      <c r="J498" s="24" t="s">
        <v>145</v>
      </c>
      <c r="K498" s="24" t="s">
        <v>65</v>
      </c>
      <c r="L498" s="24" t="s">
        <v>66</v>
      </c>
      <c r="M498" s="24" t="s">
        <v>67</v>
      </c>
      <c r="N498" s="48">
        <v>40873</v>
      </c>
      <c r="O498" s="24" t="s">
        <v>53</v>
      </c>
      <c r="P498" s="26" t="s">
        <v>1</v>
      </c>
      <c r="Q498" s="24"/>
      <c r="R498" s="63" t="s">
        <v>7337</v>
      </c>
      <c r="S498" s="24" t="s">
        <v>44</v>
      </c>
      <c r="T498" s="40" t="s">
        <v>44</v>
      </c>
      <c r="U498" s="24" t="s">
        <v>55</v>
      </c>
      <c r="V498" s="24">
        <v>2710193200</v>
      </c>
      <c r="W498" s="14" t="s">
        <v>83</v>
      </c>
      <c r="X498" s="24" t="s">
        <v>5540</v>
      </c>
      <c r="Y498" s="24" t="s">
        <v>360</v>
      </c>
      <c r="Z498" s="24" t="s">
        <v>88</v>
      </c>
      <c r="AA498" s="24" t="s">
        <v>1445</v>
      </c>
      <c r="AB498" s="51" t="s">
        <v>1391</v>
      </c>
      <c r="AC498" s="51"/>
      <c r="AD498" s="51"/>
      <c r="AE498" s="24"/>
    </row>
    <row r="499" spans="1:31" s="38" customFormat="1" ht="13" hidden="1" x14ac:dyDescent="0.35">
      <c r="A499" s="14"/>
      <c r="B499" s="24">
        <v>45661809</v>
      </c>
      <c r="C499" s="24">
        <v>809</v>
      </c>
      <c r="D499" s="24" t="s">
        <v>1446</v>
      </c>
      <c r="E499" s="66">
        <v>45661801</v>
      </c>
      <c r="F499" s="24" t="s">
        <v>1447</v>
      </c>
      <c r="G499" s="24" t="s">
        <v>46</v>
      </c>
      <c r="H499" s="24" t="s">
        <v>47</v>
      </c>
      <c r="I499" s="24" t="s">
        <v>48</v>
      </c>
      <c r="J499" s="24" t="s">
        <v>145</v>
      </c>
      <c r="K499" s="24" t="s">
        <v>65</v>
      </c>
      <c r="L499" s="24" t="s">
        <v>66</v>
      </c>
      <c r="M499" s="24" t="s">
        <v>67</v>
      </c>
      <c r="N499" s="48">
        <v>40844</v>
      </c>
      <c r="O499" s="24" t="s">
        <v>53</v>
      </c>
      <c r="P499" s="26" t="s">
        <v>1</v>
      </c>
      <c r="Q499" s="24"/>
      <c r="R499" s="63" t="s">
        <v>7338</v>
      </c>
      <c r="S499" s="24" t="s">
        <v>44</v>
      </c>
      <c r="T499" s="40" t="s">
        <v>44</v>
      </c>
      <c r="U499" s="24" t="s">
        <v>55</v>
      </c>
      <c r="V499" s="24">
        <v>2710193200</v>
      </c>
      <c r="W499" s="14" t="s">
        <v>83</v>
      </c>
      <c r="X499" s="24" t="s">
        <v>4636</v>
      </c>
      <c r="Y499" s="24" t="s">
        <v>360</v>
      </c>
      <c r="Z499" s="24" t="s">
        <v>88</v>
      </c>
      <c r="AA499" s="24" t="s">
        <v>1449</v>
      </c>
      <c r="AB499" s="51" t="s">
        <v>1391</v>
      </c>
      <c r="AC499" s="51"/>
      <c r="AD499" s="51"/>
      <c r="AE499" s="24"/>
    </row>
    <row r="500" spans="1:31" s="38" customFormat="1" ht="13" hidden="1" x14ac:dyDescent="0.35">
      <c r="A500" s="14"/>
      <c r="B500" s="24">
        <v>45273905</v>
      </c>
      <c r="C500" s="24">
        <v>905</v>
      </c>
      <c r="D500" s="24" t="s">
        <v>1450</v>
      </c>
      <c r="E500" s="66">
        <v>45273801</v>
      </c>
      <c r="F500" s="24" t="s">
        <v>1451</v>
      </c>
      <c r="G500" s="24" t="s">
        <v>46</v>
      </c>
      <c r="H500" s="24" t="s">
        <v>62</v>
      </c>
      <c r="I500" s="24" t="s">
        <v>63</v>
      </c>
      <c r="J500" s="24" t="s">
        <v>145</v>
      </c>
      <c r="K500" s="24" t="s">
        <v>65</v>
      </c>
      <c r="L500" s="24" t="s">
        <v>66</v>
      </c>
      <c r="M500" s="24" t="s">
        <v>67</v>
      </c>
      <c r="N500" s="48">
        <v>43054</v>
      </c>
      <c r="O500" s="24" t="s">
        <v>53</v>
      </c>
      <c r="P500" s="26" t="s">
        <v>1</v>
      </c>
      <c r="Q500" s="63" t="s">
        <v>7339</v>
      </c>
      <c r="R500" s="63" t="s">
        <v>7340</v>
      </c>
      <c r="S500" s="24" t="s">
        <v>44</v>
      </c>
      <c r="T500" s="40" t="s">
        <v>44</v>
      </c>
      <c r="U500" s="24" t="s">
        <v>55</v>
      </c>
      <c r="V500" s="24">
        <v>2710193200</v>
      </c>
      <c r="W500" s="14" t="s">
        <v>70</v>
      </c>
      <c r="X500" s="24" t="s">
        <v>4639</v>
      </c>
      <c r="Y500" s="24" t="s">
        <v>3314</v>
      </c>
      <c r="Z500" s="24" t="s">
        <v>73</v>
      </c>
      <c r="AA500" s="24" t="s">
        <v>1454</v>
      </c>
      <c r="AB500" s="51" t="s">
        <v>1391</v>
      </c>
      <c r="AC500" s="51"/>
      <c r="AD500" s="51"/>
      <c r="AE500" s="24"/>
    </row>
    <row r="501" spans="1:31" s="38" customFormat="1" ht="13" hidden="1" x14ac:dyDescent="0.35">
      <c r="A501" s="14"/>
      <c r="B501" s="24">
        <v>45273829</v>
      </c>
      <c r="C501" s="24">
        <v>829</v>
      </c>
      <c r="D501" s="24" t="s">
        <v>6915</v>
      </c>
      <c r="E501" s="66">
        <v>45273801</v>
      </c>
      <c r="F501" s="24" t="s">
        <v>1451</v>
      </c>
      <c r="G501" s="24" t="s">
        <v>46</v>
      </c>
      <c r="H501" s="24" t="s">
        <v>6939</v>
      </c>
      <c r="I501" s="24" t="s">
        <v>3046</v>
      </c>
      <c r="J501" s="24" t="s">
        <v>145</v>
      </c>
      <c r="K501" s="24" t="s">
        <v>65</v>
      </c>
      <c r="L501" s="24" t="s">
        <v>66</v>
      </c>
      <c r="M501" s="24" t="s">
        <v>67</v>
      </c>
      <c r="N501" s="48"/>
      <c r="O501" s="24" t="s">
        <v>53</v>
      </c>
      <c r="P501" s="26" t="s">
        <v>3</v>
      </c>
      <c r="Q501" s="24"/>
      <c r="R501" s="24"/>
      <c r="S501" s="24">
        <v>45273905</v>
      </c>
      <c r="T501" s="40" t="s">
        <v>1450</v>
      </c>
      <c r="U501" s="24" t="s">
        <v>329</v>
      </c>
      <c r="V501" s="24">
        <v>2710193200</v>
      </c>
      <c r="W501" s="14" t="s">
        <v>70</v>
      </c>
      <c r="X501" s="96" t="s">
        <v>4639</v>
      </c>
      <c r="Y501" s="24" t="s">
        <v>3314</v>
      </c>
      <c r="Z501" s="24" t="s">
        <v>73</v>
      </c>
      <c r="AA501" s="96" t="s">
        <v>1454</v>
      </c>
      <c r="AB501" s="51" t="s">
        <v>1391</v>
      </c>
      <c r="AC501" s="51"/>
      <c r="AD501" s="51"/>
      <c r="AE501" s="24"/>
    </row>
    <row r="502" spans="1:31" s="38" customFormat="1" ht="13" hidden="1" x14ac:dyDescent="0.35">
      <c r="A502" s="14"/>
      <c r="B502" s="24">
        <v>45273855</v>
      </c>
      <c r="C502" s="24">
        <v>855</v>
      </c>
      <c r="D502" s="24" t="s">
        <v>1455</v>
      </c>
      <c r="E502" s="66">
        <v>45273801</v>
      </c>
      <c r="F502" s="24" t="s">
        <v>1451</v>
      </c>
      <c r="G502" s="24" t="s">
        <v>46</v>
      </c>
      <c r="H502" s="24" t="s">
        <v>163</v>
      </c>
      <c r="I502" s="24" t="s">
        <v>164</v>
      </c>
      <c r="J502" s="24" t="s">
        <v>145</v>
      </c>
      <c r="K502" s="24" t="s">
        <v>65</v>
      </c>
      <c r="L502" s="24" t="s">
        <v>66</v>
      </c>
      <c r="M502" s="24" t="s">
        <v>67</v>
      </c>
      <c r="N502" s="48">
        <v>42232</v>
      </c>
      <c r="O502" s="24" t="s">
        <v>53</v>
      </c>
      <c r="P502" s="26" t="s">
        <v>1</v>
      </c>
      <c r="Q502" s="24"/>
      <c r="R502" s="63" t="s">
        <v>7341</v>
      </c>
      <c r="S502" s="24" t="s">
        <v>44</v>
      </c>
      <c r="T502" s="40" t="s">
        <v>44</v>
      </c>
      <c r="U502" s="24" t="s">
        <v>55</v>
      </c>
      <c r="V502" s="24">
        <v>2710193200</v>
      </c>
      <c r="W502" s="14" t="s">
        <v>70</v>
      </c>
      <c r="X502" s="96" t="s">
        <v>4639</v>
      </c>
      <c r="Y502" s="24" t="s">
        <v>1414</v>
      </c>
      <c r="Z502" s="24" t="s">
        <v>88</v>
      </c>
      <c r="AA502" s="96" t="s">
        <v>1457</v>
      </c>
      <c r="AB502" s="51" t="s">
        <v>1391</v>
      </c>
      <c r="AC502" s="51"/>
      <c r="AD502" s="51"/>
      <c r="AE502" s="24"/>
    </row>
    <row r="503" spans="1:31" s="38" customFormat="1" ht="13" hidden="1" x14ac:dyDescent="0.35">
      <c r="A503" s="14"/>
      <c r="B503" s="24">
        <v>45273809</v>
      </c>
      <c r="C503" s="24">
        <v>809</v>
      </c>
      <c r="D503" s="24" t="s">
        <v>1458</v>
      </c>
      <c r="E503" s="66">
        <v>45273801</v>
      </c>
      <c r="F503" s="24" t="s">
        <v>1451</v>
      </c>
      <c r="G503" s="24" t="s">
        <v>46</v>
      </c>
      <c r="H503" s="24" t="s">
        <v>47</v>
      </c>
      <c r="I503" s="24" t="s">
        <v>48</v>
      </c>
      <c r="J503" s="24" t="s">
        <v>145</v>
      </c>
      <c r="K503" s="24" t="s">
        <v>65</v>
      </c>
      <c r="L503" s="24" t="s">
        <v>66</v>
      </c>
      <c r="M503" s="24" t="s">
        <v>67</v>
      </c>
      <c r="N503" s="48">
        <v>42232</v>
      </c>
      <c r="O503" s="24" t="s">
        <v>53</v>
      </c>
      <c r="P503" s="26" t="s">
        <v>1</v>
      </c>
      <c r="Q503" s="24"/>
      <c r="R503" s="63" t="s">
        <v>7342</v>
      </c>
      <c r="S503" s="24" t="s">
        <v>44</v>
      </c>
      <c r="T503" s="40" t="s">
        <v>44</v>
      </c>
      <c r="U503" s="24" t="s">
        <v>55</v>
      </c>
      <c r="V503" s="24">
        <v>2710193200</v>
      </c>
      <c r="W503" s="14" t="s">
        <v>83</v>
      </c>
      <c r="X503" s="96" t="s">
        <v>4639</v>
      </c>
      <c r="Y503" s="24" t="s">
        <v>360</v>
      </c>
      <c r="Z503" s="24" t="s">
        <v>88</v>
      </c>
      <c r="AA503" s="96" t="s">
        <v>1460</v>
      </c>
      <c r="AB503" s="51" t="s">
        <v>1391</v>
      </c>
      <c r="AC503" s="51"/>
      <c r="AD503" s="51"/>
      <c r="AE503" s="24"/>
    </row>
    <row r="504" spans="1:31" s="38" customFormat="1" ht="13" hidden="1" x14ac:dyDescent="0.35">
      <c r="A504" s="14"/>
      <c r="B504" s="24">
        <v>45680809</v>
      </c>
      <c r="C504" s="24">
        <v>809</v>
      </c>
      <c r="D504" s="24" t="s">
        <v>1464</v>
      </c>
      <c r="E504" s="66">
        <v>45680801</v>
      </c>
      <c r="F504" s="24" t="s">
        <v>1462</v>
      </c>
      <c r="G504" s="24" t="s">
        <v>46</v>
      </c>
      <c r="H504" s="24" t="s">
        <v>47</v>
      </c>
      <c r="I504" s="24" t="s">
        <v>48</v>
      </c>
      <c r="J504" s="24" t="s">
        <v>145</v>
      </c>
      <c r="K504" s="24" t="s">
        <v>65</v>
      </c>
      <c r="L504" s="24" t="s">
        <v>66</v>
      </c>
      <c r="M504" s="24" t="s">
        <v>67</v>
      </c>
      <c r="N504" s="48"/>
      <c r="O504" s="24" t="s">
        <v>53</v>
      </c>
      <c r="P504" s="26" t="s">
        <v>1</v>
      </c>
      <c r="Q504" s="24"/>
      <c r="R504" s="24"/>
      <c r="S504" s="24" t="s">
        <v>44</v>
      </c>
      <c r="T504" s="40" t="s">
        <v>44</v>
      </c>
      <c r="U504" s="24" t="s">
        <v>55</v>
      </c>
      <c r="V504" s="24">
        <v>2710193200</v>
      </c>
      <c r="W504" s="14" t="s">
        <v>83</v>
      </c>
      <c r="X504" s="96" t="s">
        <v>1463</v>
      </c>
      <c r="Y504" s="24" t="s">
        <v>360</v>
      </c>
      <c r="Z504" s="24" t="s">
        <v>88</v>
      </c>
      <c r="AA504" s="96" t="s">
        <v>6826</v>
      </c>
      <c r="AB504" s="51" t="s">
        <v>1391</v>
      </c>
      <c r="AC504" s="51"/>
      <c r="AD504" s="51"/>
      <c r="AE504" s="24"/>
    </row>
    <row r="505" spans="1:31" s="38" customFormat="1" ht="13" hidden="1" x14ac:dyDescent="0.35">
      <c r="A505" s="14"/>
      <c r="B505" s="24">
        <v>45680855</v>
      </c>
      <c r="C505" s="24">
        <v>855</v>
      </c>
      <c r="D505" s="24" t="s">
        <v>1461</v>
      </c>
      <c r="E505" s="66">
        <v>45680801</v>
      </c>
      <c r="F505" s="24" t="s">
        <v>1462</v>
      </c>
      <c r="G505" s="24" t="s">
        <v>46</v>
      </c>
      <c r="H505" s="24" t="s">
        <v>163</v>
      </c>
      <c r="I505" s="24" t="s">
        <v>164</v>
      </c>
      <c r="J505" s="24" t="s">
        <v>145</v>
      </c>
      <c r="K505" s="24" t="s">
        <v>65</v>
      </c>
      <c r="L505" s="24" t="s">
        <v>66</v>
      </c>
      <c r="M505" s="24" t="s">
        <v>67</v>
      </c>
      <c r="N505" s="48"/>
      <c r="O505" s="24" t="s">
        <v>53</v>
      </c>
      <c r="P505" s="26" t="s">
        <v>1</v>
      </c>
      <c r="Q505" s="24"/>
      <c r="R505" s="24"/>
      <c r="S505" s="24" t="s">
        <v>44</v>
      </c>
      <c r="T505" s="40" t="s">
        <v>44</v>
      </c>
      <c r="U505" s="24" t="s">
        <v>55</v>
      </c>
      <c r="V505" s="24">
        <v>2710193200</v>
      </c>
      <c r="W505" s="14" t="s">
        <v>70</v>
      </c>
      <c r="X505" s="96" t="s">
        <v>1463</v>
      </c>
      <c r="Y505" s="24" t="s">
        <v>1414</v>
      </c>
      <c r="Z505" s="24" t="s">
        <v>88</v>
      </c>
      <c r="AA505" s="96" t="s">
        <v>6827</v>
      </c>
      <c r="AB505" s="51" t="s">
        <v>1391</v>
      </c>
      <c r="AC505" s="51"/>
      <c r="AD505" s="51"/>
      <c r="AE505" s="24"/>
    </row>
    <row r="506" spans="1:31" s="38" customFormat="1" ht="13" hidden="1" x14ac:dyDescent="0.35">
      <c r="A506" s="14"/>
      <c r="B506" s="24">
        <v>45687809</v>
      </c>
      <c r="C506" s="24">
        <v>809</v>
      </c>
      <c r="D506" s="24" t="s">
        <v>1469</v>
      </c>
      <c r="E506" s="66">
        <v>45687801</v>
      </c>
      <c r="F506" s="24" t="s">
        <v>1466</v>
      </c>
      <c r="G506" s="24" t="s">
        <v>46</v>
      </c>
      <c r="H506" s="24" t="s">
        <v>47</v>
      </c>
      <c r="I506" s="24" t="s">
        <v>48</v>
      </c>
      <c r="J506" s="24" t="s">
        <v>145</v>
      </c>
      <c r="K506" s="24" t="s">
        <v>65</v>
      </c>
      <c r="L506" s="24" t="s">
        <v>66</v>
      </c>
      <c r="M506" s="24" t="s">
        <v>67</v>
      </c>
      <c r="N506" s="48"/>
      <c r="O506" s="24" t="s">
        <v>53</v>
      </c>
      <c r="P506" s="26" t="s">
        <v>1</v>
      </c>
      <c r="Q506" s="24"/>
      <c r="R506" s="24"/>
      <c r="S506" s="24" t="s">
        <v>44</v>
      </c>
      <c r="T506" s="40" t="s">
        <v>44</v>
      </c>
      <c r="U506" s="24" t="s">
        <v>55</v>
      </c>
      <c r="V506" s="24">
        <v>2710193200</v>
      </c>
      <c r="W506" s="14" t="s">
        <v>83</v>
      </c>
      <c r="X506" s="96" t="s">
        <v>1467</v>
      </c>
      <c r="Y506" s="24" t="s">
        <v>360</v>
      </c>
      <c r="Z506" s="24" t="s">
        <v>88</v>
      </c>
      <c r="AA506" s="96" t="s">
        <v>1470</v>
      </c>
      <c r="AB506" s="51" t="s">
        <v>1391</v>
      </c>
      <c r="AC506" s="51"/>
      <c r="AD506" s="51"/>
      <c r="AE506" s="24"/>
    </row>
    <row r="507" spans="1:31" s="38" customFormat="1" ht="13" hidden="1" x14ac:dyDescent="0.35">
      <c r="A507" s="14"/>
      <c r="B507" s="24">
        <v>45687855</v>
      </c>
      <c r="C507" s="24">
        <v>855</v>
      </c>
      <c r="D507" s="24" t="s">
        <v>1465</v>
      </c>
      <c r="E507" s="66">
        <v>45687801</v>
      </c>
      <c r="F507" s="24" t="s">
        <v>1466</v>
      </c>
      <c r="G507" s="24" t="s">
        <v>46</v>
      </c>
      <c r="H507" s="24" t="s">
        <v>163</v>
      </c>
      <c r="I507" s="24" t="s">
        <v>164</v>
      </c>
      <c r="J507" s="24" t="s">
        <v>145</v>
      </c>
      <c r="K507" s="24" t="s">
        <v>65</v>
      </c>
      <c r="L507" s="24" t="s">
        <v>66</v>
      </c>
      <c r="M507" s="24" t="s">
        <v>67</v>
      </c>
      <c r="N507" s="48"/>
      <c r="O507" s="24" t="s">
        <v>53</v>
      </c>
      <c r="P507" s="26" t="s">
        <v>1</v>
      </c>
      <c r="Q507" s="24"/>
      <c r="R507" s="24"/>
      <c r="S507" s="24" t="s">
        <v>44</v>
      </c>
      <c r="T507" s="40" t="s">
        <v>44</v>
      </c>
      <c r="U507" s="24" t="s">
        <v>55</v>
      </c>
      <c r="V507" s="24">
        <v>2710193200</v>
      </c>
      <c r="W507" s="14" t="s">
        <v>70</v>
      </c>
      <c r="X507" s="96" t="s">
        <v>1467</v>
      </c>
      <c r="Y507" s="24" t="s">
        <v>1414</v>
      </c>
      <c r="Z507" s="24" t="s">
        <v>88</v>
      </c>
      <c r="AA507" s="96" t="s">
        <v>1468</v>
      </c>
      <c r="AB507" s="51" t="s">
        <v>1391</v>
      </c>
      <c r="AC507" s="51"/>
      <c r="AD507" s="51"/>
      <c r="AE507" s="24"/>
    </row>
    <row r="508" spans="1:31" s="38" customFormat="1" ht="13" hidden="1" x14ac:dyDescent="0.35">
      <c r="A508" s="14"/>
      <c r="B508" s="24">
        <v>45688809</v>
      </c>
      <c r="C508" s="24">
        <v>809</v>
      </c>
      <c r="D508" s="24" t="s">
        <v>1475</v>
      </c>
      <c r="E508" s="66">
        <v>45688801</v>
      </c>
      <c r="F508" s="24" t="s">
        <v>1472</v>
      </c>
      <c r="G508" s="24" t="s">
        <v>46</v>
      </c>
      <c r="H508" s="24" t="s">
        <v>47</v>
      </c>
      <c r="I508" s="24" t="s">
        <v>48</v>
      </c>
      <c r="J508" s="24" t="s">
        <v>145</v>
      </c>
      <c r="K508" s="24" t="s">
        <v>65</v>
      </c>
      <c r="L508" s="24" t="s">
        <v>66</v>
      </c>
      <c r="M508" s="24" t="s">
        <v>67</v>
      </c>
      <c r="N508" s="48"/>
      <c r="O508" s="24" t="s">
        <v>53</v>
      </c>
      <c r="P508" s="26" t="s">
        <v>1</v>
      </c>
      <c r="Q508" s="24"/>
      <c r="R508" s="24"/>
      <c r="S508" s="24" t="s">
        <v>44</v>
      </c>
      <c r="T508" s="40" t="s">
        <v>44</v>
      </c>
      <c r="U508" s="24" t="s">
        <v>55</v>
      </c>
      <c r="V508" s="24">
        <v>2710193200</v>
      </c>
      <c r="W508" s="14" t="s">
        <v>83</v>
      </c>
      <c r="X508" s="96" t="s">
        <v>1473</v>
      </c>
      <c r="Y508" s="24" t="s">
        <v>360</v>
      </c>
      <c r="Z508" s="24" t="s">
        <v>88</v>
      </c>
      <c r="AA508" s="96" t="s">
        <v>1476</v>
      </c>
      <c r="AB508" s="51" t="s">
        <v>1391</v>
      </c>
      <c r="AC508" s="51"/>
      <c r="AD508" s="51"/>
      <c r="AE508" s="24"/>
    </row>
    <row r="509" spans="1:31" s="38" customFormat="1" ht="13" hidden="1" x14ac:dyDescent="0.35">
      <c r="A509" s="14"/>
      <c r="B509" s="24">
        <v>45688855</v>
      </c>
      <c r="C509" s="24">
        <v>855</v>
      </c>
      <c r="D509" s="24" t="s">
        <v>1471</v>
      </c>
      <c r="E509" s="66">
        <v>45688801</v>
      </c>
      <c r="F509" s="24" t="s">
        <v>1472</v>
      </c>
      <c r="G509" s="24" t="s">
        <v>46</v>
      </c>
      <c r="H509" s="24" t="s">
        <v>163</v>
      </c>
      <c r="I509" s="24" t="s">
        <v>164</v>
      </c>
      <c r="J509" s="24" t="s">
        <v>145</v>
      </c>
      <c r="K509" s="24" t="s">
        <v>65</v>
      </c>
      <c r="L509" s="24" t="s">
        <v>66</v>
      </c>
      <c r="M509" s="24" t="s">
        <v>67</v>
      </c>
      <c r="N509" s="48"/>
      <c r="O509" s="24" t="s">
        <v>53</v>
      </c>
      <c r="P509" s="26" t="s">
        <v>1</v>
      </c>
      <c r="Q509" s="24"/>
      <c r="R509" s="24"/>
      <c r="S509" s="24" t="s">
        <v>44</v>
      </c>
      <c r="T509" s="40" t="s">
        <v>44</v>
      </c>
      <c r="U509" s="24" t="s">
        <v>55</v>
      </c>
      <c r="V509" s="24">
        <v>2710193200</v>
      </c>
      <c r="W509" s="14" t="s">
        <v>70</v>
      </c>
      <c r="X509" s="24" t="s">
        <v>1473</v>
      </c>
      <c r="Y509" s="24" t="s">
        <v>1414</v>
      </c>
      <c r="Z509" s="24" t="s">
        <v>88</v>
      </c>
      <c r="AA509" s="24" t="s">
        <v>1474</v>
      </c>
      <c r="AB509" s="51" t="s">
        <v>1391</v>
      </c>
      <c r="AC509" s="51"/>
      <c r="AD509" s="51"/>
      <c r="AE509" s="24"/>
    </row>
    <row r="510" spans="1:31" s="38" customFormat="1" ht="13" hidden="1" x14ac:dyDescent="0.35">
      <c r="A510" s="14"/>
      <c r="B510" s="24">
        <v>45689809</v>
      </c>
      <c r="C510" s="24">
        <v>809</v>
      </c>
      <c r="D510" s="24" t="s">
        <v>1480</v>
      </c>
      <c r="E510" s="66">
        <v>45689801</v>
      </c>
      <c r="F510" s="24" t="s">
        <v>1478</v>
      </c>
      <c r="G510" s="24" t="s">
        <v>46</v>
      </c>
      <c r="H510" s="24" t="s">
        <v>47</v>
      </c>
      <c r="I510" s="24" t="s">
        <v>48</v>
      </c>
      <c r="J510" s="24" t="s">
        <v>145</v>
      </c>
      <c r="K510" s="24" t="s">
        <v>65</v>
      </c>
      <c r="L510" s="24" t="s">
        <v>66</v>
      </c>
      <c r="M510" s="24" t="s">
        <v>67</v>
      </c>
      <c r="N510" s="48"/>
      <c r="O510" s="24" t="s">
        <v>53</v>
      </c>
      <c r="P510" s="26" t="s">
        <v>1</v>
      </c>
      <c r="Q510" s="24"/>
      <c r="R510" s="24"/>
      <c r="S510" s="24" t="s">
        <v>44</v>
      </c>
      <c r="T510" s="40" t="s">
        <v>44</v>
      </c>
      <c r="U510" s="24" t="s">
        <v>55</v>
      </c>
      <c r="V510" s="24">
        <v>2710193200</v>
      </c>
      <c r="W510" s="14" t="s">
        <v>83</v>
      </c>
      <c r="X510" s="24" t="s">
        <v>1479</v>
      </c>
      <c r="Y510" s="24" t="s">
        <v>360</v>
      </c>
      <c r="Z510" s="24" t="s">
        <v>88</v>
      </c>
      <c r="AA510" s="24" t="s">
        <v>6825</v>
      </c>
      <c r="AB510" s="51" t="s">
        <v>1391</v>
      </c>
      <c r="AC510" s="51"/>
      <c r="AD510" s="51"/>
      <c r="AE510" s="24"/>
    </row>
    <row r="511" spans="1:31" s="38" customFormat="1" ht="13" hidden="1" x14ac:dyDescent="0.35">
      <c r="A511" s="14"/>
      <c r="B511" s="24">
        <v>45689855</v>
      </c>
      <c r="C511" s="24">
        <v>855</v>
      </c>
      <c r="D511" s="24" t="s">
        <v>1477</v>
      </c>
      <c r="E511" s="66">
        <v>45689801</v>
      </c>
      <c r="F511" s="24" t="s">
        <v>1478</v>
      </c>
      <c r="G511" s="24" t="s">
        <v>46</v>
      </c>
      <c r="H511" s="24" t="s">
        <v>163</v>
      </c>
      <c r="I511" s="24" t="s">
        <v>164</v>
      </c>
      <c r="J511" s="24" t="s">
        <v>145</v>
      </c>
      <c r="K511" s="24" t="s">
        <v>65</v>
      </c>
      <c r="L511" s="24" t="s">
        <v>66</v>
      </c>
      <c r="M511" s="24" t="s">
        <v>67</v>
      </c>
      <c r="N511" s="48"/>
      <c r="O511" s="24" t="s">
        <v>53</v>
      </c>
      <c r="P511" s="26" t="s">
        <v>1</v>
      </c>
      <c r="Q511" s="24"/>
      <c r="R511" s="24"/>
      <c r="S511" s="24" t="s">
        <v>44</v>
      </c>
      <c r="T511" s="40" t="s">
        <v>44</v>
      </c>
      <c r="U511" s="24" t="s">
        <v>55</v>
      </c>
      <c r="V511" s="24">
        <v>2710193200</v>
      </c>
      <c r="W511" s="14" t="s">
        <v>70</v>
      </c>
      <c r="X511" s="24" t="s">
        <v>1479</v>
      </c>
      <c r="Y511" s="24" t="s">
        <v>1414</v>
      </c>
      <c r="Z511" s="24" t="s">
        <v>88</v>
      </c>
      <c r="AA511" s="24" t="s">
        <v>6828</v>
      </c>
      <c r="AB511" s="51" t="s">
        <v>1391</v>
      </c>
      <c r="AC511" s="51"/>
      <c r="AD511" s="51"/>
      <c r="AE511" s="24"/>
    </row>
    <row r="512" spans="1:31" s="38" customFormat="1" ht="13" hidden="1" x14ac:dyDescent="0.35">
      <c r="A512" s="14"/>
      <c r="B512" s="24">
        <v>47996860</v>
      </c>
      <c r="C512" s="24">
        <v>860</v>
      </c>
      <c r="D512" s="24" t="s">
        <v>1481</v>
      </c>
      <c r="E512" s="66" t="s">
        <v>44</v>
      </c>
      <c r="F512" s="24" t="s">
        <v>45</v>
      </c>
      <c r="G512" s="24" t="s">
        <v>46</v>
      </c>
      <c r="H512" s="24" t="s">
        <v>163</v>
      </c>
      <c r="I512" s="24" t="s">
        <v>164</v>
      </c>
      <c r="J512" s="24" t="s">
        <v>145</v>
      </c>
      <c r="K512" s="24" t="s">
        <v>65</v>
      </c>
      <c r="L512" s="24" t="s">
        <v>51</v>
      </c>
      <c r="M512" s="24" t="s">
        <v>67</v>
      </c>
      <c r="N512" s="48">
        <v>44573</v>
      </c>
      <c r="O512" s="24" t="s">
        <v>92</v>
      </c>
      <c r="P512" s="26" t="s">
        <v>1</v>
      </c>
      <c r="Q512" s="63" t="s">
        <v>7343</v>
      </c>
      <c r="R512" s="24" t="s">
        <v>54</v>
      </c>
      <c r="S512" s="24" t="s">
        <v>44</v>
      </c>
      <c r="T512" s="40" t="s">
        <v>44</v>
      </c>
      <c r="U512" s="24" t="s">
        <v>55</v>
      </c>
      <c r="V512" s="24">
        <v>2710193200</v>
      </c>
      <c r="W512" s="14" t="s">
        <v>56</v>
      </c>
      <c r="X512" s="96" t="s">
        <v>5577</v>
      </c>
      <c r="Y512" s="24" t="s">
        <v>5578</v>
      </c>
      <c r="Z512" s="24" t="s">
        <v>671</v>
      </c>
      <c r="AA512" s="96" t="s">
        <v>1483</v>
      </c>
      <c r="AB512" s="51" t="s">
        <v>1391</v>
      </c>
      <c r="AC512" s="51"/>
      <c r="AD512" s="51"/>
      <c r="AE512" s="24"/>
    </row>
    <row r="513" spans="1:31" s="38" customFormat="1" ht="13" hidden="1" x14ac:dyDescent="0.35">
      <c r="A513" s="14"/>
      <c r="B513" s="24">
        <v>47996979</v>
      </c>
      <c r="C513" s="24">
        <v>979</v>
      </c>
      <c r="D513" s="24" t="s">
        <v>1485</v>
      </c>
      <c r="E513" s="66" t="s">
        <v>44</v>
      </c>
      <c r="F513" s="24" t="s">
        <v>45</v>
      </c>
      <c r="G513" s="24" t="s">
        <v>46</v>
      </c>
      <c r="H513" s="24" t="s">
        <v>151</v>
      </c>
      <c r="I513" s="24" t="s">
        <v>86</v>
      </c>
      <c r="J513" s="24" t="s">
        <v>145</v>
      </c>
      <c r="K513" s="24" t="s">
        <v>65</v>
      </c>
      <c r="L513" s="24" t="s">
        <v>51</v>
      </c>
      <c r="M513" s="24" t="s">
        <v>67</v>
      </c>
      <c r="N513" s="48">
        <v>44644</v>
      </c>
      <c r="O513" s="24" t="s">
        <v>92</v>
      </c>
      <c r="P513" s="26" t="s">
        <v>1</v>
      </c>
      <c r="Q513" s="63" t="s">
        <v>7344</v>
      </c>
      <c r="R513" s="24" t="s">
        <v>54</v>
      </c>
      <c r="S513" s="24" t="s">
        <v>44</v>
      </c>
      <c r="T513" s="40" t="s">
        <v>44</v>
      </c>
      <c r="U513" s="24" t="s">
        <v>55</v>
      </c>
      <c r="V513" s="24">
        <v>2710193200</v>
      </c>
      <c r="W513" s="14" t="s">
        <v>56</v>
      </c>
      <c r="X513" s="96" t="s">
        <v>5577</v>
      </c>
      <c r="Y513" s="24" t="s">
        <v>87</v>
      </c>
      <c r="Z513" s="24" t="s">
        <v>671</v>
      </c>
      <c r="AA513" s="96" t="s">
        <v>1487</v>
      </c>
      <c r="AB513" s="51" t="s">
        <v>1391</v>
      </c>
      <c r="AC513" s="51"/>
      <c r="AD513" s="51"/>
      <c r="AE513" s="24"/>
    </row>
    <row r="514" spans="1:31" s="38" customFormat="1" ht="12.75" hidden="1" customHeight="1" x14ac:dyDescent="0.35">
      <c r="A514" s="14"/>
      <c r="B514" s="24">
        <v>45307849</v>
      </c>
      <c r="C514" s="24">
        <v>849</v>
      </c>
      <c r="D514" s="24" t="s">
        <v>1488</v>
      </c>
      <c r="E514" s="66" t="s">
        <v>44</v>
      </c>
      <c r="F514" s="24" t="s">
        <v>45</v>
      </c>
      <c r="G514" s="24" t="s">
        <v>46</v>
      </c>
      <c r="H514" s="24" t="s">
        <v>47</v>
      </c>
      <c r="I514" s="24" t="s">
        <v>48</v>
      </c>
      <c r="J514" s="24" t="s">
        <v>145</v>
      </c>
      <c r="K514" s="24" t="s">
        <v>65</v>
      </c>
      <c r="L514" s="24" t="s">
        <v>51</v>
      </c>
      <c r="M514" s="24" t="s">
        <v>67</v>
      </c>
      <c r="N514" s="48">
        <v>44453</v>
      </c>
      <c r="O514" s="24" t="s">
        <v>92</v>
      </c>
      <c r="P514" s="26" t="s">
        <v>1</v>
      </c>
      <c r="Q514" s="24"/>
      <c r="R514" s="63" t="s">
        <v>7345</v>
      </c>
      <c r="S514" s="24" t="s">
        <v>44</v>
      </c>
      <c r="T514" s="40" t="s">
        <v>44</v>
      </c>
      <c r="U514" s="24" t="s">
        <v>55</v>
      </c>
      <c r="V514" s="24">
        <v>3403190000</v>
      </c>
      <c r="W514" s="14" t="s">
        <v>56</v>
      </c>
      <c r="X514" s="24" t="s">
        <v>7346</v>
      </c>
      <c r="Y514" s="24" t="s">
        <v>360</v>
      </c>
      <c r="Z514" s="24" t="s">
        <v>671</v>
      </c>
      <c r="AA514" s="24" t="s">
        <v>1490</v>
      </c>
      <c r="AB514" s="51" t="s">
        <v>1391</v>
      </c>
      <c r="AC514" s="51"/>
      <c r="AD514" s="51"/>
      <c r="AE514" s="24"/>
    </row>
    <row r="515" spans="1:31" s="38" customFormat="1" ht="12.75" hidden="1" customHeight="1" x14ac:dyDescent="0.35">
      <c r="A515" s="14"/>
      <c r="B515" s="24">
        <v>45307860</v>
      </c>
      <c r="C515" s="24">
        <v>860</v>
      </c>
      <c r="D515" s="24" t="s">
        <v>1492</v>
      </c>
      <c r="E515" s="24" t="s">
        <v>44</v>
      </c>
      <c r="F515" s="24" t="s">
        <v>45</v>
      </c>
      <c r="G515" s="24" t="s">
        <v>46</v>
      </c>
      <c r="H515" s="24" t="s">
        <v>1493</v>
      </c>
      <c r="I515" s="24" t="s">
        <v>164</v>
      </c>
      <c r="J515" s="24" t="s">
        <v>145</v>
      </c>
      <c r="K515" s="24" t="s">
        <v>65</v>
      </c>
      <c r="L515" s="24" t="s">
        <v>51</v>
      </c>
      <c r="M515" s="24" t="s">
        <v>67</v>
      </c>
      <c r="N515" s="48">
        <v>43236</v>
      </c>
      <c r="O515" s="24" t="s">
        <v>92</v>
      </c>
      <c r="P515" s="26" t="s">
        <v>1</v>
      </c>
      <c r="Q515" s="24"/>
      <c r="R515" s="24"/>
      <c r="S515" s="24" t="s">
        <v>44</v>
      </c>
      <c r="T515" s="40" t="s">
        <v>44</v>
      </c>
      <c r="U515" s="24" t="s">
        <v>55</v>
      </c>
      <c r="V515" s="24">
        <v>3403190000</v>
      </c>
      <c r="W515" s="14" t="s">
        <v>56</v>
      </c>
      <c r="X515" s="24" t="s">
        <v>7346</v>
      </c>
      <c r="Y515" s="24" t="s">
        <v>351</v>
      </c>
      <c r="Z515" s="24" t="s">
        <v>3085</v>
      </c>
      <c r="AA515" s="24" t="s">
        <v>1494</v>
      </c>
      <c r="AB515" s="51" t="s">
        <v>1391</v>
      </c>
      <c r="AC515" s="51"/>
      <c r="AD515" s="51"/>
      <c r="AE515" s="24"/>
    </row>
    <row r="516" spans="1:31" s="38" customFormat="1" ht="12.75" hidden="1" customHeight="1" x14ac:dyDescent="0.35">
      <c r="A516" s="14"/>
      <c r="B516" s="24">
        <v>45313860</v>
      </c>
      <c r="C516" s="24">
        <v>860</v>
      </c>
      <c r="D516" s="24" t="s">
        <v>1496</v>
      </c>
      <c r="E516" s="66" t="s">
        <v>44</v>
      </c>
      <c r="F516" s="24" t="s">
        <v>45</v>
      </c>
      <c r="G516" s="24" t="s">
        <v>46</v>
      </c>
      <c r="H516" s="24" t="s">
        <v>1493</v>
      </c>
      <c r="I516" s="24" t="s">
        <v>164</v>
      </c>
      <c r="J516" s="24" t="s">
        <v>145</v>
      </c>
      <c r="K516" s="24" t="s">
        <v>65</v>
      </c>
      <c r="L516" s="24" t="s">
        <v>51</v>
      </c>
      <c r="M516" s="24" t="s">
        <v>67</v>
      </c>
      <c r="N516" s="48">
        <v>43236</v>
      </c>
      <c r="O516" s="24" t="s">
        <v>92</v>
      </c>
      <c r="P516" s="26" t="s">
        <v>1</v>
      </c>
      <c r="Q516" s="24"/>
      <c r="R516" s="24"/>
      <c r="S516" s="24" t="s">
        <v>44</v>
      </c>
      <c r="T516" s="40" t="s">
        <v>44</v>
      </c>
      <c r="U516" s="24" t="s">
        <v>55</v>
      </c>
      <c r="V516" s="24">
        <v>3403190000</v>
      </c>
      <c r="W516" s="14" t="s">
        <v>56</v>
      </c>
      <c r="X516" s="96" t="s">
        <v>7347</v>
      </c>
      <c r="Y516" s="24" t="s">
        <v>351</v>
      </c>
      <c r="Z516" s="24" t="s">
        <v>3085</v>
      </c>
      <c r="AA516" s="96" t="s">
        <v>1497</v>
      </c>
      <c r="AB516" s="51" t="s">
        <v>1391</v>
      </c>
      <c r="AC516" s="51"/>
      <c r="AD516" s="51"/>
      <c r="AE516" s="24"/>
    </row>
    <row r="517" spans="1:31" s="38" customFormat="1" ht="12.75" hidden="1" customHeight="1" x14ac:dyDescent="0.35">
      <c r="A517" s="14"/>
      <c r="B517" s="24">
        <v>45313849</v>
      </c>
      <c r="C517" s="24">
        <v>849</v>
      </c>
      <c r="D517" s="24" t="s">
        <v>1498</v>
      </c>
      <c r="E517" s="66" t="s">
        <v>44</v>
      </c>
      <c r="F517" s="24" t="s">
        <v>45</v>
      </c>
      <c r="G517" s="24" t="s">
        <v>46</v>
      </c>
      <c r="H517" s="24" t="s">
        <v>372</v>
      </c>
      <c r="I517" s="24" t="s">
        <v>48</v>
      </c>
      <c r="J517" s="24" t="s">
        <v>145</v>
      </c>
      <c r="K517" s="24" t="s">
        <v>65</v>
      </c>
      <c r="L517" s="24" t="s">
        <v>51</v>
      </c>
      <c r="M517" s="24" t="s">
        <v>67</v>
      </c>
      <c r="N517" s="48">
        <v>43581</v>
      </c>
      <c r="O517" s="24" t="s">
        <v>92</v>
      </c>
      <c r="P517" s="26" t="s">
        <v>1</v>
      </c>
      <c r="Q517" s="24"/>
      <c r="R517" s="63" t="s">
        <v>7348</v>
      </c>
      <c r="S517" s="24" t="s">
        <v>44</v>
      </c>
      <c r="T517" s="40" t="s">
        <v>44</v>
      </c>
      <c r="U517" s="24" t="s">
        <v>55</v>
      </c>
      <c r="V517" s="24">
        <v>3403190000</v>
      </c>
      <c r="W517" s="14" t="s">
        <v>56</v>
      </c>
      <c r="X517" s="96" t="s">
        <v>7347</v>
      </c>
      <c r="Y517" s="24" t="s">
        <v>360</v>
      </c>
      <c r="Z517" s="24" t="s">
        <v>671</v>
      </c>
      <c r="AA517" s="24" t="s">
        <v>1500</v>
      </c>
      <c r="AB517" s="51" t="s">
        <v>1391</v>
      </c>
      <c r="AC517" s="51"/>
      <c r="AD517" s="51"/>
      <c r="AE517" s="24"/>
    </row>
    <row r="518" spans="1:31" s="38" customFormat="1" ht="13" hidden="1" x14ac:dyDescent="0.35">
      <c r="A518" s="14"/>
      <c r="B518" s="24">
        <v>45314860</v>
      </c>
      <c r="C518" s="24">
        <v>860</v>
      </c>
      <c r="D518" s="24" t="s">
        <v>1501</v>
      </c>
      <c r="E518" s="66" t="s">
        <v>44</v>
      </c>
      <c r="F518" s="24" t="s">
        <v>45</v>
      </c>
      <c r="G518" s="24" t="s">
        <v>46</v>
      </c>
      <c r="H518" s="24" t="s">
        <v>1493</v>
      </c>
      <c r="I518" s="24" t="s">
        <v>164</v>
      </c>
      <c r="J518" s="24" t="s">
        <v>145</v>
      </c>
      <c r="K518" s="24" t="s">
        <v>65</v>
      </c>
      <c r="L518" s="24" t="s">
        <v>51</v>
      </c>
      <c r="M518" s="24" t="s">
        <v>67</v>
      </c>
      <c r="N518" s="48">
        <v>43236</v>
      </c>
      <c r="O518" s="24" t="s">
        <v>92</v>
      </c>
      <c r="P518" s="26" t="s">
        <v>1</v>
      </c>
      <c r="Q518" s="24"/>
      <c r="R518" s="63" t="s">
        <v>7349</v>
      </c>
      <c r="S518" s="24" t="s">
        <v>44</v>
      </c>
      <c r="T518" s="40" t="s">
        <v>44</v>
      </c>
      <c r="U518" s="24" t="s">
        <v>55</v>
      </c>
      <c r="V518" s="24">
        <v>3403190000</v>
      </c>
      <c r="W518" s="14" t="s">
        <v>56</v>
      </c>
      <c r="X518" s="96" t="s">
        <v>5593</v>
      </c>
      <c r="Y518" s="24" t="s">
        <v>351</v>
      </c>
      <c r="Z518" s="24" t="s">
        <v>671</v>
      </c>
      <c r="AA518" s="96" t="s">
        <v>1503</v>
      </c>
      <c r="AB518" s="51" t="s">
        <v>1391</v>
      </c>
      <c r="AC518" s="51"/>
      <c r="AD518" s="51"/>
      <c r="AE518" s="24"/>
    </row>
    <row r="519" spans="1:31" s="38" customFormat="1" ht="13" hidden="1" x14ac:dyDescent="0.35">
      <c r="A519" s="14"/>
      <c r="B519" s="24">
        <v>45314849</v>
      </c>
      <c r="C519" s="24">
        <v>849</v>
      </c>
      <c r="D519" s="24" t="s">
        <v>1504</v>
      </c>
      <c r="E519" s="66" t="s">
        <v>44</v>
      </c>
      <c r="F519" s="24" t="s">
        <v>45</v>
      </c>
      <c r="G519" s="24" t="s">
        <v>46</v>
      </c>
      <c r="H519" s="24" t="s">
        <v>47</v>
      </c>
      <c r="I519" s="24" t="s">
        <v>48</v>
      </c>
      <c r="J519" s="24" t="s">
        <v>145</v>
      </c>
      <c r="K519" s="24" t="s">
        <v>65</v>
      </c>
      <c r="L519" s="24" t="s">
        <v>51</v>
      </c>
      <c r="M519" s="24" t="s">
        <v>67</v>
      </c>
      <c r="N519" s="48">
        <v>43516</v>
      </c>
      <c r="O519" s="24" t="s">
        <v>92</v>
      </c>
      <c r="P519" s="26" t="s">
        <v>1</v>
      </c>
      <c r="Q519" s="24"/>
      <c r="R519" s="63" t="s">
        <v>7350</v>
      </c>
      <c r="S519" s="24" t="s">
        <v>44</v>
      </c>
      <c r="T519" s="40" t="s">
        <v>44</v>
      </c>
      <c r="U519" s="24" t="s">
        <v>55</v>
      </c>
      <c r="V519" s="24">
        <v>3403190000</v>
      </c>
      <c r="W519" s="14" t="s">
        <v>56</v>
      </c>
      <c r="X519" s="96" t="s">
        <v>5593</v>
      </c>
      <c r="Y519" s="24" t="s">
        <v>360</v>
      </c>
      <c r="Z519" s="24" t="s">
        <v>671</v>
      </c>
      <c r="AA519" s="96" t="s">
        <v>1506</v>
      </c>
      <c r="AB519" s="51" t="s">
        <v>1391</v>
      </c>
      <c r="AC519" s="51"/>
      <c r="AD519" s="51"/>
      <c r="AE519" s="24"/>
    </row>
    <row r="520" spans="1:31" s="38" customFormat="1" ht="13" hidden="1" x14ac:dyDescent="0.35">
      <c r="A520" s="14"/>
      <c r="B520" s="24">
        <v>45315860</v>
      </c>
      <c r="C520" s="24">
        <v>860</v>
      </c>
      <c r="D520" s="24" t="s">
        <v>1507</v>
      </c>
      <c r="E520" s="66" t="s">
        <v>44</v>
      </c>
      <c r="F520" s="24" t="s">
        <v>45</v>
      </c>
      <c r="G520" s="24" t="s">
        <v>46</v>
      </c>
      <c r="H520" s="24" t="s">
        <v>1493</v>
      </c>
      <c r="I520" s="24" t="s">
        <v>164</v>
      </c>
      <c r="J520" s="24" t="s">
        <v>145</v>
      </c>
      <c r="K520" s="24" t="s">
        <v>65</v>
      </c>
      <c r="L520" s="24" t="s">
        <v>51</v>
      </c>
      <c r="M520" s="24" t="s">
        <v>67</v>
      </c>
      <c r="N520" s="48">
        <v>43236</v>
      </c>
      <c r="O520" s="24" t="s">
        <v>92</v>
      </c>
      <c r="P520" s="26" t="s">
        <v>1</v>
      </c>
      <c r="Q520" s="24"/>
      <c r="R520" s="24"/>
      <c r="S520" s="24" t="s">
        <v>44</v>
      </c>
      <c r="T520" s="40" t="s">
        <v>44</v>
      </c>
      <c r="U520" s="24" t="s">
        <v>55</v>
      </c>
      <c r="V520" s="24">
        <v>3403190000</v>
      </c>
      <c r="W520" s="14" t="s">
        <v>56</v>
      </c>
      <c r="X520" s="96" t="s">
        <v>7351</v>
      </c>
      <c r="Y520" s="24" t="s">
        <v>351</v>
      </c>
      <c r="Z520" s="24" t="s">
        <v>2664</v>
      </c>
      <c r="AA520" s="96" t="s">
        <v>1508</v>
      </c>
      <c r="AB520" s="51" t="s">
        <v>1391</v>
      </c>
      <c r="AC520" s="51"/>
      <c r="AE520" s="24"/>
    </row>
    <row r="521" spans="1:31" s="38" customFormat="1" ht="13" hidden="1" x14ac:dyDescent="0.35">
      <c r="A521" s="14"/>
      <c r="B521" s="24">
        <v>45315849</v>
      </c>
      <c r="C521" s="24">
        <v>849</v>
      </c>
      <c r="D521" s="24" t="s">
        <v>1509</v>
      </c>
      <c r="E521" s="66" t="s">
        <v>44</v>
      </c>
      <c r="F521" s="24" t="s">
        <v>45</v>
      </c>
      <c r="G521" s="24" t="s">
        <v>46</v>
      </c>
      <c r="H521" s="24" t="s">
        <v>47</v>
      </c>
      <c r="I521" s="24" t="s">
        <v>48</v>
      </c>
      <c r="J521" s="24" t="s">
        <v>145</v>
      </c>
      <c r="K521" s="24" t="s">
        <v>65</v>
      </c>
      <c r="L521" s="24" t="s">
        <v>51</v>
      </c>
      <c r="M521" s="24" t="s">
        <v>67</v>
      </c>
      <c r="N521" s="48">
        <v>44896</v>
      </c>
      <c r="O521" s="24" t="s">
        <v>92</v>
      </c>
      <c r="P521" s="26" t="s">
        <v>1</v>
      </c>
      <c r="Q521" s="24"/>
      <c r="R521" s="63" t="s">
        <v>7352</v>
      </c>
      <c r="S521" s="24" t="s">
        <v>44</v>
      </c>
      <c r="T521" s="40" t="s">
        <v>44</v>
      </c>
      <c r="U521" s="24" t="s">
        <v>55</v>
      </c>
      <c r="V521" s="24">
        <v>3403190000</v>
      </c>
      <c r="W521" s="14" t="s">
        <v>56</v>
      </c>
      <c r="X521" s="96" t="s">
        <v>7351</v>
      </c>
      <c r="Y521" s="24" t="s">
        <v>360</v>
      </c>
      <c r="Z521" s="24" t="s">
        <v>671</v>
      </c>
      <c r="AA521" s="24" t="s">
        <v>1511</v>
      </c>
      <c r="AB521" s="51" t="s">
        <v>1391</v>
      </c>
      <c r="AC521" s="51"/>
      <c r="AD521" s="51"/>
      <c r="AE521" s="24"/>
    </row>
    <row r="522" spans="1:31" s="38" customFormat="1" ht="13" hidden="1" x14ac:dyDescent="0.35">
      <c r="A522" s="14"/>
      <c r="B522" s="24">
        <v>45317849</v>
      </c>
      <c r="C522" s="24">
        <v>849</v>
      </c>
      <c r="D522" s="24" t="s">
        <v>1512</v>
      </c>
      <c r="E522" s="66" t="s">
        <v>44</v>
      </c>
      <c r="F522" s="24" t="s">
        <v>45</v>
      </c>
      <c r="G522" s="24" t="s">
        <v>46</v>
      </c>
      <c r="H522" s="24" t="s">
        <v>47</v>
      </c>
      <c r="I522" s="24" t="s">
        <v>48</v>
      </c>
      <c r="J522" s="24" t="s">
        <v>145</v>
      </c>
      <c r="K522" s="24" t="s">
        <v>65</v>
      </c>
      <c r="L522" s="24" t="s">
        <v>51</v>
      </c>
      <c r="M522" s="24" t="s">
        <v>67</v>
      </c>
      <c r="N522" s="48">
        <v>44186</v>
      </c>
      <c r="O522" s="24" t="s">
        <v>92</v>
      </c>
      <c r="P522" s="26" t="s">
        <v>1</v>
      </c>
      <c r="Q522" s="63" t="s">
        <v>7353</v>
      </c>
      <c r="R522" s="24" t="s">
        <v>54</v>
      </c>
      <c r="S522" s="24" t="s">
        <v>44</v>
      </c>
      <c r="T522" s="40" t="s">
        <v>44</v>
      </c>
      <c r="U522" s="24" t="s">
        <v>55</v>
      </c>
      <c r="V522" s="24">
        <v>3403190000</v>
      </c>
      <c r="W522" s="14" t="s">
        <v>56</v>
      </c>
      <c r="X522" s="96" t="s">
        <v>7354</v>
      </c>
      <c r="Y522" s="24" t="s">
        <v>360</v>
      </c>
      <c r="Z522" s="24" t="s">
        <v>671</v>
      </c>
      <c r="AA522" s="96" t="s">
        <v>1514</v>
      </c>
      <c r="AB522" s="51" t="s">
        <v>1391</v>
      </c>
      <c r="AC522" s="51"/>
      <c r="AD522" s="51"/>
      <c r="AE522" s="24"/>
    </row>
    <row r="523" spans="1:31" s="38" customFormat="1" ht="13" hidden="1" x14ac:dyDescent="0.35">
      <c r="A523" s="14"/>
      <c r="B523" s="24">
        <v>45298860</v>
      </c>
      <c r="C523" s="24">
        <v>860</v>
      </c>
      <c r="D523" s="24" t="s">
        <v>1515</v>
      </c>
      <c r="E523" s="66" t="s">
        <v>44</v>
      </c>
      <c r="F523" s="24" t="s">
        <v>45</v>
      </c>
      <c r="G523" s="24" t="s">
        <v>46</v>
      </c>
      <c r="H523" s="24" t="s">
        <v>163</v>
      </c>
      <c r="I523" s="24" t="s">
        <v>164</v>
      </c>
      <c r="J523" s="24" t="s">
        <v>145</v>
      </c>
      <c r="K523" s="24" t="s">
        <v>65</v>
      </c>
      <c r="L523" s="24" t="s">
        <v>51</v>
      </c>
      <c r="M523" s="24" t="s">
        <v>67</v>
      </c>
      <c r="N523" s="48">
        <v>40848</v>
      </c>
      <c r="O523" s="24" t="s">
        <v>92</v>
      </c>
      <c r="P523" s="26" t="s">
        <v>1</v>
      </c>
      <c r="Q523" s="24"/>
      <c r="R523" s="63" t="s">
        <v>7355</v>
      </c>
      <c r="S523" s="24" t="s">
        <v>44</v>
      </c>
      <c r="T523" s="40" t="s">
        <v>44</v>
      </c>
      <c r="U523" s="24" t="s">
        <v>55</v>
      </c>
      <c r="V523" s="24">
        <v>3403990000</v>
      </c>
      <c r="W523" s="14" t="s">
        <v>56</v>
      </c>
      <c r="X523" s="96" t="s">
        <v>7356</v>
      </c>
      <c r="Y523" s="24" t="s">
        <v>351</v>
      </c>
      <c r="Z523" s="24" t="s">
        <v>3085</v>
      </c>
      <c r="AA523" s="96" t="s">
        <v>1517</v>
      </c>
      <c r="AB523" s="51" t="s">
        <v>1391</v>
      </c>
      <c r="AC523" s="51"/>
      <c r="AD523" s="51"/>
      <c r="AE523" s="24"/>
    </row>
    <row r="524" spans="1:31" s="38" customFormat="1" ht="13" hidden="1" x14ac:dyDescent="0.35">
      <c r="A524" s="14"/>
      <c r="B524" s="24">
        <v>45877860</v>
      </c>
      <c r="C524" s="24">
        <v>860</v>
      </c>
      <c r="D524" s="24" t="s">
        <v>1518</v>
      </c>
      <c r="E524" s="66" t="s">
        <v>44</v>
      </c>
      <c r="F524" s="24" t="s">
        <v>45</v>
      </c>
      <c r="G524" s="24" t="s">
        <v>46</v>
      </c>
      <c r="H524" s="24" t="s">
        <v>1493</v>
      </c>
      <c r="I524" s="24" t="s">
        <v>164</v>
      </c>
      <c r="J524" s="24" t="s">
        <v>145</v>
      </c>
      <c r="K524" s="24" t="s">
        <v>65</v>
      </c>
      <c r="L524" s="24" t="s">
        <v>51</v>
      </c>
      <c r="M524" s="24" t="s">
        <v>67</v>
      </c>
      <c r="N524" s="48">
        <v>41565</v>
      </c>
      <c r="O524" s="24" t="s">
        <v>92</v>
      </c>
      <c r="P524" s="26" t="s">
        <v>1</v>
      </c>
      <c r="Q524" s="24"/>
      <c r="R524" s="24"/>
      <c r="S524" s="24" t="s">
        <v>44</v>
      </c>
      <c r="T524" s="40" t="s">
        <v>44</v>
      </c>
      <c r="U524" s="24" t="s">
        <v>55</v>
      </c>
      <c r="V524" s="24">
        <v>3403990000</v>
      </c>
      <c r="W524" s="14" t="s">
        <v>56</v>
      </c>
      <c r="X524" s="96" t="s">
        <v>7357</v>
      </c>
      <c r="Y524" s="24" t="s">
        <v>7358</v>
      </c>
      <c r="Z524" s="24" t="s">
        <v>2664</v>
      </c>
      <c r="AA524" s="96" t="s">
        <v>1519</v>
      </c>
      <c r="AB524" s="51" t="s">
        <v>1391</v>
      </c>
      <c r="AC524" s="51"/>
      <c r="AD524" s="51"/>
      <c r="AE524" s="24"/>
    </row>
    <row r="525" spans="1:31" s="38" customFormat="1" ht="13" hidden="1" x14ac:dyDescent="0.35">
      <c r="A525" s="14"/>
      <c r="B525" s="24">
        <v>45877849</v>
      </c>
      <c r="C525" s="24">
        <v>849</v>
      </c>
      <c r="D525" s="24" t="s">
        <v>1520</v>
      </c>
      <c r="E525" s="66" t="s">
        <v>44</v>
      </c>
      <c r="F525" s="24" t="s">
        <v>45</v>
      </c>
      <c r="G525" s="24" t="s">
        <v>46</v>
      </c>
      <c r="H525" s="24" t="s">
        <v>47</v>
      </c>
      <c r="I525" s="24" t="s">
        <v>48</v>
      </c>
      <c r="J525" s="24" t="s">
        <v>145</v>
      </c>
      <c r="K525" s="24" t="s">
        <v>65</v>
      </c>
      <c r="L525" s="24" t="s">
        <v>51</v>
      </c>
      <c r="M525" s="24" t="s">
        <v>67</v>
      </c>
      <c r="N525" s="48">
        <v>42619</v>
      </c>
      <c r="O525" s="24" t="s">
        <v>92</v>
      </c>
      <c r="P525" s="26" t="s">
        <v>1</v>
      </c>
      <c r="Q525" s="24"/>
      <c r="R525" s="63" t="s">
        <v>7359</v>
      </c>
      <c r="S525" s="24" t="s">
        <v>44</v>
      </c>
      <c r="T525" s="40" t="s">
        <v>44</v>
      </c>
      <c r="U525" s="24" t="s">
        <v>55</v>
      </c>
      <c r="V525" s="24">
        <v>3403990000</v>
      </c>
      <c r="W525" s="14" t="s">
        <v>56</v>
      </c>
      <c r="X525" s="96" t="s">
        <v>7357</v>
      </c>
      <c r="Y525" s="24" t="s">
        <v>360</v>
      </c>
      <c r="Z525" s="24" t="s">
        <v>671</v>
      </c>
      <c r="AA525" s="96" t="s">
        <v>1522</v>
      </c>
      <c r="AB525" s="51" t="s">
        <v>1391</v>
      </c>
      <c r="AC525" s="51"/>
      <c r="AD525" s="51"/>
      <c r="AE525" s="24"/>
    </row>
    <row r="526" spans="1:31" s="38" customFormat="1" ht="13" hidden="1" x14ac:dyDescent="0.35">
      <c r="A526" s="14"/>
      <c r="B526" s="24">
        <v>45301849</v>
      </c>
      <c r="C526" s="24">
        <v>849</v>
      </c>
      <c r="D526" s="24" t="s">
        <v>1523</v>
      </c>
      <c r="E526" s="66" t="s">
        <v>44</v>
      </c>
      <c r="F526" s="24" t="s">
        <v>45</v>
      </c>
      <c r="G526" s="24" t="s">
        <v>46</v>
      </c>
      <c r="H526" s="24" t="s">
        <v>47</v>
      </c>
      <c r="I526" s="24" t="s">
        <v>48</v>
      </c>
      <c r="J526" s="24" t="s">
        <v>145</v>
      </c>
      <c r="K526" s="24" t="s">
        <v>65</v>
      </c>
      <c r="L526" s="24" t="s">
        <v>51</v>
      </c>
      <c r="M526" s="24" t="s">
        <v>67</v>
      </c>
      <c r="N526" s="48">
        <v>40848</v>
      </c>
      <c r="O526" s="24" t="s">
        <v>92</v>
      </c>
      <c r="P526" s="26" t="s">
        <v>1</v>
      </c>
      <c r="Q526" s="24"/>
      <c r="R526" s="24"/>
      <c r="S526" s="24" t="s">
        <v>44</v>
      </c>
      <c r="T526" s="40" t="s">
        <v>44</v>
      </c>
      <c r="U526" s="24" t="s">
        <v>55</v>
      </c>
      <c r="V526" s="24">
        <v>3403990000</v>
      </c>
      <c r="W526" s="14" t="s">
        <v>56</v>
      </c>
      <c r="X526" s="96" t="s">
        <v>5596</v>
      </c>
      <c r="Y526" s="24" t="s">
        <v>360</v>
      </c>
      <c r="Z526" s="24" t="s">
        <v>3085</v>
      </c>
      <c r="AA526" s="96" t="s">
        <v>1524</v>
      </c>
      <c r="AB526" s="51" t="s">
        <v>1391</v>
      </c>
      <c r="AC526" s="51"/>
      <c r="AD526" s="51"/>
      <c r="AE526" s="24"/>
    </row>
    <row r="527" spans="1:31" s="38" customFormat="1" ht="13" hidden="1" x14ac:dyDescent="0.35">
      <c r="A527" s="14"/>
      <c r="B527" s="24">
        <v>45302849</v>
      </c>
      <c r="C527" s="24">
        <v>849</v>
      </c>
      <c r="D527" s="24" t="s">
        <v>1525</v>
      </c>
      <c r="E527" s="66" t="s">
        <v>44</v>
      </c>
      <c r="F527" s="24" t="s">
        <v>45</v>
      </c>
      <c r="G527" s="24" t="s">
        <v>46</v>
      </c>
      <c r="H527" s="24" t="s">
        <v>47</v>
      </c>
      <c r="I527" s="24" t="s">
        <v>48</v>
      </c>
      <c r="J527" s="24" t="s">
        <v>145</v>
      </c>
      <c r="K527" s="24" t="s">
        <v>65</v>
      </c>
      <c r="L527" s="24" t="s">
        <v>51</v>
      </c>
      <c r="M527" s="24" t="s">
        <v>67</v>
      </c>
      <c r="N527" s="48">
        <v>40899</v>
      </c>
      <c r="O527" s="24" t="s">
        <v>92</v>
      </c>
      <c r="P527" s="26" t="s">
        <v>1</v>
      </c>
      <c r="Q527" s="24"/>
      <c r="R527" s="63" t="s">
        <v>7360</v>
      </c>
      <c r="S527" s="24" t="s">
        <v>44</v>
      </c>
      <c r="T527" s="40" t="s">
        <v>44</v>
      </c>
      <c r="U527" s="24" t="s">
        <v>55</v>
      </c>
      <c r="V527" s="24">
        <v>3403990000</v>
      </c>
      <c r="W527" s="14" t="s">
        <v>56</v>
      </c>
      <c r="X527" s="96" t="s">
        <v>7361</v>
      </c>
      <c r="Y527" s="24" t="s">
        <v>360</v>
      </c>
      <c r="Z527" s="24" t="s">
        <v>3085</v>
      </c>
      <c r="AA527" s="24" t="s">
        <v>1527</v>
      </c>
      <c r="AB527" s="51" t="s">
        <v>1391</v>
      </c>
      <c r="AC527" s="51"/>
      <c r="AD527" s="51"/>
      <c r="AE527" s="24"/>
    </row>
    <row r="528" spans="1:31" s="38" customFormat="1" ht="13" hidden="1" x14ac:dyDescent="0.35">
      <c r="A528" s="14"/>
      <c r="B528" s="24">
        <v>45316845</v>
      </c>
      <c r="C528" s="24">
        <v>845</v>
      </c>
      <c r="D528" s="24" t="s">
        <v>1528</v>
      </c>
      <c r="E528" s="66" t="s">
        <v>44</v>
      </c>
      <c r="F528" s="24" t="s">
        <v>45</v>
      </c>
      <c r="G528" s="24" t="s">
        <v>46</v>
      </c>
      <c r="H528" s="24" t="s">
        <v>377</v>
      </c>
      <c r="I528" s="24" t="s">
        <v>86</v>
      </c>
      <c r="J528" s="24" t="s">
        <v>145</v>
      </c>
      <c r="K528" s="24" t="s">
        <v>65</v>
      </c>
      <c r="L528" s="24" t="s">
        <v>51</v>
      </c>
      <c r="M528" s="24" t="s">
        <v>67</v>
      </c>
      <c r="N528" s="48">
        <v>44784</v>
      </c>
      <c r="O528" s="24" t="s">
        <v>92</v>
      </c>
      <c r="P528" s="26" t="s">
        <v>1</v>
      </c>
      <c r="Q528" s="63" t="s">
        <v>7362</v>
      </c>
      <c r="R528" s="63" t="s">
        <v>54</v>
      </c>
      <c r="S528" s="24" t="s">
        <v>44</v>
      </c>
      <c r="T528" s="40" t="s">
        <v>44</v>
      </c>
      <c r="U528" s="24" t="s">
        <v>55</v>
      </c>
      <c r="V528" s="24">
        <v>3403190000</v>
      </c>
      <c r="W528" s="14" t="s">
        <v>56</v>
      </c>
      <c r="X528" s="96" t="s">
        <v>7363</v>
      </c>
      <c r="Y528" s="24" t="s">
        <v>7059</v>
      </c>
      <c r="Z528" s="24" t="s">
        <v>6344</v>
      </c>
      <c r="AA528" s="96" t="s">
        <v>1530</v>
      </c>
      <c r="AB528" s="51" t="s">
        <v>1391</v>
      </c>
      <c r="AC528" s="51"/>
      <c r="AD528" s="51"/>
      <c r="AE528" s="24"/>
    </row>
    <row r="529" spans="1:31" s="38" customFormat="1" ht="13" hidden="1" x14ac:dyDescent="0.35">
      <c r="A529" s="14"/>
      <c r="B529" s="24">
        <v>45316860</v>
      </c>
      <c r="C529" s="24">
        <v>860</v>
      </c>
      <c r="D529" s="24" t="s">
        <v>1532</v>
      </c>
      <c r="E529" s="66" t="s">
        <v>44</v>
      </c>
      <c r="F529" s="24" t="s">
        <v>45</v>
      </c>
      <c r="G529" s="24" t="s">
        <v>46</v>
      </c>
      <c r="H529" s="24" t="s">
        <v>163</v>
      </c>
      <c r="I529" s="24" t="s">
        <v>164</v>
      </c>
      <c r="J529" s="24" t="s">
        <v>145</v>
      </c>
      <c r="K529" s="24" t="s">
        <v>65</v>
      </c>
      <c r="L529" s="24" t="s">
        <v>51</v>
      </c>
      <c r="M529" s="24" t="s">
        <v>67</v>
      </c>
      <c r="N529" s="48">
        <v>44498</v>
      </c>
      <c r="O529" s="24" t="s">
        <v>92</v>
      </c>
      <c r="P529" s="26" t="s">
        <v>1</v>
      </c>
      <c r="Q529" s="63" t="s">
        <v>7364</v>
      </c>
      <c r="R529" s="63" t="s">
        <v>54</v>
      </c>
      <c r="S529" s="24" t="s">
        <v>44</v>
      </c>
      <c r="T529" s="40" t="s">
        <v>44</v>
      </c>
      <c r="U529" s="24" t="s">
        <v>55</v>
      </c>
      <c r="V529" s="24">
        <v>3403190000</v>
      </c>
      <c r="W529" s="14" t="s">
        <v>56</v>
      </c>
      <c r="X529" s="96" t="s">
        <v>7363</v>
      </c>
      <c r="Y529" s="24" t="s">
        <v>7365</v>
      </c>
      <c r="Z529" s="24" t="s">
        <v>671</v>
      </c>
      <c r="AA529" s="96" t="s">
        <v>1534</v>
      </c>
      <c r="AB529" s="51" t="s">
        <v>1391</v>
      </c>
      <c r="AC529" s="51"/>
      <c r="AD529" s="51"/>
      <c r="AE529" s="24"/>
    </row>
    <row r="530" spans="1:31" s="38" customFormat="1" ht="13" hidden="1" x14ac:dyDescent="0.35">
      <c r="A530" s="14"/>
      <c r="B530" s="24">
        <v>48911849</v>
      </c>
      <c r="C530" s="24">
        <v>849</v>
      </c>
      <c r="D530" s="24" t="s">
        <v>1535</v>
      </c>
      <c r="E530" s="66" t="s">
        <v>44</v>
      </c>
      <c r="F530" s="24" t="s">
        <v>45</v>
      </c>
      <c r="G530" s="24" t="s">
        <v>46</v>
      </c>
      <c r="H530" s="24" t="s">
        <v>47</v>
      </c>
      <c r="I530" s="24" t="s">
        <v>48</v>
      </c>
      <c r="J530" s="24" t="s">
        <v>145</v>
      </c>
      <c r="K530" s="24" t="s">
        <v>65</v>
      </c>
      <c r="L530" s="24" t="s">
        <v>51</v>
      </c>
      <c r="M530" s="24" t="s">
        <v>67</v>
      </c>
      <c r="N530" s="48">
        <v>41781</v>
      </c>
      <c r="O530" s="24" t="s">
        <v>53</v>
      </c>
      <c r="P530" s="26" t="s">
        <v>1</v>
      </c>
      <c r="Q530" s="24"/>
      <c r="R530" s="24"/>
      <c r="S530" s="24" t="s">
        <v>44</v>
      </c>
      <c r="T530" s="40" t="s">
        <v>44</v>
      </c>
      <c r="U530" s="24" t="s">
        <v>55</v>
      </c>
      <c r="V530" s="24">
        <v>2710199100</v>
      </c>
      <c r="W530" s="14" t="s">
        <v>56</v>
      </c>
      <c r="X530" s="96" t="s">
        <v>7366</v>
      </c>
      <c r="Y530" s="24" t="s">
        <v>360</v>
      </c>
      <c r="Z530" s="24" t="s">
        <v>5609</v>
      </c>
      <c r="AA530" s="96" t="s">
        <v>1536</v>
      </c>
      <c r="AB530" s="51" t="s">
        <v>1537</v>
      </c>
      <c r="AC530" s="51"/>
      <c r="AD530" s="51"/>
      <c r="AE530" s="24"/>
    </row>
    <row r="531" spans="1:31" s="38" customFormat="1" ht="13" hidden="1" x14ac:dyDescent="0.35">
      <c r="A531" s="14"/>
      <c r="B531" s="24">
        <v>90471801</v>
      </c>
      <c r="C531" s="24">
        <v>801</v>
      </c>
      <c r="D531" s="24" t="s">
        <v>2528</v>
      </c>
      <c r="E531" s="66">
        <v>90471801</v>
      </c>
      <c r="F531" s="24" t="s">
        <v>2528</v>
      </c>
      <c r="G531" s="24" t="s">
        <v>2524</v>
      </c>
      <c r="H531" s="24" t="s">
        <v>79</v>
      </c>
      <c r="I531" s="24" t="s">
        <v>79</v>
      </c>
      <c r="J531" s="24" t="s">
        <v>2525</v>
      </c>
      <c r="K531" s="24" t="s">
        <v>65</v>
      </c>
      <c r="L531" s="24" t="s">
        <v>54</v>
      </c>
      <c r="M531" s="24" t="s">
        <v>67</v>
      </c>
      <c r="N531" s="48"/>
      <c r="O531" s="24" t="s">
        <v>54</v>
      </c>
      <c r="P531" s="26" t="s">
        <v>1</v>
      </c>
      <c r="Q531" s="24"/>
      <c r="R531" s="24"/>
      <c r="S531" s="24"/>
      <c r="T531" s="40"/>
      <c r="U531" s="24"/>
      <c r="V531" s="24"/>
      <c r="W531" s="14"/>
      <c r="X531" s="96"/>
      <c r="Y531" s="24"/>
      <c r="Z531" s="24"/>
      <c r="AA531" s="96"/>
      <c r="AB531" s="51" t="s">
        <v>6351</v>
      </c>
      <c r="AC531" s="51"/>
      <c r="AD531" s="51"/>
      <c r="AE531" s="24"/>
    </row>
    <row r="532" spans="1:31" s="38" customFormat="1" ht="13" hidden="1" x14ac:dyDescent="0.35">
      <c r="A532" s="14"/>
      <c r="B532" s="24">
        <v>90306801</v>
      </c>
      <c r="C532" s="24">
        <v>801</v>
      </c>
      <c r="D532" s="24" t="s">
        <v>2527</v>
      </c>
      <c r="E532" s="66">
        <v>90306801</v>
      </c>
      <c r="F532" s="24" t="s">
        <v>2527</v>
      </c>
      <c r="G532" s="24" t="s">
        <v>2524</v>
      </c>
      <c r="H532" s="24" t="s">
        <v>79</v>
      </c>
      <c r="I532" s="24" t="s">
        <v>79</v>
      </c>
      <c r="J532" s="24" t="s">
        <v>2525</v>
      </c>
      <c r="K532" s="24" t="s">
        <v>65</v>
      </c>
      <c r="L532" s="24" t="s">
        <v>54</v>
      </c>
      <c r="M532" s="24" t="s">
        <v>67</v>
      </c>
      <c r="N532" s="48"/>
      <c r="O532" s="24" t="s">
        <v>54</v>
      </c>
      <c r="P532" s="26" t="s">
        <v>1</v>
      </c>
      <c r="Q532" s="24"/>
      <c r="R532" s="24"/>
      <c r="S532" s="24"/>
      <c r="T532" s="40"/>
      <c r="U532" s="24"/>
      <c r="V532" s="24"/>
      <c r="W532" s="14"/>
      <c r="X532" s="96"/>
      <c r="Y532" s="24"/>
      <c r="Z532" s="24"/>
      <c r="AA532" s="96"/>
      <c r="AB532" s="51" t="s">
        <v>6351</v>
      </c>
      <c r="AC532" s="51"/>
      <c r="AD532" s="51"/>
      <c r="AE532" s="24"/>
    </row>
    <row r="533" spans="1:31" s="38" customFormat="1" ht="12.75" hidden="1" customHeight="1" x14ac:dyDescent="0.35">
      <c r="A533" s="14"/>
      <c r="B533" s="24">
        <v>90948801</v>
      </c>
      <c r="C533" s="24">
        <v>801</v>
      </c>
      <c r="D533" s="24" t="s">
        <v>2544</v>
      </c>
      <c r="E533" s="66">
        <v>90948801</v>
      </c>
      <c r="F533" s="24" t="s">
        <v>2544</v>
      </c>
      <c r="G533" s="24" t="s">
        <v>2524</v>
      </c>
      <c r="H533" s="24" t="s">
        <v>79</v>
      </c>
      <c r="I533" s="24" t="s">
        <v>79</v>
      </c>
      <c r="J533" s="24" t="s">
        <v>2525</v>
      </c>
      <c r="K533" s="24" t="s">
        <v>65</v>
      </c>
      <c r="L533" s="24" t="s">
        <v>54</v>
      </c>
      <c r="M533" s="24" t="s">
        <v>67</v>
      </c>
      <c r="N533" s="48"/>
      <c r="O533" s="24" t="s">
        <v>54</v>
      </c>
      <c r="P533" s="26" t="s">
        <v>1</v>
      </c>
      <c r="Q533" s="24"/>
      <c r="R533" s="24"/>
      <c r="S533" s="24"/>
      <c r="T533" s="40"/>
      <c r="U533" s="24"/>
      <c r="V533" s="24"/>
      <c r="W533" s="14"/>
      <c r="X533" s="96"/>
      <c r="Y533" s="24"/>
      <c r="Z533" s="24"/>
      <c r="AA533" s="96"/>
      <c r="AB533" s="51" t="s">
        <v>6351</v>
      </c>
      <c r="AC533" s="51"/>
      <c r="AD533" s="51"/>
      <c r="AE533" s="24"/>
    </row>
    <row r="534" spans="1:31" s="38" customFormat="1" ht="13" hidden="1" x14ac:dyDescent="0.35">
      <c r="A534" s="14"/>
      <c r="B534" s="24">
        <v>90312801</v>
      </c>
      <c r="C534" s="24">
        <v>801</v>
      </c>
      <c r="D534" s="24" t="s">
        <v>2529</v>
      </c>
      <c r="E534" s="66">
        <v>90312801</v>
      </c>
      <c r="F534" s="24" t="s">
        <v>2529</v>
      </c>
      <c r="G534" s="24" t="s">
        <v>2524</v>
      </c>
      <c r="H534" s="24" t="s">
        <v>79</v>
      </c>
      <c r="I534" s="24" t="s">
        <v>79</v>
      </c>
      <c r="J534" s="24" t="s">
        <v>2525</v>
      </c>
      <c r="K534" s="24" t="s">
        <v>65</v>
      </c>
      <c r="L534" s="24" t="s">
        <v>54</v>
      </c>
      <c r="M534" s="24" t="s">
        <v>67</v>
      </c>
      <c r="N534" s="48"/>
      <c r="O534" s="24" t="s">
        <v>54</v>
      </c>
      <c r="P534" s="26" t="s">
        <v>1</v>
      </c>
      <c r="Q534" s="24"/>
      <c r="R534" s="24"/>
      <c r="S534" s="24"/>
      <c r="T534" s="40"/>
      <c r="U534" s="24"/>
      <c r="V534" s="24"/>
      <c r="W534" s="14"/>
      <c r="X534" s="24"/>
      <c r="Y534" s="24"/>
      <c r="Z534" s="24"/>
      <c r="AA534" s="24"/>
      <c r="AB534" s="51" t="s">
        <v>6351</v>
      </c>
      <c r="AC534" s="51"/>
      <c r="AD534" s="51"/>
      <c r="AE534" s="24"/>
    </row>
    <row r="535" spans="1:31" s="38" customFormat="1" ht="13" hidden="1" x14ac:dyDescent="0.35">
      <c r="A535" s="14"/>
      <c r="B535" s="24">
        <v>45880860</v>
      </c>
      <c r="C535" s="24">
        <v>860</v>
      </c>
      <c r="D535" s="24" t="s">
        <v>1539</v>
      </c>
      <c r="E535" s="66" t="s">
        <v>44</v>
      </c>
      <c r="F535" s="24" t="s">
        <v>45</v>
      </c>
      <c r="G535" s="24" t="s">
        <v>46</v>
      </c>
      <c r="H535" s="24" t="s">
        <v>163</v>
      </c>
      <c r="I535" s="24" t="s">
        <v>164</v>
      </c>
      <c r="J535" s="24" t="s">
        <v>145</v>
      </c>
      <c r="K535" s="24" t="s">
        <v>65</v>
      </c>
      <c r="L535" s="24" t="s">
        <v>51</v>
      </c>
      <c r="M535" s="24" t="s">
        <v>67</v>
      </c>
      <c r="N535" s="48">
        <v>41428</v>
      </c>
      <c r="O535" s="24" t="s">
        <v>92</v>
      </c>
      <c r="P535" s="28" t="s">
        <v>1</v>
      </c>
      <c r="Q535" s="24"/>
      <c r="R535" s="63" t="s">
        <v>7367</v>
      </c>
      <c r="S535" s="24" t="s">
        <v>44</v>
      </c>
      <c r="T535" s="40" t="s">
        <v>44</v>
      </c>
      <c r="U535" s="24" t="s">
        <v>55</v>
      </c>
      <c r="V535" s="24">
        <v>3403990000</v>
      </c>
      <c r="W535" s="14" t="s">
        <v>56</v>
      </c>
      <c r="X535" s="96" t="s">
        <v>7368</v>
      </c>
      <c r="Y535" s="24" t="s">
        <v>3106</v>
      </c>
      <c r="Z535" s="24" t="s">
        <v>2664</v>
      </c>
      <c r="AA535" s="96" t="s">
        <v>1541</v>
      </c>
      <c r="AB535" s="51" t="s">
        <v>1542</v>
      </c>
      <c r="AC535" s="51"/>
      <c r="AD535" s="51"/>
      <c r="AE535" s="24"/>
    </row>
    <row r="536" spans="1:31" s="38" customFormat="1" ht="13" hidden="1" x14ac:dyDescent="0.35">
      <c r="A536" s="14"/>
      <c r="B536" s="24">
        <v>45299860</v>
      </c>
      <c r="C536" s="24">
        <v>860</v>
      </c>
      <c r="D536" s="24" t="s">
        <v>1543</v>
      </c>
      <c r="E536" s="66" t="s">
        <v>44</v>
      </c>
      <c r="F536" s="24" t="s">
        <v>45</v>
      </c>
      <c r="G536" s="24" t="s">
        <v>46</v>
      </c>
      <c r="H536" s="24" t="s">
        <v>163</v>
      </c>
      <c r="I536" s="24" t="s">
        <v>164</v>
      </c>
      <c r="J536" s="24" t="s">
        <v>145</v>
      </c>
      <c r="K536" s="24" t="s">
        <v>65</v>
      </c>
      <c r="L536" s="24" t="s">
        <v>51</v>
      </c>
      <c r="M536" s="24" t="s">
        <v>67</v>
      </c>
      <c r="N536" s="48">
        <v>41264</v>
      </c>
      <c r="O536" s="24" t="s">
        <v>92</v>
      </c>
      <c r="P536" s="28" t="s">
        <v>1</v>
      </c>
      <c r="Q536" s="24"/>
      <c r="R536" s="63" t="s">
        <v>7369</v>
      </c>
      <c r="S536" s="24" t="s">
        <v>44</v>
      </c>
      <c r="T536" s="40" t="s">
        <v>44</v>
      </c>
      <c r="U536" s="24" t="s">
        <v>55</v>
      </c>
      <c r="V536" s="24">
        <v>3403990000</v>
      </c>
      <c r="W536" s="14" t="s">
        <v>56</v>
      </c>
      <c r="X536" s="96" t="s">
        <v>7370</v>
      </c>
      <c r="Y536" s="24" t="s">
        <v>7371</v>
      </c>
      <c r="Z536" s="24" t="s">
        <v>3085</v>
      </c>
      <c r="AA536" s="96" t="s">
        <v>1545</v>
      </c>
      <c r="AB536" s="51" t="s">
        <v>1542</v>
      </c>
      <c r="AC536" s="51"/>
      <c r="AD536" s="51"/>
      <c r="AE536" s="24"/>
    </row>
    <row r="537" spans="1:31" s="38" customFormat="1" ht="13" hidden="1" x14ac:dyDescent="0.35">
      <c r="A537" s="14"/>
      <c r="B537" s="24">
        <v>44964860</v>
      </c>
      <c r="C537" s="24">
        <v>860</v>
      </c>
      <c r="D537" s="24" t="s">
        <v>1547</v>
      </c>
      <c r="E537" s="66" t="s">
        <v>44</v>
      </c>
      <c r="F537" s="24" t="s">
        <v>45</v>
      </c>
      <c r="G537" s="24" t="s">
        <v>46</v>
      </c>
      <c r="H537" s="24" t="s">
        <v>163</v>
      </c>
      <c r="I537" s="24" t="s">
        <v>164</v>
      </c>
      <c r="J537" s="24" t="s">
        <v>145</v>
      </c>
      <c r="K537" s="24" t="s">
        <v>65</v>
      </c>
      <c r="L537" s="24" t="s">
        <v>51</v>
      </c>
      <c r="M537" s="24" t="s">
        <v>67</v>
      </c>
      <c r="N537" s="48">
        <v>41043</v>
      </c>
      <c r="O537" s="24" t="s">
        <v>92</v>
      </c>
      <c r="P537" s="26" t="s">
        <v>1</v>
      </c>
      <c r="Q537" s="24"/>
      <c r="R537" s="63" t="s">
        <v>7372</v>
      </c>
      <c r="S537" s="24" t="s">
        <v>44</v>
      </c>
      <c r="T537" s="40" t="s">
        <v>44</v>
      </c>
      <c r="U537" s="24" t="s">
        <v>55</v>
      </c>
      <c r="V537" s="24">
        <v>3824998900</v>
      </c>
      <c r="W537" s="14" t="s">
        <v>56</v>
      </c>
      <c r="X537" s="24" t="s">
        <v>7373</v>
      </c>
      <c r="Y537" s="24" t="s">
        <v>7371</v>
      </c>
      <c r="Z537" s="24" t="s">
        <v>3085</v>
      </c>
      <c r="AA537" s="24" t="s">
        <v>1549</v>
      </c>
      <c r="AB537" s="51" t="s">
        <v>1542</v>
      </c>
      <c r="AC537" s="51"/>
      <c r="AD537" s="51"/>
      <c r="AE537" s="24"/>
    </row>
    <row r="538" spans="1:31" s="38" customFormat="1" ht="13" hidden="1" x14ac:dyDescent="0.35">
      <c r="A538" s="14"/>
      <c r="B538" s="24">
        <v>44965860</v>
      </c>
      <c r="C538" s="24">
        <v>860</v>
      </c>
      <c r="D538" s="24" t="s">
        <v>1551</v>
      </c>
      <c r="E538" s="66" t="s">
        <v>44</v>
      </c>
      <c r="F538" s="24" t="s">
        <v>45</v>
      </c>
      <c r="G538" s="24" t="s">
        <v>46</v>
      </c>
      <c r="H538" s="24" t="s">
        <v>163</v>
      </c>
      <c r="I538" s="24" t="s">
        <v>164</v>
      </c>
      <c r="J538" s="24" t="s">
        <v>145</v>
      </c>
      <c r="K538" s="24" t="s">
        <v>65</v>
      </c>
      <c r="L538" s="24" t="s">
        <v>51</v>
      </c>
      <c r="M538" s="24" t="s">
        <v>67</v>
      </c>
      <c r="N538" s="48">
        <v>40807</v>
      </c>
      <c r="O538" s="24" t="s">
        <v>92</v>
      </c>
      <c r="P538" s="26" t="s">
        <v>1</v>
      </c>
      <c r="Q538" s="24"/>
      <c r="R538" s="63" t="s">
        <v>7374</v>
      </c>
      <c r="S538" s="24" t="s">
        <v>44</v>
      </c>
      <c r="T538" s="40" t="s">
        <v>44</v>
      </c>
      <c r="U538" s="24" t="s">
        <v>55</v>
      </c>
      <c r="V538" s="24">
        <v>3817001000</v>
      </c>
      <c r="W538" s="14" t="s">
        <v>56</v>
      </c>
      <c r="X538" s="24" t="s">
        <v>7375</v>
      </c>
      <c r="Y538" s="24" t="s">
        <v>351</v>
      </c>
      <c r="Z538" s="24" t="s">
        <v>3085</v>
      </c>
      <c r="AA538" s="24" t="s">
        <v>1553</v>
      </c>
      <c r="AB538" s="51" t="s">
        <v>1542</v>
      </c>
      <c r="AC538" s="51"/>
      <c r="AD538" s="51"/>
      <c r="AE538" s="24"/>
    </row>
    <row r="539" spans="1:31" s="38" customFormat="1" ht="13" hidden="1" x14ac:dyDescent="0.35">
      <c r="A539" s="14"/>
      <c r="B539" s="24">
        <v>51047816</v>
      </c>
      <c r="C539" s="24">
        <v>816</v>
      </c>
      <c r="D539" s="24" t="s">
        <v>1555</v>
      </c>
      <c r="E539" s="66" t="s">
        <v>44</v>
      </c>
      <c r="F539" s="24" t="s">
        <v>45</v>
      </c>
      <c r="G539" s="24" t="s">
        <v>216</v>
      </c>
      <c r="H539" s="24" t="s">
        <v>1556</v>
      </c>
      <c r="I539" s="24" t="s">
        <v>447</v>
      </c>
      <c r="J539" s="24" t="s">
        <v>145</v>
      </c>
      <c r="K539" s="24" t="s">
        <v>65</v>
      </c>
      <c r="L539" s="24" t="s">
        <v>51</v>
      </c>
      <c r="M539" s="24" t="s">
        <v>67</v>
      </c>
      <c r="N539" s="48">
        <v>40975</v>
      </c>
      <c r="O539" s="24" t="s">
        <v>53</v>
      </c>
      <c r="P539" s="26" t="s">
        <v>1</v>
      </c>
      <c r="Q539" s="24"/>
      <c r="R539" s="24"/>
      <c r="S539" s="24" t="s">
        <v>44</v>
      </c>
      <c r="T539" s="40" t="s">
        <v>44</v>
      </c>
      <c r="U539" s="24" t="s">
        <v>55</v>
      </c>
      <c r="V539" s="24">
        <v>2710199900</v>
      </c>
      <c r="W539" s="14" t="s">
        <v>56</v>
      </c>
      <c r="X539" s="24" t="s">
        <v>5674</v>
      </c>
      <c r="Y539" s="24" t="s">
        <v>4447</v>
      </c>
      <c r="Z539" s="24" t="s">
        <v>7376</v>
      </c>
      <c r="AA539" s="24" t="s">
        <v>1557</v>
      </c>
      <c r="AB539" s="51" t="s">
        <v>1558</v>
      </c>
      <c r="AC539" s="51"/>
      <c r="AD539" s="51"/>
      <c r="AE539" s="24"/>
    </row>
    <row r="540" spans="1:31" s="38" customFormat="1" ht="13" hidden="1" x14ac:dyDescent="0.35">
      <c r="A540" s="14"/>
      <c r="B540" s="24">
        <v>51047807</v>
      </c>
      <c r="C540" s="24">
        <v>807</v>
      </c>
      <c r="D540" s="24" t="s">
        <v>1559</v>
      </c>
      <c r="E540" s="66" t="s">
        <v>44</v>
      </c>
      <c r="F540" s="24" t="s">
        <v>45</v>
      </c>
      <c r="G540" s="24" t="s">
        <v>216</v>
      </c>
      <c r="H540" s="24" t="s">
        <v>217</v>
      </c>
      <c r="I540" s="24" t="s">
        <v>48</v>
      </c>
      <c r="J540" s="24" t="s">
        <v>145</v>
      </c>
      <c r="K540" s="24" t="s">
        <v>65</v>
      </c>
      <c r="L540" s="24" t="s">
        <v>51</v>
      </c>
      <c r="M540" s="24" t="s">
        <v>67</v>
      </c>
      <c r="N540" s="48">
        <v>40987</v>
      </c>
      <c r="O540" s="24" t="s">
        <v>53</v>
      </c>
      <c r="P540" s="26" t="s">
        <v>1</v>
      </c>
      <c r="Q540" s="63" t="s">
        <v>7377</v>
      </c>
      <c r="R540" s="63" t="s">
        <v>54</v>
      </c>
      <c r="S540" s="24" t="s">
        <v>44</v>
      </c>
      <c r="T540" s="40" t="s">
        <v>44</v>
      </c>
      <c r="U540" s="24" t="s">
        <v>55</v>
      </c>
      <c r="V540" s="24">
        <v>2710199900</v>
      </c>
      <c r="W540" s="14" t="s">
        <v>56</v>
      </c>
      <c r="X540" s="24" t="s">
        <v>5674</v>
      </c>
      <c r="Y540" s="24" t="s">
        <v>525</v>
      </c>
      <c r="Z540" s="24" t="s">
        <v>88</v>
      </c>
      <c r="AA540" s="24" t="s">
        <v>1561</v>
      </c>
      <c r="AB540" s="51" t="s">
        <v>1558</v>
      </c>
      <c r="AC540" s="51"/>
      <c r="AD540" s="51"/>
      <c r="AE540" s="24"/>
    </row>
    <row r="541" spans="1:31" s="38" customFormat="1" ht="13" hidden="1" x14ac:dyDescent="0.35">
      <c r="A541" s="14"/>
      <c r="B541" s="24">
        <v>52616807</v>
      </c>
      <c r="C541" s="24">
        <v>807</v>
      </c>
      <c r="D541" s="24" t="s">
        <v>1562</v>
      </c>
      <c r="E541" s="66" t="s">
        <v>44</v>
      </c>
      <c r="F541" s="24" t="s">
        <v>45</v>
      </c>
      <c r="G541" s="24" t="s">
        <v>216</v>
      </c>
      <c r="H541" s="24" t="s">
        <v>217</v>
      </c>
      <c r="I541" s="24" t="s">
        <v>48</v>
      </c>
      <c r="J541" s="24" t="s">
        <v>145</v>
      </c>
      <c r="K541" s="24" t="s">
        <v>65</v>
      </c>
      <c r="L541" s="24" t="s">
        <v>51</v>
      </c>
      <c r="M541" s="24" t="s">
        <v>67</v>
      </c>
      <c r="N541" s="48">
        <v>40687</v>
      </c>
      <c r="O541" s="24" t="s">
        <v>53</v>
      </c>
      <c r="P541" s="26" t="s">
        <v>1</v>
      </c>
      <c r="Q541" s="24"/>
      <c r="R541" s="63" t="s">
        <v>7378</v>
      </c>
      <c r="S541" s="24" t="s">
        <v>44</v>
      </c>
      <c r="T541" s="40" t="s">
        <v>44</v>
      </c>
      <c r="U541" s="24" t="s">
        <v>55</v>
      </c>
      <c r="V541" s="24">
        <v>2710199900</v>
      </c>
      <c r="W541" s="14" t="s">
        <v>56</v>
      </c>
      <c r="X541" s="24" t="s">
        <v>7379</v>
      </c>
      <c r="Y541" s="24" t="s">
        <v>4838</v>
      </c>
      <c r="Z541" s="24" t="s">
        <v>3725</v>
      </c>
      <c r="AA541" s="24" t="s">
        <v>1564</v>
      </c>
      <c r="AB541" s="51" t="s">
        <v>1565</v>
      </c>
      <c r="AC541" s="51"/>
      <c r="AD541" s="51"/>
      <c r="AE541" s="24"/>
    </row>
    <row r="542" spans="1:31" s="38" customFormat="1" ht="13" hidden="1" x14ac:dyDescent="0.35">
      <c r="A542" s="14"/>
      <c r="B542" s="24">
        <v>52601820</v>
      </c>
      <c r="C542" s="24">
        <v>820</v>
      </c>
      <c r="D542" s="24" t="s">
        <v>1566</v>
      </c>
      <c r="E542" s="66" t="s">
        <v>44</v>
      </c>
      <c r="F542" s="24" t="s">
        <v>45</v>
      </c>
      <c r="G542" s="24" t="s">
        <v>216</v>
      </c>
      <c r="H542" s="24" t="s">
        <v>1567</v>
      </c>
      <c r="I542" s="24" t="s">
        <v>1567</v>
      </c>
      <c r="J542" s="24" t="s">
        <v>145</v>
      </c>
      <c r="K542" s="24" t="s">
        <v>65</v>
      </c>
      <c r="L542" s="24" t="s">
        <v>51</v>
      </c>
      <c r="M542" s="24" t="s">
        <v>67</v>
      </c>
      <c r="N542" s="48">
        <v>45413</v>
      </c>
      <c r="O542" s="24" t="s">
        <v>53</v>
      </c>
      <c r="P542" s="26" t="s">
        <v>1</v>
      </c>
      <c r="Q542" s="24"/>
      <c r="R542" s="24"/>
      <c r="S542" s="24" t="s">
        <v>44</v>
      </c>
      <c r="T542" s="40" t="s">
        <v>44</v>
      </c>
      <c r="U542" s="24" t="s">
        <v>55</v>
      </c>
      <c r="V542" s="24">
        <v>2710199900</v>
      </c>
      <c r="W542" s="14" t="s">
        <v>56</v>
      </c>
      <c r="X542" s="24" t="s">
        <v>1568</v>
      </c>
      <c r="Y542" s="24"/>
      <c r="Z542" s="24"/>
      <c r="AA542" s="24" t="s">
        <v>1568</v>
      </c>
      <c r="AB542" s="51" t="s">
        <v>1565</v>
      </c>
      <c r="AC542" s="51"/>
      <c r="AD542" s="51"/>
      <c r="AE542" s="24"/>
    </row>
    <row r="543" spans="1:31" s="38" customFormat="1" ht="12.75" hidden="1" customHeight="1" x14ac:dyDescent="0.35">
      <c r="A543" s="14"/>
      <c r="B543" s="24">
        <v>52601816</v>
      </c>
      <c r="C543" s="24">
        <v>816</v>
      </c>
      <c r="D543" s="24" t="s">
        <v>1570</v>
      </c>
      <c r="E543" s="66" t="s">
        <v>44</v>
      </c>
      <c r="F543" s="24" t="s">
        <v>45</v>
      </c>
      <c r="G543" s="24" t="s">
        <v>216</v>
      </c>
      <c r="H543" s="24" t="s">
        <v>446</v>
      </c>
      <c r="I543" s="24" t="s">
        <v>447</v>
      </c>
      <c r="J543" s="24" t="s">
        <v>145</v>
      </c>
      <c r="K543" s="24" t="s">
        <v>65</v>
      </c>
      <c r="L543" s="24" t="s">
        <v>51</v>
      </c>
      <c r="M543" s="24" t="s">
        <v>67</v>
      </c>
      <c r="N543" s="48">
        <v>41599</v>
      </c>
      <c r="O543" s="24" t="s">
        <v>92</v>
      </c>
      <c r="P543" s="26" t="s">
        <v>1</v>
      </c>
      <c r="Q543" s="24"/>
      <c r="R543" s="63" t="s">
        <v>7380</v>
      </c>
      <c r="S543" s="24" t="s">
        <v>44</v>
      </c>
      <c r="T543" s="40" t="s">
        <v>44</v>
      </c>
      <c r="U543" s="24" t="s">
        <v>55</v>
      </c>
      <c r="V543" s="24">
        <v>3403190000</v>
      </c>
      <c r="W543" s="14" t="s">
        <v>56</v>
      </c>
      <c r="X543" s="24" t="s">
        <v>1568</v>
      </c>
      <c r="Y543" s="24" t="s">
        <v>3266</v>
      </c>
      <c r="Z543" s="24" t="s">
        <v>671</v>
      </c>
      <c r="AA543" s="24" t="s">
        <v>1572</v>
      </c>
      <c r="AB543" s="51" t="s">
        <v>1565</v>
      </c>
      <c r="AC543" s="51"/>
      <c r="AD543" s="51"/>
      <c r="AE543" s="24"/>
    </row>
    <row r="544" spans="1:31" s="38" customFormat="1" ht="13" hidden="1" x14ac:dyDescent="0.35">
      <c r="A544" s="14"/>
      <c r="B544" s="24">
        <v>52601807</v>
      </c>
      <c r="C544" s="24">
        <v>807</v>
      </c>
      <c r="D544" s="24" t="s">
        <v>1573</v>
      </c>
      <c r="E544" s="66" t="s">
        <v>44</v>
      </c>
      <c r="F544" s="24" t="s">
        <v>45</v>
      </c>
      <c r="G544" s="24" t="s">
        <v>216</v>
      </c>
      <c r="H544" s="24" t="s">
        <v>431</v>
      </c>
      <c r="I544" s="24" t="s">
        <v>48</v>
      </c>
      <c r="J544" s="24" t="s">
        <v>145</v>
      </c>
      <c r="K544" s="24" t="s">
        <v>65</v>
      </c>
      <c r="L544" s="24" t="s">
        <v>51</v>
      </c>
      <c r="M544" s="24" t="s">
        <v>67</v>
      </c>
      <c r="N544" s="48">
        <v>41096</v>
      </c>
      <c r="O544" s="24" t="s">
        <v>92</v>
      </c>
      <c r="P544" s="26" t="s">
        <v>1</v>
      </c>
      <c r="Q544" s="63" t="s">
        <v>7381</v>
      </c>
      <c r="R544" s="24" t="s">
        <v>54</v>
      </c>
      <c r="S544" s="24" t="s">
        <v>44</v>
      </c>
      <c r="T544" s="40" t="s">
        <v>44</v>
      </c>
      <c r="U544" s="24" t="s">
        <v>55</v>
      </c>
      <c r="V544" s="24">
        <v>3403190000</v>
      </c>
      <c r="W544" s="14" t="s">
        <v>56</v>
      </c>
      <c r="X544" s="24" t="s">
        <v>1568</v>
      </c>
      <c r="Y544" s="24" t="s">
        <v>7075</v>
      </c>
      <c r="Z544" s="24" t="s">
        <v>3725</v>
      </c>
      <c r="AA544" s="24" t="s">
        <v>1575</v>
      </c>
      <c r="AB544" s="51" t="s">
        <v>1565</v>
      </c>
      <c r="AC544" s="51"/>
      <c r="AD544" s="51"/>
      <c r="AE544" s="24"/>
    </row>
    <row r="545" spans="1:31" s="38" customFormat="1" ht="13" hidden="1" x14ac:dyDescent="0.35">
      <c r="A545" s="14"/>
      <c r="B545" s="24">
        <v>44242815</v>
      </c>
      <c r="C545" s="24">
        <v>815</v>
      </c>
      <c r="D545" s="24" t="s">
        <v>1576</v>
      </c>
      <c r="E545" s="66">
        <v>44242801</v>
      </c>
      <c r="F545" s="24" t="s">
        <v>1577</v>
      </c>
      <c r="G545" s="24" t="s">
        <v>46</v>
      </c>
      <c r="H545" s="24" t="s">
        <v>1578</v>
      </c>
      <c r="I545" s="24" t="s">
        <v>447</v>
      </c>
      <c r="J545" s="24" t="s">
        <v>119</v>
      </c>
      <c r="K545" s="24" t="s">
        <v>65</v>
      </c>
      <c r="L545" s="24" t="s">
        <v>66</v>
      </c>
      <c r="M545" s="24" t="s">
        <v>67</v>
      </c>
      <c r="N545" s="48">
        <v>43983</v>
      </c>
      <c r="O545" s="24" t="s">
        <v>53</v>
      </c>
      <c r="P545" s="15" t="s">
        <v>2577</v>
      </c>
      <c r="Q545" s="24">
        <v>5011987082908</v>
      </c>
      <c r="R545" s="63" t="s">
        <v>54</v>
      </c>
      <c r="S545" s="24" t="s">
        <v>44</v>
      </c>
      <c r="T545" s="40" t="s">
        <v>44</v>
      </c>
      <c r="U545" s="24" t="s">
        <v>55</v>
      </c>
      <c r="V545" s="24">
        <v>2710193200</v>
      </c>
      <c r="W545" s="14" t="s">
        <v>83</v>
      </c>
      <c r="X545" s="24" t="s">
        <v>5709</v>
      </c>
      <c r="Y545" s="24" t="s">
        <v>5716</v>
      </c>
      <c r="Z545" s="24" t="s">
        <v>565</v>
      </c>
      <c r="AA545" s="24" t="s">
        <v>1580</v>
      </c>
      <c r="AB545" s="51" t="s">
        <v>1581</v>
      </c>
      <c r="AC545" s="51"/>
      <c r="AD545" s="51"/>
      <c r="AE545" s="24"/>
    </row>
    <row r="546" spans="1:31" s="38" customFormat="1" ht="13" hidden="1" x14ac:dyDescent="0.35">
      <c r="A546" s="14"/>
      <c r="B546" s="24">
        <v>44242905</v>
      </c>
      <c r="C546" s="24">
        <v>905</v>
      </c>
      <c r="D546" s="24" t="s">
        <v>1583</v>
      </c>
      <c r="E546" s="66">
        <v>44242801</v>
      </c>
      <c r="F546" s="24" t="s">
        <v>1577</v>
      </c>
      <c r="G546" s="24" t="s">
        <v>46</v>
      </c>
      <c r="H546" s="24" t="s">
        <v>62</v>
      </c>
      <c r="I546" s="24" t="s">
        <v>63</v>
      </c>
      <c r="J546" s="24" t="s">
        <v>119</v>
      </c>
      <c r="K546" s="24" t="s">
        <v>65</v>
      </c>
      <c r="L546" s="24" t="s">
        <v>66</v>
      </c>
      <c r="M546" s="24" t="s">
        <v>67</v>
      </c>
      <c r="N546" s="48">
        <v>42856</v>
      </c>
      <c r="O546" s="24" t="s">
        <v>53</v>
      </c>
      <c r="P546" s="15" t="s">
        <v>2577</v>
      </c>
      <c r="Q546" s="63" t="s">
        <v>7382</v>
      </c>
      <c r="R546" s="63" t="s">
        <v>7383</v>
      </c>
      <c r="S546" s="24" t="s">
        <v>44</v>
      </c>
      <c r="T546" s="40" t="s">
        <v>44</v>
      </c>
      <c r="U546" s="24" t="s">
        <v>55</v>
      </c>
      <c r="V546" s="24">
        <v>2710193200</v>
      </c>
      <c r="W546" s="14" t="s">
        <v>70</v>
      </c>
      <c r="X546" s="96" t="s">
        <v>5709</v>
      </c>
      <c r="Y546" s="24" t="s">
        <v>3314</v>
      </c>
      <c r="Z546" s="24" t="s">
        <v>565</v>
      </c>
      <c r="AA546" s="96" t="s">
        <v>1586</v>
      </c>
      <c r="AB546" s="51" t="s">
        <v>1581</v>
      </c>
      <c r="AC546" s="51"/>
      <c r="AD546" s="51"/>
      <c r="AE546" s="24"/>
    </row>
    <row r="547" spans="1:31" s="38" customFormat="1" ht="13" hidden="1" x14ac:dyDescent="0.35">
      <c r="A547" s="14"/>
      <c r="B547" s="24">
        <v>44242809</v>
      </c>
      <c r="C547" s="24">
        <v>809</v>
      </c>
      <c r="D547" s="24" t="s">
        <v>1587</v>
      </c>
      <c r="E547" s="66">
        <v>44242801</v>
      </c>
      <c r="F547" s="24" t="s">
        <v>1577</v>
      </c>
      <c r="G547" s="24" t="s">
        <v>46</v>
      </c>
      <c r="H547" s="24" t="s">
        <v>47</v>
      </c>
      <c r="I547" s="24" t="s">
        <v>48</v>
      </c>
      <c r="J547" s="24" t="s">
        <v>119</v>
      </c>
      <c r="K547" s="24" t="s">
        <v>65</v>
      </c>
      <c r="L547" s="24" t="s">
        <v>66</v>
      </c>
      <c r="M547" s="24" t="s">
        <v>67</v>
      </c>
      <c r="N547" s="48">
        <v>42856</v>
      </c>
      <c r="O547" s="24" t="s">
        <v>53</v>
      </c>
      <c r="P547" s="26" t="s">
        <v>6</v>
      </c>
      <c r="Q547" s="24">
        <v>5011987034877</v>
      </c>
      <c r="R547" s="24" t="s">
        <v>54</v>
      </c>
      <c r="S547" s="24" t="s">
        <v>44</v>
      </c>
      <c r="T547" s="40" t="s">
        <v>44</v>
      </c>
      <c r="U547" s="24" t="s">
        <v>55</v>
      </c>
      <c r="V547" s="24">
        <v>2710193200</v>
      </c>
      <c r="W547" s="14" t="s">
        <v>83</v>
      </c>
      <c r="X547" s="96" t="s">
        <v>5709</v>
      </c>
      <c r="Y547" s="24" t="s">
        <v>360</v>
      </c>
      <c r="Z547" s="24" t="s">
        <v>565</v>
      </c>
      <c r="AA547" s="96" t="s">
        <v>1589</v>
      </c>
      <c r="AB547" s="51" t="s">
        <v>1581</v>
      </c>
      <c r="AC547" s="51"/>
      <c r="AD547" s="51"/>
      <c r="AE547" s="24"/>
    </row>
    <row r="548" spans="1:31" s="38" customFormat="1" ht="13" hidden="1" x14ac:dyDescent="0.35">
      <c r="A548" s="14"/>
      <c r="B548" s="24">
        <v>44245855</v>
      </c>
      <c r="C548" s="24">
        <v>855</v>
      </c>
      <c r="D548" s="24" t="s">
        <v>1590</v>
      </c>
      <c r="E548" s="66">
        <v>40121801</v>
      </c>
      <c r="F548" s="24" t="s">
        <v>1591</v>
      </c>
      <c r="G548" s="24" t="s">
        <v>46</v>
      </c>
      <c r="H548" s="24" t="s">
        <v>163</v>
      </c>
      <c r="I548" s="24" t="s">
        <v>164</v>
      </c>
      <c r="J548" s="24" t="s">
        <v>119</v>
      </c>
      <c r="K548" s="24" t="s">
        <v>65</v>
      </c>
      <c r="L548" s="24" t="s">
        <v>66</v>
      </c>
      <c r="M548" s="24" t="s">
        <v>67</v>
      </c>
      <c r="N548" s="48">
        <v>43709</v>
      </c>
      <c r="O548" s="24" t="s">
        <v>53</v>
      </c>
      <c r="P548" s="28" t="s">
        <v>1</v>
      </c>
      <c r="Q548" s="63" t="s">
        <v>7384</v>
      </c>
      <c r="R548" s="24" t="s">
        <v>54</v>
      </c>
      <c r="S548" s="24" t="s">
        <v>44</v>
      </c>
      <c r="T548" s="40" t="s">
        <v>44</v>
      </c>
      <c r="U548" s="24" t="s">
        <v>55</v>
      </c>
      <c r="V548" s="24">
        <v>2710193200</v>
      </c>
      <c r="W548" s="14" t="s">
        <v>70</v>
      </c>
      <c r="X548" s="96" t="s">
        <v>5715</v>
      </c>
      <c r="Y548" s="24" t="s">
        <v>1414</v>
      </c>
      <c r="Z548" s="24" t="s">
        <v>565</v>
      </c>
      <c r="AA548" s="96" t="s">
        <v>1593</v>
      </c>
      <c r="AB548" s="51" t="s">
        <v>1581</v>
      </c>
      <c r="AC548" s="51"/>
      <c r="AD548" s="51"/>
      <c r="AE548" s="24"/>
    </row>
    <row r="549" spans="1:31" s="38" customFormat="1" ht="13" hidden="1" x14ac:dyDescent="0.35">
      <c r="A549" s="14"/>
      <c r="B549" s="24">
        <v>44245809</v>
      </c>
      <c r="C549" s="24">
        <v>809</v>
      </c>
      <c r="D549" s="24" t="s">
        <v>1594</v>
      </c>
      <c r="E549" s="66">
        <v>40121801</v>
      </c>
      <c r="F549" s="24" t="s">
        <v>1591</v>
      </c>
      <c r="G549" s="24" t="s">
        <v>46</v>
      </c>
      <c r="H549" s="24" t="s">
        <v>47</v>
      </c>
      <c r="I549" s="24" t="s">
        <v>48</v>
      </c>
      <c r="J549" s="24" t="s">
        <v>119</v>
      </c>
      <c r="K549" s="24" t="s">
        <v>65</v>
      </c>
      <c r="L549" s="24" t="s">
        <v>66</v>
      </c>
      <c r="M549" s="24" t="s">
        <v>67</v>
      </c>
      <c r="N549" s="48">
        <v>43709</v>
      </c>
      <c r="O549" s="24" t="s">
        <v>53</v>
      </c>
      <c r="P549" s="26" t="s">
        <v>1</v>
      </c>
      <c r="Q549" s="24">
        <v>5011987039025</v>
      </c>
      <c r="R549" s="24" t="s">
        <v>54</v>
      </c>
      <c r="S549" s="24" t="s">
        <v>44</v>
      </c>
      <c r="T549" s="40" t="s">
        <v>44</v>
      </c>
      <c r="U549" s="24" t="s">
        <v>55</v>
      </c>
      <c r="V549" s="24">
        <v>2710193200</v>
      </c>
      <c r="W549" s="14" t="s">
        <v>83</v>
      </c>
      <c r="X549" s="96" t="s">
        <v>5715</v>
      </c>
      <c r="Y549" s="24" t="s">
        <v>360</v>
      </c>
      <c r="Z549" s="24" t="s">
        <v>565</v>
      </c>
      <c r="AA549" s="96" t="s">
        <v>1596</v>
      </c>
      <c r="AB549" s="51" t="s">
        <v>1581</v>
      </c>
      <c r="AC549" s="51"/>
      <c r="AD549" s="51"/>
      <c r="AE549" s="24"/>
    </row>
    <row r="550" spans="1:31" s="38" customFormat="1" ht="13" hidden="1" x14ac:dyDescent="0.35">
      <c r="A550" s="14"/>
      <c r="B550" s="24">
        <v>44422905</v>
      </c>
      <c r="C550" s="24">
        <v>905</v>
      </c>
      <c r="D550" s="24" t="s">
        <v>1597</v>
      </c>
      <c r="E550" s="66">
        <v>44427801</v>
      </c>
      <c r="F550" s="24" t="s">
        <v>1598</v>
      </c>
      <c r="G550" s="24" t="s">
        <v>46</v>
      </c>
      <c r="H550" s="24" t="s">
        <v>62</v>
      </c>
      <c r="I550" s="24" t="s">
        <v>63</v>
      </c>
      <c r="J550" s="24" t="s">
        <v>1599</v>
      </c>
      <c r="K550" s="24" t="s">
        <v>65</v>
      </c>
      <c r="L550" s="24" t="s">
        <v>66</v>
      </c>
      <c r="M550" s="24" t="s">
        <v>67</v>
      </c>
      <c r="N550" s="48">
        <v>42929</v>
      </c>
      <c r="O550" s="24" t="s">
        <v>53</v>
      </c>
      <c r="P550" s="26" t="s">
        <v>1</v>
      </c>
      <c r="Q550" s="63" t="s">
        <v>7385</v>
      </c>
      <c r="R550" s="63" t="s">
        <v>7386</v>
      </c>
      <c r="S550" s="24" t="s">
        <v>44</v>
      </c>
      <c r="T550" s="40" t="s">
        <v>44</v>
      </c>
      <c r="U550" s="24" t="s">
        <v>55</v>
      </c>
      <c r="V550" s="24">
        <v>2710193200</v>
      </c>
      <c r="W550" s="14" t="s">
        <v>70</v>
      </c>
      <c r="X550" s="24" t="s">
        <v>5739</v>
      </c>
      <c r="Y550" s="24" t="s">
        <v>2703</v>
      </c>
      <c r="Z550" s="24" t="s">
        <v>73</v>
      </c>
      <c r="AA550" s="24" t="s">
        <v>1602</v>
      </c>
      <c r="AB550" s="51" t="s">
        <v>1581</v>
      </c>
      <c r="AC550" s="51"/>
      <c r="AD550" s="51"/>
      <c r="AE550" s="24"/>
    </row>
    <row r="551" spans="1:31" s="38" customFormat="1" ht="13" hidden="1" x14ac:dyDescent="0.35">
      <c r="A551" s="14"/>
      <c r="B551" s="24">
        <v>44422829</v>
      </c>
      <c r="C551" s="24">
        <v>829</v>
      </c>
      <c r="D551" s="24" t="s">
        <v>6938</v>
      </c>
      <c r="E551" s="66">
        <v>44427801</v>
      </c>
      <c r="F551" s="24" t="s">
        <v>1598</v>
      </c>
      <c r="G551" s="24" t="s">
        <v>46</v>
      </c>
      <c r="H551" s="24" t="s">
        <v>6939</v>
      </c>
      <c r="I551" s="24" t="s">
        <v>3046</v>
      </c>
      <c r="J551" s="24" t="s">
        <v>1599</v>
      </c>
      <c r="K551" s="24" t="s">
        <v>65</v>
      </c>
      <c r="L551" s="24" t="s">
        <v>66</v>
      </c>
      <c r="M551" s="24" t="s">
        <v>67</v>
      </c>
      <c r="N551" s="48"/>
      <c r="O551" s="24" t="s">
        <v>53</v>
      </c>
      <c r="P551" s="26" t="s">
        <v>3</v>
      </c>
      <c r="Q551" s="24"/>
      <c r="R551" s="63" t="s">
        <v>7386</v>
      </c>
      <c r="S551" s="24">
        <v>44422905</v>
      </c>
      <c r="T551" s="40" t="s">
        <v>1597</v>
      </c>
      <c r="U551" s="24" t="s">
        <v>329</v>
      </c>
      <c r="V551" s="24">
        <v>2710193200</v>
      </c>
      <c r="W551" s="14" t="s">
        <v>70</v>
      </c>
      <c r="X551" s="24" t="s">
        <v>5739</v>
      </c>
      <c r="Y551" s="24" t="s">
        <v>2703</v>
      </c>
      <c r="Z551" s="24" t="s">
        <v>73</v>
      </c>
      <c r="AA551" s="24" t="s">
        <v>1602</v>
      </c>
      <c r="AB551" s="51" t="s">
        <v>1581</v>
      </c>
      <c r="AC551" s="51"/>
      <c r="AD551" s="51"/>
      <c r="AE551" s="24"/>
    </row>
    <row r="552" spans="1:31" s="38" customFormat="1" ht="13" hidden="1" x14ac:dyDescent="0.35">
      <c r="A552" s="14"/>
      <c r="B552" s="24">
        <v>44422855</v>
      </c>
      <c r="C552" s="24">
        <v>855</v>
      </c>
      <c r="D552" s="24" t="s">
        <v>1603</v>
      </c>
      <c r="E552" s="66">
        <v>44427801</v>
      </c>
      <c r="F552" s="24" t="s">
        <v>1598</v>
      </c>
      <c r="G552" s="24" t="s">
        <v>46</v>
      </c>
      <c r="H552" s="24" t="s">
        <v>163</v>
      </c>
      <c r="I552" s="24" t="s">
        <v>164</v>
      </c>
      <c r="J552" s="24" t="s">
        <v>1599</v>
      </c>
      <c r="K552" s="24" t="s">
        <v>65</v>
      </c>
      <c r="L552" s="24" t="s">
        <v>66</v>
      </c>
      <c r="M552" s="24" t="s">
        <v>67</v>
      </c>
      <c r="N552" s="48">
        <v>42929</v>
      </c>
      <c r="O552" s="24" t="s">
        <v>53</v>
      </c>
      <c r="P552" s="26" t="s">
        <v>1</v>
      </c>
      <c r="Q552" s="24"/>
      <c r="R552" s="63" t="s">
        <v>7387</v>
      </c>
      <c r="S552" s="24" t="s">
        <v>44</v>
      </c>
      <c r="T552" s="40" t="s">
        <v>44</v>
      </c>
      <c r="U552" s="24" t="s">
        <v>55</v>
      </c>
      <c r="V552" s="24">
        <v>2710193200</v>
      </c>
      <c r="W552" s="14" t="s">
        <v>70</v>
      </c>
      <c r="X552" s="24" t="s">
        <v>5739</v>
      </c>
      <c r="Y552" s="24" t="s">
        <v>1414</v>
      </c>
      <c r="Z552" s="24" t="s">
        <v>88</v>
      </c>
      <c r="AA552" s="24" t="s">
        <v>1605</v>
      </c>
      <c r="AB552" s="51" t="s">
        <v>1581</v>
      </c>
      <c r="AC552" s="51"/>
      <c r="AD552" s="51"/>
      <c r="AE552" s="24"/>
    </row>
    <row r="553" spans="1:31" s="38" customFormat="1" ht="13" hidden="1" x14ac:dyDescent="0.35">
      <c r="A553" s="14"/>
      <c r="B553" s="24">
        <v>44422801</v>
      </c>
      <c r="C553" s="24">
        <v>801</v>
      </c>
      <c r="D553" s="24" t="s">
        <v>998</v>
      </c>
      <c r="E553" s="66">
        <v>44427801</v>
      </c>
      <c r="F553" s="24" t="s">
        <v>1598</v>
      </c>
      <c r="G553" s="24" t="s">
        <v>46</v>
      </c>
      <c r="H553" s="24" t="s">
        <v>79</v>
      </c>
      <c r="I553" s="24" t="s">
        <v>79</v>
      </c>
      <c r="J553" s="24" t="s">
        <v>1599</v>
      </c>
      <c r="K553" s="24" t="s">
        <v>65</v>
      </c>
      <c r="L553" s="24" t="s">
        <v>66</v>
      </c>
      <c r="M553" s="24" t="s">
        <v>67</v>
      </c>
      <c r="N553" s="48">
        <v>42928</v>
      </c>
      <c r="O553" s="24" t="s">
        <v>53</v>
      </c>
      <c r="P553" s="26" t="s">
        <v>1</v>
      </c>
      <c r="Q553" s="24" t="s">
        <v>44</v>
      </c>
      <c r="R553" s="24" t="s">
        <v>54</v>
      </c>
      <c r="S553" s="24" t="s">
        <v>44</v>
      </c>
      <c r="T553" s="40" t="s">
        <v>44</v>
      </c>
      <c r="U553" s="24" t="s">
        <v>55</v>
      </c>
      <c r="V553" s="24">
        <v>2710193200</v>
      </c>
      <c r="W553" s="14" t="s">
        <v>44</v>
      </c>
      <c r="X553" s="96" t="s">
        <v>5741</v>
      </c>
      <c r="Y553" s="24">
        <v>1176</v>
      </c>
      <c r="Z553" s="24" t="s">
        <v>392</v>
      </c>
      <c r="AA553" s="96" t="s">
        <v>6371</v>
      </c>
      <c r="AB553" s="51" t="s">
        <v>1581</v>
      </c>
      <c r="AC553" s="51"/>
      <c r="AD553" s="51"/>
      <c r="AE553" s="24"/>
    </row>
    <row r="554" spans="1:31" s="38" customFormat="1" ht="13" hidden="1" x14ac:dyDescent="0.35">
      <c r="A554" s="14"/>
      <c r="B554" s="24">
        <v>44427801</v>
      </c>
      <c r="C554" s="24">
        <v>801</v>
      </c>
      <c r="D554" s="24" t="s">
        <v>1598</v>
      </c>
      <c r="E554" s="66">
        <v>44427801</v>
      </c>
      <c r="F554" s="24" t="s">
        <v>1598</v>
      </c>
      <c r="G554" s="24" t="s">
        <v>46</v>
      </c>
      <c r="H554" s="24" t="s">
        <v>79</v>
      </c>
      <c r="I554" s="24" t="s">
        <v>79</v>
      </c>
      <c r="J554" s="24" t="s">
        <v>1599</v>
      </c>
      <c r="K554" s="24" t="s">
        <v>65</v>
      </c>
      <c r="L554" s="24" t="s">
        <v>66</v>
      </c>
      <c r="M554" s="24" t="s">
        <v>67</v>
      </c>
      <c r="N554" s="48">
        <v>44682</v>
      </c>
      <c r="O554" s="24" t="s">
        <v>53</v>
      </c>
      <c r="P554" s="26" t="s">
        <v>1</v>
      </c>
      <c r="Q554" s="24" t="s">
        <v>44</v>
      </c>
      <c r="R554" s="24" t="s">
        <v>54</v>
      </c>
      <c r="S554" s="24" t="s">
        <v>44</v>
      </c>
      <c r="T554" s="40" t="s">
        <v>44</v>
      </c>
      <c r="U554" s="24" t="s">
        <v>55</v>
      </c>
      <c r="V554" s="24">
        <v>2710193200</v>
      </c>
      <c r="W554" s="14" t="s">
        <v>44</v>
      </c>
      <c r="X554" s="96" t="s">
        <v>5739</v>
      </c>
      <c r="Y554" s="24">
        <v>1176</v>
      </c>
      <c r="Z554" s="24" t="s">
        <v>392</v>
      </c>
      <c r="AA554" s="24" t="s">
        <v>1606</v>
      </c>
      <c r="AB554" s="51" t="s">
        <v>1581</v>
      </c>
      <c r="AC554" s="51"/>
      <c r="AD554" s="51"/>
      <c r="AE554" s="24"/>
    </row>
    <row r="555" spans="1:31" s="38" customFormat="1" ht="13" hidden="1" x14ac:dyDescent="0.35">
      <c r="A555" s="14"/>
      <c r="B555" s="24">
        <v>44422809</v>
      </c>
      <c r="C555" s="24">
        <v>809</v>
      </c>
      <c r="D555" s="24" t="s">
        <v>1607</v>
      </c>
      <c r="E555" s="66">
        <v>44427801</v>
      </c>
      <c r="F555" s="24" t="s">
        <v>1598</v>
      </c>
      <c r="G555" s="24" t="s">
        <v>46</v>
      </c>
      <c r="H555" s="24" t="s">
        <v>47</v>
      </c>
      <c r="I555" s="24" t="s">
        <v>48</v>
      </c>
      <c r="J555" s="24" t="s">
        <v>1599</v>
      </c>
      <c r="K555" s="24" t="s">
        <v>65</v>
      </c>
      <c r="L555" s="24" t="s">
        <v>66</v>
      </c>
      <c r="M555" s="24" t="s">
        <v>67</v>
      </c>
      <c r="N555" s="48">
        <v>42944</v>
      </c>
      <c r="O555" s="24" t="s">
        <v>53</v>
      </c>
      <c r="P555" s="26" t="s">
        <v>1</v>
      </c>
      <c r="Q555" s="24"/>
      <c r="R555" s="63" t="s">
        <v>7388</v>
      </c>
      <c r="S555" s="24" t="s">
        <v>44</v>
      </c>
      <c r="T555" s="40" t="s">
        <v>44</v>
      </c>
      <c r="U555" s="24" t="s">
        <v>55</v>
      </c>
      <c r="V555" s="24">
        <v>2710193200</v>
      </c>
      <c r="W555" s="14" t="s">
        <v>83</v>
      </c>
      <c r="X555" s="96" t="s">
        <v>5739</v>
      </c>
      <c r="Y555" s="24" t="s">
        <v>360</v>
      </c>
      <c r="Z555" s="24" t="s">
        <v>88</v>
      </c>
      <c r="AA555" s="96" t="s">
        <v>1609</v>
      </c>
      <c r="AB555" s="51" t="s">
        <v>1581</v>
      </c>
      <c r="AC555" s="51"/>
      <c r="AD555" s="51"/>
      <c r="AE555" s="24"/>
    </row>
    <row r="556" spans="1:31" s="38" customFormat="1" ht="13" hidden="1" x14ac:dyDescent="0.35">
      <c r="A556" s="14"/>
      <c r="B556" s="24">
        <v>44422967</v>
      </c>
      <c r="C556" s="24">
        <v>967</v>
      </c>
      <c r="D556" s="24" t="s">
        <v>1610</v>
      </c>
      <c r="E556" s="66">
        <v>44427801</v>
      </c>
      <c r="F556" s="24" t="s">
        <v>1598</v>
      </c>
      <c r="G556" s="24" t="s">
        <v>46</v>
      </c>
      <c r="H556" s="24" t="s">
        <v>151</v>
      </c>
      <c r="I556" s="24" t="s">
        <v>86</v>
      </c>
      <c r="J556" s="24" t="s">
        <v>1599</v>
      </c>
      <c r="K556" s="24" t="s">
        <v>65</v>
      </c>
      <c r="L556" s="24" t="s">
        <v>66</v>
      </c>
      <c r="M556" s="24" t="s">
        <v>67</v>
      </c>
      <c r="N556" s="48">
        <v>43158</v>
      </c>
      <c r="O556" s="24" t="s">
        <v>53</v>
      </c>
      <c r="P556" s="26" t="s">
        <v>1</v>
      </c>
      <c r="Q556" s="24"/>
      <c r="R556" s="63" t="s">
        <v>7389</v>
      </c>
      <c r="S556" s="24" t="s">
        <v>44</v>
      </c>
      <c r="T556" s="40" t="s">
        <v>44</v>
      </c>
      <c r="U556" s="24" t="s">
        <v>55</v>
      </c>
      <c r="V556" s="24">
        <v>2710193200</v>
      </c>
      <c r="W556" s="14" t="s">
        <v>83</v>
      </c>
      <c r="X556" s="96" t="s">
        <v>5739</v>
      </c>
      <c r="Y556" s="24" t="s">
        <v>87</v>
      </c>
      <c r="Z556" s="24" t="s">
        <v>88</v>
      </c>
      <c r="AA556" s="96" t="s">
        <v>1612</v>
      </c>
      <c r="AB556" s="51" t="s">
        <v>1581</v>
      </c>
      <c r="AC556" s="51"/>
      <c r="AD556" s="51"/>
      <c r="AE556" s="24"/>
    </row>
    <row r="557" spans="1:31" s="38" customFormat="1" ht="13" hidden="1" x14ac:dyDescent="0.35">
      <c r="A557" s="14"/>
      <c r="B557" s="24">
        <v>44421905</v>
      </c>
      <c r="C557" s="24">
        <v>905</v>
      </c>
      <c r="D557" s="24" t="s">
        <v>1617</v>
      </c>
      <c r="E557" s="66">
        <v>44421801</v>
      </c>
      <c r="F557" s="24" t="s">
        <v>1614</v>
      </c>
      <c r="G557" s="24" t="s">
        <v>46</v>
      </c>
      <c r="H557" s="24" t="s">
        <v>62</v>
      </c>
      <c r="I557" s="24" t="s">
        <v>63</v>
      </c>
      <c r="J557" s="24" t="s">
        <v>1599</v>
      </c>
      <c r="K557" s="24" t="s">
        <v>65</v>
      </c>
      <c r="L557" s="24" t="s">
        <v>66</v>
      </c>
      <c r="M557" s="24" t="s">
        <v>67</v>
      </c>
      <c r="N557" s="48">
        <v>42782</v>
      </c>
      <c r="O557" s="24" t="s">
        <v>53</v>
      </c>
      <c r="P557" s="26" t="s">
        <v>1</v>
      </c>
      <c r="Q557" s="63" t="s">
        <v>7390</v>
      </c>
      <c r="R557" s="63" t="s">
        <v>7391</v>
      </c>
      <c r="S557" s="24" t="s">
        <v>44</v>
      </c>
      <c r="T557" s="40" t="s">
        <v>44</v>
      </c>
      <c r="U557" s="24" t="s">
        <v>55</v>
      </c>
      <c r="V557" s="24">
        <v>2710193200</v>
      </c>
      <c r="W557" s="14" t="s">
        <v>70</v>
      </c>
      <c r="X557" s="96" t="s">
        <v>5762</v>
      </c>
      <c r="Y557" s="24" t="s">
        <v>2703</v>
      </c>
      <c r="Z557" s="24" t="s">
        <v>73</v>
      </c>
      <c r="AA557" s="96" t="s">
        <v>1620</v>
      </c>
      <c r="AB557" s="51" t="s">
        <v>1581</v>
      </c>
      <c r="AC557" s="51"/>
      <c r="AD557" s="51"/>
      <c r="AE557" s="24"/>
    </row>
    <row r="558" spans="1:31" s="38" customFormat="1" ht="13" hidden="1" x14ac:dyDescent="0.35">
      <c r="A558" s="14"/>
      <c r="B558" s="24">
        <v>44421829</v>
      </c>
      <c r="C558" s="24">
        <v>829</v>
      </c>
      <c r="D558" s="24" t="s">
        <v>6937</v>
      </c>
      <c r="E558" s="66">
        <v>44421801</v>
      </c>
      <c r="F558" s="24" t="s">
        <v>1614</v>
      </c>
      <c r="G558" s="24" t="s">
        <v>46</v>
      </c>
      <c r="H558" s="24" t="s">
        <v>6939</v>
      </c>
      <c r="I558" s="24" t="s">
        <v>3046</v>
      </c>
      <c r="J558" s="24" t="s">
        <v>1599</v>
      </c>
      <c r="K558" s="24" t="s">
        <v>65</v>
      </c>
      <c r="L558" s="24" t="s">
        <v>66</v>
      </c>
      <c r="M558" s="24" t="s">
        <v>67</v>
      </c>
      <c r="N558" s="48"/>
      <c r="O558" s="24" t="s">
        <v>53</v>
      </c>
      <c r="P558" s="26" t="s">
        <v>3</v>
      </c>
      <c r="Q558" s="24"/>
      <c r="R558" s="63" t="s">
        <v>7391</v>
      </c>
      <c r="S558" s="24">
        <v>44421905</v>
      </c>
      <c r="T558" s="40" t="s">
        <v>1617</v>
      </c>
      <c r="U558" s="24" t="s">
        <v>329</v>
      </c>
      <c r="V558" s="24">
        <v>2710193200</v>
      </c>
      <c r="W558" s="14" t="s">
        <v>70</v>
      </c>
      <c r="X558" s="96" t="s">
        <v>5762</v>
      </c>
      <c r="Y558" s="24" t="s">
        <v>2703</v>
      </c>
      <c r="Z558" s="24" t="s">
        <v>73</v>
      </c>
      <c r="AA558" s="24" t="s">
        <v>1620</v>
      </c>
      <c r="AB558" s="51" t="s">
        <v>1581</v>
      </c>
      <c r="AC558" s="51"/>
      <c r="AD558" s="51"/>
      <c r="AE558" s="24"/>
    </row>
    <row r="559" spans="1:31" s="38" customFormat="1" ht="13" hidden="1" x14ac:dyDescent="0.35">
      <c r="A559" s="14"/>
      <c r="B559" s="24">
        <v>44421855</v>
      </c>
      <c r="C559" s="24">
        <v>855</v>
      </c>
      <c r="D559" s="24" t="s">
        <v>1621</v>
      </c>
      <c r="E559" s="66">
        <v>44421801</v>
      </c>
      <c r="F559" s="24" t="s">
        <v>1614</v>
      </c>
      <c r="G559" s="24" t="s">
        <v>46</v>
      </c>
      <c r="H559" s="24" t="s">
        <v>163</v>
      </c>
      <c r="I559" s="24" t="s">
        <v>164</v>
      </c>
      <c r="J559" s="24" t="s">
        <v>1599</v>
      </c>
      <c r="K559" s="24" t="s">
        <v>65</v>
      </c>
      <c r="L559" s="24" t="s">
        <v>66</v>
      </c>
      <c r="M559" s="24" t="s">
        <v>67</v>
      </c>
      <c r="N559" s="48">
        <v>42782</v>
      </c>
      <c r="O559" s="24" t="s">
        <v>53</v>
      </c>
      <c r="P559" s="26" t="s">
        <v>1</v>
      </c>
      <c r="Q559" s="24"/>
      <c r="R559" s="63" t="s">
        <v>7392</v>
      </c>
      <c r="S559" s="24" t="s">
        <v>44</v>
      </c>
      <c r="T559" s="40" t="s">
        <v>44</v>
      </c>
      <c r="U559" s="24" t="s">
        <v>55</v>
      </c>
      <c r="V559" s="24">
        <v>2710193200</v>
      </c>
      <c r="W559" s="14" t="s">
        <v>70</v>
      </c>
      <c r="X559" s="96" t="s">
        <v>5762</v>
      </c>
      <c r="Y559" s="24" t="s">
        <v>1414</v>
      </c>
      <c r="Z559" s="24" t="s">
        <v>88</v>
      </c>
      <c r="AA559" s="96" t="s">
        <v>1623</v>
      </c>
      <c r="AB559" s="51" t="s">
        <v>1581</v>
      </c>
      <c r="AC559" s="51"/>
      <c r="AD559" s="51"/>
      <c r="AE559" s="24"/>
    </row>
    <row r="560" spans="1:31" s="38" customFormat="1" ht="13" hidden="1" x14ac:dyDescent="0.35">
      <c r="A560" s="14"/>
      <c r="B560" s="24">
        <v>44421809</v>
      </c>
      <c r="C560" s="24">
        <v>809</v>
      </c>
      <c r="D560" s="24" t="s">
        <v>1624</v>
      </c>
      <c r="E560" s="66">
        <v>44421801</v>
      </c>
      <c r="F560" s="24" t="s">
        <v>1614</v>
      </c>
      <c r="G560" s="24" t="s">
        <v>46</v>
      </c>
      <c r="H560" s="24" t="s">
        <v>47</v>
      </c>
      <c r="I560" s="24" t="s">
        <v>48</v>
      </c>
      <c r="J560" s="24" t="s">
        <v>1599</v>
      </c>
      <c r="K560" s="24" t="s">
        <v>65</v>
      </c>
      <c r="L560" s="24" t="s">
        <v>66</v>
      </c>
      <c r="M560" s="24" t="s">
        <v>67</v>
      </c>
      <c r="N560" s="48">
        <v>42782</v>
      </c>
      <c r="O560" s="24" t="s">
        <v>53</v>
      </c>
      <c r="P560" s="26" t="s">
        <v>1</v>
      </c>
      <c r="Q560" s="24"/>
      <c r="R560" s="63" t="s">
        <v>7393</v>
      </c>
      <c r="S560" s="24" t="s">
        <v>44</v>
      </c>
      <c r="T560" s="40" t="s">
        <v>44</v>
      </c>
      <c r="U560" s="24" t="s">
        <v>55</v>
      </c>
      <c r="V560" s="24">
        <v>2710193200</v>
      </c>
      <c r="W560" s="14" t="s">
        <v>83</v>
      </c>
      <c r="X560" s="96" t="s">
        <v>5762</v>
      </c>
      <c r="Y560" s="24" t="s">
        <v>360</v>
      </c>
      <c r="Z560" s="24" t="s">
        <v>88</v>
      </c>
      <c r="AA560" s="96" t="s">
        <v>1626</v>
      </c>
      <c r="AB560" s="51" t="s">
        <v>1581</v>
      </c>
      <c r="AC560" s="51"/>
      <c r="AD560" s="51"/>
      <c r="AE560" s="24"/>
    </row>
    <row r="561" spans="1:31" s="38" customFormat="1" ht="13" hidden="1" x14ac:dyDescent="0.35">
      <c r="A561" s="14"/>
      <c r="B561" s="24">
        <v>44426809</v>
      </c>
      <c r="C561" s="24">
        <v>809</v>
      </c>
      <c r="D561" s="24" t="s">
        <v>1627</v>
      </c>
      <c r="E561" s="66">
        <v>44421801</v>
      </c>
      <c r="F561" s="24" t="s">
        <v>1614</v>
      </c>
      <c r="G561" s="24" t="s">
        <v>46</v>
      </c>
      <c r="H561" s="24" t="s">
        <v>47</v>
      </c>
      <c r="I561" s="24" t="s">
        <v>48</v>
      </c>
      <c r="J561" s="24" t="s">
        <v>119</v>
      </c>
      <c r="K561" s="24" t="s">
        <v>65</v>
      </c>
      <c r="L561" s="24" t="s">
        <v>66</v>
      </c>
      <c r="M561" s="24" t="s">
        <v>67</v>
      </c>
      <c r="N561" s="48">
        <v>43709</v>
      </c>
      <c r="O561" s="24" t="s">
        <v>53</v>
      </c>
      <c r="P561" s="26" t="s">
        <v>6</v>
      </c>
      <c r="Q561" s="24">
        <v>5011987070592</v>
      </c>
      <c r="R561" s="63" t="s">
        <v>54</v>
      </c>
      <c r="S561" s="24" t="s">
        <v>44</v>
      </c>
      <c r="T561" s="40" t="s">
        <v>44</v>
      </c>
      <c r="U561" s="24" t="s">
        <v>55</v>
      </c>
      <c r="V561" s="24">
        <v>2710193200</v>
      </c>
      <c r="W561" s="14" t="s">
        <v>83</v>
      </c>
      <c r="X561" s="96" t="s">
        <v>5762</v>
      </c>
      <c r="Y561" s="24" t="s">
        <v>360</v>
      </c>
      <c r="Z561" s="24" t="s">
        <v>565</v>
      </c>
      <c r="AA561" s="96" t="s">
        <v>1629</v>
      </c>
      <c r="AB561" s="51" t="s">
        <v>1581</v>
      </c>
      <c r="AC561" s="51"/>
      <c r="AD561" s="51"/>
      <c r="AE561" s="24"/>
    </row>
    <row r="562" spans="1:31" s="38" customFormat="1" ht="12.75" hidden="1" customHeight="1" x14ac:dyDescent="0.35">
      <c r="A562" s="14"/>
      <c r="B562" s="24">
        <v>44421967</v>
      </c>
      <c r="C562" s="24">
        <v>967</v>
      </c>
      <c r="D562" s="24" t="s">
        <v>1630</v>
      </c>
      <c r="E562" s="66">
        <v>44421801</v>
      </c>
      <c r="F562" s="24" t="s">
        <v>1614</v>
      </c>
      <c r="G562" s="24" t="s">
        <v>46</v>
      </c>
      <c r="H562" s="24" t="s">
        <v>151</v>
      </c>
      <c r="I562" s="24" t="s">
        <v>86</v>
      </c>
      <c r="J562" s="24" t="s">
        <v>1599</v>
      </c>
      <c r="K562" s="24" t="s">
        <v>65</v>
      </c>
      <c r="L562" s="24" t="s">
        <v>66</v>
      </c>
      <c r="M562" s="24" t="s">
        <v>67</v>
      </c>
      <c r="N562" s="48">
        <v>42782</v>
      </c>
      <c r="O562" s="24" t="s">
        <v>53</v>
      </c>
      <c r="P562" s="28" t="s">
        <v>1</v>
      </c>
      <c r="Q562" s="24"/>
      <c r="R562" s="63" t="s">
        <v>7394</v>
      </c>
      <c r="S562" s="24" t="s">
        <v>44</v>
      </c>
      <c r="T562" s="40" t="s">
        <v>44</v>
      </c>
      <c r="U562" s="24" t="s">
        <v>55</v>
      </c>
      <c r="V562" s="24">
        <v>2710193200</v>
      </c>
      <c r="W562" s="14" t="s">
        <v>83</v>
      </c>
      <c r="X562" s="96" t="s">
        <v>5762</v>
      </c>
      <c r="Y562" s="24" t="s">
        <v>87</v>
      </c>
      <c r="Z562" s="24" t="s">
        <v>88</v>
      </c>
      <c r="AA562" s="96" t="s">
        <v>1632</v>
      </c>
      <c r="AB562" s="51" t="s">
        <v>1581</v>
      </c>
      <c r="AC562" s="51"/>
      <c r="AD562" s="51"/>
      <c r="AE562" s="24"/>
    </row>
    <row r="563" spans="1:31" s="38" customFormat="1" ht="12.75" hidden="1" customHeight="1" x14ac:dyDescent="0.35">
      <c r="A563" s="14"/>
      <c r="B563" s="24">
        <v>44411855</v>
      </c>
      <c r="C563" s="24">
        <v>855</v>
      </c>
      <c r="D563" s="24" t="s">
        <v>7027</v>
      </c>
      <c r="E563" s="66">
        <v>44411801</v>
      </c>
      <c r="F563" s="24" t="s">
        <v>7030</v>
      </c>
      <c r="G563" s="24" t="s">
        <v>46</v>
      </c>
      <c r="H563" s="24" t="s">
        <v>47</v>
      </c>
      <c r="I563" s="24" t="s">
        <v>48</v>
      </c>
      <c r="J563" s="24" t="s">
        <v>1599</v>
      </c>
      <c r="K563" s="24" t="s">
        <v>65</v>
      </c>
      <c r="L563" s="24" t="s">
        <v>66</v>
      </c>
      <c r="M563" s="24" t="s">
        <v>67</v>
      </c>
      <c r="N563" s="48"/>
      <c r="O563" s="24" t="s">
        <v>53</v>
      </c>
      <c r="P563" s="26" t="s">
        <v>3</v>
      </c>
      <c r="Q563" s="24"/>
      <c r="R563" s="24"/>
      <c r="S563" s="24"/>
      <c r="T563" s="40"/>
      <c r="U563" s="24"/>
      <c r="V563" s="24"/>
      <c r="W563" s="14"/>
      <c r="X563" s="96"/>
      <c r="Y563" s="24"/>
      <c r="Z563" s="24"/>
      <c r="AA563" s="96"/>
      <c r="AB563" s="51"/>
      <c r="AC563" s="51"/>
      <c r="AD563" s="51"/>
      <c r="AE563" s="24"/>
    </row>
    <row r="564" spans="1:31" s="38" customFormat="1" ht="13" hidden="1" x14ac:dyDescent="0.35">
      <c r="A564" s="14"/>
      <c r="B564" s="24">
        <v>44411809</v>
      </c>
      <c r="C564" s="24">
        <v>809</v>
      </c>
      <c r="D564" s="24" t="s">
        <v>7028</v>
      </c>
      <c r="E564" s="66">
        <v>44411801</v>
      </c>
      <c r="F564" s="24" t="s">
        <v>7030</v>
      </c>
      <c r="G564" s="24" t="s">
        <v>46</v>
      </c>
      <c r="H564" s="24" t="s">
        <v>47</v>
      </c>
      <c r="I564" s="24" t="s">
        <v>48</v>
      </c>
      <c r="J564" s="24" t="s">
        <v>1599</v>
      </c>
      <c r="K564" s="24" t="s">
        <v>65</v>
      </c>
      <c r="L564" s="24" t="s">
        <v>66</v>
      </c>
      <c r="M564" s="24" t="s">
        <v>67</v>
      </c>
      <c r="N564" s="48"/>
      <c r="O564" s="24" t="s">
        <v>53</v>
      </c>
      <c r="P564" s="26" t="s">
        <v>3</v>
      </c>
      <c r="Q564" s="24"/>
      <c r="R564" s="24"/>
      <c r="S564" s="24"/>
      <c r="T564" s="40"/>
      <c r="U564" s="24"/>
      <c r="V564" s="24"/>
      <c r="W564" s="14"/>
      <c r="X564" s="96"/>
      <c r="Y564" s="24"/>
      <c r="Z564" s="24"/>
      <c r="AA564" s="96"/>
      <c r="AB564" s="51"/>
      <c r="AC564" s="51"/>
      <c r="AD564" s="51"/>
      <c r="AE564" s="24"/>
    </row>
    <row r="565" spans="1:31" s="38" customFormat="1" ht="13" hidden="1" x14ac:dyDescent="0.35">
      <c r="A565" s="14"/>
      <c r="B565" s="24">
        <v>44411967</v>
      </c>
      <c r="C565" s="24">
        <v>967</v>
      </c>
      <c r="D565" s="24" t="s">
        <v>7029</v>
      </c>
      <c r="E565" s="66">
        <v>44411801</v>
      </c>
      <c r="F565" s="24" t="s">
        <v>7030</v>
      </c>
      <c r="G565" s="24" t="s">
        <v>46</v>
      </c>
      <c r="H565" s="24" t="s">
        <v>151</v>
      </c>
      <c r="I565" s="24" t="s">
        <v>86</v>
      </c>
      <c r="J565" s="24" t="s">
        <v>1599</v>
      </c>
      <c r="K565" s="24" t="s">
        <v>65</v>
      </c>
      <c r="L565" s="24" t="s">
        <v>66</v>
      </c>
      <c r="M565" s="24" t="s">
        <v>67</v>
      </c>
      <c r="N565" s="48"/>
      <c r="O565" s="24" t="s">
        <v>53</v>
      </c>
      <c r="P565" s="26" t="s">
        <v>3</v>
      </c>
      <c r="Q565" s="24"/>
      <c r="R565" s="24"/>
      <c r="S565" s="24"/>
      <c r="T565" s="40"/>
      <c r="U565" s="24"/>
      <c r="V565" s="24"/>
      <c r="W565" s="14"/>
      <c r="X565" s="96"/>
      <c r="Y565" s="24"/>
      <c r="Z565" s="24"/>
      <c r="AA565" s="96"/>
      <c r="AB565" s="51"/>
      <c r="AC565" s="51"/>
      <c r="AD565" s="51"/>
      <c r="AE565" s="24"/>
    </row>
    <row r="566" spans="1:31" s="38" customFormat="1" ht="13" hidden="1" x14ac:dyDescent="0.35">
      <c r="A566" s="14"/>
      <c r="B566" s="24">
        <v>44243809</v>
      </c>
      <c r="C566" s="24">
        <v>809</v>
      </c>
      <c r="D566" s="24" t="s">
        <v>1633</v>
      </c>
      <c r="E566" s="66">
        <v>44414801</v>
      </c>
      <c r="F566" s="24" t="s">
        <v>171</v>
      </c>
      <c r="G566" s="24" t="s">
        <v>46</v>
      </c>
      <c r="H566" s="24" t="s">
        <v>47</v>
      </c>
      <c r="I566" s="24" t="s">
        <v>48</v>
      </c>
      <c r="J566" s="24" t="s">
        <v>119</v>
      </c>
      <c r="K566" s="24" t="s">
        <v>65</v>
      </c>
      <c r="L566" s="24" t="s">
        <v>66</v>
      </c>
      <c r="M566" s="24" t="s">
        <v>67</v>
      </c>
      <c r="N566" s="48">
        <v>42826</v>
      </c>
      <c r="O566" s="24" t="s">
        <v>53</v>
      </c>
      <c r="P566" s="26" t="s">
        <v>1</v>
      </c>
      <c r="Q566" s="24">
        <v>5011987034891</v>
      </c>
      <c r="R566" s="63" t="s">
        <v>54</v>
      </c>
      <c r="S566" s="24" t="s">
        <v>44</v>
      </c>
      <c r="T566" s="40" t="s">
        <v>44</v>
      </c>
      <c r="U566" s="24" t="s">
        <v>55</v>
      </c>
      <c r="V566" s="24">
        <v>2710193200</v>
      </c>
      <c r="W566" s="14" t="s">
        <v>83</v>
      </c>
      <c r="X566" s="96" t="s">
        <v>1644</v>
      </c>
      <c r="Y566" s="24" t="s">
        <v>360</v>
      </c>
      <c r="Z566" s="24" t="s">
        <v>565</v>
      </c>
      <c r="AA566" s="96" t="s">
        <v>1635</v>
      </c>
      <c r="AB566" s="51" t="s">
        <v>1581</v>
      </c>
      <c r="AC566" s="51"/>
      <c r="AD566" s="51"/>
      <c r="AE566" s="24"/>
    </row>
    <row r="567" spans="1:31" s="38" customFormat="1" ht="13" hidden="1" x14ac:dyDescent="0.35">
      <c r="A567" s="14"/>
      <c r="B567" s="24">
        <v>44243815</v>
      </c>
      <c r="C567" s="24">
        <v>815</v>
      </c>
      <c r="D567" s="24" t="s">
        <v>1636</v>
      </c>
      <c r="E567" s="66">
        <v>44414801</v>
      </c>
      <c r="F567" s="24" t="s">
        <v>171</v>
      </c>
      <c r="G567" s="24" t="s">
        <v>46</v>
      </c>
      <c r="H567" s="24" t="s">
        <v>1578</v>
      </c>
      <c r="I567" s="24" t="s">
        <v>447</v>
      </c>
      <c r="J567" s="24" t="s">
        <v>119</v>
      </c>
      <c r="K567" s="24" t="s">
        <v>65</v>
      </c>
      <c r="L567" s="24" t="s">
        <v>66</v>
      </c>
      <c r="M567" s="24" t="s">
        <v>67</v>
      </c>
      <c r="N567" s="48">
        <v>43709</v>
      </c>
      <c r="O567" s="24" t="s">
        <v>53</v>
      </c>
      <c r="P567" s="26" t="s">
        <v>6</v>
      </c>
      <c r="Q567" s="24">
        <v>5011987071650</v>
      </c>
      <c r="R567" s="63" t="s">
        <v>54</v>
      </c>
      <c r="S567" s="24" t="s">
        <v>44</v>
      </c>
      <c r="T567" s="40" t="s">
        <v>44</v>
      </c>
      <c r="U567" s="24" t="s">
        <v>55</v>
      </c>
      <c r="V567" s="24">
        <v>2710193200</v>
      </c>
      <c r="W567" s="14" t="s">
        <v>83</v>
      </c>
      <c r="X567" s="96" t="s">
        <v>1644</v>
      </c>
      <c r="Y567" s="24" t="s">
        <v>7395</v>
      </c>
      <c r="Z567" s="24" t="s">
        <v>565</v>
      </c>
      <c r="AA567" s="96" t="s">
        <v>1638</v>
      </c>
      <c r="AB567" s="51" t="s">
        <v>1581</v>
      </c>
      <c r="AC567" s="51"/>
      <c r="AD567" s="51"/>
      <c r="AE567" s="24"/>
    </row>
    <row r="568" spans="1:31" s="38" customFormat="1" ht="13" hidden="1" x14ac:dyDescent="0.35">
      <c r="A568" s="14"/>
      <c r="B568" s="24">
        <v>44243855</v>
      </c>
      <c r="C568" s="24">
        <v>855</v>
      </c>
      <c r="D568" s="24" t="s">
        <v>1639</v>
      </c>
      <c r="E568" s="66">
        <v>44414801</v>
      </c>
      <c r="F568" s="24" t="s">
        <v>171</v>
      </c>
      <c r="G568" s="24" t="s">
        <v>46</v>
      </c>
      <c r="H568" s="24" t="s">
        <v>163</v>
      </c>
      <c r="I568" s="24" t="s">
        <v>164</v>
      </c>
      <c r="J568" s="24" t="s">
        <v>119</v>
      </c>
      <c r="K568" s="24" t="s">
        <v>65</v>
      </c>
      <c r="L568" s="24" t="s">
        <v>66</v>
      </c>
      <c r="M568" s="24" t="s">
        <v>67</v>
      </c>
      <c r="N568" s="48">
        <v>43709</v>
      </c>
      <c r="O568" s="24" t="s">
        <v>53</v>
      </c>
      <c r="P568" s="26" t="s">
        <v>1</v>
      </c>
      <c r="Q568" s="63" t="s">
        <v>7396</v>
      </c>
      <c r="R568" s="24" t="s">
        <v>54</v>
      </c>
      <c r="S568" s="24" t="s">
        <v>44</v>
      </c>
      <c r="T568" s="40" t="s">
        <v>44</v>
      </c>
      <c r="U568" s="24" t="s">
        <v>55</v>
      </c>
      <c r="V568" s="24">
        <v>2710193200</v>
      </c>
      <c r="W568" s="14" t="s">
        <v>70</v>
      </c>
      <c r="X568" s="96" t="s">
        <v>1644</v>
      </c>
      <c r="Y568" s="24" t="s">
        <v>1414</v>
      </c>
      <c r="Z568" s="24" t="s">
        <v>565</v>
      </c>
      <c r="AA568" s="96" t="s">
        <v>1641</v>
      </c>
      <c r="AB568" s="51" t="s">
        <v>1581</v>
      </c>
      <c r="AC568" s="51"/>
      <c r="AD568" s="51"/>
      <c r="AE568" s="24"/>
    </row>
    <row r="569" spans="1:31" s="38" customFormat="1" ht="12.75" hidden="1" customHeight="1" x14ac:dyDescent="0.35">
      <c r="A569" s="14"/>
      <c r="B569" s="24">
        <v>44243967</v>
      </c>
      <c r="C569" s="24">
        <v>967</v>
      </c>
      <c r="D569" s="24" t="s">
        <v>1642</v>
      </c>
      <c r="E569" s="66">
        <v>44414801</v>
      </c>
      <c r="F569" s="24" t="s">
        <v>171</v>
      </c>
      <c r="G569" s="24" t="s">
        <v>46</v>
      </c>
      <c r="H569" s="24" t="s">
        <v>151</v>
      </c>
      <c r="I569" s="24" t="s">
        <v>86</v>
      </c>
      <c r="J569" s="24" t="s">
        <v>119</v>
      </c>
      <c r="K569" s="24" t="s">
        <v>65</v>
      </c>
      <c r="L569" s="24" t="s">
        <v>66</v>
      </c>
      <c r="M569" s="24" t="s">
        <v>67</v>
      </c>
      <c r="N569" s="48">
        <v>45236</v>
      </c>
      <c r="O569" s="24" t="s">
        <v>53</v>
      </c>
      <c r="P569" s="26" t="s">
        <v>1</v>
      </c>
      <c r="Q569" s="24">
        <v>5011987034907</v>
      </c>
      <c r="R569" s="63" t="s">
        <v>54</v>
      </c>
      <c r="S569" s="24" t="s">
        <v>536</v>
      </c>
      <c r="T569" s="40"/>
      <c r="U569" s="24" t="s">
        <v>55</v>
      </c>
      <c r="V569" s="24">
        <v>2710193200</v>
      </c>
      <c r="W569" s="14" t="s">
        <v>83</v>
      </c>
      <c r="X569" s="96" t="s">
        <v>1644</v>
      </c>
      <c r="Y569" s="24" t="s">
        <v>87</v>
      </c>
      <c r="Z569" s="24" t="s">
        <v>565</v>
      </c>
      <c r="AA569" s="96" t="s">
        <v>1645</v>
      </c>
      <c r="AB569" s="51" t="s">
        <v>1581</v>
      </c>
      <c r="AC569" s="51"/>
      <c r="AD569" s="51"/>
      <c r="AE569" s="24"/>
    </row>
    <row r="570" spans="1:31" s="38" customFormat="1" ht="13" hidden="1" x14ac:dyDescent="0.35">
      <c r="A570" s="14"/>
      <c r="B570" s="24">
        <v>44227860</v>
      </c>
      <c r="C570" s="24">
        <v>860</v>
      </c>
      <c r="D570" s="24" t="s">
        <v>1646</v>
      </c>
      <c r="E570" s="66" t="s">
        <v>44</v>
      </c>
      <c r="F570" s="24" t="s">
        <v>45</v>
      </c>
      <c r="G570" s="24" t="s">
        <v>46</v>
      </c>
      <c r="H570" s="24" t="s">
        <v>163</v>
      </c>
      <c r="I570" s="24" t="s">
        <v>164</v>
      </c>
      <c r="J570" s="24" t="s">
        <v>1599</v>
      </c>
      <c r="K570" s="24" t="s">
        <v>65</v>
      </c>
      <c r="L570" s="24" t="s">
        <v>51</v>
      </c>
      <c r="M570" s="48" t="s">
        <v>67</v>
      </c>
      <c r="N570" s="48">
        <v>43709</v>
      </c>
      <c r="O570" s="25" t="s">
        <v>92</v>
      </c>
      <c r="P570" s="26" t="s">
        <v>1</v>
      </c>
      <c r="Q570" s="24"/>
      <c r="R570" s="63" t="s">
        <v>7397</v>
      </c>
      <c r="S570" s="40" t="s">
        <v>44</v>
      </c>
      <c r="T570" s="24" t="s">
        <v>44</v>
      </c>
      <c r="U570" s="24" t="s">
        <v>55</v>
      </c>
      <c r="V570" s="14">
        <v>2710193200</v>
      </c>
      <c r="W570" s="14" t="s">
        <v>56</v>
      </c>
      <c r="X570" s="24" t="s">
        <v>7398</v>
      </c>
      <c r="Y570" s="24" t="s">
        <v>5799</v>
      </c>
      <c r="Z570" s="24" t="s">
        <v>3085</v>
      </c>
      <c r="AA570" s="24" t="s">
        <v>1648</v>
      </c>
      <c r="AB570" s="51" t="s">
        <v>1581</v>
      </c>
      <c r="AC570" s="51"/>
      <c r="AD570" s="61"/>
      <c r="AE570" s="24"/>
    </row>
    <row r="571" spans="1:31" s="38" customFormat="1" ht="13" hidden="1" x14ac:dyDescent="0.35">
      <c r="A571" s="14"/>
      <c r="B571" s="24">
        <v>44227979</v>
      </c>
      <c r="C571" s="24">
        <v>979</v>
      </c>
      <c r="D571" s="24" t="s">
        <v>1650</v>
      </c>
      <c r="E571" s="66" t="s">
        <v>44</v>
      </c>
      <c r="F571" s="24" t="s">
        <v>45</v>
      </c>
      <c r="G571" s="24" t="s">
        <v>46</v>
      </c>
      <c r="H571" s="24" t="s">
        <v>151</v>
      </c>
      <c r="I571" s="24" t="s">
        <v>86</v>
      </c>
      <c r="J571" s="24" t="s">
        <v>1599</v>
      </c>
      <c r="K571" s="24" t="s">
        <v>65</v>
      </c>
      <c r="L571" s="24" t="s">
        <v>51</v>
      </c>
      <c r="M571" s="24" t="s">
        <v>67</v>
      </c>
      <c r="N571" s="48">
        <v>43709</v>
      </c>
      <c r="O571" s="24" t="s">
        <v>92</v>
      </c>
      <c r="P571" s="26" t="s">
        <v>1</v>
      </c>
      <c r="Q571" s="63" t="s">
        <v>7399</v>
      </c>
      <c r="R571" s="63" t="s">
        <v>54</v>
      </c>
      <c r="S571" s="24" t="s">
        <v>44</v>
      </c>
      <c r="T571" s="40" t="s">
        <v>44</v>
      </c>
      <c r="U571" s="24" t="s">
        <v>55</v>
      </c>
      <c r="V571" s="24">
        <v>2710193200</v>
      </c>
      <c r="W571" s="14" t="s">
        <v>56</v>
      </c>
      <c r="X571" s="96" t="s">
        <v>7398</v>
      </c>
      <c r="Y571" s="24" t="s">
        <v>87</v>
      </c>
      <c r="Z571" s="24" t="s">
        <v>3085</v>
      </c>
      <c r="AA571" s="96" t="s">
        <v>1652</v>
      </c>
      <c r="AB571" s="51" t="s">
        <v>1581</v>
      </c>
      <c r="AC571" s="51"/>
      <c r="AD571" s="51"/>
      <c r="AE571" s="24"/>
    </row>
    <row r="572" spans="1:31" s="38" customFormat="1" ht="13" hidden="1" x14ac:dyDescent="0.35">
      <c r="A572" s="14"/>
      <c r="B572" s="24">
        <v>44419809</v>
      </c>
      <c r="C572" s="24">
        <v>809</v>
      </c>
      <c r="D572" s="24" t="s">
        <v>1653</v>
      </c>
      <c r="E572" s="66">
        <v>44419801</v>
      </c>
      <c r="F572" s="24" t="s">
        <v>1654</v>
      </c>
      <c r="G572" s="24" t="s">
        <v>46</v>
      </c>
      <c r="H572" s="24" t="s">
        <v>47</v>
      </c>
      <c r="I572" s="24" t="s">
        <v>48</v>
      </c>
      <c r="J572" s="24" t="s">
        <v>1599</v>
      </c>
      <c r="K572" s="24" t="s">
        <v>65</v>
      </c>
      <c r="L572" s="24" t="s">
        <v>66</v>
      </c>
      <c r="M572" s="24" t="s">
        <v>67</v>
      </c>
      <c r="N572" s="48">
        <v>45352</v>
      </c>
      <c r="O572" s="24" t="s">
        <v>92</v>
      </c>
      <c r="P572" s="26" t="s">
        <v>1</v>
      </c>
      <c r="Q572" s="24"/>
      <c r="R572" s="24">
        <v>5011987280922</v>
      </c>
      <c r="S572" s="24" t="s">
        <v>44</v>
      </c>
      <c r="T572" s="40" t="s">
        <v>44</v>
      </c>
      <c r="U572" s="24" t="s">
        <v>55</v>
      </c>
      <c r="V572" s="24">
        <v>2710193200</v>
      </c>
      <c r="W572" s="14" t="s">
        <v>83</v>
      </c>
      <c r="X572" s="96" t="s">
        <v>7400</v>
      </c>
      <c r="Y572" s="24" t="s">
        <v>360</v>
      </c>
      <c r="Z572" s="24" t="s">
        <v>88</v>
      </c>
      <c r="AA572" s="96" t="s">
        <v>1655</v>
      </c>
      <c r="AB572" s="51" t="s">
        <v>1581</v>
      </c>
      <c r="AC572" s="51"/>
      <c r="AD572" s="51"/>
      <c r="AE572" s="24"/>
    </row>
    <row r="573" spans="1:31" s="38" customFormat="1" ht="13" hidden="1" x14ac:dyDescent="0.35">
      <c r="A573" s="14"/>
      <c r="B573" s="24">
        <v>44419855</v>
      </c>
      <c r="C573" s="24">
        <v>855</v>
      </c>
      <c r="D573" s="24" t="s">
        <v>1656</v>
      </c>
      <c r="E573" s="66">
        <v>44419801</v>
      </c>
      <c r="F573" s="24" t="s">
        <v>1654</v>
      </c>
      <c r="G573" s="24" t="s">
        <v>46</v>
      </c>
      <c r="H573" s="24" t="s">
        <v>163</v>
      </c>
      <c r="I573" s="24" t="s">
        <v>164</v>
      </c>
      <c r="J573" s="24" t="s">
        <v>1599</v>
      </c>
      <c r="K573" s="24" t="s">
        <v>65</v>
      </c>
      <c r="L573" s="24" t="s">
        <v>66</v>
      </c>
      <c r="M573" s="24" t="s">
        <v>67</v>
      </c>
      <c r="N573" s="48">
        <v>45383</v>
      </c>
      <c r="O573" s="24" t="s">
        <v>92</v>
      </c>
      <c r="P573" s="26" t="s">
        <v>1</v>
      </c>
      <c r="Q573" s="24"/>
      <c r="R573" s="24">
        <v>5011987280601</v>
      </c>
      <c r="S573" s="24" t="s">
        <v>44</v>
      </c>
      <c r="T573" s="40" t="s">
        <v>44</v>
      </c>
      <c r="U573" s="24" t="s">
        <v>55</v>
      </c>
      <c r="V573" s="24">
        <v>2710193200</v>
      </c>
      <c r="W573" s="14" t="s">
        <v>70</v>
      </c>
      <c r="X573" s="96" t="s">
        <v>7400</v>
      </c>
      <c r="Y573" s="24" t="s">
        <v>5799</v>
      </c>
      <c r="Z573" s="24" t="s">
        <v>3085</v>
      </c>
      <c r="AA573" s="96" t="s">
        <v>1657</v>
      </c>
      <c r="AB573" s="51" t="s">
        <v>1581</v>
      </c>
      <c r="AC573" s="51"/>
      <c r="AD573" s="51"/>
      <c r="AE573" s="24"/>
    </row>
    <row r="574" spans="1:31" s="38" customFormat="1" ht="13" hidden="1" x14ac:dyDescent="0.35">
      <c r="A574" s="14"/>
      <c r="B574" s="24">
        <v>44419905</v>
      </c>
      <c r="C574" s="24">
        <v>905</v>
      </c>
      <c r="D574" s="24" t="s">
        <v>1658</v>
      </c>
      <c r="E574" s="66">
        <v>44419801</v>
      </c>
      <c r="F574" s="24" t="s">
        <v>1654</v>
      </c>
      <c r="G574" s="24" t="s">
        <v>46</v>
      </c>
      <c r="H574" s="24" t="s">
        <v>735</v>
      </c>
      <c r="I574" s="24" t="s">
        <v>63</v>
      </c>
      <c r="J574" s="24" t="s">
        <v>1599</v>
      </c>
      <c r="K574" s="24" t="s">
        <v>65</v>
      </c>
      <c r="L574" s="24" t="s">
        <v>66</v>
      </c>
      <c r="M574" s="24" t="s">
        <v>67</v>
      </c>
      <c r="N574" s="48">
        <v>45383</v>
      </c>
      <c r="O574" s="24" t="s">
        <v>92</v>
      </c>
      <c r="P574" s="26" t="s">
        <v>1</v>
      </c>
      <c r="Q574" s="24" t="s">
        <v>6752</v>
      </c>
      <c r="R574" s="24">
        <v>5011987280175</v>
      </c>
      <c r="S574" s="24" t="s">
        <v>44</v>
      </c>
      <c r="T574" s="40" t="s">
        <v>44</v>
      </c>
      <c r="U574" s="24" t="s">
        <v>55</v>
      </c>
      <c r="V574" s="24">
        <v>2710193200</v>
      </c>
      <c r="W574" s="14" t="s">
        <v>70</v>
      </c>
      <c r="X574" s="96" t="s">
        <v>7400</v>
      </c>
      <c r="Y574" s="24" t="s">
        <v>2624</v>
      </c>
      <c r="Z574" s="24" t="s">
        <v>73</v>
      </c>
      <c r="AA574" s="96" t="s">
        <v>1659</v>
      </c>
      <c r="AB574" s="51" t="s">
        <v>1581</v>
      </c>
      <c r="AC574" s="51"/>
      <c r="AD574" s="51"/>
      <c r="AE574" s="24"/>
    </row>
    <row r="575" spans="1:31" s="38" customFormat="1" ht="13" hidden="1" x14ac:dyDescent="0.35">
      <c r="A575" s="14"/>
      <c r="B575" s="24">
        <v>44419829</v>
      </c>
      <c r="C575" s="24">
        <v>829</v>
      </c>
      <c r="D575" s="24" t="s">
        <v>6936</v>
      </c>
      <c r="E575" s="66">
        <v>44419801</v>
      </c>
      <c r="F575" s="24" t="s">
        <v>1654</v>
      </c>
      <c r="G575" s="24" t="s">
        <v>46</v>
      </c>
      <c r="H575" s="24" t="s">
        <v>6939</v>
      </c>
      <c r="I575" s="24" t="s">
        <v>3046</v>
      </c>
      <c r="J575" s="24" t="s">
        <v>1599</v>
      </c>
      <c r="K575" s="24" t="s">
        <v>65</v>
      </c>
      <c r="L575" s="24" t="s">
        <v>66</v>
      </c>
      <c r="M575" s="24" t="s">
        <v>67</v>
      </c>
      <c r="N575" s="48"/>
      <c r="O575" s="24" t="s">
        <v>92</v>
      </c>
      <c r="P575" s="26" t="s">
        <v>3</v>
      </c>
      <c r="Q575" s="24"/>
      <c r="R575" s="24">
        <v>5011987280175</v>
      </c>
      <c r="S575" s="24">
        <v>44419905</v>
      </c>
      <c r="T575" s="40" t="s">
        <v>1658</v>
      </c>
      <c r="U575" s="24" t="s">
        <v>329</v>
      </c>
      <c r="V575" s="24">
        <v>2710193200</v>
      </c>
      <c r="W575" s="14" t="s">
        <v>70</v>
      </c>
      <c r="X575" s="96" t="s">
        <v>7400</v>
      </c>
      <c r="Y575" s="24" t="s">
        <v>2624</v>
      </c>
      <c r="Z575" s="24" t="s">
        <v>73</v>
      </c>
      <c r="AA575" s="24" t="s">
        <v>1659</v>
      </c>
      <c r="AB575" s="51" t="s">
        <v>1581</v>
      </c>
      <c r="AC575" s="51"/>
      <c r="AD575" s="51"/>
      <c r="AE575" s="24"/>
    </row>
    <row r="576" spans="1:31" s="38" customFormat="1" ht="13" hidden="1" x14ac:dyDescent="0.35">
      <c r="A576" s="14"/>
      <c r="B576" s="24">
        <v>44419801</v>
      </c>
      <c r="C576" s="24">
        <v>801</v>
      </c>
      <c r="D576" s="24" t="s">
        <v>6864</v>
      </c>
      <c r="E576" s="66">
        <v>44419801</v>
      </c>
      <c r="F576" s="24" t="s">
        <v>1654</v>
      </c>
      <c r="G576" s="24" t="s">
        <v>46</v>
      </c>
      <c r="H576" s="24" t="s">
        <v>79</v>
      </c>
      <c r="I576" s="24" t="s">
        <v>79</v>
      </c>
      <c r="J576" s="24" t="s">
        <v>1599</v>
      </c>
      <c r="K576" s="24" t="s">
        <v>65</v>
      </c>
      <c r="L576" s="24" t="s">
        <v>66</v>
      </c>
      <c r="M576" s="24" t="s">
        <v>67</v>
      </c>
      <c r="N576" s="48">
        <v>45383</v>
      </c>
      <c r="O576" s="24" t="s">
        <v>92</v>
      </c>
      <c r="P576" s="26" t="s">
        <v>1</v>
      </c>
      <c r="Q576" s="24"/>
      <c r="R576" s="24"/>
      <c r="S576" s="24"/>
      <c r="T576" s="40"/>
      <c r="U576" s="24" t="s">
        <v>55</v>
      </c>
      <c r="V576" s="24">
        <v>2710193200</v>
      </c>
      <c r="W576" s="14" t="s">
        <v>44</v>
      </c>
      <c r="X576" s="96" t="s">
        <v>7400</v>
      </c>
      <c r="Y576" s="24">
        <v>1176</v>
      </c>
      <c r="Z576" s="24" t="s">
        <v>392</v>
      </c>
      <c r="AA576" s="96" t="s">
        <v>6867</v>
      </c>
      <c r="AB576" s="51"/>
      <c r="AC576" s="51"/>
      <c r="AD576" s="51"/>
      <c r="AE576" s="24"/>
    </row>
    <row r="577" spans="1:31" s="38" customFormat="1" ht="13" hidden="1" x14ac:dyDescent="0.35">
      <c r="A577" s="14"/>
      <c r="B577" s="24">
        <v>44967860</v>
      </c>
      <c r="C577" s="24">
        <v>860</v>
      </c>
      <c r="D577" s="24" t="s">
        <v>1661</v>
      </c>
      <c r="E577" s="66" t="s">
        <v>44</v>
      </c>
      <c r="F577" s="24" t="s">
        <v>45</v>
      </c>
      <c r="G577" s="24" t="s">
        <v>46</v>
      </c>
      <c r="H577" s="24" t="s">
        <v>163</v>
      </c>
      <c r="I577" s="24" t="s">
        <v>164</v>
      </c>
      <c r="J577" s="24" t="s">
        <v>1599</v>
      </c>
      <c r="K577" s="24" t="s">
        <v>65</v>
      </c>
      <c r="L577" s="24" t="s">
        <v>51</v>
      </c>
      <c r="M577" s="24" t="s">
        <v>67</v>
      </c>
      <c r="N577" s="48"/>
      <c r="O577" s="24" t="s">
        <v>92</v>
      </c>
      <c r="P577" s="26" t="s">
        <v>1</v>
      </c>
      <c r="Q577" s="24"/>
      <c r="R577" s="24"/>
      <c r="S577" s="24" t="s">
        <v>44</v>
      </c>
      <c r="T577" s="40" t="s">
        <v>44</v>
      </c>
      <c r="U577" s="24" t="s">
        <v>55</v>
      </c>
      <c r="V577" s="24">
        <v>2710193200</v>
      </c>
      <c r="W577" s="14" t="s">
        <v>70</v>
      </c>
      <c r="X577" s="96" t="s">
        <v>1662</v>
      </c>
      <c r="Y577" s="24" t="s">
        <v>7401</v>
      </c>
      <c r="Z577" s="24">
        <v>1638</v>
      </c>
      <c r="AA577" s="96" t="s">
        <v>1662</v>
      </c>
      <c r="AB577" s="51" t="s">
        <v>1581</v>
      </c>
      <c r="AC577" s="51"/>
      <c r="AD577" s="51"/>
      <c r="AE577" s="24"/>
    </row>
    <row r="578" spans="1:31" s="38" customFormat="1" ht="13" hidden="1" x14ac:dyDescent="0.35">
      <c r="A578" s="14"/>
      <c r="B578" s="24">
        <v>47000855</v>
      </c>
      <c r="C578" s="24">
        <v>855</v>
      </c>
      <c r="D578" s="24" t="s">
        <v>1663</v>
      </c>
      <c r="E578" s="66">
        <v>47000801</v>
      </c>
      <c r="F578" s="24" t="s">
        <v>1664</v>
      </c>
      <c r="G578" s="24" t="s">
        <v>46</v>
      </c>
      <c r="H578" s="24" t="s">
        <v>163</v>
      </c>
      <c r="I578" s="24" t="s">
        <v>164</v>
      </c>
      <c r="J578" s="24" t="s">
        <v>1599</v>
      </c>
      <c r="K578" s="24" t="s">
        <v>65</v>
      </c>
      <c r="L578" s="24" t="s">
        <v>66</v>
      </c>
      <c r="M578" s="24" t="s">
        <v>67</v>
      </c>
      <c r="N578" s="48">
        <v>45047</v>
      </c>
      <c r="O578" s="24" t="s">
        <v>92</v>
      </c>
      <c r="P578" s="26" t="s">
        <v>1</v>
      </c>
      <c r="Q578" s="24"/>
      <c r="R578" s="63" t="s">
        <v>7402</v>
      </c>
      <c r="S578" s="24" t="s">
        <v>44</v>
      </c>
      <c r="T578" s="40" t="s">
        <v>44</v>
      </c>
      <c r="U578" s="24" t="s">
        <v>55</v>
      </c>
      <c r="V578" s="24">
        <v>2710193200</v>
      </c>
      <c r="W578" s="14" t="s">
        <v>70</v>
      </c>
      <c r="X578" s="24" t="s">
        <v>1670</v>
      </c>
      <c r="Y578" s="24" t="s">
        <v>3119</v>
      </c>
      <c r="Z578" s="24" t="s">
        <v>88</v>
      </c>
      <c r="AA578" s="24" t="s">
        <v>1666</v>
      </c>
      <c r="AB578" s="51" t="s">
        <v>1581</v>
      </c>
      <c r="AC578" s="51"/>
      <c r="AD578" s="51"/>
      <c r="AE578" s="24"/>
    </row>
    <row r="579" spans="1:31" s="38" customFormat="1" ht="13" hidden="1" x14ac:dyDescent="0.35">
      <c r="A579" s="14"/>
      <c r="B579" s="24">
        <v>47000801</v>
      </c>
      <c r="C579" s="24">
        <v>801</v>
      </c>
      <c r="D579" s="24" t="s">
        <v>1664</v>
      </c>
      <c r="E579" s="66">
        <v>47000801</v>
      </c>
      <c r="F579" s="24" t="s">
        <v>1664</v>
      </c>
      <c r="G579" s="24" t="s">
        <v>46</v>
      </c>
      <c r="H579" s="24" t="s">
        <v>79</v>
      </c>
      <c r="I579" s="24" t="s">
        <v>79</v>
      </c>
      <c r="J579" s="24" t="s">
        <v>1599</v>
      </c>
      <c r="K579" s="24" t="s">
        <v>65</v>
      </c>
      <c r="L579" s="24" t="s">
        <v>66</v>
      </c>
      <c r="M579" s="24" t="s">
        <v>67</v>
      </c>
      <c r="N579" s="48">
        <v>44927</v>
      </c>
      <c r="O579" s="24" t="s">
        <v>92</v>
      </c>
      <c r="P579" s="26" t="s">
        <v>1</v>
      </c>
      <c r="Q579" s="24" t="s">
        <v>44</v>
      </c>
      <c r="R579" s="24" t="s">
        <v>54</v>
      </c>
      <c r="S579" s="24" t="s">
        <v>44</v>
      </c>
      <c r="T579" s="40" t="s">
        <v>44</v>
      </c>
      <c r="U579" s="24" t="s">
        <v>55</v>
      </c>
      <c r="V579" s="24">
        <v>2710193200</v>
      </c>
      <c r="W579" s="14" t="s">
        <v>44</v>
      </c>
      <c r="X579" s="96" t="s">
        <v>1670</v>
      </c>
      <c r="Y579" s="24">
        <v>1176</v>
      </c>
      <c r="Z579" s="24" t="s">
        <v>392</v>
      </c>
      <c r="AA579" s="96" t="s">
        <v>1667</v>
      </c>
      <c r="AB579" s="51" t="s">
        <v>1581</v>
      </c>
      <c r="AC579" s="51"/>
      <c r="AD579" s="51"/>
      <c r="AE579" s="24"/>
    </row>
    <row r="580" spans="1:31" s="38" customFormat="1" ht="13" hidden="1" x14ac:dyDescent="0.35">
      <c r="A580" s="14"/>
      <c r="B580" s="24">
        <v>47000967</v>
      </c>
      <c r="C580" s="24">
        <v>967</v>
      </c>
      <c r="D580" s="24" t="s">
        <v>1668</v>
      </c>
      <c r="E580" s="66">
        <v>47000801</v>
      </c>
      <c r="F580" s="24" t="s">
        <v>1664</v>
      </c>
      <c r="G580" s="24" t="s">
        <v>46</v>
      </c>
      <c r="H580" s="24" t="s">
        <v>151</v>
      </c>
      <c r="I580" s="24" t="s">
        <v>86</v>
      </c>
      <c r="J580" s="24" t="s">
        <v>1599</v>
      </c>
      <c r="K580" s="24" t="s">
        <v>65</v>
      </c>
      <c r="L580" s="24" t="s">
        <v>66</v>
      </c>
      <c r="M580" s="24" t="s">
        <v>67</v>
      </c>
      <c r="N580" s="48">
        <v>44682</v>
      </c>
      <c r="O580" s="24" t="s">
        <v>92</v>
      </c>
      <c r="P580" s="26" t="s">
        <v>1</v>
      </c>
      <c r="Q580" s="63" t="s">
        <v>7403</v>
      </c>
      <c r="R580" s="24" t="s">
        <v>54</v>
      </c>
      <c r="S580" s="24" t="s">
        <v>44</v>
      </c>
      <c r="T580" s="40" t="s">
        <v>44</v>
      </c>
      <c r="U580" s="24" t="s">
        <v>55</v>
      </c>
      <c r="V580" s="24">
        <v>2710193200</v>
      </c>
      <c r="W580" s="14" t="s">
        <v>83</v>
      </c>
      <c r="X580" s="96" t="s">
        <v>1670</v>
      </c>
      <c r="Y580" s="24" t="s">
        <v>87</v>
      </c>
      <c r="Z580" s="24" t="s">
        <v>88</v>
      </c>
      <c r="AA580" s="96" t="s">
        <v>1671</v>
      </c>
      <c r="AB580" s="51" t="s">
        <v>1581</v>
      </c>
      <c r="AC580" s="51"/>
      <c r="AD580" s="51"/>
      <c r="AE580" s="24"/>
    </row>
    <row r="581" spans="1:31" s="38" customFormat="1" ht="13" hidden="1" x14ac:dyDescent="0.35">
      <c r="A581" s="14"/>
      <c r="B581" s="24">
        <v>47000809</v>
      </c>
      <c r="C581" s="24">
        <v>809</v>
      </c>
      <c r="D581" s="24" t="s">
        <v>1672</v>
      </c>
      <c r="E581" s="66">
        <v>47000801</v>
      </c>
      <c r="F581" s="24" t="s">
        <v>1664</v>
      </c>
      <c r="G581" s="24" t="s">
        <v>46</v>
      </c>
      <c r="H581" s="24" t="s">
        <v>47</v>
      </c>
      <c r="I581" s="24" t="s">
        <v>48</v>
      </c>
      <c r="J581" s="24" t="s">
        <v>1599</v>
      </c>
      <c r="K581" s="24" t="s">
        <v>65</v>
      </c>
      <c r="L581" s="24" t="s">
        <v>66</v>
      </c>
      <c r="M581" s="24" t="s">
        <v>67</v>
      </c>
      <c r="N581" s="48">
        <v>44958</v>
      </c>
      <c r="O581" s="24" t="s">
        <v>92</v>
      </c>
      <c r="P581" s="28" t="s">
        <v>1</v>
      </c>
      <c r="Q581" s="24"/>
      <c r="R581" s="63" t="s">
        <v>7404</v>
      </c>
      <c r="S581" s="24" t="s">
        <v>44</v>
      </c>
      <c r="T581" s="40" t="s">
        <v>44</v>
      </c>
      <c r="U581" s="24" t="s">
        <v>55</v>
      </c>
      <c r="V581" s="24">
        <v>2710193200</v>
      </c>
      <c r="W581" s="14" t="s">
        <v>83</v>
      </c>
      <c r="X581" s="24" t="s">
        <v>1670</v>
      </c>
      <c r="Y581" s="24" t="s">
        <v>360</v>
      </c>
      <c r="Z581" s="24" t="s">
        <v>88</v>
      </c>
      <c r="AA581" s="24" t="s">
        <v>1674</v>
      </c>
      <c r="AB581" s="51" t="s">
        <v>1581</v>
      </c>
      <c r="AC581" s="51"/>
      <c r="AD581" s="51"/>
      <c r="AE581" s="24"/>
    </row>
    <row r="582" spans="1:31" s="38" customFormat="1" ht="13" hidden="1" x14ac:dyDescent="0.35">
      <c r="A582" s="14"/>
      <c r="B582" s="24">
        <v>44968849</v>
      </c>
      <c r="C582" s="24">
        <v>849</v>
      </c>
      <c r="D582" s="24" t="s">
        <v>1675</v>
      </c>
      <c r="E582" s="66" t="s">
        <v>44</v>
      </c>
      <c r="F582" s="24" t="s">
        <v>45</v>
      </c>
      <c r="G582" s="24" t="s">
        <v>46</v>
      </c>
      <c r="H582" s="24" t="s">
        <v>47</v>
      </c>
      <c r="I582" s="24" t="s">
        <v>48</v>
      </c>
      <c r="J582" s="24" t="s">
        <v>1599</v>
      </c>
      <c r="K582" s="24" t="s">
        <v>65</v>
      </c>
      <c r="L582" s="24" t="s">
        <v>51</v>
      </c>
      <c r="M582" s="48" t="s">
        <v>67</v>
      </c>
      <c r="N582" s="48">
        <v>42971</v>
      </c>
      <c r="O582" s="25" t="s">
        <v>92</v>
      </c>
      <c r="P582" s="26" t="s">
        <v>1</v>
      </c>
      <c r="Q582" s="24"/>
      <c r="R582" s="24"/>
      <c r="S582" s="40" t="s">
        <v>44</v>
      </c>
      <c r="T582" s="24" t="s">
        <v>44</v>
      </c>
      <c r="U582" s="24" t="s">
        <v>55</v>
      </c>
      <c r="V582" s="14">
        <v>2710193200</v>
      </c>
      <c r="W582" s="24" t="s">
        <v>56</v>
      </c>
      <c r="X582" s="24" t="s">
        <v>7405</v>
      </c>
      <c r="Y582" s="24" t="s">
        <v>360</v>
      </c>
      <c r="Z582" s="24" t="s">
        <v>88</v>
      </c>
      <c r="AA582" s="24" t="s">
        <v>1676</v>
      </c>
      <c r="AB582" s="51" t="s">
        <v>1581</v>
      </c>
      <c r="AC582" s="51"/>
      <c r="AD582" s="61"/>
      <c r="AE582" s="24"/>
    </row>
    <row r="583" spans="1:31" s="38" customFormat="1" ht="13" hidden="1" x14ac:dyDescent="0.35">
      <c r="A583" s="14"/>
      <c r="B583" s="24">
        <v>44423855</v>
      </c>
      <c r="C583" s="24">
        <v>855</v>
      </c>
      <c r="D583" s="24" t="s">
        <v>1678</v>
      </c>
      <c r="E583" s="66">
        <v>44423801</v>
      </c>
      <c r="F583" s="24" t="s">
        <v>198</v>
      </c>
      <c r="G583" s="24" t="s">
        <v>46</v>
      </c>
      <c r="H583" s="24" t="s">
        <v>163</v>
      </c>
      <c r="I583" s="24" t="s">
        <v>164</v>
      </c>
      <c r="J583" s="24" t="s">
        <v>1599</v>
      </c>
      <c r="K583" s="24" t="s">
        <v>65</v>
      </c>
      <c r="L583" s="24" t="s">
        <v>66</v>
      </c>
      <c r="M583" s="24" t="s">
        <v>67</v>
      </c>
      <c r="N583" s="48">
        <v>43054</v>
      </c>
      <c r="O583" s="24" t="s">
        <v>92</v>
      </c>
      <c r="P583" s="26" t="s">
        <v>1</v>
      </c>
      <c r="Q583" s="24"/>
      <c r="R583" s="63" t="s">
        <v>7406</v>
      </c>
      <c r="S583" s="24" t="s">
        <v>44</v>
      </c>
      <c r="T583" s="40" t="s">
        <v>44</v>
      </c>
      <c r="U583" s="24" t="s">
        <v>55</v>
      </c>
      <c r="V583" s="24">
        <v>2710193200</v>
      </c>
      <c r="W583" s="14" t="s">
        <v>70</v>
      </c>
      <c r="X583" s="96" t="s">
        <v>5819</v>
      </c>
      <c r="Y583" s="24" t="s">
        <v>3119</v>
      </c>
      <c r="Z583" s="24" t="s">
        <v>88</v>
      </c>
      <c r="AA583" s="96" t="s">
        <v>1680</v>
      </c>
      <c r="AB583" s="51" t="s">
        <v>1581</v>
      </c>
      <c r="AC583" s="51"/>
      <c r="AD583" s="51"/>
      <c r="AE583" s="24"/>
    </row>
    <row r="584" spans="1:31" s="38" customFormat="1" ht="12.75" hidden="1" customHeight="1" x14ac:dyDescent="0.35">
      <c r="A584" s="14"/>
      <c r="B584" s="24">
        <v>44423801</v>
      </c>
      <c r="C584" s="24">
        <v>801</v>
      </c>
      <c r="D584" s="24" t="s">
        <v>198</v>
      </c>
      <c r="E584" s="66">
        <v>44423801</v>
      </c>
      <c r="F584" s="24" t="s">
        <v>198</v>
      </c>
      <c r="G584" s="24" t="s">
        <v>46</v>
      </c>
      <c r="H584" s="24" t="s">
        <v>79</v>
      </c>
      <c r="I584" s="24" t="s">
        <v>79</v>
      </c>
      <c r="J584" s="24" t="s">
        <v>1599</v>
      </c>
      <c r="K584" s="24" t="s">
        <v>65</v>
      </c>
      <c r="L584" s="24" t="s">
        <v>66</v>
      </c>
      <c r="M584" s="24" t="s">
        <v>67</v>
      </c>
      <c r="N584" s="48">
        <v>43054</v>
      </c>
      <c r="O584" s="24" t="s">
        <v>92</v>
      </c>
      <c r="P584" s="26" t="s">
        <v>1</v>
      </c>
      <c r="Q584" s="24" t="s">
        <v>44</v>
      </c>
      <c r="R584" s="24" t="s">
        <v>54</v>
      </c>
      <c r="S584" s="24" t="s">
        <v>44</v>
      </c>
      <c r="T584" s="40" t="s">
        <v>44</v>
      </c>
      <c r="U584" s="24" t="s">
        <v>55</v>
      </c>
      <c r="V584" s="24">
        <v>2710193200</v>
      </c>
      <c r="W584" s="14" t="s">
        <v>44</v>
      </c>
      <c r="X584" s="96" t="s">
        <v>5819</v>
      </c>
      <c r="Y584" s="24">
        <v>1176</v>
      </c>
      <c r="Z584" s="24" t="s">
        <v>392</v>
      </c>
      <c r="AA584" s="24" t="s">
        <v>1681</v>
      </c>
      <c r="AB584" s="51" t="s">
        <v>1581</v>
      </c>
      <c r="AC584" s="51"/>
      <c r="AD584" s="51"/>
      <c r="AE584" s="24"/>
    </row>
    <row r="585" spans="1:31" s="38" customFormat="1" ht="13" hidden="1" x14ac:dyDescent="0.35">
      <c r="A585" s="14"/>
      <c r="B585" s="24">
        <v>44423967</v>
      </c>
      <c r="C585" s="24">
        <v>967</v>
      </c>
      <c r="D585" s="24" t="s">
        <v>1682</v>
      </c>
      <c r="E585" s="66">
        <v>44423801</v>
      </c>
      <c r="F585" s="24" t="s">
        <v>198</v>
      </c>
      <c r="G585" s="24" t="s">
        <v>46</v>
      </c>
      <c r="H585" s="24" t="s">
        <v>151</v>
      </c>
      <c r="I585" s="24" t="s">
        <v>86</v>
      </c>
      <c r="J585" s="24" t="s">
        <v>1599</v>
      </c>
      <c r="K585" s="24" t="s">
        <v>65</v>
      </c>
      <c r="L585" s="24" t="s">
        <v>66</v>
      </c>
      <c r="M585" s="24" t="s">
        <v>67</v>
      </c>
      <c r="N585" s="48">
        <v>43054</v>
      </c>
      <c r="O585" s="24" t="s">
        <v>92</v>
      </c>
      <c r="P585" s="26" t="s">
        <v>1</v>
      </c>
      <c r="Q585" s="24"/>
      <c r="R585" s="63" t="s">
        <v>7407</v>
      </c>
      <c r="S585" s="24" t="s">
        <v>44</v>
      </c>
      <c r="T585" s="40" t="s">
        <v>44</v>
      </c>
      <c r="U585" s="24" t="s">
        <v>55</v>
      </c>
      <c r="V585" s="24">
        <v>2710193200</v>
      </c>
      <c r="W585" s="14" t="s">
        <v>83</v>
      </c>
      <c r="X585" s="96" t="s">
        <v>5819</v>
      </c>
      <c r="Y585" s="24" t="s">
        <v>87</v>
      </c>
      <c r="Z585" s="24" t="s">
        <v>88</v>
      </c>
      <c r="AA585" s="96" t="s">
        <v>1684</v>
      </c>
      <c r="AB585" s="51" t="s">
        <v>1581</v>
      </c>
      <c r="AC585" s="51"/>
      <c r="AD585" s="51"/>
      <c r="AE585" s="24"/>
    </row>
    <row r="586" spans="1:31" s="38" customFormat="1" ht="13" hidden="1" x14ac:dyDescent="0.35">
      <c r="A586" s="14"/>
      <c r="B586" s="24">
        <v>44423809</v>
      </c>
      <c r="C586" s="24">
        <v>809</v>
      </c>
      <c r="D586" s="24" t="s">
        <v>1685</v>
      </c>
      <c r="E586" s="66">
        <v>44423801</v>
      </c>
      <c r="F586" s="24" t="s">
        <v>198</v>
      </c>
      <c r="G586" s="24" t="s">
        <v>46</v>
      </c>
      <c r="H586" s="24" t="s">
        <v>47</v>
      </c>
      <c r="I586" s="24" t="s">
        <v>48</v>
      </c>
      <c r="J586" s="24" t="s">
        <v>1599</v>
      </c>
      <c r="K586" s="24" t="s">
        <v>65</v>
      </c>
      <c r="L586" s="24" t="s">
        <v>66</v>
      </c>
      <c r="M586" s="24" t="s">
        <v>67</v>
      </c>
      <c r="N586" s="48">
        <v>43054</v>
      </c>
      <c r="O586" s="24" t="s">
        <v>92</v>
      </c>
      <c r="P586" s="26" t="s">
        <v>1</v>
      </c>
      <c r="Q586" s="24"/>
      <c r="R586" s="63" t="s">
        <v>7408</v>
      </c>
      <c r="S586" s="24" t="s">
        <v>44</v>
      </c>
      <c r="T586" s="40" t="s">
        <v>44</v>
      </c>
      <c r="U586" s="24" t="s">
        <v>55</v>
      </c>
      <c r="V586" s="24">
        <v>2710193200</v>
      </c>
      <c r="W586" s="14" t="s">
        <v>83</v>
      </c>
      <c r="X586" s="96" t="s">
        <v>5819</v>
      </c>
      <c r="Y586" s="24" t="s">
        <v>360</v>
      </c>
      <c r="Z586" s="24" t="s">
        <v>88</v>
      </c>
      <c r="AA586" s="96" t="s">
        <v>1687</v>
      </c>
      <c r="AB586" s="51" t="s">
        <v>1581</v>
      </c>
      <c r="AC586" s="51"/>
      <c r="AD586" s="51"/>
      <c r="AE586" s="24"/>
    </row>
    <row r="587" spans="1:31" s="38" customFormat="1" ht="13" hidden="1" x14ac:dyDescent="0.35">
      <c r="A587" s="14"/>
      <c r="B587" s="24">
        <v>44424855</v>
      </c>
      <c r="C587" s="24">
        <v>855</v>
      </c>
      <c r="D587" s="24" t="s">
        <v>1688</v>
      </c>
      <c r="E587" s="66">
        <v>44424801</v>
      </c>
      <c r="F587" s="24" t="s">
        <v>190</v>
      </c>
      <c r="G587" s="24" t="s">
        <v>46</v>
      </c>
      <c r="H587" s="24" t="s">
        <v>163</v>
      </c>
      <c r="I587" s="24" t="s">
        <v>164</v>
      </c>
      <c r="J587" s="24" t="s">
        <v>1599</v>
      </c>
      <c r="K587" s="24" t="s">
        <v>65</v>
      </c>
      <c r="L587" s="24" t="s">
        <v>66</v>
      </c>
      <c r="M587" s="24" t="s">
        <v>67</v>
      </c>
      <c r="N587" s="48">
        <v>43130</v>
      </c>
      <c r="O587" s="24" t="s">
        <v>53</v>
      </c>
      <c r="P587" s="26" t="s">
        <v>1</v>
      </c>
      <c r="Q587" s="24"/>
      <c r="R587" s="63" t="s">
        <v>7409</v>
      </c>
      <c r="S587" s="24" t="s">
        <v>44</v>
      </c>
      <c r="T587" s="40" t="s">
        <v>44</v>
      </c>
      <c r="U587" s="24" t="s">
        <v>55</v>
      </c>
      <c r="V587" s="24">
        <v>2710193200</v>
      </c>
      <c r="W587" s="14" t="s">
        <v>70</v>
      </c>
      <c r="X587" s="24" t="s">
        <v>5828</v>
      </c>
      <c r="Y587" s="24" t="s">
        <v>3119</v>
      </c>
      <c r="Z587" s="24" t="s">
        <v>88</v>
      </c>
      <c r="AA587" s="24" t="s">
        <v>1690</v>
      </c>
      <c r="AB587" s="51" t="s">
        <v>1581</v>
      </c>
      <c r="AC587" s="51"/>
      <c r="AD587" s="51"/>
      <c r="AE587" s="24"/>
    </row>
    <row r="588" spans="1:31" s="38" customFormat="1" ht="13" hidden="1" x14ac:dyDescent="0.35">
      <c r="A588" s="14"/>
      <c r="B588" s="24">
        <v>44424801</v>
      </c>
      <c r="C588" s="24">
        <v>801</v>
      </c>
      <c r="D588" s="24" t="s">
        <v>190</v>
      </c>
      <c r="E588" s="66">
        <v>44424801</v>
      </c>
      <c r="F588" s="24" t="s">
        <v>190</v>
      </c>
      <c r="G588" s="24" t="s">
        <v>46</v>
      </c>
      <c r="H588" s="24" t="s">
        <v>79</v>
      </c>
      <c r="I588" s="24" t="s">
        <v>79</v>
      </c>
      <c r="J588" s="24" t="s">
        <v>1599</v>
      </c>
      <c r="K588" s="24" t="s">
        <v>65</v>
      </c>
      <c r="L588" s="24" t="s">
        <v>66</v>
      </c>
      <c r="M588" s="24" t="s">
        <v>67</v>
      </c>
      <c r="N588" s="48">
        <v>43203</v>
      </c>
      <c r="O588" s="25" t="s">
        <v>53</v>
      </c>
      <c r="P588" s="26" t="s">
        <v>1</v>
      </c>
      <c r="Q588" s="24" t="s">
        <v>44</v>
      </c>
      <c r="R588" s="24" t="s">
        <v>54</v>
      </c>
      <c r="S588" s="24" t="s">
        <v>44</v>
      </c>
      <c r="T588" s="40" t="s">
        <v>44</v>
      </c>
      <c r="U588" s="24" t="s">
        <v>55</v>
      </c>
      <c r="V588" s="24">
        <v>2710193200</v>
      </c>
      <c r="W588" s="14" t="s">
        <v>44</v>
      </c>
      <c r="X588" s="24" t="s">
        <v>5828</v>
      </c>
      <c r="Y588" s="24">
        <v>1176</v>
      </c>
      <c r="Z588" s="24" t="s">
        <v>88</v>
      </c>
      <c r="AA588" s="24" t="s">
        <v>1691</v>
      </c>
      <c r="AB588" s="51" t="s">
        <v>1581</v>
      </c>
      <c r="AC588" s="51"/>
      <c r="AD588" s="51"/>
      <c r="AE588" s="24"/>
    </row>
    <row r="589" spans="1:31" s="38" customFormat="1" ht="13" hidden="1" x14ac:dyDescent="0.35">
      <c r="A589" s="14"/>
      <c r="B589" s="24">
        <v>44424967</v>
      </c>
      <c r="C589" s="24">
        <v>967</v>
      </c>
      <c r="D589" s="24" t="s">
        <v>1692</v>
      </c>
      <c r="E589" s="66">
        <v>44424801</v>
      </c>
      <c r="F589" s="24" t="s">
        <v>190</v>
      </c>
      <c r="G589" s="24" t="s">
        <v>46</v>
      </c>
      <c r="H589" s="24" t="s">
        <v>151</v>
      </c>
      <c r="I589" s="24" t="s">
        <v>86</v>
      </c>
      <c r="J589" s="24" t="s">
        <v>1599</v>
      </c>
      <c r="K589" s="24" t="s">
        <v>65</v>
      </c>
      <c r="L589" s="24" t="s">
        <v>66</v>
      </c>
      <c r="M589" s="24" t="s">
        <v>67</v>
      </c>
      <c r="N589" s="48">
        <v>44492</v>
      </c>
      <c r="O589" s="24" t="s">
        <v>53</v>
      </c>
      <c r="P589" s="26" t="s">
        <v>1</v>
      </c>
      <c r="Q589" s="24">
        <v>21400098367</v>
      </c>
      <c r="R589" s="63" t="s">
        <v>7410</v>
      </c>
      <c r="S589" s="24" t="s">
        <v>44</v>
      </c>
      <c r="T589" s="40" t="s">
        <v>44</v>
      </c>
      <c r="U589" s="24" t="s">
        <v>55</v>
      </c>
      <c r="V589" s="24">
        <v>2710193200</v>
      </c>
      <c r="W589" s="14" t="s">
        <v>83</v>
      </c>
      <c r="X589" s="24" t="s">
        <v>5828</v>
      </c>
      <c r="Y589" s="24" t="s">
        <v>87</v>
      </c>
      <c r="Z589" s="24" t="s">
        <v>88</v>
      </c>
      <c r="AA589" s="24" t="s">
        <v>1695</v>
      </c>
      <c r="AB589" s="51" t="s">
        <v>1581</v>
      </c>
      <c r="AC589" s="51"/>
      <c r="AD589" s="51"/>
      <c r="AE589" s="24"/>
    </row>
    <row r="590" spans="1:31" s="38" customFormat="1" ht="13" x14ac:dyDescent="0.35">
      <c r="A590" s="14"/>
      <c r="B590" s="24">
        <v>44424809</v>
      </c>
      <c r="C590" s="24">
        <v>809</v>
      </c>
      <c r="D590" s="24" t="s">
        <v>1696</v>
      </c>
      <c r="E590" s="66">
        <v>44424801</v>
      </c>
      <c r="F590" s="24" t="s">
        <v>190</v>
      </c>
      <c r="G590" s="24" t="s">
        <v>46</v>
      </c>
      <c r="H590" s="24" t="s">
        <v>47</v>
      </c>
      <c r="I590" s="24" t="s">
        <v>48</v>
      </c>
      <c r="J590" s="24" t="s">
        <v>1599</v>
      </c>
      <c r="K590" s="24" t="s">
        <v>65</v>
      </c>
      <c r="L590" s="24" t="s">
        <v>66</v>
      </c>
      <c r="M590" s="24" t="s">
        <v>67</v>
      </c>
      <c r="N590" s="48">
        <v>43130</v>
      </c>
      <c r="O590" s="24" t="s">
        <v>53</v>
      </c>
      <c r="P590" s="26" t="s">
        <v>1</v>
      </c>
      <c r="Q590" s="24"/>
      <c r="R590" s="63" t="s">
        <v>7411</v>
      </c>
      <c r="S590" s="24" t="s">
        <v>44</v>
      </c>
      <c r="T590" s="40" t="s">
        <v>44</v>
      </c>
      <c r="U590" s="24" t="s">
        <v>55</v>
      </c>
      <c r="V590" s="24">
        <v>2710193200</v>
      </c>
      <c r="W590" s="14" t="s">
        <v>83</v>
      </c>
      <c r="X590" s="24" t="s">
        <v>5828</v>
      </c>
      <c r="Y590" s="24" t="s">
        <v>360</v>
      </c>
      <c r="Z590" s="24" t="s">
        <v>88</v>
      </c>
      <c r="AA590" s="24" t="s">
        <v>1698</v>
      </c>
      <c r="AB590" s="51" t="s">
        <v>1581</v>
      </c>
      <c r="AC590" s="51"/>
      <c r="AD590" s="51"/>
      <c r="AE590" s="24"/>
    </row>
    <row r="591" spans="1:31" s="38" customFormat="1" ht="13" hidden="1" x14ac:dyDescent="0.35">
      <c r="A591" s="14"/>
      <c r="B591" s="24">
        <v>44414905</v>
      </c>
      <c r="C591" s="24">
        <v>905</v>
      </c>
      <c r="D591" s="24" t="s">
        <v>1699</v>
      </c>
      <c r="E591" s="66">
        <v>44414801</v>
      </c>
      <c r="F591" s="24" t="s">
        <v>171</v>
      </c>
      <c r="G591" s="24" t="s">
        <v>46</v>
      </c>
      <c r="H591" s="24" t="s">
        <v>62</v>
      </c>
      <c r="I591" s="24" t="s">
        <v>63</v>
      </c>
      <c r="J591" s="24" t="s">
        <v>1599</v>
      </c>
      <c r="K591" s="24" t="s">
        <v>65</v>
      </c>
      <c r="L591" s="24" t="s">
        <v>66</v>
      </c>
      <c r="M591" s="24" t="s">
        <v>67</v>
      </c>
      <c r="N591" s="48">
        <v>41500</v>
      </c>
      <c r="O591" s="24" t="s">
        <v>53</v>
      </c>
      <c r="P591" s="26" t="s">
        <v>1</v>
      </c>
      <c r="Q591" s="63" t="s">
        <v>7412</v>
      </c>
      <c r="R591" s="63" t="s">
        <v>7412</v>
      </c>
      <c r="S591" s="24" t="s">
        <v>44</v>
      </c>
      <c r="T591" s="40" t="s">
        <v>44</v>
      </c>
      <c r="U591" s="24" t="s">
        <v>55</v>
      </c>
      <c r="V591" s="24">
        <v>2710193200</v>
      </c>
      <c r="W591" s="14" t="s">
        <v>70</v>
      </c>
      <c r="X591" s="96" t="s">
        <v>5838</v>
      </c>
      <c r="Y591" s="24" t="s">
        <v>2703</v>
      </c>
      <c r="Z591" s="24" t="s">
        <v>73</v>
      </c>
      <c r="AA591" s="96" t="s">
        <v>1701</v>
      </c>
      <c r="AB591" s="51" t="s">
        <v>1581</v>
      </c>
      <c r="AC591" s="51"/>
      <c r="AD591" s="51"/>
      <c r="AE591" s="24"/>
    </row>
    <row r="592" spans="1:31" s="38" customFormat="1" ht="13" hidden="1" x14ac:dyDescent="0.35">
      <c r="A592" s="14"/>
      <c r="B592" s="24">
        <v>44414829</v>
      </c>
      <c r="C592" s="24">
        <v>829</v>
      </c>
      <c r="D592" s="24" t="s">
        <v>6930</v>
      </c>
      <c r="E592" s="66">
        <v>44414801</v>
      </c>
      <c r="F592" s="24" t="s">
        <v>171</v>
      </c>
      <c r="G592" s="24" t="s">
        <v>46</v>
      </c>
      <c r="H592" s="24" t="s">
        <v>6939</v>
      </c>
      <c r="I592" s="24" t="s">
        <v>3046</v>
      </c>
      <c r="J592" s="24" t="s">
        <v>1599</v>
      </c>
      <c r="K592" s="24" t="s">
        <v>65</v>
      </c>
      <c r="L592" s="24" t="s">
        <v>66</v>
      </c>
      <c r="M592" s="24" t="s">
        <v>67</v>
      </c>
      <c r="N592" s="48"/>
      <c r="O592" s="24" t="s">
        <v>53</v>
      </c>
      <c r="P592" s="26" t="s">
        <v>3</v>
      </c>
      <c r="Q592" s="24"/>
      <c r="R592" s="63" t="s">
        <v>7412</v>
      </c>
      <c r="S592" s="24">
        <v>44414905</v>
      </c>
      <c r="T592" s="40" t="s">
        <v>1699</v>
      </c>
      <c r="U592" s="24" t="s">
        <v>329</v>
      </c>
      <c r="V592" s="24">
        <v>2710193200</v>
      </c>
      <c r="W592" s="14" t="s">
        <v>70</v>
      </c>
      <c r="X592" s="96" t="s">
        <v>5838</v>
      </c>
      <c r="Y592" s="24" t="s">
        <v>2703</v>
      </c>
      <c r="Z592" s="24" t="s">
        <v>73</v>
      </c>
      <c r="AA592" s="96" t="s">
        <v>1701</v>
      </c>
      <c r="AB592" s="51" t="s">
        <v>1581</v>
      </c>
      <c r="AC592" s="51"/>
      <c r="AD592" s="51"/>
      <c r="AE592" s="24"/>
    </row>
    <row r="593" spans="1:31" s="38" customFormat="1" ht="13" hidden="1" x14ac:dyDescent="0.35">
      <c r="A593" s="14"/>
      <c r="B593" s="24">
        <v>44414907</v>
      </c>
      <c r="C593" s="24">
        <v>907</v>
      </c>
      <c r="D593" s="24" t="s">
        <v>1702</v>
      </c>
      <c r="E593" s="66">
        <v>44414801</v>
      </c>
      <c r="F593" s="24" t="s">
        <v>171</v>
      </c>
      <c r="G593" s="24" t="s">
        <v>46</v>
      </c>
      <c r="H593" s="24" t="s">
        <v>999</v>
      </c>
      <c r="I593" s="24" t="s">
        <v>364</v>
      </c>
      <c r="J593" s="24" t="s">
        <v>1599</v>
      </c>
      <c r="K593" s="24" t="s">
        <v>65</v>
      </c>
      <c r="L593" s="24" t="s">
        <v>66</v>
      </c>
      <c r="M593" s="24" t="s">
        <v>67</v>
      </c>
      <c r="N593" s="48">
        <v>41506</v>
      </c>
      <c r="O593" s="24" t="s">
        <v>53</v>
      </c>
      <c r="P593" s="26" t="s">
        <v>1</v>
      </c>
      <c r="Q593" s="63" t="s">
        <v>7413</v>
      </c>
      <c r="R593" s="63" t="s">
        <v>7414</v>
      </c>
      <c r="S593" s="24" t="s">
        <v>44</v>
      </c>
      <c r="T593" s="40" t="s">
        <v>44</v>
      </c>
      <c r="U593" s="24" t="s">
        <v>55</v>
      </c>
      <c r="V593" s="24">
        <v>2710193200</v>
      </c>
      <c r="W593" s="14" t="s">
        <v>70</v>
      </c>
      <c r="X593" s="96" t="s">
        <v>5838</v>
      </c>
      <c r="Y593" s="24" t="s">
        <v>2353</v>
      </c>
      <c r="Z593" s="24" t="s">
        <v>73</v>
      </c>
      <c r="AA593" s="96" t="s">
        <v>1705</v>
      </c>
      <c r="AB593" s="51" t="s">
        <v>1581</v>
      </c>
      <c r="AC593" s="51"/>
      <c r="AD593" s="51"/>
      <c r="AE593" s="24"/>
    </row>
    <row r="594" spans="1:31" s="38" customFormat="1" ht="13" hidden="1" x14ac:dyDescent="0.35">
      <c r="A594" s="14"/>
      <c r="B594" s="24">
        <v>44414855</v>
      </c>
      <c r="C594" s="24">
        <v>855</v>
      </c>
      <c r="D594" s="24" t="s">
        <v>1706</v>
      </c>
      <c r="E594" s="66">
        <v>44414801</v>
      </c>
      <c r="F594" s="24" t="s">
        <v>171</v>
      </c>
      <c r="G594" s="24" t="s">
        <v>46</v>
      </c>
      <c r="H594" s="24" t="s">
        <v>163</v>
      </c>
      <c r="I594" s="24" t="s">
        <v>164</v>
      </c>
      <c r="J594" s="24" t="s">
        <v>1599</v>
      </c>
      <c r="K594" s="24" t="s">
        <v>65</v>
      </c>
      <c r="L594" s="24" t="s">
        <v>66</v>
      </c>
      <c r="M594" s="24" t="s">
        <v>67</v>
      </c>
      <c r="N594" s="48">
        <v>41487</v>
      </c>
      <c r="O594" s="24" t="s">
        <v>53</v>
      </c>
      <c r="P594" s="26" t="s">
        <v>1</v>
      </c>
      <c r="Q594" s="24"/>
      <c r="R594" s="63" t="s">
        <v>7415</v>
      </c>
      <c r="S594" s="24" t="s">
        <v>44</v>
      </c>
      <c r="T594" s="40" t="s">
        <v>44</v>
      </c>
      <c r="U594" s="24" t="s">
        <v>55</v>
      </c>
      <c r="V594" s="24">
        <v>2710193200</v>
      </c>
      <c r="W594" s="14" t="s">
        <v>70</v>
      </c>
      <c r="X594" s="96" t="s">
        <v>5838</v>
      </c>
      <c r="Y594" s="24" t="s">
        <v>1414</v>
      </c>
      <c r="Z594" s="24" t="s">
        <v>88</v>
      </c>
      <c r="AA594" s="96" t="s">
        <v>1708</v>
      </c>
      <c r="AB594" s="51" t="s">
        <v>1581</v>
      </c>
      <c r="AC594" s="51"/>
      <c r="AD594" s="51"/>
      <c r="AE594" s="24"/>
    </row>
    <row r="595" spans="1:31" s="38" customFormat="1" ht="13" hidden="1" x14ac:dyDescent="0.35">
      <c r="A595" s="14"/>
      <c r="B595" s="24">
        <v>44414801</v>
      </c>
      <c r="C595" s="24">
        <v>801</v>
      </c>
      <c r="D595" s="24" t="s">
        <v>171</v>
      </c>
      <c r="E595" s="66">
        <v>44414801</v>
      </c>
      <c r="F595" s="24" t="s">
        <v>171</v>
      </c>
      <c r="G595" s="24" t="s">
        <v>46</v>
      </c>
      <c r="H595" s="24" t="s">
        <v>79</v>
      </c>
      <c r="I595" s="24" t="s">
        <v>79</v>
      </c>
      <c r="J595" s="24" t="s">
        <v>1599</v>
      </c>
      <c r="K595" s="24" t="s">
        <v>65</v>
      </c>
      <c r="L595" s="24" t="s">
        <v>66</v>
      </c>
      <c r="M595" s="24" t="s">
        <v>67</v>
      </c>
      <c r="N595" s="48">
        <v>41486</v>
      </c>
      <c r="O595" s="24" t="s">
        <v>53</v>
      </c>
      <c r="P595" s="26" t="s">
        <v>1</v>
      </c>
      <c r="Q595" s="24" t="s">
        <v>44</v>
      </c>
      <c r="R595" s="24" t="s">
        <v>54</v>
      </c>
      <c r="S595" s="24" t="s">
        <v>44</v>
      </c>
      <c r="T595" s="40" t="s">
        <v>44</v>
      </c>
      <c r="U595" s="24" t="s">
        <v>55</v>
      </c>
      <c r="V595" s="24">
        <v>2710193200</v>
      </c>
      <c r="W595" s="14" t="s">
        <v>44</v>
      </c>
      <c r="X595" s="96" t="s">
        <v>5838</v>
      </c>
      <c r="Y595" s="24">
        <v>1176</v>
      </c>
      <c r="Z595" s="24" t="s">
        <v>392</v>
      </c>
      <c r="AA595" s="24" t="s">
        <v>1709</v>
      </c>
      <c r="AB595" s="51" t="s">
        <v>1581</v>
      </c>
      <c r="AC595" s="51"/>
      <c r="AD595" s="51"/>
      <c r="AE595" s="24"/>
    </row>
    <row r="596" spans="1:31" s="38" customFormat="1" ht="13" x14ac:dyDescent="0.35">
      <c r="A596" s="14"/>
      <c r="B596" s="24">
        <v>44414809</v>
      </c>
      <c r="C596" s="24">
        <v>809</v>
      </c>
      <c r="D596" s="24" t="s">
        <v>1710</v>
      </c>
      <c r="E596" s="66">
        <v>44414801</v>
      </c>
      <c r="F596" s="24" t="s">
        <v>171</v>
      </c>
      <c r="G596" s="24" t="s">
        <v>46</v>
      </c>
      <c r="H596" s="24" t="s">
        <v>47</v>
      </c>
      <c r="I596" s="24" t="s">
        <v>48</v>
      </c>
      <c r="J596" s="24" t="s">
        <v>1599</v>
      </c>
      <c r="K596" s="24" t="s">
        <v>65</v>
      </c>
      <c r="L596" s="24" t="s">
        <v>66</v>
      </c>
      <c r="M596" s="24" t="s">
        <v>67</v>
      </c>
      <c r="N596" s="48">
        <v>41487</v>
      </c>
      <c r="O596" s="24" t="s">
        <v>53</v>
      </c>
      <c r="P596" s="26" t="s">
        <v>1</v>
      </c>
      <c r="Q596" s="24"/>
      <c r="R596" s="63" t="s">
        <v>7416</v>
      </c>
      <c r="S596" s="24" t="s">
        <v>44</v>
      </c>
      <c r="T596" s="40" t="s">
        <v>44</v>
      </c>
      <c r="U596" s="24" t="s">
        <v>55</v>
      </c>
      <c r="V596" s="24">
        <v>2710193200</v>
      </c>
      <c r="W596" s="14" t="s">
        <v>83</v>
      </c>
      <c r="X596" s="96" t="s">
        <v>5838</v>
      </c>
      <c r="Y596" s="24" t="s">
        <v>360</v>
      </c>
      <c r="Z596" s="24" t="s">
        <v>88</v>
      </c>
      <c r="AA596" s="96" t="s">
        <v>1712</v>
      </c>
      <c r="AB596" s="51" t="s">
        <v>1581</v>
      </c>
      <c r="AC596" s="51"/>
      <c r="AD596" s="51"/>
      <c r="AE596" s="24"/>
    </row>
    <row r="597" spans="1:31" s="38" customFormat="1" ht="13" hidden="1" x14ac:dyDescent="0.35">
      <c r="A597" s="14"/>
      <c r="B597" s="24">
        <v>44414967</v>
      </c>
      <c r="C597" s="24">
        <v>967</v>
      </c>
      <c r="D597" s="24" t="s">
        <v>1713</v>
      </c>
      <c r="E597" s="66">
        <v>44414801</v>
      </c>
      <c r="F597" s="24" t="s">
        <v>171</v>
      </c>
      <c r="G597" s="24" t="s">
        <v>46</v>
      </c>
      <c r="H597" s="24" t="s">
        <v>151</v>
      </c>
      <c r="I597" s="24" t="s">
        <v>86</v>
      </c>
      <c r="J597" s="24" t="s">
        <v>1599</v>
      </c>
      <c r="K597" s="24" t="s">
        <v>65</v>
      </c>
      <c r="L597" s="24" t="s">
        <v>66</v>
      </c>
      <c r="M597" s="24" t="s">
        <v>67</v>
      </c>
      <c r="N597" s="48">
        <v>42551</v>
      </c>
      <c r="O597" s="24" t="s">
        <v>53</v>
      </c>
      <c r="P597" s="26" t="s">
        <v>1</v>
      </c>
      <c r="Q597" s="24"/>
      <c r="R597" s="63" t="s">
        <v>7417</v>
      </c>
      <c r="S597" s="24" t="s">
        <v>44</v>
      </c>
      <c r="T597" s="40" t="s">
        <v>44</v>
      </c>
      <c r="U597" s="24" t="s">
        <v>55</v>
      </c>
      <c r="V597" s="24">
        <v>2710193200</v>
      </c>
      <c r="W597" s="14" t="s">
        <v>83</v>
      </c>
      <c r="X597" s="96" t="s">
        <v>5838</v>
      </c>
      <c r="Y597" s="24" t="s">
        <v>87</v>
      </c>
      <c r="Z597" s="24" t="s">
        <v>88</v>
      </c>
      <c r="AA597" s="96" t="s">
        <v>1715</v>
      </c>
      <c r="AB597" s="51" t="s">
        <v>1581</v>
      </c>
      <c r="AC597" s="51"/>
      <c r="AD597" s="51"/>
      <c r="AE597" s="24"/>
    </row>
    <row r="598" spans="1:31" s="38" customFormat="1" ht="13" hidden="1" x14ac:dyDescent="0.35">
      <c r="A598" s="14"/>
      <c r="B598" s="24">
        <v>42215801</v>
      </c>
      <c r="C598" s="24">
        <v>801</v>
      </c>
      <c r="D598" s="24" t="s">
        <v>1724</v>
      </c>
      <c r="E598" s="66">
        <v>42215801</v>
      </c>
      <c r="F598" s="24" t="s">
        <v>1724</v>
      </c>
      <c r="G598" s="24" t="s">
        <v>46</v>
      </c>
      <c r="H598" s="24" t="s">
        <v>79</v>
      </c>
      <c r="I598" s="24" t="s">
        <v>79</v>
      </c>
      <c r="J598" s="24" t="s">
        <v>145</v>
      </c>
      <c r="K598" s="24" t="s">
        <v>65</v>
      </c>
      <c r="L598" s="24" t="s">
        <v>66</v>
      </c>
      <c r="M598" s="24" t="s">
        <v>67</v>
      </c>
      <c r="N598" s="48">
        <v>45292</v>
      </c>
      <c r="O598" s="24" t="s">
        <v>53</v>
      </c>
      <c r="P598" s="26" t="s">
        <v>1</v>
      </c>
      <c r="Q598" s="24"/>
      <c r="R598" s="24"/>
      <c r="S598" s="24" t="s">
        <v>44</v>
      </c>
      <c r="T598" s="40" t="s">
        <v>44</v>
      </c>
      <c r="U598" s="24" t="s">
        <v>55</v>
      </c>
      <c r="V598" s="24">
        <v>2710199900</v>
      </c>
      <c r="W598" s="14" t="s">
        <v>44</v>
      </c>
      <c r="X598" s="24" t="s">
        <v>7418</v>
      </c>
      <c r="Y598" s="24">
        <v>1176</v>
      </c>
      <c r="Z598" s="24" t="s">
        <v>392</v>
      </c>
      <c r="AA598" s="24" t="s">
        <v>1725</v>
      </c>
      <c r="AB598" s="51" t="s">
        <v>1718</v>
      </c>
      <c r="AC598" s="51"/>
      <c r="AD598" s="51"/>
      <c r="AE598" s="24"/>
    </row>
    <row r="599" spans="1:31" s="38" customFormat="1" ht="13" hidden="1" x14ac:dyDescent="0.35">
      <c r="A599" s="14"/>
      <c r="B599" s="24">
        <v>42210849</v>
      </c>
      <c r="C599" s="24">
        <v>849</v>
      </c>
      <c r="D599" s="24" t="s">
        <v>1716</v>
      </c>
      <c r="E599" s="66" t="s">
        <v>44</v>
      </c>
      <c r="F599" s="24" t="s">
        <v>45</v>
      </c>
      <c r="G599" s="24" t="s">
        <v>46</v>
      </c>
      <c r="H599" s="24" t="s">
        <v>47</v>
      </c>
      <c r="I599" s="24" t="s">
        <v>48</v>
      </c>
      <c r="J599" s="24" t="s">
        <v>145</v>
      </c>
      <c r="K599" s="24" t="s">
        <v>65</v>
      </c>
      <c r="L599" s="24" t="s">
        <v>51</v>
      </c>
      <c r="M599" s="24" t="s">
        <v>67</v>
      </c>
      <c r="N599" s="48">
        <v>42312</v>
      </c>
      <c r="O599" s="24" t="s">
        <v>53</v>
      </c>
      <c r="P599" s="26" t="s">
        <v>1</v>
      </c>
      <c r="Q599" s="24"/>
      <c r="R599" s="24"/>
      <c r="S599" s="24" t="s">
        <v>44</v>
      </c>
      <c r="T599" s="40" t="s">
        <v>44</v>
      </c>
      <c r="U599" s="24" t="s">
        <v>55</v>
      </c>
      <c r="V599" s="24">
        <v>2710199100</v>
      </c>
      <c r="W599" s="14" t="s">
        <v>56</v>
      </c>
      <c r="X599" s="96" t="s">
        <v>5845</v>
      </c>
      <c r="Y599" s="24" t="s">
        <v>360</v>
      </c>
      <c r="Z599" s="24" t="s">
        <v>739</v>
      </c>
      <c r="AA599" s="96" t="s">
        <v>1717</v>
      </c>
      <c r="AB599" s="51" t="s">
        <v>1718</v>
      </c>
      <c r="AC599" s="51"/>
      <c r="AD599" s="51"/>
      <c r="AE599" s="24"/>
    </row>
    <row r="600" spans="1:31" s="38" customFormat="1" ht="13" hidden="1" x14ac:dyDescent="0.35">
      <c r="A600" s="14"/>
      <c r="B600" s="24">
        <v>46133849</v>
      </c>
      <c r="C600" s="24">
        <v>849</v>
      </c>
      <c r="D600" s="24" t="s">
        <v>1720</v>
      </c>
      <c r="E600" s="24" t="s">
        <v>44</v>
      </c>
      <c r="F600" s="24" t="s">
        <v>45</v>
      </c>
      <c r="G600" s="24" t="s">
        <v>46</v>
      </c>
      <c r="H600" s="24" t="s">
        <v>47</v>
      </c>
      <c r="I600" s="24" t="s">
        <v>48</v>
      </c>
      <c r="J600" s="24" t="s">
        <v>145</v>
      </c>
      <c r="K600" s="24" t="s">
        <v>65</v>
      </c>
      <c r="L600" s="24" t="s">
        <v>51</v>
      </c>
      <c r="M600" s="24" t="s">
        <v>67</v>
      </c>
      <c r="N600" s="48">
        <v>44775</v>
      </c>
      <c r="O600" s="24" t="s">
        <v>53</v>
      </c>
      <c r="P600" s="27" t="s">
        <v>1</v>
      </c>
      <c r="Q600" s="63" t="s">
        <v>7419</v>
      </c>
      <c r="R600" s="63" t="s">
        <v>54</v>
      </c>
      <c r="S600" s="24" t="s">
        <v>44</v>
      </c>
      <c r="T600" s="40" t="s">
        <v>44</v>
      </c>
      <c r="U600" s="24" t="s">
        <v>55</v>
      </c>
      <c r="V600" s="24">
        <v>2710199100</v>
      </c>
      <c r="W600" s="14" t="s">
        <v>56</v>
      </c>
      <c r="X600" s="96" t="s">
        <v>5853</v>
      </c>
      <c r="Y600" s="24" t="s">
        <v>360</v>
      </c>
      <c r="Z600" s="24" t="s">
        <v>671</v>
      </c>
      <c r="AA600" s="96" t="s">
        <v>1722</v>
      </c>
      <c r="AB600" s="51" t="s">
        <v>1718</v>
      </c>
      <c r="AC600" s="51"/>
      <c r="AD600" s="51"/>
      <c r="AE600" s="24"/>
    </row>
    <row r="601" spans="1:31" s="38" customFormat="1" ht="13" hidden="1" x14ac:dyDescent="0.35">
      <c r="A601" s="14"/>
      <c r="B601" s="24">
        <v>42214801</v>
      </c>
      <c r="C601" s="24">
        <v>801</v>
      </c>
      <c r="D601" s="24" t="s">
        <v>1727</v>
      </c>
      <c r="E601" s="24">
        <v>42214801</v>
      </c>
      <c r="F601" s="24" t="s">
        <v>1727</v>
      </c>
      <c r="G601" s="24" t="s">
        <v>46</v>
      </c>
      <c r="H601" s="24" t="s">
        <v>79</v>
      </c>
      <c r="I601" s="24" t="s">
        <v>79</v>
      </c>
      <c r="J601" s="24" t="s">
        <v>145</v>
      </c>
      <c r="K601" s="24" t="s">
        <v>65</v>
      </c>
      <c r="L601" s="24" t="s">
        <v>66</v>
      </c>
      <c r="M601" s="24" t="s">
        <v>67</v>
      </c>
      <c r="N601" s="48">
        <v>45292</v>
      </c>
      <c r="O601" s="24" t="s">
        <v>53</v>
      </c>
      <c r="P601" s="27" t="s">
        <v>1</v>
      </c>
      <c r="Q601" s="24"/>
      <c r="R601" s="63" t="s">
        <v>54</v>
      </c>
      <c r="S601" s="24" t="s">
        <v>44</v>
      </c>
      <c r="T601" s="40" t="s">
        <v>44</v>
      </c>
      <c r="U601" s="24" t="s">
        <v>55</v>
      </c>
      <c r="V601" s="24">
        <v>2710199900</v>
      </c>
      <c r="W601" s="14" t="s">
        <v>44</v>
      </c>
      <c r="X601" s="24" t="s">
        <v>7418</v>
      </c>
      <c r="Y601" s="24">
        <v>1176</v>
      </c>
      <c r="Z601" s="24" t="s">
        <v>392</v>
      </c>
      <c r="AA601" s="24" t="s">
        <v>1725</v>
      </c>
      <c r="AB601" s="51" t="s">
        <v>1718</v>
      </c>
      <c r="AC601" s="51"/>
      <c r="AD601" s="51"/>
      <c r="AE601" s="24"/>
    </row>
    <row r="602" spans="1:31" s="38" customFormat="1" ht="13" hidden="1" x14ac:dyDescent="0.35">
      <c r="A602" s="14"/>
      <c r="B602" s="24">
        <v>90955801</v>
      </c>
      <c r="C602" s="24">
        <v>801</v>
      </c>
      <c r="D602" s="24" t="s">
        <v>2531</v>
      </c>
      <c r="E602" s="24">
        <v>90955801</v>
      </c>
      <c r="F602" s="24" t="s">
        <v>2531</v>
      </c>
      <c r="G602" s="24" t="s">
        <v>2524</v>
      </c>
      <c r="H602" s="24" t="s">
        <v>79</v>
      </c>
      <c r="I602" s="24" t="s">
        <v>79</v>
      </c>
      <c r="J602" s="24" t="s">
        <v>2525</v>
      </c>
      <c r="K602" s="24" t="s">
        <v>65</v>
      </c>
      <c r="L602" s="24" t="s">
        <v>54</v>
      </c>
      <c r="M602" s="24" t="s">
        <v>67</v>
      </c>
      <c r="N602" s="48"/>
      <c r="O602" s="24" t="s">
        <v>54</v>
      </c>
      <c r="P602" s="27" t="s">
        <v>1</v>
      </c>
      <c r="Q602" s="24"/>
      <c r="R602" s="24"/>
      <c r="S602" s="24"/>
      <c r="T602" s="40"/>
      <c r="U602" s="24"/>
      <c r="V602" s="24"/>
      <c r="W602" s="14"/>
      <c r="X602" s="96"/>
      <c r="Y602" s="24"/>
      <c r="Z602" s="24"/>
      <c r="AA602" s="96"/>
      <c r="AB602" s="51" t="s">
        <v>6351</v>
      </c>
      <c r="AC602" s="51"/>
      <c r="AD602" s="51"/>
      <c r="AE602" s="24"/>
    </row>
    <row r="603" spans="1:31" s="38" customFormat="1" ht="13" hidden="1" x14ac:dyDescent="0.35">
      <c r="A603" s="14"/>
      <c r="B603" s="24">
        <v>90624801</v>
      </c>
      <c r="C603" s="24">
        <v>801</v>
      </c>
      <c r="D603" s="24" t="s">
        <v>2552</v>
      </c>
      <c r="E603" s="24">
        <v>90624801</v>
      </c>
      <c r="F603" s="24" t="s">
        <v>2552</v>
      </c>
      <c r="G603" s="24" t="s">
        <v>2524</v>
      </c>
      <c r="H603" s="24" t="s">
        <v>79</v>
      </c>
      <c r="I603" s="24" t="s">
        <v>79</v>
      </c>
      <c r="J603" s="24" t="s">
        <v>2525</v>
      </c>
      <c r="K603" s="24" t="s">
        <v>65</v>
      </c>
      <c r="L603" s="24" t="s">
        <v>54</v>
      </c>
      <c r="M603" s="24" t="s">
        <v>67</v>
      </c>
      <c r="N603" s="48"/>
      <c r="O603" s="24" t="s">
        <v>54</v>
      </c>
      <c r="P603" s="27" t="s">
        <v>1</v>
      </c>
      <c r="Q603" s="24"/>
      <c r="R603" s="24"/>
      <c r="S603" s="24"/>
      <c r="T603" s="40"/>
      <c r="U603" s="24"/>
      <c r="V603" s="24"/>
      <c r="W603" s="14"/>
      <c r="X603" s="96"/>
      <c r="Y603" s="24"/>
      <c r="Z603" s="24"/>
      <c r="AA603" s="24"/>
      <c r="AB603" s="51" t="s">
        <v>6351</v>
      </c>
      <c r="AC603" s="51"/>
      <c r="AD603" s="51"/>
      <c r="AE603" s="24"/>
    </row>
    <row r="604" spans="1:31" s="38" customFormat="1" ht="13" hidden="1" x14ac:dyDescent="0.35">
      <c r="A604" s="14"/>
      <c r="B604" s="24">
        <v>90957801</v>
      </c>
      <c r="C604" s="24">
        <v>801</v>
      </c>
      <c r="D604" s="24" t="s">
        <v>2548</v>
      </c>
      <c r="E604" s="24">
        <v>90957801</v>
      </c>
      <c r="F604" s="24" t="s">
        <v>2548</v>
      </c>
      <c r="G604" s="24" t="s">
        <v>2524</v>
      </c>
      <c r="H604" s="24" t="s">
        <v>79</v>
      </c>
      <c r="I604" s="24" t="s">
        <v>79</v>
      </c>
      <c r="J604" s="24" t="s">
        <v>2525</v>
      </c>
      <c r="K604" s="24" t="s">
        <v>65</v>
      </c>
      <c r="L604" s="24" t="s">
        <v>54</v>
      </c>
      <c r="M604" s="24" t="s">
        <v>67</v>
      </c>
      <c r="N604" s="48"/>
      <c r="O604" s="24" t="s">
        <v>54</v>
      </c>
      <c r="P604" s="27" t="s">
        <v>1</v>
      </c>
      <c r="Q604" s="24"/>
      <c r="R604" s="24"/>
      <c r="S604" s="24"/>
      <c r="T604" s="40"/>
      <c r="U604" s="24"/>
      <c r="V604" s="24"/>
      <c r="W604" s="14"/>
      <c r="X604" s="96"/>
      <c r="Y604" s="24"/>
      <c r="Z604" s="24"/>
      <c r="AA604" s="96"/>
      <c r="AB604" s="51" t="s">
        <v>6351</v>
      </c>
      <c r="AC604" s="51"/>
      <c r="AD604" s="51"/>
      <c r="AE604" s="24"/>
    </row>
    <row r="605" spans="1:31" s="38" customFormat="1" ht="13" hidden="1" x14ac:dyDescent="0.35">
      <c r="A605" s="14"/>
      <c r="B605" s="24">
        <v>90959801</v>
      </c>
      <c r="C605" s="24">
        <v>801</v>
      </c>
      <c r="D605" s="24" t="s">
        <v>2551</v>
      </c>
      <c r="E605" s="24">
        <v>90959801</v>
      </c>
      <c r="F605" s="24" t="s">
        <v>2551</v>
      </c>
      <c r="G605" s="24" t="s">
        <v>2524</v>
      </c>
      <c r="H605" s="24" t="s">
        <v>79</v>
      </c>
      <c r="I605" s="24" t="s">
        <v>79</v>
      </c>
      <c r="J605" s="24" t="s">
        <v>2525</v>
      </c>
      <c r="K605" s="24" t="s">
        <v>65</v>
      </c>
      <c r="L605" s="24" t="s">
        <v>54</v>
      </c>
      <c r="M605" s="24" t="s">
        <v>67</v>
      </c>
      <c r="N605" s="48"/>
      <c r="O605" s="24" t="s">
        <v>54</v>
      </c>
      <c r="P605" s="27" t="s">
        <v>1</v>
      </c>
      <c r="Q605" s="24"/>
      <c r="R605" s="24"/>
      <c r="S605" s="24"/>
      <c r="T605" s="40"/>
      <c r="U605" s="24"/>
      <c r="V605" s="24"/>
      <c r="W605" s="14"/>
      <c r="X605" s="96"/>
      <c r="Y605" s="24"/>
      <c r="Z605" s="24"/>
      <c r="AA605" s="96"/>
      <c r="AB605" s="51" t="s">
        <v>6351</v>
      </c>
      <c r="AC605" s="51"/>
      <c r="AD605" s="51"/>
      <c r="AE605" s="24"/>
    </row>
    <row r="606" spans="1:31" s="38" customFormat="1" ht="13" hidden="1" x14ac:dyDescent="0.35">
      <c r="A606" s="14"/>
      <c r="B606" s="24">
        <v>90958801</v>
      </c>
      <c r="C606" s="24">
        <v>801</v>
      </c>
      <c r="D606" s="24" t="s">
        <v>2549</v>
      </c>
      <c r="E606" s="66">
        <v>90958801</v>
      </c>
      <c r="F606" s="24" t="s">
        <v>2549</v>
      </c>
      <c r="G606" s="24" t="s">
        <v>2524</v>
      </c>
      <c r="H606" s="24" t="s">
        <v>79</v>
      </c>
      <c r="I606" s="24" t="s">
        <v>79</v>
      </c>
      <c r="J606" s="24" t="s">
        <v>2525</v>
      </c>
      <c r="K606" s="24" t="s">
        <v>65</v>
      </c>
      <c r="L606" s="24" t="s">
        <v>54</v>
      </c>
      <c r="M606" s="24" t="s">
        <v>67</v>
      </c>
      <c r="N606" s="48"/>
      <c r="O606" s="24" t="s">
        <v>54</v>
      </c>
      <c r="P606" s="26" t="s">
        <v>1</v>
      </c>
      <c r="Q606" s="24"/>
      <c r="R606" s="24"/>
      <c r="S606" s="24"/>
      <c r="T606" s="40"/>
      <c r="U606" s="24"/>
      <c r="V606" s="24"/>
      <c r="W606" s="14"/>
      <c r="X606" s="24"/>
      <c r="Y606" s="24"/>
      <c r="Z606" s="24"/>
      <c r="AA606" s="24"/>
      <c r="AB606" s="51" t="s">
        <v>6351</v>
      </c>
      <c r="AC606" s="51"/>
      <c r="AD606" s="51"/>
      <c r="AE606" s="24"/>
    </row>
    <row r="607" spans="1:31" s="38" customFormat="1" ht="13" hidden="1" x14ac:dyDescent="0.35">
      <c r="A607" s="14"/>
      <c r="B607" s="24">
        <v>90956801</v>
      </c>
      <c r="C607" s="24">
        <v>801</v>
      </c>
      <c r="D607" s="24" t="s">
        <v>2550</v>
      </c>
      <c r="E607" s="66">
        <v>90956801</v>
      </c>
      <c r="F607" s="24" t="s">
        <v>2550</v>
      </c>
      <c r="G607" s="24" t="s">
        <v>2524</v>
      </c>
      <c r="H607" s="24" t="s">
        <v>79</v>
      </c>
      <c r="I607" s="24" t="s">
        <v>79</v>
      </c>
      <c r="J607" s="24" t="s">
        <v>2525</v>
      </c>
      <c r="K607" s="24" t="s">
        <v>65</v>
      </c>
      <c r="L607" s="24" t="s">
        <v>54</v>
      </c>
      <c r="M607" s="24" t="s">
        <v>67</v>
      </c>
      <c r="N607" s="48"/>
      <c r="O607" s="24" t="s">
        <v>54</v>
      </c>
      <c r="P607" s="26" t="s">
        <v>1</v>
      </c>
      <c r="Q607" s="24"/>
      <c r="R607" s="24"/>
      <c r="S607" s="24"/>
      <c r="T607" s="40"/>
      <c r="U607" s="24"/>
      <c r="V607" s="24"/>
      <c r="W607" s="14"/>
      <c r="X607" s="24"/>
      <c r="Y607" s="24"/>
      <c r="Z607" s="24"/>
      <c r="AA607" s="24"/>
      <c r="AB607" s="51" t="s">
        <v>6351</v>
      </c>
      <c r="AC607" s="51"/>
      <c r="AD607" s="51"/>
      <c r="AE607" s="24"/>
    </row>
    <row r="608" spans="1:31" s="38" customFormat="1" ht="13" hidden="1" x14ac:dyDescent="0.35">
      <c r="A608" s="14"/>
      <c r="B608" s="24">
        <v>40920905</v>
      </c>
      <c r="C608" s="24">
        <v>905</v>
      </c>
      <c r="D608" s="24" t="s">
        <v>1728</v>
      </c>
      <c r="E608" s="66">
        <v>40126801</v>
      </c>
      <c r="F608" s="24" t="s">
        <v>1729</v>
      </c>
      <c r="G608" s="24" t="s">
        <v>46</v>
      </c>
      <c r="H608" s="24" t="s">
        <v>62</v>
      </c>
      <c r="I608" s="24" t="s">
        <v>63</v>
      </c>
      <c r="J608" s="24" t="s">
        <v>49</v>
      </c>
      <c r="K608" s="24" t="s">
        <v>683</v>
      </c>
      <c r="L608" s="24" t="s">
        <v>66</v>
      </c>
      <c r="M608" s="24" t="s">
        <v>52</v>
      </c>
      <c r="N608" s="48">
        <v>44613</v>
      </c>
      <c r="O608" s="24" t="s">
        <v>53</v>
      </c>
      <c r="P608" s="26" t="s">
        <v>1</v>
      </c>
      <c r="Q608" s="24"/>
      <c r="R608" s="24"/>
      <c r="S608" s="24" t="s">
        <v>44</v>
      </c>
      <c r="T608" s="40" t="s">
        <v>44</v>
      </c>
      <c r="U608" s="24" t="s">
        <v>55</v>
      </c>
      <c r="V608" s="24">
        <v>2710199200</v>
      </c>
      <c r="W608" s="14" t="s">
        <v>70</v>
      </c>
      <c r="X608" s="96" t="s">
        <v>5891</v>
      </c>
      <c r="Y608" s="24" t="s">
        <v>2703</v>
      </c>
      <c r="Z608" s="24" t="s">
        <v>1780</v>
      </c>
      <c r="AA608" s="96" t="s">
        <v>1730</v>
      </c>
      <c r="AB608" s="51" t="s">
        <v>683</v>
      </c>
      <c r="AC608" s="51"/>
      <c r="AD608" s="51"/>
      <c r="AE608" s="24"/>
    </row>
    <row r="609" spans="1:31" s="38" customFormat="1" ht="13" hidden="1" x14ac:dyDescent="0.35">
      <c r="A609" s="14"/>
      <c r="B609" s="24">
        <v>40920829</v>
      </c>
      <c r="C609" s="24">
        <v>829</v>
      </c>
      <c r="D609" s="24" t="s">
        <v>6924</v>
      </c>
      <c r="E609" s="66">
        <v>40126801</v>
      </c>
      <c r="F609" s="24" t="s">
        <v>1729</v>
      </c>
      <c r="G609" s="24" t="s">
        <v>46</v>
      </c>
      <c r="H609" s="24" t="s">
        <v>6939</v>
      </c>
      <c r="I609" s="24" t="s">
        <v>3046</v>
      </c>
      <c r="J609" s="24" t="s">
        <v>49</v>
      </c>
      <c r="K609" s="24" t="s">
        <v>683</v>
      </c>
      <c r="L609" s="24" t="s">
        <v>66</v>
      </c>
      <c r="M609" s="24" t="s">
        <v>52</v>
      </c>
      <c r="N609" s="48"/>
      <c r="O609" s="24" t="s">
        <v>53</v>
      </c>
      <c r="P609" s="26" t="s">
        <v>3</v>
      </c>
      <c r="Q609" s="24"/>
      <c r="R609" s="24"/>
      <c r="S609" s="24">
        <v>40920905</v>
      </c>
      <c r="T609" s="40" t="s">
        <v>1728</v>
      </c>
      <c r="U609" s="24" t="s">
        <v>329</v>
      </c>
      <c r="V609" s="24">
        <v>2710199200</v>
      </c>
      <c r="W609" s="14" t="s">
        <v>70</v>
      </c>
      <c r="X609" s="96" t="s">
        <v>5891</v>
      </c>
      <c r="Y609" s="24" t="s">
        <v>2703</v>
      </c>
      <c r="Z609" s="24" t="s">
        <v>1780</v>
      </c>
      <c r="AA609" s="96" t="s">
        <v>1730</v>
      </c>
      <c r="AB609" s="51" t="s">
        <v>683</v>
      </c>
      <c r="AC609" s="51"/>
      <c r="AD609" s="51"/>
      <c r="AE609" s="24"/>
    </row>
    <row r="610" spans="1:31" s="38" customFormat="1" ht="13" hidden="1" x14ac:dyDescent="0.35">
      <c r="A610" s="14"/>
      <c r="B610" s="24">
        <v>44961967</v>
      </c>
      <c r="C610" s="24">
        <v>967</v>
      </c>
      <c r="D610" s="24" t="s">
        <v>7038</v>
      </c>
      <c r="E610" s="66">
        <v>44961801</v>
      </c>
      <c r="F610" s="24" t="s">
        <v>158</v>
      </c>
      <c r="G610" s="24" t="s">
        <v>46</v>
      </c>
      <c r="H610" s="24" t="s">
        <v>151</v>
      </c>
      <c r="I610" s="24" t="s">
        <v>86</v>
      </c>
      <c r="J610" s="24" t="s">
        <v>49</v>
      </c>
      <c r="K610" s="24" t="s">
        <v>683</v>
      </c>
      <c r="L610" s="24" t="s">
        <v>66</v>
      </c>
      <c r="M610" s="24" t="s">
        <v>52</v>
      </c>
      <c r="N610" s="48">
        <v>45689</v>
      </c>
      <c r="O610" s="24" t="s">
        <v>53</v>
      </c>
      <c r="P610" s="26" t="s">
        <v>1</v>
      </c>
      <c r="Q610" s="24"/>
      <c r="R610" s="24"/>
      <c r="S610" s="24" t="s">
        <v>44</v>
      </c>
      <c r="T610" s="40" t="s">
        <v>44</v>
      </c>
      <c r="U610" s="24" t="s">
        <v>55</v>
      </c>
      <c r="V610" s="24">
        <v>2710193200</v>
      </c>
      <c r="W610" s="14" t="s">
        <v>70</v>
      </c>
      <c r="X610" s="96" t="s">
        <v>5911</v>
      </c>
      <c r="Y610" s="24" t="s">
        <v>87</v>
      </c>
      <c r="Z610" s="24" t="s">
        <v>2789</v>
      </c>
      <c r="AA610" s="96" t="s">
        <v>7037</v>
      </c>
      <c r="AB610" s="51" t="s">
        <v>683</v>
      </c>
      <c r="AC610" s="51"/>
      <c r="AD610" s="51"/>
      <c r="AE610" s="24"/>
    </row>
    <row r="611" spans="1:31" s="38" customFormat="1" ht="13" hidden="1" x14ac:dyDescent="0.35">
      <c r="A611" s="14"/>
      <c r="B611" s="24">
        <v>44961809</v>
      </c>
      <c r="C611" s="24">
        <v>809</v>
      </c>
      <c r="D611" s="24" t="s">
        <v>1732</v>
      </c>
      <c r="E611" s="66">
        <v>44961801</v>
      </c>
      <c r="F611" s="24" t="s">
        <v>158</v>
      </c>
      <c r="G611" s="24" t="s">
        <v>46</v>
      </c>
      <c r="H611" s="24" t="s">
        <v>47</v>
      </c>
      <c r="I611" s="24" t="s">
        <v>48</v>
      </c>
      <c r="J611" s="24" t="s">
        <v>49</v>
      </c>
      <c r="K611" s="24" t="s">
        <v>683</v>
      </c>
      <c r="L611" s="24" t="s">
        <v>66</v>
      </c>
      <c r="M611" s="24" t="s">
        <v>52</v>
      </c>
      <c r="N611" s="48">
        <v>45170</v>
      </c>
      <c r="O611" s="24" t="s">
        <v>53</v>
      </c>
      <c r="P611" s="26" t="s">
        <v>1</v>
      </c>
      <c r="Q611" s="24"/>
      <c r="R611" s="24"/>
      <c r="S611" s="24" t="s">
        <v>44</v>
      </c>
      <c r="T611" s="40" t="s">
        <v>44</v>
      </c>
      <c r="U611" s="24" t="s">
        <v>55</v>
      </c>
      <c r="V611" s="24">
        <v>2710193200</v>
      </c>
      <c r="W611" s="14" t="s">
        <v>70</v>
      </c>
      <c r="X611" s="96" t="s">
        <v>5911</v>
      </c>
      <c r="Y611" s="24" t="s">
        <v>1779</v>
      </c>
      <c r="Z611" s="24" t="s">
        <v>2789</v>
      </c>
      <c r="AA611" s="96" t="s">
        <v>1733</v>
      </c>
      <c r="AB611" s="51" t="s">
        <v>683</v>
      </c>
      <c r="AC611" s="51"/>
      <c r="AD611" s="51"/>
      <c r="AE611" s="24"/>
    </row>
    <row r="612" spans="1:31" s="38" customFormat="1" ht="13" hidden="1" x14ac:dyDescent="0.35">
      <c r="A612" s="14"/>
      <c r="B612" s="24">
        <v>44961855</v>
      </c>
      <c r="C612" s="24">
        <v>855</v>
      </c>
      <c r="D612" s="24" t="s">
        <v>1735</v>
      </c>
      <c r="E612" s="66">
        <v>44961801</v>
      </c>
      <c r="F612" s="24" t="s">
        <v>158</v>
      </c>
      <c r="G612" s="24" t="s">
        <v>46</v>
      </c>
      <c r="H612" s="24" t="s">
        <v>163</v>
      </c>
      <c r="I612" s="24" t="s">
        <v>164</v>
      </c>
      <c r="J612" s="24" t="s">
        <v>49</v>
      </c>
      <c r="K612" s="24" t="s">
        <v>683</v>
      </c>
      <c r="L612" s="24" t="s">
        <v>66</v>
      </c>
      <c r="M612" s="24" t="s">
        <v>52</v>
      </c>
      <c r="N612" s="48">
        <v>45170</v>
      </c>
      <c r="O612" s="24" t="s">
        <v>53</v>
      </c>
      <c r="P612" s="26" t="s">
        <v>1</v>
      </c>
      <c r="Q612" s="24"/>
      <c r="R612" s="24"/>
      <c r="S612" s="24" t="s">
        <v>44</v>
      </c>
      <c r="T612" s="40" t="s">
        <v>44</v>
      </c>
      <c r="U612" s="24" t="s">
        <v>55</v>
      </c>
      <c r="V612" s="24">
        <v>2710193200</v>
      </c>
      <c r="W612" s="14" t="s">
        <v>70</v>
      </c>
      <c r="X612" s="24" t="s">
        <v>5911</v>
      </c>
      <c r="Y612" s="24" t="s">
        <v>5865</v>
      </c>
      <c r="Z612" s="24" t="s">
        <v>2789</v>
      </c>
      <c r="AA612" s="24" t="s">
        <v>1736</v>
      </c>
      <c r="AB612" s="51" t="s">
        <v>683</v>
      </c>
      <c r="AC612" s="51"/>
      <c r="AD612" s="51"/>
      <c r="AE612" s="24"/>
    </row>
    <row r="613" spans="1:31" s="38" customFormat="1" ht="13" hidden="1" x14ac:dyDescent="0.35">
      <c r="A613" s="14"/>
      <c r="B613" s="24">
        <v>44960855</v>
      </c>
      <c r="C613" s="24">
        <v>855</v>
      </c>
      <c r="D613" s="24" t="s">
        <v>1737</v>
      </c>
      <c r="E613" s="66">
        <v>44960801</v>
      </c>
      <c r="F613" s="24" t="s">
        <v>1738</v>
      </c>
      <c r="G613" s="24" t="s">
        <v>46</v>
      </c>
      <c r="H613" s="24" t="s">
        <v>163</v>
      </c>
      <c r="I613" s="24" t="s">
        <v>164</v>
      </c>
      <c r="J613" s="24" t="s">
        <v>49</v>
      </c>
      <c r="K613" s="24" t="s">
        <v>683</v>
      </c>
      <c r="L613" s="24" t="s">
        <v>66</v>
      </c>
      <c r="M613" s="24" t="s">
        <v>52</v>
      </c>
      <c r="N613" s="48">
        <v>44958</v>
      </c>
      <c r="O613" s="24" t="s">
        <v>53</v>
      </c>
      <c r="P613" s="26" t="s">
        <v>1</v>
      </c>
      <c r="Q613" s="24"/>
      <c r="R613" s="24"/>
      <c r="S613" s="24" t="s">
        <v>44</v>
      </c>
      <c r="T613" s="40" t="s">
        <v>44</v>
      </c>
      <c r="U613" s="24" t="s">
        <v>55</v>
      </c>
      <c r="V613" s="24">
        <v>2710193200</v>
      </c>
      <c r="W613" s="14" t="s">
        <v>70</v>
      </c>
      <c r="X613" s="24" t="s">
        <v>7420</v>
      </c>
      <c r="Y613" s="24" t="s">
        <v>5865</v>
      </c>
      <c r="Z613" s="24" t="s">
        <v>1780</v>
      </c>
      <c r="AA613" s="24" t="s">
        <v>1739</v>
      </c>
      <c r="AB613" s="51" t="s">
        <v>683</v>
      </c>
      <c r="AC613" s="51"/>
      <c r="AD613" s="51"/>
      <c r="AE613" s="24"/>
    </row>
    <row r="614" spans="1:31" s="38" customFormat="1" ht="13" hidden="1" x14ac:dyDescent="0.35">
      <c r="A614" s="14"/>
      <c r="B614" s="24">
        <v>44960801</v>
      </c>
      <c r="C614" s="24">
        <v>801</v>
      </c>
      <c r="D614" s="24" t="s">
        <v>1738</v>
      </c>
      <c r="E614" s="66">
        <v>44960801</v>
      </c>
      <c r="F614" s="24" t="s">
        <v>1738</v>
      </c>
      <c r="G614" s="24" t="s">
        <v>46</v>
      </c>
      <c r="H614" s="24" t="s">
        <v>79</v>
      </c>
      <c r="I614" s="24" t="s">
        <v>79</v>
      </c>
      <c r="J614" s="24" t="s">
        <v>49</v>
      </c>
      <c r="K614" s="24" t="s">
        <v>683</v>
      </c>
      <c r="L614" s="24" t="s">
        <v>66</v>
      </c>
      <c r="M614" s="24" t="s">
        <v>52</v>
      </c>
      <c r="N614" s="48">
        <v>44958</v>
      </c>
      <c r="O614" s="24" t="s">
        <v>53</v>
      </c>
      <c r="P614" s="26" t="s">
        <v>1</v>
      </c>
      <c r="Q614" s="24" t="s">
        <v>44</v>
      </c>
      <c r="R614" s="24" t="s">
        <v>54</v>
      </c>
      <c r="S614" s="24" t="s">
        <v>44</v>
      </c>
      <c r="T614" s="40" t="s">
        <v>44</v>
      </c>
      <c r="U614" s="24" t="s">
        <v>55</v>
      </c>
      <c r="V614" s="24">
        <v>2710193200</v>
      </c>
      <c r="W614" s="14" t="s">
        <v>44</v>
      </c>
      <c r="X614" s="24" t="s">
        <v>7420</v>
      </c>
      <c r="Y614" s="24">
        <v>1176</v>
      </c>
      <c r="Z614" s="24" t="s">
        <v>392</v>
      </c>
      <c r="AA614" s="24" t="s">
        <v>1741</v>
      </c>
      <c r="AB614" s="51" t="s">
        <v>683</v>
      </c>
      <c r="AC614" s="51"/>
      <c r="AD614" s="51"/>
      <c r="AE614" s="24"/>
    </row>
    <row r="615" spans="1:31" s="38" customFormat="1" ht="13" hidden="1" x14ac:dyDescent="0.35">
      <c r="A615" s="14"/>
      <c r="B615" s="24">
        <v>44960967</v>
      </c>
      <c r="C615" s="24">
        <v>967</v>
      </c>
      <c r="D615" s="24" t="s">
        <v>1742</v>
      </c>
      <c r="E615" s="66">
        <v>44960801</v>
      </c>
      <c r="F615" s="24" t="s">
        <v>1738</v>
      </c>
      <c r="G615" s="24" t="s">
        <v>46</v>
      </c>
      <c r="H615" s="24" t="s">
        <v>151</v>
      </c>
      <c r="I615" s="24" t="s">
        <v>86</v>
      </c>
      <c r="J615" s="24" t="s">
        <v>49</v>
      </c>
      <c r="K615" s="24" t="s">
        <v>683</v>
      </c>
      <c r="L615" s="24" t="s">
        <v>66</v>
      </c>
      <c r="M615" s="24" t="s">
        <v>52</v>
      </c>
      <c r="N615" s="48">
        <v>44958</v>
      </c>
      <c r="O615" s="24" t="s">
        <v>53</v>
      </c>
      <c r="P615" s="26" t="s">
        <v>1</v>
      </c>
      <c r="Q615" s="24"/>
      <c r="R615" s="24"/>
      <c r="S615" s="24" t="s">
        <v>44</v>
      </c>
      <c r="T615" s="40" t="s">
        <v>44</v>
      </c>
      <c r="U615" s="24" t="s">
        <v>55</v>
      </c>
      <c r="V615" s="24">
        <v>2710193200</v>
      </c>
      <c r="W615" s="14" t="s">
        <v>70</v>
      </c>
      <c r="X615" s="24" t="s">
        <v>7420</v>
      </c>
      <c r="Y615" s="24" t="s">
        <v>87</v>
      </c>
      <c r="Z615" s="24" t="s">
        <v>1780</v>
      </c>
      <c r="AA615" s="24" t="s">
        <v>1743</v>
      </c>
      <c r="AB615" s="51" t="s">
        <v>683</v>
      </c>
      <c r="AC615" s="51"/>
      <c r="AD615" s="51"/>
      <c r="AE615" s="24"/>
    </row>
    <row r="616" spans="1:31" s="38" customFormat="1" ht="13" hidden="1" x14ac:dyDescent="0.35">
      <c r="A616" s="14"/>
      <c r="B616" s="24">
        <v>44960809</v>
      </c>
      <c r="C616" s="24">
        <v>809</v>
      </c>
      <c r="D616" s="24" t="s">
        <v>1744</v>
      </c>
      <c r="E616" s="66">
        <v>44960801</v>
      </c>
      <c r="F616" s="24" t="s">
        <v>1738</v>
      </c>
      <c r="G616" s="24" t="s">
        <v>46</v>
      </c>
      <c r="H616" s="24" t="s">
        <v>47</v>
      </c>
      <c r="I616" s="24" t="s">
        <v>48</v>
      </c>
      <c r="J616" s="24" t="s">
        <v>49</v>
      </c>
      <c r="K616" s="24" t="s">
        <v>683</v>
      </c>
      <c r="L616" s="24" t="s">
        <v>66</v>
      </c>
      <c r="M616" s="24" t="s">
        <v>52</v>
      </c>
      <c r="N616" s="48">
        <v>44958</v>
      </c>
      <c r="O616" s="24" t="s">
        <v>53</v>
      </c>
      <c r="P616" s="26" t="s">
        <v>1</v>
      </c>
      <c r="Q616" s="24"/>
      <c r="R616" s="24"/>
      <c r="S616" s="24" t="s">
        <v>44</v>
      </c>
      <c r="T616" s="40" t="s">
        <v>44</v>
      </c>
      <c r="U616" s="24" t="s">
        <v>55</v>
      </c>
      <c r="V616" s="24">
        <v>2710193200</v>
      </c>
      <c r="W616" s="14" t="s">
        <v>70</v>
      </c>
      <c r="X616" s="24" t="s">
        <v>7420</v>
      </c>
      <c r="Y616" s="24" t="s">
        <v>1779</v>
      </c>
      <c r="Z616" s="24" t="s">
        <v>1780</v>
      </c>
      <c r="AA616" s="24" t="s">
        <v>1745</v>
      </c>
      <c r="AB616" s="51" t="s">
        <v>683</v>
      </c>
      <c r="AC616" s="51"/>
      <c r="AD616" s="51"/>
      <c r="AE616" s="24"/>
    </row>
    <row r="617" spans="1:31" s="38" customFormat="1" ht="13" hidden="1" x14ac:dyDescent="0.35">
      <c r="A617" s="14"/>
      <c r="B617" s="24">
        <v>43358809</v>
      </c>
      <c r="C617" s="24">
        <v>809</v>
      </c>
      <c r="D617" s="24" t="s">
        <v>1746</v>
      </c>
      <c r="E617" s="66">
        <v>43358801</v>
      </c>
      <c r="F617" s="24" t="s">
        <v>1747</v>
      </c>
      <c r="G617" s="24" t="s">
        <v>46</v>
      </c>
      <c r="H617" s="24" t="s">
        <v>47</v>
      </c>
      <c r="I617" s="24" t="s">
        <v>48</v>
      </c>
      <c r="J617" s="24" t="s">
        <v>49</v>
      </c>
      <c r="K617" s="24" t="s">
        <v>683</v>
      </c>
      <c r="L617" s="24" t="s">
        <v>66</v>
      </c>
      <c r="M617" s="24" t="s">
        <v>52</v>
      </c>
      <c r="N617" s="48">
        <v>45383</v>
      </c>
      <c r="O617" s="24" t="s">
        <v>53</v>
      </c>
      <c r="P617" s="26" t="s">
        <v>1</v>
      </c>
      <c r="Q617" s="24"/>
      <c r="R617" s="63" t="s">
        <v>54</v>
      </c>
      <c r="S617" s="24" t="s">
        <v>44</v>
      </c>
      <c r="T617" s="40" t="s">
        <v>44</v>
      </c>
      <c r="U617" s="24" t="s">
        <v>55</v>
      </c>
      <c r="V617" s="24">
        <v>2710199200</v>
      </c>
      <c r="W617" s="14" t="s">
        <v>70</v>
      </c>
      <c r="X617" s="24" t="s">
        <v>1772</v>
      </c>
      <c r="Y617" s="24" t="s">
        <v>1779</v>
      </c>
      <c r="Z617" s="24" t="s">
        <v>1780</v>
      </c>
      <c r="AA617" s="24" t="s">
        <v>1748</v>
      </c>
      <c r="AB617" s="51" t="s">
        <v>683</v>
      </c>
      <c r="AC617" s="51"/>
      <c r="AD617" s="51"/>
      <c r="AE617" s="24"/>
    </row>
    <row r="618" spans="1:31" s="38" customFormat="1" ht="13" hidden="1" x14ac:dyDescent="0.35">
      <c r="A618" s="14"/>
      <c r="B618" s="24">
        <v>43358801</v>
      </c>
      <c r="C618" s="24">
        <v>801</v>
      </c>
      <c r="D618" s="24" t="s">
        <v>1747</v>
      </c>
      <c r="E618" s="66">
        <v>43358801</v>
      </c>
      <c r="F618" s="24" t="s">
        <v>1747</v>
      </c>
      <c r="G618" s="24" t="s">
        <v>46</v>
      </c>
      <c r="H618" s="24" t="s">
        <v>79</v>
      </c>
      <c r="I618" s="24" t="s">
        <v>79</v>
      </c>
      <c r="J618" s="24" t="s">
        <v>49</v>
      </c>
      <c r="K618" s="24" t="s">
        <v>683</v>
      </c>
      <c r="L618" s="24" t="s">
        <v>66</v>
      </c>
      <c r="M618" s="24" t="s">
        <v>52</v>
      </c>
      <c r="N618" s="48">
        <v>45292</v>
      </c>
      <c r="O618" s="24" t="s">
        <v>53</v>
      </c>
      <c r="P618" s="26" t="s">
        <v>1</v>
      </c>
      <c r="Q618" s="24"/>
      <c r="R618" s="24" t="s">
        <v>54</v>
      </c>
      <c r="S618" s="24" t="s">
        <v>44</v>
      </c>
      <c r="T618" s="40" t="s">
        <v>44</v>
      </c>
      <c r="U618" s="24" t="s">
        <v>55</v>
      </c>
      <c r="V618" s="24">
        <v>2710199200</v>
      </c>
      <c r="W618" s="14" t="s">
        <v>44</v>
      </c>
      <c r="X618" s="24" t="s">
        <v>1772</v>
      </c>
      <c r="Y618" s="24">
        <v>1176</v>
      </c>
      <c r="Z618" s="24" t="s">
        <v>392</v>
      </c>
      <c r="AA618" s="24" t="s">
        <v>1750</v>
      </c>
      <c r="AB618" s="51" t="s">
        <v>683</v>
      </c>
      <c r="AC618" s="51"/>
      <c r="AD618" s="51"/>
      <c r="AE618" s="24"/>
    </row>
    <row r="619" spans="1:31" s="38" customFormat="1" ht="13" hidden="1" x14ac:dyDescent="0.35">
      <c r="A619" s="14"/>
      <c r="B619" s="24">
        <v>44935855</v>
      </c>
      <c r="C619" s="24">
        <v>855</v>
      </c>
      <c r="D619" s="24" t="s">
        <v>1751</v>
      </c>
      <c r="E619" s="66">
        <v>44414801</v>
      </c>
      <c r="F619" s="24" t="s">
        <v>171</v>
      </c>
      <c r="G619" s="24" t="s">
        <v>46</v>
      </c>
      <c r="H619" s="24" t="s">
        <v>163</v>
      </c>
      <c r="I619" s="24" t="s">
        <v>164</v>
      </c>
      <c r="J619" s="24" t="s">
        <v>49</v>
      </c>
      <c r="K619" s="24" t="s">
        <v>683</v>
      </c>
      <c r="L619" s="24" t="s">
        <v>66</v>
      </c>
      <c r="M619" s="24" t="s">
        <v>52</v>
      </c>
      <c r="N619" s="48">
        <v>43692</v>
      </c>
      <c r="O619" s="24" t="s">
        <v>53</v>
      </c>
      <c r="P619" s="26" t="s">
        <v>1</v>
      </c>
      <c r="Q619" s="24"/>
      <c r="R619" s="24"/>
      <c r="S619" s="24" t="s">
        <v>44</v>
      </c>
      <c r="T619" s="40" t="s">
        <v>44</v>
      </c>
      <c r="U619" s="24" t="s">
        <v>55</v>
      </c>
      <c r="V619" s="24">
        <v>2710193200</v>
      </c>
      <c r="W619" s="14" t="s">
        <v>70</v>
      </c>
      <c r="X619" s="24" t="s">
        <v>4811</v>
      </c>
      <c r="Y619" s="24" t="s">
        <v>5865</v>
      </c>
      <c r="Z619" s="24" t="s">
        <v>1780</v>
      </c>
      <c r="AA619" s="24" t="s">
        <v>1752</v>
      </c>
      <c r="AB619" s="51" t="s">
        <v>683</v>
      </c>
      <c r="AC619" s="51"/>
      <c r="AD619" s="51"/>
      <c r="AE619" s="24"/>
    </row>
    <row r="620" spans="1:31" s="38" customFormat="1" ht="12.75" hidden="1" customHeight="1" x14ac:dyDescent="0.35">
      <c r="A620" s="14"/>
      <c r="B620" s="24">
        <v>44935801</v>
      </c>
      <c r="C620" s="24">
        <v>801</v>
      </c>
      <c r="D620" s="24" t="s">
        <v>1753</v>
      </c>
      <c r="E620" s="66">
        <v>44414801</v>
      </c>
      <c r="F620" s="24" t="s">
        <v>171</v>
      </c>
      <c r="G620" s="24" t="s">
        <v>46</v>
      </c>
      <c r="H620" s="24" t="s">
        <v>79</v>
      </c>
      <c r="I620" s="24" t="s">
        <v>79</v>
      </c>
      <c r="J620" s="24" t="s">
        <v>49</v>
      </c>
      <c r="K620" s="24" t="s">
        <v>683</v>
      </c>
      <c r="L620" s="24" t="s">
        <v>66</v>
      </c>
      <c r="M620" s="24" t="s">
        <v>52</v>
      </c>
      <c r="N620" s="48">
        <v>43692</v>
      </c>
      <c r="O620" s="24" t="s">
        <v>53</v>
      </c>
      <c r="P620" s="26" t="s">
        <v>1</v>
      </c>
      <c r="Q620" s="63" t="s">
        <v>44</v>
      </c>
      <c r="R620" s="24" t="s">
        <v>54</v>
      </c>
      <c r="S620" s="24" t="s">
        <v>44</v>
      </c>
      <c r="T620" s="40" t="s">
        <v>44</v>
      </c>
      <c r="U620" s="24" t="s">
        <v>55</v>
      </c>
      <c r="V620" s="24">
        <v>2710193200</v>
      </c>
      <c r="W620" s="14" t="s">
        <v>44</v>
      </c>
      <c r="X620" s="24" t="s">
        <v>4811</v>
      </c>
      <c r="Y620" s="24">
        <v>1176</v>
      </c>
      <c r="Z620" s="24" t="s">
        <v>4808</v>
      </c>
      <c r="AA620" s="24" t="s">
        <v>1754</v>
      </c>
      <c r="AB620" s="51" t="s">
        <v>683</v>
      </c>
      <c r="AC620" s="51"/>
      <c r="AD620" s="51"/>
      <c r="AE620" s="24"/>
    </row>
    <row r="621" spans="1:31" s="38" customFormat="1" ht="13" hidden="1" x14ac:dyDescent="0.35">
      <c r="A621" s="14"/>
      <c r="B621" s="24">
        <v>44935967</v>
      </c>
      <c r="C621" s="24">
        <v>967</v>
      </c>
      <c r="D621" s="24" t="s">
        <v>1755</v>
      </c>
      <c r="E621" s="66">
        <v>44414801</v>
      </c>
      <c r="F621" s="24" t="s">
        <v>171</v>
      </c>
      <c r="G621" s="24" t="s">
        <v>46</v>
      </c>
      <c r="H621" s="24" t="s">
        <v>151</v>
      </c>
      <c r="I621" s="24" t="s">
        <v>86</v>
      </c>
      <c r="J621" s="24" t="s">
        <v>49</v>
      </c>
      <c r="K621" s="24" t="s">
        <v>683</v>
      </c>
      <c r="L621" s="24" t="s">
        <v>66</v>
      </c>
      <c r="M621" s="24" t="s">
        <v>52</v>
      </c>
      <c r="N621" s="48">
        <v>43692</v>
      </c>
      <c r="O621" s="24" t="s">
        <v>53</v>
      </c>
      <c r="P621" s="26" t="s">
        <v>1</v>
      </c>
      <c r="Q621" s="63" t="s">
        <v>7421</v>
      </c>
      <c r="R621" s="63" t="s">
        <v>54</v>
      </c>
      <c r="S621" s="24" t="s">
        <v>44</v>
      </c>
      <c r="T621" s="40" t="s">
        <v>44</v>
      </c>
      <c r="U621" s="24" t="s">
        <v>55</v>
      </c>
      <c r="V621" s="24">
        <v>2710193200</v>
      </c>
      <c r="W621" s="14" t="s">
        <v>70</v>
      </c>
      <c r="X621" s="24" t="s">
        <v>4811</v>
      </c>
      <c r="Y621" s="24" t="s">
        <v>87</v>
      </c>
      <c r="Z621" s="24" t="s">
        <v>1780</v>
      </c>
      <c r="AA621" s="24" t="s">
        <v>1757</v>
      </c>
      <c r="AB621" s="51" t="s">
        <v>683</v>
      </c>
      <c r="AC621" s="51"/>
      <c r="AD621" s="51"/>
      <c r="AE621" s="24"/>
    </row>
    <row r="622" spans="1:31" s="38" customFormat="1" ht="13" hidden="1" x14ac:dyDescent="0.35">
      <c r="A622" s="14"/>
      <c r="B622" s="24">
        <v>44935809</v>
      </c>
      <c r="C622" s="24">
        <v>809</v>
      </c>
      <c r="D622" s="24" t="s">
        <v>1758</v>
      </c>
      <c r="E622" s="66">
        <v>44414801</v>
      </c>
      <c r="F622" s="24" t="s">
        <v>171</v>
      </c>
      <c r="G622" s="24" t="s">
        <v>46</v>
      </c>
      <c r="H622" s="24" t="s">
        <v>47</v>
      </c>
      <c r="I622" s="24" t="s">
        <v>48</v>
      </c>
      <c r="J622" s="24" t="s">
        <v>49</v>
      </c>
      <c r="K622" s="24" t="s">
        <v>683</v>
      </c>
      <c r="L622" s="24" t="s">
        <v>66</v>
      </c>
      <c r="M622" s="24" t="s">
        <v>52</v>
      </c>
      <c r="N622" s="48">
        <v>43692</v>
      </c>
      <c r="O622" s="24" t="s">
        <v>53</v>
      </c>
      <c r="P622" s="26" t="s">
        <v>1</v>
      </c>
      <c r="Q622" s="63" t="s">
        <v>7422</v>
      </c>
      <c r="R622" s="24" t="s">
        <v>54</v>
      </c>
      <c r="S622" s="24" t="s">
        <v>44</v>
      </c>
      <c r="T622" s="40" t="s">
        <v>44</v>
      </c>
      <c r="U622" s="24" t="s">
        <v>55</v>
      </c>
      <c r="V622" s="24">
        <v>2710193200</v>
      </c>
      <c r="W622" s="14" t="s">
        <v>70</v>
      </c>
      <c r="X622" s="96" t="s">
        <v>4811</v>
      </c>
      <c r="Y622" s="24" t="s">
        <v>1779</v>
      </c>
      <c r="Z622" s="24" t="s">
        <v>1780</v>
      </c>
      <c r="AA622" s="96" t="s">
        <v>1760</v>
      </c>
      <c r="AB622" s="51" t="s">
        <v>683</v>
      </c>
      <c r="AC622" s="51"/>
      <c r="AD622" s="51"/>
      <c r="AE622" s="24"/>
    </row>
    <row r="623" spans="1:31" s="38" customFormat="1" ht="13" hidden="1" x14ac:dyDescent="0.35">
      <c r="A623" s="14"/>
      <c r="B623" s="24">
        <v>44945855</v>
      </c>
      <c r="C623" s="24">
        <v>855</v>
      </c>
      <c r="D623" s="24" t="s">
        <v>1761</v>
      </c>
      <c r="E623" s="66">
        <v>44423801</v>
      </c>
      <c r="F623" s="24" t="s">
        <v>198</v>
      </c>
      <c r="G623" s="24" t="s">
        <v>46</v>
      </c>
      <c r="H623" s="24" t="s">
        <v>163</v>
      </c>
      <c r="I623" s="24" t="s">
        <v>164</v>
      </c>
      <c r="J623" s="24" t="s">
        <v>49</v>
      </c>
      <c r="K623" s="24" t="s">
        <v>683</v>
      </c>
      <c r="L623" s="24" t="s">
        <v>66</v>
      </c>
      <c r="M623" s="24" t="s">
        <v>52</v>
      </c>
      <c r="N623" s="48">
        <v>43692</v>
      </c>
      <c r="O623" s="24" t="s">
        <v>53</v>
      </c>
      <c r="P623" s="26" t="s">
        <v>1</v>
      </c>
      <c r="Q623" s="24"/>
      <c r="R623" s="24"/>
      <c r="S623" s="24" t="s">
        <v>44</v>
      </c>
      <c r="T623" s="40" t="s">
        <v>44</v>
      </c>
      <c r="U623" s="24" t="s">
        <v>55</v>
      </c>
      <c r="V623" s="24">
        <v>2710193200</v>
      </c>
      <c r="W623" s="14" t="s">
        <v>70</v>
      </c>
      <c r="X623" s="96" t="s">
        <v>5902</v>
      </c>
      <c r="Y623" s="24" t="s">
        <v>5865</v>
      </c>
      <c r="Z623" s="24" t="s">
        <v>1780</v>
      </c>
      <c r="AA623" s="96" t="s">
        <v>1762</v>
      </c>
      <c r="AB623" s="51" t="s">
        <v>683</v>
      </c>
      <c r="AC623" s="51"/>
      <c r="AD623" s="51"/>
      <c r="AE623" s="24"/>
    </row>
    <row r="624" spans="1:31" s="38" customFormat="1" ht="12.75" hidden="1" customHeight="1" x14ac:dyDescent="0.35">
      <c r="A624" s="14"/>
      <c r="B624" s="24">
        <v>44945801</v>
      </c>
      <c r="C624" s="24">
        <v>801</v>
      </c>
      <c r="D624" s="24" t="s">
        <v>1764</v>
      </c>
      <c r="E624" s="66">
        <v>44423801</v>
      </c>
      <c r="F624" s="24" t="s">
        <v>198</v>
      </c>
      <c r="G624" s="24" t="s">
        <v>46</v>
      </c>
      <c r="H624" s="24" t="s">
        <v>79</v>
      </c>
      <c r="I624" s="24" t="s">
        <v>79</v>
      </c>
      <c r="J624" s="24" t="s">
        <v>49</v>
      </c>
      <c r="K624" s="24" t="s">
        <v>683</v>
      </c>
      <c r="L624" s="24" t="s">
        <v>66</v>
      </c>
      <c r="M624" s="24" t="s">
        <v>52</v>
      </c>
      <c r="N624" s="48">
        <v>43692</v>
      </c>
      <c r="O624" s="24" t="s">
        <v>53</v>
      </c>
      <c r="P624" s="26" t="s">
        <v>1</v>
      </c>
      <c r="Q624" s="24" t="s">
        <v>44</v>
      </c>
      <c r="R624" s="63" t="s">
        <v>54</v>
      </c>
      <c r="S624" s="24" t="s">
        <v>44</v>
      </c>
      <c r="T624" s="40" t="s">
        <v>44</v>
      </c>
      <c r="U624" s="24" t="s">
        <v>55</v>
      </c>
      <c r="V624" s="24">
        <v>2710193200</v>
      </c>
      <c r="W624" s="14" t="s">
        <v>44</v>
      </c>
      <c r="X624" s="96" t="s">
        <v>5902</v>
      </c>
      <c r="Y624" s="24">
        <v>1176</v>
      </c>
      <c r="Z624" s="24" t="s">
        <v>392</v>
      </c>
      <c r="AA624" s="96" t="s">
        <v>1765</v>
      </c>
      <c r="AB624" s="51" t="s">
        <v>683</v>
      </c>
      <c r="AC624" s="51"/>
      <c r="AD624" s="51"/>
      <c r="AE624" s="24"/>
    </row>
    <row r="625" spans="1:31" s="38" customFormat="1" ht="13" hidden="1" x14ac:dyDescent="0.35">
      <c r="A625" s="14"/>
      <c r="B625" s="24">
        <v>44945967</v>
      </c>
      <c r="C625" s="24">
        <v>967</v>
      </c>
      <c r="D625" s="24" t="s">
        <v>1766</v>
      </c>
      <c r="E625" s="66">
        <v>44423801</v>
      </c>
      <c r="F625" s="24" t="s">
        <v>198</v>
      </c>
      <c r="G625" s="24" t="s">
        <v>46</v>
      </c>
      <c r="H625" s="24" t="s">
        <v>151</v>
      </c>
      <c r="I625" s="24" t="s">
        <v>86</v>
      </c>
      <c r="J625" s="24" t="s">
        <v>49</v>
      </c>
      <c r="K625" s="24" t="s">
        <v>683</v>
      </c>
      <c r="L625" s="24" t="s">
        <v>66</v>
      </c>
      <c r="M625" s="24" t="s">
        <v>52</v>
      </c>
      <c r="N625" s="48">
        <v>43692</v>
      </c>
      <c r="O625" s="24" t="s">
        <v>53</v>
      </c>
      <c r="P625" s="26" t="s">
        <v>1</v>
      </c>
      <c r="Q625" s="24"/>
      <c r="R625" s="24"/>
      <c r="S625" s="24" t="s">
        <v>44</v>
      </c>
      <c r="T625" s="40" t="s">
        <v>44</v>
      </c>
      <c r="U625" s="24" t="s">
        <v>55</v>
      </c>
      <c r="V625" s="24">
        <v>2710193200</v>
      </c>
      <c r="W625" s="14" t="s">
        <v>70</v>
      </c>
      <c r="X625" s="96" t="s">
        <v>5902</v>
      </c>
      <c r="Y625" s="24" t="s">
        <v>87</v>
      </c>
      <c r="Z625" s="24" t="s">
        <v>1780</v>
      </c>
      <c r="AA625" s="96" t="s">
        <v>1767</v>
      </c>
      <c r="AB625" s="51" t="s">
        <v>683</v>
      </c>
      <c r="AC625" s="51"/>
      <c r="AD625" s="51"/>
      <c r="AE625" s="24"/>
    </row>
    <row r="626" spans="1:31" s="38" customFormat="1" ht="13" hidden="1" x14ac:dyDescent="0.35">
      <c r="A626" s="14"/>
      <c r="B626" s="24">
        <v>44945809</v>
      </c>
      <c r="C626" s="24">
        <v>809</v>
      </c>
      <c r="D626" s="24" t="s">
        <v>1768</v>
      </c>
      <c r="E626" s="66">
        <v>44423801</v>
      </c>
      <c r="F626" s="24" t="s">
        <v>198</v>
      </c>
      <c r="G626" s="24" t="s">
        <v>46</v>
      </c>
      <c r="H626" s="24" t="s">
        <v>47</v>
      </c>
      <c r="I626" s="24" t="s">
        <v>48</v>
      </c>
      <c r="J626" s="24" t="s">
        <v>49</v>
      </c>
      <c r="K626" s="24" t="s">
        <v>683</v>
      </c>
      <c r="L626" s="24" t="s">
        <v>66</v>
      </c>
      <c r="M626" s="24" t="s">
        <v>52</v>
      </c>
      <c r="N626" s="48">
        <v>43692</v>
      </c>
      <c r="O626" s="24" t="s">
        <v>53</v>
      </c>
      <c r="P626" s="26" t="s">
        <v>1</v>
      </c>
      <c r="Q626" s="63" t="s">
        <v>7423</v>
      </c>
      <c r="R626" s="24" t="s">
        <v>54</v>
      </c>
      <c r="S626" s="24" t="s">
        <v>44</v>
      </c>
      <c r="T626" s="40" t="s">
        <v>44</v>
      </c>
      <c r="U626" s="24" t="s">
        <v>55</v>
      </c>
      <c r="V626" s="24">
        <v>2710193200</v>
      </c>
      <c r="W626" s="14" t="s">
        <v>70</v>
      </c>
      <c r="X626" s="96" t="s">
        <v>5902</v>
      </c>
      <c r="Y626" s="24" t="s">
        <v>1779</v>
      </c>
      <c r="Z626" s="24" t="s">
        <v>1780</v>
      </c>
      <c r="AA626" s="96" t="s">
        <v>1770</v>
      </c>
      <c r="AB626" s="51" t="s">
        <v>683</v>
      </c>
      <c r="AC626" s="51"/>
      <c r="AD626" s="51"/>
      <c r="AE626" s="24"/>
    </row>
    <row r="627" spans="1:31" s="38" customFormat="1" ht="13" hidden="1" x14ac:dyDescent="0.35">
      <c r="A627" s="14"/>
      <c r="B627" s="24">
        <v>43356979</v>
      </c>
      <c r="C627" s="24">
        <v>979</v>
      </c>
      <c r="D627" s="24" t="s">
        <v>1771</v>
      </c>
      <c r="E627" s="66">
        <v>43358801</v>
      </c>
      <c r="F627" s="24" t="s">
        <v>1747</v>
      </c>
      <c r="G627" s="24" t="s">
        <v>46</v>
      </c>
      <c r="H627" s="24" t="s">
        <v>151</v>
      </c>
      <c r="I627" s="24" t="s">
        <v>86</v>
      </c>
      <c r="J627" s="24" t="s">
        <v>49</v>
      </c>
      <c r="K627" s="24" t="s">
        <v>683</v>
      </c>
      <c r="L627" s="24" t="s">
        <v>51</v>
      </c>
      <c r="M627" s="24" t="s">
        <v>52</v>
      </c>
      <c r="N627" s="48">
        <v>45352</v>
      </c>
      <c r="O627" s="24" t="s">
        <v>53</v>
      </c>
      <c r="P627" s="26" t="s">
        <v>1</v>
      </c>
      <c r="Q627" s="24"/>
      <c r="R627" s="24"/>
      <c r="S627" s="24"/>
      <c r="T627" s="40"/>
      <c r="U627" s="24"/>
      <c r="V627" s="24"/>
      <c r="W627" s="14" t="s">
        <v>70</v>
      </c>
      <c r="X627" s="24" t="s">
        <v>1772</v>
      </c>
      <c r="Y627" s="24" t="s">
        <v>6872</v>
      </c>
      <c r="Z627" s="24" t="s">
        <v>1780</v>
      </c>
      <c r="AA627" s="24" t="s">
        <v>6871</v>
      </c>
      <c r="AB627" s="51" t="s">
        <v>683</v>
      </c>
      <c r="AC627" s="51"/>
      <c r="AD627" s="51"/>
      <c r="AE627" s="24"/>
    </row>
    <row r="628" spans="1:31" s="38" customFormat="1" ht="13" hidden="1" x14ac:dyDescent="0.35">
      <c r="A628" s="14"/>
      <c r="B628" s="24">
        <v>43356849</v>
      </c>
      <c r="C628" s="24">
        <v>849</v>
      </c>
      <c r="D628" s="24" t="s">
        <v>1773</v>
      </c>
      <c r="E628" s="66" t="s">
        <v>44</v>
      </c>
      <c r="F628" s="24" t="s">
        <v>45</v>
      </c>
      <c r="G628" s="24" t="s">
        <v>46</v>
      </c>
      <c r="H628" s="24" t="s">
        <v>47</v>
      </c>
      <c r="I628" s="24" t="s">
        <v>48</v>
      </c>
      <c r="J628" s="24" t="s">
        <v>49</v>
      </c>
      <c r="K628" s="24" t="s">
        <v>683</v>
      </c>
      <c r="L628" s="24" t="s">
        <v>51</v>
      </c>
      <c r="M628" s="24" t="s">
        <v>52</v>
      </c>
      <c r="N628" s="48">
        <v>44628</v>
      </c>
      <c r="O628" s="24" t="s">
        <v>53</v>
      </c>
      <c r="P628" s="26" t="s">
        <v>6</v>
      </c>
      <c r="Q628" s="24"/>
      <c r="R628" s="63" t="s">
        <v>54</v>
      </c>
      <c r="S628" s="24">
        <v>43358809</v>
      </c>
      <c r="T628" s="40" t="s">
        <v>1774</v>
      </c>
      <c r="U628" s="24" t="s">
        <v>329</v>
      </c>
      <c r="V628" s="24">
        <v>2710199200</v>
      </c>
      <c r="W628" s="14" t="s">
        <v>56</v>
      </c>
      <c r="X628" s="96" t="s">
        <v>1772</v>
      </c>
      <c r="Y628" s="24" t="s">
        <v>1779</v>
      </c>
      <c r="Z628" s="24" t="s">
        <v>3286</v>
      </c>
      <c r="AA628" s="96" t="s">
        <v>1775</v>
      </c>
      <c r="AB628" s="51" t="s">
        <v>683</v>
      </c>
      <c r="AC628" s="51"/>
      <c r="AD628" s="51"/>
      <c r="AE628" s="24"/>
    </row>
    <row r="629" spans="1:31" s="38" customFormat="1" ht="13" hidden="1" x14ac:dyDescent="0.35">
      <c r="A629" s="14"/>
      <c r="B629" s="24">
        <v>44932855</v>
      </c>
      <c r="C629" s="24">
        <v>855</v>
      </c>
      <c r="D629" s="24" t="s">
        <v>1783</v>
      </c>
      <c r="E629" s="66">
        <v>44545801</v>
      </c>
      <c r="F629" s="24" t="s">
        <v>1784</v>
      </c>
      <c r="G629" s="24" t="s">
        <v>46</v>
      </c>
      <c r="H629" s="24" t="s">
        <v>163</v>
      </c>
      <c r="I629" s="24" t="s">
        <v>164</v>
      </c>
      <c r="J629" s="24" t="s">
        <v>49</v>
      </c>
      <c r="K629" s="24" t="s">
        <v>683</v>
      </c>
      <c r="L629" s="24" t="s">
        <v>1051</v>
      </c>
      <c r="M629" s="24" t="s">
        <v>52</v>
      </c>
      <c r="N629" s="48">
        <v>43692</v>
      </c>
      <c r="O629" s="24" t="s">
        <v>53</v>
      </c>
      <c r="P629" s="26" t="s">
        <v>1</v>
      </c>
      <c r="Q629" s="24"/>
      <c r="R629" s="24"/>
      <c r="S629" s="24" t="s">
        <v>44</v>
      </c>
      <c r="T629" s="40" t="s">
        <v>44</v>
      </c>
      <c r="U629" s="24" t="s">
        <v>55</v>
      </c>
      <c r="V629" s="24">
        <v>3403190000</v>
      </c>
      <c r="W629" s="14" t="s">
        <v>70</v>
      </c>
      <c r="X629" s="96" t="s">
        <v>5864</v>
      </c>
      <c r="Y629" s="24" t="s">
        <v>5865</v>
      </c>
      <c r="Z629" s="24" t="s">
        <v>1780</v>
      </c>
      <c r="AA629" s="96" t="s">
        <v>1785</v>
      </c>
      <c r="AB629" s="51" t="s">
        <v>683</v>
      </c>
      <c r="AC629" s="51"/>
      <c r="AD629" s="51"/>
      <c r="AE629" s="24"/>
    </row>
    <row r="630" spans="1:31" s="38" customFormat="1" ht="13" hidden="1" x14ac:dyDescent="0.35">
      <c r="A630" s="14"/>
      <c r="B630" s="24">
        <v>44932849</v>
      </c>
      <c r="C630" s="24">
        <v>849</v>
      </c>
      <c r="D630" s="24" t="s">
        <v>1787</v>
      </c>
      <c r="E630" s="66" t="s">
        <v>44</v>
      </c>
      <c r="F630" s="24" t="s">
        <v>45</v>
      </c>
      <c r="G630" s="24" t="s">
        <v>46</v>
      </c>
      <c r="H630" s="24" t="s">
        <v>47</v>
      </c>
      <c r="I630" s="24" t="s">
        <v>48</v>
      </c>
      <c r="J630" s="24" t="s">
        <v>49</v>
      </c>
      <c r="K630" s="24" t="s">
        <v>683</v>
      </c>
      <c r="L630" s="24" t="s">
        <v>51</v>
      </c>
      <c r="M630" s="24" t="s">
        <v>52</v>
      </c>
      <c r="N630" s="48">
        <v>43692</v>
      </c>
      <c r="O630" s="24" t="s">
        <v>53</v>
      </c>
      <c r="P630" s="26" t="s">
        <v>1</v>
      </c>
      <c r="Q630" s="24"/>
      <c r="R630" s="24"/>
      <c r="S630" s="24" t="s">
        <v>44</v>
      </c>
      <c r="T630" s="40" t="s">
        <v>44</v>
      </c>
      <c r="U630" s="24" t="s">
        <v>55</v>
      </c>
      <c r="V630" s="24">
        <v>3403190000</v>
      </c>
      <c r="W630" s="14" t="s">
        <v>56</v>
      </c>
      <c r="X630" s="96" t="s">
        <v>5864</v>
      </c>
      <c r="Y630" s="24" t="s">
        <v>1779</v>
      </c>
      <c r="Z630" s="24" t="s">
        <v>1780</v>
      </c>
      <c r="AA630" s="96" t="s">
        <v>1788</v>
      </c>
      <c r="AB630" s="51" t="s">
        <v>683</v>
      </c>
      <c r="AC630" s="51"/>
      <c r="AD630" s="51"/>
      <c r="AE630" s="24"/>
    </row>
    <row r="631" spans="1:31" s="38" customFormat="1" ht="13" hidden="1" x14ac:dyDescent="0.35">
      <c r="A631" s="14"/>
      <c r="B631" s="24">
        <v>44920855</v>
      </c>
      <c r="C631" s="24">
        <v>855</v>
      </c>
      <c r="D631" s="24" t="s">
        <v>1789</v>
      </c>
      <c r="E631" s="66">
        <v>45260801</v>
      </c>
      <c r="F631" s="24" t="s">
        <v>1790</v>
      </c>
      <c r="G631" s="24" t="s">
        <v>46</v>
      </c>
      <c r="H631" s="24" t="s">
        <v>163</v>
      </c>
      <c r="I631" s="24" t="s">
        <v>164</v>
      </c>
      <c r="J631" s="24" t="s">
        <v>49</v>
      </c>
      <c r="K631" s="24" t="s">
        <v>683</v>
      </c>
      <c r="L631" s="24" t="s">
        <v>1051</v>
      </c>
      <c r="M631" s="24" t="s">
        <v>52</v>
      </c>
      <c r="N631" s="48">
        <v>43692</v>
      </c>
      <c r="O631" s="24" t="s">
        <v>53</v>
      </c>
      <c r="P631" s="26" t="s">
        <v>1</v>
      </c>
      <c r="Q631" s="24"/>
      <c r="R631" s="24"/>
      <c r="S631" s="24" t="s">
        <v>44</v>
      </c>
      <c r="T631" s="40" t="s">
        <v>44</v>
      </c>
      <c r="U631" s="24" t="s">
        <v>55</v>
      </c>
      <c r="V631" s="24">
        <v>3403190000</v>
      </c>
      <c r="W631" s="14" t="s">
        <v>70</v>
      </c>
      <c r="X631" s="96" t="s">
        <v>5881</v>
      </c>
      <c r="Y631" s="24" t="s">
        <v>5865</v>
      </c>
      <c r="Z631" s="24" t="s">
        <v>1780</v>
      </c>
      <c r="AA631" s="96" t="s">
        <v>1791</v>
      </c>
      <c r="AB631" s="51" t="s">
        <v>683</v>
      </c>
      <c r="AC631" s="51"/>
      <c r="AD631" s="51"/>
      <c r="AE631" s="24"/>
    </row>
    <row r="632" spans="1:31" s="38" customFormat="1" ht="13" hidden="1" x14ac:dyDescent="0.35">
      <c r="A632" s="14"/>
      <c r="B632" s="24">
        <v>44920849</v>
      </c>
      <c r="C632" s="24">
        <v>849</v>
      </c>
      <c r="D632" s="24" t="s">
        <v>1793</v>
      </c>
      <c r="E632" s="66" t="s">
        <v>44</v>
      </c>
      <c r="F632" s="24" t="s">
        <v>45</v>
      </c>
      <c r="G632" s="24" t="s">
        <v>46</v>
      </c>
      <c r="H632" s="24" t="s">
        <v>47</v>
      </c>
      <c r="I632" s="24" t="s">
        <v>48</v>
      </c>
      <c r="J632" s="24" t="s">
        <v>49</v>
      </c>
      <c r="K632" s="24" t="s">
        <v>683</v>
      </c>
      <c r="L632" s="24" t="s">
        <v>51</v>
      </c>
      <c r="M632" s="24" t="s">
        <v>52</v>
      </c>
      <c r="N632" s="48">
        <v>43692</v>
      </c>
      <c r="O632" s="24" t="s">
        <v>53</v>
      </c>
      <c r="P632" s="26" t="s">
        <v>1</v>
      </c>
      <c r="Q632" s="24"/>
      <c r="R632" s="24"/>
      <c r="S632" s="24" t="s">
        <v>44</v>
      </c>
      <c r="T632" s="40" t="s">
        <v>44</v>
      </c>
      <c r="U632" s="24" t="s">
        <v>55</v>
      </c>
      <c r="V632" s="24">
        <v>3403190000</v>
      </c>
      <c r="W632" s="14" t="s">
        <v>56</v>
      </c>
      <c r="X632" s="96" t="s">
        <v>5881</v>
      </c>
      <c r="Y632" s="24" t="s">
        <v>1779</v>
      </c>
      <c r="Z632" s="24" t="s">
        <v>1780</v>
      </c>
      <c r="AA632" s="96" t="s">
        <v>1794</v>
      </c>
      <c r="AB632" s="51" t="s">
        <v>683</v>
      </c>
      <c r="AC632" s="51"/>
      <c r="AD632" s="51"/>
      <c r="AE632" s="24"/>
    </row>
    <row r="633" spans="1:31" s="38" customFormat="1" ht="13" hidden="1" x14ac:dyDescent="0.35">
      <c r="A633" s="14"/>
      <c r="B633" s="24">
        <v>44947855</v>
      </c>
      <c r="C633" s="24">
        <v>855</v>
      </c>
      <c r="D633" s="24" t="s">
        <v>1795</v>
      </c>
      <c r="E633" s="66">
        <v>43061801</v>
      </c>
      <c r="F633" s="24" t="s">
        <v>1148</v>
      </c>
      <c r="G633" s="24" t="s">
        <v>46</v>
      </c>
      <c r="H633" s="24" t="s">
        <v>163</v>
      </c>
      <c r="I633" s="24" t="s">
        <v>164</v>
      </c>
      <c r="J633" s="24" t="s">
        <v>49</v>
      </c>
      <c r="K633" s="24" t="s">
        <v>683</v>
      </c>
      <c r="L633" s="24" t="s">
        <v>66</v>
      </c>
      <c r="M633" s="24" t="s">
        <v>52</v>
      </c>
      <c r="N633" s="48">
        <v>44762</v>
      </c>
      <c r="O633" s="24" t="s">
        <v>53</v>
      </c>
      <c r="P633" s="28" t="s">
        <v>1</v>
      </c>
      <c r="Q633" s="24"/>
      <c r="R633" s="24"/>
      <c r="S633" s="24" t="s">
        <v>44</v>
      </c>
      <c r="T633" s="40" t="s">
        <v>44</v>
      </c>
      <c r="U633" s="24" t="s">
        <v>55</v>
      </c>
      <c r="V633" s="24">
        <v>2710193200</v>
      </c>
      <c r="W633" s="14" t="s">
        <v>70</v>
      </c>
      <c r="X633" s="24" t="s">
        <v>1778</v>
      </c>
      <c r="Y633" s="24" t="s">
        <v>5865</v>
      </c>
      <c r="Z633" s="24" t="s">
        <v>1780</v>
      </c>
      <c r="AA633" s="24" t="s">
        <v>1796</v>
      </c>
      <c r="AB633" s="51" t="s">
        <v>683</v>
      </c>
      <c r="AC633" s="51"/>
      <c r="AD633" s="51"/>
      <c r="AE633" s="24"/>
    </row>
    <row r="634" spans="1:31" s="38" customFormat="1" ht="13" hidden="1" x14ac:dyDescent="0.35">
      <c r="A634" s="14"/>
      <c r="B634" s="24">
        <v>44947809</v>
      </c>
      <c r="C634" s="24">
        <v>809</v>
      </c>
      <c r="D634" s="24" t="s">
        <v>1797</v>
      </c>
      <c r="E634" s="66">
        <v>43061801</v>
      </c>
      <c r="F634" s="24" t="s">
        <v>1148</v>
      </c>
      <c r="G634" s="24" t="s">
        <v>46</v>
      </c>
      <c r="H634" s="24" t="s">
        <v>47</v>
      </c>
      <c r="I634" s="24" t="s">
        <v>48</v>
      </c>
      <c r="J634" s="24" t="s">
        <v>49</v>
      </c>
      <c r="K634" s="24" t="s">
        <v>683</v>
      </c>
      <c r="L634" s="24" t="s">
        <v>66</v>
      </c>
      <c r="M634" s="24" t="s">
        <v>52</v>
      </c>
      <c r="N634" s="48">
        <v>44694</v>
      </c>
      <c r="O634" s="24" t="s">
        <v>53</v>
      </c>
      <c r="P634" s="26" t="s">
        <v>1</v>
      </c>
      <c r="Q634" s="24"/>
      <c r="R634" s="24"/>
      <c r="S634" s="24" t="s">
        <v>44</v>
      </c>
      <c r="T634" s="40" t="s">
        <v>44</v>
      </c>
      <c r="U634" s="24" t="s">
        <v>55</v>
      </c>
      <c r="V634" s="24">
        <v>2710193200</v>
      </c>
      <c r="W634" s="14" t="s">
        <v>70</v>
      </c>
      <c r="X634" s="24" t="s">
        <v>1778</v>
      </c>
      <c r="Y634" s="24" t="s">
        <v>1779</v>
      </c>
      <c r="Z634" s="24" t="s">
        <v>1780</v>
      </c>
      <c r="AA634" s="24" t="s">
        <v>1781</v>
      </c>
      <c r="AB634" s="51" t="s">
        <v>683</v>
      </c>
      <c r="AC634" s="51"/>
      <c r="AD634" s="51"/>
      <c r="AE634" s="24"/>
    </row>
    <row r="635" spans="1:31" s="38" customFormat="1" ht="12.75" hidden="1" customHeight="1" x14ac:dyDescent="0.35">
      <c r="A635" s="14"/>
      <c r="B635" s="24">
        <v>44936855</v>
      </c>
      <c r="C635" s="24">
        <v>855</v>
      </c>
      <c r="D635" s="24" t="s">
        <v>1798</v>
      </c>
      <c r="E635" s="66">
        <v>44936801</v>
      </c>
      <c r="F635" s="24" t="s">
        <v>1799</v>
      </c>
      <c r="G635" s="24" t="s">
        <v>46</v>
      </c>
      <c r="H635" s="24" t="s">
        <v>163</v>
      </c>
      <c r="I635" s="24" t="s">
        <v>164</v>
      </c>
      <c r="J635" s="24" t="s">
        <v>49</v>
      </c>
      <c r="K635" s="24" t="s">
        <v>683</v>
      </c>
      <c r="L635" s="24" t="s">
        <v>66</v>
      </c>
      <c r="M635" s="24" t="s">
        <v>52</v>
      </c>
      <c r="N635" s="48">
        <v>43692</v>
      </c>
      <c r="O635" s="24" t="s">
        <v>53</v>
      </c>
      <c r="P635" s="26" t="s">
        <v>1</v>
      </c>
      <c r="Q635" s="24"/>
      <c r="R635" s="24"/>
      <c r="S635" s="24" t="s">
        <v>44</v>
      </c>
      <c r="T635" s="40" t="s">
        <v>44</v>
      </c>
      <c r="U635" s="24" t="s">
        <v>55</v>
      </c>
      <c r="V635" s="24">
        <v>2710193200</v>
      </c>
      <c r="W635" s="14" t="s">
        <v>70</v>
      </c>
      <c r="X635" s="24" t="s">
        <v>4816</v>
      </c>
      <c r="Y635" s="24" t="s">
        <v>5865</v>
      </c>
      <c r="Z635" s="24" t="s">
        <v>1780</v>
      </c>
      <c r="AA635" s="24" t="s">
        <v>1800</v>
      </c>
      <c r="AB635" s="51" t="s">
        <v>683</v>
      </c>
      <c r="AC635" s="51"/>
      <c r="AD635" s="51"/>
      <c r="AE635" s="24"/>
    </row>
    <row r="636" spans="1:31" s="38" customFormat="1" ht="13" hidden="1" x14ac:dyDescent="0.35">
      <c r="A636" s="14"/>
      <c r="B636" s="24">
        <v>44936801</v>
      </c>
      <c r="C636" s="24">
        <v>801</v>
      </c>
      <c r="D636" s="24" t="s">
        <v>1799</v>
      </c>
      <c r="E636" s="66">
        <v>44936801</v>
      </c>
      <c r="F636" s="24" t="s">
        <v>1799</v>
      </c>
      <c r="G636" s="24" t="s">
        <v>46</v>
      </c>
      <c r="H636" s="24" t="s">
        <v>79</v>
      </c>
      <c r="I636" s="24" t="s">
        <v>79</v>
      </c>
      <c r="J636" s="24" t="s">
        <v>49</v>
      </c>
      <c r="K636" s="24" t="s">
        <v>683</v>
      </c>
      <c r="L636" s="24" t="s">
        <v>66</v>
      </c>
      <c r="M636" s="24" t="s">
        <v>52</v>
      </c>
      <c r="N636" s="48">
        <v>43692</v>
      </c>
      <c r="O636" s="24" t="s">
        <v>53</v>
      </c>
      <c r="P636" s="26" t="s">
        <v>1</v>
      </c>
      <c r="Q636" s="63" t="s">
        <v>44</v>
      </c>
      <c r="R636" s="63" t="s">
        <v>54</v>
      </c>
      <c r="S636" s="24" t="s">
        <v>44</v>
      </c>
      <c r="T636" s="40" t="s">
        <v>44</v>
      </c>
      <c r="U636" s="24" t="s">
        <v>55</v>
      </c>
      <c r="V636" s="24">
        <v>2710193200</v>
      </c>
      <c r="W636" s="14" t="s">
        <v>44</v>
      </c>
      <c r="X636" s="24" t="s">
        <v>4816</v>
      </c>
      <c r="Y636" s="24">
        <v>1176</v>
      </c>
      <c r="Z636" s="24" t="s">
        <v>4808</v>
      </c>
      <c r="AA636" s="24" t="s">
        <v>1801</v>
      </c>
      <c r="AB636" s="51" t="s">
        <v>683</v>
      </c>
      <c r="AC636" s="51"/>
      <c r="AD636" s="51"/>
      <c r="AE636" s="24"/>
    </row>
    <row r="637" spans="1:31" s="38" customFormat="1" ht="13" hidden="1" x14ac:dyDescent="0.35">
      <c r="A637" s="14"/>
      <c r="B637" s="24">
        <v>44936967</v>
      </c>
      <c r="C637" s="24">
        <v>967</v>
      </c>
      <c r="D637" s="24" t="s">
        <v>1802</v>
      </c>
      <c r="E637" s="66">
        <v>44936801</v>
      </c>
      <c r="F637" s="24" t="s">
        <v>1799</v>
      </c>
      <c r="G637" s="24" t="s">
        <v>46</v>
      </c>
      <c r="H637" s="24" t="s">
        <v>151</v>
      </c>
      <c r="I637" s="24" t="s">
        <v>86</v>
      </c>
      <c r="J637" s="24" t="s">
        <v>49</v>
      </c>
      <c r="K637" s="24" t="s">
        <v>683</v>
      </c>
      <c r="L637" s="24" t="s">
        <v>66</v>
      </c>
      <c r="M637" s="24" t="s">
        <v>52</v>
      </c>
      <c r="N637" s="48">
        <v>43692</v>
      </c>
      <c r="O637" s="24" t="s">
        <v>53</v>
      </c>
      <c r="P637" s="26" t="s">
        <v>1</v>
      </c>
      <c r="Q637" s="63" t="s">
        <v>7424</v>
      </c>
      <c r="R637" s="24" t="s">
        <v>54</v>
      </c>
      <c r="S637" s="24" t="s">
        <v>44</v>
      </c>
      <c r="T637" s="40" t="s">
        <v>44</v>
      </c>
      <c r="U637" s="24" t="s">
        <v>55</v>
      </c>
      <c r="V637" s="24">
        <v>2710193200</v>
      </c>
      <c r="W637" s="14" t="s">
        <v>70</v>
      </c>
      <c r="X637" s="24" t="s">
        <v>4816</v>
      </c>
      <c r="Y637" s="24" t="s">
        <v>87</v>
      </c>
      <c r="Z637" s="24" t="s">
        <v>1780</v>
      </c>
      <c r="AA637" s="24" t="s">
        <v>1804</v>
      </c>
      <c r="AB637" s="51" t="s">
        <v>683</v>
      </c>
      <c r="AC637" s="51"/>
      <c r="AD637" s="51"/>
      <c r="AE637" s="24"/>
    </row>
    <row r="638" spans="1:31" s="38" customFormat="1" ht="13" hidden="1" x14ac:dyDescent="0.35">
      <c r="A638" s="14"/>
      <c r="B638" s="24">
        <v>44936809</v>
      </c>
      <c r="C638" s="24">
        <v>809</v>
      </c>
      <c r="D638" s="24" t="s">
        <v>1805</v>
      </c>
      <c r="E638" s="66">
        <v>44936801</v>
      </c>
      <c r="F638" s="24" t="s">
        <v>1799</v>
      </c>
      <c r="G638" s="24" t="s">
        <v>46</v>
      </c>
      <c r="H638" s="24" t="s">
        <v>47</v>
      </c>
      <c r="I638" s="24" t="s">
        <v>48</v>
      </c>
      <c r="J638" s="24" t="s">
        <v>49</v>
      </c>
      <c r="K638" s="24" t="s">
        <v>683</v>
      </c>
      <c r="L638" s="24" t="s">
        <v>66</v>
      </c>
      <c r="M638" s="24" t="s">
        <v>52</v>
      </c>
      <c r="N638" s="48">
        <v>43692</v>
      </c>
      <c r="O638" s="24" t="s">
        <v>53</v>
      </c>
      <c r="P638" s="26" t="s">
        <v>1</v>
      </c>
      <c r="Q638" s="63" t="s">
        <v>7425</v>
      </c>
      <c r="R638" s="63" t="s">
        <v>54</v>
      </c>
      <c r="S638" s="24" t="s">
        <v>44</v>
      </c>
      <c r="T638" s="40" t="s">
        <v>44</v>
      </c>
      <c r="U638" s="24" t="s">
        <v>55</v>
      </c>
      <c r="V638" s="24">
        <v>2710193200</v>
      </c>
      <c r="W638" s="14" t="s">
        <v>70</v>
      </c>
      <c r="X638" s="24" t="s">
        <v>4816</v>
      </c>
      <c r="Y638" s="24" t="s">
        <v>1779</v>
      </c>
      <c r="Z638" s="24" t="s">
        <v>1780</v>
      </c>
      <c r="AA638" s="24" t="s">
        <v>1807</v>
      </c>
      <c r="AB638" s="51" t="s">
        <v>683</v>
      </c>
      <c r="AC638" s="51"/>
      <c r="AD638" s="51"/>
      <c r="AE638" s="24"/>
    </row>
    <row r="639" spans="1:31" s="38" customFormat="1" ht="13" hidden="1" x14ac:dyDescent="0.35">
      <c r="A639" s="14"/>
      <c r="B639" s="24">
        <v>44770967</v>
      </c>
      <c r="C639" s="24">
        <v>967</v>
      </c>
      <c r="D639" s="24" t="s">
        <v>6822</v>
      </c>
      <c r="E639" s="66">
        <v>44770801</v>
      </c>
      <c r="F639" s="24" t="s">
        <v>91</v>
      </c>
      <c r="G639" s="24" t="s">
        <v>46</v>
      </c>
      <c r="H639" s="24" t="s">
        <v>151</v>
      </c>
      <c r="I639" s="24" t="s">
        <v>86</v>
      </c>
      <c r="J639" s="24" t="s">
        <v>64</v>
      </c>
      <c r="K639" s="24" t="s">
        <v>65</v>
      </c>
      <c r="L639" s="24" t="s">
        <v>66</v>
      </c>
      <c r="M639" s="24" t="s">
        <v>67</v>
      </c>
      <c r="N639" s="48">
        <v>45597</v>
      </c>
      <c r="O639" s="24" t="s">
        <v>92</v>
      </c>
      <c r="P639" s="26" t="s">
        <v>1</v>
      </c>
      <c r="Q639" s="24"/>
      <c r="R639" s="24">
        <v>5011987295872</v>
      </c>
      <c r="S639" s="24" t="s">
        <v>44</v>
      </c>
      <c r="T639" s="40" t="s">
        <v>44</v>
      </c>
      <c r="U639" s="24" t="s">
        <v>55</v>
      </c>
      <c r="V639" s="24">
        <v>2710193200</v>
      </c>
      <c r="W639" s="14" t="s">
        <v>83</v>
      </c>
      <c r="X639" s="24" t="s">
        <v>6314</v>
      </c>
      <c r="Y639" s="24" t="s">
        <v>87</v>
      </c>
      <c r="Z639" s="24" t="s">
        <v>88</v>
      </c>
      <c r="AA639" s="24" t="s">
        <v>6823</v>
      </c>
      <c r="AB639" s="51" t="s">
        <v>75</v>
      </c>
      <c r="AC639" s="51"/>
      <c r="AD639" s="51"/>
      <c r="AE639" s="24"/>
    </row>
    <row r="640" spans="1:31" s="38" customFormat="1" ht="13" hidden="1" x14ac:dyDescent="0.35">
      <c r="A640" s="14"/>
      <c r="B640" s="24">
        <v>44969809</v>
      </c>
      <c r="C640" s="24">
        <v>809</v>
      </c>
      <c r="D640" s="24" t="s">
        <v>1808</v>
      </c>
      <c r="E640" s="66">
        <v>44969801</v>
      </c>
      <c r="F640" s="24" t="s">
        <v>1809</v>
      </c>
      <c r="G640" s="24" t="s">
        <v>46</v>
      </c>
      <c r="H640" s="24" t="s">
        <v>47</v>
      </c>
      <c r="I640" s="24" t="s">
        <v>48</v>
      </c>
      <c r="J640" s="24" t="s">
        <v>145</v>
      </c>
      <c r="K640" s="24" t="s">
        <v>65</v>
      </c>
      <c r="L640" s="24" t="s">
        <v>66</v>
      </c>
      <c r="M640" s="24" t="s">
        <v>67</v>
      </c>
      <c r="N640" s="48">
        <v>42968</v>
      </c>
      <c r="O640" s="24" t="s">
        <v>53</v>
      </c>
      <c r="P640" s="26" t="s">
        <v>1</v>
      </c>
      <c r="Q640" s="24">
        <v>5011987035485</v>
      </c>
      <c r="R640" s="63" t="s">
        <v>54</v>
      </c>
      <c r="S640" s="24" t="s">
        <v>44</v>
      </c>
      <c r="T640" s="40" t="s">
        <v>44</v>
      </c>
      <c r="U640" s="24" t="s">
        <v>55</v>
      </c>
      <c r="V640" s="24">
        <v>2710193200</v>
      </c>
      <c r="W640" s="14" t="s">
        <v>83</v>
      </c>
      <c r="X640" s="24" t="s">
        <v>5928</v>
      </c>
      <c r="Y640" s="24" t="s">
        <v>360</v>
      </c>
      <c r="Z640" s="24" t="s">
        <v>88</v>
      </c>
      <c r="AA640" s="24" t="s">
        <v>1811</v>
      </c>
      <c r="AB640" s="51" t="s">
        <v>229</v>
      </c>
      <c r="AC640" s="51"/>
      <c r="AD640" s="51"/>
      <c r="AE640" s="24"/>
    </row>
    <row r="641" spans="1:31" s="38" customFormat="1" ht="13" hidden="1" x14ac:dyDescent="0.35">
      <c r="A641" s="14"/>
      <c r="B641" s="24">
        <v>44969967</v>
      </c>
      <c r="C641" s="24">
        <v>967</v>
      </c>
      <c r="D641" s="24" t="s">
        <v>1813</v>
      </c>
      <c r="E641" s="66">
        <v>44969801</v>
      </c>
      <c r="F641" s="24" t="s">
        <v>1809</v>
      </c>
      <c r="G641" s="24" t="s">
        <v>46</v>
      </c>
      <c r="H641" s="24" t="s">
        <v>151</v>
      </c>
      <c r="I641" s="24" t="s">
        <v>86</v>
      </c>
      <c r="J641" s="24" t="s">
        <v>145</v>
      </c>
      <c r="K641" s="24" t="s">
        <v>65</v>
      </c>
      <c r="L641" s="24" t="s">
        <v>66</v>
      </c>
      <c r="M641" s="24" t="s">
        <v>67</v>
      </c>
      <c r="N641" s="48">
        <v>42968</v>
      </c>
      <c r="O641" s="24" t="s">
        <v>53</v>
      </c>
      <c r="P641" s="15" t="s">
        <v>2577</v>
      </c>
      <c r="Q641" s="24">
        <v>5011987035546</v>
      </c>
      <c r="R641" s="24" t="s">
        <v>54</v>
      </c>
      <c r="S641" s="24" t="s">
        <v>44</v>
      </c>
      <c r="T641" s="40" t="s">
        <v>44</v>
      </c>
      <c r="U641" s="24" t="s">
        <v>55</v>
      </c>
      <c r="V641" s="24">
        <v>2710193200</v>
      </c>
      <c r="W641" s="14" t="s">
        <v>83</v>
      </c>
      <c r="X641" s="96" t="s">
        <v>5928</v>
      </c>
      <c r="Y641" s="24" t="s">
        <v>87</v>
      </c>
      <c r="Z641" s="24" t="s">
        <v>88</v>
      </c>
      <c r="AA641" s="24" t="s">
        <v>1815</v>
      </c>
      <c r="AB641" s="51" t="s">
        <v>229</v>
      </c>
      <c r="AC641" s="51"/>
      <c r="AD641" s="51"/>
      <c r="AE641" s="24"/>
    </row>
    <row r="642" spans="1:31" s="38" customFormat="1" ht="13" hidden="1" x14ac:dyDescent="0.35">
      <c r="A642" s="14"/>
      <c r="B642" s="24">
        <v>44970801</v>
      </c>
      <c r="C642" s="24">
        <v>801</v>
      </c>
      <c r="D642" s="24" t="s">
        <v>1816</v>
      </c>
      <c r="E642" s="66">
        <v>44970801</v>
      </c>
      <c r="F642" s="24" t="s">
        <v>1816</v>
      </c>
      <c r="G642" s="24" t="s">
        <v>46</v>
      </c>
      <c r="H642" s="24" t="s">
        <v>79</v>
      </c>
      <c r="I642" s="24" t="s">
        <v>79</v>
      </c>
      <c r="J642" s="24" t="s">
        <v>145</v>
      </c>
      <c r="K642" s="24" t="s">
        <v>65</v>
      </c>
      <c r="L642" s="24" t="s">
        <v>66</v>
      </c>
      <c r="M642" s="24" t="s">
        <v>67</v>
      </c>
      <c r="N642" s="48">
        <v>42968</v>
      </c>
      <c r="O642" s="24" t="s">
        <v>53</v>
      </c>
      <c r="P642" s="26" t="s">
        <v>1</v>
      </c>
      <c r="Q642" s="24" t="s">
        <v>44</v>
      </c>
      <c r="R642" s="63" t="s">
        <v>54</v>
      </c>
      <c r="S642" s="24" t="s">
        <v>44</v>
      </c>
      <c r="T642" s="40" t="s">
        <v>44</v>
      </c>
      <c r="U642" s="24" t="s">
        <v>55</v>
      </c>
      <c r="V642" s="24">
        <v>2710193200</v>
      </c>
      <c r="W642" s="14" t="s">
        <v>44</v>
      </c>
      <c r="X642" s="24" t="s">
        <v>2796</v>
      </c>
      <c r="Y642" s="24">
        <v>1176</v>
      </c>
      <c r="Z642" s="24" t="s">
        <v>392</v>
      </c>
      <c r="AA642" s="24" t="s">
        <v>1817</v>
      </c>
      <c r="AB642" s="51" t="s">
        <v>229</v>
      </c>
      <c r="AC642" s="51"/>
      <c r="AD642" s="51"/>
      <c r="AE642" s="24"/>
    </row>
    <row r="643" spans="1:31" s="38" customFormat="1" ht="13" hidden="1" x14ac:dyDescent="0.35">
      <c r="A643" s="14"/>
      <c r="B643" s="24">
        <v>44970809</v>
      </c>
      <c r="C643" s="24">
        <v>809</v>
      </c>
      <c r="D643" s="24" t="s">
        <v>1818</v>
      </c>
      <c r="E643" s="66">
        <v>44970801</v>
      </c>
      <c r="F643" s="24" t="s">
        <v>1816</v>
      </c>
      <c r="G643" s="24" t="s">
        <v>46</v>
      </c>
      <c r="H643" s="24" t="s">
        <v>47</v>
      </c>
      <c r="I643" s="24" t="s">
        <v>48</v>
      </c>
      <c r="J643" s="24" t="s">
        <v>145</v>
      </c>
      <c r="K643" s="24" t="s">
        <v>65</v>
      </c>
      <c r="L643" s="24" t="s">
        <v>66</v>
      </c>
      <c r="M643" s="24" t="s">
        <v>67</v>
      </c>
      <c r="N643" s="48">
        <v>42968</v>
      </c>
      <c r="O643" s="24" t="s">
        <v>53</v>
      </c>
      <c r="P643" s="26" t="s">
        <v>1</v>
      </c>
      <c r="Q643" s="24">
        <v>5011987035508</v>
      </c>
      <c r="R643" s="63" t="s">
        <v>54</v>
      </c>
      <c r="S643" s="24" t="s">
        <v>44</v>
      </c>
      <c r="T643" s="40" t="s">
        <v>44</v>
      </c>
      <c r="U643" s="24" t="s">
        <v>55</v>
      </c>
      <c r="V643" s="24">
        <v>2710193200</v>
      </c>
      <c r="W643" s="14" t="s">
        <v>83</v>
      </c>
      <c r="X643" s="24" t="s">
        <v>2796</v>
      </c>
      <c r="Y643" s="24" t="s">
        <v>360</v>
      </c>
      <c r="Z643" s="24" t="s">
        <v>88</v>
      </c>
      <c r="AA643" s="24" t="s">
        <v>1820</v>
      </c>
      <c r="AB643" s="51" t="s">
        <v>229</v>
      </c>
      <c r="AC643" s="51"/>
      <c r="AD643" s="51"/>
      <c r="AE643" s="24"/>
    </row>
    <row r="644" spans="1:31" s="38" customFormat="1" ht="13" hidden="1" x14ac:dyDescent="0.35">
      <c r="A644" s="14"/>
      <c r="B644" s="24">
        <v>44970967</v>
      </c>
      <c r="C644" s="24">
        <v>967</v>
      </c>
      <c r="D644" s="24" t="s">
        <v>1821</v>
      </c>
      <c r="E644" s="66">
        <v>44970801</v>
      </c>
      <c r="F644" s="24" t="s">
        <v>1816</v>
      </c>
      <c r="G644" s="24" t="s">
        <v>46</v>
      </c>
      <c r="H644" s="24" t="s">
        <v>151</v>
      </c>
      <c r="I644" s="24" t="s">
        <v>86</v>
      </c>
      <c r="J644" s="24" t="s">
        <v>145</v>
      </c>
      <c r="K644" s="24" t="s">
        <v>65</v>
      </c>
      <c r="L644" s="24" t="s">
        <v>66</v>
      </c>
      <c r="M644" s="24" t="s">
        <v>67</v>
      </c>
      <c r="N644" s="48">
        <v>42968</v>
      </c>
      <c r="O644" s="24" t="s">
        <v>53</v>
      </c>
      <c r="P644" s="26" t="s">
        <v>1</v>
      </c>
      <c r="Q644" s="24">
        <v>5011987035492</v>
      </c>
      <c r="R644" s="24" t="s">
        <v>54</v>
      </c>
      <c r="S644" s="24" t="s">
        <v>44</v>
      </c>
      <c r="T644" s="40" t="s">
        <v>44</v>
      </c>
      <c r="U644" s="24" t="s">
        <v>55</v>
      </c>
      <c r="V644" s="24">
        <v>2710193200</v>
      </c>
      <c r="W644" s="14" t="s">
        <v>83</v>
      </c>
      <c r="X644" s="24" t="s">
        <v>2796</v>
      </c>
      <c r="Y644" s="24" t="s">
        <v>87</v>
      </c>
      <c r="Z644" s="24" t="s">
        <v>88</v>
      </c>
      <c r="AA644" s="24" t="s">
        <v>1823</v>
      </c>
      <c r="AB644" s="51" t="s">
        <v>229</v>
      </c>
      <c r="AC644" s="51"/>
      <c r="AD644" s="51"/>
      <c r="AE644" s="24"/>
    </row>
    <row r="645" spans="1:31" s="38" customFormat="1" ht="13" hidden="1" x14ac:dyDescent="0.35">
      <c r="A645" s="14"/>
      <c r="B645" s="24">
        <v>44971809</v>
      </c>
      <c r="C645" s="24">
        <v>809</v>
      </c>
      <c r="D645" s="24" t="s">
        <v>1824</v>
      </c>
      <c r="E645" s="66">
        <v>44971801</v>
      </c>
      <c r="F645" s="24" t="s">
        <v>1825</v>
      </c>
      <c r="G645" s="24" t="s">
        <v>46</v>
      </c>
      <c r="H645" s="24" t="s">
        <v>47</v>
      </c>
      <c r="I645" s="24" t="s">
        <v>48</v>
      </c>
      <c r="J645" s="24" t="s">
        <v>145</v>
      </c>
      <c r="K645" s="24" t="s">
        <v>65</v>
      </c>
      <c r="L645" s="24" t="s">
        <v>66</v>
      </c>
      <c r="M645" s="24" t="s">
        <v>67</v>
      </c>
      <c r="N645" s="48">
        <v>42968</v>
      </c>
      <c r="O645" s="24" t="s">
        <v>53</v>
      </c>
      <c r="P645" s="26" t="s">
        <v>1</v>
      </c>
      <c r="Q645" s="24">
        <v>5011987035515</v>
      </c>
      <c r="R645" s="63" t="s">
        <v>54</v>
      </c>
      <c r="S645" s="24" t="s">
        <v>44</v>
      </c>
      <c r="T645" s="40" t="s">
        <v>44</v>
      </c>
      <c r="U645" s="24" t="s">
        <v>55</v>
      </c>
      <c r="V645" s="24">
        <v>2710193200</v>
      </c>
      <c r="W645" s="14" t="s">
        <v>83</v>
      </c>
      <c r="X645" s="24" t="s">
        <v>2799</v>
      </c>
      <c r="Y645" s="24" t="s">
        <v>360</v>
      </c>
      <c r="Z645" s="24" t="s">
        <v>88</v>
      </c>
      <c r="AA645" s="24" t="s">
        <v>1827</v>
      </c>
      <c r="AB645" s="51" t="s">
        <v>229</v>
      </c>
      <c r="AC645" s="51"/>
      <c r="AD645" s="51"/>
      <c r="AE645" s="24"/>
    </row>
    <row r="646" spans="1:31" s="38" customFormat="1" ht="13" hidden="1" x14ac:dyDescent="0.35">
      <c r="A646" s="14"/>
      <c r="B646" s="24">
        <v>30003967</v>
      </c>
      <c r="C646" s="24">
        <v>967</v>
      </c>
      <c r="D646" s="24" t="s">
        <v>1829</v>
      </c>
      <c r="E646" s="66" t="s">
        <v>44</v>
      </c>
      <c r="F646" s="24" t="s">
        <v>1830</v>
      </c>
      <c r="G646" s="24" t="s">
        <v>1831</v>
      </c>
      <c r="H646" s="24" t="s">
        <v>151</v>
      </c>
      <c r="I646" s="24" t="s">
        <v>86</v>
      </c>
      <c r="J646" s="24" t="s">
        <v>1832</v>
      </c>
      <c r="K646" s="24" t="s">
        <v>65</v>
      </c>
      <c r="L646" s="24" t="s">
        <v>6879</v>
      </c>
      <c r="M646" s="24" t="s">
        <v>52</v>
      </c>
      <c r="N646" s="48">
        <v>45108</v>
      </c>
      <c r="O646" s="24" t="s">
        <v>54</v>
      </c>
      <c r="P646" s="26" t="s">
        <v>1</v>
      </c>
      <c r="Q646" s="24"/>
      <c r="R646" s="24"/>
      <c r="S646" s="24" t="s">
        <v>44</v>
      </c>
      <c r="T646" s="40" t="s">
        <v>44</v>
      </c>
      <c r="U646" s="24" t="s">
        <v>55</v>
      </c>
      <c r="V646" s="24">
        <v>3820000000</v>
      </c>
      <c r="W646" s="14" t="s">
        <v>44</v>
      </c>
      <c r="X646" s="24" t="s">
        <v>7426</v>
      </c>
      <c r="Y646" s="24" t="s">
        <v>87</v>
      </c>
      <c r="Z646" s="24" t="s">
        <v>73</v>
      </c>
      <c r="AA646" s="24" t="s">
        <v>1833</v>
      </c>
      <c r="AB646" s="51" t="s">
        <v>1834</v>
      </c>
      <c r="AC646" s="51"/>
      <c r="AD646" s="51"/>
      <c r="AE646" s="24"/>
    </row>
    <row r="647" spans="1:31" s="38" customFormat="1" ht="13" hidden="1" x14ac:dyDescent="0.35">
      <c r="A647" s="14"/>
      <c r="B647" s="24">
        <v>30003809</v>
      </c>
      <c r="C647" s="24">
        <v>809</v>
      </c>
      <c r="D647" s="24" t="s">
        <v>1836</v>
      </c>
      <c r="E647" s="66" t="s">
        <v>44</v>
      </c>
      <c r="F647" s="24" t="s">
        <v>1830</v>
      </c>
      <c r="G647" s="24" t="s">
        <v>1831</v>
      </c>
      <c r="H647" s="24" t="s">
        <v>1837</v>
      </c>
      <c r="I647" s="24" t="s">
        <v>48</v>
      </c>
      <c r="J647" s="24" t="s">
        <v>1832</v>
      </c>
      <c r="K647" s="24" t="s">
        <v>65</v>
      </c>
      <c r="L647" s="24" t="s">
        <v>6879</v>
      </c>
      <c r="M647" s="24" t="s">
        <v>52</v>
      </c>
      <c r="N647" s="48">
        <v>45108</v>
      </c>
      <c r="O647" s="24" t="s">
        <v>54</v>
      </c>
      <c r="P647" s="26" t="s">
        <v>1</v>
      </c>
      <c r="Q647" s="24"/>
      <c r="R647" s="24"/>
      <c r="S647" s="24" t="s">
        <v>44</v>
      </c>
      <c r="T647" s="40" t="s">
        <v>44</v>
      </c>
      <c r="U647" s="24" t="s">
        <v>55</v>
      </c>
      <c r="V647" s="24">
        <v>3820000000</v>
      </c>
      <c r="W647" s="14" t="s">
        <v>44</v>
      </c>
      <c r="X647" s="24" t="s">
        <v>7426</v>
      </c>
      <c r="Y647" s="24" t="s">
        <v>7427</v>
      </c>
      <c r="Z647" s="24" t="s">
        <v>73</v>
      </c>
      <c r="AA647" s="24" t="s">
        <v>1838</v>
      </c>
      <c r="AB647" s="51" t="s">
        <v>1834</v>
      </c>
      <c r="AC647" s="51"/>
      <c r="AD647" s="51"/>
      <c r="AE647" s="24"/>
    </row>
    <row r="648" spans="1:31" s="38" customFormat="1" ht="13" hidden="1" x14ac:dyDescent="0.35">
      <c r="A648" s="14"/>
      <c r="B648" s="24">
        <v>30003855</v>
      </c>
      <c r="C648" s="24">
        <v>855</v>
      </c>
      <c r="D648" s="24" t="s">
        <v>1839</v>
      </c>
      <c r="E648" s="66" t="s">
        <v>44</v>
      </c>
      <c r="F648" s="24" t="s">
        <v>1830</v>
      </c>
      <c r="G648" s="24" t="s">
        <v>1831</v>
      </c>
      <c r="H648" s="24" t="s">
        <v>163</v>
      </c>
      <c r="I648" s="24" t="s">
        <v>164</v>
      </c>
      <c r="J648" s="24" t="s">
        <v>1832</v>
      </c>
      <c r="K648" s="24" t="s">
        <v>65</v>
      </c>
      <c r="L648" s="24" t="s">
        <v>6879</v>
      </c>
      <c r="M648" s="24" t="s">
        <v>52</v>
      </c>
      <c r="N648" s="48">
        <v>45108</v>
      </c>
      <c r="O648" s="24" t="s">
        <v>54</v>
      </c>
      <c r="P648" s="26" t="s">
        <v>1</v>
      </c>
      <c r="Q648" s="24"/>
      <c r="R648" s="24"/>
      <c r="S648" s="24" t="s">
        <v>44</v>
      </c>
      <c r="T648" s="40" t="s">
        <v>44</v>
      </c>
      <c r="U648" s="24" t="s">
        <v>55</v>
      </c>
      <c r="V648" s="24">
        <v>3820000000</v>
      </c>
      <c r="W648" s="14" t="s">
        <v>44</v>
      </c>
      <c r="X648" s="24" t="s">
        <v>7426</v>
      </c>
      <c r="Y648" s="24" t="s">
        <v>7428</v>
      </c>
      <c r="Z648" s="24" t="s">
        <v>73</v>
      </c>
      <c r="AA648" s="24" t="s">
        <v>1840</v>
      </c>
      <c r="AB648" s="51" t="s">
        <v>1834</v>
      </c>
      <c r="AC648" s="51"/>
      <c r="AD648" s="51"/>
      <c r="AE648" s="24"/>
    </row>
    <row r="649" spans="1:31" s="38" customFormat="1" ht="13" hidden="1" x14ac:dyDescent="0.35">
      <c r="A649" s="14"/>
      <c r="B649" s="24">
        <v>30002809</v>
      </c>
      <c r="C649" s="24">
        <v>809</v>
      </c>
      <c r="D649" s="24" t="s">
        <v>1841</v>
      </c>
      <c r="E649" s="66" t="s">
        <v>44</v>
      </c>
      <c r="F649" s="24" t="s">
        <v>1830</v>
      </c>
      <c r="G649" s="24" t="s">
        <v>1831</v>
      </c>
      <c r="H649" s="24" t="s">
        <v>1837</v>
      </c>
      <c r="I649" s="24" t="s">
        <v>48</v>
      </c>
      <c r="J649" s="24" t="s">
        <v>1832</v>
      </c>
      <c r="K649" s="24" t="s">
        <v>65</v>
      </c>
      <c r="L649" s="24" t="s">
        <v>6879</v>
      </c>
      <c r="M649" s="24" t="s">
        <v>52</v>
      </c>
      <c r="N649" s="48">
        <v>45108</v>
      </c>
      <c r="O649" s="24" t="s">
        <v>54</v>
      </c>
      <c r="P649" s="26" t="s">
        <v>1</v>
      </c>
      <c r="Q649" s="24"/>
      <c r="R649" s="63" t="s">
        <v>7429</v>
      </c>
      <c r="S649" s="24" t="s">
        <v>44</v>
      </c>
      <c r="T649" s="40" t="s">
        <v>44</v>
      </c>
      <c r="U649" s="24" t="s">
        <v>55</v>
      </c>
      <c r="V649" s="24">
        <v>3820000000</v>
      </c>
      <c r="W649" s="14" t="s">
        <v>44</v>
      </c>
      <c r="X649" s="24" t="s">
        <v>7430</v>
      </c>
      <c r="Y649" s="24" t="s">
        <v>7427</v>
      </c>
      <c r="Z649" s="24" t="s">
        <v>73</v>
      </c>
      <c r="AA649" s="24" t="s">
        <v>1843</v>
      </c>
      <c r="AB649" s="51" t="s">
        <v>1834</v>
      </c>
      <c r="AC649" s="51"/>
      <c r="AD649" s="51"/>
      <c r="AE649" s="24"/>
    </row>
    <row r="650" spans="1:31" s="38" customFormat="1" ht="13" hidden="1" x14ac:dyDescent="0.35">
      <c r="A650" s="14"/>
      <c r="B650" s="24">
        <v>30002855</v>
      </c>
      <c r="C650" s="24">
        <v>855</v>
      </c>
      <c r="D650" s="24" t="s">
        <v>1845</v>
      </c>
      <c r="E650" s="66" t="s">
        <v>44</v>
      </c>
      <c r="F650" s="24" t="s">
        <v>1830</v>
      </c>
      <c r="G650" s="24" t="s">
        <v>1831</v>
      </c>
      <c r="H650" s="24" t="s">
        <v>163</v>
      </c>
      <c r="I650" s="24" t="s">
        <v>164</v>
      </c>
      <c r="J650" s="24" t="s">
        <v>1832</v>
      </c>
      <c r="K650" s="24" t="s">
        <v>65</v>
      </c>
      <c r="L650" s="24" t="s">
        <v>6879</v>
      </c>
      <c r="M650" s="24" t="s">
        <v>52</v>
      </c>
      <c r="N650" s="48">
        <v>45108</v>
      </c>
      <c r="O650" s="24" t="s">
        <v>54</v>
      </c>
      <c r="P650" s="26" t="s">
        <v>1</v>
      </c>
      <c r="Q650" s="24"/>
      <c r="R650" s="24"/>
      <c r="S650" s="24" t="s">
        <v>44</v>
      </c>
      <c r="T650" s="40" t="s">
        <v>44</v>
      </c>
      <c r="U650" s="24" t="s">
        <v>55</v>
      </c>
      <c r="V650" s="24">
        <v>3820000000</v>
      </c>
      <c r="W650" s="14" t="s">
        <v>44</v>
      </c>
      <c r="X650" s="24" t="s">
        <v>7430</v>
      </c>
      <c r="Y650" s="24" t="s">
        <v>7428</v>
      </c>
      <c r="Z650" s="24" t="s">
        <v>73</v>
      </c>
      <c r="AA650" s="24" t="s">
        <v>1846</v>
      </c>
      <c r="AB650" s="51" t="s">
        <v>1834</v>
      </c>
      <c r="AC650" s="51"/>
      <c r="AD650" s="51"/>
      <c r="AE650" s="24"/>
    </row>
    <row r="651" spans="1:31" s="38" customFormat="1" ht="13" hidden="1" x14ac:dyDescent="0.35">
      <c r="A651" s="14"/>
      <c r="B651" s="24">
        <v>30002967</v>
      </c>
      <c r="C651" s="24">
        <v>967</v>
      </c>
      <c r="D651" s="24" t="s">
        <v>1847</v>
      </c>
      <c r="E651" s="66" t="s">
        <v>44</v>
      </c>
      <c r="F651" s="24" t="s">
        <v>1830</v>
      </c>
      <c r="G651" s="24" t="s">
        <v>1831</v>
      </c>
      <c r="H651" s="24" t="s">
        <v>151</v>
      </c>
      <c r="I651" s="24" t="s">
        <v>86</v>
      </c>
      <c r="J651" s="24" t="s">
        <v>1832</v>
      </c>
      <c r="K651" s="24" t="s">
        <v>65</v>
      </c>
      <c r="L651" s="24" t="s">
        <v>6879</v>
      </c>
      <c r="M651" s="24" t="s">
        <v>52</v>
      </c>
      <c r="N651" s="48">
        <v>45108</v>
      </c>
      <c r="O651" s="24" t="s">
        <v>54</v>
      </c>
      <c r="P651" s="26" t="s">
        <v>1</v>
      </c>
      <c r="Q651" s="24"/>
      <c r="R651" s="24"/>
      <c r="S651" s="24" t="s">
        <v>44</v>
      </c>
      <c r="T651" s="40" t="s">
        <v>44</v>
      </c>
      <c r="U651" s="24" t="s">
        <v>55</v>
      </c>
      <c r="V651" s="24">
        <v>3820000000</v>
      </c>
      <c r="W651" s="14" t="s">
        <v>44</v>
      </c>
      <c r="X651" s="24" t="s">
        <v>7430</v>
      </c>
      <c r="Y651" s="24" t="s">
        <v>87</v>
      </c>
      <c r="Z651" s="24" t="s">
        <v>73</v>
      </c>
      <c r="AA651" s="24" t="s">
        <v>1848</v>
      </c>
      <c r="AB651" s="51" t="s">
        <v>1834</v>
      </c>
      <c r="AC651" s="51"/>
      <c r="AD651" s="51"/>
      <c r="AE651" s="24"/>
    </row>
    <row r="652" spans="1:31" s="38" customFormat="1" ht="13" hidden="1" x14ac:dyDescent="0.35">
      <c r="A652" s="14"/>
      <c r="B652" s="24">
        <v>30000905</v>
      </c>
      <c r="C652" s="24">
        <v>905</v>
      </c>
      <c r="D652" s="24" t="s">
        <v>1849</v>
      </c>
      <c r="E652" s="66" t="s">
        <v>44</v>
      </c>
      <c r="F652" s="24" t="s">
        <v>1830</v>
      </c>
      <c r="G652" s="24" t="s">
        <v>1831</v>
      </c>
      <c r="H652" s="24" t="s">
        <v>62</v>
      </c>
      <c r="I652" s="24" t="s">
        <v>63</v>
      </c>
      <c r="J652" s="24" t="s">
        <v>1832</v>
      </c>
      <c r="K652" s="24" t="s">
        <v>65</v>
      </c>
      <c r="L652" s="24" t="s">
        <v>6879</v>
      </c>
      <c r="M652" s="24" t="s">
        <v>52</v>
      </c>
      <c r="N652" s="48">
        <v>45108</v>
      </c>
      <c r="O652" s="24" t="s">
        <v>54</v>
      </c>
      <c r="P652" s="26" t="s">
        <v>1</v>
      </c>
      <c r="Q652" s="63" t="s">
        <v>7431</v>
      </c>
      <c r="R652" s="24" t="s">
        <v>54</v>
      </c>
      <c r="S652" s="24" t="s">
        <v>44</v>
      </c>
      <c r="T652" s="40" t="s">
        <v>44</v>
      </c>
      <c r="U652" s="24" t="s">
        <v>55</v>
      </c>
      <c r="V652" s="24">
        <v>3820000000</v>
      </c>
      <c r="W652" s="14" t="s">
        <v>44</v>
      </c>
      <c r="X652" s="24" t="s">
        <v>7432</v>
      </c>
      <c r="Y652" s="24" t="s">
        <v>7427</v>
      </c>
      <c r="Z652" s="24" t="s">
        <v>73</v>
      </c>
      <c r="AA652" s="24" t="s">
        <v>1851</v>
      </c>
      <c r="AB652" s="51" t="s">
        <v>1834</v>
      </c>
      <c r="AC652" s="51"/>
      <c r="AD652" s="51"/>
      <c r="AE652" s="24"/>
    </row>
    <row r="653" spans="1:31" s="38" customFormat="1" ht="13" hidden="1" x14ac:dyDescent="0.35">
      <c r="A653" s="14"/>
      <c r="B653" s="24">
        <v>30001853</v>
      </c>
      <c r="C653" s="24">
        <v>853</v>
      </c>
      <c r="D653" s="24" t="s">
        <v>1853</v>
      </c>
      <c r="E653" s="66" t="s">
        <v>44</v>
      </c>
      <c r="F653" s="24" t="s">
        <v>1830</v>
      </c>
      <c r="G653" s="24" t="s">
        <v>1831</v>
      </c>
      <c r="H653" s="24" t="s">
        <v>139</v>
      </c>
      <c r="I653" s="24" t="s">
        <v>140</v>
      </c>
      <c r="J653" s="24" t="s">
        <v>1832</v>
      </c>
      <c r="K653" s="24" t="s">
        <v>65</v>
      </c>
      <c r="L653" s="24" t="s">
        <v>6879</v>
      </c>
      <c r="M653" s="24" t="s">
        <v>52</v>
      </c>
      <c r="N653" s="48">
        <v>45108</v>
      </c>
      <c r="O653" s="24" t="s">
        <v>54</v>
      </c>
      <c r="P653" s="26" t="s">
        <v>1</v>
      </c>
      <c r="Q653" s="63" t="s">
        <v>7433</v>
      </c>
      <c r="R653" s="24" t="s">
        <v>54</v>
      </c>
      <c r="S653" s="24" t="s">
        <v>44</v>
      </c>
      <c r="T653" s="40" t="s">
        <v>44</v>
      </c>
      <c r="U653" s="24" t="s">
        <v>55</v>
      </c>
      <c r="V653" s="24">
        <v>3820000000</v>
      </c>
      <c r="W653" s="14" t="s">
        <v>44</v>
      </c>
      <c r="X653" s="24" t="s">
        <v>7434</v>
      </c>
      <c r="Y653" s="24" t="s">
        <v>7427</v>
      </c>
      <c r="Z653" s="24" t="s">
        <v>73</v>
      </c>
      <c r="AA653" s="24" t="s">
        <v>1855</v>
      </c>
      <c r="AB653" s="51" t="s">
        <v>1834</v>
      </c>
      <c r="AC653" s="51"/>
      <c r="AD653" s="51"/>
      <c r="AE653" s="24"/>
    </row>
    <row r="654" spans="1:31" s="38" customFormat="1" ht="13" hidden="1" x14ac:dyDescent="0.35">
      <c r="A654" s="14"/>
      <c r="B654" s="24">
        <v>30001905</v>
      </c>
      <c r="C654" s="24">
        <v>905</v>
      </c>
      <c r="D654" s="24" t="s">
        <v>1857</v>
      </c>
      <c r="E654" s="66" t="s">
        <v>44</v>
      </c>
      <c r="F654" s="24" t="s">
        <v>1830</v>
      </c>
      <c r="G654" s="24" t="s">
        <v>1831</v>
      </c>
      <c r="H654" s="24" t="s">
        <v>62</v>
      </c>
      <c r="I654" s="24" t="s">
        <v>63</v>
      </c>
      <c r="J654" s="24" t="s">
        <v>1832</v>
      </c>
      <c r="K654" s="24" t="s">
        <v>65</v>
      </c>
      <c r="L654" s="24" t="s">
        <v>6879</v>
      </c>
      <c r="M654" s="24" t="s">
        <v>52</v>
      </c>
      <c r="N654" s="48">
        <v>45108</v>
      </c>
      <c r="O654" s="24" t="s">
        <v>54</v>
      </c>
      <c r="P654" s="26" t="s">
        <v>1</v>
      </c>
      <c r="Q654" s="63" t="s">
        <v>7435</v>
      </c>
      <c r="R654" s="63" t="s">
        <v>54</v>
      </c>
      <c r="S654" s="24" t="s">
        <v>44</v>
      </c>
      <c r="T654" s="40" t="s">
        <v>44</v>
      </c>
      <c r="U654" s="24" t="s">
        <v>55</v>
      </c>
      <c r="V654" s="24">
        <v>3820000000</v>
      </c>
      <c r="W654" s="14" t="s">
        <v>44</v>
      </c>
      <c r="X654" s="24" t="s">
        <v>7434</v>
      </c>
      <c r="Y654" s="24" t="s">
        <v>7436</v>
      </c>
      <c r="Z654" s="24" t="s">
        <v>73</v>
      </c>
      <c r="AA654" s="24" t="s">
        <v>1859</v>
      </c>
      <c r="AB654" s="51" t="s">
        <v>1834</v>
      </c>
      <c r="AC654" s="51"/>
      <c r="AD654" s="51"/>
      <c r="AE654" s="24"/>
    </row>
    <row r="655" spans="1:31" s="38" customFormat="1" ht="13" hidden="1" x14ac:dyDescent="0.35">
      <c r="A655" s="14"/>
      <c r="B655" s="24">
        <v>41272849</v>
      </c>
      <c r="C655" s="24">
        <v>849</v>
      </c>
      <c r="D655" s="24" t="s">
        <v>1860</v>
      </c>
      <c r="E655" s="66" t="s">
        <v>44</v>
      </c>
      <c r="F655" s="24" t="s">
        <v>45</v>
      </c>
      <c r="G655" s="24" t="s">
        <v>46</v>
      </c>
      <c r="H655" s="24" t="s">
        <v>47</v>
      </c>
      <c r="I655" s="24" t="s">
        <v>48</v>
      </c>
      <c r="J655" s="24" t="s">
        <v>709</v>
      </c>
      <c r="K655" s="24" t="s">
        <v>65</v>
      </c>
      <c r="L655" s="24" t="s">
        <v>51</v>
      </c>
      <c r="M655" s="24" t="s">
        <v>67</v>
      </c>
      <c r="N655" s="48">
        <v>45261</v>
      </c>
      <c r="O655" s="24" t="s">
        <v>53</v>
      </c>
      <c r="P655" s="15" t="s">
        <v>2577</v>
      </c>
      <c r="Q655" s="63" t="s">
        <v>7437</v>
      </c>
      <c r="R655" s="24" t="s">
        <v>54</v>
      </c>
      <c r="S655" s="24" t="s">
        <v>44</v>
      </c>
      <c r="T655" s="40" t="s">
        <v>44</v>
      </c>
      <c r="U655" s="24" t="s">
        <v>55</v>
      </c>
      <c r="V655" s="24">
        <v>2710199200</v>
      </c>
      <c r="W655" s="14" t="s">
        <v>56</v>
      </c>
      <c r="X655" s="24" t="s">
        <v>7438</v>
      </c>
      <c r="Y655" s="24" t="s">
        <v>360</v>
      </c>
      <c r="Z655" s="24" t="s">
        <v>3085</v>
      </c>
      <c r="AA655" s="24" t="s">
        <v>1862</v>
      </c>
      <c r="AB655" s="51" t="s">
        <v>6353</v>
      </c>
      <c r="AC655" s="51"/>
      <c r="AD655" s="51"/>
      <c r="AE655" s="24"/>
    </row>
    <row r="656" spans="1:31" s="38" customFormat="1" ht="13" hidden="1" x14ac:dyDescent="0.35">
      <c r="A656" s="14"/>
      <c r="B656" s="24">
        <v>31002924</v>
      </c>
      <c r="C656" s="24">
        <v>924</v>
      </c>
      <c r="D656" s="24" t="s">
        <v>7619</v>
      </c>
      <c r="E656" s="66" t="s">
        <v>44</v>
      </c>
      <c r="F656" s="24" t="s">
        <v>1830</v>
      </c>
      <c r="G656" s="24" t="s">
        <v>7621</v>
      </c>
      <c r="H656" s="24" t="s">
        <v>4807</v>
      </c>
      <c r="I656" s="24" t="s">
        <v>7622</v>
      </c>
      <c r="J656" s="24" t="s">
        <v>1832</v>
      </c>
      <c r="K656" s="24" t="s">
        <v>65</v>
      </c>
      <c r="L656" s="24" t="s">
        <v>6879</v>
      </c>
      <c r="M656" s="24" t="s">
        <v>52</v>
      </c>
      <c r="N656" s="48"/>
      <c r="O656" s="24" t="s">
        <v>53</v>
      </c>
      <c r="P656" s="26" t="s">
        <v>3</v>
      </c>
      <c r="Q656" s="24"/>
      <c r="R656" s="63"/>
      <c r="S656" s="24" t="s">
        <v>44</v>
      </c>
      <c r="T656" s="40" t="s">
        <v>44</v>
      </c>
      <c r="U656" s="24" t="s">
        <v>55</v>
      </c>
      <c r="V656" s="24">
        <v>3819000000</v>
      </c>
      <c r="W656" s="14" t="s">
        <v>44</v>
      </c>
      <c r="X656" s="24" t="s">
        <v>7623</v>
      </c>
      <c r="Y656" s="24"/>
      <c r="Z656" s="24"/>
      <c r="AA656" s="24"/>
      <c r="AB656" s="51" t="s">
        <v>7625</v>
      </c>
      <c r="AC656" s="51"/>
      <c r="AD656" s="51"/>
      <c r="AE656" s="24"/>
    </row>
    <row r="657" spans="1:31" s="38" customFormat="1" ht="13" hidden="1" x14ac:dyDescent="0.35">
      <c r="A657" s="14"/>
      <c r="B657" s="24">
        <v>31001924</v>
      </c>
      <c r="C657" s="24">
        <v>924</v>
      </c>
      <c r="D657" s="24" t="s">
        <v>7620</v>
      </c>
      <c r="E657" s="66" t="s">
        <v>44</v>
      </c>
      <c r="F657" s="24" t="s">
        <v>1830</v>
      </c>
      <c r="G657" s="24" t="s">
        <v>7621</v>
      </c>
      <c r="H657" s="24" t="s">
        <v>4807</v>
      </c>
      <c r="I657" s="24" t="s">
        <v>7622</v>
      </c>
      <c r="J657" s="24" t="s">
        <v>1832</v>
      </c>
      <c r="K657" s="24" t="s">
        <v>65</v>
      </c>
      <c r="L657" s="24" t="s">
        <v>6879</v>
      </c>
      <c r="M657" s="24" t="s">
        <v>52</v>
      </c>
      <c r="N657" s="48"/>
      <c r="O657" s="24" t="s">
        <v>53</v>
      </c>
      <c r="P657" s="26" t="s">
        <v>3</v>
      </c>
      <c r="Q657" s="63"/>
      <c r="R657" s="63"/>
      <c r="S657" s="24" t="s">
        <v>44</v>
      </c>
      <c r="T657" s="40" t="s">
        <v>44</v>
      </c>
      <c r="U657" s="24" t="s">
        <v>55</v>
      </c>
      <c r="V657" s="24">
        <v>3819000000</v>
      </c>
      <c r="W657" s="14" t="s">
        <v>44</v>
      </c>
      <c r="X657" s="24" t="s">
        <v>7624</v>
      </c>
      <c r="Y657" s="24"/>
      <c r="Z657" s="24"/>
      <c r="AA657" s="24"/>
      <c r="AB657" s="51" t="s">
        <v>7626</v>
      </c>
      <c r="AC657" s="51"/>
      <c r="AD657" s="51"/>
      <c r="AE657" s="24"/>
    </row>
    <row r="658" spans="1:31" s="38" customFormat="1" hidden="1" x14ac:dyDescent="0.35">
      <c r="A658" s="14"/>
      <c r="B658" s="24">
        <v>44973809</v>
      </c>
      <c r="C658" s="24">
        <v>809</v>
      </c>
      <c r="D658" s="24" t="s">
        <v>1863</v>
      </c>
      <c r="E658" s="66">
        <v>44973801</v>
      </c>
      <c r="F658" s="24" t="s">
        <v>1864</v>
      </c>
      <c r="G658" s="24" t="s">
        <v>46</v>
      </c>
      <c r="H658" s="24" t="s">
        <v>47</v>
      </c>
      <c r="I658" s="24" t="s">
        <v>48</v>
      </c>
      <c r="J658" s="24" t="s">
        <v>145</v>
      </c>
      <c r="K658" s="24" t="s">
        <v>65</v>
      </c>
      <c r="L658" s="24" t="s">
        <v>66</v>
      </c>
      <c r="M658" s="24" t="s">
        <v>67</v>
      </c>
      <c r="N658" s="48">
        <v>42968</v>
      </c>
      <c r="O658" s="24" t="s">
        <v>53</v>
      </c>
      <c r="P658" s="26" t="s">
        <v>1</v>
      </c>
      <c r="Q658" s="63">
        <v>5011987035522</v>
      </c>
      <c r="R658" s="63" t="s">
        <v>54</v>
      </c>
      <c r="S658" s="24" t="s">
        <v>44</v>
      </c>
      <c r="T658" s="40" t="s">
        <v>44</v>
      </c>
      <c r="U658" s="24" t="s">
        <v>55</v>
      </c>
      <c r="V658" s="24">
        <v>2710193200</v>
      </c>
      <c r="W658" s="14" t="s">
        <v>83</v>
      </c>
      <c r="X658" s="24" t="s">
        <v>3171</v>
      </c>
      <c r="Y658" s="24" t="s">
        <v>360</v>
      </c>
      <c r="Z658" s="7" t="s">
        <v>88</v>
      </c>
      <c r="AA658" s="24" t="s">
        <v>1866</v>
      </c>
      <c r="AB658" s="51" t="s">
        <v>425</v>
      </c>
      <c r="AC658" s="36"/>
      <c r="AD658" s="36"/>
      <c r="AE658" s="24"/>
    </row>
    <row r="659" spans="1:31" s="38" customFormat="1" ht="13" hidden="1" x14ac:dyDescent="0.35">
      <c r="A659" s="14"/>
      <c r="B659" s="24">
        <v>44974855</v>
      </c>
      <c r="C659" s="24">
        <v>855</v>
      </c>
      <c r="D659" s="24" t="s">
        <v>1868</v>
      </c>
      <c r="E659" s="66">
        <v>44974801</v>
      </c>
      <c r="F659" s="24" t="s">
        <v>1869</v>
      </c>
      <c r="G659" s="24" t="s">
        <v>46</v>
      </c>
      <c r="H659" s="24" t="s">
        <v>163</v>
      </c>
      <c r="I659" s="24" t="s">
        <v>164</v>
      </c>
      <c r="J659" s="24" t="s">
        <v>145</v>
      </c>
      <c r="K659" s="24" t="s">
        <v>65</v>
      </c>
      <c r="L659" s="24" t="s">
        <v>66</v>
      </c>
      <c r="M659" s="24" t="s">
        <v>67</v>
      </c>
      <c r="N659" s="48">
        <v>42968</v>
      </c>
      <c r="O659" s="24" t="s">
        <v>53</v>
      </c>
      <c r="P659" s="26" t="s">
        <v>1</v>
      </c>
      <c r="Q659" s="63" t="s">
        <v>7439</v>
      </c>
      <c r="R659" s="63" t="s">
        <v>7440</v>
      </c>
      <c r="S659" s="24" t="s">
        <v>44</v>
      </c>
      <c r="T659" s="40" t="s">
        <v>44</v>
      </c>
      <c r="U659" s="24" t="s">
        <v>55</v>
      </c>
      <c r="V659" s="24">
        <v>2710193200</v>
      </c>
      <c r="W659" s="14" t="s">
        <v>70</v>
      </c>
      <c r="X659" s="24" t="s">
        <v>3175</v>
      </c>
      <c r="Y659" s="24" t="s">
        <v>1414</v>
      </c>
      <c r="Z659" s="24" t="s">
        <v>88</v>
      </c>
      <c r="AA659" s="24" t="s">
        <v>1872</v>
      </c>
      <c r="AB659" s="51" t="s">
        <v>425</v>
      </c>
      <c r="AC659" s="51"/>
      <c r="AD659" s="51"/>
      <c r="AE659" s="24"/>
    </row>
    <row r="660" spans="1:31" s="38" customFormat="1" ht="13" hidden="1" x14ac:dyDescent="0.35">
      <c r="A660" s="14"/>
      <c r="B660" s="24">
        <v>44974801</v>
      </c>
      <c r="C660" s="24">
        <v>801</v>
      </c>
      <c r="D660" s="24" t="s">
        <v>1869</v>
      </c>
      <c r="E660" s="66">
        <v>44974801</v>
      </c>
      <c r="F660" s="24" t="s">
        <v>1869</v>
      </c>
      <c r="G660" s="24" t="s">
        <v>46</v>
      </c>
      <c r="H660" s="24" t="s">
        <v>79</v>
      </c>
      <c r="I660" s="24" t="s">
        <v>79</v>
      </c>
      <c r="J660" s="24" t="s">
        <v>145</v>
      </c>
      <c r="K660" s="24" t="s">
        <v>65</v>
      </c>
      <c r="L660" s="24" t="s">
        <v>66</v>
      </c>
      <c r="M660" s="24" t="s">
        <v>67</v>
      </c>
      <c r="N660" s="48">
        <v>42968</v>
      </c>
      <c r="O660" s="24" t="s">
        <v>53</v>
      </c>
      <c r="P660" s="26" t="s">
        <v>1</v>
      </c>
      <c r="Q660" s="24" t="s">
        <v>44</v>
      </c>
      <c r="R660" s="63" t="s">
        <v>54</v>
      </c>
      <c r="S660" s="24" t="s">
        <v>44</v>
      </c>
      <c r="T660" s="40" t="s">
        <v>44</v>
      </c>
      <c r="U660" s="24" t="s">
        <v>55</v>
      </c>
      <c r="V660" s="24">
        <v>2710193200</v>
      </c>
      <c r="W660" s="14" t="s">
        <v>44</v>
      </c>
      <c r="X660" s="24" t="s">
        <v>3175</v>
      </c>
      <c r="Y660" s="24">
        <v>1176</v>
      </c>
      <c r="Z660" s="24" t="s">
        <v>392</v>
      </c>
      <c r="AA660" s="24" t="s">
        <v>1873</v>
      </c>
      <c r="AB660" s="51" t="s">
        <v>425</v>
      </c>
      <c r="AC660" s="51"/>
      <c r="AD660" s="51"/>
      <c r="AE660" s="24"/>
    </row>
    <row r="661" spans="1:31" s="38" customFormat="1" ht="13" hidden="1" x14ac:dyDescent="0.35">
      <c r="A661" s="14"/>
      <c r="B661" s="24">
        <v>44974809</v>
      </c>
      <c r="C661" s="24">
        <v>809</v>
      </c>
      <c r="D661" s="24" t="s">
        <v>1874</v>
      </c>
      <c r="E661" s="66">
        <v>44974801</v>
      </c>
      <c r="F661" s="24" t="s">
        <v>1869</v>
      </c>
      <c r="G661" s="24" t="s">
        <v>46</v>
      </c>
      <c r="H661" s="24" t="s">
        <v>47</v>
      </c>
      <c r="I661" s="24" t="s">
        <v>48</v>
      </c>
      <c r="J661" s="24" t="s">
        <v>145</v>
      </c>
      <c r="K661" s="24" t="s">
        <v>65</v>
      </c>
      <c r="L661" s="24" t="s">
        <v>66</v>
      </c>
      <c r="M661" s="24" t="s">
        <v>67</v>
      </c>
      <c r="N661" s="48">
        <v>42968</v>
      </c>
      <c r="O661" s="24" t="s">
        <v>53</v>
      </c>
      <c r="P661" s="28" t="s">
        <v>1</v>
      </c>
      <c r="Q661" s="63"/>
      <c r="R661" s="63" t="s">
        <v>7441</v>
      </c>
      <c r="S661" s="24" t="s">
        <v>44</v>
      </c>
      <c r="T661" s="40" t="s">
        <v>44</v>
      </c>
      <c r="U661" s="24" t="s">
        <v>55</v>
      </c>
      <c r="V661" s="24">
        <v>2710193200</v>
      </c>
      <c r="W661" s="14" t="s">
        <v>83</v>
      </c>
      <c r="X661" s="96" t="s">
        <v>3175</v>
      </c>
      <c r="Y661" s="24" t="s">
        <v>360</v>
      </c>
      <c r="Z661" s="24" t="s">
        <v>88</v>
      </c>
      <c r="AA661" s="24" t="s">
        <v>1876</v>
      </c>
      <c r="AB661" s="51" t="s">
        <v>425</v>
      </c>
      <c r="AC661" s="51"/>
      <c r="AD661" s="51"/>
      <c r="AE661" s="24"/>
    </row>
    <row r="662" spans="1:31" s="38" customFormat="1" ht="13" hidden="1" x14ac:dyDescent="0.35">
      <c r="A662" s="14"/>
      <c r="B662" s="24">
        <v>44974967</v>
      </c>
      <c r="C662" s="24">
        <v>967</v>
      </c>
      <c r="D662" s="24" t="s">
        <v>1877</v>
      </c>
      <c r="E662" s="66">
        <v>44974801</v>
      </c>
      <c r="F662" s="24" t="s">
        <v>1869</v>
      </c>
      <c r="G662" s="24" t="s">
        <v>46</v>
      </c>
      <c r="H662" s="24" t="s">
        <v>151</v>
      </c>
      <c r="I662" s="24" t="s">
        <v>86</v>
      </c>
      <c r="J662" s="24" t="s">
        <v>145</v>
      </c>
      <c r="K662" s="24" t="s">
        <v>65</v>
      </c>
      <c r="L662" s="24" t="s">
        <v>66</v>
      </c>
      <c r="M662" s="24" t="s">
        <v>67</v>
      </c>
      <c r="N662" s="48">
        <v>42968</v>
      </c>
      <c r="O662" s="24" t="s">
        <v>53</v>
      </c>
      <c r="P662" s="28" t="s">
        <v>1</v>
      </c>
      <c r="Q662" s="24">
        <v>5011987035584</v>
      </c>
      <c r="R662" s="63" t="s">
        <v>54</v>
      </c>
      <c r="S662" s="24" t="s">
        <v>44</v>
      </c>
      <c r="T662" s="40" t="s">
        <v>44</v>
      </c>
      <c r="U662" s="24" t="s">
        <v>55</v>
      </c>
      <c r="V662" s="24">
        <v>2710193200</v>
      </c>
      <c r="W662" s="14" t="s">
        <v>83</v>
      </c>
      <c r="X662" s="96" t="s">
        <v>3175</v>
      </c>
      <c r="Y662" s="24" t="s">
        <v>87</v>
      </c>
      <c r="Z662" s="24" t="s">
        <v>88</v>
      </c>
      <c r="AA662" s="24" t="s">
        <v>1879</v>
      </c>
      <c r="AB662" s="51" t="s">
        <v>425</v>
      </c>
      <c r="AC662" s="51"/>
      <c r="AD662" s="51"/>
      <c r="AE662" s="24"/>
    </row>
    <row r="663" spans="1:31" s="38" customFormat="1" ht="13" hidden="1" x14ac:dyDescent="0.35">
      <c r="A663" s="14"/>
      <c r="B663" s="24">
        <v>40130801</v>
      </c>
      <c r="C663" s="24">
        <v>801</v>
      </c>
      <c r="D663" s="24" t="s">
        <v>1880</v>
      </c>
      <c r="E663" s="66">
        <v>44424801</v>
      </c>
      <c r="F663" s="24" t="s">
        <v>190</v>
      </c>
      <c r="G663" s="24" t="s">
        <v>46</v>
      </c>
      <c r="H663" s="24" t="s">
        <v>79</v>
      </c>
      <c r="I663" s="24" t="s">
        <v>79</v>
      </c>
      <c r="J663" s="24" t="s">
        <v>49</v>
      </c>
      <c r="K663" s="24" t="s">
        <v>689</v>
      </c>
      <c r="L663" s="24" t="s">
        <v>66</v>
      </c>
      <c r="M663" s="24" t="s">
        <v>52</v>
      </c>
      <c r="N663" s="48">
        <v>43952</v>
      </c>
      <c r="O663" s="24" t="s">
        <v>53</v>
      </c>
      <c r="P663" s="26" t="s">
        <v>1</v>
      </c>
      <c r="Q663" s="24" t="s">
        <v>44</v>
      </c>
      <c r="R663" s="24" t="s">
        <v>54</v>
      </c>
      <c r="S663" s="24" t="s">
        <v>44</v>
      </c>
      <c r="T663" s="40" t="s">
        <v>44</v>
      </c>
      <c r="U663" s="24" t="s">
        <v>55</v>
      </c>
      <c r="V663" s="24">
        <v>2710193200</v>
      </c>
      <c r="W663" s="14" t="s">
        <v>44</v>
      </c>
      <c r="X663" s="24" t="s">
        <v>7442</v>
      </c>
      <c r="Y663" s="24">
        <v>1176</v>
      </c>
      <c r="Z663" s="24" t="s">
        <v>392</v>
      </c>
      <c r="AA663" s="24" t="s">
        <v>1881</v>
      </c>
      <c r="AB663" s="51" t="s">
        <v>689</v>
      </c>
      <c r="AC663" s="51"/>
      <c r="AD663" s="51"/>
      <c r="AE663" s="24"/>
    </row>
    <row r="664" spans="1:31" s="38" customFormat="1" ht="13" hidden="1" x14ac:dyDescent="0.35">
      <c r="A664" s="14"/>
      <c r="B664" s="24">
        <v>45933801</v>
      </c>
      <c r="C664" s="24">
        <v>801</v>
      </c>
      <c r="D664" s="24" t="s">
        <v>1882</v>
      </c>
      <c r="E664" s="66">
        <v>45933801</v>
      </c>
      <c r="F664" s="24" t="s">
        <v>1883</v>
      </c>
      <c r="G664" s="24" t="s">
        <v>46</v>
      </c>
      <c r="H664" s="24" t="s">
        <v>79</v>
      </c>
      <c r="I664" s="24" t="s">
        <v>79</v>
      </c>
      <c r="J664" s="24" t="s">
        <v>709</v>
      </c>
      <c r="K664" s="24" t="s">
        <v>65</v>
      </c>
      <c r="L664" s="24" t="s">
        <v>66</v>
      </c>
      <c r="M664" s="24" t="s">
        <v>67</v>
      </c>
      <c r="N664" s="48">
        <v>42545</v>
      </c>
      <c r="O664" s="24" t="s">
        <v>53</v>
      </c>
      <c r="P664" s="26" t="s">
        <v>1</v>
      </c>
      <c r="Q664" s="63" t="s">
        <v>44</v>
      </c>
      <c r="R664" s="63" t="s">
        <v>54</v>
      </c>
      <c r="S664" s="24" t="s">
        <v>44</v>
      </c>
      <c r="T664" s="40" t="s">
        <v>44</v>
      </c>
      <c r="U664" s="24" t="s">
        <v>55</v>
      </c>
      <c r="V664" s="24">
        <v>2710193200</v>
      </c>
      <c r="W664" s="14" t="s">
        <v>44</v>
      </c>
      <c r="X664" s="96" t="s">
        <v>5964</v>
      </c>
      <c r="Y664" s="24">
        <v>1176</v>
      </c>
      <c r="Z664" s="24" t="s">
        <v>392</v>
      </c>
      <c r="AA664" s="24" t="s">
        <v>1884</v>
      </c>
      <c r="AB664" s="51" t="s">
        <v>6352</v>
      </c>
      <c r="AC664" s="51"/>
      <c r="AD664" s="51"/>
      <c r="AE664" s="24"/>
    </row>
    <row r="665" spans="1:31" s="38" customFormat="1" ht="13" hidden="1" x14ac:dyDescent="0.35">
      <c r="A665" s="14"/>
      <c r="B665" s="24">
        <v>49944801</v>
      </c>
      <c r="C665" s="24">
        <v>801</v>
      </c>
      <c r="D665" s="24" t="s">
        <v>1885</v>
      </c>
      <c r="E665" s="66" t="s">
        <v>44</v>
      </c>
      <c r="F665" s="24" t="s">
        <v>45</v>
      </c>
      <c r="G665" s="24" t="s">
        <v>46</v>
      </c>
      <c r="H665" s="24" t="s">
        <v>79</v>
      </c>
      <c r="I665" s="24" t="s">
        <v>79</v>
      </c>
      <c r="J665" s="24" t="s">
        <v>49</v>
      </c>
      <c r="K665" s="24" t="s">
        <v>365</v>
      </c>
      <c r="L665" s="24" t="s">
        <v>51</v>
      </c>
      <c r="M665" s="24" t="s">
        <v>52</v>
      </c>
      <c r="N665" s="48">
        <v>45261</v>
      </c>
      <c r="O665" s="24" t="s">
        <v>53</v>
      </c>
      <c r="P665" s="26" t="s">
        <v>1</v>
      </c>
      <c r="Q665" s="24"/>
      <c r="R665" s="24" t="s">
        <v>44</v>
      </c>
      <c r="S665" s="24" t="s">
        <v>44</v>
      </c>
      <c r="T665" s="40" t="s">
        <v>44</v>
      </c>
      <c r="U665" s="24" t="s">
        <v>55</v>
      </c>
      <c r="V665" s="24">
        <v>2710193200</v>
      </c>
      <c r="W665" s="14" t="s">
        <v>56</v>
      </c>
      <c r="X665" s="24" t="s">
        <v>7443</v>
      </c>
      <c r="Y665" s="24">
        <v>1176</v>
      </c>
      <c r="Z665" s="24" t="s">
        <v>392</v>
      </c>
      <c r="AA665" s="24" t="s">
        <v>1886</v>
      </c>
      <c r="AB665" s="51" t="s">
        <v>365</v>
      </c>
      <c r="AC665" s="51"/>
      <c r="AD665" s="51"/>
      <c r="AE665" s="24"/>
    </row>
    <row r="666" spans="1:31" s="38" customFormat="1" ht="13" hidden="1" x14ac:dyDescent="0.35">
      <c r="A666" s="14"/>
      <c r="B666" s="24">
        <v>43347860</v>
      </c>
      <c r="C666" s="24">
        <v>860</v>
      </c>
      <c r="D666" s="24" t="s">
        <v>1887</v>
      </c>
      <c r="E666" s="66" t="s">
        <v>44</v>
      </c>
      <c r="F666" s="24" t="s">
        <v>45</v>
      </c>
      <c r="G666" s="24" t="s">
        <v>46</v>
      </c>
      <c r="H666" s="24" t="s">
        <v>163</v>
      </c>
      <c r="I666" s="24" t="s">
        <v>164</v>
      </c>
      <c r="J666" s="24" t="s">
        <v>145</v>
      </c>
      <c r="K666" s="24" t="s">
        <v>65</v>
      </c>
      <c r="L666" s="24" t="s">
        <v>51</v>
      </c>
      <c r="M666" s="24" t="s">
        <v>52</v>
      </c>
      <c r="N666" s="48">
        <v>44531</v>
      </c>
      <c r="O666" s="24" t="s">
        <v>92</v>
      </c>
      <c r="P666" s="26" t="s">
        <v>1</v>
      </c>
      <c r="Q666" s="63" t="s">
        <v>7444</v>
      </c>
      <c r="R666" s="63" t="s">
        <v>54</v>
      </c>
      <c r="S666" s="24" t="s">
        <v>44</v>
      </c>
      <c r="T666" s="40" t="s">
        <v>44</v>
      </c>
      <c r="U666" s="24" t="s">
        <v>55</v>
      </c>
      <c r="V666" s="24">
        <v>3403190000</v>
      </c>
      <c r="W666" s="14" t="s">
        <v>56</v>
      </c>
      <c r="X666" s="24" t="s">
        <v>7445</v>
      </c>
      <c r="Y666" s="24" t="s">
        <v>5799</v>
      </c>
      <c r="Z666" s="24" t="s">
        <v>671</v>
      </c>
      <c r="AA666" s="24" t="s">
        <v>1889</v>
      </c>
      <c r="AB666" s="51" t="s">
        <v>1890</v>
      </c>
      <c r="AC666" s="51"/>
      <c r="AD666" s="51"/>
      <c r="AE666" s="24"/>
    </row>
    <row r="667" spans="1:31" s="38" customFormat="1" ht="13" hidden="1" x14ac:dyDescent="0.35">
      <c r="A667" s="14"/>
      <c r="B667" s="24">
        <v>52354807</v>
      </c>
      <c r="C667" s="24">
        <v>807</v>
      </c>
      <c r="D667" s="24" t="s">
        <v>1892</v>
      </c>
      <c r="E667" s="66" t="s">
        <v>44</v>
      </c>
      <c r="F667" s="24" t="s">
        <v>45</v>
      </c>
      <c r="G667" s="24" t="s">
        <v>216</v>
      </c>
      <c r="H667" s="24" t="s">
        <v>217</v>
      </c>
      <c r="I667" s="24" t="s">
        <v>48</v>
      </c>
      <c r="J667" s="24" t="s">
        <v>145</v>
      </c>
      <c r="K667" s="24" t="s">
        <v>65</v>
      </c>
      <c r="L667" s="24" t="s">
        <v>51</v>
      </c>
      <c r="M667" s="24" t="s">
        <v>67</v>
      </c>
      <c r="N667" s="48">
        <v>44326</v>
      </c>
      <c r="O667" s="24" t="s">
        <v>53</v>
      </c>
      <c r="P667" s="26" t="s">
        <v>1</v>
      </c>
      <c r="Q667" s="24"/>
      <c r="R667" s="63"/>
      <c r="S667" s="24" t="s">
        <v>44</v>
      </c>
      <c r="T667" s="40" t="s">
        <v>44</v>
      </c>
      <c r="U667" s="24" t="s">
        <v>55</v>
      </c>
      <c r="V667" s="24">
        <v>2710199900</v>
      </c>
      <c r="W667" s="14" t="s">
        <v>56</v>
      </c>
      <c r="X667" s="24" t="s">
        <v>4837</v>
      </c>
      <c r="Y667" s="24" t="s">
        <v>4838</v>
      </c>
      <c r="Z667" s="24" t="s">
        <v>3725</v>
      </c>
      <c r="AA667" s="24" t="s">
        <v>1893</v>
      </c>
      <c r="AB667" s="51" t="s">
        <v>1894</v>
      </c>
      <c r="AC667" s="51"/>
      <c r="AD667" s="51"/>
      <c r="AE667" s="24"/>
    </row>
    <row r="668" spans="1:31" s="38" customFormat="1" ht="13" hidden="1" x14ac:dyDescent="0.35">
      <c r="A668" s="14"/>
      <c r="B668" s="24">
        <v>45274905</v>
      </c>
      <c r="C668" s="24">
        <v>905</v>
      </c>
      <c r="D668" s="24" t="s">
        <v>1895</v>
      </c>
      <c r="E668" s="66">
        <v>45274801</v>
      </c>
      <c r="F668" s="24" t="s">
        <v>1896</v>
      </c>
      <c r="G668" s="24" t="s">
        <v>46</v>
      </c>
      <c r="H668" s="24" t="s">
        <v>62</v>
      </c>
      <c r="I668" s="24" t="s">
        <v>63</v>
      </c>
      <c r="J668" s="24" t="s">
        <v>145</v>
      </c>
      <c r="K668" s="24" t="s">
        <v>65</v>
      </c>
      <c r="L668" s="24" t="s">
        <v>66</v>
      </c>
      <c r="M668" s="24" t="s">
        <v>67</v>
      </c>
      <c r="N668" s="48">
        <v>40840</v>
      </c>
      <c r="O668" s="24" t="s">
        <v>53</v>
      </c>
      <c r="P668" s="26" t="s">
        <v>1</v>
      </c>
      <c r="Q668" s="63" t="s">
        <v>7446</v>
      </c>
      <c r="R668" s="63" t="s">
        <v>7447</v>
      </c>
      <c r="S668" s="24" t="s">
        <v>44</v>
      </c>
      <c r="T668" s="40" t="s">
        <v>44</v>
      </c>
      <c r="U668" s="24" t="s">
        <v>55</v>
      </c>
      <c r="V668" s="24">
        <v>2710199200</v>
      </c>
      <c r="W668" s="14" t="s">
        <v>70</v>
      </c>
      <c r="X668" s="24" t="s">
        <v>5986</v>
      </c>
      <c r="Y668" s="24" t="s">
        <v>3077</v>
      </c>
      <c r="Z668" s="24" t="s">
        <v>73</v>
      </c>
      <c r="AA668" s="24" t="s">
        <v>1899</v>
      </c>
      <c r="AB668" s="51" t="s">
        <v>1890</v>
      </c>
      <c r="AC668" s="51"/>
      <c r="AD668" s="51"/>
      <c r="AE668" s="24"/>
    </row>
    <row r="669" spans="1:31" s="38" customFormat="1" ht="13" hidden="1" x14ac:dyDescent="0.35">
      <c r="A669" s="14"/>
      <c r="B669" s="24">
        <v>45274855</v>
      </c>
      <c r="C669" s="24">
        <v>855</v>
      </c>
      <c r="D669" s="24" t="s">
        <v>1901</v>
      </c>
      <c r="E669" s="66">
        <v>45274801</v>
      </c>
      <c r="F669" s="24" t="s">
        <v>1896</v>
      </c>
      <c r="G669" s="24" t="s">
        <v>46</v>
      </c>
      <c r="H669" s="24" t="s">
        <v>163</v>
      </c>
      <c r="I669" s="24" t="s">
        <v>164</v>
      </c>
      <c r="J669" s="24" t="s">
        <v>145</v>
      </c>
      <c r="K669" s="24" t="s">
        <v>65</v>
      </c>
      <c r="L669" s="24" t="s">
        <v>66</v>
      </c>
      <c r="M669" s="24" t="s">
        <v>67</v>
      </c>
      <c r="N669" s="48">
        <v>40858</v>
      </c>
      <c r="O669" s="24" t="s">
        <v>53</v>
      </c>
      <c r="P669" s="26" t="s">
        <v>1</v>
      </c>
      <c r="Q669" s="63"/>
      <c r="R669" s="63" t="s">
        <v>7448</v>
      </c>
      <c r="S669" s="24" t="s">
        <v>44</v>
      </c>
      <c r="T669" s="40" t="s">
        <v>44</v>
      </c>
      <c r="U669" s="24" t="s">
        <v>55</v>
      </c>
      <c r="V669" s="24">
        <v>2710199200</v>
      </c>
      <c r="W669" s="14" t="s">
        <v>70</v>
      </c>
      <c r="X669" s="24" t="s">
        <v>5986</v>
      </c>
      <c r="Y669" s="24" t="s">
        <v>7428</v>
      </c>
      <c r="Z669" s="24" t="s">
        <v>88</v>
      </c>
      <c r="AA669" s="24" t="s">
        <v>1903</v>
      </c>
      <c r="AB669" s="51" t="s">
        <v>1890</v>
      </c>
      <c r="AC669" s="51"/>
      <c r="AD669" s="51"/>
      <c r="AE669" s="24"/>
    </row>
    <row r="670" spans="1:31" s="38" customFormat="1" ht="13" hidden="1" x14ac:dyDescent="0.35">
      <c r="A670" s="14"/>
      <c r="B670" s="24">
        <v>45274809</v>
      </c>
      <c r="C670" s="24">
        <v>809</v>
      </c>
      <c r="D670" s="24" t="s">
        <v>1904</v>
      </c>
      <c r="E670" s="66">
        <v>45274801</v>
      </c>
      <c r="F670" s="24" t="s">
        <v>1896</v>
      </c>
      <c r="G670" s="24" t="s">
        <v>46</v>
      </c>
      <c r="H670" s="24" t="s">
        <v>47</v>
      </c>
      <c r="I670" s="24" t="s">
        <v>48</v>
      </c>
      <c r="J670" s="24" t="s">
        <v>145</v>
      </c>
      <c r="K670" s="24" t="s">
        <v>65</v>
      </c>
      <c r="L670" s="24" t="s">
        <v>66</v>
      </c>
      <c r="M670" s="24" t="s">
        <v>67</v>
      </c>
      <c r="N670" s="48">
        <v>40840</v>
      </c>
      <c r="O670" s="24" t="s">
        <v>53</v>
      </c>
      <c r="P670" s="26" t="s">
        <v>1</v>
      </c>
      <c r="Q670" s="24"/>
      <c r="R670" s="63" t="s">
        <v>7449</v>
      </c>
      <c r="S670" s="24" t="s">
        <v>44</v>
      </c>
      <c r="T670" s="40" t="s">
        <v>44</v>
      </c>
      <c r="U670" s="24" t="s">
        <v>55</v>
      </c>
      <c r="V670" s="24">
        <v>2710199200</v>
      </c>
      <c r="W670" s="14" t="s">
        <v>83</v>
      </c>
      <c r="X670" s="24" t="s">
        <v>5986</v>
      </c>
      <c r="Y670" s="24" t="s">
        <v>360</v>
      </c>
      <c r="Z670" s="24" t="s">
        <v>88</v>
      </c>
      <c r="AA670" s="24" t="s">
        <v>1906</v>
      </c>
      <c r="AB670" s="51" t="s">
        <v>1890</v>
      </c>
      <c r="AC670" s="51"/>
      <c r="AD670" s="51"/>
      <c r="AE670" s="24"/>
    </row>
    <row r="671" spans="1:31" s="38" customFormat="1" ht="13" hidden="1" x14ac:dyDescent="0.35">
      <c r="A671" s="14"/>
      <c r="B671" s="24">
        <v>45275905</v>
      </c>
      <c r="C671" s="24">
        <v>905</v>
      </c>
      <c r="D671" s="24" t="s">
        <v>1907</v>
      </c>
      <c r="E671" s="66">
        <v>45275801</v>
      </c>
      <c r="F671" s="24" t="s">
        <v>1908</v>
      </c>
      <c r="G671" s="24" t="s">
        <v>46</v>
      </c>
      <c r="H671" s="24" t="s">
        <v>62</v>
      </c>
      <c r="I671" s="24" t="s">
        <v>63</v>
      </c>
      <c r="J671" s="24" t="s">
        <v>145</v>
      </c>
      <c r="K671" s="24" t="s">
        <v>65</v>
      </c>
      <c r="L671" s="24" t="s">
        <v>66</v>
      </c>
      <c r="M671" s="24" t="s">
        <v>67</v>
      </c>
      <c r="N671" s="48">
        <v>40830</v>
      </c>
      <c r="O671" s="24" t="s">
        <v>53</v>
      </c>
      <c r="P671" s="26" t="s">
        <v>1</v>
      </c>
      <c r="Q671" s="63" t="s">
        <v>7450</v>
      </c>
      <c r="R671" s="63" t="s">
        <v>7450</v>
      </c>
      <c r="S671" s="24" t="s">
        <v>44</v>
      </c>
      <c r="T671" s="40" t="s">
        <v>44</v>
      </c>
      <c r="U671" s="24" t="s">
        <v>55</v>
      </c>
      <c r="V671" s="24">
        <v>2710193200</v>
      </c>
      <c r="W671" s="14" t="s">
        <v>70</v>
      </c>
      <c r="X671" s="24" t="s">
        <v>6021</v>
      </c>
      <c r="Y671" s="24" t="s">
        <v>3314</v>
      </c>
      <c r="Z671" s="24" t="s">
        <v>73</v>
      </c>
      <c r="AA671" s="24" t="s">
        <v>1910</v>
      </c>
      <c r="AB671" s="51" t="s">
        <v>1890</v>
      </c>
      <c r="AC671" s="51"/>
      <c r="AD671" s="51"/>
      <c r="AE671" s="24"/>
    </row>
    <row r="672" spans="1:31" s="38" customFormat="1" ht="13" hidden="1" x14ac:dyDescent="0.35">
      <c r="A672" s="14"/>
      <c r="B672" s="24">
        <v>45275855</v>
      </c>
      <c r="C672" s="24">
        <v>855</v>
      </c>
      <c r="D672" s="24" t="s">
        <v>1912</v>
      </c>
      <c r="E672" s="66">
        <v>45275801</v>
      </c>
      <c r="F672" s="24" t="s">
        <v>1908</v>
      </c>
      <c r="G672" s="24" t="s">
        <v>46</v>
      </c>
      <c r="H672" s="24" t="s">
        <v>163</v>
      </c>
      <c r="I672" s="24" t="s">
        <v>164</v>
      </c>
      <c r="J672" s="24" t="s">
        <v>145</v>
      </c>
      <c r="K672" s="24" t="s">
        <v>65</v>
      </c>
      <c r="L672" s="24" t="s">
        <v>66</v>
      </c>
      <c r="M672" s="24" t="s">
        <v>67</v>
      </c>
      <c r="N672" s="48">
        <v>40834</v>
      </c>
      <c r="O672" s="24" t="s">
        <v>53</v>
      </c>
      <c r="P672" s="26" t="s">
        <v>1</v>
      </c>
      <c r="Q672" s="63"/>
      <c r="R672" s="63" t="s">
        <v>7451</v>
      </c>
      <c r="S672" s="24" t="s">
        <v>44</v>
      </c>
      <c r="T672" s="40" t="s">
        <v>44</v>
      </c>
      <c r="U672" s="24" t="s">
        <v>55</v>
      </c>
      <c r="V672" s="24">
        <v>2710193200</v>
      </c>
      <c r="W672" s="14" t="s">
        <v>70</v>
      </c>
      <c r="X672" s="24" t="s">
        <v>6021</v>
      </c>
      <c r="Y672" s="24" t="s">
        <v>5688</v>
      </c>
      <c r="Z672" s="24" t="s">
        <v>88</v>
      </c>
      <c r="AA672" s="24" t="s">
        <v>1914</v>
      </c>
      <c r="AB672" s="51" t="s">
        <v>1890</v>
      </c>
      <c r="AC672" s="51"/>
      <c r="AD672" s="51"/>
      <c r="AE672" s="24"/>
    </row>
    <row r="673" spans="1:31" s="38" customFormat="1" ht="13" hidden="1" x14ac:dyDescent="0.35">
      <c r="A673" s="14"/>
      <c r="B673" s="24">
        <v>45275809</v>
      </c>
      <c r="C673" s="24">
        <v>809</v>
      </c>
      <c r="D673" s="24" t="s">
        <v>1915</v>
      </c>
      <c r="E673" s="66">
        <v>45275801</v>
      </c>
      <c r="F673" s="24" t="s">
        <v>1908</v>
      </c>
      <c r="G673" s="24" t="s">
        <v>46</v>
      </c>
      <c r="H673" s="24" t="s">
        <v>47</v>
      </c>
      <c r="I673" s="24" t="s">
        <v>48</v>
      </c>
      <c r="J673" s="24" t="s">
        <v>145</v>
      </c>
      <c r="K673" s="24" t="s">
        <v>65</v>
      </c>
      <c r="L673" s="24" t="s">
        <v>66</v>
      </c>
      <c r="M673" s="24" t="s">
        <v>67</v>
      </c>
      <c r="N673" s="48">
        <v>40868</v>
      </c>
      <c r="O673" s="24" t="s">
        <v>53</v>
      </c>
      <c r="P673" s="26" t="s">
        <v>1</v>
      </c>
      <c r="Q673" s="24"/>
      <c r="R673" s="63" t="s">
        <v>7452</v>
      </c>
      <c r="S673" s="24" t="s">
        <v>44</v>
      </c>
      <c r="T673" s="40" t="s">
        <v>44</v>
      </c>
      <c r="U673" s="24" t="s">
        <v>55</v>
      </c>
      <c r="V673" s="24">
        <v>2710193200</v>
      </c>
      <c r="W673" s="14" t="s">
        <v>83</v>
      </c>
      <c r="X673" s="24" t="s">
        <v>6021</v>
      </c>
      <c r="Y673" s="24" t="s">
        <v>360</v>
      </c>
      <c r="Z673" s="24" t="s">
        <v>88</v>
      </c>
      <c r="AA673" s="24" t="s">
        <v>1917</v>
      </c>
      <c r="AB673" s="51" t="s">
        <v>1890</v>
      </c>
      <c r="AC673" s="51"/>
      <c r="AD673" s="51"/>
      <c r="AE673" s="24"/>
    </row>
    <row r="674" spans="1:31" s="38" customFormat="1" ht="13" hidden="1" x14ac:dyDescent="0.35">
      <c r="A674" s="14"/>
      <c r="B674" s="24">
        <v>45387905</v>
      </c>
      <c r="C674" s="24">
        <v>905</v>
      </c>
      <c r="D674" s="24" t="s">
        <v>1918</v>
      </c>
      <c r="E674" s="66">
        <v>45387801</v>
      </c>
      <c r="F674" s="24" t="s">
        <v>1919</v>
      </c>
      <c r="G674" s="24" t="s">
        <v>46</v>
      </c>
      <c r="H674" s="24" t="s">
        <v>62</v>
      </c>
      <c r="I674" s="24" t="s">
        <v>63</v>
      </c>
      <c r="J674" s="24" t="s">
        <v>119</v>
      </c>
      <c r="K674" s="24" t="s">
        <v>65</v>
      </c>
      <c r="L674" s="24" t="s">
        <v>66</v>
      </c>
      <c r="M674" s="24" t="s">
        <v>67</v>
      </c>
      <c r="N674" s="48">
        <v>42826</v>
      </c>
      <c r="O674" s="24" t="s">
        <v>53</v>
      </c>
      <c r="P674" s="26" t="s">
        <v>1</v>
      </c>
      <c r="Q674" s="63" t="s">
        <v>7453</v>
      </c>
      <c r="R674" s="63" t="s">
        <v>7454</v>
      </c>
      <c r="S674" s="24" t="s">
        <v>44</v>
      </c>
      <c r="T674" s="40" t="s">
        <v>44</v>
      </c>
      <c r="U674" s="24" t="s">
        <v>55</v>
      </c>
      <c r="V674" s="24">
        <v>2710193200</v>
      </c>
      <c r="W674" s="14" t="s">
        <v>70</v>
      </c>
      <c r="X674" s="24" t="s">
        <v>1932</v>
      </c>
      <c r="Y674" s="24" t="s">
        <v>3314</v>
      </c>
      <c r="Z674" s="24" t="s">
        <v>565</v>
      </c>
      <c r="AA674" s="24" t="s">
        <v>1922</v>
      </c>
      <c r="AB674" s="51" t="s">
        <v>1890</v>
      </c>
      <c r="AC674" s="51"/>
      <c r="AD674" s="51"/>
      <c r="AE674" s="24"/>
    </row>
    <row r="675" spans="1:31" s="38" customFormat="1" ht="12.75" hidden="1" customHeight="1" x14ac:dyDescent="0.35">
      <c r="A675" s="14"/>
      <c r="B675" s="24">
        <v>45386809</v>
      </c>
      <c r="C675" s="24">
        <v>809</v>
      </c>
      <c r="D675" s="24" t="s">
        <v>6358</v>
      </c>
      <c r="E675" s="66">
        <v>45386801</v>
      </c>
      <c r="F675" s="24" t="s">
        <v>6792</v>
      </c>
      <c r="G675" s="24" t="s">
        <v>46</v>
      </c>
      <c r="H675" s="24" t="s">
        <v>47</v>
      </c>
      <c r="I675" s="24" t="s">
        <v>48</v>
      </c>
      <c r="J675" s="24" t="s">
        <v>145</v>
      </c>
      <c r="K675" s="24" t="s">
        <v>65</v>
      </c>
      <c r="L675" s="24" t="s">
        <v>66</v>
      </c>
      <c r="M675" s="24" t="s">
        <v>67</v>
      </c>
      <c r="N675" s="48"/>
      <c r="O675" s="24" t="s">
        <v>53</v>
      </c>
      <c r="P675" s="26" t="s">
        <v>3</v>
      </c>
      <c r="Q675" s="63"/>
      <c r="R675" s="63"/>
      <c r="S675" s="24" t="s">
        <v>44</v>
      </c>
      <c r="T675" s="40" t="s">
        <v>44</v>
      </c>
      <c r="U675" s="24" t="s">
        <v>55</v>
      </c>
      <c r="V675" s="24">
        <v>2710193200</v>
      </c>
      <c r="W675" s="14" t="s">
        <v>83</v>
      </c>
      <c r="X675" s="24" t="s">
        <v>1932</v>
      </c>
      <c r="Y675" s="24" t="s">
        <v>360</v>
      </c>
      <c r="Z675" s="24" t="s">
        <v>88</v>
      </c>
      <c r="AA675" s="24" t="s">
        <v>6361</v>
      </c>
      <c r="AB675" s="51" t="s">
        <v>1890</v>
      </c>
      <c r="AC675" s="51"/>
      <c r="AD675" s="51"/>
      <c r="AE675" s="24"/>
    </row>
    <row r="676" spans="1:31" s="38" customFormat="1" ht="12.75" hidden="1" customHeight="1" x14ac:dyDescent="0.35">
      <c r="A676" s="14"/>
      <c r="B676" s="24">
        <v>45386855</v>
      </c>
      <c r="C676" s="24">
        <v>855</v>
      </c>
      <c r="D676" s="24" t="s">
        <v>6357</v>
      </c>
      <c r="E676" s="66">
        <v>45386801</v>
      </c>
      <c r="F676" s="24" t="s">
        <v>6792</v>
      </c>
      <c r="G676" s="24" t="s">
        <v>46</v>
      </c>
      <c r="H676" s="24" t="s">
        <v>163</v>
      </c>
      <c r="I676" s="24" t="s">
        <v>164</v>
      </c>
      <c r="J676" s="24" t="s">
        <v>145</v>
      </c>
      <c r="K676" s="24" t="s">
        <v>65</v>
      </c>
      <c r="L676" s="24" t="s">
        <v>66</v>
      </c>
      <c r="M676" s="24" t="s">
        <v>67</v>
      </c>
      <c r="N676" s="48"/>
      <c r="O676" s="24" t="s">
        <v>53</v>
      </c>
      <c r="P676" s="26" t="s">
        <v>3</v>
      </c>
      <c r="Q676" s="24"/>
      <c r="R676" s="24"/>
      <c r="S676" s="24" t="s">
        <v>44</v>
      </c>
      <c r="T676" s="40" t="s">
        <v>44</v>
      </c>
      <c r="U676" s="24" t="s">
        <v>55</v>
      </c>
      <c r="V676" s="24">
        <v>2710193200</v>
      </c>
      <c r="W676" s="14" t="s">
        <v>70</v>
      </c>
      <c r="X676" s="24" t="s">
        <v>1932</v>
      </c>
      <c r="Y676" s="24" t="s">
        <v>5688</v>
      </c>
      <c r="Z676" s="24" t="s">
        <v>88</v>
      </c>
      <c r="AA676" s="24" t="s">
        <v>6360</v>
      </c>
      <c r="AB676" s="51" t="s">
        <v>1890</v>
      </c>
      <c r="AC676" s="51"/>
      <c r="AD676" s="51"/>
      <c r="AE676" s="24"/>
    </row>
    <row r="677" spans="1:31" s="38" customFormat="1" ht="13" hidden="1" x14ac:dyDescent="0.35">
      <c r="A677" s="14"/>
      <c r="B677" s="24">
        <v>45387907</v>
      </c>
      <c r="C677" s="24">
        <v>907</v>
      </c>
      <c r="D677" s="24" t="s">
        <v>1923</v>
      </c>
      <c r="E677" s="66">
        <v>45387801</v>
      </c>
      <c r="F677" s="24" t="s">
        <v>1919</v>
      </c>
      <c r="G677" s="24" t="s">
        <v>46</v>
      </c>
      <c r="H677" s="24" t="s">
        <v>999</v>
      </c>
      <c r="I677" s="24" t="s">
        <v>364</v>
      </c>
      <c r="J677" s="24" t="s">
        <v>119</v>
      </c>
      <c r="K677" s="24" t="s">
        <v>65</v>
      </c>
      <c r="L677" s="24" t="s">
        <v>66</v>
      </c>
      <c r="M677" s="24" t="s">
        <v>67</v>
      </c>
      <c r="N677" s="48">
        <v>42905</v>
      </c>
      <c r="O677" s="24" t="s">
        <v>53</v>
      </c>
      <c r="P677" s="26" t="s">
        <v>1</v>
      </c>
      <c r="Q677" s="63" t="s">
        <v>7455</v>
      </c>
      <c r="R677" s="63" t="s">
        <v>7456</v>
      </c>
      <c r="S677" s="24" t="s">
        <v>44</v>
      </c>
      <c r="T677" s="40" t="s">
        <v>44</v>
      </c>
      <c r="U677" s="24" t="s">
        <v>55</v>
      </c>
      <c r="V677" s="24">
        <v>2710193200</v>
      </c>
      <c r="W677" s="14" t="s">
        <v>70</v>
      </c>
      <c r="X677" s="24" t="s">
        <v>1932</v>
      </c>
      <c r="Y677" s="24" t="s">
        <v>3317</v>
      </c>
      <c r="Z677" s="24" t="s">
        <v>565</v>
      </c>
      <c r="AA677" s="24" t="s">
        <v>1926</v>
      </c>
      <c r="AB677" s="51" t="s">
        <v>1890</v>
      </c>
      <c r="AC677" s="51"/>
      <c r="AD677" s="51"/>
      <c r="AE677" s="24"/>
    </row>
    <row r="678" spans="1:31" s="38" customFormat="1" ht="13" hidden="1" x14ac:dyDescent="0.35">
      <c r="A678" s="14"/>
      <c r="B678" s="24">
        <v>45386905</v>
      </c>
      <c r="C678" s="24">
        <v>905</v>
      </c>
      <c r="D678" s="24" t="s">
        <v>6356</v>
      </c>
      <c r="E678" s="66">
        <v>45386801</v>
      </c>
      <c r="F678" s="24" t="s">
        <v>6792</v>
      </c>
      <c r="G678" s="24" t="s">
        <v>46</v>
      </c>
      <c r="H678" s="24" t="s">
        <v>62</v>
      </c>
      <c r="I678" s="24" t="s">
        <v>63</v>
      </c>
      <c r="J678" s="24" t="s">
        <v>145</v>
      </c>
      <c r="K678" s="24" t="s">
        <v>65</v>
      </c>
      <c r="L678" s="24" t="s">
        <v>66</v>
      </c>
      <c r="M678" s="24" t="s">
        <v>67</v>
      </c>
      <c r="N678" s="48"/>
      <c r="O678" s="24" t="s">
        <v>53</v>
      </c>
      <c r="P678" s="26" t="s">
        <v>3</v>
      </c>
      <c r="Q678" s="24"/>
      <c r="R678" s="63"/>
      <c r="S678" s="24" t="s">
        <v>44</v>
      </c>
      <c r="T678" s="40" t="s">
        <v>44</v>
      </c>
      <c r="U678" s="24" t="s">
        <v>55</v>
      </c>
      <c r="V678" s="24">
        <v>2710193200</v>
      </c>
      <c r="W678" s="14" t="s">
        <v>70</v>
      </c>
      <c r="X678" s="24" t="s">
        <v>1932</v>
      </c>
      <c r="Y678" s="24" t="s">
        <v>3314</v>
      </c>
      <c r="Z678" s="24" t="s">
        <v>73</v>
      </c>
      <c r="AA678" s="24" t="s">
        <v>6359</v>
      </c>
      <c r="AB678" s="51" t="s">
        <v>1890</v>
      </c>
      <c r="AC678" s="51"/>
      <c r="AD678" s="51"/>
      <c r="AE678" s="24"/>
    </row>
    <row r="679" spans="1:31" s="38" customFormat="1" ht="13" hidden="1" x14ac:dyDescent="0.35">
      <c r="A679" s="14"/>
      <c r="B679" s="24">
        <v>45386801</v>
      </c>
      <c r="C679" s="24">
        <v>801</v>
      </c>
      <c r="D679" s="24" t="s">
        <v>6792</v>
      </c>
      <c r="E679" s="66">
        <v>45386801</v>
      </c>
      <c r="F679" s="24" t="s">
        <v>6792</v>
      </c>
      <c r="G679" s="24" t="s">
        <v>46</v>
      </c>
      <c r="H679" s="24" t="s">
        <v>79</v>
      </c>
      <c r="I679" s="24" t="s">
        <v>79</v>
      </c>
      <c r="J679" s="24" t="s">
        <v>145</v>
      </c>
      <c r="K679" s="24" t="s">
        <v>65</v>
      </c>
      <c r="L679" s="24" t="s">
        <v>66</v>
      </c>
      <c r="M679" s="24" t="s">
        <v>67</v>
      </c>
      <c r="N679" s="48"/>
      <c r="O679" s="24" t="s">
        <v>53</v>
      </c>
      <c r="P679" s="26" t="s">
        <v>3</v>
      </c>
      <c r="Q679" s="63"/>
      <c r="R679" s="63"/>
      <c r="S679" s="24" t="s">
        <v>44</v>
      </c>
      <c r="T679" s="40" t="s">
        <v>44</v>
      </c>
      <c r="U679" s="24" t="s">
        <v>55</v>
      </c>
      <c r="V679" s="24">
        <v>2710193200</v>
      </c>
      <c r="W679" s="14" t="s">
        <v>44</v>
      </c>
      <c r="X679" s="24" t="s">
        <v>1932</v>
      </c>
      <c r="Y679" s="24">
        <v>1176</v>
      </c>
      <c r="Z679" s="24" t="s">
        <v>392</v>
      </c>
      <c r="AA679" s="24" t="s">
        <v>6824</v>
      </c>
      <c r="AB679" s="51" t="s">
        <v>1890</v>
      </c>
      <c r="AC679" s="51"/>
      <c r="AD679" s="51"/>
      <c r="AE679" s="24"/>
    </row>
    <row r="680" spans="1:31" s="38" customFormat="1" ht="13" hidden="1" x14ac:dyDescent="0.35">
      <c r="A680" s="14"/>
      <c r="B680" s="24">
        <v>45387809</v>
      </c>
      <c r="C680" s="24">
        <v>809</v>
      </c>
      <c r="D680" s="24" t="s">
        <v>1930</v>
      </c>
      <c r="E680" s="66">
        <v>45387801</v>
      </c>
      <c r="F680" s="24" t="s">
        <v>1919</v>
      </c>
      <c r="G680" s="24" t="s">
        <v>46</v>
      </c>
      <c r="H680" s="24" t="s">
        <v>47</v>
      </c>
      <c r="I680" s="24" t="s">
        <v>48</v>
      </c>
      <c r="J680" s="24" t="s">
        <v>119</v>
      </c>
      <c r="K680" s="24" t="s">
        <v>65</v>
      </c>
      <c r="L680" s="24" t="s">
        <v>66</v>
      </c>
      <c r="M680" s="24" t="s">
        <v>67</v>
      </c>
      <c r="N680" s="48">
        <v>45261</v>
      </c>
      <c r="O680" s="24" t="s">
        <v>53</v>
      </c>
      <c r="P680" s="15" t="s">
        <v>2577</v>
      </c>
      <c r="Q680" s="63">
        <v>5011987034914</v>
      </c>
      <c r="R680" s="63" t="s">
        <v>54</v>
      </c>
      <c r="S680" s="24" t="s">
        <v>536</v>
      </c>
      <c r="T680" s="40"/>
      <c r="U680" s="24" t="s">
        <v>55</v>
      </c>
      <c r="V680" s="24">
        <v>2710193200</v>
      </c>
      <c r="W680" s="14" t="s">
        <v>83</v>
      </c>
      <c r="X680" s="24" t="s">
        <v>1932</v>
      </c>
      <c r="Y680" s="24" t="s">
        <v>360</v>
      </c>
      <c r="Z680" s="24" t="s">
        <v>565</v>
      </c>
      <c r="AA680" s="24" t="s">
        <v>1933</v>
      </c>
      <c r="AB680" s="51" t="s">
        <v>1890</v>
      </c>
      <c r="AC680" s="51"/>
      <c r="AD680" s="51"/>
      <c r="AE680" s="24"/>
    </row>
    <row r="681" spans="1:31" s="38" customFormat="1" ht="13" hidden="1" x14ac:dyDescent="0.35">
      <c r="A681" s="14"/>
      <c r="B681" s="24">
        <v>45372905</v>
      </c>
      <c r="C681" s="24">
        <v>905</v>
      </c>
      <c r="D681" s="24" t="s">
        <v>1934</v>
      </c>
      <c r="E681" s="66">
        <v>45276801</v>
      </c>
      <c r="F681" s="24" t="s">
        <v>1939</v>
      </c>
      <c r="G681" s="24" t="s">
        <v>46</v>
      </c>
      <c r="H681" s="24" t="s">
        <v>62</v>
      </c>
      <c r="I681" s="24" t="s">
        <v>63</v>
      </c>
      <c r="J681" s="24" t="s">
        <v>119</v>
      </c>
      <c r="K681" s="24" t="s">
        <v>65</v>
      </c>
      <c r="L681" s="24" t="s">
        <v>66</v>
      </c>
      <c r="M681" s="24" t="s">
        <v>67</v>
      </c>
      <c r="N681" s="48">
        <v>42826</v>
      </c>
      <c r="O681" s="24" t="s">
        <v>53</v>
      </c>
      <c r="P681" s="26" t="s">
        <v>1</v>
      </c>
      <c r="Q681" s="63" t="s">
        <v>7457</v>
      </c>
      <c r="R681" s="63" t="s">
        <v>7458</v>
      </c>
      <c r="S681" s="24" t="s">
        <v>44</v>
      </c>
      <c r="T681" s="40" t="s">
        <v>44</v>
      </c>
      <c r="U681" s="24" t="s">
        <v>55</v>
      </c>
      <c r="V681" s="24">
        <v>2710193200</v>
      </c>
      <c r="W681" s="14" t="s">
        <v>70</v>
      </c>
      <c r="X681" s="24" t="s">
        <v>6032</v>
      </c>
      <c r="Y681" s="24" t="s">
        <v>3314</v>
      </c>
      <c r="Z681" s="24" t="s">
        <v>565</v>
      </c>
      <c r="AA681" s="24" t="s">
        <v>1937</v>
      </c>
      <c r="AB681" s="51" t="s">
        <v>1890</v>
      </c>
      <c r="AC681" s="51"/>
      <c r="AD681" s="51"/>
      <c r="AE681" s="24"/>
    </row>
    <row r="682" spans="1:31" s="38" customFormat="1" ht="12.75" hidden="1" customHeight="1" x14ac:dyDescent="0.35">
      <c r="A682" s="14"/>
      <c r="B682" s="24">
        <v>45276905</v>
      </c>
      <c r="C682" s="24">
        <v>905</v>
      </c>
      <c r="D682" s="24" t="s">
        <v>1938</v>
      </c>
      <c r="E682" s="66">
        <v>45276801</v>
      </c>
      <c r="F682" s="24" t="s">
        <v>1939</v>
      </c>
      <c r="G682" s="24" t="s">
        <v>46</v>
      </c>
      <c r="H682" s="24" t="s">
        <v>62</v>
      </c>
      <c r="I682" s="24" t="s">
        <v>63</v>
      </c>
      <c r="J682" s="24" t="s">
        <v>145</v>
      </c>
      <c r="K682" s="24" t="s">
        <v>65</v>
      </c>
      <c r="L682" s="24" t="s">
        <v>66</v>
      </c>
      <c r="M682" s="24" t="s">
        <v>67</v>
      </c>
      <c r="N682" s="48">
        <v>42742</v>
      </c>
      <c r="O682" s="24" t="s">
        <v>53</v>
      </c>
      <c r="P682" s="26" t="s">
        <v>1</v>
      </c>
      <c r="Q682" s="63" t="s">
        <v>7459</v>
      </c>
      <c r="R682" s="63" t="s">
        <v>7460</v>
      </c>
      <c r="S682" s="24" t="s">
        <v>44</v>
      </c>
      <c r="T682" s="40" t="s">
        <v>44</v>
      </c>
      <c r="U682" s="24" t="s">
        <v>55</v>
      </c>
      <c r="V682" s="24">
        <v>2710193200</v>
      </c>
      <c r="W682" s="14" t="s">
        <v>70</v>
      </c>
      <c r="X682" s="24" t="s">
        <v>6032</v>
      </c>
      <c r="Y682" s="24" t="s">
        <v>3314</v>
      </c>
      <c r="Z682" s="24" t="s">
        <v>73</v>
      </c>
      <c r="AA682" s="24" t="s">
        <v>1942</v>
      </c>
      <c r="AB682" s="51" t="s">
        <v>1890</v>
      </c>
      <c r="AC682" s="51"/>
      <c r="AD682" s="51"/>
      <c r="AE682" s="24"/>
    </row>
    <row r="683" spans="1:31" s="38" customFormat="1" ht="12.75" hidden="1" customHeight="1" x14ac:dyDescent="0.35">
      <c r="A683" s="14"/>
      <c r="B683" s="24">
        <v>45372907</v>
      </c>
      <c r="C683" s="24">
        <v>907</v>
      </c>
      <c r="D683" s="24" t="s">
        <v>1943</v>
      </c>
      <c r="E683" s="66">
        <v>45276801</v>
      </c>
      <c r="F683" s="24" t="s">
        <v>1939</v>
      </c>
      <c r="G683" s="24" t="s">
        <v>46</v>
      </c>
      <c r="H683" s="24" t="s">
        <v>999</v>
      </c>
      <c r="I683" s="24" t="s">
        <v>364</v>
      </c>
      <c r="J683" s="24" t="s">
        <v>119</v>
      </c>
      <c r="K683" s="24" t="s">
        <v>65</v>
      </c>
      <c r="L683" s="24" t="s">
        <v>66</v>
      </c>
      <c r="M683" s="24" t="s">
        <v>67</v>
      </c>
      <c r="N683" s="48">
        <v>42856</v>
      </c>
      <c r="O683" s="24" t="s">
        <v>53</v>
      </c>
      <c r="P683" s="26" t="s">
        <v>1</v>
      </c>
      <c r="Q683" s="63" t="s">
        <v>7461</v>
      </c>
      <c r="R683" s="63" t="s">
        <v>7462</v>
      </c>
      <c r="S683" s="24" t="s">
        <v>44</v>
      </c>
      <c r="T683" s="40" t="s">
        <v>44</v>
      </c>
      <c r="U683" s="24" t="s">
        <v>55</v>
      </c>
      <c r="V683" s="24">
        <v>2710193200</v>
      </c>
      <c r="W683" s="14" t="s">
        <v>70</v>
      </c>
      <c r="X683" s="24" t="s">
        <v>6032</v>
      </c>
      <c r="Y683" s="24" t="s">
        <v>3317</v>
      </c>
      <c r="Z683" s="24" t="s">
        <v>565</v>
      </c>
      <c r="AA683" s="24" t="s">
        <v>1946</v>
      </c>
      <c r="AB683" s="51" t="s">
        <v>1890</v>
      </c>
      <c r="AC683" s="51"/>
      <c r="AD683" s="51"/>
      <c r="AE683" s="24"/>
    </row>
    <row r="684" spans="1:31" s="38" customFormat="1" ht="13" hidden="1" x14ac:dyDescent="0.35">
      <c r="A684" s="14"/>
      <c r="B684" s="24">
        <v>45372855</v>
      </c>
      <c r="C684" s="24">
        <v>855</v>
      </c>
      <c r="D684" s="24" t="s">
        <v>1947</v>
      </c>
      <c r="E684" s="66">
        <v>45276801</v>
      </c>
      <c r="F684" s="24" t="s">
        <v>1939</v>
      </c>
      <c r="G684" s="24" t="s">
        <v>46</v>
      </c>
      <c r="H684" s="24" t="s">
        <v>163</v>
      </c>
      <c r="I684" s="24" t="s">
        <v>164</v>
      </c>
      <c r="J684" s="24" t="s">
        <v>119</v>
      </c>
      <c r="K684" s="24" t="s">
        <v>65</v>
      </c>
      <c r="L684" s="24" t="s">
        <v>66</v>
      </c>
      <c r="M684" s="24" t="s">
        <v>67</v>
      </c>
      <c r="N684" s="48">
        <v>43709</v>
      </c>
      <c r="O684" s="24" t="s">
        <v>53</v>
      </c>
      <c r="P684" s="26" t="s">
        <v>1</v>
      </c>
      <c r="Q684" s="63" t="s">
        <v>7463</v>
      </c>
      <c r="R684" s="63" t="s">
        <v>54</v>
      </c>
      <c r="S684" s="24" t="s">
        <v>44</v>
      </c>
      <c r="T684" s="40" t="s">
        <v>44</v>
      </c>
      <c r="U684" s="24" t="s">
        <v>55</v>
      </c>
      <c r="V684" s="24">
        <v>2710193200</v>
      </c>
      <c r="W684" s="14" t="s">
        <v>70</v>
      </c>
      <c r="X684" s="24" t="s">
        <v>6032</v>
      </c>
      <c r="Y684" s="24" t="s">
        <v>5688</v>
      </c>
      <c r="Z684" s="24" t="s">
        <v>565</v>
      </c>
      <c r="AA684" s="24" t="s">
        <v>1949</v>
      </c>
      <c r="AB684" s="51" t="s">
        <v>1890</v>
      </c>
      <c r="AC684" s="51"/>
      <c r="AD684" s="51"/>
      <c r="AE684" s="24"/>
    </row>
    <row r="685" spans="1:31" s="38" customFormat="1" ht="13" hidden="1" x14ac:dyDescent="0.35">
      <c r="A685" s="14"/>
      <c r="B685" s="24">
        <v>45276855</v>
      </c>
      <c r="C685" s="24">
        <v>855</v>
      </c>
      <c r="D685" s="24" t="s">
        <v>1950</v>
      </c>
      <c r="E685" s="66">
        <v>45276801</v>
      </c>
      <c r="F685" s="24" t="s">
        <v>1939</v>
      </c>
      <c r="G685" s="24" t="s">
        <v>46</v>
      </c>
      <c r="H685" s="24" t="s">
        <v>163</v>
      </c>
      <c r="I685" s="24" t="s">
        <v>164</v>
      </c>
      <c r="J685" s="24" t="s">
        <v>145</v>
      </c>
      <c r="K685" s="24" t="s">
        <v>65</v>
      </c>
      <c r="L685" s="24" t="s">
        <v>66</v>
      </c>
      <c r="M685" s="24" t="s">
        <v>67</v>
      </c>
      <c r="N685" s="48">
        <v>40854</v>
      </c>
      <c r="O685" s="24" t="s">
        <v>53</v>
      </c>
      <c r="P685" s="26" t="s">
        <v>1</v>
      </c>
      <c r="Q685" s="24"/>
      <c r="R685" s="63" t="s">
        <v>7464</v>
      </c>
      <c r="S685" s="24" t="s">
        <v>44</v>
      </c>
      <c r="T685" s="40" t="s">
        <v>44</v>
      </c>
      <c r="U685" s="24" t="s">
        <v>55</v>
      </c>
      <c r="V685" s="24">
        <v>2710193200</v>
      </c>
      <c r="W685" s="14" t="s">
        <v>70</v>
      </c>
      <c r="X685" s="24" t="s">
        <v>6032</v>
      </c>
      <c r="Y685" s="24" t="s">
        <v>5688</v>
      </c>
      <c r="Z685" s="24" t="s">
        <v>88</v>
      </c>
      <c r="AA685" s="24" t="s">
        <v>1952</v>
      </c>
      <c r="AB685" s="51" t="s">
        <v>1890</v>
      </c>
      <c r="AC685" s="51"/>
      <c r="AD685" s="51"/>
      <c r="AE685" s="24"/>
    </row>
    <row r="686" spans="1:31" s="38" customFormat="1" ht="12.75" hidden="1" customHeight="1" x14ac:dyDescent="0.35">
      <c r="A686" s="14"/>
      <c r="B686" s="24">
        <v>45276801</v>
      </c>
      <c r="C686" s="24">
        <v>801</v>
      </c>
      <c r="D686" s="24" t="s">
        <v>1939</v>
      </c>
      <c r="E686" s="66">
        <v>45276801</v>
      </c>
      <c r="F686" s="24" t="s">
        <v>1939</v>
      </c>
      <c r="G686" s="24" t="s">
        <v>46</v>
      </c>
      <c r="H686" s="24" t="s">
        <v>79</v>
      </c>
      <c r="I686" s="24" t="s">
        <v>79</v>
      </c>
      <c r="J686" s="24" t="s">
        <v>145</v>
      </c>
      <c r="K686" s="24" t="s">
        <v>65</v>
      </c>
      <c r="L686" s="24" t="s">
        <v>66</v>
      </c>
      <c r="M686" s="24" t="s">
        <v>67</v>
      </c>
      <c r="N686" s="48">
        <v>45108</v>
      </c>
      <c r="O686" s="24" t="s">
        <v>53</v>
      </c>
      <c r="P686" s="26" t="s">
        <v>1</v>
      </c>
      <c r="Q686" s="24" t="s">
        <v>44</v>
      </c>
      <c r="R686" s="63" t="s">
        <v>54</v>
      </c>
      <c r="S686" s="24" t="s">
        <v>44</v>
      </c>
      <c r="T686" s="40" t="s">
        <v>44</v>
      </c>
      <c r="U686" s="24" t="s">
        <v>55</v>
      </c>
      <c r="V686" s="24">
        <v>2710193200</v>
      </c>
      <c r="W686" s="14" t="s">
        <v>44</v>
      </c>
      <c r="X686" s="24" t="s">
        <v>6032</v>
      </c>
      <c r="Y686" s="24">
        <v>1176</v>
      </c>
      <c r="Z686" s="24" t="s">
        <v>392</v>
      </c>
      <c r="AA686" s="24" t="s">
        <v>1953</v>
      </c>
      <c r="AB686" s="51" t="s">
        <v>1890</v>
      </c>
      <c r="AC686" s="51"/>
      <c r="AD686" s="51"/>
      <c r="AE686" s="24"/>
    </row>
    <row r="687" spans="1:31" s="38" customFormat="1" ht="13" hidden="1" x14ac:dyDescent="0.35">
      <c r="A687" s="14"/>
      <c r="B687" s="24">
        <v>45276809</v>
      </c>
      <c r="C687" s="24">
        <v>809</v>
      </c>
      <c r="D687" s="24" t="s">
        <v>1954</v>
      </c>
      <c r="E687" s="66">
        <v>45276801</v>
      </c>
      <c r="F687" s="24" t="s">
        <v>1939</v>
      </c>
      <c r="G687" s="24" t="s">
        <v>46</v>
      </c>
      <c r="H687" s="24" t="s">
        <v>47</v>
      </c>
      <c r="I687" s="24" t="s">
        <v>48</v>
      </c>
      <c r="J687" s="24" t="s">
        <v>145</v>
      </c>
      <c r="K687" s="24" t="s">
        <v>65</v>
      </c>
      <c r="L687" s="24" t="s">
        <v>66</v>
      </c>
      <c r="M687" s="24" t="s">
        <v>67</v>
      </c>
      <c r="N687" s="48">
        <v>40830</v>
      </c>
      <c r="O687" s="24" t="s">
        <v>53</v>
      </c>
      <c r="P687" s="26" t="s">
        <v>1</v>
      </c>
      <c r="Q687" s="63"/>
      <c r="R687" s="63" t="s">
        <v>7465</v>
      </c>
      <c r="S687" s="24" t="s">
        <v>44</v>
      </c>
      <c r="T687" s="40" t="s">
        <v>44</v>
      </c>
      <c r="U687" s="24" t="s">
        <v>55</v>
      </c>
      <c r="V687" s="24">
        <v>2710193200</v>
      </c>
      <c r="W687" s="14" t="s">
        <v>83</v>
      </c>
      <c r="X687" s="24" t="s">
        <v>6032</v>
      </c>
      <c r="Y687" s="24" t="s">
        <v>360</v>
      </c>
      <c r="Z687" s="24" t="s">
        <v>88</v>
      </c>
      <c r="AA687" s="24" t="s">
        <v>1956</v>
      </c>
      <c r="AB687" s="51" t="s">
        <v>1890</v>
      </c>
      <c r="AC687" s="51"/>
      <c r="AD687" s="51"/>
      <c r="AE687" s="24"/>
    </row>
    <row r="688" spans="1:31" s="38" customFormat="1" ht="12.75" hidden="1" customHeight="1" x14ac:dyDescent="0.35">
      <c r="A688" s="14"/>
      <c r="B688" s="24">
        <v>45372809</v>
      </c>
      <c r="C688" s="24">
        <v>809</v>
      </c>
      <c r="D688" s="24" t="s">
        <v>1957</v>
      </c>
      <c r="E688" s="66">
        <v>45276801</v>
      </c>
      <c r="F688" s="24" t="s">
        <v>1939</v>
      </c>
      <c r="G688" s="24" t="s">
        <v>46</v>
      </c>
      <c r="H688" s="24" t="s">
        <v>47</v>
      </c>
      <c r="I688" s="24" t="s">
        <v>48</v>
      </c>
      <c r="J688" s="24" t="s">
        <v>119</v>
      </c>
      <c r="K688" s="24" t="s">
        <v>65</v>
      </c>
      <c r="L688" s="24" t="s">
        <v>66</v>
      </c>
      <c r="M688" s="24" t="s">
        <v>67</v>
      </c>
      <c r="N688" s="48">
        <v>42826</v>
      </c>
      <c r="O688" s="24" t="s">
        <v>53</v>
      </c>
      <c r="P688" s="26" t="s">
        <v>1</v>
      </c>
      <c r="Q688" s="63">
        <v>5011987034921</v>
      </c>
      <c r="R688" s="63" t="s">
        <v>54</v>
      </c>
      <c r="S688" s="24" t="s">
        <v>44</v>
      </c>
      <c r="T688" s="40" t="s">
        <v>44</v>
      </c>
      <c r="U688" s="24" t="s">
        <v>55</v>
      </c>
      <c r="V688" s="24">
        <v>2710193200</v>
      </c>
      <c r="W688" s="14" t="s">
        <v>83</v>
      </c>
      <c r="X688" s="24" t="s">
        <v>6032</v>
      </c>
      <c r="Y688" s="24" t="s">
        <v>360</v>
      </c>
      <c r="Z688" s="24" t="s">
        <v>565</v>
      </c>
      <c r="AA688" s="24" t="s">
        <v>1959</v>
      </c>
      <c r="AB688" s="51" t="s">
        <v>1890</v>
      </c>
      <c r="AC688" s="51"/>
      <c r="AD688" s="51"/>
      <c r="AE688" s="24"/>
    </row>
    <row r="689" spans="1:31" s="38" customFormat="1" ht="13" hidden="1" x14ac:dyDescent="0.35">
      <c r="A689" s="14"/>
      <c r="B689" s="24">
        <v>43582905</v>
      </c>
      <c r="C689" s="24">
        <v>905</v>
      </c>
      <c r="D689" s="24" t="s">
        <v>1960</v>
      </c>
      <c r="E689" s="66">
        <v>43582801</v>
      </c>
      <c r="F689" s="24" t="s">
        <v>1213</v>
      </c>
      <c r="G689" s="24" t="s">
        <v>46</v>
      </c>
      <c r="H689" s="24" t="s">
        <v>62</v>
      </c>
      <c r="I689" s="24" t="s">
        <v>63</v>
      </c>
      <c r="J689" s="24" t="s">
        <v>145</v>
      </c>
      <c r="K689" s="24" t="s">
        <v>65</v>
      </c>
      <c r="L689" s="24" t="s">
        <v>66</v>
      </c>
      <c r="M689" s="24" t="s">
        <v>67</v>
      </c>
      <c r="N689" s="48">
        <v>40837</v>
      </c>
      <c r="O689" s="24" t="s">
        <v>53</v>
      </c>
      <c r="P689" s="26" t="s">
        <v>1</v>
      </c>
      <c r="Q689" s="63" t="s">
        <v>7466</v>
      </c>
      <c r="R689" s="63" t="s">
        <v>7466</v>
      </c>
      <c r="S689" s="24" t="s">
        <v>44</v>
      </c>
      <c r="T689" s="40" t="s">
        <v>44</v>
      </c>
      <c r="U689" s="24" t="s">
        <v>55</v>
      </c>
      <c r="V689" s="24">
        <v>2710193200</v>
      </c>
      <c r="W689" s="14" t="s">
        <v>70</v>
      </c>
      <c r="X689" s="24" t="s">
        <v>6347</v>
      </c>
      <c r="Y689" s="24" t="s">
        <v>3314</v>
      </c>
      <c r="Z689" s="24" t="s">
        <v>73</v>
      </c>
      <c r="AA689" s="24" t="s">
        <v>1962</v>
      </c>
      <c r="AB689" s="51" t="s">
        <v>1890</v>
      </c>
      <c r="AC689" s="51"/>
      <c r="AD689" s="51"/>
      <c r="AE689" s="24"/>
    </row>
    <row r="690" spans="1:31" s="38" customFormat="1" ht="13" hidden="1" x14ac:dyDescent="0.35">
      <c r="A690" s="14"/>
      <c r="B690" s="24">
        <v>43592855</v>
      </c>
      <c r="C690" s="24">
        <v>855</v>
      </c>
      <c r="D690" s="24" t="s">
        <v>1963</v>
      </c>
      <c r="E690" s="66">
        <v>43582801</v>
      </c>
      <c r="F690" s="24" t="s">
        <v>1213</v>
      </c>
      <c r="G690" s="24" t="s">
        <v>46</v>
      </c>
      <c r="H690" s="24" t="s">
        <v>163</v>
      </c>
      <c r="I690" s="24" t="s">
        <v>164</v>
      </c>
      <c r="J690" s="24" t="s">
        <v>119</v>
      </c>
      <c r="K690" s="24" t="s">
        <v>65</v>
      </c>
      <c r="L690" s="24" t="s">
        <v>66</v>
      </c>
      <c r="M690" s="24" t="s">
        <v>67</v>
      </c>
      <c r="N690" s="48">
        <v>43952</v>
      </c>
      <c r="O690" s="24" t="s">
        <v>53</v>
      </c>
      <c r="P690" s="26" t="s">
        <v>1</v>
      </c>
      <c r="Q690" s="63" t="s">
        <v>7467</v>
      </c>
      <c r="R690" s="63" t="s">
        <v>54</v>
      </c>
      <c r="S690" s="24" t="s">
        <v>44</v>
      </c>
      <c r="T690" s="40" t="s">
        <v>44</v>
      </c>
      <c r="U690" s="24" t="s">
        <v>55</v>
      </c>
      <c r="V690" s="24">
        <v>2710193200</v>
      </c>
      <c r="W690" s="14" t="s">
        <v>70</v>
      </c>
      <c r="X690" s="24" t="s">
        <v>6347</v>
      </c>
      <c r="Y690" s="24" t="s">
        <v>5688</v>
      </c>
      <c r="Z690" s="24" t="s">
        <v>565</v>
      </c>
      <c r="AA690" s="24" t="s">
        <v>1965</v>
      </c>
      <c r="AB690" s="51" t="s">
        <v>1890</v>
      </c>
      <c r="AC690" s="51"/>
      <c r="AD690" s="51"/>
      <c r="AE690" s="24"/>
    </row>
    <row r="691" spans="1:31" s="38" customFormat="1" ht="13" hidden="1" x14ac:dyDescent="0.35">
      <c r="A691" s="14"/>
      <c r="B691" s="24">
        <v>43582855</v>
      </c>
      <c r="C691" s="24">
        <v>855</v>
      </c>
      <c r="D691" s="24" t="s">
        <v>1966</v>
      </c>
      <c r="E691" s="66">
        <v>43582801</v>
      </c>
      <c r="F691" s="24" t="s">
        <v>1213</v>
      </c>
      <c r="G691" s="24" t="s">
        <v>46</v>
      </c>
      <c r="H691" s="24" t="s">
        <v>163</v>
      </c>
      <c r="I691" s="24" t="s">
        <v>164</v>
      </c>
      <c r="J691" s="24" t="s">
        <v>145</v>
      </c>
      <c r="K691" s="24" t="s">
        <v>65</v>
      </c>
      <c r="L691" s="24" t="s">
        <v>66</v>
      </c>
      <c r="M691" s="24" t="s">
        <v>67</v>
      </c>
      <c r="N691" s="48">
        <v>40835</v>
      </c>
      <c r="O691" s="24" t="s">
        <v>53</v>
      </c>
      <c r="P691" s="26" t="s">
        <v>1</v>
      </c>
      <c r="Q691" s="24"/>
      <c r="R691" s="63"/>
      <c r="S691" s="24" t="s">
        <v>44</v>
      </c>
      <c r="T691" s="40" t="s">
        <v>44</v>
      </c>
      <c r="U691" s="24" t="s">
        <v>55</v>
      </c>
      <c r="V691" s="24">
        <v>2710193200</v>
      </c>
      <c r="W691" s="14" t="s">
        <v>70</v>
      </c>
      <c r="X691" s="24" t="s">
        <v>6347</v>
      </c>
      <c r="Y691" s="24" t="s">
        <v>5688</v>
      </c>
      <c r="Z691" s="24" t="s">
        <v>73</v>
      </c>
      <c r="AA691" s="24" t="s">
        <v>1967</v>
      </c>
      <c r="AB691" s="51" t="s">
        <v>1890</v>
      </c>
      <c r="AC691" s="51"/>
      <c r="AD691" s="51"/>
      <c r="AE691" s="24"/>
    </row>
    <row r="692" spans="1:31" s="38" customFormat="1" ht="13" hidden="1" x14ac:dyDescent="0.35">
      <c r="A692" s="14"/>
      <c r="B692" s="24">
        <v>43582801</v>
      </c>
      <c r="C692" s="24">
        <v>801</v>
      </c>
      <c r="D692" s="24" t="s">
        <v>1213</v>
      </c>
      <c r="E692" s="66">
        <v>43582801</v>
      </c>
      <c r="F692" s="24" t="s">
        <v>1213</v>
      </c>
      <c r="G692" s="24" t="s">
        <v>46</v>
      </c>
      <c r="H692" s="24" t="s">
        <v>79</v>
      </c>
      <c r="I692" s="24" t="s">
        <v>79</v>
      </c>
      <c r="J692" s="24" t="s">
        <v>145</v>
      </c>
      <c r="K692" s="24" t="s">
        <v>65</v>
      </c>
      <c r="L692" s="24" t="s">
        <v>66</v>
      </c>
      <c r="M692" s="24" t="s">
        <v>67</v>
      </c>
      <c r="N692" s="48">
        <v>40823</v>
      </c>
      <c r="O692" s="24" t="s">
        <v>53</v>
      </c>
      <c r="P692" s="26" t="s">
        <v>1</v>
      </c>
      <c r="Q692" s="24" t="s">
        <v>44</v>
      </c>
      <c r="R692" s="63" t="s">
        <v>54</v>
      </c>
      <c r="S692" s="24" t="s">
        <v>44</v>
      </c>
      <c r="T692" s="40" t="s">
        <v>44</v>
      </c>
      <c r="U692" s="24" t="s">
        <v>55</v>
      </c>
      <c r="V692" s="24">
        <v>2710193200</v>
      </c>
      <c r="W692" s="14" t="s">
        <v>44</v>
      </c>
      <c r="X692" s="24" t="s">
        <v>6347</v>
      </c>
      <c r="Y692" s="24">
        <v>1176</v>
      </c>
      <c r="Z692" s="24" t="s">
        <v>392</v>
      </c>
      <c r="AA692" s="24" t="s">
        <v>1968</v>
      </c>
      <c r="AB692" s="51" t="s">
        <v>1890</v>
      </c>
      <c r="AC692" s="51"/>
      <c r="AD692" s="51"/>
      <c r="AE692" s="24"/>
    </row>
    <row r="693" spans="1:31" s="38" customFormat="1" ht="13" hidden="1" x14ac:dyDescent="0.35">
      <c r="A693" s="14"/>
      <c r="B693" s="24">
        <v>43582967</v>
      </c>
      <c r="C693" s="24">
        <v>967</v>
      </c>
      <c r="D693" s="24" t="s">
        <v>1969</v>
      </c>
      <c r="E693" s="66">
        <v>43582801</v>
      </c>
      <c r="F693" s="24" t="s">
        <v>1213</v>
      </c>
      <c r="G693" s="24" t="s">
        <v>46</v>
      </c>
      <c r="H693" s="24" t="s">
        <v>151</v>
      </c>
      <c r="I693" s="24" t="s">
        <v>86</v>
      </c>
      <c r="J693" s="24" t="s">
        <v>145</v>
      </c>
      <c r="K693" s="24" t="s">
        <v>65</v>
      </c>
      <c r="L693" s="24" t="s">
        <v>66</v>
      </c>
      <c r="M693" s="24" t="s">
        <v>67</v>
      </c>
      <c r="N693" s="48">
        <v>44005</v>
      </c>
      <c r="O693" s="24" t="s">
        <v>53</v>
      </c>
      <c r="P693" s="26" t="s">
        <v>1</v>
      </c>
      <c r="Q693" s="63">
        <v>5011987047716</v>
      </c>
      <c r="R693" s="63" t="s">
        <v>54</v>
      </c>
      <c r="S693" s="24" t="s">
        <v>44</v>
      </c>
      <c r="T693" s="40" t="s">
        <v>44</v>
      </c>
      <c r="U693" s="24" t="s">
        <v>55</v>
      </c>
      <c r="V693" s="24">
        <v>2710193200</v>
      </c>
      <c r="W693" s="14" t="s">
        <v>83</v>
      </c>
      <c r="X693" s="24" t="s">
        <v>6347</v>
      </c>
      <c r="Y693" s="24" t="s">
        <v>87</v>
      </c>
      <c r="Z693" s="24" t="s">
        <v>88</v>
      </c>
      <c r="AA693" s="24" t="s">
        <v>6372</v>
      </c>
      <c r="AB693" s="51" t="s">
        <v>1890</v>
      </c>
      <c r="AC693" s="51"/>
      <c r="AD693" s="51"/>
      <c r="AE693" s="24"/>
    </row>
    <row r="694" spans="1:31" s="38" customFormat="1" ht="13" hidden="1" x14ac:dyDescent="0.35">
      <c r="A694" s="14"/>
      <c r="B694" s="24">
        <v>43582809</v>
      </c>
      <c r="C694" s="24">
        <v>809</v>
      </c>
      <c r="D694" s="24" t="s">
        <v>1973</v>
      </c>
      <c r="E694" s="66">
        <v>43582801</v>
      </c>
      <c r="F694" s="24" t="s">
        <v>1213</v>
      </c>
      <c r="G694" s="24" t="s">
        <v>46</v>
      </c>
      <c r="H694" s="24" t="s">
        <v>47</v>
      </c>
      <c r="I694" s="24" t="s">
        <v>48</v>
      </c>
      <c r="J694" s="24" t="s">
        <v>145</v>
      </c>
      <c r="K694" s="24" t="s">
        <v>65</v>
      </c>
      <c r="L694" s="24" t="s">
        <v>66</v>
      </c>
      <c r="M694" s="24" t="s">
        <v>67</v>
      </c>
      <c r="N694" s="48">
        <v>40827</v>
      </c>
      <c r="O694" s="24" t="s">
        <v>53</v>
      </c>
      <c r="P694" s="26" t="s">
        <v>1</v>
      </c>
      <c r="Q694" s="24"/>
      <c r="R694" s="63" t="s">
        <v>7468</v>
      </c>
      <c r="S694" s="24" t="s">
        <v>44</v>
      </c>
      <c r="T694" s="40" t="s">
        <v>44</v>
      </c>
      <c r="U694" s="24" t="s">
        <v>55</v>
      </c>
      <c r="V694" s="24">
        <v>2710193200</v>
      </c>
      <c r="W694" s="14" t="s">
        <v>83</v>
      </c>
      <c r="X694" s="24" t="s">
        <v>6347</v>
      </c>
      <c r="Y694" s="24" t="s">
        <v>360</v>
      </c>
      <c r="Z694" s="24" t="s">
        <v>88</v>
      </c>
      <c r="AA694" s="24" t="s">
        <v>1975</v>
      </c>
      <c r="AB694" s="51" t="s">
        <v>1890</v>
      </c>
      <c r="AC694" s="51"/>
      <c r="AD694" s="51"/>
      <c r="AE694" s="24"/>
    </row>
    <row r="695" spans="1:31" s="38" customFormat="1" ht="13" hidden="1" x14ac:dyDescent="0.35">
      <c r="A695" s="14"/>
      <c r="B695" s="24">
        <v>45292855</v>
      </c>
      <c r="C695" s="24">
        <v>855</v>
      </c>
      <c r="D695" s="24" t="s">
        <v>1976</v>
      </c>
      <c r="E695" s="66">
        <v>45292801</v>
      </c>
      <c r="F695" s="24" t="s">
        <v>1977</v>
      </c>
      <c r="G695" s="24" t="s">
        <v>46</v>
      </c>
      <c r="H695" s="24" t="s">
        <v>163</v>
      </c>
      <c r="I695" s="24" t="s">
        <v>164</v>
      </c>
      <c r="J695" s="24" t="s">
        <v>145</v>
      </c>
      <c r="K695" s="24" t="s">
        <v>65</v>
      </c>
      <c r="L695" s="24" t="s">
        <v>66</v>
      </c>
      <c r="M695" s="24" t="s">
        <v>67</v>
      </c>
      <c r="N695" s="48">
        <v>41974</v>
      </c>
      <c r="O695" s="24" t="s">
        <v>53</v>
      </c>
      <c r="P695" s="26" t="s">
        <v>1</v>
      </c>
      <c r="Q695" s="63" t="s">
        <v>7469</v>
      </c>
      <c r="R695" s="63" t="s">
        <v>7470</v>
      </c>
      <c r="S695" s="24" t="s">
        <v>44</v>
      </c>
      <c r="T695" s="40" t="s">
        <v>44</v>
      </c>
      <c r="U695" s="24" t="s">
        <v>55</v>
      </c>
      <c r="V695" s="24">
        <v>2710193200</v>
      </c>
      <c r="W695" s="14" t="s">
        <v>70</v>
      </c>
      <c r="X695" s="24" t="s">
        <v>6039</v>
      </c>
      <c r="Y695" s="24" t="s">
        <v>5688</v>
      </c>
      <c r="Z695" s="24" t="s">
        <v>88</v>
      </c>
      <c r="AA695" s="24" t="s">
        <v>1980</v>
      </c>
      <c r="AB695" s="51" t="s">
        <v>1890</v>
      </c>
      <c r="AC695" s="51"/>
      <c r="AD695" s="51"/>
      <c r="AE695" s="24"/>
    </row>
    <row r="696" spans="1:31" s="38" customFormat="1" ht="12.75" hidden="1" customHeight="1" x14ac:dyDescent="0.35">
      <c r="A696" s="14"/>
      <c r="B696" s="24">
        <v>45292801</v>
      </c>
      <c r="C696" s="24">
        <v>801</v>
      </c>
      <c r="D696" s="24" t="s">
        <v>1977</v>
      </c>
      <c r="E696" s="66">
        <v>45292801</v>
      </c>
      <c r="F696" s="24" t="s">
        <v>1977</v>
      </c>
      <c r="G696" s="24" t="s">
        <v>46</v>
      </c>
      <c r="H696" s="24" t="s">
        <v>79</v>
      </c>
      <c r="I696" s="24" t="s">
        <v>79</v>
      </c>
      <c r="J696" s="24" t="s">
        <v>145</v>
      </c>
      <c r="K696" s="24" t="s">
        <v>65</v>
      </c>
      <c r="L696" s="24" t="s">
        <v>66</v>
      </c>
      <c r="M696" s="24" t="s">
        <v>67</v>
      </c>
      <c r="N696" s="48">
        <v>41320</v>
      </c>
      <c r="O696" s="24" t="s">
        <v>53</v>
      </c>
      <c r="P696" s="26" t="s">
        <v>1</v>
      </c>
      <c r="Q696" s="24" t="s">
        <v>44</v>
      </c>
      <c r="R696" s="24" t="s">
        <v>54</v>
      </c>
      <c r="S696" s="24" t="s">
        <v>44</v>
      </c>
      <c r="T696" s="40" t="s">
        <v>44</v>
      </c>
      <c r="U696" s="24" t="s">
        <v>55</v>
      </c>
      <c r="V696" s="24">
        <v>2710193200</v>
      </c>
      <c r="W696" s="14" t="s">
        <v>44</v>
      </c>
      <c r="X696" s="24" t="s">
        <v>6039</v>
      </c>
      <c r="Y696" s="24">
        <v>1176</v>
      </c>
      <c r="Z696" s="24" t="s">
        <v>392</v>
      </c>
      <c r="AA696" s="24" t="s">
        <v>1981</v>
      </c>
      <c r="AB696" s="51" t="s">
        <v>1890</v>
      </c>
      <c r="AC696" s="51"/>
      <c r="AD696" s="51"/>
      <c r="AE696" s="24"/>
    </row>
    <row r="697" spans="1:31" s="38" customFormat="1" ht="13" hidden="1" x14ac:dyDescent="0.35">
      <c r="A697" s="14"/>
      <c r="B697" s="24">
        <v>45257909</v>
      </c>
      <c r="C697" s="24">
        <v>909</v>
      </c>
      <c r="D697" s="24" t="s">
        <v>1982</v>
      </c>
      <c r="E697" s="66" t="s">
        <v>44</v>
      </c>
      <c r="F697" s="24" t="s">
        <v>45</v>
      </c>
      <c r="G697" s="24" t="s">
        <v>46</v>
      </c>
      <c r="H697" s="24" t="s">
        <v>62</v>
      </c>
      <c r="I697" s="24" t="s">
        <v>63</v>
      </c>
      <c r="J697" s="24" t="s">
        <v>145</v>
      </c>
      <c r="K697" s="24" t="s">
        <v>65</v>
      </c>
      <c r="L697" s="24" t="s">
        <v>51</v>
      </c>
      <c r="M697" s="24" t="s">
        <v>67</v>
      </c>
      <c r="N697" s="48">
        <v>40630</v>
      </c>
      <c r="O697" s="24" t="s">
        <v>53</v>
      </c>
      <c r="P697" s="26" t="s">
        <v>1</v>
      </c>
      <c r="Q697" s="24"/>
      <c r="R697" s="63" t="s">
        <v>7471</v>
      </c>
      <c r="S697" s="24" t="s">
        <v>44</v>
      </c>
      <c r="T697" s="40" t="s">
        <v>44</v>
      </c>
      <c r="U697" s="24" t="s">
        <v>55</v>
      </c>
      <c r="V697" s="24">
        <v>2710193200</v>
      </c>
      <c r="W697" s="14" t="s">
        <v>56</v>
      </c>
      <c r="X697" s="24" t="s">
        <v>7472</v>
      </c>
      <c r="Y697" s="24" t="s">
        <v>3314</v>
      </c>
      <c r="Z697" s="24" t="s">
        <v>7473</v>
      </c>
      <c r="AA697" s="24" t="s">
        <v>1984</v>
      </c>
      <c r="AB697" s="51" t="s">
        <v>1890</v>
      </c>
      <c r="AC697" s="51"/>
      <c r="AD697" s="51"/>
      <c r="AE697" s="24"/>
    </row>
    <row r="698" spans="1:31" s="38" customFormat="1" ht="13" hidden="1" x14ac:dyDescent="0.35">
      <c r="A698" s="14"/>
      <c r="B698" s="24">
        <v>45221967</v>
      </c>
      <c r="C698" s="24">
        <v>967</v>
      </c>
      <c r="D698" s="24" t="s">
        <v>1985</v>
      </c>
      <c r="E698" s="66">
        <v>45221801</v>
      </c>
      <c r="F698" s="24" t="s">
        <v>1986</v>
      </c>
      <c r="G698" s="24" t="s">
        <v>46</v>
      </c>
      <c r="H698" s="24" t="s">
        <v>151</v>
      </c>
      <c r="I698" s="24" t="s">
        <v>86</v>
      </c>
      <c r="J698" s="24" t="s">
        <v>145</v>
      </c>
      <c r="K698" s="24" t="s">
        <v>65</v>
      </c>
      <c r="L698" s="24" t="s">
        <v>66</v>
      </c>
      <c r="M698" s="24" t="s">
        <v>67</v>
      </c>
      <c r="N698" s="48" t="s">
        <v>604</v>
      </c>
      <c r="O698" s="24" t="s">
        <v>53</v>
      </c>
      <c r="P698" s="26" t="s">
        <v>3</v>
      </c>
      <c r="Q698" s="24"/>
      <c r="R698" s="24"/>
      <c r="S698" s="24" t="s">
        <v>44</v>
      </c>
      <c r="T698" s="40" t="s">
        <v>44</v>
      </c>
      <c r="U698" s="24" t="s">
        <v>55</v>
      </c>
      <c r="V698" s="24">
        <v>2710193200</v>
      </c>
      <c r="W698" s="14" t="s">
        <v>83</v>
      </c>
      <c r="X698" s="24" t="s">
        <v>1987</v>
      </c>
      <c r="Y698" s="24" t="s">
        <v>87</v>
      </c>
      <c r="Z698" s="24" t="s">
        <v>88</v>
      </c>
      <c r="AA698" s="24" t="s">
        <v>6868</v>
      </c>
      <c r="AB698" s="51" t="s">
        <v>1890</v>
      </c>
      <c r="AC698" s="51"/>
      <c r="AD698" s="51"/>
      <c r="AE698" s="24"/>
    </row>
    <row r="699" spans="1:31" s="38" customFormat="1" ht="13" hidden="1" x14ac:dyDescent="0.35">
      <c r="A699" s="14"/>
      <c r="B699" s="24">
        <v>45221809</v>
      </c>
      <c r="C699" s="24">
        <v>809</v>
      </c>
      <c r="D699" s="24" t="s">
        <v>1989</v>
      </c>
      <c r="E699" s="66">
        <v>45221801</v>
      </c>
      <c r="F699" s="24" t="s">
        <v>1986</v>
      </c>
      <c r="G699" s="24" t="s">
        <v>46</v>
      </c>
      <c r="H699" s="24" t="s">
        <v>47</v>
      </c>
      <c r="I699" s="24" t="s">
        <v>48</v>
      </c>
      <c r="J699" s="24" t="s">
        <v>145</v>
      </c>
      <c r="K699" s="24" t="s">
        <v>65</v>
      </c>
      <c r="L699" s="24" t="s">
        <v>66</v>
      </c>
      <c r="M699" s="24" t="s">
        <v>67</v>
      </c>
      <c r="N699" s="48" t="s">
        <v>604</v>
      </c>
      <c r="O699" s="24" t="s">
        <v>53</v>
      </c>
      <c r="P699" s="26" t="s">
        <v>3</v>
      </c>
      <c r="Q699" s="24"/>
      <c r="R699" s="24"/>
      <c r="S699" s="24" t="s">
        <v>44</v>
      </c>
      <c r="T699" s="40" t="s">
        <v>44</v>
      </c>
      <c r="U699" s="24" t="s">
        <v>55</v>
      </c>
      <c r="V699" s="24">
        <v>2710193200</v>
      </c>
      <c r="W699" s="14" t="s">
        <v>83</v>
      </c>
      <c r="X699" s="24" t="s">
        <v>1987</v>
      </c>
      <c r="Y699" s="24" t="s">
        <v>360</v>
      </c>
      <c r="Z699" s="24" t="s">
        <v>88</v>
      </c>
      <c r="AA699" s="24" t="s">
        <v>1988</v>
      </c>
      <c r="AB699" s="51" t="s">
        <v>1890</v>
      </c>
      <c r="AC699" s="51"/>
      <c r="AD699" s="51"/>
      <c r="AE699" s="24"/>
    </row>
    <row r="700" spans="1:31" s="38" customFormat="1" ht="13" hidden="1" x14ac:dyDescent="0.35">
      <c r="A700" s="14"/>
      <c r="B700" s="24">
        <v>45221855</v>
      </c>
      <c r="C700" s="24">
        <v>855</v>
      </c>
      <c r="D700" s="24" t="s">
        <v>1991</v>
      </c>
      <c r="E700" s="66">
        <v>45221801</v>
      </c>
      <c r="F700" s="24" t="s">
        <v>1986</v>
      </c>
      <c r="G700" s="24" t="s">
        <v>46</v>
      </c>
      <c r="H700" s="24" t="s">
        <v>163</v>
      </c>
      <c r="I700" s="24" t="s">
        <v>164</v>
      </c>
      <c r="J700" s="24" t="s">
        <v>145</v>
      </c>
      <c r="K700" s="24" t="s">
        <v>65</v>
      </c>
      <c r="L700" s="24" t="s">
        <v>66</v>
      </c>
      <c r="M700" s="24" t="s">
        <v>67</v>
      </c>
      <c r="N700" s="48" t="s">
        <v>604</v>
      </c>
      <c r="O700" s="24" t="s">
        <v>53</v>
      </c>
      <c r="P700" s="26" t="s">
        <v>3</v>
      </c>
      <c r="Q700" s="24">
        <v>5011987272248</v>
      </c>
      <c r="R700" s="24"/>
      <c r="S700" s="24" t="s">
        <v>44</v>
      </c>
      <c r="T700" s="40" t="s">
        <v>44</v>
      </c>
      <c r="U700" s="24" t="s">
        <v>55</v>
      </c>
      <c r="V700" s="24">
        <v>2710193200</v>
      </c>
      <c r="W700" s="14" t="s">
        <v>70</v>
      </c>
      <c r="X700" s="24" t="s">
        <v>1987</v>
      </c>
      <c r="Y700" s="24" t="s">
        <v>5688</v>
      </c>
      <c r="Z700" s="24" t="s">
        <v>88</v>
      </c>
      <c r="AA700" s="24" t="s">
        <v>1990</v>
      </c>
      <c r="AB700" s="51" t="s">
        <v>1890</v>
      </c>
      <c r="AC700" s="51"/>
      <c r="AD700" s="51"/>
      <c r="AE700" s="24"/>
    </row>
    <row r="701" spans="1:31" s="38" customFormat="1" ht="13" hidden="1" x14ac:dyDescent="0.35">
      <c r="A701" s="14"/>
      <c r="B701" s="24">
        <v>45221801</v>
      </c>
      <c r="C701" s="24">
        <v>801</v>
      </c>
      <c r="D701" s="24" t="s">
        <v>1986</v>
      </c>
      <c r="E701" s="66">
        <v>45221801</v>
      </c>
      <c r="F701" s="24" t="s">
        <v>1986</v>
      </c>
      <c r="G701" s="24" t="s">
        <v>46</v>
      </c>
      <c r="H701" s="24" t="s">
        <v>79</v>
      </c>
      <c r="I701" s="24" t="s">
        <v>79</v>
      </c>
      <c r="J701" s="24" t="s">
        <v>145</v>
      </c>
      <c r="K701" s="24" t="s">
        <v>65</v>
      </c>
      <c r="L701" s="24" t="s">
        <v>66</v>
      </c>
      <c r="M701" s="24" t="s">
        <v>67</v>
      </c>
      <c r="N701" s="48" t="s">
        <v>604</v>
      </c>
      <c r="O701" s="24" t="s">
        <v>53</v>
      </c>
      <c r="P701" s="26" t="s">
        <v>3</v>
      </c>
      <c r="Q701" s="24"/>
      <c r="R701" s="24"/>
      <c r="S701" s="24"/>
      <c r="T701" s="40"/>
      <c r="U701" s="24" t="s">
        <v>55</v>
      </c>
      <c r="V701" s="24">
        <v>2710193200</v>
      </c>
      <c r="W701" s="14" t="s">
        <v>44</v>
      </c>
      <c r="X701" s="24" t="s">
        <v>1987</v>
      </c>
      <c r="Y701" s="24">
        <v>1176</v>
      </c>
      <c r="Z701" s="24" t="s">
        <v>392</v>
      </c>
      <c r="AA701" s="24" t="s">
        <v>1992</v>
      </c>
      <c r="AB701" s="51" t="s">
        <v>1890</v>
      </c>
      <c r="AC701" s="51"/>
      <c r="AD701" s="51"/>
      <c r="AE701" s="24"/>
    </row>
    <row r="702" spans="1:31" s="38" customFormat="1" ht="13" hidden="1" x14ac:dyDescent="0.35">
      <c r="A702" s="14"/>
      <c r="B702" s="24">
        <v>45222967</v>
      </c>
      <c r="C702" s="24">
        <v>967</v>
      </c>
      <c r="D702" s="24" t="s">
        <v>1993</v>
      </c>
      <c r="E702" s="66">
        <v>45222801</v>
      </c>
      <c r="F702" s="24" t="s">
        <v>1994</v>
      </c>
      <c r="G702" s="24" t="s">
        <v>46</v>
      </c>
      <c r="H702" s="24" t="s">
        <v>151</v>
      </c>
      <c r="I702" s="24" t="s">
        <v>86</v>
      </c>
      <c r="J702" s="24" t="s">
        <v>145</v>
      </c>
      <c r="K702" s="24" t="s">
        <v>65</v>
      </c>
      <c r="L702" s="24" t="s">
        <v>66</v>
      </c>
      <c r="M702" s="24" t="s">
        <v>67</v>
      </c>
      <c r="N702" s="48">
        <v>45597</v>
      </c>
      <c r="O702" s="24" t="s">
        <v>53</v>
      </c>
      <c r="P702" s="28" t="s">
        <v>1</v>
      </c>
      <c r="Q702" s="24"/>
      <c r="R702" s="24"/>
      <c r="S702" s="24" t="s">
        <v>44</v>
      </c>
      <c r="T702" s="40" t="s">
        <v>44</v>
      </c>
      <c r="U702" s="24" t="s">
        <v>55</v>
      </c>
      <c r="V702" s="24">
        <v>2710193200</v>
      </c>
      <c r="W702" s="14" t="s">
        <v>83</v>
      </c>
      <c r="X702" s="24" t="s">
        <v>1995</v>
      </c>
      <c r="Y702" s="24" t="s">
        <v>87</v>
      </c>
      <c r="Z702" s="24" t="s">
        <v>88</v>
      </c>
      <c r="AA702" s="24" t="s">
        <v>6869</v>
      </c>
      <c r="AB702" s="51" t="s">
        <v>1890</v>
      </c>
      <c r="AC702" s="51"/>
      <c r="AD702" s="51"/>
      <c r="AE702" s="24"/>
    </row>
    <row r="703" spans="1:31" s="38" customFormat="1" ht="13" hidden="1" x14ac:dyDescent="0.35">
      <c r="A703" s="14"/>
      <c r="B703" s="24">
        <v>45222809</v>
      </c>
      <c r="C703" s="24">
        <v>809</v>
      </c>
      <c r="D703" s="24" t="s">
        <v>1997</v>
      </c>
      <c r="E703" s="66">
        <v>45222801</v>
      </c>
      <c r="F703" s="24" t="s">
        <v>1994</v>
      </c>
      <c r="G703" s="24" t="s">
        <v>46</v>
      </c>
      <c r="H703" s="24" t="s">
        <v>47</v>
      </c>
      <c r="I703" s="24" t="s">
        <v>48</v>
      </c>
      <c r="J703" s="24" t="s">
        <v>145</v>
      </c>
      <c r="K703" s="24" t="s">
        <v>65</v>
      </c>
      <c r="L703" s="24" t="s">
        <v>66</v>
      </c>
      <c r="M703" s="24" t="s">
        <v>67</v>
      </c>
      <c r="N703" s="48">
        <v>45597</v>
      </c>
      <c r="O703" s="24" t="s">
        <v>53</v>
      </c>
      <c r="P703" s="28" t="s">
        <v>1</v>
      </c>
      <c r="Q703" s="24"/>
      <c r="R703" s="24"/>
      <c r="S703" s="24" t="s">
        <v>44</v>
      </c>
      <c r="T703" s="40" t="s">
        <v>44</v>
      </c>
      <c r="U703" s="24" t="s">
        <v>55</v>
      </c>
      <c r="V703" s="24">
        <v>2710193200</v>
      </c>
      <c r="W703" s="14" t="s">
        <v>83</v>
      </c>
      <c r="X703" s="24" t="s">
        <v>1995</v>
      </c>
      <c r="Y703" s="24" t="s">
        <v>360</v>
      </c>
      <c r="Z703" s="24" t="s">
        <v>88</v>
      </c>
      <c r="AA703" s="24" t="s">
        <v>1996</v>
      </c>
      <c r="AB703" s="51" t="s">
        <v>1890</v>
      </c>
      <c r="AC703" s="51"/>
      <c r="AD703" s="51"/>
      <c r="AE703" s="24"/>
    </row>
    <row r="704" spans="1:31" s="38" customFormat="1" ht="13" hidden="1" x14ac:dyDescent="0.35">
      <c r="A704" s="14"/>
      <c r="B704" s="24">
        <v>45222855</v>
      </c>
      <c r="C704" s="24">
        <v>855</v>
      </c>
      <c r="D704" s="24" t="s">
        <v>1999</v>
      </c>
      <c r="E704" s="66">
        <v>45222801</v>
      </c>
      <c r="F704" s="24" t="s">
        <v>1994</v>
      </c>
      <c r="G704" s="24" t="s">
        <v>46</v>
      </c>
      <c r="H704" s="24" t="s">
        <v>163</v>
      </c>
      <c r="I704" s="24" t="s">
        <v>164</v>
      </c>
      <c r="J704" s="24" t="s">
        <v>145</v>
      </c>
      <c r="K704" s="24" t="s">
        <v>65</v>
      </c>
      <c r="L704" s="24" t="s">
        <v>66</v>
      </c>
      <c r="M704" s="24" t="s">
        <v>67</v>
      </c>
      <c r="N704" s="48">
        <v>45597</v>
      </c>
      <c r="O704" s="24" t="s">
        <v>53</v>
      </c>
      <c r="P704" s="26" t="s">
        <v>1</v>
      </c>
      <c r="Q704" s="63">
        <v>5011987272279</v>
      </c>
      <c r="R704" s="63"/>
      <c r="S704" s="24" t="s">
        <v>44</v>
      </c>
      <c r="T704" s="40" t="s">
        <v>44</v>
      </c>
      <c r="U704" s="24" t="s">
        <v>55</v>
      </c>
      <c r="V704" s="24">
        <v>2710193200</v>
      </c>
      <c r="W704" s="14" t="s">
        <v>70</v>
      </c>
      <c r="X704" s="24" t="s">
        <v>1995</v>
      </c>
      <c r="Y704" s="24" t="s">
        <v>5688</v>
      </c>
      <c r="Z704" s="24" t="s">
        <v>88</v>
      </c>
      <c r="AA704" s="24" t="s">
        <v>1998</v>
      </c>
      <c r="AB704" s="51" t="s">
        <v>1890</v>
      </c>
      <c r="AC704" s="51"/>
      <c r="AD704" s="51"/>
      <c r="AE704" s="24"/>
    </row>
    <row r="705" spans="1:31" s="38" customFormat="1" ht="12.75" hidden="1" customHeight="1" x14ac:dyDescent="0.35">
      <c r="A705" s="14"/>
      <c r="B705" s="24">
        <v>45222801</v>
      </c>
      <c r="C705" s="24">
        <v>801</v>
      </c>
      <c r="D705" s="24" t="s">
        <v>1994</v>
      </c>
      <c r="E705" s="66">
        <v>45222801</v>
      </c>
      <c r="F705" s="24" t="s">
        <v>1994</v>
      </c>
      <c r="G705" s="24" t="s">
        <v>46</v>
      </c>
      <c r="H705" s="24" t="s">
        <v>79</v>
      </c>
      <c r="I705" s="24" t="s">
        <v>79</v>
      </c>
      <c r="J705" s="24" t="s">
        <v>145</v>
      </c>
      <c r="K705" s="24" t="s">
        <v>65</v>
      </c>
      <c r="L705" s="24" t="s">
        <v>66</v>
      </c>
      <c r="M705" s="24" t="s">
        <v>67</v>
      </c>
      <c r="N705" s="48">
        <v>45597</v>
      </c>
      <c r="O705" s="24" t="s">
        <v>53</v>
      </c>
      <c r="P705" s="26" t="s">
        <v>1</v>
      </c>
      <c r="Q705" s="24"/>
      <c r="R705" s="63"/>
      <c r="S705" s="24"/>
      <c r="T705" s="40"/>
      <c r="U705" s="24" t="s">
        <v>55</v>
      </c>
      <c r="V705" s="24">
        <v>2710193200</v>
      </c>
      <c r="W705" s="14" t="s">
        <v>44</v>
      </c>
      <c r="X705" s="24" t="s">
        <v>1995</v>
      </c>
      <c r="Y705" s="24">
        <v>1176</v>
      </c>
      <c r="Z705" s="24" t="s">
        <v>392</v>
      </c>
      <c r="AA705" s="24" t="s">
        <v>2000</v>
      </c>
      <c r="AB705" s="51" t="s">
        <v>1890</v>
      </c>
      <c r="AC705" s="51"/>
      <c r="AD705" s="51"/>
      <c r="AE705" s="24"/>
    </row>
    <row r="706" spans="1:31" s="38" customFormat="1" ht="13" hidden="1" x14ac:dyDescent="0.35">
      <c r="A706" s="14"/>
      <c r="B706" s="24">
        <v>45293905</v>
      </c>
      <c r="C706" s="24">
        <v>905</v>
      </c>
      <c r="D706" s="24" t="s">
        <v>2001</v>
      </c>
      <c r="E706" s="66">
        <v>45293801</v>
      </c>
      <c r="F706" s="24" t="s">
        <v>2002</v>
      </c>
      <c r="G706" s="24" t="s">
        <v>46</v>
      </c>
      <c r="H706" s="24" t="s">
        <v>62</v>
      </c>
      <c r="I706" s="24" t="s">
        <v>63</v>
      </c>
      <c r="J706" s="24" t="s">
        <v>145</v>
      </c>
      <c r="K706" s="24" t="s">
        <v>65</v>
      </c>
      <c r="L706" s="24" t="s">
        <v>66</v>
      </c>
      <c r="M706" s="24" t="s">
        <v>67</v>
      </c>
      <c r="N706" s="48">
        <v>40917</v>
      </c>
      <c r="O706" s="24" t="s">
        <v>53</v>
      </c>
      <c r="P706" s="26" t="s">
        <v>1</v>
      </c>
      <c r="Q706" s="63" t="s">
        <v>7474</v>
      </c>
      <c r="R706" s="63" t="s">
        <v>7474</v>
      </c>
      <c r="S706" s="24" t="s">
        <v>44</v>
      </c>
      <c r="T706" s="40" t="s">
        <v>44</v>
      </c>
      <c r="U706" s="24" t="s">
        <v>55</v>
      </c>
      <c r="V706" s="24">
        <v>2710193200</v>
      </c>
      <c r="W706" s="14" t="s">
        <v>70</v>
      </c>
      <c r="X706" s="24" t="s">
        <v>7475</v>
      </c>
      <c r="Y706" s="24" t="s">
        <v>3314</v>
      </c>
      <c r="Z706" s="24" t="s">
        <v>73</v>
      </c>
      <c r="AA706" s="24" t="s">
        <v>2004</v>
      </c>
      <c r="AB706" s="51" t="s">
        <v>1890</v>
      </c>
      <c r="AC706" s="51"/>
      <c r="AD706" s="51"/>
      <c r="AE706" s="24"/>
    </row>
    <row r="707" spans="1:31" s="38" customFormat="1" ht="13" hidden="1" x14ac:dyDescent="0.35">
      <c r="A707" s="14"/>
      <c r="B707" s="24">
        <v>45293855</v>
      </c>
      <c r="C707" s="24">
        <v>855</v>
      </c>
      <c r="D707" s="24" t="s">
        <v>2005</v>
      </c>
      <c r="E707" s="66">
        <v>45293801</v>
      </c>
      <c r="F707" s="24" t="s">
        <v>2002</v>
      </c>
      <c r="G707" s="24" t="s">
        <v>46</v>
      </c>
      <c r="H707" s="24" t="s">
        <v>163</v>
      </c>
      <c r="I707" s="24" t="s">
        <v>164</v>
      </c>
      <c r="J707" s="24" t="s">
        <v>145</v>
      </c>
      <c r="K707" s="24" t="s">
        <v>65</v>
      </c>
      <c r="L707" s="24" t="s">
        <v>66</v>
      </c>
      <c r="M707" s="24" t="s">
        <v>67</v>
      </c>
      <c r="N707" s="48">
        <v>40844</v>
      </c>
      <c r="O707" s="24" t="s">
        <v>53</v>
      </c>
      <c r="P707" s="26" t="s">
        <v>1</v>
      </c>
      <c r="Q707" s="24"/>
      <c r="R707" s="63" t="s">
        <v>7476</v>
      </c>
      <c r="S707" s="24" t="s">
        <v>44</v>
      </c>
      <c r="T707" s="40" t="s">
        <v>44</v>
      </c>
      <c r="U707" s="24" t="s">
        <v>55</v>
      </c>
      <c r="V707" s="24">
        <v>2710193200</v>
      </c>
      <c r="W707" s="14" t="s">
        <v>70</v>
      </c>
      <c r="X707" s="24" t="s">
        <v>7475</v>
      </c>
      <c r="Y707" s="24" t="s">
        <v>5688</v>
      </c>
      <c r="Z707" s="24" t="s">
        <v>88</v>
      </c>
      <c r="AA707" s="24" t="s">
        <v>2007</v>
      </c>
      <c r="AB707" s="51" t="s">
        <v>1890</v>
      </c>
      <c r="AC707" s="51"/>
      <c r="AD707" s="51"/>
      <c r="AE707" s="24"/>
    </row>
    <row r="708" spans="1:31" s="38" customFormat="1" ht="13" hidden="1" x14ac:dyDescent="0.35">
      <c r="A708" s="14"/>
      <c r="B708" s="24">
        <v>43581905</v>
      </c>
      <c r="C708" s="24">
        <v>905</v>
      </c>
      <c r="D708" s="24" t="s">
        <v>2008</v>
      </c>
      <c r="E708" s="66">
        <v>43581801</v>
      </c>
      <c r="F708" s="24" t="s">
        <v>2009</v>
      </c>
      <c r="G708" s="24" t="s">
        <v>46</v>
      </c>
      <c r="H708" s="24" t="s">
        <v>62</v>
      </c>
      <c r="I708" s="24" t="s">
        <v>63</v>
      </c>
      <c r="J708" s="24" t="s">
        <v>145</v>
      </c>
      <c r="K708" s="24" t="s">
        <v>65</v>
      </c>
      <c r="L708" s="24" t="s">
        <v>66</v>
      </c>
      <c r="M708" s="24" t="s">
        <v>67</v>
      </c>
      <c r="N708" s="48">
        <v>40883</v>
      </c>
      <c r="O708" s="24" t="s">
        <v>53</v>
      </c>
      <c r="P708" s="26" t="s">
        <v>1</v>
      </c>
      <c r="Q708" s="63" t="s">
        <v>7477</v>
      </c>
      <c r="R708" s="63" t="s">
        <v>7477</v>
      </c>
      <c r="S708" s="24" t="s">
        <v>44</v>
      </c>
      <c r="T708" s="40" t="s">
        <v>44</v>
      </c>
      <c r="U708" s="24" t="s">
        <v>55</v>
      </c>
      <c r="V708" s="24">
        <v>2710193200</v>
      </c>
      <c r="W708" s="14" t="s">
        <v>70</v>
      </c>
      <c r="X708" s="24" t="s">
        <v>6043</v>
      </c>
      <c r="Y708" s="24" t="s">
        <v>3314</v>
      </c>
      <c r="Z708" s="24" t="s">
        <v>73</v>
      </c>
      <c r="AA708" s="24" t="s">
        <v>2011</v>
      </c>
      <c r="AB708" s="51" t="s">
        <v>1890</v>
      </c>
      <c r="AC708" s="51"/>
      <c r="AD708" s="51"/>
      <c r="AE708" s="24"/>
    </row>
    <row r="709" spans="1:31" s="38" customFormat="1" ht="13" hidden="1" x14ac:dyDescent="0.35">
      <c r="A709" s="14"/>
      <c r="B709" s="24">
        <v>43581855</v>
      </c>
      <c r="C709" s="24">
        <v>855</v>
      </c>
      <c r="D709" s="24" t="s">
        <v>2012</v>
      </c>
      <c r="E709" s="66">
        <v>43581801</v>
      </c>
      <c r="F709" s="24" t="s">
        <v>2009</v>
      </c>
      <c r="G709" s="24" t="s">
        <v>46</v>
      </c>
      <c r="H709" s="24" t="s">
        <v>163</v>
      </c>
      <c r="I709" s="24" t="s">
        <v>164</v>
      </c>
      <c r="J709" s="24" t="s">
        <v>145</v>
      </c>
      <c r="K709" s="24" t="s">
        <v>65</v>
      </c>
      <c r="L709" s="24" t="s">
        <v>66</v>
      </c>
      <c r="M709" s="24" t="s">
        <v>67</v>
      </c>
      <c r="N709" s="48">
        <v>40858</v>
      </c>
      <c r="O709" s="24" t="s">
        <v>53</v>
      </c>
      <c r="P709" s="28" t="s">
        <v>1</v>
      </c>
      <c r="Q709" s="63"/>
      <c r="R709" s="63"/>
      <c r="S709" s="24" t="s">
        <v>44</v>
      </c>
      <c r="T709" s="40" t="s">
        <v>44</v>
      </c>
      <c r="U709" s="24" t="s">
        <v>55</v>
      </c>
      <c r="V709" s="24">
        <v>2710193200</v>
      </c>
      <c r="W709" s="14" t="s">
        <v>70</v>
      </c>
      <c r="X709" s="24" t="s">
        <v>6043</v>
      </c>
      <c r="Y709" s="24" t="s">
        <v>5688</v>
      </c>
      <c r="Z709" s="24" t="s">
        <v>73</v>
      </c>
      <c r="AA709" s="24" t="s">
        <v>2013</v>
      </c>
      <c r="AB709" s="51" t="s">
        <v>1890</v>
      </c>
      <c r="AC709" s="51"/>
      <c r="AD709" s="51"/>
      <c r="AE709" s="24"/>
    </row>
    <row r="710" spans="1:31" s="38" customFormat="1" ht="13" hidden="1" x14ac:dyDescent="0.35">
      <c r="A710" s="14"/>
      <c r="B710" s="24">
        <v>43581809</v>
      </c>
      <c r="C710" s="24">
        <v>809</v>
      </c>
      <c r="D710" s="24" t="s">
        <v>2014</v>
      </c>
      <c r="E710" s="66">
        <v>43581801</v>
      </c>
      <c r="F710" s="24" t="s">
        <v>2009</v>
      </c>
      <c r="G710" s="24" t="s">
        <v>46</v>
      </c>
      <c r="H710" s="24" t="s">
        <v>47</v>
      </c>
      <c r="I710" s="24" t="s">
        <v>48</v>
      </c>
      <c r="J710" s="24" t="s">
        <v>145</v>
      </c>
      <c r="K710" s="24" t="s">
        <v>65</v>
      </c>
      <c r="L710" s="24" t="s">
        <v>66</v>
      </c>
      <c r="M710" s="24" t="s">
        <v>67</v>
      </c>
      <c r="N710" s="48">
        <v>40858</v>
      </c>
      <c r="O710" s="24" t="s">
        <v>53</v>
      </c>
      <c r="P710" s="28" t="s">
        <v>1</v>
      </c>
      <c r="Q710" s="24"/>
      <c r="R710" s="63" t="s">
        <v>7478</v>
      </c>
      <c r="S710" s="24" t="s">
        <v>44</v>
      </c>
      <c r="T710" s="40" t="s">
        <v>44</v>
      </c>
      <c r="U710" s="24" t="s">
        <v>55</v>
      </c>
      <c r="V710" s="24">
        <v>2710193200</v>
      </c>
      <c r="W710" s="14" t="s">
        <v>83</v>
      </c>
      <c r="X710" s="24" t="s">
        <v>6043</v>
      </c>
      <c r="Y710" s="24" t="s">
        <v>360</v>
      </c>
      <c r="Z710" s="24" t="s">
        <v>88</v>
      </c>
      <c r="AA710" s="24" t="s">
        <v>2016</v>
      </c>
      <c r="AB710" s="51" t="s">
        <v>1890</v>
      </c>
      <c r="AC710" s="51"/>
      <c r="AD710" s="51"/>
      <c r="AE710" s="24"/>
    </row>
    <row r="711" spans="1:31" s="38" customFormat="1" ht="13" hidden="1" x14ac:dyDescent="0.35">
      <c r="A711" s="14"/>
      <c r="B711" s="24">
        <v>45277905</v>
      </c>
      <c r="C711" s="24">
        <v>905</v>
      </c>
      <c r="D711" s="24" t="s">
        <v>2017</v>
      </c>
      <c r="E711" s="66">
        <v>45277801</v>
      </c>
      <c r="F711" s="24" t="s">
        <v>2018</v>
      </c>
      <c r="G711" s="24" t="s">
        <v>46</v>
      </c>
      <c r="H711" s="24" t="s">
        <v>62</v>
      </c>
      <c r="I711" s="24" t="s">
        <v>63</v>
      </c>
      <c r="J711" s="24" t="s">
        <v>145</v>
      </c>
      <c r="K711" s="24" t="s">
        <v>65</v>
      </c>
      <c r="L711" s="24" t="s">
        <v>66</v>
      </c>
      <c r="M711" s="24" t="s">
        <v>67</v>
      </c>
      <c r="N711" s="48">
        <v>40830</v>
      </c>
      <c r="O711" s="24" t="s">
        <v>53</v>
      </c>
      <c r="P711" s="28" t="s">
        <v>1</v>
      </c>
      <c r="Q711" s="63" t="s">
        <v>7479</v>
      </c>
      <c r="R711" s="63" t="s">
        <v>7480</v>
      </c>
      <c r="S711" s="24" t="s">
        <v>44</v>
      </c>
      <c r="T711" s="40" t="s">
        <v>44</v>
      </c>
      <c r="U711" s="24" t="s">
        <v>55</v>
      </c>
      <c r="V711" s="24">
        <v>2710193200</v>
      </c>
      <c r="W711" s="14" t="s">
        <v>70</v>
      </c>
      <c r="X711" s="24" t="s">
        <v>7481</v>
      </c>
      <c r="Y711" s="24" t="s">
        <v>3314</v>
      </c>
      <c r="Z711" s="24" t="s">
        <v>73</v>
      </c>
      <c r="AA711" s="24" t="s">
        <v>2021</v>
      </c>
      <c r="AB711" s="51" t="s">
        <v>1890</v>
      </c>
      <c r="AC711" s="51"/>
      <c r="AD711" s="51"/>
      <c r="AE711" s="24"/>
    </row>
    <row r="712" spans="1:31" s="38" customFormat="1" ht="13" hidden="1" x14ac:dyDescent="0.35">
      <c r="A712" s="14"/>
      <c r="B712" s="24">
        <v>45277855</v>
      </c>
      <c r="C712" s="24">
        <v>855</v>
      </c>
      <c r="D712" s="24" t="s">
        <v>2022</v>
      </c>
      <c r="E712" s="66">
        <v>45277801</v>
      </c>
      <c r="F712" s="24" t="s">
        <v>2018</v>
      </c>
      <c r="G712" s="24" t="s">
        <v>46</v>
      </c>
      <c r="H712" s="24" t="s">
        <v>163</v>
      </c>
      <c r="I712" s="24" t="s">
        <v>164</v>
      </c>
      <c r="J712" s="24" t="s">
        <v>145</v>
      </c>
      <c r="K712" s="24" t="s">
        <v>65</v>
      </c>
      <c r="L712" s="24" t="s">
        <v>66</v>
      </c>
      <c r="M712" s="24" t="s">
        <v>67</v>
      </c>
      <c r="N712" s="48">
        <v>40827</v>
      </c>
      <c r="O712" s="24" t="s">
        <v>53</v>
      </c>
      <c r="P712" s="26" t="s">
        <v>1</v>
      </c>
      <c r="Q712" s="63"/>
      <c r="R712" s="63" t="s">
        <v>7482</v>
      </c>
      <c r="S712" s="24" t="s">
        <v>44</v>
      </c>
      <c r="T712" s="40" t="s">
        <v>44</v>
      </c>
      <c r="U712" s="24" t="s">
        <v>55</v>
      </c>
      <c r="V712" s="24">
        <v>2710193200</v>
      </c>
      <c r="W712" s="14" t="s">
        <v>70</v>
      </c>
      <c r="X712" s="24" t="s">
        <v>7481</v>
      </c>
      <c r="Y712" s="24" t="s">
        <v>5688</v>
      </c>
      <c r="Z712" s="24" t="s">
        <v>88</v>
      </c>
      <c r="AA712" s="24" t="s">
        <v>2024</v>
      </c>
      <c r="AB712" s="51" t="s">
        <v>1890</v>
      </c>
      <c r="AC712" s="51"/>
      <c r="AD712" s="51"/>
      <c r="AE712" s="24"/>
    </row>
    <row r="713" spans="1:31" s="38" customFormat="1" ht="13" hidden="1" x14ac:dyDescent="0.35">
      <c r="A713" s="14"/>
      <c r="B713" s="24">
        <v>45277809</v>
      </c>
      <c r="C713" s="24">
        <v>809</v>
      </c>
      <c r="D713" s="24" t="s">
        <v>2025</v>
      </c>
      <c r="E713" s="66">
        <v>45277801</v>
      </c>
      <c r="F713" s="24" t="s">
        <v>2018</v>
      </c>
      <c r="G713" s="24" t="s">
        <v>46</v>
      </c>
      <c r="H713" s="24" t="s">
        <v>47</v>
      </c>
      <c r="I713" s="24" t="s">
        <v>48</v>
      </c>
      <c r="J713" s="24" t="s">
        <v>145</v>
      </c>
      <c r="K713" s="24" t="s">
        <v>65</v>
      </c>
      <c r="L713" s="24" t="s">
        <v>66</v>
      </c>
      <c r="M713" s="24" t="s">
        <v>67</v>
      </c>
      <c r="N713" s="48">
        <v>40848</v>
      </c>
      <c r="O713" s="24" t="s">
        <v>53</v>
      </c>
      <c r="P713" s="26" t="s">
        <v>1</v>
      </c>
      <c r="Q713" s="24"/>
      <c r="R713" s="63" t="s">
        <v>7483</v>
      </c>
      <c r="S713" s="24" t="s">
        <v>44</v>
      </c>
      <c r="T713" s="40" t="s">
        <v>44</v>
      </c>
      <c r="U713" s="24" t="s">
        <v>55</v>
      </c>
      <c r="V713" s="24">
        <v>2710193200</v>
      </c>
      <c r="W713" s="14" t="s">
        <v>83</v>
      </c>
      <c r="X713" s="24" t="s">
        <v>7481</v>
      </c>
      <c r="Y713" s="24" t="s">
        <v>360</v>
      </c>
      <c r="Z713" s="24" t="s">
        <v>88</v>
      </c>
      <c r="AA713" s="24" t="s">
        <v>2027</v>
      </c>
      <c r="AB713" s="51" t="s">
        <v>1890</v>
      </c>
      <c r="AC713" s="51"/>
      <c r="AD713" s="51"/>
      <c r="AE713" s="24"/>
    </row>
    <row r="714" spans="1:31" s="38" customFormat="1" ht="13" hidden="1" x14ac:dyDescent="0.35">
      <c r="A714" s="14"/>
      <c r="B714" s="24">
        <v>44952967</v>
      </c>
      <c r="C714" s="24">
        <v>967</v>
      </c>
      <c r="D714" s="24" t="s">
        <v>2028</v>
      </c>
      <c r="E714" s="66">
        <v>45678801</v>
      </c>
      <c r="F714" s="24" t="s">
        <v>1098</v>
      </c>
      <c r="G714" s="24" t="s">
        <v>46</v>
      </c>
      <c r="H714" s="24" t="s">
        <v>151</v>
      </c>
      <c r="I714" s="24" t="s">
        <v>86</v>
      </c>
      <c r="J714" s="24" t="s">
        <v>145</v>
      </c>
      <c r="K714" s="24" t="s">
        <v>65</v>
      </c>
      <c r="L714" s="24" t="s">
        <v>66</v>
      </c>
      <c r="M714" s="24" t="s">
        <v>67</v>
      </c>
      <c r="N714" s="48">
        <v>44588</v>
      </c>
      <c r="O714" s="24" t="s">
        <v>53</v>
      </c>
      <c r="P714" s="26" t="s">
        <v>1</v>
      </c>
      <c r="Q714" s="63" t="s">
        <v>7484</v>
      </c>
      <c r="R714" s="63" t="s">
        <v>54</v>
      </c>
      <c r="S714" s="24" t="s">
        <v>44</v>
      </c>
      <c r="T714" s="40" t="s">
        <v>44</v>
      </c>
      <c r="U714" s="24" t="s">
        <v>55</v>
      </c>
      <c r="V714" s="24">
        <v>2710193200</v>
      </c>
      <c r="W714" s="14" t="s">
        <v>83</v>
      </c>
      <c r="X714" s="24" t="s">
        <v>1971</v>
      </c>
      <c r="Y714" s="24" t="s">
        <v>87</v>
      </c>
      <c r="Z714" s="24" t="s">
        <v>88</v>
      </c>
      <c r="AA714" s="24" t="s">
        <v>1972</v>
      </c>
      <c r="AB714" s="51" t="s">
        <v>1890</v>
      </c>
      <c r="AC714" s="51"/>
      <c r="AD714" s="51"/>
      <c r="AE714" s="24"/>
    </row>
    <row r="715" spans="1:31" s="38" customFormat="1" ht="13" hidden="1" x14ac:dyDescent="0.35">
      <c r="A715" s="14"/>
      <c r="B715" s="24">
        <v>45678855</v>
      </c>
      <c r="C715" s="24">
        <v>855</v>
      </c>
      <c r="D715" s="24" t="s">
        <v>2030</v>
      </c>
      <c r="E715" s="66">
        <v>45678801</v>
      </c>
      <c r="F715" s="24" t="s">
        <v>1098</v>
      </c>
      <c r="G715" s="24" t="s">
        <v>46</v>
      </c>
      <c r="H715" s="24" t="s">
        <v>163</v>
      </c>
      <c r="I715" s="24" t="s">
        <v>164</v>
      </c>
      <c r="J715" s="24" t="s">
        <v>145</v>
      </c>
      <c r="K715" s="24" t="s">
        <v>65</v>
      </c>
      <c r="L715" s="24" t="s">
        <v>66</v>
      </c>
      <c r="M715" s="24" t="s">
        <v>67</v>
      </c>
      <c r="N715" s="48">
        <v>42075</v>
      </c>
      <c r="O715" s="24" t="s">
        <v>53</v>
      </c>
      <c r="P715" s="28" t="s">
        <v>1</v>
      </c>
      <c r="Q715" s="24"/>
      <c r="R715" s="63" t="s">
        <v>7485</v>
      </c>
      <c r="S715" s="24" t="s">
        <v>44</v>
      </c>
      <c r="T715" s="40" t="s">
        <v>44</v>
      </c>
      <c r="U715" s="24" t="s">
        <v>55</v>
      </c>
      <c r="V715" s="24">
        <v>2710193200</v>
      </c>
      <c r="W715" s="14" t="s">
        <v>70</v>
      </c>
      <c r="X715" s="24" t="s">
        <v>1971</v>
      </c>
      <c r="Y715" s="24" t="s">
        <v>5688</v>
      </c>
      <c r="Z715" s="24" t="s">
        <v>88</v>
      </c>
      <c r="AA715" s="24" t="s">
        <v>2032</v>
      </c>
      <c r="AB715" s="51" t="s">
        <v>1890</v>
      </c>
      <c r="AC715" s="51"/>
      <c r="AD715" s="51"/>
      <c r="AE715" s="24"/>
    </row>
    <row r="716" spans="1:31" s="38" customFormat="1" ht="13" hidden="1" x14ac:dyDescent="0.35">
      <c r="A716" s="14"/>
      <c r="B716" s="24">
        <v>45678809</v>
      </c>
      <c r="C716" s="24">
        <v>809</v>
      </c>
      <c r="D716" s="24" t="s">
        <v>2033</v>
      </c>
      <c r="E716" s="66">
        <v>45678801</v>
      </c>
      <c r="F716" s="24" t="s">
        <v>1098</v>
      </c>
      <c r="G716" s="24" t="s">
        <v>46</v>
      </c>
      <c r="H716" s="24" t="s">
        <v>47</v>
      </c>
      <c r="I716" s="24" t="s">
        <v>48</v>
      </c>
      <c r="J716" s="24" t="s">
        <v>145</v>
      </c>
      <c r="K716" s="24" t="s">
        <v>65</v>
      </c>
      <c r="L716" s="24" t="s">
        <v>66</v>
      </c>
      <c r="M716" s="24" t="s">
        <v>67</v>
      </c>
      <c r="N716" s="48">
        <v>42075</v>
      </c>
      <c r="O716" s="24" t="s">
        <v>53</v>
      </c>
      <c r="P716" s="27" t="s">
        <v>1</v>
      </c>
      <c r="Q716" s="24"/>
      <c r="R716" s="63" t="s">
        <v>7486</v>
      </c>
      <c r="S716" s="24" t="s">
        <v>44</v>
      </c>
      <c r="T716" s="40" t="s">
        <v>44</v>
      </c>
      <c r="U716" s="24" t="s">
        <v>55</v>
      </c>
      <c r="V716" s="24">
        <v>2710193200</v>
      </c>
      <c r="W716" s="14" t="s">
        <v>83</v>
      </c>
      <c r="X716" s="24" t="s">
        <v>1971</v>
      </c>
      <c r="Y716" s="24" t="s">
        <v>360</v>
      </c>
      <c r="Z716" s="24" t="s">
        <v>88</v>
      </c>
      <c r="AA716" s="24" t="s">
        <v>2035</v>
      </c>
      <c r="AB716" s="51" t="s">
        <v>1890</v>
      </c>
      <c r="AC716" s="51"/>
      <c r="AD716" s="51"/>
      <c r="AE716" s="24"/>
    </row>
    <row r="717" spans="1:31" s="38" customFormat="1" ht="13" hidden="1" x14ac:dyDescent="0.35">
      <c r="A717" s="14"/>
      <c r="B717" s="24">
        <v>43061855</v>
      </c>
      <c r="C717" s="24">
        <v>855</v>
      </c>
      <c r="D717" s="24" t="s">
        <v>2036</v>
      </c>
      <c r="E717" s="66">
        <v>43061801</v>
      </c>
      <c r="F717" s="24" t="s">
        <v>1148</v>
      </c>
      <c r="G717" s="24" t="s">
        <v>46</v>
      </c>
      <c r="H717" s="24" t="s">
        <v>163</v>
      </c>
      <c r="I717" s="24" t="s">
        <v>164</v>
      </c>
      <c r="J717" s="24" t="s">
        <v>145</v>
      </c>
      <c r="K717" s="24" t="s">
        <v>65</v>
      </c>
      <c r="L717" s="24" t="s">
        <v>66</v>
      </c>
      <c r="M717" s="24" t="s">
        <v>67</v>
      </c>
      <c r="N717" s="48">
        <v>43894</v>
      </c>
      <c r="O717" s="24" t="s">
        <v>53</v>
      </c>
      <c r="P717" s="26" t="s">
        <v>1</v>
      </c>
      <c r="Q717" s="24"/>
      <c r="R717" s="63" t="s">
        <v>7487</v>
      </c>
      <c r="S717" s="24" t="s">
        <v>44</v>
      </c>
      <c r="T717" s="40" t="s">
        <v>44</v>
      </c>
      <c r="U717" s="24" t="s">
        <v>55</v>
      </c>
      <c r="V717" s="24">
        <v>2710193200</v>
      </c>
      <c r="W717" s="14" t="s">
        <v>70</v>
      </c>
      <c r="X717" s="24" t="s">
        <v>7488</v>
      </c>
      <c r="Y717" s="24" t="s">
        <v>1414</v>
      </c>
      <c r="Z717" s="24" t="s">
        <v>88</v>
      </c>
      <c r="AA717" s="24" t="s">
        <v>2038</v>
      </c>
      <c r="AB717" s="51" t="s">
        <v>1890</v>
      </c>
      <c r="AC717" s="51"/>
      <c r="AD717" s="51"/>
      <c r="AE717" s="24"/>
    </row>
    <row r="718" spans="1:31" s="38" customFormat="1" ht="13" hidden="1" x14ac:dyDescent="0.35">
      <c r="A718" s="14"/>
      <c r="B718" s="24">
        <v>43061809</v>
      </c>
      <c r="C718" s="24">
        <v>809</v>
      </c>
      <c r="D718" s="24" t="s">
        <v>2040</v>
      </c>
      <c r="E718" s="66">
        <v>43061801</v>
      </c>
      <c r="F718" s="24" t="s">
        <v>1148</v>
      </c>
      <c r="G718" s="24" t="s">
        <v>46</v>
      </c>
      <c r="H718" s="24" t="s">
        <v>47</v>
      </c>
      <c r="I718" s="24" t="s">
        <v>48</v>
      </c>
      <c r="J718" s="24" t="s">
        <v>145</v>
      </c>
      <c r="K718" s="24" t="s">
        <v>65</v>
      </c>
      <c r="L718" s="24" t="s">
        <v>66</v>
      </c>
      <c r="M718" s="24" t="s">
        <v>67</v>
      </c>
      <c r="N718" s="48">
        <v>43997</v>
      </c>
      <c r="O718" s="24" t="s">
        <v>53</v>
      </c>
      <c r="P718" s="26" t="s">
        <v>1</v>
      </c>
      <c r="Q718" s="24"/>
      <c r="R718" s="63" t="s">
        <v>7489</v>
      </c>
      <c r="S718" s="24" t="s">
        <v>44</v>
      </c>
      <c r="T718" s="40" t="s">
        <v>44</v>
      </c>
      <c r="U718" s="24" t="s">
        <v>55</v>
      </c>
      <c r="V718" s="24">
        <v>2710193200</v>
      </c>
      <c r="W718" s="14" t="s">
        <v>83</v>
      </c>
      <c r="X718" s="24" t="s">
        <v>7488</v>
      </c>
      <c r="Y718" s="24" t="s">
        <v>360</v>
      </c>
      <c r="Z718" s="24" t="s">
        <v>88</v>
      </c>
      <c r="AA718" s="24" t="s">
        <v>2042</v>
      </c>
      <c r="AB718" s="51" t="s">
        <v>1890</v>
      </c>
      <c r="AC718" s="51"/>
      <c r="AD718" s="51"/>
      <c r="AE718" s="24"/>
    </row>
    <row r="719" spans="1:31" s="38" customFormat="1" ht="13" hidden="1" x14ac:dyDescent="0.35">
      <c r="A719" s="14"/>
      <c r="B719" s="24">
        <v>45258860</v>
      </c>
      <c r="C719" s="24">
        <v>860</v>
      </c>
      <c r="D719" s="24" t="s">
        <v>2043</v>
      </c>
      <c r="E719" s="66" t="s">
        <v>44</v>
      </c>
      <c r="F719" s="24" t="s">
        <v>45</v>
      </c>
      <c r="G719" s="24" t="s">
        <v>46</v>
      </c>
      <c r="H719" s="24" t="s">
        <v>163</v>
      </c>
      <c r="I719" s="24" t="s">
        <v>164</v>
      </c>
      <c r="J719" s="24" t="s">
        <v>145</v>
      </c>
      <c r="K719" s="24" t="s">
        <v>65</v>
      </c>
      <c r="L719" s="24" t="s">
        <v>51</v>
      </c>
      <c r="M719" s="24" t="s">
        <v>67</v>
      </c>
      <c r="N719" s="48">
        <v>40841</v>
      </c>
      <c r="O719" s="24" t="s">
        <v>53</v>
      </c>
      <c r="P719" s="26" t="s">
        <v>1</v>
      </c>
      <c r="Q719" s="24"/>
      <c r="R719" s="63" t="s">
        <v>7490</v>
      </c>
      <c r="S719" s="24" t="s">
        <v>44</v>
      </c>
      <c r="T719" s="40" t="s">
        <v>44</v>
      </c>
      <c r="U719" s="24" t="s">
        <v>55</v>
      </c>
      <c r="V719" s="24">
        <v>2710199200</v>
      </c>
      <c r="W719" s="14" t="s">
        <v>56</v>
      </c>
      <c r="X719" s="24" t="s">
        <v>6047</v>
      </c>
      <c r="Y719" s="24" t="s">
        <v>3587</v>
      </c>
      <c r="Z719" s="24" t="s">
        <v>2664</v>
      </c>
      <c r="AA719" s="24" t="s">
        <v>2045</v>
      </c>
      <c r="AB719" s="51" t="s">
        <v>1890</v>
      </c>
      <c r="AC719" s="51"/>
      <c r="AD719" s="51"/>
      <c r="AE719" s="24"/>
    </row>
    <row r="720" spans="1:31" s="38" customFormat="1" ht="13" hidden="1" x14ac:dyDescent="0.35">
      <c r="A720" s="14"/>
      <c r="B720" s="24">
        <v>45258845</v>
      </c>
      <c r="C720" s="24">
        <v>845</v>
      </c>
      <c r="D720" s="24" t="s">
        <v>2046</v>
      </c>
      <c r="E720" s="66" t="s">
        <v>44</v>
      </c>
      <c r="F720" s="24" t="s">
        <v>45</v>
      </c>
      <c r="G720" s="24" t="s">
        <v>46</v>
      </c>
      <c r="H720" s="24" t="s">
        <v>1236</v>
      </c>
      <c r="I720" s="24" t="s">
        <v>63</v>
      </c>
      <c r="J720" s="24" t="s">
        <v>145</v>
      </c>
      <c r="K720" s="24" t="s">
        <v>65</v>
      </c>
      <c r="L720" s="24" t="s">
        <v>51</v>
      </c>
      <c r="M720" s="24" t="s">
        <v>67</v>
      </c>
      <c r="N720" s="48">
        <v>43709</v>
      </c>
      <c r="O720" s="24" t="s">
        <v>53</v>
      </c>
      <c r="P720" s="26" t="s">
        <v>1</v>
      </c>
      <c r="Q720" s="24"/>
      <c r="R720" s="63" t="s">
        <v>7491</v>
      </c>
      <c r="S720" s="24" t="s">
        <v>44</v>
      </c>
      <c r="T720" s="40" t="s">
        <v>44</v>
      </c>
      <c r="U720" s="24" t="s">
        <v>55</v>
      </c>
      <c r="V720" s="24">
        <v>2710199200</v>
      </c>
      <c r="W720" s="14" t="s">
        <v>56</v>
      </c>
      <c r="X720" s="24" t="s">
        <v>6047</v>
      </c>
      <c r="Y720" s="24" t="s">
        <v>7492</v>
      </c>
      <c r="Z720" s="24" t="s">
        <v>6344</v>
      </c>
      <c r="AA720" s="24" t="s">
        <v>2048</v>
      </c>
      <c r="AB720" s="51" t="s">
        <v>1890</v>
      </c>
      <c r="AC720" s="51"/>
      <c r="AD720" s="51"/>
      <c r="AE720" s="24"/>
    </row>
    <row r="721" spans="1:16347" s="38" customFormat="1" ht="13" hidden="1" x14ac:dyDescent="0.35">
      <c r="A721" s="14"/>
      <c r="B721" s="24">
        <v>45258849</v>
      </c>
      <c r="C721" s="24">
        <v>849</v>
      </c>
      <c r="D721" s="24" t="s">
        <v>2049</v>
      </c>
      <c r="E721" s="66" t="s">
        <v>44</v>
      </c>
      <c r="F721" s="24" t="s">
        <v>45</v>
      </c>
      <c r="G721" s="24" t="s">
        <v>46</v>
      </c>
      <c r="H721" s="24" t="s">
        <v>372</v>
      </c>
      <c r="I721" s="24" t="s">
        <v>48</v>
      </c>
      <c r="J721" s="24" t="s">
        <v>145</v>
      </c>
      <c r="K721" s="24" t="s">
        <v>65</v>
      </c>
      <c r="L721" s="24" t="s">
        <v>51</v>
      </c>
      <c r="M721" s="24" t="s">
        <v>67</v>
      </c>
      <c r="N721" s="48">
        <v>40840</v>
      </c>
      <c r="O721" s="24" t="s">
        <v>53</v>
      </c>
      <c r="P721" s="26" t="s">
        <v>1</v>
      </c>
      <c r="Q721" s="24"/>
      <c r="R721" s="63" t="s">
        <v>7493</v>
      </c>
      <c r="S721" s="24" t="s">
        <v>44</v>
      </c>
      <c r="T721" s="40" t="s">
        <v>44</v>
      </c>
      <c r="U721" s="24" t="s">
        <v>55</v>
      </c>
      <c r="V721" s="24">
        <v>2710199200</v>
      </c>
      <c r="W721" s="14" t="s">
        <v>56</v>
      </c>
      <c r="X721" s="24" t="s">
        <v>6047</v>
      </c>
      <c r="Y721" s="24" t="s">
        <v>354</v>
      </c>
      <c r="Z721" s="24" t="s">
        <v>2664</v>
      </c>
      <c r="AA721" s="24" t="s">
        <v>2051</v>
      </c>
      <c r="AB721" s="51" t="s">
        <v>1890</v>
      </c>
      <c r="AC721" s="51"/>
      <c r="AD721" s="51"/>
      <c r="AE721" s="24"/>
    </row>
    <row r="722" spans="1:16347" s="38" customFormat="1" ht="13" hidden="1" x14ac:dyDescent="0.35">
      <c r="A722" s="14"/>
      <c r="B722" s="24">
        <v>43060855</v>
      </c>
      <c r="C722" s="24">
        <v>855</v>
      </c>
      <c r="D722" s="24" t="s">
        <v>2052</v>
      </c>
      <c r="E722" s="66">
        <v>43060801</v>
      </c>
      <c r="F722" s="24" t="s">
        <v>419</v>
      </c>
      <c r="G722" s="24" t="s">
        <v>46</v>
      </c>
      <c r="H722" s="24" t="s">
        <v>163</v>
      </c>
      <c r="I722" s="24" t="s">
        <v>164</v>
      </c>
      <c r="J722" s="24" t="s">
        <v>145</v>
      </c>
      <c r="K722" s="24" t="s">
        <v>65</v>
      </c>
      <c r="L722" s="24" t="s">
        <v>66</v>
      </c>
      <c r="M722" s="24" t="s">
        <v>67</v>
      </c>
      <c r="N722" s="48">
        <v>41009</v>
      </c>
      <c r="O722" s="24" t="s">
        <v>53</v>
      </c>
      <c r="P722" s="26" t="s">
        <v>1</v>
      </c>
      <c r="Q722" s="24"/>
      <c r="R722" s="63" t="s">
        <v>7494</v>
      </c>
      <c r="S722" s="24" t="s">
        <v>44</v>
      </c>
      <c r="T722" s="40" t="s">
        <v>44</v>
      </c>
      <c r="U722" s="24" t="s">
        <v>55</v>
      </c>
      <c r="V722" s="24">
        <v>2710193200</v>
      </c>
      <c r="W722" s="14" t="s">
        <v>70</v>
      </c>
      <c r="X722" s="24" t="s">
        <v>6051</v>
      </c>
      <c r="Y722" s="24" t="s">
        <v>1414</v>
      </c>
      <c r="Z722" s="24" t="s">
        <v>88</v>
      </c>
      <c r="AA722" s="24" t="s">
        <v>2054</v>
      </c>
      <c r="AB722" s="51" t="s">
        <v>1890</v>
      </c>
      <c r="AC722" s="51"/>
      <c r="AD722" s="51"/>
      <c r="AE722" s="24"/>
    </row>
    <row r="723" spans="1:16347" s="38" customFormat="1" ht="13" hidden="1" x14ac:dyDescent="0.35">
      <c r="A723" s="14"/>
      <c r="B723" s="24">
        <v>43060801</v>
      </c>
      <c r="C723" s="24">
        <v>801</v>
      </c>
      <c r="D723" s="24" t="s">
        <v>419</v>
      </c>
      <c r="E723" s="66">
        <v>43060801</v>
      </c>
      <c r="F723" s="24" t="s">
        <v>419</v>
      </c>
      <c r="G723" s="24" t="s">
        <v>46</v>
      </c>
      <c r="H723" s="24" t="s">
        <v>79</v>
      </c>
      <c r="I723" s="24" t="s">
        <v>79</v>
      </c>
      <c r="J723" s="24" t="s">
        <v>145</v>
      </c>
      <c r="K723" s="24" t="s">
        <v>65</v>
      </c>
      <c r="L723" s="24" t="s">
        <v>66</v>
      </c>
      <c r="M723" s="24" t="s">
        <v>67</v>
      </c>
      <c r="N723" s="48">
        <v>40940</v>
      </c>
      <c r="O723" s="24" t="s">
        <v>53</v>
      </c>
      <c r="P723" s="28" t="s">
        <v>1</v>
      </c>
      <c r="Q723" s="24" t="s">
        <v>44</v>
      </c>
      <c r="R723" s="63" t="s">
        <v>54</v>
      </c>
      <c r="S723" s="24" t="s">
        <v>44</v>
      </c>
      <c r="T723" s="40" t="s">
        <v>44</v>
      </c>
      <c r="U723" s="24" t="s">
        <v>55</v>
      </c>
      <c r="V723" s="24">
        <v>2710193200</v>
      </c>
      <c r="W723" s="14" t="s">
        <v>44</v>
      </c>
      <c r="X723" s="24" t="s">
        <v>6051</v>
      </c>
      <c r="Y723" s="24">
        <v>1176</v>
      </c>
      <c r="Z723" s="24" t="s">
        <v>392</v>
      </c>
      <c r="AA723" s="24" t="s">
        <v>2055</v>
      </c>
      <c r="AB723" s="51" t="s">
        <v>1890</v>
      </c>
      <c r="AC723" s="51"/>
      <c r="AD723" s="51"/>
      <c r="AE723" s="24"/>
    </row>
    <row r="724" spans="1:16347" s="38" customFormat="1" ht="13" hidden="1" x14ac:dyDescent="0.35">
      <c r="A724" s="14"/>
      <c r="B724" s="24">
        <v>43060809</v>
      </c>
      <c r="C724" s="24">
        <v>809</v>
      </c>
      <c r="D724" s="24" t="s">
        <v>2056</v>
      </c>
      <c r="E724" s="66">
        <v>43060801</v>
      </c>
      <c r="F724" s="24" t="s">
        <v>419</v>
      </c>
      <c r="G724" s="24" t="s">
        <v>46</v>
      </c>
      <c r="H724" s="24" t="s">
        <v>47</v>
      </c>
      <c r="I724" s="24" t="s">
        <v>48</v>
      </c>
      <c r="J724" s="24" t="s">
        <v>145</v>
      </c>
      <c r="K724" s="24" t="s">
        <v>65</v>
      </c>
      <c r="L724" s="24" t="s">
        <v>66</v>
      </c>
      <c r="M724" s="24" t="s">
        <v>67</v>
      </c>
      <c r="N724" s="48">
        <v>40982</v>
      </c>
      <c r="O724" s="24" t="s">
        <v>53</v>
      </c>
      <c r="P724" s="26" t="s">
        <v>1</v>
      </c>
      <c r="Q724" s="24"/>
      <c r="R724" s="63" t="s">
        <v>7495</v>
      </c>
      <c r="S724" s="24" t="s">
        <v>44</v>
      </c>
      <c r="T724" s="40" t="s">
        <v>44</v>
      </c>
      <c r="U724" s="24" t="s">
        <v>55</v>
      </c>
      <c r="V724" s="24">
        <v>2710193200</v>
      </c>
      <c r="W724" s="14" t="s">
        <v>83</v>
      </c>
      <c r="X724" s="24" t="s">
        <v>6051</v>
      </c>
      <c r="Y724" s="24" t="s">
        <v>360</v>
      </c>
      <c r="Z724" s="24" t="s">
        <v>88</v>
      </c>
      <c r="AA724" s="24" t="s">
        <v>2058</v>
      </c>
      <c r="AB724" s="51" t="s">
        <v>1890</v>
      </c>
      <c r="AC724" s="51"/>
      <c r="AD724" s="51"/>
      <c r="AE724" s="24"/>
    </row>
    <row r="725" spans="1:16347" s="38" customFormat="1" ht="13" hidden="1" x14ac:dyDescent="0.35">
      <c r="A725" s="14"/>
      <c r="B725" s="24">
        <v>45278801</v>
      </c>
      <c r="C725" s="24">
        <v>801</v>
      </c>
      <c r="D725" s="24" t="s">
        <v>2059</v>
      </c>
      <c r="E725" s="66">
        <v>45278801</v>
      </c>
      <c r="F725" s="24" t="s">
        <v>2059</v>
      </c>
      <c r="G725" s="24" t="s">
        <v>46</v>
      </c>
      <c r="H725" s="24" t="s">
        <v>79</v>
      </c>
      <c r="I725" s="24" t="s">
        <v>79</v>
      </c>
      <c r="J725" s="24" t="s">
        <v>145</v>
      </c>
      <c r="K725" s="24" t="s">
        <v>65</v>
      </c>
      <c r="L725" s="24" t="s">
        <v>66</v>
      </c>
      <c r="M725" s="24" t="s">
        <v>67</v>
      </c>
      <c r="N725" s="48">
        <v>41985</v>
      </c>
      <c r="O725" s="24" t="s">
        <v>53</v>
      </c>
      <c r="P725" s="26" t="s">
        <v>1</v>
      </c>
      <c r="Q725" s="24" t="s">
        <v>44</v>
      </c>
      <c r="R725" s="63" t="s">
        <v>54</v>
      </c>
      <c r="S725" s="24" t="s">
        <v>44</v>
      </c>
      <c r="T725" s="40" t="s">
        <v>44</v>
      </c>
      <c r="U725" s="24" t="s">
        <v>55</v>
      </c>
      <c r="V725" s="24">
        <v>2710193200</v>
      </c>
      <c r="W725" s="14" t="s">
        <v>44</v>
      </c>
      <c r="X725" s="24" t="s">
        <v>7496</v>
      </c>
      <c r="Y725" s="24">
        <v>1176</v>
      </c>
      <c r="Z725" s="24" t="s">
        <v>392</v>
      </c>
      <c r="AA725" s="24" t="s">
        <v>2060</v>
      </c>
      <c r="AB725" s="51" t="s">
        <v>1890</v>
      </c>
      <c r="AC725" s="51"/>
      <c r="AD725" s="51"/>
      <c r="AE725" s="24"/>
    </row>
    <row r="726" spans="1:16347" s="38" customFormat="1" ht="13" hidden="1" x14ac:dyDescent="0.35">
      <c r="A726" s="14"/>
      <c r="B726" s="24">
        <v>45278809</v>
      </c>
      <c r="C726" s="24">
        <v>809</v>
      </c>
      <c r="D726" s="24" t="s">
        <v>2061</v>
      </c>
      <c r="E726" s="66">
        <v>45278801</v>
      </c>
      <c r="F726" s="24" t="s">
        <v>2059</v>
      </c>
      <c r="G726" s="24" t="s">
        <v>46</v>
      </c>
      <c r="H726" s="24" t="s">
        <v>47</v>
      </c>
      <c r="I726" s="24" t="s">
        <v>48</v>
      </c>
      <c r="J726" s="24" t="s">
        <v>145</v>
      </c>
      <c r="K726" s="24" t="s">
        <v>65</v>
      </c>
      <c r="L726" s="24" t="s">
        <v>66</v>
      </c>
      <c r="M726" s="24" t="s">
        <v>67</v>
      </c>
      <c r="N726" s="48">
        <v>40917</v>
      </c>
      <c r="O726" s="24" t="s">
        <v>53</v>
      </c>
      <c r="P726" s="26" t="s">
        <v>1</v>
      </c>
      <c r="Q726" s="24"/>
      <c r="R726" s="63" t="s">
        <v>7497</v>
      </c>
      <c r="S726" s="24" t="s">
        <v>44</v>
      </c>
      <c r="T726" s="40" t="s">
        <v>44</v>
      </c>
      <c r="U726" s="24" t="s">
        <v>55</v>
      </c>
      <c r="V726" s="24">
        <v>2710193200</v>
      </c>
      <c r="W726" s="14" t="s">
        <v>83</v>
      </c>
      <c r="X726" s="24" t="s">
        <v>7496</v>
      </c>
      <c r="Y726" s="24" t="s">
        <v>360</v>
      </c>
      <c r="Z726" s="24" t="s">
        <v>88</v>
      </c>
      <c r="AA726" s="24" t="s">
        <v>2063</v>
      </c>
      <c r="AB726" s="51" t="s">
        <v>1890</v>
      </c>
      <c r="AC726" s="51"/>
      <c r="AD726" s="51"/>
      <c r="AE726" s="24"/>
    </row>
    <row r="727" spans="1:16347" s="38" customFormat="1" ht="13" hidden="1" x14ac:dyDescent="0.35">
      <c r="A727" s="14"/>
      <c r="B727" s="24">
        <v>45279855</v>
      </c>
      <c r="C727" s="24">
        <v>855</v>
      </c>
      <c r="D727" s="24" t="s">
        <v>2064</v>
      </c>
      <c r="E727" s="66">
        <v>45279801</v>
      </c>
      <c r="F727" s="24" t="s">
        <v>2065</v>
      </c>
      <c r="G727" s="24" t="s">
        <v>46</v>
      </c>
      <c r="H727" s="24" t="s">
        <v>163</v>
      </c>
      <c r="I727" s="24" t="s">
        <v>164</v>
      </c>
      <c r="J727" s="24" t="s">
        <v>145</v>
      </c>
      <c r="K727" s="24" t="s">
        <v>65</v>
      </c>
      <c r="L727" s="24" t="s">
        <v>66</v>
      </c>
      <c r="M727" s="24" t="s">
        <v>67</v>
      </c>
      <c r="N727" s="48">
        <v>40875</v>
      </c>
      <c r="O727" s="24" t="s">
        <v>53</v>
      </c>
      <c r="P727" s="26" t="s">
        <v>1</v>
      </c>
      <c r="Q727" s="24"/>
      <c r="R727" s="63" t="s">
        <v>7498</v>
      </c>
      <c r="S727" s="24" t="s">
        <v>44</v>
      </c>
      <c r="T727" s="40" t="s">
        <v>44</v>
      </c>
      <c r="U727" s="24" t="s">
        <v>55</v>
      </c>
      <c r="V727" s="24">
        <v>2710193200</v>
      </c>
      <c r="W727" s="14" t="s">
        <v>70</v>
      </c>
      <c r="X727" s="24" t="s">
        <v>7499</v>
      </c>
      <c r="Y727" s="24" t="s">
        <v>5688</v>
      </c>
      <c r="Z727" s="24" t="s">
        <v>73</v>
      </c>
      <c r="AA727" s="24" t="s">
        <v>2067</v>
      </c>
      <c r="AB727" s="51" t="s">
        <v>1890</v>
      </c>
      <c r="AC727" s="51"/>
      <c r="AD727" s="51"/>
      <c r="AE727" s="24"/>
    </row>
    <row r="728" spans="1:16347" s="38" customFormat="1" ht="13" hidden="1" x14ac:dyDescent="0.35">
      <c r="A728" s="14"/>
      <c r="B728" s="24">
        <v>45279809</v>
      </c>
      <c r="C728" s="24">
        <v>809</v>
      </c>
      <c r="D728" s="24" t="s">
        <v>2068</v>
      </c>
      <c r="E728" s="66">
        <v>45279801</v>
      </c>
      <c r="F728" s="24" t="s">
        <v>2065</v>
      </c>
      <c r="G728" s="24" t="s">
        <v>46</v>
      </c>
      <c r="H728" s="24" t="s">
        <v>47</v>
      </c>
      <c r="I728" s="24" t="s">
        <v>48</v>
      </c>
      <c r="J728" s="24" t="s">
        <v>145</v>
      </c>
      <c r="K728" s="24" t="s">
        <v>65</v>
      </c>
      <c r="L728" s="24" t="s">
        <v>66</v>
      </c>
      <c r="M728" s="24" t="s">
        <v>67</v>
      </c>
      <c r="N728" s="48">
        <v>40875</v>
      </c>
      <c r="O728" s="24" t="s">
        <v>53</v>
      </c>
      <c r="P728" s="26" t="s">
        <v>1</v>
      </c>
      <c r="Q728" s="24"/>
      <c r="R728" s="63" t="s">
        <v>7500</v>
      </c>
      <c r="S728" s="24" t="s">
        <v>44</v>
      </c>
      <c r="T728" s="40" t="s">
        <v>44</v>
      </c>
      <c r="U728" s="24" t="s">
        <v>55</v>
      </c>
      <c r="V728" s="24">
        <v>2710193200</v>
      </c>
      <c r="W728" s="14" t="s">
        <v>83</v>
      </c>
      <c r="X728" s="24" t="s">
        <v>7499</v>
      </c>
      <c r="Y728" s="24" t="s">
        <v>360</v>
      </c>
      <c r="Z728" s="24" t="s">
        <v>88</v>
      </c>
      <c r="AA728" s="24" t="s">
        <v>2070</v>
      </c>
      <c r="AB728" s="51" t="s">
        <v>1890</v>
      </c>
      <c r="AC728" s="51"/>
      <c r="AD728" s="51"/>
      <c r="AE728" s="24"/>
    </row>
    <row r="729" spans="1:16347" s="38" customFormat="1" ht="13" hidden="1" x14ac:dyDescent="0.35">
      <c r="A729" s="14"/>
      <c r="B729" s="24">
        <v>45280809</v>
      </c>
      <c r="C729" s="24">
        <v>809</v>
      </c>
      <c r="D729" s="24" t="s">
        <v>2071</v>
      </c>
      <c r="E729" s="66">
        <v>45280801</v>
      </c>
      <c r="F729" s="24" t="s">
        <v>2072</v>
      </c>
      <c r="G729" s="24" t="s">
        <v>46</v>
      </c>
      <c r="H729" s="24" t="s">
        <v>47</v>
      </c>
      <c r="I729" s="24" t="s">
        <v>48</v>
      </c>
      <c r="J729" s="24" t="s">
        <v>145</v>
      </c>
      <c r="K729" s="24" t="s">
        <v>65</v>
      </c>
      <c r="L729" s="24" t="s">
        <v>66</v>
      </c>
      <c r="M729" s="24" t="s">
        <v>67</v>
      </c>
      <c r="N729" s="48">
        <v>40878</v>
      </c>
      <c r="O729" s="24" t="s">
        <v>53</v>
      </c>
      <c r="P729" s="26" t="s">
        <v>1</v>
      </c>
      <c r="Q729" s="63"/>
      <c r="R729" s="63" t="s">
        <v>7501</v>
      </c>
      <c r="S729" s="24" t="s">
        <v>44</v>
      </c>
      <c r="T729" s="40" t="s">
        <v>44</v>
      </c>
      <c r="U729" s="24" t="s">
        <v>55</v>
      </c>
      <c r="V729" s="24">
        <v>2710193200</v>
      </c>
      <c r="W729" s="14" t="s">
        <v>83</v>
      </c>
      <c r="X729" s="24" t="s">
        <v>7502</v>
      </c>
      <c r="Y729" s="24" t="s">
        <v>360</v>
      </c>
      <c r="Z729" s="24" t="s">
        <v>88</v>
      </c>
      <c r="AA729" s="24" t="s">
        <v>2074</v>
      </c>
      <c r="AB729" s="51" t="s">
        <v>1890</v>
      </c>
      <c r="AC729" s="51"/>
      <c r="AD729" s="51"/>
      <c r="AE729" s="24"/>
    </row>
    <row r="730" spans="1:16347" s="38" customFormat="1" ht="13" hidden="1" x14ac:dyDescent="0.35">
      <c r="A730" s="14"/>
      <c r="B730" s="24">
        <v>44523855</v>
      </c>
      <c r="C730" s="24">
        <v>855</v>
      </c>
      <c r="D730" s="24" t="s">
        <v>2075</v>
      </c>
      <c r="E730" s="66">
        <v>44523801</v>
      </c>
      <c r="F730" s="24" t="s">
        <v>399</v>
      </c>
      <c r="G730" s="24" t="s">
        <v>46</v>
      </c>
      <c r="H730" s="24" t="s">
        <v>163</v>
      </c>
      <c r="I730" s="24" t="s">
        <v>164</v>
      </c>
      <c r="J730" s="24" t="s">
        <v>145</v>
      </c>
      <c r="K730" s="24" t="s">
        <v>65</v>
      </c>
      <c r="L730" s="24" t="s">
        <v>66</v>
      </c>
      <c r="M730" s="24" t="s">
        <v>67</v>
      </c>
      <c r="N730" s="48">
        <v>40830</v>
      </c>
      <c r="O730" s="24" t="s">
        <v>53</v>
      </c>
      <c r="P730" s="26" t="s">
        <v>1</v>
      </c>
      <c r="Q730" s="24"/>
      <c r="R730" s="63" t="s">
        <v>7503</v>
      </c>
      <c r="S730" s="24" t="s">
        <v>44</v>
      </c>
      <c r="T730" s="40" t="s">
        <v>44</v>
      </c>
      <c r="U730" s="24" t="s">
        <v>55</v>
      </c>
      <c r="V730" s="24">
        <v>2710193200</v>
      </c>
      <c r="W730" s="14" t="s">
        <v>70</v>
      </c>
      <c r="X730" s="24" t="s">
        <v>6348</v>
      </c>
      <c r="Y730" s="24" t="s">
        <v>1414</v>
      </c>
      <c r="Z730" s="24" t="s">
        <v>88</v>
      </c>
      <c r="AA730" s="24" t="s">
        <v>2077</v>
      </c>
      <c r="AB730" s="51" t="s">
        <v>1890</v>
      </c>
      <c r="AC730" s="51"/>
      <c r="AD730" s="51"/>
      <c r="AE730" s="24"/>
    </row>
    <row r="731" spans="1:16347" s="38" customFormat="1" ht="13" hidden="1" x14ac:dyDescent="0.35">
      <c r="A731" s="14"/>
      <c r="B731" s="24">
        <v>44523801</v>
      </c>
      <c r="C731" s="24">
        <v>801</v>
      </c>
      <c r="D731" s="24" t="s">
        <v>399</v>
      </c>
      <c r="E731" s="66">
        <v>44523801</v>
      </c>
      <c r="F731" s="24" t="s">
        <v>399</v>
      </c>
      <c r="G731" s="24" t="s">
        <v>46</v>
      </c>
      <c r="H731" s="24" t="s">
        <v>79</v>
      </c>
      <c r="I731" s="24" t="s">
        <v>79</v>
      </c>
      <c r="J731" s="24" t="s">
        <v>145</v>
      </c>
      <c r="K731" s="24" t="s">
        <v>65</v>
      </c>
      <c r="L731" s="24" t="s">
        <v>66</v>
      </c>
      <c r="M731" s="24" t="s">
        <v>67</v>
      </c>
      <c r="N731" s="48">
        <v>42530</v>
      </c>
      <c r="O731" s="24" t="s">
        <v>53</v>
      </c>
      <c r="P731" s="26" t="s">
        <v>1</v>
      </c>
      <c r="Q731" s="24" t="s">
        <v>44</v>
      </c>
      <c r="R731" s="24" t="s">
        <v>54</v>
      </c>
      <c r="S731" s="24" t="s">
        <v>44</v>
      </c>
      <c r="T731" s="40" t="s">
        <v>44</v>
      </c>
      <c r="U731" s="24" t="s">
        <v>55</v>
      </c>
      <c r="V731" s="24">
        <v>2710193200</v>
      </c>
      <c r="W731" s="14" t="s">
        <v>44</v>
      </c>
      <c r="X731" s="24" t="s">
        <v>6348</v>
      </c>
      <c r="Y731" s="24">
        <v>1176</v>
      </c>
      <c r="Z731" s="24" t="s">
        <v>392</v>
      </c>
      <c r="AA731" s="24" t="s">
        <v>2078</v>
      </c>
      <c r="AB731" s="51" t="s">
        <v>1890</v>
      </c>
      <c r="AC731" s="51"/>
      <c r="AD731" s="51"/>
      <c r="AE731" s="24"/>
    </row>
    <row r="732" spans="1:16347" s="38" customFormat="1" ht="13" hidden="1" x14ac:dyDescent="0.35">
      <c r="A732" s="14"/>
      <c r="B732" s="24">
        <v>44523809</v>
      </c>
      <c r="C732" s="24">
        <v>809</v>
      </c>
      <c r="D732" s="24" t="s">
        <v>2079</v>
      </c>
      <c r="E732" s="66">
        <v>44523801</v>
      </c>
      <c r="F732" s="24" t="s">
        <v>399</v>
      </c>
      <c r="G732" s="24" t="s">
        <v>46</v>
      </c>
      <c r="H732" s="24" t="s">
        <v>47</v>
      </c>
      <c r="I732" s="24" t="s">
        <v>48</v>
      </c>
      <c r="J732" s="24" t="s">
        <v>145</v>
      </c>
      <c r="K732" s="24" t="s">
        <v>65</v>
      </c>
      <c r="L732" s="24" t="s">
        <v>66</v>
      </c>
      <c r="M732" s="24" t="s">
        <v>67</v>
      </c>
      <c r="N732" s="48">
        <v>40848</v>
      </c>
      <c r="O732" s="24" t="s">
        <v>53</v>
      </c>
      <c r="P732" s="28" t="s">
        <v>1</v>
      </c>
      <c r="Q732" s="24">
        <v>5011987203464</v>
      </c>
      <c r="R732" s="24" t="s">
        <v>54</v>
      </c>
      <c r="S732" s="24" t="s">
        <v>44</v>
      </c>
      <c r="T732" s="40" t="s">
        <v>44</v>
      </c>
      <c r="U732" s="24" t="s">
        <v>55</v>
      </c>
      <c r="V732" s="24">
        <v>2710193200</v>
      </c>
      <c r="W732" s="14" t="s">
        <v>83</v>
      </c>
      <c r="X732" s="24" t="s">
        <v>6348</v>
      </c>
      <c r="Y732" s="24" t="s">
        <v>360</v>
      </c>
      <c r="Z732" s="24" t="s">
        <v>88</v>
      </c>
      <c r="AA732" s="24" t="s">
        <v>2081</v>
      </c>
      <c r="AB732" s="51" t="s">
        <v>1890</v>
      </c>
      <c r="AC732" s="51"/>
      <c r="AD732" s="51"/>
      <c r="AE732" s="24"/>
    </row>
    <row r="733" spans="1:16347" s="38" customFormat="1" ht="13" hidden="1" x14ac:dyDescent="0.35">
      <c r="A733" s="14"/>
      <c r="B733" s="24">
        <v>44524809</v>
      </c>
      <c r="C733" s="24">
        <v>809</v>
      </c>
      <c r="D733" s="24" t="s">
        <v>6363</v>
      </c>
      <c r="E733" s="66">
        <v>44524801</v>
      </c>
      <c r="F733" s="24" t="s">
        <v>6364</v>
      </c>
      <c r="G733" s="24" t="s">
        <v>46</v>
      </c>
      <c r="H733" s="24" t="s">
        <v>47</v>
      </c>
      <c r="I733" s="24" t="s">
        <v>48</v>
      </c>
      <c r="J733" s="24" t="s">
        <v>145</v>
      </c>
      <c r="K733" s="24" t="s">
        <v>65</v>
      </c>
      <c r="L733" s="24" t="s">
        <v>66</v>
      </c>
      <c r="M733" s="24" t="s">
        <v>67</v>
      </c>
      <c r="N733" s="48"/>
      <c r="O733" s="24" t="s">
        <v>53</v>
      </c>
      <c r="P733" s="26" t="s">
        <v>3</v>
      </c>
      <c r="Q733" s="24"/>
      <c r="R733" s="24"/>
      <c r="S733" s="59" t="s">
        <v>44</v>
      </c>
      <c r="T733" s="60" t="s">
        <v>44</v>
      </c>
      <c r="U733" s="24" t="s">
        <v>55</v>
      </c>
      <c r="V733" s="24">
        <v>2710193200</v>
      </c>
      <c r="W733" s="14" t="s">
        <v>83</v>
      </c>
      <c r="X733" s="24" t="s">
        <v>7504</v>
      </c>
      <c r="Y733" s="24" t="s">
        <v>360</v>
      </c>
      <c r="Z733" s="24" t="s">
        <v>88</v>
      </c>
      <c r="AA733" s="24" t="s">
        <v>6750</v>
      </c>
      <c r="AB733" s="51" t="s">
        <v>1890</v>
      </c>
      <c r="AC733" s="51"/>
      <c r="AD733" s="51"/>
      <c r="AE733" s="24"/>
    </row>
    <row r="734" spans="1:16347" hidden="1" x14ac:dyDescent="0.35">
      <c r="B734" s="24">
        <v>44524855</v>
      </c>
      <c r="C734" s="24">
        <v>855</v>
      </c>
      <c r="D734" s="24" t="s">
        <v>6362</v>
      </c>
      <c r="E734" s="66">
        <v>44524801</v>
      </c>
      <c r="F734" s="24" t="s">
        <v>6364</v>
      </c>
      <c r="G734" s="24" t="s">
        <v>46</v>
      </c>
      <c r="H734" s="24" t="s">
        <v>163</v>
      </c>
      <c r="I734" s="24" t="s">
        <v>164</v>
      </c>
      <c r="J734" s="24" t="s">
        <v>145</v>
      </c>
      <c r="K734" s="24" t="s">
        <v>65</v>
      </c>
      <c r="L734" s="24" t="s">
        <v>66</v>
      </c>
      <c r="M734" s="24" t="s">
        <v>67</v>
      </c>
      <c r="N734" s="48"/>
      <c r="O734" s="24" t="s">
        <v>53</v>
      </c>
      <c r="P734" s="26" t="s">
        <v>3</v>
      </c>
      <c r="Q734" s="63"/>
      <c r="R734" s="24"/>
      <c r="S734" s="24" t="s">
        <v>44</v>
      </c>
      <c r="T734" s="40" t="s">
        <v>44</v>
      </c>
      <c r="U734" s="24" t="s">
        <v>55</v>
      </c>
      <c r="V734" s="24">
        <v>2710193200</v>
      </c>
      <c r="W734" s="14" t="s">
        <v>70</v>
      </c>
      <c r="X734" s="24" t="s">
        <v>7504</v>
      </c>
      <c r="Y734" s="24" t="s">
        <v>5688</v>
      </c>
      <c r="Z734" s="24" t="s">
        <v>88</v>
      </c>
      <c r="AA734" s="24" t="s">
        <v>6749</v>
      </c>
      <c r="AB734" s="51" t="s">
        <v>1890</v>
      </c>
      <c r="AC734" s="51"/>
      <c r="AD734" s="51"/>
      <c r="AE734" s="24"/>
      <c r="AF734" s="38"/>
    </row>
    <row r="735" spans="1:16347" hidden="1" x14ac:dyDescent="0.35">
      <c r="B735" s="24">
        <v>44524801</v>
      </c>
      <c r="C735" s="24">
        <v>801</v>
      </c>
      <c r="D735" s="24" t="s">
        <v>6364</v>
      </c>
      <c r="E735" s="66">
        <v>44524801</v>
      </c>
      <c r="F735" s="24" t="s">
        <v>6364</v>
      </c>
      <c r="G735" s="24" t="s">
        <v>46</v>
      </c>
      <c r="H735" s="24" t="s">
        <v>79</v>
      </c>
      <c r="I735" s="24" t="s">
        <v>79</v>
      </c>
      <c r="J735" s="24" t="s">
        <v>145</v>
      </c>
      <c r="K735" s="24" t="s">
        <v>65</v>
      </c>
      <c r="L735" s="24" t="s">
        <v>66</v>
      </c>
      <c r="M735" s="24" t="s">
        <v>67</v>
      </c>
      <c r="N735" s="48"/>
      <c r="O735" s="24" t="s">
        <v>53</v>
      </c>
      <c r="P735" s="26" t="s">
        <v>3</v>
      </c>
      <c r="Q735" s="24"/>
      <c r="R735" s="63"/>
      <c r="S735" s="24" t="s">
        <v>44</v>
      </c>
      <c r="T735" s="40" t="s">
        <v>44</v>
      </c>
      <c r="U735" s="24" t="s">
        <v>55</v>
      </c>
      <c r="V735" s="24">
        <v>2710193200</v>
      </c>
      <c r="W735" s="14" t="s">
        <v>44</v>
      </c>
      <c r="X735" s="24" t="s">
        <v>7504</v>
      </c>
      <c r="Y735" s="24" t="s">
        <v>87</v>
      </c>
      <c r="Z735" s="24" t="s">
        <v>88</v>
      </c>
      <c r="AA735" s="24" t="s">
        <v>6751</v>
      </c>
      <c r="AB735" s="51" t="s">
        <v>1890</v>
      </c>
      <c r="AC735" s="51"/>
      <c r="AD735" s="51"/>
      <c r="AE735" s="24"/>
      <c r="AF735" s="38"/>
    </row>
    <row r="736" spans="1:16347" hidden="1" x14ac:dyDescent="0.35">
      <c r="A736" s="14"/>
      <c r="B736" s="24">
        <v>43584909</v>
      </c>
      <c r="C736" s="24">
        <v>909</v>
      </c>
      <c r="D736" s="24" t="s">
        <v>2082</v>
      </c>
      <c r="E736" s="66" t="s">
        <v>44</v>
      </c>
      <c r="F736" s="24" t="s">
        <v>45</v>
      </c>
      <c r="G736" s="24" t="s">
        <v>46</v>
      </c>
      <c r="H736" s="24" t="s">
        <v>62</v>
      </c>
      <c r="I736" s="24" t="s">
        <v>63</v>
      </c>
      <c r="J736" s="24" t="s">
        <v>145</v>
      </c>
      <c r="K736" s="24" t="s">
        <v>65</v>
      </c>
      <c r="L736" s="24" t="s">
        <v>51</v>
      </c>
      <c r="M736" s="24" t="s">
        <v>67</v>
      </c>
      <c r="N736" s="48">
        <v>41150</v>
      </c>
      <c r="O736" s="24" t="s">
        <v>53</v>
      </c>
      <c r="P736" s="26" t="s">
        <v>6</v>
      </c>
      <c r="Q736" s="63" t="s">
        <v>7505</v>
      </c>
      <c r="R736" s="63"/>
      <c r="S736" s="24" t="s">
        <v>44</v>
      </c>
      <c r="T736" s="40" t="s">
        <v>44</v>
      </c>
      <c r="U736" s="24" t="s">
        <v>55</v>
      </c>
      <c r="V736" s="24">
        <v>2710199200</v>
      </c>
      <c r="W736" s="14" t="s">
        <v>56</v>
      </c>
      <c r="X736" s="24" t="s">
        <v>2084</v>
      </c>
      <c r="Y736" s="24" t="s">
        <v>811</v>
      </c>
      <c r="Z736" s="24" t="s">
        <v>2085</v>
      </c>
      <c r="AA736" s="24" t="s">
        <v>2086</v>
      </c>
      <c r="AB736" s="51" t="s">
        <v>1890</v>
      </c>
      <c r="AC736" s="51"/>
      <c r="AD736" s="51"/>
      <c r="AE736" s="24"/>
      <c r="AF736" s="38"/>
      <c r="AG736" s="38"/>
      <c r="AH736" s="38"/>
      <c r="AI736" s="38"/>
      <c r="AJ736" s="38"/>
      <c r="AK736" s="38"/>
      <c r="AL736" s="38"/>
      <c r="AM736" s="38"/>
      <c r="AN736" s="38"/>
      <c r="AO736" s="38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  <c r="BA736" s="38"/>
      <c r="BB736" s="38"/>
      <c r="BC736" s="38"/>
      <c r="BD736" s="38"/>
      <c r="BE736" s="38"/>
      <c r="BF736" s="38"/>
      <c r="BG736" s="38"/>
      <c r="BH736" s="38"/>
      <c r="BI736" s="38"/>
      <c r="BJ736" s="38"/>
      <c r="BK736" s="38"/>
      <c r="BL736" s="38"/>
      <c r="BM736" s="38"/>
      <c r="BN736" s="38"/>
      <c r="BO736" s="38"/>
      <c r="BP736" s="38"/>
      <c r="BQ736" s="38"/>
      <c r="BR736" s="38"/>
      <c r="BS736" s="38"/>
      <c r="BT736" s="38"/>
      <c r="BU736" s="38"/>
      <c r="BV736" s="38"/>
      <c r="BW736" s="38"/>
      <c r="BX736" s="38"/>
      <c r="BY736" s="38"/>
      <c r="BZ736" s="38"/>
      <c r="CA736" s="38"/>
      <c r="CB736" s="38"/>
      <c r="CC736" s="38"/>
      <c r="CD736" s="38"/>
      <c r="CE736" s="38"/>
      <c r="CF736" s="38"/>
      <c r="CG736" s="38"/>
      <c r="CH736" s="38"/>
      <c r="CI736" s="38"/>
      <c r="CJ736" s="38"/>
      <c r="CK736" s="38"/>
      <c r="CL736" s="38"/>
      <c r="CM736" s="38"/>
      <c r="CN736" s="38"/>
      <c r="CO736" s="38"/>
      <c r="CP736" s="38"/>
      <c r="CQ736" s="38"/>
      <c r="CR736" s="38"/>
      <c r="CS736" s="38"/>
      <c r="CT736" s="38"/>
      <c r="CU736" s="38"/>
      <c r="CV736" s="38"/>
      <c r="CW736" s="38"/>
      <c r="CX736" s="38"/>
      <c r="CY736" s="38"/>
      <c r="CZ736" s="38"/>
      <c r="DA736" s="38"/>
      <c r="DB736" s="38"/>
      <c r="DC736" s="38"/>
      <c r="DD736" s="38"/>
      <c r="DE736" s="38"/>
      <c r="DF736" s="38"/>
      <c r="DG736" s="38"/>
      <c r="DH736" s="38"/>
      <c r="DI736" s="38"/>
      <c r="DJ736" s="38"/>
      <c r="DK736" s="38"/>
      <c r="DL736" s="38"/>
      <c r="DM736" s="38"/>
      <c r="DN736" s="38"/>
      <c r="DO736" s="38"/>
      <c r="DP736" s="38"/>
      <c r="DQ736" s="38"/>
      <c r="DR736" s="38"/>
      <c r="DS736" s="38"/>
      <c r="DT736" s="38"/>
      <c r="DU736" s="38"/>
      <c r="DV736" s="38"/>
      <c r="DW736" s="38"/>
      <c r="DX736" s="38"/>
      <c r="DY736" s="38"/>
      <c r="DZ736" s="38"/>
      <c r="EA736" s="38"/>
      <c r="EB736" s="38"/>
      <c r="EC736" s="38"/>
      <c r="ED736" s="38"/>
      <c r="EE736" s="38"/>
      <c r="EF736" s="38"/>
      <c r="EG736" s="38"/>
      <c r="EH736" s="38"/>
      <c r="EI736" s="38"/>
      <c r="EJ736" s="38"/>
      <c r="EK736" s="38"/>
      <c r="EL736" s="38"/>
      <c r="EM736" s="38"/>
      <c r="EN736" s="38"/>
      <c r="EO736" s="38"/>
      <c r="EP736" s="38"/>
      <c r="EQ736" s="38"/>
      <c r="ER736" s="38"/>
      <c r="ES736" s="38"/>
      <c r="ET736" s="38"/>
      <c r="EU736" s="38"/>
      <c r="EV736" s="38"/>
      <c r="EW736" s="38"/>
      <c r="EX736" s="38"/>
      <c r="EY736" s="38"/>
      <c r="EZ736" s="38"/>
      <c r="FA736" s="38"/>
      <c r="FB736" s="38"/>
      <c r="FC736" s="38"/>
      <c r="FD736" s="38"/>
      <c r="FE736" s="38"/>
      <c r="FF736" s="38"/>
      <c r="FG736" s="38"/>
      <c r="FH736" s="38"/>
      <c r="FI736" s="38"/>
      <c r="FJ736" s="38"/>
      <c r="FK736" s="38"/>
      <c r="FL736" s="38"/>
      <c r="FM736" s="38"/>
      <c r="FN736" s="38"/>
      <c r="FO736" s="38"/>
      <c r="FP736" s="38"/>
      <c r="FQ736" s="38"/>
      <c r="FR736" s="38"/>
      <c r="FS736" s="38"/>
      <c r="FT736" s="38"/>
      <c r="FU736" s="38"/>
      <c r="FV736" s="38"/>
      <c r="FW736" s="38"/>
      <c r="FX736" s="38"/>
      <c r="FY736" s="38"/>
      <c r="FZ736" s="38"/>
      <c r="GA736" s="38"/>
      <c r="GB736" s="38"/>
      <c r="GC736" s="38"/>
      <c r="GD736" s="38"/>
      <c r="GE736" s="38"/>
      <c r="GF736" s="38"/>
      <c r="GG736" s="38"/>
      <c r="GH736" s="38"/>
      <c r="GI736" s="38"/>
      <c r="GJ736" s="38"/>
      <c r="GK736" s="38"/>
      <c r="GL736" s="38"/>
      <c r="GM736" s="38"/>
      <c r="GN736" s="38"/>
      <c r="GO736" s="38"/>
      <c r="GP736" s="38"/>
      <c r="GQ736" s="38"/>
      <c r="GR736" s="38"/>
      <c r="GS736" s="38"/>
      <c r="GT736" s="38"/>
      <c r="GU736" s="38"/>
      <c r="GV736" s="38"/>
      <c r="GW736" s="38"/>
      <c r="GX736" s="38"/>
      <c r="GY736" s="38"/>
      <c r="GZ736" s="38"/>
      <c r="HA736" s="38"/>
      <c r="HB736" s="38"/>
      <c r="HC736" s="38"/>
      <c r="HD736" s="38"/>
      <c r="HE736" s="38"/>
      <c r="HF736" s="38"/>
      <c r="HG736" s="38"/>
      <c r="HH736" s="38"/>
      <c r="HI736" s="38"/>
      <c r="HJ736" s="38"/>
      <c r="HK736" s="38"/>
      <c r="HL736" s="38"/>
      <c r="HM736" s="38"/>
      <c r="HN736" s="38"/>
      <c r="HO736" s="38"/>
      <c r="HP736" s="38"/>
      <c r="HQ736" s="38"/>
      <c r="HR736" s="38"/>
      <c r="HS736" s="38"/>
      <c r="HT736" s="38"/>
      <c r="HU736" s="38"/>
      <c r="HV736" s="38"/>
      <c r="HW736" s="38"/>
      <c r="HX736" s="38"/>
      <c r="HY736" s="38"/>
      <c r="HZ736" s="38"/>
      <c r="IA736" s="38"/>
      <c r="IB736" s="38"/>
      <c r="IC736" s="38"/>
      <c r="ID736" s="38"/>
      <c r="IE736" s="38"/>
      <c r="IF736" s="38"/>
      <c r="IG736" s="38"/>
      <c r="IH736" s="38"/>
      <c r="II736" s="38"/>
      <c r="IJ736" s="38"/>
      <c r="IK736" s="38"/>
      <c r="IL736" s="38"/>
      <c r="IM736" s="38"/>
      <c r="IN736" s="38"/>
      <c r="IO736" s="38"/>
      <c r="IP736" s="38"/>
      <c r="IQ736" s="38"/>
      <c r="IR736" s="38"/>
      <c r="IS736" s="38"/>
      <c r="IT736" s="38"/>
      <c r="IU736" s="38"/>
      <c r="IV736" s="38"/>
      <c r="IW736" s="38"/>
      <c r="IX736" s="38"/>
      <c r="IY736" s="38"/>
      <c r="IZ736" s="38"/>
      <c r="JA736" s="38"/>
      <c r="JB736" s="38"/>
      <c r="JC736" s="38"/>
      <c r="JD736" s="38"/>
      <c r="JE736" s="38"/>
      <c r="JF736" s="38"/>
      <c r="JG736" s="38"/>
      <c r="JH736" s="38"/>
      <c r="JI736" s="38"/>
      <c r="JJ736" s="38"/>
      <c r="JK736" s="38"/>
      <c r="JL736" s="38"/>
      <c r="JM736" s="38"/>
      <c r="JN736" s="38"/>
      <c r="JO736" s="38"/>
      <c r="JP736" s="38"/>
      <c r="JQ736" s="38"/>
      <c r="JR736" s="38"/>
      <c r="JS736" s="38"/>
      <c r="JT736" s="38"/>
      <c r="JU736" s="38"/>
      <c r="JV736" s="38"/>
      <c r="JW736" s="38"/>
      <c r="JX736" s="38"/>
      <c r="JY736" s="38"/>
      <c r="JZ736" s="38"/>
      <c r="KA736" s="38"/>
      <c r="KB736" s="38"/>
      <c r="KC736" s="38"/>
      <c r="KD736" s="38"/>
      <c r="KE736" s="38"/>
      <c r="KF736" s="38"/>
      <c r="KG736" s="38"/>
      <c r="KH736" s="38"/>
      <c r="KI736" s="38"/>
      <c r="KJ736" s="38"/>
      <c r="KK736" s="38"/>
      <c r="KL736" s="38"/>
      <c r="KM736" s="38"/>
      <c r="KN736" s="38"/>
      <c r="KO736" s="38"/>
      <c r="KP736" s="38"/>
      <c r="KQ736" s="38"/>
      <c r="KR736" s="38"/>
      <c r="KS736" s="38"/>
      <c r="KT736" s="38"/>
      <c r="KU736" s="38"/>
      <c r="KV736" s="38"/>
      <c r="KW736" s="38"/>
      <c r="KX736" s="38"/>
      <c r="KY736" s="38"/>
      <c r="KZ736" s="38"/>
      <c r="LA736" s="38"/>
      <c r="LB736" s="38"/>
      <c r="LC736" s="38"/>
      <c r="LD736" s="38"/>
      <c r="LE736" s="38"/>
      <c r="LF736" s="38"/>
      <c r="LG736" s="38"/>
      <c r="LH736" s="38"/>
      <c r="LI736" s="38"/>
      <c r="LJ736" s="38"/>
      <c r="LK736" s="38"/>
      <c r="LL736" s="38"/>
      <c r="LM736" s="38"/>
      <c r="LN736" s="38"/>
      <c r="LO736" s="38"/>
      <c r="LP736" s="38"/>
      <c r="LQ736" s="38"/>
      <c r="LR736" s="38"/>
      <c r="LS736" s="38"/>
      <c r="LT736" s="38"/>
      <c r="LU736" s="38"/>
      <c r="LV736" s="38"/>
      <c r="LW736" s="38"/>
      <c r="LX736" s="38"/>
      <c r="LY736" s="38"/>
      <c r="LZ736" s="38"/>
      <c r="MA736" s="38"/>
      <c r="MB736" s="38"/>
      <c r="MC736" s="38"/>
      <c r="MD736" s="38"/>
      <c r="ME736" s="38"/>
      <c r="MF736" s="38"/>
      <c r="MG736" s="38"/>
      <c r="MH736" s="38"/>
      <c r="MI736" s="38"/>
      <c r="MJ736" s="38"/>
      <c r="MK736" s="38"/>
      <c r="ML736" s="38"/>
      <c r="MM736" s="38"/>
      <c r="MN736" s="38"/>
      <c r="MO736" s="38"/>
      <c r="MP736" s="38"/>
      <c r="MQ736" s="38"/>
      <c r="MR736" s="38"/>
      <c r="MS736" s="38"/>
      <c r="MT736" s="38"/>
      <c r="MU736" s="38"/>
      <c r="MV736" s="38"/>
      <c r="MW736" s="38"/>
      <c r="MX736" s="38"/>
      <c r="MY736" s="38"/>
      <c r="MZ736" s="38"/>
      <c r="NA736" s="38"/>
      <c r="NB736" s="38"/>
      <c r="NC736" s="38"/>
      <c r="ND736" s="38"/>
      <c r="NE736" s="38"/>
      <c r="NF736" s="38"/>
      <c r="NG736" s="38"/>
      <c r="NH736" s="38"/>
      <c r="NI736" s="38"/>
      <c r="NJ736" s="38"/>
      <c r="NK736" s="38"/>
      <c r="NL736" s="38"/>
      <c r="NM736" s="38"/>
      <c r="NN736" s="38"/>
      <c r="NO736" s="38"/>
      <c r="NP736" s="38"/>
      <c r="NQ736" s="38"/>
      <c r="NR736" s="38"/>
      <c r="NS736" s="38"/>
      <c r="NT736" s="38"/>
      <c r="NU736" s="38"/>
      <c r="NV736" s="38"/>
      <c r="NW736" s="38"/>
      <c r="NX736" s="38"/>
      <c r="NY736" s="38"/>
      <c r="NZ736" s="38"/>
      <c r="OA736" s="38"/>
      <c r="OB736" s="38"/>
      <c r="OC736" s="38"/>
      <c r="OD736" s="38"/>
      <c r="OE736" s="38"/>
      <c r="OF736" s="38"/>
      <c r="OG736" s="38"/>
      <c r="OH736" s="38"/>
      <c r="OI736" s="38"/>
      <c r="OJ736" s="38"/>
      <c r="OK736" s="38"/>
      <c r="OL736" s="38"/>
      <c r="OM736" s="38"/>
      <c r="ON736" s="38"/>
      <c r="OO736" s="38"/>
      <c r="OP736" s="38"/>
      <c r="OQ736" s="38"/>
      <c r="OR736" s="38"/>
      <c r="OS736" s="38"/>
      <c r="OT736" s="38"/>
      <c r="OU736" s="38"/>
      <c r="OV736" s="38"/>
      <c r="OW736" s="38"/>
      <c r="OX736" s="38"/>
      <c r="OY736" s="38"/>
      <c r="OZ736" s="38"/>
      <c r="PA736" s="38"/>
      <c r="PB736" s="38"/>
      <c r="PC736" s="38"/>
      <c r="PD736" s="38"/>
      <c r="PE736" s="38"/>
      <c r="PF736" s="38"/>
      <c r="PG736" s="38"/>
      <c r="PH736" s="38"/>
      <c r="PI736" s="38"/>
      <c r="PJ736" s="38"/>
      <c r="PK736" s="38"/>
      <c r="PL736" s="38"/>
      <c r="PM736" s="38"/>
      <c r="PN736" s="38"/>
      <c r="PO736" s="38"/>
      <c r="PP736" s="38"/>
      <c r="PQ736" s="38"/>
      <c r="PR736" s="38"/>
      <c r="PS736" s="38"/>
      <c r="PT736" s="38"/>
      <c r="PU736" s="38"/>
      <c r="PV736" s="38"/>
      <c r="PW736" s="38"/>
      <c r="PX736" s="38"/>
      <c r="PY736" s="38"/>
      <c r="PZ736" s="38"/>
      <c r="QA736" s="38"/>
      <c r="QB736" s="38"/>
      <c r="QC736" s="38"/>
      <c r="QD736" s="38"/>
      <c r="QE736" s="38"/>
      <c r="QF736" s="38"/>
      <c r="QG736" s="38"/>
      <c r="QH736" s="38"/>
      <c r="QI736" s="38"/>
      <c r="QJ736" s="38"/>
      <c r="QK736" s="38"/>
      <c r="QL736" s="38"/>
      <c r="QM736" s="38"/>
      <c r="QN736" s="38"/>
      <c r="QO736" s="38"/>
      <c r="QP736" s="38"/>
      <c r="QQ736" s="38"/>
      <c r="QR736" s="38"/>
      <c r="QS736" s="38"/>
      <c r="QT736" s="38"/>
      <c r="QU736" s="38"/>
      <c r="QV736" s="38"/>
      <c r="QW736" s="38"/>
      <c r="QX736" s="38"/>
      <c r="QY736" s="38"/>
      <c r="QZ736" s="38"/>
      <c r="RA736" s="38"/>
      <c r="RB736" s="38"/>
      <c r="RC736" s="38"/>
      <c r="RD736" s="38"/>
      <c r="RE736" s="38"/>
      <c r="RF736" s="38"/>
      <c r="RG736" s="38"/>
      <c r="RH736" s="38"/>
      <c r="RI736" s="38"/>
      <c r="RJ736" s="38"/>
      <c r="RK736" s="38"/>
      <c r="RL736" s="38"/>
      <c r="RM736" s="38"/>
      <c r="RN736" s="38"/>
      <c r="RO736" s="38"/>
      <c r="RP736" s="38"/>
      <c r="RQ736" s="38"/>
      <c r="RR736" s="38"/>
      <c r="RS736" s="38"/>
      <c r="RT736" s="38"/>
      <c r="RU736" s="38"/>
      <c r="RV736" s="38"/>
      <c r="RW736" s="38"/>
      <c r="RX736" s="38"/>
      <c r="RY736" s="38"/>
      <c r="RZ736" s="38"/>
      <c r="SA736" s="38"/>
      <c r="SB736" s="38"/>
      <c r="SC736" s="38"/>
      <c r="SD736" s="38"/>
      <c r="SE736" s="38"/>
      <c r="SF736" s="38"/>
      <c r="SG736" s="38"/>
      <c r="SH736" s="38"/>
      <c r="SI736" s="38"/>
      <c r="SJ736" s="38"/>
      <c r="SK736" s="38"/>
      <c r="SL736" s="38"/>
      <c r="SM736" s="38"/>
      <c r="SN736" s="38"/>
      <c r="SO736" s="38"/>
      <c r="SP736" s="38"/>
      <c r="SQ736" s="38"/>
      <c r="SR736" s="38"/>
      <c r="SS736" s="38"/>
      <c r="ST736" s="38"/>
      <c r="SU736" s="38"/>
      <c r="SV736" s="38"/>
      <c r="SW736" s="38"/>
      <c r="SX736" s="38"/>
      <c r="SY736" s="38"/>
      <c r="SZ736" s="38"/>
      <c r="TA736" s="38"/>
      <c r="TB736" s="38"/>
      <c r="TC736" s="38"/>
      <c r="TD736" s="38"/>
      <c r="TE736" s="38"/>
      <c r="TF736" s="38"/>
      <c r="TG736" s="38"/>
      <c r="TH736" s="38"/>
      <c r="TI736" s="38"/>
      <c r="TJ736" s="38"/>
      <c r="TK736" s="38"/>
      <c r="TL736" s="38"/>
      <c r="TM736" s="38"/>
      <c r="TN736" s="38"/>
      <c r="TO736" s="38"/>
      <c r="TP736" s="38"/>
      <c r="TQ736" s="38"/>
      <c r="TR736" s="38"/>
      <c r="TS736" s="38"/>
      <c r="TT736" s="38"/>
      <c r="TU736" s="38"/>
      <c r="TV736" s="38"/>
      <c r="TW736" s="38"/>
      <c r="TX736" s="38"/>
      <c r="TY736" s="38"/>
      <c r="TZ736" s="38"/>
      <c r="UA736" s="38"/>
      <c r="UB736" s="38"/>
      <c r="UC736" s="38"/>
      <c r="UD736" s="38"/>
      <c r="UE736" s="38"/>
      <c r="UF736" s="38"/>
      <c r="UG736" s="38"/>
      <c r="UH736" s="38"/>
      <c r="UI736" s="38"/>
      <c r="UJ736" s="38"/>
      <c r="UK736" s="38"/>
      <c r="UL736" s="38"/>
      <c r="UM736" s="38"/>
      <c r="UN736" s="38"/>
      <c r="UO736" s="38"/>
      <c r="UP736" s="38"/>
      <c r="UQ736" s="38"/>
      <c r="UR736" s="38"/>
      <c r="US736" s="38"/>
      <c r="UT736" s="38"/>
      <c r="UU736" s="38"/>
      <c r="UV736" s="38"/>
      <c r="UW736" s="38"/>
      <c r="UX736" s="38"/>
      <c r="UY736" s="38"/>
      <c r="UZ736" s="38"/>
      <c r="VA736" s="38"/>
      <c r="VB736" s="38"/>
      <c r="VC736" s="38"/>
      <c r="VD736" s="38"/>
      <c r="VE736" s="38"/>
      <c r="VF736" s="38"/>
      <c r="VG736" s="38"/>
      <c r="VH736" s="38"/>
      <c r="VI736" s="38"/>
      <c r="VJ736" s="38"/>
      <c r="VK736" s="38"/>
      <c r="VL736" s="38"/>
      <c r="VM736" s="38"/>
      <c r="VN736" s="38"/>
      <c r="VO736" s="38"/>
      <c r="VP736" s="38"/>
      <c r="VQ736" s="38"/>
      <c r="VR736" s="38"/>
      <c r="VS736" s="38"/>
      <c r="VT736" s="38"/>
      <c r="VU736" s="38"/>
      <c r="VV736" s="38"/>
      <c r="VW736" s="38"/>
      <c r="VX736" s="38"/>
      <c r="VY736" s="38"/>
      <c r="VZ736" s="38"/>
      <c r="WA736" s="38"/>
      <c r="WB736" s="38"/>
      <c r="WC736" s="38"/>
      <c r="WD736" s="38"/>
      <c r="WE736" s="38"/>
      <c r="WF736" s="38"/>
      <c r="WG736" s="38"/>
      <c r="WH736" s="38"/>
      <c r="WI736" s="38"/>
      <c r="WJ736" s="38"/>
      <c r="WK736" s="38"/>
      <c r="WL736" s="38"/>
      <c r="WM736" s="38"/>
      <c r="WN736" s="38"/>
      <c r="WO736" s="38"/>
      <c r="WP736" s="38"/>
      <c r="WQ736" s="38"/>
      <c r="WR736" s="38"/>
      <c r="WS736" s="38"/>
      <c r="WT736" s="38"/>
      <c r="WU736" s="38"/>
      <c r="WV736" s="38"/>
      <c r="WW736" s="38"/>
      <c r="WX736" s="38"/>
      <c r="WY736" s="38"/>
      <c r="WZ736" s="38"/>
      <c r="XA736" s="38"/>
      <c r="XB736" s="38"/>
      <c r="XC736" s="38"/>
      <c r="XD736" s="38"/>
      <c r="XE736" s="38"/>
      <c r="XF736" s="38"/>
      <c r="XG736" s="38"/>
      <c r="XH736" s="38"/>
      <c r="XI736" s="38"/>
      <c r="XJ736" s="38"/>
      <c r="XK736" s="38"/>
      <c r="XL736" s="38"/>
      <c r="XM736" s="38"/>
      <c r="XN736" s="38"/>
      <c r="XO736" s="38"/>
      <c r="XP736" s="38"/>
      <c r="XQ736" s="38"/>
      <c r="XR736" s="38"/>
      <c r="XS736" s="38"/>
      <c r="XT736" s="38"/>
      <c r="XU736" s="38"/>
      <c r="XV736" s="38"/>
      <c r="XW736" s="38"/>
      <c r="XX736" s="38"/>
      <c r="XY736" s="38"/>
      <c r="XZ736" s="38"/>
      <c r="YA736" s="38"/>
      <c r="YB736" s="38"/>
      <c r="YC736" s="38"/>
      <c r="YD736" s="38"/>
      <c r="YE736" s="38"/>
      <c r="YF736" s="38"/>
      <c r="YG736" s="38"/>
      <c r="YH736" s="38"/>
      <c r="YI736" s="38"/>
      <c r="YJ736" s="38"/>
      <c r="YK736" s="38"/>
      <c r="YL736" s="38"/>
      <c r="YM736" s="38"/>
      <c r="YN736" s="38"/>
      <c r="YO736" s="38"/>
      <c r="YP736" s="38"/>
      <c r="YQ736" s="38"/>
      <c r="YR736" s="38"/>
      <c r="YS736" s="38"/>
      <c r="YT736" s="38"/>
      <c r="YU736" s="38"/>
      <c r="YV736" s="38"/>
      <c r="YW736" s="38"/>
      <c r="YX736" s="38"/>
      <c r="YY736" s="38"/>
      <c r="YZ736" s="38"/>
      <c r="ZA736" s="38"/>
      <c r="ZB736" s="38"/>
      <c r="ZC736" s="38"/>
      <c r="ZD736" s="38"/>
      <c r="ZE736" s="38"/>
      <c r="ZF736" s="38"/>
      <c r="ZG736" s="38"/>
      <c r="ZH736" s="38"/>
      <c r="ZI736" s="38"/>
      <c r="ZJ736" s="38"/>
      <c r="ZK736" s="38"/>
      <c r="ZL736" s="38"/>
      <c r="ZM736" s="38"/>
      <c r="ZN736" s="38"/>
      <c r="ZO736" s="38"/>
      <c r="ZP736" s="38"/>
      <c r="ZQ736" s="38"/>
      <c r="ZR736" s="38"/>
      <c r="ZS736" s="38"/>
      <c r="ZT736" s="38"/>
      <c r="ZU736" s="38"/>
      <c r="ZV736" s="38"/>
      <c r="ZW736" s="38"/>
      <c r="ZX736" s="38"/>
      <c r="ZY736" s="38"/>
      <c r="ZZ736" s="38"/>
      <c r="AAA736" s="38"/>
      <c r="AAB736" s="38"/>
      <c r="AAC736" s="38"/>
      <c r="AAD736" s="38"/>
      <c r="AAE736" s="38"/>
      <c r="AAF736" s="38"/>
      <c r="AAG736" s="38"/>
      <c r="AAH736" s="38"/>
      <c r="AAI736" s="38"/>
      <c r="AAJ736" s="38"/>
      <c r="AAK736" s="38"/>
      <c r="AAL736" s="38"/>
      <c r="AAM736" s="38"/>
      <c r="AAN736" s="38"/>
      <c r="AAO736" s="38"/>
      <c r="AAP736" s="38"/>
      <c r="AAQ736" s="38"/>
      <c r="AAR736" s="38"/>
      <c r="AAS736" s="38"/>
      <c r="AAT736" s="38"/>
      <c r="AAU736" s="38"/>
      <c r="AAV736" s="38"/>
      <c r="AAW736" s="38"/>
      <c r="AAX736" s="38"/>
      <c r="AAY736" s="38"/>
      <c r="AAZ736" s="38"/>
      <c r="ABA736" s="38"/>
      <c r="ABB736" s="38"/>
      <c r="ABC736" s="38"/>
      <c r="ABD736" s="38"/>
      <c r="ABE736" s="38"/>
      <c r="ABF736" s="38"/>
      <c r="ABG736" s="38"/>
      <c r="ABH736" s="38"/>
      <c r="ABI736" s="38"/>
      <c r="ABJ736" s="38"/>
      <c r="ABK736" s="38"/>
      <c r="ABL736" s="38"/>
      <c r="ABM736" s="38"/>
      <c r="ABN736" s="38"/>
      <c r="ABO736" s="38"/>
      <c r="ABP736" s="38"/>
      <c r="ABQ736" s="38"/>
      <c r="ABR736" s="38"/>
      <c r="ABS736" s="38"/>
      <c r="ABT736" s="38"/>
      <c r="ABU736" s="38"/>
      <c r="ABV736" s="38"/>
      <c r="ABW736" s="38"/>
      <c r="ABX736" s="38"/>
      <c r="ABY736" s="38"/>
      <c r="ABZ736" s="38"/>
      <c r="ACA736" s="38"/>
      <c r="ACB736" s="38"/>
      <c r="ACC736" s="38"/>
      <c r="ACD736" s="38"/>
      <c r="ACE736" s="38"/>
      <c r="ACF736" s="38"/>
      <c r="ACG736" s="38"/>
      <c r="ACH736" s="38"/>
      <c r="ACI736" s="38"/>
      <c r="ACJ736" s="38"/>
      <c r="ACK736" s="38"/>
      <c r="ACL736" s="38"/>
      <c r="ACM736" s="38"/>
      <c r="ACN736" s="38"/>
      <c r="ACO736" s="38"/>
      <c r="ACP736" s="38"/>
      <c r="ACQ736" s="38"/>
      <c r="ACR736" s="38"/>
      <c r="ACS736" s="38"/>
      <c r="ACT736" s="38"/>
      <c r="ACU736" s="38"/>
      <c r="ACV736" s="38"/>
      <c r="ACW736" s="38"/>
      <c r="ACX736" s="38"/>
      <c r="ACY736" s="38"/>
      <c r="ACZ736" s="38"/>
      <c r="ADA736" s="38"/>
      <c r="ADB736" s="38"/>
      <c r="ADC736" s="38"/>
      <c r="ADD736" s="38"/>
      <c r="ADE736" s="38"/>
      <c r="ADF736" s="38"/>
      <c r="ADG736" s="38"/>
      <c r="ADH736" s="38"/>
      <c r="ADI736" s="38"/>
      <c r="ADJ736" s="38"/>
      <c r="ADK736" s="38"/>
      <c r="ADL736" s="38"/>
      <c r="ADM736" s="38"/>
      <c r="ADN736" s="38"/>
      <c r="ADO736" s="38"/>
      <c r="ADP736" s="38"/>
      <c r="ADQ736" s="38"/>
      <c r="ADR736" s="38"/>
      <c r="ADS736" s="38"/>
      <c r="ADT736" s="38"/>
      <c r="ADU736" s="38"/>
      <c r="ADV736" s="38"/>
      <c r="ADW736" s="38"/>
      <c r="ADX736" s="38"/>
      <c r="ADY736" s="38"/>
      <c r="ADZ736" s="38"/>
      <c r="AEA736" s="38"/>
      <c r="AEB736" s="38"/>
      <c r="AEC736" s="38"/>
      <c r="AED736" s="38"/>
      <c r="AEE736" s="38"/>
      <c r="AEF736" s="38"/>
      <c r="AEG736" s="38"/>
      <c r="AEH736" s="38"/>
      <c r="AEI736" s="38"/>
      <c r="AEJ736" s="38"/>
      <c r="AEK736" s="38"/>
      <c r="AEL736" s="38"/>
      <c r="AEM736" s="38"/>
      <c r="AEN736" s="38"/>
      <c r="AEO736" s="38"/>
      <c r="AEP736" s="38"/>
      <c r="AEQ736" s="38"/>
      <c r="AER736" s="38"/>
      <c r="AES736" s="38"/>
      <c r="AET736" s="38"/>
      <c r="AEU736" s="38"/>
      <c r="AEV736" s="38"/>
      <c r="AEW736" s="38"/>
      <c r="AEX736" s="38"/>
      <c r="AEY736" s="38"/>
      <c r="AEZ736" s="38"/>
      <c r="AFA736" s="38"/>
      <c r="AFB736" s="38"/>
      <c r="AFC736" s="38"/>
      <c r="AFD736" s="38"/>
      <c r="AFE736" s="38"/>
      <c r="AFF736" s="38"/>
      <c r="AFG736" s="38"/>
      <c r="AFH736" s="38"/>
      <c r="AFI736" s="38"/>
      <c r="AFJ736" s="38"/>
      <c r="AFK736" s="38"/>
      <c r="AFL736" s="38"/>
      <c r="AFM736" s="38"/>
      <c r="AFN736" s="38"/>
      <c r="AFO736" s="38"/>
      <c r="AFP736" s="38"/>
      <c r="AFQ736" s="38"/>
      <c r="AFR736" s="38"/>
      <c r="AFS736" s="38"/>
      <c r="AFT736" s="38"/>
      <c r="AFU736" s="38"/>
      <c r="AFV736" s="38"/>
      <c r="AFW736" s="38"/>
      <c r="AFX736" s="38"/>
      <c r="AFY736" s="38"/>
      <c r="AFZ736" s="38"/>
      <c r="AGA736" s="38"/>
      <c r="AGB736" s="38"/>
      <c r="AGC736" s="38"/>
      <c r="AGD736" s="38"/>
      <c r="AGE736" s="38"/>
      <c r="AGF736" s="38"/>
      <c r="AGG736" s="38"/>
      <c r="AGH736" s="38"/>
      <c r="AGI736" s="38"/>
      <c r="AGJ736" s="38"/>
      <c r="AGK736" s="38"/>
      <c r="AGL736" s="38"/>
      <c r="AGM736" s="38"/>
      <c r="AGN736" s="38"/>
      <c r="AGO736" s="38"/>
      <c r="AGP736" s="38"/>
      <c r="AGQ736" s="38"/>
      <c r="AGR736" s="38"/>
      <c r="AGS736" s="38"/>
      <c r="AGT736" s="38"/>
      <c r="AGU736" s="38"/>
      <c r="AGV736" s="38"/>
      <c r="AGW736" s="38"/>
      <c r="AGX736" s="38"/>
      <c r="AGY736" s="38"/>
      <c r="AGZ736" s="38"/>
      <c r="AHA736" s="38"/>
      <c r="AHB736" s="38"/>
      <c r="AHC736" s="38"/>
      <c r="AHD736" s="38"/>
      <c r="AHE736" s="38"/>
      <c r="AHF736" s="38"/>
      <c r="AHG736" s="38"/>
      <c r="AHH736" s="38"/>
      <c r="AHI736" s="38"/>
      <c r="AHJ736" s="38"/>
      <c r="AHK736" s="38"/>
      <c r="AHL736" s="38"/>
      <c r="AHM736" s="38"/>
      <c r="AHN736" s="38"/>
      <c r="AHO736" s="38"/>
      <c r="AHP736" s="38"/>
      <c r="AHQ736" s="38"/>
      <c r="AHR736" s="38"/>
      <c r="AHS736" s="38"/>
      <c r="AHT736" s="38"/>
      <c r="AHU736" s="38"/>
      <c r="AHV736" s="38"/>
      <c r="AHW736" s="38"/>
      <c r="AHX736" s="38"/>
      <c r="AHY736" s="38"/>
      <c r="AHZ736" s="38"/>
      <c r="AIA736" s="38"/>
      <c r="AIB736" s="38"/>
      <c r="AIC736" s="38"/>
      <c r="AID736" s="38"/>
      <c r="AIE736" s="38"/>
      <c r="AIF736" s="38"/>
      <c r="AIG736" s="38"/>
      <c r="AIH736" s="38"/>
      <c r="AII736" s="38"/>
      <c r="AIJ736" s="38"/>
      <c r="AIK736" s="38"/>
      <c r="AIL736" s="38"/>
      <c r="AIM736" s="38"/>
      <c r="AIN736" s="38"/>
      <c r="AIO736" s="38"/>
      <c r="AIP736" s="38"/>
      <c r="AIQ736" s="38"/>
      <c r="AIR736" s="38"/>
      <c r="AIS736" s="38"/>
      <c r="AIT736" s="38"/>
      <c r="AIU736" s="38"/>
      <c r="AIV736" s="38"/>
      <c r="AIW736" s="38"/>
      <c r="AIX736" s="38"/>
      <c r="AIY736" s="38"/>
      <c r="AIZ736" s="38"/>
      <c r="AJA736" s="38"/>
      <c r="AJB736" s="38"/>
      <c r="AJC736" s="38"/>
      <c r="AJD736" s="38"/>
      <c r="AJE736" s="38"/>
      <c r="AJF736" s="38"/>
      <c r="AJG736" s="38"/>
      <c r="AJH736" s="38"/>
      <c r="AJI736" s="38"/>
      <c r="AJJ736" s="38"/>
      <c r="AJK736" s="38"/>
      <c r="AJL736" s="38"/>
      <c r="AJM736" s="38"/>
      <c r="AJN736" s="38"/>
      <c r="AJO736" s="38"/>
      <c r="AJP736" s="38"/>
      <c r="AJQ736" s="38"/>
      <c r="AJR736" s="38"/>
      <c r="AJS736" s="38"/>
      <c r="AJT736" s="38"/>
      <c r="AJU736" s="38"/>
      <c r="AJV736" s="38"/>
      <c r="AJW736" s="38"/>
      <c r="AJX736" s="38"/>
      <c r="AJY736" s="38"/>
      <c r="AJZ736" s="38"/>
      <c r="AKA736" s="38"/>
      <c r="AKB736" s="38"/>
      <c r="AKC736" s="38"/>
      <c r="AKD736" s="38"/>
      <c r="AKE736" s="38"/>
      <c r="AKF736" s="38"/>
      <c r="AKG736" s="38"/>
      <c r="AKH736" s="38"/>
      <c r="AKI736" s="38"/>
      <c r="AKJ736" s="38"/>
      <c r="AKK736" s="38"/>
      <c r="AKL736" s="38"/>
      <c r="AKM736" s="38"/>
      <c r="AKN736" s="38"/>
      <c r="AKO736" s="38"/>
      <c r="AKP736" s="38"/>
      <c r="AKQ736" s="38"/>
      <c r="AKR736" s="38"/>
      <c r="AKS736" s="38"/>
      <c r="AKT736" s="38"/>
      <c r="AKU736" s="38"/>
      <c r="AKV736" s="38"/>
      <c r="AKW736" s="38"/>
      <c r="AKX736" s="38"/>
      <c r="AKY736" s="38"/>
      <c r="AKZ736" s="38"/>
      <c r="ALA736" s="38"/>
      <c r="ALB736" s="38"/>
      <c r="ALC736" s="38"/>
      <c r="ALD736" s="38"/>
      <c r="ALE736" s="38"/>
      <c r="ALF736" s="38"/>
      <c r="ALG736" s="38"/>
      <c r="ALH736" s="38"/>
      <c r="ALI736" s="38"/>
      <c r="ALJ736" s="38"/>
      <c r="ALK736" s="38"/>
      <c r="ALL736" s="38"/>
      <c r="ALM736" s="38"/>
      <c r="ALN736" s="38"/>
      <c r="ALO736" s="38"/>
      <c r="ALP736" s="38"/>
      <c r="ALQ736" s="38"/>
      <c r="ALR736" s="38"/>
      <c r="ALS736" s="38"/>
      <c r="ALT736" s="38"/>
      <c r="ALU736" s="38"/>
      <c r="ALV736" s="38"/>
      <c r="ALW736" s="38"/>
      <c r="ALX736" s="38"/>
      <c r="ALY736" s="38"/>
      <c r="ALZ736" s="38"/>
      <c r="AMA736" s="38"/>
      <c r="AMB736" s="38"/>
      <c r="AMC736" s="38"/>
      <c r="AMD736" s="38"/>
      <c r="AME736" s="38"/>
      <c r="AMF736" s="38"/>
      <c r="AMG736" s="38"/>
      <c r="AMH736" s="38"/>
      <c r="AMI736" s="38"/>
      <c r="AMJ736" s="38"/>
      <c r="AMK736" s="38"/>
      <c r="AML736" s="38"/>
      <c r="AMM736" s="38"/>
      <c r="AMN736" s="38"/>
      <c r="AMO736" s="38"/>
      <c r="AMP736" s="38"/>
      <c r="AMQ736" s="38"/>
      <c r="AMR736" s="38"/>
      <c r="AMS736" s="38"/>
      <c r="AMT736" s="38"/>
      <c r="AMU736" s="38"/>
      <c r="AMV736" s="38"/>
      <c r="AMW736" s="38"/>
      <c r="AMX736" s="38"/>
      <c r="AMY736" s="38"/>
      <c r="AMZ736" s="38"/>
      <c r="ANA736" s="38"/>
      <c r="ANB736" s="38"/>
      <c r="ANC736" s="38"/>
      <c r="AND736" s="38"/>
      <c r="ANE736" s="38"/>
      <c r="ANF736" s="38"/>
      <c r="ANG736" s="38"/>
      <c r="ANH736" s="38"/>
      <c r="ANI736" s="38"/>
      <c r="ANJ736" s="38"/>
      <c r="ANK736" s="38"/>
      <c r="ANL736" s="38"/>
      <c r="ANM736" s="38"/>
      <c r="ANN736" s="38"/>
      <c r="ANO736" s="38"/>
      <c r="ANP736" s="38"/>
      <c r="ANQ736" s="38"/>
      <c r="ANR736" s="38"/>
      <c r="ANS736" s="38"/>
      <c r="ANT736" s="38"/>
      <c r="ANU736" s="38"/>
      <c r="ANV736" s="38"/>
      <c r="ANW736" s="38"/>
      <c r="ANX736" s="38"/>
      <c r="ANY736" s="38"/>
      <c r="ANZ736" s="38"/>
      <c r="AOA736" s="38"/>
      <c r="AOB736" s="38"/>
      <c r="AOC736" s="38"/>
      <c r="AOD736" s="38"/>
      <c r="AOE736" s="38"/>
      <c r="AOF736" s="38"/>
      <c r="AOG736" s="38"/>
      <c r="AOH736" s="38"/>
      <c r="AOI736" s="38"/>
      <c r="AOJ736" s="38"/>
      <c r="AOK736" s="38"/>
      <c r="AOL736" s="38"/>
      <c r="AOM736" s="38"/>
      <c r="AON736" s="38"/>
      <c r="AOO736" s="38"/>
      <c r="AOP736" s="38"/>
      <c r="AOQ736" s="38"/>
      <c r="AOR736" s="38"/>
      <c r="AOS736" s="38"/>
      <c r="AOT736" s="38"/>
      <c r="AOU736" s="38"/>
      <c r="AOV736" s="38"/>
      <c r="AOW736" s="38"/>
      <c r="AOX736" s="38"/>
      <c r="AOY736" s="38"/>
      <c r="AOZ736" s="38"/>
      <c r="APA736" s="38"/>
      <c r="APB736" s="38"/>
      <c r="APC736" s="38"/>
      <c r="APD736" s="38"/>
      <c r="APE736" s="38"/>
      <c r="APF736" s="38"/>
      <c r="APG736" s="38"/>
      <c r="APH736" s="38"/>
      <c r="API736" s="38"/>
      <c r="APJ736" s="38"/>
      <c r="APK736" s="38"/>
      <c r="APL736" s="38"/>
      <c r="APM736" s="38"/>
      <c r="APN736" s="38"/>
      <c r="APO736" s="38"/>
      <c r="APP736" s="38"/>
      <c r="APQ736" s="38"/>
      <c r="APR736" s="38"/>
      <c r="APS736" s="38"/>
      <c r="APT736" s="38"/>
      <c r="APU736" s="38"/>
      <c r="APV736" s="38"/>
      <c r="APW736" s="38"/>
      <c r="APX736" s="38"/>
      <c r="APY736" s="38"/>
      <c r="APZ736" s="38"/>
      <c r="AQA736" s="38"/>
      <c r="AQB736" s="38"/>
      <c r="AQC736" s="38"/>
      <c r="AQD736" s="38"/>
      <c r="AQE736" s="38"/>
      <c r="AQF736" s="38"/>
      <c r="AQG736" s="38"/>
      <c r="AQH736" s="38"/>
      <c r="AQI736" s="38"/>
      <c r="AQJ736" s="38"/>
      <c r="AQK736" s="38"/>
      <c r="AQL736" s="38"/>
      <c r="AQM736" s="38"/>
      <c r="AQN736" s="38"/>
      <c r="AQO736" s="38"/>
      <c r="AQP736" s="38"/>
      <c r="AQQ736" s="38"/>
      <c r="AQR736" s="38"/>
      <c r="AQS736" s="38"/>
      <c r="AQT736" s="38"/>
      <c r="AQU736" s="38"/>
      <c r="AQV736" s="38"/>
      <c r="AQW736" s="38"/>
      <c r="AQX736" s="38"/>
      <c r="AQY736" s="38"/>
      <c r="AQZ736" s="38"/>
      <c r="ARA736" s="38"/>
      <c r="ARB736" s="38"/>
      <c r="ARC736" s="38"/>
      <c r="ARD736" s="38"/>
      <c r="ARE736" s="38"/>
      <c r="ARF736" s="38"/>
      <c r="ARG736" s="38"/>
      <c r="ARH736" s="38"/>
      <c r="ARI736" s="38"/>
      <c r="ARJ736" s="38"/>
      <c r="ARK736" s="38"/>
      <c r="ARL736" s="38"/>
      <c r="ARM736" s="38"/>
      <c r="ARN736" s="38"/>
      <c r="ARO736" s="38"/>
      <c r="ARP736" s="38"/>
      <c r="ARQ736" s="38"/>
      <c r="ARR736" s="38"/>
      <c r="ARS736" s="38"/>
      <c r="ART736" s="38"/>
      <c r="ARU736" s="38"/>
      <c r="ARV736" s="38"/>
      <c r="ARW736" s="38"/>
      <c r="ARX736" s="38"/>
      <c r="ARY736" s="38"/>
      <c r="ARZ736" s="38"/>
      <c r="ASA736" s="38"/>
      <c r="ASB736" s="38"/>
      <c r="ASC736" s="38"/>
      <c r="ASD736" s="38"/>
      <c r="ASE736" s="38"/>
      <c r="ASF736" s="38"/>
      <c r="ASG736" s="38"/>
      <c r="ASH736" s="38"/>
      <c r="ASI736" s="38"/>
      <c r="ASJ736" s="38"/>
      <c r="ASK736" s="38"/>
      <c r="ASL736" s="38"/>
      <c r="ASM736" s="38"/>
      <c r="ASN736" s="38"/>
      <c r="ASO736" s="38"/>
      <c r="ASP736" s="38"/>
      <c r="ASQ736" s="38"/>
      <c r="ASR736" s="38"/>
      <c r="ASS736" s="38"/>
      <c r="AST736" s="38"/>
      <c r="ASU736" s="38"/>
      <c r="ASV736" s="38"/>
      <c r="ASW736" s="38"/>
      <c r="ASX736" s="38"/>
      <c r="ASY736" s="38"/>
      <c r="ASZ736" s="38"/>
      <c r="ATA736" s="38"/>
      <c r="ATB736" s="38"/>
      <c r="ATC736" s="38"/>
      <c r="ATD736" s="38"/>
      <c r="ATE736" s="38"/>
      <c r="ATF736" s="38"/>
      <c r="ATG736" s="38"/>
      <c r="ATH736" s="38"/>
      <c r="ATI736" s="38"/>
      <c r="ATJ736" s="38"/>
      <c r="ATK736" s="38"/>
      <c r="ATL736" s="38"/>
      <c r="ATM736" s="38"/>
      <c r="ATN736" s="38"/>
      <c r="ATO736" s="38"/>
      <c r="ATP736" s="38"/>
      <c r="ATQ736" s="38"/>
      <c r="ATR736" s="38"/>
      <c r="ATS736" s="38"/>
      <c r="ATT736" s="38"/>
      <c r="ATU736" s="38"/>
      <c r="ATV736" s="38"/>
      <c r="ATW736" s="38"/>
      <c r="ATX736" s="38"/>
      <c r="ATY736" s="38"/>
      <c r="ATZ736" s="38"/>
      <c r="AUA736" s="38"/>
      <c r="AUB736" s="38"/>
      <c r="AUC736" s="38"/>
      <c r="AUD736" s="38"/>
      <c r="AUE736" s="38"/>
      <c r="AUF736" s="38"/>
      <c r="AUG736" s="38"/>
      <c r="AUH736" s="38"/>
      <c r="AUI736" s="38"/>
      <c r="AUJ736" s="38"/>
      <c r="AUK736" s="38"/>
      <c r="AUL736" s="38"/>
      <c r="AUM736" s="38"/>
      <c r="AUN736" s="38"/>
      <c r="AUO736" s="38"/>
      <c r="AUP736" s="38"/>
      <c r="AUQ736" s="38"/>
      <c r="AUR736" s="38"/>
      <c r="AUS736" s="38"/>
      <c r="AUT736" s="38"/>
      <c r="AUU736" s="38"/>
      <c r="AUV736" s="38"/>
      <c r="AUW736" s="38"/>
      <c r="AUX736" s="38"/>
      <c r="AUY736" s="38"/>
      <c r="AUZ736" s="38"/>
      <c r="AVA736" s="38"/>
      <c r="AVB736" s="38"/>
      <c r="AVC736" s="38"/>
      <c r="AVD736" s="38"/>
      <c r="AVE736" s="38"/>
      <c r="AVF736" s="38"/>
      <c r="AVG736" s="38"/>
      <c r="AVH736" s="38"/>
      <c r="AVI736" s="38"/>
      <c r="AVJ736" s="38"/>
      <c r="AVK736" s="38"/>
      <c r="AVL736" s="38"/>
      <c r="AVM736" s="38"/>
      <c r="AVN736" s="38"/>
      <c r="AVO736" s="38"/>
      <c r="AVP736" s="38"/>
      <c r="AVQ736" s="38"/>
      <c r="AVR736" s="38"/>
      <c r="AVS736" s="38"/>
      <c r="AVT736" s="38"/>
      <c r="AVU736" s="38"/>
      <c r="AVV736" s="38"/>
      <c r="AVW736" s="38"/>
      <c r="AVX736" s="38"/>
      <c r="AVY736" s="38"/>
      <c r="AVZ736" s="38"/>
      <c r="AWA736" s="38"/>
      <c r="AWB736" s="38"/>
      <c r="AWC736" s="38"/>
      <c r="AWD736" s="38"/>
      <c r="AWE736" s="38"/>
      <c r="AWF736" s="38"/>
      <c r="AWG736" s="38"/>
      <c r="AWH736" s="38"/>
      <c r="AWI736" s="38"/>
      <c r="AWJ736" s="38"/>
      <c r="AWK736" s="38"/>
      <c r="AWL736" s="38"/>
      <c r="AWM736" s="38"/>
      <c r="AWN736" s="38"/>
      <c r="AWO736" s="38"/>
      <c r="AWP736" s="38"/>
      <c r="AWQ736" s="38"/>
      <c r="AWR736" s="38"/>
      <c r="AWS736" s="38"/>
      <c r="AWT736" s="38"/>
      <c r="AWU736" s="38"/>
      <c r="AWV736" s="38"/>
      <c r="AWW736" s="38"/>
      <c r="AWX736" s="38"/>
      <c r="AWY736" s="38"/>
      <c r="AWZ736" s="38"/>
      <c r="AXA736" s="38"/>
      <c r="AXB736" s="38"/>
      <c r="AXC736" s="38"/>
      <c r="AXD736" s="38"/>
      <c r="AXE736" s="38"/>
      <c r="AXF736" s="38"/>
      <c r="AXG736" s="38"/>
      <c r="AXH736" s="38"/>
      <c r="AXI736" s="38"/>
      <c r="AXJ736" s="38"/>
      <c r="AXK736" s="38"/>
      <c r="AXL736" s="38"/>
      <c r="AXM736" s="38"/>
      <c r="AXN736" s="38"/>
      <c r="AXO736" s="38"/>
      <c r="AXP736" s="38"/>
      <c r="AXQ736" s="38"/>
      <c r="AXR736" s="38"/>
      <c r="AXS736" s="38"/>
      <c r="AXT736" s="38"/>
      <c r="AXU736" s="38"/>
      <c r="AXV736" s="38"/>
      <c r="AXW736" s="38"/>
      <c r="AXX736" s="38"/>
      <c r="AXY736" s="38"/>
      <c r="AXZ736" s="38"/>
      <c r="AYA736" s="38"/>
      <c r="AYB736" s="38"/>
      <c r="AYC736" s="38"/>
      <c r="AYD736" s="38"/>
      <c r="AYE736" s="38"/>
      <c r="AYF736" s="38"/>
      <c r="AYG736" s="38"/>
      <c r="AYH736" s="38"/>
      <c r="AYI736" s="38"/>
      <c r="AYJ736" s="38"/>
      <c r="AYK736" s="38"/>
      <c r="AYL736" s="38"/>
      <c r="AYM736" s="38"/>
      <c r="AYN736" s="38"/>
      <c r="AYO736" s="38"/>
      <c r="AYP736" s="38"/>
      <c r="AYQ736" s="38"/>
      <c r="AYR736" s="38"/>
      <c r="AYS736" s="38"/>
      <c r="AYT736" s="38"/>
      <c r="AYU736" s="38"/>
      <c r="AYV736" s="38"/>
      <c r="AYW736" s="38"/>
      <c r="AYX736" s="38"/>
      <c r="AYY736" s="38"/>
      <c r="AYZ736" s="38"/>
      <c r="AZA736" s="38"/>
      <c r="AZB736" s="38"/>
      <c r="AZC736" s="38"/>
      <c r="AZD736" s="38"/>
      <c r="AZE736" s="38"/>
      <c r="AZF736" s="38"/>
      <c r="AZG736" s="38"/>
      <c r="AZH736" s="38"/>
      <c r="AZI736" s="38"/>
      <c r="AZJ736" s="38"/>
      <c r="AZK736" s="38"/>
      <c r="AZL736" s="38"/>
      <c r="AZM736" s="38"/>
      <c r="AZN736" s="38"/>
      <c r="AZO736" s="38"/>
      <c r="AZP736" s="38"/>
      <c r="AZQ736" s="38"/>
      <c r="AZR736" s="38"/>
      <c r="AZS736" s="38"/>
      <c r="AZT736" s="38"/>
      <c r="AZU736" s="38"/>
      <c r="AZV736" s="38"/>
      <c r="AZW736" s="38"/>
      <c r="AZX736" s="38"/>
      <c r="AZY736" s="38"/>
      <c r="AZZ736" s="38"/>
      <c r="BAA736" s="38"/>
      <c r="BAB736" s="38"/>
      <c r="BAC736" s="38"/>
      <c r="BAD736" s="38"/>
      <c r="BAE736" s="38"/>
      <c r="BAF736" s="38"/>
      <c r="BAG736" s="38"/>
      <c r="BAH736" s="38"/>
      <c r="BAI736" s="38"/>
      <c r="BAJ736" s="38"/>
      <c r="BAK736" s="38"/>
      <c r="BAL736" s="38"/>
      <c r="BAM736" s="38"/>
      <c r="BAN736" s="38"/>
      <c r="BAO736" s="38"/>
      <c r="BAP736" s="38"/>
      <c r="BAQ736" s="38"/>
      <c r="BAR736" s="38"/>
      <c r="BAS736" s="38"/>
      <c r="BAT736" s="38"/>
      <c r="BAU736" s="38"/>
      <c r="BAV736" s="38"/>
      <c r="BAW736" s="38"/>
      <c r="BAX736" s="38"/>
      <c r="BAY736" s="38"/>
      <c r="BAZ736" s="38"/>
      <c r="BBA736" s="38"/>
      <c r="BBB736" s="38"/>
      <c r="BBC736" s="38"/>
      <c r="BBD736" s="38"/>
      <c r="BBE736" s="38"/>
      <c r="BBF736" s="38"/>
      <c r="BBG736" s="38"/>
      <c r="BBH736" s="38"/>
      <c r="BBI736" s="38"/>
      <c r="BBJ736" s="38"/>
      <c r="BBK736" s="38"/>
      <c r="BBL736" s="38"/>
      <c r="BBM736" s="38"/>
      <c r="BBN736" s="38"/>
      <c r="BBO736" s="38"/>
      <c r="BBP736" s="38"/>
      <c r="BBQ736" s="38"/>
      <c r="BBR736" s="38"/>
      <c r="BBS736" s="38"/>
      <c r="BBT736" s="38"/>
      <c r="BBU736" s="38"/>
      <c r="BBV736" s="38"/>
      <c r="BBW736" s="38"/>
      <c r="BBX736" s="38"/>
      <c r="BBY736" s="38"/>
      <c r="BBZ736" s="38"/>
      <c r="BCA736" s="38"/>
      <c r="BCB736" s="38"/>
      <c r="BCC736" s="38"/>
      <c r="BCD736" s="38"/>
      <c r="BCE736" s="38"/>
      <c r="BCF736" s="38"/>
      <c r="BCG736" s="38"/>
      <c r="BCH736" s="38"/>
      <c r="BCI736" s="38"/>
      <c r="BCJ736" s="38"/>
      <c r="BCK736" s="38"/>
      <c r="BCL736" s="38"/>
      <c r="BCM736" s="38"/>
      <c r="BCN736" s="38"/>
      <c r="BCO736" s="38"/>
      <c r="BCP736" s="38"/>
      <c r="BCQ736" s="38"/>
      <c r="BCR736" s="38"/>
      <c r="BCS736" s="38"/>
      <c r="BCT736" s="38"/>
      <c r="BCU736" s="38"/>
      <c r="BCV736" s="38"/>
      <c r="BCW736" s="38"/>
      <c r="BCX736" s="38"/>
      <c r="BCY736" s="38"/>
      <c r="BCZ736" s="38"/>
      <c r="BDA736" s="38"/>
      <c r="BDB736" s="38"/>
      <c r="BDC736" s="38"/>
      <c r="BDD736" s="38"/>
      <c r="BDE736" s="38"/>
      <c r="BDF736" s="38"/>
      <c r="BDG736" s="38"/>
      <c r="BDH736" s="38"/>
      <c r="BDI736" s="38"/>
      <c r="BDJ736" s="38"/>
      <c r="BDK736" s="38"/>
      <c r="BDL736" s="38"/>
      <c r="BDM736" s="38"/>
      <c r="BDN736" s="38"/>
      <c r="BDO736" s="38"/>
      <c r="BDP736" s="38"/>
      <c r="BDQ736" s="38"/>
      <c r="BDR736" s="38"/>
      <c r="BDS736" s="38"/>
      <c r="BDT736" s="38"/>
      <c r="BDU736" s="38"/>
      <c r="BDV736" s="38"/>
      <c r="BDW736" s="38"/>
      <c r="BDX736" s="38"/>
      <c r="BDY736" s="38"/>
      <c r="BDZ736" s="38"/>
      <c r="BEA736" s="38"/>
      <c r="BEB736" s="38"/>
      <c r="BEC736" s="38"/>
      <c r="BED736" s="38"/>
      <c r="BEE736" s="38"/>
      <c r="BEF736" s="38"/>
      <c r="BEG736" s="38"/>
      <c r="BEH736" s="38"/>
      <c r="BEI736" s="38"/>
      <c r="BEJ736" s="38"/>
      <c r="BEK736" s="38"/>
      <c r="BEL736" s="38"/>
      <c r="BEM736" s="38"/>
      <c r="BEN736" s="38"/>
      <c r="BEO736" s="38"/>
      <c r="BEP736" s="38"/>
      <c r="BEQ736" s="38"/>
      <c r="BER736" s="38"/>
      <c r="BES736" s="38"/>
      <c r="BET736" s="38"/>
      <c r="BEU736" s="38"/>
      <c r="BEV736" s="38"/>
      <c r="BEW736" s="38"/>
      <c r="BEX736" s="38"/>
      <c r="BEY736" s="38"/>
      <c r="BEZ736" s="38"/>
      <c r="BFA736" s="38"/>
      <c r="BFB736" s="38"/>
      <c r="BFC736" s="38"/>
      <c r="BFD736" s="38"/>
      <c r="BFE736" s="38"/>
      <c r="BFF736" s="38"/>
      <c r="BFG736" s="38"/>
      <c r="BFH736" s="38"/>
      <c r="BFI736" s="38"/>
      <c r="BFJ736" s="38"/>
      <c r="BFK736" s="38"/>
      <c r="BFL736" s="38"/>
      <c r="BFM736" s="38"/>
      <c r="BFN736" s="38"/>
      <c r="BFO736" s="38"/>
      <c r="BFP736" s="38"/>
      <c r="BFQ736" s="38"/>
      <c r="BFR736" s="38"/>
      <c r="BFS736" s="38"/>
      <c r="BFT736" s="38"/>
      <c r="BFU736" s="38"/>
      <c r="BFV736" s="38"/>
      <c r="BFW736" s="38"/>
      <c r="BFX736" s="38"/>
      <c r="BFY736" s="38"/>
      <c r="BFZ736" s="38"/>
      <c r="BGA736" s="38"/>
      <c r="BGB736" s="38"/>
      <c r="BGC736" s="38"/>
      <c r="BGD736" s="38"/>
      <c r="BGE736" s="38"/>
      <c r="BGF736" s="38"/>
      <c r="BGG736" s="38"/>
      <c r="BGH736" s="38"/>
      <c r="BGI736" s="38"/>
      <c r="BGJ736" s="38"/>
      <c r="BGK736" s="38"/>
      <c r="BGL736" s="38"/>
      <c r="BGM736" s="38"/>
      <c r="BGN736" s="38"/>
      <c r="BGO736" s="38"/>
      <c r="BGP736" s="38"/>
      <c r="BGQ736" s="38"/>
      <c r="BGR736" s="38"/>
      <c r="BGS736" s="38"/>
      <c r="BGT736" s="38"/>
      <c r="BGU736" s="38"/>
      <c r="BGV736" s="38"/>
      <c r="BGW736" s="38"/>
      <c r="BGX736" s="38"/>
      <c r="BGY736" s="38"/>
      <c r="BGZ736" s="38"/>
      <c r="BHA736" s="38"/>
      <c r="BHB736" s="38"/>
      <c r="BHC736" s="38"/>
      <c r="BHD736" s="38"/>
      <c r="BHE736" s="38"/>
      <c r="BHF736" s="38"/>
      <c r="BHG736" s="38"/>
      <c r="BHH736" s="38"/>
      <c r="BHI736" s="38"/>
      <c r="BHJ736" s="38"/>
      <c r="BHK736" s="38"/>
      <c r="BHL736" s="38"/>
      <c r="BHM736" s="38"/>
      <c r="BHN736" s="38"/>
      <c r="BHO736" s="38"/>
      <c r="BHP736" s="38"/>
      <c r="BHQ736" s="38"/>
      <c r="BHR736" s="38"/>
      <c r="BHS736" s="38"/>
      <c r="BHT736" s="38"/>
      <c r="BHU736" s="38"/>
      <c r="BHV736" s="38"/>
      <c r="BHW736" s="38"/>
      <c r="BHX736" s="38"/>
      <c r="BHY736" s="38"/>
      <c r="BHZ736" s="38"/>
      <c r="BIA736" s="38"/>
      <c r="BIB736" s="38"/>
      <c r="BIC736" s="38"/>
      <c r="BID736" s="38"/>
      <c r="BIE736" s="38"/>
      <c r="BIF736" s="38"/>
      <c r="BIG736" s="38"/>
      <c r="BIH736" s="38"/>
      <c r="BII736" s="38"/>
      <c r="BIJ736" s="38"/>
      <c r="BIK736" s="38"/>
      <c r="BIL736" s="38"/>
      <c r="BIM736" s="38"/>
      <c r="BIN736" s="38"/>
      <c r="BIO736" s="38"/>
      <c r="BIP736" s="38"/>
      <c r="BIQ736" s="38"/>
      <c r="BIR736" s="38"/>
      <c r="BIS736" s="38"/>
      <c r="BIT736" s="38"/>
      <c r="BIU736" s="38"/>
      <c r="BIV736" s="38"/>
      <c r="BIW736" s="38"/>
      <c r="BIX736" s="38"/>
      <c r="BIY736" s="38"/>
      <c r="BIZ736" s="38"/>
      <c r="BJA736" s="38"/>
      <c r="BJB736" s="38"/>
      <c r="BJC736" s="38"/>
      <c r="BJD736" s="38"/>
      <c r="BJE736" s="38"/>
      <c r="BJF736" s="38"/>
      <c r="BJG736" s="38"/>
      <c r="BJH736" s="38"/>
      <c r="BJI736" s="38"/>
      <c r="BJJ736" s="38"/>
      <c r="BJK736" s="38"/>
      <c r="BJL736" s="38"/>
      <c r="BJM736" s="38"/>
      <c r="BJN736" s="38"/>
      <c r="BJO736" s="38"/>
      <c r="BJP736" s="38"/>
      <c r="BJQ736" s="38"/>
      <c r="BJR736" s="38"/>
      <c r="BJS736" s="38"/>
      <c r="BJT736" s="38"/>
      <c r="BJU736" s="38"/>
      <c r="BJV736" s="38"/>
      <c r="BJW736" s="38"/>
      <c r="BJX736" s="38"/>
      <c r="BJY736" s="38"/>
      <c r="BJZ736" s="38"/>
      <c r="BKA736" s="38"/>
      <c r="BKB736" s="38"/>
      <c r="BKC736" s="38"/>
      <c r="BKD736" s="38"/>
      <c r="BKE736" s="38"/>
      <c r="BKF736" s="38"/>
      <c r="BKG736" s="38"/>
      <c r="BKH736" s="38"/>
      <c r="BKI736" s="38"/>
      <c r="BKJ736" s="38"/>
      <c r="BKK736" s="38"/>
      <c r="BKL736" s="38"/>
      <c r="BKM736" s="38"/>
      <c r="BKN736" s="38"/>
      <c r="BKO736" s="38"/>
      <c r="BKP736" s="38"/>
      <c r="BKQ736" s="38"/>
      <c r="BKR736" s="38"/>
      <c r="BKS736" s="38"/>
      <c r="BKT736" s="38"/>
      <c r="BKU736" s="38"/>
      <c r="BKV736" s="38"/>
      <c r="BKW736" s="38"/>
      <c r="BKX736" s="38"/>
      <c r="BKY736" s="38"/>
      <c r="BKZ736" s="38"/>
      <c r="BLA736" s="38"/>
      <c r="BLB736" s="38"/>
      <c r="BLC736" s="38"/>
      <c r="BLD736" s="38"/>
      <c r="BLE736" s="38"/>
      <c r="BLF736" s="38"/>
      <c r="BLG736" s="38"/>
      <c r="BLH736" s="38"/>
      <c r="BLI736" s="38"/>
      <c r="BLJ736" s="38"/>
      <c r="BLK736" s="38"/>
      <c r="BLL736" s="38"/>
      <c r="BLM736" s="38"/>
      <c r="BLN736" s="38"/>
      <c r="BLO736" s="38"/>
      <c r="BLP736" s="38"/>
      <c r="BLQ736" s="38"/>
      <c r="BLR736" s="38"/>
      <c r="BLS736" s="38"/>
      <c r="BLT736" s="38"/>
      <c r="BLU736" s="38"/>
      <c r="BLV736" s="38"/>
      <c r="BLW736" s="38"/>
      <c r="BLX736" s="38"/>
      <c r="BLY736" s="38"/>
      <c r="BLZ736" s="38"/>
      <c r="BMA736" s="38"/>
      <c r="BMB736" s="38"/>
      <c r="BMC736" s="38"/>
      <c r="BMD736" s="38"/>
      <c r="BME736" s="38"/>
      <c r="BMF736" s="38"/>
      <c r="BMG736" s="38"/>
      <c r="BMH736" s="38"/>
      <c r="BMI736" s="38"/>
      <c r="BMJ736" s="38"/>
      <c r="BMK736" s="38"/>
      <c r="BML736" s="38"/>
      <c r="BMM736" s="38"/>
      <c r="BMN736" s="38"/>
      <c r="BMO736" s="38"/>
      <c r="BMP736" s="38"/>
      <c r="BMQ736" s="38"/>
      <c r="BMR736" s="38"/>
      <c r="BMS736" s="38"/>
      <c r="BMT736" s="38"/>
      <c r="BMU736" s="38"/>
      <c r="BMV736" s="38"/>
      <c r="BMW736" s="38"/>
      <c r="BMX736" s="38"/>
      <c r="BMY736" s="38"/>
      <c r="BMZ736" s="38"/>
      <c r="BNA736" s="38"/>
      <c r="BNB736" s="38"/>
      <c r="BNC736" s="38"/>
      <c r="BND736" s="38"/>
      <c r="BNE736" s="38"/>
      <c r="BNF736" s="38"/>
      <c r="BNG736" s="38"/>
      <c r="BNH736" s="38"/>
      <c r="BNI736" s="38"/>
      <c r="BNJ736" s="38"/>
      <c r="BNK736" s="38"/>
      <c r="BNL736" s="38"/>
      <c r="BNM736" s="38"/>
      <c r="BNN736" s="38"/>
      <c r="BNO736" s="38"/>
      <c r="BNP736" s="38"/>
      <c r="BNQ736" s="38"/>
      <c r="BNR736" s="38"/>
      <c r="BNS736" s="38"/>
      <c r="BNT736" s="38"/>
      <c r="BNU736" s="38"/>
      <c r="BNV736" s="38"/>
      <c r="BNW736" s="38"/>
      <c r="BNX736" s="38"/>
      <c r="BNY736" s="38"/>
      <c r="BNZ736" s="38"/>
      <c r="BOA736" s="38"/>
      <c r="BOB736" s="38"/>
      <c r="BOC736" s="38"/>
      <c r="BOD736" s="38"/>
      <c r="BOE736" s="38"/>
      <c r="BOF736" s="38"/>
      <c r="BOG736" s="38"/>
      <c r="BOH736" s="38"/>
      <c r="BOI736" s="38"/>
      <c r="BOJ736" s="38"/>
      <c r="BOK736" s="38"/>
      <c r="BOL736" s="38"/>
      <c r="BOM736" s="38"/>
      <c r="BON736" s="38"/>
      <c r="BOO736" s="38"/>
      <c r="BOP736" s="38"/>
      <c r="BOQ736" s="38"/>
      <c r="BOR736" s="38"/>
      <c r="BOS736" s="38"/>
      <c r="BOT736" s="38"/>
      <c r="BOU736" s="38"/>
      <c r="BOV736" s="38"/>
      <c r="BOW736" s="38"/>
      <c r="BOX736" s="38"/>
      <c r="BOY736" s="38"/>
      <c r="BOZ736" s="38"/>
      <c r="BPA736" s="38"/>
      <c r="BPB736" s="38"/>
      <c r="BPC736" s="38"/>
      <c r="BPD736" s="38"/>
      <c r="BPE736" s="38"/>
      <c r="BPF736" s="38"/>
      <c r="BPG736" s="38"/>
      <c r="BPH736" s="38"/>
      <c r="BPI736" s="38"/>
      <c r="BPJ736" s="38"/>
      <c r="BPK736" s="38"/>
      <c r="BPL736" s="38"/>
      <c r="BPM736" s="38"/>
      <c r="BPN736" s="38"/>
      <c r="BPO736" s="38"/>
      <c r="BPP736" s="38"/>
      <c r="BPQ736" s="38"/>
      <c r="BPR736" s="38"/>
      <c r="BPS736" s="38"/>
      <c r="BPT736" s="38"/>
      <c r="BPU736" s="38"/>
      <c r="BPV736" s="38"/>
      <c r="BPW736" s="38"/>
      <c r="BPX736" s="38"/>
      <c r="BPY736" s="38"/>
      <c r="BPZ736" s="38"/>
      <c r="BQA736" s="38"/>
      <c r="BQB736" s="38"/>
      <c r="BQC736" s="38"/>
      <c r="BQD736" s="38"/>
      <c r="BQE736" s="38"/>
      <c r="BQF736" s="38"/>
      <c r="BQG736" s="38"/>
      <c r="BQH736" s="38"/>
      <c r="BQI736" s="38"/>
      <c r="BQJ736" s="38"/>
      <c r="BQK736" s="38"/>
      <c r="BQL736" s="38"/>
      <c r="BQM736" s="38"/>
      <c r="BQN736" s="38"/>
      <c r="BQO736" s="38"/>
      <c r="BQP736" s="38"/>
      <c r="BQQ736" s="38"/>
      <c r="BQR736" s="38"/>
      <c r="BQS736" s="38"/>
      <c r="BQT736" s="38"/>
      <c r="BQU736" s="38"/>
      <c r="BQV736" s="38"/>
      <c r="BQW736" s="38"/>
      <c r="BQX736" s="38"/>
      <c r="BQY736" s="38"/>
      <c r="BQZ736" s="38"/>
      <c r="BRA736" s="38"/>
      <c r="BRB736" s="38"/>
      <c r="BRC736" s="38"/>
      <c r="BRD736" s="38"/>
      <c r="BRE736" s="38"/>
      <c r="BRF736" s="38"/>
      <c r="BRG736" s="38"/>
      <c r="BRH736" s="38"/>
      <c r="BRI736" s="38"/>
      <c r="BRJ736" s="38"/>
      <c r="BRK736" s="38"/>
      <c r="BRL736" s="38"/>
      <c r="BRM736" s="38"/>
      <c r="BRN736" s="38"/>
      <c r="BRO736" s="38"/>
      <c r="BRP736" s="38"/>
      <c r="BRQ736" s="38"/>
      <c r="BRR736" s="38"/>
      <c r="BRS736" s="38"/>
      <c r="BRT736" s="38"/>
      <c r="BRU736" s="38"/>
      <c r="BRV736" s="38"/>
      <c r="BRW736" s="38"/>
      <c r="BRX736" s="38"/>
      <c r="BRY736" s="38"/>
      <c r="BRZ736" s="38"/>
      <c r="BSA736" s="38"/>
      <c r="BSB736" s="38"/>
      <c r="BSC736" s="38"/>
      <c r="BSD736" s="38"/>
      <c r="BSE736" s="38"/>
      <c r="BSF736" s="38"/>
      <c r="BSG736" s="38"/>
      <c r="BSH736" s="38"/>
      <c r="BSI736" s="38"/>
      <c r="BSJ736" s="38"/>
      <c r="BSK736" s="38"/>
      <c r="BSL736" s="38"/>
      <c r="BSM736" s="38"/>
      <c r="BSN736" s="38"/>
      <c r="BSO736" s="38"/>
      <c r="BSP736" s="38"/>
      <c r="BSQ736" s="38"/>
      <c r="BSR736" s="38"/>
      <c r="BSS736" s="38"/>
      <c r="BST736" s="38"/>
      <c r="BSU736" s="38"/>
      <c r="BSV736" s="38"/>
      <c r="BSW736" s="38"/>
      <c r="BSX736" s="38"/>
      <c r="BSY736" s="38"/>
      <c r="BSZ736" s="38"/>
      <c r="BTA736" s="38"/>
      <c r="BTB736" s="38"/>
      <c r="BTC736" s="38"/>
      <c r="BTD736" s="38"/>
      <c r="BTE736" s="38"/>
      <c r="BTF736" s="38"/>
      <c r="BTG736" s="38"/>
      <c r="BTH736" s="38"/>
      <c r="BTI736" s="38"/>
      <c r="BTJ736" s="38"/>
      <c r="BTK736" s="38"/>
      <c r="BTL736" s="38"/>
      <c r="BTM736" s="38"/>
      <c r="BTN736" s="38"/>
      <c r="BTO736" s="38"/>
      <c r="BTP736" s="38"/>
      <c r="BTQ736" s="38"/>
      <c r="BTR736" s="38"/>
      <c r="BTS736" s="38"/>
      <c r="BTT736" s="38"/>
      <c r="BTU736" s="38"/>
      <c r="BTV736" s="38"/>
      <c r="BTW736" s="38"/>
      <c r="BTX736" s="38"/>
      <c r="BTY736" s="38"/>
      <c r="BTZ736" s="38"/>
      <c r="BUA736" s="38"/>
      <c r="BUB736" s="38"/>
      <c r="BUC736" s="38"/>
      <c r="BUD736" s="38"/>
      <c r="BUE736" s="38"/>
      <c r="BUF736" s="38"/>
      <c r="BUG736" s="38"/>
      <c r="BUH736" s="38"/>
      <c r="BUI736" s="38"/>
      <c r="BUJ736" s="38"/>
      <c r="BUK736" s="38"/>
      <c r="BUL736" s="38"/>
      <c r="BUM736" s="38"/>
      <c r="BUN736" s="38"/>
      <c r="BUO736" s="38"/>
      <c r="BUP736" s="38"/>
      <c r="BUQ736" s="38"/>
      <c r="BUR736" s="38"/>
      <c r="BUS736" s="38"/>
      <c r="BUT736" s="38"/>
      <c r="BUU736" s="38"/>
      <c r="BUV736" s="38"/>
      <c r="BUW736" s="38"/>
      <c r="BUX736" s="38"/>
      <c r="BUY736" s="38"/>
      <c r="BUZ736" s="38"/>
      <c r="BVA736" s="38"/>
      <c r="BVB736" s="38"/>
      <c r="BVC736" s="38"/>
      <c r="BVD736" s="38"/>
      <c r="BVE736" s="38"/>
      <c r="BVF736" s="38"/>
      <c r="BVG736" s="38"/>
      <c r="BVH736" s="38"/>
      <c r="BVI736" s="38"/>
      <c r="BVJ736" s="38"/>
      <c r="BVK736" s="38"/>
      <c r="BVL736" s="38"/>
      <c r="BVM736" s="38"/>
      <c r="BVN736" s="38"/>
      <c r="BVO736" s="38"/>
      <c r="BVP736" s="38"/>
      <c r="BVQ736" s="38"/>
      <c r="BVR736" s="38"/>
      <c r="BVS736" s="38"/>
      <c r="BVT736" s="38"/>
      <c r="BVU736" s="38"/>
      <c r="BVV736" s="38"/>
      <c r="BVW736" s="38"/>
      <c r="BVX736" s="38"/>
      <c r="BVY736" s="38"/>
      <c r="BVZ736" s="38"/>
      <c r="BWA736" s="38"/>
      <c r="BWB736" s="38"/>
      <c r="BWC736" s="38"/>
      <c r="BWD736" s="38"/>
      <c r="BWE736" s="38"/>
      <c r="BWF736" s="38"/>
      <c r="BWG736" s="38"/>
      <c r="BWH736" s="38"/>
      <c r="BWI736" s="38"/>
      <c r="BWJ736" s="38"/>
      <c r="BWK736" s="38"/>
      <c r="BWL736" s="38"/>
      <c r="BWM736" s="38"/>
      <c r="BWN736" s="38"/>
      <c r="BWO736" s="38"/>
      <c r="BWP736" s="38"/>
      <c r="BWQ736" s="38"/>
      <c r="BWR736" s="38"/>
      <c r="BWS736" s="38"/>
      <c r="BWT736" s="38"/>
      <c r="BWU736" s="38"/>
      <c r="BWV736" s="38"/>
      <c r="BWW736" s="38"/>
      <c r="BWX736" s="38"/>
      <c r="BWY736" s="38"/>
      <c r="BWZ736" s="38"/>
      <c r="BXA736" s="38"/>
      <c r="BXB736" s="38"/>
      <c r="BXC736" s="38"/>
      <c r="BXD736" s="38"/>
      <c r="BXE736" s="38"/>
      <c r="BXF736" s="38"/>
      <c r="BXG736" s="38"/>
      <c r="BXH736" s="38"/>
      <c r="BXI736" s="38"/>
      <c r="BXJ736" s="38"/>
      <c r="BXK736" s="38"/>
      <c r="BXL736" s="38"/>
      <c r="BXM736" s="38"/>
      <c r="BXN736" s="38"/>
      <c r="BXO736" s="38"/>
      <c r="BXP736" s="38"/>
      <c r="BXQ736" s="38"/>
      <c r="BXR736" s="38"/>
      <c r="BXS736" s="38"/>
      <c r="BXT736" s="38"/>
      <c r="BXU736" s="38"/>
      <c r="BXV736" s="38"/>
      <c r="BXW736" s="38"/>
      <c r="BXX736" s="38"/>
      <c r="BXY736" s="38"/>
      <c r="BXZ736" s="38"/>
      <c r="BYA736" s="38"/>
      <c r="BYB736" s="38"/>
      <c r="BYC736" s="38"/>
      <c r="BYD736" s="38"/>
      <c r="BYE736" s="38"/>
      <c r="BYF736" s="38"/>
      <c r="BYG736" s="38"/>
      <c r="BYH736" s="38"/>
      <c r="BYI736" s="38"/>
      <c r="BYJ736" s="38"/>
      <c r="BYK736" s="38"/>
      <c r="BYL736" s="38"/>
      <c r="BYM736" s="38"/>
      <c r="BYN736" s="38"/>
      <c r="BYO736" s="38"/>
      <c r="BYP736" s="38"/>
      <c r="BYQ736" s="38"/>
      <c r="BYR736" s="38"/>
      <c r="BYS736" s="38"/>
      <c r="BYT736" s="38"/>
      <c r="BYU736" s="38"/>
      <c r="BYV736" s="38"/>
      <c r="BYW736" s="38"/>
      <c r="BYX736" s="38"/>
      <c r="BYY736" s="38"/>
      <c r="BYZ736" s="38"/>
      <c r="BZA736" s="38"/>
      <c r="BZB736" s="38"/>
      <c r="BZC736" s="38"/>
      <c r="BZD736" s="38"/>
      <c r="BZE736" s="38"/>
      <c r="BZF736" s="38"/>
      <c r="BZG736" s="38"/>
      <c r="BZH736" s="38"/>
      <c r="BZI736" s="38"/>
      <c r="BZJ736" s="38"/>
      <c r="BZK736" s="38"/>
      <c r="BZL736" s="38"/>
      <c r="BZM736" s="38"/>
      <c r="BZN736" s="38"/>
      <c r="BZO736" s="38"/>
      <c r="BZP736" s="38"/>
      <c r="BZQ736" s="38"/>
      <c r="BZR736" s="38"/>
      <c r="BZS736" s="38"/>
      <c r="BZT736" s="38"/>
      <c r="BZU736" s="38"/>
      <c r="BZV736" s="38"/>
      <c r="BZW736" s="38"/>
      <c r="BZX736" s="38"/>
      <c r="BZY736" s="38"/>
      <c r="BZZ736" s="38"/>
      <c r="CAA736" s="38"/>
      <c r="CAB736" s="38"/>
      <c r="CAC736" s="38"/>
      <c r="CAD736" s="38"/>
      <c r="CAE736" s="38"/>
      <c r="CAF736" s="38"/>
      <c r="CAG736" s="38"/>
      <c r="CAH736" s="38"/>
      <c r="CAI736" s="38"/>
      <c r="CAJ736" s="38"/>
      <c r="CAK736" s="38"/>
      <c r="CAL736" s="38"/>
      <c r="CAM736" s="38"/>
      <c r="CAN736" s="38"/>
      <c r="CAO736" s="38"/>
      <c r="CAP736" s="38"/>
      <c r="CAQ736" s="38"/>
      <c r="CAR736" s="38"/>
      <c r="CAS736" s="38"/>
      <c r="CAT736" s="38"/>
      <c r="CAU736" s="38"/>
      <c r="CAV736" s="38"/>
      <c r="CAW736" s="38"/>
      <c r="CAX736" s="38"/>
      <c r="CAY736" s="38"/>
      <c r="CAZ736" s="38"/>
      <c r="CBA736" s="38"/>
      <c r="CBB736" s="38"/>
      <c r="CBC736" s="38"/>
      <c r="CBD736" s="38"/>
      <c r="CBE736" s="38"/>
      <c r="CBF736" s="38"/>
      <c r="CBG736" s="38"/>
      <c r="CBH736" s="38"/>
      <c r="CBI736" s="38"/>
      <c r="CBJ736" s="38"/>
      <c r="CBK736" s="38"/>
      <c r="CBL736" s="38"/>
      <c r="CBM736" s="38"/>
      <c r="CBN736" s="38"/>
      <c r="CBO736" s="38"/>
      <c r="CBP736" s="38"/>
      <c r="CBQ736" s="38"/>
      <c r="CBR736" s="38"/>
      <c r="CBS736" s="38"/>
      <c r="CBT736" s="38"/>
      <c r="CBU736" s="38"/>
      <c r="CBV736" s="38"/>
      <c r="CBW736" s="38"/>
      <c r="CBX736" s="38"/>
      <c r="CBY736" s="38"/>
      <c r="CBZ736" s="38"/>
      <c r="CCA736" s="38"/>
      <c r="CCB736" s="38"/>
      <c r="CCC736" s="38"/>
      <c r="CCD736" s="38"/>
      <c r="CCE736" s="38"/>
      <c r="CCF736" s="38"/>
      <c r="CCG736" s="38"/>
      <c r="CCH736" s="38"/>
      <c r="CCI736" s="38"/>
      <c r="CCJ736" s="38"/>
      <c r="CCK736" s="38"/>
      <c r="CCL736" s="38"/>
      <c r="CCM736" s="38"/>
      <c r="CCN736" s="38"/>
      <c r="CCO736" s="38"/>
      <c r="CCP736" s="38"/>
      <c r="CCQ736" s="38"/>
      <c r="CCR736" s="38"/>
      <c r="CCS736" s="38"/>
      <c r="CCT736" s="38"/>
      <c r="CCU736" s="38"/>
      <c r="CCV736" s="38"/>
      <c r="CCW736" s="38"/>
      <c r="CCX736" s="38"/>
      <c r="CCY736" s="38"/>
      <c r="CCZ736" s="38"/>
      <c r="CDA736" s="38"/>
      <c r="CDB736" s="38"/>
      <c r="CDC736" s="38"/>
      <c r="CDD736" s="38"/>
      <c r="CDE736" s="38"/>
      <c r="CDF736" s="38"/>
      <c r="CDG736" s="38"/>
      <c r="CDH736" s="38"/>
      <c r="CDI736" s="38"/>
      <c r="CDJ736" s="38"/>
      <c r="CDK736" s="38"/>
      <c r="CDL736" s="38"/>
      <c r="CDM736" s="38"/>
      <c r="CDN736" s="38"/>
      <c r="CDO736" s="38"/>
      <c r="CDP736" s="38"/>
      <c r="CDQ736" s="38"/>
      <c r="CDR736" s="38"/>
      <c r="CDS736" s="38"/>
      <c r="CDT736" s="38"/>
      <c r="CDU736" s="38"/>
      <c r="CDV736" s="38"/>
      <c r="CDW736" s="38"/>
      <c r="CDX736" s="38"/>
      <c r="CDY736" s="38"/>
      <c r="CDZ736" s="38"/>
      <c r="CEA736" s="38"/>
      <c r="CEB736" s="38"/>
      <c r="CEC736" s="38"/>
      <c r="CED736" s="38"/>
      <c r="CEE736" s="38"/>
      <c r="CEF736" s="38"/>
      <c r="CEG736" s="38"/>
      <c r="CEH736" s="38"/>
      <c r="CEI736" s="38"/>
      <c r="CEJ736" s="38"/>
      <c r="CEK736" s="38"/>
      <c r="CEL736" s="38"/>
      <c r="CEM736" s="38"/>
      <c r="CEN736" s="38"/>
      <c r="CEO736" s="38"/>
      <c r="CEP736" s="38"/>
      <c r="CEQ736" s="38"/>
      <c r="CER736" s="38"/>
      <c r="CES736" s="38"/>
      <c r="CET736" s="38"/>
      <c r="CEU736" s="38"/>
      <c r="CEV736" s="38"/>
      <c r="CEW736" s="38"/>
      <c r="CEX736" s="38"/>
      <c r="CEY736" s="38"/>
      <c r="CEZ736" s="38"/>
      <c r="CFA736" s="38"/>
      <c r="CFB736" s="38"/>
      <c r="CFC736" s="38"/>
      <c r="CFD736" s="38"/>
      <c r="CFE736" s="38"/>
      <c r="CFF736" s="38"/>
      <c r="CFG736" s="38"/>
      <c r="CFH736" s="38"/>
      <c r="CFI736" s="38"/>
      <c r="CFJ736" s="38"/>
      <c r="CFK736" s="38"/>
      <c r="CFL736" s="38"/>
      <c r="CFM736" s="38"/>
      <c r="CFN736" s="38"/>
      <c r="CFO736" s="38"/>
      <c r="CFP736" s="38"/>
      <c r="CFQ736" s="38"/>
      <c r="CFR736" s="38"/>
      <c r="CFS736" s="38"/>
      <c r="CFT736" s="38"/>
      <c r="CFU736" s="38"/>
      <c r="CFV736" s="38"/>
      <c r="CFW736" s="38"/>
      <c r="CFX736" s="38"/>
      <c r="CFY736" s="38"/>
      <c r="CFZ736" s="38"/>
      <c r="CGA736" s="38"/>
      <c r="CGB736" s="38"/>
      <c r="CGC736" s="38"/>
      <c r="CGD736" s="38"/>
      <c r="CGE736" s="38"/>
      <c r="CGF736" s="38"/>
      <c r="CGG736" s="38"/>
      <c r="CGH736" s="38"/>
      <c r="CGI736" s="38"/>
      <c r="CGJ736" s="38"/>
      <c r="CGK736" s="38"/>
      <c r="CGL736" s="38"/>
      <c r="CGM736" s="38"/>
      <c r="CGN736" s="38"/>
      <c r="CGO736" s="38"/>
      <c r="CGP736" s="38"/>
      <c r="CGQ736" s="38"/>
      <c r="CGR736" s="38"/>
      <c r="CGS736" s="38"/>
      <c r="CGT736" s="38"/>
      <c r="CGU736" s="38"/>
      <c r="CGV736" s="38"/>
      <c r="CGW736" s="38"/>
      <c r="CGX736" s="38"/>
      <c r="CGY736" s="38"/>
      <c r="CGZ736" s="38"/>
      <c r="CHA736" s="38"/>
      <c r="CHB736" s="38"/>
      <c r="CHC736" s="38"/>
      <c r="CHD736" s="38"/>
      <c r="CHE736" s="38"/>
      <c r="CHF736" s="38"/>
      <c r="CHG736" s="38"/>
      <c r="CHH736" s="38"/>
      <c r="CHI736" s="38"/>
      <c r="CHJ736" s="38"/>
      <c r="CHK736" s="38"/>
      <c r="CHL736" s="38"/>
      <c r="CHM736" s="38"/>
      <c r="CHN736" s="38"/>
      <c r="CHO736" s="38"/>
      <c r="CHP736" s="38"/>
      <c r="CHQ736" s="38"/>
      <c r="CHR736" s="38"/>
      <c r="CHS736" s="38"/>
      <c r="CHT736" s="38"/>
      <c r="CHU736" s="38"/>
      <c r="CHV736" s="38"/>
      <c r="CHW736" s="38"/>
      <c r="CHX736" s="38"/>
      <c r="CHY736" s="38"/>
      <c r="CHZ736" s="38"/>
      <c r="CIA736" s="38"/>
      <c r="CIB736" s="38"/>
      <c r="CIC736" s="38"/>
      <c r="CID736" s="38"/>
      <c r="CIE736" s="38"/>
      <c r="CIF736" s="38"/>
      <c r="CIG736" s="38"/>
      <c r="CIH736" s="38"/>
      <c r="CII736" s="38"/>
      <c r="CIJ736" s="38"/>
      <c r="CIK736" s="38"/>
      <c r="CIL736" s="38"/>
      <c r="CIM736" s="38"/>
      <c r="CIN736" s="38"/>
      <c r="CIO736" s="38"/>
      <c r="CIP736" s="38"/>
      <c r="CIQ736" s="38"/>
      <c r="CIR736" s="38"/>
      <c r="CIS736" s="38"/>
      <c r="CIT736" s="38"/>
      <c r="CIU736" s="38"/>
      <c r="CIV736" s="38"/>
      <c r="CIW736" s="38"/>
      <c r="CIX736" s="38"/>
      <c r="CIY736" s="38"/>
      <c r="CIZ736" s="38"/>
      <c r="CJA736" s="38"/>
      <c r="CJB736" s="38"/>
      <c r="CJC736" s="38"/>
      <c r="CJD736" s="38"/>
      <c r="CJE736" s="38"/>
      <c r="CJF736" s="38"/>
      <c r="CJG736" s="38"/>
      <c r="CJH736" s="38"/>
      <c r="CJI736" s="38"/>
      <c r="CJJ736" s="38"/>
      <c r="CJK736" s="38"/>
      <c r="CJL736" s="38"/>
      <c r="CJM736" s="38"/>
      <c r="CJN736" s="38"/>
      <c r="CJO736" s="38"/>
      <c r="CJP736" s="38"/>
      <c r="CJQ736" s="38"/>
      <c r="CJR736" s="38"/>
      <c r="CJS736" s="38"/>
      <c r="CJT736" s="38"/>
      <c r="CJU736" s="38"/>
      <c r="CJV736" s="38"/>
      <c r="CJW736" s="38"/>
      <c r="CJX736" s="38"/>
      <c r="CJY736" s="38"/>
      <c r="CJZ736" s="38"/>
      <c r="CKA736" s="38"/>
      <c r="CKB736" s="38"/>
      <c r="CKC736" s="38"/>
      <c r="CKD736" s="38"/>
      <c r="CKE736" s="38"/>
      <c r="CKF736" s="38"/>
      <c r="CKG736" s="38"/>
      <c r="CKH736" s="38"/>
      <c r="CKI736" s="38"/>
      <c r="CKJ736" s="38"/>
      <c r="CKK736" s="38"/>
      <c r="CKL736" s="38"/>
      <c r="CKM736" s="38"/>
      <c r="CKN736" s="38"/>
      <c r="CKO736" s="38"/>
      <c r="CKP736" s="38"/>
      <c r="CKQ736" s="38"/>
      <c r="CKR736" s="38"/>
      <c r="CKS736" s="38"/>
      <c r="CKT736" s="38"/>
      <c r="CKU736" s="38"/>
      <c r="CKV736" s="38"/>
      <c r="CKW736" s="38"/>
      <c r="CKX736" s="38"/>
      <c r="CKY736" s="38"/>
      <c r="CKZ736" s="38"/>
      <c r="CLA736" s="38"/>
      <c r="CLB736" s="38"/>
      <c r="CLC736" s="38"/>
      <c r="CLD736" s="38"/>
      <c r="CLE736" s="38"/>
      <c r="CLF736" s="38"/>
      <c r="CLG736" s="38"/>
      <c r="CLH736" s="38"/>
      <c r="CLI736" s="38"/>
      <c r="CLJ736" s="38"/>
      <c r="CLK736" s="38"/>
      <c r="CLL736" s="38"/>
      <c r="CLM736" s="38"/>
      <c r="CLN736" s="38"/>
      <c r="CLO736" s="38"/>
      <c r="CLP736" s="38"/>
      <c r="CLQ736" s="38"/>
      <c r="CLR736" s="38"/>
      <c r="CLS736" s="38"/>
      <c r="CLT736" s="38"/>
      <c r="CLU736" s="38"/>
      <c r="CLV736" s="38"/>
      <c r="CLW736" s="38"/>
      <c r="CLX736" s="38"/>
      <c r="CLY736" s="38"/>
      <c r="CLZ736" s="38"/>
      <c r="CMA736" s="38"/>
      <c r="CMB736" s="38"/>
      <c r="CMC736" s="38"/>
      <c r="CMD736" s="38"/>
      <c r="CME736" s="38"/>
      <c r="CMF736" s="38"/>
      <c r="CMG736" s="38"/>
      <c r="CMH736" s="38"/>
      <c r="CMI736" s="38"/>
      <c r="CMJ736" s="38"/>
      <c r="CMK736" s="38"/>
      <c r="CML736" s="38"/>
      <c r="CMM736" s="38"/>
      <c r="CMN736" s="38"/>
      <c r="CMO736" s="38"/>
      <c r="CMP736" s="38"/>
      <c r="CMQ736" s="38"/>
      <c r="CMR736" s="38"/>
      <c r="CMS736" s="38"/>
      <c r="CMT736" s="38"/>
      <c r="CMU736" s="38"/>
      <c r="CMV736" s="38"/>
      <c r="CMW736" s="38"/>
      <c r="CMX736" s="38"/>
      <c r="CMY736" s="38"/>
      <c r="CMZ736" s="38"/>
      <c r="CNA736" s="38"/>
      <c r="CNB736" s="38"/>
      <c r="CNC736" s="38"/>
      <c r="CND736" s="38"/>
      <c r="CNE736" s="38"/>
      <c r="CNF736" s="38"/>
      <c r="CNG736" s="38"/>
      <c r="CNH736" s="38"/>
      <c r="CNI736" s="38"/>
      <c r="CNJ736" s="38"/>
      <c r="CNK736" s="38"/>
      <c r="CNL736" s="38"/>
      <c r="CNM736" s="38"/>
      <c r="CNN736" s="38"/>
      <c r="CNO736" s="38"/>
      <c r="CNP736" s="38"/>
      <c r="CNQ736" s="38"/>
      <c r="CNR736" s="38"/>
      <c r="CNS736" s="38"/>
      <c r="CNT736" s="38"/>
      <c r="CNU736" s="38"/>
      <c r="CNV736" s="38"/>
      <c r="CNW736" s="38"/>
      <c r="CNX736" s="38"/>
      <c r="CNY736" s="38"/>
      <c r="CNZ736" s="38"/>
      <c r="COA736" s="38"/>
      <c r="COB736" s="38"/>
      <c r="COC736" s="38"/>
      <c r="COD736" s="38"/>
      <c r="COE736" s="38"/>
      <c r="COF736" s="38"/>
      <c r="COG736" s="38"/>
      <c r="COH736" s="38"/>
      <c r="COI736" s="38"/>
      <c r="COJ736" s="38"/>
      <c r="COK736" s="38"/>
      <c r="COL736" s="38"/>
      <c r="COM736" s="38"/>
      <c r="CON736" s="38"/>
      <c r="COO736" s="38"/>
      <c r="COP736" s="38"/>
      <c r="COQ736" s="38"/>
      <c r="COR736" s="38"/>
      <c r="COS736" s="38"/>
      <c r="COT736" s="38"/>
      <c r="COU736" s="38"/>
      <c r="COV736" s="38"/>
      <c r="COW736" s="38"/>
      <c r="COX736" s="38"/>
      <c r="COY736" s="38"/>
      <c r="COZ736" s="38"/>
      <c r="CPA736" s="38"/>
      <c r="CPB736" s="38"/>
      <c r="CPC736" s="38"/>
      <c r="CPD736" s="38"/>
      <c r="CPE736" s="38"/>
      <c r="CPF736" s="38"/>
      <c r="CPG736" s="38"/>
      <c r="CPH736" s="38"/>
      <c r="CPI736" s="38"/>
      <c r="CPJ736" s="38"/>
      <c r="CPK736" s="38"/>
      <c r="CPL736" s="38"/>
      <c r="CPM736" s="38"/>
      <c r="CPN736" s="38"/>
      <c r="CPO736" s="38"/>
      <c r="CPP736" s="38"/>
      <c r="CPQ736" s="38"/>
      <c r="CPR736" s="38"/>
      <c r="CPS736" s="38"/>
      <c r="CPT736" s="38"/>
      <c r="CPU736" s="38"/>
      <c r="CPV736" s="38"/>
      <c r="CPW736" s="38"/>
      <c r="CPX736" s="38"/>
      <c r="CPY736" s="38"/>
      <c r="CPZ736" s="38"/>
      <c r="CQA736" s="38"/>
      <c r="CQB736" s="38"/>
      <c r="CQC736" s="38"/>
      <c r="CQD736" s="38"/>
      <c r="CQE736" s="38"/>
      <c r="CQF736" s="38"/>
      <c r="CQG736" s="38"/>
      <c r="CQH736" s="38"/>
      <c r="CQI736" s="38"/>
      <c r="CQJ736" s="38"/>
      <c r="CQK736" s="38"/>
      <c r="CQL736" s="38"/>
      <c r="CQM736" s="38"/>
      <c r="CQN736" s="38"/>
      <c r="CQO736" s="38"/>
      <c r="CQP736" s="38"/>
      <c r="CQQ736" s="38"/>
      <c r="CQR736" s="38"/>
      <c r="CQS736" s="38"/>
      <c r="CQT736" s="38"/>
      <c r="CQU736" s="38"/>
      <c r="CQV736" s="38"/>
      <c r="CQW736" s="38"/>
      <c r="CQX736" s="38"/>
      <c r="CQY736" s="38"/>
      <c r="CQZ736" s="38"/>
      <c r="CRA736" s="38"/>
      <c r="CRB736" s="38"/>
      <c r="CRC736" s="38"/>
      <c r="CRD736" s="38"/>
      <c r="CRE736" s="38"/>
      <c r="CRF736" s="38"/>
      <c r="CRG736" s="38"/>
      <c r="CRH736" s="38"/>
      <c r="CRI736" s="38"/>
      <c r="CRJ736" s="38"/>
      <c r="CRK736" s="38"/>
      <c r="CRL736" s="38"/>
      <c r="CRM736" s="38"/>
      <c r="CRN736" s="38"/>
      <c r="CRO736" s="38"/>
      <c r="CRP736" s="38"/>
      <c r="CRQ736" s="38"/>
      <c r="CRR736" s="38"/>
      <c r="CRS736" s="38"/>
      <c r="CRT736" s="38"/>
      <c r="CRU736" s="38"/>
      <c r="CRV736" s="38"/>
      <c r="CRW736" s="38"/>
      <c r="CRX736" s="38"/>
      <c r="CRY736" s="38"/>
      <c r="CRZ736" s="38"/>
      <c r="CSA736" s="38"/>
      <c r="CSB736" s="38"/>
      <c r="CSC736" s="38"/>
      <c r="CSD736" s="38"/>
      <c r="CSE736" s="38"/>
      <c r="CSF736" s="38"/>
      <c r="CSG736" s="38"/>
      <c r="CSH736" s="38"/>
      <c r="CSI736" s="38"/>
      <c r="CSJ736" s="38"/>
      <c r="CSK736" s="38"/>
      <c r="CSL736" s="38"/>
      <c r="CSM736" s="38"/>
      <c r="CSN736" s="38"/>
      <c r="CSO736" s="38"/>
      <c r="CSP736" s="38"/>
      <c r="CSQ736" s="38"/>
      <c r="CSR736" s="38"/>
      <c r="CSS736" s="38"/>
      <c r="CST736" s="38"/>
      <c r="CSU736" s="38"/>
      <c r="CSV736" s="38"/>
      <c r="CSW736" s="38"/>
      <c r="CSX736" s="38"/>
      <c r="CSY736" s="38"/>
      <c r="CSZ736" s="38"/>
      <c r="CTA736" s="38"/>
      <c r="CTB736" s="38"/>
      <c r="CTC736" s="38"/>
      <c r="CTD736" s="38"/>
      <c r="CTE736" s="38"/>
      <c r="CTF736" s="38"/>
      <c r="CTG736" s="38"/>
      <c r="CTH736" s="38"/>
      <c r="CTI736" s="38"/>
      <c r="CTJ736" s="38"/>
      <c r="CTK736" s="38"/>
      <c r="CTL736" s="38"/>
      <c r="CTM736" s="38"/>
      <c r="CTN736" s="38"/>
      <c r="CTO736" s="38"/>
      <c r="CTP736" s="38"/>
      <c r="CTQ736" s="38"/>
      <c r="CTR736" s="38"/>
      <c r="CTS736" s="38"/>
      <c r="CTT736" s="38"/>
      <c r="CTU736" s="38"/>
      <c r="CTV736" s="38"/>
      <c r="CTW736" s="38"/>
      <c r="CTX736" s="38"/>
      <c r="CTY736" s="38"/>
      <c r="CTZ736" s="38"/>
      <c r="CUA736" s="38"/>
      <c r="CUB736" s="38"/>
      <c r="CUC736" s="38"/>
      <c r="CUD736" s="38"/>
      <c r="CUE736" s="38"/>
      <c r="CUF736" s="38"/>
      <c r="CUG736" s="38"/>
      <c r="CUH736" s="38"/>
      <c r="CUI736" s="38"/>
      <c r="CUJ736" s="38"/>
      <c r="CUK736" s="38"/>
      <c r="CUL736" s="38"/>
      <c r="CUM736" s="38"/>
      <c r="CUN736" s="38"/>
      <c r="CUO736" s="38"/>
      <c r="CUP736" s="38"/>
      <c r="CUQ736" s="38"/>
      <c r="CUR736" s="38"/>
      <c r="CUS736" s="38"/>
      <c r="CUT736" s="38"/>
      <c r="CUU736" s="38"/>
      <c r="CUV736" s="38"/>
      <c r="CUW736" s="38"/>
      <c r="CUX736" s="38"/>
      <c r="CUY736" s="38"/>
      <c r="CUZ736" s="38"/>
      <c r="CVA736" s="38"/>
      <c r="CVB736" s="38"/>
      <c r="CVC736" s="38"/>
      <c r="CVD736" s="38"/>
      <c r="CVE736" s="38"/>
      <c r="CVF736" s="38"/>
      <c r="CVG736" s="38"/>
      <c r="CVH736" s="38"/>
      <c r="CVI736" s="38"/>
      <c r="CVJ736" s="38"/>
      <c r="CVK736" s="38"/>
      <c r="CVL736" s="38"/>
      <c r="CVM736" s="38"/>
      <c r="CVN736" s="38"/>
      <c r="CVO736" s="38"/>
      <c r="CVP736" s="38"/>
      <c r="CVQ736" s="38"/>
      <c r="CVR736" s="38"/>
      <c r="CVS736" s="38"/>
      <c r="CVT736" s="38"/>
      <c r="CVU736" s="38"/>
      <c r="CVV736" s="38"/>
      <c r="CVW736" s="38"/>
      <c r="CVX736" s="38"/>
      <c r="CVY736" s="38"/>
      <c r="CVZ736" s="38"/>
      <c r="CWA736" s="38"/>
      <c r="CWB736" s="38"/>
      <c r="CWC736" s="38"/>
      <c r="CWD736" s="38"/>
      <c r="CWE736" s="38"/>
      <c r="CWF736" s="38"/>
      <c r="CWG736" s="38"/>
      <c r="CWH736" s="38"/>
      <c r="CWI736" s="38"/>
      <c r="CWJ736" s="38"/>
      <c r="CWK736" s="38"/>
      <c r="CWL736" s="38"/>
      <c r="CWM736" s="38"/>
      <c r="CWN736" s="38"/>
      <c r="CWO736" s="38"/>
      <c r="CWP736" s="38"/>
      <c r="CWQ736" s="38"/>
      <c r="CWR736" s="38"/>
      <c r="CWS736" s="38"/>
      <c r="CWT736" s="38"/>
      <c r="CWU736" s="38"/>
      <c r="CWV736" s="38"/>
      <c r="CWW736" s="38"/>
      <c r="CWX736" s="38"/>
      <c r="CWY736" s="38"/>
      <c r="CWZ736" s="38"/>
      <c r="CXA736" s="38"/>
      <c r="CXB736" s="38"/>
      <c r="CXC736" s="38"/>
      <c r="CXD736" s="38"/>
      <c r="CXE736" s="38"/>
      <c r="CXF736" s="38"/>
      <c r="CXG736" s="38"/>
      <c r="CXH736" s="38"/>
      <c r="CXI736" s="38"/>
      <c r="CXJ736" s="38"/>
      <c r="CXK736" s="38"/>
      <c r="CXL736" s="38"/>
      <c r="CXM736" s="38"/>
      <c r="CXN736" s="38"/>
      <c r="CXO736" s="38"/>
      <c r="CXP736" s="38"/>
      <c r="CXQ736" s="38"/>
      <c r="CXR736" s="38"/>
      <c r="CXS736" s="38"/>
      <c r="CXT736" s="38"/>
      <c r="CXU736" s="38"/>
      <c r="CXV736" s="38"/>
      <c r="CXW736" s="38"/>
      <c r="CXX736" s="38"/>
      <c r="CXY736" s="38"/>
      <c r="CXZ736" s="38"/>
      <c r="CYA736" s="38"/>
      <c r="CYB736" s="38"/>
      <c r="CYC736" s="38"/>
      <c r="CYD736" s="38"/>
      <c r="CYE736" s="38"/>
      <c r="CYF736" s="38"/>
      <c r="CYG736" s="38"/>
      <c r="CYH736" s="38"/>
      <c r="CYI736" s="38"/>
      <c r="CYJ736" s="38"/>
      <c r="CYK736" s="38"/>
      <c r="CYL736" s="38"/>
      <c r="CYM736" s="38"/>
      <c r="CYN736" s="38"/>
      <c r="CYO736" s="38"/>
      <c r="CYP736" s="38"/>
      <c r="CYQ736" s="38"/>
      <c r="CYR736" s="38"/>
      <c r="CYS736" s="38"/>
      <c r="CYT736" s="38"/>
      <c r="CYU736" s="38"/>
      <c r="CYV736" s="38"/>
      <c r="CYW736" s="38"/>
      <c r="CYX736" s="38"/>
      <c r="CYY736" s="38"/>
      <c r="CYZ736" s="38"/>
      <c r="CZA736" s="38"/>
      <c r="CZB736" s="38"/>
      <c r="CZC736" s="38"/>
      <c r="CZD736" s="38"/>
      <c r="CZE736" s="38"/>
      <c r="CZF736" s="38"/>
      <c r="CZG736" s="38"/>
      <c r="CZH736" s="38"/>
      <c r="CZI736" s="38"/>
      <c r="CZJ736" s="38"/>
      <c r="CZK736" s="38"/>
      <c r="CZL736" s="38"/>
      <c r="CZM736" s="38"/>
      <c r="CZN736" s="38"/>
      <c r="CZO736" s="38"/>
      <c r="CZP736" s="38"/>
      <c r="CZQ736" s="38"/>
      <c r="CZR736" s="38"/>
      <c r="CZS736" s="38"/>
      <c r="CZT736" s="38"/>
      <c r="CZU736" s="38"/>
      <c r="CZV736" s="38"/>
      <c r="CZW736" s="38"/>
      <c r="CZX736" s="38"/>
      <c r="CZY736" s="38"/>
      <c r="CZZ736" s="38"/>
      <c r="DAA736" s="38"/>
      <c r="DAB736" s="38"/>
      <c r="DAC736" s="38"/>
      <c r="DAD736" s="38"/>
      <c r="DAE736" s="38"/>
      <c r="DAF736" s="38"/>
      <c r="DAG736" s="38"/>
      <c r="DAH736" s="38"/>
      <c r="DAI736" s="38"/>
      <c r="DAJ736" s="38"/>
      <c r="DAK736" s="38"/>
      <c r="DAL736" s="38"/>
      <c r="DAM736" s="38"/>
      <c r="DAN736" s="38"/>
      <c r="DAO736" s="38"/>
      <c r="DAP736" s="38"/>
      <c r="DAQ736" s="38"/>
      <c r="DAR736" s="38"/>
      <c r="DAS736" s="38"/>
      <c r="DAT736" s="38"/>
      <c r="DAU736" s="38"/>
      <c r="DAV736" s="38"/>
      <c r="DAW736" s="38"/>
      <c r="DAX736" s="38"/>
      <c r="DAY736" s="38"/>
      <c r="DAZ736" s="38"/>
      <c r="DBA736" s="38"/>
      <c r="DBB736" s="38"/>
      <c r="DBC736" s="38"/>
      <c r="DBD736" s="38"/>
      <c r="DBE736" s="38"/>
      <c r="DBF736" s="38"/>
      <c r="DBG736" s="38"/>
      <c r="DBH736" s="38"/>
      <c r="DBI736" s="38"/>
      <c r="DBJ736" s="38"/>
      <c r="DBK736" s="38"/>
      <c r="DBL736" s="38"/>
      <c r="DBM736" s="38"/>
      <c r="DBN736" s="38"/>
      <c r="DBO736" s="38"/>
      <c r="DBP736" s="38"/>
      <c r="DBQ736" s="38"/>
      <c r="DBR736" s="38"/>
      <c r="DBS736" s="38"/>
      <c r="DBT736" s="38"/>
      <c r="DBU736" s="38"/>
      <c r="DBV736" s="38"/>
      <c r="DBW736" s="38"/>
      <c r="DBX736" s="38"/>
      <c r="DBY736" s="38"/>
      <c r="DBZ736" s="38"/>
      <c r="DCA736" s="38"/>
      <c r="DCB736" s="38"/>
      <c r="DCC736" s="38"/>
      <c r="DCD736" s="38"/>
      <c r="DCE736" s="38"/>
      <c r="DCF736" s="38"/>
      <c r="DCG736" s="38"/>
      <c r="DCH736" s="38"/>
      <c r="DCI736" s="38"/>
      <c r="DCJ736" s="38"/>
      <c r="DCK736" s="38"/>
      <c r="DCL736" s="38"/>
      <c r="DCM736" s="38"/>
      <c r="DCN736" s="38"/>
      <c r="DCO736" s="38"/>
      <c r="DCP736" s="38"/>
      <c r="DCQ736" s="38"/>
      <c r="DCR736" s="38"/>
      <c r="DCS736" s="38"/>
      <c r="DCT736" s="38"/>
      <c r="DCU736" s="38"/>
      <c r="DCV736" s="38"/>
      <c r="DCW736" s="38"/>
      <c r="DCX736" s="38"/>
      <c r="DCY736" s="38"/>
      <c r="DCZ736" s="38"/>
      <c r="DDA736" s="38"/>
      <c r="DDB736" s="38"/>
      <c r="DDC736" s="38"/>
      <c r="DDD736" s="38"/>
      <c r="DDE736" s="38"/>
      <c r="DDF736" s="38"/>
      <c r="DDG736" s="38"/>
      <c r="DDH736" s="38"/>
      <c r="DDI736" s="38"/>
      <c r="DDJ736" s="38"/>
      <c r="DDK736" s="38"/>
      <c r="DDL736" s="38"/>
      <c r="DDM736" s="38"/>
      <c r="DDN736" s="38"/>
      <c r="DDO736" s="38"/>
      <c r="DDP736" s="38"/>
      <c r="DDQ736" s="38"/>
      <c r="DDR736" s="38"/>
      <c r="DDS736" s="38"/>
      <c r="DDT736" s="38"/>
      <c r="DDU736" s="38"/>
      <c r="DDV736" s="38"/>
      <c r="DDW736" s="38"/>
      <c r="DDX736" s="38"/>
      <c r="DDY736" s="38"/>
      <c r="DDZ736" s="38"/>
      <c r="DEA736" s="38"/>
      <c r="DEB736" s="38"/>
      <c r="DEC736" s="38"/>
      <c r="DED736" s="38"/>
      <c r="DEE736" s="38"/>
      <c r="DEF736" s="38"/>
      <c r="DEG736" s="38"/>
      <c r="DEH736" s="38"/>
      <c r="DEI736" s="38"/>
      <c r="DEJ736" s="38"/>
      <c r="DEK736" s="38"/>
      <c r="DEL736" s="38"/>
      <c r="DEM736" s="38"/>
      <c r="DEN736" s="38"/>
      <c r="DEO736" s="38"/>
      <c r="DEP736" s="38"/>
      <c r="DEQ736" s="38"/>
      <c r="DER736" s="38"/>
      <c r="DES736" s="38"/>
      <c r="DET736" s="38"/>
      <c r="DEU736" s="38"/>
      <c r="DEV736" s="38"/>
      <c r="DEW736" s="38"/>
      <c r="DEX736" s="38"/>
      <c r="DEY736" s="38"/>
      <c r="DEZ736" s="38"/>
      <c r="DFA736" s="38"/>
      <c r="DFB736" s="38"/>
      <c r="DFC736" s="38"/>
      <c r="DFD736" s="38"/>
      <c r="DFE736" s="38"/>
      <c r="DFF736" s="38"/>
      <c r="DFG736" s="38"/>
      <c r="DFH736" s="38"/>
      <c r="DFI736" s="38"/>
      <c r="DFJ736" s="38"/>
      <c r="DFK736" s="38"/>
      <c r="DFL736" s="38"/>
      <c r="DFM736" s="38"/>
      <c r="DFN736" s="38"/>
      <c r="DFO736" s="38"/>
      <c r="DFP736" s="38"/>
      <c r="DFQ736" s="38"/>
      <c r="DFR736" s="38"/>
      <c r="DFS736" s="38"/>
      <c r="DFT736" s="38"/>
      <c r="DFU736" s="38"/>
      <c r="DFV736" s="38"/>
      <c r="DFW736" s="38"/>
      <c r="DFX736" s="38"/>
      <c r="DFY736" s="38"/>
      <c r="DFZ736" s="38"/>
      <c r="DGA736" s="38"/>
      <c r="DGB736" s="38"/>
      <c r="DGC736" s="38"/>
      <c r="DGD736" s="38"/>
      <c r="DGE736" s="38"/>
      <c r="DGF736" s="38"/>
      <c r="DGG736" s="38"/>
      <c r="DGH736" s="38"/>
      <c r="DGI736" s="38"/>
      <c r="DGJ736" s="38"/>
      <c r="DGK736" s="38"/>
      <c r="DGL736" s="38"/>
      <c r="DGM736" s="38"/>
      <c r="DGN736" s="38"/>
      <c r="DGO736" s="38"/>
      <c r="DGP736" s="38"/>
      <c r="DGQ736" s="38"/>
      <c r="DGR736" s="38"/>
      <c r="DGS736" s="38"/>
      <c r="DGT736" s="38"/>
      <c r="DGU736" s="38"/>
      <c r="DGV736" s="38"/>
      <c r="DGW736" s="38"/>
      <c r="DGX736" s="38"/>
      <c r="DGY736" s="38"/>
      <c r="DGZ736" s="38"/>
      <c r="DHA736" s="38"/>
      <c r="DHB736" s="38"/>
      <c r="DHC736" s="38"/>
      <c r="DHD736" s="38"/>
      <c r="DHE736" s="38"/>
      <c r="DHF736" s="38"/>
      <c r="DHG736" s="38"/>
      <c r="DHH736" s="38"/>
      <c r="DHI736" s="38"/>
      <c r="DHJ736" s="38"/>
      <c r="DHK736" s="38"/>
      <c r="DHL736" s="38"/>
      <c r="DHM736" s="38"/>
      <c r="DHN736" s="38"/>
      <c r="DHO736" s="38"/>
      <c r="DHP736" s="38"/>
      <c r="DHQ736" s="38"/>
      <c r="DHR736" s="38"/>
      <c r="DHS736" s="38"/>
      <c r="DHT736" s="38"/>
      <c r="DHU736" s="38"/>
      <c r="DHV736" s="38"/>
      <c r="DHW736" s="38"/>
      <c r="DHX736" s="38"/>
      <c r="DHY736" s="38"/>
      <c r="DHZ736" s="38"/>
      <c r="DIA736" s="38"/>
      <c r="DIB736" s="38"/>
      <c r="DIC736" s="38"/>
      <c r="DID736" s="38"/>
      <c r="DIE736" s="38"/>
      <c r="DIF736" s="38"/>
      <c r="DIG736" s="38"/>
      <c r="DIH736" s="38"/>
      <c r="DII736" s="38"/>
      <c r="DIJ736" s="38"/>
      <c r="DIK736" s="38"/>
      <c r="DIL736" s="38"/>
      <c r="DIM736" s="38"/>
      <c r="DIN736" s="38"/>
      <c r="DIO736" s="38"/>
      <c r="DIP736" s="38"/>
      <c r="DIQ736" s="38"/>
      <c r="DIR736" s="38"/>
      <c r="DIS736" s="38"/>
      <c r="DIT736" s="38"/>
      <c r="DIU736" s="38"/>
      <c r="DIV736" s="38"/>
      <c r="DIW736" s="38"/>
      <c r="DIX736" s="38"/>
      <c r="DIY736" s="38"/>
      <c r="DIZ736" s="38"/>
      <c r="DJA736" s="38"/>
      <c r="DJB736" s="38"/>
      <c r="DJC736" s="38"/>
      <c r="DJD736" s="38"/>
      <c r="DJE736" s="38"/>
      <c r="DJF736" s="38"/>
      <c r="DJG736" s="38"/>
      <c r="DJH736" s="38"/>
      <c r="DJI736" s="38"/>
      <c r="DJJ736" s="38"/>
      <c r="DJK736" s="38"/>
      <c r="DJL736" s="38"/>
      <c r="DJM736" s="38"/>
      <c r="DJN736" s="38"/>
      <c r="DJO736" s="38"/>
      <c r="DJP736" s="38"/>
      <c r="DJQ736" s="38"/>
      <c r="DJR736" s="38"/>
      <c r="DJS736" s="38"/>
      <c r="DJT736" s="38"/>
      <c r="DJU736" s="38"/>
      <c r="DJV736" s="38"/>
      <c r="DJW736" s="38"/>
      <c r="DJX736" s="38"/>
      <c r="DJY736" s="38"/>
      <c r="DJZ736" s="38"/>
      <c r="DKA736" s="38"/>
      <c r="DKB736" s="38"/>
      <c r="DKC736" s="38"/>
      <c r="DKD736" s="38"/>
      <c r="DKE736" s="38"/>
      <c r="DKF736" s="38"/>
      <c r="DKG736" s="38"/>
      <c r="DKH736" s="38"/>
      <c r="DKI736" s="38"/>
      <c r="DKJ736" s="38"/>
      <c r="DKK736" s="38"/>
      <c r="DKL736" s="38"/>
      <c r="DKM736" s="38"/>
      <c r="DKN736" s="38"/>
      <c r="DKO736" s="38"/>
      <c r="DKP736" s="38"/>
      <c r="DKQ736" s="38"/>
      <c r="DKR736" s="38"/>
      <c r="DKS736" s="38"/>
      <c r="DKT736" s="38"/>
      <c r="DKU736" s="38"/>
      <c r="DKV736" s="38"/>
      <c r="DKW736" s="38"/>
      <c r="DKX736" s="38"/>
      <c r="DKY736" s="38"/>
      <c r="DKZ736" s="38"/>
      <c r="DLA736" s="38"/>
      <c r="DLB736" s="38"/>
      <c r="DLC736" s="38"/>
      <c r="DLD736" s="38"/>
      <c r="DLE736" s="38"/>
      <c r="DLF736" s="38"/>
      <c r="DLG736" s="38"/>
      <c r="DLH736" s="38"/>
      <c r="DLI736" s="38"/>
      <c r="DLJ736" s="38"/>
      <c r="DLK736" s="38"/>
      <c r="DLL736" s="38"/>
      <c r="DLM736" s="38"/>
      <c r="DLN736" s="38"/>
      <c r="DLO736" s="38"/>
      <c r="DLP736" s="38"/>
      <c r="DLQ736" s="38"/>
      <c r="DLR736" s="38"/>
      <c r="DLS736" s="38"/>
      <c r="DLT736" s="38"/>
      <c r="DLU736" s="38"/>
      <c r="DLV736" s="38"/>
      <c r="DLW736" s="38"/>
      <c r="DLX736" s="38"/>
      <c r="DLY736" s="38"/>
      <c r="DLZ736" s="38"/>
      <c r="DMA736" s="38"/>
      <c r="DMB736" s="38"/>
      <c r="DMC736" s="38"/>
      <c r="DMD736" s="38"/>
      <c r="DME736" s="38"/>
      <c r="DMF736" s="38"/>
      <c r="DMG736" s="38"/>
      <c r="DMH736" s="38"/>
      <c r="DMI736" s="38"/>
      <c r="DMJ736" s="38"/>
      <c r="DMK736" s="38"/>
      <c r="DML736" s="38"/>
      <c r="DMM736" s="38"/>
      <c r="DMN736" s="38"/>
      <c r="DMO736" s="38"/>
      <c r="DMP736" s="38"/>
      <c r="DMQ736" s="38"/>
      <c r="DMR736" s="38"/>
      <c r="DMS736" s="38"/>
      <c r="DMT736" s="38"/>
      <c r="DMU736" s="38"/>
      <c r="DMV736" s="38"/>
      <c r="DMW736" s="38"/>
      <c r="DMX736" s="38"/>
      <c r="DMY736" s="38"/>
      <c r="DMZ736" s="38"/>
      <c r="DNA736" s="38"/>
      <c r="DNB736" s="38"/>
      <c r="DNC736" s="38"/>
      <c r="DND736" s="38"/>
      <c r="DNE736" s="38"/>
      <c r="DNF736" s="38"/>
      <c r="DNG736" s="38"/>
      <c r="DNH736" s="38"/>
      <c r="DNI736" s="38"/>
      <c r="DNJ736" s="38"/>
      <c r="DNK736" s="38"/>
      <c r="DNL736" s="38"/>
      <c r="DNM736" s="38"/>
      <c r="DNN736" s="38"/>
      <c r="DNO736" s="38"/>
      <c r="DNP736" s="38"/>
      <c r="DNQ736" s="38"/>
      <c r="DNR736" s="38"/>
      <c r="DNS736" s="38"/>
      <c r="DNT736" s="38"/>
      <c r="DNU736" s="38"/>
      <c r="DNV736" s="38"/>
      <c r="DNW736" s="38"/>
      <c r="DNX736" s="38"/>
      <c r="DNY736" s="38"/>
      <c r="DNZ736" s="38"/>
      <c r="DOA736" s="38"/>
      <c r="DOB736" s="38"/>
      <c r="DOC736" s="38"/>
      <c r="DOD736" s="38"/>
      <c r="DOE736" s="38"/>
      <c r="DOF736" s="38"/>
      <c r="DOG736" s="38"/>
      <c r="DOH736" s="38"/>
      <c r="DOI736" s="38"/>
      <c r="DOJ736" s="38"/>
      <c r="DOK736" s="38"/>
      <c r="DOL736" s="38"/>
      <c r="DOM736" s="38"/>
      <c r="DON736" s="38"/>
      <c r="DOO736" s="38"/>
      <c r="DOP736" s="38"/>
      <c r="DOQ736" s="38"/>
      <c r="DOR736" s="38"/>
      <c r="DOS736" s="38"/>
      <c r="DOT736" s="38"/>
      <c r="DOU736" s="38"/>
      <c r="DOV736" s="38"/>
      <c r="DOW736" s="38"/>
      <c r="DOX736" s="38"/>
      <c r="DOY736" s="38"/>
      <c r="DOZ736" s="38"/>
      <c r="DPA736" s="38"/>
      <c r="DPB736" s="38"/>
      <c r="DPC736" s="38"/>
      <c r="DPD736" s="38"/>
      <c r="DPE736" s="38"/>
      <c r="DPF736" s="38"/>
      <c r="DPG736" s="38"/>
      <c r="DPH736" s="38"/>
      <c r="DPI736" s="38"/>
      <c r="DPJ736" s="38"/>
      <c r="DPK736" s="38"/>
      <c r="DPL736" s="38"/>
      <c r="DPM736" s="38"/>
      <c r="DPN736" s="38"/>
      <c r="DPO736" s="38"/>
      <c r="DPP736" s="38"/>
      <c r="DPQ736" s="38"/>
      <c r="DPR736" s="38"/>
      <c r="DPS736" s="38"/>
      <c r="DPT736" s="38"/>
      <c r="DPU736" s="38"/>
      <c r="DPV736" s="38"/>
      <c r="DPW736" s="38"/>
      <c r="DPX736" s="38"/>
      <c r="DPY736" s="38"/>
      <c r="DPZ736" s="38"/>
      <c r="DQA736" s="38"/>
      <c r="DQB736" s="38"/>
      <c r="DQC736" s="38"/>
      <c r="DQD736" s="38"/>
      <c r="DQE736" s="38"/>
      <c r="DQF736" s="38"/>
      <c r="DQG736" s="38"/>
      <c r="DQH736" s="38"/>
      <c r="DQI736" s="38"/>
      <c r="DQJ736" s="38"/>
      <c r="DQK736" s="38"/>
      <c r="DQL736" s="38"/>
      <c r="DQM736" s="38"/>
      <c r="DQN736" s="38"/>
      <c r="DQO736" s="38"/>
      <c r="DQP736" s="38"/>
      <c r="DQQ736" s="38"/>
      <c r="DQR736" s="38"/>
      <c r="DQS736" s="38"/>
      <c r="DQT736" s="38"/>
      <c r="DQU736" s="38"/>
      <c r="DQV736" s="38"/>
      <c r="DQW736" s="38"/>
      <c r="DQX736" s="38"/>
      <c r="DQY736" s="38"/>
      <c r="DQZ736" s="38"/>
      <c r="DRA736" s="38"/>
      <c r="DRB736" s="38"/>
      <c r="DRC736" s="38"/>
      <c r="DRD736" s="38"/>
      <c r="DRE736" s="38"/>
      <c r="DRF736" s="38"/>
      <c r="DRG736" s="38"/>
      <c r="DRH736" s="38"/>
      <c r="DRI736" s="38"/>
      <c r="DRJ736" s="38"/>
      <c r="DRK736" s="38"/>
      <c r="DRL736" s="38"/>
      <c r="DRM736" s="38"/>
      <c r="DRN736" s="38"/>
      <c r="DRO736" s="38"/>
      <c r="DRP736" s="38"/>
      <c r="DRQ736" s="38"/>
      <c r="DRR736" s="38"/>
      <c r="DRS736" s="38"/>
      <c r="DRT736" s="38"/>
      <c r="DRU736" s="38"/>
      <c r="DRV736" s="38"/>
      <c r="DRW736" s="38"/>
      <c r="DRX736" s="38"/>
      <c r="DRY736" s="38"/>
      <c r="DRZ736" s="38"/>
      <c r="DSA736" s="38"/>
      <c r="DSB736" s="38"/>
      <c r="DSC736" s="38"/>
      <c r="DSD736" s="38"/>
      <c r="DSE736" s="38"/>
      <c r="DSF736" s="38"/>
      <c r="DSG736" s="38"/>
      <c r="DSH736" s="38"/>
      <c r="DSI736" s="38"/>
      <c r="DSJ736" s="38"/>
      <c r="DSK736" s="38"/>
      <c r="DSL736" s="38"/>
      <c r="DSM736" s="38"/>
      <c r="DSN736" s="38"/>
      <c r="DSO736" s="38"/>
      <c r="DSP736" s="38"/>
      <c r="DSQ736" s="38"/>
      <c r="DSR736" s="38"/>
      <c r="DSS736" s="38"/>
      <c r="DST736" s="38"/>
      <c r="DSU736" s="38"/>
      <c r="DSV736" s="38"/>
      <c r="DSW736" s="38"/>
      <c r="DSX736" s="38"/>
      <c r="DSY736" s="38"/>
      <c r="DSZ736" s="38"/>
      <c r="DTA736" s="38"/>
      <c r="DTB736" s="38"/>
      <c r="DTC736" s="38"/>
      <c r="DTD736" s="38"/>
      <c r="DTE736" s="38"/>
      <c r="DTF736" s="38"/>
      <c r="DTG736" s="38"/>
      <c r="DTH736" s="38"/>
      <c r="DTI736" s="38"/>
      <c r="DTJ736" s="38"/>
      <c r="DTK736" s="38"/>
      <c r="DTL736" s="38"/>
      <c r="DTM736" s="38"/>
      <c r="DTN736" s="38"/>
      <c r="DTO736" s="38"/>
      <c r="DTP736" s="38"/>
      <c r="DTQ736" s="38"/>
      <c r="DTR736" s="38"/>
      <c r="DTS736" s="38"/>
      <c r="DTT736" s="38"/>
      <c r="DTU736" s="38"/>
      <c r="DTV736" s="38"/>
      <c r="DTW736" s="38"/>
      <c r="DTX736" s="38"/>
      <c r="DTY736" s="38"/>
      <c r="DTZ736" s="38"/>
      <c r="DUA736" s="38"/>
      <c r="DUB736" s="38"/>
      <c r="DUC736" s="38"/>
      <c r="DUD736" s="38"/>
      <c r="DUE736" s="38"/>
      <c r="DUF736" s="38"/>
      <c r="DUG736" s="38"/>
      <c r="DUH736" s="38"/>
      <c r="DUI736" s="38"/>
      <c r="DUJ736" s="38"/>
      <c r="DUK736" s="38"/>
      <c r="DUL736" s="38"/>
      <c r="DUM736" s="38"/>
      <c r="DUN736" s="38"/>
      <c r="DUO736" s="38"/>
      <c r="DUP736" s="38"/>
      <c r="DUQ736" s="38"/>
      <c r="DUR736" s="38"/>
      <c r="DUS736" s="38"/>
      <c r="DUT736" s="38"/>
      <c r="DUU736" s="38"/>
      <c r="DUV736" s="38"/>
      <c r="DUW736" s="38"/>
      <c r="DUX736" s="38"/>
      <c r="DUY736" s="38"/>
      <c r="DUZ736" s="38"/>
      <c r="DVA736" s="38"/>
      <c r="DVB736" s="38"/>
      <c r="DVC736" s="38"/>
      <c r="DVD736" s="38"/>
      <c r="DVE736" s="38"/>
      <c r="DVF736" s="38"/>
      <c r="DVG736" s="38"/>
      <c r="DVH736" s="38"/>
      <c r="DVI736" s="38"/>
      <c r="DVJ736" s="38"/>
      <c r="DVK736" s="38"/>
      <c r="DVL736" s="38"/>
      <c r="DVM736" s="38"/>
      <c r="DVN736" s="38"/>
      <c r="DVO736" s="38"/>
      <c r="DVP736" s="38"/>
      <c r="DVQ736" s="38"/>
      <c r="DVR736" s="38"/>
      <c r="DVS736" s="38"/>
      <c r="DVT736" s="38"/>
      <c r="DVU736" s="38"/>
      <c r="DVV736" s="38"/>
      <c r="DVW736" s="38"/>
      <c r="DVX736" s="38"/>
      <c r="DVY736" s="38"/>
      <c r="DVZ736" s="38"/>
      <c r="DWA736" s="38"/>
      <c r="DWB736" s="38"/>
      <c r="DWC736" s="38"/>
      <c r="DWD736" s="38"/>
      <c r="DWE736" s="38"/>
      <c r="DWF736" s="38"/>
      <c r="DWG736" s="38"/>
      <c r="DWH736" s="38"/>
      <c r="DWI736" s="38"/>
      <c r="DWJ736" s="38"/>
      <c r="DWK736" s="38"/>
      <c r="DWL736" s="38"/>
      <c r="DWM736" s="38"/>
      <c r="DWN736" s="38"/>
      <c r="DWO736" s="38"/>
      <c r="DWP736" s="38"/>
      <c r="DWQ736" s="38"/>
      <c r="DWR736" s="38"/>
      <c r="DWS736" s="38"/>
      <c r="DWT736" s="38"/>
      <c r="DWU736" s="38"/>
      <c r="DWV736" s="38"/>
      <c r="DWW736" s="38"/>
      <c r="DWX736" s="38"/>
      <c r="DWY736" s="38"/>
      <c r="DWZ736" s="38"/>
      <c r="DXA736" s="38"/>
      <c r="DXB736" s="38"/>
      <c r="DXC736" s="38"/>
      <c r="DXD736" s="38"/>
      <c r="DXE736" s="38"/>
      <c r="DXF736" s="38"/>
      <c r="DXG736" s="38"/>
      <c r="DXH736" s="38"/>
      <c r="DXI736" s="38"/>
      <c r="DXJ736" s="38"/>
      <c r="DXK736" s="38"/>
      <c r="DXL736" s="38"/>
      <c r="DXM736" s="38"/>
      <c r="DXN736" s="38"/>
      <c r="DXO736" s="38"/>
      <c r="DXP736" s="38"/>
      <c r="DXQ736" s="38"/>
      <c r="DXR736" s="38"/>
      <c r="DXS736" s="38"/>
      <c r="DXT736" s="38"/>
      <c r="DXU736" s="38"/>
      <c r="DXV736" s="38"/>
      <c r="DXW736" s="38"/>
      <c r="DXX736" s="38"/>
      <c r="DXY736" s="38"/>
      <c r="DXZ736" s="38"/>
      <c r="DYA736" s="38"/>
      <c r="DYB736" s="38"/>
      <c r="DYC736" s="38"/>
      <c r="DYD736" s="38"/>
      <c r="DYE736" s="38"/>
      <c r="DYF736" s="38"/>
      <c r="DYG736" s="38"/>
      <c r="DYH736" s="38"/>
      <c r="DYI736" s="38"/>
      <c r="DYJ736" s="38"/>
      <c r="DYK736" s="38"/>
      <c r="DYL736" s="38"/>
      <c r="DYM736" s="38"/>
      <c r="DYN736" s="38"/>
      <c r="DYO736" s="38"/>
      <c r="DYP736" s="38"/>
      <c r="DYQ736" s="38"/>
      <c r="DYR736" s="38"/>
      <c r="DYS736" s="38"/>
      <c r="DYT736" s="38"/>
      <c r="DYU736" s="38"/>
      <c r="DYV736" s="38"/>
      <c r="DYW736" s="38"/>
      <c r="DYX736" s="38"/>
      <c r="DYY736" s="38"/>
      <c r="DYZ736" s="38"/>
      <c r="DZA736" s="38"/>
      <c r="DZB736" s="38"/>
      <c r="DZC736" s="38"/>
      <c r="DZD736" s="38"/>
      <c r="DZE736" s="38"/>
      <c r="DZF736" s="38"/>
      <c r="DZG736" s="38"/>
      <c r="DZH736" s="38"/>
      <c r="DZI736" s="38"/>
      <c r="DZJ736" s="38"/>
      <c r="DZK736" s="38"/>
      <c r="DZL736" s="38"/>
      <c r="DZM736" s="38"/>
      <c r="DZN736" s="38"/>
      <c r="DZO736" s="38"/>
      <c r="DZP736" s="38"/>
      <c r="DZQ736" s="38"/>
      <c r="DZR736" s="38"/>
      <c r="DZS736" s="38"/>
      <c r="DZT736" s="38"/>
      <c r="DZU736" s="38"/>
      <c r="DZV736" s="38"/>
      <c r="DZW736" s="38"/>
      <c r="DZX736" s="38"/>
      <c r="DZY736" s="38"/>
      <c r="DZZ736" s="38"/>
      <c r="EAA736" s="38"/>
      <c r="EAB736" s="38"/>
      <c r="EAC736" s="38"/>
      <c r="EAD736" s="38"/>
      <c r="EAE736" s="38"/>
      <c r="EAF736" s="38"/>
      <c r="EAG736" s="38"/>
      <c r="EAH736" s="38"/>
      <c r="EAI736" s="38"/>
      <c r="EAJ736" s="38"/>
      <c r="EAK736" s="38"/>
      <c r="EAL736" s="38"/>
      <c r="EAM736" s="38"/>
      <c r="EAN736" s="38"/>
      <c r="EAO736" s="38"/>
      <c r="EAP736" s="38"/>
      <c r="EAQ736" s="38"/>
      <c r="EAR736" s="38"/>
      <c r="EAS736" s="38"/>
      <c r="EAT736" s="38"/>
      <c r="EAU736" s="38"/>
      <c r="EAV736" s="38"/>
      <c r="EAW736" s="38"/>
      <c r="EAX736" s="38"/>
      <c r="EAY736" s="38"/>
      <c r="EAZ736" s="38"/>
      <c r="EBA736" s="38"/>
      <c r="EBB736" s="38"/>
      <c r="EBC736" s="38"/>
      <c r="EBD736" s="38"/>
      <c r="EBE736" s="38"/>
      <c r="EBF736" s="38"/>
      <c r="EBG736" s="38"/>
      <c r="EBH736" s="38"/>
      <c r="EBI736" s="38"/>
      <c r="EBJ736" s="38"/>
      <c r="EBK736" s="38"/>
      <c r="EBL736" s="38"/>
      <c r="EBM736" s="38"/>
      <c r="EBN736" s="38"/>
      <c r="EBO736" s="38"/>
      <c r="EBP736" s="38"/>
      <c r="EBQ736" s="38"/>
      <c r="EBR736" s="38"/>
      <c r="EBS736" s="38"/>
      <c r="EBT736" s="38"/>
      <c r="EBU736" s="38"/>
      <c r="EBV736" s="38"/>
      <c r="EBW736" s="38"/>
      <c r="EBX736" s="38"/>
      <c r="EBY736" s="38"/>
      <c r="EBZ736" s="38"/>
      <c r="ECA736" s="38"/>
      <c r="ECB736" s="38"/>
      <c r="ECC736" s="38"/>
      <c r="ECD736" s="38"/>
      <c r="ECE736" s="38"/>
      <c r="ECF736" s="38"/>
      <c r="ECG736" s="38"/>
      <c r="ECH736" s="38"/>
      <c r="ECI736" s="38"/>
      <c r="ECJ736" s="38"/>
      <c r="ECK736" s="38"/>
      <c r="ECL736" s="38"/>
      <c r="ECM736" s="38"/>
      <c r="ECN736" s="38"/>
      <c r="ECO736" s="38"/>
      <c r="ECP736" s="38"/>
      <c r="ECQ736" s="38"/>
      <c r="ECR736" s="38"/>
      <c r="ECS736" s="38"/>
      <c r="ECT736" s="38"/>
      <c r="ECU736" s="38"/>
      <c r="ECV736" s="38"/>
      <c r="ECW736" s="38"/>
      <c r="ECX736" s="38"/>
      <c r="ECY736" s="38"/>
      <c r="ECZ736" s="38"/>
      <c r="EDA736" s="38"/>
      <c r="EDB736" s="38"/>
      <c r="EDC736" s="38"/>
      <c r="EDD736" s="38"/>
      <c r="EDE736" s="38"/>
      <c r="EDF736" s="38"/>
      <c r="EDG736" s="38"/>
      <c r="EDH736" s="38"/>
      <c r="EDI736" s="38"/>
      <c r="EDJ736" s="38"/>
      <c r="EDK736" s="38"/>
      <c r="EDL736" s="38"/>
      <c r="EDM736" s="38"/>
      <c r="EDN736" s="38"/>
      <c r="EDO736" s="38"/>
      <c r="EDP736" s="38"/>
      <c r="EDQ736" s="38"/>
      <c r="EDR736" s="38"/>
      <c r="EDS736" s="38"/>
      <c r="EDT736" s="38"/>
      <c r="EDU736" s="38"/>
      <c r="EDV736" s="38"/>
      <c r="EDW736" s="38"/>
      <c r="EDX736" s="38"/>
      <c r="EDY736" s="38"/>
      <c r="EDZ736" s="38"/>
      <c r="EEA736" s="38"/>
      <c r="EEB736" s="38"/>
      <c r="EEC736" s="38"/>
      <c r="EED736" s="38"/>
      <c r="EEE736" s="38"/>
      <c r="EEF736" s="38"/>
      <c r="EEG736" s="38"/>
      <c r="EEH736" s="38"/>
      <c r="EEI736" s="38"/>
      <c r="EEJ736" s="38"/>
      <c r="EEK736" s="38"/>
      <c r="EEL736" s="38"/>
      <c r="EEM736" s="38"/>
      <c r="EEN736" s="38"/>
      <c r="EEO736" s="38"/>
      <c r="EEP736" s="38"/>
      <c r="EEQ736" s="38"/>
      <c r="EER736" s="38"/>
      <c r="EES736" s="38"/>
      <c r="EET736" s="38"/>
      <c r="EEU736" s="38"/>
      <c r="EEV736" s="38"/>
      <c r="EEW736" s="38"/>
      <c r="EEX736" s="38"/>
      <c r="EEY736" s="38"/>
      <c r="EEZ736" s="38"/>
      <c r="EFA736" s="38"/>
      <c r="EFB736" s="38"/>
      <c r="EFC736" s="38"/>
      <c r="EFD736" s="38"/>
      <c r="EFE736" s="38"/>
      <c r="EFF736" s="38"/>
      <c r="EFG736" s="38"/>
      <c r="EFH736" s="38"/>
      <c r="EFI736" s="38"/>
      <c r="EFJ736" s="38"/>
      <c r="EFK736" s="38"/>
      <c r="EFL736" s="38"/>
      <c r="EFM736" s="38"/>
      <c r="EFN736" s="38"/>
      <c r="EFO736" s="38"/>
      <c r="EFP736" s="38"/>
      <c r="EFQ736" s="38"/>
      <c r="EFR736" s="38"/>
      <c r="EFS736" s="38"/>
      <c r="EFT736" s="38"/>
      <c r="EFU736" s="38"/>
      <c r="EFV736" s="38"/>
      <c r="EFW736" s="38"/>
      <c r="EFX736" s="38"/>
      <c r="EFY736" s="38"/>
      <c r="EFZ736" s="38"/>
      <c r="EGA736" s="38"/>
      <c r="EGB736" s="38"/>
      <c r="EGC736" s="38"/>
      <c r="EGD736" s="38"/>
      <c r="EGE736" s="38"/>
      <c r="EGF736" s="38"/>
      <c r="EGG736" s="38"/>
      <c r="EGH736" s="38"/>
      <c r="EGI736" s="38"/>
      <c r="EGJ736" s="38"/>
      <c r="EGK736" s="38"/>
      <c r="EGL736" s="38"/>
      <c r="EGM736" s="38"/>
      <c r="EGN736" s="38"/>
      <c r="EGO736" s="38"/>
      <c r="EGP736" s="38"/>
      <c r="EGQ736" s="38"/>
      <c r="EGR736" s="38"/>
      <c r="EGS736" s="38"/>
      <c r="EGT736" s="38"/>
      <c r="EGU736" s="38"/>
      <c r="EGV736" s="38"/>
      <c r="EGW736" s="38"/>
      <c r="EGX736" s="38"/>
      <c r="EGY736" s="38"/>
      <c r="EGZ736" s="38"/>
      <c r="EHA736" s="38"/>
      <c r="EHB736" s="38"/>
      <c r="EHC736" s="38"/>
      <c r="EHD736" s="38"/>
      <c r="EHE736" s="38"/>
      <c r="EHF736" s="38"/>
      <c r="EHG736" s="38"/>
      <c r="EHH736" s="38"/>
      <c r="EHI736" s="38"/>
      <c r="EHJ736" s="38"/>
      <c r="EHK736" s="38"/>
      <c r="EHL736" s="38"/>
      <c r="EHM736" s="38"/>
      <c r="EHN736" s="38"/>
      <c r="EHO736" s="38"/>
      <c r="EHP736" s="38"/>
      <c r="EHQ736" s="38"/>
      <c r="EHR736" s="38"/>
      <c r="EHS736" s="38"/>
      <c r="EHT736" s="38"/>
      <c r="EHU736" s="38"/>
      <c r="EHV736" s="38"/>
      <c r="EHW736" s="38"/>
      <c r="EHX736" s="38"/>
      <c r="EHY736" s="38"/>
      <c r="EHZ736" s="38"/>
      <c r="EIA736" s="38"/>
      <c r="EIB736" s="38"/>
      <c r="EIC736" s="38"/>
      <c r="EID736" s="38"/>
      <c r="EIE736" s="38"/>
      <c r="EIF736" s="38"/>
      <c r="EIG736" s="38"/>
      <c r="EIH736" s="38"/>
      <c r="EII736" s="38"/>
      <c r="EIJ736" s="38"/>
      <c r="EIK736" s="38"/>
      <c r="EIL736" s="38"/>
      <c r="EIM736" s="38"/>
      <c r="EIN736" s="38"/>
      <c r="EIO736" s="38"/>
      <c r="EIP736" s="38"/>
      <c r="EIQ736" s="38"/>
      <c r="EIR736" s="38"/>
      <c r="EIS736" s="38"/>
      <c r="EIT736" s="38"/>
      <c r="EIU736" s="38"/>
      <c r="EIV736" s="38"/>
      <c r="EIW736" s="38"/>
      <c r="EIX736" s="38"/>
      <c r="EIY736" s="38"/>
      <c r="EIZ736" s="38"/>
      <c r="EJA736" s="38"/>
      <c r="EJB736" s="38"/>
      <c r="EJC736" s="38"/>
      <c r="EJD736" s="38"/>
      <c r="EJE736" s="38"/>
      <c r="EJF736" s="38"/>
      <c r="EJG736" s="38"/>
      <c r="EJH736" s="38"/>
      <c r="EJI736" s="38"/>
      <c r="EJJ736" s="38"/>
      <c r="EJK736" s="38"/>
      <c r="EJL736" s="38"/>
      <c r="EJM736" s="38"/>
      <c r="EJN736" s="38"/>
      <c r="EJO736" s="38"/>
      <c r="EJP736" s="38"/>
      <c r="EJQ736" s="38"/>
      <c r="EJR736" s="38"/>
      <c r="EJS736" s="38"/>
      <c r="EJT736" s="38"/>
      <c r="EJU736" s="38"/>
      <c r="EJV736" s="38"/>
      <c r="EJW736" s="38"/>
      <c r="EJX736" s="38"/>
      <c r="EJY736" s="38"/>
      <c r="EJZ736" s="38"/>
      <c r="EKA736" s="38"/>
      <c r="EKB736" s="38"/>
      <c r="EKC736" s="38"/>
      <c r="EKD736" s="38"/>
      <c r="EKE736" s="38"/>
      <c r="EKF736" s="38"/>
      <c r="EKG736" s="38"/>
      <c r="EKH736" s="38"/>
      <c r="EKI736" s="38"/>
      <c r="EKJ736" s="38"/>
      <c r="EKK736" s="38"/>
      <c r="EKL736" s="38"/>
      <c r="EKM736" s="38"/>
      <c r="EKN736" s="38"/>
      <c r="EKO736" s="38"/>
      <c r="EKP736" s="38"/>
      <c r="EKQ736" s="38"/>
      <c r="EKR736" s="38"/>
      <c r="EKS736" s="38"/>
      <c r="EKT736" s="38"/>
      <c r="EKU736" s="38"/>
      <c r="EKV736" s="38"/>
      <c r="EKW736" s="38"/>
      <c r="EKX736" s="38"/>
      <c r="EKY736" s="38"/>
      <c r="EKZ736" s="38"/>
      <c r="ELA736" s="38"/>
      <c r="ELB736" s="38"/>
      <c r="ELC736" s="38"/>
      <c r="ELD736" s="38"/>
      <c r="ELE736" s="38"/>
      <c r="ELF736" s="38"/>
      <c r="ELG736" s="38"/>
      <c r="ELH736" s="38"/>
      <c r="ELI736" s="38"/>
      <c r="ELJ736" s="38"/>
      <c r="ELK736" s="38"/>
      <c r="ELL736" s="38"/>
      <c r="ELM736" s="38"/>
      <c r="ELN736" s="38"/>
      <c r="ELO736" s="38"/>
      <c r="ELP736" s="38"/>
      <c r="ELQ736" s="38"/>
      <c r="ELR736" s="38"/>
      <c r="ELS736" s="38"/>
      <c r="ELT736" s="38"/>
      <c r="ELU736" s="38"/>
      <c r="ELV736" s="38"/>
      <c r="ELW736" s="38"/>
      <c r="ELX736" s="38"/>
      <c r="ELY736" s="38"/>
      <c r="ELZ736" s="38"/>
      <c r="EMA736" s="38"/>
      <c r="EMB736" s="38"/>
      <c r="EMC736" s="38"/>
      <c r="EMD736" s="38"/>
      <c r="EME736" s="38"/>
      <c r="EMF736" s="38"/>
      <c r="EMG736" s="38"/>
      <c r="EMH736" s="38"/>
      <c r="EMI736" s="38"/>
      <c r="EMJ736" s="38"/>
      <c r="EMK736" s="38"/>
      <c r="EML736" s="38"/>
      <c r="EMM736" s="38"/>
      <c r="EMN736" s="38"/>
      <c r="EMO736" s="38"/>
      <c r="EMP736" s="38"/>
      <c r="EMQ736" s="38"/>
      <c r="EMR736" s="38"/>
      <c r="EMS736" s="38"/>
      <c r="EMT736" s="38"/>
      <c r="EMU736" s="38"/>
      <c r="EMV736" s="38"/>
      <c r="EMW736" s="38"/>
      <c r="EMX736" s="38"/>
      <c r="EMY736" s="38"/>
      <c r="EMZ736" s="38"/>
      <c r="ENA736" s="38"/>
      <c r="ENB736" s="38"/>
      <c r="ENC736" s="38"/>
      <c r="END736" s="38"/>
      <c r="ENE736" s="38"/>
      <c r="ENF736" s="38"/>
      <c r="ENG736" s="38"/>
      <c r="ENH736" s="38"/>
      <c r="ENI736" s="38"/>
      <c r="ENJ736" s="38"/>
      <c r="ENK736" s="38"/>
      <c r="ENL736" s="38"/>
      <c r="ENM736" s="38"/>
      <c r="ENN736" s="38"/>
      <c r="ENO736" s="38"/>
      <c r="ENP736" s="38"/>
      <c r="ENQ736" s="38"/>
      <c r="ENR736" s="38"/>
      <c r="ENS736" s="38"/>
      <c r="ENT736" s="38"/>
      <c r="ENU736" s="38"/>
      <c r="ENV736" s="38"/>
      <c r="ENW736" s="38"/>
      <c r="ENX736" s="38"/>
      <c r="ENY736" s="38"/>
      <c r="ENZ736" s="38"/>
      <c r="EOA736" s="38"/>
      <c r="EOB736" s="38"/>
      <c r="EOC736" s="38"/>
      <c r="EOD736" s="38"/>
      <c r="EOE736" s="38"/>
      <c r="EOF736" s="38"/>
      <c r="EOG736" s="38"/>
      <c r="EOH736" s="38"/>
      <c r="EOI736" s="38"/>
      <c r="EOJ736" s="38"/>
      <c r="EOK736" s="38"/>
      <c r="EOL736" s="38"/>
      <c r="EOM736" s="38"/>
      <c r="EON736" s="38"/>
      <c r="EOO736" s="38"/>
      <c r="EOP736" s="38"/>
      <c r="EOQ736" s="38"/>
      <c r="EOR736" s="38"/>
      <c r="EOS736" s="38"/>
      <c r="EOT736" s="38"/>
      <c r="EOU736" s="38"/>
      <c r="EOV736" s="38"/>
      <c r="EOW736" s="38"/>
      <c r="EOX736" s="38"/>
      <c r="EOY736" s="38"/>
      <c r="EOZ736" s="38"/>
      <c r="EPA736" s="38"/>
      <c r="EPB736" s="38"/>
      <c r="EPC736" s="38"/>
      <c r="EPD736" s="38"/>
      <c r="EPE736" s="38"/>
      <c r="EPF736" s="38"/>
      <c r="EPG736" s="38"/>
      <c r="EPH736" s="38"/>
      <c r="EPI736" s="38"/>
      <c r="EPJ736" s="38"/>
      <c r="EPK736" s="38"/>
      <c r="EPL736" s="38"/>
      <c r="EPM736" s="38"/>
      <c r="EPN736" s="38"/>
      <c r="EPO736" s="38"/>
      <c r="EPP736" s="38"/>
      <c r="EPQ736" s="38"/>
      <c r="EPR736" s="38"/>
      <c r="EPS736" s="38"/>
      <c r="EPT736" s="38"/>
      <c r="EPU736" s="38"/>
      <c r="EPV736" s="38"/>
      <c r="EPW736" s="38"/>
      <c r="EPX736" s="38"/>
      <c r="EPY736" s="38"/>
      <c r="EPZ736" s="38"/>
      <c r="EQA736" s="38"/>
      <c r="EQB736" s="38"/>
      <c r="EQC736" s="38"/>
      <c r="EQD736" s="38"/>
      <c r="EQE736" s="38"/>
      <c r="EQF736" s="38"/>
      <c r="EQG736" s="38"/>
      <c r="EQH736" s="38"/>
      <c r="EQI736" s="38"/>
      <c r="EQJ736" s="38"/>
      <c r="EQK736" s="38"/>
      <c r="EQL736" s="38"/>
      <c r="EQM736" s="38"/>
      <c r="EQN736" s="38"/>
      <c r="EQO736" s="38"/>
      <c r="EQP736" s="38"/>
      <c r="EQQ736" s="38"/>
      <c r="EQR736" s="38"/>
      <c r="EQS736" s="38"/>
      <c r="EQT736" s="38"/>
      <c r="EQU736" s="38"/>
      <c r="EQV736" s="38"/>
      <c r="EQW736" s="38"/>
      <c r="EQX736" s="38"/>
      <c r="EQY736" s="38"/>
      <c r="EQZ736" s="38"/>
      <c r="ERA736" s="38"/>
      <c r="ERB736" s="38"/>
      <c r="ERC736" s="38"/>
      <c r="ERD736" s="38"/>
      <c r="ERE736" s="38"/>
      <c r="ERF736" s="38"/>
      <c r="ERG736" s="38"/>
      <c r="ERH736" s="38"/>
      <c r="ERI736" s="38"/>
      <c r="ERJ736" s="38"/>
      <c r="ERK736" s="38"/>
      <c r="ERL736" s="38"/>
      <c r="ERM736" s="38"/>
      <c r="ERN736" s="38"/>
      <c r="ERO736" s="38"/>
      <c r="ERP736" s="38"/>
      <c r="ERQ736" s="38"/>
      <c r="ERR736" s="38"/>
      <c r="ERS736" s="38"/>
      <c r="ERT736" s="38"/>
      <c r="ERU736" s="38"/>
      <c r="ERV736" s="38"/>
      <c r="ERW736" s="38"/>
      <c r="ERX736" s="38"/>
      <c r="ERY736" s="38"/>
      <c r="ERZ736" s="38"/>
      <c r="ESA736" s="38"/>
      <c r="ESB736" s="38"/>
      <c r="ESC736" s="38"/>
      <c r="ESD736" s="38"/>
      <c r="ESE736" s="38"/>
      <c r="ESF736" s="38"/>
      <c r="ESG736" s="38"/>
      <c r="ESH736" s="38"/>
      <c r="ESI736" s="38"/>
      <c r="ESJ736" s="38"/>
      <c r="ESK736" s="38"/>
      <c r="ESL736" s="38"/>
      <c r="ESM736" s="38"/>
      <c r="ESN736" s="38"/>
      <c r="ESO736" s="38"/>
      <c r="ESP736" s="38"/>
      <c r="ESQ736" s="38"/>
      <c r="ESR736" s="38"/>
      <c r="ESS736" s="38"/>
      <c r="EST736" s="38"/>
      <c r="ESU736" s="38"/>
      <c r="ESV736" s="38"/>
      <c r="ESW736" s="38"/>
      <c r="ESX736" s="38"/>
      <c r="ESY736" s="38"/>
      <c r="ESZ736" s="38"/>
      <c r="ETA736" s="38"/>
      <c r="ETB736" s="38"/>
      <c r="ETC736" s="38"/>
      <c r="ETD736" s="38"/>
      <c r="ETE736" s="38"/>
      <c r="ETF736" s="38"/>
      <c r="ETG736" s="38"/>
      <c r="ETH736" s="38"/>
      <c r="ETI736" s="38"/>
      <c r="ETJ736" s="38"/>
      <c r="ETK736" s="38"/>
      <c r="ETL736" s="38"/>
      <c r="ETM736" s="38"/>
      <c r="ETN736" s="38"/>
      <c r="ETO736" s="38"/>
      <c r="ETP736" s="38"/>
      <c r="ETQ736" s="38"/>
      <c r="ETR736" s="38"/>
      <c r="ETS736" s="38"/>
      <c r="ETT736" s="38"/>
      <c r="ETU736" s="38"/>
      <c r="ETV736" s="38"/>
      <c r="ETW736" s="38"/>
      <c r="ETX736" s="38"/>
      <c r="ETY736" s="38"/>
      <c r="ETZ736" s="38"/>
      <c r="EUA736" s="38"/>
      <c r="EUB736" s="38"/>
      <c r="EUC736" s="38"/>
      <c r="EUD736" s="38"/>
      <c r="EUE736" s="38"/>
      <c r="EUF736" s="38"/>
      <c r="EUG736" s="38"/>
      <c r="EUH736" s="38"/>
      <c r="EUI736" s="38"/>
      <c r="EUJ736" s="38"/>
      <c r="EUK736" s="38"/>
      <c r="EUL736" s="38"/>
      <c r="EUM736" s="38"/>
      <c r="EUN736" s="38"/>
      <c r="EUO736" s="38"/>
      <c r="EUP736" s="38"/>
      <c r="EUQ736" s="38"/>
      <c r="EUR736" s="38"/>
      <c r="EUS736" s="38"/>
      <c r="EUT736" s="38"/>
      <c r="EUU736" s="38"/>
      <c r="EUV736" s="38"/>
      <c r="EUW736" s="38"/>
      <c r="EUX736" s="38"/>
      <c r="EUY736" s="38"/>
      <c r="EUZ736" s="38"/>
      <c r="EVA736" s="38"/>
      <c r="EVB736" s="38"/>
      <c r="EVC736" s="38"/>
      <c r="EVD736" s="38"/>
      <c r="EVE736" s="38"/>
      <c r="EVF736" s="38"/>
      <c r="EVG736" s="38"/>
      <c r="EVH736" s="38"/>
      <c r="EVI736" s="38"/>
      <c r="EVJ736" s="38"/>
      <c r="EVK736" s="38"/>
      <c r="EVL736" s="38"/>
      <c r="EVM736" s="38"/>
      <c r="EVN736" s="38"/>
      <c r="EVO736" s="38"/>
      <c r="EVP736" s="38"/>
      <c r="EVQ736" s="38"/>
      <c r="EVR736" s="38"/>
      <c r="EVS736" s="38"/>
      <c r="EVT736" s="38"/>
      <c r="EVU736" s="38"/>
      <c r="EVV736" s="38"/>
      <c r="EVW736" s="38"/>
      <c r="EVX736" s="38"/>
      <c r="EVY736" s="38"/>
      <c r="EVZ736" s="38"/>
      <c r="EWA736" s="38"/>
      <c r="EWB736" s="38"/>
      <c r="EWC736" s="38"/>
      <c r="EWD736" s="38"/>
      <c r="EWE736" s="38"/>
      <c r="EWF736" s="38"/>
      <c r="EWG736" s="38"/>
      <c r="EWH736" s="38"/>
      <c r="EWI736" s="38"/>
      <c r="EWJ736" s="38"/>
      <c r="EWK736" s="38"/>
      <c r="EWL736" s="38"/>
      <c r="EWM736" s="38"/>
      <c r="EWN736" s="38"/>
      <c r="EWO736" s="38"/>
      <c r="EWP736" s="38"/>
      <c r="EWQ736" s="38"/>
      <c r="EWR736" s="38"/>
      <c r="EWS736" s="38"/>
      <c r="EWT736" s="38"/>
      <c r="EWU736" s="38"/>
      <c r="EWV736" s="38"/>
      <c r="EWW736" s="38"/>
      <c r="EWX736" s="38"/>
      <c r="EWY736" s="38"/>
      <c r="EWZ736" s="38"/>
      <c r="EXA736" s="38"/>
      <c r="EXB736" s="38"/>
      <c r="EXC736" s="38"/>
      <c r="EXD736" s="38"/>
      <c r="EXE736" s="38"/>
      <c r="EXF736" s="38"/>
      <c r="EXG736" s="38"/>
      <c r="EXH736" s="38"/>
      <c r="EXI736" s="38"/>
      <c r="EXJ736" s="38"/>
      <c r="EXK736" s="38"/>
      <c r="EXL736" s="38"/>
      <c r="EXM736" s="38"/>
      <c r="EXN736" s="38"/>
      <c r="EXO736" s="38"/>
      <c r="EXP736" s="38"/>
      <c r="EXQ736" s="38"/>
      <c r="EXR736" s="38"/>
      <c r="EXS736" s="38"/>
      <c r="EXT736" s="38"/>
      <c r="EXU736" s="38"/>
      <c r="EXV736" s="38"/>
      <c r="EXW736" s="38"/>
      <c r="EXX736" s="38"/>
      <c r="EXY736" s="38"/>
      <c r="EXZ736" s="38"/>
      <c r="EYA736" s="38"/>
      <c r="EYB736" s="38"/>
      <c r="EYC736" s="38"/>
      <c r="EYD736" s="38"/>
      <c r="EYE736" s="38"/>
      <c r="EYF736" s="38"/>
      <c r="EYG736" s="38"/>
      <c r="EYH736" s="38"/>
      <c r="EYI736" s="38"/>
      <c r="EYJ736" s="38"/>
      <c r="EYK736" s="38"/>
      <c r="EYL736" s="38"/>
      <c r="EYM736" s="38"/>
      <c r="EYN736" s="38"/>
      <c r="EYO736" s="38"/>
      <c r="EYP736" s="38"/>
      <c r="EYQ736" s="38"/>
      <c r="EYR736" s="38"/>
      <c r="EYS736" s="38"/>
      <c r="EYT736" s="38"/>
      <c r="EYU736" s="38"/>
      <c r="EYV736" s="38"/>
      <c r="EYW736" s="38"/>
      <c r="EYX736" s="38"/>
      <c r="EYY736" s="38"/>
      <c r="EYZ736" s="38"/>
      <c r="EZA736" s="38"/>
      <c r="EZB736" s="38"/>
      <c r="EZC736" s="38"/>
      <c r="EZD736" s="38"/>
      <c r="EZE736" s="38"/>
      <c r="EZF736" s="38"/>
      <c r="EZG736" s="38"/>
      <c r="EZH736" s="38"/>
      <c r="EZI736" s="38"/>
      <c r="EZJ736" s="38"/>
      <c r="EZK736" s="38"/>
      <c r="EZL736" s="38"/>
      <c r="EZM736" s="38"/>
      <c r="EZN736" s="38"/>
      <c r="EZO736" s="38"/>
      <c r="EZP736" s="38"/>
      <c r="EZQ736" s="38"/>
      <c r="EZR736" s="38"/>
      <c r="EZS736" s="38"/>
      <c r="EZT736" s="38"/>
      <c r="EZU736" s="38"/>
      <c r="EZV736" s="38"/>
      <c r="EZW736" s="38"/>
      <c r="EZX736" s="38"/>
      <c r="EZY736" s="38"/>
      <c r="EZZ736" s="38"/>
      <c r="FAA736" s="38"/>
      <c r="FAB736" s="38"/>
      <c r="FAC736" s="38"/>
      <c r="FAD736" s="38"/>
      <c r="FAE736" s="38"/>
      <c r="FAF736" s="38"/>
      <c r="FAG736" s="38"/>
      <c r="FAH736" s="38"/>
      <c r="FAI736" s="38"/>
      <c r="FAJ736" s="38"/>
      <c r="FAK736" s="38"/>
      <c r="FAL736" s="38"/>
      <c r="FAM736" s="38"/>
      <c r="FAN736" s="38"/>
      <c r="FAO736" s="38"/>
      <c r="FAP736" s="38"/>
      <c r="FAQ736" s="38"/>
      <c r="FAR736" s="38"/>
      <c r="FAS736" s="38"/>
      <c r="FAT736" s="38"/>
      <c r="FAU736" s="38"/>
      <c r="FAV736" s="38"/>
      <c r="FAW736" s="38"/>
      <c r="FAX736" s="38"/>
      <c r="FAY736" s="38"/>
      <c r="FAZ736" s="38"/>
      <c r="FBA736" s="38"/>
      <c r="FBB736" s="38"/>
      <c r="FBC736" s="38"/>
      <c r="FBD736" s="38"/>
      <c r="FBE736" s="38"/>
      <c r="FBF736" s="38"/>
      <c r="FBG736" s="38"/>
      <c r="FBH736" s="38"/>
      <c r="FBI736" s="38"/>
      <c r="FBJ736" s="38"/>
      <c r="FBK736" s="38"/>
      <c r="FBL736" s="38"/>
      <c r="FBM736" s="38"/>
      <c r="FBN736" s="38"/>
      <c r="FBO736" s="38"/>
      <c r="FBP736" s="38"/>
      <c r="FBQ736" s="38"/>
      <c r="FBR736" s="38"/>
      <c r="FBS736" s="38"/>
      <c r="FBT736" s="38"/>
      <c r="FBU736" s="38"/>
      <c r="FBV736" s="38"/>
      <c r="FBW736" s="38"/>
      <c r="FBX736" s="38"/>
      <c r="FBY736" s="38"/>
      <c r="FBZ736" s="38"/>
      <c r="FCA736" s="38"/>
      <c r="FCB736" s="38"/>
      <c r="FCC736" s="38"/>
      <c r="FCD736" s="38"/>
      <c r="FCE736" s="38"/>
      <c r="FCF736" s="38"/>
      <c r="FCG736" s="38"/>
      <c r="FCH736" s="38"/>
      <c r="FCI736" s="38"/>
      <c r="FCJ736" s="38"/>
      <c r="FCK736" s="38"/>
      <c r="FCL736" s="38"/>
      <c r="FCM736" s="38"/>
      <c r="FCN736" s="38"/>
      <c r="FCO736" s="38"/>
      <c r="FCP736" s="38"/>
      <c r="FCQ736" s="38"/>
      <c r="FCR736" s="38"/>
      <c r="FCS736" s="38"/>
      <c r="FCT736" s="38"/>
      <c r="FCU736" s="38"/>
      <c r="FCV736" s="38"/>
      <c r="FCW736" s="38"/>
      <c r="FCX736" s="38"/>
      <c r="FCY736" s="38"/>
      <c r="FCZ736" s="38"/>
      <c r="FDA736" s="38"/>
      <c r="FDB736" s="38"/>
      <c r="FDC736" s="38"/>
      <c r="FDD736" s="38"/>
      <c r="FDE736" s="38"/>
      <c r="FDF736" s="38"/>
      <c r="FDG736" s="38"/>
      <c r="FDH736" s="38"/>
      <c r="FDI736" s="38"/>
      <c r="FDJ736" s="38"/>
      <c r="FDK736" s="38"/>
      <c r="FDL736" s="38"/>
      <c r="FDM736" s="38"/>
      <c r="FDN736" s="38"/>
      <c r="FDO736" s="38"/>
      <c r="FDP736" s="38"/>
      <c r="FDQ736" s="38"/>
      <c r="FDR736" s="38"/>
      <c r="FDS736" s="38"/>
      <c r="FDT736" s="38"/>
      <c r="FDU736" s="38"/>
      <c r="FDV736" s="38"/>
      <c r="FDW736" s="38"/>
      <c r="FDX736" s="38"/>
      <c r="FDY736" s="38"/>
      <c r="FDZ736" s="38"/>
      <c r="FEA736" s="38"/>
      <c r="FEB736" s="38"/>
      <c r="FEC736" s="38"/>
      <c r="FED736" s="38"/>
      <c r="FEE736" s="38"/>
      <c r="FEF736" s="38"/>
      <c r="FEG736" s="38"/>
      <c r="FEH736" s="38"/>
      <c r="FEI736" s="38"/>
      <c r="FEJ736" s="38"/>
      <c r="FEK736" s="38"/>
      <c r="FEL736" s="38"/>
      <c r="FEM736" s="38"/>
      <c r="FEN736" s="38"/>
      <c r="FEO736" s="38"/>
      <c r="FEP736" s="38"/>
      <c r="FEQ736" s="38"/>
      <c r="FER736" s="38"/>
      <c r="FES736" s="38"/>
      <c r="FET736" s="38"/>
      <c r="FEU736" s="38"/>
      <c r="FEV736" s="38"/>
      <c r="FEW736" s="38"/>
      <c r="FEX736" s="38"/>
      <c r="FEY736" s="38"/>
      <c r="FEZ736" s="38"/>
      <c r="FFA736" s="38"/>
      <c r="FFB736" s="38"/>
      <c r="FFC736" s="38"/>
      <c r="FFD736" s="38"/>
      <c r="FFE736" s="38"/>
      <c r="FFF736" s="38"/>
      <c r="FFG736" s="38"/>
      <c r="FFH736" s="38"/>
      <c r="FFI736" s="38"/>
      <c r="FFJ736" s="38"/>
      <c r="FFK736" s="38"/>
      <c r="FFL736" s="38"/>
      <c r="FFM736" s="38"/>
      <c r="FFN736" s="38"/>
      <c r="FFO736" s="38"/>
      <c r="FFP736" s="38"/>
      <c r="FFQ736" s="38"/>
      <c r="FFR736" s="38"/>
      <c r="FFS736" s="38"/>
      <c r="FFT736" s="38"/>
      <c r="FFU736" s="38"/>
      <c r="FFV736" s="38"/>
      <c r="FFW736" s="38"/>
      <c r="FFX736" s="38"/>
      <c r="FFY736" s="38"/>
      <c r="FFZ736" s="38"/>
      <c r="FGA736" s="38"/>
      <c r="FGB736" s="38"/>
      <c r="FGC736" s="38"/>
      <c r="FGD736" s="38"/>
      <c r="FGE736" s="38"/>
      <c r="FGF736" s="38"/>
      <c r="FGG736" s="38"/>
      <c r="FGH736" s="38"/>
      <c r="FGI736" s="38"/>
      <c r="FGJ736" s="38"/>
      <c r="FGK736" s="38"/>
      <c r="FGL736" s="38"/>
      <c r="FGM736" s="38"/>
      <c r="FGN736" s="38"/>
      <c r="FGO736" s="38"/>
      <c r="FGP736" s="38"/>
      <c r="FGQ736" s="38"/>
      <c r="FGR736" s="38"/>
      <c r="FGS736" s="38"/>
      <c r="FGT736" s="38"/>
      <c r="FGU736" s="38"/>
      <c r="FGV736" s="38"/>
      <c r="FGW736" s="38"/>
      <c r="FGX736" s="38"/>
      <c r="FGY736" s="38"/>
      <c r="FGZ736" s="38"/>
      <c r="FHA736" s="38"/>
      <c r="FHB736" s="38"/>
      <c r="FHC736" s="38"/>
      <c r="FHD736" s="38"/>
      <c r="FHE736" s="38"/>
      <c r="FHF736" s="38"/>
      <c r="FHG736" s="38"/>
      <c r="FHH736" s="38"/>
      <c r="FHI736" s="38"/>
      <c r="FHJ736" s="38"/>
      <c r="FHK736" s="38"/>
      <c r="FHL736" s="38"/>
      <c r="FHM736" s="38"/>
      <c r="FHN736" s="38"/>
      <c r="FHO736" s="38"/>
      <c r="FHP736" s="38"/>
      <c r="FHQ736" s="38"/>
      <c r="FHR736" s="38"/>
      <c r="FHS736" s="38"/>
      <c r="FHT736" s="38"/>
      <c r="FHU736" s="38"/>
      <c r="FHV736" s="38"/>
      <c r="FHW736" s="38"/>
      <c r="FHX736" s="38"/>
      <c r="FHY736" s="38"/>
      <c r="FHZ736" s="38"/>
      <c r="FIA736" s="38"/>
      <c r="FIB736" s="38"/>
      <c r="FIC736" s="38"/>
      <c r="FID736" s="38"/>
      <c r="FIE736" s="38"/>
      <c r="FIF736" s="38"/>
      <c r="FIG736" s="38"/>
      <c r="FIH736" s="38"/>
      <c r="FII736" s="38"/>
      <c r="FIJ736" s="38"/>
      <c r="FIK736" s="38"/>
      <c r="FIL736" s="38"/>
      <c r="FIM736" s="38"/>
      <c r="FIN736" s="38"/>
      <c r="FIO736" s="38"/>
      <c r="FIP736" s="38"/>
      <c r="FIQ736" s="38"/>
      <c r="FIR736" s="38"/>
      <c r="FIS736" s="38"/>
      <c r="FIT736" s="38"/>
      <c r="FIU736" s="38"/>
      <c r="FIV736" s="38"/>
      <c r="FIW736" s="38"/>
      <c r="FIX736" s="38"/>
      <c r="FIY736" s="38"/>
      <c r="FIZ736" s="38"/>
      <c r="FJA736" s="38"/>
      <c r="FJB736" s="38"/>
      <c r="FJC736" s="38"/>
      <c r="FJD736" s="38"/>
      <c r="FJE736" s="38"/>
      <c r="FJF736" s="38"/>
      <c r="FJG736" s="38"/>
      <c r="FJH736" s="38"/>
      <c r="FJI736" s="38"/>
      <c r="FJJ736" s="38"/>
      <c r="FJK736" s="38"/>
      <c r="FJL736" s="38"/>
      <c r="FJM736" s="38"/>
      <c r="FJN736" s="38"/>
      <c r="FJO736" s="38"/>
      <c r="FJP736" s="38"/>
      <c r="FJQ736" s="38"/>
      <c r="FJR736" s="38"/>
      <c r="FJS736" s="38"/>
      <c r="FJT736" s="38"/>
      <c r="FJU736" s="38"/>
      <c r="FJV736" s="38"/>
      <c r="FJW736" s="38"/>
      <c r="FJX736" s="38"/>
      <c r="FJY736" s="38"/>
      <c r="FJZ736" s="38"/>
      <c r="FKA736" s="38"/>
      <c r="FKB736" s="38"/>
      <c r="FKC736" s="38"/>
      <c r="FKD736" s="38"/>
      <c r="FKE736" s="38"/>
      <c r="FKF736" s="38"/>
      <c r="FKG736" s="38"/>
      <c r="FKH736" s="38"/>
      <c r="FKI736" s="38"/>
      <c r="FKJ736" s="38"/>
      <c r="FKK736" s="38"/>
      <c r="FKL736" s="38"/>
      <c r="FKM736" s="38"/>
      <c r="FKN736" s="38"/>
      <c r="FKO736" s="38"/>
      <c r="FKP736" s="38"/>
      <c r="FKQ736" s="38"/>
      <c r="FKR736" s="38"/>
      <c r="FKS736" s="38"/>
      <c r="FKT736" s="38"/>
      <c r="FKU736" s="38"/>
      <c r="FKV736" s="38"/>
      <c r="FKW736" s="38"/>
      <c r="FKX736" s="38"/>
      <c r="FKY736" s="38"/>
      <c r="FKZ736" s="38"/>
      <c r="FLA736" s="38"/>
      <c r="FLB736" s="38"/>
      <c r="FLC736" s="38"/>
      <c r="FLD736" s="38"/>
      <c r="FLE736" s="38"/>
      <c r="FLF736" s="38"/>
      <c r="FLG736" s="38"/>
      <c r="FLH736" s="38"/>
      <c r="FLI736" s="38"/>
      <c r="FLJ736" s="38"/>
      <c r="FLK736" s="38"/>
      <c r="FLL736" s="38"/>
      <c r="FLM736" s="38"/>
      <c r="FLN736" s="38"/>
      <c r="FLO736" s="38"/>
      <c r="FLP736" s="38"/>
      <c r="FLQ736" s="38"/>
      <c r="FLR736" s="38"/>
      <c r="FLS736" s="38"/>
      <c r="FLT736" s="38"/>
      <c r="FLU736" s="38"/>
      <c r="FLV736" s="38"/>
      <c r="FLW736" s="38"/>
      <c r="FLX736" s="38"/>
      <c r="FLY736" s="38"/>
      <c r="FLZ736" s="38"/>
      <c r="FMA736" s="38"/>
      <c r="FMB736" s="38"/>
      <c r="FMC736" s="38"/>
      <c r="FMD736" s="38"/>
      <c r="FME736" s="38"/>
      <c r="FMF736" s="38"/>
      <c r="FMG736" s="38"/>
      <c r="FMH736" s="38"/>
      <c r="FMI736" s="38"/>
      <c r="FMJ736" s="38"/>
      <c r="FMK736" s="38"/>
      <c r="FML736" s="38"/>
      <c r="FMM736" s="38"/>
      <c r="FMN736" s="38"/>
      <c r="FMO736" s="38"/>
      <c r="FMP736" s="38"/>
      <c r="FMQ736" s="38"/>
      <c r="FMR736" s="38"/>
      <c r="FMS736" s="38"/>
      <c r="FMT736" s="38"/>
      <c r="FMU736" s="38"/>
      <c r="FMV736" s="38"/>
      <c r="FMW736" s="38"/>
      <c r="FMX736" s="38"/>
      <c r="FMY736" s="38"/>
      <c r="FMZ736" s="38"/>
      <c r="FNA736" s="38"/>
      <c r="FNB736" s="38"/>
      <c r="FNC736" s="38"/>
      <c r="FND736" s="38"/>
      <c r="FNE736" s="38"/>
      <c r="FNF736" s="38"/>
      <c r="FNG736" s="38"/>
      <c r="FNH736" s="38"/>
      <c r="FNI736" s="38"/>
      <c r="FNJ736" s="38"/>
      <c r="FNK736" s="38"/>
      <c r="FNL736" s="38"/>
      <c r="FNM736" s="38"/>
      <c r="FNN736" s="38"/>
      <c r="FNO736" s="38"/>
      <c r="FNP736" s="38"/>
      <c r="FNQ736" s="38"/>
      <c r="FNR736" s="38"/>
      <c r="FNS736" s="38"/>
      <c r="FNT736" s="38"/>
      <c r="FNU736" s="38"/>
      <c r="FNV736" s="38"/>
      <c r="FNW736" s="38"/>
      <c r="FNX736" s="38"/>
      <c r="FNY736" s="38"/>
      <c r="FNZ736" s="38"/>
      <c r="FOA736" s="38"/>
      <c r="FOB736" s="38"/>
      <c r="FOC736" s="38"/>
      <c r="FOD736" s="38"/>
      <c r="FOE736" s="38"/>
      <c r="FOF736" s="38"/>
      <c r="FOG736" s="38"/>
      <c r="FOH736" s="38"/>
      <c r="FOI736" s="38"/>
      <c r="FOJ736" s="38"/>
      <c r="FOK736" s="38"/>
      <c r="FOL736" s="38"/>
      <c r="FOM736" s="38"/>
      <c r="FON736" s="38"/>
      <c r="FOO736" s="38"/>
      <c r="FOP736" s="38"/>
      <c r="FOQ736" s="38"/>
      <c r="FOR736" s="38"/>
      <c r="FOS736" s="38"/>
      <c r="FOT736" s="38"/>
      <c r="FOU736" s="38"/>
      <c r="FOV736" s="38"/>
      <c r="FOW736" s="38"/>
      <c r="FOX736" s="38"/>
      <c r="FOY736" s="38"/>
      <c r="FOZ736" s="38"/>
      <c r="FPA736" s="38"/>
      <c r="FPB736" s="38"/>
      <c r="FPC736" s="38"/>
      <c r="FPD736" s="38"/>
      <c r="FPE736" s="38"/>
      <c r="FPF736" s="38"/>
      <c r="FPG736" s="38"/>
      <c r="FPH736" s="38"/>
      <c r="FPI736" s="38"/>
      <c r="FPJ736" s="38"/>
      <c r="FPK736" s="38"/>
      <c r="FPL736" s="38"/>
      <c r="FPM736" s="38"/>
      <c r="FPN736" s="38"/>
      <c r="FPO736" s="38"/>
      <c r="FPP736" s="38"/>
      <c r="FPQ736" s="38"/>
      <c r="FPR736" s="38"/>
      <c r="FPS736" s="38"/>
      <c r="FPT736" s="38"/>
      <c r="FPU736" s="38"/>
      <c r="FPV736" s="38"/>
      <c r="FPW736" s="38"/>
      <c r="FPX736" s="38"/>
      <c r="FPY736" s="38"/>
      <c r="FPZ736" s="38"/>
      <c r="FQA736" s="38"/>
      <c r="FQB736" s="38"/>
      <c r="FQC736" s="38"/>
      <c r="FQD736" s="38"/>
      <c r="FQE736" s="38"/>
      <c r="FQF736" s="38"/>
      <c r="FQG736" s="38"/>
      <c r="FQH736" s="38"/>
      <c r="FQI736" s="38"/>
      <c r="FQJ736" s="38"/>
      <c r="FQK736" s="38"/>
      <c r="FQL736" s="38"/>
      <c r="FQM736" s="38"/>
      <c r="FQN736" s="38"/>
      <c r="FQO736" s="38"/>
      <c r="FQP736" s="38"/>
      <c r="FQQ736" s="38"/>
      <c r="FQR736" s="38"/>
      <c r="FQS736" s="38"/>
      <c r="FQT736" s="38"/>
      <c r="FQU736" s="38"/>
      <c r="FQV736" s="38"/>
      <c r="FQW736" s="38"/>
      <c r="FQX736" s="38"/>
      <c r="FQY736" s="38"/>
      <c r="FQZ736" s="38"/>
      <c r="FRA736" s="38"/>
      <c r="FRB736" s="38"/>
      <c r="FRC736" s="38"/>
      <c r="FRD736" s="38"/>
      <c r="FRE736" s="38"/>
      <c r="FRF736" s="38"/>
      <c r="FRG736" s="38"/>
      <c r="FRH736" s="38"/>
      <c r="FRI736" s="38"/>
      <c r="FRJ736" s="38"/>
      <c r="FRK736" s="38"/>
      <c r="FRL736" s="38"/>
      <c r="FRM736" s="38"/>
      <c r="FRN736" s="38"/>
      <c r="FRO736" s="38"/>
      <c r="FRP736" s="38"/>
      <c r="FRQ736" s="38"/>
      <c r="FRR736" s="38"/>
      <c r="FRS736" s="38"/>
      <c r="FRT736" s="38"/>
      <c r="FRU736" s="38"/>
      <c r="FRV736" s="38"/>
      <c r="FRW736" s="38"/>
      <c r="FRX736" s="38"/>
      <c r="FRY736" s="38"/>
      <c r="FRZ736" s="38"/>
      <c r="FSA736" s="38"/>
      <c r="FSB736" s="38"/>
      <c r="FSC736" s="38"/>
      <c r="FSD736" s="38"/>
      <c r="FSE736" s="38"/>
      <c r="FSF736" s="38"/>
      <c r="FSG736" s="38"/>
      <c r="FSH736" s="38"/>
      <c r="FSI736" s="38"/>
      <c r="FSJ736" s="38"/>
      <c r="FSK736" s="38"/>
      <c r="FSL736" s="38"/>
      <c r="FSM736" s="38"/>
      <c r="FSN736" s="38"/>
      <c r="FSO736" s="38"/>
      <c r="FSP736" s="38"/>
      <c r="FSQ736" s="38"/>
      <c r="FSR736" s="38"/>
      <c r="FSS736" s="38"/>
      <c r="FST736" s="38"/>
      <c r="FSU736" s="38"/>
      <c r="FSV736" s="38"/>
      <c r="FSW736" s="38"/>
      <c r="FSX736" s="38"/>
      <c r="FSY736" s="38"/>
      <c r="FSZ736" s="38"/>
      <c r="FTA736" s="38"/>
      <c r="FTB736" s="38"/>
      <c r="FTC736" s="38"/>
      <c r="FTD736" s="38"/>
      <c r="FTE736" s="38"/>
      <c r="FTF736" s="38"/>
      <c r="FTG736" s="38"/>
      <c r="FTH736" s="38"/>
      <c r="FTI736" s="38"/>
      <c r="FTJ736" s="38"/>
      <c r="FTK736" s="38"/>
      <c r="FTL736" s="38"/>
      <c r="FTM736" s="38"/>
      <c r="FTN736" s="38"/>
      <c r="FTO736" s="38"/>
      <c r="FTP736" s="38"/>
      <c r="FTQ736" s="38"/>
      <c r="FTR736" s="38"/>
      <c r="FTS736" s="38"/>
      <c r="FTT736" s="38"/>
      <c r="FTU736" s="38"/>
      <c r="FTV736" s="38"/>
      <c r="FTW736" s="38"/>
      <c r="FTX736" s="38"/>
      <c r="FTY736" s="38"/>
      <c r="FTZ736" s="38"/>
      <c r="FUA736" s="38"/>
      <c r="FUB736" s="38"/>
      <c r="FUC736" s="38"/>
      <c r="FUD736" s="38"/>
      <c r="FUE736" s="38"/>
      <c r="FUF736" s="38"/>
      <c r="FUG736" s="38"/>
      <c r="FUH736" s="38"/>
      <c r="FUI736" s="38"/>
      <c r="FUJ736" s="38"/>
      <c r="FUK736" s="38"/>
      <c r="FUL736" s="38"/>
      <c r="FUM736" s="38"/>
      <c r="FUN736" s="38"/>
      <c r="FUO736" s="38"/>
      <c r="FUP736" s="38"/>
      <c r="FUQ736" s="38"/>
      <c r="FUR736" s="38"/>
      <c r="FUS736" s="38"/>
      <c r="FUT736" s="38"/>
      <c r="FUU736" s="38"/>
      <c r="FUV736" s="38"/>
      <c r="FUW736" s="38"/>
      <c r="FUX736" s="38"/>
      <c r="FUY736" s="38"/>
      <c r="FUZ736" s="38"/>
      <c r="FVA736" s="38"/>
      <c r="FVB736" s="38"/>
      <c r="FVC736" s="38"/>
      <c r="FVD736" s="38"/>
      <c r="FVE736" s="38"/>
      <c r="FVF736" s="38"/>
      <c r="FVG736" s="38"/>
      <c r="FVH736" s="38"/>
      <c r="FVI736" s="38"/>
      <c r="FVJ736" s="38"/>
      <c r="FVK736" s="38"/>
      <c r="FVL736" s="38"/>
      <c r="FVM736" s="38"/>
      <c r="FVN736" s="38"/>
      <c r="FVO736" s="38"/>
      <c r="FVP736" s="38"/>
      <c r="FVQ736" s="38"/>
      <c r="FVR736" s="38"/>
      <c r="FVS736" s="38"/>
      <c r="FVT736" s="38"/>
      <c r="FVU736" s="38"/>
      <c r="FVV736" s="38"/>
      <c r="FVW736" s="38"/>
      <c r="FVX736" s="38"/>
      <c r="FVY736" s="38"/>
      <c r="FVZ736" s="38"/>
      <c r="FWA736" s="38"/>
      <c r="FWB736" s="38"/>
      <c r="FWC736" s="38"/>
      <c r="FWD736" s="38"/>
      <c r="FWE736" s="38"/>
      <c r="FWF736" s="38"/>
      <c r="FWG736" s="38"/>
      <c r="FWH736" s="38"/>
      <c r="FWI736" s="38"/>
      <c r="FWJ736" s="38"/>
      <c r="FWK736" s="38"/>
      <c r="FWL736" s="38"/>
      <c r="FWM736" s="38"/>
      <c r="FWN736" s="38"/>
      <c r="FWO736" s="38"/>
      <c r="FWP736" s="38"/>
      <c r="FWQ736" s="38"/>
      <c r="FWR736" s="38"/>
      <c r="FWS736" s="38"/>
      <c r="FWT736" s="38"/>
      <c r="FWU736" s="38"/>
      <c r="FWV736" s="38"/>
      <c r="FWW736" s="38"/>
      <c r="FWX736" s="38"/>
      <c r="FWY736" s="38"/>
      <c r="FWZ736" s="38"/>
      <c r="FXA736" s="38"/>
      <c r="FXB736" s="38"/>
      <c r="FXC736" s="38"/>
      <c r="FXD736" s="38"/>
      <c r="FXE736" s="38"/>
      <c r="FXF736" s="38"/>
      <c r="FXG736" s="38"/>
      <c r="FXH736" s="38"/>
      <c r="FXI736" s="38"/>
      <c r="FXJ736" s="38"/>
      <c r="FXK736" s="38"/>
      <c r="FXL736" s="38"/>
      <c r="FXM736" s="38"/>
      <c r="FXN736" s="38"/>
      <c r="FXO736" s="38"/>
      <c r="FXP736" s="38"/>
      <c r="FXQ736" s="38"/>
      <c r="FXR736" s="38"/>
      <c r="FXS736" s="38"/>
      <c r="FXT736" s="38"/>
      <c r="FXU736" s="38"/>
      <c r="FXV736" s="38"/>
      <c r="FXW736" s="38"/>
      <c r="FXX736" s="38"/>
      <c r="FXY736" s="38"/>
      <c r="FXZ736" s="38"/>
      <c r="FYA736" s="38"/>
      <c r="FYB736" s="38"/>
      <c r="FYC736" s="38"/>
      <c r="FYD736" s="38"/>
      <c r="FYE736" s="38"/>
      <c r="FYF736" s="38"/>
      <c r="FYG736" s="38"/>
      <c r="FYH736" s="38"/>
      <c r="FYI736" s="38"/>
      <c r="FYJ736" s="38"/>
      <c r="FYK736" s="38"/>
      <c r="FYL736" s="38"/>
      <c r="FYM736" s="38"/>
      <c r="FYN736" s="38"/>
      <c r="FYO736" s="38"/>
      <c r="FYP736" s="38"/>
      <c r="FYQ736" s="38"/>
      <c r="FYR736" s="38"/>
      <c r="FYS736" s="38"/>
      <c r="FYT736" s="38"/>
      <c r="FYU736" s="38"/>
      <c r="FYV736" s="38"/>
      <c r="FYW736" s="38"/>
      <c r="FYX736" s="38"/>
      <c r="FYY736" s="38"/>
      <c r="FYZ736" s="38"/>
      <c r="FZA736" s="38"/>
      <c r="FZB736" s="38"/>
      <c r="FZC736" s="38"/>
      <c r="FZD736" s="38"/>
      <c r="FZE736" s="38"/>
      <c r="FZF736" s="38"/>
      <c r="FZG736" s="38"/>
      <c r="FZH736" s="38"/>
      <c r="FZI736" s="38"/>
      <c r="FZJ736" s="38"/>
      <c r="FZK736" s="38"/>
      <c r="FZL736" s="38"/>
      <c r="FZM736" s="38"/>
      <c r="FZN736" s="38"/>
      <c r="FZO736" s="38"/>
      <c r="FZP736" s="38"/>
      <c r="FZQ736" s="38"/>
      <c r="FZR736" s="38"/>
      <c r="FZS736" s="38"/>
      <c r="FZT736" s="38"/>
      <c r="FZU736" s="38"/>
      <c r="FZV736" s="38"/>
      <c r="FZW736" s="38"/>
      <c r="FZX736" s="38"/>
      <c r="FZY736" s="38"/>
      <c r="FZZ736" s="38"/>
      <c r="GAA736" s="38"/>
      <c r="GAB736" s="38"/>
      <c r="GAC736" s="38"/>
      <c r="GAD736" s="38"/>
      <c r="GAE736" s="38"/>
      <c r="GAF736" s="38"/>
      <c r="GAG736" s="38"/>
      <c r="GAH736" s="38"/>
      <c r="GAI736" s="38"/>
      <c r="GAJ736" s="38"/>
      <c r="GAK736" s="38"/>
      <c r="GAL736" s="38"/>
      <c r="GAM736" s="38"/>
      <c r="GAN736" s="38"/>
      <c r="GAO736" s="38"/>
      <c r="GAP736" s="38"/>
      <c r="GAQ736" s="38"/>
      <c r="GAR736" s="38"/>
      <c r="GAS736" s="38"/>
      <c r="GAT736" s="38"/>
      <c r="GAU736" s="38"/>
      <c r="GAV736" s="38"/>
      <c r="GAW736" s="38"/>
      <c r="GAX736" s="38"/>
      <c r="GAY736" s="38"/>
      <c r="GAZ736" s="38"/>
      <c r="GBA736" s="38"/>
      <c r="GBB736" s="38"/>
      <c r="GBC736" s="38"/>
      <c r="GBD736" s="38"/>
      <c r="GBE736" s="38"/>
      <c r="GBF736" s="38"/>
      <c r="GBG736" s="38"/>
      <c r="GBH736" s="38"/>
      <c r="GBI736" s="38"/>
      <c r="GBJ736" s="38"/>
      <c r="GBK736" s="38"/>
      <c r="GBL736" s="38"/>
      <c r="GBM736" s="38"/>
      <c r="GBN736" s="38"/>
      <c r="GBO736" s="38"/>
      <c r="GBP736" s="38"/>
      <c r="GBQ736" s="38"/>
      <c r="GBR736" s="38"/>
      <c r="GBS736" s="38"/>
      <c r="GBT736" s="38"/>
      <c r="GBU736" s="38"/>
      <c r="GBV736" s="38"/>
      <c r="GBW736" s="38"/>
      <c r="GBX736" s="38"/>
      <c r="GBY736" s="38"/>
      <c r="GBZ736" s="38"/>
      <c r="GCA736" s="38"/>
      <c r="GCB736" s="38"/>
      <c r="GCC736" s="38"/>
      <c r="GCD736" s="38"/>
      <c r="GCE736" s="38"/>
      <c r="GCF736" s="38"/>
      <c r="GCG736" s="38"/>
      <c r="GCH736" s="38"/>
      <c r="GCI736" s="38"/>
      <c r="GCJ736" s="38"/>
      <c r="GCK736" s="38"/>
      <c r="GCL736" s="38"/>
      <c r="GCM736" s="38"/>
      <c r="GCN736" s="38"/>
      <c r="GCO736" s="38"/>
      <c r="GCP736" s="38"/>
      <c r="GCQ736" s="38"/>
      <c r="GCR736" s="38"/>
      <c r="GCS736" s="38"/>
      <c r="GCT736" s="38"/>
      <c r="GCU736" s="38"/>
      <c r="GCV736" s="38"/>
      <c r="GCW736" s="38"/>
      <c r="GCX736" s="38"/>
      <c r="GCY736" s="38"/>
      <c r="GCZ736" s="38"/>
      <c r="GDA736" s="38"/>
      <c r="GDB736" s="38"/>
      <c r="GDC736" s="38"/>
      <c r="GDD736" s="38"/>
      <c r="GDE736" s="38"/>
      <c r="GDF736" s="38"/>
      <c r="GDG736" s="38"/>
      <c r="GDH736" s="38"/>
      <c r="GDI736" s="38"/>
      <c r="GDJ736" s="38"/>
      <c r="GDK736" s="38"/>
      <c r="GDL736" s="38"/>
      <c r="GDM736" s="38"/>
      <c r="GDN736" s="38"/>
      <c r="GDO736" s="38"/>
      <c r="GDP736" s="38"/>
      <c r="GDQ736" s="38"/>
      <c r="GDR736" s="38"/>
      <c r="GDS736" s="38"/>
      <c r="GDT736" s="38"/>
      <c r="GDU736" s="38"/>
      <c r="GDV736" s="38"/>
      <c r="GDW736" s="38"/>
      <c r="GDX736" s="38"/>
      <c r="GDY736" s="38"/>
      <c r="GDZ736" s="38"/>
      <c r="GEA736" s="38"/>
      <c r="GEB736" s="38"/>
      <c r="GEC736" s="38"/>
      <c r="GED736" s="38"/>
      <c r="GEE736" s="38"/>
      <c r="GEF736" s="38"/>
      <c r="GEG736" s="38"/>
      <c r="GEH736" s="38"/>
      <c r="GEI736" s="38"/>
      <c r="GEJ736" s="38"/>
      <c r="GEK736" s="38"/>
      <c r="GEL736" s="38"/>
      <c r="GEM736" s="38"/>
      <c r="GEN736" s="38"/>
      <c r="GEO736" s="38"/>
      <c r="GEP736" s="38"/>
      <c r="GEQ736" s="38"/>
      <c r="GER736" s="38"/>
      <c r="GES736" s="38"/>
      <c r="GET736" s="38"/>
      <c r="GEU736" s="38"/>
      <c r="GEV736" s="38"/>
      <c r="GEW736" s="38"/>
      <c r="GEX736" s="38"/>
      <c r="GEY736" s="38"/>
      <c r="GEZ736" s="38"/>
      <c r="GFA736" s="38"/>
      <c r="GFB736" s="38"/>
      <c r="GFC736" s="38"/>
      <c r="GFD736" s="38"/>
      <c r="GFE736" s="38"/>
      <c r="GFF736" s="38"/>
      <c r="GFG736" s="38"/>
      <c r="GFH736" s="38"/>
      <c r="GFI736" s="38"/>
      <c r="GFJ736" s="38"/>
      <c r="GFK736" s="38"/>
      <c r="GFL736" s="38"/>
      <c r="GFM736" s="38"/>
      <c r="GFN736" s="38"/>
      <c r="GFO736" s="38"/>
      <c r="GFP736" s="38"/>
      <c r="GFQ736" s="38"/>
      <c r="GFR736" s="38"/>
      <c r="GFS736" s="38"/>
      <c r="GFT736" s="38"/>
      <c r="GFU736" s="38"/>
      <c r="GFV736" s="38"/>
      <c r="GFW736" s="38"/>
      <c r="GFX736" s="38"/>
      <c r="GFY736" s="38"/>
      <c r="GFZ736" s="38"/>
      <c r="GGA736" s="38"/>
      <c r="GGB736" s="38"/>
      <c r="GGC736" s="38"/>
      <c r="GGD736" s="38"/>
      <c r="GGE736" s="38"/>
      <c r="GGF736" s="38"/>
      <c r="GGG736" s="38"/>
      <c r="GGH736" s="38"/>
      <c r="GGI736" s="38"/>
      <c r="GGJ736" s="38"/>
      <c r="GGK736" s="38"/>
      <c r="GGL736" s="38"/>
      <c r="GGM736" s="38"/>
      <c r="GGN736" s="38"/>
      <c r="GGO736" s="38"/>
      <c r="GGP736" s="38"/>
      <c r="GGQ736" s="38"/>
      <c r="GGR736" s="38"/>
      <c r="GGS736" s="38"/>
      <c r="GGT736" s="38"/>
      <c r="GGU736" s="38"/>
      <c r="GGV736" s="38"/>
      <c r="GGW736" s="38"/>
      <c r="GGX736" s="38"/>
      <c r="GGY736" s="38"/>
      <c r="GGZ736" s="38"/>
      <c r="GHA736" s="38"/>
      <c r="GHB736" s="38"/>
      <c r="GHC736" s="38"/>
      <c r="GHD736" s="38"/>
      <c r="GHE736" s="38"/>
      <c r="GHF736" s="38"/>
      <c r="GHG736" s="38"/>
      <c r="GHH736" s="38"/>
      <c r="GHI736" s="38"/>
      <c r="GHJ736" s="38"/>
      <c r="GHK736" s="38"/>
      <c r="GHL736" s="38"/>
      <c r="GHM736" s="38"/>
      <c r="GHN736" s="38"/>
      <c r="GHO736" s="38"/>
      <c r="GHP736" s="38"/>
      <c r="GHQ736" s="38"/>
      <c r="GHR736" s="38"/>
      <c r="GHS736" s="38"/>
      <c r="GHT736" s="38"/>
      <c r="GHU736" s="38"/>
      <c r="GHV736" s="38"/>
      <c r="GHW736" s="38"/>
      <c r="GHX736" s="38"/>
      <c r="GHY736" s="38"/>
      <c r="GHZ736" s="38"/>
      <c r="GIA736" s="38"/>
      <c r="GIB736" s="38"/>
      <c r="GIC736" s="38"/>
      <c r="GID736" s="38"/>
      <c r="GIE736" s="38"/>
      <c r="GIF736" s="38"/>
      <c r="GIG736" s="38"/>
      <c r="GIH736" s="38"/>
      <c r="GII736" s="38"/>
      <c r="GIJ736" s="38"/>
      <c r="GIK736" s="38"/>
      <c r="GIL736" s="38"/>
      <c r="GIM736" s="38"/>
      <c r="GIN736" s="38"/>
      <c r="GIO736" s="38"/>
      <c r="GIP736" s="38"/>
      <c r="GIQ736" s="38"/>
      <c r="GIR736" s="38"/>
      <c r="GIS736" s="38"/>
      <c r="GIT736" s="38"/>
      <c r="GIU736" s="38"/>
      <c r="GIV736" s="38"/>
      <c r="GIW736" s="38"/>
      <c r="GIX736" s="38"/>
      <c r="GIY736" s="38"/>
      <c r="GIZ736" s="38"/>
      <c r="GJA736" s="38"/>
      <c r="GJB736" s="38"/>
      <c r="GJC736" s="38"/>
      <c r="GJD736" s="38"/>
      <c r="GJE736" s="38"/>
      <c r="GJF736" s="38"/>
      <c r="GJG736" s="38"/>
      <c r="GJH736" s="38"/>
      <c r="GJI736" s="38"/>
      <c r="GJJ736" s="38"/>
      <c r="GJK736" s="38"/>
      <c r="GJL736" s="38"/>
      <c r="GJM736" s="38"/>
      <c r="GJN736" s="38"/>
      <c r="GJO736" s="38"/>
      <c r="GJP736" s="38"/>
      <c r="GJQ736" s="38"/>
      <c r="GJR736" s="38"/>
      <c r="GJS736" s="38"/>
      <c r="GJT736" s="38"/>
      <c r="GJU736" s="38"/>
      <c r="GJV736" s="38"/>
      <c r="GJW736" s="38"/>
      <c r="GJX736" s="38"/>
      <c r="GJY736" s="38"/>
      <c r="GJZ736" s="38"/>
      <c r="GKA736" s="38"/>
      <c r="GKB736" s="38"/>
      <c r="GKC736" s="38"/>
      <c r="GKD736" s="38"/>
      <c r="GKE736" s="38"/>
      <c r="GKF736" s="38"/>
      <c r="GKG736" s="38"/>
      <c r="GKH736" s="38"/>
      <c r="GKI736" s="38"/>
      <c r="GKJ736" s="38"/>
      <c r="GKK736" s="38"/>
      <c r="GKL736" s="38"/>
      <c r="GKM736" s="38"/>
      <c r="GKN736" s="38"/>
      <c r="GKO736" s="38"/>
      <c r="GKP736" s="38"/>
      <c r="GKQ736" s="38"/>
      <c r="GKR736" s="38"/>
      <c r="GKS736" s="38"/>
      <c r="GKT736" s="38"/>
      <c r="GKU736" s="38"/>
      <c r="GKV736" s="38"/>
      <c r="GKW736" s="38"/>
      <c r="GKX736" s="38"/>
      <c r="GKY736" s="38"/>
      <c r="GKZ736" s="38"/>
      <c r="GLA736" s="38"/>
      <c r="GLB736" s="38"/>
      <c r="GLC736" s="38"/>
      <c r="GLD736" s="38"/>
      <c r="GLE736" s="38"/>
      <c r="GLF736" s="38"/>
      <c r="GLG736" s="38"/>
      <c r="GLH736" s="38"/>
      <c r="GLI736" s="38"/>
      <c r="GLJ736" s="38"/>
      <c r="GLK736" s="38"/>
      <c r="GLL736" s="38"/>
      <c r="GLM736" s="38"/>
      <c r="GLN736" s="38"/>
      <c r="GLO736" s="38"/>
      <c r="GLP736" s="38"/>
      <c r="GLQ736" s="38"/>
      <c r="GLR736" s="38"/>
      <c r="GLS736" s="38"/>
      <c r="GLT736" s="38"/>
      <c r="GLU736" s="38"/>
      <c r="GLV736" s="38"/>
      <c r="GLW736" s="38"/>
      <c r="GLX736" s="38"/>
      <c r="GLY736" s="38"/>
      <c r="GLZ736" s="38"/>
      <c r="GMA736" s="38"/>
      <c r="GMB736" s="38"/>
      <c r="GMC736" s="38"/>
      <c r="GMD736" s="38"/>
      <c r="GME736" s="38"/>
      <c r="GMF736" s="38"/>
      <c r="GMG736" s="38"/>
      <c r="GMH736" s="38"/>
      <c r="GMI736" s="38"/>
      <c r="GMJ736" s="38"/>
      <c r="GMK736" s="38"/>
      <c r="GML736" s="38"/>
      <c r="GMM736" s="38"/>
      <c r="GMN736" s="38"/>
      <c r="GMO736" s="38"/>
      <c r="GMP736" s="38"/>
      <c r="GMQ736" s="38"/>
      <c r="GMR736" s="38"/>
      <c r="GMS736" s="38"/>
      <c r="GMT736" s="38"/>
      <c r="GMU736" s="38"/>
      <c r="GMV736" s="38"/>
      <c r="GMW736" s="38"/>
      <c r="GMX736" s="38"/>
      <c r="GMY736" s="38"/>
      <c r="GMZ736" s="38"/>
      <c r="GNA736" s="38"/>
      <c r="GNB736" s="38"/>
      <c r="GNC736" s="38"/>
      <c r="GND736" s="38"/>
      <c r="GNE736" s="38"/>
      <c r="GNF736" s="38"/>
      <c r="GNG736" s="38"/>
      <c r="GNH736" s="38"/>
      <c r="GNI736" s="38"/>
      <c r="GNJ736" s="38"/>
      <c r="GNK736" s="38"/>
      <c r="GNL736" s="38"/>
      <c r="GNM736" s="38"/>
      <c r="GNN736" s="38"/>
      <c r="GNO736" s="38"/>
      <c r="GNP736" s="38"/>
      <c r="GNQ736" s="38"/>
      <c r="GNR736" s="38"/>
      <c r="GNS736" s="38"/>
      <c r="GNT736" s="38"/>
      <c r="GNU736" s="38"/>
      <c r="GNV736" s="38"/>
      <c r="GNW736" s="38"/>
      <c r="GNX736" s="38"/>
      <c r="GNY736" s="38"/>
      <c r="GNZ736" s="38"/>
      <c r="GOA736" s="38"/>
      <c r="GOB736" s="38"/>
      <c r="GOC736" s="38"/>
      <c r="GOD736" s="38"/>
      <c r="GOE736" s="38"/>
      <c r="GOF736" s="38"/>
      <c r="GOG736" s="38"/>
      <c r="GOH736" s="38"/>
      <c r="GOI736" s="38"/>
      <c r="GOJ736" s="38"/>
      <c r="GOK736" s="38"/>
      <c r="GOL736" s="38"/>
      <c r="GOM736" s="38"/>
      <c r="GON736" s="38"/>
      <c r="GOO736" s="38"/>
      <c r="GOP736" s="38"/>
      <c r="GOQ736" s="38"/>
      <c r="GOR736" s="38"/>
      <c r="GOS736" s="38"/>
      <c r="GOT736" s="38"/>
      <c r="GOU736" s="38"/>
      <c r="GOV736" s="38"/>
      <c r="GOW736" s="38"/>
      <c r="GOX736" s="38"/>
      <c r="GOY736" s="38"/>
      <c r="GOZ736" s="38"/>
      <c r="GPA736" s="38"/>
      <c r="GPB736" s="38"/>
      <c r="GPC736" s="38"/>
      <c r="GPD736" s="38"/>
      <c r="GPE736" s="38"/>
      <c r="GPF736" s="38"/>
      <c r="GPG736" s="38"/>
      <c r="GPH736" s="38"/>
      <c r="GPI736" s="38"/>
      <c r="GPJ736" s="38"/>
      <c r="GPK736" s="38"/>
      <c r="GPL736" s="38"/>
      <c r="GPM736" s="38"/>
      <c r="GPN736" s="38"/>
      <c r="GPO736" s="38"/>
      <c r="GPP736" s="38"/>
      <c r="GPQ736" s="38"/>
      <c r="GPR736" s="38"/>
      <c r="GPS736" s="38"/>
      <c r="GPT736" s="38"/>
      <c r="GPU736" s="38"/>
      <c r="GPV736" s="38"/>
      <c r="GPW736" s="38"/>
      <c r="GPX736" s="38"/>
      <c r="GPY736" s="38"/>
      <c r="GPZ736" s="38"/>
      <c r="GQA736" s="38"/>
      <c r="GQB736" s="38"/>
      <c r="GQC736" s="38"/>
      <c r="GQD736" s="38"/>
      <c r="GQE736" s="38"/>
      <c r="GQF736" s="38"/>
      <c r="GQG736" s="38"/>
      <c r="GQH736" s="38"/>
      <c r="GQI736" s="38"/>
      <c r="GQJ736" s="38"/>
      <c r="GQK736" s="38"/>
      <c r="GQL736" s="38"/>
      <c r="GQM736" s="38"/>
      <c r="GQN736" s="38"/>
      <c r="GQO736" s="38"/>
      <c r="GQP736" s="38"/>
      <c r="GQQ736" s="38"/>
      <c r="GQR736" s="38"/>
      <c r="GQS736" s="38"/>
      <c r="GQT736" s="38"/>
      <c r="GQU736" s="38"/>
      <c r="GQV736" s="38"/>
      <c r="GQW736" s="38"/>
      <c r="GQX736" s="38"/>
      <c r="GQY736" s="38"/>
      <c r="GQZ736" s="38"/>
      <c r="GRA736" s="38"/>
      <c r="GRB736" s="38"/>
      <c r="GRC736" s="38"/>
      <c r="GRD736" s="38"/>
      <c r="GRE736" s="38"/>
      <c r="GRF736" s="38"/>
      <c r="GRG736" s="38"/>
      <c r="GRH736" s="38"/>
      <c r="GRI736" s="38"/>
      <c r="GRJ736" s="38"/>
      <c r="GRK736" s="38"/>
      <c r="GRL736" s="38"/>
      <c r="GRM736" s="38"/>
      <c r="GRN736" s="38"/>
      <c r="GRO736" s="38"/>
      <c r="GRP736" s="38"/>
      <c r="GRQ736" s="38"/>
      <c r="GRR736" s="38"/>
      <c r="GRS736" s="38"/>
      <c r="GRT736" s="38"/>
      <c r="GRU736" s="38"/>
      <c r="GRV736" s="38"/>
      <c r="GRW736" s="38"/>
      <c r="GRX736" s="38"/>
      <c r="GRY736" s="38"/>
      <c r="GRZ736" s="38"/>
      <c r="GSA736" s="38"/>
      <c r="GSB736" s="38"/>
      <c r="GSC736" s="38"/>
      <c r="GSD736" s="38"/>
      <c r="GSE736" s="38"/>
      <c r="GSF736" s="38"/>
      <c r="GSG736" s="38"/>
      <c r="GSH736" s="38"/>
      <c r="GSI736" s="38"/>
      <c r="GSJ736" s="38"/>
      <c r="GSK736" s="38"/>
      <c r="GSL736" s="38"/>
      <c r="GSM736" s="38"/>
      <c r="GSN736" s="38"/>
      <c r="GSO736" s="38"/>
      <c r="GSP736" s="38"/>
      <c r="GSQ736" s="38"/>
      <c r="GSR736" s="38"/>
      <c r="GSS736" s="38"/>
      <c r="GST736" s="38"/>
      <c r="GSU736" s="38"/>
      <c r="GSV736" s="38"/>
      <c r="GSW736" s="38"/>
      <c r="GSX736" s="38"/>
      <c r="GSY736" s="38"/>
      <c r="GSZ736" s="38"/>
      <c r="GTA736" s="38"/>
      <c r="GTB736" s="38"/>
      <c r="GTC736" s="38"/>
      <c r="GTD736" s="38"/>
      <c r="GTE736" s="38"/>
      <c r="GTF736" s="38"/>
      <c r="GTG736" s="38"/>
      <c r="GTH736" s="38"/>
      <c r="GTI736" s="38"/>
      <c r="GTJ736" s="38"/>
      <c r="GTK736" s="38"/>
      <c r="GTL736" s="38"/>
      <c r="GTM736" s="38"/>
      <c r="GTN736" s="38"/>
      <c r="GTO736" s="38"/>
      <c r="GTP736" s="38"/>
      <c r="GTQ736" s="38"/>
      <c r="GTR736" s="38"/>
      <c r="GTS736" s="38"/>
      <c r="GTT736" s="38"/>
      <c r="GTU736" s="38"/>
      <c r="GTV736" s="38"/>
      <c r="GTW736" s="38"/>
      <c r="GTX736" s="38"/>
      <c r="GTY736" s="38"/>
      <c r="GTZ736" s="38"/>
      <c r="GUA736" s="38"/>
      <c r="GUB736" s="38"/>
      <c r="GUC736" s="38"/>
      <c r="GUD736" s="38"/>
      <c r="GUE736" s="38"/>
      <c r="GUF736" s="38"/>
      <c r="GUG736" s="38"/>
      <c r="GUH736" s="38"/>
      <c r="GUI736" s="38"/>
      <c r="GUJ736" s="38"/>
      <c r="GUK736" s="38"/>
      <c r="GUL736" s="38"/>
      <c r="GUM736" s="38"/>
      <c r="GUN736" s="38"/>
      <c r="GUO736" s="38"/>
      <c r="GUP736" s="38"/>
      <c r="GUQ736" s="38"/>
      <c r="GUR736" s="38"/>
      <c r="GUS736" s="38"/>
      <c r="GUT736" s="38"/>
      <c r="GUU736" s="38"/>
      <c r="GUV736" s="38"/>
      <c r="GUW736" s="38"/>
      <c r="GUX736" s="38"/>
      <c r="GUY736" s="38"/>
      <c r="GUZ736" s="38"/>
      <c r="GVA736" s="38"/>
      <c r="GVB736" s="38"/>
      <c r="GVC736" s="38"/>
      <c r="GVD736" s="38"/>
      <c r="GVE736" s="38"/>
      <c r="GVF736" s="38"/>
      <c r="GVG736" s="38"/>
      <c r="GVH736" s="38"/>
      <c r="GVI736" s="38"/>
      <c r="GVJ736" s="38"/>
      <c r="GVK736" s="38"/>
      <c r="GVL736" s="38"/>
      <c r="GVM736" s="38"/>
      <c r="GVN736" s="38"/>
      <c r="GVO736" s="38"/>
      <c r="GVP736" s="38"/>
      <c r="GVQ736" s="38"/>
      <c r="GVR736" s="38"/>
      <c r="GVS736" s="38"/>
      <c r="GVT736" s="38"/>
      <c r="GVU736" s="38"/>
      <c r="GVV736" s="38"/>
      <c r="GVW736" s="38"/>
      <c r="GVX736" s="38"/>
      <c r="GVY736" s="38"/>
      <c r="GVZ736" s="38"/>
      <c r="GWA736" s="38"/>
      <c r="GWB736" s="38"/>
      <c r="GWC736" s="38"/>
      <c r="GWD736" s="38"/>
      <c r="GWE736" s="38"/>
      <c r="GWF736" s="38"/>
      <c r="GWG736" s="38"/>
      <c r="GWH736" s="38"/>
      <c r="GWI736" s="38"/>
      <c r="GWJ736" s="38"/>
      <c r="GWK736" s="38"/>
      <c r="GWL736" s="38"/>
      <c r="GWM736" s="38"/>
      <c r="GWN736" s="38"/>
      <c r="GWO736" s="38"/>
      <c r="GWP736" s="38"/>
      <c r="GWQ736" s="38"/>
      <c r="GWR736" s="38"/>
      <c r="GWS736" s="38"/>
      <c r="GWT736" s="38"/>
      <c r="GWU736" s="38"/>
      <c r="GWV736" s="38"/>
      <c r="GWW736" s="38"/>
      <c r="GWX736" s="38"/>
      <c r="GWY736" s="38"/>
      <c r="GWZ736" s="38"/>
      <c r="GXA736" s="38"/>
      <c r="GXB736" s="38"/>
      <c r="GXC736" s="38"/>
      <c r="GXD736" s="38"/>
      <c r="GXE736" s="38"/>
      <c r="GXF736" s="38"/>
      <c r="GXG736" s="38"/>
      <c r="GXH736" s="38"/>
      <c r="GXI736" s="38"/>
      <c r="GXJ736" s="38"/>
      <c r="GXK736" s="38"/>
      <c r="GXL736" s="38"/>
      <c r="GXM736" s="38"/>
      <c r="GXN736" s="38"/>
      <c r="GXO736" s="38"/>
      <c r="GXP736" s="38"/>
      <c r="GXQ736" s="38"/>
      <c r="GXR736" s="38"/>
      <c r="GXS736" s="38"/>
      <c r="GXT736" s="38"/>
      <c r="GXU736" s="38"/>
      <c r="GXV736" s="38"/>
      <c r="GXW736" s="38"/>
      <c r="GXX736" s="38"/>
      <c r="GXY736" s="38"/>
      <c r="GXZ736" s="38"/>
      <c r="GYA736" s="38"/>
      <c r="GYB736" s="38"/>
      <c r="GYC736" s="38"/>
      <c r="GYD736" s="38"/>
      <c r="GYE736" s="38"/>
      <c r="GYF736" s="38"/>
      <c r="GYG736" s="38"/>
      <c r="GYH736" s="38"/>
      <c r="GYI736" s="38"/>
      <c r="GYJ736" s="38"/>
      <c r="GYK736" s="38"/>
      <c r="GYL736" s="38"/>
      <c r="GYM736" s="38"/>
      <c r="GYN736" s="38"/>
      <c r="GYO736" s="38"/>
      <c r="GYP736" s="38"/>
      <c r="GYQ736" s="38"/>
      <c r="GYR736" s="38"/>
      <c r="GYS736" s="38"/>
      <c r="GYT736" s="38"/>
      <c r="GYU736" s="38"/>
      <c r="GYV736" s="38"/>
      <c r="GYW736" s="38"/>
      <c r="GYX736" s="38"/>
      <c r="GYY736" s="38"/>
      <c r="GYZ736" s="38"/>
      <c r="GZA736" s="38"/>
      <c r="GZB736" s="38"/>
      <c r="GZC736" s="38"/>
      <c r="GZD736" s="38"/>
      <c r="GZE736" s="38"/>
      <c r="GZF736" s="38"/>
      <c r="GZG736" s="38"/>
      <c r="GZH736" s="38"/>
      <c r="GZI736" s="38"/>
      <c r="GZJ736" s="38"/>
      <c r="GZK736" s="38"/>
      <c r="GZL736" s="38"/>
      <c r="GZM736" s="38"/>
      <c r="GZN736" s="38"/>
      <c r="GZO736" s="38"/>
      <c r="GZP736" s="38"/>
      <c r="GZQ736" s="38"/>
      <c r="GZR736" s="38"/>
      <c r="GZS736" s="38"/>
      <c r="GZT736" s="38"/>
      <c r="GZU736" s="38"/>
      <c r="GZV736" s="38"/>
      <c r="GZW736" s="38"/>
      <c r="GZX736" s="38"/>
      <c r="GZY736" s="38"/>
      <c r="GZZ736" s="38"/>
      <c r="HAA736" s="38"/>
      <c r="HAB736" s="38"/>
      <c r="HAC736" s="38"/>
      <c r="HAD736" s="38"/>
      <c r="HAE736" s="38"/>
      <c r="HAF736" s="38"/>
      <c r="HAG736" s="38"/>
      <c r="HAH736" s="38"/>
      <c r="HAI736" s="38"/>
      <c r="HAJ736" s="38"/>
      <c r="HAK736" s="38"/>
      <c r="HAL736" s="38"/>
      <c r="HAM736" s="38"/>
      <c r="HAN736" s="38"/>
      <c r="HAO736" s="38"/>
      <c r="HAP736" s="38"/>
      <c r="HAQ736" s="38"/>
      <c r="HAR736" s="38"/>
      <c r="HAS736" s="38"/>
      <c r="HAT736" s="38"/>
      <c r="HAU736" s="38"/>
      <c r="HAV736" s="38"/>
      <c r="HAW736" s="38"/>
      <c r="HAX736" s="38"/>
      <c r="HAY736" s="38"/>
      <c r="HAZ736" s="38"/>
      <c r="HBA736" s="38"/>
      <c r="HBB736" s="38"/>
      <c r="HBC736" s="38"/>
      <c r="HBD736" s="38"/>
      <c r="HBE736" s="38"/>
      <c r="HBF736" s="38"/>
      <c r="HBG736" s="38"/>
      <c r="HBH736" s="38"/>
      <c r="HBI736" s="38"/>
      <c r="HBJ736" s="38"/>
      <c r="HBK736" s="38"/>
      <c r="HBL736" s="38"/>
      <c r="HBM736" s="38"/>
      <c r="HBN736" s="38"/>
      <c r="HBO736" s="38"/>
      <c r="HBP736" s="38"/>
      <c r="HBQ736" s="38"/>
      <c r="HBR736" s="38"/>
      <c r="HBS736" s="38"/>
      <c r="HBT736" s="38"/>
      <c r="HBU736" s="38"/>
      <c r="HBV736" s="38"/>
      <c r="HBW736" s="38"/>
      <c r="HBX736" s="38"/>
      <c r="HBY736" s="38"/>
      <c r="HBZ736" s="38"/>
      <c r="HCA736" s="38"/>
      <c r="HCB736" s="38"/>
      <c r="HCC736" s="38"/>
      <c r="HCD736" s="38"/>
      <c r="HCE736" s="38"/>
      <c r="HCF736" s="38"/>
      <c r="HCG736" s="38"/>
      <c r="HCH736" s="38"/>
      <c r="HCI736" s="38"/>
      <c r="HCJ736" s="38"/>
      <c r="HCK736" s="38"/>
      <c r="HCL736" s="38"/>
      <c r="HCM736" s="38"/>
      <c r="HCN736" s="38"/>
      <c r="HCO736" s="38"/>
      <c r="HCP736" s="38"/>
      <c r="HCQ736" s="38"/>
      <c r="HCR736" s="38"/>
      <c r="HCS736" s="38"/>
      <c r="HCT736" s="38"/>
      <c r="HCU736" s="38"/>
      <c r="HCV736" s="38"/>
      <c r="HCW736" s="38"/>
      <c r="HCX736" s="38"/>
      <c r="HCY736" s="38"/>
      <c r="HCZ736" s="38"/>
      <c r="HDA736" s="38"/>
      <c r="HDB736" s="38"/>
      <c r="HDC736" s="38"/>
      <c r="HDD736" s="38"/>
      <c r="HDE736" s="38"/>
      <c r="HDF736" s="38"/>
      <c r="HDG736" s="38"/>
      <c r="HDH736" s="38"/>
      <c r="HDI736" s="38"/>
      <c r="HDJ736" s="38"/>
      <c r="HDK736" s="38"/>
      <c r="HDL736" s="38"/>
      <c r="HDM736" s="38"/>
      <c r="HDN736" s="38"/>
      <c r="HDO736" s="38"/>
      <c r="HDP736" s="38"/>
      <c r="HDQ736" s="38"/>
      <c r="HDR736" s="38"/>
      <c r="HDS736" s="38"/>
      <c r="HDT736" s="38"/>
      <c r="HDU736" s="38"/>
      <c r="HDV736" s="38"/>
      <c r="HDW736" s="38"/>
      <c r="HDX736" s="38"/>
      <c r="HDY736" s="38"/>
      <c r="HDZ736" s="38"/>
      <c r="HEA736" s="38"/>
      <c r="HEB736" s="38"/>
      <c r="HEC736" s="38"/>
      <c r="HED736" s="38"/>
      <c r="HEE736" s="38"/>
      <c r="HEF736" s="38"/>
      <c r="HEG736" s="38"/>
      <c r="HEH736" s="38"/>
      <c r="HEI736" s="38"/>
      <c r="HEJ736" s="38"/>
      <c r="HEK736" s="38"/>
      <c r="HEL736" s="38"/>
      <c r="HEM736" s="38"/>
      <c r="HEN736" s="38"/>
      <c r="HEO736" s="38"/>
      <c r="HEP736" s="38"/>
      <c r="HEQ736" s="38"/>
      <c r="HER736" s="38"/>
      <c r="HES736" s="38"/>
      <c r="HET736" s="38"/>
      <c r="HEU736" s="38"/>
      <c r="HEV736" s="38"/>
      <c r="HEW736" s="38"/>
      <c r="HEX736" s="38"/>
      <c r="HEY736" s="38"/>
      <c r="HEZ736" s="38"/>
      <c r="HFA736" s="38"/>
      <c r="HFB736" s="38"/>
      <c r="HFC736" s="38"/>
      <c r="HFD736" s="38"/>
      <c r="HFE736" s="38"/>
      <c r="HFF736" s="38"/>
      <c r="HFG736" s="38"/>
      <c r="HFH736" s="38"/>
      <c r="HFI736" s="38"/>
      <c r="HFJ736" s="38"/>
      <c r="HFK736" s="38"/>
      <c r="HFL736" s="38"/>
      <c r="HFM736" s="38"/>
      <c r="HFN736" s="38"/>
      <c r="HFO736" s="38"/>
      <c r="HFP736" s="38"/>
      <c r="HFQ736" s="38"/>
      <c r="HFR736" s="38"/>
      <c r="HFS736" s="38"/>
      <c r="HFT736" s="38"/>
      <c r="HFU736" s="38"/>
      <c r="HFV736" s="38"/>
      <c r="HFW736" s="38"/>
      <c r="HFX736" s="38"/>
      <c r="HFY736" s="38"/>
      <c r="HFZ736" s="38"/>
      <c r="HGA736" s="38"/>
      <c r="HGB736" s="38"/>
      <c r="HGC736" s="38"/>
      <c r="HGD736" s="38"/>
      <c r="HGE736" s="38"/>
      <c r="HGF736" s="38"/>
      <c r="HGG736" s="38"/>
      <c r="HGH736" s="38"/>
      <c r="HGI736" s="38"/>
      <c r="HGJ736" s="38"/>
      <c r="HGK736" s="38"/>
      <c r="HGL736" s="38"/>
      <c r="HGM736" s="38"/>
      <c r="HGN736" s="38"/>
      <c r="HGO736" s="38"/>
      <c r="HGP736" s="38"/>
      <c r="HGQ736" s="38"/>
      <c r="HGR736" s="38"/>
      <c r="HGS736" s="38"/>
      <c r="HGT736" s="38"/>
      <c r="HGU736" s="38"/>
      <c r="HGV736" s="38"/>
      <c r="HGW736" s="38"/>
      <c r="HGX736" s="38"/>
      <c r="HGY736" s="38"/>
      <c r="HGZ736" s="38"/>
      <c r="HHA736" s="38"/>
      <c r="HHB736" s="38"/>
      <c r="HHC736" s="38"/>
      <c r="HHD736" s="38"/>
      <c r="HHE736" s="38"/>
      <c r="HHF736" s="38"/>
      <c r="HHG736" s="38"/>
      <c r="HHH736" s="38"/>
      <c r="HHI736" s="38"/>
      <c r="HHJ736" s="38"/>
      <c r="HHK736" s="38"/>
      <c r="HHL736" s="38"/>
      <c r="HHM736" s="38"/>
      <c r="HHN736" s="38"/>
      <c r="HHO736" s="38"/>
      <c r="HHP736" s="38"/>
      <c r="HHQ736" s="38"/>
      <c r="HHR736" s="38"/>
      <c r="HHS736" s="38"/>
      <c r="HHT736" s="38"/>
      <c r="HHU736" s="38"/>
      <c r="HHV736" s="38"/>
      <c r="HHW736" s="38"/>
      <c r="HHX736" s="38"/>
      <c r="HHY736" s="38"/>
      <c r="HHZ736" s="38"/>
      <c r="HIA736" s="38"/>
      <c r="HIB736" s="38"/>
      <c r="HIC736" s="38"/>
      <c r="HID736" s="38"/>
      <c r="HIE736" s="38"/>
      <c r="HIF736" s="38"/>
      <c r="HIG736" s="38"/>
      <c r="HIH736" s="38"/>
      <c r="HII736" s="38"/>
      <c r="HIJ736" s="38"/>
      <c r="HIK736" s="38"/>
      <c r="HIL736" s="38"/>
      <c r="HIM736" s="38"/>
      <c r="HIN736" s="38"/>
      <c r="HIO736" s="38"/>
      <c r="HIP736" s="38"/>
      <c r="HIQ736" s="38"/>
      <c r="HIR736" s="38"/>
      <c r="HIS736" s="38"/>
      <c r="HIT736" s="38"/>
      <c r="HIU736" s="38"/>
      <c r="HIV736" s="38"/>
      <c r="HIW736" s="38"/>
      <c r="HIX736" s="38"/>
      <c r="HIY736" s="38"/>
      <c r="HIZ736" s="38"/>
      <c r="HJA736" s="38"/>
      <c r="HJB736" s="38"/>
      <c r="HJC736" s="38"/>
      <c r="HJD736" s="38"/>
      <c r="HJE736" s="38"/>
      <c r="HJF736" s="38"/>
      <c r="HJG736" s="38"/>
      <c r="HJH736" s="38"/>
      <c r="HJI736" s="38"/>
      <c r="HJJ736" s="38"/>
      <c r="HJK736" s="38"/>
      <c r="HJL736" s="38"/>
      <c r="HJM736" s="38"/>
      <c r="HJN736" s="38"/>
      <c r="HJO736" s="38"/>
      <c r="HJP736" s="38"/>
      <c r="HJQ736" s="38"/>
      <c r="HJR736" s="38"/>
      <c r="HJS736" s="38"/>
      <c r="HJT736" s="38"/>
      <c r="HJU736" s="38"/>
      <c r="HJV736" s="38"/>
      <c r="HJW736" s="38"/>
      <c r="HJX736" s="38"/>
      <c r="HJY736" s="38"/>
      <c r="HJZ736" s="38"/>
      <c r="HKA736" s="38"/>
      <c r="HKB736" s="38"/>
      <c r="HKC736" s="38"/>
      <c r="HKD736" s="38"/>
      <c r="HKE736" s="38"/>
      <c r="HKF736" s="38"/>
      <c r="HKG736" s="38"/>
      <c r="HKH736" s="38"/>
      <c r="HKI736" s="38"/>
      <c r="HKJ736" s="38"/>
      <c r="HKK736" s="38"/>
      <c r="HKL736" s="38"/>
      <c r="HKM736" s="38"/>
      <c r="HKN736" s="38"/>
      <c r="HKO736" s="38"/>
      <c r="HKP736" s="38"/>
      <c r="HKQ736" s="38"/>
      <c r="HKR736" s="38"/>
      <c r="HKS736" s="38"/>
      <c r="HKT736" s="38"/>
      <c r="HKU736" s="38"/>
      <c r="HKV736" s="38"/>
      <c r="HKW736" s="38"/>
      <c r="HKX736" s="38"/>
      <c r="HKY736" s="38"/>
      <c r="HKZ736" s="38"/>
      <c r="HLA736" s="38"/>
      <c r="HLB736" s="38"/>
      <c r="HLC736" s="38"/>
      <c r="HLD736" s="38"/>
      <c r="HLE736" s="38"/>
      <c r="HLF736" s="38"/>
      <c r="HLG736" s="38"/>
      <c r="HLH736" s="38"/>
      <c r="HLI736" s="38"/>
      <c r="HLJ736" s="38"/>
      <c r="HLK736" s="38"/>
      <c r="HLL736" s="38"/>
      <c r="HLM736" s="38"/>
      <c r="HLN736" s="38"/>
      <c r="HLO736" s="38"/>
      <c r="HLP736" s="38"/>
      <c r="HLQ736" s="38"/>
      <c r="HLR736" s="38"/>
      <c r="HLS736" s="38"/>
      <c r="HLT736" s="38"/>
      <c r="HLU736" s="38"/>
      <c r="HLV736" s="38"/>
      <c r="HLW736" s="38"/>
      <c r="HLX736" s="38"/>
      <c r="HLY736" s="38"/>
      <c r="HLZ736" s="38"/>
      <c r="HMA736" s="38"/>
      <c r="HMB736" s="38"/>
      <c r="HMC736" s="38"/>
      <c r="HMD736" s="38"/>
      <c r="HME736" s="38"/>
      <c r="HMF736" s="38"/>
      <c r="HMG736" s="38"/>
      <c r="HMH736" s="38"/>
      <c r="HMI736" s="38"/>
      <c r="HMJ736" s="38"/>
      <c r="HMK736" s="38"/>
      <c r="HML736" s="38"/>
      <c r="HMM736" s="38"/>
      <c r="HMN736" s="38"/>
      <c r="HMO736" s="38"/>
      <c r="HMP736" s="38"/>
      <c r="HMQ736" s="38"/>
      <c r="HMR736" s="38"/>
      <c r="HMS736" s="38"/>
      <c r="HMT736" s="38"/>
      <c r="HMU736" s="38"/>
      <c r="HMV736" s="38"/>
      <c r="HMW736" s="38"/>
      <c r="HMX736" s="38"/>
      <c r="HMY736" s="38"/>
      <c r="HMZ736" s="38"/>
      <c r="HNA736" s="38"/>
      <c r="HNB736" s="38"/>
      <c r="HNC736" s="38"/>
      <c r="HND736" s="38"/>
      <c r="HNE736" s="38"/>
      <c r="HNF736" s="38"/>
      <c r="HNG736" s="38"/>
      <c r="HNH736" s="38"/>
      <c r="HNI736" s="38"/>
      <c r="HNJ736" s="38"/>
      <c r="HNK736" s="38"/>
      <c r="HNL736" s="38"/>
      <c r="HNM736" s="38"/>
      <c r="HNN736" s="38"/>
      <c r="HNO736" s="38"/>
      <c r="HNP736" s="38"/>
      <c r="HNQ736" s="38"/>
      <c r="HNR736" s="38"/>
      <c r="HNS736" s="38"/>
      <c r="HNT736" s="38"/>
      <c r="HNU736" s="38"/>
      <c r="HNV736" s="38"/>
      <c r="HNW736" s="38"/>
      <c r="HNX736" s="38"/>
      <c r="HNY736" s="38"/>
      <c r="HNZ736" s="38"/>
      <c r="HOA736" s="38"/>
      <c r="HOB736" s="38"/>
      <c r="HOC736" s="38"/>
      <c r="HOD736" s="38"/>
      <c r="HOE736" s="38"/>
      <c r="HOF736" s="38"/>
      <c r="HOG736" s="38"/>
      <c r="HOH736" s="38"/>
      <c r="HOI736" s="38"/>
      <c r="HOJ736" s="38"/>
      <c r="HOK736" s="38"/>
      <c r="HOL736" s="38"/>
      <c r="HOM736" s="38"/>
      <c r="HON736" s="38"/>
      <c r="HOO736" s="38"/>
      <c r="HOP736" s="38"/>
      <c r="HOQ736" s="38"/>
      <c r="HOR736" s="38"/>
      <c r="HOS736" s="38"/>
      <c r="HOT736" s="38"/>
      <c r="HOU736" s="38"/>
      <c r="HOV736" s="38"/>
      <c r="HOW736" s="38"/>
      <c r="HOX736" s="38"/>
      <c r="HOY736" s="38"/>
      <c r="HOZ736" s="38"/>
      <c r="HPA736" s="38"/>
      <c r="HPB736" s="38"/>
      <c r="HPC736" s="38"/>
      <c r="HPD736" s="38"/>
      <c r="HPE736" s="38"/>
      <c r="HPF736" s="38"/>
      <c r="HPG736" s="38"/>
      <c r="HPH736" s="38"/>
      <c r="HPI736" s="38"/>
      <c r="HPJ736" s="38"/>
      <c r="HPK736" s="38"/>
      <c r="HPL736" s="38"/>
      <c r="HPM736" s="38"/>
      <c r="HPN736" s="38"/>
      <c r="HPO736" s="38"/>
      <c r="HPP736" s="38"/>
      <c r="HPQ736" s="38"/>
      <c r="HPR736" s="38"/>
      <c r="HPS736" s="38"/>
      <c r="HPT736" s="38"/>
      <c r="HPU736" s="38"/>
      <c r="HPV736" s="38"/>
      <c r="HPW736" s="38"/>
      <c r="HPX736" s="38"/>
      <c r="HPY736" s="38"/>
      <c r="HPZ736" s="38"/>
      <c r="HQA736" s="38"/>
      <c r="HQB736" s="38"/>
      <c r="HQC736" s="38"/>
      <c r="HQD736" s="38"/>
      <c r="HQE736" s="38"/>
      <c r="HQF736" s="38"/>
      <c r="HQG736" s="38"/>
      <c r="HQH736" s="38"/>
      <c r="HQI736" s="38"/>
      <c r="HQJ736" s="38"/>
      <c r="HQK736" s="38"/>
      <c r="HQL736" s="38"/>
      <c r="HQM736" s="38"/>
      <c r="HQN736" s="38"/>
      <c r="HQO736" s="38"/>
      <c r="HQP736" s="38"/>
      <c r="HQQ736" s="38"/>
      <c r="HQR736" s="38"/>
      <c r="HQS736" s="38"/>
      <c r="HQT736" s="38"/>
      <c r="HQU736" s="38"/>
      <c r="HQV736" s="38"/>
      <c r="HQW736" s="38"/>
      <c r="HQX736" s="38"/>
      <c r="HQY736" s="38"/>
      <c r="HQZ736" s="38"/>
      <c r="HRA736" s="38"/>
      <c r="HRB736" s="38"/>
      <c r="HRC736" s="38"/>
      <c r="HRD736" s="38"/>
      <c r="HRE736" s="38"/>
      <c r="HRF736" s="38"/>
      <c r="HRG736" s="38"/>
      <c r="HRH736" s="38"/>
      <c r="HRI736" s="38"/>
      <c r="HRJ736" s="38"/>
      <c r="HRK736" s="38"/>
      <c r="HRL736" s="38"/>
      <c r="HRM736" s="38"/>
      <c r="HRN736" s="38"/>
      <c r="HRO736" s="38"/>
      <c r="HRP736" s="38"/>
      <c r="HRQ736" s="38"/>
      <c r="HRR736" s="38"/>
      <c r="HRS736" s="38"/>
      <c r="HRT736" s="38"/>
      <c r="HRU736" s="38"/>
      <c r="HRV736" s="38"/>
      <c r="HRW736" s="38"/>
      <c r="HRX736" s="38"/>
      <c r="HRY736" s="38"/>
      <c r="HRZ736" s="38"/>
      <c r="HSA736" s="38"/>
      <c r="HSB736" s="38"/>
      <c r="HSC736" s="38"/>
      <c r="HSD736" s="38"/>
      <c r="HSE736" s="38"/>
      <c r="HSF736" s="38"/>
      <c r="HSG736" s="38"/>
      <c r="HSH736" s="38"/>
      <c r="HSI736" s="38"/>
      <c r="HSJ736" s="38"/>
      <c r="HSK736" s="38"/>
      <c r="HSL736" s="38"/>
      <c r="HSM736" s="38"/>
      <c r="HSN736" s="38"/>
      <c r="HSO736" s="38"/>
      <c r="HSP736" s="38"/>
      <c r="HSQ736" s="38"/>
      <c r="HSR736" s="38"/>
      <c r="HSS736" s="38"/>
      <c r="HST736" s="38"/>
      <c r="HSU736" s="38"/>
      <c r="HSV736" s="38"/>
      <c r="HSW736" s="38"/>
      <c r="HSX736" s="38"/>
      <c r="HSY736" s="38"/>
      <c r="HSZ736" s="38"/>
      <c r="HTA736" s="38"/>
      <c r="HTB736" s="38"/>
      <c r="HTC736" s="38"/>
      <c r="HTD736" s="38"/>
      <c r="HTE736" s="38"/>
      <c r="HTF736" s="38"/>
      <c r="HTG736" s="38"/>
      <c r="HTH736" s="38"/>
      <c r="HTI736" s="38"/>
      <c r="HTJ736" s="38"/>
      <c r="HTK736" s="38"/>
      <c r="HTL736" s="38"/>
      <c r="HTM736" s="38"/>
      <c r="HTN736" s="38"/>
      <c r="HTO736" s="38"/>
      <c r="HTP736" s="38"/>
      <c r="HTQ736" s="38"/>
      <c r="HTR736" s="38"/>
      <c r="HTS736" s="38"/>
      <c r="HTT736" s="38"/>
      <c r="HTU736" s="38"/>
      <c r="HTV736" s="38"/>
      <c r="HTW736" s="38"/>
      <c r="HTX736" s="38"/>
      <c r="HTY736" s="38"/>
      <c r="HTZ736" s="38"/>
      <c r="HUA736" s="38"/>
      <c r="HUB736" s="38"/>
      <c r="HUC736" s="38"/>
      <c r="HUD736" s="38"/>
      <c r="HUE736" s="38"/>
      <c r="HUF736" s="38"/>
      <c r="HUG736" s="38"/>
      <c r="HUH736" s="38"/>
      <c r="HUI736" s="38"/>
      <c r="HUJ736" s="38"/>
      <c r="HUK736" s="38"/>
      <c r="HUL736" s="38"/>
      <c r="HUM736" s="38"/>
      <c r="HUN736" s="38"/>
      <c r="HUO736" s="38"/>
      <c r="HUP736" s="38"/>
      <c r="HUQ736" s="38"/>
      <c r="HUR736" s="38"/>
      <c r="HUS736" s="38"/>
      <c r="HUT736" s="38"/>
      <c r="HUU736" s="38"/>
      <c r="HUV736" s="38"/>
      <c r="HUW736" s="38"/>
      <c r="HUX736" s="38"/>
      <c r="HUY736" s="38"/>
      <c r="HUZ736" s="38"/>
      <c r="HVA736" s="38"/>
      <c r="HVB736" s="38"/>
      <c r="HVC736" s="38"/>
      <c r="HVD736" s="38"/>
      <c r="HVE736" s="38"/>
      <c r="HVF736" s="38"/>
      <c r="HVG736" s="38"/>
      <c r="HVH736" s="38"/>
      <c r="HVI736" s="38"/>
      <c r="HVJ736" s="38"/>
      <c r="HVK736" s="38"/>
      <c r="HVL736" s="38"/>
      <c r="HVM736" s="38"/>
      <c r="HVN736" s="38"/>
      <c r="HVO736" s="38"/>
      <c r="HVP736" s="38"/>
      <c r="HVQ736" s="38"/>
      <c r="HVR736" s="38"/>
      <c r="HVS736" s="38"/>
      <c r="HVT736" s="38"/>
      <c r="HVU736" s="38"/>
      <c r="HVV736" s="38"/>
      <c r="HVW736" s="38"/>
      <c r="HVX736" s="38"/>
      <c r="HVY736" s="38"/>
      <c r="HVZ736" s="38"/>
      <c r="HWA736" s="38"/>
      <c r="HWB736" s="38"/>
      <c r="HWC736" s="38"/>
      <c r="HWD736" s="38"/>
      <c r="HWE736" s="38"/>
      <c r="HWF736" s="38"/>
      <c r="HWG736" s="38"/>
      <c r="HWH736" s="38"/>
      <c r="HWI736" s="38"/>
      <c r="HWJ736" s="38"/>
      <c r="HWK736" s="38"/>
      <c r="HWL736" s="38"/>
      <c r="HWM736" s="38"/>
      <c r="HWN736" s="38"/>
      <c r="HWO736" s="38"/>
      <c r="HWP736" s="38"/>
      <c r="HWQ736" s="38"/>
      <c r="HWR736" s="38"/>
      <c r="HWS736" s="38"/>
      <c r="HWT736" s="38"/>
      <c r="HWU736" s="38"/>
      <c r="HWV736" s="38"/>
      <c r="HWW736" s="38"/>
      <c r="HWX736" s="38"/>
      <c r="HWY736" s="38"/>
      <c r="HWZ736" s="38"/>
      <c r="HXA736" s="38"/>
      <c r="HXB736" s="38"/>
      <c r="HXC736" s="38"/>
      <c r="HXD736" s="38"/>
      <c r="HXE736" s="38"/>
      <c r="HXF736" s="38"/>
      <c r="HXG736" s="38"/>
      <c r="HXH736" s="38"/>
      <c r="HXI736" s="38"/>
      <c r="HXJ736" s="38"/>
      <c r="HXK736" s="38"/>
      <c r="HXL736" s="38"/>
      <c r="HXM736" s="38"/>
      <c r="HXN736" s="38"/>
      <c r="HXO736" s="38"/>
      <c r="HXP736" s="38"/>
      <c r="HXQ736" s="38"/>
      <c r="HXR736" s="38"/>
      <c r="HXS736" s="38"/>
      <c r="HXT736" s="38"/>
      <c r="HXU736" s="38"/>
      <c r="HXV736" s="38"/>
      <c r="HXW736" s="38"/>
      <c r="HXX736" s="38"/>
      <c r="HXY736" s="38"/>
      <c r="HXZ736" s="38"/>
      <c r="HYA736" s="38"/>
      <c r="HYB736" s="38"/>
      <c r="HYC736" s="38"/>
      <c r="HYD736" s="38"/>
      <c r="HYE736" s="38"/>
      <c r="HYF736" s="38"/>
      <c r="HYG736" s="38"/>
      <c r="HYH736" s="38"/>
      <c r="HYI736" s="38"/>
      <c r="HYJ736" s="38"/>
      <c r="HYK736" s="38"/>
      <c r="HYL736" s="38"/>
      <c r="HYM736" s="38"/>
      <c r="HYN736" s="38"/>
      <c r="HYO736" s="38"/>
      <c r="HYP736" s="38"/>
      <c r="HYQ736" s="38"/>
      <c r="HYR736" s="38"/>
      <c r="HYS736" s="38"/>
      <c r="HYT736" s="38"/>
      <c r="HYU736" s="38"/>
      <c r="HYV736" s="38"/>
      <c r="HYW736" s="38"/>
      <c r="HYX736" s="38"/>
      <c r="HYY736" s="38"/>
      <c r="HYZ736" s="38"/>
      <c r="HZA736" s="38"/>
      <c r="HZB736" s="38"/>
      <c r="HZC736" s="38"/>
      <c r="HZD736" s="38"/>
      <c r="HZE736" s="38"/>
      <c r="HZF736" s="38"/>
      <c r="HZG736" s="38"/>
      <c r="HZH736" s="38"/>
      <c r="HZI736" s="38"/>
      <c r="HZJ736" s="38"/>
      <c r="HZK736" s="38"/>
      <c r="HZL736" s="38"/>
      <c r="HZM736" s="38"/>
      <c r="HZN736" s="38"/>
      <c r="HZO736" s="38"/>
      <c r="HZP736" s="38"/>
      <c r="HZQ736" s="38"/>
      <c r="HZR736" s="38"/>
      <c r="HZS736" s="38"/>
      <c r="HZT736" s="38"/>
      <c r="HZU736" s="38"/>
      <c r="HZV736" s="38"/>
      <c r="HZW736" s="38"/>
      <c r="HZX736" s="38"/>
      <c r="HZY736" s="38"/>
      <c r="HZZ736" s="38"/>
      <c r="IAA736" s="38"/>
      <c r="IAB736" s="38"/>
      <c r="IAC736" s="38"/>
      <c r="IAD736" s="38"/>
      <c r="IAE736" s="38"/>
      <c r="IAF736" s="38"/>
      <c r="IAG736" s="38"/>
      <c r="IAH736" s="38"/>
      <c r="IAI736" s="38"/>
      <c r="IAJ736" s="38"/>
      <c r="IAK736" s="38"/>
      <c r="IAL736" s="38"/>
      <c r="IAM736" s="38"/>
      <c r="IAN736" s="38"/>
      <c r="IAO736" s="38"/>
      <c r="IAP736" s="38"/>
      <c r="IAQ736" s="38"/>
      <c r="IAR736" s="38"/>
      <c r="IAS736" s="38"/>
      <c r="IAT736" s="38"/>
      <c r="IAU736" s="38"/>
      <c r="IAV736" s="38"/>
      <c r="IAW736" s="38"/>
      <c r="IAX736" s="38"/>
      <c r="IAY736" s="38"/>
      <c r="IAZ736" s="38"/>
      <c r="IBA736" s="38"/>
      <c r="IBB736" s="38"/>
      <c r="IBC736" s="38"/>
      <c r="IBD736" s="38"/>
      <c r="IBE736" s="38"/>
      <c r="IBF736" s="38"/>
      <c r="IBG736" s="38"/>
      <c r="IBH736" s="38"/>
      <c r="IBI736" s="38"/>
      <c r="IBJ736" s="38"/>
      <c r="IBK736" s="38"/>
      <c r="IBL736" s="38"/>
      <c r="IBM736" s="38"/>
      <c r="IBN736" s="38"/>
      <c r="IBO736" s="38"/>
      <c r="IBP736" s="38"/>
      <c r="IBQ736" s="38"/>
      <c r="IBR736" s="38"/>
      <c r="IBS736" s="38"/>
      <c r="IBT736" s="38"/>
      <c r="IBU736" s="38"/>
      <c r="IBV736" s="38"/>
      <c r="IBW736" s="38"/>
      <c r="IBX736" s="38"/>
      <c r="IBY736" s="38"/>
      <c r="IBZ736" s="38"/>
      <c r="ICA736" s="38"/>
      <c r="ICB736" s="38"/>
      <c r="ICC736" s="38"/>
      <c r="ICD736" s="38"/>
      <c r="ICE736" s="38"/>
      <c r="ICF736" s="38"/>
      <c r="ICG736" s="38"/>
      <c r="ICH736" s="38"/>
      <c r="ICI736" s="38"/>
      <c r="ICJ736" s="38"/>
      <c r="ICK736" s="38"/>
      <c r="ICL736" s="38"/>
      <c r="ICM736" s="38"/>
      <c r="ICN736" s="38"/>
      <c r="ICO736" s="38"/>
      <c r="ICP736" s="38"/>
      <c r="ICQ736" s="38"/>
      <c r="ICR736" s="38"/>
      <c r="ICS736" s="38"/>
      <c r="ICT736" s="38"/>
      <c r="ICU736" s="38"/>
      <c r="ICV736" s="38"/>
      <c r="ICW736" s="38"/>
      <c r="ICX736" s="38"/>
      <c r="ICY736" s="38"/>
      <c r="ICZ736" s="38"/>
      <c r="IDA736" s="38"/>
      <c r="IDB736" s="38"/>
      <c r="IDC736" s="38"/>
      <c r="IDD736" s="38"/>
      <c r="IDE736" s="38"/>
      <c r="IDF736" s="38"/>
      <c r="IDG736" s="38"/>
      <c r="IDH736" s="38"/>
      <c r="IDI736" s="38"/>
      <c r="IDJ736" s="38"/>
      <c r="IDK736" s="38"/>
      <c r="IDL736" s="38"/>
      <c r="IDM736" s="38"/>
      <c r="IDN736" s="38"/>
      <c r="IDO736" s="38"/>
      <c r="IDP736" s="38"/>
      <c r="IDQ736" s="38"/>
      <c r="IDR736" s="38"/>
      <c r="IDS736" s="38"/>
      <c r="IDT736" s="38"/>
      <c r="IDU736" s="38"/>
      <c r="IDV736" s="38"/>
      <c r="IDW736" s="38"/>
      <c r="IDX736" s="38"/>
      <c r="IDY736" s="38"/>
      <c r="IDZ736" s="38"/>
      <c r="IEA736" s="38"/>
      <c r="IEB736" s="38"/>
      <c r="IEC736" s="38"/>
      <c r="IED736" s="38"/>
      <c r="IEE736" s="38"/>
      <c r="IEF736" s="38"/>
      <c r="IEG736" s="38"/>
      <c r="IEH736" s="38"/>
      <c r="IEI736" s="38"/>
      <c r="IEJ736" s="38"/>
      <c r="IEK736" s="38"/>
      <c r="IEL736" s="38"/>
      <c r="IEM736" s="38"/>
      <c r="IEN736" s="38"/>
      <c r="IEO736" s="38"/>
      <c r="IEP736" s="38"/>
      <c r="IEQ736" s="38"/>
      <c r="IER736" s="38"/>
      <c r="IES736" s="38"/>
      <c r="IET736" s="38"/>
      <c r="IEU736" s="38"/>
      <c r="IEV736" s="38"/>
      <c r="IEW736" s="38"/>
      <c r="IEX736" s="38"/>
      <c r="IEY736" s="38"/>
      <c r="IEZ736" s="38"/>
      <c r="IFA736" s="38"/>
      <c r="IFB736" s="38"/>
      <c r="IFC736" s="38"/>
      <c r="IFD736" s="38"/>
      <c r="IFE736" s="38"/>
      <c r="IFF736" s="38"/>
      <c r="IFG736" s="38"/>
      <c r="IFH736" s="38"/>
      <c r="IFI736" s="38"/>
      <c r="IFJ736" s="38"/>
      <c r="IFK736" s="38"/>
      <c r="IFL736" s="38"/>
      <c r="IFM736" s="38"/>
      <c r="IFN736" s="38"/>
      <c r="IFO736" s="38"/>
      <c r="IFP736" s="38"/>
      <c r="IFQ736" s="38"/>
      <c r="IFR736" s="38"/>
      <c r="IFS736" s="38"/>
      <c r="IFT736" s="38"/>
      <c r="IFU736" s="38"/>
      <c r="IFV736" s="38"/>
      <c r="IFW736" s="38"/>
      <c r="IFX736" s="38"/>
      <c r="IFY736" s="38"/>
      <c r="IFZ736" s="38"/>
      <c r="IGA736" s="38"/>
      <c r="IGB736" s="38"/>
      <c r="IGC736" s="38"/>
      <c r="IGD736" s="38"/>
      <c r="IGE736" s="38"/>
      <c r="IGF736" s="38"/>
      <c r="IGG736" s="38"/>
      <c r="IGH736" s="38"/>
      <c r="IGI736" s="38"/>
      <c r="IGJ736" s="38"/>
      <c r="IGK736" s="38"/>
      <c r="IGL736" s="38"/>
      <c r="IGM736" s="38"/>
      <c r="IGN736" s="38"/>
      <c r="IGO736" s="38"/>
      <c r="IGP736" s="38"/>
      <c r="IGQ736" s="38"/>
      <c r="IGR736" s="38"/>
      <c r="IGS736" s="38"/>
      <c r="IGT736" s="38"/>
      <c r="IGU736" s="38"/>
      <c r="IGV736" s="38"/>
      <c r="IGW736" s="38"/>
      <c r="IGX736" s="38"/>
      <c r="IGY736" s="38"/>
      <c r="IGZ736" s="38"/>
      <c r="IHA736" s="38"/>
      <c r="IHB736" s="38"/>
      <c r="IHC736" s="38"/>
      <c r="IHD736" s="38"/>
      <c r="IHE736" s="38"/>
      <c r="IHF736" s="38"/>
      <c r="IHG736" s="38"/>
      <c r="IHH736" s="38"/>
      <c r="IHI736" s="38"/>
      <c r="IHJ736" s="38"/>
      <c r="IHK736" s="38"/>
      <c r="IHL736" s="38"/>
      <c r="IHM736" s="38"/>
      <c r="IHN736" s="38"/>
      <c r="IHO736" s="38"/>
      <c r="IHP736" s="38"/>
      <c r="IHQ736" s="38"/>
      <c r="IHR736" s="38"/>
      <c r="IHS736" s="38"/>
      <c r="IHT736" s="38"/>
      <c r="IHU736" s="38"/>
      <c r="IHV736" s="38"/>
      <c r="IHW736" s="38"/>
      <c r="IHX736" s="38"/>
      <c r="IHY736" s="38"/>
      <c r="IHZ736" s="38"/>
      <c r="IIA736" s="38"/>
      <c r="IIB736" s="38"/>
      <c r="IIC736" s="38"/>
      <c r="IID736" s="38"/>
      <c r="IIE736" s="38"/>
      <c r="IIF736" s="38"/>
      <c r="IIG736" s="38"/>
      <c r="IIH736" s="38"/>
      <c r="III736" s="38"/>
      <c r="IIJ736" s="38"/>
      <c r="IIK736" s="38"/>
      <c r="IIL736" s="38"/>
      <c r="IIM736" s="38"/>
      <c r="IIN736" s="38"/>
      <c r="IIO736" s="38"/>
      <c r="IIP736" s="38"/>
      <c r="IIQ736" s="38"/>
      <c r="IIR736" s="38"/>
      <c r="IIS736" s="38"/>
      <c r="IIT736" s="38"/>
      <c r="IIU736" s="38"/>
      <c r="IIV736" s="38"/>
      <c r="IIW736" s="38"/>
      <c r="IIX736" s="38"/>
      <c r="IIY736" s="38"/>
      <c r="IIZ736" s="38"/>
      <c r="IJA736" s="38"/>
      <c r="IJB736" s="38"/>
      <c r="IJC736" s="38"/>
      <c r="IJD736" s="38"/>
      <c r="IJE736" s="38"/>
      <c r="IJF736" s="38"/>
      <c r="IJG736" s="38"/>
      <c r="IJH736" s="38"/>
      <c r="IJI736" s="38"/>
      <c r="IJJ736" s="38"/>
      <c r="IJK736" s="38"/>
      <c r="IJL736" s="38"/>
      <c r="IJM736" s="38"/>
      <c r="IJN736" s="38"/>
      <c r="IJO736" s="38"/>
      <c r="IJP736" s="38"/>
      <c r="IJQ736" s="38"/>
      <c r="IJR736" s="38"/>
      <c r="IJS736" s="38"/>
      <c r="IJT736" s="38"/>
      <c r="IJU736" s="38"/>
      <c r="IJV736" s="38"/>
      <c r="IJW736" s="38"/>
      <c r="IJX736" s="38"/>
      <c r="IJY736" s="38"/>
      <c r="IJZ736" s="38"/>
      <c r="IKA736" s="38"/>
      <c r="IKB736" s="38"/>
      <c r="IKC736" s="38"/>
      <c r="IKD736" s="38"/>
      <c r="IKE736" s="38"/>
      <c r="IKF736" s="38"/>
      <c r="IKG736" s="38"/>
      <c r="IKH736" s="38"/>
      <c r="IKI736" s="38"/>
      <c r="IKJ736" s="38"/>
      <c r="IKK736" s="38"/>
      <c r="IKL736" s="38"/>
      <c r="IKM736" s="38"/>
      <c r="IKN736" s="38"/>
      <c r="IKO736" s="38"/>
      <c r="IKP736" s="38"/>
      <c r="IKQ736" s="38"/>
      <c r="IKR736" s="38"/>
      <c r="IKS736" s="38"/>
      <c r="IKT736" s="38"/>
      <c r="IKU736" s="38"/>
      <c r="IKV736" s="38"/>
      <c r="IKW736" s="38"/>
      <c r="IKX736" s="38"/>
      <c r="IKY736" s="38"/>
      <c r="IKZ736" s="38"/>
      <c r="ILA736" s="38"/>
      <c r="ILB736" s="38"/>
      <c r="ILC736" s="38"/>
      <c r="ILD736" s="38"/>
      <c r="ILE736" s="38"/>
      <c r="ILF736" s="38"/>
      <c r="ILG736" s="38"/>
      <c r="ILH736" s="38"/>
      <c r="ILI736" s="38"/>
      <c r="ILJ736" s="38"/>
      <c r="ILK736" s="38"/>
      <c r="ILL736" s="38"/>
      <c r="ILM736" s="38"/>
      <c r="ILN736" s="38"/>
      <c r="ILO736" s="38"/>
      <c r="ILP736" s="38"/>
      <c r="ILQ736" s="38"/>
      <c r="ILR736" s="38"/>
      <c r="ILS736" s="38"/>
      <c r="ILT736" s="38"/>
      <c r="ILU736" s="38"/>
      <c r="ILV736" s="38"/>
      <c r="ILW736" s="38"/>
      <c r="ILX736" s="38"/>
      <c r="ILY736" s="38"/>
      <c r="ILZ736" s="38"/>
      <c r="IMA736" s="38"/>
      <c r="IMB736" s="38"/>
      <c r="IMC736" s="38"/>
      <c r="IMD736" s="38"/>
      <c r="IME736" s="38"/>
      <c r="IMF736" s="38"/>
      <c r="IMG736" s="38"/>
      <c r="IMH736" s="38"/>
      <c r="IMI736" s="38"/>
      <c r="IMJ736" s="38"/>
      <c r="IMK736" s="38"/>
      <c r="IML736" s="38"/>
      <c r="IMM736" s="38"/>
      <c r="IMN736" s="38"/>
      <c r="IMO736" s="38"/>
      <c r="IMP736" s="38"/>
      <c r="IMQ736" s="38"/>
      <c r="IMR736" s="38"/>
      <c r="IMS736" s="38"/>
      <c r="IMT736" s="38"/>
      <c r="IMU736" s="38"/>
      <c r="IMV736" s="38"/>
      <c r="IMW736" s="38"/>
      <c r="IMX736" s="38"/>
      <c r="IMY736" s="38"/>
      <c r="IMZ736" s="38"/>
      <c r="INA736" s="38"/>
      <c r="INB736" s="38"/>
      <c r="INC736" s="38"/>
      <c r="IND736" s="38"/>
      <c r="INE736" s="38"/>
      <c r="INF736" s="38"/>
      <c r="ING736" s="38"/>
      <c r="INH736" s="38"/>
      <c r="INI736" s="38"/>
      <c r="INJ736" s="38"/>
      <c r="INK736" s="38"/>
      <c r="INL736" s="38"/>
      <c r="INM736" s="38"/>
      <c r="INN736" s="38"/>
      <c r="INO736" s="38"/>
      <c r="INP736" s="38"/>
      <c r="INQ736" s="38"/>
      <c r="INR736" s="38"/>
      <c r="INS736" s="38"/>
      <c r="INT736" s="38"/>
      <c r="INU736" s="38"/>
      <c r="INV736" s="38"/>
      <c r="INW736" s="38"/>
      <c r="INX736" s="38"/>
      <c r="INY736" s="38"/>
      <c r="INZ736" s="38"/>
      <c r="IOA736" s="38"/>
      <c r="IOB736" s="38"/>
      <c r="IOC736" s="38"/>
      <c r="IOD736" s="38"/>
      <c r="IOE736" s="38"/>
      <c r="IOF736" s="38"/>
      <c r="IOG736" s="38"/>
      <c r="IOH736" s="38"/>
      <c r="IOI736" s="38"/>
      <c r="IOJ736" s="38"/>
      <c r="IOK736" s="38"/>
      <c r="IOL736" s="38"/>
      <c r="IOM736" s="38"/>
      <c r="ION736" s="38"/>
      <c r="IOO736" s="38"/>
      <c r="IOP736" s="38"/>
      <c r="IOQ736" s="38"/>
      <c r="IOR736" s="38"/>
      <c r="IOS736" s="38"/>
      <c r="IOT736" s="38"/>
      <c r="IOU736" s="38"/>
      <c r="IOV736" s="38"/>
      <c r="IOW736" s="38"/>
      <c r="IOX736" s="38"/>
      <c r="IOY736" s="38"/>
      <c r="IOZ736" s="38"/>
      <c r="IPA736" s="38"/>
      <c r="IPB736" s="38"/>
      <c r="IPC736" s="38"/>
      <c r="IPD736" s="38"/>
      <c r="IPE736" s="38"/>
      <c r="IPF736" s="38"/>
      <c r="IPG736" s="38"/>
      <c r="IPH736" s="38"/>
      <c r="IPI736" s="38"/>
      <c r="IPJ736" s="38"/>
      <c r="IPK736" s="38"/>
      <c r="IPL736" s="38"/>
      <c r="IPM736" s="38"/>
      <c r="IPN736" s="38"/>
      <c r="IPO736" s="38"/>
      <c r="IPP736" s="38"/>
      <c r="IPQ736" s="38"/>
      <c r="IPR736" s="38"/>
      <c r="IPS736" s="38"/>
      <c r="IPT736" s="38"/>
      <c r="IPU736" s="38"/>
      <c r="IPV736" s="38"/>
      <c r="IPW736" s="38"/>
      <c r="IPX736" s="38"/>
      <c r="IPY736" s="38"/>
      <c r="IPZ736" s="38"/>
      <c r="IQA736" s="38"/>
      <c r="IQB736" s="38"/>
      <c r="IQC736" s="38"/>
      <c r="IQD736" s="38"/>
      <c r="IQE736" s="38"/>
      <c r="IQF736" s="38"/>
      <c r="IQG736" s="38"/>
      <c r="IQH736" s="38"/>
      <c r="IQI736" s="38"/>
      <c r="IQJ736" s="38"/>
      <c r="IQK736" s="38"/>
      <c r="IQL736" s="38"/>
      <c r="IQM736" s="38"/>
      <c r="IQN736" s="38"/>
      <c r="IQO736" s="38"/>
      <c r="IQP736" s="38"/>
      <c r="IQQ736" s="38"/>
      <c r="IQR736" s="38"/>
      <c r="IQS736" s="38"/>
      <c r="IQT736" s="38"/>
      <c r="IQU736" s="38"/>
      <c r="IQV736" s="38"/>
      <c r="IQW736" s="38"/>
      <c r="IQX736" s="38"/>
      <c r="IQY736" s="38"/>
      <c r="IQZ736" s="38"/>
      <c r="IRA736" s="38"/>
      <c r="IRB736" s="38"/>
      <c r="IRC736" s="38"/>
      <c r="IRD736" s="38"/>
      <c r="IRE736" s="38"/>
      <c r="IRF736" s="38"/>
      <c r="IRG736" s="38"/>
      <c r="IRH736" s="38"/>
      <c r="IRI736" s="38"/>
      <c r="IRJ736" s="38"/>
      <c r="IRK736" s="38"/>
      <c r="IRL736" s="38"/>
      <c r="IRM736" s="38"/>
      <c r="IRN736" s="38"/>
      <c r="IRO736" s="38"/>
      <c r="IRP736" s="38"/>
      <c r="IRQ736" s="38"/>
      <c r="IRR736" s="38"/>
      <c r="IRS736" s="38"/>
      <c r="IRT736" s="38"/>
      <c r="IRU736" s="38"/>
      <c r="IRV736" s="38"/>
      <c r="IRW736" s="38"/>
      <c r="IRX736" s="38"/>
      <c r="IRY736" s="38"/>
      <c r="IRZ736" s="38"/>
      <c r="ISA736" s="38"/>
      <c r="ISB736" s="38"/>
      <c r="ISC736" s="38"/>
      <c r="ISD736" s="38"/>
      <c r="ISE736" s="38"/>
      <c r="ISF736" s="38"/>
      <c r="ISG736" s="38"/>
      <c r="ISH736" s="38"/>
      <c r="ISI736" s="38"/>
      <c r="ISJ736" s="38"/>
      <c r="ISK736" s="38"/>
      <c r="ISL736" s="38"/>
      <c r="ISM736" s="38"/>
      <c r="ISN736" s="38"/>
      <c r="ISO736" s="38"/>
      <c r="ISP736" s="38"/>
      <c r="ISQ736" s="38"/>
      <c r="ISR736" s="38"/>
      <c r="ISS736" s="38"/>
      <c r="IST736" s="38"/>
      <c r="ISU736" s="38"/>
      <c r="ISV736" s="38"/>
      <c r="ISW736" s="38"/>
      <c r="ISX736" s="38"/>
      <c r="ISY736" s="38"/>
      <c r="ISZ736" s="38"/>
      <c r="ITA736" s="38"/>
      <c r="ITB736" s="38"/>
      <c r="ITC736" s="38"/>
      <c r="ITD736" s="38"/>
      <c r="ITE736" s="38"/>
      <c r="ITF736" s="38"/>
      <c r="ITG736" s="38"/>
      <c r="ITH736" s="38"/>
      <c r="ITI736" s="38"/>
      <c r="ITJ736" s="38"/>
      <c r="ITK736" s="38"/>
      <c r="ITL736" s="38"/>
      <c r="ITM736" s="38"/>
      <c r="ITN736" s="38"/>
      <c r="ITO736" s="38"/>
      <c r="ITP736" s="38"/>
      <c r="ITQ736" s="38"/>
      <c r="ITR736" s="38"/>
      <c r="ITS736" s="38"/>
      <c r="ITT736" s="38"/>
      <c r="ITU736" s="38"/>
      <c r="ITV736" s="38"/>
      <c r="ITW736" s="38"/>
      <c r="ITX736" s="38"/>
      <c r="ITY736" s="38"/>
      <c r="ITZ736" s="38"/>
      <c r="IUA736" s="38"/>
      <c r="IUB736" s="38"/>
      <c r="IUC736" s="38"/>
      <c r="IUD736" s="38"/>
      <c r="IUE736" s="38"/>
      <c r="IUF736" s="38"/>
      <c r="IUG736" s="38"/>
      <c r="IUH736" s="38"/>
      <c r="IUI736" s="38"/>
      <c r="IUJ736" s="38"/>
      <c r="IUK736" s="38"/>
      <c r="IUL736" s="38"/>
      <c r="IUM736" s="38"/>
      <c r="IUN736" s="38"/>
      <c r="IUO736" s="38"/>
      <c r="IUP736" s="38"/>
      <c r="IUQ736" s="38"/>
      <c r="IUR736" s="38"/>
      <c r="IUS736" s="38"/>
      <c r="IUT736" s="38"/>
      <c r="IUU736" s="38"/>
      <c r="IUV736" s="38"/>
      <c r="IUW736" s="38"/>
      <c r="IUX736" s="38"/>
      <c r="IUY736" s="38"/>
      <c r="IUZ736" s="38"/>
      <c r="IVA736" s="38"/>
      <c r="IVB736" s="38"/>
      <c r="IVC736" s="38"/>
      <c r="IVD736" s="38"/>
      <c r="IVE736" s="38"/>
      <c r="IVF736" s="38"/>
      <c r="IVG736" s="38"/>
      <c r="IVH736" s="38"/>
      <c r="IVI736" s="38"/>
      <c r="IVJ736" s="38"/>
      <c r="IVK736" s="38"/>
      <c r="IVL736" s="38"/>
      <c r="IVM736" s="38"/>
      <c r="IVN736" s="38"/>
      <c r="IVO736" s="38"/>
      <c r="IVP736" s="38"/>
      <c r="IVQ736" s="38"/>
      <c r="IVR736" s="38"/>
      <c r="IVS736" s="38"/>
      <c r="IVT736" s="38"/>
      <c r="IVU736" s="38"/>
      <c r="IVV736" s="38"/>
      <c r="IVW736" s="38"/>
      <c r="IVX736" s="38"/>
      <c r="IVY736" s="38"/>
      <c r="IVZ736" s="38"/>
      <c r="IWA736" s="38"/>
      <c r="IWB736" s="38"/>
      <c r="IWC736" s="38"/>
      <c r="IWD736" s="38"/>
      <c r="IWE736" s="38"/>
      <c r="IWF736" s="38"/>
      <c r="IWG736" s="38"/>
      <c r="IWH736" s="38"/>
      <c r="IWI736" s="38"/>
      <c r="IWJ736" s="38"/>
      <c r="IWK736" s="38"/>
      <c r="IWL736" s="38"/>
      <c r="IWM736" s="38"/>
      <c r="IWN736" s="38"/>
      <c r="IWO736" s="38"/>
      <c r="IWP736" s="38"/>
      <c r="IWQ736" s="38"/>
      <c r="IWR736" s="38"/>
      <c r="IWS736" s="38"/>
      <c r="IWT736" s="38"/>
      <c r="IWU736" s="38"/>
      <c r="IWV736" s="38"/>
      <c r="IWW736" s="38"/>
      <c r="IWX736" s="38"/>
      <c r="IWY736" s="38"/>
      <c r="IWZ736" s="38"/>
      <c r="IXA736" s="38"/>
      <c r="IXB736" s="38"/>
      <c r="IXC736" s="38"/>
      <c r="IXD736" s="38"/>
      <c r="IXE736" s="38"/>
      <c r="IXF736" s="38"/>
      <c r="IXG736" s="38"/>
      <c r="IXH736" s="38"/>
      <c r="IXI736" s="38"/>
      <c r="IXJ736" s="38"/>
      <c r="IXK736" s="38"/>
      <c r="IXL736" s="38"/>
      <c r="IXM736" s="38"/>
      <c r="IXN736" s="38"/>
      <c r="IXO736" s="38"/>
      <c r="IXP736" s="38"/>
      <c r="IXQ736" s="38"/>
      <c r="IXR736" s="38"/>
      <c r="IXS736" s="38"/>
      <c r="IXT736" s="38"/>
      <c r="IXU736" s="38"/>
      <c r="IXV736" s="38"/>
      <c r="IXW736" s="38"/>
      <c r="IXX736" s="38"/>
      <c r="IXY736" s="38"/>
      <c r="IXZ736" s="38"/>
      <c r="IYA736" s="38"/>
      <c r="IYB736" s="38"/>
      <c r="IYC736" s="38"/>
      <c r="IYD736" s="38"/>
      <c r="IYE736" s="38"/>
      <c r="IYF736" s="38"/>
      <c r="IYG736" s="38"/>
      <c r="IYH736" s="38"/>
      <c r="IYI736" s="38"/>
      <c r="IYJ736" s="38"/>
      <c r="IYK736" s="38"/>
      <c r="IYL736" s="38"/>
      <c r="IYM736" s="38"/>
      <c r="IYN736" s="38"/>
      <c r="IYO736" s="38"/>
      <c r="IYP736" s="38"/>
      <c r="IYQ736" s="38"/>
      <c r="IYR736" s="38"/>
      <c r="IYS736" s="38"/>
      <c r="IYT736" s="38"/>
      <c r="IYU736" s="38"/>
      <c r="IYV736" s="38"/>
      <c r="IYW736" s="38"/>
      <c r="IYX736" s="38"/>
      <c r="IYY736" s="38"/>
      <c r="IYZ736" s="38"/>
      <c r="IZA736" s="38"/>
      <c r="IZB736" s="38"/>
      <c r="IZC736" s="38"/>
      <c r="IZD736" s="38"/>
      <c r="IZE736" s="38"/>
      <c r="IZF736" s="38"/>
      <c r="IZG736" s="38"/>
      <c r="IZH736" s="38"/>
      <c r="IZI736" s="38"/>
      <c r="IZJ736" s="38"/>
      <c r="IZK736" s="38"/>
      <c r="IZL736" s="38"/>
      <c r="IZM736" s="38"/>
      <c r="IZN736" s="38"/>
      <c r="IZO736" s="38"/>
      <c r="IZP736" s="38"/>
      <c r="IZQ736" s="38"/>
      <c r="IZR736" s="38"/>
      <c r="IZS736" s="38"/>
      <c r="IZT736" s="38"/>
      <c r="IZU736" s="38"/>
      <c r="IZV736" s="38"/>
      <c r="IZW736" s="38"/>
      <c r="IZX736" s="38"/>
      <c r="IZY736" s="38"/>
      <c r="IZZ736" s="38"/>
      <c r="JAA736" s="38"/>
      <c r="JAB736" s="38"/>
      <c r="JAC736" s="38"/>
      <c r="JAD736" s="38"/>
      <c r="JAE736" s="38"/>
      <c r="JAF736" s="38"/>
      <c r="JAG736" s="38"/>
      <c r="JAH736" s="38"/>
      <c r="JAI736" s="38"/>
      <c r="JAJ736" s="38"/>
      <c r="JAK736" s="38"/>
      <c r="JAL736" s="38"/>
      <c r="JAM736" s="38"/>
      <c r="JAN736" s="38"/>
      <c r="JAO736" s="38"/>
      <c r="JAP736" s="38"/>
      <c r="JAQ736" s="38"/>
      <c r="JAR736" s="38"/>
      <c r="JAS736" s="38"/>
      <c r="JAT736" s="38"/>
      <c r="JAU736" s="38"/>
      <c r="JAV736" s="38"/>
      <c r="JAW736" s="38"/>
      <c r="JAX736" s="38"/>
      <c r="JAY736" s="38"/>
      <c r="JAZ736" s="38"/>
      <c r="JBA736" s="38"/>
      <c r="JBB736" s="38"/>
      <c r="JBC736" s="38"/>
      <c r="JBD736" s="38"/>
      <c r="JBE736" s="38"/>
      <c r="JBF736" s="38"/>
      <c r="JBG736" s="38"/>
      <c r="JBH736" s="38"/>
      <c r="JBI736" s="38"/>
      <c r="JBJ736" s="38"/>
      <c r="JBK736" s="38"/>
      <c r="JBL736" s="38"/>
      <c r="JBM736" s="38"/>
      <c r="JBN736" s="38"/>
      <c r="JBO736" s="38"/>
      <c r="JBP736" s="38"/>
      <c r="JBQ736" s="38"/>
      <c r="JBR736" s="38"/>
      <c r="JBS736" s="38"/>
      <c r="JBT736" s="38"/>
      <c r="JBU736" s="38"/>
      <c r="JBV736" s="38"/>
      <c r="JBW736" s="38"/>
      <c r="JBX736" s="38"/>
      <c r="JBY736" s="38"/>
      <c r="JBZ736" s="38"/>
      <c r="JCA736" s="38"/>
      <c r="JCB736" s="38"/>
      <c r="JCC736" s="38"/>
      <c r="JCD736" s="38"/>
      <c r="JCE736" s="38"/>
      <c r="JCF736" s="38"/>
      <c r="JCG736" s="38"/>
      <c r="JCH736" s="38"/>
      <c r="JCI736" s="38"/>
      <c r="JCJ736" s="38"/>
      <c r="JCK736" s="38"/>
      <c r="JCL736" s="38"/>
      <c r="JCM736" s="38"/>
      <c r="JCN736" s="38"/>
      <c r="JCO736" s="38"/>
      <c r="JCP736" s="38"/>
      <c r="JCQ736" s="38"/>
      <c r="JCR736" s="38"/>
      <c r="JCS736" s="38"/>
      <c r="JCT736" s="38"/>
      <c r="JCU736" s="38"/>
      <c r="JCV736" s="38"/>
      <c r="JCW736" s="38"/>
      <c r="JCX736" s="38"/>
      <c r="JCY736" s="38"/>
      <c r="JCZ736" s="38"/>
      <c r="JDA736" s="38"/>
      <c r="JDB736" s="38"/>
      <c r="JDC736" s="38"/>
      <c r="JDD736" s="38"/>
      <c r="JDE736" s="38"/>
      <c r="JDF736" s="38"/>
      <c r="JDG736" s="38"/>
      <c r="JDH736" s="38"/>
      <c r="JDI736" s="38"/>
      <c r="JDJ736" s="38"/>
      <c r="JDK736" s="38"/>
      <c r="JDL736" s="38"/>
      <c r="JDM736" s="38"/>
      <c r="JDN736" s="38"/>
      <c r="JDO736" s="38"/>
      <c r="JDP736" s="38"/>
      <c r="JDQ736" s="38"/>
      <c r="JDR736" s="38"/>
      <c r="JDS736" s="38"/>
      <c r="JDT736" s="38"/>
      <c r="JDU736" s="38"/>
      <c r="JDV736" s="38"/>
      <c r="JDW736" s="38"/>
      <c r="JDX736" s="38"/>
      <c r="JDY736" s="38"/>
      <c r="JDZ736" s="38"/>
      <c r="JEA736" s="38"/>
      <c r="JEB736" s="38"/>
      <c r="JEC736" s="38"/>
      <c r="JED736" s="38"/>
      <c r="JEE736" s="38"/>
      <c r="JEF736" s="38"/>
      <c r="JEG736" s="38"/>
      <c r="JEH736" s="38"/>
      <c r="JEI736" s="38"/>
      <c r="JEJ736" s="38"/>
      <c r="JEK736" s="38"/>
      <c r="JEL736" s="38"/>
      <c r="JEM736" s="38"/>
      <c r="JEN736" s="38"/>
      <c r="JEO736" s="38"/>
      <c r="JEP736" s="38"/>
      <c r="JEQ736" s="38"/>
      <c r="JER736" s="38"/>
      <c r="JES736" s="38"/>
      <c r="JET736" s="38"/>
      <c r="JEU736" s="38"/>
      <c r="JEV736" s="38"/>
      <c r="JEW736" s="38"/>
      <c r="JEX736" s="38"/>
      <c r="JEY736" s="38"/>
      <c r="JEZ736" s="38"/>
      <c r="JFA736" s="38"/>
      <c r="JFB736" s="38"/>
      <c r="JFC736" s="38"/>
      <c r="JFD736" s="38"/>
      <c r="JFE736" s="38"/>
      <c r="JFF736" s="38"/>
      <c r="JFG736" s="38"/>
      <c r="JFH736" s="38"/>
      <c r="JFI736" s="38"/>
      <c r="JFJ736" s="38"/>
      <c r="JFK736" s="38"/>
      <c r="JFL736" s="38"/>
      <c r="JFM736" s="38"/>
      <c r="JFN736" s="38"/>
      <c r="JFO736" s="38"/>
      <c r="JFP736" s="38"/>
      <c r="JFQ736" s="38"/>
      <c r="JFR736" s="38"/>
      <c r="JFS736" s="38"/>
      <c r="JFT736" s="38"/>
      <c r="JFU736" s="38"/>
      <c r="JFV736" s="38"/>
      <c r="JFW736" s="38"/>
      <c r="JFX736" s="38"/>
      <c r="JFY736" s="38"/>
      <c r="JFZ736" s="38"/>
      <c r="JGA736" s="38"/>
      <c r="JGB736" s="38"/>
      <c r="JGC736" s="38"/>
      <c r="JGD736" s="38"/>
      <c r="JGE736" s="38"/>
      <c r="JGF736" s="38"/>
      <c r="JGG736" s="38"/>
      <c r="JGH736" s="38"/>
      <c r="JGI736" s="38"/>
      <c r="JGJ736" s="38"/>
      <c r="JGK736" s="38"/>
      <c r="JGL736" s="38"/>
      <c r="JGM736" s="38"/>
      <c r="JGN736" s="38"/>
      <c r="JGO736" s="38"/>
      <c r="JGP736" s="38"/>
      <c r="JGQ736" s="38"/>
      <c r="JGR736" s="38"/>
      <c r="JGS736" s="38"/>
      <c r="JGT736" s="38"/>
      <c r="JGU736" s="38"/>
      <c r="JGV736" s="38"/>
      <c r="JGW736" s="38"/>
      <c r="JGX736" s="38"/>
      <c r="JGY736" s="38"/>
      <c r="JGZ736" s="38"/>
      <c r="JHA736" s="38"/>
      <c r="JHB736" s="38"/>
      <c r="JHC736" s="38"/>
      <c r="JHD736" s="38"/>
      <c r="JHE736" s="38"/>
      <c r="JHF736" s="38"/>
      <c r="JHG736" s="38"/>
      <c r="JHH736" s="38"/>
      <c r="JHI736" s="38"/>
      <c r="JHJ736" s="38"/>
      <c r="JHK736" s="38"/>
      <c r="JHL736" s="38"/>
      <c r="JHM736" s="38"/>
      <c r="JHN736" s="38"/>
      <c r="JHO736" s="38"/>
      <c r="JHP736" s="38"/>
      <c r="JHQ736" s="38"/>
      <c r="JHR736" s="38"/>
      <c r="JHS736" s="38"/>
      <c r="JHT736" s="38"/>
      <c r="JHU736" s="38"/>
      <c r="JHV736" s="38"/>
      <c r="JHW736" s="38"/>
      <c r="JHX736" s="38"/>
      <c r="JHY736" s="38"/>
      <c r="JHZ736" s="38"/>
      <c r="JIA736" s="38"/>
      <c r="JIB736" s="38"/>
      <c r="JIC736" s="38"/>
      <c r="JID736" s="38"/>
      <c r="JIE736" s="38"/>
      <c r="JIF736" s="38"/>
      <c r="JIG736" s="38"/>
      <c r="JIH736" s="38"/>
      <c r="JII736" s="38"/>
      <c r="JIJ736" s="38"/>
      <c r="JIK736" s="38"/>
      <c r="JIL736" s="38"/>
      <c r="JIM736" s="38"/>
      <c r="JIN736" s="38"/>
      <c r="JIO736" s="38"/>
      <c r="JIP736" s="38"/>
      <c r="JIQ736" s="38"/>
      <c r="JIR736" s="38"/>
      <c r="JIS736" s="38"/>
      <c r="JIT736" s="38"/>
      <c r="JIU736" s="38"/>
      <c r="JIV736" s="38"/>
      <c r="JIW736" s="38"/>
      <c r="JIX736" s="38"/>
      <c r="JIY736" s="38"/>
      <c r="JIZ736" s="38"/>
      <c r="JJA736" s="38"/>
      <c r="JJB736" s="38"/>
      <c r="JJC736" s="38"/>
      <c r="JJD736" s="38"/>
      <c r="JJE736" s="38"/>
      <c r="JJF736" s="38"/>
      <c r="JJG736" s="38"/>
      <c r="JJH736" s="38"/>
      <c r="JJI736" s="38"/>
      <c r="JJJ736" s="38"/>
      <c r="JJK736" s="38"/>
      <c r="JJL736" s="38"/>
      <c r="JJM736" s="38"/>
      <c r="JJN736" s="38"/>
      <c r="JJO736" s="38"/>
      <c r="JJP736" s="38"/>
      <c r="JJQ736" s="38"/>
      <c r="JJR736" s="38"/>
      <c r="JJS736" s="38"/>
      <c r="JJT736" s="38"/>
      <c r="JJU736" s="38"/>
      <c r="JJV736" s="38"/>
      <c r="JJW736" s="38"/>
      <c r="JJX736" s="38"/>
      <c r="JJY736" s="38"/>
      <c r="JJZ736" s="38"/>
      <c r="JKA736" s="38"/>
      <c r="JKB736" s="38"/>
      <c r="JKC736" s="38"/>
      <c r="JKD736" s="38"/>
      <c r="JKE736" s="38"/>
      <c r="JKF736" s="38"/>
      <c r="JKG736" s="38"/>
      <c r="JKH736" s="38"/>
      <c r="JKI736" s="38"/>
      <c r="JKJ736" s="38"/>
      <c r="JKK736" s="38"/>
      <c r="JKL736" s="38"/>
      <c r="JKM736" s="38"/>
      <c r="JKN736" s="38"/>
      <c r="JKO736" s="38"/>
      <c r="JKP736" s="38"/>
      <c r="JKQ736" s="38"/>
      <c r="JKR736" s="38"/>
      <c r="JKS736" s="38"/>
      <c r="JKT736" s="38"/>
      <c r="JKU736" s="38"/>
      <c r="JKV736" s="38"/>
      <c r="JKW736" s="38"/>
      <c r="JKX736" s="38"/>
      <c r="JKY736" s="38"/>
      <c r="JKZ736" s="38"/>
      <c r="JLA736" s="38"/>
      <c r="JLB736" s="38"/>
      <c r="JLC736" s="38"/>
      <c r="JLD736" s="38"/>
      <c r="JLE736" s="38"/>
      <c r="JLF736" s="38"/>
      <c r="JLG736" s="38"/>
      <c r="JLH736" s="38"/>
      <c r="JLI736" s="38"/>
      <c r="JLJ736" s="38"/>
      <c r="JLK736" s="38"/>
      <c r="JLL736" s="38"/>
      <c r="JLM736" s="38"/>
      <c r="JLN736" s="38"/>
      <c r="JLO736" s="38"/>
      <c r="JLP736" s="38"/>
      <c r="JLQ736" s="38"/>
      <c r="JLR736" s="38"/>
      <c r="JLS736" s="38"/>
      <c r="JLT736" s="38"/>
      <c r="JLU736" s="38"/>
      <c r="JLV736" s="38"/>
      <c r="JLW736" s="38"/>
      <c r="JLX736" s="38"/>
      <c r="JLY736" s="38"/>
      <c r="JLZ736" s="38"/>
      <c r="JMA736" s="38"/>
      <c r="JMB736" s="38"/>
      <c r="JMC736" s="38"/>
      <c r="JMD736" s="38"/>
      <c r="JME736" s="38"/>
      <c r="JMF736" s="38"/>
      <c r="JMG736" s="38"/>
      <c r="JMH736" s="38"/>
      <c r="JMI736" s="38"/>
      <c r="JMJ736" s="38"/>
      <c r="JMK736" s="38"/>
      <c r="JML736" s="38"/>
      <c r="JMM736" s="38"/>
      <c r="JMN736" s="38"/>
      <c r="JMO736" s="38"/>
      <c r="JMP736" s="38"/>
      <c r="JMQ736" s="38"/>
      <c r="JMR736" s="38"/>
      <c r="JMS736" s="38"/>
      <c r="JMT736" s="38"/>
      <c r="JMU736" s="38"/>
      <c r="JMV736" s="38"/>
      <c r="JMW736" s="38"/>
      <c r="JMX736" s="38"/>
      <c r="JMY736" s="38"/>
      <c r="JMZ736" s="38"/>
      <c r="JNA736" s="38"/>
      <c r="JNB736" s="38"/>
      <c r="JNC736" s="38"/>
      <c r="JND736" s="38"/>
      <c r="JNE736" s="38"/>
      <c r="JNF736" s="38"/>
      <c r="JNG736" s="38"/>
      <c r="JNH736" s="38"/>
      <c r="JNI736" s="38"/>
      <c r="JNJ736" s="38"/>
      <c r="JNK736" s="38"/>
      <c r="JNL736" s="38"/>
      <c r="JNM736" s="38"/>
      <c r="JNN736" s="38"/>
      <c r="JNO736" s="38"/>
      <c r="JNP736" s="38"/>
      <c r="JNQ736" s="38"/>
      <c r="JNR736" s="38"/>
      <c r="JNS736" s="38"/>
      <c r="JNT736" s="38"/>
      <c r="JNU736" s="38"/>
      <c r="JNV736" s="38"/>
      <c r="JNW736" s="38"/>
      <c r="JNX736" s="38"/>
      <c r="JNY736" s="38"/>
      <c r="JNZ736" s="38"/>
      <c r="JOA736" s="38"/>
      <c r="JOB736" s="38"/>
      <c r="JOC736" s="38"/>
      <c r="JOD736" s="38"/>
      <c r="JOE736" s="38"/>
      <c r="JOF736" s="38"/>
      <c r="JOG736" s="38"/>
      <c r="JOH736" s="38"/>
      <c r="JOI736" s="38"/>
      <c r="JOJ736" s="38"/>
      <c r="JOK736" s="38"/>
      <c r="JOL736" s="38"/>
      <c r="JOM736" s="38"/>
      <c r="JON736" s="38"/>
      <c r="JOO736" s="38"/>
      <c r="JOP736" s="38"/>
      <c r="JOQ736" s="38"/>
      <c r="JOR736" s="38"/>
      <c r="JOS736" s="38"/>
      <c r="JOT736" s="38"/>
      <c r="JOU736" s="38"/>
      <c r="JOV736" s="38"/>
      <c r="JOW736" s="38"/>
      <c r="JOX736" s="38"/>
      <c r="JOY736" s="38"/>
      <c r="JOZ736" s="38"/>
      <c r="JPA736" s="38"/>
      <c r="JPB736" s="38"/>
      <c r="JPC736" s="38"/>
      <c r="JPD736" s="38"/>
      <c r="JPE736" s="38"/>
      <c r="JPF736" s="38"/>
      <c r="JPG736" s="38"/>
      <c r="JPH736" s="38"/>
      <c r="JPI736" s="38"/>
      <c r="JPJ736" s="38"/>
      <c r="JPK736" s="38"/>
      <c r="JPL736" s="38"/>
      <c r="JPM736" s="38"/>
      <c r="JPN736" s="38"/>
      <c r="JPO736" s="38"/>
      <c r="JPP736" s="38"/>
      <c r="JPQ736" s="38"/>
      <c r="JPR736" s="38"/>
      <c r="JPS736" s="38"/>
      <c r="JPT736" s="38"/>
      <c r="JPU736" s="38"/>
      <c r="JPV736" s="38"/>
      <c r="JPW736" s="38"/>
      <c r="JPX736" s="38"/>
      <c r="JPY736" s="38"/>
      <c r="JPZ736" s="38"/>
      <c r="JQA736" s="38"/>
      <c r="JQB736" s="38"/>
      <c r="JQC736" s="38"/>
      <c r="JQD736" s="38"/>
      <c r="JQE736" s="38"/>
      <c r="JQF736" s="38"/>
      <c r="JQG736" s="38"/>
      <c r="JQH736" s="38"/>
      <c r="JQI736" s="38"/>
      <c r="JQJ736" s="38"/>
      <c r="JQK736" s="38"/>
      <c r="JQL736" s="38"/>
      <c r="JQM736" s="38"/>
      <c r="JQN736" s="38"/>
      <c r="JQO736" s="38"/>
      <c r="JQP736" s="38"/>
      <c r="JQQ736" s="38"/>
      <c r="JQR736" s="38"/>
      <c r="JQS736" s="38"/>
      <c r="JQT736" s="38"/>
      <c r="JQU736" s="38"/>
      <c r="JQV736" s="38"/>
      <c r="JQW736" s="38"/>
      <c r="JQX736" s="38"/>
      <c r="JQY736" s="38"/>
      <c r="JQZ736" s="38"/>
      <c r="JRA736" s="38"/>
      <c r="JRB736" s="38"/>
      <c r="JRC736" s="38"/>
      <c r="JRD736" s="38"/>
      <c r="JRE736" s="38"/>
      <c r="JRF736" s="38"/>
      <c r="JRG736" s="38"/>
      <c r="JRH736" s="38"/>
      <c r="JRI736" s="38"/>
      <c r="JRJ736" s="38"/>
      <c r="JRK736" s="38"/>
      <c r="JRL736" s="38"/>
      <c r="JRM736" s="38"/>
      <c r="JRN736" s="38"/>
      <c r="JRO736" s="38"/>
      <c r="JRP736" s="38"/>
      <c r="JRQ736" s="38"/>
      <c r="JRR736" s="38"/>
      <c r="JRS736" s="38"/>
      <c r="JRT736" s="38"/>
      <c r="JRU736" s="38"/>
      <c r="JRV736" s="38"/>
      <c r="JRW736" s="38"/>
      <c r="JRX736" s="38"/>
      <c r="JRY736" s="38"/>
      <c r="JRZ736" s="38"/>
      <c r="JSA736" s="38"/>
      <c r="JSB736" s="38"/>
      <c r="JSC736" s="38"/>
      <c r="JSD736" s="38"/>
      <c r="JSE736" s="38"/>
      <c r="JSF736" s="38"/>
      <c r="JSG736" s="38"/>
      <c r="JSH736" s="38"/>
      <c r="JSI736" s="38"/>
      <c r="JSJ736" s="38"/>
      <c r="JSK736" s="38"/>
      <c r="JSL736" s="38"/>
      <c r="JSM736" s="38"/>
      <c r="JSN736" s="38"/>
      <c r="JSO736" s="38"/>
      <c r="JSP736" s="38"/>
      <c r="JSQ736" s="38"/>
      <c r="JSR736" s="38"/>
      <c r="JSS736" s="38"/>
      <c r="JST736" s="38"/>
      <c r="JSU736" s="38"/>
      <c r="JSV736" s="38"/>
      <c r="JSW736" s="38"/>
      <c r="JSX736" s="38"/>
      <c r="JSY736" s="38"/>
      <c r="JSZ736" s="38"/>
      <c r="JTA736" s="38"/>
      <c r="JTB736" s="38"/>
      <c r="JTC736" s="38"/>
      <c r="JTD736" s="38"/>
      <c r="JTE736" s="38"/>
      <c r="JTF736" s="38"/>
      <c r="JTG736" s="38"/>
      <c r="JTH736" s="38"/>
      <c r="JTI736" s="38"/>
      <c r="JTJ736" s="38"/>
      <c r="JTK736" s="38"/>
      <c r="JTL736" s="38"/>
      <c r="JTM736" s="38"/>
      <c r="JTN736" s="38"/>
      <c r="JTO736" s="38"/>
      <c r="JTP736" s="38"/>
      <c r="JTQ736" s="38"/>
      <c r="JTR736" s="38"/>
      <c r="JTS736" s="38"/>
      <c r="JTT736" s="38"/>
      <c r="JTU736" s="38"/>
      <c r="JTV736" s="38"/>
      <c r="JTW736" s="38"/>
      <c r="JTX736" s="38"/>
      <c r="JTY736" s="38"/>
      <c r="JTZ736" s="38"/>
      <c r="JUA736" s="38"/>
      <c r="JUB736" s="38"/>
      <c r="JUC736" s="38"/>
      <c r="JUD736" s="38"/>
      <c r="JUE736" s="38"/>
      <c r="JUF736" s="38"/>
      <c r="JUG736" s="38"/>
      <c r="JUH736" s="38"/>
      <c r="JUI736" s="38"/>
      <c r="JUJ736" s="38"/>
      <c r="JUK736" s="38"/>
      <c r="JUL736" s="38"/>
      <c r="JUM736" s="38"/>
      <c r="JUN736" s="38"/>
      <c r="JUO736" s="38"/>
      <c r="JUP736" s="38"/>
      <c r="JUQ736" s="38"/>
      <c r="JUR736" s="38"/>
      <c r="JUS736" s="38"/>
      <c r="JUT736" s="38"/>
      <c r="JUU736" s="38"/>
      <c r="JUV736" s="38"/>
      <c r="JUW736" s="38"/>
      <c r="JUX736" s="38"/>
      <c r="JUY736" s="38"/>
      <c r="JUZ736" s="38"/>
      <c r="JVA736" s="38"/>
      <c r="JVB736" s="38"/>
      <c r="JVC736" s="38"/>
      <c r="JVD736" s="38"/>
      <c r="JVE736" s="38"/>
      <c r="JVF736" s="38"/>
      <c r="JVG736" s="38"/>
      <c r="JVH736" s="38"/>
      <c r="JVI736" s="38"/>
      <c r="JVJ736" s="38"/>
      <c r="JVK736" s="38"/>
      <c r="JVL736" s="38"/>
      <c r="JVM736" s="38"/>
      <c r="JVN736" s="38"/>
      <c r="JVO736" s="38"/>
      <c r="JVP736" s="38"/>
      <c r="JVQ736" s="38"/>
      <c r="JVR736" s="38"/>
      <c r="JVS736" s="38"/>
      <c r="JVT736" s="38"/>
      <c r="JVU736" s="38"/>
      <c r="JVV736" s="38"/>
      <c r="JVW736" s="38"/>
      <c r="JVX736" s="38"/>
      <c r="JVY736" s="38"/>
      <c r="JVZ736" s="38"/>
      <c r="JWA736" s="38"/>
      <c r="JWB736" s="38"/>
      <c r="JWC736" s="38"/>
      <c r="JWD736" s="38"/>
      <c r="JWE736" s="38"/>
      <c r="JWF736" s="38"/>
      <c r="JWG736" s="38"/>
      <c r="JWH736" s="38"/>
      <c r="JWI736" s="38"/>
      <c r="JWJ736" s="38"/>
      <c r="JWK736" s="38"/>
      <c r="JWL736" s="38"/>
      <c r="JWM736" s="38"/>
      <c r="JWN736" s="38"/>
      <c r="JWO736" s="38"/>
      <c r="JWP736" s="38"/>
      <c r="JWQ736" s="38"/>
      <c r="JWR736" s="38"/>
      <c r="JWS736" s="38"/>
      <c r="JWT736" s="38"/>
      <c r="JWU736" s="38"/>
      <c r="JWV736" s="38"/>
      <c r="JWW736" s="38"/>
      <c r="JWX736" s="38"/>
      <c r="JWY736" s="38"/>
      <c r="JWZ736" s="38"/>
      <c r="JXA736" s="38"/>
      <c r="JXB736" s="38"/>
      <c r="JXC736" s="38"/>
      <c r="JXD736" s="38"/>
      <c r="JXE736" s="38"/>
      <c r="JXF736" s="38"/>
      <c r="JXG736" s="38"/>
      <c r="JXH736" s="38"/>
      <c r="JXI736" s="38"/>
      <c r="JXJ736" s="38"/>
      <c r="JXK736" s="38"/>
      <c r="JXL736" s="38"/>
      <c r="JXM736" s="38"/>
      <c r="JXN736" s="38"/>
      <c r="JXO736" s="38"/>
      <c r="JXP736" s="38"/>
      <c r="JXQ736" s="38"/>
      <c r="JXR736" s="38"/>
      <c r="JXS736" s="38"/>
      <c r="JXT736" s="38"/>
      <c r="JXU736" s="38"/>
      <c r="JXV736" s="38"/>
      <c r="JXW736" s="38"/>
      <c r="JXX736" s="38"/>
      <c r="JXY736" s="38"/>
      <c r="JXZ736" s="38"/>
      <c r="JYA736" s="38"/>
      <c r="JYB736" s="38"/>
      <c r="JYC736" s="38"/>
      <c r="JYD736" s="38"/>
      <c r="JYE736" s="38"/>
      <c r="JYF736" s="38"/>
      <c r="JYG736" s="38"/>
      <c r="JYH736" s="38"/>
      <c r="JYI736" s="38"/>
      <c r="JYJ736" s="38"/>
      <c r="JYK736" s="38"/>
      <c r="JYL736" s="38"/>
      <c r="JYM736" s="38"/>
      <c r="JYN736" s="38"/>
      <c r="JYO736" s="38"/>
      <c r="JYP736" s="38"/>
      <c r="JYQ736" s="38"/>
      <c r="JYR736" s="38"/>
      <c r="JYS736" s="38"/>
      <c r="JYT736" s="38"/>
      <c r="JYU736" s="38"/>
      <c r="JYV736" s="38"/>
      <c r="JYW736" s="38"/>
      <c r="JYX736" s="38"/>
      <c r="JYY736" s="38"/>
      <c r="JYZ736" s="38"/>
      <c r="JZA736" s="38"/>
      <c r="JZB736" s="38"/>
      <c r="JZC736" s="38"/>
      <c r="JZD736" s="38"/>
      <c r="JZE736" s="38"/>
      <c r="JZF736" s="38"/>
      <c r="JZG736" s="38"/>
      <c r="JZH736" s="38"/>
      <c r="JZI736" s="38"/>
      <c r="JZJ736" s="38"/>
      <c r="JZK736" s="38"/>
      <c r="JZL736" s="38"/>
      <c r="JZM736" s="38"/>
      <c r="JZN736" s="38"/>
      <c r="JZO736" s="38"/>
      <c r="JZP736" s="38"/>
      <c r="JZQ736" s="38"/>
      <c r="JZR736" s="38"/>
      <c r="JZS736" s="38"/>
      <c r="JZT736" s="38"/>
      <c r="JZU736" s="38"/>
      <c r="JZV736" s="38"/>
      <c r="JZW736" s="38"/>
      <c r="JZX736" s="38"/>
      <c r="JZY736" s="38"/>
      <c r="JZZ736" s="38"/>
      <c r="KAA736" s="38"/>
      <c r="KAB736" s="38"/>
      <c r="KAC736" s="38"/>
      <c r="KAD736" s="38"/>
      <c r="KAE736" s="38"/>
      <c r="KAF736" s="38"/>
      <c r="KAG736" s="38"/>
      <c r="KAH736" s="38"/>
      <c r="KAI736" s="38"/>
      <c r="KAJ736" s="38"/>
      <c r="KAK736" s="38"/>
      <c r="KAL736" s="38"/>
      <c r="KAM736" s="38"/>
      <c r="KAN736" s="38"/>
      <c r="KAO736" s="38"/>
      <c r="KAP736" s="38"/>
      <c r="KAQ736" s="38"/>
      <c r="KAR736" s="38"/>
      <c r="KAS736" s="38"/>
      <c r="KAT736" s="38"/>
      <c r="KAU736" s="38"/>
      <c r="KAV736" s="38"/>
      <c r="KAW736" s="38"/>
      <c r="KAX736" s="38"/>
      <c r="KAY736" s="38"/>
      <c r="KAZ736" s="38"/>
      <c r="KBA736" s="38"/>
      <c r="KBB736" s="38"/>
      <c r="KBC736" s="38"/>
      <c r="KBD736" s="38"/>
      <c r="KBE736" s="38"/>
      <c r="KBF736" s="38"/>
      <c r="KBG736" s="38"/>
      <c r="KBH736" s="38"/>
      <c r="KBI736" s="38"/>
      <c r="KBJ736" s="38"/>
      <c r="KBK736" s="38"/>
      <c r="KBL736" s="38"/>
      <c r="KBM736" s="38"/>
      <c r="KBN736" s="38"/>
      <c r="KBO736" s="38"/>
      <c r="KBP736" s="38"/>
      <c r="KBQ736" s="38"/>
      <c r="KBR736" s="38"/>
      <c r="KBS736" s="38"/>
      <c r="KBT736" s="38"/>
      <c r="KBU736" s="38"/>
      <c r="KBV736" s="38"/>
      <c r="KBW736" s="38"/>
      <c r="KBX736" s="38"/>
      <c r="KBY736" s="38"/>
      <c r="KBZ736" s="38"/>
      <c r="KCA736" s="38"/>
      <c r="KCB736" s="38"/>
      <c r="KCC736" s="38"/>
      <c r="KCD736" s="38"/>
      <c r="KCE736" s="38"/>
      <c r="KCF736" s="38"/>
      <c r="KCG736" s="38"/>
      <c r="KCH736" s="38"/>
      <c r="KCI736" s="38"/>
      <c r="KCJ736" s="38"/>
      <c r="KCK736" s="38"/>
      <c r="KCL736" s="38"/>
      <c r="KCM736" s="38"/>
      <c r="KCN736" s="38"/>
      <c r="KCO736" s="38"/>
      <c r="KCP736" s="38"/>
      <c r="KCQ736" s="38"/>
      <c r="KCR736" s="38"/>
      <c r="KCS736" s="38"/>
      <c r="KCT736" s="38"/>
      <c r="KCU736" s="38"/>
      <c r="KCV736" s="38"/>
      <c r="KCW736" s="38"/>
      <c r="KCX736" s="38"/>
      <c r="KCY736" s="38"/>
      <c r="KCZ736" s="38"/>
      <c r="KDA736" s="38"/>
      <c r="KDB736" s="38"/>
      <c r="KDC736" s="38"/>
      <c r="KDD736" s="38"/>
      <c r="KDE736" s="38"/>
      <c r="KDF736" s="38"/>
      <c r="KDG736" s="38"/>
      <c r="KDH736" s="38"/>
      <c r="KDI736" s="38"/>
      <c r="KDJ736" s="38"/>
      <c r="KDK736" s="38"/>
      <c r="KDL736" s="38"/>
      <c r="KDM736" s="38"/>
      <c r="KDN736" s="38"/>
      <c r="KDO736" s="38"/>
      <c r="KDP736" s="38"/>
      <c r="KDQ736" s="38"/>
      <c r="KDR736" s="38"/>
      <c r="KDS736" s="38"/>
      <c r="KDT736" s="38"/>
      <c r="KDU736" s="38"/>
      <c r="KDV736" s="38"/>
      <c r="KDW736" s="38"/>
      <c r="KDX736" s="38"/>
      <c r="KDY736" s="38"/>
      <c r="KDZ736" s="38"/>
      <c r="KEA736" s="38"/>
      <c r="KEB736" s="38"/>
      <c r="KEC736" s="38"/>
      <c r="KED736" s="38"/>
      <c r="KEE736" s="38"/>
      <c r="KEF736" s="38"/>
      <c r="KEG736" s="38"/>
      <c r="KEH736" s="38"/>
      <c r="KEI736" s="38"/>
      <c r="KEJ736" s="38"/>
      <c r="KEK736" s="38"/>
      <c r="KEL736" s="38"/>
      <c r="KEM736" s="38"/>
      <c r="KEN736" s="38"/>
      <c r="KEO736" s="38"/>
      <c r="KEP736" s="38"/>
      <c r="KEQ736" s="38"/>
      <c r="KER736" s="38"/>
      <c r="KES736" s="38"/>
      <c r="KET736" s="38"/>
      <c r="KEU736" s="38"/>
      <c r="KEV736" s="38"/>
      <c r="KEW736" s="38"/>
      <c r="KEX736" s="38"/>
      <c r="KEY736" s="38"/>
      <c r="KEZ736" s="38"/>
      <c r="KFA736" s="38"/>
      <c r="KFB736" s="38"/>
      <c r="KFC736" s="38"/>
      <c r="KFD736" s="38"/>
      <c r="KFE736" s="38"/>
      <c r="KFF736" s="38"/>
      <c r="KFG736" s="38"/>
      <c r="KFH736" s="38"/>
      <c r="KFI736" s="38"/>
      <c r="KFJ736" s="38"/>
      <c r="KFK736" s="38"/>
      <c r="KFL736" s="38"/>
      <c r="KFM736" s="38"/>
      <c r="KFN736" s="38"/>
      <c r="KFO736" s="38"/>
      <c r="KFP736" s="38"/>
      <c r="KFQ736" s="38"/>
      <c r="KFR736" s="38"/>
      <c r="KFS736" s="38"/>
      <c r="KFT736" s="38"/>
      <c r="KFU736" s="38"/>
      <c r="KFV736" s="38"/>
      <c r="KFW736" s="38"/>
      <c r="KFX736" s="38"/>
      <c r="KFY736" s="38"/>
      <c r="KFZ736" s="38"/>
      <c r="KGA736" s="38"/>
      <c r="KGB736" s="38"/>
      <c r="KGC736" s="38"/>
      <c r="KGD736" s="38"/>
      <c r="KGE736" s="38"/>
      <c r="KGF736" s="38"/>
      <c r="KGG736" s="38"/>
      <c r="KGH736" s="38"/>
      <c r="KGI736" s="38"/>
      <c r="KGJ736" s="38"/>
      <c r="KGK736" s="38"/>
      <c r="KGL736" s="38"/>
      <c r="KGM736" s="38"/>
      <c r="KGN736" s="38"/>
      <c r="KGO736" s="38"/>
      <c r="KGP736" s="38"/>
      <c r="KGQ736" s="38"/>
      <c r="KGR736" s="38"/>
      <c r="KGS736" s="38"/>
      <c r="KGT736" s="38"/>
      <c r="KGU736" s="38"/>
      <c r="KGV736" s="38"/>
      <c r="KGW736" s="38"/>
      <c r="KGX736" s="38"/>
      <c r="KGY736" s="38"/>
      <c r="KGZ736" s="38"/>
      <c r="KHA736" s="38"/>
      <c r="KHB736" s="38"/>
      <c r="KHC736" s="38"/>
      <c r="KHD736" s="38"/>
      <c r="KHE736" s="38"/>
      <c r="KHF736" s="38"/>
      <c r="KHG736" s="38"/>
      <c r="KHH736" s="38"/>
      <c r="KHI736" s="38"/>
      <c r="KHJ736" s="38"/>
      <c r="KHK736" s="38"/>
      <c r="KHL736" s="38"/>
      <c r="KHM736" s="38"/>
      <c r="KHN736" s="38"/>
      <c r="KHO736" s="38"/>
      <c r="KHP736" s="38"/>
      <c r="KHQ736" s="38"/>
      <c r="KHR736" s="38"/>
      <c r="KHS736" s="38"/>
      <c r="KHT736" s="38"/>
      <c r="KHU736" s="38"/>
      <c r="KHV736" s="38"/>
      <c r="KHW736" s="38"/>
      <c r="KHX736" s="38"/>
      <c r="KHY736" s="38"/>
      <c r="KHZ736" s="38"/>
      <c r="KIA736" s="38"/>
      <c r="KIB736" s="38"/>
      <c r="KIC736" s="38"/>
      <c r="KID736" s="38"/>
      <c r="KIE736" s="38"/>
      <c r="KIF736" s="38"/>
      <c r="KIG736" s="38"/>
      <c r="KIH736" s="38"/>
      <c r="KII736" s="38"/>
      <c r="KIJ736" s="38"/>
      <c r="KIK736" s="38"/>
      <c r="KIL736" s="38"/>
      <c r="KIM736" s="38"/>
      <c r="KIN736" s="38"/>
      <c r="KIO736" s="38"/>
      <c r="KIP736" s="38"/>
      <c r="KIQ736" s="38"/>
      <c r="KIR736" s="38"/>
      <c r="KIS736" s="38"/>
      <c r="KIT736" s="38"/>
      <c r="KIU736" s="38"/>
      <c r="KIV736" s="38"/>
      <c r="KIW736" s="38"/>
      <c r="KIX736" s="38"/>
      <c r="KIY736" s="38"/>
      <c r="KIZ736" s="38"/>
      <c r="KJA736" s="38"/>
      <c r="KJB736" s="38"/>
      <c r="KJC736" s="38"/>
      <c r="KJD736" s="38"/>
      <c r="KJE736" s="38"/>
      <c r="KJF736" s="38"/>
      <c r="KJG736" s="38"/>
      <c r="KJH736" s="38"/>
      <c r="KJI736" s="38"/>
      <c r="KJJ736" s="38"/>
      <c r="KJK736" s="38"/>
      <c r="KJL736" s="38"/>
      <c r="KJM736" s="38"/>
      <c r="KJN736" s="38"/>
      <c r="KJO736" s="38"/>
      <c r="KJP736" s="38"/>
      <c r="KJQ736" s="38"/>
      <c r="KJR736" s="38"/>
      <c r="KJS736" s="38"/>
      <c r="KJT736" s="38"/>
      <c r="KJU736" s="38"/>
      <c r="KJV736" s="38"/>
      <c r="KJW736" s="38"/>
      <c r="KJX736" s="38"/>
      <c r="KJY736" s="38"/>
      <c r="KJZ736" s="38"/>
      <c r="KKA736" s="38"/>
      <c r="KKB736" s="38"/>
      <c r="KKC736" s="38"/>
      <c r="KKD736" s="38"/>
      <c r="KKE736" s="38"/>
      <c r="KKF736" s="38"/>
      <c r="KKG736" s="38"/>
      <c r="KKH736" s="38"/>
      <c r="KKI736" s="38"/>
      <c r="KKJ736" s="38"/>
      <c r="KKK736" s="38"/>
      <c r="KKL736" s="38"/>
      <c r="KKM736" s="38"/>
      <c r="KKN736" s="38"/>
      <c r="KKO736" s="38"/>
      <c r="KKP736" s="38"/>
      <c r="KKQ736" s="38"/>
      <c r="KKR736" s="38"/>
      <c r="KKS736" s="38"/>
      <c r="KKT736" s="38"/>
      <c r="KKU736" s="38"/>
      <c r="KKV736" s="38"/>
      <c r="KKW736" s="38"/>
      <c r="KKX736" s="38"/>
      <c r="KKY736" s="38"/>
      <c r="KKZ736" s="38"/>
      <c r="KLA736" s="38"/>
      <c r="KLB736" s="38"/>
      <c r="KLC736" s="38"/>
      <c r="KLD736" s="38"/>
      <c r="KLE736" s="38"/>
      <c r="KLF736" s="38"/>
      <c r="KLG736" s="38"/>
      <c r="KLH736" s="38"/>
      <c r="KLI736" s="38"/>
      <c r="KLJ736" s="38"/>
      <c r="KLK736" s="38"/>
      <c r="KLL736" s="38"/>
      <c r="KLM736" s="38"/>
      <c r="KLN736" s="38"/>
      <c r="KLO736" s="38"/>
      <c r="KLP736" s="38"/>
      <c r="KLQ736" s="38"/>
      <c r="KLR736" s="38"/>
      <c r="KLS736" s="38"/>
      <c r="KLT736" s="38"/>
      <c r="KLU736" s="38"/>
      <c r="KLV736" s="38"/>
      <c r="KLW736" s="38"/>
      <c r="KLX736" s="38"/>
      <c r="KLY736" s="38"/>
      <c r="KLZ736" s="38"/>
      <c r="KMA736" s="38"/>
      <c r="KMB736" s="38"/>
      <c r="KMC736" s="38"/>
      <c r="KMD736" s="38"/>
      <c r="KME736" s="38"/>
      <c r="KMF736" s="38"/>
      <c r="KMG736" s="38"/>
      <c r="KMH736" s="38"/>
      <c r="KMI736" s="38"/>
      <c r="KMJ736" s="38"/>
      <c r="KMK736" s="38"/>
      <c r="KML736" s="38"/>
      <c r="KMM736" s="38"/>
      <c r="KMN736" s="38"/>
      <c r="KMO736" s="38"/>
      <c r="KMP736" s="38"/>
      <c r="KMQ736" s="38"/>
      <c r="KMR736" s="38"/>
      <c r="KMS736" s="38"/>
      <c r="KMT736" s="38"/>
      <c r="KMU736" s="38"/>
      <c r="KMV736" s="38"/>
      <c r="KMW736" s="38"/>
      <c r="KMX736" s="38"/>
      <c r="KMY736" s="38"/>
      <c r="KMZ736" s="38"/>
      <c r="KNA736" s="38"/>
      <c r="KNB736" s="38"/>
      <c r="KNC736" s="38"/>
      <c r="KND736" s="38"/>
      <c r="KNE736" s="38"/>
      <c r="KNF736" s="38"/>
      <c r="KNG736" s="38"/>
      <c r="KNH736" s="38"/>
      <c r="KNI736" s="38"/>
      <c r="KNJ736" s="38"/>
      <c r="KNK736" s="38"/>
      <c r="KNL736" s="38"/>
      <c r="KNM736" s="38"/>
      <c r="KNN736" s="38"/>
      <c r="KNO736" s="38"/>
      <c r="KNP736" s="38"/>
      <c r="KNQ736" s="38"/>
      <c r="KNR736" s="38"/>
      <c r="KNS736" s="38"/>
      <c r="KNT736" s="38"/>
      <c r="KNU736" s="38"/>
      <c r="KNV736" s="38"/>
      <c r="KNW736" s="38"/>
      <c r="KNX736" s="38"/>
      <c r="KNY736" s="38"/>
      <c r="KNZ736" s="38"/>
      <c r="KOA736" s="38"/>
      <c r="KOB736" s="38"/>
      <c r="KOC736" s="38"/>
      <c r="KOD736" s="38"/>
      <c r="KOE736" s="38"/>
      <c r="KOF736" s="38"/>
      <c r="KOG736" s="38"/>
      <c r="KOH736" s="38"/>
      <c r="KOI736" s="38"/>
      <c r="KOJ736" s="38"/>
      <c r="KOK736" s="38"/>
      <c r="KOL736" s="38"/>
      <c r="KOM736" s="38"/>
      <c r="KON736" s="38"/>
      <c r="KOO736" s="38"/>
      <c r="KOP736" s="38"/>
      <c r="KOQ736" s="38"/>
      <c r="KOR736" s="38"/>
      <c r="KOS736" s="38"/>
      <c r="KOT736" s="38"/>
      <c r="KOU736" s="38"/>
      <c r="KOV736" s="38"/>
      <c r="KOW736" s="38"/>
      <c r="KOX736" s="38"/>
      <c r="KOY736" s="38"/>
      <c r="KOZ736" s="38"/>
      <c r="KPA736" s="38"/>
      <c r="KPB736" s="38"/>
      <c r="KPC736" s="38"/>
      <c r="KPD736" s="38"/>
      <c r="KPE736" s="38"/>
      <c r="KPF736" s="38"/>
      <c r="KPG736" s="38"/>
      <c r="KPH736" s="38"/>
      <c r="KPI736" s="38"/>
      <c r="KPJ736" s="38"/>
      <c r="KPK736" s="38"/>
      <c r="KPL736" s="38"/>
      <c r="KPM736" s="38"/>
      <c r="KPN736" s="38"/>
      <c r="KPO736" s="38"/>
      <c r="KPP736" s="38"/>
      <c r="KPQ736" s="38"/>
      <c r="KPR736" s="38"/>
      <c r="KPS736" s="38"/>
      <c r="KPT736" s="38"/>
      <c r="KPU736" s="38"/>
      <c r="KPV736" s="38"/>
      <c r="KPW736" s="38"/>
      <c r="KPX736" s="38"/>
      <c r="KPY736" s="38"/>
      <c r="KPZ736" s="38"/>
      <c r="KQA736" s="38"/>
      <c r="KQB736" s="38"/>
      <c r="KQC736" s="38"/>
      <c r="KQD736" s="38"/>
      <c r="KQE736" s="38"/>
      <c r="KQF736" s="38"/>
      <c r="KQG736" s="38"/>
      <c r="KQH736" s="38"/>
      <c r="KQI736" s="38"/>
      <c r="KQJ736" s="38"/>
      <c r="KQK736" s="38"/>
      <c r="KQL736" s="38"/>
      <c r="KQM736" s="38"/>
      <c r="KQN736" s="38"/>
      <c r="KQO736" s="38"/>
      <c r="KQP736" s="38"/>
      <c r="KQQ736" s="38"/>
      <c r="KQR736" s="38"/>
      <c r="KQS736" s="38"/>
      <c r="KQT736" s="38"/>
      <c r="KQU736" s="38"/>
      <c r="KQV736" s="38"/>
      <c r="KQW736" s="38"/>
      <c r="KQX736" s="38"/>
      <c r="KQY736" s="38"/>
      <c r="KQZ736" s="38"/>
      <c r="KRA736" s="38"/>
      <c r="KRB736" s="38"/>
      <c r="KRC736" s="38"/>
      <c r="KRD736" s="38"/>
      <c r="KRE736" s="38"/>
      <c r="KRF736" s="38"/>
      <c r="KRG736" s="38"/>
      <c r="KRH736" s="38"/>
      <c r="KRI736" s="38"/>
      <c r="KRJ736" s="38"/>
      <c r="KRK736" s="38"/>
      <c r="KRL736" s="38"/>
      <c r="KRM736" s="38"/>
      <c r="KRN736" s="38"/>
      <c r="KRO736" s="38"/>
      <c r="KRP736" s="38"/>
      <c r="KRQ736" s="38"/>
      <c r="KRR736" s="38"/>
      <c r="KRS736" s="38"/>
      <c r="KRT736" s="38"/>
      <c r="KRU736" s="38"/>
      <c r="KRV736" s="38"/>
      <c r="KRW736" s="38"/>
      <c r="KRX736" s="38"/>
      <c r="KRY736" s="38"/>
      <c r="KRZ736" s="38"/>
      <c r="KSA736" s="38"/>
      <c r="KSB736" s="38"/>
      <c r="KSC736" s="38"/>
      <c r="KSD736" s="38"/>
      <c r="KSE736" s="38"/>
      <c r="KSF736" s="38"/>
      <c r="KSG736" s="38"/>
      <c r="KSH736" s="38"/>
      <c r="KSI736" s="38"/>
      <c r="KSJ736" s="38"/>
      <c r="KSK736" s="38"/>
      <c r="KSL736" s="38"/>
      <c r="KSM736" s="38"/>
      <c r="KSN736" s="38"/>
      <c r="KSO736" s="38"/>
      <c r="KSP736" s="38"/>
      <c r="KSQ736" s="38"/>
      <c r="KSR736" s="38"/>
      <c r="KSS736" s="38"/>
      <c r="KST736" s="38"/>
      <c r="KSU736" s="38"/>
      <c r="KSV736" s="38"/>
      <c r="KSW736" s="38"/>
      <c r="KSX736" s="38"/>
      <c r="KSY736" s="38"/>
      <c r="KSZ736" s="38"/>
      <c r="KTA736" s="38"/>
      <c r="KTB736" s="38"/>
      <c r="KTC736" s="38"/>
      <c r="KTD736" s="38"/>
      <c r="KTE736" s="38"/>
      <c r="KTF736" s="38"/>
      <c r="KTG736" s="38"/>
      <c r="KTH736" s="38"/>
      <c r="KTI736" s="38"/>
      <c r="KTJ736" s="38"/>
      <c r="KTK736" s="38"/>
      <c r="KTL736" s="38"/>
      <c r="KTM736" s="38"/>
      <c r="KTN736" s="38"/>
      <c r="KTO736" s="38"/>
      <c r="KTP736" s="38"/>
      <c r="KTQ736" s="38"/>
      <c r="KTR736" s="38"/>
      <c r="KTS736" s="38"/>
      <c r="KTT736" s="38"/>
      <c r="KTU736" s="38"/>
      <c r="KTV736" s="38"/>
      <c r="KTW736" s="38"/>
      <c r="KTX736" s="38"/>
      <c r="KTY736" s="38"/>
      <c r="KTZ736" s="38"/>
      <c r="KUA736" s="38"/>
      <c r="KUB736" s="38"/>
      <c r="KUC736" s="38"/>
      <c r="KUD736" s="38"/>
      <c r="KUE736" s="38"/>
      <c r="KUF736" s="38"/>
      <c r="KUG736" s="38"/>
      <c r="KUH736" s="38"/>
      <c r="KUI736" s="38"/>
      <c r="KUJ736" s="38"/>
      <c r="KUK736" s="38"/>
      <c r="KUL736" s="38"/>
      <c r="KUM736" s="38"/>
      <c r="KUN736" s="38"/>
      <c r="KUO736" s="38"/>
      <c r="KUP736" s="38"/>
      <c r="KUQ736" s="38"/>
      <c r="KUR736" s="38"/>
      <c r="KUS736" s="38"/>
      <c r="KUT736" s="38"/>
      <c r="KUU736" s="38"/>
      <c r="KUV736" s="38"/>
      <c r="KUW736" s="38"/>
      <c r="KUX736" s="38"/>
      <c r="KUY736" s="38"/>
      <c r="KUZ736" s="38"/>
      <c r="KVA736" s="38"/>
      <c r="KVB736" s="38"/>
      <c r="KVC736" s="38"/>
      <c r="KVD736" s="38"/>
      <c r="KVE736" s="38"/>
      <c r="KVF736" s="38"/>
      <c r="KVG736" s="38"/>
      <c r="KVH736" s="38"/>
      <c r="KVI736" s="38"/>
      <c r="KVJ736" s="38"/>
      <c r="KVK736" s="38"/>
      <c r="KVL736" s="38"/>
      <c r="KVM736" s="38"/>
      <c r="KVN736" s="38"/>
      <c r="KVO736" s="38"/>
      <c r="KVP736" s="38"/>
      <c r="KVQ736" s="38"/>
      <c r="KVR736" s="38"/>
      <c r="KVS736" s="38"/>
      <c r="KVT736" s="38"/>
      <c r="KVU736" s="38"/>
      <c r="KVV736" s="38"/>
      <c r="KVW736" s="38"/>
      <c r="KVX736" s="38"/>
      <c r="KVY736" s="38"/>
      <c r="KVZ736" s="38"/>
      <c r="KWA736" s="38"/>
      <c r="KWB736" s="38"/>
      <c r="KWC736" s="38"/>
      <c r="KWD736" s="38"/>
      <c r="KWE736" s="38"/>
      <c r="KWF736" s="38"/>
      <c r="KWG736" s="38"/>
      <c r="KWH736" s="38"/>
      <c r="KWI736" s="38"/>
      <c r="KWJ736" s="38"/>
      <c r="KWK736" s="38"/>
      <c r="KWL736" s="38"/>
      <c r="KWM736" s="38"/>
      <c r="KWN736" s="38"/>
      <c r="KWO736" s="38"/>
      <c r="KWP736" s="38"/>
      <c r="KWQ736" s="38"/>
      <c r="KWR736" s="38"/>
      <c r="KWS736" s="38"/>
      <c r="KWT736" s="38"/>
      <c r="KWU736" s="38"/>
      <c r="KWV736" s="38"/>
      <c r="KWW736" s="38"/>
      <c r="KWX736" s="38"/>
      <c r="KWY736" s="38"/>
      <c r="KWZ736" s="38"/>
      <c r="KXA736" s="38"/>
      <c r="KXB736" s="38"/>
      <c r="KXC736" s="38"/>
      <c r="KXD736" s="38"/>
      <c r="KXE736" s="38"/>
      <c r="KXF736" s="38"/>
      <c r="KXG736" s="38"/>
      <c r="KXH736" s="38"/>
      <c r="KXI736" s="38"/>
      <c r="KXJ736" s="38"/>
      <c r="KXK736" s="38"/>
      <c r="KXL736" s="38"/>
      <c r="KXM736" s="38"/>
      <c r="KXN736" s="38"/>
      <c r="KXO736" s="38"/>
      <c r="KXP736" s="38"/>
      <c r="KXQ736" s="38"/>
      <c r="KXR736" s="38"/>
      <c r="KXS736" s="38"/>
      <c r="KXT736" s="38"/>
      <c r="KXU736" s="38"/>
      <c r="KXV736" s="38"/>
      <c r="KXW736" s="38"/>
      <c r="KXX736" s="38"/>
      <c r="KXY736" s="38"/>
      <c r="KXZ736" s="38"/>
      <c r="KYA736" s="38"/>
      <c r="KYB736" s="38"/>
      <c r="KYC736" s="38"/>
      <c r="KYD736" s="38"/>
      <c r="KYE736" s="38"/>
      <c r="KYF736" s="38"/>
      <c r="KYG736" s="38"/>
      <c r="KYH736" s="38"/>
      <c r="KYI736" s="38"/>
      <c r="KYJ736" s="38"/>
      <c r="KYK736" s="38"/>
      <c r="KYL736" s="38"/>
      <c r="KYM736" s="38"/>
      <c r="KYN736" s="38"/>
      <c r="KYO736" s="38"/>
      <c r="KYP736" s="38"/>
      <c r="KYQ736" s="38"/>
      <c r="KYR736" s="38"/>
      <c r="KYS736" s="38"/>
      <c r="KYT736" s="38"/>
      <c r="KYU736" s="38"/>
      <c r="KYV736" s="38"/>
      <c r="KYW736" s="38"/>
      <c r="KYX736" s="38"/>
      <c r="KYY736" s="38"/>
      <c r="KYZ736" s="38"/>
      <c r="KZA736" s="38"/>
      <c r="KZB736" s="38"/>
      <c r="KZC736" s="38"/>
      <c r="KZD736" s="38"/>
      <c r="KZE736" s="38"/>
      <c r="KZF736" s="38"/>
      <c r="KZG736" s="38"/>
      <c r="KZH736" s="38"/>
      <c r="KZI736" s="38"/>
      <c r="KZJ736" s="38"/>
      <c r="KZK736" s="38"/>
      <c r="KZL736" s="38"/>
      <c r="KZM736" s="38"/>
      <c r="KZN736" s="38"/>
      <c r="KZO736" s="38"/>
      <c r="KZP736" s="38"/>
      <c r="KZQ736" s="38"/>
      <c r="KZR736" s="38"/>
      <c r="KZS736" s="38"/>
      <c r="KZT736" s="38"/>
      <c r="KZU736" s="38"/>
      <c r="KZV736" s="38"/>
      <c r="KZW736" s="38"/>
      <c r="KZX736" s="38"/>
      <c r="KZY736" s="38"/>
      <c r="KZZ736" s="38"/>
      <c r="LAA736" s="38"/>
      <c r="LAB736" s="38"/>
      <c r="LAC736" s="38"/>
      <c r="LAD736" s="38"/>
      <c r="LAE736" s="38"/>
      <c r="LAF736" s="38"/>
      <c r="LAG736" s="38"/>
      <c r="LAH736" s="38"/>
      <c r="LAI736" s="38"/>
      <c r="LAJ736" s="38"/>
      <c r="LAK736" s="38"/>
      <c r="LAL736" s="38"/>
      <c r="LAM736" s="38"/>
      <c r="LAN736" s="38"/>
      <c r="LAO736" s="38"/>
      <c r="LAP736" s="38"/>
      <c r="LAQ736" s="38"/>
      <c r="LAR736" s="38"/>
      <c r="LAS736" s="38"/>
      <c r="LAT736" s="38"/>
      <c r="LAU736" s="38"/>
      <c r="LAV736" s="38"/>
      <c r="LAW736" s="38"/>
      <c r="LAX736" s="38"/>
      <c r="LAY736" s="38"/>
      <c r="LAZ736" s="38"/>
      <c r="LBA736" s="38"/>
      <c r="LBB736" s="38"/>
      <c r="LBC736" s="38"/>
      <c r="LBD736" s="38"/>
      <c r="LBE736" s="38"/>
      <c r="LBF736" s="38"/>
      <c r="LBG736" s="38"/>
      <c r="LBH736" s="38"/>
      <c r="LBI736" s="38"/>
      <c r="LBJ736" s="38"/>
      <c r="LBK736" s="38"/>
      <c r="LBL736" s="38"/>
      <c r="LBM736" s="38"/>
      <c r="LBN736" s="38"/>
      <c r="LBO736" s="38"/>
      <c r="LBP736" s="38"/>
      <c r="LBQ736" s="38"/>
      <c r="LBR736" s="38"/>
      <c r="LBS736" s="38"/>
      <c r="LBT736" s="38"/>
      <c r="LBU736" s="38"/>
      <c r="LBV736" s="38"/>
      <c r="LBW736" s="38"/>
      <c r="LBX736" s="38"/>
      <c r="LBY736" s="38"/>
      <c r="LBZ736" s="38"/>
      <c r="LCA736" s="38"/>
      <c r="LCB736" s="38"/>
      <c r="LCC736" s="38"/>
      <c r="LCD736" s="38"/>
      <c r="LCE736" s="38"/>
      <c r="LCF736" s="38"/>
      <c r="LCG736" s="38"/>
      <c r="LCH736" s="38"/>
      <c r="LCI736" s="38"/>
      <c r="LCJ736" s="38"/>
      <c r="LCK736" s="38"/>
      <c r="LCL736" s="38"/>
      <c r="LCM736" s="38"/>
      <c r="LCN736" s="38"/>
      <c r="LCO736" s="38"/>
      <c r="LCP736" s="38"/>
      <c r="LCQ736" s="38"/>
      <c r="LCR736" s="38"/>
      <c r="LCS736" s="38"/>
      <c r="LCT736" s="38"/>
      <c r="LCU736" s="38"/>
      <c r="LCV736" s="38"/>
      <c r="LCW736" s="38"/>
      <c r="LCX736" s="38"/>
      <c r="LCY736" s="38"/>
      <c r="LCZ736" s="38"/>
      <c r="LDA736" s="38"/>
      <c r="LDB736" s="38"/>
      <c r="LDC736" s="38"/>
      <c r="LDD736" s="38"/>
      <c r="LDE736" s="38"/>
      <c r="LDF736" s="38"/>
      <c r="LDG736" s="38"/>
      <c r="LDH736" s="38"/>
      <c r="LDI736" s="38"/>
      <c r="LDJ736" s="38"/>
      <c r="LDK736" s="38"/>
      <c r="LDL736" s="38"/>
      <c r="LDM736" s="38"/>
      <c r="LDN736" s="38"/>
      <c r="LDO736" s="38"/>
      <c r="LDP736" s="38"/>
      <c r="LDQ736" s="38"/>
      <c r="LDR736" s="38"/>
      <c r="LDS736" s="38"/>
      <c r="LDT736" s="38"/>
      <c r="LDU736" s="38"/>
      <c r="LDV736" s="38"/>
      <c r="LDW736" s="38"/>
      <c r="LDX736" s="38"/>
      <c r="LDY736" s="38"/>
      <c r="LDZ736" s="38"/>
      <c r="LEA736" s="38"/>
      <c r="LEB736" s="38"/>
      <c r="LEC736" s="38"/>
      <c r="LED736" s="38"/>
      <c r="LEE736" s="38"/>
      <c r="LEF736" s="38"/>
      <c r="LEG736" s="38"/>
      <c r="LEH736" s="38"/>
      <c r="LEI736" s="38"/>
      <c r="LEJ736" s="38"/>
      <c r="LEK736" s="38"/>
      <c r="LEL736" s="38"/>
      <c r="LEM736" s="38"/>
      <c r="LEN736" s="38"/>
      <c r="LEO736" s="38"/>
      <c r="LEP736" s="38"/>
      <c r="LEQ736" s="38"/>
      <c r="LER736" s="38"/>
      <c r="LES736" s="38"/>
      <c r="LET736" s="38"/>
      <c r="LEU736" s="38"/>
      <c r="LEV736" s="38"/>
      <c r="LEW736" s="38"/>
      <c r="LEX736" s="38"/>
      <c r="LEY736" s="38"/>
      <c r="LEZ736" s="38"/>
      <c r="LFA736" s="38"/>
      <c r="LFB736" s="38"/>
      <c r="LFC736" s="38"/>
      <c r="LFD736" s="38"/>
      <c r="LFE736" s="38"/>
      <c r="LFF736" s="38"/>
      <c r="LFG736" s="38"/>
      <c r="LFH736" s="38"/>
      <c r="LFI736" s="38"/>
      <c r="LFJ736" s="38"/>
      <c r="LFK736" s="38"/>
      <c r="LFL736" s="38"/>
      <c r="LFM736" s="38"/>
      <c r="LFN736" s="38"/>
      <c r="LFO736" s="38"/>
      <c r="LFP736" s="38"/>
      <c r="LFQ736" s="38"/>
      <c r="LFR736" s="38"/>
      <c r="LFS736" s="38"/>
      <c r="LFT736" s="38"/>
      <c r="LFU736" s="38"/>
      <c r="LFV736" s="38"/>
      <c r="LFW736" s="38"/>
      <c r="LFX736" s="38"/>
      <c r="LFY736" s="38"/>
      <c r="LFZ736" s="38"/>
      <c r="LGA736" s="38"/>
      <c r="LGB736" s="38"/>
      <c r="LGC736" s="38"/>
      <c r="LGD736" s="38"/>
      <c r="LGE736" s="38"/>
      <c r="LGF736" s="38"/>
      <c r="LGG736" s="38"/>
      <c r="LGH736" s="38"/>
      <c r="LGI736" s="38"/>
      <c r="LGJ736" s="38"/>
      <c r="LGK736" s="38"/>
      <c r="LGL736" s="38"/>
      <c r="LGM736" s="38"/>
      <c r="LGN736" s="38"/>
      <c r="LGO736" s="38"/>
      <c r="LGP736" s="38"/>
      <c r="LGQ736" s="38"/>
      <c r="LGR736" s="38"/>
      <c r="LGS736" s="38"/>
      <c r="LGT736" s="38"/>
      <c r="LGU736" s="38"/>
      <c r="LGV736" s="38"/>
      <c r="LGW736" s="38"/>
      <c r="LGX736" s="38"/>
      <c r="LGY736" s="38"/>
      <c r="LGZ736" s="38"/>
      <c r="LHA736" s="38"/>
      <c r="LHB736" s="38"/>
      <c r="LHC736" s="38"/>
      <c r="LHD736" s="38"/>
      <c r="LHE736" s="38"/>
      <c r="LHF736" s="38"/>
      <c r="LHG736" s="38"/>
      <c r="LHH736" s="38"/>
      <c r="LHI736" s="38"/>
      <c r="LHJ736" s="38"/>
      <c r="LHK736" s="38"/>
      <c r="LHL736" s="38"/>
      <c r="LHM736" s="38"/>
      <c r="LHN736" s="38"/>
      <c r="LHO736" s="38"/>
      <c r="LHP736" s="38"/>
      <c r="LHQ736" s="38"/>
      <c r="LHR736" s="38"/>
      <c r="LHS736" s="38"/>
      <c r="LHT736" s="38"/>
      <c r="LHU736" s="38"/>
      <c r="LHV736" s="38"/>
      <c r="LHW736" s="38"/>
      <c r="LHX736" s="38"/>
      <c r="LHY736" s="38"/>
      <c r="LHZ736" s="38"/>
      <c r="LIA736" s="38"/>
      <c r="LIB736" s="38"/>
      <c r="LIC736" s="38"/>
      <c r="LID736" s="38"/>
      <c r="LIE736" s="38"/>
      <c r="LIF736" s="38"/>
      <c r="LIG736" s="38"/>
      <c r="LIH736" s="38"/>
      <c r="LII736" s="38"/>
      <c r="LIJ736" s="38"/>
      <c r="LIK736" s="38"/>
      <c r="LIL736" s="38"/>
      <c r="LIM736" s="38"/>
      <c r="LIN736" s="38"/>
      <c r="LIO736" s="38"/>
      <c r="LIP736" s="38"/>
      <c r="LIQ736" s="38"/>
      <c r="LIR736" s="38"/>
      <c r="LIS736" s="38"/>
      <c r="LIT736" s="38"/>
      <c r="LIU736" s="38"/>
      <c r="LIV736" s="38"/>
      <c r="LIW736" s="38"/>
      <c r="LIX736" s="38"/>
      <c r="LIY736" s="38"/>
      <c r="LIZ736" s="38"/>
      <c r="LJA736" s="38"/>
      <c r="LJB736" s="38"/>
      <c r="LJC736" s="38"/>
      <c r="LJD736" s="38"/>
      <c r="LJE736" s="38"/>
      <c r="LJF736" s="38"/>
      <c r="LJG736" s="38"/>
      <c r="LJH736" s="38"/>
      <c r="LJI736" s="38"/>
      <c r="LJJ736" s="38"/>
      <c r="LJK736" s="38"/>
      <c r="LJL736" s="38"/>
      <c r="LJM736" s="38"/>
      <c r="LJN736" s="38"/>
      <c r="LJO736" s="38"/>
      <c r="LJP736" s="38"/>
      <c r="LJQ736" s="38"/>
      <c r="LJR736" s="38"/>
      <c r="LJS736" s="38"/>
      <c r="LJT736" s="38"/>
      <c r="LJU736" s="38"/>
      <c r="LJV736" s="38"/>
      <c r="LJW736" s="38"/>
      <c r="LJX736" s="38"/>
      <c r="LJY736" s="38"/>
      <c r="LJZ736" s="38"/>
      <c r="LKA736" s="38"/>
      <c r="LKB736" s="38"/>
      <c r="LKC736" s="38"/>
      <c r="LKD736" s="38"/>
      <c r="LKE736" s="38"/>
      <c r="LKF736" s="38"/>
      <c r="LKG736" s="38"/>
      <c r="LKH736" s="38"/>
      <c r="LKI736" s="38"/>
      <c r="LKJ736" s="38"/>
      <c r="LKK736" s="38"/>
      <c r="LKL736" s="38"/>
      <c r="LKM736" s="38"/>
      <c r="LKN736" s="38"/>
      <c r="LKO736" s="38"/>
      <c r="LKP736" s="38"/>
      <c r="LKQ736" s="38"/>
      <c r="LKR736" s="38"/>
      <c r="LKS736" s="38"/>
      <c r="LKT736" s="38"/>
      <c r="LKU736" s="38"/>
      <c r="LKV736" s="38"/>
      <c r="LKW736" s="38"/>
      <c r="LKX736" s="38"/>
      <c r="LKY736" s="38"/>
      <c r="LKZ736" s="38"/>
      <c r="LLA736" s="38"/>
      <c r="LLB736" s="38"/>
      <c r="LLC736" s="38"/>
      <c r="LLD736" s="38"/>
      <c r="LLE736" s="38"/>
      <c r="LLF736" s="38"/>
      <c r="LLG736" s="38"/>
      <c r="LLH736" s="38"/>
      <c r="LLI736" s="38"/>
      <c r="LLJ736" s="38"/>
      <c r="LLK736" s="38"/>
      <c r="LLL736" s="38"/>
      <c r="LLM736" s="38"/>
      <c r="LLN736" s="38"/>
      <c r="LLO736" s="38"/>
      <c r="LLP736" s="38"/>
      <c r="LLQ736" s="38"/>
      <c r="LLR736" s="38"/>
      <c r="LLS736" s="38"/>
      <c r="LLT736" s="38"/>
      <c r="LLU736" s="38"/>
      <c r="LLV736" s="38"/>
      <c r="LLW736" s="38"/>
      <c r="LLX736" s="38"/>
      <c r="LLY736" s="38"/>
      <c r="LLZ736" s="38"/>
      <c r="LMA736" s="38"/>
      <c r="LMB736" s="38"/>
      <c r="LMC736" s="38"/>
      <c r="LMD736" s="38"/>
      <c r="LME736" s="38"/>
      <c r="LMF736" s="38"/>
      <c r="LMG736" s="38"/>
      <c r="LMH736" s="38"/>
      <c r="LMI736" s="38"/>
      <c r="LMJ736" s="38"/>
      <c r="LMK736" s="38"/>
      <c r="LML736" s="38"/>
      <c r="LMM736" s="38"/>
      <c r="LMN736" s="38"/>
      <c r="LMO736" s="38"/>
      <c r="LMP736" s="38"/>
      <c r="LMQ736" s="38"/>
      <c r="LMR736" s="38"/>
      <c r="LMS736" s="38"/>
      <c r="LMT736" s="38"/>
      <c r="LMU736" s="38"/>
      <c r="LMV736" s="38"/>
      <c r="LMW736" s="38"/>
      <c r="LMX736" s="38"/>
      <c r="LMY736" s="38"/>
      <c r="LMZ736" s="38"/>
      <c r="LNA736" s="38"/>
      <c r="LNB736" s="38"/>
      <c r="LNC736" s="38"/>
      <c r="LND736" s="38"/>
      <c r="LNE736" s="38"/>
      <c r="LNF736" s="38"/>
      <c r="LNG736" s="38"/>
      <c r="LNH736" s="38"/>
      <c r="LNI736" s="38"/>
      <c r="LNJ736" s="38"/>
      <c r="LNK736" s="38"/>
      <c r="LNL736" s="38"/>
      <c r="LNM736" s="38"/>
      <c r="LNN736" s="38"/>
      <c r="LNO736" s="38"/>
      <c r="LNP736" s="38"/>
      <c r="LNQ736" s="38"/>
      <c r="LNR736" s="38"/>
      <c r="LNS736" s="38"/>
      <c r="LNT736" s="38"/>
      <c r="LNU736" s="38"/>
      <c r="LNV736" s="38"/>
      <c r="LNW736" s="38"/>
      <c r="LNX736" s="38"/>
      <c r="LNY736" s="38"/>
      <c r="LNZ736" s="38"/>
      <c r="LOA736" s="38"/>
      <c r="LOB736" s="38"/>
      <c r="LOC736" s="38"/>
      <c r="LOD736" s="38"/>
      <c r="LOE736" s="38"/>
      <c r="LOF736" s="38"/>
      <c r="LOG736" s="38"/>
      <c r="LOH736" s="38"/>
      <c r="LOI736" s="38"/>
      <c r="LOJ736" s="38"/>
      <c r="LOK736" s="38"/>
      <c r="LOL736" s="38"/>
      <c r="LOM736" s="38"/>
      <c r="LON736" s="38"/>
      <c r="LOO736" s="38"/>
      <c r="LOP736" s="38"/>
      <c r="LOQ736" s="38"/>
      <c r="LOR736" s="38"/>
      <c r="LOS736" s="38"/>
      <c r="LOT736" s="38"/>
      <c r="LOU736" s="38"/>
      <c r="LOV736" s="38"/>
      <c r="LOW736" s="38"/>
      <c r="LOX736" s="38"/>
      <c r="LOY736" s="38"/>
      <c r="LOZ736" s="38"/>
      <c r="LPA736" s="38"/>
      <c r="LPB736" s="38"/>
      <c r="LPC736" s="38"/>
      <c r="LPD736" s="38"/>
      <c r="LPE736" s="38"/>
      <c r="LPF736" s="38"/>
      <c r="LPG736" s="38"/>
      <c r="LPH736" s="38"/>
      <c r="LPI736" s="38"/>
      <c r="LPJ736" s="38"/>
      <c r="LPK736" s="38"/>
      <c r="LPL736" s="38"/>
      <c r="LPM736" s="38"/>
      <c r="LPN736" s="38"/>
      <c r="LPO736" s="38"/>
      <c r="LPP736" s="38"/>
      <c r="LPQ736" s="38"/>
      <c r="LPR736" s="38"/>
      <c r="LPS736" s="38"/>
      <c r="LPT736" s="38"/>
      <c r="LPU736" s="38"/>
      <c r="LPV736" s="38"/>
      <c r="LPW736" s="38"/>
      <c r="LPX736" s="38"/>
      <c r="LPY736" s="38"/>
      <c r="LPZ736" s="38"/>
      <c r="LQA736" s="38"/>
      <c r="LQB736" s="38"/>
      <c r="LQC736" s="38"/>
      <c r="LQD736" s="38"/>
      <c r="LQE736" s="38"/>
      <c r="LQF736" s="38"/>
      <c r="LQG736" s="38"/>
      <c r="LQH736" s="38"/>
      <c r="LQI736" s="38"/>
      <c r="LQJ736" s="38"/>
      <c r="LQK736" s="38"/>
      <c r="LQL736" s="38"/>
      <c r="LQM736" s="38"/>
      <c r="LQN736" s="38"/>
      <c r="LQO736" s="38"/>
      <c r="LQP736" s="38"/>
      <c r="LQQ736" s="38"/>
      <c r="LQR736" s="38"/>
      <c r="LQS736" s="38"/>
      <c r="LQT736" s="38"/>
      <c r="LQU736" s="38"/>
      <c r="LQV736" s="38"/>
      <c r="LQW736" s="38"/>
      <c r="LQX736" s="38"/>
      <c r="LQY736" s="38"/>
      <c r="LQZ736" s="38"/>
      <c r="LRA736" s="38"/>
      <c r="LRB736" s="38"/>
      <c r="LRC736" s="38"/>
      <c r="LRD736" s="38"/>
      <c r="LRE736" s="38"/>
      <c r="LRF736" s="38"/>
      <c r="LRG736" s="38"/>
      <c r="LRH736" s="38"/>
      <c r="LRI736" s="38"/>
      <c r="LRJ736" s="38"/>
      <c r="LRK736" s="38"/>
      <c r="LRL736" s="38"/>
      <c r="LRM736" s="38"/>
      <c r="LRN736" s="38"/>
      <c r="LRO736" s="38"/>
      <c r="LRP736" s="38"/>
      <c r="LRQ736" s="38"/>
      <c r="LRR736" s="38"/>
      <c r="LRS736" s="38"/>
      <c r="LRT736" s="38"/>
      <c r="LRU736" s="38"/>
      <c r="LRV736" s="38"/>
      <c r="LRW736" s="38"/>
      <c r="LRX736" s="38"/>
      <c r="LRY736" s="38"/>
      <c r="LRZ736" s="38"/>
      <c r="LSA736" s="38"/>
      <c r="LSB736" s="38"/>
      <c r="LSC736" s="38"/>
      <c r="LSD736" s="38"/>
      <c r="LSE736" s="38"/>
      <c r="LSF736" s="38"/>
      <c r="LSG736" s="38"/>
      <c r="LSH736" s="38"/>
      <c r="LSI736" s="38"/>
      <c r="LSJ736" s="38"/>
      <c r="LSK736" s="38"/>
      <c r="LSL736" s="38"/>
      <c r="LSM736" s="38"/>
      <c r="LSN736" s="38"/>
      <c r="LSO736" s="38"/>
      <c r="LSP736" s="38"/>
      <c r="LSQ736" s="38"/>
      <c r="LSR736" s="38"/>
      <c r="LSS736" s="38"/>
      <c r="LST736" s="38"/>
      <c r="LSU736" s="38"/>
      <c r="LSV736" s="38"/>
      <c r="LSW736" s="38"/>
      <c r="LSX736" s="38"/>
      <c r="LSY736" s="38"/>
      <c r="LSZ736" s="38"/>
      <c r="LTA736" s="38"/>
      <c r="LTB736" s="38"/>
      <c r="LTC736" s="38"/>
      <c r="LTD736" s="38"/>
      <c r="LTE736" s="38"/>
      <c r="LTF736" s="38"/>
      <c r="LTG736" s="38"/>
      <c r="LTH736" s="38"/>
      <c r="LTI736" s="38"/>
      <c r="LTJ736" s="38"/>
      <c r="LTK736" s="38"/>
      <c r="LTL736" s="38"/>
      <c r="LTM736" s="38"/>
      <c r="LTN736" s="38"/>
      <c r="LTO736" s="38"/>
      <c r="LTP736" s="38"/>
      <c r="LTQ736" s="38"/>
      <c r="LTR736" s="38"/>
      <c r="LTS736" s="38"/>
      <c r="LTT736" s="38"/>
      <c r="LTU736" s="38"/>
      <c r="LTV736" s="38"/>
      <c r="LTW736" s="38"/>
      <c r="LTX736" s="38"/>
      <c r="LTY736" s="38"/>
      <c r="LTZ736" s="38"/>
      <c r="LUA736" s="38"/>
      <c r="LUB736" s="38"/>
      <c r="LUC736" s="38"/>
      <c r="LUD736" s="38"/>
      <c r="LUE736" s="38"/>
      <c r="LUF736" s="38"/>
      <c r="LUG736" s="38"/>
      <c r="LUH736" s="38"/>
      <c r="LUI736" s="38"/>
      <c r="LUJ736" s="38"/>
      <c r="LUK736" s="38"/>
      <c r="LUL736" s="38"/>
      <c r="LUM736" s="38"/>
      <c r="LUN736" s="38"/>
      <c r="LUO736" s="38"/>
      <c r="LUP736" s="38"/>
      <c r="LUQ736" s="38"/>
      <c r="LUR736" s="38"/>
      <c r="LUS736" s="38"/>
      <c r="LUT736" s="38"/>
      <c r="LUU736" s="38"/>
      <c r="LUV736" s="38"/>
      <c r="LUW736" s="38"/>
      <c r="LUX736" s="38"/>
      <c r="LUY736" s="38"/>
      <c r="LUZ736" s="38"/>
      <c r="LVA736" s="38"/>
      <c r="LVB736" s="38"/>
      <c r="LVC736" s="38"/>
      <c r="LVD736" s="38"/>
      <c r="LVE736" s="38"/>
      <c r="LVF736" s="38"/>
      <c r="LVG736" s="38"/>
      <c r="LVH736" s="38"/>
      <c r="LVI736" s="38"/>
      <c r="LVJ736" s="38"/>
      <c r="LVK736" s="38"/>
      <c r="LVL736" s="38"/>
      <c r="LVM736" s="38"/>
      <c r="LVN736" s="38"/>
      <c r="LVO736" s="38"/>
      <c r="LVP736" s="38"/>
      <c r="LVQ736" s="38"/>
      <c r="LVR736" s="38"/>
      <c r="LVS736" s="38"/>
      <c r="LVT736" s="38"/>
      <c r="LVU736" s="38"/>
      <c r="LVV736" s="38"/>
      <c r="LVW736" s="38"/>
      <c r="LVX736" s="38"/>
      <c r="LVY736" s="38"/>
      <c r="LVZ736" s="38"/>
      <c r="LWA736" s="38"/>
      <c r="LWB736" s="38"/>
      <c r="LWC736" s="38"/>
      <c r="LWD736" s="38"/>
      <c r="LWE736" s="38"/>
      <c r="LWF736" s="38"/>
      <c r="LWG736" s="38"/>
      <c r="LWH736" s="38"/>
      <c r="LWI736" s="38"/>
      <c r="LWJ736" s="38"/>
      <c r="LWK736" s="38"/>
      <c r="LWL736" s="38"/>
      <c r="LWM736" s="38"/>
      <c r="LWN736" s="38"/>
      <c r="LWO736" s="38"/>
      <c r="LWP736" s="38"/>
      <c r="LWQ736" s="38"/>
      <c r="LWR736" s="38"/>
      <c r="LWS736" s="38"/>
      <c r="LWT736" s="38"/>
      <c r="LWU736" s="38"/>
      <c r="LWV736" s="38"/>
      <c r="LWW736" s="38"/>
      <c r="LWX736" s="38"/>
      <c r="LWY736" s="38"/>
      <c r="LWZ736" s="38"/>
      <c r="LXA736" s="38"/>
      <c r="LXB736" s="38"/>
      <c r="LXC736" s="38"/>
      <c r="LXD736" s="38"/>
      <c r="LXE736" s="38"/>
      <c r="LXF736" s="38"/>
      <c r="LXG736" s="38"/>
      <c r="LXH736" s="38"/>
      <c r="LXI736" s="38"/>
      <c r="LXJ736" s="38"/>
      <c r="LXK736" s="38"/>
      <c r="LXL736" s="38"/>
      <c r="LXM736" s="38"/>
      <c r="LXN736" s="38"/>
      <c r="LXO736" s="38"/>
      <c r="LXP736" s="38"/>
      <c r="LXQ736" s="38"/>
      <c r="LXR736" s="38"/>
      <c r="LXS736" s="38"/>
      <c r="LXT736" s="38"/>
      <c r="LXU736" s="38"/>
      <c r="LXV736" s="38"/>
      <c r="LXW736" s="38"/>
      <c r="LXX736" s="38"/>
      <c r="LXY736" s="38"/>
      <c r="LXZ736" s="38"/>
      <c r="LYA736" s="38"/>
      <c r="LYB736" s="38"/>
      <c r="LYC736" s="38"/>
      <c r="LYD736" s="38"/>
      <c r="LYE736" s="38"/>
      <c r="LYF736" s="38"/>
      <c r="LYG736" s="38"/>
      <c r="LYH736" s="38"/>
      <c r="LYI736" s="38"/>
      <c r="LYJ736" s="38"/>
      <c r="LYK736" s="38"/>
      <c r="LYL736" s="38"/>
      <c r="LYM736" s="38"/>
      <c r="LYN736" s="38"/>
      <c r="LYO736" s="38"/>
      <c r="LYP736" s="38"/>
      <c r="LYQ736" s="38"/>
      <c r="LYR736" s="38"/>
      <c r="LYS736" s="38"/>
      <c r="LYT736" s="38"/>
      <c r="LYU736" s="38"/>
      <c r="LYV736" s="38"/>
      <c r="LYW736" s="38"/>
      <c r="LYX736" s="38"/>
      <c r="LYY736" s="38"/>
      <c r="LYZ736" s="38"/>
      <c r="LZA736" s="38"/>
      <c r="LZB736" s="38"/>
      <c r="LZC736" s="38"/>
      <c r="LZD736" s="38"/>
      <c r="LZE736" s="38"/>
      <c r="LZF736" s="38"/>
      <c r="LZG736" s="38"/>
      <c r="LZH736" s="38"/>
      <c r="LZI736" s="38"/>
      <c r="LZJ736" s="38"/>
      <c r="LZK736" s="38"/>
      <c r="LZL736" s="38"/>
      <c r="LZM736" s="38"/>
      <c r="LZN736" s="38"/>
      <c r="LZO736" s="38"/>
      <c r="LZP736" s="38"/>
      <c r="LZQ736" s="38"/>
      <c r="LZR736" s="38"/>
      <c r="LZS736" s="38"/>
      <c r="LZT736" s="38"/>
      <c r="LZU736" s="38"/>
      <c r="LZV736" s="38"/>
      <c r="LZW736" s="38"/>
      <c r="LZX736" s="38"/>
      <c r="LZY736" s="38"/>
      <c r="LZZ736" s="38"/>
      <c r="MAA736" s="38"/>
      <c r="MAB736" s="38"/>
      <c r="MAC736" s="38"/>
      <c r="MAD736" s="38"/>
      <c r="MAE736" s="38"/>
      <c r="MAF736" s="38"/>
      <c r="MAG736" s="38"/>
      <c r="MAH736" s="38"/>
      <c r="MAI736" s="38"/>
      <c r="MAJ736" s="38"/>
      <c r="MAK736" s="38"/>
      <c r="MAL736" s="38"/>
      <c r="MAM736" s="38"/>
      <c r="MAN736" s="38"/>
      <c r="MAO736" s="38"/>
      <c r="MAP736" s="38"/>
      <c r="MAQ736" s="38"/>
      <c r="MAR736" s="38"/>
      <c r="MAS736" s="38"/>
      <c r="MAT736" s="38"/>
      <c r="MAU736" s="38"/>
      <c r="MAV736" s="38"/>
      <c r="MAW736" s="38"/>
      <c r="MAX736" s="38"/>
      <c r="MAY736" s="38"/>
      <c r="MAZ736" s="38"/>
      <c r="MBA736" s="38"/>
      <c r="MBB736" s="38"/>
      <c r="MBC736" s="38"/>
      <c r="MBD736" s="38"/>
      <c r="MBE736" s="38"/>
      <c r="MBF736" s="38"/>
      <c r="MBG736" s="38"/>
      <c r="MBH736" s="38"/>
      <c r="MBI736" s="38"/>
      <c r="MBJ736" s="38"/>
      <c r="MBK736" s="38"/>
      <c r="MBL736" s="38"/>
      <c r="MBM736" s="38"/>
      <c r="MBN736" s="38"/>
      <c r="MBO736" s="38"/>
      <c r="MBP736" s="38"/>
      <c r="MBQ736" s="38"/>
      <c r="MBR736" s="38"/>
      <c r="MBS736" s="38"/>
      <c r="MBT736" s="38"/>
      <c r="MBU736" s="38"/>
      <c r="MBV736" s="38"/>
      <c r="MBW736" s="38"/>
      <c r="MBX736" s="38"/>
      <c r="MBY736" s="38"/>
      <c r="MBZ736" s="38"/>
      <c r="MCA736" s="38"/>
      <c r="MCB736" s="38"/>
      <c r="MCC736" s="38"/>
      <c r="MCD736" s="38"/>
      <c r="MCE736" s="38"/>
      <c r="MCF736" s="38"/>
      <c r="MCG736" s="38"/>
      <c r="MCH736" s="38"/>
      <c r="MCI736" s="38"/>
      <c r="MCJ736" s="38"/>
      <c r="MCK736" s="38"/>
      <c r="MCL736" s="38"/>
      <c r="MCM736" s="38"/>
      <c r="MCN736" s="38"/>
      <c r="MCO736" s="38"/>
      <c r="MCP736" s="38"/>
      <c r="MCQ736" s="38"/>
      <c r="MCR736" s="38"/>
      <c r="MCS736" s="38"/>
      <c r="MCT736" s="38"/>
      <c r="MCU736" s="38"/>
      <c r="MCV736" s="38"/>
      <c r="MCW736" s="38"/>
      <c r="MCX736" s="38"/>
      <c r="MCY736" s="38"/>
      <c r="MCZ736" s="38"/>
      <c r="MDA736" s="38"/>
      <c r="MDB736" s="38"/>
      <c r="MDC736" s="38"/>
      <c r="MDD736" s="38"/>
      <c r="MDE736" s="38"/>
      <c r="MDF736" s="38"/>
      <c r="MDG736" s="38"/>
      <c r="MDH736" s="38"/>
      <c r="MDI736" s="38"/>
      <c r="MDJ736" s="38"/>
      <c r="MDK736" s="38"/>
      <c r="MDL736" s="38"/>
      <c r="MDM736" s="38"/>
      <c r="MDN736" s="38"/>
      <c r="MDO736" s="38"/>
      <c r="MDP736" s="38"/>
      <c r="MDQ736" s="38"/>
      <c r="MDR736" s="38"/>
      <c r="MDS736" s="38"/>
      <c r="MDT736" s="38"/>
      <c r="MDU736" s="38"/>
      <c r="MDV736" s="38"/>
      <c r="MDW736" s="38"/>
      <c r="MDX736" s="38"/>
      <c r="MDY736" s="38"/>
      <c r="MDZ736" s="38"/>
      <c r="MEA736" s="38"/>
      <c r="MEB736" s="38"/>
      <c r="MEC736" s="38"/>
      <c r="MED736" s="38"/>
      <c r="MEE736" s="38"/>
      <c r="MEF736" s="38"/>
      <c r="MEG736" s="38"/>
      <c r="MEH736" s="38"/>
      <c r="MEI736" s="38"/>
      <c r="MEJ736" s="38"/>
      <c r="MEK736" s="38"/>
      <c r="MEL736" s="38"/>
      <c r="MEM736" s="38"/>
      <c r="MEN736" s="38"/>
      <c r="MEO736" s="38"/>
      <c r="MEP736" s="38"/>
      <c r="MEQ736" s="38"/>
      <c r="MER736" s="38"/>
      <c r="MES736" s="38"/>
      <c r="MET736" s="38"/>
      <c r="MEU736" s="38"/>
      <c r="MEV736" s="38"/>
      <c r="MEW736" s="38"/>
      <c r="MEX736" s="38"/>
      <c r="MEY736" s="38"/>
      <c r="MEZ736" s="38"/>
      <c r="MFA736" s="38"/>
      <c r="MFB736" s="38"/>
      <c r="MFC736" s="38"/>
      <c r="MFD736" s="38"/>
      <c r="MFE736" s="38"/>
      <c r="MFF736" s="38"/>
      <c r="MFG736" s="38"/>
      <c r="MFH736" s="38"/>
      <c r="MFI736" s="38"/>
      <c r="MFJ736" s="38"/>
      <c r="MFK736" s="38"/>
      <c r="MFL736" s="38"/>
      <c r="MFM736" s="38"/>
      <c r="MFN736" s="38"/>
      <c r="MFO736" s="38"/>
      <c r="MFP736" s="38"/>
      <c r="MFQ736" s="38"/>
      <c r="MFR736" s="38"/>
      <c r="MFS736" s="38"/>
      <c r="MFT736" s="38"/>
      <c r="MFU736" s="38"/>
      <c r="MFV736" s="38"/>
      <c r="MFW736" s="38"/>
      <c r="MFX736" s="38"/>
      <c r="MFY736" s="38"/>
      <c r="MFZ736" s="38"/>
      <c r="MGA736" s="38"/>
      <c r="MGB736" s="38"/>
      <c r="MGC736" s="38"/>
      <c r="MGD736" s="38"/>
      <c r="MGE736" s="38"/>
      <c r="MGF736" s="38"/>
      <c r="MGG736" s="38"/>
      <c r="MGH736" s="38"/>
      <c r="MGI736" s="38"/>
      <c r="MGJ736" s="38"/>
      <c r="MGK736" s="38"/>
      <c r="MGL736" s="38"/>
      <c r="MGM736" s="38"/>
      <c r="MGN736" s="38"/>
      <c r="MGO736" s="38"/>
      <c r="MGP736" s="38"/>
      <c r="MGQ736" s="38"/>
      <c r="MGR736" s="38"/>
      <c r="MGS736" s="38"/>
      <c r="MGT736" s="38"/>
      <c r="MGU736" s="38"/>
      <c r="MGV736" s="38"/>
      <c r="MGW736" s="38"/>
      <c r="MGX736" s="38"/>
      <c r="MGY736" s="38"/>
      <c r="MGZ736" s="38"/>
      <c r="MHA736" s="38"/>
      <c r="MHB736" s="38"/>
      <c r="MHC736" s="38"/>
      <c r="MHD736" s="38"/>
      <c r="MHE736" s="38"/>
      <c r="MHF736" s="38"/>
      <c r="MHG736" s="38"/>
      <c r="MHH736" s="38"/>
      <c r="MHI736" s="38"/>
      <c r="MHJ736" s="38"/>
      <c r="MHK736" s="38"/>
      <c r="MHL736" s="38"/>
      <c r="MHM736" s="38"/>
      <c r="MHN736" s="38"/>
      <c r="MHO736" s="38"/>
      <c r="MHP736" s="38"/>
      <c r="MHQ736" s="38"/>
      <c r="MHR736" s="38"/>
      <c r="MHS736" s="38"/>
      <c r="MHT736" s="38"/>
      <c r="MHU736" s="38"/>
      <c r="MHV736" s="38"/>
      <c r="MHW736" s="38"/>
      <c r="MHX736" s="38"/>
      <c r="MHY736" s="38"/>
      <c r="MHZ736" s="38"/>
      <c r="MIA736" s="38"/>
      <c r="MIB736" s="38"/>
      <c r="MIC736" s="38"/>
      <c r="MID736" s="38"/>
      <c r="MIE736" s="38"/>
      <c r="MIF736" s="38"/>
      <c r="MIG736" s="38"/>
      <c r="MIH736" s="38"/>
      <c r="MII736" s="38"/>
      <c r="MIJ736" s="38"/>
      <c r="MIK736" s="38"/>
      <c r="MIL736" s="38"/>
      <c r="MIM736" s="38"/>
      <c r="MIN736" s="38"/>
      <c r="MIO736" s="38"/>
      <c r="MIP736" s="38"/>
      <c r="MIQ736" s="38"/>
      <c r="MIR736" s="38"/>
      <c r="MIS736" s="38"/>
      <c r="MIT736" s="38"/>
      <c r="MIU736" s="38"/>
      <c r="MIV736" s="38"/>
      <c r="MIW736" s="38"/>
      <c r="MIX736" s="38"/>
      <c r="MIY736" s="38"/>
      <c r="MIZ736" s="38"/>
      <c r="MJA736" s="38"/>
      <c r="MJB736" s="38"/>
      <c r="MJC736" s="38"/>
      <c r="MJD736" s="38"/>
      <c r="MJE736" s="38"/>
      <c r="MJF736" s="38"/>
      <c r="MJG736" s="38"/>
      <c r="MJH736" s="38"/>
      <c r="MJI736" s="38"/>
      <c r="MJJ736" s="38"/>
      <c r="MJK736" s="38"/>
      <c r="MJL736" s="38"/>
      <c r="MJM736" s="38"/>
      <c r="MJN736" s="38"/>
      <c r="MJO736" s="38"/>
      <c r="MJP736" s="38"/>
      <c r="MJQ736" s="38"/>
      <c r="MJR736" s="38"/>
      <c r="MJS736" s="38"/>
      <c r="MJT736" s="38"/>
      <c r="MJU736" s="38"/>
      <c r="MJV736" s="38"/>
      <c r="MJW736" s="38"/>
      <c r="MJX736" s="38"/>
      <c r="MJY736" s="38"/>
      <c r="MJZ736" s="38"/>
      <c r="MKA736" s="38"/>
      <c r="MKB736" s="38"/>
      <c r="MKC736" s="38"/>
      <c r="MKD736" s="38"/>
      <c r="MKE736" s="38"/>
      <c r="MKF736" s="38"/>
      <c r="MKG736" s="38"/>
      <c r="MKH736" s="38"/>
      <c r="MKI736" s="38"/>
      <c r="MKJ736" s="38"/>
      <c r="MKK736" s="38"/>
      <c r="MKL736" s="38"/>
      <c r="MKM736" s="38"/>
      <c r="MKN736" s="38"/>
      <c r="MKO736" s="38"/>
      <c r="MKP736" s="38"/>
      <c r="MKQ736" s="38"/>
      <c r="MKR736" s="38"/>
      <c r="MKS736" s="38"/>
      <c r="MKT736" s="38"/>
      <c r="MKU736" s="38"/>
      <c r="MKV736" s="38"/>
      <c r="MKW736" s="38"/>
      <c r="MKX736" s="38"/>
      <c r="MKY736" s="38"/>
      <c r="MKZ736" s="38"/>
      <c r="MLA736" s="38"/>
      <c r="MLB736" s="38"/>
      <c r="MLC736" s="38"/>
      <c r="MLD736" s="38"/>
      <c r="MLE736" s="38"/>
      <c r="MLF736" s="38"/>
      <c r="MLG736" s="38"/>
      <c r="MLH736" s="38"/>
      <c r="MLI736" s="38"/>
      <c r="MLJ736" s="38"/>
      <c r="MLK736" s="38"/>
      <c r="MLL736" s="38"/>
      <c r="MLM736" s="38"/>
      <c r="MLN736" s="38"/>
      <c r="MLO736" s="38"/>
      <c r="MLP736" s="38"/>
      <c r="MLQ736" s="38"/>
      <c r="MLR736" s="38"/>
      <c r="MLS736" s="38"/>
      <c r="MLT736" s="38"/>
      <c r="MLU736" s="38"/>
      <c r="MLV736" s="38"/>
      <c r="MLW736" s="38"/>
      <c r="MLX736" s="38"/>
      <c r="MLY736" s="38"/>
      <c r="MLZ736" s="38"/>
      <c r="MMA736" s="38"/>
      <c r="MMB736" s="38"/>
      <c r="MMC736" s="38"/>
      <c r="MMD736" s="38"/>
      <c r="MME736" s="38"/>
      <c r="MMF736" s="38"/>
      <c r="MMG736" s="38"/>
      <c r="MMH736" s="38"/>
      <c r="MMI736" s="38"/>
      <c r="MMJ736" s="38"/>
      <c r="MMK736" s="38"/>
      <c r="MML736" s="38"/>
      <c r="MMM736" s="38"/>
      <c r="MMN736" s="38"/>
      <c r="MMO736" s="38"/>
      <c r="MMP736" s="38"/>
      <c r="MMQ736" s="38"/>
      <c r="MMR736" s="38"/>
      <c r="MMS736" s="38"/>
      <c r="MMT736" s="38"/>
      <c r="MMU736" s="38"/>
      <c r="MMV736" s="38"/>
      <c r="MMW736" s="38"/>
      <c r="MMX736" s="38"/>
      <c r="MMY736" s="38"/>
      <c r="MMZ736" s="38"/>
      <c r="MNA736" s="38"/>
      <c r="MNB736" s="38"/>
      <c r="MNC736" s="38"/>
      <c r="MND736" s="38"/>
      <c r="MNE736" s="38"/>
      <c r="MNF736" s="38"/>
      <c r="MNG736" s="38"/>
      <c r="MNH736" s="38"/>
      <c r="MNI736" s="38"/>
      <c r="MNJ736" s="38"/>
      <c r="MNK736" s="38"/>
      <c r="MNL736" s="38"/>
      <c r="MNM736" s="38"/>
      <c r="MNN736" s="38"/>
      <c r="MNO736" s="38"/>
      <c r="MNP736" s="38"/>
      <c r="MNQ736" s="38"/>
      <c r="MNR736" s="38"/>
      <c r="MNS736" s="38"/>
      <c r="MNT736" s="38"/>
      <c r="MNU736" s="38"/>
      <c r="MNV736" s="38"/>
      <c r="MNW736" s="38"/>
      <c r="MNX736" s="38"/>
      <c r="MNY736" s="38"/>
      <c r="MNZ736" s="38"/>
      <c r="MOA736" s="38"/>
      <c r="MOB736" s="38"/>
      <c r="MOC736" s="38"/>
      <c r="MOD736" s="38"/>
      <c r="MOE736" s="38"/>
      <c r="MOF736" s="38"/>
      <c r="MOG736" s="38"/>
      <c r="MOH736" s="38"/>
      <c r="MOI736" s="38"/>
      <c r="MOJ736" s="38"/>
      <c r="MOK736" s="38"/>
      <c r="MOL736" s="38"/>
      <c r="MOM736" s="38"/>
      <c r="MON736" s="38"/>
      <c r="MOO736" s="38"/>
      <c r="MOP736" s="38"/>
      <c r="MOQ736" s="38"/>
      <c r="MOR736" s="38"/>
      <c r="MOS736" s="38"/>
      <c r="MOT736" s="38"/>
      <c r="MOU736" s="38"/>
      <c r="MOV736" s="38"/>
      <c r="MOW736" s="38"/>
      <c r="MOX736" s="38"/>
      <c r="MOY736" s="38"/>
      <c r="MOZ736" s="38"/>
      <c r="MPA736" s="38"/>
      <c r="MPB736" s="38"/>
      <c r="MPC736" s="38"/>
      <c r="MPD736" s="38"/>
      <c r="MPE736" s="38"/>
      <c r="MPF736" s="38"/>
      <c r="MPG736" s="38"/>
      <c r="MPH736" s="38"/>
      <c r="MPI736" s="38"/>
      <c r="MPJ736" s="38"/>
      <c r="MPK736" s="38"/>
      <c r="MPL736" s="38"/>
      <c r="MPM736" s="38"/>
      <c r="MPN736" s="38"/>
      <c r="MPO736" s="38"/>
      <c r="MPP736" s="38"/>
      <c r="MPQ736" s="38"/>
      <c r="MPR736" s="38"/>
      <c r="MPS736" s="38"/>
      <c r="MPT736" s="38"/>
      <c r="MPU736" s="38"/>
      <c r="MPV736" s="38"/>
      <c r="MPW736" s="38"/>
      <c r="MPX736" s="38"/>
      <c r="MPY736" s="38"/>
      <c r="MPZ736" s="38"/>
      <c r="MQA736" s="38"/>
      <c r="MQB736" s="38"/>
      <c r="MQC736" s="38"/>
      <c r="MQD736" s="38"/>
      <c r="MQE736" s="38"/>
      <c r="MQF736" s="38"/>
      <c r="MQG736" s="38"/>
      <c r="MQH736" s="38"/>
      <c r="MQI736" s="38"/>
      <c r="MQJ736" s="38"/>
      <c r="MQK736" s="38"/>
      <c r="MQL736" s="38"/>
      <c r="MQM736" s="38"/>
      <c r="MQN736" s="38"/>
      <c r="MQO736" s="38"/>
      <c r="MQP736" s="38"/>
      <c r="MQQ736" s="38"/>
      <c r="MQR736" s="38"/>
      <c r="MQS736" s="38"/>
      <c r="MQT736" s="38"/>
      <c r="MQU736" s="38"/>
      <c r="MQV736" s="38"/>
      <c r="MQW736" s="38"/>
      <c r="MQX736" s="38"/>
      <c r="MQY736" s="38"/>
      <c r="MQZ736" s="38"/>
      <c r="MRA736" s="38"/>
      <c r="MRB736" s="38"/>
      <c r="MRC736" s="38"/>
      <c r="MRD736" s="38"/>
      <c r="MRE736" s="38"/>
      <c r="MRF736" s="38"/>
      <c r="MRG736" s="38"/>
      <c r="MRH736" s="38"/>
      <c r="MRI736" s="38"/>
      <c r="MRJ736" s="38"/>
      <c r="MRK736" s="38"/>
      <c r="MRL736" s="38"/>
      <c r="MRM736" s="38"/>
      <c r="MRN736" s="38"/>
      <c r="MRO736" s="38"/>
      <c r="MRP736" s="38"/>
      <c r="MRQ736" s="38"/>
      <c r="MRR736" s="38"/>
      <c r="MRS736" s="38"/>
      <c r="MRT736" s="38"/>
      <c r="MRU736" s="38"/>
      <c r="MRV736" s="38"/>
      <c r="MRW736" s="38"/>
      <c r="MRX736" s="38"/>
      <c r="MRY736" s="38"/>
      <c r="MRZ736" s="38"/>
      <c r="MSA736" s="38"/>
      <c r="MSB736" s="38"/>
      <c r="MSC736" s="38"/>
      <c r="MSD736" s="38"/>
      <c r="MSE736" s="38"/>
      <c r="MSF736" s="38"/>
      <c r="MSG736" s="38"/>
      <c r="MSH736" s="38"/>
      <c r="MSI736" s="38"/>
      <c r="MSJ736" s="38"/>
      <c r="MSK736" s="38"/>
      <c r="MSL736" s="38"/>
      <c r="MSM736" s="38"/>
      <c r="MSN736" s="38"/>
      <c r="MSO736" s="38"/>
      <c r="MSP736" s="38"/>
      <c r="MSQ736" s="38"/>
      <c r="MSR736" s="38"/>
      <c r="MSS736" s="38"/>
      <c r="MST736" s="38"/>
      <c r="MSU736" s="38"/>
      <c r="MSV736" s="38"/>
      <c r="MSW736" s="38"/>
      <c r="MSX736" s="38"/>
      <c r="MSY736" s="38"/>
      <c r="MSZ736" s="38"/>
      <c r="MTA736" s="38"/>
      <c r="MTB736" s="38"/>
      <c r="MTC736" s="38"/>
      <c r="MTD736" s="38"/>
      <c r="MTE736" s="38"/>
      <c r="MTF736" s="38"/>
      <c r="MTG736" s="38"/>
      <c r="MTH736" s="38"/>
      <c r="MTI736" s="38"/>
      <c r="MTJ736" s="38"/>
      <c r="MTK736" s="38"/>
      <c r="MTL736" s="38"/>
      <c r="MTM736" s="38"/>
      <c r="MTN736" s="38"/>
      <c r="MTO736" s="38"/>
      <c r="MTP736" s="38"/>
      <c r="MTQ736" s="38"/>
      <c r="MTR736" s="38"/>
      <c r="MTS736" s="38"/>
      <c r="MTT736" s="38"/>
      <c r="MTU736" s="38"/>
      <c r="MTV736" s="38"/>
      <c r="MTW736" s="38"/>
      <c r="MTX736" s="38"/>
      <c r="MTY736" s="38"/>
      <c r="MTZ736" s="38"/>
      <c r="MUA736" s="38"/>
      <c r="MUB736" s="38"/>
      <c r="MUC736" s="38"/>
      <c r="MUD736" s="38"/>
      <c r="MUE736" s="38"/>
      <c r="MUF736" s="38"/>
      <c r="MUG736" s="38"/>
      <c r="MUH736" s="38"/>
      <c r="MUI736" s="38"/>
      <c r="MUJ736" s="38"/>
      <c r="MUK736" s="38"/>
      <c r="MUL736" s="38"/>
      <c r="MUM736" s="38"/>
      <c r="MUN736" s="38"/>
      <c r="MUO736" s="38"/>
      <c r="MUP736" s="38"/>
      <c r="MUQ736" s="38"/>
      <c r="MUR736" s="38"/>
      <c r="MUS736" s="38"/>
      <c r="MUT736" s="38"/>
      <c r="MUU736" s="38"/>
      <c r="MUV736" s="38"/>
      <c r="MUW736" s="38"/>
      <c r="MUX736" s="38"/>
      <c r="MUY736" s="38"/>
      <c r="MUZ736" s="38"/>
      <c r="MVA736" s="38"/>
      <c r="MVB736" s="38"/>
      <c r="MVC736" s="38"/>
      <c r="MVD736" s="38"/>
      <c r="MVE736" s="38"/>
      <c r="MVF736" s="38"/>
      <c r="MVG736" s="38"/>
      <c r="MVH736" s="38"/>
      <c r="MVI736" s="38"/>
      <c r="MVJ736" s="38"/>
      <c r="MVK736" s="38"/>
      <c r="MVL736" s="38"/>
      <c r="MVM736" s="38"/>
      <c r="MVN736" s="38"/>
      <c r="MVO736" s="38"/>
      <c r="MVP736" s="38"/>
      <c r="MVQ736" s="38"/>
      <c r="MVR736" s="38"/>
      <c r="MVS736" s="38"/>
      <c r="MVT736" s="38"/>
      <c r="MVU736" s="38"/>
      <c r="MVV736" s="38"/>
      <c r="MVW736" s="38"/>
      <c r="MVX736" s="38"/>
      <c r="MVY736" s="38"/>
      <c r="MVZ736" s="38"/>
      <c r="MWA736" s="38"/>
      <c r="MWB736" s="38"/>
      <c r="MWC736" s="38"/>
      <c r="MWD736" s="38"/>
      <c r="MWE736" s="38"/>
      <c r="MWF736" s="38"/>
      <c r="MWG736" s="38"/>
      <c r="MWH736" s="38"/>
      <c r="MWI736" s="38"/>
      <c r="MWJ736" s="38"/>
      <c r="MWK736" s="38"/>
      <c r="MWL736" s="38"/>
      <c r="MWM736" s="38"/>
      <c r="MWN736" s="38"/>
      <c r="MWO736" s="38"/>
      <c r="MWP736" s="38"/>
      <c r="MWQ736" s="38"/>
      <c r="MWR736" s="38"/>
      <c r="MWS736" s="38"/>
      <c r="MWT736" s="38"/>
      <c r="MWU736" s="38"/>
      <c r="MWV736" s="38"/>
      <c r="MWW736" s="38"/>
      <c r="MWX736" s="38"/>
      <c r="MWY736" s="38"/>
      <c r="MWZ736" s="38"/>
      <c r="MXA736" s="38"/>
      <c r="MXB736" s="38"/>
      <c r="MXC736" s="38"/>
      <c r="MXD736" s="38"/>
      <c r="MXE736" s="38"/>
      <c r="MXF736" s="38"/>
      <c r="MXG736" s="38"/>
      <c r="MXH736" s="38"/>
      <c r="MXI736" s="38"/>
      <c r="MXJ736" s="38"/>
      <c r="MXK736" s="38"/>
      <c r="MXL736" s="38"/>
      <c r="MXM736" s="38"/>
      <c r="MXN736" s="38"/>
      <c r="MXO736" s="38"/>
      <c r="MXP736" s="38"/>
      <c r="MXQ736" s="38"/>
      <c r="MXR736" s="38"/>
      <c r="MXS736" s="38"/>
      <c r="MXT736" s="38"/>
      <c r="MXU736" s="38"/>
      <c r="MXV736" s="38"/>
      <c r="MXW736" s="38"/>
      <c r="MXX736" s="38"/>
      <c r="MXY736" s="38"/>
      <c r="MXZ736" s="38"/>
      <c r="MYA736" s="38"/>
      <c r="MYB736" s="38"/>
      <c r="MYC736" s="38"/>
      <c r="MYD736" s="38"/>
      <c r="MYE736" s="38"/>
      <c r="MYF736" s="38"/>
      <c r="MYG736" s="38"/>
      <c r="MYH736" s="38"/>
      <c r="MYI736" s="38"/>
      <c r="MYJ736" s="38"/>
      <c r="MYK736" s="38"/>
      <c r="MYL736" s="38"/>
      <c r="MYM736" s="38"/>
      <c r="MYN736" s="38"/>
      <c r="MYO736" s="38"/>
      <c r="MYP736" s="38"/>
      <c r="MYQ736" s="38"/>
      <c r="MYR736" s="38"/>
      <c r="MYS736" s="38"/>
      <c r="MYT736" s="38"/>
      <c r="MYU736" s="38"/>
      <c r="MYV736" s="38"/>
      <c r="MYW736" s="38"/>
      <c r="MYX736" s="38"/>
      <c r="MYY736" s="38"/>
      <c r="MYZ736" s="38"/>
      <c r="MZA736" s="38"/>
      <c r="MZB736" s="38"/>
      <c r="MZC736" s="38"/>
      <c r="MZD736" s="38"/>
      <c r="MZE736" s="38"/>
      <c r="MZF736" s="38"/>
      <c r="MZG736" s="38"/>
      <c r="MZH736" s="38"/>
      <c r="MZI736" s="38"/>
      <c r="MZJ736" s="38"/>
      <c r="MZK736" s="38"/>
      <c r="MZL736" s="38"/>
      <c r="MZM736" s="38"/>
      <c r="MZN736" s="38"/>
      <c r="MZO736" s="38"/>
      <c r="MZP736" s="38"/>
      <c r="MZQ736" s="38"/>
      <c r="MZR736" s="38"/>
      <c r="MZS736" s="38"/>
      <c r="MZT736" s="38"/>
      <c r="MZU736" s="38"/>
      <c r="MZV736" s="38"/>
      <c r="MZW736" s="38"/>
      <c r="MZX736" s="38"/>
      <c r="MZY736" s="38"/>
      <c r="MZZ736" s="38"/>
      <c r="NAA736" s="38"/>
      <c r="NAB736" s="38"/>
      <c r="NAC736" s="38"/>
      <c r="NAD736" s="38"/>
      <c r="NAE736" s="38"/>
      <c r="NAF736" s="38"/>
      <c r="NAG736" s="38"/>
      <c r="NAH736" s="38"/>
      <c r="NAI736" s="38"/>
      <c r="NAJ736" s="38"/>
      <c r="NAK736" s="38"/>
      <c r="NAL736" s="38"/>
      <c r="NAM736" s="38"/>
      <c r="NAN736" s="38"/>
      <c r="NAO736" s="38"/>
      <c r="NAP736" s="38"/>
      <c r="NAQ736" s="38"/>
      <c r="NAR736" s="38"/>
      <c r="NAS736" s="38"/>
      <c r="NAT736" s="38"/>
      <c r="NAU736" s="38"/>
      <c r="NAV736" s="38"/>
      <c r="NAW736" s="38"/>
      <c r="NAX736" s="38"/>
      <c r="NAY736" s="38"/>
      <c r="NAZ736" s="38"/>
      <c r="NBA736" s="38"/>
      <c r="NBB736" s="38"/>
      <c r="NBC736" s="38"/>
      <c r="NBD736" s="38"/>
      <c r="NBE736" s="38"/>
      <c r="NBF736" s="38"/>
      <c r="NBG736" s="38"/>
      <c r="NBH736" s="38"/>
      <c r="NBI736" s="38"/>
      <c r="NBJ736" s="38"/>
      <c r="NBK736" s="38"/>
      <c r="NBL736" s="38"/>
      <c r="NBM736" s="38"/>
      <c r="NBN736" s="38"/>
      <c r="NBO736" s="38"/>
      <c r="NBP736" s="38"/>
      <c r="NBQ736" s="38"/>
      <c r="NBR736" s="38"/>
      <c r="NBS736" s="38"/>
      <c r="NBT736" s="38"/>
      <c r="NBU736" s="38"/>
      <c r="NBV736" s="38"/>
      <c r="NBW736" s="38"/>
      <c r="NBX736" s="38"/>
      <c r="NBY736" s="38"/>
      <c r="NBZ736" s="38"/>
      <c r="NCA736" s="38"/>
      <c r="NCB736" s="38"/>
      <c r="NCC736" s="38"/>
      <c r="NCD736" s="38"/>
      <c r="NCE736" s="38"/>
      <c r="NCF736" s="38"/>
      <c r="NCG736" s="38"/>
      <c r="NCH736" s="38"/>
      <c r="NCI736" s="38"/>
      <c r="NCJ736" s="38"/>
      <c r="NCK736" s="38"/>
      <c r="NCL736" s="38"/>
      <c r="NCM736" s="38"/>
      <c r="NCN736" s="38"/>
      <c r="NCO736" s="38"/>
      <c r="NCP736" s="38"/>
      <c r="NCQ736" s="38"/>
      <c r="NCR736" s="38"/>
      <c r="NCS736" s="38"/>
      <c r="NCT736" s="38"/>
      <c r="NCU736" s="38"/>
      <c r="NCV736" s="38"/>
      <c r="NCW736" s="38"/>
      <c r="NCX736" s="38"/>
      <c r="NCY736" s="38"/>
      <c r="NCZ736" s="38"/>
      <c r="NDA736" s="38"/>
      <c r="NDB736" s="38"/>
      <c r="NDC736" s="38"/>
      <c r="NDD736" s="38"/>
      <c r="NDE736" s="38"/>
      <c r="NDF736" s="38"/>
      <c r="NDG736" s="38"/>
      <c r="NDH736" s="38"/>
      <c r="NDI736" s="38"/>
      <c r="NDJ736" s="38"/>
      <c r="NDK736" s="38"/>
      <c r="NDL736" s="38"/>
      <c r="NDM736" s="38"/>
      <c r="NDN736" s="38"/>
      <c r="NDO736" s="38"/>
      <c r="NDP736" s="38"/>
      <c r="NDQ736" s="38"/>
      <c r="NDR736" s="38"/>
      <c r="NDS736" s="38"/>
      <c r="NDT736" s="38"/>
      <c r="NDU736" s="38"/>
      <c r="NDV736" s="38"/>
      <c r="NDW736" s="38"/>
      <c r="NDX736" s="38"/>
      <c r="NDY736" s="38"/>
      <c r="NDZ736" s="38"/>
      <c r="NEA736" s="38"/>
      <c r="NEB736" s="38"/>
      <c r="NEC736" s="38"/>
      <c r="NED736" s="38"/>
      <c r="NEE736" s="38"/>
      <c r="NEF736" s="38"/>
      <c r="NEG736" s="38"/>
      <c r="NEH736" s="38"/>
      <c r="NEI736" s="38"/>
      <c r="NEJ736" s="38"/>
      <c r="NEK736" s="38"/>
      <c r="NEL736" s="38"/>
      <c r="NEM736" s="38"/>
      <c r="NEN736" s="38"/>
      <c r="NEO736" s="38"/>
      <c r="NEP736" s="38"/>
      <c r="NEQ736" s="38"/>
      <c r="NER736" s="38"/>
      <c r="NES736" s="38"/>
      <c r="NET736" s="38"/>
      <c r="NEU736" s="38"/>
      <c r="NEV736" s="38"/>
      <c r="NEW736" s="38"/>
      <c r="NEX736" s="38"/>
      <c r="NEY736" s="38"/>
      <c r="NEZ736" s="38"/>
      <c r="NFA736" s="38"/>
      <c r="NFB736" s="38"/>
      <c r="NFC736" s="38"/>
      <c r="NFD736" s="38"/>
      <c r="NFE736" s="38"/>
      <c r="NFF736" s="38"/>
      <c r="NFG736" s="38"/>
      <c r="NFH736" s="38"/>
      <c r="NFI736" s="38"/>
      <c r="NFJ736" s="38"/>
      <c r="NFK736" s="38"/>
      <c r="NFL736" s="38"/>
      <c r="NFM736" s="38"/>
      <c r="NFN736" s="38"/>
      <c r="NFO736" s="38"/>
      <c r="NFP736" s="38"/>
      <c r="NFQ736" s="38"/>
      <c r="NFR736" s="38"/>
      <c r="NFS736" s="38"/>
      <c r="NFT736" s="38"/>
      <c r="NFU736" s="38"/>
      <c r="NFV736" s="38"/>
      <c r="NFW736" s="38"/>
      <c r="NFX736" s="38"/>
      <c r="NFY736" s="38"/>
      <c r="NFZ736" s="38"/>
      <c r="NGA736" s="38"/>
      <c r="NGB736" s="38"/>
      <c r="NGC736" s="38"/>
      <c r="NGD736" s="38"/>
      <c r="NGE736" s="38"/>
      <c r="NGF736" s="38"/>
      <c r="NGG736" s="38"/>
      <c r="NGH736" s="38"/>
      <c r="NGI736" s="38"/>
      <c r="NGJ736" s="38"/>
      <c r="NGK736" s="38"/>
      <c r="NGL736" s="38"/>
      <c r="NGM736" s="38"/>
      <c r="NGN736" s="38"/>
      <c r="NGO736" s="38"/>
      <c r="NGP736" s="38"/>
      <c r="NGQ736" s="38"/>
      <c r="NGR736" s="38"/>
      <c r="NGS736" s="38"/>
      <c r="NGT736" s="38"/>
      <c r="NGU736" s="38"/>
      <c r="NGV736" s="38"/>
      <c r="NGW736" s="38"/>
      <c r="NGX736" s="38"/>
      <c r="NGY736" s="38"/>
      <c r="NGZ736" s="38"/>
      <c r="NHA736" s="38"/>
      <c r="NHB736" s="38"/>
      <c r="NHC736" s="38"/>
      <c r="NHD736" s="38"/>
      <c r="NHE736" s="38"/>
      <c r="NHF736" s="38"/>
      <c r="NHG736" s="38"/>
      <c r="NHH736" s="38"/>
      <c r="NHI736" s="38"/>
      <c r="NHJ736" s="38"/>
      <c r="NHK736" s="38"/>
      <c r="NHL736" s="38"/>
      <c r="NHM736" s="38"/>
      <c r="NHN736" s="38"/>
      <c r="NHO736" s="38"/>
      <c r="NHP736" s="38"/>
      <c r="NHQ736" s="38"/>
      <c r="NHR736" s="38"/>
      <c r="NHS736" s="38"/>
      <c r="NHT736" s="38"/>
      <c r="NHU736" s="38"/>
      <c r="NHV736" s="38"/>
      <c r="NHW736" s="38"/>
      <c r="NHX736" s="38"/>
      <c r="NHY736" s="38"/>
      <c r="NHZ736" s="38"/>
      <c r="NIA736" s="38"/>
      <c r="NIB736" s="38"/>
      <c r="NIC736" s="38"/>
      <c r="NID736" s="38"/>
      <c r="NIE736" s="38"/>
      <c r="NIF736" s="38"/>
      <c r="NIG736" s="38"/>
      <c r="NIH736" s="38"/>
      <c r="NII736" s="38"/>
      <c r="NIJ736" s="38"/>
      <c r="NIK736" s="38"/>
      <c r="NIL736" s="38"/>
      <c r="NIM736" s="38"/>
      <c r="NIN736" s="38"/>
      <c r="NIO736" s="38"/>
      <c r="NIP736" s="38"/>
      <c r="NIQ736" s="38"/>
      <c r="NIR736" s="38"/>
      <c r="NIS736" s="38"/>
      <c r="NIT736" s="38"/>
      <c r="NIU736" s="38"/>
      <c r="NIV736" s="38"/>
      <c r="NIW736" s="38"/>
      <c r="NIX736" s="38"/>
      <c r="NIY736" s="38"/>
      <c r="NIZ736" s="38"/>
      <c r="NJA736" s="38"/>
      <c r="NJB736" s="38"/>
      <c r="NJC736" s="38"/>
      <c r="NJD736" s="38"/>
      <c r="NJE736" s="38"/>
      <c r="NJF736" s="38"/>
      <c r="NJG736" s="38"/>
      <c r="NJH736" s="38"/>
      <c r="NJI736" s="38"/>
      <c r="NJJ736" s="38"/>
      <c r="NJK736" s="38"/>
      <c r="NJL736" s="38"/>
      <c r="NJM736" s="38"/>
      <c r="NJN736" s="38"/>
      <c r="NJO736" s="38"/>
      <c r="NJP736" s="38"/>
      <c r="NJQ736" s="38"/>
      <c r="NJR736" s="38"/>
      <c r="NJS736" s="38"/>
      <c r="NJT736" s="38"/>
      <c r="NJU736" s="38"/>
      <c r="NJV736" s="38"/>
      <c r="NJW736" s="38"/>
      <c r="NJX736" s="38"/>
      <c r="NJY736" s="38"/>
      <c r="NJZ736" s="38"/>
      <c r="NKA736" s="38"/>
      <c r="NKB736" s="38"/>
      <c r="NKC736" s="38"/>
      <c r="NKD736" s="38"/>
      <c r="NKE736" s="38"/>
      <c r="NKF736" s="38"/>
      <c r="NKG736" s="38"/>
      <c r="NKH736" s="38"/>
      <c r="NKI736" s="38"/>
      <c r="NKJ736" s="38"/>
      <c r="NKK736" s="38"/>
      <c r="NKL736" s="38"/>
      <c r="NKM736" s="38"/>
      <c r="NKN736" s="38"/>
      <c r="NKO736" s="38"/>
      <c r="NKP736" s="38"/>
      <c r="NKQ736" s="38"/>
      <c r="NKR736" s="38"/>
      <c r="NKS736" s="38"/>
      <c r="NKT736" s="38"/>
      <c r="NKU736" s="38"/>
      <c r="NKV736" s="38"/>
      <c r="NKW736" s="38"/>
      <c r="NKX736" s="38"/>
      <c r="NKY736" s="38"/>
      <c r="NKZ736" s="38"/>
      <c r="NLA736" s="38"/>
      <c r="NLB736" s="38"/>
      <c r="NLC736" s="38"/>
      <c r="NLD736" s="38"/>
      <c r="NLE736" s="38"/>
      <c r="NLF736" s="38"/>
      <c r="NLG736" s="38"/>
      <c r="NLH736" s="38"/>
      <c r="NLI736" s="38"/>
      <c r="NLJ736" s="38"/>
      <c r="NLK736" s="38"/>
      <c r="NLL736" s="38"/>
      <c r="NLM736" s="38"/>
      <c r="NLN736" s="38"/>
      <c r="NLO736" s="38"/>
      <c r="NLP736" s="38"/>
      <c r="NLQ736" s="38"/>
      <c r="NLR736" s="38"/>
      <c r="NLS736" s="38"/>
      <c r="NLT736" s="38"/>
      <c r="NLU736" s="38"/>
      <c r="NLV736" s="38"/>
      <c r="NLW736" s="38"/>
      <c r="NLX736" s="38"/>
      <c r="NLY736" s="38"/>
      <c r="NLZ736" s="38"/>
      <c r="NMA736" s="38"/>
      <c r="NMB736" s="38"/>
      <c r="NMC736" s="38"/>
      <c r="NMD736" s="38"/>
      <c r="NME736" s="38"/>
      <c r="NMF736" s="38"/>
      <c r="NMG736" s="38"/>
      <c r="NMH736" s="38"/>
      <c r="NMI736" s="38"/>
      <c r="NMJ736" s="38"/>
      <c r="NMK736" s="38"/>
      <c r="NML736" s="38"/>
      <c r="NMM736" s="38"/>
      <c r="NMN736" s="38"/>
      <c r="NMO736" s="38"/>
      <c r="NMP736" s="38"/>
      <c r="NMQ736" s="38"/>
      <c r="NMR736" s="38"/>
      <c r="NMS736" s="38"/>
      <c r="NMT736" s="38"/>
      <c r="NMU736" s="38"/>
      <c r="NMV736" s="38"/>
      <c r="NMW736" s="38"/>
      <c r="NMX736" s="38"/>
      <c r="NMY736" s="38"/>
      <c r="NMZ736" s="38"/>
      <c r="NNA736" s="38"/>
      <c r="NNB736" s="38"/>
      <c r="NNC736" s="38"/>
      <c r="NND736" s="38"/>
      <c r="NNE736" s="38"/>
      <c r="NNF736" s="38"/>
      <c r="NNG736" s="38"/>
      <c r="NNH736" s="38"/>
      <c r="NNI736" s="38"/>
      <c r="NNJ736" s="38"/>
      <c r="NNK736" s="38"/>
      <c r="NNL736" s="38"/>
      <c r="NNM736" s="38"/>
      <c r="NNN736" s="38"/>
      <c r="NNO736" s="38"/>
      <c r="NNP736" s="38"/>
      <c r="NNQ736" s="38"/>
      <c r="NNR736" s="38"/>
      <c r="NNS736" s="38"/>
      <c r="NNT736" s="38"/>
      <c r="NNU736" s="38"/>
      <c r="NNV736" s="38"/>
      <c r="NNW736" s="38"/>
      <c r="NNX736" s="38"/>
      <c r="NNY736" s="38"/>
      <c r="NNZ736" s="38"/>
      <c r="NOA736" s="38"/>
      <c r="NOB736" s="38"/>
      <c r="NOC736" s="38"/>
      <c r="NOD736" s="38"/>
      <c r="NOE736" s="38"/>
      <c r="NOF736" s="38"/>
      <c r="NOG736" s="38"/>
      <c r="NOH736" s="38"/>
      <c r="NOI736" s="38"/>
      <c r="NOJ736" s="38"/>
      <c r="NOK736" s="38"/>
      <c r="NOL736" s="38"/>
      <c r="NOM736" s="38"/>
      <c r="NON736" s="38"/>
      <c r="NOO736" s="38"/>
      <c r="NOP736" s="38"/>
      <c r="NOQ736" s="38"/>
      <c r="NOR736" s="38"/>
      <c r="NOS736" s="38"/>
      <c r="NOT736" s="38"/>
      <c r="NOU736" s="38"/>
      <c r="NOV736" s="38"/>
      <c r="NOW736" s="38"/>
      <c r="NOX736" s="38"/>
      <c r="NOY736" s="38"/>
      <c r="NOZ736" s="38"/>
      <c r="NPA736" s="38"/>
      <c r="NPB736" s="38"/>
      <c r="NPC736" s="38"/>
      <c r="NPD736" s="38"/>
      <c r="NPE736" s="38"/>
      <c r="NPF736" s="38"/>
      <c r="NPG736" s="38"/>
      <c r="NPH736" s="38"/>
      <c r="NPI736" s="38"/>
      <c r="NPJ736" s="38"/>
      <c r="NPK736" s="38"/>
      <c r="NPL736" s="38"/>
      <c r="NPM736" s="38"/>
      <c r="NPN736" s="38"/>
      <c r="NPO736" s="38"/>
      <c r="NPP736" s="38"/>
      <c r="NPQ736" s="38"/>
      <c r="NPR736" s="38"/>
      <c r="NPS736" s="38"/>
      <c r="NPT736" s="38"/>
      <c r="NPU736" s="38"/>
      <c r="NPV736" s="38"/>
      <c r="NPW736" s="38"/>
      <c r="NPX736" s="38"/>
      <c r="NPY736" s="38"/>
      <c r="NPZ736" s="38"/>
      <c r="NQA736" s="38"/>
      <c r="NQB736" s="38"/>
      <c r="NQC736" s="38"/>
      <c r="NQD736" s="38"/>
      <c r="NQE736" s="38"/>
      <c r="NQF736" s="38"/>
      <c r="NQG736" s="38"/>
      <c r="NQH736" s="38"/>
      <c r="NQI736" s="38"/>
      <c r="NQJ736" s="38"/>
      <c r="NQK736" s="38"/>
      <c r="NQL736" s="38"/>
      <c r="NQM736" s="38"/>
      <c r="NQN736" s="38"/>
      <c r="NQO736" s="38"/>
      <c r="NQP736" s="38"/>
      <c r="NQQ736" s="38"/>
      <c r="NQR736" s="38"/>
      <c r="NQS736" s="38"/>
      <c r="NQT736" s="38"/>
      <c r="NQU736" s="38"/>
      <c r="NQV736" s="38"/>
      <c r="NQW736" s="38"/>
      <c r="NQX736" s="38"/>
      <c r="NQY736" s="38"/>
      <c r="NQZ736" s="38"/>
      <c r="NRA736" s="38"/>
      <c r="NRB736" s="38"/>
      <c r="NRC736" s="38"/>
      <c r="NRD736" s="38"/>
      <c r="NRE736" s="38"/>
      <c r="NRF736" s="38"/>
      <c r="NRG736" s="38"/>
      <c r="NRH736" s="38"/>
      <c r="NRI736" s="38"/>
      <c r="NRJ736" s="38"/>
      <c r="NRK736" s="38"/>
      <c r="NRL736" s="38"/>
      <c r="NRM736" s="38"/>
      <c r="NRN736" s="38"/>
      <c r="NRO736" s="38"/>
      <c r="NRP736" s="38"/>
      <c r="NRQ736" s="38"/>
      <c r="NRR736" s="38"/>
      <c r="NRS736" s="38"/>
      <c r="NRT736" s="38"/>
      <c r="NRU736" s="38"/>
      <c r="NRV736" s="38"/>
      <c r="NRW736" s="38"/>
      <c r="NRX736" s="38"/>
      <c r="NRY736" s="38"/>
      <c r="NRZ736" s="38"/>
      <c r="NSA736" s="38"/>
      <c r="NSB736" s="38"/>
      <c r="NSC736" s="38"/>
      <c r="NSD736" s="38"/>
      <c r="NSE736" s="38"/>
      <c r="NSF736" s="38"/>
      <c r="NSG736" s="38"/>
      <c r="NSH736" s="38"/>
      <c r="NSI736" s="38"/>
      <c r="NSJ736" s="38"/>
      <c r="NSK736" s="38"/>
      <c r="NSL736" s="38"/>
      <c r="NSM736" s="38"/>
      <c r="NSN736" s="38"/>
      <c r="NSO736" s="38"/>
      <c r="NSP736" s="38"/>
      <c r="NSQ736" s="38"/>
      <c r="NSR736" s="38"/>
      <c r="NSS736" s="38"/>
      <c r="NST736" s="38"/>
      <c r="NSU736" s="38"/>
      <c r="NSV736" s="38"/>
      <c r="NSW736" s="38"/>
      <c r="NSX736" s="38"/>
      <c r="NSY736" s="38"/>
      <c r="NSZ736" s="38"/>
      <c r="NTA736" s="38"/>
      <c r="NTB736" s="38"/>
      <c r="NTC736" s="38"/>
      <c r="NTD736" s="38"/>
      <c r="NTE736" s="38"/>
      <c r="NTF736" s="38"/>
      <c r="NTG736" s="38"/>
      <c r="NTH736" s="38"/>
      <c r="NTI736" s="38"/>
      <c r="NTJ736" s="38"/>
      <c r="NTK736" s="38"/>
      <c r="NTL736" s="38"/>
      <c r="NTM736" s="38"/>
      <c r="NTN736" s="38"/>
      <c r="NTO736" s="38"/>
      <c r="NTP736" s="38"/>
      <c r="NTQ736" s="38"/>
      <c r="NTR736" s="38"/>
      <c r="NTS736" s="38"/>
      <c r="NTT736" s="38"/>
      <c r="NTU736" s="38"/>
      <c r="NTV736" s="38"/>
      <c r="NTW736" s="38"/>
      <c r="NTX736" s="38"/>
      <c r="NTY736" s="38"/>
      <c r="NTZ736" s="38"/>
      <c r="NUA736" s="38"/>
      <c r="NUB736" s="38"/>
      <c r="NUC736" s="38"/>
      <c r="NUD736" s="38"/>
      <c r="NUE736" s="38"/>
      <c r="NUF736" s="38"/>
      <c r="NUG736" s="38"/>
      <c r="NUH736" s="38"/>
      <c r="NUI736" s="38"/>
      <c r="NUJ736" s="38"/>
      <c r="NUK736" s="38"/>
      <c r="NUL736" s="38"/>
      <c r="NUM736" s="38"/>
      <c r="NUN736" s="38"/>
      <c r="NUO736" s="38"/>
      <c r="NUP736" s="38"/>
      <c r="NUQ736" s="38"/>
      <c r="NUR736" s="38"/>
      <c r="NUS736" s="38"/>
      <c r="NUT736" s="38"/>
      <c r="NUU736" s="38"/>
      <c r="NUV736" s="38"/>
      <c r="NUW736" s="38"/>
      <c r="NUX736" s="38"/>
      <c r="NUY736" s="38"/>
      <c r="NUZ736" s="38"/>
      <c r="NVA736" s="38"/>
      <c r="NVB736" s="38"/>
      <c r="NVC736" s="38"/>
      <c r="NVD736" s="38"/>
      <c r="NVE736" s="38"/>
      <c r="NVF736" s="38"/>
      <c r="NVG736" s="38"/>
      <c r="NVH736" s="38"/>
      <c r="NVI736" s="38"/>
      <c r="NVJ736" s="38"/>
      <c r="NVK736" s="38"/>
      <c r="NVL736" s="38"/>
      <c r="NVM736" s="38"/>
      <c r="NVN736" s="38"/>
      <c r="NVO736" s="38"/>
      <c r="NVP736" s="38"/>
      <c r="NVQ736" s="38"/>
      <c r="NVR736" s="38"/>
      <c r="NVS736" s="38"/>
      <c r="NVT736" s="38"/>
      <c r="NVU736" s="38"/>
      <c r="NVV736" s="38"/>
      <c r="NVW736" s="38"/>
      <c r="NVX736" s="38"/>
      <c r="NVY736" s="38"/>
      <c r="NVZ736" s="38"/>
      <c r="NWA736" s="38"/>
      <c r="NWB736" s="38"/>
      <c r="NWC736" s="38"/>
      <c r="NWD736" s="38"/>
      <c r="NWE736" s="38"/>
      <c r="NWF736" s="38"/>
      <c r="NWG736" s="38"/>
      <c r="NWH736" s="38"/>
      <c r="NWI736" s="38"/>
      <c r="NWJ736" s="38"/>
      <c r="NWK736" s="38"/>
      <c r="NWL736" s="38"/>
      <c r="NWM736" s="38"/>
      <c r="NWN736" s="38"/>
      <c r="NWO736" s="38"/>
      <c r="NWP736" s="38"/>
      <c r="NWQ736" s="38"/>
      <c r="NWR736" s="38"/>
      <c r="NWS736" s="38"/>
      <c r="NWT736" s="38"/>
      <c r="NWU736" s="38"/>
      <c r="NWV736" s="38"/>
      <c r="NWW736" s="38"/>
      <c r="NWX736" s="38"/>
      <c r="NWY736" s="38"/>
      <c r="NWZ736" s="38"/>
      <c r="NXA736" s="38"/>
      <c r="NXB736" s="38"/>
      <c r="NXC736" s="38"/>
      <c r="NXD736" s="38"/>
      <c r="NXE736" s="38"/>
      <c r="NXF736" s="38"/>
      <c r="NXG736" s="38"/>
      <c r="NXH736" s="38"/>
      <c r="NXI736" s="38"/>
      <c r="NXJ736" s="38"/>
      <c r="NXK736" s="38"/>
      <c r="NXL736" s="38"/>
      <c r="NXM736" s="38"/>
      <c r="NXN736" s="38"/>
      <c r="NXO736" s="38"/>
      <c r="NXP736" s="38"/>
      <c r="NXQ736" s="38"/>
      <c r="NXR736" s="38"/>
      <c r="NXS736" s="38"/>
      <c r="NXT736" s="38"/>
      <c r="NXU736" s="38"/>
      <c r="NXV736" s="38"/>
      <c r="NXW736" s="38"/>
      <c r="NXX736" s="38"/>
      <c r="NXY736" s="38"/>
      <c r="NXZ736" s="38"/>
      <c r="NYA736" s="38"/>
      <c r="NYB736" s="38"/>
      <c r="NYC736" s="38"/>
      <c r="NYD736" s="38"/>
      <c r="NYE736" s="38"/>
      <c r="NYF736" s="38"/>
      <c r="NYG736" s="38"/>
      <c r="NYH736" s="38"/>
      <c r="NYI736" s="38"/>
      <c r="NYJ736" s="38"/>
      <c r="NYK736" s="38"/>
      <c r="NYL736" s="38"/>
      <c r="NYM736" s="38"/>
      <c r="NYN736" s="38"/>
      <c r="NYO736" s="38"/>
      <c r="NYP736" s="38"/>
      <c r="NYQ736" s="38"/>
      <c r="NYR736" s="38"/>
      <c r="NYS736" s="38"/>
      <c r="NYT736" s="38"/>
      <c r="NYU736" s="38"/>
      <c r="NYV736" s="38"/>
      <c r="NYW736" s="38"/>
      <c r="NYX736" s="38"/>
      <c r="NYY736" s="38"/>
      <c r="NYZ736" s="38"/>
      <c r="NZA736" s="38"/>
      <c r="NZB736" s="38"/>
      <c r="NZC736" s="38"/>
      <c r="NZD736" s="38"/>
      <c r="NZE736" s="38"/>
      <c r="NZF736" s="38"/>
      <c r="NZG736" s="38"/>
      <c r="NZH736" s="38"/>
      <c r="NZI736" s="38"/>
      <c r="NZJ736" s="38"/>
      <c r="NZK736" s="38"/>
      <c r="NZL736" s="38"/>
      <c r="NZM736" s="38"/>
      <c r="NZN736" s="38"/>
      <c r="NZO736" s="38"/>
      <c r="NZP736" s="38"/>
      <c r="NZQ736" s="38"/>
      <c r="NZR736" s="38"/>
      <c r="NZS736" s="38"/>
      <c r="NZT736" s="38"/>
      <c r="NZU736" s="38"/>
      <c r="NZV736" s="38"/>
      <c r="NZW736" s="38"/>
      <c r="NZX736" s="38"/>
      <c r="NZY736" s="38"/>
      <c r="NZZ736" s="38"/>
      <c r="OAA736" s="38"/>
      <c r="OAB736" s="38"/>
      <c r="OAC736" s="38"/>
      <c r="OAD736" s="38"/>
      <c r="OAE736" s="38"/>
      <c r="OAF736" s="38"/>
      <c r="OAG736" s="38"/>
      <c r="OAH736" s="38"/>
      <c r="OAI736" s="38"/>
      <c r="OAJ736" s="38"/>
      <c r="OAK736" s="38"/>
      <c r="OAL736" s="38"/>
      <c r="OAM736" s="38"/>
      <c r="OAN736" s="38"/>
      <c r="OAO736" s="38"/>
      <c r="OAP736" s="38"/>
      <c r="OAQ736" s="38"/>
      <c r="OAR736" s="38"/>
      <c r="OAS736" s="38"/>
      <c r="OAT736" s="38"/>
      <c r="OAU736" s="38"/>
      <c r="OAV736" s="38"/>
      <c r="OAW736" s="38"/>
      <c r="OAX736" s="38"/>
      <c r="OAY736" s="38"/>
      <c r="OAZ736" s="38"/>
      <c r="OBA736" s="38"/>
      <c r="OBB736" s="38"/>
      <c r="OBC736" s="38"/>
      <c r="OBD736" s="38"/>
      <c r="OBE736" s="38"/>
      <c r="OBF736" s="38"/>
      <c r="OBG736" s="38"/>
      <c r="OBH736" s="38"/>
      <c r="OBI736" s="38"/>
      <c r="OBJ736" s="38"/>
      <c r="OBK736" s="38"/>
      <c r="OBL736" s="38"/>
      <c r="OBM736" s="38"/>
      <c r="OBN736" s="38"/>
      <c r="OBO736" s="38"/>
      <c r="OBP736" s="38"/>
      <c r="OBQ736" s="38"/>
      <c r="OBR736" s="38"/>
      <c r="OBS736" s="38"/>
      <c r="OBT736" s="38"/>
      <c r="OBU736" s="38"/>
      <c r="OBV736" s="38"/>
      <c r="OBW736" s="38"/>
      <c r="OBX736" s="38"/>
      <c r="OBY736" s="38"/>
      <c r="OBZ736" s="38"/>
      <c r="OCA736" s="38"/>
      <c r="OCB736" s="38"/>
      <c r="OCC736" s="38"/>
      <c r="OCD736" s="38"/>
      <c r="OCE736" s="38"/>
      <c r="OCF736" s="38"/>
      <c r="OCG736" s="38"/>
      <c r="OCH736" s="38"/>
      <c r="OCI736" s="38"/>
      <c r="OCJ736" s="38"/>
      <c r="OCK736" s="38"/>
      <c r="OCL736" s="38"/>
      <c r="OCM736" s="38"/>
      <c r="OCN736" s="38"/>
      <c r="OCO736" s="38"/>
      <c r="OCP736" s="38"/>
      <c r="OCQ736" s="38"/>
      <c r="OCR736" s="38"/>
      <c r="OCS736" s="38"/>
      <c r="OCT736" s="38"/>
      <c r="OCU736" s="38"/>
      <c r="OCV736" s="38"/>
      <c r="OCW736" s="38"/>
      <c r="OCX736" s="38"/>
      <c r="OCY736" s="38"/>
      <c r="OCZ736" s="38"/>
      <c r="ODA736" s="38"/>
      <c r="ODB736" s="38"/>
      <c r="ODC736" s="38"/>
      <c r="ODD736" s="38"/>
      <c r="ODE736" s="38"/>
      <c r="ODF736" s="38"/>
      <c r="ODG736" s="38"/>
      <c r="ODH736" s="38"/>
      <c r="ODI736" s="38"/>
      <c r="ODJ736" s="38"/>
      <c r="ODK736" s="38"/>
      <c r="ODL736" s="38"/>
      <c r="ODM736" s="38"/>
      <c r="ODN736" s="38"/>
      <c r="ODO736" s="38"/>
      <c r="ODP736" s="38"/>
      <c r="ODQ736" s="38"/>
      <c r="ODR736" s="38"/>
      <c r="ODS736" s="38"/>
      <c r="ODT736" s="38"/>
      <c r="ODU736" s="38"/>
      <c r="ODV736" s="38"/>
      <c r="ODW736" s="38"/>
      <c r="ODX736" s="38"/>
      <c r="ODY736" s="38"/>
      <c r="ODZ736" s="38"/>
      <c r="OEA736" s="38"/>
      <c r="OEB736" s="38"/>
      <c r="OEC736" s="38"/>
      <c r="OED736" s="38"/>
      <c r="OEE736" s="38"/>
      <c r="OEF736" s="38"/>
      <c r="OEG736" s="38"/>
      <c r="OEH736" s="38"/>
      <c r="OEI736" s="38"/>
      <c r="OEJ736" s="38"/>
      <c r="OEK736" s="38"/>
      <c r="OEL736" s="38"/>
      <c r="OEM736" s="38"/>
      <c r="OEN736" s="38"/>
      <c r="OEO736" s="38"/>
      <c r="OEP736" s="38"/>
      <c r="OEQ736" s="38"/>
      <c r="OER736" s="38"/>
      <c r="OES736" s="38"/>
      <c r="OET736" s="38"/>
      <c r="OEU736" s="38"/>
      <c r="OEV736" s="38"/>
      <c r="OEW736" s="38"/>
      <c r="OEX736" s="38"/>
      <c r="OEY736" s="38"/>
      <c r="OEZ736" s="38"/>
      <c r="OFA736" s="38"/>
      <c r="OFB736" s="38"/>
      <c r="OFC736" s="38"/>
      <c r="OFD736" s="38"/>
      <c r="OFE736" s="38"/>
      <c r="OFF736" s="38"/>
      <c r="OFG736" s="38"/>
      <c r="OFH736" s="38"/>
      <c r="OFI736" s="38"/>
      <c r="OFJ736" s="38"/>
      <c r="OFK736" s="38"/>
      <c r="OFL736" s="38"/>
      <c r="OFM736" s="38"/>
      <c r="OFN736" s="38"/>
      <c r="OFO736" s="38"/>
      <c r="OFP736" s="38"/>
      <c r="OFQ736" s="38"/>
      <c r="OFR736" s="38"/>
      <c r="OFS736" s="38"/>
      <c r="OFT736" s="38"/>
      <c r="OFU736" s="38"/>
      <c r="OFV736" s="38"/>
      <c r="OFW736" s="38"/>
      <c r="OFX736" s="38"/>
      <c r="OFY736" s="38"/>
      <c r="OFZ736" s="38"/>
      <c r="OGA736" s="38"/>
      <c r="OGB736" s="38"/>
      <c r="OGC736" s="38"/>
      <c r="OGD736" s="38"/>
      <c r="OGE736" s="38"/>
      <c r="OGF736" s="38"/>
      <c r="OGG736" s="38"/>
      <c r="OGH736" s="38"/>
      <c r="OGI736" s="38"/>
      <c r="OGJ736" s="38"/>
      <c r="OGK736" s="38"/>
      <c r="OGL736" s="38"/>
      <c r="OGM736" s="38"/>
      <c r="OGN736" s="38"/>
      <c r="OGO736" s="38"/>
      <c r="OGP736" s="38"/>
      <c r="OGQ736" s="38"/>
      <c r="OGR736" s="38"/>
      <c r="OGS736" s="38"/>
      <c r="OGT736" s="38"/>
      <c r="OGU736" s="38"/>
      <c r="OGV736" s="38"/>
      <c r="OGW736" s="38"/>
      <c r="OGX736" s="38"/>
      <c r="OGY736" s="38"/>
      <c r="OGZ736" s="38"/>
      <c r="OHA736" s="38"/>
      <c r="OHB736" s="38"/>
      <c r="OHC736" s="38"/>
      <c r="OHD736" s="38"/>
      <c r="OHE736" s="38"/>
      <c r="OHF736" s="38"/>
      <c r="OHG736" s="38"/>
      <c r="OHH736" s="38"/>
      <c r="OHI736" s="38"/>
      <c r="OHJ736" s="38"/>
      <c r="OHK736" s="38"/>
      <c r="OHL736" s="38"/>
      <c r="OHM736" s="38"/>
      <c r="OHN736" s="38"/>
      <c r="OHO736" s="38"/>
      <c r="OHP736" s="38"/>
      <c r="OHQ736" s="38"/>
      <c r="OHR736" s="38"/>
      <c r="OHS736" s="38"/>
      <c r="OHT736" s="38"/>
      <c r="OHU736" s="38"/>
      <c r="OHV736" s="38"/>
      <c r="OHW736" s="38"/>
      <c r="OHX736" s="38"/>
      <c r="OHY736" s="38"/>
      <c r="OHZ736" s="38"/>
      <c r="OIA736" s="38"/>
      <c r="OIB736" s="38"/>
      <c r="OIC736" s="38"/>
      <c r="OID736" s="38"/>
      <c r="OIE736" s="38"/>
      <c r="OIF736" s="38"/>
      <c r="OIG736" s="38"/>
      <c r="OIH736" s="38"/>
      <c r="OII736" s="38"/>
      <c r="OIJ736" s="38"/>
      <c r="OIK736" s="38"/>
      <c r="OIL736" s="38"/>
      <c r="OIM736" s="38"/>
      <c r="OIN736" s="38"/>
      <c r="OIO736" s="38"/>
      <c r="OIP736" s="38"/>
      <c r="OIQ736" s="38"/>
      <c r="OIR736" s="38"/>
      <c r="OIS736" s="38"/>
      <c r="OIT736" s="38"/>
      <c r="OIU736" s="38"/>
      <c r="OIV736" s="38"/>
      <c r="OIW736" s="38"/>
      <c r="OIX736" s="38"/>
      <c r="OIY736" s="38"/>
      <c r="OIZ736" s="38"/>
      <c r="OJA736" s="38"/>
      <c r="OJB736" s="38"/>
      <c r="OJC736" s="38"/>
      <c r="OJD736" s="38"/>
      <c r="OJE736" s="38"/>
      <c r="OJF736" s="38"/>
      <c r="OJG736" s="38"/>
      <c r="OJH736" s="38"/>
      <c r="OJI736" s="38"/>
      <c r="OJJ736" s="38"/>
      <c r="OJK736" s="38"/>
      <c r="OJL736" s="38"/>
      <c r="OJM736" s="38"/>
      <c r="OJN736" s="38"/>
      <c r="OJO736" s="38"/>
      <c r="OJP736" s="38"/>
      <c r="OJQ736" s="38"/>
      <c r="OJR736" s="38"/>
      <c r="OJS736" s="38"/>
      <c r="OJT736" s="38"/>
      <c r="OJU736" s="38"/>
      <c r="OJV736" s="38"/>
      <c r="OJW736" s="38"/>
      <c r="OJX736" s="38"/>
      <c r="OJY736" s="38"/>
      <c r="OJZ736" s="38"/>
      <c r="OKA736" s="38"/>
      <c r="OKB736" s="38"/>
      <c r="OKC736" s="38"/>
      <c r="OKD736" s="38"/>
      <c r="OKE736" s="38"/>
      <c r="OKF736" s="38"/>
      <c r="OKG736" s="38"/>
      <c r="OKH736" s="38"/>
      <c r="OKI736" s="38"/>
      <c r="OKJ736" s="38"/>
      <c r="OKK736" s="38"/>
      <c r="OKL736" s="38"/>
      <c r="OKM736" s="38"/>
      <c r="OKN736" s="38"/>
      <c r="OKO736" s="38"/>
      <c r="OKP736" s="38"/>
      <c r="OKQ736" s="38"/>
      <c r="OKR736" s="38"/>
      <c r="OKS736" s="38"/>
      <c r="OKT736" s="38"/>
      <c r="OKU736" s="38"/>
      <c r="OKV736" s="38"/>
      <c r="OKW736" s="38"/>
      <c r="OKX736" s="38"/>
      <c r="OKY736" s="38"/>
      <c r="OKZ736" s="38"/>
      <c r="OLA736" s="38"/>
      <c r="OLB736" s="38"/>
      <c r="OLC736" s="38"/>
      <c r="OLD736" s="38"/>
      <c r="OLE736" s="38"/>
      <c r="OLF736" s="38"/>
      <c r="OLG736" s="38"/>
      <c r="OLH736" s="38"/>
      <c r="OLI736" s="38"/>
      <c r="OLJ736" s="38"/>
      <c r="OLK736" s="38"/>
      <c r="OLL736" s="38"/>
      <c r="OLM736" s="38"/>
      <c r="OLN736" s="38"/>
      <c r="OLO736" s="38"/>
      <c r="OLP736" s="38"/>
      <c r="OLQ736" s="38"/>
      <c r="OLR736" s="38"/>
      <c r="OLS736" s="38"/>
      <c r="OLT736" s="38"/>
      <c r="OLU736" s="38"/>
      <c r="OLV736" s="38"/>
      <c r="OLW736" s="38"/>
      <c r="OLX736" s="38"/>
      <c r="OLY736" s="38"/>
      <c r="OLZ736" s="38"/>
      <c r="OMA736" s="38"/>
      <c r="OMB736" s="38"/>
      <c r="OMC736" s="38"/>
      <c r="OMD736" s="38"/>
      <c r="OME736" s="38"/>
      <c r="OMF736" s="38"/>
      <c r="OMG736" s="38"/>
      <c r="OMH736" s="38"/>
      <c r="OMI736" s="38"/>
      <c r="OMJ736" s="38"/>
      <c r="OMK736" s="38"/>
      <c r="OML736" s="38"/>
      <c r="OMM736" s="38"/>
      <c r="OMN736" s="38"/>
      <c r="OMO736" s="38"/>
      <c r="OMP736" s="38"/>
      <c r="OMQ736" s="38"/>
      <c r="OMR736" s="38"/>
      <c r="OMS736" s="38"/>
      <c r="OMT736" s="38"/>
      <c r="OMU736" s="38"/>
      <c r="OMV736" s="38"/>
      <c r="OMW736" s="38"/>
      <c r="OMX736" s="38"/>
      <c r="OMY736" s="38"/>
      <c r="OMZ736" s="38"/>
      <c r="ONA736" s="38"/>
      <c r="ONB736" s="38"/>
      <c r="ONC736" s="38"/>
      <c r="OND736" s="38"/>
      <c r="ONE736" s="38"/>
      <c r="ONF736" s="38"/>
      <c r="ONG736" s="38"/>
      <c r="ONH736" s="38"/>
      <c r="ONI736" s="38"/>
      <c r="ONJ736" s="38"/>
      <c r="ONK736" s="38"/>
      <c r="ONL736" s="38"/>
      <c r="ONM736" s="38"/>
      <c r="ONN736" s="38"/>
      <c r="ONO736" s="38"/>
      <c r="ONP736" s="38"/>
      <c r="ONQ736" s="38"/>
      <c r="ONR736" s="38"/>
      <c r="ONS736" s="38"/>
      <c r="ONT736" s="38"/>
      <c r="ONU736" s="38"/>
      <c r="ONV736" s="38"/>
      <c r="ONW736" s="38"/>
      <c r="ONX736" s="38"/>
      <c r="ONY736" s="38"/>
      <c r="ONZ736" s="38"/>
      <c r="OOA736" s="38"/>
      <c r="OOB736" s="38"/>
      <c r="OOC736" s="38"/>
      <c r="OOD736" s="38"/>
      <c r="OOE736" s="38"/>
      <c r="OOF736" s="38"/>
      <c r="OOG736" s="38"/>
      <c r="OOH736" s="38"/>
      <c r="OOI736" s="38"/>
      <c r="OOJ736" s="38"/>
      <c r="OOK736" s="38"/>
      <c r="OOL736" s="38"/>
      <c r="OOM736" s="38"/>
      <c r="OON736" s="38"/>
      <c r="OOO736" s="38"/>
      <c r="OOP736" s="38"/>
      <c r="OOQ736" s="38"/>
      <c r="OOR736" s="38"/>
      <c r="OOS736" s="38"/>
      <c r="OOT736" s="38"/>
      <c r="OOU736" s="38"/>
      <c r="OOV736" s="38"/>
      <c r="OOW736" s="38"/>
      <c r="OOX736" s="38"/>
      <c r="OOY736" s="38"/>
      <c r="OOZ736" s="38"/>
      <c r="OPA736" s="38"/>
      <c r="OPB736" s="38"/>
      <c r="OPC736" s="38"/>
      <c r="OPD736" s="38"/>
      <c r="OPE736" s="38"/>
      <c r="OPF736" s="38"/>
      <c r="OPG736" s="38"/>
      <c r="OPH736" s="38"/>
      <c r="OPI736" s="38"/>
      <c r="OPJ736" s="38"/>
      <c r="OPK736" s="38"/>
      <c r="OPL736" s="38"/>
      <c r="OPM736" s="38"/>
      <c r="OPN736" s="38"/>
      <c r="OPO736" s="38"/>
      <c r="OPP736" s="38"/>
      <c r="OPQ736" s="38"/>
      <c r="OPR736" s="38"/>
      <c r="OPS736" s="38"/>
      <c r="OPT736" s="38"/>
      <c r="OPU736" s="38"/>
      <c r="OPV736" s="38"/>
      <c r="OPW736" s="38"/>
      <c r="OPX736" s="38"/>
      <c r="OPY736" s="38"/>
      <c r="OPZ736" s="38"/>
      <c r="OQA736" s="38"/>
      <c r="OQB736" s="38"/>
      <c r="OQC736" s="38"/>
      <c r="OQD736" s="38"/>
      <c r="OQE736" s="38"/>
      <c r="OQF736" s="38"/>
      <c r="OQG736" s="38"/>
      <c r="OQH736" s="38"/>
      <c r="OQI736" s="38"/>
      <c r="OQJ736" s="38"/>
      <c r="OQK736" s="38"/>
      <c r="OQL736" s="38"/>
      <c r="OQM736" s="38"/>
      <c r="OQN736" s="38"/>
      <c r="OQO736" s="38"/>
      <c r="OQP736" s="38"/>
      <c r="OQQ736" s="38"/>
      <c r="OQR736" s="38"/>
      <c r="OQS736" s="38"/>
      <c r="OQT736" s="38"/>
      <c r="OQU736" s="38"/>
      <c r="OQV736" s="38"/>
      <c r="OQW736" s="38"/>
      <c r="OQX736" s="38"/>
      <c r="OQY736" s="38"/>
      <c r="OQZ736" s="38"/>
      <c r="ORA736" s="38"/>
      <c r="ORB736" s="38"/>
      <c r="ORC736" s="38"/>
      <c r="ORD736" s="38"/>
      <c r="ORE736" s="38"/>
      <c r="ORF736" s="38"/>
      <c r="ORG736" s="38"/>
      <c r="ORH736" s="38"/>
      <c r="ORI736" s="38"/>
      <c r="ORJ736" s="38"/>
      <c r="ORK736" s="38"/>
      <c r="ORL736" s="38"/>
      <c r="ORM736" s="38"/>
      <c r="ORN736" s="38"/>
      <c r="ORO736" s="38"/>
      <c r="ORP736" s="38"/>
      <c r="ORQ736" s="38"/>
      <c r="ORR736" s="38"/>
      <c r="ORS736" s="38"/>
      <c r="ORT736" s="38"/>
      <c r="ORU736" s="38"/>
      <c r="ORV736" s="38"/>
      <c r="ORW736" s="38"/>
      <c r="ORX736" s="38"/>
      <c r="ORY736" s="38"/>
      <c r="ORZ736" s="38"/>
      <c r="OSA736" s="38"/>
      <c r="OSB736" s="38"/>
      <c r="OSC736" s="38"/>
      <c r="OSD736" s="38"/>
      <c r="OSE736" s="38"/>
      <c r="OSF736" s="38"/>
      <c r="OSG736" s="38"/>
      <c r="OSH736" s="38"/>
      <c r="OSI736" s="38"/>
      <c r="OSJ736" s="38"/>
      <c r="OSK736" s="38"/>
      <c r="OSL736" s="38"/>
      <c r="OSM736" s="38"/>
      <c r="OSN736" s="38"/>
      <c r="OSO736" s="38"/>
      <c r="OSP736" s="38"/>
      <c r="OSQ736" s="38"/>
      <c r="OSR736" s="38"/>
      <c r="OSS736" s="38"/>
      <c r="OST736" s="38"/>
      <c r="OSU736" s="38"/>
      <c r="OSV736" s="38"/>
      <c r="OSW736" s="38"/>
      <c r="OSX736" s="38"/>
      <c r="OSY736" s="38"/>
      <c r="OSZ736" s="38"/>
      <c r="OTA736" s="38"/>
      <c r="OTB736" s="38"/>
      <c r="OTC736" s="38"/>
      <c r="OTD736" s="38"/>
      <c r="OTE736" s="38"/>
      <c r="OTF736" s="38"/>
      <c r="OTG736" s="38"/>
      <c r="OTH736" s="38"/>
      <c r="OTI736" s="38"/>
      <c r="OTJ736" s="38"/>
      <c r="OTK736" s="38"/>
      <c r="OTL736" s="38"/>
      <c r="OTM736" s="38"/>
      <c r="OTN736" s="38"/>
      <c r="OTO736" s="38"/>
      <c r="OTP736" s="38"/>
      <c r="OTQ736" s="38"/>
      <c r="OTR736" s="38"/>
      <c r="OTS736" s="38"/>
      <c r="OTT736" s="38"/>
      <c r="OTU736" s="38"/>
      <c r="OTV736" s="38"/>
      <c r="OTW736" s="38"/>
      <c r="OTX736" s="38"/>
      <c r="OTY736" s="38"/>
      <c r="OTZ736" s="38"/>
      <c r="OUA736" s="38"/>
      <c r="OUB736" s="38"/>
      <c r="OUC736" s="38"/>
      <c r="OUD736" s="38"/>
      <c r="OUE736" s="38"/>
      <c r="OUF736" s="38"/>
      <c r="OUG736" s="38"/>
      <c r="OUH736" s="38"/>
      <c r="OUI736" s="38"/>
      <c r="OUJ736" s="38"/>
      <c r="OUK736" s="38"/>
      <c r="OUL736" s="38"/>
      <c r="OUM736" s="38"/>
      <c r="OUN736" s="38"/>
      <c r="OUO736" s="38"/>
      <c r="OUP736" s="38"/>
      <c r="OUQ736" s="38"/>
      <c r="OUR736" s="38"/>
      <c r="OUS736" s="38"/>
      <c r="OUT736" s="38"/>
      <c r="OUU736" s="38"/>
      <c r="OUV736" s="38"/>
      <c r="OUW736" s="38"/>
      <c r="OUX736" s="38"/>
      <c r="OUY736" s="38"/>
      <c r="OUZ736" s="38"/>
      <c r="OVA736" s="38"/>
      <c r="OVB736" s="38"/>
      <c r="OVC736" s="38"/>
      <c r="OVD736" s="38"/>
      <c r="OVE736" s="38"/>
      <c r="OVF736" s="38"/>
      <c r="OVG736" s="38"/>
      <c r="OVH736" s="38"/>
      <c r="OVI736" s="38"/>
      <c r="OVJ736" s="38"/>
      <c r="OVK736" s="38"/>
      <c r="OVL736" s="38"/>
      <c r="OVM736" s="38"/>
      <c r="OVN736" s="38"/>
      <c r="OVO736" s="38"/>
      <c r="OVP736" s="38"/>
      <c r="OVQ736" s="38"/>
      <c r="OVR736" s="38"/>
      <c r="OVS736" s="38"/>
      <c r="OVT736" s="38"/>
      <c r="OVU736" s="38"/>
      <c r="OVV736" s="38"/>
      <c r="OVW736" s="38"/>
      <c r="OVX736" s="38"/>
      <c r="OVY736" s="38"/>
      <c r="OVZ736" s="38"/>
      <c r="OWA736" s="38"/>
      <c r="OWB736" s="38"/>
      <c r="OWC736" s="38"/>
      <c r="OWD736" s="38"/>
      <c r="OWE736" s="38"/>
      <c r="OWF736" s="38"/>
      <c r="OWG736" s="38"/>
      <c r="OWH736" s="38"/>
      <c r="OWI736" s="38"/>
      <c r="OWJ736" s="38"/>
      <c r="OWK736" s="38"/>
      <c r="OWL736" s="38"/>
      <c r="OWM736" s="38"/>
      <c r="OWN736" s="38"/>
      <c r="OWO736" s="38"/>
      <c r="OWP736" s="38"/>
      <c r="OWQ736" s="38"/>
      <c r="OWR736" s="38"/>
      <c r="OWS736" s="38"/>
      <c r="OWT736" s="38"/>
      <c r="OWU736" s="38"/>
      <c r="OWV736" s="38"/>
      <c r="OWW736" s="38"/>
      <c r="OWX736" s="38"/>
      <c r="OWY736" s="38"/>
      <c r="OWZ736" s="38"/>
      <c r="OXA736" s="38"/>
      <c r="OXB736" s="38"/>
      <c r="OXC736" s="38"/>
      <c r="OXD736" s="38"/>
      <c r="OXE736" s="38"/>
      <c r="OXF736" s="38"/>
      <c r="OXG736" s="38"/>
      <c r="OXH736" s="38"/>
      <c r="OXI736" s="38"/>
      <c r="OXJ736" s="38"/>
      <c r="OXK736" s="38"/>
      <c r="OXL736" s="38"/>
      <c r="OXM736" s="38"/>
      <c r="OXN736" s="38"/>
      <c r="OXO736" s="38"/>
      <c r="OXP736" s="38"/>
      <c r="OXQ736" s="38"/>
      <c r="OXR736" s="38"/>
      <c r="OXS736" s="38"/>
      <c r="OXT736" s="38"/>
      <c r="OXU736" s="38"/>
      <c r="OXV736" s="38"/>
      <c r="OXW736" s="38"/>
      <c r="OXX736" s="38"/>
      <c r="OXY736" s="38"/>
      <c r="OXZ736" s="38"/>
      <c r="OYA736" s="38"/>
      <c r="OYB736" s="38"/>
      <c r="OYC736" s="38"/>
      <c r="OYD736" s="38"/>
      <c r="OYE736" s="38"/>
      <c r="OYF736" s="38"/>
      <c r="OYG736" s="38"/>
      <c r="OYH736" s="38"/>
      <c r="OYI736" s="38"/>
      <c r="OYJ736" s="38"/>
      <c r="OYK736" s="38"/>
      <c r="OYL736" s="38"/>
      <c r="OYM736" s="38"/>
      <c r="OYN736" s="38"/>
      <c r="OYO736" s="38"/>
      <c r="OYP736" s="38"/>
      <c r="OYQ736" s="38"/>
      <c r="OYR736" s="38"/>
      <c r="OYS736" s="38"/>
      <c r="OYT736" s="38"/>
      <c r="OYU736" s="38"/>
      <c r="OYV736" s="38"/>
      <c r="OYW736" s="38"/>
      <c r="OYX736" s="38"/>
      <c r="OYY736" s="38"/>
      <c r="OYZ736" s="38"/>
      <c r="OZA736" s="38"/>
      <c r="OZB736" s="38"/>
      <c r="OZC736" s="38"/>
      <c r="OZD736" s="38"/>
      <c r="OZE736" s="38"/>
      <c r="OZF736" s="38"/>
      <c r="OZG736" s="38"/>
      <c r="OZH736" s="38"/>
      <c r="OZI736" s="38"/>
      <c r="OZJ736" s="38"/>
      <c r="OZK736" s="38"/>
      <c r="OZL736" s="38"/>
      <c r="OZM736" s="38"/>
      <c r="OZN736" s="38"/>
      <c r="OZO736" s="38"/>
      <c r="OZP736" s="38"/>
      <c r="OZQ736" s="38"/>
      <c r="OZR736" s="38"/>
      <c r="OZS736" s="38"/>
      <c r="OZT736" s="38"/>
      <c r="OZU736" s="38"/>
      <c r="OZV736" s="38"/>
      <c r="OZW736" s="38"/>
      <c r="OZX736" s="38"/>
      <c r="OZY736" s="38"/>
      <c r="OZZ736" s="38"/>
      <c r="PAA736" s="38"/>
      <c r="PAB736" s="38"/>
      <c r="PAC736" s="38"/>
      <c r="PAD736" s="38"/>
      <c r="PAE736" s="38"/>
      <c r="PAF736" s="38"/>
      <c r="PAG736" s="38"/>
      <c r="PAH736" s="38"/>
      <c r="PAI736" s="38"/>
      <c r="PAJ736" s="38"/>
      <c r="PAK736" s="38"/>
      <c r="PAL736" s="38"/>
      <c r="PAM736" s="38"/>
      <c r="PAN736" s="38"/>
      <c r="PAO736" s="38"/>
      <c r="PAP736" s="38"/>
      <c r="PAQ736" s="38"/>
      <c r="PAR736" s="38"/>
      <c r="PAS736" s="38"/>
      <c r="PAT736" s="38"/>
      <c r="PAU736" s="38"/>
      <c r="PAV736" s="38"/>
      <c r="PAW736" s="38"/>
      <c r="PAX736" s="38"/>
      <c r="PAY736" s="38"/>
      <c r="PAZ736" s="38"/>
      <c r="PBA736" s="38"/>
      <c r="PBB736" s="38"/>
      <c r="PBC736" s="38"/>
      <c r="PBD736" s="38"/>
      <c r="PBE736" s="38"/>
      <c r="PBF736" s="38"/>
      <c r="PBG736" s="38"/>
      <c r="PBH736" s="38"/>
      <c r="PBI736" s="38"/>
      <c r="PBJ736" s="38"/>
      <c r="PBK736" s="38"/>
      <c r="PBL736" s="38"/>
      <c r="PBM736" s="38"/>
      <c r="PBN736" s="38"/>
      <c r="PBO736" s="38"/>
      <c r="PBP736" s="38"/>
      <c r="PBQ736" s="38"/>
      <c r="PBR736" s="38"/>
      <c r="PBS736" s="38"/>
      <c r="PBT736" s="38"/>
      <c r="PBU736" s="38"/>
      <c r="PBV736" s="38"/>
      <c r="PBW736" s="38"/>
      <c r="PBX736" s="38"/>
      <c r="PBY736" s="38"/>
      <c r="PBZ736" s="38"/>
      <c r="PCA736" s="38"/>
      <c r="PCB736" s="38"/>
      <c r="PCC736" s="38"/>
      <c r="PCD736" s="38"/>
      <c r="PCE736" s="38"/>
      <c r="PCF736" s="38"/>
      <c r="PCG736" s="38"/>
      <c r="PCH736" s="38"/>
      <c r="PCI736" s="38"/>
      <c r="PCJ736" s="38"/>
      <c r="PCK736" s="38"/>
      <c r="PCL736" s="38"/>
      <c r="PCM736" s="38"/>
      <c r="PCN736" s="38"/>
      <c r="PCO736" s="38"/>
      <c r="PCP736" s="38"/>
      <c r="PCQ736" s="38"/>
      <c r="PCR736" s="38"/>
      <c r="PCS736" s="38"/>
      <c r="PCT736" s="38"/>
      <c r="PCU736" s="38"/>
      <c r="PCV736" s="38"/>
      <c r="PCW736" s="38"/>
      <c r="PCX736" s="38"/>
      <c r="PCY736" s="38"/>
      <c r="PCZ736" s="38"/>
      <c r="PDA736" s="38"/>
      <c r="PDB736" s="38"/>
      <c r="PDC736" s="38"/>
      <c r="PDD736" s="38"/>
      <c r="PDE736" s="38"/>
      <c r="PDF736" s="38"/>
      <c r="PDG736" s="38"/>
      <c r="PDH736" s="38"/>
      <c r="PDI736" s="38"/>
      <c r="PDJ736" s="38"/>
      <c r="PDK736" s="38"/>
      <c r="PDL736" s="38"/>
      <c r="PDM736" s="38"/>
      <c r="PDN736" s="38"/>
      <c r="PDO736" s="38"/>
      <c r="PDP736" s="38"/>
      <c r="PDQ736" s="38"/>
      <c r="PDR736" s="38"/>
      <c r="PDS736" s="38"/>
      <c r="PDT736" s="38"/>
      <c r="PDU736" s="38"/>
      <c r="PDV736" s="38"/>
      <c r="PDW736" s="38"/>
      <c r="PDX736" s="38"/>
      <c r="PDY736" s="38"/>
      <c r="PDZ736" s="38"/>
      <c r="PEA736" s="38"/>
      <c r="PEB736" s="38"/>
      <c r="PEC736" s="38"/>
      <c r="PED736" s="38"/>
      <c r="PEE736" s="38"/>
      <c r="PEF736" s="38"/>
      <c r="PEG736" s="38"/>
      <c r="PEH736" s="38"/>
      <c r="PEI736" s="38"/>
      <c r="PEJ736" s="38"/>
      <c r="PEK736" s="38"/>
      <c r="PEL736" s="38"/>
      <c r="PEM736" s="38"/>
      <c r="PEN736" s="38"/>
      <c r="PEO736" s="38"/>
      <c r="PEP736" s="38"/>
      <c r="PEQ736" s="38"/>
      <c r="PER736" s="38"/>
      <c r="PES736" s="38"/>
      <c r="PET736" s="38"/>
      <c r="PEU736" s="38"/>
      <c r="PEV736" s="38"/>
      <c r="PEW736" s="38"/>
      <c r="PEX736" s="38"/>
      <c r="PEY736" s="38"/>
      <c r="PEZ736" s="38"/>
      <c r="PFA736" s="38"/>
      <c r="PFB736" s="38"/>
      <c r="PFC736" s="38"/>
      <c r="PFD736" s="38"/>
      <c r="PFE736" s="38"/>
      <c r="PFF736" s="38"/>
      <c r="PFG736" s="38"/>
      <c r="PFH736" s="38"/>
      <c r="PFI736" s="38"/>
      <c r="PFJ736" s="38"/>
      <c r="PFK736" s="38"/>
      <c r="PFL736" s="38"/>
      <c r="PFM736" s="38"/>
      <c r="PFN736" s="38"/>
      <c r="PFO736" s="38"/>
      <c r="PFP736" s="38"/>
      <c r="PFQ736" s="38"/>
      <c r="PFR736" s="38"/>
      <c r="PFS736" s="38"/>
      <c r="PFT736" s="38"/>
      <c r="PFU736" s="38"/>
      <c r="PFV736" s="38"/>
      <c r="PFW736" s="38"/>
      <c r="PFX736" s="38"/>
      <c r="PFY736" s="38"/>
      <c r="PFZ736" s="38"/>
      <c r="PGA736" s="38"/>
      <c r="PGB736" s="38"/>
      <c r="PGC736" s="38"/>
      <c r="PGD736" s="38"/>
      <c r="PGE736" s="38"/>
      <c r="PGF736" s="38"/>
      <c r="PGG736" s="38"/>
      <c r="PGH736" s="38"/>
      <c r="PGI736" s="38"/>
      <c r="PGJ736" s="38"/>
      <c r="PGK736" s="38"/>
      <c r="PGL736" s="38"/>
      <c r="PGM736" s="38"/>
      <c r="PGN736" s="38"/>
      <c r="PGO736" s="38"/>
      <c r="PGP736" s="38"/>
      <c r="PGQ736" s="38"/>
      <c r="PGR736" s="38"/>
      <c r="PGS736" s="38"/>
      <c r="PGT736" s="38"/>
      <c r="PGU736" s="38"/>
      <c r="PGV736" s="38"/>
      <c r="PGW736" s="38"/>
      <c r="PGX736" s="38"/>
      <c r="PGY736" s="38"/>
      <c r="PGZ736" s="38"/>
      <c r="PHA736" s="38"/>
      <c r="PHB736" s="38"/>
      <c r="PHC736" s="38"/>
      <c r="PHD736" s="38"/>
      <c r="PHE736" s="38"/>
      <c r="PHF736" s="38"/>
      <c r="PHG736" s="38"/>
      <c r="PHH736" s="38"/>
      <c r="PHI736" s="38"/>
      <c r="PHJ736" s="38"/>
      <c r="PHK736" s="38"/>
      <c r="PHL736" s="38"/>
      <c r="PHM736" s="38"/>
      <c r="PHN736" s="38"/>
      <c r="PHO736" s="38"/>
      <c r="PHP736" s="38"/>
      <c r="PHQ736" s="38"/>
      <c r="PHR736" s="38"/>
      <c r="PHS736" s="38"/>
      <c r="PHT736" s="38"/>
      <c r="PHU736" s="38"/>
      <c r="PHV736" s="38"/>
      <c r="PHW736" s="38"/>
      <c r="PHX736" s="38"/>
      <c r="PHY736" s="38"/>
      <c r="PHZ736" s="38"/>
      <c r="PIA736" s="38"/>
      <c r="PIB736" s="38"/>
      <c r="PIC736" s="38"/>
      <c r="PID736" s="38"/>
      <c r="PIE736" s="38"/>
      <c r="PIF736" s="38"/>
      <c r="PIG736" s="38"/>
      <c r="PIH736" s="38"/>
      <c r="PII736" s="38"/>
      <c r="PIJ736" s="38"/>
      <c r="PIK736" s="38"/>
      <c r="PIL736" s="38"/>
      <c r="PIM736" s="38"/>
      <c r="PIN736" s="38"/>
      <c r="PIO736" s="38"/>
      <c r="PIP736" s="38"/>
      <c r="PIQ736" s="38"/>
      <c r="PIR736" s="38"/>
      <c r="PIS736" s="38"/>
      <c r="PIT736" s="38"/>
      <c r="PIU736" s="38"/>
      <c r="PIV736" s="38"/>
      <c r="PIW736" s="38"/>
      <c r="PIX736" s="38"/>
      <c r="PIY736" s="38"/>
      <c r="PIZ736" s="38"/>
      <c r="PJA736" s="38"/>
      <c r="PJB736" s="38"/>
      <c r="PJC736" s="38"/>
      <c r="PJD736" s="38"/>
      <c r="PJE736" s="38"/>
      <c r="PJF736" s="38"/>
      <c r="PJG736" s="38"/>
      <c r="PJH736" s="38"/>
      <c r="PJI736" s="38"/>
      <c r="PJJ736" s="38"/>
      <c r="PJK736" s="38"/>
      <c r="PJL736" s="38"/>
      <c r="PJM736" s="38"/>
      <c r="PJN736" s="38"/>
      <c r="PJO736" s="38"/>
      <c r="PJP736" s="38"/>
      <c r="PJQ736" s="38"/>
      <c r="PJR736" s="38"/>
      <c r="PJS736" s="38"/>
      <c r="PJT736" s="38"/>
      <c r="PJU736" s="38"/>
      <c r="PJV736" s="38"/>
      <c r="PJW736" s="38"/>
      <c r="PJX736" s="38"/>
      <c r="PJY736" s="38"/>
      <c r="PJZ736" s="38"/>
      <c r="PKA736" s="38"/>
      <c r="PKB736" s="38"/>
      <c r="PKC736" s="38"/>
      <c r="PKD736" s="38"/>
      <c r="PKE736" s="38"/>
      <c r="PKF736" s="38"/>
      <c r="PKG736" s="38"/>
      <c r="PKH736" s="38"/>
      <c r="PKI736" s="38"/>
      <c r="PKJ736" s="38"/>
      <c r="PKK736" s="38"/>
      <c r="PKL736" s="38"/>
      <c r="PKM736" s="38"/>
      <c r="PKN736" s="38"/>
      <c r="PKO736" s="38"/>
      <c r="PKP736" s="38"/>
      <c r="PKQ736" s="38"/>
      <c r="PKR736" s="38"/>
      <c r="PKS736" s="38"/>
      <c r="PKT736" s="38"/>
      <c r="PKU736" s="38"/>
      <c r="PKV736" s="38"/>
      <c r="PKW736" s="38"/>
      <c r="PKX736" s="38"/>
      <c r="PKY736" s="38"/>
      <c r="PKZ736" s="38"/>
      <c r="PLA736" s="38"/>
      <c r="PLB736" s="38"/>
      <c r="PLC736" s="38"/>
      <c r="PLD736" s="38"/>
      <c r="PLE736" s="38"/>
      <c r="PLF736" s="38"/>
      <c r="PLG736" s="38"/>
      <c r="PLH736" s="38"/>
      <c r="PLI736" s="38"/>
      <c r="PLJ736" s="38"/>
      <c r="PLK736" s="38"/>
      <c r="PLL736" s="38"/>
      <c r="PLM736" s="38"/>
      <c r="PLN736" s="38"/>
      <c r="PLO736" s="38"/>
      <c r="PLP736" s="38"/>
      <c r="PLQ736" s="38"/>
      <c r="PLR736" s="38"/>
      <c r="PLS736" s="38"/>
      <c r="PLT736" s="38"/>
      <c r="PLU736" s="38"/>
      <c r="PLV736" s="38"/>
      <c r="PLW736" s="38"/>
      <c r="PLX736" s="38"/>
      <c r="PLY736" s="38"/>
      <c r="PLZ736" s="38"/>
      <c r="PMA736" s="38"/>
      <c r="PMB736" s="38"/>
      <c r="PMC736" s="38"/>
      <c r="PMD736" s="38"/>
      <c r="PME736" s="38"/>
      <c r="PMF736" s="38"/>
      <c r="PMG736" s="38"/>
      <c r="PMH736" s="38"/>
      <c r="PMI736" s="38"/>
      <c r="PMJ736" s="38"/>
      <c r="PMK736" s="38"/>
      <c r="PML736" s="38"/>
      <c r="PMM736" s="38"/>
      <c r="PMN736" s="38"/>
      <c r="PMO736" s="38"/>
      <c r="PMP736" s="38"/>
      <c r="PMQ736" s="38"/>
      <c r="PMR736" s="38"/>
      <c r="PMS736" s="38"/>
      <c r="PMT736" s="38"/>
      <c r="PMU736" s="38"/>
      <c r="PMV736" s="38"/>
      <c r="PMW736" s="38"/>
      <c r="PMX736" s="38"/>
      <c r="PMY736" s="38"/>
      <c r="PMZ736" s="38"/>
      <c r="PNA736" s="38"/>
      <c r="PNB736" s="38"/>
      <c r="PNC736" s="38"/>
      <c r="PND736" s="38"/>
      <c r="PNE736" s="38"/>
      <c r="PNF736" s="38"/>
      <c r="PNG736" s="38"/>
      <c r="PNH736" s="38"/>
      <c r="PNI736" s="38"/>
      <c r="PNJ736" s="38"/>
      <c r="PNK736" s="38"/>
      <c r="PNL736" s="38"/>
      <c r="PNM736" s="38"/>
      <c r="PNN736" s="38"/>
      <c r="PNO736" s="38"/>
      <c r="PNP736" s="38"/>
      <c r="PNQ736" s="38"/>
      <c r="PNR736" s="38"/>
      <c r="PNS736" s="38"/>
      <c r="PNT736" s="38"/>
      <c r="PNU736" s="38"/>
      <c r="PNV736" s="38"/>
      <c r="PNW736" s="38"/>
      <c r="PNX736" s="38"/>
      <c r="PNY736" s="38"/>
      <c r="PNZ736" s="38"/>
      <c r="POA736" s="38"/>
      <c r="POB736" s="38"/>
      <c r="POC736" s="38"/>
      <c r="POD736" s="38"/>
      <c r="POE736" s="38"/>
      <c r="POF736" s="38"/>
      <c r="POG736" s="38"/>
      <c r="POH736" s="38"/>
      <c r="POI736" s="38"/>
      <c r="POJ736" s="38"/>
      <c r="POK736" s="38"/>
      <c r="POL736" s="38"/>
      <c r="POM736" s="38"/>
      <c r="PON736" s="38"/>
      <c r="POO736" s="38"/>
      <c r="POP736" s="38"/>
      <c r="POQ736" s="38"/>
      <c r="POR736" s="38"/>
      <c r="POS736" s="38"/>
      <c r="POT736" s="38"/>
      <c r="POU736" s="38"/>
      <c r="POV736" s="38"/>
      <c r="POW736" s="38"/>
      <c r="POX736" s="38"/>
      <c r="POY736" s="38"/>
      <c r="POZ736" s="38"/>
      <c r="PPA736" s="38"/>
      <c r="PPB736" s="38"/>
      <c r="PPC736" s="38"/>
      <c r="PPD736" s="38"/>
      <c r="PPE736" s="38"/>
      <c r="PPF736" s="38"/>
      <c r="PPG736" s="38"/>
      <c r="PPH736" s="38"/>
      <c r="PPI736" s="38"/>
      <c r="PPJ736" s="38"/>
      <c r="PPK736" s="38"/>
      <c r="PPL736" s="38"/>
      <c r="PPM736" s="38"/>
      <c r="PPN736" s="38"/>
      <c r="PPO736" s="38"/>
      <c r="PPP736" s="38"/>
      <c r="PPQ736" s="38"/>
      <c r="PPR736" s="38"/>
      <c r="PPS736" s="38"/>
      <c r="PPT736" s="38"/>
      <c r="PPU736" s="38"/>
      <c r="PPV736" s="38"/>
      <c r="PPW736" s="38"/>
      <c r="PPX736" s="38"/>
      <c r="PPY736" s="38"/>
      <c r="PPZ736" s="38"/>
      <c r="PQA736" s="38"/>
      <c r="PQB736" s="38"/>
      <c r="PQC736" s="38"/>
      <c r="PQD736" s="38"/>
      <c r="PQE736" s="38"/>
      <c r="PQF736" s="38"/>
      <c r="PQG736" s="38"/>
      <c r="PQH736" s="38"/>
      <c r="PQI736" s="38"/>
      <c r="PQJ736" s="38"/>
      <c r="PQK736" s="38"/>
      <c r="PQL736" s="38"/>
      <c r="PQM736" s="38"/>
      <c r="PQN736" s="38"/>
      <c r="PQO736" s="38"/>
      <c r="PQP736" s="38"/>
      <c r="PQQ736" s="38"/>
      <c r="PQR736" s="38"/>
      <c r="PQS736" s="38"/>
      <c r="PQT736" s="38"/>
      <c r="PQU736" s="38"/>
      <c r="PQV736" s="38"/>
      <c r="PQW736" s="38"/>
      <c r="PQX736" s="38"/>
      <c r="PQY736" s="38"/>
      <c r="PQZ736" s="38"/>
      <c r="PRA736" s="38"/>
      <c r="PRB736" s="38"/>
      <c r="PRC736" s="38"/>
      <c r="PRD736" s="38"/>
      <c r="PRE736" s="38"/>
      <c r="PRF736" s="38"/>
      <c r="PRG736" s="38"/>
      <c r="PRH736" s="38"/>
      <c r="PRI736" s="38"/>
      <c r="PRJ736" s="38"/>
      <c r="PRK736" s="38"/>
      <c r="PRL736" s="38"/>
      <c r="PRM736" s="38"/>
      <c r="PRN736" s="38"/>
      <c r="PRO736" s="38"/>
      <c r="PRP736" s="38"/>
      <c r="PRQ736" s="38"/>
      <c r="PRR736" s="38"/>
      <c r="PRS736" s="38"/>
      <c r="PRT736" s="38"/>
      <c r="PRU736" s="38"/>
      <c r="PRV736" s="38"/>
      <c r="PRW736" s="38"/>
      <c r="PRX736" s="38"/>
      <c r="PRY736" s="38"/>
      <c r="PRZ736" s="38"/>
      <c r="PSA736" s="38"/>
      <c r="PSB736" s="38"/>
      <c r="PSC736" s="38"/>
      <c r="PSD736" s="38"/>
      <c r="PSE736" s="38"/>
      <c r="PSF736" s="38"/>
      <c r="PSG736" s="38"/>
      <c r="PSH736" s="38"/>
      <c r="PSI736" s="38"/>
      <c r="PSJ736" s="38"/>
      <c r="PSK736" s="38"/>
      <c r="PSL736" s="38"/>
      <c r="PSM736" s="38"/>
      <c r="PSN736" s="38"/>
      <c r="PSO736" s="38"/>
      <c r="PSP736" s="38"/>
      <c r="PSQ736" s="38"/>
      <c r="PSR736" s="38"/>
      <c r="PSS736" s="38"/>
      <c r="PST736" s="38"/>
      <c r="PSU736" s="38"/>
      <c r="PSV736" s="38"/>
      <c r="PSW736" s="38"/>
      <c r="PSX736" s="38"/>
      <c r="PSY736" s="38"/>
      <c r="PSZ736" s="38"/>
      <c r="PTA736" s="38"/>
      <c r="PTB736" s="38"/>
      <c r="PTC736" s="38"/>
      <c r="PTD736" s="38"/>
      <c r="PTE736" s="38"/>
      <c r="PTF736" s="38"/>
      <c r="PTG736" s="38"/>
      <c r="PTH736" s="38"/>
      <c r="PTI736" s="38"/>
      <c r="PTJ736" s="38"/>
      <c r="PTK736" s="38"/>
      <c r="PTL736" s="38"/>
      <c r="PTM736" s="38"/>
      <c r="PTN736" s="38"/>
      <c r="PTO736" s="38"/>
      <c r="PTP736" s="38"/>
      <c r="PTQ736" s="38"/>
      <c r="PTR736" s="38"/>
      <c r="PTS736" s="38"/>
      <c r="PTT736" s="38"/>
      <c r="PTU736" s="38"/>
      <c r="PTV736" s="38"/>
      <c r="PTW736" s="38"/>
      <c r="PTX736" s="38"/>
      <c r="PTY736" s="38"/>
      <c r="PTZ736" s="38"/>
      <c r="PUA736" s="38"/>
      <c r="PUB736" s="38"/>
      <c r="PUC736" s="38"/>
      <c r="PUD736" s="38"/>
      <c r="PUE736" s="38"/>
      <c r="PUF736" s="38"/>
      <c r="PUG736" s="38"/>
      <c r="PUH736" s="38"/>
      <c r="PUI736" s="38"/>
      <c r="PUJ736" s="38"/>
      <c r="PUK736" s="38"/>
      <c r="PUL736" s="38"/>
      <c r="PUM736" s="38"/>
      <c r="PUN736" s="38"/>
      <c r="PUO736" s="38"/>
      <c r="PUP736" s="38"/>
      <c r="PUQ736" s="38"/>
      <c r="PUR736" s="38"/>
      <c r="PUS736" s="38"/>
      <c r="PUT736" s="38"/>
      <c r="PUU736" s="38"/>
      <c r="PUV736" s="38"/>
      <c r="PUW736" s="38"/>
      <c r="PUX736" s="38"/>
      <c r="PUY736" s="38"/>
      <c r="PUZ736" s="38"/>
      <c r="PVA736" s="38"/>
      <c r="PVB736" s="38"/>
      <c r="PVC736" s="38"/>
      <c r="PVD736" s="38"/>
      <c r="PVE736" s="38"/>
      <c r="PVF736" s="38"/>
      <c r="PVG736" s="38"/>
      <c r="PVH736" s="38"/>
      <c r="PVI736" s="38"/>
      <c r="PVJ736" s="38"/>
      <c r="PVK736" s="38"/>
      <c r="PVL736" s="38"/>
      <c r="PVM736" s="38"/>
      <c r="PVN736" s="38"/>
      <c r="PVO736" s="38"/>
      <c r="PVP736" s="38"/>
      <c r="PVQ736" s="38"/>
      <c r="PVR736" s="38"/>
      <c r="PVS736" s="38"/>
      <c r="PVT736" s="38"/>
      <c r="PVU736" s="38"/>
      <c r="PVV736" s="38"/>
      <c r="PVW736" s="38"/>
      <c r="PVX736" s="38"/>
      <c r="PVY736" s="38"/>
      <c r="PVZ736" s="38"/>
      <c r="PWA736" s="38"/>
      <c r="PWB736" s="38"/>
      <c r="PWC736" s="38"/>
      <c r="PWD736" s="38"/>
      <c r="PWE736" s="38"/>
      <c r="PWF736" s="38"/>
      <c r="PWG736" s="38"/>
      <c r="PWH736" s="38"/>
      <c r="PWI736" s="38"/>
      <c r="PWJ736" s="38"/>
      <c r="PWK736" s="38"/>
      <c r="PWL736" s="38"/>
      <c r="PWM736" s="38"/>
      <c r="PWN736" s="38"/>
      <c r="PWO736" s="38"/>
      <c r="PWP736" s="38"/>
      <c r="PWQ736" s="38"/>
      <c r="PWR736" s="38"/>
      <c r="PWS736" s="38"/>
      <c r="PWT736" s="38"/>
      <c r="PWU736" s="38"/>
      <c r="PWV736" s="38"/>
      <c r="PWW736" s="38"/>
      <c r="PWX736" s="38"/>
      <c r="PWY736" s="38"/>
      <c r="PWZ736" s="38"/>
      <c r="PXA736" s="38"/>
      <c r="PXB736" s="38"/>
      <c r="PXC736" s="38"/>
      <c r="PXD736" s="38"/>
      <c r="PXE736" s="38"/>
      <c r="PXF736" s="38"/>
      <c r="PXG736" s="38"/>
      <c r="PXH736" s="38"/>
      <c r="PXI736" s="38"/>
      <c r="PXJ736" s="38"/>
      <c r="PXK736" s="38"/>
      <c r="PXL736" s="38"/>
      <c r="PXM736" s="38"/>
      <c r="PXN736" s="38"/>
      <c r="PXO736" s="38"/>
      <c r="PXP736" s="38"/>
      <c r="PXQ736" s="38"/>
      <c r="PXR736" s="38"/>
      <c r="PXS736" s="38"/>
      <c r="PXT736" s="38"/>
      <c r="PXU736" s="38"/>
      <c r="PXV736" s="38"/>
      <c r="PXW736" s="38"/>
      <c r="PXX736" s="38"/>
      <c r="PXY736" s="38"/>
      <c r="PXZ736" s="38"/>
      <c r="PYA736" s="38"/>
      <c r="PYB736" s="38"/>
      <c r="PYC736" s="38"/>
      <c r="PYD736" s="38"/>
      <c r="PYE736" s="38"/>
      <c r="PYF736" s="38"/>
      <c r="PYG736" s="38"/>
      <c r="PYH736" s="38"/>
      <c r="PYI736" s="38"/>
      <c r="PYJ736" s="38"/>
      <c r="PYK736" s="38"/>
      <c r="PYL736" s="38"/>
      <c r="PYM736" s="38"/>
      <c r="PYN736" s="38"/>
      <c r="PYO736" s="38"/>
      <c r="PYP736" s="38"/>
      <c r="PYQ736" s="38"/>
      <c r="PYR736" s="38"/>
      <c r="PYS736" s="38"/>
      <c r="PYT736" s="38"/>
      <c r="PYU736" s="38"/>
      <c r="PYV736" s="38"/>
      <c r="PYW736" s="38"/>
      <c r="PYX736" s="38"/>
      <c r="PYY736" s="38"/>
      <c r="PYZ736" s="38"/>
      <c r="PZA736" s="38"/>
      <c r="PZB736" s="38"/>
      <c r="PZC736" s="38"/>
      <c r="PZD736" s="38"/>
      <c r="PZE736" s="38"/>
      <c r="PZF736" s="38"/>
      <c r="PZG736" s="38"/>
      <c r="PZH736" s="38"/>
      <c r="PZI736" s="38"/>
      <c r="PZJ736" s="38"/>
      <c r="PZK736" s="38"/>
      <c r="PZL736" s="38"/>
      <c r="PZM736" s="38"/>
      <c r="PZN736" s="38"/>
      <c r="PZO736" s="38"/>
      <c r="PZP736" s="38"/>
      <c r="PZQ736" s="38"/>
      <c r="PZR736" s="38"/>
      <c r="PZS736" s="38"/>
      <c r="PZT736" s="38"/>
      <c r="PZU736" s="38"/>
      <c r="PZV736" s="38"/>
      <c r="PZW736" s="38"/>
      <c r="PZX736" s="38"/>
      <c r="PZY736" s="38"/>
      <c r="PZZ736" s="38"/>
      <c r="QAA736" s="38"/>
      <c r="QAB736" s="38"/>
      <c r="QAC736" s="38"/>
      <c r="QAD736" s="38"/>
      <c r="QAE736" s="38"/>
      <c r="QAF736" s="38"/>
      <c r="QAG736" s="38"/>
      <c r="QAH736" s="38"/>
      <c r="QAI736" s="38"/>
      <c r="QAJ736" s="38"/>
      <c r="QAK736" s="38"/>
      <c r="QAL736" s="38"/>
      <c r="QAM736" s="38"/>
      <c r="QAN736" s="38"/>
      <c r="QAO736" s="38"/>
      <c r="QAP736" s="38"/>
      <c r="QAQ736" s="38"/>
      <c r="QAR736" s="38"/>
      <c r="QAS736" s="38"/>
      <c r="QAT736" s="38"/>
      <c r="QAU736" s="38"/>
      <c r="QAV736" s="38"/>
      <c r="QAW736" s="38"/>
      <c r="QAX736" s="38"/>
      <c r="QAY736" s="38"/>
      <c r="QAZ736" s="38"/>
      <c r="QBA736" s="38"/>
      <c r="QBB736" s="38"/>
      <c r="QBC736" s="38"/>
      <c r="QBD736" s="38"/>
      <c r="QBE736" s="38"/>
      <c r="QBF736" s="38"/>
      <c r="QBG736" s="38"/>
      <c r="QBH736" s="38"/>
      <c r="QBI736" s="38"/>
      <c r="QBJ736" s="38"/>
      <c r="QBK736" s="38"/>
      <c r="QBL736" s="38"/>
      <c r="QBM736" s="38"/>
      <c r="QBN736" s="38"/>
      <c r="QBO736" s="38"/>
      <c r="QBP736" s="38"/>
      <c r="QBQ736" s="38"/>
      <c r="QBR736" s="38"/>
      <c r="QBS736" s="38"/>
      <c r="QBT736" s="38"/>
      <c r="QBU736" s="38"/>
      <c r="QBV736" s="38"/>
      <c r="QBW736" s="38"/>
      <c r="QBX736" s="38"/>
      <c r="QBY736" s="38"/>
      <c r="QBZ736" s="38"/>
      <c r="QCA736" s="38"/>
      <c r="QCB736" s="38"/>
      <c r="QCC736" s="38"/>
      <c r="QCD736" s="38"/>
      <c r="QCE736" s="38"/>
      <c r="QCF736" s="38"/>
      <c r="QCG736" s="38"/>
      <c r="QCH736" s="38"/>
      <c r="QCI736" s="38"/>
      <c r="QCJ736" s="38"/>
      <c r="QCK736" s="38"/>
      <c r="QCL736" s="38"/>
      <c r="QCM736" s="38"/>
      <c r="QCN736" s="38"/>
      <c r="QCO736" s="38"/>
      <c r="QCP736" s="38"/>
      <c r="QCQ736" s="38"/>
      <c r="QCR736" s="38"/>
      <c r="QCS736" s="38"/>
      <c r="QCT736" s="38"/>
      <c r="QCU736" s="38"/>
      <c r="QCV736" s="38"/>
      <c r="QCW736" s="38"/>
      <c r="QCX736" s="38"/>
      <c r="QCY736" s="38"/>
      <c r="QCZ736" s="38"/>
      <c r="QDA736" s="38"/>
      <c r="QDB736" s="38"/>
      <c r="QDC736" s="38"/>
      <c r="QDD736" s="38"/>
      <c r="QDE736" s="38"/>
      <c r="QDF736" s="38"/>
      <c r="QDG736" s="38"/>
      <c r="QDH736" s="38"/>
      <c r="QDI736" s="38"/>
      <c r="QDJ736" s="38"/>
      <c r="QDK736" s="38"/>
      <c r="QDL736" s="38"/>
      <c r="QDM736" s="38"/>
      <c r="QDN736" s="38"/>
      <c r="QDO736" s="38"/>
      <c r="QDP736" s="38"/>
      <c r="QDQ736" s="38"/>
      <c r="QDR736" s="38"/>
      <c r="QDS736" s="38"/>
      <c r="QDT736" s="38"/>
      <c r="QDU736" s="38"/>
      <c r="QDV736" s="38"/>
      <c r="QDW736" s="38"/>
      <c r="QDX736" s="38"/>
      <c r="QDY736" s="38"/>
      <c r="QDZ736" s="38"/>
      <c r="QEA736" s="38"/>
      <c r="QEB736" s="38"/>
      <c r="QEC736" s="38"/>
      <c r="QED736" s="38"/>
      <c r="QEE736" s="38"/>
      <c r="QEF736" s="38"/>
      <c r="QEG736" s="38"/>
      <c r="QEH736" s="38"/>
      <c r="QEI736" s="38"/>
      <c r="QEJ736" s="38"/>
      <c r="QEK736" s="38"/>
      <c r="QEL736" s="38"/>
      <c r="QEM736" s="38"/>
      <c r="QEN736" s="38"/>
      <c r="QEO736" s="38"/>
      <c r="QEP736" s="38"/>
      <c r="QEQ736" s="38"/>
      <c r="QER736" s="38"/>
      <c r="QES736" s="38"/>
      <c r="QET736" s="38"/>
      <c r="QEU736" s="38"/>
      <c r="QEV736" s="38"/>
      <c r="QEW736" s="38"/>
      <c r="QEX736" s="38"/>
      <c r="QEY736" s="38"/>
      <c r="QEZ736" s="38"/>
      <c r="QFA736" s="38"/>
      <c r="QFB736" s="38"/>
      <c r="QFC736" s="38"/>
      <c r="QFD736" s="38"/>
      <c r="QFE736" s="38"/>
      <c r="QFF736" s="38"/>
      <c r="QFG736" s="38"/>
      <c r="QFH736" s="38"/>
      <c r="QFI736" s="38"/>
      <c r="QFJ736" s="38"/>
      <c r="QFK736" s="38"/>
      <c r="QFL736" s="38"/>
      <c r="QFM736" s="38"/>
      <c r="QFN736" s="38"/>
      <c r="QFO736" s="38"/>
      <c r="QFP736" s="38"/>
      <c r="QFQ736" s="38"/>
      <c r="QFR736" s="38"/>
      <c r="QFS736" s="38"/>
      <c r="QFT736" s="38"/>
      <c r="QFU736" s="38"/>
      <c r="QFV736" s="38"/>
      <c r="QFW736" s="38"/>
      <c r="QFX736" s="38"/>
      <c r="QFY736" s="38"/>
      <c r="QFZ736" s="38"/>
      <c r="QGA736" s="38"/>
      <c r="QGB736" s="38"/>
      <c r="QGC736" s="38"/>
      <c r="QGD736" s="38"/>
      <c r="QGE736" s="38"/>
      <c r="QGF736" s="38"/>
      <c r="QGG736" s="38"/>
      <c r="QGH736" s="38"/>
      <c r="QGI736" s="38"/>
      <c r="QGJ736" s="38"/>
      <c r="QGK736" s="38"/>
      <c r="QGL736" s="38"/>
      <c r="QGM736" s="38"/>
      <c r="QGN736" s="38"/>
      <c r="QGO736" s="38"/>
      <c r="QGP736" s="38"/>
      <c r="QGQ736" s="38"/>
      <c r="QGR736" s="38"/>
      <c r="QGS736" s="38"/>
      <c r="QGT736" s="38"/>
      <c r="QGU736" s="38"/>
      <c r="QGV736" s="38"/>
      <c r="QGW736" s="38"/>
      <c r="QGX736" s="38"/>
      <c r="QGY736" s="38"/>
      <c r="QGZ736" s="38"/>
      <c r="QHA736" s="38"/>
      <c r="QHB736" s="38"/>
      <c r="QHC736" s="38"/>
      <c r="QHD736" s="38"/>
      <c r="QHE736" s="38"/>
      <c r="QHF736" s="38"/>
      <c r="QHG736" s="38"/>
      <c r="QHH736" s="38"/>
      <c r="QHI736" s="38"/>
      <c r="QHJ736" s="38"/>
      <c r="QHK736" s="38"/>
      <c r="QHL736" s="38"/>
      <c r="QHM736" s="38"/>
      <c r="QHN736" s="38"/>
      <c r="QHO736" s="38"/>
      <c r="QHP736" s="38"/>
      <c r="QHQ736" s="38"/>
      <c r="QHR736" s="38"/>
      <c r="QHS736" s="38"/>
      <c r="QHT736" s="38"/>
      <c r="QHU736" s="38"/>
      <c r="QHV736" s="38"/>
      <c r="QHW736" s="38"/>
      <c r="QHX736" s="38"/>
      <c r="QHY736" s="38"/>
      <c r="QHZ736" s="38"/>
      <c r="QIA736" s="38"/>
      <c r="QIB736" s="38"/>
      <c r="QIC736" s="38"/>
      <c r="QID736" s="38"/>
      <c r="QIE736" s="38"/>
      <c r="QIF736" s="38"/>
      <c r="QIG736" s="38"/>
      <c r="QIH736" s="38"/>
      <c r="QII736" s="38"/>
      <c r="QIJ736" s="38"/>
      <c r="QIK736" s="38"/>
      <c r="QIL736" s="38"/>
      <c r="QIM736" s="38"/>
      <c r="QIN736" s="38"/>
      <c r="QIO736" s="38"/>
      <c r="QIP736" s="38"/>
      <c r="QIQ736" s="38"/>
      <c r="QIR736" s="38"/>
      <c r="QIS736" s="38"/>
      <c r="QIT736" s="38"/>
      <c r="QIU736" s="38"/>
      <c r="QIV736" s="38"/>
      <c r="QIW736" s="38"/>
      <c r="QIX736" s="38"/>
      <c r="QIY736" s="38"/>
      <c r="QIZ736" s="38"/>
      <c r="QJA736" s="38"/>
      <c r="QJB736" s="38"/>
      <c r="QJC736" s="38"/>
      <c r="QJD736" s="38"/>
      <c r="QJE736" s="38"/>
      <c r="QJF736" s="38"/>
      <c r="QJG736" s="38"/>
      <c r="QJH736" s="38"/>
      <c r="QJI736" s="38"/>
      <c r="QJJ736" s="38"/>
      <c r="QJK736" s="38"/>
      <c r="QJL736" s="38"/>
      <c r="QJM736" s="38"/>
      <c r="QJN736" s="38"/>
      <c r="QJO736" s="38"/>
      <c r="QJP736" s="38"/>
      <c r="QJQ736" s="38"/>
      <c r="QJR736" s="38"/>
      <c r="QJS736" s="38"/>
      <c r="QJT736" s="38"/>
      <c r="QJU736" s="38"/>
      <c r="QJV736" s="38"/>
      <c r="QJW736" s="38"/>
      <c r="QJX736" s="38"/>
      <c r="QJY736" s="38"/>
      <c r="QJZ736" s="38"/>
      <c r="QKA736" s="38"/>
      <c r="QKB736" s="38"/>
      <c r="QKC736" s="38"/>
      <c r="QKD736" s="38"/>
      <c r="QKE736" s="38"/>
      <c r="QKF736" s="38"/>
      <c r="QKG736" s="38"/>
      <c r="QKH736" s="38"/>
      <c r="QKI736" s="38"/>
      <c r="QKJ736" s="38"/>
      <c r="QKK736" s="38"/>
      <c r="QKL736" s="38"/>
      <c r="QKM736" s="38"/>
      <c r="QKN736" s="38"/>
      <c r="QKO736" s="38"/>
      <c r="QKP736" s="38"/>
      <c r="QKQ736" s="38"/>
      <c r="QKR736" s="38"/>
      <c r="QKS736" s="38"/>
      <c r="QKT736" s="38"/>
      <c r="QKU736" s="38"/>
      <c r="QKV736" s="38"/>
      <c r="QKW736" s="38"/>
      <c r="QKX736" s="38"/>
      <c r="QKY736" s="38"/>
      <c r="QKZ736" s="38"/>
      <c r="QLA736" s="38"/>
      <c r="QLB736" s="38"/>
      <c r="QLC736" s="38"/>
      <c r="QLD736" s="38"/>
      <c r="QLE736" s="38"/>
      <c r="QLF736" s="38"/>
      <c r="QLG736" s="38"/>
      <c r="QLH736" s="38"/>
      <c r="QLI736" s="38"/>
      <c r="QLJ736" s="38"/>
      <c r="QLK736" s="38"/>
      <c r="QLL736" s="38"/>
      <c r="QLM736" s="38"/>
      <c r="QLN736" s="38"/>
      <c r="QLO736" s="38"/>
      <c r="QLP736" s="38"/>
      <c r="QLQ736" s="38"/>
      <c r="QLR736" s="38"/>
      <c r="QLS736" s="38"/>
      <c r="QLT736" s="38"/>
      <c r="QLU736" s="38"/>
      <c r="QLV736" s="38"/>
      <c r="QLW736" s="38"/>
      <c r="QLX736" s="38"/>
      <c r="QLY736" s="38"/>
      <c r="QLZ736" s="38"/>
      <c r="QMA736" s="38"/>
      <c r="QMB736" s="38"/>
      <c r="QMC736" s="38"/>
      <c r="QMD736" s="38"/>
      <c r="QME736" s="38"/>
      <c r="QMF736" s="38"/>
      <c r="QMG736" s="38"/>
      <c r="QMH736" s="38"/>
      <c r="QMI736" s="38"/>
      <c r="QMJ736" s="38"/>
      <c r="QMK736" s="38"/>
      <c r="QML736" s="38"/>
      <c r="QMM736" s="38"/>
      <c r="QMN736" s="38"/>
      <c r="QMO736" s="38"/>
      <c r="QMP736" s="38"/>
      <c r="QMQ736" s="38"/>
      <c r="QMR736" s="38"/>
      <c r="QMS736" s="38"/>
      <c r="QMT736" s="38"/>
      <c r="QMU736" s="38"/>
      <c r="QMV736" s="38"/>
      <c r="QMW736" s="38"/>
      <c r="QMX736" s="38"/>
      <c r="QMY736" s="38"/>
      <c r="QMZ736" s="38"/>
      <c r="QNA736" s="38"/>
      <c r="QNB736" s="38"/>
      <c r="QNC736" s="38"/>
      <c r="QND736" s="38"/>
      <c r="QNE736" s="38"/>
      <c r="QNF736" s="38"/>
      <c r="QNG736" s="38"/>
      <c r="QNH736" s="38"/>
      <c r="QNI736" s="38"/>
      <c r="QNJ736" s="38"/>
      <c r="QNK736" s="38"/>
      <c r="QNL736" s="38"/>
      <c r="QNM736" s="38"/>
      <c r="QNN736" s="38"/>
      <c r="QNO736" s="38"/>
      <c r="QNP736" s="38"/>
      <c r="QNQ736" s="38"/>
      <c r="QNR736" s="38"/>
      <c r="QNS736" s="38"/>
      <c r="QNT736" s="38"/>
      <c r="QNU736" s="38"/>
      <c r="QNV736" s="38"/>
      <c r="QNW736" s="38"/>
      <c r="QNX736" s="38"/>
      <c r="QNY736" s="38"/>
      <c r="QNZ736" s="38"/>
      <c r="QOA736" s="38"/>
      <c r="QOB736" s="38"/>
      <c r="QOC736" s="38"/>
      <c r="QOD736" s="38"/>
      <c r="QOE736" s="38"/>
      <c r="QOF736" s="38"/>
      <c r="QOG736" s="38"/>
      <c r="QOH736" s="38"/>
      <c r="QOI736" s="38"/>
      <c r="QOJ736" s="38"/>
      <c r="QOK736" s="38"/>
      <c r="QOL736" s="38"/>
      <c r="QOM736" s="38"/>
      <c r="QON736" s="38"/>
      <c r="QOO736" s="38"/>
      <c r="QOP736" s="38"/>
      <c r="QOQ736" s="38"/>
      <c r="QOR736" s="38"/>
      <c r="QOS736" s="38"/>
      <c r="QOT736" s="38"/>
      <c r="QOU736" s="38"/>
      <c r="QOV736" s="38"/>
      <c r="QOW736" s="38"/>
      <c r="QOX736" s="38"/>
      <c r="QOY736" s="38"/>
      <c r="QOZ736" s="38"/>
      <c r="QPA736" s="38"/>
      <c r="QPB736" s="38"/>
      <c r="QPC736" s="38"/>
      <c r="QPD736" s="38"/>
      <c r="QPE736" s="38"/>
      <c r="QPF736" s="38"/>
      <c r="QPG736" s="38"/>
      <c r="QPH736" s="38"/>
      <c r="QPI736" s="38"/>
      <c r="QPJ736" s="38"/>
      <c r="QPK736" s="38"/>
      <c r="QPL736" s="38"/>
      <c r="QPM736" s="38"/>
      <c r="QPN736" s="38"/>
      <c r="QPO736" s="38"/>
      <c r="QPP736" s="38"/>
      <c r="QPQ736" s="38"/>
      <c r="QPR736" s="38"/>
      <c r="QPS736" s="38"/>
      <c r="QPT736" s="38"/>
      <c r="QPU736" s="38"/>
      <c r="QPV736" s="38"/>
      <c r="QPW736" s="38"/>
      <c r="QPX736" s="38"/>
      <c r="QPY736" s="38"/>
      <c r="QPZ736" s="38"/>
      <c r="QQA736" s="38"/>
      <c r="QQB736" s="38"/>
      <c r="QQC736" s="38"/>
      <c r="QQD736" s="38"/>
      <c r="QQE736" s="38"/>
      <c r="QQF736" s="38"/>
      <c r="QQG736" s="38"/>
      <c r="QQH736" s="38"/>
      <c r="QQI736" s="38"/>
      <c r="QQJ736" s="38"/>
      <c r="QQK736" s="38"/>
      <c r="QQL736" s="38"/>
      <c r="QQM736" s="38"/>
      <c r="QQN736" s="38"/>
      <c r="QQO736" s="38"/>
      <c r="QQP736" s="38"/>
      <c r="QQQ736" s="38"/>
      <c r="QQR736" s="38"/>
      <c r="QQS736" s="38"/>
      <c r="QQT736" s="38"/>
      <c r="QQU736" s="38"/>
      <c r="QQV736" s="38"/>
      <c r="QQW736" s="38"/>
      <c r="QQX736" s="38"/>
      <c r="QQY736" s="38"/>
      <c r="QQZ736" s="38"/>
      <c r="QRA736" s="38"/>
      <c r="QRB736" s="38"/>
      <c r="QRC736" s="38"/>
      <c r="QRD736" s="38"/>
      <c r="QRE736" s="38"/>
      <c r="QRF736" s="38"/>
      <c r="QRG736" s="38"/>
      <c r="QRH736" s="38"/>
      <c r="QRI736" s="38"/>
      <c r="QRJ736" s="38"/>
      <c r="QRK736" s="38"/>
      <c r="QRL736" s="38"/>
      <c r="QRM736" s="38"/>
      <c r="QRN736" s="38"/>
      <c r="QRO736" s="38"/>
      <c r="QRP736" s="38"/>
      <c r="QRQ736" s="38"/>
      <c r="QRR736" s="38"/>
      <c r="QRS736" s="38"/>
      <c r="QRT736" s="38"/>
      <c r="QRU736" s="38"/>
      <c r="QRV736" s="38"/>
      <c r="QRW736" s="38"/>
      <c r="QRX736" s="38"/>
      <c r="QRY736" s="38"/>
      <c r="QRZ736" s="38"/>
      <c r="QSA736" s="38"/>
      <c r="QSB736" s="38"/>
      <c r="QSC736" s="38"/>
      <c r="QSD736" s="38"/>
      <c r="QSE736" s="38"/>
      <c r="QSF736" s="38"/>
      <c r="QSG736" s="38"/>
      <c r="QSH736" s="38"/>
      <c r="QSI736" s="38"/>
      <c r="QSJ736" s="38"/>
      <c r="QSK736" s="38"/>
      <c r="QSL736" s="38"/>
      <c r="QSM736" s="38"/>
      <c r="QSN736" s="38"/>
      <c r="QSO736" s="38"/>
      <c r="QSP736" s="38"/>
      <c r="QSQ736" s="38"/>
      <c r="QSR736" s="38"/>
      <c r="QSS736" s="38"/>
      <c r="QST736" s="38"/>
      <c r="QSU736" s="38"/>
      <c r="QSV736" s="38"/>
      <c r="QSW736" s="38"/>
      <c r="QSX736" s="38"/>
      <c r="QSY736" s="38"/>
      <c r="QSZ736" s="38"/>
      <c r="QTA736" s="38"/>
      <c r="QTB736" s="38"/>
      <c r="QTC736" s="38"/>
      <c r="QTD736" s="38"/>
      <c r="QTE736" s="38"/>
      <c r="QTF736" s="38"/>
      <c r="QTG736" s="38"/>
      <c r="QTH736" s="38"/>
      <c r="QTI736" s="38"/>
      <c r="QTJ736" s="38"/>
      <c r="QTK736" s="38"/>
      <c r="QTL736" s="38"/>
      <c r="QTM736" s="38"/>
      <c r="QTN736" s="38"/>
      <c r="QTO736" s="38"/>
      <c r="QTP736" s="38"/>
      <c r="QTQ736" s="38"/>
      <c r="QTR736" s="38"/>
      <c r="QTS736" s="38"/>
      <c r="QTT736" s="38"/>
      <c r="QTU736" s="38"/>
      <c r="QTV736" s="38"/>
      <c r="QTW736" s="38"/>
      <c r="QTX736" s="38"/>
      <c r="QTY736" s="38"/>
      <c r="QTZ736" s="38"/>
      <c r="QUA736" s="38"/>
      <c r="QUB736" s="38"/>
      <c r="QUC736" s="38"/>
      <c r="QUD736" s="38"/>
      <c r="QUE736" s="38"/>
      <c r="QUF736" s="38"/>
      <c r="QUG736" s="38"/>
      <c r="QUH736" s="38"/>
      <c r="QUI736" s="38"/>
      <c r="QUJ736" s="38"/>
      <c r="QUK736" s="38"/>
      <c r="QUL736" s="38"/>
      <c r="QUM736" s="38"/>
      <c r="QUN736" s="38"/>
      <c r="QUO736" s="38"/>
      <c r="QUP736" s="38"/>
      <c r="QUQ736" s="38"/>
      <c r="QUR736" s="38"/>
      <c r="QUS736" s="38"/>
      <c r="QUT736" s="38"/>
      <c r="QUU736" s="38"/>
      <c r="QUV736" s="38"/>
      <c r="QUW736" s="38"/>
      <c r="QUX736" s="38"/>
      <c r="QUY736" s="38"/>
      <c r="QUZ736" s="38"/>
      <c r="QVA736" s="38"/>
      <c r="QVB736" s="38"/>
      <c r="QVC736" s="38"/>
      <c r="QVD736" s="38"/>
      <c r="QVE736" s="38"/>
      <c r="QVF736" s="38"/>
      <c r="QVG736" s="38"/>
      <c r="QVH736" s="38"/>
      <c r="QVI736" s="38"/>
      <c r="QVJ736" s="38"/>
      <c r="QVK736" s="38"/>
      <c r="QVL736" s="38"/>
      <c r="QVM736" s="38"/>
      <c r="QVN736" s="38"/>
      <c r="QVO736" s="38"/>
      <c r="QVP736" s="38"/>
      <c r="QVQ736" s="38"/>
      <c r="QVR736" s="38"/>
      <c r="QVS736" s="38"/>
      <c r="QVT736" s="38"/>
      <c r="QVU736" s="38"/>
      <c r="QVV736" s="38"/>
      <c r="QVW736" s="38"/>
      <c r="QVX736" s="38"/>
      <c r="QVY736" s="38"/>
      <c r="QVZ736" s="38"/>
      <c r="QWA736" s="38"/>
      <c r="QWB736" s="38"/>
      <c r="QWC736" s="38"/>
      <c r="QWD736" s="38"/>
      <c r="QWE736" s="38"/>
      <c r="QWF736" s="38"/>
      <c r="QWG736" s="38"/>
      <c r="QWH736" s="38"/>
      <c r="QWI736" s="38"/>
      <c r="QWJ736" s="38"/>
      <c r="QWK736" s="38"/>
      <c r="QWL736" s="38"/>
      <c r="QWM736" s="38"/>
      <c r="QWN736" s="38"/>
      <c r="QWO736" s="38"/>
      <c r="QWP736" s="38"/>
      <c r="QWQ736" s="38"/>
      <c r="QWR736" s="38"/>
      <c r="QWS736" s="38"/>
      <c r="QWT736" s="38"/>
      <c r="QWU736" s="38"/>
      <c r="QWV736" s="38"/>
      <c r="QWW736" s="38"/>
      <c r="QWX736" s="38"/>
      <c r="QWY736" s="38"/>
      <c r="QWZ736" s="38"/>
      <c r="QXA736" s="38"/>
      <c r="QXB736" s="38"/>
      <c r="QXC736" s="38"/>
      <c r="QXD736" s="38"/>
      <c r="QXE736" s="38"/>
      <c r="QXF736" s="38"/>
      <c r="QXG736" s="38"/>
      <c r="QXH736" s="38"/>
      <c r="QXI736" s="38"/>
      <c r="QXJ736" s="38"/>
      <c r="QXK736" s="38"/>
      <c r="QXL736" s="38"/>
      <c r="QXM736" s="38"/>
      <c r="QXN736" s="38"/>
      <c r="QXO736" s="38"/>
      <c r="QXP736" s="38"/>
      <c r="QXQ736" s="38"/>
      <c r="QXR736" s="38"/>
      <c r="QXS736" s="38"/>
      <c r="QXT736" s="38"/>
      <c r="QXU736" s="38"/>
      <c r="QXV736" s="38"/>
      <c r="QXW736" s="38"/>
      <c r="QXX736" s="38"/>
      <c r="QXY736" s="38"/>
      <c r="QXZ736" s="38"/>
      <c r="QYA736" s="38"/>
      <c r="QYB736" s="38"/>
      <c r="QYC736" s="38"/>
      <c r="QYD736" s="38"/>
      <c r="QYE736" s="38"/>
      <c r="QYF736" s="38"/>
      <c r="QYG736" s="38"/>
      <c r="QYH736" s="38"/>
      <c r="QYI736" s="38"/>
      <c r="QYJ736" s="38"/>
      <c r="QYK736" s="38"/>
      <c r="QYL736" s="38"/>
      <c r="QYM736" s="38"/>
      <c r="QYN736" s="38"/>
      <c r="QYO736" s="38"/>
      <c r="QYP736" s="38"/>
      <c r="QYQ736" s="38"/>
      <c r="QYR736" s="38"/>
      <c r="QYS736" s="38"/>
      <c r="QYT736" s="38"/>
      <c r="QYU736" s="38"/>
      <c r="QYV736" s="38"/>
      <c r="QYW736" s="38"/>
      <c r="QYX736" s="38"/>
      <c r="QYY736" s="38"/>
      <c r="QYZ736" s="38"/>
      <c r="QZA736" s="38"/>
      <c r="QZB736" s="38"/>
      <c r="QZC736" s="38"/>
      <c r="QZD736" s="38"/>
      <c r="QZE736" s="38"/>
      <c r="QZF736" s="38"/>
      <c r="QZG736" s="38"/>
      <c r="QZH736" s="38"/>
      <c r="QZI736" s="38"/>
      <c r="QZJ736" s="38"/>
      <c r="QZK736" s="38"/>
      <c r="QZL736" s="38"/>
      <c r="QZM736" s="38"/>
      <c r="QZN736" s="38"/>
      <c r="QZO736" s="38"/>
      <c r="QZP736" s="38"/>
      <c r="QZQ736" s="38"/>
      <c r="QZR736" s="38"/>
      <c r="QZS736" s="38"/>
      <c r="QZT736" s="38"/>
      <c r="QZU736" s="38"/>
      <c r="QZV736" s="38"/>
      <c r="QZW736" s="38"/>
      <c r="QZX736" s="38"/>
      <c r="QZY736" s="38"/>
      <c r="QZZ736" s="38"/>
      <c r="RAA736" s="38"/>
      <c r="RAB736" s="38"/>
      <c r="RAC736" s="38"/>
      <c r="RAD736" s="38"/>
      <c r="RAE736" s="38"/>
      <c r="RAF736" s="38"/>
      <c r="RAG736" s="38"/>
      <c r="RAH736" s="38"/>
      <c r="RAI736" s="38"/>
      <c r="RAJ736" s="38"/>
      <c r="RAK736" s="38"/>
      <c r="RAL736" s="38"/>
      <c r="RAM736" s="38"/>
      <c r="RAN736" s="38"/>
      <c r="RAO736" s="38"/>
      <c r="RAP736" s="38"/>
      <c r="RAQ736" s="38"/>
      <c r="RAR736" s="38"/>
      <c r="RAS736" s="38"/>
      <c r="RAT736" s="38"/>
      <c r="RAU736" s="38"/>
      <c r="RAV736" s="38"/>
      <c r="RAW736" s="38"/>
      <c r="RAX736" s="38"/>
      <c r="RAY736" s="38"/>
      <c r="RAZ736" s="38"/>
      <c r="RBA736" s="38"/>
      <c r="RBB736" s="38"/>
      <c r="RBC736" s="38"/>
      <c r="RBD736" s="38"/>
      <c r="RBE736" s="38"/>
      <c r="RBF736" s="38"/>
      <c r="RBG736" s="38"/>
      <c r="RBH736" s="38"/>
      <c r="RBI736" s="38"/>
      <c r="RBJ736" s="38"/>
      <c r="RBK736" s="38"/>
      <c r="RBL736" s="38"/>
      <c r="RBM736" s="38"/>
      <c r="RBN736" s="38"/>
      <c r="RBO736" s="38"/>
      <c r="RBP736" s="38"/>
      <c r="RBQ736" s="38"/>
      <c r="RBR736" s="38"/>
      <c r="RBS736" s="38"/>
      <c r="RBT736" s="38"/>
      <c r="RBU736" s="38"/>
      <c r="RBV736" s="38"/>
      <c r="RBW736" s="38"/>
      <c r="RBX736" s="38"/>
      <c r="RBY736" s="38"/>
      <c r="RBZ736" s="38"/>
      <c r="RCA736" s="38"/>
      <c r="RCB736" s="38"/>
      <c r="RCC736" s="38"/>
      <c r="RCD736" s="38"/>
      <c r="RCE736" s="38"/>
      <c r="RCF736" s="38"/>
      <c r="RCG736" s="38"/>
      <c r="RCH736" s="38"/>
      <c r="RCI736" s="38"/>
      <c r="RCJ736" s="38"/>
      <c r="RCK736" s="38"/>
      <c r="RCL736" s="38"/>
      <c r="RCM736" s="38"/>
      <c r="RCN736" s="38"/>
      <c r="RCO736" s="38"/>
      <c r="RCP736" s="38"/>
      <c r="RCQ736" s="38"/>
      <c r="RCR736" s="38"/>
      <c r="RCS736" s="38"/>
      <c r="RCT736" s="38"/>
      <c r="RCU736" s="38"/>
      <c r="RCV736" s="38"/>
      <c r="RCW736" s="38"/>
      <c r="RCX736" s="38"/>
      <c r="RCY736" s="38"/>
      <c r="RCZ736" s="38"/>
      <c r="RDA736" s="38"/>
      <c r="RDB736" s="38"/>
      <c r="RDC736" s="38"/>
      <c r="RDD736" s="38"/>
      <c r="RDE736" s="38"/>
      <c r="RDF736" s="38"/>
      <c r="RDG736" s="38"/>
      <c r="RDH736" s="38"/>
      <c r="RDI736" s="38"/>
      <c r="RDJ736" s="38"/>
      <c r="RDK736" s="38"/>
      <c r="RDL736" s="38"/>
      <c r="RDM736" s="38"/>
      <c r="RDN736" s="38"/>
      <c r="RDO736" s="38"/>
      <c r="RDP736" s="38"/>
      <c r="RDQ736" s="38"/>
      <c r="RDR736" s="38"/>
      <c r="RDS736" s="38"/>
      <c r="RDT736" s="38"/>
      <c r="RDU736" s="38"/>
      <c r="RDV736" s="38"/>
      <c r="RDW736" s="38"/>
      <c r="RDX736" s="38"/>
      <c r="RDY736" s="38"/>
      <c r="RDZ736" s="38"/>
      <c r="REA736" s="38"/>
      <c r="REB736" s="38"/>
      <c r="REC736" s="38"/>
      <c r="RED736" s="38"/>
      <c r="REE736" s="38"/>
      <c r="REF736" s="38"/>
      <c r="REG736" s="38"/>
      <c r="REH736" s="38"/>
      <c r="REI736" s="38"/>
      <c r="REJ736" s="38"/>
      <c r="REK736" s="38"/>
      <c r="REL736" s="38"/>
      <c r="REM736" s="38"/>
      <c r="REN736" s="38"/>
      <c r="REO736" s="38"/>
      <c r="REP736" s="38"/>
      <c r="REQ736" s="38"/>
      <c r="RER736" s="38"/>
      <c r="RES736" s="38"/>
      <c r="RET736" s="38"/>
      <c r="REU736" s="38"/>
      <c r="REV736" s="38"/>
      <c r="REW736" s="38"/>
      <c r="REX736" s="38"/>
      <c r="REY736" s="38"/>
      <c r="REZ736" s="38"/>
      <c r="RFA736" s="38"/>
      <c r="RFB736" s="38"/>
      <c r="RFC736" s="38"/>
      <c r="RFD736" s="38"/>
      <c r="RFE736" s="38"/>
      <c r="RFF736" s="38"/>
      <c r="RFG736" s="38"/>
      <c r="RFH736" s="38"/>
      <c r="RFI736" s="38"/>
      <c r="RFJ736" s="38"/>
      <c r="RFK736" s="38"/>
      <c r="RFL736" s="38"/>
      <c r="RFM736" s="38"/>
      <c r="RFN736" s="38"/>
      <c r="RFO736" s="38"/>
      <c r="RFP736" s="38"/>
      <c r="RFQ736" s="38"/>
      <c r="RFR736" s="38"/>
      <c r="RFS736" s="38"/>
      <c r="RFT736" s="38"/>
      <c r="RFU736" s="38"/>
      <c r="RFV736" s="38"/>
      <c r="RFW736" s="38"/>
      <c r="RFX736" s="38"/>
      <c r="RFY736" s="38"/>
      <c r="RFZ736" s="38"/>
      <c r="RGA736" s="38"/>
      <c r="RGB736" s="38"/>
      <c r="RGC736" s="38"/>
      <c r="RGD736" s="38"/>
      <c r="RGE736" s="38"/>
      <c r="RGF736" s="38"/>
      <c r="RGG736" s="38"/>
      <c r="RGH736" s="38"/>
      <c r="RGI736" s="38"/>
      <c r="RGJ736" s="38"/>
      <c r="RGK736" s="38"/>
      <c r="RGL736" s="38"/>
      <c r="RGM736" s="38"/>
      <c r="RGN736" s="38"/>
      <c r="RGO736" s="38"/>
      <c r="RGP736" s="38"/>
      <c r="RGQ736" s="38"/>
      <c r="RGR736" s="38"/>
      <c r="RGS736" s="38"/>
      <c r="RGT736" s="38"/>
      <c r="RGU736" s="38"/>
      <c r="RGV736" s="38"/>
      <c r="RGW736" s="38"/>
      <c r="RGX736" s="38"/>
      <c r="RGY736" s="38"/>
      <c r="RGZ736" s="38"/>
      <c r="RHA736" s="38"/>
      <c r="RHB736" s="38"/>
      <c r="RHC736" s="38"/>
      <c r="RHD736" s="38"/>
      <c r="RHE736" s="38"/>
      <c r="RHF736" s="38"/>
      <c r="RHG736" s="38"/>
      <c r="RHH736" s="38"/>
      <c r="RHI736" s="38"/>
      <c r="RHJ736" s="38"/>
      <c r="RHK736" s="38"/>
      <c r="RHL736" s="38"/>
      <c r="RHM736" s="38"/>
      <c r="RHN736" s="38"/>
      <c r="RHO736" s="38"/>
      <c r="RHP736" s="38"/>
      <c r="RHQ736" s="38"/>
      <c r="RHR736" s="38"/>
      <c r="RHS736" s="38"/>
      <c r="RHT736" s="38"/>
      <c r="RHU736" s="38"/>
      <c r="RHV736" s="38"/>
      <c r="RHW736" s="38"/>
      <c r="RHX736" s="38"/>
      <c r="RHY736" s="38"/>
      <c r="RHZ736" s="38"/>
      <c r="RIA736" s="38"/>
      <c r="RIB736" s="38"/>
      <c r="RIC736" s="38"/>
      <c r="RID736" s="38"/>
      <c r="RIE736" s="38"/>
      <c r="RIF736" s="38"/>
      <c r="RIG736" s="38"/>
      <c r="RIH736" s="38"/>
      <c r="RII736" s="38"/>
      <c r="RIJ736" s="38"/>
      <c r="RIK736" s="38"/>
      <c r="RIL736" s="38"/>
      <c r="RIM736" s="38"/>
      <c r="RIN736" s="38"/>
      <c r="RIO736" s="38"/>
      <c r="RIP736" s="38"/>
      <c r="RIQ736" s="38"/>
      <c r="RIR736" s="38"/>
      <c r="RIS736" s="38"/>
      <c r="RIT736" s="38"/>
      <c r="RIU736" s="38"/>
      <c r="RIV736" s="38"/>
      <c r="RIW736" s="38"/>
      <c r="RIX736" s="38"/>
      <c r="RIY736" s="38"/>
      <c r="RIZ736" s="38"/>
      <c r="RJA736" s="38"/>
      <c r="RJB736" s="38"/>
      <c r="RJC736" s="38"/>
      <c r="RJD736" s="38"/>
      <c r="RJE736" s="38"/>
      <c r="RJF736" s="38"/>
      <c r="RJG736" s="38"/>
      <c r="RJH736" s="38"/>
      <c r="RJI736" s="38"/>
      <c r="RJJ736" s="38"/>
      <c r="RJK736" s="38"/>
      <c r="RJL736" s="38"/>
      <c r="RJM736" s="38"/>
      <c r="RJN736" s="38"/>
      <c r="RJO736" s="38"/>
      <c r="RJP736" s="38"/>
      <c r="RJQ736" s="38"/>
      <c r="RJR736" s="38"/>
      <c r="RJS736" s="38"/>
      <c r="RJT736" s="38"/>
      <c r="RJU736" s="38"/>
      <c r="RJV736" s="38"/>
      <c r="RJW736" s="38"/>
      <c r="RJX736" s="38"/>
      <c r="RJY736" s="38"/>
      <c r="RJZ736" s="38"/>
      <c r="RKA736" s="38"/>
      <c r="RKB736" s="38"/>
      <c r="RKC736" s="38"/>
      <c r="RKD736" s="38"/>
      <c r="RKE736" s="38"/>
      <c r="RKF736" s="38"/>
      <c r="RKG736" s="38"/>
      <c r="RKH736" s="38"/>
      <c r="RKI736" s="38"/>
      <c r="RKJ736" s="38"/>
      <c r="RKK736" s="38"/>
      <c r="RKL736" s="38"/>
      <c r="RKM736" s="38"/>
      <c r="RKN736" s="38"/>
      <c r="RKO736" s="38"/>
      <c r="RKP736" s="38"/>
      <c r="RKQ736" s="38"/>
      <c r="RKR736" s="38"/>
      <c r="RKS736" s="38"/>
      <c r="RKT736" s="38"/>
      <c r="RKU736" s="38"/>
      <c r="RKV736" s="38"/>
      <c r="RKW736" s="38"/>
      <c r="RKX736" s="38"/>
      <c r="RKY736" s="38"/>
      <c r="RKZ736" s="38"/>
      <c r="RLA736" s="38"/>
      <c r="RLB736" s="38"/>
      <c r="RLC736" s="38"/>
      <c r="RLD736" s="38"/>
      <c r="RLE736" s="38"/>
      <c r="RLF736" s="38"/>
      <c r="RLG736" s="38"/>
      <c r="RLH736" s="38"/>
      <c r="RLI736" s="38"/>
      <c r="RLJ736" s="38"/>
      <c r="RLK736" s="38"/>
      <c r="RLL736" s="38"/>
      <c r="RLM736" s="38"/>
      <c r="RLN736" s="38"/>
      <c r="RLO736" s="38"/>
      <c r="RLP736" s="38"/>
      <c r="RLQ736" s="38"/>
      <c r="RLR736" s="38"/>
      <c r="RLS736" s="38"/>
      <c r="RLT736" s="38"/>
      <c r="RLU736" s="38"/>
      <c r="RLV736" s="38"/>
      <c r="RLW736" s="38"/>
      <c r="RLX736" s="38"/>
      <c r="RLY736" s="38"/>
      <c r="RLZ736" s="38"/>
      <c r="RMA736" s="38"/>
      <c r="RMB736" s="38"/>
      <c r="RMC736" s="38"/>
      <c r="RMD736" s="38"/>
      <c r="RME736" s="38"/>
      <c r="RMF736" s="38"/>
      <c r="RMG736" s="38"/>
      <c r="RMH736" s="38"/>
      <c r="RMI736" s="38"/>
      <c r="RMJ736" s="38"/>
      <c r="RMK736" s="38"/>
      <c r="RML736" s="38"/>
      <c r="RMM736" s="38"/>
      <c r="RMN736" s="38"/>
      <c r="RMO736" s="38"/>
      <c r="RMP736" s="38"/>
      <c r="RMQ736" s="38"/>
      <c r="RMR736" s="38"/>
      <c r="RMS736" s="38"/>
      <c r="RMT736" s="38"/>
      <c r="RMU736" s="38"/>
      <c r="RMV736" s="38"/>
      <c r="RMW736" s="38"/>
      <c r="RMX736" s="38"/>
      <c r="RMY736" s="38"/>
      <c r="RMZ736" s="38"/>
      <c r="RNA736" s="38"/>
      <c r="RNB736" s="38"/>
      <c r="RNC736" s="38"/>
      <c r="RND736" s="38"/>
      <c r="RNE736" s="38"/>
      <c r="RNF736" s="38"/>
      <c r="RNG736" s="38"/>
      <c r="RNH736" s="38"/>
      <c r="RNI736" s="38"/>
      <c r="RNJ736" s="38"/>
      <c r="RNK736" s="38"/>
      <c r="RNL736" s="38"/>
      <c r="RNM736" s="38"/>
      <c r="RNN736" s="38"/>
      <c r="RNO736" s="38"/>
      <c r="RNP736" s="38"/>
      <c r="RNQ736" s="38"/>
      <c r="RNR736" s="38"/>
      <c r="RNS736" s="38"/>
      <c r="RNT736" s="38"/>
      <c r="RNU736" s="38"/>
      <c r="RNV736" s="38"/>
      <c r="RNW736" s="38"/>
      <c r="RNX736" s="38"/>
      <c r="RNY736" s="38"/>
      <c r="RNZ736" s="38"/>
      <c r="ROA736" s="38"/>
      <c r="ROB736" s="38"/>
      <c r="ROC736" s="38"/>
      <c r="ROD736" s="38"/>
      <c r="ROE736" s="38"/>
      <c r="ROF736" s="38"/>
      <c r="ROG736" s="38"/>
      <c r="ROH736" s="38"/>
      <c r="ROI736" s="38"/>
      <c r="ROJ736" s="38"/>
      <c r="ROK736" s="38"/>
      <c r="ROL736" s="38"/>
      <c r="ROM736" s="38"/>
      <c r="RON736" s="38"/>
      <c r="ROO736" s="38"/>
      <c r="ROP736" s="38"/>
      <c r="ROQ736" s="38"/>
      <c r="ROR736" s="38"/>
      <c r="ROS736" s="38"/>
      <c r="ROT736" s="38"/>
      <c r="ROU736" s="38"/>
      <c r="ROV736" s="38"/>
      <c r="ROW736" s="38"/>
      <c r="ROX736" s="38"/>
      <c r="ROY736" s="38"/>
      <c r="ROZ736" s="38"/>
      <c r="RPA736" s="38"/>
      <c r="RPB736" s="38"/>
      <c r="RPC736" s="38"/>
      <c r="RPD736" s="38"/>
      <c r="RPE736" s="38"/>
      <c r="RPF736" s="38"/>
      <c r="RPG736" s="38"/>
      <c r="RPH736" s="38"/>
      <c r="RPI736" s="38"/>
      <c r="RPJ736" s="38"/>
      <c r="RPK736" s="38"/>
      <c r="RPL736" s="38"/>
      <c r="RPM736" s="38"/>
      <c r="RPN736" s="38"/>
      <c r="RPO736" s="38"/>
      <c r="RPP736" s="38"/>
      <c r="RPQ736" s="38"/>
      <c r="RPR736" s="38"/>
      <c r="RPS736" s="38"/>
      <c r="RPT736" s="38"/>
      <c r="RPU736" s="38"/>
      <c r="RPV736" s="38"/>
      <c r="RPW736" s="38"/>
      <c r="RPX736" s="38"/>
      <c r="RPY736" s="38"/>
      <c r="RPZ736" s="38"/>
      <c r="RQA736" s="38"/>
      <c r="RQB736" s="38"/>
      <c r="RQC736" s="38"/>
      <c r="RQD736" s="38"/>
      <c r="RQE736" s="38"/>
      <c r="RQF736" s="38"/>
      <c r="RQG736" s="38"/>
      <c r="RQH736" s="38"/>
      <c r="RQI736" s="38"/>
      <c r="RQJ736" s="38"/>
      <c r="RQK736" s="38"/>
      <c r="RQL736" s="38"/>
      <c r="RQM736" s="38"/>
      <c r="RQN736" s="38"/>
      <c r="RQO736" s="38"/>
      <c r="RQP736" s="38"/>
      <c r="RQQ736" s="38"/>
      <c r="RQR736" s="38"/>
      <c r="RQS736" s="38"/>
      <c r="RQT736" s="38"/>
      <c r="RQU736" s="38"/>
      <c r="RQV736" s="38"/>
      <c r="RQW736" s="38"/>
      <c r="RQX736" s="38"/>
      <c r="RQY736" s="38"/>
      <c r="RQZ736" s="38"/>
      <c r="RRA736" s="38"/>
      <c r="RRB736" s="38"/>
      <c r="RRC736" s="38"/>
      <c r="RRD736" s="38"/>
      <c r="RRE736" s="38"/>
      <c r="RRF736" s="38"/>
      <c r="RRG736" s="38"/>
      <c r="RRH736" s="38"/>
      <c r="RRI736" s="38"/>
      <c r="RRJ736" s="38"/>
      <c r="RRK736" s="38"/>
      <c r="RRL736" s="38"/>
      <c r="RRM736" s="38"/>
      <c r="RRN736" s="38"/>
      <c r="RRO736" s="38"/>
      <c r="RRP736" s="38"/>
      <c r="RRQ736" s="38"/>
      <c r="RRR736" s="38"/>
      <c r="RRS736" s="38"/>
      <c r="RRT736" s="38"/>
      <c r="RRU736" s="38"/>
      <c r="RRV736" s="38"/>
      <c r="RRW736" s="38"/>
      <c r="RRX736" s="38"/>
      <c r="RRY736" s="38"/>
      <c r="RRZ736" s="38"/>
      <c r="RSA736" s="38"/>
      <c r="RSB736" s="38"/>
      <c r="RSC736" s="38"/>
      <c r="RSD736" s="38"/>
      <c r="RSE736" s="38"/>
      <c r="RSF736" s="38"/>
      <c r="RSG736" s="38"/>
      <c r="RSH736" s="38"/>
      <c r="RSI736" s="38"/>
      <c r="RSJ736" s="38"/>
      <c r="RSK736" s="38"/>
      <c r="RSL736" s="38"/>
      <c r="RSM736" s="38"/>
      <c r="RSN736" s="38"/>
      <c r="RSO736" s="38"/>
      <c r="RSP736" s="38"/>
      <c r="RSQ736" s="38"/>
      <c r="RSR736" s="38"/>
      <c r="RSS736" s="38"/>
      <c r="RST736" s="38"/>
      <c r="RSU736" s="38"/>
      <c r="RSV736" s="38"/>
      <c r="RSW736" s="38"/>
      <c r="RSX736" s="38"/>
      <c r="RSY736" s="38"/>
      <c r="RSZ736" s="38"/>
      <c r="RTA736" s="38"/>
      <c r="RTB736" s="38"/>
      <c r="RTC736" s="38"/>
      <c r="RTD736" s="38"/>
      <c r="RTE736" s="38"/>
      <c r="RTF736" s="38"/>
      <c r="RTG736" s="38"/>
      <c r="RTH736" s="38"/>
      <c r="RTI736" s="38"/>
      <c r="RTJ736" s="38"/>
      <c r="RTK736" s="38"/>
      <c r="RTL736" s="38"/>
      <c r="RTM736" s="38"/>
      <c r="RTN736" s="38"/>
      <c r="RTO736" s="38"/>
      <c r="RTP736" s="38"/>
      <c r="RTQ736" s="38"/>
      <c r="RTR736" s="38"/>
      <c r="RTS736" s="38"/>
      <c r="RTT736" s="38"/>
      <c r="RTU736" s="38"/>
      <c r="RTV736" s="38"/>
      <c r="RTW736" s="38"/>
      <c r="RTX736" s="38"/>
      <c r="RTY736" s="38"/>
      <c r="RTZ736" s="38"/>
      <c r="RUA736" s="38"/>
      <c r="RUB736" s="38"/>
      <c r="RUC736" s="38"/>
      <c r="RUD736" s="38"/>
      <c r="RUE736" s="38"/>
      <c r="RUF736" s="38"/>
      <c r="RUG736" s="38"/>
      <c r="RUH736" s="38"/>
      <c r="RUI736" s="38"/>
      <c r="RUJ736" s="38"/>
      <c r="RUK736" s="38"/>
      <c r="RUL736" s="38"/>
      <c r="RUM736" s="38"/>
      <c r="RUN736" s="38"/>
      <c r="RUO736" s="38"/>
      <c r="RUP736" s="38"/>
      <c r="RUQ736" s="38"/>
      <c r="RUR736" s="38"/>
      <c r="RUS736" s="38"/>
      <c r="RUT736" s="38"/>
      <c r="RUU736" s="38"/>
      <c r="RUV736" s="38"/>
      <c r="RUW736" s="38"/>
      <c r="RUX736" s="38"/>
      <c r="RUY736" s="38"/>
      <c r="RUZ736" s="38"/>
      <c r="RVA736" s="38"/>
      <c r="RVB736" s="38"/>
      <c r="RVC736" s="38"/>
      <c r="RVD736" s="38"/>
      <c r="RVE736" s="38"/>
      <c r="RVF736" s="38"/>
      <c r="RVG736" s="38"/>
      <c r="RVH736" s="38"/>
      <c r="RVI736" s="38"/>
      <c r="RVJ736" s="38"/>
      <c r="RVK736" s="38"/>
      <c r="RVL736" s="38"/>
      <c r="RVM736" s="38"/>
      <c r="RVN736" s="38"/>
      <c r="RVO736" s="38"/>
      <c r="RVP736" s="38"/>
      <c r="RVQ736" s="38"/>
      <c r="RVR736" s="38"/>
      <c r="RVS736" s="38"/>
      <c r="RVT736" s="38"/>
      <c r="RVU736" s="38"/>
      <c r="RVV736" s="38"/>
      <c r="RVW736" s="38"/>
      <c r="RVX736" s="38"/>
      <c r="RVY736" s="38"/>
      <c r="RVZ736" s="38"/>
      <c r="RWA736" s="38"/>
      <c r="RWB736" s="38"/>
      <c r="RWC736" s="38"/>
      <c r="RWD736" s="38"/>
      <c r="RWE736" s="38"/>
      <c r="RWF736" s="38"/>
      <c r="RWG736" s="38"/>
      <c r="RWH736" s="38"/>
      <c r="RWI736" s="38"/>
      <c r="RWJ736" s="38"/>
      <c r="RWK736" s="38"/>
      <c r="RWL736" s="38"/>
      <c r="RWM736" s="38"/>
      <c r="RWN736" s="38"/>
      <c r="RWO736" s="38"/>
      <c r="RWP736" s="38"/>
      <c r="RWQ736" s="38"/>
      <c r="RWR736" s="38"/>
      <c r="RWS736" s="38"/>
      <c r="RWT736" s="38"/>
      <c r="RWU736" s="38"/>
      <c r="RWV736" s="38"/>
      <c r="RWW736" s="38"/>
      <c r="RWX736" s="38"/>
      <c r="RWY736" s="38"/>
      <c r="RWZ736" s="38"/>
      <c r="RXA736" s="38"/>
      <c r="RXB736" s="38"/>
      <c r="RXC736" s="38"/>
      <c r="RXD736" s="38"/>
      <c r="RXE736" s="38"/>
      <c r="RXF736" s="38"/>
      <c r="RXG736" s="38"/>
      <c r="RXH736" s="38"/>
      <c r="RXI736" s="38"/>
      <c r="RXJ736" s="38"/>
      <c r="RXK736" s="38"/>
      <c r="RXL736" s="38"/>
      <c r="RXM736" s="38"/>
      <c r="RXN736" s="38"/>
      <c r="RXO736" s="38"/>
      <c r="RXP736" s="38"/>
      <c r="RXQ736" s="38"/>
      <c r="RXR736" s="38"/>
      <c r="RXS736" s="38"/>
      <c r="RXT736" s="38"/>
      <c r="RXU736" s="38"/>
      <c r="RXV736" s="38"/>
      <c r="RXW736" s="38"/>
      <c r="RXX736" s="38"/>
      <c r="RXY736" s="38"/>
      <c r="RXZ736" s="38"/>
      <c r="RYA736" s="38"/>
      <c r="RYB736" s="38"/>
      <c r="RYC736" s="38"/>
      <c r="RYD736" s="38"/>
      <c r="RYE736" s="38"/>
      <c r="RYF736" s="38"/>
      <c r="RYG736" s="38"/>
      <c r="RYH736" s="38"/>
      <c r="RYI736" s="38"/>
      <c r="RYJ736" s="38"/>
      <c r="RYK736" s="38"/>
      <c r="RYL736" s="38"/>
      <c r="RYM736" s="38"/>
      <c r="RYN736" s="38"/>
      <c r="RYO736" s="38"/>
      <c r="RYP736" s="38"/>
      <c r="RYQ736" s="38"/>
      <c r="RYR736" s="38"/>
      <c r="RYS736" s="38"/>
      <c r="RYT736" s="38"/>
      <c r="RYU736" s="38"/>
      <c r="RYV736" s="38"/>
      <c r="RYW736" s="38"/>
      <c r="RYX736" s="38"/>
      <c r="RYY736" s="38"/>
      <c r="RYZ736" s="38"/>
      <c r="RZA736" s="38"/>
      <c r="RZB736" s="38"/>
      <c r="RZC736" s="38"/>
      <c r="RZD736" s="38"/>
      <c r="RZE736" s="38"/>
      <c r="RZF736" s="38"/>
      <c r="RZG736" s="38"/>
      <c r="RZH736" s="38"/>
      <c r="RZI736" s="38"/>
      <c r="RZJ736" s="38"/>
      <c r="RZK736" s="38"/>
      <c r="RZL736" s="38"/>
      <c r="RZM736" s="38"/>
      <c r="RZN736" s="38"/>
      <c r="RZO736" s="38"/>
      <c r="RZP736" s="38"/>
      <c r="RZQ736" s="38"/>
      <c r="RZR736" s="38"/>
      <c r="RZS736" s="38"/>
      <c r="RZT736" s="38"/>
      <c r="RZU736" s="38"/>
      <c r="RZV736" s="38"/>
      <c r="RZW736" s="38"/>
      <c r="RZX736" s="38"/>
      <c r="RZY736" s="38"/>
      <c r="RZZ736" s="38"/>
      <c r="SAA736" s="38"/>
      <c r="SAB736" s="38"/>
      <c r="SAC736" s="38"/>
      <c r="SAD736" s="38"/>
      <c r="SAE736" s="38"/>
      <c r="SAF736" s="38"/>
      <c r="SAG736" s="38"/>
      <c r="SAH736" s="38"/>
      <c r="SAI736" s="38"/>
      <c r="SAJ736" s="38"/>
      <c r="SAK736" s="38"/>
      <c r="SAL736" s="38"/>
      <c r="SAM736" s="38"/>
      <c r="SAN736" s="38"/>
      <c r="SAO736" s="38"/>
      <c r="SAP736" s="38"/>
      <c r="SAQ736" s="38"/>
      <c r="SAR736" s="38"/>
      <c r="SAS736" s="38"/>
      <c r="SAT736" s="38"/>
      <c r="SAU736" s="38"/>
      <c r="SAV736" s="38"/>
      <c r="SAW736" s="38"/>
      <c r="SAX736" s="38"/>
      <c r="SAY736" s="38"/>
      <c r="SAZ736" s="38"/>
      <c r="SBA736" s="38"/>
      <c r="SBB736" s="38"/>
      <c r="SBC736" s="38"/>
      <c r="SBD736" s="38"/>
      <c r="SBE736" s="38"/>
      <c r="SBF736" s="38"/>
      <c r="SBG736" s="38"/>
      <c r="SBH736" s="38"/>
      <c r="SBI736" s="38"/>
      <c r="SBJ736" s="38"/>
      <c r="SBK736" s="38"/>
      <c r="SBL736" s="38"/>
      <c r="SBM736" s="38"/>
      <c r="SBN736" s="38"/>
      <c r="SBO736" s="38"/>
      <c r="SBP736" s="38"/>
      <c r="SBQ736" s="38"/>
      <c r="SBR736" s="38"/>
      <c r="SBS736" s="38"/>
      <c r="SBT736" s="38"/>
      <c r="SBU736" s="38"/>
      <c r="SBV736" s="38"/>
      <c r="SBW736" s="38"/>
      <c r="SBX736" s="38"/>
      <c r="SBY736" s="38"/>
      <c r="SBZ736" s="38"/>
      <c r="SCA736" s="38"/>
      <c r="SCB736" s="38"/>
      <c r="SCC736" s="38"/>
      <c r="SCD736" s="38"/>
      <c r="SCE736" s="38"/>
      <c r="SCF736" s="38"/>
      <c r="SCG736" s="38"/>
      <c r="SCH736" s="38"/>
      <c r="SCI736" s="38"/>
      <c r="SCJ736" s="38"/>
      <c r="SCK736" s="38"/>
      <c r="SCL736" s="38"/>
      <c r="SCM736" s="38"/>
      <c r="SCN736" s="38"/>
      <c r="SCO736" s="38"/>
      <c r="SCP736" s="38"/>
      <c r="SCQ736" s="38"/>
      <c r="SCR736" s="38"/>
      <c r="SCS736" s="38"/>
      <c r="SCT736" s="38"/>
      <c r="SCU736" s="38"/>
      <c r="SCV736" s="38"/>
      <c r="SCW736" s="38"/>
      <c r="SCX736" s="38"/>
      <c r="SCY736" s="38"/>
      <c r="SCZ736" s="38"/>
      <c r="SDA736" s="38"/>
      <c r="SDB736" s="38"/>
      <c r="SDC736" s="38"/>
      <c r="SDD736" s="38"/>
      <c r="SDE736" s="38"/>
      <c r="SDF736" s="38"/>
      <c r="SDG736" s="38"/>
      <c r="SDH736" s="38"/>
      <c r="SDI736" s="38"/>
      <c r="SDJ736" s="38"/>
      <c r="SDK736" s="38"/>
      <c r="SDL736" s="38"/>
      <c r="SDM736" s="38"/>
      <c r="SDN736" s="38"/>
      <c r="SDO736" s="38"/>
      <c r="SDP736" s="38"/>
      <c r="SDQ736" s="38"/>
      <c r="SDR736" s="38"/>
      <c r="SDS736" s="38"/>
      <c r="SDT736" s="38"/>
      <c r="SDU736" s="38"/>
      <c r="SDV736" s="38"/>
      <c r="SDW736" s="38"/>
      <c r="SDX736" s="38"/>
      <c r="SDY736" s="38"/>
      <c r="SDZ736" s="38"/>
      <c r="SEA736" s="38"/>
      <c r="SEB736" s="38"/>
      <c r="SEC736" s="38"/>
      <c r="SED736" s="38"/>
      <c r="SEE736" s="38"/>
      <c r="SEF736" s="38"/>
      <c r="SEG736" s="38"/>
      <c r="SEH736" s="38"/>
      <c r="SEI736" s="38"/>
      <c r="SEJ736" s="38"/>
      <c r="SEK736" s="38"/>
      <c r="SEL736" s="38"/>
      <c r="SEM736" s="38"/>
      <c r="SEN736" s="38"/>
      <c r="SEO736" s="38"/>
      <c r="SEP736" s="38"/>
      <c r="SEQ736" s="38"/>
      <c r="SER736" s="38"/>
      <c r="SES736" s="38"/>
      <c r="SET736" s="38"/>
      <c r="SEU736" s="38"/>
      <c r="SEV736" s="38"/>
      <c r="SEW736" s="38"/>
      <c r="SEX736" s="38"/>
      <c r="SEY736" s="38"/>
      <c r="SEZ736" s="38"/>
      <c r="SFA736" s="38"/>
      <c r="SFB736" s="38"/>
      <c r="SFC736" s="38"/>
      <c r="SFD736" s="38"/>
      <c r="SFE736" s="38"/>
      <c r="SFF736" s="38"/>
      <c r="SFG736" s="38"/>
      <c r="SFH736" s="38"/>
      <c r="SFI736" s="38"/>
      <c r="SFJ736" s="38"/>
      <c r="SFK736" s="38"/>
      <c r="SFL736" s="38"/>
      <c r="SFM736" s="38"/>
      <c r="SFN736" s="38"/>
      <c r="SFO736" s="38"/>
      <c r="SFP736" s="38"/>
      <c r="SFQ736" s="38"/>
      <c r="SFR736" s="38"/>
      <c r="SFS736" s="38"/>
      <c r="SFT736" s="38"/>
      <c r="SFU736" s="38"/>
      <c r="SFV736" s="38"/>
      <c r="SFW736" s="38"/>
      <c r="SFX736" s="38"/>
      <c r="SFY736" s="38"/>
      <c r="SFZ736" s="38"/>
      <c r="SGA736" s="38"/>
      <c r="SGB736" s="38"/>
      <c r="SGC736" s="38"/>
      <c r="SGD736" s="38"/>
      <c r="SGE736" s="38"/>
      <c r="SGF736" s="38"/>
      <c r="SGG736" s="38"/>
      <c r="SGH736" s="38"/>
      <c r="SGI736" s="38"/>
      <c r="SGJ736" s="38"/>
      <c r="SGK736" s="38"/>
      <c r="SGL736" s="38"/>
      <c r="SGM736" s="38"/>
      <c r="SGN736" s="38"/>
      <c r="SGO736" s="38"/>
      <c r="SGP736" s="38"/>
      <c r="SGQ736" s="38"/>
      <c r="SGR736" s="38"/>
      <c r="SGS736" s="38"/>
      <c r="SGT736" s="38"/>
      <c r="SGU736" s="38"/>
      <c r="SGV736" s="38"/>
      <c r="SGW736" s="38"/>
      <c r="SGX736" s="38"/>
      <c r="SGY736" s="38"/>
      <c r="SGZ736" s="38"/>
      <c r="SHA736" s="38"/>
      <c r="SHB736" s="38"/>
      <c r="SHC736" s="38"/>
      <c r="SHD736" s="38"/>
      <c r="SHE736" s="38"/>
      <c r="SHF736" s="38"/>
      <c r="SHG736" s="38"/>
      <c r="SHH736" s="38"/>
      <c r="SHI736" s="38"/>
      <c r="SHJ736" s="38"/>
      <c r="SHK736" s="38"/>
      <c r="SHL736" s="38"/>
      <c r="SHM736" s="38"/>
      <c r="SHN736" s="38"/>
      <c r="SHO736" s="38"/>
      <c r="SHP736" s="38"/>
      <c r="SHQ736" s="38"/>
      <c r="SHR736" s="38"/>
      <c r="SHS736" s="38"/>
      <c r="SHT736" s="38"/>
      <c r="SHU736" s="38"/>
      <c r="SHV736" s="38"/>
      <c r="SHW736" s="38"/>
      <c r="SHX736" s="38"/>
      <c r="SHY736" s="38"/>
      <c r="SHZ736" s="38"/>
      <c r="SIA736" s="38"/>
      <c r="SIB736" s="38"/>
      <c r="SIC736" s="38"/>
      <c r="SID736" s="38"/>
      <c r="SIE736" s="38"/>
      <c r="SIF736" s="38"/>
      <c r="SIG736" s="38"/>
      <c r="SIH736" s="38"/>
      <c r="SII736" s="38"/>
      <c r="SIJ736" s="38"/>
      <c r="SIK736" s="38"/>
      <c r="SIL736" s="38"/>
      <c r="SIM736" s="38"/>
      <c r="SIN736" s="38"/>
      <c r="SIO736" s="38"/>
      <c r="SIP736" s="38"/>
      <c r="SIQ736" s="38"/>
      <c r="SIR736" s="38"/>
      <c r="SIS736" s="38"/>
      <c r="SIT736" s="38"/>
      <c r="SIU736" s="38"/>
      <c r="SIV736" s="38"/>
      <c r="SIW736" s="38"/>
      <c r="SIX736" s="38"/>
      <c r="SIY736" s="38"/>
      <c r="SIZ736" s="38"/>
      <c r="SJA736" s="38"/>
      <c r="SJB736" s="38"/>
      <c r="SJC736" s="38"/>
      <c r="SJD736" s="38"/>
      <c r="SJE736" s="38"/>
      <c r="SJF736" s="38"/>
      <c r="SJG736" s="38"/>
      <c r="SJH736" s="38"/>
      <c r="SJI736" s="38"/>
      <c r="SJJ736" s="38"/>
      <c r="SJK736" s="38"/>
      <c r="SJL736" s="38"/>
      <c r="SJM736" s="38"/>
      <c r="SJN736" s="38"/>
      <c r="SJO736" s="38"/>
      <c r="SJP736" s="38"/>
      <c r="SJQ736" s="38"/>
      <c r="SJR736" s="38"/>
      <c r="SJS736" s="38"/>
      <c r="SJT736" s="38"/>
      <c r="SJU736" s="38"/>
      <c r="SJV736" s="38"/>
      <c r="SJW736" s="38"/>
      <c r="SJX736" s="38"/>
      <c r="SJY736" s="38"/>
      <c r="SJZ736" s="38"/>
      <c r="SKA736" s="38"/>
      <c r="SKB736" s="38"/>
      <c r="SKC736" s="38"/>
      <c r="SKD736" s="38"/>
      <c r="SKE736" s="38"/>
      <c r="SKF736" s="38"/>
      <c r="SKG736" s="38"/>
      <c r="SKH736" s="38"/>
      <c r="SKI736" s="38"/>
      <c r="SKJ736" s="38"/>
      <c r="SKK736" s="38"/>
      <c r="SKL736" s="38"/>
      <c r="SKM736" s="38"/>
      <c r="SKN736" s="38"/>
      <c r="SKO736" s="38"/>
      <c r="SKP736" s="38"/>
      <c r="SKQ736" s="38"/>
      <c r="SKR736" s="38"/>
      <c r="SKS736" s="38"/>
      <c r="SKT736" s="38"/>
      <c r="SKU736" s="38"/>
      <c r="SKV736" s="38"/>
      <c r="SKW736" s="38"/>
      <c r="SKX736" s="38"/>
      <c r="SKY736" s="38"/>
      <c r="SKZ736" s="38"/>
      <c r="SLA736" s="38"/>
      <c r="SLB736" s="38"/>
      <c r="SLC736" s="38"/>
      <c r="SLD736" s="38"/>
      <c r="SLE736" s="38"/>
      <c r="SLF736" s="38"/>
      <c r="SLG736" s="38"/>
      <c r="SLH736" s="38"/>
      <c r="SLI736" s="38"/>
      <c r="SLJ736" s="38"/>
      <c r="SLK736" s="38"/>
      <c r="SLL736" s="38"/>
      <c r="SLM736" s="38"/>
      <c r="SLN736" s="38"/>
      <c r="SLO736" s="38"/>
      <c r="SLP736" s="38"/>
      <c r="SLQ736" s="38"/>
      <c r="SLR736" s="38"/>
      <c r="SLS736" s="38"/>
      <c r="SLT736" s="38"/>
      <c r="SLU736" s="38"/>
      <c r="SLV736" s="38"/>
      <c r="SLW736" s="38"/>
      <c r="SLX736" s="38"/>
      <c r="SLY736" s="38"/>
      <c r="SLZ736" s="38"/>
      <c r="SMA736" s="38"/>
      <c r="SMB736" s="38"/>
      <c r="SMC736" s="38"/>
      <c r="SMD736" s="38"/>
      <c r="SME736" s="38"/>
      <c r="SMF736" s="38"/>
      <c r="SMG736" s="38"/>
      <c r="SMH736" s="38"/>
      <c r="SMI736" s="38"/>
      <c r="SMJ736" s="38"/>
      <c r="SMK736" s="38"/>
      <c r="SML736" s="38"/>
      <c r="SMM736" s="38"/>
      <c r="SMN736" s="38"/>
      <c r="SMO736" s="38"/>
      <c r="SMP736" s="38"/>
      <c r="SMQ736" s="38"/>
      <c r="SMR736" s="38"/>
      <c r="SMS736" s="38"/>
      <c r="SMT736" s="38"/>
      <c r="SMU736" s="38"/>
      <c r="SMV736" s="38"/>
      <c r="SMW736" s="38"/>
      <c r="SMX736" s="38"/>
      <c r="SMY736" s="38"/>
      <c r="SMZ736" s="38"/>
      <c r="SNA736" s="38"/>
      <c r="SNB736" s="38"/>
      <c r="SNC736" s="38"/>
      <c r="SND736" s="38"/>
      <c r="SNE736" s="38"/>
      <c r="SNF736" s="38"/>
      <c r="SNG736" s="38"/>
      <c r="SNH736" s="38"/>
      <c r="SNI736" s="38"/>
      <c r="SNJ736" s="38"/>
      <c r="SNK736" s="38"/>
      <c r="SNL736" s="38"/>
      <c r="SNM736" s="38"/>
      <c r="SNN736" s="38"/>
      <c r="SNO736" s="38"/>
      <c r="SNP736" s="38"/>
      <c r="SNQ736" s="38"/>
      <c r="SNR736" s="38"/>
      <c r="SNS736" s="38"/>
      <c r="SNT736" s="38"/>
      <c r="SNU736" s="38"/>
      <c r="SNV736" s="38"/>
      <c r="SNW736" s="38"/>
      <c r="SNX736" s="38"/>
      <c r="SNY736" s="38"/>
      <c r="SNZ736" s="38"/>
      <c r="SOA736" s="38"/>
      <c r="SOB736" s="38"/>
      <c r="SOC736" s="38"/>
      <c r="SOD736" s="38"/>
      <c r="SOE736" s="38"/>
      <c r="SOF736" s="38"/>
      <c r="SOG736" s="38"/>
      <c r="SOH736" s="38"/>
      <c r="SOI736" s="38"/>
      <c r="SOJ736" s="38"/>
      <c r="SOK736" s="38"/>
      <c r="SOL736" s="38"/>
      <c r="SOM736" s="38"/>
      <c r="SON736" s="38"/>
      <c r="SOO736" s="38"/>
      <c r="SOP736" s="38"/>
      <c r="SOQ736" s="38"/>
      <c r="SOR736" s="38"/>
      <c r="SOS736" s="38"/>
      <c r="SOT736" s="38"/>
      <c r="SOU736" s="38"/>
      <c r="SOV736" s="38"/>
      <c r="SOW736" s="38"/>
      <c r="SOX736" s="38"/>
      <c r="SOY736" s="38"/>
      <c r="SOZ736" s="38"/>
      <c r="SPA736" s="38"/>
      <c r="SPB736" s="38"/>
      <c r="SPC736" s="38"/>
      <c r="SPD736" s="38"/>
      <c r="SPE736" s="38"/>
      <c r="SPF736" s="38"/>
      <c r="SPG736" s="38"/>
      <c r="SPH736" s="38"/>
      <c r="SPI736" s="38"/>
      <c r="SPJ736" s="38"/>
      <c r="SPK736" s="38"/>
      <c r="SPL736" s="38"/>
      <c r="SPM736" s="38"/>
      <c r="SPN736" s="38"/>
      <c r="SPO736" s="38"/>
      <c r="SPP736" s="38"/>
      <c r="SPQ736" s="38"/>
      <c r="SPR736" s="38"/>
      <c r="SPS736" s="38"/>
      <c r="SPT736" s="38"/>
      <c r="SPU736" s="38"/>
      <c r="SPV736" s="38"/>
      <c r="SPW736" s="38"/>
      <c r="SPX736" s="38"/>
      <c r="SPY736" s="38"/>
      <c r="SPZ736" s="38"/>
      <c r="SQA736" s="38"/>
      <c r="SQB736" s="38"/>
      <c r="SQC736" s="38"/>
      <c r="SQD736" s="38"/>
      <c r="SQE736" s="38"/>
      <c r="SQF736" s="38"/>
      <c r="SQG736" s="38"/>
      <c r="SQH736" s="38"/>
      <c r="SQI736" s="38"/>
      <c r="SQJ736" s="38"/>
      <c r="SQK736" s="38"/>
      <c r="SQL736" s="38"/>
      <c r="SQM736" s="38"/>
      <c r="SQN736" s="38"/>
      <c r="SQO736" s="38"/>
      <c r="SQP736" s="38"/>
      <c r="SQQ736" s="38"/>
      <c r="SQR736" s="38"/>
      <c r="SQS736" s="38"/>
      <c r="SQT736" s="38"/>
      <c r="SQU736" s="38"/>
      <c r="SQV736" s="38"/>
      <c r="SQW736" s="38"/>
      <c r="SQX736" s="38"/>
      <c r="SQY736" s="38"/>
      <c r="SQZ736" s="38"/>
      <c r="SRA736" s="38"/>
      <c r="SRB736" s="38"/>
      <c r="SRC736" s="38"/>
      <c r="SRD736" s="38"/>
      <c r="SRE736" s="38"/>
      <c r="SRF736" s="38"/>
      <c r="SRG736" s="38"/>
      <c r="SRH736" s="38"/>
      <c r="SRI736" s="38"/>
      <c r="SRJ736" s="38"/>
      <c r="SRK736" s="38"/>
      <c r="SRL736" s="38"/>
      <c r="SRM736" s="38"/>
      <c r="SRN736" s="38"/>
      <c r="SRO736" s="38"/>
      <c r="SRP736" s="38"/>
      <c r="SRQ736" s="38"/>
      <c r="SRR736" s="38"/>
      <c r="SRS736" s="38"/>
      <c r="SRT736" s="38"/>
      <c r="SRU736" s="38"/>
      <c r="SRV736" s="38"/>
      <c r="SRW736" s="38"/>
      <c r="SRX736" s="38"/>
      <c r="SRY736" s="38"/>
      <c r="SRZ736" s="38"/>
      <c r="SSA736" s="38"/>
      <c r="SSB736" s="38"/>
      <c r="SSC736" s="38"/>
      <c r="SSD736" s="38"/>
      <c r="SSE736" s="38"/>
      <c r="SSF736" s="38"/>
      <c r="SSG736" s="38"/>
      <c r="SSH736" s="38"/>
      <c r="SSI736" s="38"/>
      <c r="SSJ736" s="38"/>
      <c r="SSK736" s="38"/>
      <c r="SSL736" s="38"/>
      <c r="SSM736" s="38"/>
      <c r="SSN736" s="38"/>
      <c r="SSO736" s="38"/>
      <c r="SSP736" s="38"/>
      <c r="SSQ736" s="38"/>
      <c r="SSR736" s="38"/>
      <c r="SSS736" s="38"/>
      <c r="SST736" s="38"/>
      <c r="SSU736" s="38"/>
      <c r="SSV736" s="38"/>
      <c r="SSW736" s="38"/>
      <c r="SSX736" s="38"/>
      <c r="SSY736" s="38"/>
      <c r="SSZ736" s="38"/>
      <c r="STA736" s="38"/>
      <c r="STB736" s="38"/>
      <c r="STC736" s="38"/>
      <c r="STD736" s="38"/>
      <c r="STE736" s="38"/>
      <c r="STF736" s="38"/>
      <c r="STG736" s="38"/>
      <c r="STH736" s="38"/>
      <c r="STI736" s="38"/>
      <c r="STJ736" s="38"/>
      <c r="STK736" s="38"/>
      <c r="STL736" s="38"/>
      <c r="STM736" s="38"/>
      <c r="STN736" s="38"/>
      <c r="STO736" s="38"/>
      <c r="STP736" s="38"/>
      <c r="STQ736" s="38"/>
      <c r="STR736" s="38"/>
      <c r="STS736" s="38"/>
      <c r="STT736" s="38"/>
      <c r="STU736" s="38"/>
      <c r="STV736" s="38"/>
      <c r="STW736" s="38"/>
      <c r="STX736" s="38"/>
      <c r="STY736" s="38"/>
      <c r="STZ736" s="38"/>
      <c r="SUA736" s="38"/>
      <c r="SUB736" s="38"/>
      <c r="SUC736" s="38"/>
      <c r="SUD736" s="38"/>
      <c r="SUE736" s="38"/>
      <c r="SUF736" s="38"/>
      <c r="SUG736" s="38"/>
      <c r="SUH736" s="38"/>
      <c r="SUI736" s="38"/>
      <c r="SUJ736" s="38"/>
      <c r="SUK736" s="38"/>
      <c r="SUL736" s="38"/>
      <c r="SUM736" s="38"/>
      <c r="SUN736" s="38"/>
      <c r="SUO736" s="38"/>
      <c r="SUP736" s="38"/>
      <c r="SUQ736" s="38"/>
      <c r="SUR736" s="38"/>
      <c r="SUS736" s="38"/>
      <c r="SUT736" s="38"/>
      <c r="SUU736" s="38"/>
      <c r="SUV736" s="38"/>
      <c r="SUW736" s="38"/>
      <c r="SUX736" s="38"/>
      <c r="SUY736" s="38"/>
      <c r="SUZ736" s="38"/>
      <c r="SVA736" s="38"/>
      <c r="SVB736" s="38"/>
      <c r="SVC736" s="38"/>
      <c r="SVD736" s="38"/>
      <c r="SVE736" s="38"/>
      <c r="SVF736" s="38"/>
      <c r="SVG736" s="38"/>
      <c r="SVH736" s="38"/>
      <c r="SVI736" s="38"/>
      <c r="SVJ736" s="38"/>
      <c r="SVK736" s="38"/>
      <c r="SVL736" s="38"/>
      <c r="SVM736" s="38"/>
      <c r="SVN736" s="38"/>
      <c r="SVO736" s="38"/>
      <c r="SVP736" s="38"/>
      <c r="SVQ736" s="38"/>
      <c r="SVR736" s="38"/>
      <c r="SVS736" s="38"/>
      <c r="SVT736" s="38"/>
      <c r="SVU736" s="38"/>
      <c r="SVV736" s="38"/>
      <c r="SVW736" s="38"/>
      <c r="SVX736" s="38"/>
      <c r="SVY736" s="38"/>
      <c r="SVZ736" s="38"/>
      <c r="SWA736" s="38"/>
      <c r="SWB736" s="38"/>
      <c r="SWC736" s="38"/>
      <c r="SWD736" s="38"/>
      <c r="SWE736" s="38"/>
      <c r="SWF736" s="38"/>
      <c r="SWG736" s="38"/>
      <c r="SWH736" s="38"/>
      <c r="SWI736" s="38"/>
      <c r="SWJ736" s="38"/>
      <c r="SWK736" s="38"/>
      <c r="SWL736" s="38"/>
      <c r="SWM736" s="38"/>
      <c r="SWN736" s="38"/>
      <c r="SWO736" s="38"/>
      <c r="SWP736" s="38"/>
      <c r="SWQ736" s="38"/>
      <c r="SWR736" s="38"/>
      <c r="SWS736" s="38"/>
      <c r="SWT736" s="38"/>
      <c r="SWU736" s="38"/>
      <c r="SWV736" s="38"/>
      <c r="SWW736" s="38"/>
      <c r="SWX736" s="38"/>
      <c r="SWY736" s="38"/>
      <c r="SWZ736" s="38"/>
      <c r="SXA736" s="38"/>
      <c r="SXB736" s="38"/>
      <c r="SXC736" s="38"/>
      <c r="SXD736" s="38"/>
      <c r="SXE736" s="38"/>
      <c r="SXF736" s="38"/>
      <c r="SXG736" s="38"/>
      <c r="SXH736" s="38"/>
      <c r="SXI736" s="38"/>
      <c r="SXJ736" s="38"/>
      <c r="SXK736" s="38"/>
      <c r="SXL736" s="38"/>
      <c r="SXM736" s="38"/>
      <c r="SXN736" s="38"/>
      <c r="SXO736" s="38"/>
      <c r="SXP736" s="38"/>
      <c r="SXQ736" s="38"/>
      <c r="SXR736" s="38"/>
      <c r="SXS736" s="38"/>
      <c r="SXT736" s="38"/>
      <c r="SXU736" s="38"/>
      <c r="SXV736" s="38"/>
      <c r="SXW736" s="38"/>
      <c r="SXX736" s="38"/>
      <c r="SXY736" s="38"/>
      <c r="SXZ736" s="38"/>
      <c r="SYA736" s="38"/>
      <c r="SYB736" s="38"/>
      <c r="SYC736" s="38"/>
      <c r="SYD736" s="38"/>
      <c r="SYE736" s="38"/>
      <c r="SYF736" s="38"/>
      <c r="SYG736" s="38"/>
      <c r="SYH736" s="38"/>
      <c r="SYI736" s="38"/>
      <c r="SYJ736" s="38"/>
      <c r="SYK736" s="38"/>
      <c r="SYL736" s="38"/>
      <c r="SYM736" s="38"/>
      <c r="SYN736" s="38"/>
      <c r="SYO736" s="38"/>
      <c r="SYP736" s="38"/>
      <c r="SYQ736" s="38"/>
      <c r="SYR736" s="38"/>
      <c r="SYS736" s="38"/>
      <c r="SYT736" s="38"/>
      <c r="SYU736" s="38"/>
      <c r="SYV736" s="38"/>
      <c r="SYW736" s="38"/>
      <c r="SYX736" s="38"/>
      <c r="SYY736" s="38"/>
      <c r="SYZ736" s="38"/>
      <c r="SZA736" s="38"/>
      <c r="SZB736" s="38"/>
      <c r="SZC736" s="38"/>
      <c r="SZD736" s="38"/>
      <c r="SZE736" s="38"/>
      <c r="SZF736" s="38"/>
      <c r="SZG736" s="38"/>
      <c r="SZH736" s="38"/>
      <c r="SZI736" s="38"/>
      <c r="SZJ736" s="38"/>
      <c r="SZK736" s="38"/>
      <c r="SZL736" s="38"/>
      <c r="SZM736" s="38"/>
      <c r="SZN736" s="38"/>
      <c r="SZO736" s="38"/>
      <c r="SZP736" s="38"/>
      <c r="SZQ736" s="38"/>
      <c r="SZR736" s="38"/>
      <c r="SZS736" s="38"/>
      <c r="SZT736" s="38"/>
      <c r="SZU736" s="38"/>
      <c r="SZV736" s="38"/>
      <c r="SZW736" s="38"/>
      <c r="SZX736" s="38"/>
      <c r="SZY736" s="38"/>
      <c r="SZZ736" s="38"/>
      <c r="TAA736" s="38"/>
      <c r="TAB736" s="38"/>
      <c r="TAC736" s="38"/>
      <c r="TAD736" s="38"/>
      <c r="TAE736" s="38"/>
      <c r="TAF736" s="38"/>
      <c r="TAG736" s="38"/>
      <c r="TAH736" s="38"/>
      <c r="TAI736" s="38"/>
      <c r="TAJ736" s="38"/>
      <c r="TAK736" s="38"/>
      <c r="TAL736" s="38"/>
      <c r="TAM736" s="38"/>
      <c r="TAN736" s="38"/>
      <c r="TAO736" s="38"/>
      <c r="TAP736" s="38"/>
      <c r="TAQ736" s="38"/>
      <c r="TAR736" s="38"/>
      <c r="TAS736" s="38"/>
      <c r="TAT736" s="38"/>
      <c r="TAU736" s="38"/>
      <c r="TAV736" s="38"/>
      <c r="TAW736" s="38"/>
      <c r="TAX736" s="38"/>
      <c r="TAY736" s="38"/>
      <c r="TAZ736" s="38"/>
      <c r="TBA736" s="38"/>
      <c r="TBB736" s="38"/>
      <c r="TBC736" s="38"/>
      <c r="TBD736" s="38"/>
      <c r="TBE736" s="38"/>
      <c r="TBF736" s="38"/>
      <c r="TBG736" s="38"/>
      <c r="TBH736" s="38"/>
      <c r="TBI736" s="38"/>
      <c r="TBJ736" s="38"/>
      <c r="TBK736" s="38"/>
      <c r="TBL736" s="38"/>
      <c r="TBM736" s="38"/>
      <c r="TBN736" s="38"/>
      <c r="TBO736" s="38"/>
      <c r="TBP736" s="38"/>
      <c r="TBQ736" s="38"/>
      <c r="TBR736" s="38"/>
      <c r="TBS736" s="38"/>
      <c r="TBT736" s="38"/>
      <c r="TBU736" s="38"/>
      <c r="TBV736" s="38"/>
      <c r="TBW736" s="38"/>
      <c r="TBX736" s="38"/>
      <c r="TBY736" s="38"/>
      <c r="TBZ736" s="38"/>
      <c r="TCA736" s="38"/>
      <c r="TCB736" s="38"/>
      <c r="TCC736" s="38"/>
      <c r="TCD736" s="38"/>
      <c r="TCE736" s="38"/>
      <c r="TCF736" s="38"/>
      <c r="TCG736" s="38"/>
      <c r="TCH736" s="38"/>
      <c r="TCI736" s="38"/>
      <c r="TCJ736" s="38"/>
      <c r="TCK736" s="38"/>
      <c r="TCL736" s="38"/>
      <c r="TCM736" s="38"/>
      <c r="TCN736" s="38"/>
      <c r="TCO736" s="38"/>
      <c r="TCP736" s="38"/>
      <c r="TCQ736" s="38"/>
      <c r="TCR736" s="38"/>
      <c r="TCS736" s="38"/>
      <c r="TCT736" s="38"/>
      <c r="TCU736" s="38"/>
      <c r="TCV736" s="38"/>
      <c r="TCW736" s="38"/>
      <c r="TCX736" s="38"/>
      <c r="TCY736" s="38"/>
      <c r="TCZ736" s="38"/>
      <c r="TDA736" s="38"/>
      <c r="TDB736" s="38"/>
      <c r="TDC736" s="38"/>
      <c r="TDD736" s="38"/>
      <c r="TDE736" s="38"/>
      <c r="TDF736" s="38"/>
      <c r="TDG736" s="38"/>
      <c r="TDH736" s="38"/>
      <c r="TDI736" s="38"/>
      <c r="TDJ736" s="38"/>
      <c r="TDK736" s="38"/>
      <c r="TDL736" s="38"/>
      <c r="TDM736" s="38"/>
      <c r="TDN736" s="38"/>
      <c r="TDO736" s="38"/>
      <c r="TDP736" s="38"/>
      <c r="TDQ736" s="38"/>
      <c r="TDR736" s="38"/>
      <c r="TDS736" s="38"/>
      <c r="TDT736" s="38"/>
      <c r="TDU736" s="38"/>
      <c r="TDV736" s="38"/>
      <c r="TDW736" s="38"/>
      <c r="TDX736" s="38"/>
      <c r="TDY736" s="38"/>
      <c r="TDZ736" s="38"/>
      <c r="TEA736" s="38"/>
      <c r="TEB736" s="38"/>
      <c r="TEC736" s="38"/>
      <c r="TED736" s="38"/>
      <c r="TEE736" s="38"/>
      <c r="TEF736" s="38"/>
      <c r="TEG736" s="38"/>
      <c r="TEH736" s="38"/>
      <c r="TEI736" s="38"/>
      <c r="TEJ736" s="38"/>
      <c r="TEK736" s="38"/>
      <c r="TEL736" s="38"/>
      <c r="TEM736" s="38"/>
      <c r="TEN736" s="38"/>
      <c r="TEO736" s="38"/>
      <c r="TEP736" s="38"/>
      <c r="TEQ736" s="38"/>
      <c r="TER736" s="38"/>
      <c r="TES736" s="38"/>
      <c r="TET736" s="38"/>
      <c r="TEU736" s="38"/>
      <c r="TEV736" s="38"/>
      <c r="TEW736" s="38"/>
      <c r="TEX736" s="38"/>
      <c r="TEY736" s="38"/>
      <c r="TEZ736" s="38"/>
      <c r="TFA736" s="38"/>
      <c r="TFB736" s="38"/>
      <c r="TFC736" s="38"/>
      <c r="TFD736" s="38"/>
      <c r="TFE736" s="38"/>
      <c r="TFF736" s="38"/>
      <c r="TFG736" s="38"/>
      <c r="TFH736" s="38"/>
      <c r="TFI736" s="38"/>
      <c r="TFJ736" s="38"/>
      <c r="TFK736" s="38"/>
      <c r="TFL736" s="38"/>
      <c r="TFM736" s="38"/>
      <c r="TFN736" s="38"/>
      <c r="TFO736" s="38"/>
      <c r="TFP736" s="38"/>
      <c r="TFQ736" s="38"/>
      <c r="TFR736" s="38"/>
      <c r="TFS736" s="38"/>
      <c r="TFT736" s="38"/>
      <c r="TFU736" s="38"/>
      <c r="TFV736" s="38"/>
      <c r="TFW736" s="38"/>
      <c r="TFX736" s="38"/>
      <c r="TFY736" s="38"/>
      <c r="TFZ736" s="38"/>
      <c r="TGA736" s="38"/>
      <c r="TGB736" s="38"/>
      <c r="TGC736" s="38"/>
      <c r="TGD736" s="38"/>
      <c r="TGE736" s="38"/>
      <c r="TGF736" s="38"/>
      <c r="TGG736" s="38"/>
      <c r="TGH736" s="38"/>
      <c r="TGI736" s="38"/>
      <c r="TGJ736" s="38"/>
      <c r="TGK736" s="38"/>
      <c r="TGL736" s="38"/>
      <c r="TGM736" s="38"/>
      <c r="TGN736" s="38"/>
      <c r="TGO736" s="38"/>
      <c r="TGP736" s="38"/>
      <c r="TGQ736" s="38"/>
      <c r="TGR736" s="38"/>
      <c r="TGS736" s="38"/>
      <c r="TGT736" s="38"/>
      <c r="TGU736" s="38"/>
      <c r="TGV736" s="38"/>
      <c r="TGW736" s="38"/>
      <c r="TGX736" s="38"/>
      <c r="TGY736" s="38"/>
      <c r="TGZ736" s="38"/>
      <c r="THA736" s="38"/>
      <c r="THB736" s="38"/>
      <c r="THC736" s="38"/>
      <c r="THD736" s="38"/>
      <c r="THE736" s="38"/>
      <c r="THF736" s="38"/>
      <c r="THG736" s="38"/>
      <c r="THH736" s="38"/>
      <c r="THI736" s="38"/>
      <c r="THJ736" s="38"/>
      <c r="THK736" s="38"/>
      <c r="THL736" s="38"/>
      <c r="THM736" s="38"/>
      <c r="THN736" s="38"/>
      <c r="THO736" s="38"/>
      <c r="THP736" s="38"/>
      <c r="THQ736" s="38"/>
      <c r="THR736" s="38"/>
      <c r="THS736" s="38"/>
      <c r="THT736" s="38"/>
      <c r="THU736" s="38"/>
      <c r="THV736" s="38"/>
      <c r="THW736" s="38"/>
      <c r="THX736" s="38"/>
      <c r="THY736" s="38"/>
      <c r="THZ736" s="38"/>
      <c r="TIA736" s="38"/>
      <c r="TIB736" s="38"/>
      <c r="TIC736" s="38"/>
      <c r="TID736" s="38"/>
      <c r="TIE736" s="38"/>
      <c r="TIF736" s="38"/>
      <c r="TIG736" s="38"/>
      <c r="TIH736" s="38"/>
      <c r="TII736" s="38"/>
      <c r="TIJ736" s="38"/>
      <c r="TIK736" s="38"/>
      <c r="TIL736" s="38"/>
      <c r="TIM736" s="38"/>
      <c r="TIN736" s="38"/>
      <c r="TIO736" s="38"/>
      <c r="TIP736" s="38"/>
      <c r="TIQ736" s="38"/>
      <c r="TIR736" s="38"/>
      <c r="TIS736" s="38"/>
      <c r="TIT736" s="38"/>
      <c r="TIU736" s="38"/>
      <c r="TIV736" s="38"/>
      <c r="TIW736" s="38"/>
      <c r="TIX736" s="38"/>
      <c r="TIY736" s="38"/>
      <c r="TIZ736" s="38"/>
      <c r="TJA736" s="38"/>
      <c r="TJB736" s="38"/>
      <c r="TJC736" s="38"/>
      <c r="TJD736" s="38"/>
      <c r="TJE736" s="38"/>
      <c r="TJF736" s="38"/>
      <c r="TJG736" s="38"/>
      <c r="TJH736" s="38"/>
      <c r="TJI736" s="38"/>
      <c r="TJJ736" s="38"/>
      <c r="TJK736" s="38"/>
      <c r="TJL736" s="38"/>
      <c r="TJM736" s="38"/>
      <c r="TJN736" s="38"/>
      <c r="TJO736" s="38"/>
      <c r="TJP736" s="38"/>
      <c r="TJQ736" s="38"/>
      <c r="TJR736" s="38"/>
      <c r="TJS736" s="38"/>
      <c r="TJT736" s="38"/>
      <c r="TJU736" s="38"/>
      <c r="TJV736" s="38"/>
      <c r="TJW736" s="38"/>
      <c r="TJX736" s="38"/>
      <c r="TJY736" s="38"/>
      <c r="TJZ736" s="38"/>
      <c r="TKA736" s="38"/>
      <c r="TKB736" s="38"/>
      <c r="TKC736" s="38"/>
      <c r="TKD736" s="38"/>
      <c r="TKE736" s="38"/>
      <c r="TKF736" s="38"/>
      <c r="TKG736" s="38"/>
      <c r="TKH736" s="38"/>
      <c r="TKI736" s="38"/>
      <c r="TKJ736" s="38"/>
      <c r="TKK736" s="38"/>
      <c r="TKL736" s="38"/>
      <c r="TKM736" s="38"/>
      <c r="TKN736" s="38"/>
      <c r="TKO736" s="38"/>
      <c r="TKP736" s="38"/>
      <c r="TKQ736" s="38"/>
      <c r="TKR736" s="38"/>
      <c r="TKS736" s="38"/>
      <c r="TKT736" s="38"/>
      <c r="TKU736" s="38"/>
      <c r="TKV736" s="38"/>
      <c r="TKW736" s="38"/>
      <c r="TKX736" s="38"/>
      <c r="TKY736" s="38"/>
      <c r="TKZ736" s="38"/>
      <c r="TLA736" s="38"/>
      <c r="TLB736" s="38"/>
      <c r="TLC736" s="38"/>
      <c r="TLD736" s="38"/>
      <c r="TLE736" s="38"/>
      <c r="TLF736" s="38"/>
      <c r="TLG736" s="38"/>
      <c r="TLH736" s="38"/>
      <c r="TLI736" s="38"/>
      <c r="TLJ736" s="38"/>
      <c r="TLK736" s="38"/>
      <c r="TLL736" s="38"/>
      <c r="TLM736" s="38"/>
      <c r="TLN736" s="38"/>
      <c r="TLO736" s="38"/>
      <c r="TLP736" s="38"/>
      <c r="TLQ736" s="38"/>
      <c r="TLR736" s="38"/>
      <c r="TLS736" s="38"/>
      <c r="TLT736" s="38"/>
      <c r="TLU736" s="38"/>
      <c r="TLV736" s="38"/>
      <c r="TLW736" s="38"/>
      <c r="TLX736" s="38"/>
      <c r="TLY736" s="38"/>
      <c r="TLZ736" s="38"/>
      <c r="TMA736" s="38"/>
      <c r="TMB736" s="38"/>
      <c r="TMC736" s="38"/>
      <c r="TMD736" s="38"/>
      <c r="TME736" s="38"/>
      <c r="TMF736" s="38"/>
      <c r="TMG736" s="38"/>
      <c r="TMH736" s="38"/>
      <c r="TMI736" s="38"/>
      <c r="TMJ736" s="38"/>
      <c r="TMK736" s="38"/>
      <c r="TML736" s="38"/>
      <c r="TMM736" s="38"/>
      <c r="TMN736" s="38"/>
      <c r="TMO736" s="38"/>
      <c r="TMP736" s="38"/>
      <c r="TMQ736" s="38"/>
      <c r="TMR736" s="38"/>
      <c r="TMS736" s="38"/>
      <c r="TMT736" s="38"/>
      <c r="TMU736" s="38"/>
      <c r="TMV736" s="38"/>
      <c r="TMW736" s="38"/>
      <c r="TMX736" s="38"/>
      <c r="TMY736" s="38"/>
      <c r="TMZ736" s="38"/>
      <c r="TNA736" s="38"/>
      <c r="TNB736" s="38"/>
      <c r="TNC736" s="38"/>
      <c r="TND736" s="38"/>
      <c r="TNE736" s="38"/>
      <c r="TNF736" s="38"/>
      <c r="TNG736" s="38"/>
      <c r="TNH736" s="38"/>
      <c r="TNI736" s="38"/>
      <c r="TNJ736" s="38"/>
      <c r="TNK736" s="38"/>
      <c r="TNL736" s="38"/>
      <c r="TNM736" s="38"/>
      <c r="TNN736" s="38"/>
      <c r="TNO736" s="38"/>
      <c r="TNP736" s="38"/>
      <c r="TNQ736" s="38"/>
      <c r="TNR736" s="38"/>
      <c r="TNS736" s="38"/>
      <c r="TNT736" s="38"/>
      <c r="TNU736" s="38"/>
      <c r="TNV736" s="38"/>
      <c r="TNW736" s="38"/>
      <c r="TNX736" s="38"/>
      <c r="TNY736" s="38"/>
      <c r="TNZ736" s="38"/>
      <c r="TOA736" s="38"/>
      <c r="TOB736" s="38"/>
      <c r="TOC736" s="38"/>
      <c r="TOD736" s="38"/>
      <c r="TOE736" s="38"/>
      <c r="TOF736" s="38"/>
      <c r="TOG736" s="38"/>
      <c r="TOH736" s="38"/>
      <c r="TOI736" s="38"/>
      <c r="TOJ736" s="38"/>
      <c r="TOK736" s="38"/>
      <c r="TOL736" s="38"/>
      <c r="TOM736" s="38"/>
      <c r="TON736" s="38"/>
      <c r="TOO736" s="38"/>
      <c r="TOP736" s="38"/>
      <c r="TOQ736" s="38"/>
      <c r="TOR736" s="38"/>
      <c r="TOS736" s="38"/>
      <c r="TOT736" s="38"/>
      <c r="TOU736" s="38"/>
      <c r="TOV736" s="38"/>
      <c r="TOW736" s="38"/>
      <c r="TOX736" s="38"/>
      <c r="TOY736" s="38"/>
      <c r="TOZ736" s="38"/>
      <c r="TPA736" s="38"/>
      <c r="TPB736" s="38"/>
      <c r="TPC736" s="38"/>
      <c r="TPD736" s="38"/>
      <c r="TPE736" s="38"/>
      <c r="TPF736" s="38"/>
      <c r="TPG736" s="38"/>
      <c r="TPH736" s="38"/>
      <c r="TPI736" s="38"/>
      <c r="TPJ736" s="38"/>
      <c r="TPK736" s="38"/>
      <c r="TPL736" s="38"/>
      <c r="TPM736" s="38"/>
      <c r="TPN736" s="38"/>
      <c r="TPO736" s="38"/>
      <c r="TPP736" s="38"/>
      <c r="TPQ736" s="38"/>
      <c r="TPR736" s="38"/>
      <c r="TPS736" s="38"/>
      <c r="TPT736" s="38"/>
      <c r="TPU736" s="38"/>
      <c r="TPV736" s="38"/>
      <c r="TPW736" s="38"/>
      <c r="TPX736" s="38"/>
      <c r="TPY736" s="38"/>
      <c r="TPZ736" s="38"/>
      <c r="TQA736" s="38"/>
      <c r="TQB736" s="38"/>
      <c r="TQC736" s="38"/>
      <c r="TQD736" s="38"/>
      <c r="TQE736" s="38"/>
      <c r="TQF736" s="38"/>
      <c r="TQG736" s="38"/>
      <c r="TQH736" s="38"/>
      <c r="TQI736" s="38"/>
      <c r="TQJ736" s="38"/>
      <c r="TQK736" s="38"/>
      <c r="TQL736" s="38"/>
      <c r="TQM736" s="38"/>
      <c r="TQN736" s="38"/>
      <c r="TQO736" s="38"/>
      <c r="TQP736" s="38"/>
      <c r="TQQ736" s="38"/>
      <c r="TQR736" s="38"/>
      <c r="TQS736" s="38"/>
      <c r="TQT736" s="38"/>
      <c r="TQU736" s="38"/>
      <c r="TQV736" s="38"/>
      <c r="TQW736" s="38"/>
      <c r="TQX736" s="38"/>
      <c r="TQY736" s="38"/>
      <c r="TQZ736" s="38"/>
      <c r="TRA736" s="38"/>
      <c r="TRB736" s="38"/>
      <c r="TRC736" s="38"/>
      <c r="TRD736" s="38"/>
      <c r="TRE736" s="38"/>
      <c r="TRF736" s="38"/>
      <c r="TRG736" s="38"/>
      <c r="TRH736" s="38"/>
      <c r="TRI736" s="38"/>
      <c r="TRJ736" s="38"/>
      <c r="TRK736" s="38"/>
      <c r="TRL736" s="38"/>
      <c r="TRM736" s="38"/>
      <c r="TRN736" s="38"/>
      <c r="TRO736" s="38"/>
      <c r="TRP736" s="38"/>
      <c r="TRQ736" s="38"/>
      <c r="TRR736" s="38"/>
      <c r="TRS736" s="38"/>
      <c r="TRT736" s="38"/>
      <c r="TRU736" s="38"/>
      <c r="TRV736" s="38"/>
      <c r="TRW736" s="38"/>
      <c r="TRX736" s="38"/>
      <c r="TRY736" s="38"/>
      <c r="TRZ736" s="38"/>
      <c r="TSA736" s="38"/>
      <c r="TSB736" s="38"/>
      <c r="TSC736" s="38"/>
      <c r="TSD736" s="38"/>
      <c r="TSE736" s="38"/>
      <c r="TSF736" s="38"/>
      <c r="TSG736" s="38"/>
      <c r="TSH736" s="38"/>
      <c r="TSI736" s="38"/>
      <c r="TSJ736" s="38"/>
      <c r="TSK736" s="38"/>
      <c r="TSL736" s="38"/>
      <c r="TSM736" s="38"/>
      <c r="TSN736" s="38"/>
      <c r="TSO736" s="38"/>
      <c r="TSP736" s="38"/>
      <c r="TSQ736" s="38"/>
      <c r="TSR736" s="38"/>
      <c r="TSS736" s="38"/>
      <c r="TST736" s="38"/>
      <c r="TSU736" s="38"/>
      <c r="TSV736" s="38"/>
      <c r="TSW736" s="38"/>
      <c r="TSX736" s="38"/>
      <c r="TSY736" s="38"/>
      <c r="TSZ736" s="38"/>
      <c r="TTA736" s="38"/>
      <c r="TTB736" s="38"/>
      <c r="TTC736" s="38"/>
      <c r="TTD736" s="38"/>
      <c r="TTE736" s="38"/>
      <c r="TTF736" s="38"/>
      <c r="TTG736" s="38"/>
      <c r="TTH736" s="38"/>
      <c r="TTI736" s="38"/>
      <c r="TTJ736" s="38"/>
      <c r="TTK736" s="38"/>
      <c r="TTL736" s="38"/>
      <c r="TTM736" s="38"/>
      <c r="TTN736" s="38"/>
      <c r="TTO736" s="38"/>
      <c r="TTP736" s="38"/>
      <c r="TTQ736" s="38"/>
      <c r="TTR736" s="38"/>
      <c r="TTS736" s="38"/>
      <c r="TTT736" s="38"/>
      <c r="TTU736" s="38"/>
      <c r="TTV736" s="38"/>
      <c r="TTW736" s="38"/>
      <c r="TTX736" s="38"/>
      <c r="TTY736" s="38"/>
      <c r="TTZ736" s="38"/>
      <c r="TUA736" s="38"/>
      <c r="TUB736" s="38"/>
      <c r="TUC736" s="38"/>
      <c r="TUD736" s="38"/>
      <c r="TUE736" s="38"/>
      <c r="TUF736" s="38"/>
      <c r="TUG736" s="38"/>
      <c r="TUH736" s="38"/>
      <c r="TUI736" s="38"/>
      <c r="TUJ736" s="38"/>
      <c r="TUK736" s="38"/>
      <c r="TUL736" s="38"/>
      <c r="TUM736" s="38"/>
      <c r="TUN736" s="38"/>
      <c r="TUO736" s="38"/>
      <c r="TUP736" s="38"/>
      <c r="TUQ736" s="38"/>
      <c r="TUR736" s="38"/>
      <c r="TUS736" s="38"/>
      <c r="TUT736" s="38"/>
      <c r="TUU736" s="38"/>
      <c r="TUV736" s="38"/>
      <c r="TUW736" s="38"/>
      <c r="TUX736" s="38"/>
      <c r="TUY736" s="38"/>
      <c r="TUZ736" s="38"/>
      <c r="TVA736" s="38"/>
      <c r="TVB736" s="38"/>
      <c r="TVC736" s="38"/>
      <c r="TVD736" s="38"/>
      <c r="TVE736" s="38"/>
      <c r="TVF736" s="38"/>
      <c r="TVG736" s="38"/>
      <c r="TVH736" s="38"/>
      <c r="TVI736" s="38"/>
      <c r="TVJ736" s="38"/>
      <c r="TVK736" s="38"/>
      <c r="TVL736" s="38"/>
      <c r="TVM736" s="38"/>
      <c r="TVN736" s="38"/>
      <c r="TVO736" s="38"/>
      <c r="TVP736" s="38"/>
      <c r="TVQ736" s="38"/>
      <c r="TVR736" s="38"/>
      <c r="TVS736" s="38"/>
      <c r="TVT736" s="38"/>
      <c r="TVU736" s="38"/>
      <c r="TVV736" s="38"/>
      <c r="TVW736" s="38"/>
      <c r="TVX736" s="38"/>
      <c r="TVY736" s="38"/>
      <c r="TVZ736" s="38"/>
      <c r="TWA736" s="38"/>
      <c r="TWB736" s="38"/>
      <c r="TWC736" s="38"/>
      <c r="TWD736" s="38"/>
      <c r="TWE736" s="38"/>
      <c r="TWF736" s="38"/>
      <c r="TWG736" s="38"/>
      <c r="TWH736" s="38"/>
      <c r="TWI736" s="38"/>
      <c r="TWJ736" s="38"/>
      <c r="TWK736" s="38"/>
      <c r="TWL736" s="38"/>
      <c r="TWM736" s="38"/>
      <c r="TWN736" s="38"/>
      <c r="TWO736" s="38"/>
      <c r="TWP736" s="38"/>
      <c r="TWQ736" s="38"/>
      <c r="TWR736" s="38"/>
      <c r="TWS736" s="38"/>
      <c r="TWT736" s="38"/>
      <c r="TWU736" s="38"/>
      <c r="TWV736" s="38"/>
      <c r="TWW736" s="38"/>
      <c r="TWX736" s="38"/>
      <c r="TWY736" s="38"/>
      <c r="TWZ736" s="38"/>
      <c r="TXA736" s="38"/>
      <c r="TXB736" s="38"/>
      <c r="TXC736" s="38"/>
      <c r="TXD736" s="38"/>
      <c r="TXE736" s="38"/>
      <c r="TXF736" s="38"/>
      <c r="TXG736" s="38"/>
      <c r="TXH736" s="38"/>
      <c r="TXI736" s="38"/>
      <c r="TXJ736" s="38"/>
      <c r="TXK736" s="38"/>
      <c r="TXL736" s="38"/>
      <c r="TXM736" s="38"/>
      <c r="TXN736" s="38"/>
      <c r="TXO736" s="38"/>
      <c r="TXP736" s="38"/>
      <c r="TXQ736" s="38"/>
      <c r="TXR736" s="38"/>
      <c r="TXS736" s="38"/>
      <c r="TXT736" s="38"/>
      <c r="TXU736" s="38"/>
      <c r="TXV736" s="38"/>
      <c r="TXW736" s="38"/>
      <c r="TXX736" s="38"/>
      <c r="TXY736" s="38"/>
      <c r="TXZ736" s="38"/>
      <c r="TYA736" s="38"/>
      <c r="TYB736" s="38"/>
      <c r="TYC736" s="38"/>
      <c r="TYD736" s="38"/>
      <c r="TYE736" s="38"/>
      <c r="TYF736" s="38"/>
      <c r="TYG736" s="38"/>
      <c r="TYH736" s="38"/>
      <c r="TYI736" s="38"/>
      <c r="TYJ736" s="38"/>
      <c r="TYK736" s="38"/>
      <c r="TYL736" s="38"/>
      <c r="TYM736" s="38"/>
      <c r="TYN736" s="38"/>
      <c r="TYO736" s="38"/>
      <c r="TYP736" s="38"/>
      <c r="TYQ736" s="38"/>
      <c r="TYR736" s="38"/>
      <c r="TYS736" s="38"/>
      <c r="TYT736" s="38"/>
      <c r="TYU736" s="38"/>
      <c r="TYV736" s="38"/>
      <c r="TYW736" s="38"/>
      <c r="TYX736" s="38"/>
      <c r="TYY736" s="38"/>
      <c r="TYZ736" s="38"/>
      <c r="TZA736" s="38"/>
      <c r="TZB736" s="38"/>
      <c r="TZC736" s="38"/>
      <c r="TZD736" s="38"/>
      <c r="TZE736" s="38"/>
      <c r="TZF736" s="38"/>
      <c r="TZG736" s="38"/>
      <c r="TZH736" s="38"/>
      <c r="TZI736" s="38"/>
      <c r="TZJ736" s="38"/>
      <c r="TZK736" s="38"/>
      <c r="TZL736" s="38"/>
      <c r="TZM736" s="38"/>
      <c r="TZN736" s="38"/>
      <c r="TZO736" s="38"/>
      <c r="TZP736" s="38"/>
      <c r="TZQ736" s="38"/>
      <c r="TZR736" s="38"/>
      <c r="TZS736" s="38"/>
      <c r="TZT736" s="38"/>
      <c r="TZU736" s="38"/>
      <c r="TZV736" s="38"/>
      <c r="TZW736" s="38"/>
      <c r="TZX736" s="38"/>
      <c r="TZY736" s="38"/>
      <c r="TZZ736" s="38"/>
      <c r="UAA736" s="38"/>
      <c r="UAB736" s="38"/>
      <c r="UAC736" s="38"/>
      <c r="UAD736" s="38"/>
      <c r="UAE736" s="38"/>
      <c r="UAF736" s="38"/>
      <c r="UAG736" s="38"/>
      <c r="UAH736" s="38"/>
      <c r="UAI736" s="38"/>
      <c r="UAJ736" s="38"/>
      <c r="UAK736" s="38"/>
      <c r="UAL736" s="38"/>
      <c r="UAM736" s="38"/>
      <c r="UAN736" s="38"/>
      <c r="UAO736" s="38"/>
      <c r="UAP736" s="38"/>
      <c r="UAQ736" s="38"/>
      <c r="UAR736" s="38"/>
      <c r="UAS736" s="38"/>
      <c r="UAT736" s="38"/>
      <c r="UAU736" s="38"/>
      <c r="UAV736" s="38"/>
      <c r="UAW736" s="38"/>
      <c r="UAX736" s="38"/>
      <c r="UAY736" s="38"/>
      <c r="UAZ736" s="38"/>
      <c r="UBA736" s="38"/>
      <c r="UBB736" s="38"/>
      <c r="UBC736" s="38"/>
      <c r="UBD736" s="38"/>
      <c r="UBE736" s="38"/>
      <c r="UBF736" s="38"/>
      <c r="UBG736" s="38"/>
      <c r="UBH736" s="38"/>
      <c r="UBI736" s="38"/>
      <c r="UBJ736" s="38"/>
      <c r="UBK736" s="38"/>
      <c r="UBL736" s="38"/>
      <c r="UBM736" s="38"/>
      <c r="UBN736" s="38"/>
      <c r="UBO736" s="38"/>
      <c r="UBP736" s="38"/>
      <c r="UBQ736" s="38"/>
      <c r="UBR736" s="38"/>
      <c r="UBS736" s="38"/>
      <c r="UBT736" s="38"/>
      <c r="UBU736" s="38"/>
      <c r="UBV736" s="38"/>
      <c r="UBW736" s="38"/>
      <c r="UBX736" s="38"/>
      <c r="UBY736" s="38"/>
      <c r="UBZ736" s="38"/>
      <c r="UCA736" s="38"/>
      <c r="UCB736" s="38"/>
      <c r="UCC736" s="38"/>
      <c r="UCD736" s="38"/>
      <c r="UCE736" s="38"/>
      <c r="UCF736" s="38"/>
      <c r="UCG736" s="38"/>
      <c r="UCH736" s="38"/>
      <c r="UCI736" s="38"/>
      <c r="UCJ736" s="38"/>
      <c r="UCK736" s="38"/>
      <c r="UCL736" s="38"/>
      <c r="UCM736" s="38"/>
      <c r="UCN736" s="38"/>
      <c r="UCO736" s="38"/>
      <c r="UCP736" s="38"/>
      <c r="UCQ736" s="38"/>
      <c r="UCR736" s="38"/>
      <c r="UCS736" s="38"/>
      <c r="UCT736" s="38"/>
      <c r="UCU736" s="38"/>
      <c r="UCV736" s="38"/>
      <c r="UCW736" s="38"/>
      <c r="UCX736" s="38"/>
      <c r="UCY736" s="38"/>
      <c r="UCZ736" s="38"/>
      <c r="UDA736" s="38"/>
      <c r="UDB736" s="38"/>
      <c r="UDC736" s="38"/>
      <c r="UDD736" s="38"/>
      <c r="UDE736" s="38"/>
      <c r="UDF736" s="38"/>
      <c r="UDG736" s="38"/>
      <c r="UDH736" s="38"/>
      <c r="UDI736" s="38"/>
      <c r="UDJ736" s="38"/>
      <c r="UDK736" s="38"/>
      <c r="UDL736" s="38"/>
      <c r="UDM736" s="38"/>
      <c r="UDN736" s="38"/>
      <c r="UDO736" s="38"/>
      <c r="UDP736" s="38"/>
      <c r="UDQ736" s="38"/>
      <c r="UDR736" s="38"/>
      <c r="UDS736" s="38"/>
      <c r="UDT736" s="38"/>
      <c r="UDU736" s="38"/>
      <c r="UDV736" s="38"/>
      <c r="UDW736" s="38"/>
      <c r="UDX736" s="38"/>
      <c r="UDY736" s="38"/>
      <c r="UDZ736" s="38"/>
      <c r="UEA736" s="38"/>
      <c r="UEB736" s="38"/>
      <c r="UEC736" s="38"/>
      <c r="UED736" s="38"/>
      <c r="UEE736" s="38"/>
      <c r="UEF736" s="38"/>
      <c r="UEG736" s="38"/>
      <c r="UEH736" s="38"/>
      <c r="UEI736" s="38"/>
      <c r="UEJ736" s="38"/>
      <c r="UEK736" s="38"/>
      <c r="UEL736" s="38"/>
      <c r="UEM736" s="38"/>
      <c r="UEN736" s="38"/>
      <c r="UEO736" s="38"/>
      <c r="UEP736" s="38"/>
      <c r="UEQ736" s="38"/>
      <c r="UER736" s="38"/>
      <c r="UES736" s="38"/>
      <c r="UET736" s="38"/>
      <c r="UEU736" s="38"/>
      <c r="UEV736" s="38"/>
      <c r="UEW736" s="38"/>
      <c r="UEX736" s="38"/>
      <c r="UEY736" s="38"/>
      <c r="UEZ736" s="38"/>
      <c r="UFA736" s="38"/>
      <c r="UFB736" s="38"/>
      <c r="UFC736" s="38"/>
      <c r="UFD736" s="38"/>
      <c r="UFE736" s="38"/>
      <c r="UFF736" s="38"/>
      <c r="UFG736" s="38"/>
      <c r="UFH736" s="38"/>
      <c r="UFI736" s="38"/>
      <c r="UFJ736" s="38"/>
      <c r="UFK736" s="38"/>
      <c r="UFL736" s="38"/>
      <c r="UFM736" s="38"/>
      <c r="UFN736" s="38"/>
      <c r="UFO736" s="38"/>
      <c r="UFP736" s="38"/>
      <c r="UFQ736" s="38"/>
      <c r="UFR736" s="38"/>
      <c r="UFS736" s="38"/>
      <c r="UFT736" s="38"/>
      <c r="UFU736" s="38"/>
      <c r="UFV736" s="38"/>
      <c r="UFW736" s="38"/>
      <c r="UFX736" s="38"/>
      <c r="UFY736" s="38"/>
      <c r="UFZ736" s="38"/>
      <c r="UGA736" s="38"/>
      <c r="UGB736" s="38"/>
      <c r="UGC736" s="38"/>
      <c r="UGD736" s="38"/>
      <c r="UGE736" s="38"/>
      <c r="UGF736" s="38"/>
      <c r="UGG736" s="38"/>
      <c r="UGH736" s="38"/>
      <c r="UGI736" s="38"/>
      <c r="UGJ736" s="38"/>
      <c r="UGK736" s="38"/>
      <c r="UGL736" s="38"/>
      <c r="UGM736" s="38"/>
      <c r="UGN736" s="38"/>
      <c r="UGO736" s="38"/>
      <c r="UGP736" s="38"/>
      <c r="UGQ736" s="38"/>
      <c r="UGR736" s="38"/>
      <c r="UGS736" s="38"/>
      <c r="UGT736" s="38"/>
      <c r="UGU736" s="38"/>
      <c r="UGV736" s="38"/>
      <c r="UGW736" s="38"/>
      <c r="UGX736" s="38"/>
      <c r="UGY736" s="38"/>
      <c r="UGZ736" s="38"/>
      <c r="UHA736" s="38"/>
      <c r="UHB736" s="38"/>
      <c r="UHC736" s="38"/>
      <c r="UHD736" s="38"/>
      <c r="UHE736" s="38"/>
      <c r="UHF736" s="38"/>
      <c r="UHG736" s="38"/>
      <c r="UHH736" s="38"/>
      <c r="UHI736" s="38"/>
      <c r="UHJ736" s="38"/>
      <c r="UHK736" s="38"/>
      <c r="UHL736" s="38"/>
      <c r="UHM736" s="38"/>
      <c r="UHN736" s="38"/>
      <c r="UHO736" s="38"/>
      <c r="UHP736" s="38"/>
      <c r="UHQ736" s="38"/>
      <c r="UHR736" s="38"/>
      <c r="UHS736" s="38"/>
      <c r="UHT736" s="38"/>
      <c r="UHU736" s="38"/>
      <c r="UHV736" s="38"/>
      <c r="UHW736" s="38"/>
      <c r="UHX736" s="38"/>
      <c r="UHY736" s="38"/>
      <c r="UHZ736" s="38"/>
      <c r="UIA736" s="38"/>
      <c r="UIB736" s="38"/>
      <c r="UIC736" s="38"/>
      <c r="UID736" s="38"/>
      <c r="UIE736" s="38"/>
      <c r="UIF736" s="38"/>
      <c r="UIG736" s="38"/>
      <c r="UIH736" s="38"/>
      <c r="UII736" s="38"/>
      <c r="UIJ736" s="38"/>
      <c r="UIK736" s="38"/>
      <c r="UIL736" s="38"/>
      <c r="UIM736" s="38"/>
      <c r="UIN736" s="38"/>
      <c r="UIO736" s="38"/>
      <c r="UIP736" s="38"/>
      <c r="UIQ736" s="38"/>
      <c r="UIR736" s="38"/>
      <c r="UIS736" s="38"/>
      <c r="UIT736" s="38"/>
      <c r="UIU736" s="38"/>
      <c r="UIV736" s="38"/>
      <c r="UIW736" s="38"/>
      <c r="UIX736" s="38"/>
      <c r="UIY736" s="38"/>
      <c r="UIZ736" s="38"/>
      <c r="UJA736" s="38"/>
      <c r="UJB736" s="38"/>
      <c r="UJC736" s="38"/>
      <c r="UJD736" s="38"/>
      <c r="UJE736" s="38"/>
      <c r="UJF736" s="38"/>
      <c r="UJG736" s="38"/>
      <c r="UJH736" s="38"/>
      <c r="UJI736" s="38"/>
      <c r="UJJ736" s="38"/>
      <c r="UJK736" s="38"/>
      <c r="UJL736" s="38"/>
      <c r="UJM736" s="38"/>
      <c r="UJN736" s="38"/>
      <c r="UJO736" s="38"/>
      <c r="UJP736" s="38"/>
      <c r="UJQ736" s="38"/>
      <c r="UJR736" s="38"/>
      <c r="UJS736" s="38"/>
      <c r="UJT736" s="38"/>
      <c r="UJU736" s="38"/>
      <c r="UJV736" s="38"/>
      <c r="UJW736" s="38"/>
      <c r="UJX736" s="38"/>
      <c r="UJY736" s="38"/>
      <c r="UJZ736" s="38"/>
      <c r="UKA736" s="38"/>
      <c r="UKB736" s="38"/>
      <c r="UKC736" s="38"/>
      <c r="UKD736" s="38"/>
      <c r="UKE736" s="38"/>
      <c r="UKF736" s="38"/>
      <c r="UKG736" s="38"/>
      <c r="UKH736" s="38"/>
      <c r="UKI736" s="38"/>
      <c r="UKJ736" s="38"/>
      <c r="UKK736" s="38"/>
      <c r="UKL736" s="38"/>
      <c r="UKM736" s="38"/>
      <c r="UKN736" s="38"/>
      <c r="UKO736" s="38"/>
      <c r="UKP736" s="38"/>
      <c r="UKQ736" s="38"/>
      <c r="UKR736" s="38"/>
      <c r="UKS736" s="38"/>
      <c r="UKT736" s="38"/>
      <c r="UKU736" s="38"/>
      <c r="UKV736" s="38"/>
      <c r="UKW736" s="38"/>
      <c r="UKX736" s="38"/>
      <c r="UKY736" s="38"/>
      <c r="UKZ736" s="38"/>
      <c r="ULA736" s="38"/>
      <c r="ULB736" s="38"/>
      <c r="ULC736" s="38"/>
      <c r="ULD736" s="38"/>
      <c r="ULE736" s="38"/>
      <c r="ULF736" s="38"/>
      <c r="ULG736" s="38"/>
      <c r="ULH736" s="38"/>
      <c r="ULI736" s="38"/>
      <c r="ULJ736" s="38"/>
      <c r="ULK736" s="38"/>
      <c r="ULL736" s="38"/>
      <c r="ULM736" s="38"/>
      <c r="ULN736" s="38"/>
      <c r="ULO736" s="38"/>
      <c r="ULP736" s="38"/>
      <c r="ULQ736" s="38"/>
      <c r="ULR736" s="38"/>
      <c r="ULS736" s="38"/>
      <c r="ULT736" s="38"/>
      <c r="ULU736" s="38"/>
      <c r="ULV736" s="38"/>
      <c r="ULW736" s="38"/>
      <c r="ULX736" s="38"/>
      <c r="ULY736" s="38"/>
      <c r="ULZ736" s="38"/>
      <c r="UMA736" s="38"/>
      <c r="UMB736" s="38"/>
      <c r="UMC736" s="38"/>
      <c r="UMD736" s="38"/>
      <c r="UME736" s="38"/>
      <c r="UMF736" s="38"/>
      <c r="UMG736" s="38"/>
      <c r="UMH736" s="38"/>
      <c r="UMI736" s="38"/>
      <c r="UMJ736" s="38"/>
      <c r="UMK736" s="38"/>
      <c r="UML736" s="38"/>
      <c r="UMM736" s="38"/>
      <c r="UMN736" s="38"/>
      <c r="UMO736" s="38"/>
      <c r="UMP736" s="38"/>
      <c r="UMQ736" s="38"/>
      <c r="UMR736" s="38"/>
      <c r="UMS736" s="38"/>
      <c r="UMT736" s="38"/>
      <c r="UMU736" s="38"/>
      <c r="UMV736" s="38"/>
      <c r="UMW736" s="38"/>
      <c r="UMX736" s="38"/>
      <c r="UMY736" s="38"/>
      <c r="UMZ736" s="38"/>
      <c r="UNA736" s="38"/>
      <c r="UNB736" s="38"/>
      <c r="UNC736" s="38"/>
      <c r="UND736" s="38"/>
      <c r="UNE736" s="38"/>
      <c r="UNF736" s="38"/>
      <c r="UNG736" s="38"/>
      <c r="UNH736" s="38"/>
      <c r="UNI736" s="38"/>
      <c r="UNJ736" s="38"/>
      <c r="UNK736" s="38"/>
      <c r="UNL736" s="38"/>
      <c r="UNM736" s="38"/>
      <c r="UNN736" s="38"/>
      <c r="UNO736" s="38"/>
      <c r="UNP736" s="38"/>
      <c r="UNQ736" s="38"/>
      <c r="UNR736" s="38"/>
      <c r="UNS736" s="38"/>
      <c r="UNT736" s="38"/>
      <c r="UNU736" s="38"/>
      <c r="UNV736" s="38"/>
      <c r="UNW736" s="38"/>
      <c r="UNX736" s="38"/>
      <c r="UNY736" s="38"/>
      <c r="UNZ736" s="38"/>
      <c r="UOA736" s="38"/>
      <c r="UOB736" s="38"/>
      <c r="UOC736" s="38"/>
      <c r="UOD736" s="38"/>
      <c r="UOE736" s="38"/>
      <c r="UOF736" s="38"/>
      <c r="UOG736" s="38"/>
      <c r="UOH736" s="38"/>
      <c r="UOI736" s="38"/>
      <c r="UOJ736" s="38"/>
      <c r="UOK736" s="38"/>
      <c r="UOL736" s="38"/>
      <c r="UOM736" s="38"/>
      <c r="UON736" s="38"/>
      <c r="UOO736" s="38"/>
      <c r="UOP736" s="38"/>
      <c r="UOQ736" s="38"/>
      <c r="UOR736" s="38"/>
      <c r="UOS736" s="38"/>
      <c r="UOT736" s="38"/>
      <c r="UOU736" s="38"/>
      <c r="UOV736" s="38"/>
      <c r="UOW736" s="38"/>
      <c r="UOX736" s="38"/>
      <c r="UOY736" s="38"/>
      <c r="UOZ736" s="38"/>
      <c r="UPA736" s="38"/>
      <c r="UPB736" s="38"/>
      <c r="UPC736" s="38"/>
      <c r="UPD736" s="38"/>
      <c r="UPE736" s="38"/>
      <c r="UPF736" s="38"/>
      <c r="UPG736" s="38"/>
      <c r="UPH736" s="38"/>
      <c r="UPI736" s="38"/>
      <c r="UPJ736" s="38"/>
      <c r="UPK736" s="38"/>
      <c r="UPL736" s="38"/>
      <c r="UPM736" s="38"/>
      <c r="UPN736" s="38"/>
      <c r="UPO736" s="38"/>
      <c r="UPP736" s="38"/>
      <c r="UPQ736" s="38"/>
      <c r="UPR736" s="38"/>
      <c r="UPS736" s="38"/>
      <c r="UPT736" s="38"/>
      <c r="UPU736" s="38"/>
      <c r="UPV736" s="38"/>
      <c r="UPW736" s="38"/>
      <c r="UPX736" s="38"/>
      <c r="UPY736" s="38"/>
      <c r="UPZ736" s="38"/>
      <c r="UQA736" s="38"/>
      <c r="UQB736" s="38"/>
      <c r="UQC736" s="38"/>
      <c r="UQD736" s="38"/>
      <c r="UQE736" s="38"/>
      <c r="UQF736" s="38"/>
      <c r="UQG736" s="38"/>
      <c r="UQH736" s="38"/>
      <c r="UQI736" s="38"/>
      <c r="UQJ736" s="38"/>
      <c r="UQK736" s="38"/>
      <c r="UQL736" s="38"/>
      <c r="UQM736" s="38"/>
      <c r="UQN736" s="38"/>
      <c r="UQO736" s="38"/>
      <c r="UQP736" s="38"/>
      <c r="UQQ736" s="38"/>
      <c r="UQR736" s="38"/>
      <c r="UQS736" s="38"/>
      <c r="UQT736" s="38"/>
      <c r="UQU736" s="38"/>
      <c r="UQV736" s="38"/>
      <c r="UQW736" s="38"/>
      <c r="UQX736" s="38"/>
      <c r="UQY736" s="38"/>
      <c r="UQZ736" s="38"/>
      <c r="URA736" s="38"/>
      <c r="URB736" s="38"/>
      <c r="URC736" s="38"/>
      <c r="URD736" s="38"/>
      <c r="URE736" s="38"/>
      <c r="URF736" s="38"/>
      <c r="URG736" s="38"/>
      <c r="URH736" s="38"/>
      <c r="URI736" s="38"/>
      <c r="URJ736" s="38"/>
      <c r="URK736" s="38"/>
      <c r="URL736" s="38"/>
      <c r="URM736" s="38"/>
      <c r="URN736" s="38"/>
      <c r="URO736" s="38"/>
      <c r="URP736" s="38"/>
      <c r="URQ736" s="38"/>
      <c r="URR736" s="38"/>
      <c r="URS736" s="38"/>
      <c r="URT736" s="38"/>
      <c r="URU736" s="38"/>
      <c r="URV736" s="38"/>
      <c r="URW736" s="38"/>
      <c r="URX736" s="38"/>
      <c r="URY736" s="38"/>
      <c r="URZ736" s="38"/>
      <c r="USA736" s="38"/>
      <c r="USB736" s="38"/>
      <c r="USC736" s="38"/>
      <c r="USD736" s="38"/>
      <c r="USE736" s="38"/>
      <c r="USF736" s="38"/>
      <c r="USG736" s="38"/>
      <c r="USH736" s="38"/>
      <c r="USI736" s="38"/>
      <c r="USJ736" s="38"/>
      <c r="USK736" s="38"/>
      <c r="USL736" s="38"/>
      <c r="USM736" s="38"/>
      <c r="USN736" s="38"/>
      <c r="USO736" s="38"/>
      <c r="USP736" s="38"/>
      <c r="USQ736" s="38"/>
      <c r="USR736" s="38"/>
      <c r="USS736" s="38"/>
      <c r="UST736" s="38"/>
      <c r="USU736" s="38"/>
      <c r="USV736" s="38"/>
      <c r="USW736" s="38"/>
      <c r="USX736" s="38"/>
      <c r="USY736" s="38"/>
      <c r="USZ736" s="38"/>
      <c r="UTA736" s="38"/>
      <c r="UTB736" s="38"/>
      <c r="UTC736" s="38"/>
      <c r="UTD736" s="38"/>
      <c r="UTE736" s="38"/>
      <c r="UTF736" s="38"/>
      <c r="UTG736" s="38"/>
      <c r="UTH736" s="38"/>
      <c r="UTI736" s="38"/>
      <c r="UTJ736" s="38"/>
      <c r="UTK736" s="38"/>
      <c r="UTL736" s="38"/>
      <c r="UTM736" s="38"/>
      <c r="UTN736" s="38"/>
      <c r="UTO736" s="38"/>
      <c r="UTP736" s="38"/>
      <c r="UTQ736" s="38"/>
      <c r="UTR736" s="38"/>
      <c r="UTS736" s="38"/>
      <c r="UTT736" s="38"/>
      <c r="UTU736" s="38"/>
      <c r="UTV736" s="38"/>
      <c r="UTW736" s="38"/>
      <c r="UTX736" s="38"/>
      <c r="UTY736" s="38"/>
      <c r="UTZ736" s="38"/>
      <c r="UUA736" s="38"/>
      <c r="UUB736" s="38"/>
      <c r="UUC736" s="38"/>
      <c r="UUD736" s="38"/>
      <c r="UUE736" s="38"/>
      <c r="UUF736" s="38"/>
      <c r="UUG736" s="38"/>
      <c r="UUH736" s="38"/>
      <c r="UUI736" s="38"/>
      <c r="UUJ736" s="38"/>
      <c r="UUK736" s="38"/>
      <c r="UUL736" s="38"/>
      <c r="UUM736" s="38"/>
      <c r="UUN736" s="38"/>
      <c r="UUO736" s="38"/>
      <c r="UUP736" s="38"/>
      <c r="UUQ736" s="38"/>
      <c r="UUR736" s="38"/>
      <c r="UUS736" s="38"/>
      <c r="UUT736" s="38"/>
      <c r="UUU736" s="38"/>
      <c r="UUV736" s="38"/>
      <c r="UUW736" s="38"/>
      <c r="UUX736" s="38"/>
      <c r="UUY736" s="38"/>
      <c r="UUZ736" s="38"/>
      <c r="UVA736" s="38"/>
      <c r="UVB736" s="38"/>
      <c r="UVC736" s="38"/>
      <c r="UVD736" s="38"/>
      <c r="UVE736" s="38"/>
      <c r="UVF736" s="38"/>
      <c r="UVG736" s="38"/>
      <c r="UVH736" s="38"/>
      <c r="UVI736" s="38"/>
      <c r="UVJ736" s="38"/>
      <c r="UVK736" s="38"/>
      <c r="UVL736" s="38"/>
      <c r="UVM736" s="38"/>
      <c r="UVN736" s="38"/>
      <c r="UVO736" s="38"/>
      <c r="UVP736" s="38"/>
      <c r="UVQ736" s="38"/>
      <c r="UVR736" s="38"/>
      <c r="UVS736" s="38"/>
      <c r="UVT736" s="38"/>
      <c r="UVU736" s="38"/>
      <c r="UVV736" s="38"/>
      <c r="UVW736" s="38"/>
      <c r="UVX736" s="38"/>
      <c r="UVY736" s="38"/>
      <c r="UVZ736" s="38"/>
      <c r="UWA736" s="38"/>
      <c r="UWB736" s="38"/>
      <c r="UWC736" s="38"/>
      <c r="UWD736" s="38"/>
      <c r="UWE736" s="38"/>
      <c r="UWF736" s="38"/>
      <c r="UWG736" s="38"/>
      <c r="UWH736" s="38"/>
      <c r="UWI736" s="38"/>
      <c r="UWJ736" s="38"/>
      <c r="UWK736" s="38"/>
      <c r="UWL736" s="38"/>
      <c r="UWM736" s="38"/>
      <c r="UWN736" s="38"/>
      <c r="UWO736" s="38"/>
      <c r="UWP736" s="38"/>
      <c r="UWQ736" s="38"/>
      <c r="UWR736" s="38"/>
      <c r="UWS736" s="38"/>
      <c r="UWT736" s="38"/>
      <c r="UWU736" s="38"/>
      <c r="UWV736" s="38"/>
      <c r="UWW736" s="38"/>
      <c r="UWX736" s="38"/>
      <c r="UWY736" s="38"/>
      <c r="UWZ736" s="38"/>
      <c r="UXA736" s="38"/>
      <c r="UXB736" s="38"/>
      <c r="UXC736" s="38"/>
      <c r="UXD736" s="38"/>
      <c r="UXE736" s="38"/>
      <c r="UXF736" s="38"/>
      <c r="UXG736" s="38"/>
      <c r="UXH736" s="38"/>
      <c r="UXI736" s="38"/>
      <c r="UXJ736" s="38"/>
      <c r="UXK736" s="38"/>
      <c r="UXL736" s="38"/>
      <c r="UXM736" s="38"/>
      <c r="UXN736" s="38"/>
      <c r="UXO736" s="38"/>
      <c r="UXP736" s="38"/>
      <c r="UXQ736" s="38"/>
      <c r="UXR736" s="38"/>
      <c r="UXS736" s="38"/>
      <c r="UXT736" s="38"/>
      <c r="UXU736" s="38"/>
      <c r="UXV736" s="38"/>
      <c r="UXW736" s="38"/>
      <c r="UXX736" s="38"/>
      <c r="UXY736" s="38"/>
      <c r="UXZ736" s="38"/>
      <c r="UYA736" s="38"/>
      <c r="UYB736" s="38"/>
      <c r="UYC736" s="38"/>
      <c r="UYD736" s="38"/>
      <c r="UYE736" s="38"/>
      <c r="UYF736" s="38"/>
      <c r="UYG736" s="38"/>
      <c r="UYH736" s="38"/>
      <c r="UYI736" s="38"/>
      <c r="UYJ736" s="38"/>
      <c r="UYK736" s="38"/>
      <c r="UYL736" s="38"/>
      <c r="UYM736" s="38"/>
      <c r="UYN736" s="38"/>
      <c r="UYO736" s="38"/>
      <c r="UYP736" s="38"/>
      <c r="UYQ736" s="38"/>
      <c r="UYR736" s="38"/>
      <c r="UYS736" s="38"/>
      <c r="UYT736" s="38"/>
      <c r="UYU736" s="38"/>
      <c r="UYV736" s="38"/>
      <c r="UYW736" s="38"/>
      <c r="UYX736" s="38"/>
      <c r="UYY736" s="38"/>
      <c r="UYZ736" s="38"/>
      <c r="UZA736" s="38"/>
      <c r="UZB736" s="38"/>
      <c r="UZC736" s="38"/>
      <c r="UZD736" s="38"/>
      <c r="UZE736" s="38"/>
      <c r="UZF736" s="38"/>
      <c r="UZG736" s="38"/>
      <c r="UZH736" s="38"/>
      <c r="UZI736" s="38"/>
      <c r="UZJ736" s="38"/>
      <c r="UZK736" s="38"/>
      <c r="UZL736" s="38"/>
      <c r="UZM736" s="38"/>
      <c r="UZN736" s="38"/>
      <c r="UZO736" s="38"/>
      <c r="UZP736" s="38"/>
      <c r="UZQ736" s="38"/>
      <c r="UZR736" s="38"/>
      <c r="UZS736" s="38"/>
      <c r="UZT736" s="38"/>
      <c r="UZU736" s="38"/>
      <c r="UZV736" s="38"/>
      <c r="UZW736" s="38"/>
      <c r="UZX736" s="38"/>
      <c r="UZY736" s="38"/>
      <c r="UZZ736" s="38"/>
      <c r="VAA736" s="38"/>
      <c r="VAB736" s="38"/>
      <c r="VAC736" s="38"/>
      <c r="VAD736" s="38"/>
      <c r="VAE736" s="38"/>
      <c r="VAF736" s="38"/>
      <c r="VAG736" s="38"/>
      <c r="VAH736" s="38"/>
      <c r="VAI736" s="38"/>
      <c r="VAJ736" s="38"/>
      <c r="VAK736" s="38"/>
      <c r="VAL736" s="38"/>
      <c r="VAM736" s="38"/>
      <c r="VAN736" s="38"/>
      <c r="VAO736" s="38"/>
      <c r="VAP736" s="38"/>
      <c r="VAQ736" s="38"/>
      <c r="VAR736" s="38"/>
      <c r="VAS736" s="38"/>
      <c r="VAT736" s="38"/>
      <c r="VAU736" s="38"/>
      <c r="VAV736" s="38"/>
      <c r="VAW736" s="38"/>
      <c r="VAX736" s="38"/>
      <c r="VAY736" s="38"/>
      <c r="VAZ736" s="38"/>
      <c r="VBA736" s="38"/>
      <c r="VBB736" s="38"/>
      <c r="VBC736" s="38"/>
      <c r="VBD736" s="38"/>
      <c r="VBE736" s="38"/>
      <c r="VBF736" s="38"/>
      <c r="VBG736" s="38"/>
      <c r="VBH736" s="38"/>
      <c r="VBI736" s="38"/>
      <c r="VBJ736" s="38"/>
      <c r="VBK736" s="38"/>
      <c r="VBL736" s="38"/>
      <c r="VBM736" s="38"/>
      <c r="VBN736" s="38"/>
      <c r="VBO736" s="38"/>
      <c r="VBP736" s="38"/>
      <c r="VBQ736" s="38"/>
      <c r="VBR736" s="38"/>
      <c r="VBS736" s="38"/>
      <c r="VBT736" s="38"/>
      <c r="VBU736" s="38"/>
      <c r="VBV736" s="38"/>
      <c r="VBW736" s="38"/>
      <c r="VBX736" s="38"/>
      <c r="VBY736" s="38"/>
      <c r="VBZ736" s="38"/>
      <c r="VCA736" s="38"/>
      <c r="VCB736" s="38"/>
      <c r="VCC736" s="38"/>
      <c r="VCD736" s="38"/>
      <c r="VCE736" s="38"/>
      <c r="VCF736" s="38"/>
      <c r="VCG736" s="38"/>
      <c r="VCH736" s="38"/>
      <c r="VCI736" s="38"/>
      <c r="VCJ736" s="38"/>
      <c r="VCK736" s="38"/>
      <c r="VCL736" s="38"/>
      <c r="VCM736" s="38"/>
      <c r="VCN736" s="38"/>
      <c r="VCO736" s="38"/>
      <c r="VCP736" s="38"/>
      <c r="VCQ736" s="38"/>
      <c r="VCR736" s="38"/>
      <c r="VCS736" s="38"/>
      <c r="VCT736" s="38"/>
      <c r="VCU736" s="38"/>
      <c r="VCV736" s="38"/>
      <c r="VCW736" s="38"/>
      <c r="VCX736" s="38"/>
      <c r="VCY736" s="38"/>
      <c r="VCZ736" s="38"/>
      <c r="VDA736" s="38"/>
      <c r="VDB736" s="38"/>
      <c r="VDC736" s="38"/>
      <c r="VDD736" s="38"/>
      <c r="VDE736" s="38"/>
      <c r="VDF736" s="38"/>
      <c r="VDG736" s="38"/>
      <c r="VDH736" s="38"/>
      <c r="VDI736" s="38"/>
      <c r="VDJ736" s="38"/>
      <c r="VDK736" s="38"/>
      <c r="VDL736" s="38"/>
      <c r="VDM736" s="38"/>
      <c r="VDN736" s="38"/>
      <c r="VDO736" s="38"/>
      <c r="VDP736" s="38"/>
      <c r="VDQ736" s="38"/>
      <c r="VDR736" s="38"/>
      <c r="VDS736" s="38"/>
      <c r="VDT736" s="38"/>
      <c r="VDU736" s="38"/>
      <c r="VDV736" s="38"/>
      <c r="VDW736" s="38"/>
      <c r="VDX736" s="38"/>
      <c r="VDY736" s="38"/>
      <c r="VDZ736" s="38"/>
      <c r="VEA736" s="38"/>
      <c r="VEB736" s="38"/>
      <c r="VEC736" s="38"/>
      <c r="VED736" s="38"/>
      <c r="VEE736" s="38"/>
      <c r="VEF736" s="38"/>
      <c r="VEG736" s="38"/>
      <c r="VEH736" s="38"/>
      <c r="VEI736" s="38"/>
      <c r="VEJ736" s="38"/>
      <c r="VEK736" s="38"/>
      <c r="VEL736" s="38"/>
      <c r="VEM736" s="38"/>
      <c r="VEN736" s="38"/>
      <c r="VEO736" s="38"/>
      <c r="VEP736" s="38"/>
      <c r="VEQ736" s="38"/>
      <c r="VER736" s="38"/>
      <c r="VES736" s="38"/>
      <c r="VET736" s="38"/>
      <c r="VEU736" s="38"/>
      <c r="VEV736" s="38"/>
      <c r="VEW736" s="38"/>
      <c r="VEX736" s="38"/>
      <c r="VEY736" s="38"/>
      <c r="VEZ736" s="38"/>
      <c r="VFA736" s="38"/>
      <c r="VFB736" s="38"/>
      <c r="VFC736" s="38"/>
      <c r="VFD736" s="38"/>
      <c r="VFE736" s="38"/>
      <c r="VFF736" s="38"/>
      <c r="VFG736" s="38"/>
      <c r="VFH736" s="38"/>
      <c r="VFI736" s="38"/>
      <c r="VFJ736" s="38"/>
      <c r="VFK736" s="38"/>
      <c r="VFL736" s="38"/>
      <c r="VFM736" s="38"/>
      <c r="VFN736" s="38"/>
      <c r="VFO736" s="38"/>
      <c r="VFP736" s="38"/>
      <c r="VFQ736" s="38"/>
      <c r="VFR736" s="38"/>
      <c r="VFS736" s="38"/>
      <c r="VFT736" s="38"/>
      <c r="VFU736" s="38"/>
      <c r="VFV736" s="38"/>
      <c r="VFW736" s="38"/>
      <c r="VFX736" s="38"/>
      <c r="VFY736" s="38"/>
      <c r="VFZ736" s="38"/>
      <c r="VGA736" s="38"/>
      <c r="VGB736" s="38"/>
      <c r="VGC736" s="38"/>
      <c r="VGD736" s="38"/>
      <c r="VGE736" s="38"/>
      <c r="VGF736" s="38"/>
      <c r="VGG736" s="38"/>
      <c r="VGH736" s="38"/>
      <c r="VGI736" s="38"/>
      <c r="VGJ736" s="38"/>
      <c r="VGK736" s="38"/>
      <c r="VGL736" s="38"/>
      <c r="VGM736" s="38"/>
      <c r="VGN736" s="38"/>
      <c r="VGO736" s="38"/>
      <c r="VGP736" s="38"/>
      <c r="VGQ736" s="38"/>
      <c r="VGR736" s="38"/>
      <c r="VGS736" s="38"/>
      <c r="VGT736" s="38"/>
      <c r="VGU736" s="38"/>
      <c r="VGV736" s="38"/>
      <c r="VGW736" s="38"/>
      <c r="VGX736" s="38"/>
      <c r="VGY736" s="38"/>
      <c r="VGZ736" s="38"/>
      <c r="VHA736" s="38"/>
      <c r="VHB736" s="38"/>
      <c r="VHC736" s="38"/>
      <c r="VHD736" s="38"/>
      <c r="VHE736" s="38"/>
      <c r="VHF736" s="38"/>
      <c r="VHG736" s="38"/>
      <c r="VHH736" s="38"/>
      <c r="VHI736" s="38"/>
      <c r="VHJ736" s="38"/>
      <c r="VHK736" s="38"/>
      <c r="VHL736" s="38"/>
      <c r="VHM736" s="38"/>
      <c r="VHN736" s="38"/>
      <c r="VHO736" s="38"/>
      <c r="VHP736" s="38"/>
      <c r="VHQ736" s="38"/>
      <c r="VHR736" s="38"/>
      <c r="VHS736" s="38"/>
      <c r="VHT736" s="38"/>
      <c r="VHU736" s="38"/>
      <c r="VHV736" s="38"/>
      <c r="VHW736" s="38"/>
      <c r="VHX736" s="38"/>
      <c r="VHY736" s="38"/>
      <c r="VHZ736" s="38"/>
      <c r="VIA736" s="38"/>
      <c r="VIB736" s="38"/>
      <c r="VIC736" s="38"/>
      <c r="VID736" s="38"/>
      <c r="VIE736" s="38"/>
      <c r="VIF736" s="38"/>
      <c r="VIG736" s="38"/>
      <c r="VIH736" s="38"/>
      <c r="VII736" s="38"/>
      <c r="VIJ736" s="38"/>
      <c r="VIK736" s="38"/>
      <c r="VIL736" s="38"/>
      <c r="VIM736" s="38"/>
      <c r="VIN736" s="38"/>
      <c r="VIO736" s="38"/>
      <c r="VIP736" s="38"/>
      <c r="VIQ736" s="38"/>
      <c r="VIR736" s="38"/>
      <c r="VIS736" s="38"/>
      <c r="VIT736" s="38"/>
      <c r="VIU736" s="38"/>
      <c r="VIV736" s="38"/>
      <c r="VIW736" s="38"/>
      <c r="VIX736" s="38"/>
      <c r="VIY736" s="38"/>
      <c r="VIZ736" s="38"/>
      <c r="VJA736" s="38"/>
      <c r="VJB736" s="38"/>
      <c r="VJC736" s="38"/>
      <c r="VJD736" s="38"/>
      <c r="VJE736" s="38"/>
      <c r="VJF736" s="38"/>
      <c r="VJG736" s="38"/>
      <c r="VJH736" s="38"/>
      <c r="VJI736" s="38"/>
      <c r="VJJ736" s="38"/>
      <c r="VJK736" s="38"/>
      <c r="VJL736" s="38"/>
      <c r="VJM736" s="38"/>
      <c r="VJN736" s="38"/>
      <c r="VJO736" s="38"/>
      <c r="VJP736" s="38"/>
      <c r="VJQ736" s="38"/>
      <c r="VJR736" s="38"/>
      <c r="VJS736" s="38"/>
      <c r="VJT736" s="38"/>
      <c r="VJU736" s="38"/>
      <c r="VJV736" s="38"/>
      <c r="VJW736" s="38"/>
      <c r="VJX736" s="38"/>
      <c r="VJY736" s="38"/>
      <c r="VJZ736" s="38"/>
      <c r="VKA736" s="38"/>
      <c r="VKB736" s="38"/>
      <c r="VKC736" s="38"/>
      <c r="VKD736" s="38"/>
      <c r="VKE736" s="38"/>
      <c r="VKF736" s="38"/>
      <c r="VKG736" s="38"/>
      <c r="VKH736" s="38"/>
      <c r="VKI736" s="38"/>
      <c r="VKJ736" s="38"/>
      <c r="VKK736" s="38"/>
      <c r="VKL736" s="38"/>
      <c r="VKM736" s="38"/>
      <c r="VKN736" s="38"/>
      <c r="VKO736" s="38"/>
      <c r="VKP736" s="38"/>
      <c r="VKQ736" s="38"/>
      <c r="VKR736" s="38"/>
      <c r="VKS736" s="38"/>
      <c r="VKT736" s="38"/>
      <c r="VKU736" s="38"/>
      <c r="VKV736" s="38"/>
      <c r="VKW736" s="38"/>
      <c r="VKX736" s="38"/>
      <c r="VKY736" s="38"/>
      <c r="VKZ736" s="38"/>
      <c r="VLA736" s="38"/>
      <c r="VLB736" s="38"/>
      <c r="VLC736" s="38"/>
      <c r="VLD736" s="38"/>
      <c r="VLE736" s="38"/>
      <c r="VLF736" s="38"/>
      <c r="VLG736" s="38"/>
      <c r="VLH736" s="38"/>
      <c r="VLI736" s="38"/>
      <c r="VLJ736" s="38"/>
      <c r="VLK736" s="38"/>
      <c r="VLL736" s="38"/>
      <c r="VLM736" s="38"/>
      <c r="VLN736" s="38"/>
      <c r="VLO736" s="38"/>
      <c r="VLP736" s="38"/>
      <c r="VLQ736" s="38"/>
      <c r="VLR736" s="38"/>
      <c r="VLS736" s="38"/>
      <c r="VLT736" s="38"/>
      <c r="VLU736" s="38"/>
      <c r="VLV736" s="38"/>
      <c r="VLW736" s="38"/>
      <c r="VLX736" s="38"/>
      <c r="VLY736" s="38"/>
      <c r="VLZ736" s="38"/>
      <c r="VMA736" s="38"/>
      <c r="VMB736" s="38"/>
      <c r="VMC736" s="38"/>
      <c r="VMD736" s="38"/>
      <c r="VME736" s="38"/>
      <c r="VMF736" s="38"/>
      <c r="VMG736" s="38"/>
      <c r="VMH736" s="38"/>
      <c r="VMI736" s="38"/>
      <c r="VMJ736" s="38"/>
      <c r="VMK736" s="38"/>
      <c r="VML736" s="38"/>
      <c r="VMM736" s="38"/>
      <c r="VMN736" s="38"/>
      <c r="VMO736" s="38"/>
      <c r="VMP736" s="38"/>
      <c r="VMQ736" s="38"/>
      <c r="VMR736" s="38"/>
      <c r="VMS736" s="38"/>
      <c r="VMT736" s="38"/>
      <c r="VMU736" s="38"/>
      <c r="VMV736" s="38"/>
      <c r="VMW736" s="38"/>
      <c r="VMX736" s="38"/>
      <c r="VMY736" s="38"/>
      <c r="VMZ736" s="38"/>
      <c r="VNA736" s="38"/>
      <c r="VNB736" s="38"/>
      <c r="VNC736" s="38"/>
      <c r="VND736" s="38"/>
      <c r="VNE736" s="38"/>
      <c r="VNF736" s="38"/>
      <c r="VNG736" s="38"/>
      <c r="VNH736" s="38"/>
      <c r="VNI736" s="38"/>
      <c r="VNJ736" s="38"/>
      <c r="VNK736" s="38"/>
      <c r="VNL736" s="38"/>
      <c r="VNM736" s="38"/>
      <c r="VNN736" s="38"/>
      <c r="VNO736" s="38"/>
      <c r="VNP736" s="38"/>
      <c r="VNQ736" s="38"/>
      <c r="VNR736" s="38"/>
      <c r="VNS736" s="38"/>
      <c r="VNT736" s="38"/>
      <c r="VNU736" s="38"/>
      <c r="VNV736" s="38"/>
      <c r="VNW736" s="38"/>
      <c r="VNX736" s="38"/>
      <c r="VNY736" s="38"/>
      <c r="VNZ736" s="38"/>
      <c r="VOA736" s="38"/>
      <c r="VOB736" s="38"/>
      <c r="VOC736" s="38"/>
      <c r="VOD736" s="38"/>
      <c r="VOE736" s="38"/>
      <c r="VOF736" s="38"/>
      <c r="VOG736" s="38"/>
      <c r="VOH736" s="38"/>
      <c r="VOI736" s="38"/>
      <c r="VOJ736" s="38"/>
      <c r="VOK736" s="38"/>
      <c r="VOL736" s="38"/>
      <c r="VOM736" s="38"/>
      <c r="VON736" s="38"/>
      <c r="VOO736" s="38"/>
      <c r="VOP736" s="38"/>
      <c r="VOQ736" s="38"/>
      <c r="VOR736" s="38"/>
      <c r="VOS736" s="38"/>
      <c r="VOT736" s="38"/>
      <c r="VOU736" s="38"/>
      <c r="VOV736" s="38"/>
      <c r="VOW736" s="38"/>
      <c r="VOX736" s="38"/>
      <c r="VOY736" s="38"/>
      <c r="VOZ736" s="38"/>
      <c r="VPA736" s="38"/>
      <c r="VPB736" s="38"/>
      <c r="VPC736" s="38"/>
      <c r="VPD736" s="38"/>
      <c r="VPE736" s="38"/>
      <c r="VPF736" s="38"/>
      <c r="VPG736" s="38"/>
      <c r="VPH736" s="38"/>
      <c r="VPI736" s="38"/>
      <c r="VPJ736" s="38"/>
      <c r="VPK736" s="38"/>
      <c r="VPL736" s="38"/>
      <c r="VPM736" s="38"/>
      <c r="VPN736" s="38"/>
      <c r="VPO736" s="38"/>
      <c r="VPP736" s="38"/>
      <c r="VPQ736" s="38"/>
      <c r="VPR736" s="38"/>
      <c r="VPS736" s="38"/>
      <c r="VPT736" s="38"/>
      <c r="VPU736" s="38"/>
      <c r="VPV736" s="38"/>
      <c r="VPW736" s="38"/>
      <c r="VPX736" s="38"/>
      <c r="VPY736" s="38"/>
      <c r="VPZ736" s="38"/>
      <c r="VQA736" s="38"/>
      <c r="VQB736" s="38"/>
      <c r="VQC736" s="38"/>
      <c r="VQD736" s="38"/>
      <c r="VQE736" s="38"/>
      <c r="VQF736" s="38"/>
      <c r="VQG736" s="38"/>
      <c r="VQH736" s="38"/>
      <c r="VQI736" s="38"/>
      <c r="VQJ736" s="38"/>
      <c r="VQK736" s="38"/>
      <c r="VQL736" s="38"/>
      <c r="VQM736" s="38"/>
      <c r="VQN736" s="38"/>
      <c r="VQO736" s="38"/>
      <c r="VQP736" s="38"/>
      <c r="VQQ736" s="38"/>
      <c r="VQR736" s="38"/>
      <c r="VQS736" s="38"/>
      <c r="VQT736" s="38"/>
      <c r="VQU736" s="38"/>
      <c r="VQV736" s="38"/>
      <c r="VQW736" s="38"/>
      <c r="VQX736" s="38"/>
      <c r="VQY736" s="38"/>
      <c r="VQZ736" s="38"/>
      <c r="VRA736" s="38"/>
      <c r="VRB736" s="38"/>
      <c r="VRC736" s="38"/>
      <c r="VRD736" s="38"/>
      <c r="VRE736" s="38"/>
      <c r="VRF736" s="38"/>
      <c r="VRG736" s="38"/>
      <c r="VRH736" s="38"/>
      <c r="VRI736" s="38"/>
      <c r="VRJ736" s="38"/>
      <c r="VRK736" s="38"/>
      <c r="VRL736" s="38"/>
      <c r="VRM736" s="38"/>
      <c r="VRN736" s="38"/>
      <c r="VRO736" s="38"/>
      <c r="VRP736" s="38"/>
      <c r="VRQ736" s="38"/>
      <c r="VRR736" s="38"/>
      <c r="VRS736" s="38"/>
      <c r="VRT736" s="38"/>
      <c r="VRU736" s="38"/>
      <c r="VRV736" s="38"/>
      <c r="VRW736" s="38"/>
      <c r="VRX736" s="38"/>
      <c r="VRY736" s="38"/>
      <c r="VRZ736" s="38"/>
      <c r="VSA736" s="38"/>
      <c r="VSB736" s="38"/>
      <c r="VSC736" s="38"/>
      <c r="VSD736" s="38"/>
      <c r="VSE736" s="38"/>
      <c r="VSF736" s="38"/>
      <c r="VSG736" s="38"/>
      <c r="VSH736" s="38"/>
      <c r="VSI736" s="38"/>
      <c r="VSJ736" s="38"/>
      <c r="VSK736" s="38"/>
      <c r="VSL736" s="38"/>
      <c r="VSM736" s="38"/>
      <c r="VSN736" s="38"/>
      <c r="VSO736" s="38"/>
      <c r="VSP736" s="38"/>
      <c r="VSQ736" s="38"/>
      <c r="VSR736" s="38"/>
      <c r="VSS736" s="38"/>
      <c r="VST736" s="38"/>
      <c r="VSU736" s="38"/>
      <c r="VSV736" s="38"/>
      <c r="VSW736" s="38"/>
      <c r="VSX736" s="38"/>
      <c r="VSY736" s="38"/>
      <c r="VSZ736" s="38"/>
      <c r="VTA736" s="38"/>
      <c r="VTB736" s="38"/>
      <c r="VTC736" s="38"/>
      <c r="VTD736" s="38"/>
      <c r="VTE736" s="38"/>
      <c r="VTF736" s="38"/>
      <c r="VTG736" s="38"/>
      <c r="VTH736" s="38"/>
      <c r="VTI736" s="38"/>
      <c r="VTJ736" s="38"/>
      <c r="VTK736" s="38"/>
      <c r="VTL736" s="38"/>
      <c r="VTM736" s="38"/>
      <c r="VTN736" s="38"/>
      <c r="VTO736" s="38"/>
      <c r="VTP736" s="38"/>
      <c r="VTQ736" s="38"/>
      <c r="VTR736" s="38"/>
      <c r="VTS736" s="38"/>
      <c r="VTT736" s="38"/>
      <c r="VTU736" s="38"/>
      <c r="VTV736" s="38"/>
      <c r="VTW736" s="38"/>
      <c r="VTX736" s="38"/>
      <c r="VTY736" s="38"/>
      <c r="VTZ736" s="38"/>
      <c r="VUA736" s="38"/>
      <c r="VUB736" s="38"/>
      <c r="VUC736" s="38"/>
      <c r="VUD736" s="38"/>
      <c r="VUE736" s="38"/>
      <c r="VUF736" s="38"/>
      <c r="VUG736" s="38"/>
      <c r="VUH736" s="38"/>
      <c r="VUI736" s="38"/>
      <c r="VUJ736" s="38"/>
      <c r="VUK736" s="38"/>
      <c r="VUL736" s="38"/>
      <c r="VUM736" s="38"/>
      <c r="VUN736" s="38"/>
      <c r="VUO736" s="38"/>
      <c r="VUP736" s="38"/>
      <c r="VUQ736" s="38"/>
      <c r="VUR736" s="38"/>
      <c r="VUS736" s="38"/>
      <c r="VUT736" s="38"/>
      <c r="VUU736" s="38"/>
      <c r="VUV736" s="38"/>
      <c r="VUW736" s="38"/>
      <c r="VUX736" s="38"/>
      <c r="VUY736" s="38"/>
      <c r="VUZ736" s="38"/>
      <c r="VVA736" s="38"/>
      <c r="VVB736" s="38"/>
      <c r="VVC736" s="38"/>
      <c r="VVD736" s="38"/>
      <c r="VVE736" s="38"/>
      <c r="VVF736" s="38"/>
      <c r="VVG736" s="38"/>
      <c r="VVH736" s="38"/>
      <c r="VVI736" s="38"/>
      <c r="VVJ736" s="38"/>
      <c r="VVK736" s="38"/>
      <c r="VVL736" s="38"/>
      <c r="VVM736" s="38"/>
      <c r="VVN736" s="38"/>
      <c r="VVO736" s="38"/>
      <c r="VVP736" s="38"/>
      <c r="VVQ736" s="38"/>
      <c r="VVR736" s="38"/>
      <c r="VVS736" s="38"/>
      <c r="VVT736" s="38"/>
      <c r="VVU736" s="38"/>
      <c r="VVV736" s="38"/>
      <c r="VVW736" s="38"/>
      <c r="VVX736" s="38"/>
      <c r="VVY736" s="38"/>
      <c r="VVZ736" s="38"/>
      <c r="VWA736" s="38"/>
      <c r="VWB736" s="38"/>
      <c r="VWC736" s="38"/>
      <c r="VWD736" s="38"/>
      <c r="VWE736" s="38"/>
      <c r="VWF736" s="38"/>
      <c r="VWG736" s="38"/>
      <c r="VWH736" s="38"/>
      <c r="VWI736" s="38"/>
      <c r="VWJ736" s="38"/>
      <c r="VWK736" s="38"/>
      <c r="VWL736" s="38"/>
      <c r="VWM736" s="38"/>
      <c r="VWN736" s="38"/>
      <c r="VWO736" s="38"/>
      <c r="VWP736" s="38"/>
      <c r="VWQ736" s="38"/>
      <c r="VWR736" s="38"/>
      <c r="VWS736" s="38"/>
      <c r="VWT736" s="38"/>
      <c r="VWU736" s="38"/>
      <c r="VWV736" s="38"/>
      <c r="VWW736" s="38"/>
      <c r="VWX736" s="38"/>
      <c r="VWY736" s="38"/>
      <c r="VWZ736" s="38"/>
      <c r="VXA736" s="38"/>
      <c r="VXB736" s="38"/>
      <c r="VXC736" s="38"/>
      <c r="VXD736" s="38"/>
      <c r="VXE736" s="38"/>
      <c r="VXF736" s="38"/>
      <c r="VXG736" s="38"/>
      <c r="VXH736" s="38"/>
      <c r="VXI736" s="38"/>
      <c r="VXJ736" s="38"/>
      <c r="VXK736" s="38"/>
      <c r="VXL736" s="38"/>
      <c r="VXM736" s="38"/>
      <c r="VXN736" s="38"/>
      <c r="VXO736" s="38"/>
      <c r="VXP736" s="38"/>
      <c r="VXQ736" s="38"/>
      <c r="VXR736" s="38"/>
      <c r="VXS736" s="38"/>
      <c r="VXT736" s="38"/>
      <c r="VXU736" s="38"/>
      <c r="VXV736" s="38"/>
      <c r="VXW736" s="38"/>
      <c r="VXX736" s="38"/>
      <c r="VXY736" s="38"/>
      <c r="VXZ736" s="38"/>
      <c r="VYA736" s="38"/>
      <c r="VYB736" s="38"/>
      <c r="VYC736" s="38"/>
      <c r="VYD736" s="38"/>
      <c r="VYE736" s="38"/>
      <c r="VYF736" s="38"/>
      <c r="VYG736" s="38"/>
      <c r="VYH736" s="38"/>
      <c r="VYI736" s="38"/>
      <c r="VYJ736" s="38"/>
      <c r="VYK736" s="38"/>
      <c r="VYL736" s="38"/>
      <c r="VYM736" s="38"/>
      <c r="VYN736" s="38"/>
      <c r="VYO736" s="38"/>
      <c r="VYP736" s="38"/>
      <c r="VYQ736" s="38"/>
      <c r="VYR736" s="38"/>
      <c r="VYS736" s="38"/>
      <c r="VYT736" s="38"/>
      <c r="VYU736" s="38"/>
      <c r="VYV736" s="38"/>
      <c r="VYW736" s="38"/>
      <c r="VYX736" s="38"/>
      <c r="VYY736" s="38"/>
      <c r="VYZ736" s="38"/>
      <c r="VZA736" s="38"/>
      <c r="VZB736" s="38"/>
      <c r="VZC736" s="38"/>
      <c r="VZD736" s="38"/>
      <c r="VZE736" s="38"/>
      <c r="VZF736" s="38"/>
      <c r="VZG736" s="38"/>
      <c r="VZH736" s="38"/>
      <c r="VZI736" s="38"/>
      <c r="VZJ736" s="38"/>
      <c r="VZK736" s="38"/>
      <c r="VZL736" s="38"/>
      <c r="VZM736" s="38"/>
      <c r="VZN736" s="38"/>
      <c r="VZO736" s="38"/>
      <c r="VZP736" s="38"/>
      <c r="VZQ736" s="38"/>
      <c r="VZR736" s="38"/>
      <c r="VZS736" s="38"/>
      <c r="VZT736" s="38"/>
      <c r="VZU736" s="38"/>
      <c r="VZV736" s="38"/>
      <c r="VZW736" s="38"/>
      <c r="VZX736" s="38"/>
      <c r="VZY736" s="38"/>
      <c r="VZZ736" s="38"/>
      <c r="WAA736" s="38"/>
      <c r="WAB736" s="38"/>
      <c r="WAC736" s="38"/>
      <c r="WAD736" s="38"/>
      <c r="WAE736" s="38"/>
      <c r="WAF736" s="38"/>
      <c r="WAG736" s="38"/>
      <c r="WAH736" s="38"/>
      <c r="WAI736" s="38"/>
      <c r="WAJ736" s="38"/>
      <c r="WAK736" s="38"/>
      <c r="WAL736" s="38"/>
      <c r="WAM736" s="38"/>
      <c r="WAN736" s="38"/>
      <c r="WAO736" s="38"/>
      <c r="WAP736" s="38"/>
      <c r="WAQ736" s="38"/>
      <c r="WAR736" s="38"/>
      <c r="WAS736" s="38"/>
      <c r="WAT736" s="38"/>
      <c r="WAU736" s="38"/>
      <c r="WAV736" s="38"/>
      <c r="WAW736" s="38"/>
      <c r="WAX736" s="38"/>
      <c r="WAY736" s="38"/>
      <c r="WAZ736" s="38"/>
      <c r="WBA736" s="38"/>
      <c r="WBB736" s="38"/>
      <c r="WBC736" s="38"/>
      <c r="WBD736" s="38"/>
      <c r="WBE736" s="38"/>
      <c r="WBF736" s="38"/>
      <c r="WBG736" s="38"/>
      <c r="WBH736" s="38"/>
      <c r="WBI736" s="38"/>
      <c r="WBJ736" s="38"/>
      <c r="WBK736" s="38"/>
      <c r="WBL736" s="38"/>
      <c r="WBM736" s="38"/>
      <c r="WBN736" s="38"/>
      <c r="WBO736" s="38"/>
      <c r="WBP736" s="38"/>
      <c r="WBQ736" s="38"/>
      <c r="WBR736" s="38"/>
      <c r="WBS736" s="38"/>
      <c r="WBT736" s="38"/>
      <c r="WBU736" s="38"/>
      <c r="WBV736" s="38"/>
      <c r="WBW736" s="38"/>
      <c r="WBX736" s="38"/>
      <c r="WBY736" s="38"/>
      <c r="WBZ736" s="38"/>
      <c r="WCA736" s="38"/>
      <c r="WCB736" s="38"/>
      <c r="WCC736" s="38"/>
      <c r="WCD736" s="38"/>
      <c r="WCE736" s="38"/>
      <c r="WCF736" s="38"/>
      <c r="WCG736" s="38"/>
      <c r="WCH736" s="38"/>
      <c r="WCI736" s="38"/>
      <c r="WCJ736" s="38"/>
      <c r="WCK736" s="38"/>
      <c r="WCL736" s="38"/>
      <c r="WCM736" s="38"/>
      <c r="WCN736" s="38"/>
      <c r="WCO736" s="38"/>
      <c r="WCP736" s="38"/>
      <c r="WCQ736" s="38"/>
      <c r="WCR736" s="38"/>
      <c r="WCS736" s="38"/>
      <c r="WCT736" s="38"/>
      <c r="WCU736" s="38"/>
      <c r="WCV736" s="38"/>
      <c r="WCW736" s="38"/>
      <c r="WCX736" s="38"/>
      <c r="WCY736" s="38"/>
      <c r="WCZ736" s="38"/>
      <c r="WDA736" s="38"/>
      <c r="WDB736" s="38"/>
      <c r="WDC736" s="38"/>
      <c r="WDD736" s="38"/>
      <c r="WDE736" s="38"/>
      <c r="WDF736" s="38"/>
      <c r="WDG736" s="38"/>
      <c r="WDH736" s="38"/>
      <c r="WDI736" s="38"/>
      <c r="WDJ736" s="38"/>
      <c r="WDK736" s="38"/>
      <c r="WDL736" s="38"/>
      <c r="WDM736" s="38"/>
      <c r="WDN736" s="38"/>
      <c r="WDO736" s="38"/>
      <c r="WDP736" s="38"/>
      <c r="WDQ736" s="38"/>
      <c r="WDR736" s="38"/>
      <c r="WDS736" s="38"/>
      <c r="WDT736" s="38"/>
      <c r="WDU736" s="38"/>
      <c r="WDV736" s="38"/>
      <c r="WDW736" s="38"/>
      <c r="WDX736" s="38"/>
      <c r="WDY736" s="38"/>
      <c r="WDZ736" s="38"/>
      <c r="WEA736" s="38"/>
      <c r="WEB736" s="38"/>
      <c r="WEC736" s="38"/>
      <c r="WED736" s="38"/>
      <c r="WEE736" s="38"/>
      <c r="WEF736" s="38"/>
      <c r="WEG736" s="38"/>
      <c r="WEH736" s="38"/>
      <c r="WEI736" s="38"/>
      <c r="WEJ736" s="38"/>
      <c r="WEK736" s="38"/>
      <c r="WEL736" s="38"/>
      <c r="WEM736" s="38"/>
      <c r="WEN736" s="38"/>
      <c r="WEO736" s="38"/>
      <c r="WEP736" s="38"/>
      <c r="WEQ736" s="38"/>
      <c r="WER736" s="38"/>
      <c r="WES736" s="38"/>
      <c r="WET736" s="38"/>
      <c r="WEU736" s="38"/>
      <c r="WEV736" s="38"/>
      <c r="WEW736" s="38"/>
      <c r="WEX736" s="38"/>
      <c r="WEY736" s="38"/>
      <c r="WEZ736" s="38"/>
      <c r="WFA736" s="38"/>
      <c r="WFB736" s="38"/>
      <c r="WFC736" s="38"/>
      <c r="WFD736" s="38"/>
      <c r="WFE736" s="38"/>
      <c r="WFF736" s="38"/>
      <c r="WFG736" s="38"/>
      <c r="WFH736" s="38"/>
      <c r="WFI736" s="38"/>
      <c r="WFJ736" s="38"/>
      <c r="WFK736" s="38"/>
      <c r="WFL736" s="38"/>
      <c r="WFM736" s="38"/>
      <c r="WFN736" s="38"/>
      <c r="WFO736" s="38"/>
      <c r="WFP736" s="38"/>
      <c r="WFQ736" s="38"/>
      <c r="WFR736" s="38"/>
      <c r="WFS736" s="38"/>
      <c r="WFT736" s="38"/>
      <c r="WFU736" s="38"/>
      <c r="WFV736" s="38"/>
      <c r="WFW736" s="38"/>
      <c r="WFX736" s="38"/>
      <c r="WFY736" s="38"/>
      <c r="WFZ736" s="38"/>
      <c r="WGA736" s="38"/>
      <c r="WGB736" s="38"/>
      <c r="WGC736" s="38"/>
      <c r="WGD736" s="38"/>
      <c r="WGE736" s="38"/>
      <c r="WGF736" s="38"/>
      <c r="WGG736" s="38"/>
      <c r="WGH736" s="38"/>
      <c r="WGI736" s="38"/>
      <c r="WGJ736" s="38"/>
      <c r="WGK736" s="38"/>
      <c r="WGL736" s="38"/>
      <c r="WGM736" s="38"/>
      <c r="WGN736" s="38"/>
      <c r="WGO736" s="38"/>
      <c r="WGP736" s="38"/>
      <c r="WGQ736" s="38"/>
      <c r="WGR736" s="38"/>
      <c r="WGS736" s="38"/>
      <c r="WGT736" s="38"/>
      <c r="WGU736" s="38"/>
      <c r="WGV736" s="38"/>
      <c r="WGW736" s="38"/>
      <c r="WGX736" s="38"/>
      <c r="WGY736" s="38"/>
      <c r="WGZ736" s="38"/>
      <c r="WHA736" s="38"/>
      <c r="WHB736" s="38"/>
      <c r="WHC736" s="38"/>
      <c r="WHD736" s="38"/>
      <c r="WHE736" s="38"/>
      <c r="WHF736" s="38"/>
      <c r="WHG736" s="38"/>
      <c r="WHH736" s="38"/>
      <c r="WHI736" s="38"/>
      <c r="WHJ736" s="38"/>
      <c r="WHK736" s="38"/>
      <c r="WHL736" s="38"/>
      <c r="WHM736" s="38"/>
      <c r="WHN736" s="38"/>
      <c r="WHO736" s="38"/>
      <c r="WHP736" s="38"/>
      <c r="WHQ736" s="38"/>
      <c r="WHR736" s="38"/>
      <c r="WHS736" s="38"/>
      <c r="WHT736" s="38"/>
      <c r="WHU736" s="38"/>
      <c r="WHV736" s="38"/>
      <c r="WHW736" s="38"/>
      <c r="WHX736" s="38"/>
      <c r="WHY736" s="38"/>
      <c r="WHZ736" s="38"/>
      <c r="WIA736" s="38"/>
      <c r="WIB736" s="38"/>
      <c r="WIC736" s="38"/>
      <c r="WID736" s="38"/>
      <c r="WIE736" s="38"/>
      <c r="WIF736" s="38"/>
      <c r="WIG736" s="38"/>
      <c r="WIH736" s="38"/>
      <c r="WII736" s="38"/>
      <c r="WIJ736" s="38"/>
      <c r="WIK736" s="38"/>
      <c r="WIL736" s="38"/>
      <c r="WIM736" s="38"/>
      <c r="WIN736" s="38"/>
      <c r="WIO736" s="38"/>
      <c r="WIP736" s="38"/>
      <c r="WIQ736" s="38"/>
      <c r="WIR736" s="38"/>
      <c r="WIS736" s="38"/>
      <c r="WIT736" s="38"/>
      <c r="WIU736" s="38"/>
      <c r="WIV736" s="38"/>
      <c r="WIW736" s="38"/>
      <c r="WIX736" s="38"/>
      <c r="WIY736" s="38"/>
      <c r="WIZ736" s="38"/>
      <c r="WJA736" s="38"/>
      <c r="WJB736" s="38"/>
      <c r="WJC736" s="38"/>
      <c r="WJD736" s="38"/>
      <c r="WJE736" s="38"/>
      <c r="WJF736" s="38"/>
      <c r="WJG736" s="38"/>
      <c r="WJH736" s="38"/>
      <c r="WJI736" s="38"/>
      <c r="WJJ736" s="38"/>
      <c r="WJK736" s="38"/>
      <c r="WJL736" s="38"/>
      <c r="WJM736" s="38"/>
      <c r="WJN736" s="38"/>
      <c r="WJO736" s="38"/>
      <c r="WJP736" s="38"/>
      <c r="WJQ736" s="38"/>
      <c r="WJR736" s="38"/>
      <c r="WJS736" s="38"/>
      <c r="WJT736" s="38"/>
      <c r="WJU736" s="38"/>
      <c r="WJV736" s="38"/>
      <c r="WJW736" s="38"/>
      <c r="WJX736" s="38"/>
      <c r="WJY736" s="38"/>
      <c r="WJZ736" s="38"/>
      <c r="WKA736" s="38"/>
      <c r="WKB736" s="38"/>
      <c r="WKC736" s="38"/>
      <c r="WKD736" s="38"/>
      <c r="WKE736" s="38"/>
      <c r="WKF736" s="38"/>
      <c r="WKG736" s="38"/>
      <c r="WKH736" s="38"/>
      <c r="WKI736" s="38"/>
      <c r="WKJ736" s="38"/>
      <c r="WKK736" s="38"/>
      <c r="WKL736" s="38"/>
      <c r="WKM736" s="38"/>
      <c r="WKN736" s="38"/>
      <c r="WKO736" s="38"/>
      <c r="WKP736" s="38"/>
      <c r="WKQ736" s="38"/>
      <c r="WKR736" s="38"/>
      <c r="WKS736" s="38"/>
      <c r="WKT736" s="38"/>
      <c r="WKU736" s="38"/>
      <c r="WKV736" s="38"/>
      <c r="WKW736" s="38"/>
      <c r="WKX736" s="38"/>
      <c r="WKY736" s="38"/>
      <c r="WKZ736" s="38"/>
      <c r="WLA736" s="38"/>
      <c r="WLB736" s="38"/>
      <c r="WLC736" s="38"/>
      <c r="WLD736" s="38"/>
      <c r="WLE736" s="38"/>
      <c r="WLF736" s="38"/>
      <c r="WLG736" s="38"/>
      <c r="WLH736" s="38"/>
      <c r="WLI736" s="38"/>
      <c r="WLJ736" s="38"/>
      <c r="WLK736" s="38"/>
      <c r="WLL736" s="38"/>
      <c r="WLM736" s="38"/>
      <c r="WLN736" s="38"/>
      <c r="WLO736" s="38"/>
      <c r="WLP736" s="38"/>
      <c r="WLQ736" s="38"/>
      <c r="WLR736" s="38"/>
      <c r="WLS736" s="38"/>
      <c r="WLT736" s="38"/>
      <c r="WLU736" s="38"/>
      <c r="WLV736" s="38"/>
      <c r="WLW736" s="38"/>
      <c r="WLX736" s="38"/>
      <c r="WLY736" s="38"/>
      <c r="WLZ736" s="38"/>
      <c r="WMA736" s="38"/>
      <c r="WMB736" s="38"/>
      <c r="WMC736" s="38"/>
      <c r="WMD736" s="38"/>
      <c r="WME736" s="38"/>
      <c r="WMF736" s="38"/>
      <c r="WMG736" s="38"/>
      <c r="WMH736" s="38"/>
      <c r="WMI736" s="38"/>
      <c r="WMJ736" s="38"/>
      <c r="WMK736" s="38"/>
      <c r="WML736" s="38"/>
      <c r="WMM736" s="38"/>
      <c r="WMN736" s="38"/>
      <c r="WMO736" s="38"/>
      <c r="WMP736" s="38"/>
      <c r="WMQ736" s="38"/>
      <c r="WMR736" s="38"/>
      <c r="WMS736" s="38"/>
      <c r="WMT736" s="38"/>
      <c r="WMU736" s="38"/>
      <c r="WMV736" s="38"/>
      <c r="WMW736" s="38"/>
      <c r="WMX736" s="38"/>
      <c r="WMY736" s="38"/>
      <c r="WMZ736" s="38"/>
      <c r="WNA736" s="38"/>
      <c r="WNB736" s="38"/>
      <c r="WNC736" s="38"/>
      <c r="WND736" s="38"/>
      <c r="WNE736" s="38"/>
      <c r="WNF736" s="38"/>
      <c r="WNG736" s="38"/>
      <c r="WNH736" s="38"/>
      <c r="WNI736" s="38"/>
      <c r="WNJ736" s="38"/>
      <c r="WNK736" s="38"/>
      <c r="WNL736" s="38"/>
      <c r="WNM736" s="38"/>
      <c r="WNN736" s="38"/>
      <c r="WNO736" s="38"/>
      <c r="WNP736" s="38"/>
      <c r="WNQ736" s="38"/>
      <c r="WNR736" s="38"/>
      <c r="WNS736" s="38"/>
      <c r="WNT736" s="38"/>
      <c r="WNU736" s="38"/>
      <c r="WNV736" s="38"/>
      <c r="WNW736" s="38"/>
      <c r="WNX736" s="38"/>
      <c r="WNY736" s="38"/>
      <c r="WNZ736" s="38"/>
      <c r="WOA736" s="38"/>
      <c r="WOB736" s="38"/>
      <c r="WOC736" s="38"/>
      <c r="WOD736" s="38"/>
      <c r="WOE736" s="38"/>
      <c r="WOF736" s="38"/>
      <c r="WOG736" s="38"/>
      <c r="WOH736" s="38"/>
      <c r="WOI736" s="38"/>
      <c r="WOJ736" s="38"/>
      <c r="WOK736" s="38"/>
      <c r="WOL736" s="38"/>
      <c r="WOM736" s="38"/>
      <c r="WON736" s="38"/>
      <c r="WOO736" s="38"/>
      <c r="WOP736" s="38"/>
      <c r="WOQ736" s="38"/>
      <c r="WOR736" s="38"/>
      <c r="WOS736" s="38"/>
      <c r="WOT736" s="38"/>
      <c r="WOU736" s="38"/>
      <c r="WOV736" s="38"/>
      <c r="WOW736" s="38"/>
      <c r="WOX736" s="38"/>
      <c r="WOY736" s="38"/>
      <c r="WOZ736" s="38"/>
      <c r="WPA736" s="38"/>
      <c r="WPB736" s="38"/>
      <c r="WPC736" s="38"/>
      <c r="WPD736" s="38"/>
      <c r="WPE736" s="38"/>
      <c r="WPF736" s="38"/>
      <c r="WPG736" s="38"/>
      <c r="WPH736" s="38"/>
      <c r="WPI736" s="38"/>
      <c r="WPJ736" s="38"/>
      <c r="WPK736" s="38"/>
      <c r="WPL736" s="38"/>
      <c r="WPM736" s="38"/>
      <c r="WPN736" s="38"/>
      <c r="WPO736" s="38"/>
      <c r="WPP736" s="38"/>
      <c r="WPQ736" s="38"/>
      <c r="WPR736" s="38"/>
      <c r="WPS736" s="38"/>
      <c r="WPT736" s="38"/>
      <c r="WPU736" s="38"/>
      <c r="WPV736" s="38"/>
      <c r="WPW736" s="38"/>
      <c r="WPX736" s="38"/>
      <c r="WPY736" s="38"/>
      <c r="WPZ736" s="38"/>
      <c r="WQA736" s="38"/>
      <c r="WQB736" s="38"/>
      <c r="WQC736" s="38"/>
      <c r="WQD736" s="38"/>
      <c r="WQE736" s="38"/>
      <c r="WQF736" s="38"/>
      <c r="WQG736" s="38"/>
      <c r="WQH736" s="38"/>
      <c r="WQI736" s="38"/>
      <c r="WQJ736" s="38"/>
      <c r="WQK736" s="38"/>
      <c r="WQL736" s="38"/>
      <c r="WQM736" s="38"/>
      <c r="WQN736" s="38"/>
      <c r="WQO736" s="38"/>
      <c r="WQP736" s="38"/>
      <c r="WQQ736" s="38"/>
      <c r="WQR736" s="38"/>
      <c r="WQS736" s="38"/>
      <c r="WQT736" s="38"/>
      <c r="WQU736" s="38"/>
      <c r="WQV736" s="38"/>
      <c r="WQW736" s="38"/>
      <c r="WQX736" s="38"/>
      <c r="WQY736" s="38"/>
      <c r="WQZ736" s="38"/>
      <c r="WRA736" s="38"/>
      <c r="WRB736" s="38"/>
      <c r="WRC736" s="38"/>
      <c r="WRD736" s="38"/>
      <c r="WRE736" s="38"/>
      <c r="WRF736" s="38"/>
      <c r="WRG736" s="38"/>
      <c r="WRH736" s="38"/>
      <c r="WRI736" s="38"/>
      <c r="WRJ736" s="38"/>
      <c r="WRK736" s="38"/>
      <c r="WRL736" s="38"/>
      <c r="WRM736" s="38"/>
      <c r="WRN736" s="38"/>
      <c r="WRO736" s="38"/>
      <c r="WRP736" s="38"/>
      <c r="WRQ736" s="38"/>
      <c r="WRR736" s="38"/>
      <c r="WRS736" s="38"/>
      <c r="WRT736" s="38"/>
      <c r="WRU736" s="38"/>
      <c r="WRV736" s="38"/>
      <c r="WRW736" s="38"/>
      <c r="WRX736" s="38"/>
      <c r="WRY736" s="38"/>
      <c r="WRZ736" s="38"/>
      <c r="WSA736" s="38"/>
      <c r="WSB736" s="38"/>
      <c r="WSC736" s="38"/>
      <c r="WSD736" s="38"/>
      <c r="WSE736" s="38"/>
      <c r="WSF736" s="38"/>
      <c r="WSG736" s="38"/>
      <c r="WSH736" s="38"/>
      <c r="WSI736" s="38"/>
      <c r="WSJ736" s="38"/>
      <c r="WSK736" s="38"/>
      <c r="WSL736" s="38"/>
      <c r="WSM736" s="38"/>
      <c r="WSN736" s="38"/>
      <c r="WSO736" s="38"/>
      <c r="WSP736" s="38"/>
      <c r="WSQ736" s="38"/>
      <c r="WSR736" s="38"/>
      <c r="WSS736" s="38"/>
      <c r="WST736" s="38"/>
      <c r="WSU736" s="38"/>
      <c r="WSV736" s="38"/>
      <c r="WSW736" s="38"/>
      <c r="WSX736" s="38"/>
      <c r="WSY736" s="38"/>
      <c r="WSZ736" s="38"/>
      <c r="WTA736" s="38"/>
      <c r="WTB736" s="38"/>
      <c r="WTC736" s="38"/>
      <c r="WTD736" s="38"/>
      <c r="WTE736" s="38"/>
      <c r="WTF736" s="38"/>
      <c r="WTG736" s="38"/>
      <c r="WTH736" s="38"/>
      <c r="WTI736" s="38"/>
      <c r="WTJ736" s="38"/>
      <c r="WTK736" s="38"/>
      <c r="WTL736" s="38"/>
      <c r="WTM736" s="38"/>
      <c r="WTN736" s="38"/>
      <c r="WTO736" s="38"/>
      <c r="WTP736" s="38"/>
      <c r="WTQ736" s="38"/>
      <c r="WTR736" s="38"/>
      <c r="WTS736" s="38"/>
      <c r="WTT736" s="38"/>
      <c r="WTU736" s="38"/>
      <c r="WTV736" s="38"/>
      <c r="WTW736" s="38"/>
      <c r="WTX736" s="38"/>
      <c r="WTY736" s="38"/>
      <c r="WTZ736" s="38"/>
      <c r="WUA736" s="38"/>
      <c r="WUB736" s="38"/>
      <c r="WUC736" s="38"/>
      <c r="WUD736" s="38"/>
      <c r="WUE736" s="38"/>
      <c r="WUF736" s="38"/>
      <c r="WUG736" s="38"/>
      <c r="WUH736" s="38"/>
      <c r="WUI736" s="38"/>
      <c r="WUJ736" s="38"/>
      <c r="WUK736" s="38"/>
      <c r="WUL736" s="38"/>
      <c r="WUM736" s="38"/>
      <c r="WUN736" s="38"/>
      <c r="WUO736" s="38"/>
      <c r="WUP736" s="38"/>
      <c r="WUQ736" s="38"/>
      <c r="WUR736" s="38"/>
      <c r="WUS736" s="38"/>
      <c r="WUT736" s="38"/>
      <c r="WUU736" s="38"/>
      <c r="WUV736" s="38"/>
      <c r="WUW736" s="38"/>
      <c r="WUX736" s="38"/>
      <c r="WUY736" s="38"/>
      <c r="WUZ736" s="38"/>
      <c r="WVA736" s="38"/>
      <c r="WVB736" s="38"/>
      <c r="WVC736" s="38"/>
      <c r="WVD736" s="38"/>
      <c r="WVE736" s="38"/>
      <c r="WVF736" s="38"/>
      <c r="WVG736" s="38"/>
      <c r="WVH736" s="38"/>
      <c r="WVI736" s="38"/>
      <c r="WVJ736" s="38"/>
      <c r="WVK736" s="38"/>
      <c r="WVL736" s="38"/>
      <c r="WVM736" s="38"/>
      <c r="WVN736" s="38"/>
      <c r="WVO736" s="38"/>
      <c r="WVP736" s="38"/>
      <c r="WVQ736" s="38"/>
      <c r="WVR736" s="38"/>
      <c r="WVS736" s="38"/>
      <c r="WVT736" s="38"/>
      <c r="WVU736" s="38"/>
      <c r="WVV736" s="38"/>
      <c r="WVW736" s="38"/>
      <c r="WVX736" s="38"/>
      <c r="WVY736" s="38"/>
      <c r="WVZ736" s="38"/>
      <c r="WWA736" s="38"/>
      <c r="WWB736" s="38"/>
      <c r="WWC736" s="38"/>
      <c r="WWD736" s="38"/>
      <c r="WWE736" s="38"/>
      <c r="WWF736" s="38"/>
      <c r="WWG736" s="38"/>
      <c r="WWH736" s="38"/>
      <c r="WWI736" s="38"/>
      <c r="WWJ736" s="38"/>
      <c r="WWK736" s="38"/>
      <c r="WWL736" s="38"/>
      <c r="WWM736" s="38"/>
      <c r="WWN736" s="38"/>
      <c r="WWO736" s="38"/>
      <c r="WWP736" s="38"/>
      <c r="WWQ736" s="38"/>
      <c r="WWR736" s="38"/>
      <c r="WWS736" s="38"/>
      <c r="WWT736" s="38"/>
      <c r="WWU736" s="38"/>
      <c r="WWV736" s="38"/>
      <c r="WWW736" s="38"/>
      <c r="WWX736" s="38"/>
      <c r="WWY736" s="38"/>
      <c r="WWZ736" s="38"/>
      <c r="WXA736" s="38"/>
      <c r="WXB736" s="38"/>
      <c r="WXC736" s="38"/>
      <c r="WXD736" s="38"/>
      <c r="WXE736" s="38"/>
      <c r="WXF736" s="38"/>
      <c r="WXG736" s="38"/>
      <c r="WXH736" s="38"/>
      <c r="WXI736" s="38"/>
      <c r="WXJ736" s="38"/>
      <c r="WXK736" s="38"/>
      <c r="WXL736" s="38"/>
      <c r="WXM736" s="38"/>
      <c r="WXN736" s="38"/>
      <c r="WXO736" s="38"/>
      <c r="WXP736" s="38"/>
      <c r="WXQ736" s="38"/>
      <c r="WXR736" s="38"/>
      <c r="WXS736" s="38"/>
      <c r="WXT736" s="38"/>
      <c r="WXU736" s="38"/>
      <c r="WXV736" s="38"/>
      <c r="WXW736" s="38"/>
      <c r="WXX736" s="38"/>
      <c r="WXY736" s="38"/>
      <c r="WXZ736" s="38"/>
      <c r="WYA736" s="38"/>
      <c r="WYB736" s="38"/>
      <c r="WYC736" s="38"/>
      <c r="WYD736" s="38"/>
      <c r="WYE736" s="38"/>
      <c r="WYF736" s="38"/>
      <c r="WYG736" s="38"/>
      <c r="WYH736" s="38"/>
      <c r="WYI736" s="38"/>
      <c r="WYJ736" s="38"/>
      <c r="WYK736" s="38"/>
      <c r="WYL736" s="38"/>
      <c r="WYM736" s="38"/>
      <c r="WYN736" s="38"/>
      <c r="WYO736" s="38"/>
      <c r="WYP736" s="38"/>
      <c r="WYQ736" s="38"/>
      <c r="WYR736" s="38"/>
      <c r="WYS736" s="38"/>
      <c r="WYT736" s="38"/>
      <c r="WYU736" s="38"/>
      <c r="WYV736" s="38"/>
      <c r="WYW736" s="38"/>
      <c r="WYX736" s="38"/>
      <c r="WYY736" s="38"/>
      <c r="WYZ736" s="38"/>
      <c r="WZA736" s="38"/>
      <c r="WZB736" s="38"/>
      <c r="WZC736" s="38"/>
      <c r="WZD736" s="38"/>
      <c r="WZE736" s="38"/>
      <c r="WZF736" s="38"/>
      <c r="WZG736" s="38"/>
      <c r="WZH736" s="38"/>
      <c r="WZI736" s="38"/>
      <c r="WZJ736" s="38"/>
      <c r="WZK736" s="38"/>
      <c r="WZL736" s="38"/>
      <c r="WZM736" s="38"/>
      <c r="WZN736" s="38"/>
      <c r="WZO736" s="38"/>
      <c r="WZP736" s="38"/>
      <c r="WZQ736" s="38"/>
      <c r="WZR736" s="38"/>
      <c r="WZS736" s="38"/>
      <c r="WZT736" s="38"/>
      <c r="WZU736" s="38"/>
      <c r="WZV736" s="38"/>
      <c r="WZW736" s="38"/>
      <c r="WZX736" s="38"/>
      <c r="WZY736" s="38"/>
      <c r="WZZ736" s="38"/>
      <c r="XAA736" s="38"/>
      <c r="XAB736" s="38"/>
      <c r="XAC736" s="38"/>
      <c r="XAD736" s="38"/>
      <c r="XAE736" s="38"/>
      <c r="XAF736" s="38"/>
      <c r="XAG736" s="38"/>
      <c r="XAH736" s="38"/>
      <c r="XAI736" s="38"/>
      <c r="XAJ736" s="38"/>
      <c r="XAK736" s="38"/>
      <c r="XAL736" s="38"/>
      <c r="XAM736" s="38"/>
      <c r="XAN736" s="38"/>
      <c r="XAO736" s="38"/>
      <c r="XAP736" s="38"/>
      <c r="XAQ736" s="38"/>
      <c r="XAR736" s="38"/>
      <c r="XAS736" s="38"/>
      <c r="XAT736" s="38"/>
      <c r="XAU736" s="38"/>
      <c r="XAV736" s="38"/>
      <c r="XAW736" s="38"/>
      <c r="XAX736" s="38"/>
      <c r="XAY736" s="38"/>
      <c r="XAZ736" s="38"/>
      <c r="XBA736" s="38"/>
      <c r="XBB736" s="38"/>
      <c r="XBC736" s="38"/>
      <c r="XBD736" s="38"/>
      <c r="XBE736" s="38"/>
      <c r="XBF736" s="38"/>
      <c r="XBG736" s="38"/>
      <c r="XBH736" s="38"/>
      <c r="XBI736" s="38"/>
      <c r="XBJ736" s="38"/>
      <c r="XBK736" s="38"/>
      <c r="XBL736" s="38"/>
      <c r="XBM736" s="38"/>
      <c r="XBN736" s="38"/>
      <c r="XBO736" s="38"/>
      <c r="XBP736" s="38"/>
      <c r="XBQ736" s="38"/>
      <c r="XBR736" s="38"/>
      <c r="XBS736" s="38"/>
      <c r="XBT736" s="38"/>
      <c r="XBU736" s="38"/>
      <c r="XBV736" s="38"/>
      <c r="XBW736" s="38"/>
      <c r="XBX736" s="38"/>
      <c r="XBY736" s="38"/>
      <c r="XBZ736" s="38"/>
      <c r="XCA736" s="38"/>
      <c r="XCB736" s="38"/>
      <c r="XCC736" s="38"/>
      <c r="XCD736" s="38"/>
      <c r="XCE736" s="38"/>
      <c r="XCF736" s="38"/>
      <c r="XCG736" s="38"/>
      <c r="XCH736" s="38"/>
      <c r="XCI736" s="38"/>
      <c r="XCJ736" s="38"/>
      <c r="XCK736" s="38"/>
      <c r="XCL736" s="38"/>
      <c r="XCM736" s="38"/>
      <c r="XCN736" s="38"/>
      <c r="XCO736" s="38"/>
      <c r="XCP736" s="38"/>
      <c r="XCQ736" s="38"/>
      <c r="XCR736" s="38"/>
      <c r="XCS736" s="38"/>
      <c r="XCT736" s="38"/>
      <c r="XCU736" s="38"/>
      <c r="XCV736" s="38"/>
      <c r="XCW736" s="38"/>
      <c r="XCX736" s="38"/>
      <c r="XCY736" s="38"/>
      <c r="XCZ736" s="38"/>
      <c r="XDA736" s="38"/>
      <c r="XDB736" s="38"/>
      <c r="XDC736" s="38"/>
      <c r="XDD736" s="38"/>
      <c r="XDE736" s="38"/>
      <c r="XDF736" s="38"/>
      <c r="XDG736" s="38"/>
      <c r="XDH736" s="38"/>
      <c r="XDI736" s="38"/>
      <c r="XDJ736" s="38"/>
      <c r="XDK736" s="38"/>
      <c r="XDL736" s="38"/>
      <c r="XDM736" s="38"/>
      <c r="XDN736" s="38"/>
      <c r="XDO736" s="14"/>
      <c r="XDP736" s="24"/>
      <c r="XDQ736" s="24"/>
      <c r="XDR736" s="24"/>
      <c r="XDS736" s="24"/>
    </row>
    <row r="737" spans="1:16347" hidden="1" x14ac:dyDescent="0.35">
      <c r="B737" s="24">
        <v>43584849</v>
      </c>
      <c r="C737" s="24">
        <v>849</v>
      </c>
      <c r="D737" s="24" t="s">
        <v>2088</v>
      </c>
      <c r="E737" s="66" t="s">
        <v>44</v>
      </c>
      <c r="F737" s="24" t="s">
        <v>45</v>
      </c>
      <c r="G737" s="24" t="s">
        <v>46</v>
      </c>
      <c r="H737" s="24" t="s">
        <v>47</v>
      </c>
      <c r="I737" s="24" t="s">
        <v>48</v>
      </c>
      <c r="J737" s="24" t="s">
        <v>145</v>
      </c>
      <c r="K737" s="24" t="s">
        <v>65</v>
      </c>
      <c r="L737" s="24" t="s">
        <v>51</v>
      </c>
      <c r="M737" s="24" t="s">
        <v>67</v>
      </c>
      <c r="N737" s="48">
        <v>40983</v>
      </c>
      <c r="O737" s="24" t="s">
        <v>53</v>
      </c>
      <c r="P737" s="26" t="s">
        <v>1</v>
      </c>
      <c r="Q737" s="63"/>
      <c r="R737" s="63" t="s">
        <v>7506</v>
      </c>
      <c r="S737" s="24" t="s">
        <v>44</v>
      </c>
      <c r="T737" s="40" t="s">
        <v>44</v>
      </c>
      <c r="U737" s="24" t="s">
        <v>55</v>
      </c>
      <c r="V737" s="24">
        <v>2710199200</v>
      </c>
      <c r="W737" s="14" t="s">
        <v>56</v>
      </c>
      <c r="X737" s="24" t="s">
        <v>2084</v>
      </c>
      <c r="Y737" s="24" t="s">
        <v>360</v>
      </c>
      <c r="Z737" s="24" t="s">
        <v>88</v>
      </c>
      <c r="AA737" s="24" t="s">
        <v>2090</v>
      </c>
      <c r="AB737" s="51" t="s">
        <v>1890</v>
      </c>
      <c r="AC737" s="51"/>
      <c r="AD737" s="51"/>
      <c r="AE737" s="24"/>
      <c r="AF737" s="38"/>
    </row>
    <row r="738" spans="1:16347" s="38" customFormat="1" ht="13" hidden="1" x14ac:dyDescent="0.35">
      <c r="A738" s="14"/>
      <c r="B738" s="24">
        <v>45390801</v>
      </c>
      <c r="C738" s="24">
        <v>801</v>
      </c>
      <c r="D738" s="24" t="s">
        <v>923</v>
      </c>
      <c r="E738" s="66">
        <v>45390801</v>
      </c>
      <c r="F738" s="24" t="s">
        <v>923</v>
      </c>
      <c r="G738" s="24" t="s">
        <v>46</v>
      </c>
      <c r="H738" s="24" t="s">
        <v>79</v>
      </c>
      <c r="I738" s="24" t="s">
        <v>79</v>
      </c>
      <c r="J738" s="24" t="s">
        <v>145</v>
      </c>
      <c r="K738" s="24" t="s">
        <v>65</v>
      </c>
      <c r="L738" s="24" t="s">
        <v>66</v>
      </c>
      <c r="M738" s="24" t="s">
        <v>67</v>
      </c>
      <c r="N738" s="48">
        <v>42782</v>
      </c>
      <c r="O738" s="24" t="s">
        <v>53</v>
      </c>
      <c r="P738" s="26" t="s">
        <v>1</v>
      </c>
      <c r="Q738" s="24" t="s">
        <v>44</v>
      </c>
      <c r="R738" s="63" t="s">
        <v>54</v>
      </c>
      <c r="S738" s="24" t="s">
        <v>44</v>
      </c>
      <c r="T738" s="40" t="s">
        <v>44</v>
      </c>
      <c r="U738" s="24" t="s">
        <v>55</v>
      </c>
      <c r="V738" s="24">
        <v>2710193200</v>
      </c>
      <c r="W738" s="14" t="s">
        <v>44</v>
      </c>
      <c r="X738" s="24" t="s">
        <v>7507</v>
      </c>
      <c r="Y738" s="24">
        <v>1176</v>
      </c>
      <c r="Z738" s="24" t="s">
        <v>392</v>
      </c>
      <c r="AA738" s="24" t="s">
        <v>2091</v>
      </c>
      <c r="AB738" s="51" t="s">
        <v>1890</v>
      </c>
      <c r="AC738" s="51"/>
      <c r="AD738" s="51"/>
      <c r="AE738" s="24"/>
    </row>
    <row r="739" spans="1:16347" hidden="1" x14ac:dyDescent="0.35">
      <c r="A739" s="14"/>
      <c r="B739" s="24">
        <v>45390967</v>
      </c>
      <c r="C739" s="24">
        <v>967</v>
      </c>
      <c r="D739" s="24" t="s">
        <v>2092</v>
      </c>
      <c r="E739" s="66">
        <v>45390801</v>
      </c>
      <c r="F739" s="24" t="s">
        <v>923</v>
      </c>
      <c r="G739" s="24" t="s">
        <v>46</v>
      </c>
      <c r="H739" s="24" t="s">
        <v>151</v>
      </c>
      <c r="I739" s="24" t="s">
        <v>86</v>
      </c>
      <c r="J739" s="24" t="s">
        <v>145</v>
      </c>
      <c r="K739" s="24" t="s">
        <v>65</v>
      </c>
      <c r="L739" s="24" t="s">
        <v>66</v>
      </c>
      <c r="M739" s="24" t="s">
        <v>67</v>
      </c>
      <c r="N739" s="48">
        <v>44986</v>
      </c>
      <c r="O739" s="24" t="s">
        <v>53</v>
      </c>
      <c r="P739" s="26" t="s">
        <v>1</v>
      </c>
      <c r="Q739" s="63" t="s">
        <v>7508</v>
      </c>
      <c r="R739" s="63" t="s">
        <v>54</v>
      </c>
      <c r="S739" s="24" t="s">
        <v>44</v>
      </c>
      <c r="T739" s="40" t="s">
        <v>44</v>
      </c>
      <c r="U739" s="24" t="s">
        <v>55</v>
      </c>
      <c r="V739" s="24">
        <v>2710193200</v>
      </c>
      <c r="W739" s="14" t="s">
        <v>83</v>
      </c>
      <c r="X739" s="24" t="s">
        <v>7507</v>
      </c>
      <c r="Y739" s="24" t="s">
        <v>87</v>
      </c>
      <c r="Z739" s="24" t="s">
        <v>73</v>
      </c>
      <c r="AA739" s="24" t="s">
        <v>2094</v>
      </c>
      <c r="AB739" s="51" t="s">
        <v>1890</v>
      </c>
      <c r="AC739" s="51"/>
      <c r="AD739" s="51"/>
      <c r="AE739" s="24"/>
      <c r="AF739" s="38"/>
      <c r="AG739" s="38"/>
      <c r="AH739" s="38"/>
      <c r="AI739" s="38"/>
      <c r="AJ739" s="38"/>
      <c r="AK739" s="38"/>
      <c r="AL739" s="38"/>
      <c r="AM739" s="38"/>
      <c r="AN739" s="38"/>
      <c r="AO739" s="38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  <c r="BA739" s="38"/>
      <c r="BB739" s="38"/>
      <c r="BC739" s="38"/>
      <c r="BD739" s="38"/>
      <c r="BE739" s="38"/>
      <c r="BF739" s="38"/>
      <c r="BG739" s="38"/>
      <c r="BH739" s="38"/>
      <c r="BI739" s="38"/>
      <c r="BJ739" s="38"/>
      <c r="BK739" s="38"/>
      <c r="BL739" s="38"/>
      <c r="BM739" s="38"/>
      <c r="BN739" s="38"/>
      <c r="BO739" s="38"/>
      <c r="BP739" s="38"/>
      <c r="BQ739" s="38"/>
      <c r="BR739" s="38"/>
      <c r="BS739" s="38"/>
      <c r="BT739" s="38"/>
      <c r="BU739" s="38"/>
      <c r="BV739" s="38"/>
      <c r="BW739" s="38"/>
      <c r="BX739" s="38"/>
      <c r="BY739" s="38"/>
      <c r="BZ739" s="38"/>
      <c r="CA739" s="38"/>
      <c r="CB739" s="38"/>
      <c r="CC739" s="38"/>
      <c r="CD739" s="38"/>
      <c r="CE739" s="38"/>
      <c r="CF739" s="38"/>
      <c r="CG739" s="38"/>
      <c r="CH739" s="38"/>
      <c r="CI739" s="38"/>
      <c r="CJ739" s="38"/>
      <c r="CK739" s="38"/>
      <c r="CL739" s="38"/>
      <c r="CM739" s="38"/>
      <c r="CN739" s="38"/>
      <c r="CO739" s="38"/>
      <c r="CP739" s="38"/>
      <c r="CQ739" s="38"/>
      <c r="CR739" s="38"/>
      <c r="CS739" s="38"/>
      <c r="CT739" s="38"/>
      <c r="CU739" s="38"/>
      <c r="CV739" s="38"/>
      <c r="CW739" s="38"/>
      <c r="CX739" s="38"/>
      <c r="CY739" s="38"/>
      <c r="CZ739" s="38"/>
      <c r="DA739" s="38"/>
      <c r="DB739" s="38"/>
      <c r="DC739" s="38"/>
      <c r="DD739" s="38"/>
      <c r="DE739" s="38"/>
      <c r="DF739" s="38"/>
      <c r="DG739" s="38"/>
      <c r="DH739" s="38"/>
      <c r="DI739" s="38"/>
      <c r="DJ739" s="38"/>
      <c r="DK739" s="38"/>
      <c r="DL739" s="38"/>
      <c r="DM739" s="38"/>
      <c r="DN739" s="38"/>
      <c r="DO739" s="38"/>
      <c r="DP739" s="38"/>
      <c r="DQ739" s="38"/>
      <c r="DR739" s="38"/>
      <c r="DS739" s="38"/>
      <c r="DT739" s="38"/>
      <c r="DU739" s="38"/>
      <c r="DV739" s="38"/>
      <c r="DW739" s="38"/>
      <c r="DX739" s="38"/>
      <c r="DY739" s="38"/>
      <c r="DZ739" s="38"/>
      <c r="EA739" s="38"/>
      <c r="EB739" s="38"/>
      <c r="EC739" s="38"/>
      <c r="ED739" s="38"/>
      <c r="EE739" s="38"/>
      <c r="EF739" s="38"/>
      <c r="EG739" s="38"/>
      <c r="EH739" s="38"/>
      <c r="EI739" s="38"/>
      <c r="EJ739" s="38"/>
      <c r="EK739" s="38"/>
      <c r="EL739" s="38"/>
      <c r="EM739" s="38"/>
      <c r="EN739" s="38"/>
      <c r="EO739" s="38"/>
      <c r="EP739" s="38"/>
      <c r="EQ739" s="38"/>
      <c r="ER739" s="38"/>
      <c r="ES739" s="38"/>
      <c r="ET739" s="38"/>
      <c r="EU739" s="38"/>
      <c r="EV739" s="38"/>
      <c r="EW739" s="38"/>
      <c r="EX739" s="38"/>
      <c r="EY739" s="38"/>
      <c r="EZ739" s="38"/>
      <c r="FA739" s="38"/>
      <c r="FB739" s="38"/>
      <c r="FC739" s="38"/>
      <c r="FD739" s="38"/>
      <c r="FE739" s="38"/>
      <c r="FF739" s="38"/>
      <c r="FG739" s="38"/>
      <c r="FH739" s="38"/>
      <c r="FI739" s="38"/>
      <c r="FJ739" s="38"/>
      <c r="FK739" s="38"/>
      <c r="FL739" s="38"/>
      <c r="FM739" s="38"/>
      <c r="FN739" s="38"/>
      <c r="FO739" s="38"/>
      <c r="FP739" s="38"/>
      <c r="FQ739" s="38"/>
      <c r="FR739" s="38"/>
      <c r="FS739" s="38"/>
      <c r="FT739" s="38"/>
      <c r="FU739" s="38"/>
      <c r="FV739" s="38"/>
      <c r="FW739" s="38"/>
      <c r="FX739" s="38"/>
      <c r="FY739" s="38"/>
      <c r="FZ739" s="38"/>
      <c r="GA739" s="38"/>
      <c r="GB739" s="38"/>
      <c r="GC739" s="38"/>
      <c r="GD739" s="38"/>
      <c r="GE739" s="38"/>
      <c r="GF739" s="38"/>
      <c r="GG739" s="38"/>
      <c r="GH739" s="38"/>
      <c r="GI739" s="38"/>
      <c r="GJ739" s="38"/>
      <c r="GK739" s="38"/>
      <c r="GL739" s="38"/>
      <c r="GM739" s="38"/>
      <c r="GN739" s="38"/>
      <c r="GO739" s="38"/>
      <c r="GP739" s="38"/>
      <c r="GQ739" s="38"/>
      <c r="GR739" s="38"/>
      <c r="GS739" s="38"/>
      <c r="GT739" s="38"/>
      <c r="GU739" s="38"/>
      <c r="GV739" s="38"/>
      <c r="GW739" s="38"/>
      <c r="GX739" s="38"/>
      <c r="GY739" s="38"/>
      <c r="GZ739" s="38"/>
      <c r="HA739" s="38"/>
      <c r="HB739" s="38"/>
      <c r="HC739" s="38"/>
      <c r="HD739" s="38"/>
      <c r="HE739" s="38"/>
      <c r="HF739" s="38"/>
      <c r="HG739" s="38"/>
      <c r="HH739" s="38"/>
      <c r="HI739" s="38"/>
      <c r="HJ739" s="38"/>
      <c r="HK739" s="38"/>
      <c r="HL739" s="38"/>
      <c r="HM739" s="38"/>
      <c r="HN739" s="38"/>
      <c r="HO739" s="38"/>
      <c r="HP739" s="38"/>
      <c r="HQ739" s="38"/>
      <c r="HR739" s="38"/>
      <c r="HS739" s="38"/>
      <c r="HT739" s="38"/>
      <c r="HU739" s="38"/>
      <c r="HV739" s="38"/>
      <c r="HW739" s="38"/>
      <c r="HX739" s="38"/>
      <c r="HY739" s="38"/>
      <c r="HZ739" s="38"/>
      <c r="IA739" s="38"/>
      <c r="IB739" s="38"/>
      <c r="IC739" s="38"/>
      <c r="ID739" s="38"/>
      <c r="IE739" s="38"/>
      <c r="IF739" s="38"/>
      <c r="IG739" s="38"/>
      <c r="IH739" s="38"/>
      <c r="II739" s="38"/>
      <c r="IJ739" s="38"/>
      <c r="IK739" s="38"/>
      <c r="IL739" s="38"/>
      <c r="IM739" s="38"/>
      <c r="IN739" s="38"/>
      <c r="IO739" s="38"/>
      <c r="IP739" s="38"/>
      <c r="IQ739" s="38"/>
      <c r="IR739" s="38"/>
      <c r="IS739" s="38"/>
      <c r="IT739" s="38"/>
      <c r="IU739" s="38"/>
      <c r="IV739" s="38"/>
      <c r="IW739" s="38"/>
      <c r="IX739" s="38"/>
      <c r="IY739" s="38"/>
      <c r="IZ739" s="38"/>
      <c r="JA739" s="38"/>
      <c r="JB739" s="38"/>
      <c r="JC739" s="38"/>
      <c r="JD739" s="38"/>
      <c r="JE739" s="38"/>
      <c r="JF739" s="38"/>
      <c r="JG739" s="38"/>
      <c r="JH739" s="38"/>
      <c r="JI739" s="38"/>
      <c r="JJ739" s="38"/>
      <c r="JK739" s="38"/>
      <c r="JL739" s="38"/>
      <c r="JM739" s="38"/>
      <c r="JN739" s="38"/>
      <c r="JO739" s="38"/>
      <c r="JP739" s="38"/>
      <c r="JQ739" s="38"/>
      <c r="JR739" s="38"/>
      <c r="JS739" s="38"/>
      <c r="JT739" s="38"/>
      <c r="JU739" s="38"/>
      <c r="JV739" s="38"/>
      <c r="JW739" s="38"/>
      <c r="JX739" s="38"/>
      <c r="JY739" s="38"/>
      <c r="JZ739" s="38"/>
      <c r="KA739" s="38"/>
      <c r="KB739" s="38"/>
      <c r="KC739" s="38"/>
      <c r="KD739" s="38"/>
      <c r="KE739" s="38"/>
      <c r="KF739" s="38"/>
      <c r="KG739" s="38"/>
      <c r="KH739" s="38"/>
      <c r="KI739" s="38"/>
      <c r="KJ739" s="38"/>
      <c r="KK739" s="38"/>
      <c r="KL739" s="38"/>
      <c r="KM739" s="38"/>
      <c r="KN739" s="38"/>
      <c r="KO739" s="38"/>
      <c r="KP739" s="38"/>
      <c r="KQ739" s="38"/>
      <c r="KR739" s="38"/>
      <c r="KS739" s="38"/>
      <c r="KT739" s="38"/>
      <c r="KU739" s="38"/>
      <c r="KV739" s="38"/>
      <c r="KW739" s="38"/>
      <c r="KX739" s="38"/>
      <c r="KY739" s="38"/>
      <c r="KZ739" s="38"/>
      <c r="LA739" s="38"/>
      <c r="LB739" s="38"/>
      <c r="LC739" s="38"/>
      <c r="LD739" s="38"/>
      <c r="LE739" s="38"/>
      <c r="LF739" s="38"/>
      <c r="LG739" s="38"/>
      <c r="LH739" s="38"/>
      <c r="LI739" s="38"/>
      <c r="LJ739" s="38"/>
      <c r="LK739" s="38"/>
      <c r="LL739" s="38"/>
      <c r="LM739" s="38"/>
      <c r="LN739" s="38"/>
      <c r="LO739" s="38"/>
      <c r="LP739" s="38"/>
      <c r="LQ739" s="38"/>
      <c r="LR739" s="38"/>
      <c r="LS739" s="38"/>
      <c r="LT739" s="38"/>
      <c r="LU739" s="38"/>
      <c r="LV739" s="38"/>
      <c r="LW739" s="38"/>
      <c r="LX739" s="38"/>
      <c r="LY739" s="38"/>
      <c r="LZ739" s="38"/>
      <c r="MA739" s="38"/>
      <c r="MB739" s="38"/>
      <c r="MC739" s="38"/>
      <c r="MD739" s="38"/>
      <c r="ME739" s="38"/>
      <c r="MF739" s="38"/>
      <c r="MG739" s="38"/>
      <c r="MH739" s="38"/>
      <c r="MI739" s="38"/>
      <c r="MJ739" s="38"/>
      <c r="MK739" s="38"/>
      <c r="ML739" s="38"/>
      <c r="MM739" s="38"/>
      <c r="MN739" s="38"/>
      <c r="MO739" s="38"/>
      <c r="MP739" s="38"/>
      <c r="MQ739" s="38"/>
      <c r="MR739" s="38"/>
      <c r="MS739" s="38"/>
      <c r="MT739" s="38"/>
      <c r="MU739" s="38"/>
      <c r="MV739" s="38"/>
      <c r="MW739" s="38"/>
      <c r="MX739" s="38"/>
      <c r="MY739" s="38"/>
      <c r="MZ739" s="38"/>
      <c r="NA739" s="38"/>
      <c r="NB739" s="38"/>
      <c r="NC739" s="38"/>
      <c r="ND739" s="38"/>
      <c r="NE739" s="38"/>
      <c r="NF739" s="38"/>
      <c r="NG739" s="38"/>
      <c r="NH739" s="38"/>
      <c r="NI739" s="38"/>
      <c r="NJ739" s="38"/>
      <c r="NK739" s="38"/>
      <c r="NL739" s="38"/>
      <c r="NM739" s="38"/>
      <c r="NN739" s="38"/>
      <c r="NO739" s="38"/>
      <c r="NP739" s="38"/>
      <c r="NQ739" s="38"/>
      <c r="NR739" s="38"/>
      <c r="NS739" s="38"/>
      <c r="NT739" s="38"/>
      <c r="NU739" s="38"/>
      <c r="NV739" s="38"/>
      <c r="NW739" s="38"/>
      <c r="NX739" s="38"/>
      <c r="NY739" s="38"/>
      <c r="NZ739" s="38"/>
      <c r="OA739" s="38"/>
      <c r="OB739" s="38"/>
      <c r="OC739" s="38"/>
      <c r="OD739" s="38"/>
      <c r="OE739" s="38"/>
      <c r="OF739" s="38"/>
      <c r="OG739" s="38"/>
      <c r="OH739" s="38"/>
      <c r="OI739" s="38"/>
      <c r="OJ739" s="38"/>
      <c r="OK739" s="38"/>
      <c r="OL739" s="38"/>
      <c r="OM739" s="38"/>
      <c r="ON739" s="38"/>
      <c r="OO739" s="38"/>
      <c r="OP739" s="38"/>
      <c r="OQ739" s="38"/>
      <c r="OR739" s="38"/>
      <c r="OS739" s="38"/>
      <c r="OT739" s="38"/>
      <c r="OU739" s="38"/>
      <c r="OV739" s="38"/>
      <c r="OW739" s="38"/>
      <c r="OX739" s="38"/>
      <c r="OY739" s="38"/>
      <c r="OZ739" s="38"/>
      <c r="PA739" s="38"/>
      <c r="PB739" s="38"/>
      <c r="PC739" s="38"/>
      <c r="PD739" s="38"/>
      <c r="PE739" s="38"/>
      <c r="PF739" s="38"/>
      <c r="PG739" s="38"/>
      <c r="PH739" s="38"/>
      <c r="PI739" s="38"/>
      <c r="PJ739" s="38"/>
      <c r="PK739" s="38"/>
      <c r="PL739" s="38"/>
      <c r="PM739" s="38"/>
      <c r="PN739" s="38"/>
      <c r="PO739" s="38"/>
      <c r="PP739" s="38"/>
      <c r="PQ739" s="38"/>
      <c r="PR739" s="38"/>
      <c r="PS739" s="38"/>
      <c r="PT739" s="38"/>
      <c r="PU739" s="38"/>
      <c r="PV739" s="38"/>
      <c r="PW739" s="38"/>
      <c r="PX739" s="38"/>
      <c r="PY739" s="38"/>
      <c r="PZ739" s="38"/>
      <c r="QA739" s="38"/>
      <c r="QB739" s="38"/>
      <c r="QC739" s="38"/>
      <c r="QD739" s="38"/>
      <c r="QE739" s="38"/>
      <c r="QF739" s="38"/>
      <c r="QG739" s="38"/>
      <c r="QH739" s="38"/>
      <c r="QI739" s="38"/>
      <c r="QJ739" s="38"/>
      <c r="QK739" s="38"/>
      <c r="QL739" s="38"/>
      <c r="QM739" s="38"/>
      <c r="QN739" s="38"/>
      <c r="QO739" s="38"/>
      <c r="QP739" s="38"/>
      <c r="QQ739" s="38"/>
      <c r="QR739" s="38"/>
      <c r="QS739" s="38"/>
      <c r="QT739" s="38"/>
      <c r="QU739" s="38"/>
      <c r="QV739" s="38"/>
      <c r="QW739" s="38"/>
      <c r="QX739" s="38"/>
      <c r="QY739" s="38"/>
      <c r="QZ739" s="38"/>
      <c r="RA739" s="38"/>
      <c r="RB739" s="38"/>
      <c r="RC739" s="38"/>
      <c r="RD739" s="38"/>
      <c r="RE739" s="38"/>
      <c r="RF739" s="38"/>
      <c r="RG739" s="38"/>
      <c r="RH739" s="38"/>
      <c r="RI739" s="38"/>
      <c r="RJ739" s="38"/>
      <c r="RK739" s="38"/>
      <c r="RL739" s="38"/>
      <c r="RM739" s="38"/>
      <c r="RN739" s="38"/>
      <c r="RO739" s="38"/>
      <c r="RP739" s="38"/>
      <c r="RQ739" s="38"/>
      <c r="RR739" s="38"/>
      <c r="RS739" s="38"/>
      <c r="RT739" s="38"/>
      <c r="RU739" s="38"/>
      <c r="RV739" s="38"/>
      <c r="RW739" s="38"/>
      <c r="RX739" s="38"/>
      <c r="RY739" s="38"/>
      <c r="RZ739" s="38"/>
      <c r="SA739" s="38"/>
      <c r="SB739" s="38"/>
      <c r="SC739" s="38"/>
      <c r="SD739" s="38"/>
      <c r="SE739" s="38"/>
      <c r="SF739" s="38"/>
      <c r="SG739" s="38"/>
      <c r="SH739" s="38"/>
      <c r="SI739" s="38"/>
      <c r="SJ739" s="38"/>
      <c r="SK739" s="38"/>
      <c r="SL739" s="38"/>
      <c r="SM739" s="38"/>
      <c r="SN739" s="38"/>
      <c r="SO739" s="38"/>
      <c r="SP739" s="38"/>
      <c r="SQ739" s="38"/>
      <c r="SR739" s="38"/>
      <c r="SS739" s="38"/>
      <c r="ST739" s="38"/>
      <c r="SU739" s="38"/>
      <c r="SV739" s="38"/>
      <c r="SW739" s="38"/>
      <c r="SX739" s="38"/>
      <c r="SY739" s="38"/>
      <c r="SZ739" s="38"/>
      <c r="TA739" s="38"/>
      <c r="TB739" s="38"/>
      <c r="TC739" s="38"/>
      <c r="TD739" s="38"/>
      <c r="TE739" s="38"/>
      <c r="TF739" s="38"/>
      <c r="TG739" s="38"/>
      <c r="TH739" s="38"/>
      <c r="TI739" s="38"/>
      <c r="TJ739" s="38"/>
      <c r="TK739" s="38"/>
      <c r="TL739" s="38"/>
      <c r="TM739" s="38"/>
      <c r="TN739" s="38"/>
      <c r="TO739" s="38"/>
      <c r="TP739" s="38"/>
      <c r="TQ739" s="38"/>
      <c r="TR739" s="38"/>
      <c r="TS739" s="38"/>
      <c r="TT739" s="38"/>
      <c r="TU739" s="38"/>
      <c r="TV739" s="38"/>
      <c r="TW739" s="38"/>
      <c r="TX739" s="38"/>
      <c r="TY739" s="38"/>
      <c r="TZ739" s="38"/>
      <c r="UA739" s="38"/>
      <c r="UB739" s="38"/>
      <c r="UC739" s="38"/>
      <c r="UD739" s="38"/>
      <c r="UE739" s="38"/>
      <c r="UF739" s="38"/>
      <c r="UG739" s="38"/>
      <c r="UH739" s="38"/>
      <c r="UI739" s="38"/>
      <c r="UJ739" s="38"/>
      <c r="UK739" s="38"/>
      <c r="UL739" s="38"/>
      <c r="UM739" s="38"/>
      <c r="UN739" s="38"/>
      <c r="UO739" s="38"/>
      <c r="UP739" s="38"/>
      <c r="UQ739" s="38"/>
      <c r="UR739" s="38"/>
      <c r="US739" s="38"/>
      <c r="UT739" s="38"/>
      <c r="UU739" s="38"/>
      <c r="UV739" s="38"/>
      <c r="UW739" s="38"/>
      <c r="UX739" s="38"/>
      <c r="UY739" s="38"/>
      <c r="UZ739" s="38"/>
      <c r="VA739" s="38"/>
      <c r="VB739" s="38"/>
      <c r="VC739" s="38"/>
      <c r="VD739" s="38"/>
      <c r="VE739" s="38"/>
      <c r="VF739" s="38"/>
      <c r="VG739" s="38"/>
      <c r="VH739" s="38"/>
      <c r="VI739" s="38"/>
      <c r="VJ739" s="38"/>
      <c r="VK739" s="38"/>
      <c r="VL739" s="38"/>
      <c r="VM739" s="38"/>
      <c r="VN739" s="38"/>
      <c r="VO739" s="38"/>
      <c r="VP739" s="38"/>
      <c r="VQ739" s="38"/>
      <c r="VR739" s="38"/>
      <c r="VS739" s="38"/>
      <c r="VT739" s="38"/>
      <c r="VU739" s="38"/>
      <c r="VV739" s="38"/>
      <c r="VW739" s="38"/>
      <c r="VX739" s="38"/>
      <c r="VY739" s="38"/>
      <c r="VZ739" s="38"/>
      <c r="WA739" s="38"/>
      <c r="WB739" s="38"/>
      <c r="WC739" s="38"/>
      <c r="WD739" s="38"/>
      <c r="WE739" s="38"/>
      <c r="WF739" s="38"/>
      <c r="WG739" s="38"/>
      <c r="WH739" s="38"/>
      <c r="WI739" s="38"/>
      <c r="WJ739" s="38"/>
      <c r="WK739" s="38"/>
      <c r="WL739" s="38"/>
      <c r="WM739" s="38"/>
      <c r="WN739" s="38"/>
      <c r="WO739" s="38"/>
      <c r="WP739" s="38"/>
      <c r="WQ739" s="38"/>
      <c r="WR739" s="38"/>
      <c r="WS739" s="38"/>
      <c r="WT739" s="38"/>
      <c r="WU739" s="38"/>
      <c r="WV739" s="38"/>
      <c r="WW739" s="38"/>
      <c r="WX739" s="38"/>
      <c r="WY739" s="38"/>
      <c r="WZ739" s="38"/>
      <c r="XA739" s="38"/>
      <c r="XB739" s="38"/>
      <c r="XC739" s="38"/>
      <c r="XD739" s="38"/>
      <c r="XE739" s="38"/>
      <c r="XF739" s="38"/>
      <c r="XG739" s="38"/>
      <c r="XH739" s="38"/>
      <c r="XI739" s="38"/>
      <c r="XJ739" s="38"/>
      <c r="XK739" s="38"/>
      <c r="XL739" s="38"/>
      <c r="XM739" s="38"/>
      <c r="XN739" s="38"/>
      <c r="XO739" s="38"/>
      <c r="XP739" s="38"/>
      <c r="XQ739" s="38"/>
      <c r="XR739" s="38"/>
      <c r="XS739" s="38"/>
      <c r="XT739" s="38"/>
      <c r="XU739" s="38"/>
      <c r="XV739" s="38"/>
      <c r="XW739" s="38"/>
      <c r="XX739" s="38"/>
      <c r="XY739" s="38"/>
      <c r="XZ739" s="38"/>
      <c r="YA739" s="38"/>
      <c r="YB739" s="38"/>
      <c r="YC739" s="38"/>
      <c r="YD739" s="38"/>
      <c r="YE739" s="38"/>
      <c r="YF739" s="38"/>
      <c r="YG739" s="38"/>
      <c r="YH739" s="38"/>
      <c r="YI739" s="38"/>
      <c r="YJ739" s="38"/>
      <c r="YK739" s="38"/>
      <c r="YL739" s="38"/>
      <c r="YM739" s="38"/>
      <c r="YN739" s="38"/>
      <c r="YO739" s="38"/>
      <c r="YP739" s="38"/>
      <c r="YQ739" s="38"/>
      <c r="YR739" s="38"/>
      <c r="YS739" s="38"/>
      <c r="YT739" s="38"/>
      <c r="YU739" s="38"/>
      <c r="YV739" s="38"/>
      <c r="YW739" s="38"/>
      <c r="YX739" s="38"/>
      <c r="YY739" s="38"/>
      <c r="YZ739" s="38"/>
      <c r="ZA739" s="38"/>
      <c r="ZB739" s="38"/>
      <c r="ZC739" s="38"/>
      <c r="ZD739" s="38"/>
      <c r="ZE739" s="38"/>
      <c r="ZF739" s="38"/>
      <c r="ZG739" s="38"/>
      <c r="ZH739" s="38"/>
      <c r="ZI739" s="38"/>
      <c r="ZJ739" s="38"/>
      <c r="ZK739" s="38"/>
      <c r="ZL739" s="38"/>
      <c r="ZM739" s="38"/>
      <c r="ZN739" s="38"/>
      <c r="ZO739" s="38"/>
      <c r="ZP739" s="38"/>
      <c r="ZQ739" s="38"/>
      <c r="ZR739" s="38"/>
      <c r="ZS739" s="38"/>
      <c r="ZT739" s="38"/>
      <c r="ZU739" s="38"/>
      <c r="ZV739" s="38"/>
      <c r="ZW739" s="38"/>
      <c r="ZX739" s="38"/>
      <c r="ZY739" s="38"/>
      <c r="ZZ739" s="38"/>
      <c r="AAA739" s="38"/>
      <c r="AAB739" s="38"/>
      <c r="AAC739" s="38"/>
      <c r="AAD739" s="38"/>
      <c r="AAE739" s="38"/>
      <c r="AAF739" s="38"/>
      <c r="AAG739" s="38"/>
      <c r="AAH739" s="38"/>
      <c r="AAI739" s="38"/>
      <c r="AAJ739" s="38"/>
      <c r="AAK739" s="38"/>
      <c r="AAL739" s="38"/>
      <c r="AAM739" s="38"/>
      <c r="AAN739" s="38"/>
      <c r="AAO739" s="38"/>
      <c r="AAP739" s="38"/>
      <c r="AAQ739" s="38"/>
      <c r="AAR739" s="38"/>
      <c r="AAS739" s="38"/>
      <c r="AAT739" s="38"/>
      <c r="AAU739" s="38"/>
      <c r="AAV739" s="38"/>
      <c r="AAW739" s="38"/>
      <c r="AAX739" s="38"/>
      <c r="AAY739" s="38"/>
      <c r="AAZ739" s="38"/>
      <c r="ABA739" s="38"/>
      <c r="ABB739" s="38"/>
      <c r="ABC739" s="38"/>
      <c r="ABD739" s="38"/>
      <c r="ABE739" s="38"/>
      <c r="ABF739" s="38"/>
      <c r="ABG739" s="38"/>
      <c r="ABH739" s="38"/>
      <c r="ABI739" s="38"/>
      <c r="ABJ739" s="38"/>
      <c r="ABK739" s="38"/>
      <c r="ABL739" s="38"/>
      <c r="ABM739" s="38"/>
      <c r="ABN739" s="38"/>
      <c r="ABO739" s="38"/>
      <c r="ABP739" s="38"/>
      <c r="ABQ739" s="38"/>
      <c r="ABR739" s="38"/>
      <c r="ABS739" s="38"/>
      <c r="ABT739" s="38"/>
      <c r="ABU739" s="38"/>
      <c r="ABV739" s="38"/>
      <c r="ABW739" s="38"/>
      <c r="ABX739" s="38"/>
      <c r="ABY739" s="38"/>
      <c r="ABZ739" s="38"/>
      <c r="ACA739" s="38"/>
      <c r="ACB739" s="38"/>
      <c r="ACC739" s="38"/>
      <c r="ACD739" s="38"/>
      <c r="ACE739" s="38"/>
      <c r="ACF739" s="38"/>
      <c r="ACG739" s="38"/>
      <c r="ACH739" s="38"/>
      <c r="ACI739" s="38"/>
      <c r="ACJ739" s="38"/>
      <c r="ACK739" s="38"/>
      <c r="ACL739" s="38"/>
      <c r="ACM739" s="38"/>
      <c r="ACN739" s="38"/>
      <c r="ACO739" s="38"/>
      <c r="ACP739" s="38"/>
      <c r="ACQ739" s="38"/>
      <c r="ACR739" s="38"/>
      <c r="ACS739" s="38"/>
      <c r="ACT739" s="38"/>
      <c r="ACU739" s="38"/>
      <c r="ACV739" s="38"/>
      <c r="ACW739" s="38"/>
      <c r="ACX739" s="38"/>
      <c r="ACY739" s="38"/>
      <c r="ACZ739" s="38"/>
      <c r="ADA739" s="38"/>
      <c r="ADB739" s="38"/>
      <c r="ADC739" s="38"/>
      <c r="ADD739" s="38"/>
      <c r="ADE739" s="38"/>
      <c r="ADF739" s="38"/>
      <c r="ADG739" s="38"/>
      <c r="ADH739" s="38"/>
      <c r="ADI739" s="38"/>
      <c r="ADJ739" s="38"/>
      <c r="ADK739" s="38"/>
      <c r="ADL739" s="38"/>
      <c r="ADM739" s="38"/>
      <c r="ADN739" s="38"/>
      <c r="ADO739" s="38"/>
      <c r="ADP739" s="38"/>
      <c r="ADQ739" s="38"/>
      <c r="ADR739" s="38"/>
      <c r="ADS739" s="38"/>
      <c r="ADT739" s="38"/>
      <c r="ADU739" s="38"/>
      <c r="ADV739" s="38"/>
      <c r="ADW739" s="38"/>
      <c r="ADX739" s="38"/>
      <c r="ADY739" s="38"/>
      <c r="ADZ739" s="38"/>
      <c r="AEA739" s="38"/>
      <c r="AEB739" s="38"/>
      <c r="AEC739" s="38"/>
      <c r="AED739" s="38"/>
      <c r="AEE739" s="38"/>
      <c r="AEF739" s="38"/>
      <c r="AEG739" s="38"/>
      <c r="AEH739" s="38"/>
      <c r="AEI739" s="38"/>
      <c r="AEJ739" s="38"/>
      <c r="AEK739" s="38"/>
      <c r="AEL739" s="38"/>
      <c r="AEM739" s="38"/>
      <c r="AEN739" s="38"/>
      <c r="AEO739" s="38"/>
      <c r="AEP739" s="38"/>
      <c r="AEQ739" s="38"/>
      <c r="AER739" s="38"/>
      <c r="AES739" s="38"/>
      <c r="AET739" s="38"/>
      <c r="AEU739" s="38"/>
      <c r="AEV739" s="38"/>
      <c r="AEW739" s="38"/>
      <c r="AEX739" s="38"/>
      <c r="AEY739" s="38"/>
      <c r="AEZ739" s="38"/>
      <c r="AFA739" s="38"/>
      <c r="AFB739" s="38"/>
      <c r="AFC739" s="38"/>
      <c r="AFD739" s="38"/>
      <c r="AFE739" s="38"/>
      <c r="AFF739" s="38"/>
      <c r="AFG739" s="38"/>
      <c r="AFH739" s="38"/>
      <c r="AFI739" s="38"/>
      <c r="AFJ739" s="38"/>
      <c r="AFK739" s="38"/>
      <c r="AFL739" s="38"/>
      <c r="AFM739" s="38"/>
      <c r="AFN739" s="38"/>
      <c r="AFO739" s="38"/>
      <c r="AFP739" s="38"/>
      <c r="AFQ739" s="38"/>
      <c r="AFR739" s="38"/>
      <c r="AFS739" s="38"/>
      <c r="AFT739" s="38"/>
      <c r="AFU739" s="38"/>
      <c r="AFV739" s="38"/>
      <c r="AFW739" s="38"/>
      <c r="AFX739" s="38"/>
      <c r="AFY739" s="38"/>
      <c r="AFZ739" s="38"/>
      <c r="AGA739" s="38"/>
      <c r="AGB739" s="38"/>
      <c r="AGC739" s="38"/>
      <c r="AGD739" s="38"/>
      <c r="AGE739" s="38"/>
      <c r="AGF739" s="38"/>
      <c r="AGG739" s="38"/>
      <c r="AGH739" s="38"/>
      <c r="AGI739" s="38"/>
      <c r="AGJ739" s="38"/>
      <c r="AGK739" s="38"/>
      <c r="AGL739" s="38"/>
      <c r="AGM739" s="38"/>
      <c r="AGN739" s="38"/>
      <c r="AGO739" s="38"/>
      <c r="AGP739" s="38"/>
      <c r="AGQ739" s="38"/>
      <c r="AGR739" s="38"/>
      <c r="AGS739" s="38"/>
      <c r="AGT739" s="38"/>
      <c r="AGU739" s="38"/>
      <c r="AGV739" s="38"/>
      <c r="AGW739" s="38"/>
      <c r="AGX739" s="38"/>
      <c r="AGY739" s="38"/>
      <c r="AGZ739" s="38"/>
      <c r="AHA739" s="38"/>
      <c r="AHB739" s="38"/>
      <c r="AHC739" s="38"/>
      <c r="AHD739" s="38"/>
      <c r="AHE739" s="38"/>
      <c r="AHF739" s="38"/>
      <c r="AHG739" s="38"/>
      <c r="AHH739" s="38"/>
      <c r="AHI739" s="38"/>
      <c r="AHJ739" s="38"/>
      <c r="AHK739" s="38"/>
      <c r="AHL739" s="38"/>
      <c r="AHM739" s="38"/>
      <c r="AHN739" s="38"/>
      <c r="AHO739" s="38"/>
      <c r="AHP739" s="38"/>
      <c r="AHQ739" s="38"/>
      <c r="AHR739" s="38"/>
      <c r="AHS739" s="38"/>
      <c r="AHT739" s="38"/>
      <c r="AHU739" s="38"/>
      <c r="AHV739" s="38"/>
      <c r="AHW739" s="38"/>
      <c r="AHX739" s="38"/>
      <c r="AHY739" s="38"/>
      <c r="AHZ739" s="38"/>
      <c r="AIA739" s="38"/>
      <c r="AIB739" s="38"/>
      <c r="AIC739" s="38"/>
      <c r="AID739" s="38"/>
      <c r="AIE739" s="38"/>
      <c r="AIF739" s="38"/>
      <c r="AIG739" s="38"/>
      <c r="AIH739" s="38"/>
      <c r="AII739" s="38"/>
      <c r="AIJ739" s="38"/>
      <c r="AIK739" s="38"/>
      <c r="AIL739" s="38"/>
      <c r="AIM739" s="38"/>
      <c r="AIN739" s="38"/>
      <c r="AIO739" s="38"/>
      <c r="AIP739" s="38"/>
      <c r="AIQ739" s="38"/>
      <c r="AIR739" s="38"/>
      <c r="AIS739" s="38"/>
      <c r="AIT739" s="38"/>
      <c r="AIU739" s="38"/>
      <c r="AIV739" s="38"/>
      <c r="AIW739" s="38"/>
      <c r="AIX739" s="38"/>
      <c r="AIY739" s="38"/>
      <c r="AIZ739" s="38"/>
      <c r="AJA739" s="38"/>
      <c r="AJB739" s="38"/>
      <c r="AJC739" s="38"/>
      <c r="AJD739" s="38"/>
      <c r="AJE739" s="38"/>
      <c r="AJF739" s="38"/>
      <c r="AJG739" s="38"/>
      <c r="AJH739" s="38"/>
      <c r="AJI739" s="38"/>
      <c r="AJJ739" s="38"/>
      <c r="AJK739" s="38"/>
      <c r="AJL739" s="38"/>
      <c r="AJM739" s="38"/>
      <c r="AJN739" s="38"/>
      <c r="AJO739" s="38"/>
      <c r="AJP739" s="38"/>
      <c r="AJQ739" s="38"/>
      <c r="AJR739" s="38"/>
      <c r="AJS739" s="38"/>
      <c r="AJT739" s="38"/>
      <c r="AJU739" s="38"/>
      <c r="AJV739" s="38"/>
      <c r="AJW739" s="38"/>
      <c r="AJX739" s="38"/>
      <c r="AJY739" s="38"/>
      <c r="AJZ739" s="38"/>
      <c r="AKA739" s="38"/>
      <c r="AKB739" s="38"/>
      <c r="AKC739" s="38"/>
      <c r="AKD739" s="38"/>
      <c r="AKE739" s="38"/>
      <c r="AKF739" s="38"/>
      <c r="AKG739" s="38"/>
      <c r="AKH739" s="38"/>
      <c r="AKI739" s="38"/>
      <c r="AKJ739" s="38"/>
      <c r="AKK739" s="38"/>
      <c r="AKL739" s="38"/>
      <c r="AKM739" s="38"/>
      <c r="AKN739" s="38"/>
      <c r="AKO739" s="38"/>
      <c r="AKP739" s="38"/>
      <c r="AKQ739" s="38"/>
      <c r="AKR739" s="38"/>
      <c r="AKS739" s="38"/>
      <c r="AKT739" s="38"/>
      <c r="AKU739" s="38"/>
      <c r="AKV739" s="38"/>
      <c r="AKW739" s="38"/>
      <c r="AKX739" s="38"/>
      <c r="AKY739" s="38"/>
      <c r="AKZ739" s="38"/>
      <c r="ALA739" s="38"/>
      <c r="ALB739" s="38"/>
      <c r="ALC739" s="38"/>
      <c r="ALD739" s="38"/>
      <c r="ALE739" s="38"/>
      <c r="ALF739" s="38"/>
      <c r="ALG739" s="38"/>
      <c r="ALH739" s="38"/>
      <c r="ALI739" s="38"/>
      <c r="ALJ739" s="38"/>
      <c r="ALK739" s="38"/>
      <c r="ALL739" s="38"/>
      <c r="ALM739" s="38"/>
      <c r="ALN739" s="38"/>
      <c r="ALO739" s="38"/>
      <c r="ALP739" s="38"/>
      <c r="ALQ739" s="38"/>
      <c r="ALR739" s="38"/>
      <c r="ALS739" s="38"/>
      <c r="ALT739" s="38"/>
      <c r="ALU739" s="38"/>
      <c r="ALV739" s="38"/>
      <c r="ALW739" s="38"/>
      <c r="ALX739" s="38"/>
      <c r="ALY739" s="38"/>
      <c r="ALZ739" s="38"/>
      <c r="AMA739" s="38"/>
      <c r="AMB739" s="38"/>
      <c r="AMC739" s="38"/>
      <c r="AMD739" s="38"/>
      <c r="AME739" s="38"/>
      <c r="AMF739" s="38"/>
      <c r="AMG739" s="38"/>
      <c r="AMH739" s="38"/>
      <c r="AMI739" s="38"/>
      <c r="AMJ739" s="38"/>
      <c r="AMK739" s="38"/>
      <c r="AML739" s="38"/>
      <c r="AMM739" s="38"/>
      <c r="AMN739" s="38"/>
      <c r="AMO739" s="38"/>
      <c r="AMP739" s="38"/>
      <c r="AMQ739" s="38"/>
      <c r="AMR739" s="38"/>
      <c r="AMS739" s="38"/>
      <c r="AMT739" s="38"/>
      <c r="AMU739" s="38"/>
      <c r="AMV739" s="38"/>
      <c r="AMW739" s="38"/>
      <c r="AMX739" s="38"/>
      <c r="AMY739" s="38"/>
      <c r="AMZ739" s="38"/>
      <c r="ANA739" s="38"/>
      <c r="ANB739" s="38"/>
      <c r="ANC739" s="38"/>
      <c r="AND739" s="38"/>
      <c r="ANE739" s="38"/>
      <c r="ANF739" s="38"/>
      <c r="ANG739" s="38"/>
      <c r="ANH739" s="38"/>
      <c r="ANI739" s="38"/>
      <c r="ANJ739" s="38"/>
      <c r="ANK739" s="38"/>
      <c r="ANL739" s="38"/>
      <c r="ANM739" s="38"/>
      <c r="ANN739" s="38"/>
      <c r="ANO739" s="38"/>
      <c r="ANP739" s="38"/>
      <c r="ANQ739" s="38"/>
      <c r="ANR739" s="38"/>
      <c r="ANS739" s="38"/>
      <c r="ANT739" s="38"/>
      <c r="ANU739" s="38"/>
      <c r="ANV739" s="38"/>
      <c r="ANW739" s="38"/>
      <c r="ANX739" s="38"/>
      <c r="ANY739" s="38"/>
      <c r="ANZ739" s="38"/>
      <c r="AOA739" s="38"/>
      <c r="AOB739" s="38"/>
      <c r="AOC739" s="38"/>
      <c r="AOD739" s="38"/>
      <c r="AOE739" s="38"/>
      <c r="AOF739" s="38"/>
      <c r="AOG739" s="38"/>
      <c r="AOH739" s="38"/>
      <c r="AOI739" s="38"/>
      <c r="AOJ739" s="38"/>
      <c r="AOK739" s="38"/>
      <c r="AOL739" s="38"/>
      <c r="AOM739" s="38"/>
      <c r="AON739" s="38"/>
      <c r="AOO739" s="38"/>
      <c r="AOP739" s="38"/>
      <c r="AOQ739" s="38"/>
      <c r="AOR739" s="38"/>
      <c r="AOS739" s="38"/>
      <c r="AOT739" s="38"/>
      <c r="AOU739" s="38"/>
      <c r="AOV739" s="38"/>
      <c r="AOW739" s="38"/>
      <c r="AOX739" s="38"/>
      <c r="AOY739" s="38"/>
      <c r="AOZ739" s="38"/>
      <c r="APA739" s="38"/>
      <c r="APB739" s="38"/>
      <c r="APC739" s="38"/>
      <c r="APD739" s="38"/>
      <c r="APE739" s="38"/>
      <c r="APF739" s="38"/>
      <c r="APG739" s="38"/>
      <c r="APH739" s="38"/>
      <c r="API739" s="38"/>
      <c r="APJ739" s="38"/>
      <c r="APK739" s="38"/>
      <c r="APL739" s="38"/>
      <c r="APM739" s="38"/>
      <c r="APN739" s="38"/>
      <c r="APO739" s="38"/>
      <c r="APP739" s="38"/>
      <c r="APQ739" s="38"/>
      <c r="APR739" s="38"/>
      <c r="APS739" s="38"/>
      <c r="APT739" s="38"/>
      <c r="APU739" s="38"/>
      <c r="APV739" s="38"/>
      <c r="APW739" s="38"/>
      <c r="APX739" s="38"/>
      <c r="APY739" s="38"/>
      <c r="APZ739" s="38"/>
      <c r="AQA739" s="38"/>
      <c r="AQB739" s="38"/>
      <c r="AQC739" s="38"/>
      <c r="AQD739" s="38"/>
      <c r="AQE739" s="38"/>
      <c r="AQF739" s="38"/>
      <c r="AQG739" s="38"/>
      <c r="AQH739" s="38"/>
      <c r="AQI739" s="38"/>
      <c r="AQJ739" s="38"/>
      <c r="AQK739" s="38"/>
      <c r="AQL739" s="38"/>
      <c r="AQM739" s="38"/>
      <c r="AQN739" s="38"/>
      <c r="AQO739" s="38"/>
      <c r="AQP739" s="38"/>
      <c r="AQQ739" s="38"/>
      <c r="AQR739" s="38"/>
      <c r="AQS739" s="38"/>
      <c r="AQT739" s="38"/>
      <c r="AQU739" s="38"/>
      <c r="AQV739" s="38"/>
      <c r="AQW739" s="38"/>
      <c r="AQX739" s="38"/>
      <c r="AQY739" s="38"/>
      <c r="AQZ739" s="38"/>
      <c r="ARA739" s="38"/>
      <c r="ARB739" s="38"/>
      <c r="ARC739" s="38"/>
      <c r="ARD739" s="38"/>
      <c r="ARE739" s="38"/>
      <c r="ARF739" s="38"/>
      <c r="ARG739" s="38"/>
      <c r="ARH739" s="38"/>
      <c r="ARI739" s="38"/>
      <c r="ARJ739" s="38"/>
      <c r="ARK739" s="38"/>
      <c r="ARL739" s="38"/>
      <c r="ARM739" s="38"/>
      <c r="ARN739" s="38"/>
      <c r="ARO739" s="38"/>
      <c r="ARP739" s="38"/>
      <c r="ARQ739" s="38"/>
      <c r="ARR739" s="38"/>
      <c r="ARS739" s="38"/>
      <c r="ART739" s="38"/>
      <c r="ARU739" s="38"/>
      <c r="ARV739" s="38"/>
      <c r="ARW739" s="38"/>
      <c r="ARX739" s="38"/>
      <c r="ARY739" s="38"/>
      <c r="ARZ739" s="38"/>
      <c r="ASA739" s="38"/>
      <c r="ASB739" s="38"/>
      <c r="ASC739" s="38"/>
      <c r="ASD739" s="38"/>
      <c r="ASE739" s="38"/>
      <c r="ASF739" s="38"/>
      <c r="ASG739" s="38"/>
      <c r="ASH739" s="38"/>
      <c r="ASI739" s="38"/>
      <c r="ASJ739" s="38"/>
      <c r="ASK739" s="38"/>
      <c r="ASL739" s="38"/>
      <c r="ASM739" s="38"/>
      <c r="ASN739" s="38"/>
      <c r="ASO739" s="38"/>
      <c r="ASP739" s="38"/>
      <c r="ASQ739" s="38"/>
      <c r="ASR739" s="38"/>
      <c r="ASS739" s="38"/>
      <c r="AST739" s="38"/>
      <c r="ASU739" s="38"/>
      <c r="ASV739" s="38"/>
      <c r="ASW739" s="38"/>
      <c r="ASX739" s="38"/>
      <c r="ASY739" s="38"/>
      <c r="ASZ739" s="38"/>
      <c r="ATA739" s="38"/>
      <c r="ATB739" s="38"/>
      <c r="ATC739" s="38"/>
      <c r="ATD739" s="38"/>
      <c r="ATE739" s="38"/>
      <c r="ATF739" s="38"/>
      <c r="ATG739" s="38"/>
      <c r="ATH739" s="38"/>
      <c r="ATI739" s="38"/>
      <c r="ATJ739" s="38"/>
      <c r="ATK739" s="38"/>
      <c r="ATL739" s="38"/>
      <c r="ATM739" s="38"/>
      <c r="ATN739" s="38"/>
      <c r="ATO739" s="38"/>
      <c r="ATP739" s="38"/>
      <c r="ATQ739" s="38"/>
      <c r="ATR739" s="38"/>
      <c r="ATS739" s="38"/>
      <c r="ATT739" s="38"/>
      <c r="ATU739" s="38"/>
      <c r="ATV739" s="38"/>
      <c r="ATW739" s="38"/>
      <c r="ATX739" s="38"/>
      <c r="ATY739" s="38"/>
      <c r="ATZ739" s="38"/>
      <c r="AUA739" s="38"/>
      <c r="AUB739" s="38"/>
      <c r="AUC739" s="38"/>
      <c r="AUD739" s="38"/>
      <c r="AUE739" s="38"/>
      <c r="AUF739" s="38"/>
      <c r="AUG739" s="38"/>
      <c r="AUH739" s="38"/>
      <c r="AUI739" s="38"/>
      <c r="AUJ739" s="38"/>
      <c r="AUK739" s="38"/>
      <c r="AUL739" s="38"/>
      <c r="AUM739" s="38"/>
      <c r="AUN739" s="38"/>
      <c r="AUO739" s="38"/>
      <c r="AUP739" s="38"/>
      <c r="AUQ739" s="38"/>
      <c r="AUR739" s="38"/>
      <c r="AUS739" s="38"/>
      <c r="AUT739" s="38"/>
      <c r="AUU739" s="38"/>
      <c r="AUV739" s="38"/>
      <c r="AUW739" s="38"/>
      <c r="AUX739" s="38"/>
      <c r="AUY739" s="38"/>
      <c r="AUZ739" s="38"/>
      <c r="AVA739" s="38"/>
      <c r="AVB739" s="38"/>
      <c r="AVC739" s="38"/>
      <c r="AVD739" s="38"/>
      <c r="AVE739" s="38"/>
      <c r="AVF739" s="38"/>
      <c r="AVG739" s="38"/>
      <c r="AVH739" s="38"/>
      <c r="AVI739" s="38"/>
      <c r="AVJ739" s="38"/>
      <c r="AVK739" s="38"/>
      <c r="AVL739" s="38"/>
      <c r="AVM739" s="38"/>
      <c r="AVN739" s="38"/>
      <c r="AVO739" s="38"/>
      <c r="AVP739" s="38"/>
      <c r="AVQ739" s="38"/>
      <c r="AVR739" s="38"/>
      <c r="AVS739" s="38"/>
      <c r="AVT739" s="38"/>
      <c r="AVU739" s="38"/>
      <c r="AVV739" s="38"/>
      <c r="AVW739" s="38"/>
      <c r="AVX739" s="38"/>
      <c r="AVY739" s="38"/>
      <c r="AVZ739" s="38"/>
      <c r="AWA739" s="38"/>
      <c r="AWB739" s="38"/>
      <c r="AWC739" s="38"/>
      <c r="AWD739" s="38"/>
      <c r="AWE739" s="38"/>
      <c r="AWF739" s="38"/>
      <c r="AWG739" s="38"/>
      <c r="AWH739" s="38"/>
      <c r="AWI739" s="38"/>
      <c r="AWJ739" s="38"/>
      <c r="AWK739" s="38"/>
      <c r="AWL739" s="38"/>
      <c r="AWM739" s="38"/>
      <c r="AWN739" s="38"/>
      <c r="AWO739" s="38"/>
      <c r="AWP739" s="38"/>
      <c r="AWQ739" s="38"/>
      <c r="AWR739" s="38"/>
      <c r="AWS739" s="38"/>
      <c r="AWT739" s="38"/>
      <c r="AWU739" s="38"/>
      <c r="AWV739" s="38"/>
      <c r="AWW739" s="38"/>
      <c r="AWX739" s="38"/>
      <c r="AWY739" s="38"/>
      <c r="AWZ739" s="38"/>
      <c r="AXA739" s="38"/>
      <c r="AXB739" s="38"/>
      <c r="AXC739" s="38"/>
      <c r="AXD739" s="38"/>
      <c r="AXE739" s="38"/>
      <c r="AXF739" s="38"/>
      <c r="AXG739" s="38"/>
      <c r="AXH739" s="38"/>
      <c r="AXI739" s="38"/>
      <c r="AXJ739" s="38"/>
      <c r="AXK739" s="38"/>
      <c r="AXL739" s="38"/>
      <c r="AXM739" s="38"/>
      <c r="AXN739" s="38"/>
      <c r="AXO739" s="38"/>
      <c r="AXP739" s="38"/>
      <c r="AXQ739" s="38"/>
      <c r="AXR739" s="38"/>
      <c r="AXS739" s="38"/>
      <c r="AXT739" s="38"/>
      <c r="AXU739" s="38"/>
      <c r="AXV739" s="38"/>
      <c r="AXW739" s="38"/>
      <c r="AXX739" s="38"/>
      <c r="AXY739" s="38"/>
      <c r="AXZ739" s="38"/>
      <c r="AYA739" s="38"/>
      <c r="AYB739" s="38"/>
      <c r="AYC739" s="38"/>
      <c r="AYD739" s="38"/>
      <c r="AYE739" s="38"/>
      <c r="AYF739" s="38"/>
      <c r="AYG739" s="38"/>
      <c r="AYH739" s="38"/>
      <c r="AYI739" s="38"/>
      <c r="AYJ739" s="38"/>
      <c r="AYK739" s="38"/>
      <c r="AYL739" s="38"/>
      <c r="AYM739" s="38"/>
      <c r="AYN739" s="38"/>
      <c r="AYO739" s="38"/>
      <c r="AYP739" s="38"/>
      <c r="AYQ739" s="38"/>
      <c r="AYR739" s="38"/>
      <c r="AYS739" s="38"/>
      <c r="AYT739" s="38"/>
      <c r="AYU739" s="38"/>
      <c r="AYV739" s="38"/>
      <c r="AYW739" s="38"/>
      <c r="AYX739" s="38"/>
      <c r="AYY739" s="38"/>
      <c r="AYZ739" s="38"/>
      <c r="AZA739" s="38"/>
      <c r="AZB739" s="38"/>
      <c r="AZC739" s="38"/>
      <c r="AZD739" s="38"/>
      <c r="AZE739" s="38"/>
      <c r="AZF739" s="38"/>
      <c r="AZG739" s="38"/>
      <c r="AZH739" s="38"/>
      <c r="AZI739" s="38"/>
      <c r="AZJ739" s="38"/>
      <c r="AZK739" s="38"/>
      <c r="AZL739" s="38"/>
      <c r="AZM739" s="38"/>
      <c r="AZN739" s="38"/>
      <c r="AZO739" s="38"/>
      <c r="AZP739" s="38"/>
      <c r="AZQ739" s="38"/>
      <c r="AZR739" s="38"/>
      <c r="AZS739" s="38"/>
      <c r="AZT739" s="38"/>
      <c r="AZU739" s="38"/>
      <c r="AZV739" s="38"/>
      <c r="AZW739" s="38"/>
      <c r="AZX739" s="38"/>
      <c r="AZY739" s="38"/>
      <c r="AZZ739" s="38"/>
      <c r="BAA739" s="38"/>
      <c r="BAB739" s="38"/>
      <c r="BAC739" s="38"/>
      <c r="BAD739" s="38"/>
      <c r="BAE739" s="38"/>
      <c r="BAF739" s="38"/>
      <c r="BAG739" s="38"/>
      <c r="BAH739" s="38"/>
      <c r="BAI739" s="38"/>
      <c r="BAJ739" s="38"/>
      <c r="BAK739" s="38"/>
      <c r="BAL739" s="38"/>
      <c r="BAM739" s="38"/>
      <c r="BAN739" s="38"/>
      <c r="BAO739" s="38"/>
      <c r="BAP739" s="38"/>
      <c r="BAQ739" s="38"/>
      <c r="BAR739" s="38"/>
      <c r="BAS739" s="38"/>
      <c r="BAT739" s="38"/>
      <c r="BAU739" s="38"/>
      <c r="BAV739" s="38"/>
      <c r="BAW739" s="38"/>
      <c r="BAX739" s="38"/>
      <c r="BAY739" s="38"/>
      <c r="BAZ739" s="38"/>
      <c r="BBA739" s="38"/>
      <c r="BBB739" s="38"/>
      <c r="BBC739" s="38"/>
      <c r="BBD739" s="38"/>
      <c r="BBE739" s="38"/>
      <c r="BBF739" s="38"/>
      <c r="BBG739" s="38"/>
      <c r="BBH739" s="38"/>
      <c r="BBI739" s="38"/>
      <c r="BBJ739" s="38"/>
      <c r="BBK739" s="38"/>
      <c r="BBL739" s="38"/>
      <c r="BBM739" s="38"/>
      <c r="BBN739" s="38"/>
      <c r="BBO739" s="38"/>
      <c r="BBP739" s="38"/>
      <c r="BBQ739" s="38"/>
      <c r="BBR739" s="38"/>
      <c r="BBS739" s="38"/>
      <c r="BBT739" s="38"/>
      <c r="BBU739" s="38"/>
      <c r="BBV739" s="38"/>
      <c r="BBW739" s="38"/>
      <c r="BBX739" s="38"/>
      <c r="BBY739" s="38"/>
      <c r="BBZ739" s="38"/>
      <c r="BCA739" s="38"/>
      <c r="BCB739" s="38"/>
      <c r="BCC739" s="38"/>
      <c r="BCD739" s="38"/>
      <c r="BCE739" s="38"/>
      <c r="BCF739" s="38"/>
      <c r="BCG739" s="38"/>
      <c r="BCH739" s="38"/>
      <c r="BCI739" s="38"/>
      <c r="BCJ739" s="38"/>
      <c r="BCK739" s="38"/>
      <c r="BCL739" s="38"/>
      <c r="BCM739" s="38"/>
      <c r="BCN739" s="38"/>
      <c r="BCO739" s="38"/>
      <c r="BCP739" s="38"/>
      <c r="BCQ739" s="38"/>
      <c r="BCR739" s="38"/>
      <c r="BCS739" s="38"/>
      <c r="BCT739" s="38"/>
      <c r="BCU739" s="38"/>
      <c r="BCV739" s="38"/>
      <c r="BCW739" s="38"/>
      <c r="BCX739" s="38"/>
      <c r="BCY739" s="38"/>
      <c r="BCZ739" s="38"/>
      <c r="BDA739" s="38"/>
      <c r="BDB739" s="38"/>
      <c r="BDC739" s="38"/>
      <c r="BDD739" s="38"/>
      <c r="BDE739" s="38"/>
      <c r="BDF739" s="38"/>
      <c r="BDG739" s="38"/>
      <c r="BDH739" s="38"/>
      <c r="BDI739" s="38"/>
      <c r="BDJ739" s="38"/>
      <c r="BDK739" s="38"/>
      <c r="BDL739" s="38"/>
      <c r="BDM739" s="38"/>
      <c r="BDN739" s="38"/>
      <c r="BDO739" s="38"/>
      <c r="BDP739" s="38"/>
      <c r="BDQ739" s="38"/>
      <c r="BDR739" s="38"/>
      <c r="BDS739" s="38"/>
      <c r="BDT739" s="38"/>
      <c r="BDU739" s="38"/>
      <c r="BDV739" s="38"/>
      <c r="BDW739" s="38"/>
      <c r="BDX739" s="38"/>
      <c r="BDY739" s="38"/>
      <c r="BDZ739" s="38"/>
      <c r="BEA739" s="38"/>
      <c r="BEB739" s="38"/>
      <c r="BEC739" s="38"/>
      <c r="BED739" s="38"/>
      <c r="BEE739" s="38"/>
      <c r="BEF739" s="38"/>
      <c r="BEG739" s="38"/>
      <c r="BEH739" s="38"/>
      <c r="BEI739" s="38"/>
      <c r="BEJ739" s="38"/>
      <c r="BEK739" s="38"/>
      <c r="BEL739" s="38"/>
      <c r="BEM739" s="38"/>
      <c r="BEN739" s="38"/>
      <c r="BEO739" s="38"/>
      <c r="BEP739" s="38"/>
      <c r="BEQ739" s="38"/>
      <c r="BER739" s="38"/>
      <c r="BES739" s="38"/>
      <c r="BET739" s="38"/>
      <c r="BEU739" s="38"/>
      <c r="BEV739" s="38"/>
      <c r="BEW739" s="38"/>
      <c r="BEX739" s="38"/>
      <c r="BEY739" s="38"/>
      <c r="BEZ739" s="38"/>
      <c r="BFA739" s="38"/>
      <c r="BFB739" s="38"/>
      <c r="BFC739" s="38"/>
      <c r="BFD739" s="38"/>
      <c r="BFE739" s="38"/>
      <c r="BFF739" s="38"/>
      <c r="BFG739" s="38"/>
      <c r="BFH739" s="38"/>
      <c r="BFI739" s="38"/>
      <c r="BFJ739" s="38"/>
      <c r="BFK739" s="38"/>
      <c r="BFL739" s="38"/>
      <c r="BFM739" s="38"/>
      <c r="BFN739" s="38"/>
      <c r="BFO739" s="38"/>
      <c r="BFP739" s="38"/>
      <c r="BFQ739" s="38"/>
      <c r="BFR739" s="38"/>
      <c r="BFS739" s="38"/>
      <c r="BFT739" s="38"/>
      <c r="BFU739" s="38"/>
      <c r="BFV739" s="38"/>
      <c r="BFW739" s="38"/>
      <c r="BFX739" s="38"/>
      <c r="BFY739" s="38"/>
      <c r="BFZ739" s="38"/>
      <c r="BGA739" s="38"/>
      <c r="BGB739" s="38"/>
      <c r="BGC739" s="38"/>
      <c r="BGD739" s="38"/>
      <c r="BGE739" s="38"/>
      <c r="BGF739" s="38"/>
      <c r="BGG739" s="38"/>
      <c r="BGH739" s="38"/>
      <c r="BGI739" s="38"/>
      <c r="BGJ739" s="38"/>
      <c r="BGK739" s="38"/>
      <c r="BGL739" s="38"/>
      <c r="BGM739" s="38"/>
      <c r="BGN739" s="38"/>
      <c r="BGO739" s="38"/>
      <c r="BGP739" s="38"/>
      <c r="BGQ739" s="38"/>
      <c r="BGR739" s="38"/>
      <c r="BGS739" s="38"/>
      <c r="BGT739" s="38"/>
      <c r="BGU739" s="38"/>
      <c r="BGV739" s="38"/>
      <c r="BGW739" s="38"/>
      <c r="BGX739" s="38"/>
      <c r="BGY739" s="38"/>
      <c r="BGZ739" s="38"/>
      <c r="BHA739" s="38"/>
      <c r="BHB739" s="38"/>
      <c r="BHC739" s="38"/>
      <c r="BHD739" s="38"/>
      <c r="BHE739" s="38"/>
      <c r="BHF739" s="38"/>
      <c r="BHG739" s="38"/>
      <c r="BHH739" s="38"/>
      <c r="BHI739" s="38"/>
      <c r="BHJ739" s="38"/>
      <c r="BHK739" s="38"/>
      <c r="BHL739" s="38"/>
      <c r="BHM739" s="38"/>
      <c r="BHN739" s="38"/>
      <c r="BHO739" s="38"/>
      <c r="BHP739" s="38"/>
      <c r="BHQ739" s="38"/>
      <c r="BHR739" s="38"/>
      <c r="BHS739" s="38"/>
      <c r="BHT739" s="38"/>
      <c r="BHU739" s="38"/>
      <c r="BHV739" s="38"/>
      <c r="BHW739" s="38"/>
      <c r="BHX739" s="38"/>
      <c r="BHY739" s="38"/>
      <c r="BHZ739" s="38"/>
      <c r="BIA739" s="38"/>
      <c r="BIB739" s="38"/>
      <c r="BIC739" s="38"/>
      <c r="BID739" s="38"/>
      <c r="BIE739" s="38"/>
      <c r="BIF739" s="38"/>
      <c r="BIG739" s="38"/>
      <c r="BIH739" s="38"/>
      <c r="BII739" s="38"/>
      <c r="BIJ739" s="38"/>
      <c r="BIK739" s="38"/>
      <c r="BIL739" s="38"/>
      <c r="BIM739" s="38"/>
      <c r="BIN739" s="38"/>
      <c r="BIO739" s="38"/>
      <c r="BIP739" s="38"/>
      <c r="BIQ739" s="38"/>
      <c r="BIR739" s="38"/>
      <c r="BIS739" s="38"/>
      <c r="BIT739" s="38"/>
      <c r="BIU739" s="38"/>
      <c r="BIV739" s="38"/>
      <c r="BIW739" s="38"/>
      <c r="BIX739" s="38"/>
      <c r="BIY739" s="38"/>
      <c r="BIZ739" s="38"/>
      <c r="BJA739" s="38"/>
      <c r="BJB739" s="38"/>
      <c r="BJC739" s="38"/>
      <c r="BJD739" s="38"/>
      <c r="BJE739" s="38"/>
      <c r="BJF739" s="38"/>
      <c r="BJG739" s="38"/>
      <c r="BJH739" s="38"/>
      <c r="BJI739" s="38"/>
      <c r="BJJ739" s="38"/>
      <c r="BJK739" s="38"/>
      <c r="BJL739" s="38"/>
      <c r="BJM739" s="38"/>
      <c r="BJN739" s="38"/>
      <c r="BJO739" s="38"/>
      <c r="BJP739" s="38"/>
      <c r="BJQ739" s="38"/>
      <c r="BJR739" s="38"/>
      <c r="BJS739" s="38"/>
      <c r="BJT739" s="38"/>
      <c r="BJU739" s="38"/>
      <c r="BJV739" s="38"/>
      <c r="BJW739" s="38"/>
      <c r="BJX739" s="38"/>
      <c r="BJY739" s="38"/>
      <c r="BJZ739" s="38"/>
      <c r="BKA739" s="38"/>
      <c r="BKB739" s="38"/>
      <c r="BKC739" s="38"/>
      <c r="BKD739" s="38"/>
      <c r="BKE739" s="38"/>
      <c r="BKF739" s="38"/>
      <c r="BKG739" s="38"/>
      <c r="BKH739" s="38"/>
      <c r="BKI739" s="38"/>
      <c r="BKJ739" s="38"/>
      <c r="BKK739" s="38"/>
      <c r="BKL739" s="38"/>
      <c r="BKM739" s="38"/>
      <c r="BKN739" s="38"/>
      <c r="BKO739" s="38"/>
      <c r="BKP739" s="38"/>
      <c r="BKQ739" s="38"/>
      <c r="BKR739" s="38"/>
      <c r="BKS739" s="38"/>
      <c r="BKT739" s="38"/>
      <c r="BKU739" s="38"/>
      <c r="BKV739" s="38"/>
      <c r="BKW739" s="38"/>
      <c r="BKX739" s="38"/>
      <c r="BKY739" s="38"/>
      <c r="BKZ739" s="38"/>
      <c r="BLA739" s="38"/>
      <c r="BLB739" s="38"/>
      <c r="BLC739" s="38"/>
      <c r="BLD739" s="38"/>
      <c r="BLE739" s="38"/>
      <c r="BLF739" s="38"/>
      <c r="BLG739" s="38"/>
      <c r="BLH739" s="38"/>
      <c r="BLI739" s="38"/>
      <c r="BLJ739" s="38"/>
      <c r="BLK739" s="38"/>
      <c r="BLL739" s="38"/>
      <c r="BLM739" s="38"/>
      <c r="BLN739" s="38"/>
      <c r="BLO739" s="38"/>
      <c r="BLP739" s="38"/>
      <c r="BLQ739" s="38"/>
      <c r="BLR739" s="38"/>
      <c r="BLS739" s="38"/>
      <c r="BLT739" s="38"/>
      <c r="BLU739" s="38"/>
      <c r="BLV739" s="38"/>
      <c r="BLW739" s="38"/>
      <c r="BLX739" s="38"/>
      <c r="BLY739" s="38"/>
      <c r="BLZ739" s="38"/>
      <c r="BMA739" s="38"/>
      <c r="BMB739" s="38"/>
      <c r="BMC739" s="38"/>
      <c r="BMD739" s="38"/>
      <c r="BME739" s="38"/>
      <c r="BMF739" s="38"/>
      <c r="BMG739" s="38"/>
      <c r="BMH739" s="38"/>
      <c r="BMI739" s="38"/>
      <c r="BMJ739" s="38"/>
      <c r="BMK739" s="38"/>
      <c r="BML739" s="38"/>
      <c r="BMM739" s="38"/>
      <c r="BMN739" s="38"/>
      <c r="BMO739" s="38"/>
      <c r="BMP739" s="38"/>
      <c r="BMQ739" s="38"/>
      <c r="BMR739" s="38"/>
      <c r="BMS739" s="38"/>
      <c r="BMT739" s="38"/>
      <c r="BMU739" s="38"/>
      <c r="BMV739" s="38"/>
      <c r="BMW739" s="38"/>
      <c r="BMX739" s="38"/>
      <c r="BMY739" s="38"/>
      <c r="BMZ739" s="38"/>
      <c r="BNA739" s="38"/>
      <c r="BNB739" s="38"/>
      <c r="BNC739" s="38"/>
      <c r="BND739" s="38"/>
      <c r="BNE739" s="38"/>
      <c r="BNF739" s="38"/>
      <c r="BNG739" s="38"/>
      <c r="BNH739" s="38"/>
      <c r="BNI739" s="38"/>
      <c r="BNJ739" s="38"/>
      <c r="BNK739" s="38"/>
      <c r="BNL739" s="38"/>
      <c r="BNM739" s="38"/>
      <c r="BNN739" s="38"/>
      <c r="BNO739" s="38"/>
      <c r="BNP739" s="38"/>
      <c r="BNQ739" s="38"/>
      <c r="BNR739" s="38"/>
      <c r="BNS739" s="38"/>
      <c r="BNT739" s="38"/>
      <c r="BNU739" s="38"/>
      <c r="BNV739" s="38"/>
      <c r="BNW739" s="38"/>
      <c r="BNX739" s="38"/>
      <c r="BNY739" s="38"/>
      <c r="BNZ739" s="38"/>
      <c r="BOA739" s="38"/>
      <c r="BOB739" s="38"/>
      <c r="BOC739" s="38"/>
      <c r="BOD739" s="38"/>
      <c r="BOE739" s="38"/>
      <c r="BOF739" s="38"/>
      <c r="BOG739" s="38"/>
      <c r="BOH739" s="38"/>
      <c r="BOI739" s="38"/>
      <c r="BOJ739" s="38"/>
      <c r="BOK739" s="38"/>
      <c r="BOL739" s="38"/>
      <c r="BOM739" s="38"/>
      <c r="BON739" s="38"/>
      <c r="BOO739" s="38"/>
      <c r="BOP739" s="38"/>
      <c r="BOQ739" s="38"/>
      <c r="BOR739" s="38"/>
      <c r="BOS739" s="38"/>
      <c r="BOT739" s="38"/>
      <c r="BOU739" s="38"/>
      <c r="BOV739" s="38"/>
      <c r="BOW739" s="38"/>
      <c r="BOX739" s="38"/>
      <c r="BOY739" s="38"/>
      <c r="BOZ739" s="38"/>
      <c r="BPA739" s="38"/>
      <c r="BPB739" s="38"/>
      <c r="BPC739" s="38"/>
      <c r="BPD739" s="38"/>
      <c r="BPE739" s="38"/>
      <c r="BPF739" s="38"/>
      <c r="BPG739" s="38"/>
      <c r="BPH739" s="38"/>
      <c r="BPI739" s="38"/>
      <c r="BPJ739" s="38"/>
      <c r="BPK739" s="38"/>
      <c r="BPL739" s="38"/>
      <c r="BPM739" s="38"/>
      <c r="BPN739" s="38"/>
      <c r="BPO739" s="38"/>
      <c r="BPP739" s="38"/>
      <c r="BPQ739" s="38"/>
      <c r="BPR739" s="38"/>
      <c r="BPS739" s="38"/>
      <c r="BPT739" s="38"/>
      <c r="BPU739" s="38"/>
      <c r="BPV739" s="38"/>
      <c r="BPW739" s="38"/>
      <c r="BPX739" s="38"/>
      <c r="BPY739" s="38"/>
      <c r="BPZ739" s="38"/>
      <c r="BQA739" s="38"/>
      <c r="BQB739" s="38"/>
      <c r="BQC739" s="38"/>
      <c r="BQD739" s="38"/>
      <c r="BQE739" s="38"/>
      <c r="BQF739" s="38"/>
      <c r="BQG739" s="38"/>
      <c r="BQH739" s="38"/>
      <c r="BQI739" s="38"/>
      <c r="BQJ739" s="38"/>
      <c r="BQK739" s="38"/>
      <c r="BQL739" s="38"/>
      <c r="BQM739" s="38"/>
      <c r="BQN739" s="38"/>
      <c r="BQO739" s="38"/>
      <c r="BQP739" s="38"/>
      <c r="BQQ739" s="38"/>
      <c r="BQR739" s="38"/>
      <c r="BQS739" s="38"/>
      <c r="BQT739" s="38"/>
      <c r="BQU739" s="38"/>
      <c r="BQV739" s="38"/>
      <c r="BQW739" s="38"/>
      <c r="BQX739" s="38"/>
      <c r="BQY739" s="38"/>
      <c r="BQZ739" s="38"/>
      <c r="BRA739" s="38"/>
      <c r="BRB739" s="38"/>
      <c r="BRC739" s="38"/>
      <c r="BRD739" s="38"/>
      <c r="BRE739" s="38"/>
      <c r="BRF739" s="38"/>
      <c r="BRG739" s="38"/>
      <c r="BRH739" s="38"/>
      <c r="BRI739" s="38"/>
      <c r="BRJ739" s="38"/>
      <c r="BRK739" s="38"/>
      <c r="BRL739" s="38"/>
      <c r="BRM739" s="38"/>
      <c r="BRN739" s="38"/>
      <c r="BRO739" s="38"/>
      <c r="BRP739" s="38"/>
      <c r="BRQ739" s="38"/>
      <c r="BRR739" s="38"/>
      <c r="BRS739" s="38"/>
      <c r="BRT739" s="38"/>
      <c r="BRU739" s="38"/>
      <c r="BRV739" s="38"/>
      <c r="BRW739" s="38"/>
      <c r="BRX739" s="38"/>
      <c r="BRY739" s="38"/>
      <c r="BRZ739" s="38"/>
      <c r="BSA739" s="38"/>
      <c r="BSB739" s="38"/>
      <c r="BSC739" s="38"/>
      <c r="BSD739" s="38"/>
      <c r="BSE739" s="38"/>
      <c r="BSF739" s="38"/>
      <c r="BSG739" s="38"/>
      <c r="BSH739" s="38"/>
      <c r="BSI739" s="38"/>
      <c r="BSJ739" s="38"/>
      <c r="BSK739" s="38"/>
      <c r="BSL739" s="38"/>
      <c r="BSM739" s="38"/>
      <c r="BSN739" s="38"/>
      <c r="BSO739" s="38"/>
      <c r="BSP739" s="38"/>
      <c r="BSQ739" s="38"/>
      <c r="BSR739" s="38"/>
      <c r="BSS739" s="38"/>
      <c r="BST739" s="38"/>
      <c r="BSU739" s="38"/>
      <c r="BSV739" s="38"/>
      <c r="BSW739" s="38"/>
      <c r="BSX739" s="38"/>
      <c r="BSY739" s="38"/>
      <c r="BSZ739" s="38"/>
      <c r="BTA739" s="38"/>
      <c r="BTB739" s="38"/>
      <c r="BTC739" s="38"/>
      <c r="BTD739" s="38"/>
      <c r="BTE739" s="38"/>
      <c r="BTF739" s="38"/>
      <c r="BTG739" s="38"/>
      <c r="BTH739" s="38"/>
      <c r="BTI739" s="38"/>
      <c r="BTJ739" s="38"/>
      <c r="BTK739" s="38"/>
      <c r="BTL739" s="38"/>
      <c r="BTM739" s="38"/>
      <c r="BTN739" s="38"/>
      <c r="BTO739" s="38"/>
      <c r="BTP739" s="38"/>
      <c r="BTQ739" s="38"/>
      <c r="BTR739" s="38"/>
      <c r="BTS739" s="38"/>
      <c r="BTT739" s="38"/>
      <c r="BTU739" s="38"/>
      <c r="BTV739" s="38"/>
      <c r="BTW739" s="38"/>
      <c r="BTX739" s="38"/>
      <c r="BTY739" s="38"/>
      <c r="BTZ739" s="38"/>
      <c r="BUA739" s="38"/>
      <c r="BUB739" s="38"/>
      <c r="BUC739" s="38"/>
      <c r="BUD739" s="38"/>
      <c r="BUE739" s="38"/>
      <c r="BUF739" s="38"/>
      <c r="BUG739" s="38"/>
      <c r="BUH739" s="38"/>
      <c r="BUI739" s="38"/>
      <c r="BUJ739" s="38"/>
      <c r="BUK739" s="38"/>
      <c r="BUL739" s="38"/>
      <c r="BUM739" s="38"/>
      <c r="BUN739" s="38"/>
      <c r="BUO739" s="38"/>
      <c r="BUP739" s="38"/>
      <c r="BUQ739" s="38"/>
      <c r="BUR739" s="38"/>
      <c r="BUS739" s="38"/>
      <c r="BUT739" s="38"/>
      <c r="BUU739" s="38"/>
      <c r="BUV739" s="38"/>
      <c r="BUW739" s="38"/>
      <c r="BUX739" s="38"/>
      <c r="BUY739" s="38"/>
      <c r="BUZ739" s="38"/>
      <c r="BVA739" s="38"/>
      <c r="BVB739" s="38"/>
      <c r="BVC739" s="38"/>
      <c r="BVD739" s="38"/>
      <c r="BVE739" s="38"/>
      <c r="BVF739" s="38"/>
      <c r="BVG739" s="38"/>
      <c r="BVH739" s="38"/>
      <c r="BVI739" s="38"/>
      <c r="BVJ739" s="38"/>
      <c r="BVK739" s="38"/>
      <c r="BVL739" s="38"/>
      <c r="BVM739" s="38"/>
      <c r="BVN739" s="38"/>
      <c r="BVO739" s="38"/>
      <c r="BVP739" s="38"/>
      <c r="BVQ739" s="38"/>
      <c r="BVR739" s="38"/>
      <c r="BVS739" s="38"/>
      <c r="BVT739" s="38"/>
      <c r="BVU739" s="38"/>
      <c r="BVV739" s="38"/>
      <c r="BVW739" s="38"/>
      <c r="BVX739" s="38"/>
      <c r="BVY739" s="38"/>
      <c r="BVZ739" s="38"/>
      <c r="BWA739" s="38"/>
      <c r="BWB739" s="38"/>
      <c r="BWC739" s="38"/>
      <c r="BWD739" s="38"/>
      <c r="BWE739" s="38"/>
      <c r="BWF739" s="38"/>
      <c r="BWG739" s="38"/>
      <c r="BWH739" s="38"/>
      <c r="BWI739" s="38"/>
      <c r="BWJ739" s="38"/>
      <c r="BWK739" s="38"/>
      <c r="BWL739" s="38"/>
      <c r="BWM739" s="38"/>
      <c r="BWN739" s="38"/>
      <c r="BWO739" s="38"/>
      <c r="BWP739" s="38"/>
      <c r="BWQ739" s="38"/>
      <c r="BWR739" s="38"/>
      <c r="BWS739" s="38"/>
      <c r="BWT739" s="38"/>
      <c r="BWU739" s="38"/>
      <c r="BWV739" s="38"/>
      <c r="BWW739" s="38"/>
      <c r="BWX739" s="38"/>
      <c r="BWY739" s="38"/>
      <c r="BWZ739" s="38"/>
      <c r="BXA739" s="38"/>
      <c r="BXB739" s="38"/>
      <c r="BXC739" s="38"/>
      <c r="BXD739" s="38"/>
      <c r="BXE739" s="38"/>
      <c r="BXF739" s="38"/>
      <c r="BXG739" s="38"/>
      <c r="BXH739" s="38"/>
      <c r="BXI739" s="38"/>
      <c r="BXJ739" s="38"/>
      <c r="BXK739" s="38"/>
      <c r="BXL739" s="38"/>
      <c r="BXM739" s="38"/>
      <c r="BXN739" s="38"/>
      <c r="BXO739" s="38"/>
      <c r="BXP739" s="38"/>
      <c r="BXQ739" s="38"/>
      <c r="BXR739" s="38"/>
      <c r="BXS739" s="38"/>
      <c r="BXT739" s="38"/>
      <c r="BXU739" s="38"/>
      <c r="BXV739" s="38"/>
      <c r="BXW739" s="38"/>
      <c r="BXX739" s="38"/>
      <c r="BXY739" s="38"/>
      <c r="BXZ739" s="38"/>
      <c r="BYA739" s="38"/>
      <c r="BYB739" s="38"/>
      <c r="BYC739" s="38"/>
      <c r="BYD739" s="38"/>
      <c r="BYE739" s="38"/>
      <c r="BYF739" s="38"/>
      <c r="BYG739" s="38"/>
      <c r="BYH739" s="38"/>
      <c r="BYI739" s="38"/>
      <c r="BYJ739" s="38"/>
      <c r="BYK739" s="38"/>
      <c r="BYL739" s="38"/>
      <c r="BYM739" s="38"/>
      <c r="BYN739" s="38"/>
      <c r="BYO739" s="38"/>
      <c r="BYP739" s="38"/>
      <c r="BYQ739" s="38"/>
      <c r="BYR739" s="38"/>
      <c r="BYS739" s="38"/>
      <c r="BYT739" s="38"/>
      <c r="BYU739" s="38"/>
      <c r="BYV739" s="38"/>
      <c r="BYW739" s="38"/>
      <c r="BYX739" s="38"/>
      <c r="BYY739" s="38"/>
      <c r="BYZ739" s="38"/>
      <c r="BZA739" s="38"/>
      <c r="BZB739" s="38"/>
      <c r="BZC739" s="38"/>
      <c r="BZD739" s="38"/>
      <c r="BZE739" s="38"/>
      <c r="BZF739" s="38"/>
      <c r="BZG739" s="38"/>
      <c r="BZH739" s="38"/>
      <c r="BZI739" s="38"/>
      <c r="BZJ739" s="38"/>
      <c r="BZK739" s="38"/>
      <c r="BZL739" s="38"/>
      <c r="BZM739" s="38"/>
      <c r="BZN739" s="38"/>
      <c r="BZO739" s="38"/>
      <c r="BZP739" s="38"/>
      <c r="BZQ739" s="38"/>
      <c r="BZR739" s="38"/>
      <c r="BZS739" s="38"/>
      <c r="BZT739" s="38"/>
      <c r="BZU739" s="38"/>
      <c r="BZV739" s="38"/>
      <c r="BZW739" s="38"/>
      <c r="BZX739" s="38"/>
      <c r="BZY739" s="38"/>
      <c r="BZZ739" s="38"/>
      <c r="CAA739" s="38"/>
      <c r="CAB739" s="38"/>
      <c r="CAC739" s="38"/>
      <c r="CAD739" s="38"/>
      <c r="CAE739" s="38"/>
      <c r="CAF739" s="38"/>
      <c r="CAG739" s="38"/>
      <c r="CAH739" s="38"/>
      <c r="CAI739" s="38"/>
      <c r="CAJ739" s="38"/>
      <c r="CAK739" s="38"/>
      <c r="CAL739" s="38"/>
      <c r="CAM739" s="38"/>
      <c r="CAN739" s="38"/>
      <c r="CAO739" s="38"/>
      <c r="CAP739" s="38"/>
      <c r="CAQ739" s="38"/>
      <c r="CAR739" s="38"/>
      <c r="CAS739" s="38"/>
      <c r="CAT739" s="38"/>
      <c r="CAU739" s="38"/>
      <c r="CAV739" s="38"/>
      <c r="CAW739" s="38"/>
      <c r="CAX739" s="38"/>
      <c r="CAY739" s="38"/>
      <c r="CAZ739" s="38"/>
      <c r="CBA739" s="38"/>
      <c r="CBB739" s="38"/>
      <c r="CBC739" s="38"/>
      <c r="CBD739" s="38"/>
      <c r="CBE739" s="38"/>
      <c r="CBF739" s="38"/>
      <c r="CBG739" s="38"/>
      <c r="CBH739" s="38"/>
      <c r="CBI739" s="38"/>
      <c r="CBJ739" s="38"/>
      <c r="CBK739" s="38"/>
      <c r="CBL739" s="38"/>
      <c r="CBM739" s="38"/>
      <c r="CBN739" s="38"/>
      <c r="CBO739" s="38"/>
      <c r="CBP739" s="38"/>
      <c r="CBQ739" s="38"/>
      <c r="CBR739" s="38"/>
      <c r="CBS739" s="38"/>
      <c r="CBT739" s="38"/>
      <c r="CBU739" s="38"/>
      <c r="CBV739" s="38"/>
      <c r="CBW739" s="38"/>
      <c r="CBX739" s="38"/>
      <c r="CBY739" s="38"/>
      <c r="CBZ739" s="38"/>
      <c r="CCA739" s="38"/>
      <c r="CCB739" s="38"/>
      <c r="CCC739" s="38"/>
      <c r="CCD739" s="38"/>
      <c r="CCE739" s="38"/>
      <c r="CCF739" s="38"/>
      <c r="CCG739" s="38"/>
      <c r="CCH739" s="38"/>
      <c r="CCI739" s="38"/>
      <c r="CCJ739" s="38"/>
      <c r="CCK739" s="38"/>
      <c r="CCL739" s="38"/>
      <c r="CCM739" s="38"/>
      <c r="CCN739" s="38"/>
      <c r="CCO739" s="38"/>
      <c r="CCP739" s="38"/>
      <c r="CCQ739" s="38"/>
      <c r="CCR739" s="38"/>
      <c r="CCS739" s="38"/>
      <c r="CCT739" s="38"/>
      <c r="CCU739" s="38"/>
      <c r="CCV739" s="38"/>
      <c r="CCW739" s="38"/>
      <c r="CCX739" s="38"/>
      <c r="CCY739" s="38"/>
      <c r="CCZ739" s="38"/>
      <c r="CDA739" s="38"/>
      <c r="CDB739" s="38"/>
      <c r="CDC739" s="38"/>
      <c r="CDD739" s="38"/>
      <c r="CDE739" s="38"/>
      <c r="CDF739" s="38"/>
      <c r="CDG739" s="38"/>
      <c r="CDH739" s="38"/>
      <c r="CDI739" s="38"/>
      <c r="CDJ739" s="38"/>
      <c r="CDK739" s="38"/>
      <c r="CDL739" s="38"/>
      <c r="CDM739" s="38"/>
      <c r="CDN739" s="38"/>
      <c r="CDO739" s="38"/>
      <c r="CDP739" s="38"/>
      <c r="CDQ739" s="38"/>
      <c r="CDR739" s="38"/>
      <c r="CDS739" s="38"/>
      <c r="CDT739" s="38"/>
      <c r="CDU739" s="38"/>
      <c r="CDV739" s="38"/>
      <c r="CDW739" s="38"/>
      <c r="CDX739" s="38"/>
      <c r="CDY739" s="38"/>
      <c r="CDZ739" s="38"/>
      <c r="CEA739" s="38"/>
      <c r="CEB739" s="38"/>
      <c r="CEC739" s="38"/>
      <c r="CED739" s="38"/>
      <c r="CEE739" s="38"/>
      <c r="CEF739" s="38"/>
      <c r="CEG739" s="38"/>
      <c r="CEH739" s="38"/>
      <c r="CEI739" s="38"/>
      <c r="CEJ739" s="38"/>
      <c r="CEK739" s="38"/>
      <c r="CEL739" s="38"/>
      <c r="CEM739" s="38"/>
      <c r="CEN739" s="38"/>
      <c r="CEO739" s="38"/>
      <c r="CEP739" s="38"/>
      <c r="CEQ739" s="38"/>
      <c r="CER739" s="38"/>
      <c r="CES739" s="38"/>
      <c r="CET739" s="38"/>
      <c r="CEU739" s="38"/>
      <c r="CEV739" s="38"/>
      <c r="CEW739" s="38"/>
      <c r="CEX739" s="38"/>
      <c r="CEY739" s="38"/>
      <c r="CEZ739" s="38"/>
      <c r="CFA739" s="38"/>
      <c r="CFB739" s="38"/>
      <c r="CFC739" s="38"/>
      <c r="CFD739" s="38"/>
      <c r="CFE739" s="38"/>
      <c r="CFF739" s="38"/>
      <c r="CFG739" s="38"/>
      <c r="CFH739" s="38"/>
      <c r="CFI739" s="38"/>
      <c r="CFJ739" s="38"/>
      <c r="CFK739" s="38"/>
      <c r="CFL739" s="38"/>
      <c r="CFM739" s="38"/>
      <c r="CFN739" s="38"/>
      <c r="CFO739" s="38"/>
      <c r="CFP739" s="38"/>
      <c r="CFQ739" s="38"/>
      <c r="CFR739" s="38"/>
      <c r="CFS739" s="38"/>
      <c r="CFT739" s="38"/>
      <c r="CFU739" s="38"/>
      <c r="CFV739" s="38"/>
      <c r="CFW739" s="38"/>
      <c r="CFX739" s="38"/>
      <c r="CFY739" s="38"/>
      <c r="CFZ739" s="38"/>
      <c r="CGA739" s="38"/>
      <c r="CGB739" s="38"/>
      <c r="CGC739" s="38"/>
      <c r="CGD739" s="38"/>
      <c r="CGE739" s="38"/>
      <c r="CGF739" s="38"/>
      <c r="CGG739" s="38"/>
      <c r="CGH739" s="38"/>
      <c r="CGI739" s="38"/>
      <c r="CGJ739" s="38"/>
      <c r="CGK739" s="38"/>
      <c r="CGL739" s="38"/>
      <c r="CGM739" s="38"/>
      <c r="CGN739" s="38"/>
      <c r="CGO739" s="38"/>
      <c r="CGP739" s="38"/>
      <c r="CGQ739" s="38"/>
      <c r="CGR739" s="38"/>
      <c r="CGS739" s="38"/>
      <c r="CGT739" s="38"/>
      <c r="CGU739" s="38"/>
      <c r="CGV739" s="38"/>
      <c r="CGW739" s="38"/>
      <c r="CGX739" s="38"/>
      <c r="CGY739" s="38"/>
      <c r="CGZ739" s="38"/>
      <c r="CHA739" s="38"/>
      <c r="CHB739" s="38"/>
      <c r="CHC739" s="38"/>
      <c r="CHD739" s="38"/>
      <c r="CHE739" s="38"/>
      <c r="CHF739" s="38"/>
      <c r="CHG739" s="38"/>
      <c r="CHH739" s="38"/>
      <c r="CHI739" s="38"/>
      <c r="CHJ739" s="38"/>
      <c r="CHK739" s="38"/>
      <c r="CHL739" s="38"/>
      <c r="CHM739" s="38"/>
      <c r="CHN739" s="38"/>
      <c r="CHO739" s="38"/>
      <c r="CHP739" s="38"/>
      <c r="CHQ739" s="38"/>
      <c r="CHR739" s="38"/>
      <c r="CHS739" s="38"/>
      <c r="CHT739" s="38"/>
      <c r="CHU739" s="38"/>
      <c r="CHV739" s="38"/>
      <c r="CHW739" s="38"/>
      <c r="CHX739" s="38"/>
      <c r="CHY739" s="38"/>
      <c r="CHZ739" s="38"/>
      <c r="CIA739" s="38"/>
      <c r="CIB739" s="38"/>
      <c r="CIC739" s="38"/>
      <c r="CID739" s="38"/>
      <c r="CIE739" s="38"/>
      <c r="CIF739" s="38"/>
      <c r="CIG739" s="38"/>
      <c r="CIH739" s="38"/>
      <c r="CII739" s="38"/>
      <c r="CIJ739" s="38"/>
      <c r="CIK739" s="38"/>
      <c r="CIL739" s="38"/>
      <c r="CIM739" s="38"/>
      <c r="CIN739" s="38"/>
      <c r="CIO739" s="38"/>
      <c r="CIP739" s="38"/>
      <c r="CIQ739" s="38"/>
      <c r="CIR739" s="38"/>
      <c r="CIS739" s="38"/>
      <c r="CIT739" s="38"/>
      <c r="CIU739" s="38"/>
      <c r="CIV739" s="38"/>
      <c r="CIW739" s="38"/>
      <c r="CIX739" s="38"/>
      <c r="CIY739" s="38"/>
      <c r="CIZ739" s="38"/>
      <c r="CJA739" s="38"/>
      <c r="CJB739" s="38"/>
      <c r="CJC739" s="38"/>
      <c r="CJD739" s="38"/>
      <c r="CJE739" s="38"/>
      <c r="CJF739" s="38"/>
      <c r="CJG739" s="38"/>
      <c r="CJH739" s="38"/>
      <c r="CJI739" s="38"/>
      <c r="CJJ739" s="38"/>
      <c r="CJK739" s="38"/>
      <c r="CJL739" s="38"/>
      <c r="CJM739" s="38"/>
      <c r="CJN739" s="38"/>
      <c r="CJO739" s="38"/>
      <c r="CJP739" s="38"/>
      <c r="CJQ739" s="38"/>
      <c r="CJR739" s="38"/>
      <c r="CJS739" s="38"/>
      <c r="CJT739" s="38"/>
      <c r="CJU739" s="38"/>
      <c r="CJV739" s="38"/>
      <c r="CJW739" s="38"/>
      <c r="CJX739" s="38"/>
      <c r="CJY739" s="38"/>
      <c r="CJZ739" s="38"/>
      <c r="CKA739" s="38"/>
      <c r="CKB739" s="38"/>
      <c r="CKC739" s="38"/>
      <c r="CKD739" s="38"/>
      <c r="CKE739" s="38"/>
      <c r="CKF739" s="38"/>
      <c r="CKG739" s="38"/>
      <c r="CKH739" s="38"/>
      <c r="CKI739" s="38"/>
      <c r="CKJ739" s="38"/>
      <c r="CKK739" s="38"/>
      <c r="CKL739" s="38"/>
      <c r="CKM739" s="38"/>
      <c r="CKN739" s="38"/>
      <c r="CKO739" s="38"/>
      <c r="CKP739" s="38"/>
      <c r="CKQ739" s="38"/>
      <c r="CKR739" s="38"/>
      <c r="CKS739" s="38"/>
      <c r="CKT739" s="38"/>
      <c r="CKU739" s="38"/>
      <c r="CKV739" s="38"/>
      <c r="CKW739" s="38"/>
      <c r="CKX739" s="38"/>
      <c r="CKY739" s="38"/>
      <c r="CKZ739" s="38"/>
      <c r="CLA739" s="38"/>
      <c r="CLB739" s="38"/>
      <c r="CLC739" s="38"/>
      <c r="CLD739" s="38"/>
      <c r="CLE739" s="38"/>
      <c r="CLF739" s="38"/>
      <c r="CLG739" s="38"/>
      <c r="CLH739" s="38"/>
      <c r="CLI739" s="38"/>
      <c r="CLJ739" s="38"/>
      <c r="CLK739" s="38"/>
      <c r="CLL739" s="38"/>
      <c r="CLM739" s="38"/>
      <c r="CLN739" s="38"/>
      <c r="CLO739" s="38"/>
      <c r="CLP739" s="38"/>
      <c r="CLQ739" s="38"/>
      <c r="CLR739" s="38"/>
      <c r="CLS739" s="38"/>
      <c r="CLT739" s="38"/>
      <c r="CLU739" s="38"/>
      <c r="CLV739" s="38"/>
      <c r="CLW739" s="38"/>
      <c r="CLX739" s="38"/>
      <c r="CLY739" s="38"/>
      <c r="CLZ739" s="38"/>
      <c r="CMA739" s="38"/>
      <c r="CMB739" s="38"/>
      <c r="CMC739" s="38"/>
      <c r="CMD739" s="38"/>
      <c r="CME739" s="38"/>
      <c r="CMF739" s="38"/>
      <c r="CMG739" s="38"/>
      <c r="CMH739" s="38"/>
      <c r="CMI739" s="38"/>
      <c r="CMJ739" s="38"/>
      <c r="CMK739" s="38"/>
      <c r="CML739" s="38"/>
      <c r="CMM739" s="38"/>
      <c r="CMN739" s="38"/>
      <c r="CMO739" s="38"/>
      <c r="CMP739" s="38"/>
      <c r="CMQ739" s="38"/>
      <c r="CMR739" s="38"/>
      <c r="CMS739" s="38"/>
      <c r="CMT739" s="38"/>
      <c r="CMU739" s="38"/>
      <c r="CMV739" s="38"/>
      <c r="CMW739" s="38"/>
      <c r="CMX739" s="38"/>
      <c r="CMY739" s="38"/>
      <c r="CMZ739" s="38"/>
      <c r="CNA739" s="38"/>
      <c r="CNB739" s="38"/>
      <c r="CNC739" s="38"/>
      <c r="CND739" s="38"/>
      <c r="CNE739" s="38"/>
      <c r="CNF739" s="38"/>
      <c r="CNG739" s="38"/>
      <c r="CNH739" s="38"/>
      <c r="CNI739" s="38"/>
      <c r="CNJ739" s="38"/>
      <c r="CNK739" s="38"/>
      <c r="CNL739" s="38"/>
      <c r="CNM739" s="38"/>
      <c r="CNN739" s="38"/>
      <c r="CNO739" s="38"/>
      <c r="CNP739" s="38"/>
      <c r="CNQ739" s="38"/>
      <c r="CNR739" s="38"/>
      <c r="CNS739" s="38"/>
      <c r="CNT739" s="38"/>
      <c r="CNU739" s="38"/>
      <c r="CNV739" s="38"/>
      <c r="CNW739" s="38"/>
      <c r="CNX739" s="38"/>
      <c r="CNY739" s="38"/>
      <c r="CNZ739" s="38"/>
      <c r="COA739" s="38"/>
      <c r="COB739" s="38"/>
      <c r="COC739" s="38"/>
      <c r="COD739" s="38"/>
      <c r="COE739" s="38"/>
      <c r="COF739" s="38"/>
      <c r="COG739" s="38"/>
      <c r="COH739" s="38"/>
      <c r="COI739" s="38"/>
      <c r="COJ739" s="38"/>
      <c r="COK739" s="38"/>
      <c r="COL739" s="38"/>
      <c r="COM739" s="38"/>
      <c r="CON739" s="38"/>
      <c r="COO739" s="38"/>
      <c r="COP739" s="38"/>
      <c r="COQ739" s="38"/>
      <c r="COR739" s="38"/>
      <c r="COS739" s="38"/>
      <c r="COT739" s="38"/>
      <c r="COU739" s="38"/>
      <c r="COV739" s="38"/>
      <c r="COW739" s="38"/>
      <c r="COX739" s="38"/>
      <c r="COY739" s="38"/>
      <c r="COZ739" s="38"/>
      <c r="CPA739" s="38"/>
      <c r="CPB739" s="38"/>
      <c r="CPC739" s="38"/>
      <c r="CPD739" s="38"/>
      <c r="CPE739" s="38"/>
      <c r="CPF739" s="38"/>
      <c r="CPG739" s="38"/>
      <c r="CPH739" s="38"/>
      <c r="CPI739" s="38"/>
      <c r="CPJ739" s="38"/>
      <c r="CPK739" s="38"/>
      <c r="CPL739" s="38"/>
      <c r="CPM739" s="38"/>
      <c r="CPN739" s="38"/>
      <c r="CPO739" s="38"/>
      <c r="CPP739" s="38"/>
      <c r="CPQ739" s="38"/>
      <c r="CPR739" s="38"/>
      <c r="CPS739" s="38"/>
      <c r="CPT739" s="38"/>
      <c r="CPU739" s="38"/>
      <c r="CPV739" s="38"/>
      <c r="CPW739" s="38"/>
      <c r="CPX739" s="38"/>
      <c r="CPY739" s="38"/>
      <c r="CPZ739" s="38"/>
      <c r="CQA739" s="38"/>
      <c r="CQB739" s="38"/>
      <c r="CQC739" s="38"/>
      <c r="CQD739" s="38"/>
      <c r="CQE739" s="38"/>
      <c r="CQF739" s="38"/>
      <c r="CQG739" s="38"/>
      <c r="CQH739" s="38"/>
      <c r="CQI739" s="38"/>
      <c r="CQJ739" s="38"/>
      <c r="CQK739" s="38"/>
      <c r="CQL739" s="38"/>
      <c r="CQM739" s="38"/>
      <c r="CQN739" s="38"/>
      <c r="CQO739" s="38"/>
      <c r="CQP739" s="38"/>
      <c r="CQQ739" s="38"/>
      <c r="CQR739" s="38"/>
      <c r="CQS739" s="38"/>
      <c r="CQT739" s="38"/>
      <c r="CQU739" s="38"/>
      <c r="CQV739" s="38"/>
      <c r="CQW739" s="38"/>
      <c r="CQX739" s="38"/>
      <c r="CQY739" s="38"/>
      <c r="CQZ739" s="38"/>
      <c r="CRA739" s="38"/>
      <c r="CRB739" s="38"/>
      <c r="CRC739" s="38"/>
      <c r="CRD739" s="38"/>
      <c r="CRE739" s="38"/>
      <c r="CRF739" s="38"/>
      <c r="CRG739" s="38"/>
      <c r="CRH739" s="38"/>
      <c r="CRI739" s="38"/>
      <c r="CRJ739" s="38"/>
      <c r="CRK739" s="38"/>
      <c r="CRL739" s="38"/>
      <c r="CRM739" s="38"/>
      <c r="CRN739" s="38"/>
      <c r="CRO739" s="38"/>
      <c r="CRP739" s="38"/>
      <c r="CRQ739" s="38"/>
      <c r="CRR739" s="38"/>
      <c r="CRS739" s="38"/>
      <c r="CRT739" s="38"/>
      <c r="CRU739" s="38"/>
      <c r="CRV739" s="38"/>
      <c r="CRW739" s="38"/>
      <c r="CRX739" s="38"/>
      <c r="CRY739" s="38"/>
      <c r="CRZ739" s="38"/>
      <c r="CSA739" s="38"/>
      <c r="CSB739" s="38"/>
      <c r="CSC739" s="38"/>
      <c r="CSD739" s="38"/>
      <c r="CSE739" s="38"/>
      <c r="CSF739" s="38"/>
      <c r="CSG739" s="38"/>
      <c r="CSH739" s="38"/>
      <c r="CSI739" s="38"/>
      <c r="CSJ739" s="38"/>
      <c r="CSK739" s="38"/>
      <c r="CSL739" s="38"/>
      <c r="CSM739" s="38"/>
      <c r="CSN739" s="38"/>
      <c r="CSO739" s="38"/>
      <c r="CSP739" s="38"/>
      <c r="CSQ739" s="38"/>
      <c r="CSR739" s="38"/>
      <c r="CSS739" s="38"/>
      <c r="CST739" s="38"/>
      <c r="CSU739" s="38"/>
      <c r="CSV739" s="38"/>
      <c r="CSW739" s="38"/>
      <c r="CSX739" s="38"/>
      <c r="CSY739" s="38"/>
      <c r="CSZ739" s="38"/>
      <c r="CTA739" s="38"/>
      <c r="CTB739" s="38"/>
      <c r="CTC739" s="38"/>
      <c r="CTD739" s="38"/>
      <c r="CTE739" s="38"/>
      <c r="CTF739" s="38"/>
      <c r="CTG739" s="38"/>
      <c r="CTH739" s="38"/>
      <c r="CTI739" s="38"/>
      <c r="CTJ739" s="38"/>
      <c r="CTK739" s="38"/>
      <c r="CTL739" s="38"/>
      <c r="CTM739" s="38"/>
      <c r="CTN739" s="38"/>
      <c r="CTO739" s="38"/>
      <c r="CTP739" s="38"/>
      <c r="CTQ739" s="38"/>
      <c r="CTR739" s="38"/>
      <c r="CTS739" s="38"/>
      <c r="CTT739" s="38"/>
      <c r="CTU739" s="38"/>
      <c r="CTV739" s="38"/>
      <c r="CTW739" s="38"/>
      <c r="CTX739" s="38"/>
      <c r="CTY739" s="38"/>
      <c r="CTZ739" s="38"/>
      <c r="CUA739" s="38"/>
      <c r="CUB739" s="38"/>
      <c r="CUC739" s="38"/>
      <c r="CUD739" s="38"/>
      <c r="CUE739" s="38"/>
      <c r="CUF739" s="38"/>
      <c r="CUG739" s="38"/>
      <c r="CUH739" s="38"/>
      <c r="CUI739" s="38"/>
      <c r="CUJ739" s="38"/>
      <c r="CUK739" s="38"/>
      <c r="CUL739" s="38"/>
      <c r="CUM739" s="38"/>
      <c r="CUN739" s="38"/>
      <c r="CUO739" s="38"/>
      <c r="CUP739" s="38"/>
      <c r="CUQ739" s="38"/>
      <c r="CUR739" s="38"/>
      <c r="CUS739" s="38"/>
      <c r="CUT739" s="38"/>
      <c r="CUU739" s="38"/>
      <c r="CUV739" s="38"/>
      <c r="CUW739" s="38"/>
      <c r="CUX739" s="38"/>
      <c r="CUY739" s="38"/>
      <c r="CUZ739" s="38"/>
      <c r="CVA739" s="38"/>
      <c r="CVB739" s="38"/>
      <c r="CVC739" s="38"/>
      <c r="CVD739" s="38"/>
      <c r="CVE739" s="38"/>
      <c r="CVF739" s="38"/>
      <c r="CVG739" s="38"/>
      <c r="CVH739" s="38"/>
      <c r="CVI739" s="38"/>
      <c r="CVJ739" s="38"/>
      <c r="CVK739" s="38"/>
      <c r="CVL739" s="38"/>
      <c r="CVM739" s="38"/>
      <c r="CVN739" s="38"/>
      <c r="CVO739" s="38"/>
      <c r="CVP739" s="38"/>
      <c r="CVQ739" s="38"/>
      <c r="CVR739" s="38"/>
      <c r="CVS739" s="38"/>
      <c r="CVT739" s="38"/>
      <c r="CVU739" s="38"/>
      <c r="CVV739" s="38"/>
      <c r="CVW739" s="38"/>
      <c r="CVX739" s="38"/>
      <c r="CVY739" s="38"/>
      <c r="CVZ739" s="38"/>
      <c r="CWA739" s="38"/>
      <c r="CWB739" s="38"/>
      <c r="CWC739" s="38"/>
      <c r="CWD739" s="38"/>
      <c r="CWE739" s="38"/>
      <c r="CWF739" s="38"/>
      <c r="CWG739" s="38"/>
      <c r="CWH739" s="38"/>
      <c r="CWI739" s="38"/>
      <c r="CWJ739" s="38"/>
      <c r="CWK739" s="38"/>
      <c r="CWL739" s="38"/>
      <c r="CWM739" s="38"/>
      <c r="CWN739" s="38"/>
      <c r="CWO739" s="38"/>
      <c r="CWP739" s="38"/>
      <c r="CWQ739" s="38"/>
      <c r="CWR739" s="38"/>
      <c r="CWS739" s="38"/>
      <c r="CWT739" s="38"/>
      <c r="CWU739" s="38"/>
      <c r="CWV739" s="38"/>
      <c r="CWW739" s="38"/>
      <c r="CWX739" s="38"/>
      <c r="CWY739" s="38"/>
      <c r="CWZ739" s="38"/>
      <c r="CXA739" s="38"/>
      <c r="CXB739" s="38"/>
      <c r="CXC739" s="38"/>
      <c r="CXD739" s="38"/>
      <c r="CXE739" s="38"/>
      <c r="CXF739" s="38"/>
      <c r="CXG739" s="38"/>
      <c r="CXH739" s="38"/>
      <c r="CXI739" s="38"/>
      <c r="CXJ739" s="38"/>
      <c r="CXK739" s="38"/>
      <c r="CXL739" s="38"/>
      <c r="CXM739" s="38"/>
      <c r="CXN739" s="38"/>
      <c r="CXO739" s="38"/>
      <c r="CXP739" s="38"/>
      <c r="CXQ739" s="38"/>
      <c r="CXR739" s="38"/>
      <c r="CXS739" s="38"/>
      <c r="CXT739" s="38"/>
      <c r="CXU739" s="38"/>
      <c r="CXV739" s="38"/>
      <c r="CXW739" s="38"/>
      <c r="CXX739" s="38"/>
      <c r="CXY739" s="38"/>
      <c r="CXZ739" s="38"/>
      <c r="CYA739" s="38"/>
      <c r="CYB739" s="38"/>
      <c r="CYC739" s="38"/>
      <c r="CYD739" s="38"/>
      <c r="CYE739" s="38"/>
      <c r="CYF739" s="38"/>
      <c r="CYG739" s="38"/>
      <c r="CYH739" s="38"/>
      <c r="CYI739" s="38"/>
      <c r="CYJ739" s="38"/>
      <c r="CYK739" s="38"/>
      <c r="CYL739" s="38"/>
      <c r="CYM739" s="38"/>
      <c r="CYN739" s="38"/>
      <c r="CYO739" s="38"/>
      <c r="CYP739" s="38"/>
      <c r="CYQ739" s="38"/>
      <c r="CYR739" s="38"/>
      <c r="CYS739" s="38"/>
      <c r="CYT739" s="38"/>
      <c r="CYU739" s="38"/>
      <c r="CYV739" s="38"/>
      <c r="CYW739" s="38"/>
      <c r="CYX739" s="38"/>
      <c r="CYY739" s="38"/>
      <c r="CYZ739" s="38"/>
      <c r="CZA739" s="38"/>
      <c r="CZB739" s="38"/>
      <c r="CZC739" s="38"/>
      <c r="CZD739" s="38"/>
      <c r="CZE739" s="38"/>
      <c r="CZF739" s="38"/>
      <c r="CZG739" s="38"/>
      <c r="CZH739" s="38"/>
      <c r="CZI739" s="38"/>
      <c r="CZJ739" s="38"/>
      <c r="CZK739" s="38"/>
      <c r="CZL739" s="38"/>
      <c r="CZM739" s="38"/>
      <c r="CZN739" s="38"/>
      <c r="CZO739" s="38"/>
      <c r="CZP739" s="38"/>
      <c r="CZQ739" s="38"/>
      <c r="CZR739" s="38"/>
      <c r="CZS739" s="38"/>
      <c r="CZT739" s="38"/>
      <c r="CZU739" s="38"/>
      <c r="CZV739" s="38"/>
      <c r="CZW739" s="38"/>
      <c r="CZX739" s="38"/>
      <c r="CZY739" s="38"/>
      <c r="CZZ739" s="38"/>
      <c r="DAA739" s="38"/>
      <c r="DAB739" s="38"/>
      <c r="DAC739" s="38"/>
      <c r="DAD739" s="38"/>
      <c r="DAE739" s="38"/>
      <c r="DAF739" s="38"/>
      <c r="DAG739" s="38"/>
      <c r="DAH739" s="38"/>
      <c r="DAI739" s="38"/>
      <c r="DAJ739" s="38"/>
      <c r="DAK739" s="38"/>
      <c r="DAL739" s="38"/>
      <c r="DAM739" s="38"/>
      <c r="DAN739" s="38"/>
      <c r="DAO739" s="38"/>
      <c r="DAP739" s="38"/>
      <c r="DAQ739" s="38"/>
      <c r="DAR739" s="38"/>
      <c r="DAS739" s="38"/>
      <c r="DAT739" s="38"/>
      <c r="DAU739" s="38"/>
      <c r="DAV739" s="38"/>
      <c r="DAW739" s="38"/>
      <c r="DAX739" s="38"/>
      <c r="DAY739" s="38"/>
      <c r="DAZ739" s="38"/>
      <c r="DBA739" s="38"/>
      <c r="DBB739" s="38"/>
      <c r="DBC739" s="38"/>
      <c r="DBD739" s="38"/>
      <c r="DBE739" s="38"/>
      <c r="DBF739" s="38"/>
      <c r="DBG739" s="38"/>
      <c r="DBH739" s="38"/>
      <c r="DBI739" s="38"/>
      <c r="DBJ739" s="38"/>
      <c r="DBK739" s="38"/>
      <c r="DBL739" s="38"/>
      <c r="DBM739" s="38"/>
      <c r="DBN739" s="38"/>
      <c r="DBO739" s="38"/>
      <c r="DBP739" s="38"/>
      <c r="DBQ739" s="38"/>
      <c r="DBR739" s="38"/>
      <c r="DBS739" s="38"/>
      <c r="DBT739" s="38"/>
      <c r="DBU739" s="38"/>
      <c r="DBV739" s="38"/>
      <c r="DBW739" s="38"/>
      <c r="DBX739" s="38"/>
      <c r="DBY739" s="38"/>
      <c r="DBZ739" s="38"/>
      <c r="DCA739" s="38"/>
      <c r="DCB739" s="38"/>
      <c r="DCC739" s="38"/>
      <c r="DCD739" s="38"/>
      <c r="DCE739" s="38"/>
      <c r="DCF739" s="38"/>
      <c r="DCG739" s="38"/>
      <c r="DCH739" s="38"/>
      <c r="DCI739" s="38"/>
      <c r="DCJ739" s="38"/>
      <c r="DCK739" s="38"/>
      <c r="DCL739" s="38"/>
      <c r="DCM739" s="38"/>
      <c r="DCN739" s="38"/>
      <c r="DCO739" s="38"/>
      <c r="DCP739" s="38"/>
      <c r="DCQ739" s="38"/>
      <c r="DCR739" s="38"/>
      <c r="DCS739" s="38"/>
      <c r="DCT739" s="38"/>
      <c r="DCU739" s="38"/>
      <c r="DCV739" s="38"/>
      <c r="DCW739" s="38"/>
      <c r="DCX739" s="38"/>
      <c r="DCY739" s="38"/>
      <c r="DCZ739" s="38"/>
      <c r="DDA739" s="38"/>
      <c r="DDB739" s="38"/>
      <c r="DDC739" s="38"/>
      <c r="DDD739" s="38"/>
      <c r="DDE739" s="38"/>
      <c r="DDF739" s="38"/>
      <c r="DDG739" s="38"/>
      <c r="DDH739" s="38"/>
      <c r="DDI739" s="38"/>
      <c r="DDJ739" s="38"/>
      <c r="DDK739" s="38"/>
      <c r="DDL739" s="38"/>
      <c r="DDM739" s="38"/>
      <c r="DDN739" s="38"/>
      <c r="DDO739" s="38"/>
      <c r="DDP739" s="38"/>
      <c r="DDQ739" s="38"/>
      <c r="DDR739" s="38"/>
      <c r="DDS739" s="38"/>
      <c r="DDT739" s="38"/>
      <c r="DDU739" s="38"/>
      <c r="DDV739" s="38"/>
      <c r="DDW739" s="38"/>
      <c r="DDX739" s="38"/>
      <c r="DDY739" s="38"/>
      <c r="DDZ739" s="38"/>
      <c r="DEA739" s="38"/>
      <c r="DEB739" s="38"/>
      <c r="DEC739" s="38"/>
      <c r="DED739" s="38"/>
      <c r="DEE739" s="38"/>
      <c r="DEF739" s="38"/>
      <c r="DEG739" s="38"/>
      <c r="DEH739" s="38"/>
      <c r="DEI739" s="38"/>
      <c r="DEJ739" s="38"/>
      <c r="DEK739" s="38"/>
      <c r="DEL739" s="38"/>
      <c r="DEM739" s="38"/>
      <c r="DEN739" s="38"/>
      <c r="DEO739" s="38"/>
      <c r="DEP739" s="38"/>
      <c r="DEQ739" s="38"/>
      <c r="DER739" s="38"/>
      <c r="DES739" s="38"/>
      <c r="DET739" s="38"/>
      <c r="DEU739" s="38"/>
      <c r="DEV739" s="38"/>
      <c r="DEW739" s="38"/>
      <c r="DEX739" s="38"/>
      <c r="DEY739" s="38"/>
      <c r="DEZ739" s="38"/>
      <c r="DFA739" s="38"/>
      <c r="DFB739" s="38"/>
      <c r="DFC739" s="38"/>
      <c r="DFD739" s="38"/>
      <c r="DFE739" s="38"/>
      <c r="DFF739" s="38"/>
      <c r="DFG739" s="38"/>
      <c r="DFH739" s="38"/>
      <c r="DFI739" s="38"/>
      <c r="DFJ739" s="38"/>
      <c r="DFK739" s="38"/>
      <c r="DFL739" s="38"/>
      <c r="DFM739" s="38"/>
      <c r="DFN739" s="38"/>
      <c r="DFO739" s="38"/>
      <c r="DFP739" s="38"/>
      <c r="DFQ739" s="38"/>
      <c r="DFR739" s="38"/>
      <c r="DFS739" s="38"/>
      <c r="DFT739" s="38"/>
      <c r="DFU739" s="38"/>
      <c r="DFV739" s="38"/>
      <c r="DFW739" s="38"/>
      <c r="DFX739" s="38"/>
      <c r="DFY739" s="38"/>
      <c r="DFZ739" s="38"/>
      <c r="DGA739" s="38"/>
      <c r="DGB739" s="38"/>
      <c r="DGC739" s="38"/>
      <c r="DGD739" s="38"/>
      <c r="DGE739" s="38"/>
      <c r="DGF739" s="38"/>
      <c r="DGG739" s="38"/>
      <c r="DGH739" s="38"/>
      <c r="DGI739" s="38"/>
      <c r="DGJ739" s="38"/>
      <c r="DGK739" s="38"/>
      <c r="DGL739" s="38"/>
      <c r="DGM739" s="38"/>
      <c r="DGN739" s="38"/>
      <c r="DGO739" s="38"/>
      <c r="DGP739" s="38"/>
      <c r="DGQ739" s="38"/>
      <c r="DGR739" s="38"/>
      <c r="DGS739" s="38"/>
      <c r="DGT739" s="38"/>
      <c r="DGU739" s="38"/>
      <c r="DGV739" s="38"/>
      <c r="DGW739" s="38"/>
      <c r="DGX739" s="38"/>
      <c r="DGY739" s="38"/>
      <c r="DGZ739" s="38"/>
      <c r="DHA739" s="38"/>
      <c r="DHB739" s="38"/>
      <c r="DHC739" s="38"/>
      <c r="DHD739" s="38"/>
      <c r="DHE739" s="38"/>
      <c r="DHF739" s="38"/>
      <c r="DHG739" s="38"/>
      <c r="DHH739" s="38"/>
      <c r="DHI739" s="38"/>
      <c r="DHJ739" s="38"/>
      <c r="DHK739" s="38"/>
      <c r="DHL739" s="38"/>
      <c r="DHM739" s="38"/>
      <c r="DHN739" s="38"/>
      <c r="DHO739" s="38"/>
      <c r="DHP739" s="38"/>
      <c r="DHQ739" s="38"/>
      <c r="DHR739" s="38"/>
      <c r="DHS739" s="38"/>
      <c r="DHT739" s="38"/>
      <c r="DHU739" s="38"/>
      <c r="DHV739" s="38"/>
      <c r="DHW739" s="38"/>
      <c r="DHX739" s="38"/>
      <c r="DHY739" s="38"/>
      <c r="DHZ739" s="38"/>
      <c r="DIA739" s="38"/>
      <c r="DIB739" s="38"/>
      <c r="DIC739" s="38"/>
      <c r="DID739" s="38"/>
      <c r="DIE739" s="38"/>
      <c r="DIF739" s="38"/>
      <c r="DIG739" s="38"/>
      <c r="DIH739" s="38"/>
      <c r="DII739" s="38"/>
      <c r="DIJ739" s="38"/>
      <c r="DIK739" s="38"/>
      <c r="DIL739" s="38"/>
      <c r="DIM739" s="38"/>
      <c r="DIN739" s="38"/>
      <c r="DIO739" s="38"/>
      <c r="DIP739" s="38"/>
      <c r="DIQ739" s="38"/>
      <c r="DIR739" s="38"/>
      <c r="DIS739" s="38"/>
      <c r="DIT739" s="38"/>
      <c r="DIU739" s="38"/>
      <c r="DIV739" s="38"/>
      <c r="DIW739" s="38"/>
      <c r="DIX739" s="38"/>
      <c r="DIY739" s="38"/>
      <c r="DIZ739" s="38"/>
      <c r="DJA739" s="38"/>
      <c r="DJB739" s="38"/>
      <c r="DJC739" s="38"/>
      <c r="DJD739" s="38"/>
      <c r="DJE739" s="38"/>
      <c r="DJF739" s="38"/>
      <c r="DJG739" s="38"/>
      <c r="DJH739" s="38"/>
      <c r="DJI739" s="38"/>
      <c r="DJJ739" s="38"/>
      <c r="DJK739" s="38"/>
      <c r="DJL739" s="38"/>
      <c r="DJM739" s="38"/>
      <c r="DJN739" s="38"/>
      <c r="DJO739" s="38"/>
      <c r="DJP739" s="38"/>
      <c r="DJQ739" s="38"/>
      <c r="DJR739" s="38"/>
      <c r="DJS739" s="38"/>
      <c r="DJT739" s="38"/>
      <c r="DJU739" s="38"/>
      <c r="DJV739" s="38"/>
      <c r="DJW739" s="38"/>
      <c r="DJX739" s="38"/>
      <c r="DJY739" s="38"/>
      <c r="DJZ739" s="38"/>
      <c r="DKA739" s="38"/>
      <c r="DKB739" s="38"/>
      <c r="DKC739" s="38"/>
      <c r="DKD739" s="38"/>
      <c r="DKE739" s="38"/>
      <c r="DKF739" s="38"/>
      <c r="DKG739" s="38"/>
      <c r="DKH739" s="38"/>
      <c r="DKI739" s="38"/>
      <c r="DKJ739" s="38"/>
      <c r="DKK739" s="38"/>
      <c r="DKL739" s="38"/>
      <c r="DKM739" s="38"/>
      <c r="DKN739" s="38"/>
      <c r="DKO739" s="38"/>
      <c r="DKP739" s="38"/>
      <c r="DKQ739" s="38"/>
      <c r="DKR739" s="38"/>
      <c r="DKS739" s="38"/>
      <c r="DKT739" s="38"/>
      <c r="DKU739" s="38"/>
      <c r="DKV739" s="38"/>
      <c r="DKW739" s="38"/>
      <c r="DKX739" s="38"/>
      <c r="DKY739" s="38"/>
      <c r="DKZ739" s="38"/>
      <c r="DLA739" s="38"/>
      <c r="DLB739" s="38"/>
      <c r="DLC739" s="38"/>
      <c r="DLD739" s="38"/>
      <c r="DLE739" s="38"/>
      <c r="DLF739" s="38"/>
      <c r="DLG739" s="38"/>
      <c r="DLH739" s="38"/>
      <c r="DLI739" s="38"/>
      <c r="DLJ739" s="38"/>
      <c r="DLK739" s="38"/>
      <c r="DLL739" s="38"/>
      <c r="DLM739" s="38"/>
      <c r="DLN739" s="38"/>
      <c r="DLO739" s="38"/>
      <c r="DLP739" s="38"/>
      <c r="DLQ739" s="38"/>
      <c r="DLR739" s="38"/>
      <c r="DLS739" s="38"/>
      <c r="DLT739" s="38"/>
      <c r="DLU739" s="38"/>
      <c r="DLV739" s="38"/>
      <c r="DLW739" s="38"/>
      <c r="DLX739" s="38"/>
      <c r="DLY739" s="38"/>
      <c r="DLZ739" s="38"/>
      <c r="DMA739" s="38"/>
      <c r="DMB739" s="38"/>
      <c r="DMC739" s="38"/>
      <c r="DMD739" s="38"/>
      <c r="DME739" s="38"/>
      <c r="DMF739" s="38"/>
      <c r="DMG739" s="38"/>
      <c r="DMH739" s="38"/>
      <c r="DMI739" s="38"/>
      <c r="DMJ739" s="38"/>
      <c r="DMK739" s="38"/>
      <c r="DML739" s="38"/>
      <c r="DMM739" s="38"/>
      <c r="DMN739" s="38"/>
      <c r="DMO739" s="38"/>
      <c r="DMP739" s="38"/>
      <c r="DMQ739" s="38"/>
      <c r="DMR739" s="38"/>
      <c r="DMS739" s="38"/>
      <c r="DMT739" s="38"/>
      <c r="DMU739" s="38"/>
      <c r="DMV739" s="38"/>
      <c r="DMW739" s="38"/>
      <c r="DMX739" s="38"/>
      <c r="DMY739" s="38"/>
      <c r="DMZ739" s="38"/>
      <c r="DNA739" s="38"/>
      <c r="DNB739" s="38"/>
      <c r="DNC739" s="38"/>
      <c r="DND739" s="38"/>
      <c r="DNE739" s="38"/>
      <c r="DNF739" s="38"/>
      <c r="DNG739" s="38"/>
      <c r="DNH739" s="38"/>
      <c r="DNI739" s="38"/>
      <c r="DNJ739" s="38"/>
      <c r="DNK739" s="38"/>
      <c r="DNL739" s="38"/>
      <c r="DNM739" s="38"/>
      <c r="DNN739" s="38"/>
      <c r="DNO739" s="38"/>
      <c r="DNP739" s="38"/>
      <c r="DNQ739" s="38"/>
      <c r="DNR739" s="38"/>
      <c r="DNS739" s="38"/>
      <c r="DNT739" s="38"/>
      <c r="DNU739" s="38"/>
      <c r="DNV739" s="38"/>
      <c r="DNW739" s="38"/>
      <c r="DNX739" s="38"/>
      <c r="DNY739" s="38"/>
      <c r="DNZ739" s="38"/>
      <c r="DOA739" s="38"/>
      <c r="DOB739" s="38"/>
      <c r="DOC739" s="38"/>
      <c r="DOD739" s="38"/>
      <c r="DOE739" s="38"/>
      <c r="DOF739" s="38"/>
      <c r="DOG739" s="38"/>
      <c r="DOH739" s="38"/>
      <c r="DOI739" s="38"/>
      <c r="DOJ739" s="38"/>
      <c r="DOK739" s="38"/>
      <c r="DOL739" s="38"/>
      <c r="DOM739" s="38"/>
      <c r="DON739" s="38"/>
      <c r="DOO739" s="38"/>
      <c r="DOP739" s="38"/>
      <c r="DOQ739" s="38"/>
      <c r="DOR739" s="38"/>
      <c r="DOS739" s="38"/>
      <c r="DOT739" s="38"/>
      <c r="DOU739" s="38"/>
      <c r="DOV739" s="38"/>
      <c r="DOW739" s="38"/>
      <c r="DOX739" s="38"/>
      <c r="DOY739" s="38"/>
      <c r="DOZ739" s="38"/>
      <c r="DPA739" s="38"/>
      <c r="DPB739" s="38"/>
      <c r="DPC739" s="38"/>
      <c r="DPD739" s="38"/>
      <c r="DPE739" s="38"/>
      <c r="DPF739" s="38"/>
      <c r="DPG739" s="38"/>
      <c r="DPH739" s="38"/>
      <c r="DPI739" s="38"/>
      <c r="DPJ739" s="38"/>
      <c r="DPK739" s="38"/>
      <c r="DPL739" s="38"/>
      <c r="DPM739" s="38"/>
      <c r="DPN739" s="38"/>
      <c r="DPO739" s="38"/>
      <c r="DPP739" s="38"/>
      <c r="DPQ739" s="38"/>
      <c r="DPR739" s="38"/>
      <c r="DPS739" s="38"/>
      <c r="DPT739" s="38"/>
      <c r="DPU739" s="38"/>
      <c r="DPV739" s="38"/>
      <c r="DPW739" s="38"/>
      <c r="DPX739" s="38"/>
      <c r="DPY739" s="38"/>
      <c r="DPZ739" s="38"/>
      <c r="DQA739" s="38"/>
      <c r="DQB739" s="38"/>
      <c r="DQC739" s="38"/>
      <c r="DQD739" s="38"/>
      <c r="DQE739" s="38"/>
      <c r="DQF739" s="38"/>
      <c r="DQG739" s="38"/>
      <c r="DQH739" s="38"/>
      <c r="DQI739" s="38"/>
      <c r="DQJ739" s="38"/>
      <c r="DQK739" s="38"/>
      <c r="DQL739" s="38"/>
      <c r="DQM739" s="38"/>
      <c r="DQN739" s="38"/>
      <c r="DQO739" s="38"/>
      <c r="DQP739" s="38"/>
      <c r="DQQ739" s="38"/>
      <c r="DQR739" s="38"/>
      <c r="DQS739" s="38"/>
      <c r="DQT739" s="38"/>
      <c r="DQU739" s="38"/>
      <c r="DQV739" s="38"/>
      <c r="DQW739" s="38"/>
      <c r="DQX739" s="38"/>
      <c r="DQY739" s="38"/>
      <c r="DQZ739" s="38"/>
      <c r="DRA739" s="38"/>
      <c r="DRB739" s="38"/>
      <c r="DRC739" s="38"/>
      <c r="DRD739" s="38"/>
      <c r="DRE739" s="38"/>
      <c r="DRF739" s="38"/>
      <c r="DRG739" s="38"/>
      <c r="DRH739" s="38"/>
      <c r="DRI739" s="38"/>
      <c r="DRJ739" s="38"/>
      <c r="DRK739" s="38"/>
      <c r="DRL739" s="38"/>
      <c r="DRM739" s="38"/>
      <c r="DRN739" s="38"/>
      <c r="DRO739" s="38"/>
      <c r="DRP739" s="38"/>
      <c r="DRQ739" s="38"/>
      <c r="DRR739" s="38"/>
      <c r="DRS739" s="38"/>
      <c r="DRT739" s="38"/>
      <c r="DRU739" s="38"/>
      <c r="DRV739" s="38"/>
      <c r="DRW739" s="38"/>
      <c r="DRX739" s="38"/>
      <c r="DRY739" s="38"/>
      <c r="DRZ739" s="38"/>
      <c r="DSA739" s="38"/>
      <c r="DSB739" s="38"/>
      <c r="DSC739" s="38"/>
      <c r="DSD739" s="38"/>
      <c r="DSE739" s="38"/>
      <c r="DSF739" s="38"/>
      <c r="DSG739" s="38"/>
      <c r="DSH739" s="38"/>
      <c r="DSI739" s="38"/>
      <c r="DSJ739" s="38"/>
      <c r="DSK739" s="38"/>
      <c r="DSL739" s="38"/>
      <c r="DSM739" s="38"/>
      <c r="DSN739" s="38"/>
      <c r="DSO739" s="38"/>
      <c r="DSP739" s="38"/>
      <c r="DSQ739" s="38"/>
      <c r="DSR739" s="38"/>
      <c r="DSS739" s="38"/>
      <c r="DST739" s="38"/>
      <c r="DSU739" s="38"/>
      <c r="DSV739" s="38"/>
      <c r="DSW739" s="38"/>
      <c r="DSX739" s="38"/>
      <c r="DSY739" s="38"/>
      <c r="DSZ739" s="38"/>
      <c r="DTA739" s="38"/>
      <c r="DTB739" s="38"/>
      <c r="DTC739" s="38"/>
      <c r="DTD739" s="38"/>
      <c r="DTE739" s="38"/>
      <c r="DTF739" s="38"/>
      <c r="DTG739" s="38"/>
      <c r="DTH739" s="38"/>
      <c r="DTI739" s="38"/>
      <c r="DTJ739" s="38"/>
      <c r="DTK739" s="38"/>
      <c r="DTL739" s="38"/>
      <c r="DTM739" s="38"/>
      <c r="DTN739" s="38"/>
      <c r="DTO739" s="38"/>
      <c r="DTP739" s="38"/>
      <c r="DTQ739" s="38"/>
      <c r="DTR739" s="38"/>
      <c r="DTS739" s="38"/>
      <c r="DTT739" s="38"/>
      <c r="DTU739" s="38"/>
      <c r="DTV739" s="38"/>
      <c r="DTW739" s="38"/>
      <c r="DTX739" s="38"/>
      <c r="DTY739" s="38"/>
      <c r="DTZ739" s="38"/>
      <c r="DUA739" s="38"/>
      <c r="DUB739" s="38"/>
      <c r="DUC739" s="38"/>
      <c r="DUD739" s="38"/>
      <c r="DUE739" s="38"/>
      <c r="DUF739" s="38"/>
      <c r="DUG739" s="38"/>
      <c r="DUH739" s="38"/>
      <c r="DUI739" s="38"/>
      <c r="DUJ739" s="38"/>
      <c r="DUK739" s="38"/>
      <c r="DUL739" s="38"/>
      <c r="DUM739" s="38"/>
      <c r="DUN739" s="38"/>
      <c r="DUO739" s="38"/>
      <c r="DUP739" s="38"/>
      <c r="DUQ739" s="38"/>
      <c r="DUR739" s="38"/>
      <c r="DUS739" s="38"/>
      <c r="DUT739" s="38"/>
      <c r="DUU739" s="38"/>
      <c r="DUV739" s="38"/>
      <c r="DUW739" s="38"/>
      <c r="DUX739" s="38"/>
      <c r="DUY739" s="38"/>
      <c r="DUZ739" s="38"/>
      <c r="DVA739" s="38"/>
      <c r="DVB739" s="38"/>
      <c r="DVC739" s="38"/>
      <c r="DVD739" s="38"/>
      <c r="DVE739" s="38"/>
      <c r="DVF739" s="38"/>
      <c r="DVG739" s="38"/>
      <c r="DVH739" s="38"/>
      <c r="DVI739" s="38"/>
      <c r="DVJ739" s="38"/>
      <c r="DVK739" s="38"/>
      <c r="DVL739" s="38"/>
      <c r="DVM739" s="38"/>
      <c r="DVN739" s="38"/>
      <c r="DVO739" s="38"/>
      <c r="DVP739" s="38"/>
      <c r="DVQ739" s="38"/>
      <c r="DVR739" s="38"/>
      <c r="DVS739" s="38"/>
      <c r="DVT739" s="38"/>
      <c r="DVU739" s="38"/>
      <c r="DVV739" s="38"/>
      <c r="DVW739" s="38"/>
      <c r="DVX739" s="38"/>
      <c r="DVY739" s="38"/>
      <c r="DVZ739" s="38"/>
      <c r="DWA739" s="38"/>
      <c r="DWB739" s="38"/>
      <c r="DWC739" s="38"/>
      <c r="DWD739" s="38"/>
      <c r="DWE739" s="38"/>
      <c r="DWF739" s="38"/>
      <c r="DWG739" s="38"/>
      <c r="DWH739" s="38"/>
      <c r="DWI739" s="38"/>
      <c r="DWJ739" s="38"/>
      <c r="DWK739" s="38"/>
      <c r="DWL739" s="38"/>
      <c r="DWM739" s="38"/>
      <c r="DWN739" s="38"/>
      <c r="DWO739" s="38"/>
      <c r="DWP739" s="38"/>
      <c r="DWQ739" s="38"/>
      <c r="DWR739" s="38"/>
      <c r="DWS739" s="38"/>
      <c r="DWT739" s="38"/>
      <c r="DWU739" s="38"/>
      <c r="DWV739" s="38"/>
      <c r="DWW739" s="38"/>
      <c r="DWX739" s="38"/>
      <c r="DWY739" s="38"/>
      <c r="DWZ739" s="38"/>
      <c r="DXA739" s="38"/>
      <c r="DXB739" s="38"/>
      <c r="DXC739" s="38"/>
      <c r="DXD739" s="38"/>
      <c r="DXE739" s="38"/>
      <c r="DXF739" s="38"/>
      <c r="DXG739" s="38"/>
      <c r="DXH739" s="38"/>
      <c r="DXI739" s="38"/>
      <c r="DXJ739" s="38"/>
      <c r="DXK739" s="38"/>
      <c r="DXL739" s="38"/>
      <c r="DXM739" s="38"/>
      <c r="DXN739" s="38"/>
      <c r="DXO739" s="38"/>
      <c r="DXP739" s="38"/>
      <c r="DXQ739" s="38"/>
      <c r="DXR739" s="38"/>
      <c r="DXS739" s="38"/>
      <c r="DXT739" s="38"/>
      <c r="DXU739" s="38"/>
      <c r="DXV739" s="38"/>
      <c r="DXW739" s="38"/>
      <c r="DXX739" s="38"/>
      <c r="DXY739" s="38"/>
      <c r="DXZ739" s="38"/>
      <c r="DYA739" s="38"/>
      <c r="DYB739" s="38"/>
      <c r="DYC739" s="38"/>
      <c r="DYD739" s="38"/>
      <c r="DYE739" s="38"/>
      <c r="DYF739" s="38"/>
      <c r="DYG739" s="38"/>
      <c r="DYH739" s="38"/>
      <c r="DYI739" s="38"/>
      <c r="DYJ739" s="38"/>
      <c r="DYK739" s="38"/>
      <c r="DYL739" s="38"/>
      <c r="DYM739" s="38"/>
      <c r="DYN739" s="38"/>
      <c r="DYO739" s="38"/>
      <c r="DYP739" s="38"/>
      <c r="DYQ739" s="38"/>
      <c r="DYR739" s="38"/>
      <c r="DYS739" s="38"/>
      <c r="DYT739" s="38"/>
      <c r="DYU739" s="38"/>
      <c r="DYV739" s="38"/>
      <c r="DYW739" s="38"/>
      <c r="DYX739" s="38"/>
      <c r="DYY739" s="38"/>
      <c r="DYZ739" s="38"/>
      <c r="DZA739" s="38"/>
      <c r="DZB739" s="38"/>
      <c r="DZC739" s="38"/>
      <c r="DZD739" s="38"/>
      <c r="DZE739" s="38"/>
      <c r="DZF739" s="38"/>
      <c r="DZG739" s="38"/>
      <c r="DZH739" s="38"/>
      <c r="DZI739" s="38"/>
      <c r="DZJ739" s="38"/>
      <c r="DZK739" s="38"/>
      <c r="DZL739" s="38"/>
      <c r="DZM739" s="38"/>
      <c r="DZN739" s="38"/>
      <c r="DZO739" s="38"/>
      <c r="DZP739" s="38"/>
      <c r="DZQ739" s="38"/>
      <c r="DZR739" s="38"/>
      <c r="DZS739" s="38"/>
      <c r="DZT739" s="38"/>
      <c r="DZU739" s="38"/>
      <c r="DZV739" s="38"/>
      <c r="DZW739" s="38"/>
      <c r="DZX739" s="38"/>
      <c r="DZY739" s="38"/>
      <c r="DZZ739" s="38"/>
      <c r="EAA739" s="38"/>
      <c r="EAB739" s="38"/>
      <c r="EAC739" s="38"/>
      <c r="EAD739" s="38"/>
      <c r="EAE739" s="38"/>
      <c r="EAF739" s="38"/>
      <c r="EAG739" s="38"/>
      <c r="EAH739" s="38"/>
      <c r="EAI739" s="38"/>
      <c r="EAJ739" s="38"/>
      <c r="EAK739" s="38"/>
      <c r="EAL739" s="38"/>
      <c r="EAM739" s="38"/>
      <c r="EAN739" s="38"/>
      <c r="EAO739" s="38"/>
      <c r="EAP739" s="38"/>
      <c r="EAQ739" s="38"/>
      <c r="EAR739" s="38"/>
      <c r="EAS739" s="38"/>
      <c r="EAT739" s="38"/>
      <c r="EAU739" s="38"/>
      <c r="EAV739" s="38"/>
      <c r="EAW739" s="38"/>
      <c r="EAX739" s="38"/>
      <c r="EAY739" s="38"/>
      <c r="EAZ739" s="38"/>
      <c r="EBA739" s="38"/>
      <c r="EBB739" s="38"/>
      <c r="EBC739" s="38"/>
      <c r="EBD739" s="38"/>
      <c r="EBE739" s="38"/>
      <c r="EBF739" s="38"/>
      <c r="EBG739" s="38"/>
      <c r="EBH739" s="38"/>
      <c r="EBI739" s="38"/>
      <c r="EBJ739" s="38"/>
      <c r="EBK739" s="38"/>
      <c r="EBL739" s="38"/>
      <c r="EBM739" s="38"/>
      <c r="EBN739" s="38"/>
      <c r="EBO739" s="38"/>
      <c r="EBP739" s="38"/>
      <c r="EBQ739" s="38"/>
      <c r="EBR739" s="38"/>
      <c r="EBS739" s="38"/>
      <c r="EBT739" s="38"/>
      <c r="EBU739" s="38"/>
      <c r="EBV739" s="38"/>
      <c r="EBW739" s="38"/>
      <c r="EBX739" s="38"/>
      <c r="EBY739" s="38"/>
      <c r="EBZ739" s="38"/>
      <c r="ECA739" s="38"/>
      <c r="ECB739" s="38"/>
      <c r="ECC739" s="38"/>
      <c r="ECD739" s="38"/>
      <c r="ECE739" s="38"/>
      <c r="ECF739" s="38"/>
      <c r="ECG739" s="38"/>
      <c r="ECH739" s="38"/>
      <c r="ECI739" s="38"/>
      <c r="ECJ739" s="38"/>
      <c r="ECK739" s="38"/>
      <c r="ECL739" s="38"/>
      <c r="ECM739" s="38"/>
      <c r="ECN739" s="38"/>
      <c r="ECO739" s="38"/>
      <c r="ECP739" s="38"/>
      <c r="ECQ739" s="38"/>
      <c r="ECR739" s="38"/>
      <c r="ECS739" s="38"/>
      <c r="ECT739" s="38"/>
      <c r="ECU739" s="38"/>
      <c r="ECV739" s="38"/>
      <c r="ECW739" s="38"/>
      <c r="ECX739" s="38"/>
      <c r="ECY739" s="38"/>
      <c r="ECZ739" s="38"/>
      <c r="EDA739" s="38"/>
      <c r="EDB739" s="38"/>
      <c r="EDC739" s="38"/>
      <c r="EDD739" s="38"/>
      <c r="EDE739" s="38"/>
      <c r="EDF739" s="38"/>
      <c r="EDG739" s="38"/>
      <c r="EDH739" s="38"/>
      <c r="EDI739" s="38"/>
      <c r="EDJ739" s="38"/>
      <c r="EDK739" s="38"/>
      <c r="EDL739" s="38"/>
      <c r="EDM739" s="38"/>
      <c r="EDN739" s="38"/>
      <c r="EDO739" s="38"/>
      <c r="EDP739" s="38"/>
      <c r="EDQ739" s="38"/>
      <c r="EDR739" s="38"/>
      <c r="EDS739" s="38"/>
      <c r="EDT739" s="38"/>
      <c r="EDU739" s="38"/>
      <c r="EDV739" s="38"/>
      <c r="EDW739" s="38"/>
      <c r="EDX739" s="38"/>
      <c r="EDY739" s="38"/>
      <c r="EDZ739" s="38"/>
      <c r="EEA739" s="38"/>
      <c r="EEB739" s="38"/>
      <c r="EEC739" s="38"/>
      <c r="EED739" s="38"/>
      <c r="EEE739" s="38"/>
      <c r="EEF739" s="38"/>
      <c r="EEG739" s="38"/>
      <c r="EEH739" s="38"/>
      <c r="EEI739" s="38"/>
      <c r="EEJ739" s="38"/>
      <c r="EEK739" s="38"/>
      <c r="EEL739" s="38"/>
      <c r="EEM739" s="38"/>
      <c r="EEN739" s="38"/>
      <c r="EEO739" s="38"/>
      <c r="EEP739" s="38"/>
      <c r="EEQ739" s="38"/>
      <c r="EER739" s="38"/>
      <c r="EES739" s="38"/>
      <c r="EET739" s="38"/>
      <c r="EEU739" s="38"/>
      <c r="EEV739" s="38"/>
      <c r="EEW739" s="38"/>
      <c r="EEX739" s="38"/>
      <c r="EEY739" s="38"/>
      <c r="EEZ739" s="38"/>
      <c r="EFA739" s="38"/>
      <c r="EFB739" s="38"/>
      <c r="EFC739" s="38"/>
      <c r="EFD739" s="38"/>
      <c r="EFE739" s="38"/>
      <c r="EFF739" s="38"/>
      <c r="EFG739" s="38"/>
      <c r="EFH739" s="38"/>
      <c r="EFI739" s="38"/>
      <c r="EFJ739" s="38"/>
      <c r="EFK739" s="38"/>
      <c r="EFL739" s="38"/>
      <c r="EFM739" s="38"/>
      <c r="EFN739" s="38"/>
      <c r="EFO739" s="38"/>
      <c r="EFP739" s="38"/>
      <c r="EFQ739" s="38"/>
      <c r="EFR739" s="38"/>
      <c r="EFS739" s="38"/>
      <c r="EFT739" s="38"/>
      <c r="EFU739" s="38"/>
      <c r="EFV739" s="38"/>
      <c r="EFW739" s="38"/>
      <c r="EFX739" s="38"/>
      <c r="EFY739" s="38"/>
      <c r="EFZ739" s="38"/>
      <c r="EGA739" s="38"/>
      <c r="EGB739" s="38"/>
      <c r="EGC739" s="38"/>
      <c r="EGD739" s="38"/>
      <c r="EGE739" s="38"/>
      <c r="EGF739" s="38"/>
      <c r="EGG739" s="38"/>
      <c r="EGH739" s="38"/>
      <c r="EGI739" s="38"/>
      <c r="EGJ739" s="38"/>
      <c r="EGK739" s="38"/>
      <c r="EGL739" s="38"/>
      <c r="EGM739" s="38"/>
      <c r="EGN739" s="38"/>
      <c r="EGO739" s="38"/>
      <c r="EGP739" s="38"/>
      <c r="EGQ739" s="38"/>
      <c r="EGR739" s="38"/>
      <c r="EGS739" s="38"/>
      <c r="EGT739" s="38"/>
      <c r="EGU739" s="38"/>
      <c r="EGV739" s="38"/>
      <c r="EGW739" s="38"/>
      <c r="EGX739" s="38"/>
      <c r="EGY739" s="38"/>
      <c r="EGZ739" s="38"/>
      <c r="EHA739" s="38"/>
      <c r="EHB739" s="38"/>
      <c r="EHC739" s="38"/>
      <c r="EHD739" s="38"/>
      <c r="EHE739" s="38"/>
      <c r="EHF739" s="38"/>
      <c r="EHG739" s="38"/>
      <c r="EHH739" s="38"/>
      <c r="EHI739" s="38"/>
      <c r="EHJ739" s="38"/>
      <c r="EHK739" s="38"/>
      <c r="EHL739" s="38"/>
      <c r="EHM739" s="38"/>
      <c r="EHN739" s="38"/>
      <c r="EHO739" s="38"/>
      <c r="EHP739" s="38"/>
      <c r="EHQ739" s="38"/>
      <c r="EHR739" s="38"/>
      <c r="EHS739" s="38"/>
      <c r="EHT739" s="38"/>
      <c r="EHU739" s="38"/>
      <c r="EHV739" s="38"/>
      <c r="EHW739" s="38"/>
      <c r="EHX739" s="38"/>
      <c r="EHY739" s="38"/>
      <c r="EHZ739" s="38"/>
      <c r="EIA739" s="38"/>
      <c r="EIB739" s="38"/>
      <c r="EIC739" s="38"/>
      <c r="EID739" s="38"/>
      <c r="EIE739" s="38"/>
      <c r="EIF739" s="38"/>
      <c r="EIG739" s="38"/>
      <c r="EIH739" s="38"/>
      <c r="EII739" s="38"/>
      <c r="EIJ739" s="38"/>
      <c r="EIK739" s="38"/>
      <c r="EIL739" s="38"/>
      <c r="EIM739" s="38"/>
      <c r="EIN739" s="38"/>
      <c r="EIO739" s="38"/>
      <c r="EIP739" s="38"/>
      <c r="EIQ739" s="38"/>
      <c r="EIR739" s="38"/>
      <c r="EIS739" s="38"/>
      <c r="EIT739" s="38"/>
      <c r="EIU739" s="38"/>
      <c r="EIV739" s="38"/>
      <c r="EIW739" s="38"/>
      <c r="EIX739" s="38"/>
      <c r="EIY739" s="38"/>
      <c r="EIZ739" s="38"/>
      <c r="EJA739" s="38"/>
      <c r="EJB739" s="38"/>
      <c r="EJC739" s="38"/>
      <c r="EJD739" s="38"/>
      <c r="EJE739" s="38"/>
      <c r="EJF739" s="38"/>
      <c r="EJG739" s="38"/>
      <c r="EJH739" s="38"/>
      <c r="EJI739" s="38"/>
      <c r="EJJ739" s="38"/>
      <c r="EJK739" s="38"/>
      <c r="EJL739" s="38"/>
      <c r="EJM739" s="38"/>
      <c r="EJN739" s="38"/>
      <c r="EJO739" s="38"/>
      <c r="EJP739" s="38"/>
      <c r="EJQ739" s="38"/>
      <c r="EJR739" s="38"/>
      <c r="EJS739" s="38"/>
      <c r="EJT739" s="38"/>
      <c r="EJU739" s="38"/>
      <c r="EJV739" s="38"/>
      <c r="EJW739" s="38"/>
      <c r="EJX739" s="38"/>
      <c r="EJY739" s="38"/>
      <c r="EJZ739" s="38"/>
      <c r="EKA739" s="38"/>
      <c r="EKB739" s="38"/>
      <c r="EKC739" s="38"/>
      <c r="EKD739" s="38"/>
      <c r="EKE739" s="38"/>
      <c r="EKF739" s="38"/>
      <c r="EKG739" s="38"/>
      <c r="EKH739" s="38"/>
      <c r="EKI739" s="38"/>
      <c r="EKJ739" s="38"/>
      <c r="EKK739" s="38"/>
      <c r="EKL739" s="38"/>
      <c r="EKM739" s="38"/>
      <c r="EKN739" s="38"/>
      <c r="EKO739" s="38"/>
      <c r="EKP739" s="38"/>
      <c r="EKQ739" s="38"/>
      <c r="EKR739" s="38"/>
      <c r="EKS739" s="38"/>
      <c r="EKT739" s="38"/>
      <c r="EKU739" s="38"/>
      <c r="EKV739" s="38"/>
      <c r="EKW739" s="38"/>
      <c r="EKX739" s="38"/>
      <c r="EKY739" s="38"/>
      <c r="EKZ739" s="38"/>
      <c r="ELA739" s="38"/>
      <c r="ELB739" s="38"/>
      <c r="ELC739" s="38"/>
      <c r="ELD739" s="38"/>
      <c r="ELE739" s="38"/>
      <c r="ELF739" s="38"/>
      <c r="ELG739" s="38"/>
      <c r="ELH739" s="38"/>
      <c r="ELI739" s="38"/>
      <c r="ELJ739" s="38"/>
      <c r="ELK739" s="38"/>
      <c r="ELL739" s="38"/>
      <c r="ELM739" s="38"/>
      <c r="ELN739" s="38"/>
      <c r="ELO739" s="38"/>
      <c r="ELP739" s="38"/>
      <c r="ELQ739" s="38"/>
      <c r="ELR739" s="38"/>
      <c r="ELS739" s="38"/>
      <c r="ELT739" s="38"/>
      <c r="ELU739" s="38"/>
      <c r="ELV739" s="38"/>
      <c r="ELW739" s="38"/>
      <c r="ELX739" s="38"/>
      <c r="ELY739" s="38"/>
      <c r="ELZ739" s="38"/>
      <c r="EMA739" s="38"/>
      <c r="EMB739" s="38"/>
      <c r="EMC739" s="38"/>
      <c r="EMD739" s="38"/>
      <c r="EME739" s="38"/>
      <c r="EMF739" s="38"/>
      <c r="EMG739" s="38"/>
      <c r="EMH739" s="38"/>
      <c r="EMI739" s="38"/>
      <c r="EMJ739" s="38"/>
      <c r="EMK739" s="38"/>
      <c r="EML739" s="38"/>
      <c r="EMM739" s="38"/>
      <c r="EMN739" s="38"/>
      <c r="EMO739" s="38"/>
      <c r="EMP739" s="38"/>
      <c r="EMQ739" s="38"/>
      <c r="EMR739" s="38"/>
      <c r="EMS739" s="38"/>
      <c r="EMT739" s="38"/>
      <c r="EMU739" s="38"/>
      <c r="EMV739" s="38"/>
      <c r="EMW739" s="38"/>
      <c r="EMX739" s="38"/>
      <c r="EMY739" s="38"/>
      <c r="EMZ739" s="38"/>
      <c r="ENA739" s="38"/>
      <c r="ENB739" s="38"/>
      <c r="ENC739" s="38"/>
      <c r="END739" s="38"/>
      <c r="ENE739" s="38"/>
      <c r="ENF739" s="38"/>
      <c r="ENG739" s="38"/>
      <c r="ENH739" s="38"/>
      <c r="ENI739" s="38"/>
      <c r="ENJ739" s="38"/>
      <c r="ENK739" s="38"/>
      <c r="ENL739" s="38"/>
      <c r="ENM739" s="38"/>
      <c r="ENN739" s="38"/>
      <c r="ENO739" s="38"/>
      <c r="ENP739" s="38"/>
      <c r="ENQ739" s="38"/>
      <c r="ENR739" s="38"/>
      <c r="ENS739" s="38"/>
      <c r="ENT739" s="38"/>
      <c r="ENU739" s="38"/>
      <c r="ENV739" s="38"/>
      <c r="ENW739" s="38"/>
      <c r="ENX739" s="38"/>
      <c r="ENY739" s="38"/>
      <c r="ENZ739" s="38"/>
      <c r="EOA739" s="38"/>
      <c r="EOB739" s="38"/>
      <c r="EOC739" s="38"/>
      <c r="EOD739" s="38"/>
      <c r="EOE739" s="38"/>
      <c r="EOF739" s="38"/>
      <c r="EOG739" s="38"/>
      <c r="EOH739" s="38"/>
      <c r="EOI739" s="38"/>
      <c r="EOJ739" s="38"/>
      <c r="EOK739" s="38"/>
      <c r="EOL739" s="38"/>
      <c r="EOM739" s="38"/>
      <c r="EON739" s="38"/>
      <c r="EOO739" s="38"/>
      <c r="EOP739" s="38"/>
      <c r="EOQ739" s="38"/>
      <c r="EOR739" s="38"/>
      <c r="EOS739" s="38"/>
      <c r="EOT739" s="38"/>
      <c r="EOU739" s="38"/>
      <c r="EOV739" s="38"/>
      <c r="EOW739" s="38"/>
      <c r="EOX739" s="38"/>
      <c r="EOY739" s="38"/>
      <c r="EOZ739" s="38"/>
      <c r="EPA739" s="38"/>
      <c r="EPB739" s="38"/>
      <c r="EPC739" s="38"/>
      <c r="EPD739" s="38"/>
      <c r="EPE739" s="38"/>
      <c r="EPF739" s="38"/>
      <c r="EPG739" s="38"/>
      <c r="EPH739" s="38"/>
      <c r="EPI739" s="38"/>
      <c r="EPJ739" s="38"/>
      <c r="EPK739" s="38"/>
      <c r="EPL739" s="38"/>
      <c r="EPM739" s="38"/>
      <c r="EPN739" s="38"/>
      <c r="EPO739" s="38"/>
      <c r="EPP739" s="38"/>
      <c r="EPQ739" s="38"/>
      <c r="EPR739" s="38"/>
      <c r="EPS739" s="38"/>
      <c r="EPT739" s="38"/>
      <c r="EPU739" s="38"/>
      <c r="EPV739" s="38"/>
      <c r="EPW739" s="38"/>
      <c r="EPX739" s="38"/>
      <c r="EPY739" s="38"/>
      <c r="EPZ739" s="38"/>
      <c r="EQA739" s="38"/>
      <c r="EQB739" s="38"/>
      <c r="EQC739" s="38"/>
      <c r="EQD739" s="38"/>
      <c r="EQE739" s="38"/>
      <c r="EQF739" s="38"/>
      <c r="EQG739" s="38"/>
      <c r="EQH739" s="38"/>
      <c r="EQI739" s="38"/>
      <c r="EQJ739" s="38"/>
      <c r="EQK739" s="38"/>
      <c r="EQL739" s="38"/>
      <c r="EQM739" s="38"/>
      <c r="EQN739" s="38"/>
      <c r="EQO739" s="38"/>
      <c r="EQP739" s="38"/>
      <c r="EQQ739" s="38"/>
      <c r="EQR739" s="38"/>
      <c r="EQS739" s="38"/>
      <c r="EQT739" s="38"/>
      <c r="EQU739" s="38"/>
      <c r="EQV739" s="38"/>
      <c r="EQW739" s="38"/>
      <c r="EQX739" s="38"/>
      <c r="EQY739" s="38"/>
      <c r="EQZ739" s="38"/>
      <c r="ERA739" s="38"/>
      <c r="ERB739" s="38"/>
      <c r="ERC739" s="38"/>
      <c r="ERD739" s="38"/>
      <c r="ERE739" s="38"/>
      <c r="ERF739" s="38"/>
      <c r="ERG739" s="38"/>
      <c r="ERH739" s="38"/>
      <c r="ERI739" s="38"/>
      <c r="ERJ739" s="38"/>
      <c r="ERK739" s="38"/>
      <c r="ERL739" s="38"/>
      <c r="ERM739" s="38"/>
      <c r="ERN739" s="38"/>
      <c r="ERO739" s="38"/>
      <c r="ERP739" s="38"/>
      <c r="ERQ739" s="38"/>
      <c r="ERR739" s="38"/>
      <c r="ERS739" s="38"/>
      <c r="ERT739" s="38"/>
      <c r="ERU739" s="38"/>
      <c r="ERV739" s="38"/>
      <c r="ERW739" s="38"/>
      <c r="ERX739" s="38"/>
      <c r="ERY739" s="38"/>
      <c r="ERZ739" s="38"/>
      <c r="ESA739" s="38"/>
      <c r="ESB739" s="38"/>
      <c r="ESC739" s="38"/>
      <c r="ESD739" s="38"/>
      <c r="ESE739" s="38"/>
      <c r="ESF739" s="38"/>
      <c r="ESG739" s="38"/>
      <c r="ESH739" s="38"/>
      <c r="ESI739" s="38"/>
      <c r="ESJ739" s="38"/>
      <c r="ESK739" s="38"/>
      <c r="ESL739" s="38"/>
      <c r="ESM739" s="38"/>
      <c r="ESN739" s="38"/>
      <c r="ESO739" s="38"/>
      <c r="ESP739" s="38"/>
      <c r="ESQ739" s="38"/>
      <c r="ESR739" s="38"/>
      <c r="ESS739" s="38"/>
      <c r="EST739" s="38"/>
      <c r="ESU739" s="38"/>
      <c r="ESV739" s="38"/>
      <c r="ESW739" s="38"/>
      <c r="ESX739" s="38"/>
      <c r="ESY739" s="38"/>
      <c r="ESZ739" s="38"/>
      <c r="ETA739" s="38"/>
      <c r="ETB739" s="38"/>
      <c r="ETC739" s="38"/>
      <c r="ETD739" s="38"/>
      <c r="ETE739" s="38"/>
      <c r="ETF739" s="38"/>
      <c r="ETG739" s="38"/>
      <c r="ETH739" s="38"/>
      <c r="ETI739" s="38"/>
      <c r="ETJ739" s="38"/>
      <c r="ETK739" s="38"/>
      <c r="ETL739" s="38"/>
      <c r="ETM739" s="38"/>
      <c r="ETN739" s="38"/>
      <c r="ETO739" s="38"/>
      <c r="ETP739" s="38"/>
      <c r="ETQ739" s="38"/>
      <c r="ETR739" s="38"/>
      <c r="ETS739" s="38"/>
      <c r="ETT739" s="38"/>
      <c r="ETU739" s="38"/>
      <c r="ETV739" s="38"/>
      <c r="ETW739" s="38"/>
      <c r="ETX739" s="38"/>
      <c r="ETY739" s="38"/>
      <c r="ETZ739" s="38"/>
      <c r="EUA739" s="38"/>
      <c r="EUB739" s="38"/>
      <c r="EUC739" s="38"/>
      <c r="EUD739" s="38"/>
      <c r="EUE739" s="38"/>
      <c r="EUF739" s="38"/>
      <c r="EUG739" s="38"/>
      <c r="EUH739" s="38"/>
      <c r="EUI739" s="38"/>
      <c r="EUJ739" s="38"/>
      <c r="EUK739" s="38"/>
      <c r="EUL739" s="38"/>
      <c r="EUM739" s="38"/>
      <c r="EUN739" s="38"/>
      <c r="EUO739" s="38"/>
      <c r="EUP739" s="38"/>
      <c r="EUQ739" s="38"/>
      <c r="EUR739" s="38"/>
      <c r="EUS739" s="38"/>
      <c r="EUT739" s="38"/>
      <c r="EUU739" s="38"/>
      <c r="EUV739" s="38"/>
      <c r="EUW739" s="38"/>
      <c r="EUX739" s="38"/>
      <c r="EUY739" s="38"/>
      <c r="EUZ739" s="38"/>
      <c r="EVA739" s="38"/>
      <c r="EVB739" s="38"/>
      <c r="EVC739" s="38"/>
      <c r="EVD739" s="38"/>
      <c r="EVE739" s="38"/>
      <c r="EVF739" s="38"/>
      <c r="EVG739" s="38"/>
      <c r="EVH739" s="38"/>
      <c r="EVI739" s="38"/>
      <c r="EVJ739" s="38"/>
      <c r="EVK739" s="38"/>
      <c r="EVL739" s="38"/>
      <c r="EVM739" s="38"/>
      <c r="EVN739" s="38"/>
      <c r="EVO739" s="38"/>
      <c r="EVP739" s="38"/>
      <c r="EVQ739" s="38"/>
      <c r="EVR739" s="38"/>
      <c r="EVS739" s="38"/>
      <c r="EVT739" s="38"/>
      <c r="EVU739" s="38"/>
      <c r="EVV739" s="38"/>
      <c r="EVW739" s="38"/>
      <c r="EVX739" s="38"/>
      <c r="EVY739" s="38"/>
      <c r="EVZ739" s="38"/>
      <c r="EWA739" s="38"/>
      <c r="EWB739" s="38"/>
      <c r="EWC739" s="38"/>
      <c r="EWD739" s="38"/>
      <c r="EWE739" s="38"/>
      <c r="EWF739" s="38"/>
      <c r="EWG739" s="38"/>
      <c r="EWH739" s="38"/>
      <c r="EWI739" s="38"/>
      <c r="EWJ739" s="38"/>
      <c r="EWK739" s="38"/>
      <c r="EWL739" s="38"/>
      <c r="EWM739" s="38"/>
      <c r="EWN739" s="38"/>
      <c r="EWO739" s="38"/>
      <c r="EWP739" s="38"/>
      <c r="EWQ739" s="38"/>
      <c r="EWR739" s="38"/>
      <c r="EWS739" s="38"/>
      <c r="EWT739" s="38"/>
      <c r="EWU739" s="38"/>
      <c r="EWV739" s="38"/>
      <c r="EWW739" s="38"/>
      <c r="EWX739" s="38"/>
      <c r="EWY739" s="38"/>
      <c r="EWZ739" s="38"/>
      <c r="EXA739" s="38"/>
      <c r="EXB739" s="38"/>
      <c r="EXC739" s="38"/>
      <c r="EXD739" s="38"/>
      <c r="EXE739" s="38"/>
      <c r="EXF739" s="38"/>
      <c r="EXG739" s="38"/>
      <c r="EXH739" s="38"/>
      <c r="EXI739" s="38"/>
      <c r="EXJ739" s="38"/>
      <c r="EXK739" s="38"/>
      <c r="EXL739" s="38"/>
      <c r="EXM739" s="38"/>
      <c r="EXN739" s="38"/>
      <c r="EXO739" s="38"/>
      <c r="EXP739" s="38"/>
      <c r="EXQ739" s="38"/>
      <c r="EXR739" s="38"/>
      <c r="EXS739" s="38"/>
      <c r="EXT739" s="38"/>
      <c r="EXU739" s="38"/>
      <c r="EXV739" s="38"/>
      <c r="EXW739" s="38"/>
      <c r="EXX739" s="38"/>
      <c r="EXY739" s="38"/>
      <c r="EXZ739" s="38"/>
      <c r="EYA739" s="38"/>
      <c r="EYB739" s="38"/>
      <c r="EYC739" s="38"/>
      <c r="EYD739" s="38"/>
      <c r="EYE739" s="38"/>
      <c r="EYF739" s="38"/>
      <c r="EYG739" s="38"/>
      <c r="EYH739" s="38"/>
      <c r="EYI739" s="38"/>
      <c r="EYJ739" s="38"/>
      <c r="EYK739" s="38"/>
      <c r="EYL739" s="38"/>
      <c r="EYM739" s="38"/>
      <c r="EYN739" s="38"/>
      <c r="EYO739" s="38"/>
      <c r="EYP739" s="38"/>
      <c r="EYQ739" s="38"/>
      <c r="EYR739" s="38"/>
      <c r="EYS739" s="38"/>
      <c r="EYT739" s="38"/>
      <c r="EYU739" s="38"/>
      <c r="EYV739" s="38"/>
      <c r="EYW739" s="38"/>
      <c r="EYX739" s="38"/>
      <c r="EYY739" s="38"/>
      <c r="EYZ739" s="38"/>
      <c r="EZA739" s="38"/>
      <c r="EZB739" s="38"/>
      <c r="EZC739" s="38"/>
      <c r="EZD739" s="38"/>
      <c r="EZE739" s="38"/>
      <c r="EZF739" s="38"/>
      <c r="EZG739" s="38"/>
      <c r="EZH739" s="38"/>
      <c r="EZI739" s="38"/>
      <c r="EZJ739" s="38"/>
      <c r="EZK739" s="38"/>
      <c r="EZL739" s="38"/>
      <c r="EZM739" s="38"/>
      <c r="EZN739" s="38"/>
      <c r="EZO739" s="38"/>
      <c r="EZP739" s="38"/>
      <c r="EZQ739" s="38"/>
      <c r="EZR739" s="38"/>
      <c r="EZS739" s="38"/>
      <c r="EZT739" s="38"/>
      <c r="EZU739" s="38"/>
      <c r="EZV739" s="38"/>
      <c r="EZW739" s="38"/>
      <c r="EZX739" s="38"/>
      <c r="EZY739" s="38"/>
      <c r="EZZ739" s="38"/>
      <c r="FAA739" s="38"/>
      <c r="FAB739" s="38"/>
      <c r="FAC739" s="38"/>
      <c r="FAD739" s="38"/>
      <c r="FAE739" s="38"/>
      <c r="FAF739" s="38"/>
      <c r="FAG739" s="38"/>
      <c r="FAH739" s="38"/>
      <c r="FAI739" s="38"/>
      <c r="FAJ739" s="38"/>
      <c r="FAK739" s="38"/>
      <c r="FAL739" s="38"/>
      <c r="FAM739" s="38"/>
      <c r="FAN739" s="38"/>
      <c r="FAO739" s="38"/>
      <c r="FAP739" s="38"/>
      <c r="FAQ739" s="38"/>
      <c r="FAR739" s="38"/>
      <c r="FAS739" s="38"/>
      <c r="FAT739" s="38"/>
      <c r="FAU739" s="38"/>
      <c r="FAV739" s="38"/>
      <c r="FAW739" s="38"/>
      <c r="FAX739" s="38"/>
      <c r="FAY739" s="38"/>
      <c r="FAZ739" s="38"/>
      <c r="FBA739" s="38"/>
      <c r="FBB739" s="38"/>
      <c r="FBC739" s="38"/>
      <c r="FBD739" s="38"/>
      <c r="FBE739" s="38"/>
      <c r="FBF739" s="38"/>
      <c r="FBG739" s="38"/>
      <c r="FBH739" s="38"/>
      <c r="FBI739" s="38"/>
      <c r="FBJ739" s="38"/>
      <c r="FBK739" s="38"/>
      <c r="FBL739" s="38"/>
      <c r="FBM739" s="38"/>
      <c r="FBN739" s="38"/>
      <c r="FBO739" s="38"/>
      <c r="FBP739" s="38"/>
      <c r="FBQ739" s="38"/>
      <c r="FBR739" s="38"/>
      <c r="FBS739" s="38"/>
      <c r="FBT739" s="38"/>
      <c r="FBU739" s="38"/>
      <c r="FBV739" s="38"/>
      <c r="FBW739" s="38"/>
      <c r="FBX739" s="38"/>
      <c r="FBY739" s="38"/>
      <c r="FBZ739" s="38"/>
      <c r="FCA739" s="38"/>
      <c r="FCB739" s="38"/>
      <c r="FCC739" s="38"/>
      <c r="FCD739" s="38"/>
      <c r="FCE739" s="38"/>
      <c r="FCF739" s="38"/>
      <c r="FCG739" s="38"/>
      <c r="FCH739" s="38"/>
      <c r="FCI739" s="38"/>
      <c r="FCJ739" s="38"/>
      <c r="FCK739" s="38"/>
      <c r="FCL739" s="38"/>
      <c r="FCM739" s="38"/>
      <c r="FCN739" s="38"/>
      <c r="FCO739" s="38"/>
      <c r="FCP739" s="38"/>
      <c r="FCQ739" s="38"/>
      <c r="FCR739" s="38"/>
      <c r="FCS739" s="38"/>
      <c r="FCT739" s="38"/>
      <c r="FCU739" s="38"/>
      <c r="FCV739" s="38"/>
      <c r="FCW739" s="38"/>
      <c r="FCX739" s="38"/>
      <c r="FCY739" s="38"/>
      <c r="FCZ739" s="38"/>
      <c r="FDA739" s="38"/>
      <c r="FDB739" s="38"/>
      <c r="FDC739" s="38"/>
      <c r="FDD739" s="38"/>
      <c r="FDE739" s="38"/>
      <c r="FDF739" s="38"/>
      <c r="FDG739" s="38"/>
      <c r="FDH739" s="38"/>
      <c r="FDI739" s="38"/>
      <c r="FDJ739" s="38"/>
      <c r="FDK739" s="38"/>
      <c r="FDL739" s="38"/>
      <c r="FDM739" s="38"/>
      <c r="FDN739" s="38"/>
      <c r="FDO739" s="38"/>
      <c r="FDP739" s="38"/>
      <c r="FDQ739" s="38"/>
      <c r="FDR739" s="38"/>
      <c r="FDS739" s="38"/>
      <c r="FDT739" s="38"/>
      <c r="FDU739" s="38"/>
      <c r="FDV739" s="38"/>
      <c r="FDW739" s="38"/>
      <c r="FDX739" s="38"/>
      <c r="FDY739" s="38"/>
      <c r="FDZ739" s="38"/>
      <c r="FEA739" s="38"/>
      <c r="FEB739" s="38"/>
      <c r="FEC739" s="38"/>
      <c r="FED739" s="38"/>
      <c r="FEE739" s="38"/>
      <c r="FEF739" s="38"/>
      <c r="FEG739" s="38"/>
      <c r="FEH739" s="38"/>
      <c r="FEI739" s="38"/>
      <c r="FEJ739" s="38"/>
      <c r="FEK739" s="38"/>
      <c r="FEL739" s="38"/>
      <c r="FEM739" s="38"/>
      <c r="FEN739" s="38"/>
      <c r="FEO739" s="38"/>
      <c r="FEP739" s="38"/>
      <c r="FEQ739" s="38"/>
      <c r="FER739" s="38"/>
      <c r="FES739" s="38"/>
      <c r="FET739" s="38"/>
      <c r="FEU739" s="38"/>
      <c r="FEV739" s="38"/>
      <c r="FEW739" s="38"/>
      <c r="FEX739" s="38"/>
      <c r="FEY739" s="38"/>
      <c r="FEZ739" s="38"/>
      <c r="FFA739" s="38"/>
      <c r="FFB739" s="38"/>
      <c r="FFC739" s="38"/>
      <c r="FFD739" s="38"/>
      <c r="FFE739" s="38"/>
      <c r="FFF739" s="38"/>
      <c r="FFG739" s="38"/>
      <c r="FFH739" s="38"/>
      <c r="FFI739" s="38"/>
      <c r="FFJ739" s="38"/>
      <c r="FFK739" s="38"/>
      <c r="FFL739" s="38"/>
      <c r="FFM739" s="38"/>
      <c r="FFN739" s="38"/>
      <c r="FFO739" s="38"/>
      <c r="FFP739" s="38"/>
      <c r="FFQ739" s="38"/>
      <c r="FFR739" s="38"/>
      <c r="FFS739" s="38"/>
      <c r="FFT739" s="38"/>
      <c r="FFU739" s="38"/>
      <c r="FFV739" s="38"/>
      <c r="FFW739" s="38"/>
      <c r="FFX739" s="38"/>
      <c r="FFY739" s="38"/>
      <c r="FFZ739" s="38"/>
      <c r="FGA739" s="38"/>
      <c r="FGB739" s="38"/>
      <c r="FGC739" s="38"/>
      <c r="FGD739" s="38"/>
      <c r="FGE739" s="38"/>
      <c r="FGF739" s="38"/>
      <c r="FGG739" s="38"/>
      <c r="FGH739" s="38"/>
      <c r="FGI739" s="38"/>
      <c r="FGJ739" s="38"/>
      <c r="FGK739" s="38"/>
      <c r="FGL739" s="38"/>
      <c r="FGM739" s="38"/>
      <c r="FGN739" s="38"/>
      <c r="FGO739" s="38"/>
      <c r="FGP739" s="38"/>
      <c r="FGQ739" s="38"/>
      <c r="FGR739" s="38"/>
      <c r="FGS739" s="38"/>
      <c r="FGT739" s="38"/>
      <c r="FGU739" s="38"/>
      <c r="FGV739" s="38"/>
      <c r="FGW739" s="38"/>
      <c r="FGX739" s="38"/>
      <c r="FGY739" s="38"/>
      <c r="FGZ739" s="38"/>
      <c r="FHA739" s="38"/>
      <c r="FHB739" s="38"/>
      <c r="FHC739" s="38"/>
      <c r="FHD739" s="38"/>
      <c r="FHE739" s="38"/>
      <c r="FHF739" s="38"/>
      <c r="FHG739" s="38"/>
      <c r="FHH739" s="38"/>
      <c r="FHI739" s="38"/>
      <c r="FHJ739" s="38"/>
      <c r="FHK739" s="38"/>
      <c r="FHL739" s="38"/>
      <c r="FHM739" s="38"/>
      <c r="FHN739" s="38"/>
      <c r="FHO739" s="38"/>
      <c r="FHP739" s="38"/>
      <c r="FHQ739" s="38"/>
      <c r="FHR739" s="38"/>
      <c r="FHS739" s="38"/>
      <c r="FHT739" s="38"/>
      <c r="FHU739" s="38"/>
      <c r="FHV739" s="38"/>
      <c r="FHW739" s="38"/>
      <c r="FHX739" s="38"/>
      <c r="FHY739" s="38"/>
      <c r="FHZ739" s="38"/>
      <c r="FIA739" s="38"/>
      <c r="FIB739" s="38"/>
      <c r="FIC739" s="38"/>
      <c r="FID739" s="38"/>
      <c r="FIE739" s="38"/>
      <c r="FIF739" s="38"/>
      <c r="FIG739" s="38"/>
      <c r="FIH739" s="38"/>
      <c r="FII739" s="38"/>
      <c r="FIJ739" s="38"/>
      <c r="FIK739" s="38"/>
      <c r="FIL739" s="38"/>
      <c r="FIM739" s="38"/>
      <c r="FIN739" s="38"/>
      <c r="FIO739" s="38"/>
      <c r="FIP739" s="38"/>
      <c r="FIQ739" s="38"/>
      <c r="FIR739" s="38"/>
      <c r="FIS739" s="38"/>
      <c r="FIT739" s="38"/>
      <c r="FIU739" s="38"/>
      <c r="FIV739" s="38"/>
      <c r="FIW739" s="38"/>
      <c r="FIX739" s="38"/>
      <c r="FIY739" s="38"/>
      <c r="FIZ739" s="38"/>
      <c r="FJA739" s="38"/>
      <c r="FJB739" s="38"/>
      <c r="FJC739" s="38"/>
      <c r="FJD739" s="38"/>
      <c r="FJE739" s="38"/>
      <c r="FJF739" s="38"/>
      <c r="FJG739" s="38"/>
      <c r="FJH739" s="38"/>
      <c r="FJI739" s="38"/>
      <c r="FJJ739" s="38"/>
      <c r="FJK739" s="38"/>
      <c r="FJL739" s="38"/>
      <c r="FJM739" s="38"/>
      <c r="FJN739" s="38"/>
      <c r="FJO739" s="38"/>
      <c r="FJP739" s="38"/>
      <c r="FJQ739" s="38"/>
      <c r="FJR739" s="38"/>
      <c r="FJS739" s="38"/>
      <c r="FJT739" s="38"/>
      <c r="FJU739" s="38"/>
      <c r="FJV739" s="38"/>
      <c r="FJW739" s="38"/>
      <c r="FJX739" s="38"/>
      <c r="FJY739" s="38"/>
      <c r="FJZ739" s="38"/>
      <c r="FKA739" s="38"/>
      <c r="FKB739" s="38"/>
      <c r="FKC739" s="38"/>
      <c r="FKD739" s="38"/>
      <c r="FKE739" s="38"/>
      <c r="FKF739" s="38"/>
      <c r="FKG739" s="38"/>
      <c r="FKH739" s="38"/>
      <c r="FKI739" s="38"/>
      <c r="FKJ739" s="38"/>
      <c r="FKK739" s="38"/>
      <c r="FKL739" s="38"/>
      <c r="FKM739" s="38"/>
      <c r="FKN739" s="38"/>
      <c r="FKO739" s="38"/>
      <c r="FKP739" s="38"/>
      <c r="FKQ739" s="38"/>
      <c r="FKR739" s="38"/>
      <c r="FKS739" s="38"/>
      <c r="FKT739" s="38"/>
      <c r="FKU739" s="38"/>
      <c r="FKV739" s="38"/>
      <c r="FKW739" s="38"/>
      <c r="FKX739" s="38"/>
      <c r="FKY739" s="38"/>
      <c r="FKZ739" s="38"/>
      <c r="FLA739" s="38"/>
      <c r="FLB739" s="38"/>
      <c r="FLC739" s="38"/>
      <c r="FLD739" s="38"/>
      <c r="FLE739" s="38"/>
      <c r="FLF739" s="38"/>
      <c r="FLG739" s="38"/>
      <c r="FLH739" s="38"/>
      <c r="FLI739" s="38"/>
      <c r="FLJ739" s="38"/>
      <c r="FLK739" s="38"/>
      <c r="FLL739" s="38"/>
      <c r="FLM739" s="38"/>
      <c r="FLN739" s="38"/>
      <c r="FLO739" s="38"/>
      <c r="FLP739" s="38"/>
      <c r="FLQ739" s="38"/>
      <c r="FLR739" s="38"/>
      <c r="FLS739" s="38"/>
      <c r="FLT739" s="38"/>
      <c r="FLU739" s="38"/>
      <c r="FLV739" s="38"/>
      <c r="FLW739" s="38"/>
      <c r="FLX739" s="38"/>
      <c r="FLY739" s="38"/>
      <c r="FLZ739" s="38"/>
      <c r="FMA739" s="38"/>
      <c r="FMB739" s="38"/>
      <c r="FMC739" s="38"/>
      <c r="FMD739" s="38"/>
      <c r="FME739" s="38"/>
      <c r="FMF739" s="38"/>
      <c r="FMG739" s="38"/>
      <c r="FMH739" s="38"/>
      <c r="FMI739" s="38"/>
      <c r="FMJ739" s="38"/>
      <c r="FMK739" s="38"/>
      <c r="FML739" s="38"/>
      <c r="FMM739" s="38"/>
      <c r="FMN739" s="38"/>
      <c r="FMO739" s="38"/>
      <c r="FMP739" s="38"/>
      <c r="FMQ739" s="38"/>
      <c r="FMR739" s="38"/>
      <c r="FMS739" s="38"/>
      <c r="FMT739" s="38"/>
      <c r="FMU739" s="38"/>
      <c r="FMV739" s="38"/>
      <c r="FMW739" s="38"/>
      <c r="FMX739" s="38"/>
      <c r="FMY739" s="38"/>
      <c r="FMZ739" s="38"/>
      <c r="FNA739" s="38"/>
      <c r="FNB739" s="38"/>
      <c r="FNC739" s="38"/>
      <c r="FND739" s="38"/>
      <c r="FNE739" s="38"/>
      <c r="FNF739" s="38"/>
      <c r="FNG739" s="38"/>
      <c r="FNH739" s="38"/>
      <c r="FNI739" s="38"/>
      <c r="FNJ739" s="38"/>
      <c r="FNK739" s="38"/>
      <c r="FNL739" s="38"/>
      <c r="FNM739" s="38"/>
      <c r="FNN739" s="38"/>
      <c r="FNO739" s="38"/>
      <c r="FNP739" s="38"/>
      <c r="FNQ739" s="38"/>
      <c r="FNR739" s="38"/>
      <c r="FNS739" s="38"/>
      <c r="FNT739" s="38"/>
      <c r="FNU739" s="38"/>
      <c r="FNV739" s="38"/>
      <c r="FNW739" s="38"/>
      <c r="FNX739" s="38"/>
      <c r="FNY739" s="38"/>
      <c r="FNZ739" s="38"/>
      <c r="FOA739" s="38"/>
      <c r="FOB739" s="38"/>
      <c r="FOC739" s="38"/>
      <c r="FOD739" s="38"/>
      <c r="FOE739" s="38"/>
      <c r="FOF739" s="38"/>
      <c r="FOG739" s="38"/>
      <c r="FOH739" s="38"/>
      <c r="FOI739" s="38"/>
      <c r="FOJ739" s="38"/>
      <c r="FOK739" s="38"/>
      <c r="FOL739" s="38"/>
      <c r="FOM739" s="38"/>
      <c r="FON739" s="38"/>
      <c r="FOO739" s="38"/>
      <c r="FOP739" s="38"/>
      <c r="FOQ739" s="38"/>
      <c r="FOR739" s="38"/>
      <c r="FOS739" s="38"/>
      <c r="FOT739" s="38"/>
      <c r="FOU739" s="38"/>
      <c r="FOV739" s="38"/>
      <c r="FOW739" s="38"/>
      <c r="FOX739" s="38"/>
      <c r="FOY739" s="38"/>
      <c r="FOZ739" s="38"/>
      <c r="FPA739" s="38"/>
      <c r="FPB739" s="38"/>
      <c r="FPC739" s="38"/>
      <c r="FPD739" s="38"/>
      <c r="FPE739" s="38"/>
      <c r="FPF739" s="38"/>
      <c r="FPG739" s="38"/>
      <c r="FPH739" s="38"/>
      <c r="FPI739" s="38"/>
      <c r="FPJ739" s="38"/>
      <c r="FPK739" s="38"/>
      <c r="FPL739" s="38"/>
      <c r="FPM739" s="38"/>
      <c r="FPN739" s="38"/>
      <c r="FPO739" s="38"/>
      <c r="FPP739" s="38"/>
      <c r="FPQ739" s="38"/>
      <c r="FPR739" s="38"/>
      <c r="FPS739" s="38"/>
      <c r="FPT739" s="38"/>
      <c r="FPU739" s="38"/>
      <c r="FPV739" s="38"/>
      <c r="FPW739" s="38"/>
      <c r="FPX739" s="38"/>
      <c r="FPY739" s="38"/>
      <c r="FPZ739" s="38"/>
      <c r="FQA739" s="38"/>
      <c r="FQB739" s="38"/>
      <c r="FQC739" s="38"/>
      <c r="FQD739" s="38"/>
      <c r="FQE739" s="38"/>
      <c r="FQF739" s="38"/>
      <c r="FQG739" s="38"/>
      <c r="FQH739" s="38"/>
      <c r="FQI739" s="38"/>
      <c r="FQJ739" s="38"/>
      <c r="FQK739" s="38"/>
      <c r="FQL739" s="38"/>
      <c r="FQM739" s="38"/>
      <c r="FQN739" s="38"/>
      <c r="FQO739" s="38"/>
      <c r="FQP739" s="38"/>
      <c r="FQQ739" s="38"/>
      <c r="FQR739" s="38"/>
      <c r="FQS739" s="38"/>
      <c r="FQT739" s="38"/>
      <c r="FQU739" s="38"/>
      <c r="FQV739" s="38"/>
      <c r="FQW739" s="38"/>
      <c r="FQX739" s="38"/>
      <c r="FQY739" s="38"/>
      <c r="FQZ739" s="38"/>
      <c r="FRA739" s="38"/>
      <c r="FRB739" s="38"/>
      <c r="FRC739" s="38"/>
      <c r="FRD739" s="38"/>
      <c r="FRE739" s="38"/>
      <c r="FRF739" s="38"/>
      <c r="FRG739" s="38"/>
      <c r="FRH739" s="38"/>
      <c r="FRI739" s="38"/>
      <c r="FRJ739" s="38"/>
      <c r="FRK739" s="38"/>
      <c r="FRL739" s="38"/>
      <c r="FRM739" s="38"/>
      <c r="FRN739" s="38"/>
      <c r="FRO739" s="38"/>
      <c r="FRP739" s="38"/>
      <c r="FRQ739" s="38"/>
      <c r="FRR739" s="38"/>
      <c r="FRS739" s="38"/>
      <c r="FRT739" s="38"/>
      <c r="FRU739" s="38"/>
      <c r="FRV739" s="38"/>
      <c r="FRW739" s="38"/>
      <c r="FRX739" s="38"/>
      <c r="FRY739" s="38"/>
      <c r="FRZ739" s="38"/>
      <c r="FSA739" s="38"/>
      <c r="FSB739" s="38"/>
      <c r="FSC739" s="38"/>
      <c r="FSD739" s="38"/>
      <c r="FSE739" s="38"/>
      <c r="FSF739" s="38"/>
      <c r="FSG739" s="38"/>
      <c r="FSH739" s="38"/>
      <c r="FSI739" s="38"/>
      <c r="FSJ739" s="38"/>
      <c r="FSK739" s="38"/>
      <c r="FSL739" s="38"/>
      <c r="FSM739" s="38"/>
      <c r="FSN739" s="38"/>
      <c r="FSO739" s="38"/>
      <c r="FSP739" s="38"/>
      <c r="FSQ739" s="38"/>
      <c r="FSR739" s="38"/>
      <c r="FSS739" s="38"/>
      <c r="FST739" s="38"/>
      <c r="FSU739" s="38"/>
      <c r="FSV739" s="38"/>
      <c r="FSW739" s="38"/>
      <c r="FSX739" s="38"/>
      <c r="FSY739" s="38"/>
      <c r="FSZ739" s="38"/>
      <c r="FTA739" s="38"/>
      <c r="FTB739" s="38"/>
      <c r="FTC739" s="38"/>
      <c r="FTD739" s="38"/>
      <c r="FTE739" s="38"/>
      <c r="FTF739" s="38"/>
      <c r="FTG739" s="38"/>
      <c r="FTH739" s="38"/>
      <c r="FTI739" s="38"/>
      <c r="FTJ739" s="38"/>
      <c r="FTK739" s="38"/>
      <c r="FTL739" s="38"/>
      <c r="FTM739" s="38"/>
      <c r="FTN739" s="38"/>
      <c r="FTO739" s="38"/>
      <c r="FTP739" s="38"/>
      <c r="FTQ739" s="38"/>
      <c r="FTR739" s="38"/>
      <c r="FTS739" s="38"/>
      <c r="FTT739" s="38"/>
      <c r="FTU739" s="38"/>
      <c r="FTV739" s="38"/>
      <c r="FTW739" s="38"/>
      <c r="FTX739" s="38"/>
      <c r="FTY739" s="38"/>
      <c r="FTZ739" s="38"/>
      <c r="FUA739" s="38"/>
      <c r="FUB739" s="38"/>
      <c r="FUC739" s="38"/>
      <c r="FUD739" s="38"/>
      <c r="FUE739" s="38"/>
      <c r="FUF739" s="38"/>
      <c r="FUG739" s="38"/>
      <c r="FUH739" s="38"/>
      <c r="FUI739" s="38"/>
      <c r="FUJ739" s="38"/>
      <c r="FUK739" s="38"/>
      <c r="FUL739" s="38"/>
      <c r="FUM739" s="38"/>
      <c r="FUN739" s="38"/>
      <c r="FUO739" s="38"/>
      <c r="FUP739" s="38"/>
      <c r="FUQ739" s="38"/>
      <c r="FUR739" s="38"/>
      <c r="FUS739" s="38"/>
      <c r="FUT739" s="38"/>
      <c r="FUU739" s="38"/>
      <c r="FUV739" s="38"/>
      <c r="FUW739" s="38"/>
      <c r="FUX739" s="38"/>
      <c r="FUY739" s="38"/>
      <c r="FUZ739" s="38"/>
      <c r="FVA739" s="38"/>
      <c r="FVB739" s="38"/>
      <c r="FVC739" s="38"/>
      <c r="FVD739" s="38"/>
      <c r="FVE739" s="38"/>
      <c r="FVF739" s="38"/>
      <c r="FVG739" s="38"/>
      <c r="FVH739" s="38"/>
      <c r="FVI739" s="38"/>
      <c r="FVJ739" s="38"/>
      <c r="FVK739" s="38"/>
      <c r="FVL739" s="38"/>
      <c r="FVM739" s="38"/>
      <c r="FVN739" s="38"/>
      <c r="FVO739" s="38"/>
      <c r="FVP739" s="38"/>
      <c r="FVQ739" s="38"/>
      <c r="FVR739" s="38"/>
      <c r="FVS739" s="38"/>
      <c r="FVT739" s="38"/>
      <c r="FVU739" s="38"/>
      <c r="FVV739" s="38"/>
      <c r="FVW739" s="38"/>
      <c r="FVX739" s="38"/>
      <c r="FVY739" s="38"/>
      <c r="FVZ739" s="38"/>
      <c r="FWA739" s="38"/>
      <c r="FWB739" s="38"/>
      <c r="FWC739" s="38"/>
      <c r="FWD739" s="38"/>
      <c r="FWE739" s="38"/>
      <c r="FWF739" s="38"/>
      <c r="FWG739" s="38"/>
      <c r="FWH739" s="38"/>
      <c r="FWI739" s="38"/>
      <c r="FWJ739" s="38"/>
      <c r="FWK739" s="38"/>
      <c r="FWL739" s="38"/>
      <c r="FWM739" s="38"/>
      <c r="FWN739" s="38"/>
      <c r="FWO739" s="38"/>
      <c r="FWP739" s="38"/>
      <c r="FWQ739" s="38"/>
      <c r="FWR739" s="38"/>
      <c r="FWS739" s="38"/>
      <c r="FWT739" s="38"/>
      <c r="FWU739" s="38"/>
      <c r="FWV739" s="38"/>
      <c r="FWW739" s="38"/>
      <c r="FWX739" s="38"/>
      <c r="FWY739" s="38"/>
      <c r="FWZ739" s="38"/>
      <c r="FXA739" s="38"/>
      <c r="FXB739" s="38"/>
      <c r="FXC739" s="38"/>
      <c r="FXD739" s="38"/>
      <c r="FXE739" s="38"/>
      <c r="FXF739" s="38"/>
      <c r="FXG739" s="38"/>
      <c r="FXH739" s="38"/>
      <c r="FXI739" s="38"/>
      <c r="FXJ739" s="38"/>
      <c r="FXK739" s="38"/>
      <c r="FXL739" s="38"/>
      <c r="FXM739" s="38"/>
      <c r="FXN739" s="38"/>
      <c r="FXO739" s="38"/>
      <c r="FXP739" s="38"/>
      <c r="FXQ739" s="38"/>
      <c r="FXR739" s="38"/>
      <c r="FXS739" s="38"/>
      <c r="FXT739" s="38"/>
      <c r="FXU739" s="38"/>
      <c r="FXV739" s="38"/>
      <c r="FXW739" s="38"/>
      <c r="FXX739" s="38"/>
      <c r="FXY739" s="38"/>
      <c r="FXZ739" s="38"/>
      <c r="FYA739" s="38"/>
      <c r="FYB739" s="38"/>
      <c r="FYC739" s="38"/>
      <c r="FYD739" s="38"/>
      <c r="FYE739" s="38"/>
      <c r="FYF739" s="38"/>
      <c r="FYG739" s="38"/>
      <c r="FYH739" s="38"/>
      <c r="FYI739" s="38"/>
      <c r="FYJ739" s="38"/>
      <c r="FYK739" s="38"/>
      <c r="FYL739" s="38"/>
      <c r="FYM739" s="38"/>
      <c r="FYN739" s="38"/>
      <c r="FYO739" s="38"/>
      <c r="FYP739" s="38"/>
      <c r="FYQ739" s="38"/>
      <c r="FYR739" s="38"/>
      <c r="FYS739" s="38"/>
      <c r="FYT739" s="38"/>
      <c r="FYU739" s="38"/>
      <c r="FYV739" s="38"/>
      <c r="FYW739" s="38"/>
      <c r="FYX739" s="38"/>
      <c r="FYY739" s="38"/>
      <c r="FYZ739" s="38"/>
      <c r="FZA739" s="38"/>
      <c r="FZB739" s="38"/>
      <c r="FZC739" s="38"/>
      <c r="FZD739" s="38"/>
      <c r="FZE739" s="38"/>
      <c r="FZF739" s="38"/>
      <c r="FZG739" s="38"/>
      <c r="FZH739" s="38"/>
      <c r="FZI739" s="38"/>
      <c r="FZJ739" s="38"/>
      <c r="FZK739" s="38"/>
      <c r="FZL739" s="38"/>
      <c r="FZM739" s="38"/>
      <c r="FZN739" s="38"/>
      <c r="FZO739" s="38"/>
      <c r="FZP739" s="38"/>
      <c r="FZQ739" s="38"/>
      <c r="FZR739" s="38"/>
      <c r="FZS739" s="38"/>
      <c r="FZT739" s="38"/>
      <c r="FZU739" s="38"/>
      <c r="FZV739" s="38"/>
      <c r="FZW739" s="38"/>
      <c r="FZX739" s="38"/>
      <c r="FZY739" s="38"/>
      <c r="FZZ739" s="38"/>
      <c r="GAA739" s="38"/>
      <c r="GAB739" s="38"/>
      <c r="GAC739" s="38"/>
      <c r="GAD739" s="38"/>
      <c r="GAE739" s="38"/>
      <c r="GAF739" s="38"/>
      <c r="GAG739" s="38"/>
      <c r="GAH739" s="38"/>
      <c r="GAI739" s="38"/>
      <c r="GAJ739" s="38"/>
      <c r="GAK739" s="38"/>
      <c r="GAL739" s="38"/>
      <c r="GAM739" s="38"/>
      <c r="GAN739" s="38"/>
      <c r="GAO739" s="38"/>
      <c r="GAP739" s="38"/>
      <c r="GAQ739" s="38"/>
      <c r="GAR739" s="38"/>
      <c r="GAS739" s="38"/>
      <c r="GAT739" s="38"/>
      <c r="GAU739" s="38"/>
      <c r="GAV739" s="38"/>
      <c r="GAW739" s="38"/>
      <c r="GAX739" s="38"/>
      <c r="GAY739" s="38"/>
      <c r="GAZ739" s="38"/>
      <c r="GBA739" s="38"/>
      <c r="GBB739" s="38"/>
      <c r="GBC739" s="38"/>
      <c r="GBD739" s="38"/>
      <c r="GBE739" s="38"/>
      <c r="GBF739" s="38"/>
      <c r="GBG739" s="38"/>
      <c r="GBH739" s="38"/>
      <c r="GBI739" s="38"/>
      <c r="GBJ739" s="38"/>
      <c r="GBK739" s="38"/>
      <c r="GBL739" s="38"/>
      <c r="GBM739" s="38"/>
      <c r="GBN739" s="38"/>
      <c r="GBO739" s="38"/>
      <c r="GBP739" s="38"/>
      <c r="GBQ739" s="38"/>
      <c r="GBR739" s="38"/>
      <c r="GBS739" s="38"/>
      <c r="GBT739" s="38"/>
      <c r="GBU739" s="38"/>
      <c r="GBV739" s="38"/>
      <c r="GBW739" s="38"/>
      <c r="GBX739" s="38"/>
      <c r="GBY739" s="38"/>
      <c r="GBZ739" s="38"/>
      <c r="GCA739" s="38"/>
      <c r="GCB739" s="38"/>
      <c r="GCC739" s="38"/>
      <c r="GCD739" s="38"/>
      <c r="GCE739" s="38"/>
      <c r="GCF739" s="38"/>
      <c r="GCG739" s="38"/>
      <c r="GCH739" s="38"/>
      <c r="GCI739" s="38"/>
      <c r="GCJ739" s="38"/>
      <c r="GCK739" s="38"/>
      <c r="GCL739" s="38"/>
      <c r="GCM739" s="38"/>
      <c r="GCN739" s="38"/>
      <c r="GCO739" s="38"/>
      <c r="GCP739" s="38"/>
      <c r="GCQ739" s="38"/>
      <c r="GCR739" s="38"/>
      <c r="GCS739" s="38"/>
      <c r="GCT739" s="38"/>
      <c r="GCU739" s="38"/>
      <c r="GCV739" s="38"/>
      <c r="GCW739" s="38"/>
      <c r="GCX739" s="38"/>
      <c r="GCY739" s="38"/>
      <c r="GCZ739" s="38"/>
      <c r="GDA739" s="38"/>
      <c r="GDB739" s="38"/>
      <c r="GDC739" s="38"/>
      <c r="GDD739" s="38"/>
      <c r="GDE739" s="38"/>
      <c r="GDF739" s="38"/>
      <c r="GDG739" s="38"/>
      <c r="GDH739" s="38"/>
      <c r="GDI739" s="38"/>
      <c r="GDJ739" s="38"/>
      <c r="GDK739" s="38"/>
      <c r="GDL739" s="38"/>
      <c r="GDM739" s="38"/>
      <c r="GDN739" s="38"/>
      <c r="GDO739" s="38"/>
      <c r="GDP739" s="38"/>
      <c r="GDQ739" s="38"/>
      <c r="GDR739" s="38"/>
      <c r="GDS739" s="38"/>
      <c r="GDT739" s="38"/>
      <c r="GDU739" s="38"/>
      <c r="GDV739" s="38"/>
      <c r="GDW739" s="38"/>
      <c r="GDX739" s="38"/>
      <c r="GDY739" s="38"/>
      <c r="GDZ739" s="38"/>
      <c r="GEA739" s="38"/>
      <c r="GEB739" s="38"/>
      <c r="GEC739" s="38"/>
      <c r="GED739" s="38"/>
      <c r="GEE739" s="38"/>
      <c r="GEF739" s="38"/>
      <c r="GEG739" s="38"/>
      <c r="GEH739" s="38"/>
      <c r="GEI739" s="38"/>
      <c r="GEJ739" s="38"/>
      <c r="GEK739" s="38"/>
      <c r="GEL739" s="38"/>
      <c r="GEM739" s="38"/>
      <c r="GEN739" s="38"/>
      <c r="GEO739" s="38"/>
      <c r="GEP739" s="38"/>
      <c r="GEQ739" s="38"/>
      <c r="GER739" s="38"/>
      <c r="GES739" s="38"/>
      <c r="GET739" s="38"/>
      <c r="GEU739" s="38"/>
      <c r="GEV739" s="38"/>
      <c r="GEW739" s="38"/>
      <c r="GEX739" s="38"/>
      <c r="GEY739" s="38"/>
      <c r="GEZ739" s="38"/>
      <c r="GFA739" s="38"/>
      <c r="GFB739" s="38"/>
      <c r="GFC739" s="38"/>
      <c r="GFD739" s="38"/>
      <c r="GFE739" s="38"/>
      <c r="GFF739" s="38"/>
      <c r="GFG739" s="38"/>
      <c r="GFH739" s="38"/>
      <c r="GFI739" s="38"/>
      <c r="GFJ739" s="38"/>
      <c r="GFK739" s="38"/>
      <c r="GFL739" s="38"/>
      <c r="GFM739" s="38"/>
      <c r="GFN739" s="38"/>
      <c r="GFO739" s="38"/>
      <c r="GFP739" s="38"/>
      <c r="GFQ739" s="38"/>
      <c r="GFR739" s="38"/>
      <c r="GFS739" s="38"/>
      <c r="GFT739" s="38"/>
      <c r="GFU739" s="38"/>
      <c r="GFV739" s="38"/>
      <c r="GFW739" s="38"/>
      <c r="GFX739" s="38"/>
      <c r="GFY739" s="38"/>
      <c r="GFZ739" s="38"/>
      <c r="GGA739" s="38"/>
      <c r="GGB739" s="38"/>
      <c r="GGC739" s="38"/>
      <c r="GGD739" s="38"/>
      <c r="GGE739" s="38"/>
      <c r="GGF739" s="38"/>
      <c r="GGG739" s="38"/>
      <c r="GGH739" s="38"/>
      <c r="GGI739" s="38"/>
      <c r="GGJ739" s="38"/>
      <c r="GGK739" s="38"/>
      <c r="GGL739" s="38"/>
      <c r="GGM739" s="38"/>
      <c r="GGN739" s="38"/>
      <c r="GGO739" s="38"/>
      <c r="GGP739" s="38"/>
      <c r="GGQ739" s="38"/>
      <c r="GGR739" s="38"/>
      <c r="GGS739" s="38"/>
      <c r="GGT739" s="38"/>
      <c r="GGU739" s="38"/>
      <c r="GGV739" s="38"/>
      <c r="GGW739" s="38"/>
      <c r="GGX739" s="38"/>
      <c r="GGY739" s="38"/>
      <c r="GGZ739" s="38"/>
      <c r="GHA739" s="38"/>
      <c r="GHB739" s="38"/>
      <c r="GHC739" s="38"/>
      <c r="GHD739" s="38"/>
      <c r="GHE739" s="38"/>
      <c r="GHF739" s="38"/>
      <c r="GHG739" s="38"/>
      <c r="GHH739" s="38"/>
      <c r="GHI739" s="38"/>
      <c r="GHJ739" s="38"/>
      <c r="GHK739" s="38"/>
      <c r="GHL739" s="38"/>
      <c r="GHM739" s="38"/>
      <c r="GHN739" s="38"/>
      <c r="GHO739" s="38"/>
      <c r="GHP739" s="38"/>
      <c r="GHQ739" s="38"/>
      <c r="GHR739" s="38"/>
      <c r="GHS739" s="38"/>
      <c r="GHT739" s="38"/>
      <c r="GHU739" s="38"/>
      <c r="GHV739" s="38"/>
      <c r="GHW739" s="38"/>
      <c r="GHX739" s="38"/>
      <c r="GHY739" s="38"/>
      <c r="GHZ739" s="38"/>
      <c r="GIA739" s="38"/>
      <c r="GIB739" s="38"/>
      <c r="GIC739" s="38"/>
      <c r="GID739" s="38"/>
      <c r="GIE739" s="38"/>
      <c r="GIF739" s="38"/>
      <c r="GIG739" s="38"/>
      <c r="GIH739" s="38"/>
      <c r="GII739" s="38"/>
      <c r="GIJ739" s="38"/>
      <c r="GIK739" s="38"/>
      <c r="GIL739" s="38"/>
      <c r="GIM739" s="38"/>
      <c r="GIN739" s="38"/>
      <c r="GIO739" s="38"/>
      <c r="GIP739" s="38"/>
      <c r="GIQ739" s="38"/>
      <c r="GIR739" s="38"/>
      <c r="GIS739" s="38"/>
      <c r="GIT739" s="38"/>
      <c r="GIU739" s="38"/>
      <c r="GIV739" s="38"/>
      <c r="GIW739" s="38"/>
      <c r="GIX739" s="38"/>
      <c r="GIY739" s="38"/>
      <c r="GIZ739" s="38"/>
      <c r="GJA739" s="38"/>
      <c r="GJB739" s="38"/>
      <c r="GJC739" s="38"/>
      <c r="GJD739" s="38"/>
      <c r="GJE739" s="38"/>
      <c r="GJF739" s="38"/>
      <c r="GJG739" s="38"/>
      <c r="GJH739" s="38"/>
      <c r="GJI739" s="38"/>
      <c r="GJJ739" s="38"/>
      <c r="GJK739" s="38"/>
      <c r="GJL739" s="38"/>
      <c r="GJM739" s="38"/>
      <c r="GJN739" s="38"/>
      <c r="GJO739" s="38"/>
      <c r="GJP739" s="38"/>
      <c r="GJQ739" s="38"/>
      <c r="GJR739" s="38"/>
      <c r="GJS739" s="38"/>
      <c r="GJT739" s="38"/>
      <c r="GJU739" s="38"/>
      <c r="GJV739" s="38"/>
      <c r="GJW739" s="38"/>
      <c r="GJX739" s="38"/>
      <c r="GJY739" s="38"/>
      <c r="GJZ739" s="38"/>
      <c r="GKA739" s="38"/>
      <c r="GKB739" s="38"/>
      <c r="GKC739" s="38"/>
      <c r="GKD739" s="38"/>
      <c r="GKE739" s="38"/>
      <c r="GKF739" s="38"/>
      <c r="GKG739" s="38"/>
      <c r="GKH739" s="38"/>
      <c r="GKI739" s="38"/>
      <c r="GKJ739" s="38"/>
      <c r="GKK739" s="38"/>
      <c r="GKL739" s="38"/>
      <c r="GKM739" s="38"/>
      <c r="GKN739" s="38"/>
      <c r="GKO739" s="38"/>
      <c r="GKP739" s="38"/>
      <c r="GKQ739" s="38"/>
      <c r="GKR739" s="38"/>
      <c r="GKS739" s="38"/>
      <c r="GKT739" s="38"/>
      <c r="GKU739" s="38"/>
      <c r="GKV739" s="38"/>
      <c r="GKW739" s="38"/>
      <c r="GKX739" s="38"/>
      <c r="GKY739" s="38"/>
      <c r="GKZ739" s="38"/>
      <c r="GLA739" s="38"/>
      <c r="GLB739" s="38"/>
      <c r="GLC739" s="38"/>
      <c r="GLD739" s="38"/>
      <c r="GLE739" s="38"/>
      <c r="GLF739" s="38"/>
      <c r="GLG739" s="38"/>
      <c r="GLH739" s="38"/>
      <c r="GLI739" s="38"/>
      <c r="GLJ739" s="38"/>
      <c r="GLK739" s="38"/>
      <c r="GLL739" s="38"/>
      <c r="GLM739" s="38"/>
      <c r="GLN739" s="38"/>
      <c r="GLO739" s="38"/>
      <c r="GLP739" s="38"/>
      <c r="GLQ739" s="38"/>
      <c r="GLR739" s="38"/>
      <c r="GLS739" s="38"/>
      <c r="GLT739" s="38"/>
      <c r="GLU739" s="38"/>
      <c r="GLV739" s="38"/>
      <c r="GLW739" s="38"/>
      <c r="GLX739" s="38"/>
      <c r="GLY739" s="38"/>
      <c r="GLZ739" s="38"/>
      <c r="GMA739" s="38"/>
      <c r="GMB739" s="38"/>
      <c r="GMC739" s="38"/>
      <c r="GMD739" s="38"/>
      <c r="GME739" s="38"/>
      <c r="GMF739" s="38"/>
      <c r="GMG739" s="38"/>
      <c r="GMH739" s="38"/>
      <c r="GMI739" s="38"/>
      <c r="GMJ739" s="38"/>
      <c r="GMK739" s="38"/>
      <c r="GML739" s="38"/>
      <c r="GMM739" s="38"/>
      <c r="GMN739" s="38"/>
      <c r="GMO739" s="38"/>
      <c r="GMP739" s="38"/>
      <c r="GMQ739" s="38"/>
      <c r="GMR739" s="38"/>
      <c r="GMS739" s="38"/>
      <c r="GMT739" s="38"/>
      <c r="GMU739" s="38"/>
      <c r="GMV739" s="38"/>
      <c r="GMW739" s="38"/>
      <c r="GMX739" s="38"/>
      <c r="GMY739" s="38"/>
      <c r="GMZ739" s="38"/>
      <c r="GNA739" s="38"/>
      <c r="GNB739" s="38"/>
      <c r="GNC739" s="38"/>
      <c r="GND739" s="38"/>
      <c r="GNE739" s="38"/>
      <c r="GNF739" s="38"/>
      <c r="GNG739" s="38"/>
      <c r="GNH739" s="38"/>
      <c r="GNI739" s="38"/>
      <c r="GNJ739" s="38"/>
      <c r="GNK739" s="38"/>
      <c r="GNL739" s="38"/>
      <c r="GNM739" s="38"/>
      <c r="GNN739" s="38"/>
      <c r="GNO739" s="38"/>
      <c r="GNP739" s="38"/>
      <c r="GNQ739" s="38"/>
      <c r="GNR739" s="38"/>
      <c r="GNS739" s="38"/>
      <c r="GNT739" s="38"/>
      <c r="GNU739" s="38"/>
      <c r="GNV739" s="38"/>
      <c r="GNW739" s="38"/>
      <c r="GNX739" s="38"/>
      <c r="GNY739" s="38"/>
      <c r="GNZ739" s="38"/>
      <c r="GOA739" s="38"/>
      <c r="GOB739" s="38"/>
      <c r="GOC739" s="38"/>
      <c r="GOD739" s="38"/>
      <c r="GOE739" s="38"/>
      <c r="GOF739" s="38"/>
      <c r="GOG739" s="38"/>
      <c r="GOH739" s="38"/>
      <c r="GOI739" s="38"/>
      <c r="GOJ739" s="38"/>
      <c r="GOK739" s="38"/>
      <c r="GOL739" s="38"/>
      <c r="GOM739" s="38"/>
      <c r="GON739" s="38"/>
      <c r="GOO739" s="38"/>
      <c r="GOP739" s="38"/>
      <c r="GOQ739" s="38"/>
      <c r="GOR739" s="38"/>
      <c r="GOS739" s="38"/>
      <c r="GOT739" s="38"/>
      <c r="GOU739" s="38"/>
      <c r="GOV739" s="38"/>
      <c r="GOW739" s="38"/>
      <c r="GOX739" s="38"/>
      <c r="GOY739" s="38"/>
      <c r="GOZ739" s="38"/>
      <c r="GPA739" s="38"/>
      <c r="GPB739" s="38"/>
      <c r="GPC739" s="38"/>
      <c r="GPD739" s="38"/>
      <c r="GPE739" s="38"/>
      <c r="GPF739" s="38"/>
      <c r="GPG739" s="38"/>
      <c r="GPH739" s="38"/>
      <c r="GPI739" s="38"/>
      <c r="GPJ739" s="38"/>
      <c r="GPK739" s="38"/>
      <c r="GPL739" s="38"/>
      <c r="GPM739" s="38"/>
      <c r="GPN739" s="38"/>
      <c r="GPO739" s="38"/>
      <c r="GPP739" s="38"/>
      <c r="GPQ739" s="38"/>
      <c r="GPR739" s="38"/>
      <c r="GPS739" s="38"/>
      <c r="GPT739" s="38"/>
      <c r="GPU739" s="38"/>
      <c r="GPV739" s="38"/>
      <c r="GPW739" s="38"/>
      <c r="GPX739" s="38"/>
      <c r="GPY739" s="38"/>
      <c r="GPZ739" s="38"/>
      <c r="GQA739" s="38"/>
      <c r="GQB739" s="38"/>
      <c r="GQC739" s="38"/>
      <c r="GQD739" s="38"/>
      <c r="GQE739" s="38"/>
      <c r="GQF739" s="38"/>
      <c r="GQG739" s="38"/>
      <c r="GQH739" s="38"/>
      <c r="GQI739" s="38"/>
      <c r="GQJ739" s="38"/>
      <c r="GQK739" s="38"/>
      <c r="GQL739" s="38"/>
      <c r="GQM739" s="38"/>
      <c r="GQN739" s="38"/>
      <c r="GQO739" s="38"/>
      <c r="GQP739" s="38"/>
      <c r="GQQ739" s="38"/>
      <c r="GQR739" s="38"/>
      <c r="GQS739" s="38"/>
      <c r="GQT739" s="38"/>
      <c r="GQU739" s="38"/>
      <c r="GQV739" s="38"/>
      <c r="GQW739" s="38"/>
      <c r="GQX739" s="38"/>
      <c r="GQY739" s="38"/>
      <c r="GQZ739" s="38"/>
      <c r="GRA739" s="38"/>
      <c r="GRB739" s="38"/>
      <c r="GRC739" s="38"/>
      <c r="GRD739" s="38"/>
      <c r="GRE739" s="38"/>
      <c r="GRF739" s="38"/>
      <c r="GRG739" s="38"/>
      <c r="GRH739" s="38"/>
      <c r="GRI739" s="38"/>
      <c r="GRJ739" s="38"/>
      <c r="GRK739" s="38"/>
      <c r="GRL739" s="38"/>
      <c r="GRM739" s="38"/>
      <c r="GRN739" s="38"/>
      <c r="GRO739" s="38"/>
      <c r="GRP739" s="38"/>
      <c r="GRQ739" s="38"/>
      <c r="GRR739" s="38"/>
      <c r="GRS739" s="38"/>
      <c r="GRT739" s="38"/>
      <c r="GRU739" s="38"/>
      <c r="GRV739" s="38"/>
      <c r="GRW739" s="38"/>
      <c r="GRX739" s="38"/>
      <c r="GRY739" s="38"/>
      <c r="GRZ739" s="38"/>
      <c r="GSA739" s="38"/>
      <c r="GSB739" s="38"/>
      <c r="GSC739" s="38"/>
      <c r="GSD739" s="38"/>
      <c r="GSE739" s="38"/>
      <c r="GSF739" s="38"/>
      <c r="GSG739" s="38"/>
      <c r="GSH739" s="38"/>
      <c r="GSI739" s="38"/>
      <c r="GSJ739" s="38"/>
      <c r="GSK739" s="38"/>
      <c r="GSL739" s="38"/>
      <c r="GSM739" s="38"/>
      <c r="GSN739" s="38"/>
      <c r="GSO739" s="38"/>
      <c r="GSP739" s="38"/>
      <c r="GSQ739" s="38"/>
      <c r="GSR739" s="38"/>
      <c r="GSS739" s="38"/>
      <c r="GST739" s="38"/>
      <c r="GSU739" s="38"/>
      <c r="GSV739" s="38"/>
      <c r="GSW739" s="38"/>
      <c r="GSX739" s="38"/>
      <c r="GSY739" s="38"/>
      <c r="GSZ739" s="38"/>
      <c r="GTA739" s="38"/>
      <c r="GTB739" s="38"/>
      <c r="GTC739" s="38"/>
      <c r="GTD739" s="38"/>
      <c r="GTE739" s="38"/>
      <c r="GTF739" s="38"/>
      <c r="GTG739" s="38"/>
      <c r="GTH739" s="38"/>
      <c r="GTI739" s="38"/>
      <c r="GTJ739" s="38"/>
      <c r="GTK739" s="38"/>
      <c r="GTL739" s="38"/>
      <c r="GTM739" s="38"/>
      <c r="GTN739" s="38"/>
      <c r="GTO739" s="38"/>
      <c r="GTP739" s="38"/>
      <c r="GTQ739" s="38"/>
      <c r="GTR739" s="38"/>
      <c r="GTS739" s="38"/>
      <c r="GTT739" s="38"/>
      <c r="GTU739" s="38"/>
      <c r="GTV739" s="38"/>
      <c r="GTW739" s="38"/>
      <c r="GTX739" s="38"/>
      <c r="GTY739" s="38"/>
      <c r="GTZ739" s="38"/>
      <c r="GUA739" s="38"/>
      <c r="GUB739" s="38"/>
      <c r="GUC739" s="38"/>
      <c r="GUD739" s="38"/>
      <c r="GUE739" s="38"/>
      <c r="GUF739" s="38"/>
      <c r="GUG739" s="38"/>
      <c r="GUH739" s="38"/>
      <c r="GUI739" s="38"/>
      <c r="GUJ739" s="38"/>
      <c r="GUK739" s="38"/>
      <c r="GUL739" s="38"/>
      <c r="GUM739" s="38"/>
      <c r="GUN739" s="38"/>
      <c r="GUO739" s="38"/>
      <c r="GUP739" s="38"/>
      <c r="GUQ739" s="38"/>
      <c r="GUR739" s="38"/>
      <c r="GUS739" s="38"/>
      <c r="GUT739" s="38"/>
      <c r="GUU739" s="38"/>
      <c r="GUV739" s="38"/>
      <c r="GUW739" s="38"/>
      <c r="GUX739" s="38"/>
      <c r="GUY739" s="38"/>
      <c r="GUZ739" s="38"/>
      <c r="GVA739" s="38"/>
      <c r="GVB739" s="38"/>
      <c r="GVC739" s="38"/>
      <c r="GVD739" s="38"/>
      <c r="GVE739" s="38"/>
      <c r="GVF739" s="38"/>
      <c r="GVG739" s="38"/>
      <c r="GVH739" s="38"/>
      <c r="GVI739" s="38"/>
      <c r="GVJ739" s="38"/>
      <c r="GVK739" s="38"/>
      <c r="GVL739" s="38"/>
      <c r="GVM739" s="38"/>
      <c r="GVN739" s="38"/>
      <c r="GVO739" s="38"/>
      <c r="GVP739" s="38"/>
      <c r="GVQ739" s="38"/>
      <c r="GVR739" s="38"/>
      <c r="GVS739" s="38"/>
      <c r="GVT739" s="38"/>
      <c r="GVU739" s="38"/>
      <c r="GVV739" s="38"/>
      <c r="GVW739" s="38"/>
      <c r="GVX739" s="38"/>
      <c r="GVY739" s="38"/>
      <c r="GVZ739" s="38"/>
      <c r="GWA739" s="38"/>
      <c r="GWB739" s="38"/>
      <c r="GWC739" s="38"/>
      <c r="GWD739" s="38"/>
      <c r="GWE739" s="38"/>
      <c r="GWF739" s="38"/>
      <c r="GWG739" s="38"/>
      <c r="GWH739" s="38"/>
      <c r="GWI739" s="38"/>
      <c r="GWJ739" s="38"/>
      <c r="GWK739" s="38"/>
      <c r="GWL739" s="38"/>
      <c r="GWM739" s="38"/>
      <c r="GWN739" s="38"/>
      <c r="GWO739" s="38"/>
      <c r="GWP739" s="38"/>
      <c r="GWQ739" s="38"/>
      <c r="GWR739" s="38"/>
      <c r="GWS739" s="38"/>
      <c r="GWT739" s="38"/>
      <c r="GWU739" s="38"/>
      <c r="GWV739" s="38"/>
      <c r="GWW739" s="38"/>
      <c r="GWX739" s="38"/>
      <c r="GWY739" s="38"/>
      <c r="GWZ739" s="38"/>
      <c r="GXA739" s="38"/>
      <c r="GXB739" s="38"/>
      <c r="GXC739" s="38"/>
      <c r="GXD739" s="38"/>
      <c r="GXE739" s="38"/>
      <c r="GXF739" s="38"/>
      <c r="GXG739" s="38"/>
      <c r="GXH739" s="38"/>
      <c r="GXI739" s="38"/>
      <c r="GXJ739" s="38"/>
      <c r="GXK739" s="38"/>
      <c r="GXL739" s="38"/>
      <c r="GXM739" s="38"/>
      <c r="GXN739" s="38"/>
      <c r="GXO739" s="38"/>
      <c r="GXP739" s="38"/>
      <c r="GXQ739" s="38"/>
      <c r="GXR739" s="38"/>
      <c r="GXS739" s="38"/>
      <c r="GXT739" s="38"/>
      <c r="GXU739" s="38"/>
      <c r="GXV739" s="38"/>
      <c r="GXW739" s="38"/>
      <c r="GXX739" s="38"/>
      <c r="GXY739" s="38"/>
      <c r="GXZ739" s="38"/>
      <c r="GYA739" s="38"/>
      <c r="GYB739" s="38"/>
      <c r="GYC739" s="38"/>
      <c r="GYD739" s="38"/>
      <c r="GYE739" s="38"/>
      <c r="GYF739" s="38"/>
      <c r="GYG739" s="38"/>
      <c r="GYH739" s="38"/>
      <c r="GYI739" s="38"/>
      <c r="GYJ739" s="38"/>
      <c r="GYK739" s="38"/>
      <c r="GYL739" s="38"/>
      <c r="GYM739" s="38"/>
      <c r="GYN739" s="38"/>
      <c r="GYO739" s="38"/>
      <c r="GYP739" s="38"/>
      <c r="GYQ739" s="38"/>
      <c r="GYR739" s="38"/>
      <c r="GYS739" s="38"/>
      <c r="GYT739" s="38"/>
      <c r="GYU739" s="38"/>
      <c r="GYV739" s="38"/>
      <c r="GYW739" s="38"/>
      <c r="GYX739" s="38"/>
      <c r="GYY739" s="38"/>
      <c r="GYZ739" s="38"/>
      <c r="GZA739" s="38"/>
      <c r="GZB739" s="38"/>
      <c r="GZC739" s="38"/>
      <c r="GZD739" s="38"/>
      <c r="GZE739" s="38"/>
      <c r="GZF739" s="38"/>
      <c r="GZG739" s="38"/>
      <c r="GZH739" s="38"/>
      <c r="GZI739" s="38"/>
      <c r="GZJ739" s="38"/>
      <c r="GZK739" s="38"/>
      <c r="GZL739" s="38"/>
      <c r="GZM739" s="38"/>
      <c r="GZN739" s="38"/>
      <c r="GZO739" s="38"/>
      <c r="GZP739" s="38"/>
      <c r="GZQ739" s="38"/>
      <c r="GZR739" s="38"/>
      <c r="GZS739" s="38"/>
      <c r="GZT739" s="38"/>
      <c r="GZU739" s="38"/>
      <c r="GZV739" s="38"/>
      <c r="GZW739" s="38"/>
      <c r="GZX739" s="38"/>
      <c r="GZY739" s="38"/>
      <c r="GZZ739" s="38"/>
      <c r="HAA739" s="38"/>
      <c r="HAB739" s="38"/>
      <c r="HAC739" s="38"/>
      <c r="HAD739" s="38"/>
      <c r="HAE739" s="38"/>
      <c r="HAF739" s="38"/>
      <c r="HAG739" s="38"/>
      <c r="HAH739" s="38"/>
      <c r="HAI739" s="38"/>
      <c r="HAJ739" s="38"/>
      <c r="HAK739" s="38"/>
      <c r="HAL739" s="38"/>
      <c r="HAM739" s="38"/>
      <c r="HAN739" s="38"/>
      <c r="HAO739" s="38"/>
      <c r="HAP739" s="38"/>
      <c r="HAQ739" s="38"/>
      <c r="HAR739" s="38"/>
      <c r="HAS739" s="38"/>
      <c r="HAT739" s="38"/>
      <c r="HAU739" s="38"/>
      <c r="HAV739" s="38"/>
      <c r="HAW739" s="38"/>
      <c r="HAX739" s="38"/>
      <c r="HAY739" s="38"/>
      <c r="HAZ739" s="38"/>
      <c r="HBA739" s="38"/>
      <c r="HBB739" s="38"/>
      <c r="HBC739" s="38"/>
      <c r="HBD739" s="38"/>
      <c r="HBE739" s="38"/>
      <c r="HBF739" s="38"/>
      <c r="HBG739" s="38"/>
      <c r="HBH739" s="38"/>
      <c r="HBI739" s="38"/>
      <c r="HBJ739" s="38"/>
      <c r="HBK739" s="38"/>
      <c r="HBL739" s="38"/>
      <c r="HBM739" s="38"/>
      <c r="HBN739" s="38"/>
      <c r="HBO739" s="38"/>
      <c r="HBP739" s="38"/>
      <c r="HBQ739" s="38"/>
      <c r="HBR739" s="38"/>
      <c r="HBS739" s="38"/>
      <c r="HBT739" s="38"/>
      <c r="HBU739" s="38"/>
      <c r="HBV739" s="38"/>
      <c r="HBW739" s="38"/>
      <c r="HBX739" s="38"/>
      <c r="HBY739" s="38"/>
      <c r="HBZ739" s="38"/>
      <c r="HCA739" s="38"/>
      <c r="HCB739" s="38"/>
      <c r="HCC739" s="38"/>
      <c r="HCD739" s="38"/>
      <c r="HCE739" s="38"/>
      <c r="HCF739" s="38"/>
      <c r="HCG739" s="38"/>
      <c r="HCH739" s="38"/>
      <c r="HCI739" s="38"/>
      <c r="HCJ739" s="38"/>
      <c r="HCK739" s="38"/>
      <c r="HCL739" s="38"/>
      <c r="HCM739" s="38"/>
      <c r="HCN739" s="38"/>
      <c r="HCO739" s="38"/>
      <c r="HCP739" s="38"/>
      <c r="HCQ739" s="38"/>
      <c r="HCR739" s="38"/>
      <c r="HCS739" s="38"/>
      <c r="HCT739" s="38"/>
      <c r="HCU739" s="38"/>
      <c r="HCV739" s="38"/>
      <c r="HCW739" s="38"/>
      <c r="HCX739" s="38"/>
      <c r="HCY739" s="38"/>
      <c r="HCZ739" s="38"/>
      <c r="HDA739" s="38"/>
      <c r="HDB739" s="38"/>
      <c r="HDC739" s="38"/>
      <c r="HDD739" s="38"/>
      <c r="HDE739" s="38"/>
      <c r="HDF739" s="38"/>
      <c r="HDG739" s="38"/>
      <c r="HDH739" s="38"/>
      <c r="HDI739" s="38"/>
      <c r="HDJ739" s="38"/>
      <c r="HDK739" s="38"/>
      <c r="HDL739" s="38"/>
      <c r="HDM739" s="38"/>
      <c r="HDN739" s="38"/>
      <c r="HDO739" s="38"/>
      <c r="HDP739" s="38"/>
      <c r="HDQ739" s="38"/>
      <c r="HDR739" s="38"/>
      <c r="HDS739" s="38"/>
      <c r="HDT739" s="38"/>
      <c r="HDU739" s="38"/>
      <c r="HDV739" s="38"/>
      <c r="HDW739" s="38"/>
      <c r="HDX739" s="38"/>
      <c r="HDY739" s="38"/>
      <c r="HDZ739" s="38"/>
      <c r="HEA739" s="38"/>
      <c r="HEB739" s="38"/>
      <c r="HEC739" s="38"/>
      <c r="HED739" s="38"/>
      <c r="HEE739" s="38"/>
      <c r="HEF739" s="38"/>
      <c r="HEG739" s="38"/>
      <c r="HEH739" s="38"/>
      <c r="HEI739" s="38"/>
      <c r="HEJ739" s="38"/>
      <c r="HEK739" s="38"/>
      <c r="HEL739" s="38"/>
      <c r="HEM739" s="38"/>
      <c r="HEN739" s="38"/>
      <c r="HEO739" s="38"/>
      <c r="HEP739" s="38"/>
      <c r="HEQ739" s="38"/>
      <c r="HER739" s="38"/>
      <c r="HES739" s="38"/>
      <c r="HET739" s="38"/>
      <c r="HEU739" s="38"/>
      <c r="HEV739" s="38"/>
      <c r="HEW739" s="38"/>
      <c r="HEX739" s="38"/>
      <c r="HEY739" s="38"/>
      <c r="HEZ739" s="38"/>
      <c r="HFA739" s="38"/>
      <c r="HFB739" s="38"/>
      <c r="HFC739" s="38"/>
      <c r="HFD739" s="38"/>
      <c r="HFE739" s="38"/>
      <c r="HFF739" s="38"/>
      <c r="HFG739" s="38"/>
      <c r="HFH739" s="38"/>
      <c r="HFI739" s="38"/>
      <c r="HFJ739" s="38"/>
      <c r="HFK739" s="38"/>
      <c r="HFL739" s="38"/>
      <c r="HFM739" s="38"/>
      <c r="HFN739" s="38"/>
      <c r="HFO739" s="38"/>
      <c r="HFP739" s="38"/>
      <c r="HFQ739" s="38"/>
      <c r="HFR739" s="38"/>
      <c r="HFS739" s="38"/>
      <c r="HFT739" s="38"/>
      <c r="HFU739" s="38"/>
      <c r="HFV739" s="38"/>
      <c r="HFW739" s="38"/>
      <c r="HFX739" s="38"/>
      <c r="HFY739" s="38"/>
      <c r="HFZ739" s="38"/>
      <c r="HGA739" s="38"/>
      <c r="HGB739" s="38"/>
      <c r="HGC739" s="38"/>
      <c r="HGD739" s="38"/>
      <c r="HGE739" s="38"/>
      <c r="HGF739" s="38"/>
      <c r="HGG739" s="38"/>
      <c r="HGH739" s="38"/>
      <c r="HGI739" s="38"/>
      <c r="HGJ739" s="38"/>
      <c r="HGK739" s="38"/>
      <c r="HGL739" s="38"/>
      <c r="HGM739" s="38"/>
      <c r="HGN739" s="38"/>
      <c r="HGO739" s="38"/>
      <c r="HGP739" s="38"/>
      <c r="HGQ739" s="38"/>
      <c r="HGR739" s="38"/>
      <c r="HGS739" s="38"/>
      <c r="HGT739" s="38"/>
      <c r="HGU739" s="38"/>
      <c r="HGV739" s="38"/>
      <c r="HGW739" s="38"/>
      <c r="HGX739" s="38"/>
      <c r="HGY739" s="38"/>
      <c r="HGZ739" s="38"/>
      <c r="HHA739" s="38"/>
      <c r="HHB739" s="38"/>
      <c r="HHC739" s="38"/>
      <c r="HHD739" s="38"/>
      <c r="HHE739" s="38"/>
      <c r="HHF739" s="38"/>
      <c r="HHG739" s="38"/>
      <c r="HHH739" s="38"/>
      <c r="HHI739" s="38"/>
      <c r="HHJ739" s="38"/>
      <c r="HHK739" s="38"/>
      <c r="HHL739" s="38"/>
      <c r="HHM739" s="38"/>
      <c r="HHN739" s="38"/>
      <c r="HHO739" s="38"/>
      <c r="HHP739" s="38"/>
      <c r="HHQ739" s="38"/>
      <c r="HHR739" s="38"/>
      <c r="HHS739" s="38"/>
      <c r="HHT739" s="38"/>
      <c r="HHU739" s="38"/>
      <c r="HHV739" s="38"/>
      <c r="HHW739" s="38"/>
      <c r="HHX739" s="38"/>
      <c r="HHY739" s="38"/>
      <c r="HHZ739" s="38"/>
      <c r="HIA739" s="38"/>
      <c r="HIB739" s="38"/>
      <c r="HIC739" s="38"/>
      <c r="HID739" s="38"/>
      <c r="HIE739" s="38"/>
      <c r="HIF739" s="38"/>
      <c r="HIG739" s="38"/>
      <c r="HIH739" s="38"/>
      <c r="HII739" s="38"/>
      <c r="HIJ739" s="38"/>
      <c r="HIK739" s="38"/>
      <c r="HIL739" s="38"/>
      <c r="HIM739" s="38"/>
      <c r="HIN739" s="38"/>
      <c r="HIO739" s="38"/>
      <c r="HIP739" s="38"/>
      <c r="HIQ739" s="38"/>
      <c r="HIR739" s="38"/>
      <c r="HIS739" s="38"/>
      <c r="HIT739" s="38"/>
      <c r="HIU739" s="38"/>
      <c r="HIV739" s="38"/>
      <c r="HIW739" s="38"/>
      <c r="HIX739" s="38"/>
      <c r="HIY739" s="38"/>
      <c r="HIZ739" s="38"/>
      <c r="HJA739" s="38"/>
      <c r="HJB739" s="38"/>
      <c r="HJC739" s="38"/>
      <c r="HJD739" s="38"/>
      <c r="HJE739" s="38"/>
      <c r="HJF739" s="38"/>
      <c r="HJG739" s="38"/>
      <c r="HJH739" s="38"/>
      <c r="HJI739" s="38"/>
      <c r="HJJ739" s="38"/>
      <c r="HJK739" s="38"/>
      <c r="HJL739" s="38"/>
      <c r="HJM739" s="38"/>
      <c r="HJN739" s="38"/>
      <c r="HJO739" s="38"/>
      <c r="HJP739" s="38"/>
      <c r="HJQ739" s="38"/>
      <c r="HJR739" s="38"/>
      <c r="HJS739" s="38"/>
      <c r="HJT739" s="38"/>
      <c r="HJU739" s="38"/>
      <c r="HJV739" s="38"/>
      <c r="HJW739" s="38"/>
      <c r="HJX739" s="38"/>
      <c r="HJY739" s="38"/>
      <c r="HJZ739" s="38"/>
      <c r="HKA739" s="38"/>
      <c r="HKB739" s="38"/>
      <c r="HKC739" s="38"/>
      <c r="HKD739" s="38"/>
      <c r="HKE739" s="38"/>
      <c r="HKF739" s="38"/>
      <c r="HKG739" s="38"/>
      <c r="HKH739" s="38"/>
      <c r="HKI739" s="38"/>
      <c r="HKJ739" s="38"/>
      <c r="HKK739" s="38"/>
      <c r="HKL739" s="38"/>
      <c r="HKM739" s="38"/>
      <c r="HKN739" s="38"/>
      <c r="HKO739" s="38"/>
      <c r="HKP739" s="38"/>
      <c r="HKQ739" s="38"/>
      <c r="HKR739" s="38"/>
      <c r="HKS739" s="38"/>
      <c r="HKT739" s="38"/>
      <c r="HKU739" s="38"/>
      <c r="HKV739" s="38"/>
      <c r="HKW739" s="38"/>
      <c r="HKX739" s="38"/>
      <c r="HKY739" s="38"/>
      <c r="HKZ739" s="38"/>
      <c r="HLA739" s="38"/>
      <c r="HLB739" s="38"/>
      <c r="HLC739" s="38"/>
      <c r="HLD739" s="38"/>
      <c r="HLE739" s="38"/>
      <c r="HLF739" s="38"/>
      <c r="HLG739" s="38"/>
      <c r="HLH739" s="38"/>
      <c r="HLI739" s="38"/>
      <c r="HLJ739" s="38"/>
      <c r="HLK739" s="38"/>
      <c r="HLL739" s="38"/>
      <c r="HLM739" s="38"/>
      <c r="HLN739" s="38"/>
      <c r="HLO739" s="38"/>
      <c r="HLP739" s="38"/>
      <c r="HLQ739" s="38"/>
      <c r="HLR739" s="38"/>
      <c r="HLS739" s="38"/>
      <c r="HLT739" s="38"/>
      <c r="HLU739" s="38"/>
      <c r="HLV739" s="38"/>
      <c r="HLW739" s="38"/>
      <c r="HLX739" s="38"/>
      <c r="HLY739" s="38"/>
      <c r="HLZ739" s="38"/>
      <c r="HMA739" s="38"/>
      <c r="HMB739" s="38"/>
      <c r="HMC739" s="38"/>
      <c r="HMD739" s="38"/>
      <c r="HME739" s="38"/>
      <c r="HMF739" s="38"/>
      <c r="HMG739" s="38"/>
      <c r="HMH739" s="38"/>
      <c r="HMI739" s="38"/>
      <c r="HMJ739" s="38"/>
      <c r="HMK739" s="38"/>
      <c r="HML739" s="38"/>
      <c r="HMM739" s="38"/>
      <c r="HMN739" s="38"/>
      <c r="HMO739" s="38"/>
      <c r="HMP739" s="38"/>
      <c r="HMQ739" s="38"/>
      <c r="HMR739" s="38"/>
      <c r="HMS739" s="38"/>
      <c r="HMT739" s="38"/>
      <c r="HMU739" s="38"/>
      <c r="HMV739" s="38"/>
      <c r="HMW739" s="38"/>
      <c r="HMX739" s="38"/>
      <c r="HMY739" s="38"/>
      <c r="HMZ739" s="38"/>
      <c r="HNA739" s="38"/>
      <c r="HNB739" s="38"/>
      <c r="HNC739" s="38"/>
      <c r="HND739" s="38"/>
      <c r="HNE739" s="38"/>
      <c r="HNF739" s="38"/>
      <c r="HNG739" s="38"/>
      <c r="HNH739" s="38"/>
      <c r="HNI739" s="38"/>
      <c r="HNJ739" s="38"/>
      <c r="HNK739" s="38"/>
      <c r="HNL739" s="38"/>
      <c r="HNM739" s="38"/>
      <c r="HNN739" s="38"/>
      <c r="HNO739" s="38"/>
      <c r="HNP739" s="38"/>
      <c r="HNQ739" s="38"/>
      <c r="HNR739" s="38"/>
      <c r="HNS739" s="38"/>
      <c r="HNT739" s="38"/>
      <c r="HNU739" s="38"/>
      <c r="HNV739" s="38"/>
      <c r="HNW739" s="38"/>
      <c r="HNX739" s="38"/>
      <c r="HNY739" s="38"/>
      <c r="HNZ739" s="38"/>
      <c r="HOA739" s="38"/>
      <c r="HOB739" s="38"/>
      <c r="HOC739" s="38"/>
      <c r="HOD739" s="38"/>
      <c r="HOE739" s="38"/>
      <c r="HOF739" s="38"/>
      <c r="HOG739" s="38"/>
      <c r="HOH739" s="38"/>
      <c r="HOI739" s="38"/>
      <c r="HOJ739" s="38"/>
      <c r="HOK739" s="38"/>
      <c r="HOL739" s="38"/>
      <c r="HOM739" s="38"/>
      <c r="HON739" s="38"/>
      <c r="HOO739" s="38"/>
      <c r="HOP739" s="38"/>
      <c r="HOQ739" s="38"/>
      <c r="HOR739" s="38"/>
      <c r="HOS739" s="38"/>
      <c r="HOT739" s="38"/>
      <c r="HOU739" s="38"/>
      <c r="HOV739" s="38"/>
      <c r="HOW739" s="38"/>
      <c r="HOX739" s="38"/>
      <c r="HOY739" s="38"/>
      <c r="HOZ739" s="38"/>
      <c r="HPA739" s="38"/>
      <c r="HPB739" s="38"/>
      <c r="HPC739" s="38"/>
      <c r="HPD739" s="38"/>
      <c r="HPE739" s="38"/>
      <c r="HPF739" s="38"/>
      <c r="HPG739" s="38"/>
      <c r="HPH739" s="38"/>
      <c r="HPI739" s="38"/>
      <c r="HPJ739" s="38"/>
      <c r="HPK739" s="38"/>
      <c r="HPL739" s="38"/>
      <c r="HPM739" s="38"/>
      <c r="HPN739" s="38"/>
      <c r="HPO739" s="38"/>
      <c r="HPP739" s="38"/>
      <c r="HPQ739" s="38"/>
      <c r="HPR739" s="38"/>
      <c r="HPS739" s="38"/>
      <c r="HPT739" s="38"/>
      <c r="HPU739" s="38"/>
      <c r="HPV739" s="38"/>
      <c r="HPW739" s="38"/>
      <c r="HPX739" s="38"/>
      <c r="HPY739" s="38"/>
      <c r="HPZ739" s="38"/>
      <c r="HQA739" s="38"/>
      <c r="HQB739" s="38"/>
      <c r="HQC739" s="38"/>
      <c r="HQD739" s="38"/>
      <c r="HQE739" s="38"/>
      <c r="HQF739" s="38"/>
      <c r="HQG739" s="38"/>
      <c r="HQH739" s="38"/>
      <c r="HQI739" s="38"/>
      <c r="HQJ739" s="38"/>
      <c r="HQK739" s="38"/>
      <c r="HQL739" s="38"/>
      <c r="HQM739" s="38"/>
      <c r="HQN739" s="38"/>
      <c r="HQO739" s="38"/>
      <c r="HQP739" s="38"/>
      <c r="HQQ739" s="38"/>
      <c r="HQR739" s="38"/>
      <c r="HQS739" s="38"/>
      <c r="HQT739" s="38"/>
      <c r="HQU739" s="38"/>
      <c r="HQV739" s="38"/>
      <c r="HQW739" s="38"/>
      <c r="HQX739" s="38"/>
      <c r="HQY739" s="38"/>
      <c r="HQZ739" s="38"/>
      <c r="HRA739" s="38"/>
      <c r="HRB739" s="38"/>
      <c r="HRC739" s="38"/>
      <c r="HRD739" s="38"/>
      <c r="HRE739" s="38"/>
      <c r="HRF739" s="38"/>
      <c r="HRG739" s="38"/>
      <c r="HRH739" s="38"/>
      <c r="HRI739" s="38"/>
      <c r="HRJ739" s="38"/>
      <c r="HRK739" s="38"/>
      <c r="HRL739" s="38"/>
      <c r="HRM739" s="38"/>
      <c r="HRN739" s="38"/>
      <c r="HRO739" s="38"/>
      <c r="HRP739" s="38"/>
      <c r="HRQ739" s="38"/>
      <c r="HRR739" s="38"/>
      <c r="HRS739" s="38"/>
      <c r="HRT739" s="38"/>
      <c r="HRU739" s="38"/>
      <c r="HRV739" s="38"/>
      <c r="HRW739" s="38"/>
      <c r="HRX739" s="38"/>
      <c r="HRY739" s="38"/>
      <c r="HRZ739" s="38"/>
      <c r="HSA739" s="38"/>
      <c r="HSB739" s="38"/>
      <c r="HSC739" s="38"/>
      <c r="HSD739" s="38"/>
      <c r="HSE739" s="38"/>
      <c r="HSF739" s="38"/>
      <c r="HSG739" s="38"/>
      <c r="HSH739" s="38"/>
      <c r="HSI739" s="38"/>
      <c r="HSJ739" s="38"/>
      <c r="HSK739" s="38"/>
      <c r="HSL739" s="38"/>
      <c r="HSM739" s="38"/>
      <c r="HSN739" s="38"/>
      <c r="HSO739" s="38"/>
      <c r="HSP739" s="38"/>
      <c r="HSQ739" s="38"/>
      <c r="HSR739" s="38"/>
      <c r="HSS739" s="38"/>
      <c r="HST739" s="38"/>
      <c r="HSU739" s="38"/>
      <c r="HSV739" s="38"/>
      <c r="HSW739" s="38"/>
      <c r="HSX739" s="38"/>
      <c r="HSY739" s="38"/>
      <c r="HSZ739" s="38"/>
      <c r="HTA739" s="38"/>
      <c r="HTB739" s="38"/>
      <c r="HTC739" s="38"/>
      <c r="HTD739" s="38"/>
      <c r="HTE739" s="38"/>
      <c r="HTF739" s="38"/>
      <c r="HTG739" s="38"/>
      <c r="HTH739" s="38"/>
      <c r="HTI739" s="38"/>
      <c r="HTJ739" s="38"/>
      <c r="HTK739" s="38"/>
      <c r="HTL739" s="38"/>
      <c r="HTM739" s="38"/>
      <c r="HTN739" s="38"/>
      <c r="HTO739" s="38"/>
      <c r="HTP739" s="38"/>
      <c r="HTQ739" s="38"/>
      <c r="HTR739" s="38"/>
      <c r="HTS739" s="38"/>
      <c r="HTT739" s="38"/>
      <c r="HTU739" s="38"/>
      <c r="HTV739" s="38"/>
      <c r="HTW739" s="38"/>
      <c r="HTX739" s="38"/>
      <c r="HTY739" s="38"/>
      <c r="HTZ739" s="38"/>
      <c r="HUA739" s="38"/>
      <c r="HUB739" s="38"/>
      <c r="HUC739" s="38"/>
      <c r="HUD739" s="38"/>
      <c r="HUE739" s="38"/>
      <c r="HUF739" s="38"/>
      <c r="HUG739" s="38"/>
      <c r="HUH739" s="38"/>
      <c r="HUI739" s="38"/>
      <c r="HUJ739" s="38"/>
      <c r="HUK739" s="38"/>
      <c r="HUL739" s="38"/>
      <c r="HUM739" s="38"/>
      <c r="HUN739" s="38"/>
      <c r="HUO739" s="38"/>
      <c r="HUP739" s="38"/>
      <c r="HUQ739" s="38"/>
      <c r="HUR739" s="38"/>
      <c r="HUS739" s="38"/>
      <c r="HUT739" s="38"/>
      <c r="HUU739" s="38"/>
      <c r="HUV739" s="38"/>
      <c r="HUW739" s="38"/>
      <c r="HUX739" s="38"/>
      <c r="HUY739" s="38"/>
      <c r="HUZ739" s="38"/>
      <c r="HVA739" s="38"/>
      <c r="HVB739" s="38"/>
      <c r="HVC739" s="38"/>
      <c r="HVD739" s="38"/>
      <c r="HVE739" s="38"/>
      <c r="HVF739" s="38"/>
      <c r="HVG739" s="38"/>
      <c r="HVH739" s="38"/>
      <c r="HVI739" s="38"/>
      <c r="HVJ739" s="38"/>
      <c r="HVK739" s="38"/>
      <c r="HVL739" s="38"/>
      <c r="HVM739" s="38"/>
      <c r="HVN739" s="38"/>
      <c r="HVO739" s="38"/>
      <c r="HVP739" s="38"/>
      <c r="HVQ739" s="38"/>
      <c r="HVR739" s="38"/>
      <c r="HVS739" s="38"/>
      <c r="HVT739" s="38"/>
      <c r="HVU739" s="38"/>
      <c r="HVV739" s="38"/>
      <c r="HVW739" s="38"/>
      <c r="HVX739" s="38"/>
      <c r="HVY739" s="38"/>
      <c r="HVZ739" s="38"/>
      <c r="HWA739" s="38"/>
      <c r="HWB739" s="38"/>
      <c r="HWC739" s="38"/>
      <c r="HWD739" s="38"/>
      <c r="HWE739" s="38"/>
      <c r="HWF739" s="38"/>
      <c r="HWG739" s="38"/>
      <c r="HWH739" s="38"/>
      <c r="HWI739" s="38"/>
      <c r="HWJ739" s="38"/>
      <c r="HWK739" s="38"/>
      <c r="HWL739" s="38"/>
      <c r="HWM739" s="38"/>
      <c r="HWN739" s="38"/>
      <c r="HWO739" s="38"/>
      <c r="HWP739" s="38"/>
      <c r="HWQ739" s="38"/>
      <c r="HWR739" s="38"/>
      <c r="HWS739" s="38"/>
      <c r="HWT739" s="38"/>
      <c r="HWU739" s="38"/>
      <c r="HWV739" s="38"/>
      <c r="HWW739" s="38"/>
      <c r="HWX739" s="38"/>
      <c r="HWY739" s="38"/>
      <c r="HWZ739" s="38"/>
      <c r="HXA739" s="38"/>
      <c r="HXB739" s="38"/>
      <c r="HXC739" s="38"/>
      <c r="HXD739" s="38"/>
      <c r="HXE739" s="38"/>
      <c r="HXF739" s="38"/>
      <c r="HXG739" s="38"/>
      <c r="HXH739" s="38"/>
      <c r="HXI739" s="38"/>
      <c r="HXJ739" s="38"/>
      <c r="HXK739" s="38"/>
      <c r="HXL739" s="38"/>
      <c r="HXM739" s="38"/>
      <c r="HXN739" s="38"/>
      <c r="HXO739" s="38"/>
      <c r="HXP739" s="38"/>
      <c r="HXQ739" s="38"/>
      <c r="HXR739" s="38"/>
      <c r="HXS739" s="38"/>
      <c r="HXT739" s="38"/>
      <c r="HXU739" s="38"/>
      <c r="HXV739" s="38"/>
      <c r="HXW739" s="38"/>
      <c r="HXX739" s="38"/>
      <c r="HXY739" s="38"/>
      <c r="HXZ739" s="38"/>
      <c r="HYA739" s="38"/>
      <c r="HYB739" s="38"/>
      <c r="HYC739" s="38"/>
      <c r="HYD739" s="38"/>
      <c r="HYE739" s="38"/>
      <c r="HYF739" s="38"/>
      <c r="HYG739" s="38"/>
      <c r="HYH739" s="38"/>
      <c r="HYI739" s="38"/>
      <c r="HYJ739" s="38"/>
      <c r="HYK739" s="38"/>
      <c r="HYL739" s="38"/>
      <c r="HYM739" s="38"/>
      <c r="HYN739" s="38"/>
      <c r="HYO739" s="38"/>
      <c r="HYP739" s="38"/>
      <c r="HYQ739" s="38"/>
      <c r="HYR739" s="38"/>
      <c r="HYS739" s="38"/>
      <c r="HYT739" s="38"/>
      <c r="HYU739" s="38"/>
      <c r="HYV739" s="38"/>
      <c r="HYW739" s="38"/>
      <c r="HYX739" s="38"/>
      <c r="HYY739" s="38"/>
      <c r="HYZ739" s="38"/>
      <c r="HZA739" s="38"/>
      <c r="HZB739" s="38"/>
      <c r="HZC739" s="38"/>
      <c r="HZD739" s="38"/>
      <c r="HZE739" s="38"/>
      <c r="HZF739" s="38"/>
      <c r="HZG739" s="38"/>
      <c r="HZH739" s="38"/>
      <c r="HZI739" s="38"/>
      <c r="HZJ739" s="38"/>
      <c r="HZK739" s="38"/>
      <c r="HZL739" s="38"/>
      <c r="HZM739" s="38"/>
      <c r="HZN739" s="38"/>
      <c r="HZO739" s="38"/>
      <c r="HZP739" s="38"/>
      <c r="HZQ739" s="38"/>
      <c r="HZR739" s="38"/>
      <c r="HZS739" s="38"/>
      <c r="HZT739" s="38"/>
      <c r="HZU739" s="38"/>
      <c r="HZV739" s="38"/>
      <c r="HZW739" s="38"/>
      <c r="HZX739" s="38"/>
      <c r="HZY739" s="38"/>
      <c r="HZZ739" s="38"/>
      <c r="IAA739" s="38"/>
      <c r="IAB739" s="38"/>
      <c r="IAC739" s="38"/>
      <c r="IAD739" s="38"/>
      <c r="IAE739" s="38"/>
      <c r="IAF739" s="38"/>
      <c r="IAG739" s="38"/>
      <c r="IAH739" s="38"/>
      <c r="IAI739" s="38"/>
      <c r="IAJ739" s="38"/>
      <c r="IAK739" s="38"/>
      <c r="IAL739" s="38"/>
      <c r="IAM739" s="38"/>
      <c r="IAN739" s="38"/>
      <c r="IAO739" s="38"/>
      <c r="IAP739" s="38"/>
      <c r="IAQ739" s="38"/>
      <c r="IAR739" s="38"/>
      <c r="IAS739" s="38"/>
      <c r="IAT739" s="38"/>
      <c r="IAU739" s="38"/>
      <c r="IAV739" s="38"/>
      <c r="IAW739" s="38"/>
      <c r="IAX739" s="38"/>
      <c r="IAY739" s="38"/>
      <c r="IAZ739" s="38"/>
      <c r="IBA739" s="38"/>
      <c r="IBB739" s="38"/>
      <c r="IBC739" s="38"/>
      <c r="IBD739" s="38"/>
      <c r="IBE739" s="38"/>
      <c r="IBF739" s="38"/>
      <c r="IBG739" s="38"/>
      <c r="IBH739" s="38"/>
      <c r="IBI739" s="38"/>
      <c r="IBJ739" s="38"/>
      <c r="IBK739" s="38"/>
      <c r="IBL739" s="38"/>
      <c r="IBM739" s="38"/>
      <c r="IBN739" s="38"/>
      <c r="IBO739" s="38"/>
      <c r="IBP739" s="38"/>
      <c r="IBQ739" s="38"/>
      <c r="IBR739" s="38"/>
      <c r="IBS739" s="38"/>
      <c r="IBT739" s="38"/>
      <c r="IBU739" s="38"/>
      <c r="IBV739" s="38"/>
      <c r="IBW739" s="38"/>
      <c r="IBX739" s="38"/>
      <c r="IBY739" s="38"/>
      <c r="IBZ739" s="38"/>
      <c r="ICA739" s="38"/>
      <c r="ICB739" s="38"/>
      <c r="ICC739" s="38"/>
      <c r="ICD739" s="38"/>
      <c r="ICE739" s="38"/>
      <c r="ICF739" s="38"/>
      <c r="ICG739" s="38"/>
      <c r="ICH739" s="38"/>
      <c r="ICI739" s="38"/>
      <c r="ICJ739" s="38"/>
      <c r="ICK739" s="38"/>
      <c r="ICL739" s="38"/>
      <c r="ICM739" s="38"/>
      <c r="ICN739" s="38"/>
      <c r="ICO739" s="38"/>
      <c r="ICP739" s="38"/>
      <c r="ICQ739" s="38"/>
      <c r="ICR739" s="38"/>
      <c r="ICS739" s="38"/>
      <c r="ICT739" s="38"/>
      <c r="ICU739" s="38"/>
      <c r="ICV739" s="38"/>
      <c r="ICW739" s="38"/>
      <c r="ICX739" s="38"/>
      <c r="ICY739" s="38"/>
      <c r="ICZ739" s="38"/>
      <c r="IDA739" s="38"/>
      <c r="IDB739" s="38"/>
      <c r="IDC739" s="38"/>
      <c r="IDD739" s="38"/>
      <c r="IDE739" s="38"/>
      <c r="IDF739" s="38"/>
      <c r="IDG739" s="38"/>
      <c r="IDH739" s="38"/>
      <c r="IDI739" s="38"/>
      <c r="IDJ739" s="38"/>
      <c r="IDK739" s="38"/>
      <c r="IDL739" s="38"/>
      <c r="IDM739" s="38"/>
      <c r="IDN739" s="38"/>
      <c r="IDO739" s="38"/>
      <c r="IDP739" s="38"/>
      <c r="IDQ739" s="38"/>
      <c r="IDR739" s="38"/>
      <c r="IDS739" s="38"/>
      <c r="IDT739" s="38"/>
      <c r="IDU739" s="38"/>
      <c r="IDV739" s="38"/>
      <c r="IDW739" s="38"/>
      <c r="IDX739" s="38"/>
      <c r="IDY739" s="38"/>
      <c r="IDZ739" s="38"/>
      <c r="IEA739" s="38"/>
      <c r="IEB739" s="38"/>
      <c r="IEC739" s="38"/>
      <c r="IED739" s="38"/>
      <c r="IEE739" s="38"/>
      <c r="IEF739" s="38"/>
      <c r="IEG739" s="38"/>
      <c r="IEH739" s="38"/>
      <c r="IEI739" s="38"/>
      <c r="IEJ739" s="38"/>
      <c r="IEK739" s="38"/>
      <c r="IEL739" s="38"/>
      <c r="IEM739" s="38"/>
      <c r="IEN739" s="38"/>
      <c r="IEO739" s="38"/>
      <c r="IEP739" s="38"/>
      <c r="IEQ739" s="38"/>
      <c r="IER739" s="38"/>
      <c r="IES739" s="38"/>
      <c r="IET739" s="38"/>
      <c r="IEU739" s="38"/>
      <c r="IEV739" s="38"/>
      <c r="IEW739" s="38"/>
      <c r="IEX739" s="38"/>
      <c r="IEY739" s="38"/>
      <c r="IEZ739" s="38"/>
      <c r="IFA739" s="38"/>
      <c r="IFB739" s="38"/>
      <c r="IFC739" s="38"/>
      <c r="IFD739" s="38"/>
      <c r="IFE739" s="38"/>
      <c r="IFF739" s="38"/>
      <c r="IFG739" s="38"/>
      <c r="IFH739" s="38"/>
      <c r="IFI739" s="38"/>
      <c r="IFJ739" s="38"/>
      <c r="IFK739" s="38"/>
      <c r="IFL739" s="38"/>
      <c r="IFM739" s="38"/>
      <c r="IFN739" s="38"/>
      <c r="IFO739" s="38"/>
      <c r="IFP739" s="38"/>
      <c r="IFQ739" s="38"/>
      <c r="IFR739" s="38"/>
      <c r="IFS739" s="38"/>
      <c r="IFT739" s="38"/>
      <c r="IFU739" s="38"/>
      <c r="IFV739" s="38"/>
      <c r="IFW739" s="38"/>
      <c r="IFX739" s="38"/>
      <c r="IFY739" s="38"/>
      <c r="IFZ739" s="38"/>
      <c r="IGA739" s="38"/>
      <c r="IGB739" s="38"/>
      <c r="IGC739" s="38"/>
      <c r="IGD739" s="38"/>
      <c r="IGE739" s="38"/>
      <c r="IGF739" s="38"/>
      <c r="IGG739" s="38"/>
      <c r="IGH739" s="38"/>
      <c r="IGI739" s="38"/>
      <c r="IGJ739" s="38"/>
      <c r="IGK739" s="38"/>
      <c r="IGL739" s="38"/>
      <c r="IGM739" s="38"/>
      <c r="IGN739" s="38"/>
      <c r="IGO739" s="38"/>
      <c r="IGP739" s="38"/>
      <c r="IGQ739" s="38"/>
      <c r="IGR739" s="38"/>
      <c r="IGS739" s="38"/>
      <c r="IGT739" s="38"/>
      <c r="IGU739" s="38"/>
      <c r="IGV739" s="38"/>
      <c r="IGW739" s="38"/>
      <c r="IGX739" s="38"/>
      <c r="IGY739" s="38"/>
      <c r="IGZ739" s="38"/>
      <c r="IHA739" s="38"/>
      <c r="IHB739" s="38"/>
      <c r="IHC739" s="38"/>
      <c r="IHD739" s="38"/>
      <c r="IHE739" s="38"/>
      <c r="IHF739" s="38"/>
      <c r="IHG739" s="38"/>
      <c r="IHH739" s="38"/>
      <c r="IHI739" s="38"/>
      <c r="IHJ739" s="38"/>
      <c r="IHK739" s="38"/>
      <c r="IHL739" s="38"/>
      <c r="IHM739" s="38"/>
      <c r="IHN739" s="38"/>
      <c r="IHO739" s="38"/>
      <c r="IHP739" s="38"/>
      <c r="IHQ739" s="38"/>
      <c r="IHR739" s="38"/>
      <c r="IHS739" s="38"/>
      <c r="IHT739" s="38"/>
      <c r="IHU739" s="38"/>
      <c r="IHV739" s="38"/>
      <c r="IHW739" s="38"/>
      <c r="IHX739" s="38"/>
      <c r="IHY739" s="38"/>
      <c r="IHZ739" s="38"/>
      <c r="IIA739" s="38"/>
      <c r="IIB739" s="38"/>
      <c r="IIC739" s="38"/>
      <c r="IID739" s="38"/>
      <c r="IIE739" s="38"/>
      <c r="IIF739" s="38"/>
      <c r="IIG739" s="38"/>
      <c r="IIH739" s="38"/>
      <c r="III739" s="38"/>
      <c r="IIJ739" s="38"/>
      <c r="IIK739" s="38"/>
      <c r="IIL739" s="38"/>
      <c r="IIM739" s="38"/>
      <c r="IIN739" s="38"/>
      <c r="IIO739" s="38"/>
      <c r="IIP739" s="38"/>
      <c r="IIQ739" s="38"/>
      <c r="IIR739" s="38"/>
      <c r="IIS739" s="38"/>
      <c r="IIT739" s="38"/>
      <c r="IIU739" s="38"/>
      <c r="IIV739" s="38"/>
      <c r="IIW739" s="38"/>
      <c r="IIX739" s="38"/>
      <c r="IIY739" s="38"/>
      <c r="IIZ739" s="38"/>
      <c r="IJA739" s="38"/>
      <c r="IJB739" s="38"/>
      <c r="IJC739" s="38"/>
      <c r="IJD739" s="38"/>
      <c r="IJE739" s="38"/>
      <c r="IJF739" s="38"/>
      <c r="IJG739" s="38"/>
      <c r="IJH739" s="38"/>
      <c r="IJI739" s="38"/>
      <c r="IJJ739" s="38"/>
      <c r="IJK739" s="38"/>
      <c r="IJL739" s="38"/>
      <c r="IJM739" s="38"/>
      <c r="IJN739" s="38"/>
      <c r="IJO739" s="38"/>
      <c r="IJP739" s="38"/>
      <c r="IJQ739" s="38"/>
      <c r="IJR739" s="38"/>
      <c r="IJS739" s="38"/>
      <c r="IJT739" s="38"/>
      <c r="IJU739" s="38"/>
      <c r="IJV739" s="38"/>
      <c r="IJW739" s="38"/>
      <c r="IJX739" s="38"/>
      <c r="IJY739" s="38"/>
      <c r="IJZ739" s="38"/>
      <c r="IKA739" s="38"/>
      <c r="IKB739" s="38"/>
      <c r="IKC739" s="38"/>
      <c r="IKD739" s="38"/>
      <c r="IKE739" s="38"/>
      <c r="IKF739" s="38"/>
      <c r="IKG739" s="38"/>
      <c r="IKH739" s="38"/>
      <c r="IKI739" s="38"/>
      <c r="IKJ739" s="38"/>
      <c r="IKK739" s="38"/>
      <c r="IKL739" s="38"/>
      <c r="IKM739" s="38"/>
      <c r="IKN739" s="38"/>
      <c r="IKO739" s="38"/>
      <c r="IKP739" s="38"/>
      <c r="IKQ739" s="38"/>
      <c r="IKR739" s="38"/>
      <c r="IKS739" s="38"/>
      <c r="IKT739" s="38"/>
      <c r="IKU739" s="38"/>
      <c r="IKV739" s="38"/>
      <c r="IKW739" s="38"/>
      <c r="IKX739" s="38"/>
      <c r="IKY739" s="38"/>
      <c r="IKZ739" s="38"/>
      <c r="ILA739" s="38"/>
      <c r="ILB739" s="38"/>
      <c r="ILC739" s="38"/>
      <c r="ILD739" s="38"/>
      <c r="ILE739" s="38"/>
      <c r="ILF739" s="38"/>
      <c r="ILG739" s="38"/>
      <c r="ILH739" s="38"/>
      <c r="ILI739" s="38"/>
      <c r="ILJ739" s="38"/>
      <c r="ILK739" s="38"/>
      <c r="ILL739" s="38"/>
      <c r="ILM739" s="38"/>
      <c r="ILN739" s="38"/>
      <c r="ILO739" s="38"/>
      <c r="ILP739" s="38"/>
      <c r="ILQ739" s="38"/>
      <c r="ILR739" s="38"/>
      <c r="ILS739" s="38"/>
      <c r="ILT739" s="38"/>
      <c r="ILU739" s="38"/>
      <c r="ILV739" s="38"/>
      <c r="ILW739" s="38"/>
      <c r="ILX739" s="38"/>
      <c r="ILY739" s="38"/>
      <c r="ILZ739" s="38"/>
      <c r="IMA739" s="38"/>
      <c r="IMB739" s="38"/>
      <c r="IMC739" s="38"/>
      <c r="IMD739" s="38"/>
      <c r="IME739" s="38"/>
      <c r="IMF739" s="38"/>
      <c r="IMG739" s="38"/>
      <c r="IMH739" s="38"/>
      <c r="IMI739" s="38"/>
      <c r="IMJ739" s="38"/>
      <c r="IMK739" s="38"/>
      <c r="IML739" s="38"/>
      <c r="IMM739" s="38"/>
      <c r="IMN739" s="38"/>
      <c r="IMO739" s="38"/>
      <c r="IMP739" s="38"/>
      <c r="IMQ739" s="38"/>
      <c r="IMR739" s="38"/>
      <c r="IMS739" s="38"/>
      <c r="IMT739" s="38"/>
      <c r="IMU739" s="38"/>
      <c r="IMV739" s="38"/>
      <c r="IMW739" s="38"/>
      <c r="IMX739" s="38"/>
      <c r="IMY739" s="38"/>
      <c r="IMZ739" s="38"/>
      <c r="INA739" s="38"/>
      <c r="INB739" s="38"/>
      <c r="INC739" s="38"/>
      <c r="IND739" s="38"/>
      <c r="INE739" s="38"/>
      <c r="INF739" s="38"/>
      <c r="ING739" s="38"/>
      <c r="INH739" s="38"/>
      <c r="INI739" s="38"/>
      <c r="INJ739" s="38"/>
      <c r="INK739" s="38"/>
      <c r="INL739" s="38"/>
      <c r="INM739" s="38"/>
      <c r="INN739" s="38"/>
      <c r="INO739" s="38"/>
      <c r="INP739" s="38"/>
      <c r="INQ739" s="38"/>
      <c r="INR739" s="38"/>
      <c r="INS739" s="38"/>
      <c r="INT739" s="38"/>
      <c r="INU739" s="38"/>
      <c r="INV739" s="38"/>
      <c r="INW739" s="38"/>
      <c r="INX739" s="38"/>
      <c r="INY739" s="38"/>
      <c r="INZ739" s="38"/>
      <c r="IOA739" s="38"/>
      <c r="IOB739" s="38"/>
      <c r="IOC739" s="38"/>
      <c r="IOD739" s="38"/>
      <c r="IOE739" s="38"/>
      <c r="IOF739" s="38"/>
      <c r="IOG739" s="38"/>
      <c r="IOH739" s="38"/>
      <c r="IOI739" s="38"/>
      <c r="IOJ739" s="38"/>
      <c r="IOK739" s="38"/>
      <c r="IOL739" s="38"/>
      <c r="IOM739" s="38"/>
      <c r="ION739" s="38"/>
      <c r="IOO739" s="38"/>
      <c r="IOP739" s="38"/>
      <c r="IOQ739" s="38"/>
      <c r="IOR739" s="38"/>
      <c r="IOS739" s="38"/>
      <c r="IOT739" s="38"/>
      <c r="IOU739" s="38"/>
      <c r="IOV739" s="38"/>
      <c r="IOW739" s="38"/>
      <c r="IOX739" s="38"/>
      <c r="IOY739" s="38"/>
      <c r="IOZ739" s="38"/>
      <c r="IPA739" s="38"/>
      <c r="IPB739" s="38"/>
      <c r="IPC739" s="38"/>
      <c r="IPD739" s="38"/>
      <c r="IPE739" s="38"/>
      <c r="IPF739" s="38"/>
      <c r="IPG739" s="38"/>
      <c r="IPH739" s="38"/>
      <c r="IPI739" s="38"/>
      <c r="IPJ739" s="38"/>
      <c r="IPK739" s="38"/>
      <c r="IPL739" s="38"/>
      <c r="IPM739" s="38"/>
      <c r="IPN739" s="38"/>
      <c r="IPO739" s="38"/>
      <c r="IPP739" s="38"/>
      <c r="IPQ739" s="38"/>
      <c r="IPR739" s="38"/>
      <c r="IPS739" s="38"/>
      <c r="IPT739" s="38"/>
      <c r="IPU739" s="38"/>
      <c r="IPV739" s="38"/>
      <c r="IPW739" s="38"/>
      <c r="IPX739" s="38"/>
      <c r="IPY739" s="38"/>
      <c r="IPZ739" s="38"/>
      <c r="IQA739" s="38"/>
      <c r="IQB739" s="38"/>
      <c r="IQC739" s="38"/>
      <c r="IQD739" s="38"/>
      <c r="IQE739" s="38"/>
      <c r="IQF739" s="38"/>
      <c r="IQG739" s="38"/>
      <c r="IQH739" s="38"/>
      <c r="IQI739" s="38"/>
      <c r="IQJ739" s="38"/>
      <c r="IQK739" s="38"/>
      <c r="IQL739" s="38"/>
      <c r="IQM739" s="38"/>
      <c r="IQN739" s="38"/>
      <c r="IQO739" s="38"/>
      <c r="IQP739" s="38"/>
      <c r="IQQ739" s="38"/>
      <c r="IQR739" s="38"/>
      <c r="IQS739" s="38"/>
      <c r="IQT739" s="38"/>
      <c r="IQU739" s="38"/>
      <c r="IQV739" s="38"/>
      <c r="IQW739" s="38"/>
      <c r="IQX739" s="38"/>
      <c r="IQY739" s="38"/>
      <c r="IQZ739" s="38"/>
      <c r="IRA739" s="38"/>
      <c r="IRB739" s="38"/>
      <c r="IRC739" s="38"/>
      <c r="IRD739" s="38"/>
      <c r="IRE739" s="38"/>
      <c r="IRF739" s="38"/>
      <c r="IRG739" s="38"/>
      <c r="IRH739" s="38"/>
      <c r="IRI739" s="38"/>
      <c r="IRJ739" s="38"/>
      <c r="IRK739" s="38"/>
      <c r="IRL739" s="38"/>
      <c r="IRM739" s="38"/>
      <c r="IRN739" s="38"/>
      <c r="IRO739" s="38"/>
      <c r="IRP739" s="38"/>
      <c r="IRQ739" s="38"/>
      <c r="IRR739" s="38"/>
      <c r="IRS739" s="38"/>
      <c r="IRT739" s="38"/>
      <c r="IRU739" s="38"/>
      <c r="IRV739" s="38"/>
      <c r="IRW739" s="38"/>
      <c r="IRX739" s="38"/>
      <c r="IRY739" s="38"/>
      <c r="IRZ739" s="38"/>
      <c r="ISA739" s="38"/>
      <c r="ISB739" s="38"/>
      <c r="ISC739" s="38"/>
      <c r="ISD739" s="38"/>
      <c r="ISE739" s="38"/>
      <c r="ISF739" s="38"/>
      <c r="ISG739" s="38"/>
      <c r="ISH739" s="38"/>
      <c r="ISI739" s="38"/>
      <c r="ISJ739" s="38"/>
      <c r="ISK739" s="38"/>
      <c r="ISL739" s="38"/>
      <c r="ISM739" s="38"/>
      <c r="ISN739" s="38"/>
      <c r="ISO739" s="38"/>
      <c r="ISP739" s="38"/>
      <c r="ISQ739" s="38"/>
      <c r="ISR739" s="38"/>
      <c r="ISS739" s="38"/>
      <c r="IST739" s="38"/>
      <c r="ISU739" s="38"/>
      <c r="ISV739" s="38"/>
      <c r="ISW739" s="38"/>
      <c r="ISX739" s="38"/>
      <c r="ISY739" s="38"/>
      <c r="ISZ739" s="38"/>
      <c r="ITA739" s="38"/>
      <c r="ITB739" s="38"/>
      <c r="ITC739" s="38"/>
      <c r="ITD739" s="38"/>
      <c r="ITE739" s="38"/>
      <c r="ITF739" s="38"/>
      <c r="ITG739" s="38"/>
      <c r="ITH739" s="38"/>
      <c r="ITI739" s="38"/>
      <c r="ITJ739" s="38"/>
      <c r="ITK739" s="38"/>
      <c r="ITL739" s="38"/>
      <c r="ITM739" s="38"/>
      <c r="ITN739" s="38"/>
      <c r="ITO739" s="38"/>
      <c r="ITP739" s="38"/>
      <c r="ITQ739" s="38"/>
      <c r="ITR739" s="38"/>
      <c r="ITS739" s="38"/>
      <c r="ITT739" s="38"/>
      <c r="ITU739" s="38"/>
      <c r="ITV739" s="38"/>
      <c r="ITW739" s="38"/>
      <c r="ITX739" s="38"/>
      <c r="ITY739" s="38"/>
      <c r="ITZ739" s="38"/>
      <c r="IUA739" s="38"/>
      <c r="IUB739" s="38"/>
      <c r="IUC739" s="38"/>
      <c r="IUD739" s="38"/>
      <c r="IUE739" s="38"/>
      <c r="IUF739" s="38"/>
      <c r="IUG739" s="38"/>
      <c r="IUH739" s="38"/>
      <c r="IUI739" s="38"/>
      <c r="IUJ739" s="38"/>
      <c r="IUK739" s="38"/>
      <c r="IUL739" s="38"/>
      <c r="IUM739" s="38"/>
      <c r="IUN739" s="38"/>
      <c r="IUO739" s="38"/>
      <c r="IUP739" s="38"/>
      <c r="IUQ739" s="38"/>
      <c r="IUR739" s="38"/>
      <c r="IUS739" s="38"/>
      <c r="IUT739" s="38"/>
      <c r="IUU739" s="38"/>
      <c r="IUV739" s="38"/>
      <c r="IUW739" s="38"/>
      <c r="IUX739" s="38"/>
      <c r="IUY739" s="38"/>
      <c r="IUZ739" s="38"/>
      <c r="IVA739" s="38"/>
      <c r="IVB739" s="38"/>
      <c r="IVC739" s="38"/>
      <c r="IVD739" s="38"/>
      <c r="IVE739" s="38"/>
      <c r="IVF739" s="38"/>
      <c r="IVG739" s="38"/>
      <c r="IVH739" s="38"/>
      <c r="IVI739" s="38"/>
      <c r="IVJ739" s="38"/>
      <c r="IVK739" s="38"/>
      <c r="IVL739" s="38"/>
      <c r="IVM739" s="38"/>
      <c r="IVN739" s="38"/>
      <c r="IVO739" s="38"/>
      <c r="IVP739" s="38"/>
      <c r="IVQ739" s="38"/>
      <c r="IVR739" s="38"/>
      <c r="IVS739" s="38"/>
      <c r="IVT739" s="38"/>
      <c r="IVU739" s="38"/>
      <c r="IVV739" s="38"/>
      <c r="IVW739" s="38"/>
      <c r="IVX739" s="38"/>
      <c r="IVY739" s="38"/>
      <c r="IVZ739" s="38"/>
      <c r="IWA739" s="38"/>
      <c r="IWB739" s="38"/>
      <c r="IWC739" s="38"/>
      <c r="IWD739" s="38"/>
      <c r="IWE739" s="38"/>
      <c r="IWF739" s="38"/>
      <c r="IWG739" s="38"/>
      <c r="IWH739" s="38"/>
      <c r="IWI739" s="38"/>
      <c r="IWJ739" s="38"/>
      <c r="IWK739" s="38"/>
      <c r="IWL739" s="38"/>
      <c r="IWM739" s="38"/>
      <c r="IWN739" s="38"/>
      <c r="IWO739" s="38"/>
      <c r="IWP739" s="38"/>
      <c r="IWQ739" s="38"/>
      <c r="IWR739" s="38"/>
      <c r="IWS739" s="38"/>
      <c r="IWT739" s="38"/>
      <c r="IWU739" s="38"/>
      <c r="IWV739" s="38"/>
      <c r="IWW739" s="38"/>
      <c r="IWX739" s="38"/>
      <c r="IWY739" s="38"/>
      <c r="IWZ739" s="38"/>
      <c r="IXA739" s="38"/>
      <c r="IXB739" s="38"/>
      <c r="IXC739" s="38"/>
      <c r="IXD739" s="38"/>
      <c r="IXE739" s="38"/>
      <c r="IXF739" s="38"/>
      <c r="IXG739" s="38"/>
      <c r="IXH739" s="38"/>
      <c r="IXI739" s="38"/>
      <c r="IXJ739" s="38"/>
      <c r="IXK739" s="38"/>
      <c r="IXL739" s="38"/>
      <c r="IXM739" s="38"/>
      <c r="IXN739" s="38"/>
      <c r="IXO739" s="38"/>
      <c r="IXP739" s="38"/>
      <c r="IXQ739" s="38"/>
      <c r="IXR739" s="38"/>
      <c r="IXS739" s="38"/>
      <c r="IXT739" s="38"/>
      <c r="IXU739" s="38"/>
      <c r="IXV739" s="38"/>
      <c r="IXW739" s="38"/>
      <c r="IXX739" s="38"/>
      <c r="IXY739" s="38"/>
      <c r="IXZ739" s="38"/>
      <c r="IYA739" s="38"/>
      <c r="IYB739" s="38"/>
      <c r="IYC739" s="38"/>
      <c r="IYD739" s="38"/>
      <c r="IYE739" s="38"/>
      <c r="IYF739" s="38"/>
      <c r="IYG739" s="38"/>
      <c r="IYH739" s="38"/>
      <c r="IYI739" s="38"/>
      <c r="IYJ739" s="38"/>
      <c r="IYK739" s="38"/>
      <c r="IYL739" s="38"/>
      <c r="IYM739" s="38"/>
      <c r="IYN739" s="38"/>
      <c r="IYO739" s="38"/>
      <c r="IYP739" s="38"/>
      <c r="IYQ739" s="38"/>
      <c r="IYR739" s="38"/>
      <c r="IYS739" s="38"/>
      <c r="IYT739" s="38"/>
      <c r="IYU739" s="38"/>
      <c r="IYV739" s="38"/>
      <c r="IYW739" s="38"/>
      <c r="IYX739" s="38"/>
      <c r="IYY739" s="38"/>
      <c r="IYZ739" s="38"/>
      <c r="IZA739" s="38"/>
      <c r="IZB739" s="38"/>
      <c r="IZC739" s="38"/>
      <c r="IZD739" s="38"/>
      <c r="IZE739" s="38"/>
      <c r="IZF739" s="38"/>
      <c r="IZG739" s="38"/>
      <c r="IZH739" s="38"/>
      <c r="IZI739" s="38"/>
      <c r="IZJ739" s="38"/>
      <c r="IZK739" s="38"/>
      <c r="IZL739" s="38"/>
      <c r="IZM739" s="38"/>
      <c r="IZN739" s="38"/>
      <c r="IZO739" s="38"/>
      <c r="IZP739" s="38"/>
      <c r="IZQ739" s="38"/>
      <c r="IZR739" s="38"/>
      <c r="IZS739" s="38"/>
      <c r="IZT739" s="38"/>
      <c r="IZU739" s="38"/>
      <c r="IZV739" s="38"/>
      <c r="IZW739" s="38"/>
      <c r="IZX739" s="38"/>
      <c r="IZY739" s="38"/>
      <c r="IZZ739" s="38"/>
      <c r="JAA739" s="38"/>
      <c r="JAB739" s="38"/>
      <c r="JAC739" s="38"/>
      <c r="JAD739" s="38"/>
      <c r="JAE739" s="38"/>
      <c r="JAF739" s="38"/>
      <c r="JAG739" s="38"/>
      <c r="JAH739" s="38"/>
      <c r="JAI739" s="38"/>
      <c r="JAJ739" s="38"/>
      <c r="JAK739" s="38"/>
      <c r="JAL739" s="38"/>
      <c r="JAM739" s="38"/>
      <c r="JAN739" s="38"/>
      <c r="JAO739" s="38"/>
      <c r="JAP739" s="38"/>
      <c r="JAQ739" s="38"/>
      <c r="JAR739" s="38"/>
      <c r="JAS739" s="38"/>
      <c r="JAT739" s="38"/>
      <c r="JAU739" s="38"/>
      <c r="JAV739" s="38"/>
      <c r="JAW739" s="38"/>
      <c r="JAX739" s="38"/>
      <c r="JAY739" s="38"/>
      <c r="JAZ739" s="38"/>
      <c r="JBA739" s="38"/>
      <c r="JBB739" s="38"/>
      <c r="JBC739" s="38"/>
      <c r="JBD739" s="38"/>
      <c r="JBE739" s="38"/>
      <c r="JBF739" s="38"/>
      <c r="JBG739" s="38"/>
      <c r="JBH739" s="38"/>
      <c r="JBI739" s="38"/>
      <c r="JBJ739" s="38"/>
      <c r="JBK739" s="38"/>
      <c r="JBL739" s="38"/>
      <c r="JBM739" s="38"/>
      <c r="JBN739" s="38"/>
      <c r="JBO739" s="38"/>
      <c r="JBP739" s="38"/>
      <c r="JBQ739" s="38"/>
      <c r="JBR739" s="38"/>
      <c r="JBS739" s="38"/>
      <c r="JBT739" s="38"/>
      <c r="JBU739" s="38"/>
      <c r="JBV739" s="38"/>
      <c r="JBW739" s="38"/>
      <c r="JBX739" s="38"/>
      <c r="JBY739" s="38"/>
      <c r="JBZ739" s="38"/>
      <c r="JCA739" s="38"/>
      <c r="JCB739" s="38"/>
      <c r="JCC739" s="38"/>
      <c r="JCD739" s="38"/>
      <c r="JCE739" s="38"/>
      <c r="JCF739" s="38"/>
      <c r="JCG739" s="38"/>
      <c r="JCH739" s="38"/>
      <c r="JCI739" s="38"/>
      <c r="JCJ739" s="38"/>
      <c r="JCK739" s="38"/>
      <c r="JCL739" s="38"/>
      <c r="JCM739" s="38"/>
      <c r="JCN739" s="38"/>
      <c r="JCO739" s="38"/>
      <c r="JCP739" s="38"/>
      <c r="JCQ739" s="38"/>
      <c r="JCR739" s="38"/>
      <c r="JCS739" s="38"/>
      <c r="JCT739" s="38"/>
      <c r="JCU739" s="38"/>
      <c r="JCV739" s="38"/>
      <c r="JCW739" s="38"/>
      <c r="JCX739" s="38"/>
      <c r="JCY739" s="38"/>
      <c r="JCZ739" s="38"/>
      <c r="JDA739" s="38"/>
      <c r="JDB739" s="38"/>
      <c r="JDC739" s="38"/>
      <c r="JDD739" s="38"/>
      <c r="JDE739" s="38"/>
      <c r="JDF739" s="38"/>
      <c r="JDG739" s="38"/>
      <c r="JDH739" s="38"/>
      <c r="JDI739" s="38"/>
      <c r="JDJ739" s="38"/>
      <c r="JDK739" s="38"/>
      <c r="JDL739" s="38"/>
      <c r="JDM739" s="38"/>
      <c r="JDN739" s="38"/>
      <c r="JDO739" s="38"/>
      <c r="JDP739" s="38"/>
      <c r="JDQ739" s="38"/>
      <c r="JDR739" s="38"/>
      <c r="JDS739" s="38"/>
      <c r="JDT739" s="38"/>
      <c r="JDU739" s="38"/>
      <c r="JDV739" s="38"/>
      <c r="JDW739" s="38"/>
      <c r="JDX739" s="38"/>
      <c r="JDY739" s="38"/>
      <c r="JDZ739" s="38"/>
      <c r="JEA739" s="38"/>
      <c r="JEB739" s="38"/>
      <c r="JEC739" s="38"/>
      <c r="JED739" s="38"/>
      <c r="JEE739" s="38"/>
      <c r="JEF739" s="38"/>
      <c r="JEG739" s="38"/>
      <c r="JEH739" s="38"/>
      <c r="JEI739" s="38"/>
      <c r="JEJ739" s="38"/>
      <c r="JEK739" s="38"/>
      <c r="JEL739" s="38"/>
      <c r="JEM739" s="38"/>
      <c r="JEN739" s="38"/>
      <c r="JEO739" s="38"/>
      <c r="JEP739" s="38"/>
      <c r="JEQ739" s="38"/>
      <c r="JER739" s="38"/>
      <c r="JES739" s="38"/>
      <c r="JET739" s="38"/>
      <c r="JEU739" s="38"/>
      <c r="JEV739" s="38"/>
      <c r="JEW739" s="38"/>
      <c r="JEX739" s="38"/>
      <c r="JEY739" s="38"/>
      <c r="JEZ739" s="38"/>
      <c r="JFA739" s="38"/>
      <c r="JFB739" s="38"/>
      <c r="JFC739" s="38"/>
      <c r="JFD739" s="38"/>
      <c r="JFE739" s="38"/>
      <c r="JFF739" s="38"/>
      <c r="JFG739" s="38"/>
      <c r="JFH739" s="38"/>
      <c r="JFI739" s="38"/>
      <c r="JFJ739" s="38"/>
      <c r="JFK739" s="38"/>
      <c r="JFL739" s="38"/>
      <c r="JFM739" s="38"/>
      <c r="JFN739" s="38"/>
      <c r="JFO739" s="38"/>
      <c r="JFP739" s="38"/>
      <c r="JFQ739" s="38"/>
      <c r="JFR739" s="38"/>
      <c r="JFS739" s="38"/>
      <c r="JFT739" s="38"/>
      <c r="JFU739" s="38"/>
      <c r="JFV739" s="38"/>
      <c r="JFW739" s="38"/>
      <c r="JFX739" s="38"/>
      <c r="JFY739" s="38"/>
      <c r="JFZ739" s="38"/>
      <c r="JGA739" s="38"/>
      <c r="JGB739" s="38"/>
      <c r="JGC739" s="38"/>
      <c r="JGD739" s="38"/>
      <c r="JGE739" s="38"/>
      <c r="JGF739" s="38"/>
      <c r="JGG739" s="38"/>
      <c r="JGH739" s="38"/>
      <c r="JGI739" s="38"/>
      <c r="JGJ739" s="38"/>
      <c r="JGK739" s="38"/>
      <c r="JGL739" s="38"/>
      <c r="JGM739" s="38"/>
      <c r="JGN739" s="38"/>
      <c r="JGO739" s="38"/>
      <c r="JGP739" s="38"/>
      <c r="JGQ739" s="38"/>
      <c r="JGR739" s="38"/>
      <c r="JGS739" s="38"/>
      <c r="JGT739" s="38"/>
      <c r="JGU739" s="38"/>
      <c r="JGV739" s="38"/>
      <c r="JGW739" s="38"/>
      <c r="JGX739" s="38"/>
      <c r="JGY739" s="38"/>
      <c r="JGZ739" s="38"/>
      <c r="JHA739" s="38"/>
      <c r="JHB739" s="38"/>
      <c r="JHC739" s="38"/>
      <c r="JHD739" s="38"/>
      <c r="JHE739" s="38"/>
      <c r="JHF739" s="38"/>
      <c r="JHG739" s="38"/>
      <c r="JHH739" s="38"/>
      <c r="JHI739" s="38"/>
      <c r="JHJ739" s="38"/>
      <c r="JHK739" s="38"/>
      <c r="JHL739" s="38"/>
      <c r="JHM739" s="38"/>
      <c r="JHN739" s="38"/>
      <c r="JHO739" s="38"/>
      <c r="JHP739" s="38"/>
      <c r="JHQ739" s="38"/>
      <c r="JHR739" s="38"/>
      <c r="JHS739" s="38"/>
      <c r="JHT739" s="38"/>
      <c r="JHU739" s="38"/>
      <c r="JHV739" s="38"/>
      <c r="JHW739" s="38"/>
      <c r="JHX739" s="38"/>
      <c r="JHY739" s="38"/>
      <c r="JHZ739" s="38"/>
      <c r="JIA739" s="38"/>
      <c r="JIB739" s="38"/>
      <c r="JIC739" s="38"/>
      <c r="JID739" s="38"/>
      <c r="JIE739" s="38"/>
      <c r="JIF739" s="38"/>
      <c r="JIG739" s="38"/>
      <c r="JIH739" s="38"/>
      <c r="JII739" s="38"/>
      <c r="JIJ739" s="38"/>
      <c r="JIK739" s="38"/>
      <c r="JIL739" s="38"/>
      <c r="JIM739" s="38"/>
      <c r="JIN739" s="38"/>
      <c r="JIO739" s="38"/>
      <c r="JIP739" s="38"/>
      <c r="JIQ739" s="38"/>
      <c r="JIR739" s="38"/>
      <c r="JIS739" s="38"/>
      <c r="JIT739" s="38"/>
      <c r="JIU739" s="38"/>
      <c r="JIV739" s="38"/>
      <c r="JIW739" s="38"/>
      <c r="JIX739" s="38"/>
      <c r="JIY739" s="38"/>
      <c r="JIZ739" s="38"/>
      <c r="JJA739" s="38"/>
      <c r="JJB739" s="38"/>
      <c r="JJC739" s="38"/>
      <c r="JJD739" s="38"/>
      <c r="JJE739" s="38"/>
      <c r="JJF739" s="38"/>
      <c r="JJG739" s="38"/>
      <c r="JJH739" s="38"/>
      <c r="JJI739" s="38"/>
      <c r="JJJ739" s="38"/>
      <c r="JJK739" s="38"/>
      <c r="JJL739" s="38"/>
      <c r="JJM739" s="38"/>
      <c r="JJN739" s="38"/>
      <c r="JJO739" s="38"/>
      <c r="JJP739" s="38"/>
      <c r="JJQ739" s="38"/>
      <c r="JJR739" s="38"/>
      <c r="JJS739" s="38"/>
      <c r="JJT739" s="38"/>
      <c r="JJU739" s="38"/>
      <c r="JJV739" s="38"/>
      <c r="JJW739" s="38"/>
      <c r="JJX739" s="38"/>
      <c r="JJY739" s="38"/>
      <c r="JJZ739" s="38"/>
      <c r="JKA739" s="38"/>
      <c r="JKB739" s="38"/>
      <c r="JKC739" s="38"/>
      <c r="JKD739" s="38"/>
      <c r="JKE739" s="38"/>
      <c r="JKF739" s="38"/>
      <c r="JKG739" s="38"/>
      <c r="JKH739" s="38"/>
      <c r="JKI739" s="38"/>
      <c r="JKJ739" s="38"/>
      <c r="JKK739" s="38"/>
      <c r="JKL739" s="38"/>
      <c r="JKM739" s="38"/>
      <c r="JKN739" s="38"/>
      <c r="JKO739" s="38"/>
      <c r="JKP739" s="38"/>
      <c r="JKQ739" s="38"/>
      <c r="JKR739" s="38"/>
      <c r="JKS739" s="38"/>
      <c r="JKT739" s="38"/>
      <c r="JKU739" s="38"/>
      <c r="JKV739" s="38"/>
      <c r="JKW739" s="38"/>
      <c r="JKX739" s="38"/>
      <c r="JKY739" s="38"/>
      <c r="JKZ739" s="38"/>
      <c r="JLA739" s="38"/>
      <c r="JLB739" s="38"/>
      <c r="JLC739" s="38"/>
      <c r="JLD739" s="38"/>
      <c r="JLE739" s="38"/>
      <c r="JLF739" s="38"/>
      <c r="JLG739" s="38"/>
      <c r="JLH739" s="38"/>
      <c r="JLI739" s="38"/>
      <c r="JLJ739" s="38"/>
      <c r="JLK739" s="38"/>
      <c r="JLL739" s="38"/>
      <c r="JLM739" s="38"/>
      <c r="JLN739" s="38"/>
      <c r="JLO739" s="38"/>
      <c r="JLP739" s="38"/>
      <c r="JLQ739" s="38"/>
      <c r="JLR739" s="38"/>
      <c r="JLS739" s="38"/>
      <c r="JLT739" s="38"/>
      <c r="JLU739" s="38"/>
      <c r="JLV739" s="38"/>
      <c r="JLW739" s="38"/>
      <c r="JLX739" s="38"/>
      <c r="JLY739" s="38"/>
      <c r="JLZ739" s="38"/>
      <c r="JMA739" s="38"/>
      <c r="JMB739" s="38"/>
      <c r="JMC739" s="38"/>
      <c r="JMD739" s="38"/>
      <c r="JME739" s="38"/>
      <c r="JMF739" s="38"/>
      <c r="JMG739" s="38"/>
      <c r="JMH739" s="38"/>
      <c r="JMI739" s="38"/>
      <c r="JMJ739" s="38"/>
      <c r="JMK739" s="38"/>
      <c r="JML739" s="38"/>
      <c r="JMM739" s="38"/>
      <c r="JMN739" s="38"/>
      <c r="JMO739" s="38"/>
      <c r="JMP739" s="38"/>
      <c r="JMQ739" s="38"/>
      <c r="JMR739" s="38"/>
      <c r="JMS739" s="38"/>
      <c r="JMT739" s="38"/>
      <c r="JMU739" s="38"/>
      <c r="JMV739" s="38"/>
      <c r="JMW739" s="38"/>
      <c r="JMX739" s="38"/>
      <c r="JMY739" s="38"/>
      <c r="JMZ739" s="38"/>
      <c r="JNA739" s="38"/>
      <c r="JNB739" s="38"/>
      <c r="JNC739" s="38"/>
      <c r="JND739" s="38"/>
      <c r="JNE739" s="38"/>
      <c r="JNF739" s="38"/>
      <c r="JNG739" s="38"/>
      <c r="JNH739" s="38"/>
      <c r="JNI739" s="38"/>
      <c r="JNJ739" s="38"/>
      <c r="JNK739" s="38"/>
      <c r="JNL739" s="38"/>
      <c r="JNM739" s="38"/>
      <c r="JNN739" s="38"/>
      <c r="JNO739" s="38"/>
      <c r="JNP739" s="38"/>
      <c r="JNQ739" s="38"/>
      <c r="JNR739" s="38"/>
      <c r="JNS739" s="38"/>
      <c r="JNT739" s="38"/>
      <c r="JNU739" s="38"/>
      <c r="JNV739" s="38"/>
      <c r="JNW739" s="38"/>
      <c r="JNX739" s="38"/>
      <c r="JNY739" s="38"/>
      <c r="JNZ739" s="38"/>
      <c r="JOA739" s="38"/>
      <c r="JOB739" s="38"/>
      <c r="JOC739" s="38"/>
      <c r="JOD739" s="38"/>
      <c r="JOE739" s="38"/>
      <c r="JOF739" s="38"/>
      <c r="JOG739" s="38"/>
      <c r="JOH739" s="38"/>
      <c r="JOI739" s="38"/>
      <c r="JOJ739" s="38"/>
      <c r="JOK739" s="38"/>
      <c r="JOL739" s="38"/>
      <c r="JOM739" s="38"/>
      <c r="JON739" s="38"/>
      <c r="JOO739" s="38"/>
      <c r="JOP739" s="38"/>
      <c r="JOQ739" s="38"/>
      <c r="JOR739" s="38"/>
      <c r="JOS739" s="38"/>
      <c r="JOT739" s="38"/>
      <c r="JOU739" s="38"/>
      <c r="JOV739" s="38"/>
      <c r="JOW739" s="38"/>
      <c r="JOX739" s="38"/>
      <c r="JOY739" s="38"/>
      <c r="JOZ739" s="38"/>
      <c r="JPA739" s="38"/>
      <c r="JPB739" s="38"/>
      <c r="JPC739" s="38"/>
      <c r="JPD739" s="38"/>
      <c r="JPE739" s="38"/>
      <c r="JPF739" s="38"/>
      <c r="JPG739" s="38"/>
      <c r="JPH739" s="38"/>
      <c r="JPI739" s="38"/>
      <c r="JPJ739" s="38"/>
      <c r="JPK739" s="38"/>
      <c r="JPL739" s="38"/>
      <c r="JPM739" s="38"/>
      <c r="JPN739" s="38"/>
      <c r="JPO739" s="38"/>
      <c r="JPP739" s="38"/>
      <c r="JPQ739" s="38"/>
      <c r="JPR739" s="38"/>
      <c r="JPS739" s="38"/>
      <c r="JPT739" s="38"/>
      <c r="JPU739" s="38"/>
      <c r="JPV739" s="38"/>
      <c r="JPW739" s="38"/>
      <c r="JPX739" s="38"/>
      <c r="JPY739" s="38"/>
      <c r="JPZ739" s="38"/>
      <c r="JQA739" s="38"/>
      <c r="JQB739" s="38"/>
      <c r="JQC739" s="38"/>
      <c r="JQD739" s="38"/>
      <c r="JQE739" s="38"/>
      <c r="JQF739" s="38"/>
      <c r="JQG739" s="38"/>
      <c r="JQH739" s="38"/>
      <c r="JQI739" s="38"/>
      <c r="JQJ739" s="38"/>
      <c r="JQK739" s="38"/>
      <c r="JQL739" s="38"/>
      <c r="JQM739" s="38"/>
      <c r="JQN739" s="38"/>
      <c r="JQO739" s="38"/>
      <c r="JQP739" s="38"/>
      <c r="JQQ739" s="38"/>
      <c r="JQR739" s="38"/>
      <c r="JQS739" s="38"/>
      <c r="JQT739" s="38"/>
      <c r="JQU739" s="38"/>
      <c r="JQV739" s="38"/>
      <c r="JQW739" s="38"/>
      <c r="JQX739" s="38"/>
      <c r="JQY739" s="38"/>
      <c r="JQZ739" s="38"/>
      <c r="JRA739" s="38"/>
      <c r="JRB739" s="38"/>
      <c r="JRC739" s="38"/>
      <c r="JRD739" s="38"/>
      <c r="JRE739" s="38"/>
      <c r="JRF739" s="38"/>
      <c r="JRG739" s="38"/>
      <c r="JRH739" s="38"/>
      <c r="JRI739" s="38"/>
      <c r="JRJ739" s="38"/>
      <c r="JRK739" s="38"/>
      <c r="JRL739" s="38"/>
      <c r="JRM739" s="38"/>
      <c r="JRN739" s="38"/>
      <c r="JRO739" s="38"/>
      <c r="JRP739" s="38"/>
      <c r="JRQ739" s="38"/>
      <c r="JRR739" s="38"/>
      <c r="JRS739" s="38"/>
      <c r="JRT739" s="38"/>
      <c r="JRU739" s="38"/>
      <c r="JRV739" s="38"/>
      <c r="JRW739" s="38"/>
      <c r="JRX739" s="38"/>
      <c r="JRY739" s="38"/>
      <c r="JRZ739" s="38"/>
      <c r="JSA739" s="38"/>
      <c r="JSB739" s="38"/>
      <c r="JSC739" s="38"/>
      <c r="JSD739" s="38"/>
      <c r="JSE739" s="38"/>
      <c r="JSF739" s="38"/>
      <c r="JSG739" s="38"/>
      <c r="JSH739" s="38"/>
      <c r="JSI739" s="38"/>
      <c r="JSJ739" s="38"/>
      <c r="JSK739" s="38"/>
      <c r="JSL739" s="38"/>
      <c r="JSM739" s="38"/>
      <c r="JSN739" s="38"/>
      <c r="JSO739" s="38"/>
      <c r="JSP739" s="38"/>
      <c r="JSQ739" s="38"/>
      <c r="JSR739" s="38"/>
      <c r="JSS739" s="38"/>
      <c r="JST739" s="38"/>
      <c r="JSU739" s="38"/>
      <c r="JSV739" s="38"/>
      <c r="JSW739" s="38"/>
      <c r="JSX739" s="38"/>
      <c r="JSY739" s="38"/>
      <c r="JSZ739" s="38"/>
      <c r="JTA739" s="38"/>
      <c r="JTB739" s="38"/>
      <c r="JTC739" s="38"/>
      <c r="JTD739" s="38"/>
      <c r="JTE739" s="38"/>
      <c r="JTF739" s="38"/>
      <c r="JTG739" s="38"/>
      <c r="JTH739" s="38"/>
      <c r="JTI739" s="38"/>
      <c r="JTJ739" s="38"/>
      <c r="JTK739" s="38"/>
      <c r="JTL739" s="38"/>
      <c r="JTM739" s="38"/>
      <c r="JTN739" s="38"/>
      <c r="JTO739" s="38"/>
      <c r="JTP739" s="38"/>
      <c r="JTQ739" s="38"/>
      <c r="JTR739" s="38"/>
      <c r="JTS739" s="38"/>
      <c r="JTT739" s="38"/>
      <c r="JTU739" s="38"/>
      <c r="JTV739" s="38"/>
      <c r="JTW739" s="38"/>
      <c r="JTX739" s="38"/>
      <c r="JTY739" s="38"/>
      <c r="JTZ739" s="38"/>
      <c r="JUA739" s="38"/>
      <c r="JUB739" s="38"/>
      <c r="JUC739" s="38"/>
      <c r="JUD739" s="38"/>
      <c r="JUE739" s="38"/>
      <c r="JUF739" s="38"/>
      <c r="JUG739" s="38"/>
      <c r="JUH739" s="38"/>
      <c r="JUI739" s="38"/>
      <c r="JUJ739" s="38"/>
      <c r="JUK739" s="38"/>
      <c r="JUL739" s="38"/>
      <c r="JUM739" s="38"/>
      <c r="JUN739" s="38"/>
      <c r="JUO739" s="38"/>
      <c r="JUP739" s="38"/>
      <c r="JUQ739" s="38"/>
      <c r="JUR739" s="38"/>
      <c r="JUS739" s="38"/>
      <c r="JUT739" s="38"/>
      <c r="JUU739" s="38"/>
      <c r="JUV739" s="38"/>
      <c r="JUW739" s="38"/>
      <c r="JUX739" s="38"/>
      <c r="JUY739" s="38"/>
      <c r="JUZ739" s="38"/>
      <c r="JVA739" s="38"/>
      <c r="JVB739" s="38"/>
      <c r="JVC739" s="38"/>
      <c r="JVD739" s="38"/>
      <c r="JVE739" s="38"/>
      <c r="JVF739" s="38"/>
      <c r="JVG739" s="38"/>
      <c r="JVH739" s="38"/>
      <c r="JVI739" s="38"/>
      <c r="JVJ739" s="38"/>
      <c r="JVK739" s="38"/>
      <c r="JVL739" s="38"/>
      <c r="JVM739" s="38"/>
      <c r="JVN739" s="38"/>
      <c r="JVO739" s="38"/>
      <c r="JVP739" s="38"/>
      <c r="JVQ739" s="38"/>
      <c r="JVR739" s="38"/>
      <c r="JVS739" s="38"/>
      <c r="JVT739" s="38"/>
      <c r="JVU739" s="38"/>
      <c r="JVV739" s="38"/>
      <c r="JVW739" s="38"/>
      <c r="JVX739" s="38"/>
      <c r="JVY739" s="38"/>
      <c r="JVZ739" s="38"/>
      <c r="JWA739" s="38"/>
      <c r="JWB739" s="38"/>
      <c r="JWC739" s="38"/>
      <c r="JWD739" s="38"/>
      <c r="JWE739" s="38"/>
      <c r="JWF739" s="38"/>
      <c r="JWG739" s="38"/>
      <c r="JWH739" s="38"/>
      <c r="JWI739" s="38"/>
      <c r="JWJ739" s="38"/>
      <c r="JWK739" s="38"/>
      <c r="JWL739" s="38"/>
      <c r="JWM739" s="38"/>
      <c r="JWN739" s="38"/>
      <c r="JWO739" s="38"/>
      <c r="JWP739" s="38"/>
      <c r="JWQ739" s="38"/>
      <c r="JWR739" s="38"/>
      <c r="JWS739" s="38"/>
      <c r="JWT739" s="38"/>
      <c r="JWU739" s="38"/>
      <c r="JWV739" s="38"/>
      <c r="JWW739" s="38"/>
      <c r="JWX739" s="38"/>
      <c r="JWY739" s="38"/>
      <c r="JWZ739" s="38"/>
      <c r="JXA739" s="38"/>
      <c r="JXB739" s="38"/>
      <c r="JXC739" s="38"/>
      <c r="JXD739" s="38"/>
      <c r="JXE739" s="38"/>
      <c r="JXF739" s="38"/>
      <c r="JXG739" s="38"/>
      <c r="JXH739" s="38"/>
      <c r="JXI739" s="38"/>
      <c r="JXJ739" s="38"/>
      <c r="JXK739" s="38"/>
      <c r="JXL739" s="38"/>
      <c r="JXM739" s="38"/>
      <c r="JXN739" s="38"/>
      <c r="JXO739" s="38"/>
      <c r="JXP739" s="38"/>
      <c r="JXQ739" s="38"/>
      <c r="JXR739" s="38"/>
      <c r="JXS739" s="38"/>
      <c r="JXT739" s="38"/>
      <c r="JXU739" s="38"/>
      <c r="JXV739" s="38"/>
      <c r="JXW739" s="38"/>
      <c r="JXX739" s="38"/>
      <c r="JXY739" s="38"/>
      <c r="JXZ739" s="38"/>
      <c r="JYA739" s="38"/>
      <c r="JYB739" s="38"/>
      <c r="JYC739" s="38"/>
      <c r="JYD739" s="38"/>
      <c r="JYE739" s="38"/>
      <c r="JYF739" s="38"/>
      <c r="JYG739" s="38"/>
      <c r="JYH739" s="38"/>
      <c r="JYI739" s="38"/>
      <c r="JYJ739" s="38"/>
      <c r="JYK739" s="38"/>
      <c r="JYL739" s="38"/>
      <c r="JYM739" s="38"/>
      <c r="JYN739" s="38"/>
      <c r="JYO739" s="38"/>
      <c r="JYP739" s="38"/>
      <c r="JYQ739" s="38"/>
      <c r="JYR739" s="38"/>
      <c r="JYS739" s="38"/>
      <c r="JYT739" s="38"/>
      <c r="JYU739" s="38"/>
      <c r="JYV739" s="38"/>
      <c r="JYW739" s="38"/>
      <c r="JYX739" s="38"/>
      <c r="JYY739" s="38"/>
      <c r="JYZ739" s="38"/>
      <c r="JZA739" s="38"/>
      <c r="JZB739" s="38"/>
      <c r="JZC739" s="38"/>
      <c r="JZD739" s="38"/>
      <c r="JZE739" s="38"/>
      <c r="JZF739" s="38"/>
      <c r="JZG739" s="38"/>
      <c r="JZH739" s="38"/>
      <c r="JZI739" s="38"/>
      <c r="JZJ739" s="38"/>
      <c r="JZK739" s="38"/>
      <c r="JZL739" s="38"/>
      <c r="JZM739" s="38"/>
      <c r="JZN739" s="38"/>
      <c r="JZO739" s="38"/>
      <c r="JZP739" s="38"/>
      <c r="JZQ739" s="38"/>
      <c r="JZR739" s="38"/>
      <c r="JZS739" s="38"/>
      <c r="JZT739" s="38"/>
      <c r="JZU739" s="38"/>
      <c r="JZV739" s="38"/>
      <c r="JZW739" s="38"/>
      <c r="JZX739" s="38"/>
      <c r="JZY739" s="38"/>
      <c r="JZZ739" s="38"/>
      <c r="KAA739" s="38"/>
      <c r="KAB739" s="38"/>
      <c r="KAC739" s="38"/>
      <c r="KAD739" s="38"/>
      <c r="KAE739" s="38"/>
      <c r="KAF739" s="38"/>
      <c r="KAG739" s="38"/>
      <c r="KAH739" s="38"/>
      <c r="KAI739" s="38"/>
      <c r="KAJ739" s="38"/>
      <c r="KAK739" s="38"/>
      <c r="KAL739" s="38"/>
      <c r="KAM739" s="38"/>
      <c r="KAN739" s="38"/>
      <c r="KAO739" s="38"/>
      <c r="KAP739" s="38"/>
      <c r="KAQ739" s="38"/>
      <c r="KAR739" s="38"/>
      <c r="KAS739" s="38"/>
      <c r="KAT739" s="38"/>
      <c r="KAU739" s="38"/>
      <c r="KAV739" s="38"/>
      <c r="KAW739" s="38"/>
      <c r="KAX739" s="38"/>
      <c r="KAY739" s="38"/>
      <c r="KAZ739" s="38"/>
      <c r="KBA739" s="38"/>
      <c r="KBB739" s="38"/>
      <c r="KBC739" s="38"/>
      <c r="KBD739" s="38"/>
      <c r="KBE739" s="38"/>
      <c r="KBF739" s="38"/>
      <c r="KBG739" s="38"/>
      <c r="KBH739" s="38"/>
      <c r="KBI739" s="38"/>
      <c r="KBJ739" s="38"/>
      <c r="KBK739" s="38"/>
      <c r="KBL739" s="38"/>
      <c r="KBM739" s="38"/>
      <c r="KBN739" s="38"/>
      <c r="KBO739" s="38"/>
      <c r="KBP739" s="38"/>
      <c r="KBQ739" s="38"/>
      <c r="KBR739" s="38"/>
      <c r="KBS739" s="38"/>
      <c r="KBT739" s="38"/>
      <c r="KBU739" s="38"/>
      <c r="KBV739" s="38"/>
      <c r="KBW739" s="38"/>
      <c r="KBX739" s="38"/>
      <c r="KBY739" s="38"/>
      <c r="KBZ739" s="38"/>
      <c r="KCA739" s="38"/>
      <c r="KCB739" s="38"/>
      <c r="KCC739" s="38"/>
      <c r="KCD739" s="38"/>
      <c r="KCE739" s="38"/>
      <c r="KCF739" s="38"/>
      <c r="KCG739" s="38"/>
      <c r="KCH739" s="38"/>
      <c r="KCI739" s="38"/>
      <c r="KCJ739" s="38"/>
      <c r="KCK739" s="38"/>
      <c r="KCL739" s="38"/>
      <c r="KCM739" s="38"/>
      <c r="KCN739" s="38"/>
      <c r="KCO739" s="38"/>
      <c r="KCP739" s="38"/>
      <c r="KCQ739" s="38"/>
      <c r="KCR739" s="38"/>
      <c r="KCS739" s="38"/>
      <c r="KCT739" s="38"/>
      <c r="KCU739" s="38"/>
      <c r="KCV739" s="38"/>
      <c r="KCW739" s="38"/>
      <c r="KCX739" s="38"/>
      <c r="KCY739" s="38"/>
      <c r="KCZ739" s="38"/>
      <c r="KDA739" s="38"/>
      <c r="KDB739" s="38"/>
      <c r="KDC739" s="38"/>
      <c r="KDD739" s="38"/>
      <c r="KDE739" s="38"/>
      <c r="KDF739" s="38"/>
      <c r="KDG739" s="38"/>
      <c r="KDH739" s="38"/>
      <c r="KDI739" s="38"/>
      <c r="KDJ739" s="38"/>
      <c r="KDK739" s="38"/>
      <c r="KDL739" s="38"/>
      <c r="KDM739" s="38"/>
      <c r="KDN739" s="38"/>
      <c r="KDO739" s="38"/>
      <c r="KDP739" s="38"/>
      <c r="KDQ739" s="38"/>
      <c r="KDR739" s="38"/>
      <c r="KDS739" s="38"/>
      <c r="KDT739" s="38"/>
      <c r="KDU739" s="38"/>
      <c r="KDV739" s="38"/>
      <c r="KDW739" s="38"/>
      <c r="KDX739" s="38"/>
      <c r="KDY739" s="38"/>
      <c r="KDZ739" s="38"/>
      <c r="KEA739" s="38"/>
      <c r="KEB739" s="38"/>
      <c r="KEC739" s="38"/>
      <c r="KED739" s="38"/>
      <c r="KEE739" s="38"/>
      <c r="KEF739" s="38"/>
      <c r="KEG739" s="38"/>
      <c r="KEH739" s="38"/>
      <c r="KEI739" s="38"/>
      <c r="KEJ739" s="38"/>
      <c r="KEK739" s="38"/>
      <c r="KEL739" s="38"/>
      <c r="KEM739" s="38"/>
      <c r="KEN739" s="38"/>
      <c r="KEO739" s="38"/>
      <c r="KEP739" s="38"/>
      <c r="KEQ739" s="38"/>
      <c r="KER739" s="38"/>
      <c r="KES739" s="38"/>
      <c r="KET739" s="38"/>
      <c r="KEU739" s="38"/>
      <c r="KEV739" s="38"/>
      <c r="KEW739" s="38"/>
      <c r="KEX739" s="38"/>
      <c r="KEY739" s="38"/>
      <c r="KEZ739" s="38"/>
      <c r="KFA739" s="38"/>
      <c r="KFB739" s="38"/>
      <c r="KFC739" s="38"/>
      <c r="KFD739" s="38"/>
      <c r="KFE739" s="38"/>
      <c r="KFF739" s="38"/>
      <c r="KFG739" s="38"/>
      <c r="KFH739" s="38"/>
      <c r="KFI739" s="38"/>
      <c r="KFJ739" s="38"/>
      <c r="KFK739" s="38"/>
      <c r="KFL739" s="38"/>
      <c r="KFM739" s="38"/>
      <c r="KFN739" s="38"/>
      <c r="KFO739" s="38"/>
      <c r="KFP739" s="38"/>
      <c r="KFQ739" s="38"/>
      <c r="KFR739" s="38"/>
      <c r="KFS739" s="38"/>
      <c r="KFT739" s="38"/>
      <c r="KFU739" s="38"/>
      <c r="KFV739" s="38"/>
      <c r="KFW739" s="38"/>
      <c r="KFX739" s="38"/>
      <c r="KFY739" s="38"/>
      <c r="KFZ739" s="38"/>
      <c r="KGA739" s="38"/>
      <c r="KGB739" s="38"/>
      <c r="KGC739" s="38"/>
      <c r="KGD739" s="38"/>
      <c r="KGE739" s="38"/>
      <c r="KGF739" s="38"/>
      <c r="KGG739" s="38"/>
      <c r="KGH739" s="38"/>
      <c r="KGI739" s="38"/>
      <c r="KGJ739" s="38"/>
      <c r="KGK739" s="38"/>
      <c r="KGL739" s="38"/>
      <c r="KGM739" s="38"/>
      <c r="KGN739" s="38"/>
      <c r="KGO739" s="38"/>
      <c r="KGP739" s="38"/>
      <c r="KGQ739" s="38"/>
      <c r="KGR739" s="38"/>
      <c r="KGS739" s="38"/>
      <c r="KGT739" s="38"/>
      <c r="KGU739" s="38"/>
      <c r="KGV739" s="38"/>
      <c r="KGW739" s="38"/>
      <c r="KGX739" s="38"/>
      <c r="KGY739" s="38"/>
      <c r="KGZ739" s="38"/>
      <c r="KHA739" s="38"/>
      <c r="KHB739" s="38"/>
      <c r="KHC739" s="38"/>
      <c r="KHD739" s="38"/>
      <c r="KHE739" s="38"/>
      <c r="KHF739" s="38"/>
      <c r="KHG739" s="38"/>
      <c r="KHH739" s="38"/>
      <c r="KHI739" s="38"/>
      <c r="KHJ739" s="38"/>
      <c r="KHK739" s="38"/>
      <c r="KHL739" s="38"/>
      <c r="KHM739" s="38"/>
      <c r="KHN739" s="38"/>
      <c r="KHO739" s="38"/>
      <c r="KHP739" s="38"/>
      <c r="KHQ739" s="38"/>
      <c r="KHR739" s="38"/>
      <c r="KHS739" s="38"/>
      <c r="KHT739" s="38"/>
      <c r="KHU739" s="38"/>
      <c r="KHV739" s="38"/>
      <c r="KHW739" s="38"/>
      <c r="KHX739" s="38"/>
      <c r="KHY739" s="38"/>
      <c r="KHZ739" s="38"/>
      <c r="KIA739" s="38"/>
      <c r="KIB739" s="38"/>
      <c r="KIC739" s="38"/>
      <c r="KID739" s="38"/>
      <c r="KIE739" s="38"/>
      <c r="KIF739" s="38"/>
      <c r="KIG739" s="38"/>
      <c r="KIH739" s="38"/>
      <c r="KII739" s="38"/>
      <c r="KIJ739" s="38"/>
      <c r="KIK739" s="38"/>
      <c r="KIL739" s="38"/>
      <c r="KIM739" s="38"/>
      <c r="KIN739" s="38"/>
      <c r="KIO739" s="38"/>
      <c r="KIP739" s="38"/>
      <c r="KIQ739" s="38"/>
      <c r="KIR739" s="38"/>
      <c r="KIS739" s="38"/>
      <c r="KIT739" s="38"/>
      <c r="KIU739" s="38"/>
      <c r="KIV739" s="38"/>
      <c r="KIW739" s="38"/>
      <c r="KIX739" s="38"/>
      <c r="KIY739" s="38"/>
      <c r="KIZ739" s="38"/>
      <c r="KJA739" s="38"/>
      <c r="KJB739" s="38"/>
      <c r="KJC739" s="38"/>
      <c r="KJD739" s="38"/>
      <c r="KJE739" s="38"/>
      <c r="KJF739" s="38"/>
      <c r="KJG739" s="38"/>
      <c r="KJH739" s="38"/>
      <c r="KJI739" s="38"/>
      <c r="KJJ739" s="38"/>
      <c r="KJK739" s="38"/>
      <c r="KJL739" s="38"/>
      <c r="KJM739" s="38"/>
      <c r="KJN739" s="38"/>
      <c r="KJO739" s="38"/>
      <c r="KJP739" s="38"/>
      <c r="KJQ739" s="38"/>
      <c r="KJR739" s="38"/>
      <c r="KJS739" s="38"/>
      <c r="KJT739" s="38"/>
      <c r="KJU739" s="38"/>
      <c r="KJV739" s="38"/>
      <c r="KJW739" s="38"/>
      <c r="KJX739" s="38"/>
      <c r="KJY739" s="38"/>
      <c r="KJZ739" s="38"/>
      <c r="KKA739" s="38"/>
      <c r="KKB739" s="38"/>
      <c r="KKC739" s="38"/>
      <c r="KKD739" s="38"/>
      <c r="KKE739" s="38"/>
      <c r="KKF739" s="38"/>
      <c r="KKG739" s="38"/>
      <c r="KKH739" s="38"/>
      <c r="KKI739" s="38"/>
      <c r="KKJ739" s="38"/>
      <c r="KKK739" s="38"/>
      <c r="KKL739" s="38"/>
      <c r="KKM739" s="38"/>
      <c r="KKN739" s="38"/>
      <c r="KKO739" s="38"/>
      <c r="KKP739" s="38"/>
      <c r="KKQ739" s="38"/>
      <c r="KKR739" s="38"/>
      <c r="KKS739" s="38"/>
      <c r="KKT739" s="38"/>
      <c r="KKU739" s="38"/>
      <c r="KKV739" s="38"/>
      <c r="KKW739" s="38"/>
      <c r="KKX739" s="38"/>
      <c r="KKY739" s="38"/>
      <c r="KKZ739" s="38"/>
      <c r="KLA739" s="38"/>
      <c r="KLB739" s="38"/>
      <c r="KLC739" s="38"/>
      <c r="KLD739" s="38"/>
      <c r="KLE739" s="38"/>
      <c r="KLF739" s="38"/>
      <c r="KLG739" s="38"/>
      <c r="KLH739" s="38"/>
      <c r="KLI739" s="38"/>
      <c r="KLJ739" s="38"/>
      <c r="KLK739" s="38"/>
      <c r="KLL739" s="38"/>
      <c r="KLM739" s="38"/>
      <c r="KLN739" s="38"/>
      <c r="KLO739" s="38"/>
      <c r="KLP739" s="38"/>
      <c r="KLQ739" s="38"/>
      <c r="KLR739" s="38"/>
      <c r="KLS739" s="38"/>
      <c r="KLT739" s="38"/>
      <c r="KLU739" s="38"/>
      <c r="KLV739" s="38"/>
      <c r="KLW739" s="38"/>
      <c r="KLX739" s="38"/>
      <c r="KLY739" s="38"/>
      <c r="KLZ739" s="38"/>
      <c r="KMA739" s="38"/>
      <c r="KMB739" s="38"/>
      <c r="KMC739" s="38"/>
      <c r="KMD739" s="38"/>
      <c r="KME739" s="38"/>
      <c r="KMF739" s="38"/>
      <c r="KMG739" s="38"/>
      <c r="KMH739" s="38"/>
      <c r="KMI739" s="38"/>
      <c r="KMJ739" s="38"/>
      <c r="KMK739" s="38"/>
      <c r="KML739" s="38"/>
      <c r="KMM739" s="38"/>
      <c r="KMN739" s="38"/>
      <c r="KMO739" s="38"/>
      <c r="KMP739" s="38"/>
      <c r="KMQ739" s="38"/>
      <c r="KMR739" s="38"/>
      <c r="KMS739" s="38"/>
      <c r="KMT739" s="38"/>
      <c r="KMU739" s="38"/>
      <c r="KMV739" s="38"/>
      <c r="KMW739" s="38"/>
      <c r="KMX739" s="38"/>
      <c r="KMY739" s="38"/>
      <c r="KMZ739" s="38"/>
      <c r="KNA739" s="38"/>
      <c r="KNB739" s="38"/>
      <c r="KNC739" s="38"/>
      <c r="KND739" s="38"/>
      <c r="KNE739" s="38"/>
      <c r="KNF739" s="38"/>
      <c r="KNG739" s="38"/>
      <c r="KNH739" s="38"/>
      <c r="KNI739" s="38"/>
      <c r="KNJ739" s="38"/>
      <c r="KNK739" s="38"/>
      <c r="KNL739" s="38"/>
      <c r="KNM739" s="38"/>
      <c r="KNN739" s="38"/>
      <c r="KNO739" s="38"/>
      <c r="KNP739" s="38"/>
      <c r="KNQ739" s="38"/>
      <c r="KNR739" s="38"/>
      <c r="KNS739" s="38"/>
      <c r="KNT739" s="38"/>
      <c r="KNU739" s="38"/>
      <c r="KNV739" s="38"/>
      <c r="KNW739" s="38"/>
      <c r="KNX739" s="38"/>
      <c r="KNY739" s="38"/>
      <c r="KNZ739" s="38"/>
      <c r="KOA739" s="38"/>
      <c r="KOB739" s="38"/>
      <c r="KOC739" s="38"/>
      <c r="KOD739" s="38"/>
      <c r="KOE739" s="38"/>
      <c r="KOF739" s="38"/>
      <c r="KOG739" s="38"/>
      <c r="KOH739" s="38"/>
      <c r="KOI739" s="38"/>
      <c r="KOJ739" s="38"/>
      <c r="KOK739" s="38"/>
      <c r="KOL739" s="38"/>
      <c r="KOM739" s="38"/>
      <c r="KON739" s="38"/>
      <c r="KOO739" s="38"/>
      <c r="KOP739" s="38"/>
      <c r="KOQ739" s="38"/>
      <c r="KOR739" s="38"/>
      <c r="KOS739" s="38"/>
      <c r="KOT739" s="38"/>
      <c r="KOU739" s="38"/>
      <c r="KOV739" s="38"/>
      <c r="KOW739" s="38"/>
      <c r="KOX739" s="38"/>
      <c r="KOY739" s="38"/>
      <c r="KOZ739" s="38"/>
      <c r="KPA739" s="38"/>
      <c r="KPB739" s="38"/>
      <c r="KPC739" s="38"/>
      <c r="KPD739" s="38"/>
      <c r="KPE739" s="38"/>
      <c r="KPF739" s="38"/>
      <c r="KPG739" s="38"/>
      <c r="KPH739" s="38"/>
      <c r="KPI739" s="38"/>
      <c r="KPJ739" s="38"/>
      <c r="KPK739" s="38"/>
      <c r="KPL739" s="38"/>
      <c r="KPM739" s="38"/>
      <c r="KPN739" s="38"/>
      <c r="KPO739" s="38"/>
      <c r="KPP739" s="38"/>
      <c r="KPQ739" s="38"/>
      <c r="KPR739" s="38"/>
      <c r="KPS739" s="38"/>
      <c r="KPT739" s="38"/>
      <c r="KPU739" s="38"/>
      <c r="KPV739" s="38"/>
      <c r="KPW739" s="38"/>
      <c r="KPX739" s="38"/>
      <c r="KPY739" s="38"/>
      <c r="KPZ739" s="38"/>
      <c r="KQA739" s="38"/>
      <c r="KQB739" s="38"/>
      <c r="KQC739" s="38"/>
      <c r="KQD739" s="38"/>
      <c r="KQE739" s="38"/>
      <c r="KQF739" s="38"/>
      <c r="KQG739" s="38"/>
      <c r="KQH739" s="38"/>
      <c r="KQI739" s="38"/>
      <c r="KQJ739" s="38"/>
      <c r="KQK739" s="38"/>
      <c r="KQL739" s="38"/>
      <c r="KQM739" s="38"/>
      <c r="KQN739" s="38"/>
      <c r="KQO739" s="38"/>
      <c r="KQP739" s="38"/>
      <c r="KQQ739" s="38"/>
      <c r="KQR739" s="38"/>
      <c r="KQS739" s="38"/>
      <c r="KQT739" s="38"/>
      <c r="KQU739" s="38"/>
      <c r="KQV739" s="38"/>
      <c r="KQW739" s="38"/>
      <c r="KQX739" s="38"/>
      <c r="KQY739" s="38"/>
      <c r="KQZ739" s="38"/>
      <c r="KRA739" s="38"/>
      <c r="KRB739" s="38"/>
      <c r="KRC739" s="38"/>
      <c r="KRD739" s="38"/>
      <c r="KRE739" s="38"/>
      <c r="KRF739" s="38"/>
      <c r="KRG739" s="38"/>
      <c r="KRH739" s="38"/>
      <c r="KRI739" s="38"/>
      <c r="KRJ739" s="38"/>
      <c r="KRK739" s="38"/>
      <c r="KRL739" s="38"/>
      <c r="KRM739" s="38"/>
      <c r="KRN739" s="38"/>
      <c r="KRO739" s="38"/>
      <c r="KRP739" s="38"/>
      <c r="KRQ739" s="38"/>
      <c r="KRR739" s="38"/>
      <c r="KRS739" s="38"/>
      <c r="KRT739" s="38"/>
      <c r="KRU739" s="38"/>
      <c r="KRV739" s="38"/>
      <c r="KRW739" s="38"/>
      <c r="KRX739" s="38"/>
      <c r="KRY739" s="38"/>
      <c r="KRZ739" s="38"/>
      <c r="KSA739" s="38"/>
      <c r="KSB739" s="38"/>
      <c r="KSC739" s="38"/>
      <c r="KSD739" s="38"/>
      <c r="KSE739" s="38"/>
      <c r="KSF739" s="38"/>
      <c r="KSG739" s="38"/>
      <c r="KSH739" s="38"/>
      <c r="KSI739" s="38"/>
      <c r="KSJ739" s="38"/>
      <c r="KSK739" s="38"/>
      <c r="KSL739" s="38"/>
      <c r="KSM739" s="38"/>
      <c r="KSN739" s="38"/>
      <c r="KSO739" s="38"/>
      <c r="KSP739" s="38"/>
      <c r="KSQ739" s="38"/>
      <c r="KSR739" s="38"/>
      <c r="KSS739" s="38"/>
      <c r="KST739" s="38"/>
      <c r="KSU739" s="38"/>
      <c r="KSV739" s="38"/>
      <c r="KSW739" s="38"/>
      <c r="KSX739" s="38"/>
      <c r="KSY739" s="38"/>
      <c r="KSZ739" s="38"/>
      <c r="KTA739" s="38"/>
      <c r="KTB739" s="38"/>
      <c r="KTC739" s="38"/>
      <c r="KTD739" s="38"/>
      <c r="KTE739" s="38"/>
      <c r="KTF739" s="38"/>
      <c r="KTG739" s="38"/>
      <c r="KTH739" s="38"/>
      <c r="KTI739" s="38"/>
      <c r="KTJ739" s="38"/>
      <c r="KTK739" s="38"/>
      <c r="KTL739" s="38"/>
      <c r="KTM739" s="38"/>
      <c r="KTN739" s="38"/>
      <c r="KTO739" s="38"/>
      <c r="KTP739" s="38"/>
      <c r="KTQ739" s="38"/>
      <c r="KTR739" s="38"/>
      <c r="KTS739" s="38"/>
      <c r="KTT739" s="38"/>
      <c r="KTU739" s="38"/>
      <c r="KTV739" s="38"/>
      <c r="KTW739" s="38"/>
      <c r="KTX739" s="38"/>
      <c r="KTY739" s="38"/>
      <c r="KTZ739" s="38"/>
      <c r="KUA739" s="38"/>
      <c r="KUB739" s="38"/>
      <c r="KUC739" s="38"/>
      <c r="KUD739" s="38"/>
      <c r="KUE739" s="38"/>
      <c r="KUF739" s="38"/>
      <c r="KUG739" s="38"/>
      <c r="KUH739" s="38"/>
      <c r="KUI739" s="38"/>
      <c r="KUJ739" s="38"/>
      <c r="KUK739" s="38"/>
      <c r="KUL739" s="38"/>
      <c r="KUM739" s="38"/>
      <c r="KUN739" s="38"/>
      <c r="KUO739" s="38"/>
      <c r="KUP739" s="38"/>
      <c r="KUQ739" s="38"/>
      <c r="KUR739" s="38"/>
      <c r="KUS739" s="38"/>
      <c r="KUT739" s="38"/>
      <c r="KUU739" s="38"/>
      <c r="KUV739" s="38"/>
      <c r="KUW739" s="38"/>
      <c r="KUX739" s="38"/>
      <c r="KUY739" s="38"/>
      <c r="KUZ739" s="38"/>
      <c r="KVA739" s="38"/>
      <c r="KVB739" s="38"/>
      <c r="KVC739" s="38"/>
      <c r="KVD739" s="38"/>
      <c r="KVE739" s="38"/>
      <c r="KVF739" s="38"/>
      <c r="KVG739" s="38"/>
      <c r="KVH739" s="38"/>
      <c r="KVI739" s="38"/>
      <c r="KVJ739" s="38"/>
      <c r="KVK739" s="38"/>
      <c r="KVL739" s="38"/>
      <c r="KVM739" s="38"/>
      <c r="KVN739" s="38"/>
      <c r="KVO739" s="38"/>
      <c r="KVP739" s="38"/>
      <c r="KVQ739" s="38"/>
      <c r="KVR739" s="38"/>
      <c r="KVS739" s="38"/>
      <c r="KVT739" s="38"/>
      <c r="KVU739" s="38"/>
      <c r="KVV739" s="38"/>
      <c r="KVW739" s="38"/>
      <c r="KVX739" s="38"/>
      <c r="KVY739" s="38"/>
      <c r="KVZ739" s="38"/>
      <c r="KWA739" s="38"/>
      <c r="KWB739" s="38"/>
      <c r="KWC739" s="38"/>
      <c r="KWD739" s="38"/>
      <c r="KWE739" s="38"/>
      <c r="KWF739" s="38"/>
      <c r="KWG739" s="38"/>
      <c r="KWH739" s="38"/>
      <c r="KWI739" s="38"/>
      <c r="KWJ739" s="38"/>
      <c r="KWK739" s="38"/>
      <c r="KWL739" s="38"/>
      <c r="KWM739" s="38"/>
      <c r="KWN739" s="38"/>
      <c r="KWO739" s="38"/>
      <c r="KWP739" s="38"/>
      <c r="KWQ739" s="38"/>
      <c r="KWR739" s="38"/>
      <c r="KWS739" s="38"/>
      <c r="KWT739" s="38"/>
      <c r="KWU739" s="38"/>
      <c r="KWV739" s="38"/>
      <c r="KWW739" s="38"/>
      <c r="KWX739" s="38"/>
      <c r="KWY739" s="38"/>
      <c r="KWZ739" s="38"/>
      <c r="KXA739" s="38"/>
      <c r="KXB739" s="38"/>
      <c r="KXC739" s="38"/>
      <c r="KXD739" s="38"/>
      <c r="KXE739" s="38"/>
      <c r="KXF739" s="38"/>
      <c r="KXG739" s="38"/>
      <c r="KXH739" s="38"/>
      <c r="KXI739" s="38"/>
      <c r="KXJ739" s="38"/>
      <c r="KXK739" s="38"/>
      <c r="KXL739" s="38"/>
      <c r="KXM739" s="38"/>
      <c r="KXN739" s="38"/>
      <c r="KXO739" s="38"/>
      <c r="KXP739" s="38"/>
      <c r="KXQ739" s="38"/>
      <c r="KXR739" s="38"/>
      <c r="KXS739" s="38"/>
      <c r="KXT739" s="38"/>
      <c r="KXU739" s="38"/>
      <c r="KXV739" s="38"/>
      <c r="KXW739" s="38"/>
      <c r="KXX739" s="38"/>
      <c r="KXY739" s="38"/>
      <c r="KXZ739" s="38"/>
      <c r="KYA739" s="38"/>
      <c r="KYB739" s="38"/>
      <c r="KYC739" s="38"/>
      <c r="KYD739" s="38"/>
      <c r="KYE739" s="38"/>
      <c r="KYF739" s="38"/>
      <c r="KYG739" s="38"/>
      <c r="KYH739" s="38"/>
      <c r="KYI739" s="38"/>
      <c r="KYJ739" s="38"/>
      <c r="KYK739" s="38"/>
      <c r="KYL739" s="38"/>
      <c r="KYM739" s="38"/>
      <c r="KYN739" s="38"/>
      <c r="KYO739" s="38"/>
      <c r="KYP739" s="38"/>
      <c r="KYQ739" s="38"/>
      <c r="KYR739" s="38"/>
      <c r="KYS739" s="38"/>
      <c r="KYT739" s="38"/>
      <c r="KYU739" s="38"/>
      <c r="KYV739" s="38"/>
      <c r="KYW739" s="38"/>
      <c r="KYX739" s="38"/>
      <c r="KYY739" s="38"/>
      <c r="KYZ739" s="38"/>
      <c r="KZA739" s="38"/>
      <c r="KZB739" s="38"/>
      <c r="KZC739" s="38"/>
      <c r="KZD739" s="38"/>
      <c r="KZE739" s="38"/>
      <c r="KZF739" s="38"/>
      <c r="KZG739" s="38"/>
      <c r="KZH739" s="38"/>
      <c r="KZI739" s="38"/>
      <c r="KZJ739" s="38"/>
      <c r="KZK739" s="38"/>
      <c r="KZL739" s="38"/>
      <c r="KZM739" s="38"/>
      <c r="KZN739" s="38"/>
      <c r="KZO739" s="38"/>
      <c r="KZP739" s="38"/>
      <c r="KZQ739" s="38"/>
      <c r="KZR739" s="38"/>
      <c r="KZS739" s="38"/>
      <c r="KZT739" s="38"/>
      <c r="KZU739" s="38"/>
      <c r="KZV739" s="38"/>
      <c r="KZW739" s="38"/>
      <c r="KZX739" s="38"/>
      <c r="KZY739" s="38"/>
      <c r="KZZ739" s="38"/>
      <c r="LAA739" s="38"/>
      <c r="LAB739" s="38"/>
      <c r="LAC739" s="38"/>
      <c r="LAD739" s="38"/>
      <c r="LAE739" s="38"/>
      <c r="LAF739" s="38"/>
      <c r="LAG739" s="38"/>
      <c r="LAH739" s="38"/>
      <c r="LAI739" s="38"/>
      <c r="LAJ739" s="38"/>
      <c r="LAK739" s="38"/>
      <c r="LAL739" s="38"/>
      <c r="LAM739" s="38"/>
      <c r="LAN739" s="38"/>
      <c r="LAO739" s="38"/>
      <c r="LAP739" s="38"/>
      <c r="LAQ739" s="38"/>
      <c r="LAR739" s="38"/>
      <c r="LAS739" s="38"/>
      <c r="LAT739" s="38"/>
      <c r="LAU739" s="38"/>
      <c r="LAV739" s="38"/>
      <c r="LAW739" s="38"/>
      <c r="LAX739" s="38"/>
      <c r="LAY739" s="38"/>
      <c r="LAZ739" s="38"/>
      <c r="LBA739" s="38"/>
      <c r="LBB739" s="38"/>
      <c r="LBC739" s="38"/>
      <c r="LBD739" s="38"/>
      <c r="LBE739" s="38"/>
      <c r="LBF739" s="38"/>
      <c r="LBG739" s="38"/>
      <c r="LBH739" s="38"/>
      <c r="LBI739" s="38"/>
      <c r="LBJ739" s="38"/>
      <c r="LBK739" s="38"/>
      <c r="LBL739" s="38"/>
      <c r="LBM739" s="38"/>
      <c r="LBN739" s="38"/>
      <c r="LBO739" s="38"/>
      <c r="LBP739" s="38"/>
      <c r="LBQ739" s="38"/>
      <c r="LBR739" s="38"/>
      <c r="LBS739" s="38"/>
      <c r="LBT739" s="38"/>
      <c r="LBU739" s="38"/>
      <c r="LBV739" s="38"/>
      <c r="LBW739" s="38"/>
      <c r="LBX739" s="38"/>
      <c r="LBY739" s="38"/>
      <c r="LBZ739" s="38"/>
      <c r="LCA739" s="38"/>
      <c r="LCB739" s="38"/>
      <c r="LCC739" s="38"/>
      <c r="LCD739" s="38"/>
      <c r="LCE739" s="38"/>
      <c r="LCF739" s="38"/>
      <c r="LCG739" s="38"/>
      <c r="LCH739" s="38"/>
      <c r="LCI739" s="38"/>
      <c r="LCJ739" s="38"/>
      <c r="LCK739" s="38"/>
      <c r="LCL739" s="38"/>
      <c r="LCM739" s="38"/>
      <c r="LCN739" s="38"/>
      <c r="LCO739" s="38"/>
      <c r="LCP739" s="38"/>
      <c r="LCQ739" s="38"/>
      <c r="LCR739" s="38"/>
      <c r="LCS739" s="38"/>
      <c r="LCT739" s="38"/>
      <c r="LCU739" s="38"/>
      <c r="LCV739" s="38"/>
      <c r="LCW739" s="38"/>
      <c r="LCX739" s="38"/>
      <c r="LCY739" s="38"/>
      <c r="LCZ739" s="38"/>
      <c r="LDA739" s="38"/>
      <c r="LDB739" s="38"/>
      <c r="LDC739" s="38"/>
      <c r="LDD739" s="38"/>
      <c r="LDE739" s="38"/>
      <c r="LDF739" s="38"/>
      <c r="LDG739" s="38"/>
      <c r="LDH739" s="38"/>
      <c r="LDI739" s="38"/>
      <c r="LDJ739" s="38"/>
      <c r="LDK739" s="38"/>
      <c r="LDL739" s="38"/>
      <c r="LDM739" s="38"/>
      <c r="LDN739" s="38"/>
      <c r="LDO739" s="38"/>
      <c r="LDP739" s="38"/>
      <c r="LDQ739" s="38"/>
      <c r="LDR739" s="38"/>
      <c r="LDS739" s="38"/>
      <c r="LDT739" s="38"/>
      <c r="LDU739" s="38"/>
      <c r="LDV739" s="38"/>
      <c r="LDW739" s="38"/>
      <c r="LDX739" s="38"/>
      <c r="LDY739" s="38"/>
      <c r="LDZ739" s="38"/>
      <c r="LEA739" s="38"/>
      <c r="LEB739" s="38"/>
      <c r="LEC739" s="38"/>
      <c r="LED739" s="38"/>
      <c r="LEE739" s="38"/>
      <c r="LEF739" s="38"/>
      <c r="LEG739" s="38"/>
      <c r="LEH739" s="38"/>
      <c r="LEI739" s="38"/>
      <c r="LEJ739" s="38"/>
      <c r="LEK739" s="38"/>
      <c r="LEL739" s="38"/>
      <c r="LEM739" s="38"/>
      <c r="LEN739" s="38"/>
      <c r="LEO739" s="38"/>
      <c r="LEP739" s="38"/>
      <c r="LEQ739" s="38"/>
      <c r="LER739" s="38"/>
      <c r="LES739" s="38"/>
      <c r="LET739" s="38"/>
      <c r="LEU739" s="38"/>
      <c r="LEV739" s="38"/>
      <c r="LEW739" s="38"/>
      <c r="LEX739" s="38"/>
      <c r="LEY739" s="38"/>
      <c r="LEZ739" s="38"/>
      <c r="LFA739" s="38"/>
      <c r="LFB739" s="38"/>
      <c r="LFC739" s="38"/>
      <c r="LFD739" s="38"/>
      <c r="LFE739" s="38"/>
      <c r="LFF739" s="38"/>
      <c r="LFG739" s="38"/>
      <c r="LFH739" s="38"/>
      <c r="LFI739" s="38"/>
      <c r="LFJ739" s="38"/>
      <c r="LFK739" s="38"/>
      <c r="LFL739" s="38"/>
      <c r="LFM739" s="38"/>
      <c r="LFN739" s="38"/>
      <c r="LFO739" s="38"/>
      <c r="LFP739" s="38"/>
      <c r="LFQ739" s="38"/>
      <c r="LFR739" s="38"/>
      <c r="LFS739" s="38"/>
      <c r="LFT739" s="38"/>
      <c r="LFU739" s="38"/>
      <c r="LFV739" s="38"/>
      <c r="LFW739" s="38"/>
      <c r="LFX739" s="38"/>
      <c r="LFY739" s="38"/>
      <c r="LFZ739" s="38"/>
      <c r="LGA739" s="38"/>
      <c r="LGB739" s="38"/>
      <c r="LGC739" s="38"/>
      <c r="LGD739" s="38"/>
      <c r="LGE739" s="38"/>
      <c r="LGF739" s="38"/>
      <c r="LGG739" s="38"/>
      <c r="LGH739" s="38"/>
      <c r="LGI739" s="38"/>
      <c r="LGJ739" s="38"/>
      <c r="LGK739" s="38"/>
      <c r="LGL739" s="38"/>
      <c r="LGM739" s="38"/>
      <c r="LGN739" s="38"/>
      <c r="LGO739" s="38"/>
      <c r="LGP739" s="38"/>
      <c r="LGQ739" s="38"/>
      <c r="LGR739" s="38"/>
      <c r="LGS739" s="38"/>
      <c r="LGT739" s="38"/>
      <c r="LGU739" s="38"/>
      <c r="LGV739" s="38"/>
      <c r="LGW739" s="38"/>
      <c r="LGX739" s="38"/>
      <c r="LGY739" s="38"/>
      <c r="LGZ739" s="38"/>
      <c r="LHA739" s="38"/>
      <c r="LHB739" s="38"/>
      <c r="LHC739" s="38"/>
      <c r="LHD739" s="38"/>
      <c r="LHE739" s="38"/>
      <c r="LHF739" s="38"/>
      <c r="LHG739" s="38"/>
      <c r="LHH739" s="38"/>
      <c r="LHI739" s="38"/>
      <c r="LHJ739" s="38"/>
      <c r="LHK739" s="38"/>
      <c r="LHL739" s="38"/>
      <c r="LHM739" s="38"/>
      <c r="LHN739" s="38"/>
      <c r="LHO739" s="38"/>
      <c r="LHP739" s="38"/>
      <c r="LHQ739" s="38"/>
      <c r="LHR739" s="38"/>
      <c r="LHS739" s="38"/>
      <c r="LHT739" s="38"/>
      <c r="LHU739" s="38"/>
      <c r="LHV739" s="38"/>
      <c r="LHW739" s="38"/>
      <c r="LHX739" s="38"/>
      <c r="LHY739" s="38"/>
      <c r="LHZ739" s="38"/>
      <c r="LIA739" s="38"/>
      <c r="LIB739" s="38"/>
      <c r="LIC739" s="38"/>
      <c r="LID739" s="38"/>
      <c r="LIE739" s="38"/>
      <c r="LIF739" s="38"/>
      <c r="LIG739" s="38"/>
      <c r="LIH739" s="38"/>
      <c r="LII739" s="38"/>
      <c r="LIJ739" s="38"/>
      <c r="LIK739" s="38"/>
      <c r="LIL739" s="38"/>
      <c r="LIM739" s="38"/>
      <c r="LIN739" s="38"/>
      <c r="LIO739" s="38"/>
      <c r="LIP739" s="38"/>
      <c r="LIQ739" s="38"/>
      <c r="LIR739" s="38"/>
      <c r="LIS739" s="38"/>
      <c r="LIT739" s="38"/>
      <c r="LIU739" s="38"/>
      <c r="LIV739" s="38"/>
      <c r="LIW739" s="38"/>
      <c r="LIX739" s="38"/>
      <c r="LIY739" s="38"/>
      <c r="LIZ739" s="38"/>
      <c r="LJA739" s="38"/>
      <c r="LJB739" s="38"/>
      <c r="LJC739" s="38"/>
      <c r="LJD739" s="38"/>
      <c r="LJE739" s="38"/>
      <c r="LJF739" s="38"/>
      <c r="LJG739" s="38"/>
      <c r="LJH739" s="38"/>
      <c r="LJI739" s="38"/>
      <c r="LJJ739" s="38"/>
      <c r="LJK739" s="38"/>
      <c r="LJL739" s="38"/>
      <c r="LJM739" s="38"/>
      <c r="LJN739" s="38"/>
      <c r="LJO739" s="38"/>
      <c r="LJP739" s="38"/>
      <c r="LJQ739" s="38"/>
      <c r="LJR739" s="38"/>
      <c r="LJS739" s="38"/>
      <c r="LJT739" s="38"/>
      <c r="LJU739" s="38"/>
      <c r="LJV739" s="38"/>
      <c r="LJW739" s="38"/>
      <c r="LJX739" s="38"/>
      <c r="LJY739" s="38"/>
      <c r="LJZ739" s="38"/>
      <c r="LKA739" s="38"/>
      <c r="LKB739" s="38"/>
      <c r="LKC739" s="38"/>
      <c r="LKD739" s="38"/>
      <c r="LKE739" s="38"/>
      <c r="LKF739" s="38"/>
      <c r="LKG739" s="38"/>
      <c r="LKH739" s="38"/>
      <c r="LKI739" s="38"/>
      <c r="LKJ739" s="38"/>
      <c r="LKK739" s="38"/>
      <c r="LKL739" s="38"/>
      <c r="LKM739" s="38"/>
      <c r="LKN739" s="38"/>
      <c r="LKO739" s="38"/>
      <c r="LKP739" s="38"/>
      <c r="LKQ739" s="38"/>
      <c r="LKR739" s="38"/>
      <c r="LKS739" s="38"/>
      <c r="LKT739" s="38"/>
      <c r="LKU739" s="38"/>
      <c r="LKV739" s="38"/>
      <c r="LKW739" s="38"/>
      <c r="LKX739" s="38"/>
      <c r="LKY739" s="38"/>
      <c r="LKZ739" s="38"/>
      <c r="LLA739" s="38"/>
      <c r="LLB739" s="38"/>
      <c r="LLC739" s="38"/>
      <c r="LLD739" s="38"/>
      <c r="LLE739" s="38"/>
      <c r="LLF739" s="38"/>
      <c r="LLG739" s="38"/>
      <c r="LLH739" s="38"/>
      <c r="LLI739" s="38"/>
      <c r="LLJ739" s="38"/>
      <c r="LLK739" s="38"/>
      <c r="LLL739" s="38"/>
      <c r="LLM739" s="38"/>
      <c r="LLN739" s="38"/>
      <c r="LLO739" s="38"/>
      <c r="LLP739" s="38"/>
      <c r="LLQ739" s="38"/>
      <c r="LLR739" s="38"/>
      <c r="LLS739" s="38"/>
      <c r="LLT739" s="38"/>
      <c r="LLU739" s="38"/>
      <c r="LLV739" s="38"/>
      <c r="LLW739" s="38"/>
      <c r="LLX739" s="38"/>
      <c r="LLY739" s="38"/>
      <c r="LLZ739" s="38"/>
      <c r="LMA739" s="38"/>
      <c r="LMB739" s="38"/>
      <c r="LMC739" s="38"/>
      <c r="LMD739" s="38"/>
      <c r="LME739" s="38"/>
      <c r="LMF739" s="38"/>
      <c r="LMG739" s="38"/>
      <c r="LMH739" s="38"/>
      <c r="LMI739" s="38"/>
      <c r="LMJ739" s="38"/>
      <c r="LMK739" s="38"/>
      <c r="LML739" s="38"/>
      <c r="LMM739" s="38"/>
      <c r="LMN739" s="38"/>
      <c r="LMO739" s="38"/>
      <c r="LMP739" s="38"/>
      <c r="LMQ739" s="38"/>
      <c r="LMR739" s="38"/>
      <c r="LMS739" s="38"/>
      <c r="LMT739" s="38"/>
      <c r="LMU739" s="38"/>
      <c r="LMV739" s="38"/>
      <c r="LMW739" s="38"/>
      <c r="LMX739" s="38"/>
      <c r="LMY739" s="38"/>
      <c r="LMZ739" s="38"/>
      <c r="LNA739" s="38"/>
      <c r="LNB739" s="38"/>
      <c r="LNC739" s="38"/>
      <c r="LND739" s="38"/>
      <c r="LNE739" s="38"/>
      <c r="LNF739" s="38"/>
      <c r="LNG739" s="38"/>
      <c r="LNH739" s="38"/>
      <c r="LNI739" s="38"/>
      <c r="LNJ739" s="38"/>
      <c r="LNK739" s="38"/>
      <c r="LNL739" s="38"/>
      <c r="LNM739" s="38"/>
      <c r="LNN739" s="38"/>
      <c r="LNO739" s="38"/>
      <c r="LNP739" s="38"/>
      <c r="LNQ739" s="38"/>
      <c r="LNR739" s="38"/>
      <c r="LNS739" s="38"/>
      <c r="LNT739" s="38"/>
      <c r="LNU739" s="38"/>
      <c r="LNV739" s="38"/>
      <c r="LNW739" s="38"/>
      <c r="LNX739" s="38"/>
      <c r="LNY739" s="38"/>
      <c r="LNZ739" s="38"/>
      <c r="LOA739" s="38"/>
      <c r="LOB739" s="38"/>
      <c r="LOC739" s="38"/>
      <c r="LOD739" s="38"/>
      <c r="LOE739" s="38"/>
      <c r="LOF739" s="38"/>
      <c r="LOG739" s="38"/>
      <c r="LOH739" s="38"/>
      <c r="LOI739" s="38"/>
      <c r="LOJ739" s="38"/>
      <c r="LOK739" s="38"/>
      <c r="LOL739" s="38"/>
      <c r="LOM739" s="38"/>
      <c r="LON739" s="38"/>
      <c r="LOO739" s="38"/>
      <c r="LOP739" s="38"/>
      <c r="LOQ739" s="38"/>
      <c r="LOR739" s="38"/>
      <c r="LOS739" s="38"/>
      <c r="LOT739" s="38"/>
      <c r="LOU739" s="38"/>
      <c r="LOV739" s="38"/>
      <c r="LOW739" s="38"/>
      <c r="LOX739" s="38"/>
      <c r="LOY739" s="38"/>
      <c r="LOZ739" s="38"/>
      <c r="LPA739" s="38"/>
      <c r="LPB739" s="38"/>
      <c r="LPC739" s="38"/>
      <c r="LPD739" s="38"/>
      <c r="LPE739" s="38"/>
      <c r="LPF739" s="38"/>
      <c r="LPG739" s="38"/>
      <c r="LPH739" s="38"/>
      <c r="LPI739" s="38"/>
      <c r="LPJ739" s="38"/>
      <c r="LPK739" s="38"/>
      <c r="LPL739" s="38"/>
      <c r="LPM739" s="38"/>
      <c r="LPN739" s="38"/>
      <c r="LPO739" s="38"/>
      <c r="LPP739" s="38"/>
      <c r="LPQ739" s="38"/>
      <c r="LPR739" s="38"/>
      <c r="LPS739" s="38"/>
      <c r="LPT739" s="38"/>
      <c r="LPU739" s="38"/>
      <c r="LPV739" s="38"/>
      <c r="LPW739" s="38"/>
      <c r="LPX739" s="38"/>
      <c r="LPY739" s="38"/>
      <c r="LPZ739" s="38"/>
      <c r="LQA739" s="38"/>
      <c r="LQB739" s="38"/>
      <c r="LQC739" s="38"/>
      <c r="LQD739" s="38"/>
      <c r="LQE739" s="38"/>
      <c r="LQF739" s="38"/>
      <c r="LQG739" s="38"/>
      <c r="LQH739" s="38"/>
      <c r="LQI739" s="38"/>
      <c r="LQJ739" s="38"/>
      <c r="LQK739" s="38"/>
      <c r="LQL739" s="38"/>
      <c r="LQM739" s="38"/>
      <c r="LQN739" s="38"/>
      <c r="LQO739" s="38"/>
      <c r="LQP739" s="38"/>
      <c r="LQQ739" s="38"/>
      <c r="LQR739" s="38"/>
      <c r="LQS739" s="38"/>
      <c r="LQT739" s="38"/>
      <c r="LQU739" s="38"/>
      <c r="LQV739" s="38"/>
      <c r="LQW739" s="38"/>
      <c r="LQX739" s="38"/>
      <c r="LQY739" s="38"/>
      <c r="LQZ739" s="38"/>
      <c r="LRA739" s="38"/>
      <c r="LRB739" s="38"/>
      <c r="LRC739" s="38"/>
      <c r="LRD739" s="38"/>
      <c r="LRE739" s="38"/>
      <c r="LRF739" s="38"/>
      <c r="LRG739" s="38"/>
      <c r="LRH739" s="38"/>
      <c r="LRI739" s="38"/>
      <c r="LRJ739" s="38"/>
      <c r="LRK739" s="38"/>
      <c r="LRL739" s="38"/>
      <c r="LRM739" s="38"/>
      <c r="LRN739" s="38"/>
      <c r="LRO739" s="38"/>
      <c r="LRP739" s="38"/>
      <c r="LRQ739" s="38"/>
      <c r="LRR739" s="38"/>
      <c r="LRS739" s="38"/>
      <c r="LRT739" s="38"/>
      <c r="LRU739" s="38"/>
      <c r="LRV739" s="38"/>
      <c r="LRW739" s="38"/>
      <c r="LRX739" s="38"/>
      <c r="LRY739" s="38"/>
      <c r="LRZ739" s="38"/>
      <c r="LSA739" s="38"/>
      <c r="LSB739" s="38"/>
      <c r="LSC739" s="38"/>
      <c r="LSD739" s="38"/>
      <c r="LSE739" s="38"/>
      <c r="LSF739" s="38"/>
      <c r="LSG739" s="38"/>
      <c r="LSH739" s="38"/>
      <c r="LSI739" s="38"/>
      <c r="LSJ739" s="38"/>
      <c r="LSK739" s="38"/>
      <c r="LSL739" s="38"/>
      <c r="LSM739" s="38"/>
      <c r="LSN739" s="38"/>
      <c r="LSO739" s="38"/>
      <c r="LSP739" s="38"/>
      <c r="LSQ739" s="38"/>
      <c r="LSR739" s="38"/>
      <c r="LSS739" s="38"/>
      <c r="LST739" s="38"/>
      <c r="LSU739" s="38"/>
      <c r="LSV739" s="38"/>
      <c r="LSW739" s="38"/>
      <c r="LSX739" s="38"/>
      <c r="LSY739" s="38"/>
      <c r="LSZ739" s="38"/>
      <c r="LTA739" s="38"/>
      <c r="LTB739" s="38"/>
      <c r="LTC739" s="38"/>
      <c r="LTD739" s="38"/>
      <c r="LTE739" s="38"/>
      <c r="LTF739" s="38"/>
      <c r="LTG739" s="38"/>
      <c r="LTH739" s="38"/>
      <c r="LTI739" s="38"/>
      <c r="LTJ739" s="38"/>
      <c r="LTK739" s="38"/>
      <c r="LTL739" s="38"/>
      <c r="LTM739" s="38"/>
      <c r="LTN739" s="38"/>
      <c r="LTO739" s="38"/>
      <c r="LTP739" s="38"/>
      <c r="LTQ739" s="38"/>
      <c r="LTR739" s="38"/>
      <c r="LTS739" s="38"/>
      <c r="LTT739" s="38"/>
      <c r="LTU739" s="38"/>
      <c r="LTV739" s="38"/>
      <c r="LTW739" s="38"/>
      <c r="LTX739" s="38"/>
      <c r="LTY739" s="38"/>
      <c r="LTZ739" s="38"/>
      <c r="LUA739" s="38"/>
      <c r="LUB739" s="38"/>
      <c r="LUC739" s="38"/>
      <c r="LUD739" s="38"/>
      <c r="LUE739" s="38"/>
      <c r="LUF739" s="38"/>
      <c r="LUG739" s="38"/>
      <c r="LUH739" s="38"/>
      <c r="LUI739" s="38"/>
      <c r="LUJ739" s="38"/>
      <c r="LUK739" s="38"/>
      <c r="LUL739" s="38"/>
      <c r="LUM739" s="38"/>
      <c r="LUN739" s="38"/>
      <c r="LUO739" s="38"/>
      <c r="LUP739" s="38"/>
      <c r="LUQ739" s="38"/>
      <c r="LUR739" s="38"/>
      <c r="LUS739" s="38"/>
      <c r="LUT739" s="38"/>
      <c r="LUU739" s="38"/>
      <c r="LUV739" s="38"/>
      <c r="LUW739" s="38"/>
      <c r="LUX739" s="38"/>
      <c r="LUY739" s="38"/>
      <c r="LUZ739" s="38"/>
      <c r="LVA739" s="38"/>
      <c r="LVB739" s="38"/>
      <c r="LVC739" s="38"/>
      <c r="LVD739" s="38"/>
      <c r="LVE739" s="38"/>
      <c r="LVF739" s="38"/>
      <c r="LVG739" s="38"/>
      <c r="LVH739" s="38"/>
      <c r="LVI739" s="38"/>
      <c r="LVJ739" s="38"/>
      <c r="LVK739" s="38"/>
      <c r="LVL739" s="38"/>
      <c r="LVM739" s="38"/>
      <c r="LVN739" s="38"/>
      <c r="LVO739" s="38"/>
      <c r="LVP739" s="38"/>
      <c r="LVQ739" s="38"/>
      <c r="LVR739" s="38"/>
      <c r="LVS739" s="38"/>
      <c r="LVT739" s="38"/>
      <c r="LVU739" s="38"/>
      <c r="LVV739" s="38"/>
      <c r="LVW739" s="38"/>
      <c r="LVX739" s="38"/>
      <c r="LVY739" s="38"/>
      <c r="LVZ739" s="38"/>
      <c r="LWA739" s="38"/>
      <c r="LWB739" s="38"/>
      <c r="LWC739" s="38"/>
      <c r="LWD739" s="38"/>
      <c r="LWE739" s="38"/>
      <c r="LWF739" s="38"/>
      <c r="LWG739" s="38"/>
      <c r="LWH739" s="38"/>
      <c r="LWI739" s="38"/>
      <c r="LWJ739" s="38"/>
      <c r="LWK739" s="38"/>
      <c r="LWL739" s="38"/>
      <c r="LWM739" s="38"/>
      <c r="LWN739" s="38"/>
      <c r="LWO739" s="38"/>
      <c r="LWP739" s="38"/>
      <c r="LWQ739" s="38"/>
      <c r="LWR739" s="38"/>
      <c r="LWS739" s="38"/>
      <c r="LWT739" s="38"/>
      <c r="LWU739" s="38"/>
      <c r="LWV739" s="38"/>
      <c r="LWW739" s="38"/>
      <c r="LWX739" s="38"/>
      <c r="LWY739" s="38"/>
      <c r="LWZ739" s="38"/>
      <c r="LXA739" s="38"/>
      <c r="LXB739" s="38"/>
      <c r="LXC739" s="38"/>
      <c r="LXD739" s="38"/>
      <c r="LXE739" s="38"/>
      <c r="LXF739" s="38"/>
      <c r="LXG739" s="38"/>
      <c r="LXH739" s="38"/>
      <c r="LXI739" s="38"/>
      <c r="LXJ739" s="38"/>
      <c r="LXK739" s="38"/>
      <c r="LXL739" s="38"/>
      <c r="LXM739" s="38"/>
      <c r="LXN739" s="38"/>
      <c r="LXO739" s="38"/>
      <c r="LXP739" s="38"/>
      <c r="LXQ739" s="38"/>
      <c r="LXR739" s="38"/>
      <c r="LXS739" s="38"/>
      <c r="LXT739" s="38"/>
      <c r="LXU739" s="38"/>
      <c r="LXV739" s="38"/>
      <c r="LXW739" s="38"/>
      <c r="LXX739" s="38"/>
      <c r="LXY739" s="38"/>
      <c r="LXZ739" s="38"/>
      <c r="LYA739" s="38"/>
      <c r="LYB739" s="38"/>
      <c r="LYC739" s="38"/>
      <c r="LYD739" s="38"/>
      <c r="LYE739" s="38"/>
      <c r="LYF739" s="38"/>
      <c r="LYG739" s="38"/>
      <c r="LYH739" s="38"/>
      <c r="LYI739" s="38"/>
      <c r="LYJ739" s="38"/>
      <c r="LYK739" s="38"/>
      <c r="LYL739" s="38"/>
      <c r="LYM739" s="38"/>
      <c r="LYN739" s="38"/>
      <c r="LYO739" s="38"/>
      <c r="LYP739" s="38"/>
      <c r="LYQ739" s="38"/>
      <c r="LYR739" s="38"/>
      <c r="LYS739" s="38"/>
      <c r="LYT739" s="38"/>
      <c r="LYU739" s="38"/>
      <c r="LYV739" s="38"/>
      <c r="LYW739" s="38"/>
      <c r="LYX739" s="38"/>
      <c r="LYY739" s="38"/>
      <c r="LYZ739" s="38"/>
      <c r="LZA739" s="38"/>
      <c r="LZB739" s="38"/>
      <c r="LZC739" s="38"/>
      <c r="LZD739" s="38"/>
      <c r="LZE739" s="38"/>
      <c r="LZF739" s="38"/>
      <c r="LZG739" s="38"/>
      <c r="LZH739" s="38"/>
      <c r="LZI739" s="38"/>
      <c r="LZJ739" s="38"/>
      <c r="LZK739" s="38"/>
      <c r="LZL739" s="38"/>
      <c r="LZM739" s="38"/>
      <c r="LZN739" s="38"/>
      <c r="LZO739" s="38"/>
      <c r="LZP739" s="38"/>
      <c r="LZQ739" s="38"/>
      <c r="LZR739" s="38"/>
      <c r="LZS739" s="38"/>
      <c r="LZT739" s="38"/>
      <c r="LZU739" s="38"/>
      <c r="LZV739" s="38"/>
      <c r="LZW739" s="38"/>
      <c r="LZX739" s="38"/>
      <c r="LZY739" s="38"/>
      <c r="LZZ739" s="38"/>
      <c r="MAA739" s="38"/>
      <c r="MAB739" s="38"/>
      <c r="MAC739" s="38"/>
      <c r="MAD739" s="38"/>
      <c r="MAE739" s="38"/>
      <c r="MAF739" s="38"/>
      <c r="MAG739" s="38"/>
      <c r="MAH739" s="38"/>
      <c r="MAI739" s="38"/>
      <c r="MAJ739" s="38"/>
      <c r="MAK739" s="38"/>
      <c r="MAL739" s="38"/>
      <c r="MAM739" s="38"/>
      <c r="MAN739" s="38"/>
      <c r="MAO739" s="38"/>
      <c r="MAP739" s="38"/>
      <c r="MAQ739" s="38"/>
      <c r="MAR739" s="38"/>
      <c r="MAS739" s="38"/>
      <c r="MAT739" s="38"/>
      <c r="MAU739" s="38"/>
      <c r="MAV739" s="38"/>
      <c r="MAW739" s="38"/>
      <c r="MAX739" s="38"/>
      <c r="MAY739" s="38"/>
      <c r="MAZ739" s="38"/>
      <c r="MBA739" s="38"/>
      <c r="MBB739" s="38"/>
      <c r="MBC739" s="38"/>
      <c r="MBD739" s="38"/>
      <c r="MBE739" s="38"/>
      <c r="MBF739" s="38"/>
      <c r="MBG739" s="38"/>
      <c r="MBH739" s="38"/>
      <c r="MBI739" s="38"/>
      <c r="MBJ739" s="38"/>
      <c r="MBK739" s="38"/>
      <c r="MBL739" s="38"/>
      <c r="MBM739" s="38"/>
      <c r="MBN739" s="38"/>
      <c r="MBO739" s="38"/>
      <c r="MBP739" s="38"/>
      <c r="MBQ739" s="38"/>
      <c r="MBR739" s="38"/>
      <c r="MBS739" s="38"/>
      <c r="MBT739" s="38"/>
      <c r="MBU739" s="38"/>
      <c r="MBV739" s="38"/>
      <c r="MBW739" s="38"/>
      <c r="MBX739" s="38"/>
      <c r="MBY739" s="38"/>
      <c r="MBZ739" s="38"/>
      <c r="MCA739" s="38"/>
      <c r="MCB739" s="38"/>
      <c r="MCC739" s="38"/>
      <c r="MCD739" s="38"/>
      <c r="MCE739" s="38"/>
      <c r="MCF739" s="38"/>
      <c r="MCG739" s="38"/>
      <c r="MCH739" s="38"/>
      <c r="MCI739" s="38"/>
      <c r="MCJ739" s="38"/>
      <c r="MCK739" s="38"/>
      <c r="MCL739" s="38"/>
      <c r="MCM739" s="38"/>
      <c r="MCN739" s="38"/>
      <c r="MCO739" s="38"/>
      <c r="MCP739" s="38"/>
      <c r="MCQ739" s="38"/>
      <c r="MCR739" s="38"/>
      <c r="MCS739" s="38"/>
      <c r="MCT739" s="38"/>
      <c r="MCU739" s="38"/>
      <c r="MCV739" s="38"/>
      <c r="MCW739" s="38"/>
      <c r="MCX739" s="38"/>
      <c r="MCY739" s="38"/>
      <c r="MCZ739" s="38"/>
      <c r="MDA739" s="38"/>
      <c r="MDB739" s="38"/>
      <c r="MDC739" s="38"/>
      <c r="MDD739" s="38"/>
      <c r="MDE739" s="38"/>
      <c r="MDF739" s="38"/>
      <c r="MDG739" s="38"/>
      <c r="MDH739" s="38"/>
      <c r="MDI739" s="38"/>
      <c r="MDJ739" s="38"/>
      <c r="MDK739" s="38"/>
      <c r="MDL739" s="38"/>
      <c r="MDM739" s="38"/>
      <c r="MDN739" s="38"/>
      <c r="MDO739" s="38"/>
      <c r="MDP739" s="38"/>
      <c r="MDQ739" s="38"/>
      <c r="MDR739" s="38"/>
      <c r="MDS739" s="38"/>
      <c r="MDT739" s="38"/>
      <c r="MDU739" s="38"/>
      <c r="MDV739" s="38"/>
      <c r="MDW739" s="38"/>
      <c r="MDX739" s="38"/>
      <c r="MDY739" s="38"/>
      <c r="MDZ739" s="38"/>
      <c r="MEA739" s="38"/>
      <c r="MEB739" s="38"/>
      <c r="MEC739" s="38"/>
      <c r="MED739" s="38"/>
      <c r="MEE739" s="38"/>
      <c r="MEF739" s="38"/>
      <c r="MEG739" s="38"/>
      <c r="MEH739" s="38"/>
      <c r="MEI739" s="38"/>
      <c r="MEJ739" s="38"/>
      <c r="MEK739" s="38"/>
      <c r="MEL739" s="38"/>
      <c r="MEM739" s="38"/>
      <c r="MEN739" s="38"/>
      <c r="MEO739" s="38"/>
      <c r="MEP739" s="38"/>
      <c r="MEQ739" s="38"/>
      <c r="MER739" s="38"/>
      <c r="MES739" s="38"/>
      <c r="MET739" s="38"/>
      <c r="MEU739" s="38"/>
      <c r="MEV739" s="38"/>
      <c r="MEW739" s="38"/>
      <c r="MEX739" s="38"/>
      <c r="MEY739" s="38"/>
      <c r="MEZ739" s="38"/>
      <c r="MFA739" s="38"/>
      <c r="MFB739" s="38"/>
      <c r="MFC739" s="38"/>
      <c r="MFD739" s="38"/>
      <c r="MFE739" s="38"/>
      <c r="MFF739" s="38"/>
      <c r="MFG739" s="38"/>
      <c r="MFH739" s="38"/>
      <c r="MFI739" s="38"/>
      <c r="MFJ739" s="38"/>
      <c r="MFK739" s="38"/>
      <c r="MFL739" s="38"/>
      <c r="MFM739" s="38"/>
      <c r="MFN739" s="38"/>
      <c r="MFO739" s="38"/>
      <c r="MFP739" s="38"/>
      <c r="MFQ739" s="38"/>
      <c r="MFR739" s="38"/>
      <c r="MFS739" s="38"/>
      <c r="MFT739" s="38"/>
      <c r="MFU739" s="38"/>
      <c r="MFV739" s="38"/>
      <c r="MFW739" s="38"/>
      <c r="MFX739" s="38"/>
      <c r="MFY739" s="38"/>
      <c r="MFZ739" s="38"/>
      <c r="MGA739" s="38"/>
      <c r="MGB739" s="38"/>
      <c r="MGC739" s="38"/>
      <c r="MGD739" s="38"/>
      <c r="MGE739" s="38"/>
      <c r="MGF739" s="38"/>
      <c r="MGG739" s="38"/>
      <c r="MGH739" s="38"/>
      <c r="MGI739" s="38"/>
      <c r="MGJ739" s="38"/>
      <c r="MGK739" s="38"/>
      <c r="MGL739" s="38"/>
      <c r="MGM739" s="38"/>
      <c r="MGN739" s="38"/>
      <c r="MGO739" s="38"/>
      <c r="MGP739" s="38"/>
      <c r="MGQ739" s="38"/>
      <c r="MGR739" s="38"/>
      <c r="MGS739" s="38"/>
      <c r="MGT739" s="38"/>
      <c r="MGU739" s="38"/>
      <c r="MGV739" s="38"/>
      <c r="MGW739" s="38"/>
      <c r="MGX739" s="38"/>
      <c r="MGY739" s="38"/>
      <c r="MGZ739" s="38"/>
      <c r="MHA739" s="38"/>
      <c r="MHB739" s="38"/>
      <c r="MHC739" s="38"/>
      <c r="MHD739" s="38"/>
      <c r="MHE739" s="38"/>
      <c r="MHF739" s="38"/>
      <c r="MHG739" s="38"/>
      <c r="MHH739" s="38"/>
      <c r="MHI739" s="38"/>
      <c r="MHJ739" s="38"/>
      <c r="MHK739" s="38"/>
      <c r="MHL739" s="38"/>
      <c r="MHM739" s="38"/>
      <c r="MHN739" s="38"/>
      <c r="MHO739" s="38"/>
      <c r="MHP739" s="38"/>
      <c r="MHQ739" s="38"/>
      <c r="MHR739" s="38"/>
      <c r="MHS739" s="38"/>
      <c r="MHT739" s="38"/>
      <c r="MHU739" s="38"/>
      <c r="MHV739" s="38"/>
      <c r="MHW739" s="38"/>
      <c r="MHX739" s="38"/>
      <c r="MHY739" s="38"/>
      <c r="MHZ739" s="38"/>
      <c r="MIA739" s="38"/>
      <c r="MIB739" s="38"/>
      <c r="MIC739" s="38"/>
      <c r="MID739" s="38"/>
      <c r="MIE739" s="38"/>
      <c r="MIF739" s="38"/>
      <c r="MIG739" s="38"/>
      <c r="MIH739" s="38"/>
      <c r="MII739" s="38"/>
      <c r="MIJ739" s="38"/>
      <c r="MIK739" s="38"/>
      <c r="MIL739" s="38"/>
      <c r="MIM739" s="38"/>
      <c r="MIN739" s="38"/>
      <c r="MIO739" s="38"/>
      <c r="MIP739" s="38"/>
      <c r="MIQ739" s="38"/>
      <c r="MIR739" s="38"/>
      <c r="MIS739" s="38"/>
      <c r="MIT739" s="38"/>
      <c r="MIU739" s="38"/>
      <c r="MIV739" s="38"/>
      <c r="MIW739" s="38"/>
      <c r="MIX739" s="38"/>
      <c r="MIY739" s="38"/>
      <c r="MIZ739" s="38"/>
      <c r="MJA739" s="38"/>
      <c r="MJB739" s="38"/>
      <c r="MJC739" s="38"/>
      <c r="MJD739" s="38"/>
      <c r="MJE739" s="38"/>
      <c r="MJF739" s="38"/>
      <c r="MJG739" s="38"/>
      <c r="MJH739" s="38"/>
      <c r="MJI739" s="38"/>
      <c r="MJJ739" s="38"/>
      <c r="MJK739" s="38"/>
      <c r="MJL739" s="38"/>
      <c r="MJM739" s="38"/>
      <c r="MJN739" s="38"/>
      <c r="MJO739" s="38"/>
      <c r="MJP739" s="38"/>
      <c r="MJQ739" s="38"/>
      <c r="MJR739" s="38"/>
      <c r="MJS739" s="38"/>
      <c r="MJT739" s="38"/>
      <c r="MJU739" s="38"/>
      <c r="MJV739" s="38"/>
      <c r="MJW739" s="38"/>
      <c r="MJX739" s="38"/>
      <c r="MJY739" s="38"/>
      <c r="MJZ739" s="38"/>
      <c r="MKA739" s="38"/>
      <c r="MKB739" s="38"/>
      <c r="MKC739" s="38"/>
      <c r="MKD739" s="38"/>
      <c r="MKE739" s="38"/>
      <c r="MKF739" s="38"/>
      <c r="MKG739" s="38"/>
      <c r="MKH739" s="38"/>
      <c r="MKI739" s="38"/>
      <c r="MKJ739" s="38"/>
      <c r="MKK739" s="38"/>
      <c r="MKL739" s="38"/>
      <c r="MKM739" s="38"/>
      <c r="MKN739" s="38"/>
      <c r="MKO739" s="38"/>
      <c r="MKP739" s="38"/>
      <c r="MKQ739" s="38"/>
      <c r="MKR739" s="38"/>
      <c r="MKS739" s="38"/>
      <c r="MKT739" s="38"/>
      <c r="MKU739" s="38"/>
      <c r="MKV739" s="38"/>
      <c r="MKW739" s="38"/>
      <c r="MKX739" s="38"/>
      <c r="MKY739" s="38"/>
      <c r="MKZ739" s="38"/>
      <c r="MLA739" s="38"/>
      <c r="MLB739" s="38"/>
      <c r="MLC739" s="38"/>
      <c r="MLD739" s="38"/>
      <c r="MLE739" s="38"/>
      <c r="MLF739" s="38"/>
      <c r="MLG739" s="38"/>
      <c r="MLH739" s="38"/>
      <c r="MLI739" s="38"/>
      <c r="MLJ739" s="38"/>
      <c r="MLK739" s="38"/>
      <c r="MLL739" s="38"/>
      <c r="MLM739" s="38"/>
      <c r="MLN739" s="38"/>
      <c r="MLO739" s="38"/>
      <c r="MLP739" s="38"/>
      <c r="MLQ739" s="38"/>
      <c r="MLR739" s="38"/>
      <c r="MLS739" s="38"/>
      <c r="MLT739" s="38"/>
      <c r="MLU739" s="38"/>
      <c r="MLV739" s="38"/>
      <c r="MLW739" s="38"/>
      <c r="MLX739" s="38"/>
      <c r="MLY739" s="38"/>
      <c r="MLZ739" s="38"/>
      <c r="MMA739" s="38"/>
      <c r="MMB739" s="38"/>
      <c r="MMC739" s="38"/>
      <c r="MMD739" s="38"/>
      <c r="MME739" s="38"/>
      <c r="MMF739" s="38"/>
      <c r="MMG739" s="38"/>
      <c r="MMH739" s="38"/>
      <c r="MMI739" s="38"/>
      <c r="MMJ739" s="38"/>
      <c r="MMK739" s="38"/>
      <c r="MML739" s="38"/>
      <c r="MMM739" s="38"/>
      <c r="MMN739" s="38"/>
      <c r="MMO739" s="38"/>
      <c r="MMP739" s="38"/>
      <c r="MMQ739" s="38"/>
      <c r="MMR739" s="38"/>
      <c r="MMS739" s="38"/>
      <c r="MMT739" s="38"/>
      <c r="MMU739" s="38"/>
      <c r="MMV739" s="38"/>
      <c r="MMW739" s="38"/>
      <c r="MMX739" s="38"/>
      <c r="MMY739" s="38"/>
      <c r="MMZ739" s="38"/>
      <c r="MNA739" s="38"/>
      <c r="MNB739" s="38"/>
      <c r="MNC739" s="38"/>
      <c r="MND739" s="38"/>
      <c r="MNE739" s="38"/>
      <c r="MNF739" s="38"/>
      <c r="MNG739" s="38"/>
      <c r="MNH739" s="38"/>
      <c r="MNI739" s="38"/>
      <c r="MNJ739" s="38"/>
      <c r="MNK739" s="38"/>
      <c r="MNL739" s="38"/>
      <c r="MNM739" s="38"/>
      <c r="MNN739" s="38"/>
      <c r="MNO739" s="38"/>
      <c r="MNP739" s="38"/>
      <c r="MNQ739" s="38"/>
      <c r="MNR739" s="38"/>
      <c r="MNS739" s="38"/>
      <c r="MNT739" s="38"/>
      <c r="MNU739" s="38"/>
      <c r="MNV739" s="38"/>
      <c r="MNW739" s="38"/>
      <c r="MNX739" s="38"/>
      <c r="MNY739" s="38"/>
      <c r="MNZ739" s="38"/>
      <c r="MOA739" s="38"/>
      <c r="MOB739" s="38"/>
      <c r="MOC739" s="38"/>
      <c r="MOD739" s="38"/>
      <c r="MOE739" s="38"/>
      <c r="MOF739" s="38"/>
      <c r="MOG739" s="38"/>
      <c r="MOH739" s="38"/>
      <c r="MOI739" s="38"/>
      <c r="MOJ739" s="38"/>
      <c r="MOK739" s="38"/>
      <c r="MOL739" s="38"/>
      <c r="MOM739" s="38"/>
      <c r="MON739" s="38"/>
      <c r="MOO739" s="38"/>
      <c r="MOP739" s="38"/>
      <c r="MOQ739" s="38"/>
      <c r="MOR739" s="38"/>
      <c r="MOS739" s="38"/>
      <c r="MOT739" s="38"/>
      <c r="MOU739" s="38"/>
      <c r="MOV739" s="38"/>
      <c r="MOW739" s="38"/>
      <c r="MOX739" s="38"/>
      <c r="MOY739" s="38"/>
      <c r="MOZ739" s="38"/>
      <c r="MPA739" s="38"/>
      <c r="MPB739" s="38"/>
      <c r="MPC739" s="38"/>
      <c r="MPD739" s="38"/>
      <c r="MPE739" s="38"/>
      <c r="MPF739" s="38"/>
      <c r="MPG739" s="38"/>
      <c r="MPH739" s="38"/>
      <c r="MPI739" s="38"/>
      <c r="MPJ739" s="38"/>
      <c r="MPK739" s="38"/>
      <c r="MPL739" s="38"/>
      <c r="MPM739" s="38"/>
      <c r="MPN739" s="38"/>
      <c r="MPO739" s="38"/>
      <c r="MPP739" s="38"/>
      <c r="MPQ739" s="38"/>
      <c r="MPR739" s="38"/>
      <c r="MPS739" s="38"/>
      <c r="MPT739" s="38"/>
      <c r="MPU739" s="38"/>
      <c r="MPV739" s="38"/>
      <c r="MPW739" s="38"/>
      <c r="MPX739" s="38"/>
      <c r="MPY739" s="38"/>
      <c r="MPZ739" s="38"/>
      <c r="MQA739" s="38"/>
      <c r="MQB739" s="38"/>
      <c r="MQC739" s="38"/>
      <c r="MQD739" s="38"/>
      <c r="MQE739" s="38"/>
      <c r="MQF739" s="38"/>
      <c r="MQG739" s="38"/>
      <c r="MQH739" s="38"/>
      <c r="MQI739" s="38"/>
      <c r="MQJ739" s="38"/>
      <c r="MQK739" s="38"/>
      <c r="MQL739" s="38"/>
      <c r="MQM739" s="38"/>
      <c r="MQN739" s="38"/>
      <c r="MQO739" s="38"/>
      <c r="MQP739" s="38"/>
      <c r="MQQ739" s="38"/>
      <c r="MQR739" s="38"/>
      <c r="MQS739" s="38"/>
      <c r="MQT739" s="38"/>
      <c r="MQU739" s="38"/>
      <c r="MQV739" s="38"/>
      <c r="MQW739" s="38"/>
      <c r="MQX739" s="38"/>
      <c r="MQY739" s="38"/>
      <c r="MQZ739" s="38"/>
      <c r="MRA739" s="38"/>
      <c r="MRB739" s="38"/>
      <c r="MRC739" s="38"/>
      <c r="MRD739" s="38"/>
      <c r="MRE739" s="38"/>
      <c r="MRF739" s="38"/>
      <c r="MRG739" s="38"/>
      <c r="MRH739" s="38"/>
      <c r="MRI739" s="38"/>
      <c r="MRJ739" s="38"/>
      <c r="MRK739" s="38"/>
      <c r="MRL739" s="38"/>
      <c r="MRM739" s="38"/>
      <c r="MRN739" s="38"/>
      <c r="MRO739" s="38"/>
      <c r="MRP739" s="38"/>
      <c r="MRQ739" s="38"/>
      <c r="MRR739" s="38"/>
      <c r="MRS739" s="38"/>
      <c r="MRT739" s="38"/>
      <c r="MRU739" s="38"/>
      <c r="MRV739" s="38"/>
      <c r="MRW739" s="38"/>
      <c r="MRX739" s="38"/>
      <c r="MRY739" s="38"/>
      <c r="MRZ739" s="38"/>
      <c r="MSA739" s="38"/>
      <c r="MSB739" s="38"/>
      <c r="MSC739" s="38"/>
      <c r="MSD739" s="38"/>
      <c r="MSE739" s="38"/>
      <c r="MSF739" s="38"/>
      <c r="MSG739" s="38"/>
      <c r="MSH739" s="38"/>
      <c r="MSI739" s="38"/>
      <c r="MSJ739" s="38"/>
      <c r="MSK739" s="38"/>
      <c r="MSL739" s="38"/>
      <c r="MSM739" s="38"/>
      <c r="MSN739" s="38"/>
      <c r="MSO739" s="38"/>
      <c r="MSP739" s="38"/>
      <c r="MSQ739" s="38"/>
      <c r="MSR739" s="38"/>
      <c r="MSS739" s="38"/>
      <c r="MST739" s="38"/>
      <c r="MSU739" s="38"/>
      <c r="MSV739" s="38"/>
      <c r="MSW739" s="38"/>
      <c r="MSX739" s="38"/>
      <c r="MSY739" s="38"/>
      <c r="MSZ739" s="38"/>
      <c r="MTA739" s="38"/>
      <c r="MTB739" s="38"/>
      <c r="MTC739" s="38"/>
      <c r="MTD739" s="38"/>
      <c r="MTE739" s="38"/>
      <c r="MTF739" s="38"/>
      <c r="MTG739" s="38"/>
      <c r="MTH739" s="38"/>
      <c r="MTI739" s="38"/>
      <c r="MTJ739" s="38"/>
      <c r="MTK739" s="38"/>
      <c r="MTL739" s="38"/>
      <c r="MTM739" s="38"/>
      <c r="MTN739" s="38"/>
      <c r="MTO739" s="38"/>
      <c r="MTP739" s="38"/>
      <c r="MTQ739" s="38"/>
      <c r="MTR739" s="38"/>
      <c r="MTS739" s="38"/>
      <c r="MTT739" s="38"/>
      <c r="MTU739" s="38"/>
      <c r="MTV739" s="38"/>
      <c r="MTW739" s="38"/>
      <c r="MTX739" s="38"/>
      <c r="MTY739" s="38"/>
      <c r="MTZ739" s="38"/>
      <c r="MUA739" s="38"/>
      <c r="MUB739" s="38"/>
      <c r="MUC739" s="38"/>
      <c r="MUD739" s="38"/>
      <c r="MUE739" s="38"/>
      <c r="MUF739" s="38"/>
      <c r="MUG739" s="38"/>
      <c r="MUH739" s="38"/>
      <c r="MUI739" s="38"/>
      <c r="MUJ739" s="38"/>
      <c r="MUK739" s="38"/>
      <c r="MUL739" s="38"/>
      <c r="MUM739" s="38"/>
      <c r="MUN739" s="38"/>
      <c r="MUO739" s="38"/>
      <c r="MUP739" s="38"/>
      <c r="MUQ739" s="38"/>
      <c r="MUR739" s="38"/>
      <c r="MUS739" s="38"/>
      <c r="MUT739" s="38"/>
      <c r="MUU739" s="38"/>
      <c r="MUV739" s="38"/>
      <c r="MUW739" s="38"/>
      <c r="MUX739" s="38"/>
      <c r="MUY739" s="38"/>
      <c r="MUZ739" s="38"/>
      <c r="MVA739" s="38"/>
      <c r="MVB739" s="38"/>
      <c r="MVC739" s="38"/>
      <c r="MVD739" s="38"/>
      <c r="MVE739" s="38"/>
      <c r="MVF739" s="38"/>
      <c r="MVG739" s="38"/>
      <c r="MVH739" s="38"/>
      <c r="MVI739" s="38"/>
      <c r="MVJ739" s="38"/>
      <c r="MVK739" s="38"/>
      <c r="MVL739" s="38"/>
      <c r="MVM739" s="38"/>
      <c r="MVN739" s="38"/>
      <c r="MVO739" s="38"/>
      <c r="MVP739" s="38"/>
      <c r="MVQ739" s="38"/>
      <c r="MVR739" s="38"/>
      <c r="MVS739" s="38"/>
      <c r="MVT739" s="38"/>
      <c r="MVU739" s="38"/>
      <c r="MVV739" s="38"/>
      <c r="MVW739" s="38"/>
      <c r="MVX739" s="38"/>
      <c r="MVY739" s="38"/>
      <c r="MVZ739" s="38"/>
      <c r="MWA739" s="38"/>
      <c r="MWB739" s="38"/>
      <c r="MWC739" s="38"/>
      <c r="MWD739" s="38"/>
      <c r="MWE739" s="38"/>
      <c r="MWF739" s="38"/>
      <c r="MWG739" s="38"/>
      <c r="MWH739" s="38"/>
      <c r="MWI739" s="38"/>
      <c r="MWJ739" s="38"/>
      <c r="MWK739" s="38"/>
      <c r="MWL739" s="38"/>
      <c r="MWM739" s="38"/>
      <c r="MWN739" s="38"/>
      <c r="MWO739" s="38"/>
      <c r="MWP739" s="38"/>
      <c r="MWQ739" s="38"/>
      <c r="MWR739" s="38"/>
      <c r="MWS739" s="38"/>
      <c r="MWT739" s="38"/>
      <c r="MWU739" s="38"/>
      <c r="MWV739" s="38"/>
      <c r="MWW739" s="38"/>
      <c r="MWX739" s="38"/>
      <c r="MWY739" s="38"/>
      <c r="MWZ739" s="38"/>
      <c r="MXA739" s="38"/>
      <c r="MXB739" s="38"/>
      <c r="MXC739" s="38"/>
      <c r="MXD739" s="38"/>
      <c r="MXE739" s="38"/>
      <c r="MXF739" s="38"/>
      <c r="MXG739" s="38"/>
      <c r="MXH739" s="38"/>
      <c r="MXI739" s="38"/>
      <c r="MXJ739" s="38"/>
      <c r="MXK739" s="38"/>
      <c r="MXL739" s="38"/>
      <c r="MXM739" s="38"/>
      <c r="MXN739" s="38"/>
      <c r="MXO739" s="38"/>
      <c r="MXP739" s="38"/>
      <c r="MXQ739" s="38"/>
      <c r="MXR739" s="38"/>
      <c r="MXS739" s="38"/>
      <c r="MXT739" s="38"/>
      <c r="MXU739" s="38"/>
      <c r="MXV739" s="38"/>
      <c r="MXW739" s="38"/>
      <c r="MXX739" s="38"/>
      <c r="MXY739" s="38"/>
      <c r="MXZ739" s="38"/>
      <c r="MYA739" s="38"/>
      <c r="MYB739" s="38"/>
      <c r="MYC739" s="38"/>
      <c r="MYD739" s="38"/>
      <c r="MYE739" s="38"/>
      <c r="MYF739" s="38"/>
      <c r="MYG739" s="38"/>
      <c r="MYH739" s="38"/>
      <c r="MYI739" s="38"/>
      <c r="MYJ739" s="38"/>
      <c r="MYK739" s="38"/>
      <c r="MYL739" s="38"/>
      <c r="MYM739" s="38"/>
      <c r="MYN739" s="38"/>
      <c r="MYO739" s="38"/>
      <c r="MYP739" s="38"/>
      <c r="MYQ739" s="38"/>
      <c r="MYR739" s="38"/>
      <c r="MYS739" s="38"/>
      <c r="MYT739" s="38"/>
      <c r="MYU739" s="38"/>
      <c r="MYV739" s="38"/>
      <c r="MYW739" s="38"/>
      <c r="MYX739" s="38"/>
      <c r="MYY739" s="38"/>
      <c r="MYZ739" s="38"/>
      <c r="MZA739" s="38"/>
      <c r="MZB739" s="38"/>
      <c r="MZC739" s="38"/>
      <c r="MZD739" s="38"/>
      <c r="MZE739" s="38"/>
      <c r="MZF739" s="38"/>
      <c r="MZG739" s="38"/>
      <c r="MZH739" s="38"/>
      <c r="MZI739" s="38"/>
      <c r="MZJ739" s="38"/>
      <c r="MZK739" s="38"/>
      <c r="MZL739" s="38"/>
      <c r="MZM739" s="38"/>
      <c r="MZN739" s="38"/>
      <c r="MZO739" s="38"/>
      <c r="MZP739" s="38"/>
      <c r="MZQ739" s="38"/>
      <c r="MZR739" s="38"/>
      <c r="MZS739" s="38"/>
      <c r="MZT739" s="38"/>
      <c r="MZU739" s="38"/>
      <c r="MZV739" s="38"/>
      <c r="MZW739" s="38"/>
      <c r="MZX739" s="38"/>
      <c r="MZY739" s="38"/>
      <c r="MZZ739" s="38"/>
      <c r="NAA739" s="38"/>
      <c r="NAB739" s="38"/>
      <c r="NAC739" s="38"/>
      <c r="NAD739" s="38"/>
      <c r="NAE739" s="38"/>
      <c r="NAF739" s="38"/>
      <c r="NAG739" s="38"/>
      <c r="NAH739" s="38"/>
      <c r="NAI739" s="38"/>
      <c r="NAJ739" s="38"/>
      <c r="NAK739" s="38"/>
      <c r="NAL739" s="38"/>
      <c r="NAM739" s="38"/>
      <c r="NAN739" s="38"/>
      <c r="NAO739" s="38"/>
      <c r="NAP739" s="38"/>
      <c r="NAQ739" s="38"/>
      <c r="NAR739" s="38"/>
      <c r="NAS739" s="38"/>
      <c r="NAT739" s="38"/>
      <c r="NAU739" s="38"/>
      <c r="NAV739" s="38"/>
      <c r="NAW739" s="38"/>
      <c r="NAX739" s="38"/>
      <c r="NAY739" s="38"/>
      <c r="NAZ739" s="38"/>
      <c r="NBA739" s="38"/>
      <c r="NBB739" s="38"/>
      <c r="NBC739" s="38"/>
      <c r="NBD739" s="38"/>
      <c r="NBE739" s="38"/>
      <c r="NBF739" s="38"/>
      <c r="NBG739" s="38"/>
      <c r="NBH739" s="38"/>
      <c r="NBI739" s="38"/>
      <c r="NBJ739" s="38"/>
      <c r="NBK739" s="38"/>
      <c r="NBL739" s="38"/>
      <c r="NBM739" s="38"/>
      <c r="NBN739" s="38"/>
      <c r="NBO739" s="38"/>
      <c r="NBP739" s="38"/>
      <c r="NBQ739" s="38"/>
      <c r="NBR739" s="38"/>
      <c r="NBS739" s="38"/>
      <c r="NBT739" s="38"/>
      <c r="NBU739" s="38"/>
      <c r="NBV739" s="38"/>
      <c r="NBW739" s="38"/>
      <c r="NBX739" s="38"/>
      <c r="NBY739" s="38"/>
      <c r="NBZ739" s="38"/>
      <c r="NCA739" s="38"/>
      <c r="NCB739" s="38"/>
      <c r="NCC739" s="38"/>
      <c r="NCD739" s="38"/>
      <c r="NCE739" s="38"/>
      <c r="NCF739" s="38"/>
      <c r="NCG739" s="38"/>
      <c r="NCH739" s="38"/>
      <c r="NCI739" s="38"/>
      <c r="NCJ739" s="38"/>
      <c r="NCK739" s="38"/>
      <c r="NCL739" s="38"/>
      <c r="NCM739" s="38"/>
      <c r="NCN739" s="38"/>
      <c r="NCO739" s="38"/>
      <c r="NCP739" s="38"/>
      <c r="NCQ739" s="38"/>
      <c r="NCR739" s="38"/>
      <c r="NCS739" s="38"/>
      <c r="NCT739" s="38"/>
      <c r="NCU739" s="38"/>
      <c r="NCV739" s="38"/>
      <c r="NCW739" s="38"/>
      <c r="NCX739" s="38"/>
      <c r="NCY739" s="38"/>
      <c r="NCZ739" s="38"/>
      <c r="NDA739" s="38"/>
      <c r="NDB739" s="38"/>
      <c r="NDC739" s="38"/>
      <c r="NDD739" s="38"/>
      <c r="NDE739" s="38"/>
      <c r="NDF739" s="38"/>
      <c r="NDG739" s="38"/>
      <c r="NDH739" s="38"/>
      <c r="NDI739" s="38"/>
      <c r="NDJ739" s="38"/>
      <c r="NDK739" s="38"/>
      <c r="NDL739" s="38"/>
      <c r="NDM739" s="38"/>
      <c r="NDN739" s="38"/>
      <c r="NDO739" s="38"/>
      <c r="NDP739" s="38"/>
      <c r="NDQ739" s="38"/>
      <c r="NDR739" s="38"/>
      <c r="NDS739" s="38"/>
      <c r="NDT739" s="38"/>
      <c r="NDU739" s="38"/>
      <c r="NDV739" s="38"/>
      <c r="NDW739" s="38"/>
      <c r="NDX739" s="38"/>
      <c r="NDY739" s="38"/>
      <c r="NDZ739" s="38"/>
      <c r="NEA739" s="38"/>
      <c r="NEB739" s="38"/>
      <c r="NEC739" s="38"/>
      <c r="NED739" s="38"/>
      <c r="NEE739" s="38"/>
      <c r="NEF739" s="38"/>
      <c r="NEG739" s="38"/>
      <c r="NEH739" s="38"/>
      <c r="NEI739" s="38"/>
      <c r="NEJ739" s="38"/>
      <c r="NEK739" s="38"/>
      <c r="NEL739" s="38"/>
      <c r="NEM739" s="38"/>
      <c r="NEN739" s="38"/>
      <c r="NEO739" s="38"/>
      <c r="NEP739" s="38"/>
      <c r="NEQ739" s="38"/>
      <c r="NER739" s="38"/>
      <c r="NES739" s="38"/>
      <c r="NET739" s="38"/>
      <c r="NEU739" s="38"/>
      <c r="NEV739" s="38"/>
      <c r="NEW739" s="38"/>
      <c r="NEX739" s="38"/>
      <c r="NEY739" s="38"/>
      <c r="NEZ739" s="38"/>
      <c r="NFA739" s="38"/>
      <c r="NFB739" s="38"/>
      <c r="NFC739" s="38"/>
      <c r="NFD739" s="38"/>
      <c r="NFE739" s="38"/>
      <c r="NFF739" s="38"/>
      <c r="NFG739" s="38"/>
      <c r="NFH739" s="38"/>
      <c r="NFI739" s="38"/>
      <c r="NFJ739" s="38"/>
      <c r="NFK739" s="38"/>
      <c r="NFL739" s="38"/>
      <c r="NFM739" s="38"/>
      <c r="NFN739" s="38"/>
      <c r="NFO739" s="38"/>
      <c r="NFP739" s="38"/>
      <c r="NFQ739" s="38"/>
      <c r="NFR739" s="38"/>
      <c r="NFS739" s="38"/>
      <c r="NFT739" s="38"/>
      <c r="NFU739" s="38"/>
      <c r="NFV739" s="38"/>
      <c r="NFW739" s="38"/>
      <c r="NFX739" s="38"/>
      <c r="NFY739" s="38"/>
      <c r="NFZ739" s="38"/>
      <c r="NGA739" s="38"/>
      <c r="NGB739" s="38"/>
      <c r="NGC739" s="38"/>
      <c r="NGD739" s="38"/>
      <c r="NGE739" s="38"/>
      <c r="NGF739" s="38"/>
      <c r="NGG739" s="38"/>
      <c r="NGH739" s="38"/>
      <c r="NGI739" s="38"/>
      <c r="NGJ739" s="38"/>
      <c r="NGK739" s="38"/>
      <c r="NGL739" s="38"/>
      <c r="NGM739" s="38"/>
      <c r="NGN739" s="38"/>
      <c r="NGO739" s="38"/>
      <c r="NGP739" s="38"/>
      <c r="NGQ739" s="38"/>
      <c r="NGR739" s="38"/>
      <c r="NGS739" s="38"/>
      <c r="NGT739" s="38"/>
      <c r="NGU739" s="38"/>
      <c r="NGV739" s="38"/>
      <c r="NGW739" s="38"/>
      <c r="NGX739" s="38"/>
      <c r="NGY739" s="38"/>
      <c r="NGZ739" s="38"/>
      <c r="NHA739" s="38"/>
      <c r="NHB739" s="38"/>
      <c r="NHC739" s="38"/>
      <c r="NHD739" s="38"/>
      <c r="NHE739" s="38"/>
      <c r="NHF739" s="38"/>
      <c r="NHG739" s="38"/>
      <c r="NHH739" s="38"/>
      <c r="NHI739" s="38"/>
      <c r="NHJ739" s="38"/>
      <c r="NHK739" s="38"/>
      <c r="NHL739" s="38"/>
      <c r="NHM739" s="38"/>
      <c r="NHN739" s="38"/>
      <c r="NHO739" s="38"/>
      <c r="NHP739" s="38"/>
      <c r="NHQ739" s="38"/>
      <c r="NHR739" s="38"/>
      <c r="NHS739" s="38"/>
      <c r="NHT739" s="38"/>
      <c r="NHU739" s="38"/>
      <c r="NHV739" s="38"/>
      <c r="NHW739" s="38"/>
      <c r="NHX739" s="38"/>
      <c r="NHY739" s="38"/>
      <c r="NHZ739" s="38"/>
      <c r="NIA739" s="38"/>
      <c r="NIB739" s="38"/>
      <c r="NIC739" s="38"/>
      <c r="NID739" s="38"/>
      <c r="NIE739" s="38"/>
      <c r="NIF739" s="38"/>
      <c r="NIG739" s="38"/>
      <c r="NIH739" s="38"/>
      <c r="NII739" s="38"/>
      <c r="NIJ739" s="38"/>
      <c r="NIK739" s="38"/>
      <c r="NIL739" s="38"/>
      <c r="NIM739" s="38"/>
      <c r="NIN739" s="38"/>
      <c r="NIO739" s="38"/>
      <c r="NIP739" s="38"/>
      <c r="NIQ739" s="38"/>
      <c r="NIR739" s="38"/>
      <c r="NIS739" s="38"/>
      <c r="NIT739" s="38"/>
      <c r="NIU739" s="38"/>
      <c r="NIV739" s="38"/>
      <c r="NIW739" s="38"/>
      <c r="NIX739" s="38"/>
      <c r="NIY739" s="38"/>
      <c r="NIZ739" s="38"/>
      <c r="NJA739" s="38"/>
      <c r="NJB739" s="38"/>
      <c r="NJC739" s="38"/>
      <c r="NJD739" s="38"/>
      <c r="NJE739" s="38"/>
      <c r="NJF739" s="38"/>
      <c r="NJG739" s="38"/>
      <c r="NJH739" s="38"/>
      <c r="NJI739" s="38"/>
      <c r="NJJ739" s="38"/>
      <c r="NJK739" s="38"/>
      <c r="NJL739" s="38"/>
      <c r="NJM739" s="38"/>
      <c r="NJN739" s="38"/>
      <c r="NJO739" s="38"/>
      <c r="NJP739" s="38"/>
      <c r="NJQ739" s="38"/>
      <c r="NJR739" s="38"/>
      <c r="NJS739" s="38"/>
      <c r="NJT739" s="38"/>
      <c r="NJU739" s="38"/>
      <c r="NJV739" s="38"/>
      <c r="NJW739" s="38"/>
      <c r="NJX739" s="38"/>
      <c r="NJY739" s="38"/>
      <c r="NJZ739" s="38"/>
      <c r="NKA739" s="38"/>
      <c r="NKB739" s="38"/>
      <c r="NKC739" s="38"/>
      <c r="NKD739" s="38"/>
      <c r="NKE739" s="38"/>
      <c r="NKF739" s="38"/>
      <c r="NKG739" s="38"/>
      <c r="NKH739" s="38"/>
      <c r="NKI739" s="38"/>
      <c r="NKJ739" s="38"/>
      <c r="NKK739" s="38"/>
      <c r="NKL739" s="38"/>
      <c r="NKM739" s="38"/>
      <c r="NKN739" s="38"/>
      <c r="NKO739" s="38"/>
      <c r="NKP739" s="38"/>
      <c r="NKQ739" s="38"/>
      <c r="NKR739" s="38"/>
      <c r="NKS739" s="38"/>
      <c r="NKT739" s="38"/>
      <c r="NKU739" s="38"/>
      <c r="NKV739" s="38"/>
      <c r="NKW739" s="38"/>
      <c r="NKX739" s="38"/>
      <c r="NKY739" s="38"/>
      <c r="NKZ739" s="38"/>
      <c r="NLA739" s="38"/>
      <c r="NLB739" s="38"/>
      <c r="NLC739" s="38"/>
      <c r="NLD739" s="38"/>
      <c r="NLE739" s="38"/>
      <c r="NLF739" s="38"/>
      <c r="NLG739" s="38"/>
      <c r="NLH739" s="38"/>
      <c r="NLI739" s="38"/>
      <c r="NLJ739" s="38"/>
      <c r="NLK739" s="38"/>
      <c r="NLL739" s="38"/>
      <c r="NLM739" s="38"/>
      <c r="NLN739" s="38"/>
      <c r="NLO739" s="38"/>
      <c r="NLP739" s="38"/>
      <c r="NLQ739" s="38"/>
      <c r="NLR739" s="38"/>
      <c r="NLS739" s="38"/>
      <c r="NLT739" s="38"/>
      <c r="NLU739" s="38"/>
      <c r="NLV739" s="38"/>
      <c r="NLW739" s="38"/>
      <c r="NLX739" s="38"/>
      <c r="NLY739" s="38"/>
      <c r="NLZ739" s="38"/>
      <c r="NMA739" s="38"/>
      <c r="NMB739" s="38"/>
      <c r="NMC739" s="38"/>
      <c r="NMD739" s="38"/>
      <c r="NME739" s="38"/>
      <c r="NMF739" s="38"/>
      <c r="NMG739" s="38"/>
      <c r="NMH739" s="38"/>
      <c r="NMI739" s="38"/>
      <c r="NMJ739" s="38"/>
      <c r="NMK739" s="38"/>
      <c r="NML739" s="38"/>
      <c r="NMM739" s="38"/>
      <c r="NMN739" s="38"/>
      <c r="NMO739" s="38"/>
      <c r="NMP739" s="38"/>
      <c r="NMQ739" s="38"/>
      <c r="NMR739" s="38"/>
      <c r="NMS739" s="38"/>
      <c r="NMT739" s="38"/>
      <c r="NMU739" s="38"/>
      <c r="NMV739" s="38"/>
      <c r="NMW739" s="38"/>
      <c r="NMX739" s="38"/>
      <c r="NMY739" s="38"/>
      <c r="NMZ739" s="38"/>
      <c r="NNA739" s="38"/>
      <c r="NNB739" s="38"/>
      <c r="NNC739" s="38"/>
      <c r="NND739" s="38"/>
      <c r="NNE739" s="38"/>
      <c r="NNF739" s="38"/>
      <c r="NNG739" s="38"/>
      <c r="NNH739" s="38"/>
      <c r="NNI739" s="38"/>
      <c r="NNJ739" s="38"/>
      <c r="NNK739" s="38"/>
      <c r="NNL739" s="38"/>
      <c r="NNM739" s="38"/>
      <c r="NNN739" s="38"/>
      <c r="NNO739" s="38"/>
      <c r="NNP739" s="38"/>
      <c r="NNQ739" s="38"/>
      <c r="NNR739" s="38"/>
      <c r="NNS739" s="38"/>
      <c r="NNT739" s="38"/>
      <c r="NNU739" s="38"/>
      <c r="NNV739" s="38"/>
      <c r="NNW739" s="38"/>
      <c r="NNX739" s="38"/>
      <c r="NNY739" s="38"/>
      <c r="NNZ739" s="38"/>
      <c r="NOA739" s="38"/>
      <c r="NOB739" s="38"/>
      <c r="NOC739" s="38"/>
      <c r="NOD739" s="38"/>
      <c r="NOE739" s="38"/>
      <c r="NOF739" s="38"/>
      <c r="NOG739" s="38"/>
      <c r="NOH739" s="38"/>
      <c r="NOI739" s="38"/>
      <c r="NOJ739" s="38"/>
      <c r="NOK739" s="38"/>
      <c r="NOL739" s="38"/>
      <c r="NOM739" s="38"/>
      <c r="NON739" s="38"/>
      <c r="NOO739" s="38"/>
      <c r="NOP739" s="38"/>
      <c r="NOQ739" s="38"/>
      <c r="NOR739" s="38"/>
      <c r="NOS739" s="38"/>
      <c r="NOT739" s="38"/>
      <c r="NOU739" s="38"/>
      <c r="NOV739" s="38"/>
      <c r="NOW739" s="38"/>
      <c r="NOX739" s="38"/>
      <c r="NOY739" s="38"/>
      <c r="NOZ739" s="38"/>
      <c r="NPA739" s="38"/>
      <c r="NPB739" s="38"/>
      <c r="NPC739" s="38"/>
      <c r="NPD739" s="38"/>
      <c r="NPE739" s="38"/>
      <c r="NPF739" s="38"/>
      <c r="NPG739" s="38"/>
      <c r="NPH739" s="38"/>
      <c r="NPI739" s="38"/>
      <c r="NPJ739" s="38"/>
      <c r="NPK739" s="38"/>
      <c r="NPL739" s="38"/>
      <c r="NPM739" s="38"/>
      <c r="NPN739" s="38"/>
      <c r="NPO739" s="38"/>
      <c r="NPP739" s="38"/>
      <c r="NPQ739" s="38"/>
      <c r="NPR739" s="38"/>
      <c r="NPS739" s="38"/>
      <c r="NPT739" s="38"/>
      <c r="NPU739" s="38"/>
      <c r="NPV739" s="38"/>
      <c r="NPW739" s="38"/>
      <c r="NPX739" s="38"/>
      <c r="NPY739" s="38"/>
      <c r="NPZ739" s="38"/>
      <c r="NQA739" s="38"/>
      <c r="NQB739" s="38"/>
      <c r="NQC739" s="38"/>
      <c r="NQD739" s="38"/>
      <c r="NQE739" s="38"/>
      <c r="NQF739" s="38"/>
      <c r="NQG739" s="38"/>
      <c r="NQH739" s="38"/>
      <c r="NQI739" s="38"/>
      <c r="NQJ739" s="38"/>
      <c r="NQK739" s="38"/>
      <c r="NQL739" s="38"/>
      <c r="NQM739" s="38"/>
      <c r="NQN739" s="38"/>
      <c r="NQO739" s="38"/>
      <c r="NQP739" s="38"/>
      <c r="NQQ739" s="38"/>
      <c r="NQR739" s="38"/>
      <c r="NQS739" s="38"/>
      <c r="NQT739" s="38"/>
      <c r="NQU739" s="38"/>
      <c r="NQV739" s="38"/>
      <c r="NQW739" s="38"/>
      <c r="NQX739" s="38"/>
      <c r="NQY739" s="38"/>
      <c r="NQZ739" s="38"/>
      <c r="NRA739" s="38"/>
      <c r="NRB739" s="38"/>
      <c r="NRC739" s="38"/>
      <c r="NRD739" s="38"/>
      <c r="NRE739" s="38"/>
      <c r="NRF739" s="38"/>
      <c r="NRG739" s="38"/>
      <c r="NRH739" s="38"/>
      <c r="NRI739" s="38"/>
      <c r="NRJ739" s="38"/>
      <c r="NRK739" s="38"/>
      <c r="NRL739" s="38"/>
      <c r="NRM739" s="38"/>
      <c r="NRN739" s="38"/>
      <c r="NRO739" s="38"/>
      <c r="NRP739" s="38"/>
      <c r="NRQ739" s="38"/>
      <c r="NRR739" s="38"/>
      <c r="NRS739" s="38"/>
      <c r="NRT739" s="38"/>
      <c r="NRU739" s="38"/>
      <c r="NRV739" s="38"/>
      <c r="NRW739" s="38"/>
      <c r="NRX739" s="38"/>
      <c r="NRY739" s="38"/>
      <c r="NRZ739" s="38"/>
      <c r="NSA739" s="38"/>
      <c r="NSB739" s="38"/>
      <c r="NSC739" s="38"/>
      <c r="NSD739" s="38"/>
      <c r="NSE739" s="38"/>
      <c r="NSF739" s="38"/>
      <c r="NSG739" s="38"/>
      <c r="NSH739" s="38"/>
      <c r="NSI739" s="38"/>
      <c r="NSJ739" s="38"/>
      <c r="NSK739" s="38"/>
      <c r="NSL739" s="38"/>
      <c r="NSM739" s="38"/>
      <c r="NSN739" s="38"/>
      <c r="NSO739" s="38"/>
      <c r="NSP739" s="38"/>
      <c r="NSQ739" s="38"/>
      <c r="NSR739" s="38"/>
      <c r="NSS739" s="38"/>
      <c r="NST739" s="38"/>
      <c r="NSU739" s="38"/>
      <c r="NSV739" s="38"/>
      <c r="NSW739" s="38"/>
      <c r="NSX739" s="38"/>
      <c r="NSY739" s="38"/>
      <c r="NSZ739" s="38"/>
      <c r="NTA739" s="38"/>
      <c r="NTB739" s="38"/>
      <c r="NTC739" s="38"/>
      <c r="NTD739" s="38"/>
      <c r="NTE739" s="38"/>
      <c r="NTF739" s="38"/>
      <c r="NTG739" s="38"/>
      <c r="NTH739" s="38"/>
      <c r="NTI739" s="38"/>
      <c r="NTJ739" s="38"/>
      <c r="NTK739" s="38"/>
      <c r="NTL739" s="38"/>
      <c r="NTM739" s="38"/>
      <c r="NTN739" s="38"/>
      <c r="NTO739" s="38"/>
      <c r="NTP739" s="38"/>
      <c r="NTQ739" s="38"/>
      <c r="NTR739" s="38"/>
      <c r="NTS739" s="38"/>
      <c r="NTT739" s="38"/>
      <c r="NTU739" s="38"/>
      <c r="NTV739" s="38"/>
      <c r="NTW739" s="38"/>
      <c r="NTX739" s="38"/>
      <c r="NTY739" s="38"/>
      <c r="NTZ739" s="38"/>
      <c r="NUA739" s="38"/>
      <c r="NUB739" s="38"/>
      <c r="NUC739" s="38"/>
      <c r="NUD739" s="38"/>
      <c r="NUE739" s="38"/>
      <c r="NUF739" s="38"/>
      <c r="NUG739" s="38"/>
      <c r="NUH739" s="38"/>
      <c r="NUI739" s="38"/>
      <c r="NUJ739" s="38"/>
      <c r="NUK739" s="38"/>
      <c r="NUL739" s="38"/>
      <c r="NUM739" s="38"/>
      <c r="NUN739" s="38"/>
      <c r="NUO739" s="38"/>
      <c r="NUP739" s="38"/>
      <c r="NUQ739" s="38"/>
      <c r="NUR739" s="38"/>
      <c r="NUS739" s="38"/>
      <c r="NUT739" s="38"/>
      <c r="NUU739" s="38"/>
      <c r="NUV739" s="38"/>
      <c r="NUW739" s="38"/>
      <c r="NUX739" s="38"/>
      <c r="NUY739" s="38"/>
      <c r="NUZ739" s="38"/>
      <c r="NVA739" s="38"/>
      <c r="NVB739" s="38"/>
      <c r="NVC739" s="38"/>
      <c r="NVD739" s="38"/>
      <c r="NVE739" s="38"/>
      <c r="NVF739" s="38"/>
      <c r="NVG739" s="38"/>
      <c r="NVH739" s="38"/>
      <c r="NVI739" s="38"/>
      <c r="NVJ739" s="38"/>
      <c r="NVK739" s="38"/>
      <c r="NVL739" s="38"/>
      <c r="NVM739" s="38"/>
      <c r="NVN739" s="38"/>
      <c r="NVO739" s="38"/>
      <c r="NVP739" s="38"/>
      <c r="NVQ739" s="38"/>
      <c r="NVR739" s="38"/>
      <c r="NVS739" s="38"/>
      <c r="NVT739" s="38"/>
      <c r="NVU739" s="38"/>
      <c r="NVV739" s="38"/>
      <c r="NVW739" s="38"/>
      <c r="NVX739" s="38"/>
      <c r="NVY739" s="38"/>
      <c r="NVZ739" s="38"/>
      <c r="NWA739" s="38"/>
      <c r="NWB739" s="38"/>
      <c r="NWC739" s="38"/>
      <c r="NWD739" s="38"/>
      <c r="NWE739" s="38"/>
      <c r="NWF739" s="38"/>
      <c r="NWG739" s="38"/>
      <c r="NWH739" s="38"/>
      <c r="NWI739" s="38"/>
      <c r="NWJ739" s="38"/>
      <c r="NWK739" s="38"/>
      <c r="NWL739" s="38"/>
      <c r="NWM739" s="38"/>
      <c r="NWN739" s="38"/>
      <c r="NWO739" s="38"/>
      <c r="NWP739" s="38"/>
      <c r="NWQ739" s="38"/>
      <c r="NWR739" s="38"/>
      <c r="NWS739" s="38"/>
      <c r="NWT739" s="38"/>
      <c r="NWU739" s="38"/>
      <c r="NWV739" s="38"/>
      <c r="NWW739" s="38"/>
      <c r="NWX739" s="38"/>
      <c r="NWY739" s="38"/>
      <c r="NWZ739" s="38"/>
      <c r="NXA739" s="38"/>
      <c r="NXB739" s="38"/>
      <c r="NXC739" s="38"/>
      <c r="NXD739" s="38"/>
      <c r="NXE739" s="38"/>
      <c r="NXF739" s="38"/>
      <c r="NXG739" s="38"/>
      <c r="NXH739" s="38"/>
      <c r="NXI739" s="38"/>
      <c r="NXJ739" s="38"/>
      <c r="NXK739" s="38"/>
      <c r="NXL739" s="38"/>
      <c r="NXM739" s="38"/>
      <c r="NXN739" s="38"/>
      <c r="NXO739" s="38"/>
      <c r="NXP739" s="38"/>
      <c r="NXQ739" s="38"/>
      <c r="NXR739" s="38"/>
      <c r="NXS739" s="38"/>
      <c r="NXT739" s="38"/>
      <c r="NXU739" s="38"/>
      <c r="NXV739" s="38"/>
      <c r="NXW739" s="38"/>
      <c r="NXX739" s="38"/>
      <c r="NXY739" s="38"/>
      <c r="NXZ739" s="38"/>
      <c r="NYA739" s="38"/>
      <c r="NYB739" s="38"/>
      <c r="NYC739" s="38"/>
      <c r="NYD739" s="38"/>
      <c r="NYE739" s="38"/>
      <c r="NYF739" s="38"/>
      <c r="NYG739" s="38"/>
      <c r="NYH739" s="38"/>
      <c r="NYI739" s="38"/>
      <c r="NYJ739" s="38"/>
      <c r="NYK739" s="38"/>
      <c r="NYL739" s="38"/>
      <c r="NYM739" s="38"/>
      <c r="NYN739" s="38"/>
      <c r="NYO739" s="38"/>
      <c r="NYP739" s="38"/>
      <c r="NYQ739" s="38"/>
      <c r="NYR739" s="38"/>
      <c r="NYS739" s="38"/>
      <c r="NYT739" s="38"/>
      <c r="NYU739" s="38"/>
      <c r="NYV739" s="38"/>
      <c r="NYW739" s="38"/>
      <c r="NYX739" s="38"/>
      <c r="NYY739" s="38"/>
      <c r="NYZ739" s="38"/>
      <c r="NZA739" s="38"/>
      <c r="NZB739" s="38"/>
      <c r="NZC739" s="38"/>
      <c r="NZD739" s="38"/>
      <c r="NZE739" s="38"/>
      <c r="NZF739" s="38"/>
      <c r="NZG739" s="38"/>
      <c r="NZH739" s="38"/>
      <c r="NZI739" s="38"/>
      <c r="NZJ739" s="38"/>
      <c r="NZK739" s="38"/>
      <c r="NZL739" s="38"/>
      <c r="NZM739" s="38"/>
      <c r="NZN739" s="38"/>
      <c r="NZO739" s="38"/>
      <c r="NZP739" s="38"/>
      <c r="NZQ739" s="38"/>
      <c r="NZR739" s="38"/>
      <c r="NZS739" s="38"/>
      <c r="NZT739" s="38"/>
      <c r="NZU739" s="38"/>
      <c r="NZV739" s="38"/>
      <c r="NZW739" s="38"/>
      <c r="NZX739" s="38"/>
      <c r="NZY739" s="38"/>
      <c r="NZZ739" s="38"/>
      <c r="OAA739" s="38"/>
      <c r="OAB739" s="38"/>
      <c r="OAC739" s="38"/>
      <c r="OAD739" s="38"/>
      <c r="OAE739" s="38"/>
      <c r="OAF739" s="38"/>
      <c r="OAG739" s="38"/>
      <c r="OAH739" s="38"/>
      <c r="OAI739" s="38"/>
      <c r="OAJ739" s="38"/>
      <c r="OAK739" s="38"/>
      <c r="OAL739" s="38"/>
      <c r="OAM739" s="38"/>
      <c r="OAN739" s="38"/>
      <c r="OAO739" s="38"/>
      <c r="OAP739" s="38"/>
      <c r="OAQ739" s="38"/>
      <c r="OAR739" s="38"/>
      <c r="OAS739" s="38"/>
      <c r="OAT739" s="38"/>
      <c r="OAU739" s="38"/>
      <c r="OAV739" s="38"/>
      <c r="OAW739" s="38"/>
      <c r="OAX739" s="38"/>
      <c r="OAY739" s="38"/>
      <c r="OAZ739" s="38"/>
      <c r="OBA739" s="38"/>
      <c r="OBB739" s="38"/>
      <c r="OBC739" s="38"/>
      <c r="OBD739" s="38"/>
      <c r="OBE739" s="38"/>
      <c r="OBF739" s="38"/>
      <c r="OBG739" s="38"/>
      <c r="OBH739" s="38"/>
      <c r="OBI739" s="38"/>
      <c r="OBJ739" s="38"/>
      <c r="OBK739" s="38"/>
      <c r="OBL739" s="38"/>
      <c r="OBM739" s="38"/>
      <c r="OBN739" s="38"/>
      <c r="OBO739" s="38"/>
      <c r="OBP739" s="38"/>
      <c r="OBQ739" s="38"/>
      <c r="OBR739" s="38"/>
      <c r="OBS739" s="38"/>
      <c r="OBT739" s="38"/>
      <c r="OBU739" s="38"/>
      <c r="OBV739" s="38"/>
      <c r="OBW739" s="38"/>
      <c r="OBX739" s="38"/>
      <c r="OBY739" s="38"/>
      <c r="OBZ739" s="38"/>
      <c r="OCA739" s="38"/>
      <c r="OCB739" s="38"/>
      <c r="OCC739" s="38"/>
      <c r="OCD739" s="38"/>
      <c r="OCE739" s="38"/>
      <c r="OCF739" s="38"/>
      <c r="OCG739" s="38"/>
      <c r="OCH739" s="38"/>
      <c r="OCI739" s="38"/>
      <c r="OCJ739" s="38"/>
      <c r="OCK739" s="38"/>
      <c r="OCL739" s="38"/>
      <c r="OCM739" s="38"/>
      <c r="OCN739" s="38"/>
      <c r="OCO739" s="38"/>
      <c r="OCP739" s="38"/>
      <c r="OCQ739" s="38"/>
      <c r="OCR739" s="38"/>
      <c r="OCS739" s="38"/>
      <c r="OCT739" s="38"/>
      <c r="OCU739" s="38"/>
      <c r="OCV739" s="38"/>
      <c r="OCW739" s="38"/>
      <c r="OCX739" s="38"/>
      <c r="OCY739" s="38"/>
      <c r="OCZ739" s="38"/>
      <c r="ODA739" s="38"/>
      <c r="ODB739" s="38"/>
      <c r="ODC739" s="38"/>
      <c r="ODD739" s="38"/>
      <c r="ODE739" s="38"/>
      <c r="ODF739" s="38"/>
      <c r="ODG739" s="38"/>
      <c r="ODH739" s="38"/>
      <c r="ODI739" s="38"/>
      <c r="ODJ739" s="38"/>
      <c r="ODK739" s="38"/>
      <c r="ODL739" s="38"/>
      <c r="ODM739" s="38"/>
      <c r="ODN739" s="38"/>
      <c r="ODO739" s="38"/>
      <c r="ODP739" s="38"/>
      <c r="ODQ739" s="38"/>
      <c r="ODR739" s="38"/>
      <c r="ODS739" s="38"/>
      <c r="ODT739" s="38"/>
      <c r="ODU739" s="38"/>
      <c r="ODV739" s="38"/>
      <c r="ODW739" s="38"/>
      <c r="ODX739" s="38"/>
      <c r="ODY739" s="38"/>
      <c r="ODZ739" s="38"/>
      <c r="OEA739" s="38"/>
      <c r="OEB739" s="38"/>
      <c r="OEC739" s="38"/>
      <c r="OED739" s="38"/>
      <c r="OEE739" s="38"/>
      <c r="OEF739" s="38"/>
      <c r="OEG739" s="38"/>
      <c r="OEH739" s="38"/>
      <c r="OEI739" s="38"/>
      <c r="OEJ739" s="38"/>
      <c r="OEK739" s="38"/>
      <c r="OEL739" s="38"/>
      <c r="OEM739" s="38"/>
      <c r="OEN739" s="38"/>
      <c r="OEO739" s="38"/>
      <c r="OEP739" s="38"/>
      <c r="OEQ739" s="38"/>
      <c r="OER739" s="38"/>
      <c r="OES739" s="38"/>
      <c r="OET739" s="38"/>
      <c r="OEU739" s="38"/>
      <c r="OEV739" s="38"/>
      <c r="OEW739" s="38"/>
      <c r="OEX739" s="38"/>
      <c r="OEY739" s="38"/>
      <c r="OEZ739" s="38"/>
      <c r="OFA739" s="38"/>
      <c r="OFB739" s="38"/>
      <c r="OFC739" s="38"/>
      <c r="OFD739" s="38"/>
      <c r="OFE739" s="38"/>
      <c r="OFF739" s="38"/>
      <c r="OFG739" s="38"/>
      <c r="OFH739" s="38"/>
      <c r="OFI739" s="38"/>
      <c r="OFJ739" s="38"/>
      <c r="OFK739" s="38"/>
      <c r="OFL739" s="38"/>
      <c r="OFM739" s="38"/>
      <c r="OFN739" s="38"/>
      <c r="OFO739" s="38"/>
      <c r="OFP739" s="38"/>
      <c r="OFQ739" s="38"/>
      <c r="OFR739" s="38"/>
      <c r="OFS739" s="38"/>
      <c r="OFT739" s="38"/>
      <c r="OFU739" s="38"/>
      <c r="OFV739" s="38"/>
      <c r="OFW739" s="38"/>
      <c r="OFX739" s="38"/>
      <c r="OFY739" s="38"/>
      <c r="OFZ739" s="38"/>
      <c r="OGA739" s="38"/>
      <c r="OGB739" s="38"/>
      <c r="OGC739" s="38"/>
      <c r="OGD739" s="38"/>
      <c r="OGE739" s="38"/>
      <c r="OGF739" s="38"/>
      <c r="OGG739" s="38"/>
      <c r="OGH739" s="38"/>
      <c r="OGI739" s="38"/>
      <c r="OGJ739" s="38"/>
      <c r="OGK739" s="38"/>
      <c r="OGL739" s="38"/>
      <c r="OGM739" s="38"/>
      <c r="OGN739" s="38"/>
      <c r="OGO739" s="38"/>
      <c r="OGP739" s="38"/>
      <c r="OGQ739" s="38"/>
      <c r="OGR739" s="38"/>
      <c r="OGS739" s="38"/>
      <c r="OGT739" s="38"/>
      <c r="OGU739" s="38"/>
      <c r="OGV739" s="38"/>
      <c r="OGW739" s="38"/>
      <c r="OGX739" s="38"/>
      <c r="OGY739" s="38"/>
      <c r="OGZ739" s="38"/>
      <c r="OHA739" s="38"/>
      <c r="OHB739" s="38"/>
      <c r="OHC739" s="38"/>
      <c r="OHD739" s="38"/>
      <c r="OHE739" s="38"/>
      <c r="OHF739" s="38"/>
      <c r="OHG739" s="38"/>
      <c r="OHH739" s="38"/>
      <c r="OHI739" s="38"/>
      <c r="OHJ739" s="38"/>
      <c r="OHK739" s="38"/>
      <c r="OHL739" s="38"/>
      <c r="OHM739" s="38"/>
      <c r="OHN739" s="38"/>
      <c r="OHO739" s="38"/>
      <c r="OHP739" s="38"/>
      <c r="OHQ739" s="38"/>
      <c r="OHR739" s="38"/>
      <c r="OHS739" s="38"/>
      <c r="OHT739" s="38"/>
      <c r="OHU739" s="38"/>
      <c r="OHV739" s="38"/>
      <c r="OHW739" s="38"/>
      <c r="OHX739" s="38"/>
      <c r="OHY739" s="38"/>
      <c r="OHZ739" s="38"/>
      <c r="OIA739" s="38"/>
      <c r="OIB739" s="38"/>
      <c r="OIC739" s="38"/>
      <c r="OID739" s="38"/>
      <c r="OIE739" s="38"/>
      <c r="OIF739" s="38"/>
      <c r="OIG739" s="38"/>
      <c r="OIH739" s="38"/>
      <c r="OII739" s="38"/>
      <c r="OIJ739" s="38"/>
      <c r="OIK739" s="38"/>
      <c r="OIL739" s="38"/>
      <c r="OIM739" s="38"/>
      <c r="OIN739" s="38"/>
      <c r="OIO739" s="38"/>
      <c r="OIP739" s="38"/>
      <c r="OIQ739" s="38"/>
      <c r="OIR739" s="38"/>
      <c r="OIS739" s="38"/>
      <c r="OIT739" s="38"/>
      <c r="OIU739" s="38"/>
      <c r="OIV739" s="38"/>
      <c r="OIW739" s="38"/>
      <c r="OIX739" s="38"/>
      <c r="OIY739" s="38"/>
      <c r="OIZ739" s="38"/>
      <c r="OJA739" s="38"/>
      <c r="OJB739" s="38"/>
      <c r="OJC739" s="38"/>
      <c r="OJD739" s="38"/>
      <c r="OJE739" s="38"/>
      <c r="OJF739" s="38"/>
      <c r="OJG739" s="38"/>
      <c r="OJH739" s="38"/>
      <c r="OJI739" s="38"/>
      <c r="OJJ739" s="38"/>
      <c r="OJK739" s="38"/>
      <c r="OJL739" s="38"/>
      <c r="OJM739" s="38"/>
      <c r="OJN739" s="38"/>
      <c r="OJO739" s="38"/>
      <c r="OJP739" s="38"/>
      <c r="OJQ739" s="38"/>
      <c r="OJR739" s="38"/>
      <c r="OJS739" s="38"/>
      <c r="OJT739" s="38"/>
      <c r="OJU739" s="38"/>
      <c r="OJV739" s="38"/>
      <c r="OJW739" s="38"/>
      <c r="OJX739" s="38"/>
      <c r="OJY739" s="38"/>
      <c r="OJZ739" s="38"/>
      <c r="OKA739" s="38"/>
      <c r="OKB739" s="38"/>
      <c r="OKC739" s="38"/>
      <c r="OKD739" s="38"/>
      <c r="OKE739" s="38"/>
      <c r="OKF739" s="38"/>
      <c r="OKG739" s="38"/>
      <c r="OKH739" s="38"/>
      <c r="OKI739" s="38"/>
      <c r="OKJ739" s="38"/>
      <c r="OKK739" s="38"/>
      <c r="OKL739" s="38"/>
      <c r="OKM739" s="38"/>
      <c r="OKN739" s="38"/>
      <c r="OKO739" s="38"/>
      <c r="OKP739" s="38"/>
      <c r="OKQ739" s="38"/>
      <c r="OKR739" s="38"/>
      <c r="OKS739" s="38"/>
      <c r="OKT739" s="38"/>
      <c r="OKU739" s="38"/>
      <c r="OKV739" s="38"/>
      <c r="OKW739" s="38"/>
      <c r="OKX739" s="38"/>
      <c r="OKY739" s="38"/>
      <c r="OKZ739" s="38"/>
      <c r="OLA739" s="38"/>
      <c r="OLB739" s="38"/>
      <c r="OLC739" s="38"/>
      <c r="OLD739" s="38"/>
      <c r="OLE739" s="38"/>
      <c r="OLF739" s="38"/>
      <c r="OLG739" s="38"/>
      <c r="OLH739" s="38"/>
      <c r="OLI739" s="38"/>
      <c r="OLJ739" s="38"/>
      <c r="OLK739" s="38"/>
      <c r="OLL739" s="38"/>
      <c r="OLM739" s="38"/>
      <c r="OLN739" s="38"/>
      <c r="OLO739" s="38"/>
      <c r="OLP739" s="38"/>
      <c r="OLQ739" s="38"/>
      <c r="OLR739" s="38"/>
      <c r="OLS739" s="38"/>
      <c r="OLT739" s="38"/>
      <c r="OLU739" s="38"/>
      <c r="OLV739" s="38"/>
      <c r="OLW739" s="38"/>
      <c r="OLX739" s="38"/>
      <c r="OLY739" s="38"/>
      <c r="OLZ739" s="38"/>
      <c r="OMA739" s="38"/>
      <c r="OMB739" s="38"/>
      <c r="OMC739" s="38"/>
      <c r="OMD739" s="38"/>
      <c r="OME739" s="38"/>
      <c r="OMF739" s="38"/>
      <c r="OMG739" s="38"/>
      <c r="OMH739" s="38"/>
      <c r="OMI739" s="38"/>
      <c r="OMJ739" s="38"/>
      <c r="OMK739" s="38"/>
      <c r="OML739" s="38"/>
      <c r="OMM739" s="38"/>
      <c r="OMN739" s="38"/>
      <c r="OMO739" s="38"/>
      <c r="OMP739" s="38"/>
      <c r="OMQ739" s="38"/>
      <c r="OMR739" s="38"/>
      <c r="OMS739" s="38"/>
      <c r="OMT739" s="38"/>
      <c r="OMU739" s="38"/>
      <c r="OMV739" s="38"/>
      <c r="OMW739" s="38"/>
      <c r="OMX739" s="38"/>
      <c r="OMY739" s="38"/>
      <c r="OMZ739" s="38"/>
      <c r="ONA739" s="38"/>
      <c r="ONB739" s="38"/>
      <c r="ONC739" s="38"/>
      <c r="OND739" s="38"/>
      <c r="ONE739" s="38"/>
      <c r="ONF739" s="38"/>
      <c r="ONG739" s="38"/>
      <c r="ONH739" s="38"/>
      <c r="ONI739" s="38"/>
      <c r="ONJ739" s="38"/>
      <c r="ONK739" s="38"/>
      <c r="ONL739" s="38"/>
      <c r="ONM739" s="38"/>
      <c r="ONN739" s="38"/>
      <c r="ONO739" s="38"/>
      <c r="ONP739" s="38"/>
      <c r="ONQ739" s="38"/>
      <c r="ONR739" s="38"/>
      <c r="ONS739" s="38"/>
      <c r="ONT739" s="38"/>
      <c r="ONU739" s="38"/>
      <c r="ONV739" s="38"/>
      <c r="ONW739" s="38"/>
      <c r="ONX739" s="38"/>
      <c r="ONY739" s="38"/>
      <c r="ONZ739" s="38"/>
      <c r="OOA739" s="38"/>
      <c r="OOB739" s="38"/>
      <c r="OOC739" s="38"/>
      <c r="OOD739" s="38"/>
      <c r="OOE739" s="38"/>
      <c r="OOF739" s="38"/>
      <c r="OOG739" s="38"/>
      <c r="OOH739" s="38"/>
      <c r="OOI739" s="38"/>
      <c r="OOJ739" s="38"/>
      <c r="OOK739" s="38"/>
      <c r="OOL739" s="38"/>
      <c r="OOM739" s="38"/>
      <c r="OON739" s="38"/>
      <c r="OOO739" s="38"/>
      <c r="OOP739" s="38"/>
      <c r="OOQ739" s="38"/>
      <c r="OOR739" s="38"/>
      <c r="OOS739" s="38"/>
      <c r="OOT739" s="38"/>
      <c r="OOU739" s="38"/>
      <c r="OOV739" s="38"/>
      <c r="OOW739" s="38"/>
      <c r="OOX739" s="38"/>
      <c r="OOY739" s="38"/>
      <c r="OOZ739" s="38"/>
      <c r="OPA739" s="38"/>
      <c r="OPB739" s="38"/>
      <c r="OPC739" s="38"/>
      <c r="OPD739" s="38"/>
      <c r="OPE739" s="38"/>
      <c r="OPF739" s="38"/>
      <c r="OPG739" s="38"/>
      <c r="OPH739" s="38"/>
      <c r="OPI739" s="38"/>
      <c r="OPJ739" s="38"/>
      <c r="OPK739" s="38"/>
      <c r="OPL739" s="38"/>
      <c r="OPM739" s="38"/>
      <c r="OPN739" s="38"/>
      <c r="OPO739" s="38"/>
      <c r="OPP739" s="38"/>
      <c r="OPQ739" s="38"/>
      <c r="OPR739" s="38"/>
      <c r="OPS739" s="38"/>
      <c r="OPT739" s="38"/>
      <c r="OPU739" s="38"/>
      <c r="OPV739" s="38"/>
      <c r="OPW739" s="38"/>
      <c r="OPX739" s="38"/>
      <c r="OPY739" s="38"/>
      <c r="OPZ739" s="38"/>
      <c r="OQA739" s="38"/>
      <c r="OQB739" s="38"/>
      <c r="OQC739" s="38"/>
      <c r="OQD739" s="38"/>
      <c r="OQE739" s="38"/>
      <c r="OQF739" s="38"/>
      <c r="OQG739" s="38"/>
      <c r="OQH739" s="38"/>
      <c r="OQI739" s="38"/>
      <c r="OQJ739" s="38"/>
      <c r="OQK739" s="38"/>
      <c r="OQL739" s="38"/>
      <c r="OQM739" s="38"/>
      <c r="OQN739" s="38"/>
      <c r="OQO739" s="38"/>
      <c r="OQP739" s="38"/>
      <c r="OQQ739" s="38"/>
      <c r="OQR739" s="38"/>
      <c r="OQS739" s="38"/>
      <c r="OQT739" s="38"/>
      <c r="OQU739" s="38"/>
      <c r="OQV739" s="38"/>
      <c r="OQW739" s="38"/>
      <c r="OQX739" s="38"/>
      <c r="OQY739" s="38"/>
      <c r="OQZ739" s="38"/>
      <c r="ORA739" s="38"/>
      <c r="ORB739" s="38"/>
      <c r="ORC739" s="38"/>
      <c r="ORD739" s="38"/>
      <c r="ORE739" s="38"/>
      <c r="ORF739" s="38"/>
      <c r="ORG739" s="38"/>
      <c r="ORH739" s="38"/>
      <c r="ORI739" s="38"/>
      <c r="ORJ739" s="38"/>
      <c r="ORK739" s="38"/>
      <c r="ORL739" s="38"/>
      <c r="ORM739" s="38"/>
      <c r="ORN739" s="38"/>
      <c r="ORO739" s="38"/>
      <c r="ORP739" s="38"/>
      <c r="ORQ739" s="38"/>
      <c r="ORR739" s="38"/>
      <c r="ORS739" s="38"/>
      <c r="ORT739" s="38"/>
      <c r="ORU739" s="38"/>
      <c r="ORV739" s="38"/>
      <c r="ORW739" s="38"/>
      <c r="ORX739" s="38"/>
      <c r="ORY739" s="38"/>
      <c r="ORZ739" s="38"/>
      <c r="OSA739" s="38"/>
      <c r="OSB739" s="38"/>
      <c r="OSC739" s="38"/>
      <c r="OSD739" s="38"/>
      <c r="OSE739" s="38"/>
      <c r="OSF739" s="38"/>
      <c r="OSG739" s="38"/>
      <c r="OSH739" s="38"/>
      <c r="OSI739" s="38"/>
      <c r="OSJ739" s="38"/>
      <c r="OSK739" s="38"/>
      <c r="OSL739" s="38"/>
      <c r="OSM739" s="38"/>
      <c r="OSN739" s="38"/>
      <c r="OSO739" s="38"/>
      <c r="OSP739" s="38"/>
      <c r="OSQ739" s="38"/>
      <c r="OSR739" s="38"/>
      <c r="OSS739" s="38"/>
      <c r="OST739" s="38"/>
      <c r="OSU739" s="38"/>
      <c r="OSV739" s="38"/>
      <c r="OSW739" s="38"/>
      <c r="OSX739" s="38"/>
      <c r="OSY739" s="38"/>
      <c r="OSZ739" s="38"/>
      <c r="OTA739" s="38"/>
      <c r="OTB739" s="38"/>
      <c r="OTC739" s="38"/>
      <c r="OTD739" s="38"/>
      <c r="OTE739" s="38"/>
      <c r="OTF739" s="38"/>
      <c r="OTG739" s="38"/>
      <c r="OTH739" s="38"/>
      <c r="OTI739" s="38"/>
      <c r="OTJ739" s="38"/>
      <c r="OTK739" s="38"/>
      <c r="OTL739" s="38"/>
      <c r="OTM739" s="38"/>
      <c r="OTN739" s="38"/>
      <c r="OTO739" s="38"/>
      <c r="OTP739" s="38"/>
      <c r="OTQ739" s="38"/>
      <c r="OTR739" s="38"/>
      <c r="OTS739" s="38"/>
      <c r="OTT739" s="38"/>
      <c r="OTU739" s="38"/>
      <c r="OTV739" s="38"/>
      <c r="OTW739" s="38"/>
      <c r="OTX739" s="38"/>
      <c r="OTY739" s="38"/>
      <c r="OTZ739" s="38"/>
      <c r="OUA739" s="38"/>
      <c r="OUB739" s="38"/>
      <c r="OUC739" s="38"/>
      <c r="OUD739" s="38"/>
      <c r="OUE739" s="38"/>
      <c r="OUF739" s="38"/>
      <c r="OUG739" s="38"/>
      <c r="OUH739" s="38"/>
      <c r="OUI739" s="38"/>
      <c r="OUJ739" s="38"/>
      <c r="OUK739" s="38"/>
      <c r="OUL739" s="38"/>
      <c r="OUM739" s="38"/>
      <c r="OUN739" s="38"/>
      <c r="OUO739" s="38"/>
      <c r="OUP739" s="38"/>
      <c r="OUQ739" s="38"/>
      <c r="OUR739" s="38"/>
      <c r="OUS739" s="38"/>
      <c r="OUT739" s="38"/>
      <c r="OUU739" s="38"/>
      <c r="OUV739" s="38"/>
      <c r="OUW739" s="38"/>
      <c r="OUX739" s="38"/>
      <c r="OUY739" s="38"/>
      <c r="OUZ739" s="38"/>
      <c r="OVA739" s="38"/>
      <c r="OVB739" s="38"/>
      <c r="OVC739" s="38"/>
      <c r="OVD739" s="38"/>
      <c r="OVE739" s="38"/>
      <c r="OVF739" s="38"/>
      <c r="OVG739" s="38"/>
      <c r="OVH739" s="38"/>
      <c r="OVI739" s="38"/>
      <c r="OVJ739" s="38"/>
      <c r="OVK739" s="38"/>
      <c r="OVL739" s="38"/>
      <c r="OVM739" s="38"/>
      <c r="OVN739" s="38"/>
      <c r="OVO739" s="38"/>
      <c r="OVP739" s="38"/>
      <c r="OVQ739" s="38"/>
      <c r="OVR739" s="38"/>
      <c r="OVS739" s="38"/>
      <c r="OVT739" s="38"/>
      <c r="OVU739" s="38"/>
      <c r="OVV739" s="38"/>
      <c r="OVW739" s="38"/>
      <c r="OVX739" s="38"/>
      <c r="OVY739" s="38"/>
      <c r="OVZ739" s="38"/>
      <c r="OWA739" s="38"/>
      <c r="OWB739" s="38"/>
      <c r="OWC739" s="38"/>
      <c r="OWD739" s="38"/>
      <c r="OWE739" s="38"/>
      <c r="OWF739" s="38"/>
      <c r="OWG739" s="38"/>
      <c r="OWH739" s="38"/>
      <c r="OWI739" s="38"/>
      <c r="OWJ739" s="38"/>
      <c r="OWK739" s="38"/>
      <c r="OWL739" s="38"/>
      <c r="OWM739" s="38"/>
      <c r="OWN739" s="38"/>
      <c r="OWO739" s="38"/>
      <c r="OWP739" s="38"/>
      <c r="OWQ739" s="38"/>
      <c r="OWR739" s="38"/>
      <c r="OWS739" s="38"/>
      <c r="OWT739" s="38"/>
      <c r="OWU739" s="38"/>
      <c r="OWV739" s="38"/>
      <c r="OWW739" s="38"/>
      <c r="OWX739" s="38"/>
      <c r="OWY739" s="38"/>
      <c r="OWZ739" s="38"/>
      <c r="OXA739" s="38"/>
      <c r="OXB739" s="38"/>
      <c r="OXC739" s="38"/>
      <c r="OXD739" s="38"/>
      <c r="OXE739" s="38"/>
      <c r="OXF739" s="38"/>
      <c r="OXG739" s="38"/>
      <c r="OXH739" s="38"/>
      <c r="OXI739" s="38"/>
      <c r="OXJ739" s="38"/>
      <c r="OXK739" s="38"/>
      <c r="OXL739" s="38"/>
      <c r="OXM739" s="38"/>
      <c r="OXN739" s="38"/>
      <c r="OXO739" s="38"/>
      <c r="OXP739" s="38"/>
      <c r="OXQ739" s="38"/>
      <c r="OXR739" s="38"/>
      <c r="OXS739" s="38"/>
      <c r="OXT739" s="38"/>
      <c r="OXU739" s="38"/>
      <c r="OXV739" s="38"/>
      <c r="OXW739" s="38"/>
      <c r="OXX739" s="38"/>
      <c r="OXY739" s="38"/>
      <c r="OXZ739" s="38"/>
      <c r="OYA739" s="38"/>
      <c r="OYB739" s="38"/>
      <c r="OYC739" s="38"/>
      <c r="OYD739" s="38"/>
      <c r="OYE739" s="38"/>
      <c r="OYF739" s="38"/>
      <c r="OYG739" s="38"/>
      <c r="OYH739" s="38"/>
      <c r="OYI739" s="38"/>
      <c r="OYJ739" s="38"/>
      <c r="OYK739" s="38"/>
      <c r="OYL739" s="38"/>
      <c r="OYM739" s="38"/>
      <c r="OYN739" s="38"/>
      <c r="OYO739" s="38"/>
      <c r="OYP739" s="38"/>
      <c r="OYQ739" s="38"/>
      <c r="OYR739" s="38"/>
      <c r="OYS739" s="38"/>
      <c r="OYT739" s="38"/>
      <c r="OYU739" s="38"/>
      <c r="OYV739" s="38"/>
      <c r="OYW739" s="38"/>
      <c r="OYX739" s="38"/>
      <c r="OYY739" s="38"/>
      <c r="OYZ739" s="38"/>
      <c r="OZA739" s="38"/>
      <c r="OZB739" s="38"/>
      <c r="OZC739" s="38"/>
      <c r="OZD739" s="38"/>
      <c r="OZE739" s="38"/>
      <c r="OZF739" s="38"/>
      <c r="OZG739" s="38"/>
      <c r="OZH739" s="38"/>
      <c r="OZI739" s="38"/>
      <c r="OZJ739" s="38"/>
      <c r="OZK739" s="38"/>
      <c r="OZL739" s="38"/>
      <c r="OZM739" s="38"/>
      <c r="OZN739" s="38"/>
      <c r="OZO739" s="38"/>
      <c r="OZP739" s="38"/>
      <c r="OZQ739" s="38"/>
      <c r="OZR739" s="38"/>
      <c r="OZS739" s="38"/>
      <c r="OZT739" s="38"/>
      <c r="OZU739" s="38"/>
      <c r="OZV739" s="38"/>
      <c r="OZW739" s="38"/>
      <c r="OZX739" s="38"/>
      <c r="OZY739" s="38"/>
      <c r="OZZ739" s="38"/>
      <c r="PAA739" s="38"/>
      <c r="PAB739" s="38"/>
      <c r="PAC739" s="38"/>
      <c r="PAD739" s="38"/>
      <c r="PAE739" s="38"/>
      <c r="PAF739" s="38"/>
      <c r="PAG739" s="38"/>
      <c r="PAH739" s="38"/>
      <c r="PAI739" s="38"/>
      <c r="PAJ739" s="38"/>
      <c r="PAK739" s="38"/>
      <c r="PAL739" s="38"/>
      <c r="PAM739" s="38"/>
      <c r="PAN739" s="38"/>
      <c r="PAO739" s="38"/>
      <c r="PAP739" s="38"/>
      <c r="PAQ739" s="38"/>
      <c r="PAR739" s="38"/>
      <c r="PAS739" s="38"/>
      <c r="PAT739" s="38"/>
      <c r="PAU739" s="38"/>
      <c r="PAV739" s="38"/>
      <c r="PAW739" s="38"/>
      <c r="PAX739" s="38"/>
      <c r="PAY739" s="38"/>
      <c r="PAZ739" s="38"/>
      <c r="PBA739" s="38"/>
      <c r="PBB739" s="38"/>
      <c r="PBC739" s="38"/>
      <c r="PBD739" s="38"/>
      <c r="PBE739" s="38"/>
      <c r="PBF739" s="38"/>
      <c r="PBG739" s="38"/>
      <c r="PBH739" s="38"/>
      <c r="PBI739" s="38"/>
      <c r="PBJ739" s="38"/>
      <c r="PBK739" s="38"/>
      <c r="PBL739" s="38"/>
      <c r="PBM739" s="38"/>
      <c r="PBN739" s="38"/>
      <c r="PBO739" s="38"/>
      <c r="PBP739" s="38"/>
      <c r="PBQ739" s="38"/>
      <c r="PBR739" s="38"/>
      <c r="PBS739" s="38"/>
      <c r="PBT739" s="38"/>
      <c r="PBU739" s="38"/>
      <c r="PBV739" s="38"/>
      <c r="PBW739" s="38"/>
      <c r="PBX739" s="38"/>
      <c r="PBY739" s="38"/>
      <c r="PBZ739" s="38"/>
      <c r="PCA739" s="38"/>
      <c r="PCB739" s="38"/>
      <c r="PCC739" s="38"/>
      <c r="PCD739" s="38"/>
      <c r="PCE739" s="38"/>
      <c r="PCF739" s="38"/>
      <c r="PCG739" s="38"/>
      <c r="PCH739" s="38"/>
      <c r="PCI739" s="38"/>
      <c r="PCJ739" s="38"/>
      <c r="PCK739" s="38"/>
      <c r="PCL739" s="38"/>
      <c r="PCM739" s="38"/>
      <c r="PCN739" s="38"/>
      <c r="PCO739" s="38"/>
      <c r="PCP739" s="38"/>
      <c r="PCQ739" s="38"/>
      <c r="PCR739" s="38"/>
      <c r="PCS739" s="38"/>
      <c r="PCT739" s="38"/>
      <c r="PCU739" s="38"/>
      <c r="PCV739" s="38"/>
      <c r="PCW739" s="38"/>
      <c r="PCX739" s="38"/>
      <c r="PCY739" s="38"/>
      <c r="PCZ739" s="38"/>
      <c r="PDA739" s="38"/>
      <c r="PDB739" s="38"/>
      <c r="PDC739" s="38"/>
      <c r="PDD739" s="38"/>
      <c r="PDE739" s="38"/>
      <c r="PDF739" s="38"/>
      <c r="PDG739" s="38"/>
      <c r="PDH739" s="38"/>
      <c r="PDI739" s="38"/>
      <c r="PDJ739" s="38"/>
      <c r="PDK739" s="38"/>
      <c r="PDL739" s="38"/>
      <c r="PDM739" s="38"/>
      <c r="PDN739" s="38"/>
      <c r="PDO739" s="38"/>
      <c r="PDP739" s="38"/>
      <c r="PDQ739" s="38"/>
      <c r="PDR739" s="38"/>
      <c r="PDS739" s="38"/>
      <c r="PDT739" s="38"/>
      <c r="PDU739" s="38"/>
      <c r="PDV739" s="38"/>
      <c r="PDW739" s="38"/>
      <c r="PDX739" s="38"/>
      <c r="PDY739" s="38"/>
      <c r="PDZ739" s="38"/>
      <c r="PEA739" s="38"/>
      <c r="PEB739" s="38"/>
      <c r="PEC739" s="38"/>
      <c r="PED739" s="38"/>
      <c r="PEE739" s="38"/>
      <c r="PEF739" s="38"/>
      <c r="PEG739" s="38"/>
      <c r="PEH739" s="38"/>
      <c r="PEI739" s="38"/>
      <c r="PEJ739" s="38"/>
      <c r="PEK739" s="38"/>
      <c r="PEL739" s="38"/>
      <c r="PEM739" s="38"/>
      <c r="PEN739" s="38"/>
      <c r="PEO739" s="38"/>
      <c r="PEP739" s="38"/>
      <c r="PEQ739" s="38"/>
      <c r="PER739" s="38"/>
      <c r="PES739" s="38"/>
      <c r="PET739" s="38"/>
      <c r="PEU739" s="38"/>
      <c r="PEV739" s="38"/>
      <c r="PEW739" s="38"/>
      <c r="PEX739" s="38"/>
      <c r="PEY739" s="38"/>
      <c r="PEZ739" s="38"/>
      <c r="PFA739" s="38"/>
      <c r="PFB739" s="38"/>
      <c r="PFC739" s="38"/>
      <c r="PFD739" s="38"/>
      <c r="PFE739" s="38"/>
      <c r="PFF739" s="38"/>
      <c r="PFG739" s="38"/>
      <c r="PFH739" s="38"/>
      <c r="PFI739" s="38"/>
      <c r="PFJ739" s="38"/>
      <c r="PFK739" s="38"/>
      <c r="PFL739" s="38"/>
      <c r="PFM739" s="38"/>
      <c r="PFN739" s="38"/>
      <c r="PFO739" s="38"/>
      <c r="PFP739" s="38"/>
      <c r="PFQ739" s="38"/>
      <c r="PFR739" s="38"/>
      <c r="PFS739" s="38"/>
      <c r="PFT739" s="38"/>
      <c r="PFU739" s="38"/>
      <c r="PFV739" s="38"/>
      <c r="PFW739" s="38"/>
      <c r="PFX739" s="38"/>
      <c r="PFY739" s="38"/>
      <c r="PFZ739" s="38"/>
      <c r="PGA739" s="38"/>
      <c r="PGB739" s="38"/>
      <c r="PGC739" s="38"/>
      <c r="PGD739" s="38"/>
      <c r="PGE739" s="38"/>
      <c r="PGF739" s="38"/>
      <c r="PGG739" s="38"/>
      <c r="PGH739" s="38"/>
      <c r="PGI739" s="38"/>
      <c r="PGJ739" s="38"/>
      <c r="PGK739" s="38"/>
      <c r="PGL739" s="38"/>
      <c r="PGM739" s="38"/>
      <c r="PGN739" s="38"/>
      <c r="PGO739" s="38"/>
      <c r="PGP739" s="38"/>
      <c r="PGQ739" s="38"/>
      <c r="PGR739" s="38"/>
      <c r="PGS739" s="38"/>
      <c r="PGT739" s="38"/>
      <c r="PGU739" s="38"/>
      <c r="PGV739" s="38"/>
      <c r="PGW739" s="38"/>
      <c r="PGX739" s="38"/>
      <c r="PGY739" s="38"/>
      <c r="PGZ739" s="38"/>
      <c r="PHA739" s="38"/>
      <c r="PHB739" s="38"/>
      <c r="PHC739" s="38"/>
      <c r="PHD739" s="38"/>
      <c r="PHE739" s="38"/>
      <c r="PHF739" s="38"/>
      <c r="PHG739" s="38"/>
      <c r="PHH739" s="38"/>
      <c r="PHI739" s="38"/>
      <c r="PHJ739" s="38"/>
      <c r="PHK739" s="38"/>
      <c r="PHL739" s="38"/>
      <c r="PHM739" s="38"/>
      <c r="PHN739" s="38"/>
      <c r="PHO739" s="38"/>
      <c r="PHP739" s="38"/>
      <c r="PHQ739" s="38"/>
      <c r="PHR739" s="38"/>
      <c r="PHS739" s="38"/>
      <c r="PHT739" s="38"/>
      <c r="PHU739" s="38"/>
      <c r="PHV739" s="38"/>
      <c r="PHW739" s="38"/>
      <c r="PHX739" s="38"/>
      <c r="PHY739" s="38"/>
      <c r="PHZ739" s="38"/>
      <c r="PIA739" s="38"/>
      <c r="PIB739" s="38"/>
      <c r="PIC739" s="38"/>
      <c r="PID739" s="38"/>
      <c r="PIE739" s="38"/>
      <c r="PIF739" s="38"/>
      <c r="PIG739" s="38"/>
      <c r="PIH739" s="38"/>
      <c r="PII739" s="38"/>
      <c r="PIJ739" s="38"/>
      <c r="PIK739" s="38"/>
      <c r="PIL739" s="38"/>
      <c r="PIM739" s="38"/>
      <c r="PIN739" s="38"/>
      <c r="PIO739" s="38"/>
      <c r="PIP739" s="38"/>
      <c r="PIQ739" s="38"/>
      <c r="PIR739" s="38"/>
      <c r="PIS739" s="38"/>
      <c r="PIT739" s="38"/>
      <c r="PIU739" s="38"/>
      <c r="PIV739" s="38"/>
      <c r="PIW739" s="38"/>
      <c r="PIX739" s="38"/>
      <c r="PIY739" s="38"/>
      <c r="PIZ739" s="38"/>
      <c r="PJA739" s="38"/>
      <c r="PJB739" s="38"/>
      <c r="PJC739" s="38"/>
      <c r="PJD739" s="38"/>
      <c r="PJE739" s="38"/>
      <c r="PJF739" s="38"/>
      <c r="PJG739" s="38"/>
      <c r="PJH739" s="38"/>
      <c r="PJI739" s="38"/>
      <c r="PJJ739" s="38"/>
      <c r="PJK739" s="38"/>
      <c r="PJL739" s="38"/>
      <c r="PJM739" s="38"/>
      <c r="PJN739" s="38"/>
      <c r="PJO739" s="38"/>
      <c r="PJP739" s="38"/>
      <c r="PJQ739" s="38"/>
      <c r="PJR739" s="38"/>
      <c r="PJS739" s="38"/>
      <c r="PJT739" s="38"/>
      <c r="PJU739" s="38"/>
      <c r="PJV739" s="38"/>
      <c r="PJW739" s="38"/>
      <c r="PJX739" s="38"/>
      <c r="PJY739" s="38"/>
      <c r="PJZ739" s="38"/>
      <c r="PKA739" s="38"/>
      <c r="PKB739" s="38"/>
      <c r="PKC739" s="38"/>
      <c r="PKD739" s="38"/>
      <c r="PKE739" s="38"/>
      <c r="PKF739" s="38"/>
      <c r="PKG739" s="38"/>
      <c r="PKH739" s="38"/>
      <c r="PKI739" s="38"/>
      <c r="PKJ739" s="38"/>
      <c r="PKK739" s="38"/>
      <c r="PKL739" s="38"/>
      <c r="PKM739" s="38"/>
      <c r="PKN739" s="38"/>
      <c r="PKO739" s="38"/>
      <c r="PKP739" s="38"/>
      <c r="PKQ739" s="38"/>
      <c r="PKR739" s="38"/>
      <c r="PKS739" s="38"/>
      <c r="PKT739" s="38"/>
      <c r="PKU739" s="38"/>
      <c r="PKV739" s="38"/>
      <c r="PKW739" s="38"/>
      <c r="PKX739" s="38"/>
      <c r="PKY739" s="38"/>
      <c r="PKZ739" s="38"/>
      <c r="PLA739" s="38"/>
      <c r="PLB739" s="38"/>
      <c r="PLC739" s="38"/>
      <c r="PLD739" s="38"/>
      <c r="PLE739" s="38"/>
      <c r="PLF739" s="38"/>
      <c r="PLG739" s="38"/>
      <c r="PLH739" s="38"/>
      <c r="PLI739" s="38"/>
      <c r="PLJ739" s="38"/>
      <c r="PLK739" s="38"/>
      <c r="PLL739" s="38"/>
      <c r="PLM739" s="38"/>
      <c r="PLN739" s="38"/>
      <c r="PLO739" s="38"/>
      <c r="PLP739" s="38"/>
      <c r="PLQ739" s="38"/>
      <c r="PLR739" s="38"/>
      <c r="PLS739" s="38"/>
      <c r="PLT739" s="38"/>
      <c r="PLU739" s="38"/>
      <c r="PLV739" s="38"/>
      <c r="PLW739" s="38"/>
      <c r="PLX739" s="38"/>
      <c r="PLY739" s="38"/>
      <c r="PLZ739" s="38"/>
      <c r="PMA739" s="38"/>
      <c r="PMB739" s="38"/>
      <c r="PMC739" s="38"/>
      <c r="PMD739" s="38"/>
      <c r="PME739" s="38"/>
      <c r="PMF739" s="38"/>
      <c r="PMG739" s="38"/>
      <c r="PMH739" s="38"/>
      <c r="PMI739" s="38"/>
      <c r="PMJ739" s="38"/>
      <c r="PMK739" s="38"/>
      <c r="PML739" s="38"/>
      <c r="PMM739" s="38"/>
      <c r="PMN739" s="38"/>
      <c r="PMO739" s="38"/>
      <c r="PMP739" s="38"/>
      <c r="PMQ739" s="38"/>
      <c r="PMR739" s="38"/>
      <c r="PMS739" s="38"/>
      <c r="PMT739" s="38"/>
      <c r="PMU739" s="38"/>
      <c r="PMV739" s="38"/>
      <c r="PMW739" s="38"/>
      <c r="PMX739" s="38"/>
      <c r="PMY739" s="38"/>
      <c r="PMZ739" s="38"/>
      <c r="PNA739" s="38"/>
      <c r="PNB739" s="38"/>
      <c r="PNC739" s="38"/>
      <c r="PND739" s="38"/>
      <c r="PNE739" s="38"/>
      <c r="PNF739" s="38"/>
      <c r="PNG739" s="38"/>
      <c r="PNH739" s="38"/>
      <c r="PNI739" s="38"/>
      <c r="PNJ739" s="38"/>
      <c r="PNK739" s="38"/>
      <c r="PNL739" s="38"/>
      <c r="PNM739" s="38"/>
      <c r="PNN739" s="38"/>
      <c r="PNO739" s="38"/>
      <c r="PNP739" s="38"/>
      <c r="PNQ739" s="38"/>
      <c r="PNR739" s="38"/>
      <c r="PNS739" s="38"/>
      <c r="PNT739" s="38"/>
      <c r="PNU739" s="38"/>
      <c r="PNV739" s="38"/>
      <c r="PNW739" s="38"/>
      <c r="PNX739" s="38"/>
      <c r="PNY739" s="38"/>
      <c r="PNZ739" s="38"/>
      <c r="POA739" s="38"/>
      <c r="POB739" s="38"/>
      <c r="POC739" s="38"/>
      <c r="POD739" s="38"/>
      <c r="POE739" s="38"/>
      <c r="POF739" s="38"/>
      <c r="POG739" s="38"/>
      <c r="POH739" s="38"/>
      <c r="POI739" s="38"/>
      <c r="POJ739" s="38"/>
      <c r="POK739" s="38"/>
      <c r="POL739" s="38"/>
      <c r="POM739" s="38"/>
      <c r="PON739" s="38"/>
      <c r="POO739" s="38"/>
      <c r="POP739" s="38"/>
      <c r="POQ739" s="38"/>
      <c r="POR739" s="38"/>
      <c r="POS739" s="38"/>
      <c r="POT739" s="38"/>
      <c r="POU739" s="38"/>
      <c r="POV739" s="38"/>
      <c r="POW739" s="38"/>
      <c r="POX739" s="38"/>
      <c r="POY739" s="38"/>
      <c r="POZ739" s="38"/>
      <c r="PPA739" s="38"/>
      <c r="PPB739" s="38"/>
      <c r="PPC739" s="38"/>
      <c r="PPD739" s="38"/>
      <c r="PPE739" s="38"/>
      <c r="PPF739" s="38"/>
      <c r="PPG739" s="38"/>
      <c r="PPH739" s="38"/>
      <c r="PPI739" s="38"/>
      <c r="PPJ739" s="38"/>
      <c r="PPK739" s="38"/>
      <c r="PPL739" s="38"/>
      <c r="PPM739" s="38"/>
      <c r="PPN739" s="38"/>
      <c r="PPO739" s="38"/>
      <c r="PPP739" s="38"/>
      <c r="PPQ739" s="38"/>
      <c r="PPR739" s="38"/>
      <c r="PPS739" s="38"/>
      <c r="PPT739" s="38"/>
      <c r="PPU739" s="38"/>
      <c r="PPV739" s="38"/>
      <c r="PPW739" s="38"/>
      <c r="PPX739" s="38"/>
      <c r="PPY739" s="38"/>
      <c r="PPZ739" s="38"/>
      <c r="PQA739" s="38"/>
      <c r="PQB739" s="38"/>
      <c r="PQC739" s="38"/>
      <c r="PQD739" s="38"/>
      <c r="PQE739" s="38"/>
      <c r="PQF739" s="38"/>
      <c r="PQG739" s="38"/>
      <c r="PQH739" s="38"/>
      <c r="PQI739" s="38"/>
      <c r="PQJ739" s="38"/>
      <c r="PQK739" s="38"/>
      <c r="PQL739" s="38"/>
      <c r="PQM739" s="38"/>
      <c r="PQN739" s="38"/>
      <c r="PQO739" s="38"/>
      <c r="PQP739" s="38"/>
      <c r="PQQ739" s="38"/>
      <c r="PQR739" s="38"/>
      <c r="PQS739" s="38"/>
      <c r="PQT739" s="38"/>
      <c r="PQU739" s="38"/>
      <c r="PQV739" s="38"/>
      <c r="PQW739" s="38"/>
      <c r="PQX739" s="38"/>
      <c r="PQY739" s="38"/>
      <c r="PQZ739" s="38"/>
      <c r="PRA739" s="38"/>
      <c r="PRB739" s="38"/>
      <c r="PRC739" s="38"/>
      <c r="PRD739" s="38"/>
      <c r="PRE739" s="38"/>
      <c r="PRF739" s="38"/>
      <c r="PRG739" s="38"/>
      <c r="PRH739" s="38"/>
      <c r="PRI739" s="38"/>
      <c r="PRJ739" s="38"/>
      <c r="PRK739" s="38"/>
      <c r="PRL739" s="38"/>
      <c r="PRM739" s="38"/>
      <c r="PRN739" s="38"/>
      <c r="PRO739" s="38"/>
      <c r="PRP739" s="38"/>
      <c r="PRQ739" s="38"/>
      <c r="PRR739" s="38"/>
      <c r="PRS739" s="38"/>
      <c r="PRT739" s="38"/>
      <c r="PRU739" s="38"/>
      <c r="PRV739" s="38"/>
      <c r="PRW739" s="38"/>
      <c r="PRX739" s="38"/>
      <c r="PRY739" s="38"/>
      <c r="PRZ739" s="38"/>
      <c r="PSA739" s="38"/>
      <c r="PSB739" s="38"/>
      <c r="PSC739" s="38"/>
      <c r="PSD739" s="38"/>
      <c r="PSE739" s="38"/>
      <c r="PSF739" s="38"/>
      <c r="PSG739" s="38"/>
      <c r="PSH739" s="38"/>
      <c r="PSI739" s="38"/>
      <c r="PSJ739" s="38"/>
      <c r="PSK739" s="38"/>
      <c r="PSL739" s="38"/>
      <c r="PSM739" s="38"/>
      <c r="PSN739" s="38"/>
      <c r="PSO739" s="38"/>
      <c r="PSP739" s="38"/>
      <c r="PSQ739" s="38"/>
      <c r="PSR739" s="38"/>
      <c r="PSS739" s="38"/>
      <c r="PST739" s="38"/>
      <c r="PSU739" s="38"/>
      <c r="PSV739" s="38"/>
      <c r="PSW739" s="38"/>
      <c r="PSX739" s="38"/>
      <c r="PSY739" s="38"/>
      <c r="PSZ739" s="38"/>
      <c r="PTA739" s="38"/>
      <c r="PTB739" s="38"/>
      <c r="PTC739" s="38"/>
      <c r="PTD739" s="38"/>
      <c r="PTE739" s="38"/>
      <c r="PTF739" s="38"/>
      <c r="PTG739" s="38"/>
      <c r="PTH739" s="38"/>
      <c r="PTI739" s="38"/>
      <c r="PTJ739" s="38"/>
      <c r="PTK739" s="38"/>
      <c r="PTL739" s="38"/>
      <c r="PTM739" s="38"/>
      <c r="PTN739" s="38"/>
      <c r="PTO739" s="38"/>
      <c r="PTP739" s="38"/>
      <c r="PTQ739" s="38"/>
      <c r="PTR739" s="38"/>
      <c r="PTS739" s="38"/>
      <c r="PTT739" s="38"/>
      <c r="PTU739" s="38"/>
      <c r="PTV739" s="38"/>
      <c r="PTW739" s="38"/>
      <c r="PTX739" s="38"/>
      <c r="PTY739" s="38"/>
      <c r="PTZ739" s="38"/>
      <c r="PUA739" s="38"/>
      <c r="PUB739" s="38"/>
      <c r="PUC739" s="38"/>
      <c r="PUD739" s="38"/>
      <c r="PUE739" s="38"/>
      <c r="PUF739" s="38"/>
      <c r="PUG739" s="38"/>
      <c r="PUH739" s="38"/>
      <c r="PUI739" s="38"/>
      <c r="PUJ739" s="38"/>
      <c r="PUK739" s="38"/>
      <c r="PUL739" s="38"/>
      <c r="PUM739" s="38"/>
      <c r="PUN739" s="38"/>
      <c r="PUO739" s="38"/>
      <c r="PUP739" s="38"/>
      <c r="PUQ739" s="38"/>
      <c r="PUR739" s="38"/>
      <c r="PUS739" s="38"/>
      <c r="PUT739" s="38"/>
      <c r="PUU739" s="38"/>
      <c r="PUV739" s="38"/>
      <c r="PUW739" s="38"/>
      <c r="PUX739" s="38"/>
      <c r="PUY739" s="38"/>
      <c r="PUZ739" s="38"/>
      <c r="PVA739" s="38"/>
      <c r="PVB739" s="38"/>
      <c r="PVC739" s="38"/>
      <c r="PVD739" s="38"/>
      <c r="PVE739" s="38"/>
      <c r="PVF739" s="38"/>
      <c r="PVG739" s="38"/>
      <c r="PVH739" s="38"/>
      <c r="PVI739" s="38"/>
      <c r="PVJ739" s="38"/>
      <c r="PVK739" s="38"/>
      <c r="PVL739" s="38"/>
      <c r="PVM739" s="38"/>
      <c r="PVN739" s="38"/>
      <c r="PVO739" s="38"/>
      <c r="PVP739" s="38"/>
      <c r="PVQ739" s="38"/>
      <c r="PVR739" s="38"/>
      <c r="PVS739" s="38"/>
      <c r="PVT739" s="38"/>
      <c r="PVU739" s="38"/>
      <c r="PVV739" s="38"/>
      <c r="PVW739" s="38"/>
      <c r="PVX739" s="38"/>
      <c r="PVY739" s="38"/>
      <c r="PVZ739" s="38"/>
      <c r="PWA739" s="38"/>
      <c r="PWB739" s="38"/>
      <c r="PWC739" s="38"/>
      <c r="PWD739" s="38"/>
      <c r="PWE739" s="38"/>
      <c r="PWF739" s="38"/>
      <c r="PWG739" s="38"/>
      <c r="PWH739" s="38"/>
      <c r="PWI739" s="38"/>
      <c r="PWJ739" s="38"/>
      <c r="PWK739" s="38"/>
      <c r="PWL739" s="38"/>
      <c r="PWM739" s="38"/>
      <c r="PWN739" s="38"/>
      <c r="PWO739" s="38"/>
      <c r="PWP739" s="38"/>
      <c r="PWQ739" s="38"/>
      <c r="PWR739" s="38"/>
      <c r="PWS739" s="38"/>
      <c r="PWT739" s="38"/>
      <c r="PWU739" s="38"/>
      <c r="PWV739" s="38"/>
      <c r="PWW739" s="38"/>
      <c r="PWX739" s="38"/>
      <c r="PWY739" s="38"/>
      <c r="PWZ739" s="38"/>
      <c r="PXA739" s="38"/>
      <c r="PXB739" s="38"/>
      <c r="PXC739" s="38"/>
      <c r="PXD739" s="38"/>
      <c r="PXE739" s="38"/>
      <c r="PXF739" s="38"/>
      <c r="PXG739" s="38"/>
      <c r="PXH739" s="38"/>
      <c r="PXI739" s="38"/>
      <c r="PXJ739" s="38"/>
      <c r="PXK739" s="38"/>
      <c r="PXL739" s="38"/>
      <c r="PXM739" s="38"/>
      <c r="PXN739" s="38"/>
      <c r="PXO739" s="38"/>
      <c r="PXP739" s="38"/>
      <c r="PXQ739" s="38"/>
      <c r="PXR739" s="38"/>
      <c r="PXS739" s="38"/>
      <c r="PXT739" s="38"/>
      <c r="PXU739" s="38"/>
      <c r="PXV739" s="38"/>
      <c r="PXW739" s="38"/>
      <c r="PXX739" s="38"/>
      <c r="PXY739" s="38"/>
      <c r="PXZ739" s="38"/>
      <c r="PYA739" s="38"/>
      <c r="PYB739" s="38"/>
      <c r="PYC739" s="38"/>
      <c r="PYD739" s="38"/>
      <c r="PYE739" s="38"/>
      <c r="PYF739" s="38"/>
      <c r="PYG739" s="38"/>
      <c r="PYH739" s="38"/>
      <c r="PYI739" s="38"/>
      <c r="PYJ739" s="38"/>
      <c r="PYK739" s="38"/>
      <c r="PYL739" s="38"/>
      <c r="PYM739" s="38"/>
      <c r="PYN739" s="38"/>
      <c r="PYO739" s="38"/>
      <c r="PYP739" s="38"/>
      <c r="PYQ739" s="38"/>
      <c r="PYR739" s="38"/>
      <c r="PYS739" s="38"/>
      <c r="PYT739" s="38"/>
      <c r="PYU739" s="38"/>
      <c r="PYV739" s="38"/>
      <c r="PYW739" s="38"/>
      <c r="PYX739" s="38"/>
      <c r="PYY739" s="38"/>
      <c r="PYZ739" s="38"/>
      <c r="PZA739" s="38"/>
      <c r="PZB739" s="38"/>
      <c r="PZC739" s="38"/>
      <c r="PZD739" s="38"/>
      <c r="PZE739" s="38"/>
      <c r="PZF739" s="38"/>
      <c r="PZG739" s="38"/>
      <c r="PZH739" s="38"/>
      <c r="PZI739" s="38"/>
      <c r="PZJ739" s="38"/>
      <c r="PZK739" s="38"/>
      <c r="PZL739" s="38"/>
      <c r="PZM739" s="38"/>
      <c r="PZN739" s="38"/>
      <c r="PZO739" s="38"/>
      <c r="PZP739" s="38"/>
      <c r="PZQ739" s="38"/>
      <c r="PZR739" s="38"/>
      <c r="PZS739" s="38"/>
      <c r="PZT739" s="38"/>
      <c r="PZU739" s="38"/>
      <c r="PZV739" s="38"/>
      <c r="PZW739" s="38"/>
      <c r="PZX739" s="38"/>
      <c r="PZY739" s="38"/>
      <c r="PZZ739" s="38"/>
      <c r="QAA739" s="38"/>
      <c r="QAB739" s="38"/>
      <c r="QAC739" s="38"/>
      <c r="QAD739" s="38"/>
      <c r="QAE739" s="38"/>
      <c r="QAF739" s="38"/>
      <c r="QAG739" s="38"/>
      <c r="QAH739" s="38"/>
      <c r="QAI739" s="38"/>
      <c r="QAJ739" s="38"/>
      <c r="QAK739" s="38"/>
      <c r="QAL739" s="38"/>
      <c r="QAM739" s="38"/>
      <c r="QAN739" s="38"/>
      <c r="QAO739" s="38"/>
      <c r="QAP739" s="38"/>
      <c r="QAQ739" s="38"/>
      <c r="QAR739" s="38"/>
      <c r="QAS739" s="38"/>
      <c r="QAT739" s="38"/>
      <c r="QAU739" s="38"/>
      <c r="QAV739" s="38"/>
      <c r="QAW739" s="38"/>
      <c r="QAX739" s="38"/>
      <c r="QAY739" s="38"/>
      <c r="QAZ739" s="38"/>
      <c r="QBA739" s="38"/>
      <c r="QBB739" s="38"/>
      <c r="QBC739" s="38"/>
      <c r="QBD739" s="38"/>
      <c r="QBE739" s="38"/>
      <c r="QBF739" s="38"/>
      <c r="QBG739" s="38"/>
      <c r="QBH739" s="38"/>
      <c r="QBI739" s="38"/>
      <c r="QBJ739" s="38"/>
      <c r="QBK739" s="38"/>
      <c r="QBL739" s="38"/>
      <c r="QBM739" s="38"/>
      <c r="QBN739" s="38"/>
      <c r="QBO739" s="38"/>
      <c r="QBP739" s="38"/>
      <c r="QBQ739" s="38"/>
      <c r="QBR739" s="38"/>
      <c r="QBS739" s="38"/>
      <c r="QBT739" s="38"/>
      <c r="QBU739" s="38"/>
      <c r="QBV739" s="38"/>
      <c r="QBW739" s="38"/>
      <c r="QBX739" s="38"/>
      <c r="QBY739" s="38"/>
      <c r="QBZ739" s="38"/>
      <c r="QCA739" s="38"/>
      <c r="QCB739" s="38"/>
      <c r="QCC739" s="38"/>
      <c r="QCD739" s="38"/>
      <c r="QCE739" s="38"/>
      <c r="QCF739" s="38"/>
      <c r="QCG739" s="38"/>
      <c r="QCH739" s="38"/>
      <c r="QCI739" s="38"/>
      <c r="QCJ739" s="38"/>
      <c r="QCK739" s="38"/>
      <c r="QCL739" s="38"/>
      <c r="QCM739" s="38"/>
      <c r="QCN739" s="38"/>
      <c r="QCO739" s="38"/>
      <c r="QCP739" s="38"/>
      <c r="QCQ739" s="38"/>
      <c r="QCR739" s="38"/>
      <c r="QCS739" s="38"/>
      <c r="QCT739" s="38"/>
      <c r="QCU739" s="38"/>
      <c r="QCV739" s="38"/>
      <c r="QCW739" s="38"/>
      <c r="QCX739" s="38"/>
      <c r="QCY739" s="38"/>
      <c r="QCZ739" s="38"/>
      <c r="QDA739" s="38"/>
      <c r="QDB739" s="38"/>
      <c r="QDC739" s="38"/>
      <c r="QDD739" s="38"/>
      <c r="QDE739" s="38"/>
      <c r="QDF739" s="38"/>
      <c r="QDG739" s="38"/>
      <c r="QDH739" s="38"/>
      <c r="QDI739" s="38"/>
      <c r="QDJ739" s="38"/>
      <c r="QDK739" s="38"/>
      <c r="QDL739" s="38"/>
      <c r="QDM739" s="38"/>
      <c r="QDN739" s="38"/>
      <c r="QDO739" s="38"/>
      <c r="QDP739" s="38"/>
      <c r="QDQ739" s="38"/>
      <c r="QDR739" s="38"/>
      <c r="QDS739" s="38"/>
      <c r="QDT739" s="38"/>
      <c r="QDU739" s="38"/>
      <c r="QDV739" s="38"/>
      <c r="QDW739" s="38"/>
      <c r="QDX739" s="38"/>
      <c r="QDY739" s="38"/>
      <c r="QDZ739" s="38"/>
      <c r="QEA739" s="38"/>
      <c r="QEB739" s="38"/>
      <c r="QEC739" s="38"/>
      <c r="QED739" s="38"/>
      <c r="QEE739" s="38"/>
      <c r="QEF739" s="38"/>
      <c r="QEG739" s="38"/>
      <c r="QEH739" s="38"/>
      <c r="QEI739" s="38"/>
      <c r="QEJ739" s="38"/>
      <c r="QEK739" s="38"/>
      <c r="QEL739" s="38"/>
      <c r="QEM739" s="38"/>
      <c r="QEN739" s="38"/>
      <c r="QEO739" s="38"/>
      <c r="QEP739" s="38"/>
      <c r="QEQ739" s="38"/>
      <c r="QER739" s="38"/>
      <c r="QES739" s="38"/>
      <c r="QET739" s="38"/>
      <c r="QEU739" s="38"/>
      <c r="QEV739" s="38"/>
      <c r="QEW739" s="38"/>
      <c r="QEX739" s="38"/>
      <c r="QEY739" s="38"/>
      <c r="QEZ739" s="38"/>
      <c r="QFA739" s="38"/>
      <c r="QFB739" s="38"/>
      <c r="QFC739" s="38"/>
      <c r="QFD739" s="38"/>
      <c r="QFE739" s="38"/>
      <c r="QFF739" s="38"/>
      <c r="QFG739" s="38"/>
      <c r="QFH739" s="38"/>
      <c r="QFI739" s="38"/>
      <c r="QFJ739" s="38"/>
      <c r="QFK739" s="38"/>
      <c r="QFL739" s="38"/>
      <c r="QFM739" s="38"/>
      <c r="QFN739" s="38"/>
      <c r="QFO739" s="38"/>
      <c r="QFP739" s="38"/>
      <c r="QFQ739" s="38"/>
      <c r="QFR739" s="38"/>
      <c r="QFS739" s="38"/>
      <c r="QFT739" s="38"/>
      <c r="QFU739" s="38"/>
      <c r="QFV739" s="38"/>
      <c r="QFW739" s="38"/>
      <c r="QFX739" s="38"/>
      <c r="QFY739" s="38"/>
      <c r="QFZ739" s="38"/>
      <c r="QGA739" s="38"/>
      <c r="QGB739" s="38"/>
      <c r="QGC739" s="38"/>
      <c r="QGD739" s="38"/>
      <c r="QGE739" s="38"/>
      <c r="QGF739" s="38"/>
      <c r="QGG739" s="38"/>
      <c r="QGH739" s="38"/>
      <c r="QGI739" s="38"/>
      <c r="QGJ739" s="38"/>
      <c r="QGK739" s="38"/>
      <c r="QGL739" s="38"/>
      <c r="QGM739" s="38"/>
      <c r="QGN739" s="38"/>
      <c r="QGO739" s="38"/>
      <c r="QGP739" s="38"/>
      <c r="QGQ739" s="38"/>
      <c r="QGR739" s="38"/>
      <c r="QGS739" s="38"/>
      <c r="QGT739" s="38"/>
      <c r="QGU739" s="38"/>
      <c r="QGV739" s="38"/>
      <c r="QGW739" s="38"/>
      <c r="QGX739" s="38"/>
      <c r="QGY739" s="38"/>
      <c r="QGZ739" s="38"/>
      <c r="QHA739" s="38"/>
      <c r="QHB739" s="38"/>
      <c r="QHC739" s="38"/>
      <c r="QHD739" s="38"/>
      <c r="QHE739" s="38"/>
      <c r="QHF739" s="38"/>
      <c r="QHG739" s="38"/>
      <c r="QHH739" s="38"/>
      <c r="QHI739" s="38"/>
      <c r="QHJ739" s="38"/>
      <c r="QHK739" s="38"/>
      <c r="QHL739" s="38"/>
      <c r="QHM739" s="38"/>
      <c r="QHN739" s="38"/>
      <c r="QHO739" s="38"/>
      <c r="QHP739" s="38"/>
      <c r="QHQ739" s="38"/>
      <c r="QHR739" s="38"/>
      <c r="QHS739" s="38"/>
      <c r="QHT739" s="38"/>
      <c r="QHU739" s="38"/>
      <c r="QHV739" s="38"/>
      <c r="QHW739" s="38"/>
      <c r="QHX739" s="38"/>
      <c r="QHY739" s="38"/>
      <c r="QHZ739" s="38"/>
      <c r="QIA739" s="38"/>
      <c r="QIB739" s="38"/>
      <c r="QIC739" s="38"/>
      <c r="QID739" s="38"/>
      <c r="QIE739" s="38"/>
      <c r="QIF739" s="38"/>
      <c r="QIG739" s="38"/>
      <c r="QIH739" s="38"/>
      <c r="QII739" s="38"/>
      <c r="QIJ739" s="38"/>
      <c r="QIK739" s="38"/>
      <c r="QIL739" s="38"/>
      <c r="QIM739" s="38"/>
      <c r="QIN739" s="38"/>
      <c r="QIO739" s="38"/>
      <c r="QIP739" s="38"/>
      <c r="QIQ739" s="38"/>
      <c r="QIR739" s="38"/>
      <c r="QIS739" s="38"/>
      <c r="QIT739" s="38"/>
      <c r="QIU739" s="38"/>
      <c r="QIV739" s="38"/>
      <c r="QIW739" s="38"/>
      <c r="QIX739" s="38"/>
      <c r="QIY739" s="38"/>
      <c r="QIZ739" s="38"/>
      <c r="QJA739" s="38"/>
      <c r="QJB739" s="38"/>
      <c r="QJC739" s="38"/>
      <c r="QJD739" s="38"/>
      <c r="QJE739" s="38"/>
      <c r="QJF739" s="38"/>
      <c r="QJG739" s="38"/>
      <c r="QJH739" s="38"/>
      <c r="QJI739" s="38"/>
      <c r="QJJ739" s="38"/>
      <c r="QJK739" s="38"/>
      <c r="QJL739" s="38"/>
      <c r="QJM739" s="38"/>
      <c r="QJN739" s="38"/>
      <c r="QJO739" s="38"/>
      <c r="QJP739" s="38"/>
      <c r="QJQ739" s="38"/>
      <c r="QJR739" s="38"/>
      <c r="QJS739" s="38"/>
      <c r="QJT739" s="38"/>
      <c r="QJU739" s="38"/>
      <c r="QJV739" s="38"/>
      <c r="QJW739" s="38"/>
      <c r="QJX739" s="38"/>
      <c r="QJY739" s="38"/>
      <c r="QJZ739" s="38"/>
      <c r="QKA739" s="38"/>
      <c r="QKB739" s="38"/>
      <c r="QKC739" s="38"/>
      <c r="QKD739" s="38"/>
      <c r="QKE739" s="38"/>
      <c r="QKF739" s="38"/>
      <c r="QKG739" s="38"/>
      <c r="QKH739" s="38"/>
      <c r="QKI739" s="38"/>
      <c r="QKJ739" s="38"/>
      <c r="QKK739" s="38"/>
      <c r="QKL739" s="38"/>
      <c r="QKM739" s="38"/>
      <c r="QKN739" s="38"/>
      <c r="QKO739" s="38"/>
      <c r="QKP739" s="38"/>
      <c r="QKQ739" s="38"/>
      <c r="QKR739" s="38"/>
      <c r="QKS739" s="38"/>
      <c r="QKT739" s="38"/>
      <c r="QKU739" s="38"/>
      <c r="QKV739" s="38"/>
      <c r="QKW739" s="38"/>
      <c r="QKX739" s="38"/>
      <c r="QKY739" s="38"/>
      <c r="QKZ739" s="38"/>
      <c r="QLA739" s="38"/>
      <c r="QLB739" s="38"/>
      <c r="QLC739" s="38"/>
      <c r="QLD739" s="38"/>
      <c r="QLE739" s="38"/>
      <c r="QLF739" s="38"/>
      <c r="QLG739" s="38"/>
      <c r="QLH739" s="38"/>
      <c r="QLI739" s="38"/>
      <c r="QLJ739" s="38"/>
      <c r="QLK739" s="38"/>
      <c r="QLL739" s="38"/>
      <c r="QLM739" s="38"/>
      <c r="QLN739" s="38"/>
      <c r="QLO739" s="38"/>
      <c r="QLP739" s="38"/>
      <c r="QLQ739" s="38"/>
      <c r="QLR739" s="38"/>
      <c r="QLS739" s="38"/>
      <c r="QLT739" s="38"/>
      <c r="QLU739" s="38"/>
      <c r="QLV739" s="38"/>
      <c r="QLW739" s="38"/>
      <c r="QLX739" s="38"/>
      <c r="QLY739" s="38"/>
      <c r="QLZ739" s="38"/>
      <c r="QMA739" s="38"/>
      <c r="QMB739" s="38"/>
      <c r="QMC739" s="38"/>
      <c r="QMD739" s="38"/>
      <c r="QME739" s="38"/>
      <c r="QMF739" s="38"/>
      <c r="QMG739" s="38"/>
      <c r="QMH739" s="38"/>
      <c r="QMI739" s="38"/>
      <c r="QMJ739" s="38"/>
      <c r="QMK739" s="38"/>
      <c r="QML739" s="38"/>
      <c r="QMM739" s="38"/>
      <c r="QMN739" s="38"/>
      <c r="QMO739" s="38"/>
      <c r="QMP739" s="38"/>
      <c r="QMQ739" s="38"/>
      <c r="QMR739" s="38"/>
      <c r="QMS739" s="38"/>
      <c r="QMT739" s="38"/>
      <c r="QMU739" s="38"/>
      <c r="QMV739" s="38"/>
      <c r="QMW739" s="38"/>
      <c r="QMX739" s="38"/>
      <c r="QMY739" s="38"/>
      <c r="QMZ739" s="38"/>
      <c r="QNA739" s="38"/>
      <c r="QNB739" s="38"/>
      <c r="QNC739" s="38"/>
      <c r="QND739" s="38"/>
      <c r="QNE739" s="38"/>
      <c r="QNF739" s="38"/>
      <c r="QNG739" s="38"/>
      <c r="QNH739" s="38"/>
      <c r="QNI739" s="38"/>
      <c r="QNJ739" s="38"/>
      <c r="QNK739" s="38"/>
      <c r="QNL739" s="38"/>
      <c r="QNM739" s="38"/>
      <c r="QNN739" s="38"/>
      <c r="QNO739" s="38"/>
      <c r="QNP739" s="38"/>
      <c r="QNQ739" s="38"/>
      <c r="QNR739" s="38"/>
      <c r="QNS739" s="38"/>
      <c r="QNT739" s="38"/>
      <c r="QNU739" s="38"/>
      <c r="QNV739" s="38"/>
      <c r="QNW739" s="38"/>
      <c r="QNX739" s="38"/>
      <c r="QNY739" s="38"/>
      <c r="QNZ739" s="38"/>
      <c r="QOA739" s="38"/>
      <c r="QOB739" s="38"/>
      <c r="QOC739" s="38"/>
      <c r="QOD739" s="38"/>
      <c r="QOE739" s="38"/>
      <c r="QOF739" s="38"/>
      <c r="QOG739" s="38"/>
      <c r="QOH739" s="38"/>
      <c r="QOI739" s="38"/>
      <c r="QOJ739" s="38"/>
      <c r="QOK739" s="38"/>
      <c r="QOL739" s="38"/>
      <c r="QOM739" s="38"/>
      <c r="QON739" s="38"/>
      <c r="QOO739" s="38"/>
      <c r="QOP739" s="38"/>
      <c r="QOQ739" s="38"/>
      <c r="QOR739" s="38"/>
      <c r="QOS739" s="38"/>
      <c r="QOT739" s="38"/>
      <c r="QOU739" s="38"/>
      <c r="QOV739" s="38"/>
      <c r="QOW739" s="38"/>
      <c r="QOX739" s="38"/>
      <c r="QOY739" s="38"/>
      <c r="QOZ739" s="38"/>
      <c r="QPA739" s="38"/>
      <c r="QPB739" s="38"/>
      <c r="QPC739" s="38"/>
      <c r="QPD739" s="38"/>
      <c r="QPE739" s="38"/>
      <c r="QPF739" s="38"/>
      <c r="QPG739" s="38"/>
      <c r="QPH739" s="38"/>
      <c r="QPI739" s="38"/>
      <c r="QPJ739" s="38"/>
      <c r="QPK739" s="38"/>
      <c r="QPL739" s="38"/>
      <c r="QPM739" s="38"/>
      <c r="QPN739" s="38"/>
      <c r="QPO739" s="38"/>
      <c r="QPP739" s="38"/>
      <c r="QPQ739" s="38"/>
      <c r="QPR739" s="38"/>
      <c r="QPS739" s="38"/>
      <c r="QPT739" s="38"/>
      <c r="QPU739" s="38"/>
      <c r="QPV739" s="38"/>
      <c r="QPW739" s="38"/>
      <c r="QPX739" s="38"/>
      <c r="QPY739" s="38"/>
      <c r="QPZ739" s="38"/>
      <c r="QQA739" s="38"/>
      <c r="QQB739" s="38"/>
      <c r="QQC739" s="38"/>
      <c r="QQD739" s="38"/>
      <c r="QQE739" s="38"/>
      <c r="QQF739" s="38"/>
      <c r="QQG739" s="38"/>
      <c r="QQH739" s="38"/>
      <c r="QQI739" s="38"/>
      <c r="QQJ739" s="38"/>
      <c r="QQK739" s="38"/>
      <c r="QQL739" s="38"/>
      <c r="QQM739" s="38"/>
      <c r="QQN739" s="38"/>
      <c r="QQO739" s="38"/>
      <c r="QQP739" s="38"/>
      <c r="QQQ739" s="38"/>
      <c r="QQR739" s="38"/>
      <c r="QQS739" s="38"/>
      <c r="QQT739" s="38"/>
      <c r="QQU739" s="38"/>
      <c r="QQV739" s="38"/>
      <c r="QQW739" s="38"/>
      <c r="QQX739" s="38"/>
      <c r="QQY739" s="38"/>
      <c r="QQZ739" s="38"/>
      <c r="QRA739" s="38"/>
      <c r="QRB739" s="38"/>
      <c r="QRC739" s="38"/>
      <c r="QRD739" s="38"/>
      <c r="QRE739" s="38"/>
      <c r="QRF739" s="38"/>
      <c r="QRG739" s="38"/>
      <c r="QRH739" s="38"/>
      <c r="QRI739" s="38"/>
      <c r="QRJ739" s="38"/>
      <c r="QRK739" s="38"/>
      <c r="QRL739" s="38"/>
      <c r="QRM739" s="38"/>
      <c r="QRN739" s="38"/>
      <c r="QRO739" s="38"/>
      <c r="QRP739" s="38"/>
      <c r="QRQ739" s="38"/>
      <c r="QRR739" s="38"/>
      <c r="QRS739" s="38"/>
      <c r="QRT739" s="38"/>
      <c r="QRU739" s="38"/>
      <c r="QRV739" s="38"/>
      <c r="QRW739" s="38"/>
      <c r="QRX739" s="38"/>
      <c r="QRY739" s="38"/>
      <c r="QRZ739" s="38"/>
      <c r="QSA739" s="38"/>
      <c r="QSB739" s="38"/>
      <c r="QSC739" s="38"/>
      <c r="QSD739" s="38"/>
      <c r="QSE739" s="38"/>
      <c r="QSF739" s="38"/>
      <c r="QSG739" s="38"/>
      <c r="QSH739" s="38"/>
      <c r="QSI739" s="38"/>
      <c r="QSJ739" s="38"/>
      <c r="QSK739" s="38"/>
      <c r="QSL739" s="38"/>
      <c r="QSM739" s="38"/>
      <c r="QSN739" s="38"/>
      <c r="QSO739" s="38"/>
      <c r="QSP739" s="38"/>
      <c r="QSQ739" s="38"/>
      <c r="QSR739" s="38"/>
      <c r="QSS739" s="38"/>
      <c r="QST739" s="38"/>
      <c r="QSU739" s="38"/>
      <c r="QSV739" s="38"/>
      <c r="QSW739" s="38"/>
      <c r="QSX739" s="38"/>
      <c r="QSY739" s="38"/>
      <c r="QSZ739" s="38"/>
      <c r="QTA739" s="38"/>
      <c r="QTB739" s="38"/>
      <c r="QTC739" s="38"/>
      <c r="QTD739" s="38"/>
      <c r="QTE739" s="38"/>
      <c r="QTF739" s="38"/>
      <c r="QTG739" s="38"/>
      <c r="QTH739" s="38"/>
      <c r="QTI739" s="38"/>
      <c r="QTJ739" s="38"/>
      <c r="QTK739" s="38"/>
      <c r="QTL739" s="38"/>
      <c r="QTM739" s="38"/>
      <c r="QTN739" s="38"/>
      <c r="QTO739" s="38"/>
      <c r="QTP739" s="38"/>
      <c r="QTQ739" s="38"/>
      <c r="QTR739" s="38"/>
      <c r="QTS739" s="38"/>
      <c r="QTT739" s="38"/>
      <c r="QTU739" s="38"/>
      <c r="QTV739" s="38"/>
      <c r="QTW739" s="38"/>
      <c r="QTX739" s="38"/>
      <c r="QTY739" s="38"/>
      <c r="QTZ739" s="38"/>
      <c r="QUA739" s="38"/>
      <c r="QUB739" s="38"/>
      <c r="QUC739" s="38"/>
      <c r="QUD739" s="38"/>
      <c r="QUE739" s="38"/>
      <c r="QUF739" s="38"/>
      <c r="QUG739" s="38"/>
      <c r="QUH739" s="38"/>
      <c r="QUI739" s="38"/>
      <c r="QUJ739" s="38"/>
      <c r="QUK739" s="38"/>
      <c r="QUL739" s="38"/>
      <c r="QUM739" s="38"/>
      <c r="QUN739" s="38"/>
      <c r="QUO739" s="38"/>
      <c r="QUP739" s="38"/>
      <c r="QUQ739" s="38"/>
      <c r="QUR739" s="38"/>
      <c r="QUS739" s="38"/>
      <c r="QUT739" s="38"/>
      <c r="QUU739" s="38"/>
      <c r="QUV739" s="38"/>
      <c r="QUW739" s="38"/>
      <c r="QUX739" s="38"/>
      <c r="QUY739" s="38"/>
      <c r="QUZ739" s="38"/>
      <c r="QVA739" s="38"/>
      <c r="QVB739" s="38"/>
      <c r="QVC739" s="38"/>
      <c r="QVD739" s="38"/>
      <c r="QVE739" s="38"/>
      <c r="QVF739" s="38"/>
      <c r="QVG739" s="38"/>
      <c r="QVH739" s="38"/>
      <c r="QVI739" s="38"/>
      <c r="QVJ739" s="38"/>
      <c r="QVK739" s="38"/>
      <c r="QVL739" s="38"/>
      <c r="QVM739" s="38"/>
      <c r="QVN739" s="38"/>
      <c r="QVO739" s="38"/>
      <c r="QVP739" s="38"/>
      <c r="QVQ739" s="38"/>
      <c r="QVR739" s="38"/>
      <c r="QVS739" s="38"/>
      <c r="QVT739" s="38"/>
      <c r="QVU739" s="38"/>
      <c r="QVV739" s="38"/>
      <c r="QVW739" s="38"/>
      <c r="QVX739" s="38"/>
      <c r="QVY739" s="38"/>
      <c r="QVZ739" s="38"/>
      <c r="QWA739" s="38"/>
      <c r="QWB739" s="38"/>
      <c r="QWC739" s="38"/>
      <c r="QWD739" s="38"/>
      <c r="QWE739" s="38"/>
      <c r="QWF739" s="38"/>
      <c r="QWG739" s="38"/>
      <c r="QWH739" s="38"/>
      <c r="QWI739" s="38"/>
      <c r="QWJ739" s="38"/>
      <c r="QWK739" s="38"/>
      <c r="QWL739" s="38"/>
      <c r="QWM739" s="38"/>
      <c r="QWN739" s="38"/>
      <c r="QWO739" s="38"/>
      <c r="QWP739" s="38"/>
      <c r="QWQ739" s="38"/>
      <c r="QWR739" s="38"/>
      <c r="QWS739" s="38"/>
      <c r="QWT739" s="38"/>
      <c r="QWU739" s="38"/>
      <c r="QWV739" s="38"/>
      <c r="QWW739" s="38"/>
      <c r="QWX739" s="38"/>
      <c r="QWY739" s="38"/>
      <c r="QWZ739" s="38"/>
      <c r="QXA739" s="38"/>
      <c r="QXB739" s="38"/>
      <c r="QXC739" s="38"/>
      <c r="QXD739" s="38"/>
      <c r="QXE739" s="38"/>
      <c r="QXF739" s="38"/>
      <c r="QXG739" s="38"/>
      <c r="QXH739" s="38"/>
      <c r="QXI739" s="38"/>
      <c r="QXJ739" s="38"/>
      <c r="QXK739" s="38"/>
      <c r="QXL739" s="38"/>
      <c r="QXM739" s="38"/>
      <c r="QXN739" s="38"/>
      <c r="QXO739" s="38"/>
      <c r="QXP739" s="38"/>
      <c r="QXQ739" s="38"/>
      <c r="QXR739" s="38"/>
      <c r="QXS739" s="38"/>
      <c r="QXT739" s="38"/>
      <c r="QXU739" s="38"/>
      <c r="QXV739" s="38"/>
      <c r="QXW739" s="38"/>
      <c r="QXX739" s="38"/>
      <c r="QXY739" s="38"/>
      <c r="QXZ739" s="38"/>
      <c r="QYA739" s="38"/>
      <c r="QYB739" s="38"/>
      <c r="QYC739" s="38"/>
      <c r="QYD739" s="38"/>
      <c r="QYE739" s="38"/>
      <c r="QYF739" s="38"/>
      <c r="QYG739" s="38"/>
      <c r="QYH739" s="38"/>
      <c r="QYI739" s="38"/>
      <c r="QYJ739" s="38"/>
      <c r="QYK739" s="38"/>
      <c r="QYL739" s="38"/>
      <c r="QYM739" s="38"/>
      <c r="QYN739" s="38"/>
      <c r="QYO739" s="38"/>
      <c r="QYP739" s="38"/>
      <c r="QYQ739" s="38"/>
      <c r="QYR739" s="38"/>
      <c r="QYS739" s="38"/>
      <c r="QYT739" s="38"/>
      <c r="QYU739" s="38"/>
      <c r="QYV739" s="38"/>
      <c r="QYW739" s="38"/>
      <c r="QYX739" s="38"/>
      <c r="QYY739" s="38"/>
      <c r="QYZ739" s="38"/>
      <c r="QZA739" s="38"/>
      <c r="QZB739" s="38"/>
      <c r="QZC739" s="38"/>
      <c r="QZD739" s="38"/>
      <c r="QZE739" s="38"/>
      <c r="QZF739" s="38"/>
      <c r="QZG739" s="38"/>
      <c r="QZH739" s="38"/>
      <c r="QZI739" s="38"/>
      <c r="QZJ739" s="38"/>
      <c r="QZK739" s="38"/>
      <c r="QZL739" s="38"/>
      <c r="QZM739" s="38"/>
      <c r="QZN739" s="38"/>
      <c r="QZO739" s="38"/>
      <c r="QZP739" s="38"/>
      <c r="QZQ739" s="38"/>
      <c r="QZR739" s="38"/>
      <c r="QZS739" s="38"/>
      <c r="QZT739" s="38"/>
      <c r="QZU739" s="38"/>
      <c r="QZV739" s="38"/>
      <c r="QZW739" s="38"/>
      <c r="QZX739" s="38"/>
      <c r="QZY739" s="38"/>
      <c r="QZZ739" s="38"/>
      <c r="RAA739" s="38"/>
      <c r="RAB739" s="38"/>
      <c r="RAC739" s="38"/>
      <c r="RAD739" s="38"/>
      <c r="RAE739" s="38"/>
      <c r="RAF739" s="38"/>
      <c r="RAG739" s="38"/>
      <c r="RAH739" s="38"/>
      <c r="RAI739" s="38"/>
      <c r="RAJ739" s="38"/>
      <c r="RAK739" s="38"/>
      <c r="RAL739" s="38"/>
      <c r="RAM739" s="38"/>
      <c r="RAN739" s="38"/>
      <c r="RAO739" s="38"/>
      <c r="RAP739" s="38"/>
      <c r="RAQ739" s="38"/>
      <c r="RAR739" s="38"/>
      <c r="RAS739" s="38"/>
      <c r="RAT739" s="38"/>
      <c r="RAU739" s="38"/>
      <c r="RAV739" s="38"/>
      <c r="RAW739" s="38"/>
      <c r="RAX739" s="38"/>
      <c r="RAY739" s="38"/>
      <c r="RAZ739" s="38"/>
      <c r="RBA739" s="38"/>
      <c r="RBB739" s="38"/>
      <c r="RBC739" s="38"/>
      <c r="RBD739" s="38"/>
      <c r="RBE739" s="38"/>
      <c r="RBF739" s="38"/>
      <c r="RBG739" s="38"/>
      <c r="RBH739" s="38"/>
      <c r="RBI739" s="38"/>
      <c r="RBJ739" s="38"/>
      <c r="RBK739" s="38"/>
      <c r="RBL739" s="38"/>
      <c r="RBM739" s="38"/>
      <c r="RBN739" s="38"/>
      <c r="RBO739" s="38"/>
      <c r="RBP739" s="38"/>
      <c r="RBQ739" s="38"/>
      <c r="RBR739" s="38"/>
      <c r="RBS739" s="38"/>
      <c r="RBT739" s="38"/>
      <c r="RBU739" s="38"/>
      <c r="RBV739" s="38"/>
      <c r="RBW739" s="38"/>
      <c r="RBX739" s="38"/>
      <c r="RBY739" s="38"/>
      <c r="RBZ739" s="38"/>
      <c r="RCA739" s="38"/>
      <c r="RCB739" s="38"/>
      <c r="RCC739" s="38"/>
      <c r="RCD739" s="38"/>
      <c r="RCE739" s="38"/>
      <c r="RCF739" s="38"/>
      <c r="RCG739" s="38"/>
      <c r="RCH739" s="38"/>
      <c r="RCI739" s="38"/>
      <c r="RCJ739" s="38"/>
      <c r="RCK739" s="38"/>
      <c r="RCL739" s="38"/>
      <c r="RCM739" s="38"/>
      <c r="RCN739" s="38"/>
      <c r="RCO739" s="38"/>
      <c r="RCP739" s="38"/>
      <c r="RCQ739" s="38"/>
      <c r="RCR739" s="38"/>
      <c r="RCS739" s="38"/>
      <c r="RCT739" s="38"/>
      <c r="RCU739" s="38"/>
      <c r="RCV739" s="38"/>
      <c r="RCW739" s="38"/>
      <c r="RCX739" s="38"/>
      <c r="RCY739" s="38"/>
      <c r="RCZ739" s="38"/>
      <c r="RDA739" s="38"/>
      <c r="RDB739" s="38"/>
      <c r="RDC739" s="38"/>
      <c r="RDD739" s="38"/>
      <c r="RDE739" s="38"/>
      <c r="RDF739" s="38"/>
      <c r="RDG739" s="38"/>
      <c r="RDH739" s="38"/>
      <c r="RDI739" s="38"/>
      <c r="RDJ739" s="38"/>
      <c r="RDK739" s="38"/>
      <c r="RDL739" s="38"/>
      <c r="RDM739" s="38"/>
      <c r="RDN739" s="38"/>
      <c r="RDO739" s="38"/>
      <c r="RDP739" s="38"/>
      <c r="RDQ739" s="38"/>
      <c r="RDR739" s="38"/>
      <c r="RDS739" s="38"/>
      <c r="RDT739" s="38"/>
      <c r="RDU739" s="38"/>
      <c r="RDV739" s="38"/>
      <c r="RDW739" s="38"/>
      <c r="RDX739" s="38"/>
      <c r="RDY739" s="38"/>
      <c r="RDZ739" s="38"/>
      <c r="REA739" s="38"/>
      <c r="REB739" s="38"/>
      <c r="REC739" s="38"/>
      <c r="RED739" s="38"/>
      <c r="REE739" s="38"/>
      <c r="REF739" s="38"/>
      <c r="REG739" s="38"/>
      <c r="REH739" s="38"/>
      <c r="REI739" s="38"/>
      <c r="REJ739" s="38"/>
      <c r="REK739" s="38"/>
      <c r="REL739" s="38"/>
      <c r="REM739" s="38"/>
      <c r="REN739" s="38"/>
      <c r="REO739" s="38"/>
      <c r="REP739" s="38"/>
      <c r="REQ739" s="38"/>
      <c r="RER739" s="38"/>
      <c r="RES739" s="38"/>
      <c r="RET739" s="38"/>
      <c r="REU739" s="38"/>
      <c r="REV739" s="38"/>
      <c r="REW739" s="38"/>
      <c r="REX739" s="38"/>
      <c r="REY739" s="38"/>
      <c r="REZ739" s="38"/>
      <c r="RFA739" s="38"/>
      <c r="RFB739" s="38"/>
      <c r="RFC739" s="38"/>
      <c r="RFD739" s="38"/>
      <c r="RFE739" s="38"/>
      <c r="RFF739" s="38"/>
      <c r="RFG739" s="38"/>
      <c r="RFH739" s="38"/>
      <c r="RFI739" s="38"/>
      <c r="RFJ739" s="38"/>
      <c r="RFK739" s="38"/>
      <c r="RFL739" s="38"/>
      <c r="RFM739" s="38"/>
      <c r="RFN739" s="38"/>
      <c r="RFO739" s="38"/>
      <c r="RFP739" s="38"/>
      <c r="RFQ739" s="38"/>
      <c r="RFR739" s="38"/>
      <c r="RFS739" s="38"/>
      <c r="RFT739" s="38"/>
      <c r="RFU739" s="38"/>
      <c r="RFV739" s="38"/>
      <c r="RFW739" s="38"/>
      <c r="RFX739" s="38"/>
      <c r="RFY739" s="38"/>
      <c r="RFZ739" s="38"/>
      <c r="RGA739" s="38"/>
      <c r="RGB739" s="38"/>
      <c r="RGC739" s="38"/>
      <c r="RGD739" s="38"/>
      <c r="RGE739" s="38"/>
      <c r="RGF739" s="38"/>
      <c r="RGG739" s="38"/>
      <c r="RGH739" s="38"/>
      <c r="RGI739" s="38"/>
      <c r="RGJ739" s="38"/>
      <c r="RGK739" s="38"/>
      <c r="RGL739" s="38"/>
      <c r="RGM739" s="38"/>
      <c r="RGN739" s="38"/>
      <c r="RGO739" s="38"/>
      <c r="RGP739" s="38"/>
      <c r="RGQ739" s="38"/>
      <c r="RGR739" s="38"/>
      <c r="RGS739" s="38"/>
      <c r="RGT739" s="38"/>
      <c r="RGU739" s="38"/>
      <c r="RGV739" s="38"/>
      <c r="RGW739" s="38"/>
      <c r="RGX739" s="38"/>
      <c r="RGY739" s="38"/>
      <c r="RGZ739" s="38"/>
      <c r="RHA739" s="38"/>
      <c r="RHB739" s="38"/>
      <c r="RHC739" s="38"/>
      <c r="RHD739" s="38"/>
      <c r="RHE739" s="38"/>
      <c r="RHF739" s="38"/>
      <c r="RHG739" s="38"/>
      <c r="RHH739" s="38"/>
      <c r="RHI739" s="38"/>
      <c r="RHJ739" s="38"/>
      <c r="RHK739" s="38"/>
      <c r="RHL739" s="38"/>
      <c r="RHM739" s="38"/>
      <c r="RHN739" s="38"/>
      <c r="RHO739" s="38"/>
      <c r="RHP739" s="38"/>
      <c r="RHQ739" s="38"/>
      <c r="RHR739" s="38"/>
      <c r="RHS739" s="38"/>
      <c r="RHT739" s="38"/>
      <c r="RHU739" s="38"/>
      <c r="RHV739" s="38"/>
      <c r="RHW739" s="38"/>
      <c r="RHX739" s="38"/>
      <c r="RHY739" s="38"/>
      <c r="RHZ739" s="38"/>
      <c r="RIA739" s="38"/>
      <c r="RIB739" s="38"/>
      <c r="RIC739" s="38"/>
      <c r="RID739" s="38"/>
      <c r="RIE739" s="38"/>
      <c r="RIF739" s="38"/>
      <c r="RIG739" s="38"/>
      <c r="RIH739" s="38"/>
      <c r="RII739" s="38"/>
      <c r="RIJ739" s="38"/>
      <c r="RIK739" s="38"/>
      <c r="RIL739" s="38"/>
      <c r="RIM739" s="38"/>
      <c r="RIN739" s="38"/>
      <c r="RIO739" s="38"/>
      <c r="RIP739" s="38"/>
      <c r="RIQ739" s="38"/>
      <c r="RIR739" s="38"/>
      <c r="RIS739" s="38"/>
      <c r="RIT739" s="38"/>
      <c r="RIU739" s="38"/>
      <c r="RIV739" s="38"/>
      <c r="RIW739" s="38"/>
      <c r="RIX739" s="38"/>
      <c r="RIY739" s="38"/>
      <c r="RIZ739" s="38"/>
      <c r="RJA739" s="38"/>
      <c r="RJB739" s="38"/>
      <c r="RJC739" s="38"/>
      <c r="RJD739" s="38"/>
      <c r="RJE739" s="38"/>
      <c r="RJF739" s="38"/>
      <c r="RJG739" s="38"/>
      <c r="RJH739" s="38"/>
      <c r="RJI739" s="38"/>
      <c r="RJJ739" s="38"/>
      <c r="RJK739" s="38"/>
      <c r="RJL739" s="38"/>
      <c r="RJM739" s="38"/>
      <c r="RJN739" s="38"/>
      <c r="RJO739" s="38"/>
      <c r="RJP739" s="38"/>
      <c r="RJQ739" s="38"/>
      <c r="RJR739" s="38"/>
      <c r="RJS739" s="38"/>
      <c r="RJT739" s="38"/>
      <c r="RJU739" s="38"/>
      <c r="RJV739" s="38"/>
      <c r="RJW739" s="38"/>
      <c r="RJX739" s="38"/>
      <c r="RJY739" s="38"/>
      <c r="RJZ739" s="38"/>
      <c r="RKA739" s="38"/>
      <c r="RKB739" s="38"/>
      <c r="RKC739" s="38"/>
      <c r="RKD739" s="38"/>
      <c r="RKE739" s="38"/>
      <c r="RKF739" s="38"/>
      <c r="RKG739" s="38"/>
      <c r="RKH739" s="38"/>
      <c r="RKI739" s="38"/>
      <c r="RKJ739" s="38"/>
      <c r="RKK739" s="38"/>
      <c r="RKL739" s="38"/>
      <c r="RKM739" s="38"/>
      <c r="RKN739" s="38"/>
      <c r="RKO739" s="38"/>
      <c r="RKP739" s="38"/>
      <c r="RKQ739" s="38"/>
      <c r="RKR739" s="38"/>
      <c r="RKS739" s="38"/>
      <c r="RKT739" s="38"/>
      <c r="RKU739" s="38"/>
      <c r="RKV739" s="38"/>
      <c r="RKW739" s="38"/>
      <c r="RKX739" s="38"/>
      <c r="RKY739" s="38"/>
      <c r="RKZ739" s="38"/>
      <c r="RLA739" s="38"/>
      <c r="RLB739" s="38"/>
      <c r="RLC739" s="38"/>
      <c r="RLD739" s="38"/>
      <c r="RLE739" s="38"/>
      <c r="RLF739" s="38"/>
      <c r="RLG739" s="38"/>
      <c r="RLH739" s="38"/>
      <c r="RLI739" s="38"/>
      <c r="RLJ739" s="38"/>
      <c r="RLK739" s="38"/>
      <c r="RLL739" s="38"/>
      <c r="RLM739" s="38"/>
      <c r="RLN739" s="38"/>
      <c r="RLO739" s="38"/>
      <c r="RLP739" s="38"/>
      <c r="RLQ739" s="38"/>
      <c r="RLR739" s="38"/>
      <c r="RLS739" s="38"/>
      <c r="RLT739" s="38"/>
      <c r="RLU739" s="38"/>
      <c r="RLV739" s="38"/>
      <c r="RLW739" s="38"/>
      <c r="RLX739" s="38"/>
      <c r="RLY739" s="38"/>
      <c r="RLZ739" s="38"/>
      <c r="RMA739" s="38"/>
      <c r="RMB739" s="38"/>
      <c r="RMC739" s="38"/>
      <c r="RMD739" s="38"/>
      <c r="RME739" s="38"/>
      <c r="RMF739" s="38"/>
      <c r="RMG739" s="38"/>
      <c r="RMH739" s="38"/>
      <c r="RMI739" s="38"/>
      <c r="RMJ739" s="38"/>
      <c r="RMK739" s="38"/>
      <c r="RML739" s="38"/>
      <c r="RMM739" s="38"/>
      <c r="RMN739" s="38"/>
      <c r="RMO739" s="38"/>
      <c r="RMP739" s="38"/>
      <c r="RMQ739" s="38"/>
      <c r="RMR739" s="38"/>
      <c r="RMS739" s="38"/>
      <c r="RMT739" s="38"/>
      <c r="RMU739" s="38"/>
      <c r="RMV739" s="38"/>
      <c r="RMW739" s="38"/>
      <c r="RMX739" s="38"/>
      <c r="RMY739" s="38"/>
      <c r="RMZ739" s="38"/>
      <c r="RNA739" s="38"/>
      <c r="RNB739" s="38"/>
      <c r="RNC739" s="38"/>
      <c r="RND739" s="38"/>
      <c r="RNE739" s="38"/>
      <c r="RNF739" s="38"/>
      <c r="RNG739" s="38"/>
      <c r="RNH739" s="38"/>
      <c r="RNI739" s="38"/>
      <c r="RNJ739" s="38"/>
      <c r="RNK739" s="38"/>
      <c r="RNL739" s="38"/>
      <c r="RNM739" s="38"/>
      <c r="RNN739" s="38"/>
      <c r="RNO739" s="38"/>
      <c r="RNP739" s="38"/>
      <c r="RNQ739" s="38"/>
      <c r="RNR739" s="38"/>
      <c r="RNS739" s="38"/>
      <c r="RNT739" s="38"/>
      <c r="RNU739" s="38"/>
      <c r="RNV739" s="38"/>
      <c r="RNW739" s="38"/>
      <c r="RNX739" s="38"/>
      <c r="RNY739" s="38"/>
      <c r="RNZ739" s="38"/>
      <c r="ROA739" s="38"/>
      <c r="ROB739" s="38"/>
      <c r="ROC739" s="38"/>
      <c r="ROD739" s="38"/>
      <c r="ROE739" s="38"/>
      <c r="ROF739" s="38"/>
      <c r="ROG739" s="38"/>
      <c r="ROH739" s="38"/>
      <c r="ROI739" s="38"/>
      <c r="ROJ739" s="38"/>
      <c r="ROK739" s="38"/>
      <c r="ROL739" s="38"/>
      <c r="ROM739" s="38"/>
      <c r="RON739" s="38"/>
      <c r="ROO739" s="38"/>
      <c r="ROP739" s="38"/>
      <c r="ROQ739" s="38"/>
      <c r="ROR739" s="38"/>
      <c r="ROS739" s="38"/>
      <c r="ROT739" s="38"/>
      <c r="ROU739" s="38"/>
      <c r="ROV739" s="38"/>
      <c r="ROW739" s="38"/>
      <c r="ROX739" s="38"/>
      <c r="ROY739" s="38"/>
      <c r="ROZ739" s="38"/>
      <c r="RPA739" s="38"/>
      <c r="RPB739" s="38"/>
      <c r="RPC739" s="38"/>
      <c r="RPD739" s="38"/>
      <c r="RPE739" s="38"/>
      <c r="RPF739" s="38"/>
      <c r="RPG739" s="38"/>
      <c r="RPH739" s="38"/>
      <c r="RPI739" s="38"/>
      <c r="RPJ739" s="38"/>
      <c r="RPK739" s="38"/>
      <c r="RPL739" s="38"/>
      <c r="RPM739" s="38"/>
      <c r="RPN739" s="38"/>
      <c r="RPO739" s="38"/>
      <c r="RPP739" s="38"/>
      <c r="RPQ739" s="38"/>
      <c r="RPR739" s="38"/>
      <c r="RPS739" s="38"/>
      <c r="RPT739" s="38"/>
      <c r="RPU739" s="38"/>
      <c r="RPV739" s="38"/>
      <c r="RPW739" s="38"/>
      <c r="RPX739" s="38"/>
      <c r="RPY739" s="38"/>
      <c r="RPZ739" s="38"/>
      <c r="RQA739" s="38"/>
      <c r="RQB739" s="38"/>
      <c r="RQC739" s="38"/>
      <c r="RQD739" s="38"/>
      <c r="RQE739" s="38"/>
      <c r="RQF739" s="38"/>
      <c r="RQG739" s="38"/>
      <c r="RQH739" s="38"/>
      <c r="RQI739" s="38"/>
      <c r="RQJ739" s="38"/>
      <c r="RQK739" s="38"/>
      <c r="RQL739" s="38"/>
      <c r="RQM739" s="38"/>
      <c r="RQN739" s="38"/>
      <c r="RQO739" s="38"/>
      <c r="RQP739" s="38"/>
      <c r="RQQ739" s="38"/>
      <c r="RQR739" s="38"/>
      <c r="RQS739" s="38"/>
      <c r="RQT739" s="38"/>
      <c r="RQU739" s="38"/>
      <c r="RQV739" s="38"/>
      <c r="RQW739" s="38"/>
      <c r="RQX739" s="38"/>
      <c r="RQY739" s="38"/>
      <c r="RQZ739" s="38"/>
      <c r="RRA739" s="38"/>
      <c r="RRB739" s="38"/>
      <c r="RRC739" s="38"/>
      <c r="RRD739" s="38"/>
      <c r="RRE739" s="38"/>
      <c r="RRF739" s="38"/>
      <c r="RRG739" s="38"/>
      <c r="RRH739" s="38"/>
      <c r="RRI739" s="38"/>
      <c r="RRJ739" s="38"/>
      <c r="RRK739" s="38"/>
      <c r="RRL739" s="38"/>
      <c r="RRM739" s="38"/>
      <c r="RRN739" s="38"/>
      <c r="RRO739" s="38"/>
      <c r="RRP739" s="38"/>
      <c r="RRQ739" s="38"/>
      <c r="RRR739" s="38"/>
      <c r="RRS739" s="38"/>
      <c r="RRT739" s="38"/>
      <c r="RRU739" s="38"/>
      <c r="RRV739" s="38"/>
      <c r="RRW739" s="38"/>
      <c r="RRX739" s="38"/>
      <c r="RRY739" s="38"/>
      <c r="RRZ739" s="38"/>
      <c r="RSA739" s="38"/>
      <c r="RSB739" s="38"/>
      <c r="RSC739" s="38"/>
      <c r="RSD739" s="38"/>
      <c r="RSE739" s="38"/>
      <c r="RSF739" s="38"/>
      <c r="RSG739" s="38"/>
      <c r="RSH739" s="38"/>
      <c r="RSI739" s="38"/>
      <c r="RSJ739" s="38"/>
      <c r="RSK739" s="38"/>
      <c r="RSL739" s="38"/>
      <c r="RSM739" s="38"/>
      <c r="RSN739" s="38"/>
      <c r="RSO739" s="38"/>
      <c r="RSP739" s="38"/>
      <c r="RSQ739" s="38"/>
      <c r="RSR739" s="38"/>
      <c r="RSS739" s="38"/>
      <c r="RST739" s="38"/>
      <c r="RSU739" s="38"/>
      <c r="RSV739" s="38"/>
      <c r="RSW739" s="38"/>
      <c r="RSX739" s="38"/>
      <c r="RSY739" s="38"/>
      <c r="RSZ739" s="38"/>
      <c r="RTA739" s="38"/>
      <c r="RTB739" s="38"/>
      <c r="RTC739" s="38"/>
      <c r="RTD739" s="38"/>
      <c r="RTE739" s="38"/>
      <c r="RTF739" s="38"/>
      <c r="RTG739" s="38"/>
      <c r="RTH739" s="38"/>
      <c r="RTI739" s="38"/>
      <c r="RTJ739" s="38"/>
      <c r="RTK739" s="38"/>
      <c r="RTL739" s="38"/>
      <c r="RTM739" s="38"/>
      <c r="RTN739" s="38"/>
      <c r="RTO739" s="38"/>
      <c r="RTP739" s="38"/>
      <c r="RTQ739" s="38"/>
      <c r="RTR739" s="38"/>
      <c r="RTS739" s="38"/>
      <c r="RTT739" s="38"/>
      <c r="RTU739" s="38"/>
      <c r="RTV739" s="38"/>
      <c r="RTW739" s="38"/>
      <c r="RTX739" s="38"/>
      <c r="RTY739" s="38"/>
      <c r="RTZ739" s="38"/>
      <c r="RUA739" s="38"/>
      <c r="RUB739" s="38"/>
      <c r="RUC739" s="38"/>
      <c r="RUD739" s="38"/>
      <c r="RUE739" s="38"/>
      <c r="RUF739" s="38"/>
      <c r="RUG739" s="38"/>
      <c r="RUH739" s="38"/>
      <c r="RUI739" s="38"/>
      <c r="RUJ739" s="38"/>
      <c r="RUK739" s="38"/>
      <c r="RUL739" s="38"/>
      <c r="RUM739" s="38"/>
      <c r="RUN739" s="38"/>
      <c r="RUO739" s="38"/>
      <c r="RUP739" s="38"/>
      <c r="RUQ739" s="38"/>
      <c r="RUR739" s="38"/>
      <c r="RUS739" s="38"/>
      <c r="RUT739" s="38"/>
      <c r="RUU739" s="38"/>
      <c r="RUV739" s="38"/>
      <c r="RUW739" s="38"/>
      <c r="RUX739" s="38"/>
      <c r="RUY739" s="38"/>
      <c r="RUZ739" s="38"/>
      <c r="RVA739" s="38"/>
      <c r="RVB739" s="38"/>
      <c r="RVC739" s="38"/>
      <c r="RVD739" s="38"/>
      <c r="RVE739" s="38"/>
      <c r="RVF739" s="38"/>
      <c r="RVG739" s="38"/>
      <c r="RVH739" s="38"/>
      <c r="RVI739" s="38"/>
      <c r="RVJ739" s="38"/>
      <c r="RVK739" s="38"/>
      <c r="RVL739" s="38"/>
      <c r="RVM739" s="38"/>
      <c r="RVN739" s="38"/>
      <c r="RVO739" s="38"/>
      <c r="RVP739" s="38"/>
      <c r="RVQ739" s="38"/>
      <c r="RVR739" s="38"/>
      <c r="RVS739" s="38"/>
      <c r="RVT739" s="38"/>
      <c r="RVU739" s="38"/>
      <c r="RVV739" s="38"/>
      <c r="RVW739" s="38"/>
      <c r="RVX739" s="38"/>
      <c r="RVY739" s="38"/>
      <c r="RVZ739" s="38"/>
      <c r="RWA739" s="38"/>
      <c r="RWB739" s="38"/>
      <c r="RWC739" s="38"/>
      <c r="RWD739" s="38"/>
      <c r="RWE739" s="38"/>
      <c r="RWF739" s="38"/>
      <c r="RWG739" s="38"/>
      <c r="RWH739" s="38"/>
      <c r="RWI739" s="38"/>
      <c r="RWJ739" s="38"/>
      <c r="RWK739" s="38"/>
      <c r="RWL739" s="38"/>
      <c r="RWM739" s="38"/>
      <c r="RWN739" s="38"/>
      <c r="RWO739" s="38"/>
      <c r="RWP739" s="38"/>
      <c r="RWQ739" s="38"/>
      <c r="RWR739" s="38"/>
      <c r="RWS739" s="38"/>
      <c r="RWT739" s="38"/>
      <c r="RWU739" s="38"/>
      <c r="RWV739" s="38"/>
      <c r="RWW739" s="38"/>
      <c r="RWX739" s="38"/>
      <c r="RWY739" s="38"/>
      <c r="RWZ739" s="38"/>
      <c r="RXA739" s="38"/>
      <c r="RXB739" s="38"/>
      <c r="RXC739" s="38"/>
      <c r="RXD739" s="38"/>
      <c r="RXE739" s="38"/>
      <c r="RXF739" s="38"/>
      <c r="RXG739" s="38"/>
      <c r="RXH739" s="38"/>
      <c r="RXI739" s="38"/>
      <c r="RXJ739" s="38"/>
      <c r="RXK739" s="38"/>
      <c r="RXL739" s="38"/>
      <c r="RXM739" s="38"/>
      <c r="RXN739" s="38"/>
      <c r="RXO739" s="38"/>
      <c r="RXP739" s="38"/>
      <c r="RXQ739" s="38"/>
      <c r="RXR739" s="38"/>
      <c r="RXS739" s="38"/>
      <c r="RXT739" s="38"/>
      <c r="RXU739" s="38"/>
      <c r="RXV739" s="38"/>
      <c r="RXW739" s="38"/>
      <c r="RXX739" s="38"/>
      <c r="RXY739" s="38"/>
      <c r="RXZ739" s="38"/>
      <c r="RYA739" s="38"/>
      <c r="RYB739" s="38"/>
      <c r="RYC739" s="38"/>
      <c r="RYD739" s="38"/>
      <c r="RYE739" s="38"/>
      <c r="RYF739" s="38"/>
      <c r="RYG739" s="38"/>
      <c r="RYH739" s="38"/>
      <c r="RYI739" s="38"/>
      <c r="RYJ739" s="38"/>
      <c r="RYK739" s="38"/>
      <c r="RYL739" s="38"/>
      <c r="RYM739" s="38"/>
      <c r="RYN739" s="38"/>
      <c r="RYO739" s="38"/>
      <c r="RYP739" s="38"/>
      <c r="RYQ739" s="38"/>
      <c r="RYR739" s="38"/>
      <c r="RYS739" s="38"/>
      <c r="RYT739" s="38"/>
      <c r="RYU739" s="38"/>
      <c r="RYV739" s="38"/>
      <c r="RYW739" s="38"/>
      <c r="RYX739" s="38"/>
      <c r="RYY739" s="38"/>
      <c r="RYZ739" s="38"/>
      <c r="RZA739" s="38"/>
      <c r="RZB739" s="38"/>
      <c r="RZC739" s="38"/>
      <c r="RZD739" s="38"/>
      <c r="RZE739" s="38"/>
      <c r="RZF739" s="38"/>
      <c r="RZG739" s="38"/>
      <c r="RZH739" s="38"/>
      <c r="RZI739" s="38"/>
      <c r="RZJ739" s="38"/>
      <c r="RZK739" s="38"/>
      <c r="RZL739" s="38"/>
      <c r="RZM739" s="38"/>
      <c r="RZN739" s="38"/>
      <c r="RZO739" s="38"/>
      <c r="RZP739" s="38"/>
      <c r="RZQ739" s="38"/>
      <c r="RZR739" s="38"/>
      <c r="RZS739" s="38"/>
      <c r="RZT739" s="38"/>
      <c r="RZU739" s="38"/>
      <c r="RZV739" s="38"/>
      <c r="RZW739" s="38"/>
      <c r="RZX739" s="38"/>
      <c r="RZY739" s="38"/>
      <c r="RZZ739" s="38"/>
      <c r="SAA739" s="38"/>
      <c r="SAB739" s="38"/>
      <c r="SAC739" s="38"/>
      <c r="SAD739" s="38"/>
      <c r="SAE739" s="38"/>
      <c r="SAF739" s="38"/>
      <c r="SAG739" s="38"/>
      <c r="SAH739" s="38"/>
      <c r="SAI739" s="38"/>
      <c r="SAJ739" s="38"/>
      <c r="SAK739" s="38"/>
      <c r="SAL739" s="38"/>
      <c r="SAM739" s="38"/>
      <c r="SAN739" s="38"/>
      <c r="SAO739" s="38"/>
      <c r="SAP739" s="38"/>
      <c r="SAQ739" s="38"/>
      <c r="SAR739" s="38"/>
      <c r="SAS739" s="38"/>
      <c r="SAT739" s="38"/>
      <c r="SAU739" s="38"/>
      <c r="SAV739" s="38"/>
      <c r="SAW739" s="38"/>
      <c r="SAX739" s="38"/>
      <c r="SAY739" s="38"/>
      <c r="SAZ739" s="38"/>
      <c r="SBA739" s="38"/>
      <c r="SBB739" s="38"/>
      <c r="SBC739" s="38"/>
      <c r="SBD739" s="38"/>
      <c r="SBE739" s="38"/>
      <c r="SBF739" s="38"/>
      <c r="SBG739" s="38"/>
      <c r="SBH739" s="38"/>
      <c r="SBI739" s="38"/>
      <c r="SBJ739" s="38"/>
      <c r="SBK739" s="38"/>
      <c r="SBL739" s="38"/>
      <c r="SBM739" s="38"/>
      <c r="SBN739" s="38"/>
      <c r="SBO739" s="38"/>
      <c r="SBP739" s="38"/>
      <c r="SBQ739" s="38"/>
      <c r="SBR739" s="38"/>
      <c r="SBS739" s="38"/>
      <c r="SBT739" s="38"/>
      <c r="SBU739" s="38"/>
      <c r="SBV739" s="38"/>
      <c r="SBW739" s="38"/>
      <c r="SBX739" s="38"/>
      <c r="SBY739" s="38"/>
      <c r="SBZ739" s="38"/>
      <c r="SCA739" s="38"/>
      <c r="SCB739" s="38"/>
      <c r="SCC739" s="38"/>
      <c r="SCD739" s="38"/>
      <c r="SCE739" s="38"/>
      <c r="SCF739" s="38"/>
      <c r="SCG739" s="38"/>
      <c r="SCH739" s="38"/>
      <c r="SCI739" s="38"/>
      <c r="SCJ739" s="38"/>
      <c r="SCK739" s="38"/>
      <c r="SCL739" s="38"/>
      <c r="SCM739" s="38"/>
      <c r="SCN739" s="38"/>
      <c r="SCO739" s="38"/>
      <c r="SCP739" s="38"/>
      <c r="SCQ739" s="38"/>
      <c r="SCR739" s="38"/>
      <c r="SCS739" s="38"/>
      <c r="SCT739" s="38"/>
      <c r="SCU739" s="38"/>
      <c r="SCV739" s="38"/>
      <c r="SCW739" s="38"/>
      <c r="SCX739" s="38"/>
      <c r="SCY739" s="38"/>
      <c r="SCZ739" s="38"/>
      <c r="SDA739" s="38"/>
      <c r="SDB739" s="38"/>
      <c r="SDC739" s="38"/>
      <c r="SDD739" s="38"/>
      <c r="SDE739" s="38"/>
      <c r="SDF739" s="38"/>
      <c r="SDG739" s="38"/>
      <c r="SDH739" s="38"/>
      <c r="SDI739" s="38"/>
      <c r="SDJ739" s="38"/>
      <c r="SDK739" s="38"/>
      <c r="SDL739" s="38"/>
      <c r="SDM739" s="38"/>
      <c r="SDN739" s="38"/>
      <c r="SDO739" s="38"/>
      <c r="SDP739" s="38"/>
      <c r="SDQ739" s="38"/>
      <c r="SDR739" s="38"/>
      <c r="SDS739" s="38"/>
      <c r="SDT739" s="38"/>
      <c r="SDU739" s="38"/>
      <c r="SDV739" s="38"/>
      <c r="SDW739" s="38"/>
      <c r="SDX739" s="38"/>
      <c r="SDY739" s="38"/>
      <c r="SDZ739" s="38"/>
      <c r="SEA739" s="38"/>
      <c r="SEB739" s="38"/>
      <c r="SEC739" s="38"/>
      <c r="SED739" s="38"/>
      <c r="SEE739" s="38"/>
      <c r="SEF739" s="38"/>
      <c r="SEG739" s="38"/>
      <c r="SEH739" s="38"/>
      <c r="SEI739" s="38"/>
      <c r="SEJ739" s="38"/>
      <c r="SEK739" s="38"/>
      <c r="SEL739" s="38"/>
      <c r="SEM739" s="38"/>
      <c r="SEN739" s="38"/>
      <c r="SEO739" s="38"/>
      <c r="SEP739" s="38"/>
      <c r="SEQ739" s="38"/>
      <c r="SER739" s="38"/>
      <c r="SES739" s="38"/>
      <c r="SET739" s="38"/>
      <c r="SEU739" s="38"/>
      <c r="SEV739" s="38"/>
      <c r="SEW739" s="38"/>
      <c r="SEX739" s="38"/>
      <c r="SEY739" s="38"/>
      <c r="SEZ739" s="38"/>
      <c r="SFA739" s="38"/>
      <c r="SFB739" s="38"/>
      <c r="SFC739" s="38"/>
      <c r="SFD739" s="38"/>
      <c r="SFE739" s="38"/>
      <c r="SFF739" s="38"/>
      <c r="SFG739" s="38"/>
      <c r="SFH739" s="38"/>
      <c r="SFI739" s="38"/>
      <c r="SFJ739" s="38"/>
      <c r="SFK739" s="38"/>
      <c r="SFL739" s="38"/>
      <c r="SFM739" s="38"/>
      <c r="SFN739" s="38"/>
      <c r="SFO739" s="38"/>
      <c r="SFP739" s="38"/>
      <c r="SFQ739" s="38"/>
      <c r="SFR739" s="38"/>
      <c r="SFS739" s="38"/>
      <c r="SFT739" s="38"/>
      <c r="SFU739" s="38"/>
      <c r="SFV739" s="38"/>
      <c r="SFW739" s="38"/>
      <c r="SFX739" s="38"/>
      <c r="SFY739" s="38"/>
      <c r="SFZ739" s="38"/>
      <c r="SGA739" s="38"/>
      <c r="SGB739" s="38"/>
      <c r="SGC739" s="38"/>
      <c r="SGD739" s="38"/>
      <c r="SGE739" s="38"/>
      <c r="SGF739" s="38"/>
      <c r="SGG739" s="38"/>
      <c r="SGH739" s="38"/>
      <c r="SGI739" s="38"/>
      <c r="SGJ739" s="38"/>
      <c r="SGK739" s="38"/>
      <c r="SGL739" s="38"/>
      <c r="SGM739" s="38"/>
      <c r="SGN739" s="38"/>
      <c r="SGO739" s="38"/>
      <c r="SGP739" s="38"/>
      <c r="SGQ739" s="38"/>
      <c r="SGR739" s="38"/>
      <c r="SGS739" s="38"/>
      <c r="SGT739" s="38"/>
      <c r="SGU739" s="38"/>
      <c r="SGV739" s="38"/>
      <c r="SGW739" s="38"/>
      <c r="SGX739" s="38"/>
      <c r="SGY739" s="38"/>
      <c r="SGZ739" s="38"/>
      <c r="SHA739" s="38"/>
      <c r="SHB739" s="38"/>
      <c r="SHC739" s="38"/>
      <c r="SHD739" s="38"/>
      <c r="SHE739" s="38"/>
      <c r="SHF739" s="38"/>
      <c r="SHG739" s="38"/>
      <c r="SHH739" s="38"/>
      <c r="SHI739" s="38"/>
      <c r="SHJ739" s="38"/>
      <c r="SHK739" s="38"/>
      <c r="SHL739" s="38"/>
      <c r="SHM739" s="38"/>
      <c r="SHN739" s="38"/>
      <c r="SHO739" s="38"/>
      <c r="SHP739" s="38"/>
      <c r="SHQ739" s="38"/>
      <c r="SHR739" s="38"/>
      <c r="SHS739" s="38"/>
      <c r="SHT739" s="38"/>
      <c r="SHU739" s="38"/>
      <c r="SHV739" s="38"/>
      <c r="SHW739" s="38"/>
      <c r="SHX739" s="38"/>
      <c r="SHY739" s="38"/>
      <c r="SHZ739" s="38"/>
      <c r="SIA739" s="38"/>
      <c r="SIB739" s="38"/>
      <c r="SIC739" s="38"/>
      <c r="SID739" s="38"/>
      <c r="SIE739" s="38"/>
      <c r="SIF739" s="38"/>
      <c r="SIG739" s="38"/>
      <c r="SIH739" s="38"/>
      <c r="SII739" s="38"/>
      <c r="SIJ739" s="38"/>
      <c r="SIK739" s="38"/>
      <c r="SIL739" s="38"/>
      <c r="SIM739" s="38"/>
      <c r="SIN739" s="38"/>
      <c r="SIO739" s="38"/>
      <c r="SIP739" s="38"/>
      <c r="SIQ739" s="38"/>
      <c r="SIR739" s="38"/>
      <c r="SIS739" s="38"/>
      <c r="SIT739" s="38"/>
      <c r="SIU739" s="38"/>
      <c r="SIV739" s="38"/>
      <c r="SIW739" s="38"/>
      <c r="SIX739" s="38"/>
      <c r="SIY739" s="38"/>
      <c r="SIZ739" s="38"/>
      <c r="SJA739" s="38"/>
      <c r="SJB739" s="38"/>
      <c r="SJC739" s="38"/>
      <c r="SJD739" s="38"/>
      <c r="SJE739" s="38"/>
      <c r="SJF739" s="38"/>
      <c r="SJG739" s="38"/>
      <c r="SJH739" s="38"/>
      <c r="SJI739" s="38"/>
      <c r="SJJ739" s="38"/>
      <c r="SJK739" s="38"/>
      <c r="SJL739" s="38"/>
      <c r="SJM739" s="38"/>
      <c r="SJN739" s="38"/>
      <c r="SJO739" s="38"/>
      <c r="SJP739" s="38"/>
      <c r="SJQ739" s="38"/>
      <c r="SJR739" s="38"/>
      <c r="SJS739" s="38"/>
      <c r="SJT739" s="38"/>
      <c r="SJU739" s="38"/>
      <c r="SJV739" s="38"/>
      <c r="SJW739" s="38"/>
      <c r="SJX739" s="38"/>
      <c r="SJY739" s="38"/>
      <c r="SJZ739" s="38"/>
      <c r="SKA739" s="38"/>
      <c r="SKB739" s="38"/>
      <c r="SKC739" s="38"/>
      <c r="SKD739" s="38"/>
      <c r="SKE739" s="38"/>
      <c r="SKF739" s="38"/>
      <c r="SKG739" s="38"/>
      <c r="SKH739" s="38"/>
      <c r="SKI739" s="38"/>
      <c r="SKJ739" s="38"/>
      <c r="SKK739" s="38"/>
      <c r="SKL739" s="38"/>
      <c r="SKM739" s="38"/>
      <c r="SKN739" s="38"/>
      <c r="SKO739" s="38"/>
      <c r="SKP739" s="38"/>
      <c r="SKQ739" s="38"/>
      <c r="SKR739" s="38"/>
      <c r="SKS739" s="38"/>
      <c r="SKT739" s="38"/>
      <c r="SKU739" s="38"/>
      <c r="SKV739" s="38"/>
      <c r="SKW739" s="38"/>
      <c r="SKX739" s="38"/>
      <c r="SKY739" s="38"/>
      <c r="SKZ739" s="38"/>
      <c r="SLA739" s="38"/>
      <c r="SLB739" s="38"/>
      <c r="SLC739" s="38"/>
      <c r="SLD739" s="38"/>
      <c r="SLE739" s="38"/>
      <c r="SLF739" s="38"/>
      <c r="SLG739" s="38"/>
      <c r="SLH739" s="38"/>
      <c r="SLI739" s="38"/>
      <c r="SLJ739" s="38"/>
      <c r="SLK739" s="38"/>
      <c r="SLL739" s="38"/>
      <c r="SLM739" s="38"/>
      <c r="SLN739" s="38"/>
      <c r="SLO739" s="38"/>
      <c r="SLP739" s="38"/>
      <c r="SLQ739" s="38"/>
      <c r="SLR739" s="38"/>
      <c r="SLS739" s="38"/>
      <c r="SLT739" s="38"/>
      <c r="SLU739" s="38"/>
      <c r="SLV739" s="38"/>
      <c r="SLW739" s="38"/>
      <c r="SLX739" s="38"/>
      <c r="SLY739" s="38"/>
      <c r="SLZ739" s="38"/>
      <c r="SMA739" s="38"/>
      <c r="SMB739" s="38"/>
      <c r="SMC739" s="38"/>
      <c r="SMD739" s="38"/>
      <c r="SME739" s="38"/>
      <c r="SMF739" s="38"/>
      <c r="SMG739" s="38"/>
      <c r="SMH739" s="38"/>
      <c r="SMI739" s="38"/>
      <c r="SMJ739" s="38"/>
      <c r="SMK739" s="38"/>
      <c r="SML739" s="38"/>
      <c r="SMM739" s="38"/>
      <c r="SMN739" s="38"/>
      <c r="SMO739" s="38"/>
      <c r="SMP739" s="38"/>
      <c r="SMQ739" s="38"/>
      <c r="SMR739" s="38"/>
      <c r="SMS739" s="38"/>
      <c r="SMT739" s="38"/>
      <c r="SMU739" s="38"/>
      <c r="SMV739" s="38"/>
      <c r="SMW739" s="38"/>
      <c r="SMX739" s="38"/>
      <c r="SMY739" s="38"/>
      <c r="SMZ739" s="38"/>
      <c r="SNA739" s="38"/>
      <c r="SNB739" s="38"/>
      <c r="SNC739" s="38"/>
      <c r="SND739" s="38"/>
      <c r="SNE739" s="38"/>
      <c r="SNF739" s="38"/>
      <c r="SNG739" s="38"/>
      <c r="SNH739" s="38"/>
      <c r="SNI739" s="38"/>
      <c r="SNJ739" s="38"/>
      <c r="SNK739" s="38"/>
      <c r="SNL739" s="38"/>
      <c r="SNM739" s="38"/>
      <c r="SNN739" s="38"/>
      <c r="SNO739" s="38"/>
      <c r="SNP739" s="38"/>
      <c r="SNQ739" s="38"/>
      <c r="SNR739" s="38"/>
      <c r="SNS739" s="38"/>
      <c r="SNT739" s="38"/>
      <c r="SNU739" s="38"/>
      <c r="SNV739" s="38"/>
      <c r="SNW739" s="38"/>
      <c r="SNX739" s="38"/>
      <c r="SNY739" s="38"/>
      <c r="SNZ739" s="38"/>
      <c r="SOA739" s="38"/>
      <c r="SOB739" s="38"/>
      <c r="SOC739" s="38"/>
      <c r="SOD739" s="38"/>
      <c r="SOE739" s="38"/>
      <c r="SOF739" s="38"/>
      <c r="SOG739" s="38"/>
      <c r="SOH739" s="38"/>
      <c r="SOI739" s="38"/>
      <c r="SOJ739" s="38"/>
      <c r="SOK739" s="38"/>
      <c r="SOL739" s="38"/>
      <c r="SOM739" s="38"/>
      <c r="SON739" s="38"/>
      <c r="SOO739" s="38"/>
      <c r="SOP739" s="38"/>
      <c r="SOQ739" s="38"/>
      <c r="SOR739" s="38"/>
      <c r="SOS739" s="38"/>
      <c r="SOT739" s="38"/>
      <c r="SOU739" s="38"/>
      <c r="SOV739" s="38"/>
      <c r="SOW739" s="38"/>
      <c r="SOX739" s="38"/>
      <c r="SOY739" s="38"/>
      <c r="SOZ739" s="38"/>
      <c r="SPA739" s="38"/>
      <c r="SPB739" s="38"/>
      <c r="SPC739" s="38"/>
      <c r="SPD739" s="38"/>
      <c r="SPE739" s="38"/>
      <c r="SPF739" s="38"/>
      <c r="SPG739" s="38"/>
      <c r="SPH739" s="38"/>
      <c r="SPI739" s="38"/>
      <c r="SPJ739" s="38"/>
      <c r="SPK739" s="38"/>
      <c r="SPL739" s="38"/>
      <c r="SPM739" s="38"/>
      <c r="SPN739" s="38"/>
      <c r="SPO739" s="38"/>
      <c r="SPP739" s="38"/>
      <c r="SPQ739" s="38"/>
      <c r="SPR739" s="38"/>
      <c r="SPS739" s="38"/>
      <c r="SPT739" s="38"/>
      <c r="SPU739" s="38"/>
      <c r="SPV739" s="38"/>
      <c r="SPW739" s="38"/>
      <c r="SPX739" s="38"/>
      <c r="SPY739" s="38"/>
      <c r="SPZ739" s="38"/>
      <c r="SQA739" s="38"/>
      <c r="SQB739" s="38"/>
      <c r="SQC739" s="38"/>
      <c r="SQD739" s="38"/>
      <c r="SQE739" s="38"/>
      <c r="SQF739" s="38"/>
      <c r="SQG739" s="38"/>
      <c r="SQH739" s="38"/>
      <c r="SQI739" s="38"/>
      <c r="SQJ739" s="38"/>
      <c r="SQK739" s="38"/>
      <c r="SQL739" s="38"/>
      <c r="SQM739" s="38"/>
      <c r="SQN739" s="38"/>
      <c r="SQO739" s="38"/>
      <c r="SQP739" s="38"/>
      <c r="SQQ739" s="38"/>
      <c r="SQR739" s="38"/>
      <c r="SQS739" s="38"/>
      <c r="SQT739" s="38"/>
      <c r="SQU739" s="38"/>
      <c r="SQV739" s="38"/>
      <c r="SQW739" s="38"/>
      <c r="SQX739" s="38"/>
      <c r="SQY739" s="38"/>
      <c r="SQZ739" s="38"/>
      <c r="SRA739" s="38"/>
      <c r="SRB739" s="38"/>
      <c r="SRC739" s="38"/>
      <c r="SRD739" s="38"/>
      <c r="SRE739" s="38"/>
      <c r="SRF739" s="38"/>
      <c r="SRG739" s="38"/>
      <c r="SRH739" s="38"/>
      <c r="SRI739" s="38"/>
      <c r="SRJ739" s="38"/>
      <c r="SRK739" s="38"/>
      <c r="SRL739" s="38"/>
      <c r="SRM739" s="38"/>
      <c r="SRN739" s="38"/>
      <c r="SRO739" s="38"/>
      <c r="SRP739" s="38"/>
      <c r="SRQ739" s="38"/>
      <c r="SRR739" s="38"/>
      <c r="SRS739" s="38"/>
      <c r="SRT739" s="38"/>
      <c r="SRU739" s="38"/>
      <c r="SRV739" s="38"/>
      <c r="SRW739" s="38"/>
      <c r="SRX739" s="38"/>
      <c r="SRY739" s="38"/>
      <c r="SRZ739" s="38"/>
      <c r="SSA739" s="38"/>
      <c r="SSB739" s="38"/>
      <c r="SSC739" s="38"/>
      <c r="SSD739" s="38"/>
      <c r="SSE739" s="38"/>
      <c r="SSF739" s="38"/>
      <c r="SSG739" s="38"/>
      <c r="SSH739" s="38"/>
      <c r="SSI739" s="38"/>
      <c r="SSJ739" s="38"/>
      <c r="SSK739" s="38"/>
      <c r="SSL739" s="38"/>
      <c r="SSM739" s="38"/>
      <c r="SSN739" s="38"/>
      <c r="SSO739" s="38"/>
      <c r="SSP739" s="38"/>
      <c r="SSQ739" s="38"/>
      <c r="SSR739" s="38"/>
      <c r="SSS739" s="38"/>
      <c r="SST739" s="38"/>
      <c r="SSU739" s="38"/>
      <c r="SSV739" s="38"/>
      <c r="SSW739" s="38"/>
      <c r="SSX739" s="38"/>
      <c r="SSY739" s="38"/>
      <c r="SSZ739" s="38"/>
      <c r="STA739" s="38"/>
      <c r="STB739" s="38"/>
      <c r="STC739" s="38"/>
      <c r="STD739" s="38"/>
      <c r="STE739" s="38"/>
      <c r="STF739" s="38"/>
      <c r="STG739" s="38"/>
      <c r="STH739" s="38"/>
      <c r="STI739" s="38"/>
      <c r="STJ739" s="38"/>
      <c r="STK739" s="38"/>
      <c r="STL739" s="38"/>
      <c r="STM739" s="38"/>
      <c r="STN739" s="38"/>
      <c r="STO739" s="38"/>
      <c r="STP739" s="38"/>
      <c r="STQ739" s="38"/>
      <c r="STR739" s="38"/>
      <c r="STS739" s="38"/>
      <c r="STT739" s="38"/>
      <c r="STU739" s="38"/>
      <c r="STV739" s="38"/>
      <c r="STW739" s="38"/>
      <c r="STX739" s="38"/>
      <c r="STY739" s="38"/>
      <c r="STZ739" s="38"/>
      <c r="SUA739" s="38"/>
      <c r="SUB739" s="38"/>
      <c r="SUC739" s="38"/>
      <c r="SUD739" s="38"/>
      <c r="SUE739" s="38"/>
      <c r="SUF739" s="38"/>
      <c r="SUG739" s="38"/>
      <c r="SUH739" s="38"/>
      <c r="SUI739" s="38"/>
      <c r="SUJ739" s="38"/>
      <c r="SUK739" s="38"/>
      <c r="SUL739" s="38"/>
      <c r="SUM739" s="38"/>
      <c r="SUN739" s="38"/>
      <c r="SUO739" s="38"/>
      <c r="SUP739" s="38"/>
      <c r="SUQ739" s="38"/>
      <c r="SUR739" s="38"/>
      <c r="SUS739" s="38"/>
      <c r="SUT739" s="38"/>
      <c r="SUU739" s="38"/>
      <c r="SUV739" s="38"/>
      <c r="SUW739" s="38"/>
      <c r="SUX739" s="38"/>
      <c r="SUY739" s="38"/>
      <c r="SUZ739" s="38"/>
      <c r="SVA739" s="38"/>
      <c r="SVB739" s="38"/>
      <c r="SVC739" s="38"/>
      <c r="SVD739" s="38"/>
      <c r="SVE739" s="38"/>
      <c r="SVF739" s="38"/>
      <c r="SVG739" s="38"/>
      <c r="SVH739" s="38"/>
      <c r="SVI739" s="38"/>
      <c r="SVJ739" s="38"/>
      <c r="SVK739" s="38"/>
      <c r="SVL739" s="38"/>
      <c r="SVM739" s="38"/>
      <c r="SVN739" s="38"/>
      <c r="SVO739" s="38"/>
      <c r="SVP739" s="38"/>
      <c r="SVQ739" s="38"/>
      <c r="SVR739" s="38"/>
      <c r="SVS739" s="38"/>
      <c r="SVT739" s="38"/>
      <c r="SVU739" s="38"/>
      <c r="SVV739" s="38"/>
      <c r="SVW739" s="38"/>
      <c r="SVX739" s="38"/>
      <c r="SVY739" s="38"/>
      <c r="SVZ739" s="38"/>
      <c r="SWA739" s="38"/>
      <c r="SWB739" s="38"/>
      <c r="SWC739" s="38"/>
      <c r="SWD739" s="38"/>
      <c r="SWE739" s="38"/>
      <c r="SWF739" s="38"/>
      <c r="SWG739" s="38"/>
      <c r="SWH739" s="38"/>
      <c r="SWI739" s="38"/>
      <c r="SWJ739" s="38"/>
      <c r="SWK739" s="38"/>
      <c r="SWL739" s="38"/>
      <c r="SWM739" s="38"/>
      <c r="SWN739" s="38"/>
      <c r="SWO739" s="38"/>
      <c r="SWP739" s="38"/>
      <c r="SWQ739" s="38"/>
      <c r="SWR739" s="38"/>
      <c r="SWS739" s="38"/>
      <c r="SWT739" s="38"/>
      <c r="SWU739" s="38"/>
      <c r="SWV739" s="38"/>
      <c r="SWW739" s="38"/>
      <c r="SWX739" s="38"/>
      <c r="SWY739" s="38"/>
      <c r="SWZ739" s="38"/>
      <c r="SXA739" s="38"/>
      <c r="SXB739" s="38"/>
      <c r="SXC739" s="38"/>
      <c r="SXD739" s="38"/>
      <c r="SXE739" s="38"/>
      <c r="SXF739" s="38"/>
      <c r="SXG739" s="38"/>
      <c r="SXH739" s="38"/>
      <c r="SXI739" s="38"/>
      <c r="SXJ739" s="38"/>
      <c r="SXK739" s="38"/>
      <c r="SXL739" s="38"/>
      <c r="SXM739" s="38"/>
      <c r="SXN739" s="38"/>
      <c r="SXO739" s="38"/>
      <c r="SXP739" s="38"/>
      <c r="SXQ739" s="38"/>
      <c r="SXR739" s="38"/>
      <c r="SXS739" s="38"/>
      <c r="SXT739" s="38"/>
      <c r="SXU739" s="38"/>
      <c r="SXV739" s="38"/>
      <c r="SXW739" s="38"/>
      <c r="SXX739" s="38"/>
      <c r="SXY739" s="38"/>
      <c r="SXZ739" s="38"/>
      <c r="SYA739" s="38"/>
      <c r="SYB739" s="38"/>
      <c r="SYC739" s="38"/>
      <c r="SYD739" s="38"/>
      <c r="SYE739" s="38"/>
      <c r="SYF739" s="38"/>
      <c r="SYG739" s="38"/>
      <c r="SYH739" s="38"/>
      <c r="SYI739" s="38"/>
      <c r="SYJ739" s="38"/>
      <c r="SYK739" s="38"/>
      <c r="SYL739" s="38"/>
      <c r="SYM739" s="38"/>
      <c r="SYN739" s="38"/>
      <c r="SYO739" s="38"/>
      <c r="SYP739" s="38"/>
      <c r="SYQ739" s="38"/>
      <c r="SYR739" s="38"/>
      <c r="SYS739" s="38"/>
      <c r="SYT739" s="38"/>
      <c r="SYU739" s="38"/>
      <c r="SYV739" s="38"/>
      <c r="SYW739" s="38"/>
      <c r="SYX739" s="38"/>
      <c r="SYY739" s="38"/>
      <c r="SYZ739" s="38"/>
      <c r="SZA739" s="38"/>
      <c r="SZB739" s="38"/>
      <c r="SZC739" s="38"/>
      <c r="SZD739" s="38"/>
      <c r="SZE739" s="38"/>
      <c r="SZF739" s="38"/>
      <c r="SZG739" s="38"/>
      <c r="SZH739" s="38"/>
      <c r="SZI739" s="38"/>
      <c r="SZJ739" s="38"/>
      <c r="SZK739" s="38"/>
      <c r="SZL739" s="38"/>
      <c r="SZM739" s="38"/>
      <c r="SZN739" s="38"/>
      <c r="SZO739" s="38"/>
      <c r="SZP739" s="38"/>
      <c r="SZQ739" s="38"/>
      <c r="SZR739" s="38"/>
      <c r="SZS739" s="38"/>
      <c r="SZT739" s="38"/>
      <c r="SZU739" s="38"/>
      <c r="SZV739" s="38"/>
      <c r="SZW739" s="38"/>
      <c r="SZX739" s="38"/>
      <c r="SZY739" s="38"/>
      <c r="SZZ739" s="38"/>
      <c r="TAA739" s="38"/>
      <c r="TAB739" s="38"/>
      <c r="TAC739" s="38"/>
      <c r="TAD739" s="38"/>
      <c r="TAE739" s="38"/>
      <c r="TAF739" s="38"/>
      <c r="TAG739" s="38"/>
      <c r="TAH739" s="38"/>
      <c r="TAI739" s="38"/>
      <c r="TAJ739" s="38"/>
      <c r="TAK739" s="38"/>
      <c r="TAL739" s="38"/>
      <c r="TAM739" s="38"/>
      <c r="TAN739" s="38"/>
      <c r="TAO739" s="38"/>
      <c r="TAP739" s="38"/>
      <c r="TAQ739" s="38"/>
      <c r="TAR739" s="38"/>
      <c r="TAS739" s="38"/>
      <c r="TAT739" s="38"/>
      <c r="TAU739" s="38"/>
      <c r="TAV739" s="38"/>
      <c r="TAW739" s="38"/>
      <c r="TAX739" s="38"/>
      <c r="TAY739" s="38"/>
      <c r="TAZ739" s="38"/>
      <c r="TBA739" s="38"/>
      <c r="TBB739" s="38"/>
      <c r="TBC739" s="38"/>
      <c r="TBD739" s="38"/>
      <c r="TBE739" s="38"/>
      <c r="TBF739" s="38"/>
      <c r="TBG739" s="38"/>
      <c r="TBH739" s="38"/>
      <c r="TBI739" s="38"/>
      <c r="TBJ739" s="38"/>
      <c r="TBK739" s="38"/>
      <c r="TBL739" s="38"/>
      <c r="TBM739" s="38"/>
      <c r="TBN739" s="38"/>
      <c r="TBO739" s="38"/>
      <c r="TBP739" s="38"/>
      <c r="TBQ739" s="38"/>
      <c r="TBR739" s="38"/>
      <c r="TBS739" s="38"/>
      <c r="TBT739" s="38"/>
      <c r="TBU739" s="38"/>
      <c r="TBV739" s="38"/>
      <c r="TBW739" s="38"/>
      <c r="TBX739" s="38"/>
      <c r="TBY739" s="38"/>
      <c r="TBZ739" s="38"/>
      <c r="TCA739" s="38"/>
      <c r="TCB739" s="38"/>
      <c r="TCC739" s="38"/>
      <c r="TCD739" s="38"/>
      <c r="TCE739" s="38"/>
      <c r="TCF739" s="38"/>
      <c r="TCG739" s="38"/>
      <c r="TCH739" s="38"/>
      <c r="TCI739" s="38"/>
      <c r="TCJ739" s="38"/>
      <c r="TCK739" s="38"/>
      <c r="TCL739" s="38"/>
      <c r="TCM739" s="38"/>
      <c r="TCN739" s="38"/>
      <c r="TCO739" s="38"/>
      <c r="TCP739" s="38"/>
      <c r="TCQ739" s="38"/>
      <c r="TCR739" s="38"/>
      <c r="TCS739" s="38"/>
      <c r="TCT739" s="38"/>
      <c r="TCU739" s="38"/>
      <c r="TCV739" s="38"/>
      <c r="TCW739" s="38"/>
      <c r="TCX739" s="38"/>
      <c r="TCY739" s="38"/>
      <c r="TCZ739" s="38"/>
      <c r="TDA739" s="38"/>
      <c r="TDB739" s="38"/>
      <c r="TDC739" s="38"/>
      <c r="TDD739" s="38"/>
      <c r="TDE739" s="38"/>
      <c r="TDF739" s="38"/>
      <c r="TDG739" s="38"/>
      <c r="TDH739" s="38"/>
      <c r="TDI739" s="38"/>
      <c r="TDJ739" s="38"/>
      <c r="TDK739" s="38"/>
      <c r="TDL739" s="38"/>
      <c r="TDM739" s="38"/>
      <c r="TDN739" s="38"/>
      <c r="TDO739" s="38"/>
      <c r="TDP739" s="38"/>
      <c r="TDQ739" s="38"/>
      <c r="TDR739" s="38"/>
      <c r="TDS739" s="38"/>
      <c r="TDT739" s="38"/>
      <c r="TDU739" s="38"/>
      <c r="TDV739" s="38"/>
      <c r="TDW739" s="38"/>
      <c r="TDX739" s="38"/>
      <c r="TDY739" s="38"/>
      <c r="TDZ739" s="38"/>
      <c r="TEA739" s="38"/>
      <c r="TEB739" s="38"/>
      <c r="TEC739" s="38"/>
      <c r="TED739" s="38"/>
      <c r="TEE739" s="38"/>
      <c r="TEF739" s="38"/>
      <c r="TEG739" s="38"/>
      <c r="TEH739" s="38"/>
      <c r="TEI739" s="38"/>
      <c r="TEJ739" s="38"/>
      <c r="TEK739" s="38"/>
      <c r="TEL739" s="38"/>
      <c r="TEM739" s="38"/>
      <c r="TEN739" s="38"/>
      <c r="TEO739" s="38"/>
      <c r="TEP739" s="38"/>
      <c r="TEQ739" s="38"/>
      <c r="TER739" s="38"/>
      <c r="TES739" s="38"/>
      <c r="TET739" s="38"/>
      <c r="TEU739" s="38"/>
      <c r="TEV739" s="38"/>
      <c r="TEW739" s="38"/>
      <c r="TEX739" s="38"/>
      <c r="TEY739" s="38"/>
      <c r="TEZ739" s="38"/>
      <c r="TFA739" s="38"/>
      <c r="TFB739" s="38"/>
      <c r="TFC739" s="38"/>
      <c r="TFD739" s="38"/>
      <c r="TFE739" s="38"/>
      <c r="TFF739" s="38"/>
      <c r="TFG739" s="38"/>
      <c r="TFH739" s="38"/>
      <c r="TFI739" s="38"/>
      <c r="TFJ739" s="38"/>
      <c r="TFK739" s="38"/>
      <c r="TFL739" s="38"/>
      <c r="TFM739" s="38"/>
      <c r="TFN739" s="38"/>
      <c r="TFO739" s="38"/>
      <c r="TFP739" s="38"/>
      <c r="TFQ739" s="38"/>
      <c r="TFR739" s="38"/>
      <c r="TFS739" s="38"/>
      <c r="TFT739" s="38"/>
      <c r="TFU739" s="38"/>
      <c r="TFV739" s="38"/>
      <c r="TFW739" s="38"/>
      <c r="TFX739" s="38"/>
      <c r="TFY739" s="38"/>
      <c r="TFZ739" s="38"/>
      <c r="TGA739" s="38"/>
      <c r="TGB739" s="38"/>
      <c r="TGC739" s="38"/>
      <c r="TGD739" s="38"/>
      <c r="TGE739" s="38"/>
      <c r="TGF739" s="38"/>
      <c r="TGG739" s="38"/>
      <c r="TGH739" s="38"/>
      <c r="TGI739" s="38"/>
      <c r="TGJ739" s="38"/>
      <c r="TGK739" s="38"/>
      <c r="TGL739" s="38"/>
      <c r="TGM739" s="38"/>
      <c r="TGN739" s="38"/>
      <c r="TGO739" s="38"/>
      <c r="TGP739" s="38"/>
      <c r="TGQ739" s="38"/>
      <c r="TGR739" s="38"/>
      <c r="TGS739" s="38"/>
      <c r="TGT739" s="38"/>
      <c r="TGU739" s="38"/>
      <c r="TGV739" s="38"/>
      <c r="TGW739" s="38"/>
      <c r="TGX739" s="38"/>
      <c r="TGY739" s="38"/>
      <c r="TGZ739" s="38"/>
      <c r="THA739" s="38"/>
      <c r="THB739" s="38"/>
      <c r="THC739" s="38"/>
      <c r="THD739" s="38"/>
      <c r="THE739" s="38"/>
      <c r="THF739" s="38"/>
      <c r="THG739" s="38"/>
      <c r="THH739" s="38"/>
      <c r="THI739" s="38"/>
      <c r="THJ739" s="38"/>
      <c r="THK739" s="38"/>
      <c r="THL739" s="38"/>
      <c r="THM739" s="38"/>
      <c r="THN739" s="38"/>
      <c r="THO739" s="38"/>
      <c r="THP739" s="38"/>
      <c r="THQ739" s="38"/>
      <c r="THR739" s="38"/>
      <c r="THS739" s="38"/>
      <c r="THT739" s="38"/>
      <c r="THU739" s="38"/>
      <c r="THV739" s="38"/>
      <c r="THW739" s="38"/>
      <c r="THX739" s="38"/>
      <c r="THY739" s="38"/>
      <c r="THZ739" s="38"/>
      <c r="TIA739" s="38"/>
      <c r="TIB739" s="38"/>
      <c r="TIC739" s="38"/>
      <c r="TID739" s="38"/>
      <c r="TIE739" s="38"/>
      <c r="TIF739" s="38"/>
      <c r="TIG739" s="38"/>
      <c r="TIH739" s="38"/>
      <c r="TII739" s="38"/>
      <c r="TIJ739" s="38"/>
      <c r="TIK739" s="38"/>
      <c r="TIL739" s="38"/>
      <c r="TIM739" s="38"/>
      <c r="TIN739" s="38"/>
      <c r="TIO739" s="38"/>
      <c r="TIP739" s="38"/>
      <c r="TIQ739" s="38"/>
      <c r="TIR739" s="38"/>
      <c r="TIS739" s="38"/>
      <c r="TIT739" s="38"/>
      <c r="TIU739" s="38"/>
      <c r="TIV739" s="38"/>
      <c r="TIW739" s="38"/>
      <c r="TIX739" s="38"/>
      <c r="TIY739" s="38"/>
      <c r="TIZ739" s="38"/>
      <c r="TJA739" s="38"/>
      <c r="TJB739" s="38"/>
      <c r="TJC739" s="38"/>
      <c r="TJD739" s="38"/>
      <c r="TJE739" s="38"/>
      <c r="TJF739" s="38"/>
      <c r="TJG739" s="38"/>
      <c r="TJH739" s="38"/>
      <c r="TJI739" s="38"/>
      <c r="TJJ739" s="38"/>
      <c r="TJK739" s="38"/>
      <c r="TJL739" s="38"/>
      <c r="TJM739" s="38"/>
      <c r="TJN739" s="38"/>
      <c r="TJO739" s="38"/>
      <c r="TJP739" s="38"/>
      <c r="TJQ739" s="38"/>
      <c r="TJR739" s="38"/>
      <c r="TJS739" s="38"/>
      <c r="TJT739" s="38"/>
      <c r="TJU739" s="38"/>
      <c r="TJV739" s="38"/>
      <c r="TJW739" s="38"/>
      <c r="TJX739" s="38"/>
      <c r="TJY739" s="38"/>
      <c r="TJZ739" s="38"/>
      <c r="TKA739" s="38"/>
      <c r="TKB739" s="38"/>
      <c r="TKC739" s="38"/>
      <c r="TKD739" s="38"/>
      <c r="TKE739" s="38"/>
      <c r="TKF739" s="38"/>
      <c r="TKG739" s="38"/>
      <c r="TKH739" s="38"/>
      <c r="TKI739" s="38"/>
      <c r="TKJ739" s="38"/>
      <c r="TKK739" s="38"/>
      <c r="TKL739" s="38"/>
      <c r="TKM739" s="38"/>
      <c r="TKN739" s="38"/>
      <c r="TKO739" s="38"/>
      <c r="TKP739" s="38"/>
      <c r="TKQ739" s="38"/>
      <c r="TKR739" s="38"/>
      <c r="TKS739" s="38"/>
      <c r="TKT739" s="38"/>
      <c r="TKU739" s="38"/>
      <c r="TKV739" s="38"/>
      <c r="TKW739" s="38"/>
      <c r="TKX739" s="38"/>
      <c r="TKY739" s="38"/>
      <c r="TKZ739" s="38"/>
      <c r="TLA739" s="38"/>
      <c r="TLB739" s="38"/>
      <c r="TLC739" s="38"/>
      <c r="TLD739" s="38"/>
      <c r="TLE739" s="38"/>
      <c r="TLF739" s="38"/>
      <c r="TLG739" s="38"/>
      <c r="TLH739" s="38"/>
      <c r="TLI739" s="38"/>
      <c r="TLJ739" s="38"/>
      <c r="TLK739" s="38"/>
      <c r="TLL739" s="38"/>
      <c r="TLM739" s="38"/>
      <c r="TLN739" s="38"/>
      <c r="TLO739" s="38"/>
      <c r="TLP739" s="38"/>
      <c r="TLQ739" s="38"/>
      <c r="TLR739" s="38"/>
      <c r="TLS739" s="38"/>
      <c r="TLT739" s="38"/>
      <c r="TLU739" s="38"/>
      <c r="TLV739" s="38"/>
      <c r="TLW739" s="38"/>
      <c r="TLX739" s="38"/>
      <c r="TLY739" s="38"/>
      <c r="TLZ739" s="38"/>
      <c r="TMA739" s="38"/>
      <c r="TMB739" s="38"/>
      <c r="TMC739" s="38"/>
      <c r="TMD739" s="38"/>
      <c r="TME739" s="38"/>
      <c r="TMF739" s="38"/>
      <c r="TMG739" s="38"/>
      <c r="TMH739" s="38"/>
      <c r="TMI739" s="38"/>
      <c r="TMJ739" s="38"/>
      <c r="TMK739" s="38"/>
      <c r="TML739" s="38"/>
      <c r="TMM739" s="38"/>
      <c r="TMN739" s="38"/>
      <c r="TMO739" s="38"/>
      <c r="TMP739" s="38"/>
      <c r="TMQ739" s="38"/>
      <c r="TMR739" s="38"/>
      <c r="TMS739" s="38"/>
      <c r="TMT739" s="38"/>
      <c r="TMU739" s="38"/>
      <c r="TMV739" s="38"/>
      <c r="TMW739" s="38"/>
      <c r="TMX739" s="38"/>
      <c r="TMY739" s="38"/>
      <c r="TMZ739" s="38"/>
      <c r="TNA739" s="38"/>
      <c r="TNB739" s="38"/>
      <c r="TNC739" s="38"/>
      <c r="TND739" s="38"/>
      <c r="TNE739" s="38"/>
      <c r="TNF739" s="38"/>
      <c r="TNG739" s="38"/>
      <c r="TNH739" s="38"/>
      <c r="TNI739" s="38"/>
      <c r="TNJ739" s="38"/>
      <c r="TNK739" s="38"/>
      <c r="TNL739" s="38"/>
      <c r="TNM739" s="38"/>
      <c r="TNN739" s="38"/>
      <c r="TNO739" s="38"/>
      <c r="TNP739" s="38"/>
      <c r="TNQ739" s="38"/>
      <c r="TNR739" s="38"/>
      <c r="TNS739" s="38"/>
      <c r="TNT739" s="38"/>
      <c r="TNU739" s="38"/>
      <c r="TNV739" s="38"/>
      <c r="TNW739" s="38"/>
      <c r="TNX739" s="38"/>
      <c r="TNY739" s="38"/>
      <c r="TNZ739" s="38"/>
      <c r="TOA739" s="38"/>
      <c r="TOB739" s="38"/>
      <c r="TOC739" s="38"/>
      <c r="TOD739" s="38"/>
      <c r="TOE739" s="38"/>
      <c r="TOF739" s="38"/>
      <c r="TOG739" s="38"/>
      <c r="TOH739" s="38"/>
      <c r="TOI739" s="38"/>
      <c r="TOJ739" s="38"/>
      <c r="TOK739" s="38"/>
      <c r="TOL739" s="38"/>
      <c r="TOM739" s="38"/>
      <c r="TON739" s="38"/>
      <c r="TOO739" s="38"/>
      <c r="TOP739" s="38"/>
      <c r="TOQ739" s="38"/>
      <c r="TOR739" s="38"/>
      <c r="TOS739" s="38"/>
      <c r="TOT739" s="38"/>
      <c r="TOU739" s="38"/>
      <c r="TOV739" s="38"/>
      <c r="TOW739" s="38"/>
      <c r="TOX739" s="38"/>
      <c r="TOY739" s="38"/>
      <c r="TOZ739" s="38"/>
      <c r="TPA739" s="38"/>
      <c r="TPB739" s="38"/>
      <c r="TPC739" s="38"/>
      <c r="TPD739" s="38"/>
      <c r="TPE739" s="38"/>
      <c r="TPF739" s="38"/>
      <c r="TPG739" s="38"/>
      <c r="TPH739" s="38"/>
      <c r="TPI739" s="38"/>
      <c r="TPJ739" s="38"/>
      <c r="TPK739" s="38"/>
      <c r="TPL739" s="38"/>
      <c r="TPM739" s="38"/>
      <c r="TPN739" s="38"/>
      <c r="TPO739" s="38"/>
      <c r="TPP739" s="38"/>
      <c r="TPQ739" s="38"/>
      <c r="TPR739" s="38"/>
      <c r="TPS739" s="38"/>
      <c r="TPT739" s="38"/>
      <c r="TPU739" s="38"/>
      <c r="TPV739" s="38"/>
      <c r="TPW739" s="38"/>
      <c r="TPX739" s="38"/>
      <c r="TPY739" s="38"/>
      <c r="TPZ739" s="38"/>
      <c r="TQA739" s="38"/>
      <c r="TQB739" s="38"/>
      <c r="TQC739" s="38"/>
      <c r="TQD739" s="38"/>
      <c r="TQE739" s="38"/>
      <c r="TQF739" s="38"/>
      <c r="TQG739" s="38"/>
      <c r="TQH739" s="38"/>
      <c r="TQI739" s="38"/>
      <c r="TQJ739" s="38"/>
      <c r="TQK739" s="38"/>
      <c r="TQL739" s="38"/>
      <c r="TQM739" s="38"/>
      <c r="TQN739" s="38"/>
      <c r="TQO739" s="38"/>
      <c r="TQP739" s="38"/>
      <c r="TQQ739" s="38"/>
      <c r="TQR739" s="38"/>
      <c r="TQS739" s="38"/>
      <c r="TQT739" s="38"/>
      <c r="TQU739" s="38"/>
      <c r="TQV739" s="38"/>
      <c r="TQW739" s="38"/>
      <c r="TQX739" s="38"/>
      <c r="TQY739" s="38"/>
      <c r="TQZ739" s="38"/>
      <c r="TRA739" s="38"/>
      <c r="TRB739" s="38"/>
      <c r="TRC739" s="38"/>
      <c r="TRD739" s="38"/>
      <c r="TRE739" s="38"/>
      <c r="TRF739" s="38"/>
      <c r="TRG739" s="38"/>
      <c r="TRH739" s="38"/>
      <c r="TRI739" s="38"/>
      <c r="TRJ739" s="38"/>
      <c r="TRK739" s="38"/>
      <c r="TRL739" s="38"/>
      <c r="TRM739" s="38"/>
      <c r="TRN739" s="38"/>
      <c r="TRO739" s="38"/>
      <c r="TRP739" s="38"/>
      <c r="TRQ739" s="38"/>
      <c r="TRR739" s="38"/>
      <c r="TRS739" s="38"/>
      <c r="TRT739" s="38"/>
      <c r="TRU739" s="38"/>
      <c r="TRV739" s="38"/>
      <c r="TRW739" s="38"/>
      <c r="TRX739" s="38"/>
      <c r="TRY739" s="38"/>
      <c r="TRZ739" s="38"/>
      <c r="TSA739" s="38"/>
      <c r="TSB739" s="38"/>
      <c r="TSC739" s="38"/>
      <c r="TSD739" s="38"/>
      <c r="TSE739" s="38"/>
      <c r="TSF739" s="38"/>
      <c r="TSG739" s="38"/>
      <c r="TSH739" s="38"/>
      <c r="TSI739" s="38"/>
      <c r="TSJ739" s="38"/>
      <c r="TSK739" s="38"/>
      <c r="TSL739" s="38"/>
      <c r="TSM739" s="38"/>
      <c r="TSN739" s="38"/>
      <c r="TSO739" s="38"/>
      <c r="TSP739" s="38"/>
      <c r="TSQ739" s="38"/>
      <c r="TSR739" s="38"/>
      <c r="TSS739" s="38"/>
      <c r="TST739" s="38"/>
      <c r="TSU739" s="38"/>
      <c r="TSV739" s="38"/>
      <c r="TSW739" s="38"/>
      <c r="TSX739" s="38"/>
      <c r="TSY739" s="38"/>
      <c r="TSZ739" s="38"/>
      <c r="TTA739" s="38"/>
      <c r="TTB739" s="38"/>
      <c r="TTC739" s="38"/>
      <c r="TTD739" s="38"/>
      <c r="TTE739" s="38"/>
      <c r="TTF739" s="38"/>
      <c r="TTG739" s="38"/>
      <c r="TTH739" s="38"/>
      <c r="TTI739" s="38"/>
      <c r="TTJ739" s="38"/>
      <c r="TTK739" s="38"/>
      <c r="TTL739" s="38"/>
      <c r="TTM739" s="38"/>
      <c r="TTN739" s="38"/>
      <c r="TTO739" s="38"/>
      <c r="TTP739" s="38"/>
      <c r="TTQ739" s="38"/>
      <c r="TTR739" s="38"/>
      <c r="TTS739" s="38"/>
      <c r="TTT739" s="38"/>
      <c r="TTU739" s="38"/>
      <c r="TTV739" s="38"/>
      <c r="TTW739" s="38"/>
      <c r="TTX739" s="38"/>
      <c r="TTY739" s="38"/>
      <c r="TTZ739" s="38"/>
      <c r="TUA739" s="38"/>
      <c r="TUB739" s="38"/>
      <c r="TUC739" s="38"/>
      <c r="TUD739" s="38"/>
      <c r="TUE739" s="38"/>
      <c r="TUF739" s="38"/>
      <c r="TUG739" s="38"/>
      <c r="TUH739" s="38"/>
      <c r="TUI739" s="38"/>
      <c r="TUJ739" s="38"/>
      <c r="TUK739" s="38"/>
      <c r="TUL739" s="38"/>
      <c r="TUM739" s="38"/>
      <c r="TUN739" s="38"/>
      <c r="TUO739" s="38"/>
      <c r="TUP739" s="38"/>
      <c r="TUQ739" s="38"/>
      <c r="TUR739" s="38"/>
      <c r="TUS739" s="38"/>
      <c r="TUT739" s="38"/>
      <c r="TUU739" s="38"/>
      <c r="TUV739" s="38"/>
      <c r="TUW739" s="38"/>
      <c r="TUX739" s="38"/>
      <c r="TUY739" s="38"/>
      <c r="TUZ739" s="38"/>
      <c r="TVA739" s="38"/>
      <c r="TVB739" s="38"/>
      <c r="TVC739" s="38"/>
      <c r="TVD739" s="38"/>
      <c r="TVE739" s="38"/>
      <c r="TVF739" s="38"/>
      <c r="TVG739" s="38"/>
      <c r="TVH739" s="38"/>
      <c r="TVI739" s="38"/>
      <c r="TVJ739" s="38"/>
      <c r="TVK739" s="38"/>
      <c r="TVL739" s="38"/>
      <c r="TVM739" s="38"/>
      <c r="TVN739" s="38"/>
      <c r="TVO739" s="38"/>
      <c r="TVP739" s="38"/>
      <c r="TVQ739" s="38"/>
      <c r="TVR739" s="38"/>
      <c r="TVS739" s="38"/>
      <c r="TVT739" s="38"/>
      <c r="TVU739" s="38"/>
      <c r="TVV739" s="38"/>
      <c r="TVW739" s="38"/>
      <c r="TVX739" s="38"/>
      <c r="TVY739" s="38"/>
      <c r="TVZ739" s="38"/>
      <c r="TWA739" s="38"/>
      <c r="TWB739" s="38"/>
      <c r="TWC739" s="38"/>
      <c r="TWD739" s="38"/>
      <c r="TWE739" s="38"/>
      <c r="TWF739" s="38"/>
      <c r="TWG739" s="38"/>
      <c r="TWH739" s="38"/>
      <c r="TWI739" s="38"/>
      <c r="TWJ739" s="38"/>
      <c r="TWK739" s="38"/>
      <c r="TWL739" s="38"/>
      <c r="TWM739" s="38"/>
      <c r="TWN739" s="38"/>
      <c r="TWO739" s="38"/>
      <c r="TWP739" s="38"/>
      <c r="TWQ739" s="38"/>
      <c r="TWR739" s="38"/>
      <c r="TWS739" s="38"/>
      <c r="TWT739" s="38"/>
      <c r="TWU739" s="38"/>
      <c r="TWV739" s="38"/>
      <c r="TWW739" s="38"/>
      <c r="TWX739" s="38"/>
      <c r="TWY739" s="38"/>
      <c r="TWZ739" s="38"/>
      <c r="TXA739" s="38"/>
      <c r="TXB739" s="38"/>
      <c r="TXC739" s="38"/>
      <c r="TXD739" s="38"/>
      <c r="TXE739" s="38"/>
      <c r="TXF739" s="38"/>
      <c r="TXG739" s="38"/>
      <c r="TXH739" s="38"/>
      <c r="TXI739" s="38"/>
      <c r="TXJ739" s="38"/>
      <c r="TXK739" s="38"/>
      <c r="TXL739" s="38"/>
      <c r="TXM739" s="38"/>
      <c r="TXN739" s="38"/>
      <c r="TXO739" s="38"/>
      <c r="TXP739" s="38"/>
      <c r="TXQ739" s="38"/>
      <c r="TXR739" s="38"/>
      <c r="TXS739" s="38"/>
      <c r="TXT739" s="38"/>
      <c r="TXU739" s="38"/>
      <c r="TXV739" s="38"/>
      <c r="TXW739" s="38"/>
      <c r="TXX739" s="38"/>
      <c r="TXY739" s="38"/>
      <c r="TXZ739" s="38"/>
      <c r="TYA739" s="38"/>
      <c r="TYB739" s="38"/>
      <c r="TYC739" s="38"/>
      <c r="TYD739" s="38"/>
      <c r="TYE739" s="38"/>
      <c r="TYF739" s="38"/>
      <c r="TYG739" s="38"/>
      <c r="TYH739" s="38"/>
      <c r="TYI739" s="38"/>
      <c r="TYJ739" s="38"/>
      <c r="TYK739" s="38"/>
      <c r="TYL739" s="38"/>
      <c r="TYM739" s="38"/>
      <c r="TYN739" s="38"/>
      <c r="TYO739" s="38"/>
      <c r="TYP739" s="38"/>
      <c r="TYQ739" s="38"/>
      <c r="TYR739" s="38"/>
      <c r="TYS739" s="38"/>
      <c r="TYT739" s="38"/>
      <c r="TYU739" s="38"/>
      <c r="TYV739" s="38"/>
      <c r="TYW739" s="38"/>
      <c r="TYX739" s="38"/>
      <c r="TYY739" s="38"/>
      <c r="TYZ739" s="38"/>
      <c r="TZA739" s="38"/>
      <c r="TZB739" s="38"/>
      <c r="TZC739" s="38"/>
      <c r="TZD739" s="38"/>
      <c r="TZE739" s="38"/>
      <c r="TZF739" s="38"/>
      <c r="TZG739" s="38"/>
      <c r="TZH739" s="38"/>
      <c r="TZI739" s="38"/>
      <c r="TZJ739" s="38"/>
      <c r="TZK739" s="38"/>
      <c r="TZL739" s="38"/>
      <c r="TZM739" s="38"/>
      <c r="TZN739" s="38"/>
      <c r="TZO739" s="38"/>
      <c r="TZP739" s="38"/>
      <c r="TZQ739" s="38"/>
      <c r="TZR739" s="38"/>
      <c r="TZS739" s="38"/>
      <c r="TZT739" s="38"/>
      <c r="TZU739" s="38"/>
      <c r="TZV739" s="38"/>
      <c r="TZW739" s="38"/>
      <c r="TZX739" s="38"/>
      <c r="TZY739" s="38"/>
      <c r="TZZ739" s="38"/>
      <c r="UAA739" s="38"/>
      <c r="UAB739" s="38"/>
      <c r="UAC739" s="38"/>
      <c r="UAD739" s="38"/>
      <c r="UAE739" s="38"/>
      <c r="UAF739" s="38"/>
      <c r="UAG739" s="38"/>
      <c r="UAH739" s="38"/>
      <c r="UAI739" s="38"/>
      <c r="UAJ739" s="38"/>
      <c r="UAK739" s="38"/>
      <c r="UAL739" s="38"/>
      <c r="UAM739" s="38"/>
      <c r="UAN739" s="38"/>
      <c r="UAO739" s="38"/>
      <c r="UAP739" s="38"/>
      <c r="UAQ739" s="38"/>
      <c r="UAR739" s="38"/>
      <c r="UAS739" s="38"/>
      <c r="UAT739" s="38"/>
      <c r="UAU739" s="38"/>
      <c r="UAV739" s="38"/>
      <c r="UAW739" s="38"/>
      <c r="UAX739" s="38"/>
      <c r="UAY739" s="38"/>
      <c r="UAZ739" s="38"/>
      <c r="UBA739" s="38"/>
      <c r="UBB739" s="38"/>
      <c r="UBC739" s="38"/>
      <c r="UBD739" s="38"/>
      <c r="UBE739" s="38"/>
      <c r="UBF739" s="38"/>
      <c r="UBG739" s="38"/>
      <c r="UBH739" s="38"/>
      <c r="UBI739" s="38"/>
      <c r="UBJ739" s="38"/>
      <c r="UBK739" s="38"/>
      <c r="UBL739" s="38"/>
      <c r="UBM739" s="38"/>
      <c r="UBN739" s="38"/>
      <c r="UBO739" s="38"/>
      <c r="UBP739" s="38"/>
      <c r="UBQ739" s="38"/>
      <c r="UBR739" s="38"/>
      <c r="UBS739" s="38"/>
      <c r="UBT739" s="38"/>
      <c r="UBU739" s="38"/>
      <c r="UBV739" s="38"/>
      <c r="UBW739" s="38"/>
      <c r="UBX739" s="38"/>
      <c r="UBY739" s="38"/>
      <c r="UBZ739" s="38"/>
      <c r="UCA739" s="38"/>
      <c r="UCB739" s="38"/>
      <c r="UCC739" s="38"/>
      <c r="UCD739" s="38"/>
      <c r="UCE739" s="38"/>
      <c r="UCF739" s="38"/>
      <c r="UCG739" s="38"/>
      <c r="UCH739" s="38"/>
      <c r="UCI739" s="38"/>
      <c r="UCJ739" s="38"/>
      <c r="UCK739" s="38"/>
      <c r="UCL739" s="38"/>
      <c r="UCM739" s="38"/>
      <c r="UCN739" s="38"/>
      <c r="UCO739" s="38"/>
      <c r="UCP739" s="38"/>
      <c r="UCQ739" s="38"/>
      <c r="UCR739" s="38"/>
      <c r="UCS739" s="38"/>
      <c r="UCT739" s="38"/>
      <c r="UCU739" s="38"/>
      <c r="UCV739" s="38"/>
      <c r="UCW739" s="38"/>
      <c r="UCX739" s="38"/>
      <c r="UCY739" s="38"/>
      <c r="UCZ739" s="38"/>
      <c r="UDA739" s="38"/>
      <c r="UDB739" s="38"/>
      <c r="UDC739" s="38"/>
      <c r="UDD739" s="38"/>
      <c r="UDE739" s="38"/>
      <c r="UDF739" s="38"/>
      <c r="UDG739" s="38"/>
      <c r="UDH739" s="38"/>
      <c r="UDI739" s="38"/>
      <c r="UDJ739" s="38"/>
      <c r="UDK739" s="38"/>
      <c r="UDL739" s="38"/>
      <c r="UDM739" s="38"/>
      <c r="UDN739" s="38"/>
      <c r="UDO739" s="38"/>
      <c r="UDP739" s="38"/>
      <c r="UDQ739" s="38"/>
      <c r="UDR739" s="38"/>
      <c r="UDS739" s="38"/>
      <c r="UDT739" s="38"/>
      <c r="UDU739" s="38"/>
      <c r="UDV739" s="38"/>
      <c r="UDW739" s="38"/>
      <c r="UDX739" s="38"/>
      <c r="UDY739" s="38"/>
      <c r="UDZ739" s="38"/>
      <c r="UEA739" s="38"/>
      <c r="UEB739" s="38"/>
      <c r="UEC739" s="38"/>
      <c r="UED739" s="38"/>
      <c r="UEE739" s="38"/>
      <c r="UEF739" s="38"/>
      <c r="UEG739" s="38"/>
      <c r="UEH739" s="38"/>
      <c r="UEI739" s="38"/>
      <c r="UEJ739" s="38"/>
      <c r="UEK739" s="38"/>
      <c r="UEL739" s="38"/>
      <c r="UEM739" s="38"/>
      <c r="UEN739" s="38"/>
      <c r="UEO739" s="38"/>
      <c r="UEP739" s="38"/>
      <c r="UEQ739" s="38"/>
      <c r="UER739" s="38"/>
      <c r="UES739" s="38"/>
      <c r="UET739" s="38"/>
      <c r="UEU739" s="38"/>
      <c r="UEV739" s="38"/>
      <c r="UEW739" s="38"/>
      <c r="UEX739" s="38"/>
      <c r="UEY739" s="38"/>
      <c r="UEZ739" s="38"/>
      <c r="UFA739" s="38"/>
      <c r="UFB739" s="38"/>
      <c r="UFC739" s="38"/>
      <c r="UFD739" s="38"/>
      <c r="UFE739" s="38"/>
      <c r="UFF739" s="38"/>
      <c r="UFG739" s="38"/>
      <c r="UFH739" s="38"/>
      <c r="UFI739" s="38"/>
      <c r="UFJ739" s="38"/>
      <c r="UFK739" s="38"/>
      <c r="UFL739" s="38"/>
      <c r="UFM739" s="38"/>
      <c r="UFN739" s="38"/>
      <c r="UFO739" s="38"/>
      <c r="UFP739" s="38"/>
      <c r="UFQ739" s="38"/>
      <c r="UFR739" s="38"/>
      <c r="UFS739" s="38"/>
      <c r="UFT739" s="38"/>
      <c r="UFU739" s="38"/>
      <c r="UFV739" s="38"/>
      <c r="UFW739" s="38"/>
      <c r="UFX739" s="38"/>
      <c r="UFY739" s="38"/>
      <c r="UFZ739" s="38"/>
      <c r="UGA739" s="38"/>
      <c r="UGB739" s="38"/>
      <c r="UGC739" s="38"/>
      <c r="UGD739" s="38"/>
      <c r="UGE739" s="38"/>
      <c r="UGF739" s="38"/>
      <c r="UGG739" s="38"/>
      <c r="UGH739" s="38"/>
      <c r="UGI739" s="38"/>
      <c r="UGJ739" s="38"/>
      <c r="UGK739" s="38"/>
      <c r="UGL739" s="38"/>
      <c r="UGM739" s="38"/>
      <c r="UGN739" s="38"/>
      <c r="UGO739" s="38"/>
      <c r="UGP739" s="38"/>
      <c r="UGQ739" s="38"/>
      <c r="UGR739" s="38"/>
      <c r="UGS739" s="38"/>
      <c r="UGT739" s="38"/>
      <c r="UGU739" s="38"/>
      <c r="UGV739" s="38"/>
      <c r="UGW739" s="38"/>
      <c r="UGX739" s="38"/>
      <c r="UGY739" s="38"/>
      <c r="UGZ739" s="38"/>
      <c r="UHA739" s="38"/>
      <c r="UHB739" s="38"/>
      <c r="UHC739" s="38"/>
      <c r="UHD739" s="38"/>
      <c r="UHE739" s="38"/>
      <c r="UHF739" s="38"/>
      <c r="UHG739" s="38"/>
      <c r="UHH739" s="38"/>
      <c r="UHI739" s="38"/>
      <c r="UHJ739" s="38"/>
      <c r="UHK739" s="38"/>
      <c r="UHL739" s="38"/>
      <c r="UHM739" s="38"/>
      <c r="UHN739" s="38"/>
      <c r="UHO739" s="38"/>
      <c r="UHP739" s="38"/>
      <c r="UHQ739" s="38"/>
      <c r="UHR739" s="38"/>
      <c r="UHS739" s="38"/>
      <c r="UHT739" s="38"/>
      <c r="UHU739" s="38"/>
      <c r="UHV739" s="38"/>
      <c r="UHW739" s="38"/>
      <c r="UHX739" s="38"/>
      <c r="UHY739" s="38"/>
      <c r="UHZ739" s="38"/>
      <c r="UIA739" s="38"/>
      <c r="UIB739" s="38"/>
      <c r="UIC739" s="38"/>
      <c r="UID739" s="38"/>
      <c r="UIE739" s="38"/>
      <c r="UIF739" s="38"/>
      <c r="UIG739" s="38"/>
      <c r="UIH739" s="38"/>
      <c r="UII739" s="38"/>
      <c r="UIJ739" s="38"/>
      <c r="UIK739" s="38"/>
      <c r="UIL739" s="38"/>
      <c r="UIM739" s="38"/>
      <c r="UIN739" s="38"/>
      <c r="UIO739" s="38"/>
      <c r="UIP739" s="38"/>
      <c r="UIQ739" s="38"/>
      <c r="UIR739" s="38"/>
      <c r="UIS739" s="38"/>
      <c r="UIT739" s="38"/>
      <c r="UIU739" s="38"/>
      <c r="UIV739" s="38"/>
      <c r="UIW739" s="38"/>
      <c r="UIX739" s="38"/>
      <c r="UIY739" s="38"/>
      <c r="UIZ739" s="38"/>
      <c r="UJA739" s="38"/>
      <c r="UJB739" s="38"/>
      <c r="UJC739" s="38"/>
      <c r="UJD739" s="38"/>
      <c r="UJE739" s="38"/>
      <c r="UJF739" s="38"/>
      <c r="UJG739" s="38"/>
      <c r="UJH739" s="38"/>
      <c r="UJI739" s="38"/>
      <c r="UJJ739" s="38"/>
      <c r="UJK739" s="38"/>
      <c r="UJL739" s="38"/>
      <c r="UJM739" s="38"/>
      <c r="UJN739" s="38"/>
      <c r="UJO739" s="38"/>
      <c r="UJP739" s="38"/>
      <c r="UJQ739" s="38"/>
      <c r="UJR739" s="38"/>
      <c r="UJS739" s="38"/>
      <c r="UJT739" s="38"/>
      <c r="UJU739" s="38"/>
      <c r="UJV739" s="38"/>
      <c r="UJW739" s="38"/>
      <c r="UJX739" s="38"/>
      <c r="UJY739" s="38"/>
      <c r="UJZ739" s="38"/>
      <c r="UKA739" s="38"/>
      <c r="UKB739" s="38"/>
      <c r="UKC739" s="38"/>
      <c r="UKD739" s="38"/>
      <c r="UKE739" s="38"/>
      <c r="UKF739" s="38"/>
      <c r="UKG739" s="38"/>
      <c r="UKH739" s="38"/>
      <c r="UKI739" s="38"/>
      <c r="UKJ739" s="38"/>
      <c r="UKK739" s="38"/>
      <c r="UKL739" s="38"/>
      <c r="UKM739" s="38"/>
      <c r="UKN739" s="38"/>
      <c r="UKO739" s="38"/>
      <c r="UKP739" s="38"/>
      <c r="UKQ739" s="38"/>
      <c r="UKR739" s="38"/>
      <c r="UKS739" s="38"/>
      <c r="UKT739" s="38"/>
      <c r="UKU739" s="38"/>
      <c r="UKV739" s="38"/>
      <c r="UKW739" s="38"/>
      <c r="UKX739" s="38"/>
      <c r="UKY739" s="38"/>
      <c r="UKZ739" s="38"/>
      <c r="ULA739" s="38"/>
      <c r="ULB739" s="38"/>
      <c r="ULC739" s="38"/>
      <c r="ULD739" s="38"/>
      <c r="ULE739" s="38"/>
      <c r="ULF739" s="38"/>
      <c r="ULG739" s="38"/>
      <c r="ULH739" s="38"/>
      <c r="ULI739" s="38"/>
      <c r="ULJ739" s="38"/>
      <c r="ULK739" s="38"/>
      <c r="ULL739" s="38"/>
      <c r="ULM739" s="38"/>
      <c r="ULN739" s="38"/>
      <c r="ULO739" s="38"/>
      <c r="ULP739" s="38"/>
      <c r="ULQ739" s="38"/>
      <c r="ULR739" s="38"/>
      <c r="ULS739" s="38"/>
      <c r="ULT739" s="38"/>
      <c r="ULU739" s="38"/>
      <c r="ULV739" s="38"/>
      <c r="ULW739" s="38"/>
      <c r="ULX739" s="38"/>
      <c r="ULY739" s="38"/>
      <c r="ULZ739" s="38"/>
      <c r="UMA739" s="38"/>
      <c r="UMB739" s="38"/>
      <c r="UMC739" s="38"/>
      <c r="UMD739" s="38"/>
      <c r="UME739" s="38"/>
      <c r="UMF739" s="38"/>
      <c r="UMG739" s="38"/>
      <c r="UMH739" s="38"/>
      <c r="UMI739" s="38"/>
      <c r="UMJ739" s="38"/>
      <c r="UMK739" s="38"/>
      <c r="UML739" s="38"/>
      <c r="UMM739" s="38"/>
      <c r="UMN739" s="38"/>
      <c r="UMO739" s="38"/>
      <c r="UMP739" s="38"/>
      <c r="UMQ739" s="38"/>
      <c r="UMR739" s="38"/>
      <c r="UMS739" s="38"/>
      <c r="UMT739" s="38"/>
      <c r="UMU739" s="38"/>
      <c r="UMV739" s="38"/>
      <c r="UMW739" s="38"/>
      <c r="UMX739" s="38"/>
      <c r="UMY739" s="38"/>
      <c r="UMZ739" s="38"/>
      <c r="UNA739" s="38"/>
      <c r="UNB739" s="38"/>
      <c r="UNC739" s="38"/>
      <c r="UND739" s="38"/>
      <c r="UNE739" s="38"/>
      <c r="UNF739" s="38"/>
      <c r="UNG739" s="38"/>
      <c r="UNH739" s="38"/>
      <c r="UNI739" s="38"/>
      <c r="UNJ739" s="38"/>
      <c r="UNK739" s="38"/>
      <c r="UNL739" s="38"/>
      <c r="UNM739" s="38"/>
      <c r="UNN739" s="38"/>
      <c r="UNO739" s="38"/>
      <c r="UNP739" s="38"/>
      <c r="UNQ739" s="38"/>
      <c r="UNR739" s="38"/>
      <c r="UNS739" s="38"/>
      <c r="UNT739" s="38"/>
      <c r="UNU739" s="38"/>
      <c r="UNV739" s="38"/>
      <c r="UNW739" s="38"/>
      <c r="UNX739" s="38"/>
      <c r="UNY739" s="38"/>
      <c r="UNZ739" s="38"/>
      <c r="UOA739" s="38"/>
      <c r="UOB739" s="38"/>
      <c r="UOC739" s="38"/>
      <c r="UOD739" s="38"/>
      <c r="UOE739" s="38"/>
      <c r="UOF739" s="38"/>
      <c r="UOG739" s="38"/>
      <c r="UOH739" s="38"/>
      <c r="UOI739" s="38"/>
      <c r="UOJ739" s="38"/>
      <c r="UOK739" s="38"/>
      <c r="UOL739" s="38"/>
      <c r="UOM739" s="38"/>
      <c r="UON739" s="38"/>
      <c r="UOO739" s="38"/>
      <c r="UOP739" s="38"/>
      <c r="UOQ739" s="38"/>
      <c r="UOR739" s="38"/>
      <c r="UOS739" s="38"/>
      <c r="UOT739" s="38"/>
      <c r="UOU739" s="38"/>
      <c r="UOV739" s="38"/>
      <c r="UOW739" s="38"/>
      <c r="UOX739" s="38"/>
      <c r="UOY739" s="38"/>
      <c r="UOZ739" s="38"/>
      <c r="UPA739" s="38"/>
      <c r="UPB739" s="38"/>
      <c r="UPC739" s="38"/>
      <c r="UPD739" s="38"/>
      <c r="UPE739" s="38"/>
      <c r="UPF739" s="38"/>
      <c r="UPG739" s="38"/>
      <c r="UPH739" s="38"/>
      <c r="UPI739" s="38"/>
      <c r="UPJ739" s="38"/>
      <c r="UPK739" s="38"/>
      <c r="UPL739" s="38"/>
      <c r="UPM739" s="38"/>
      <c r="UPN739" s="38"/>
      <c r="UPO739" s="38"/>
      <c r="UPP739" s="38"/>
      <c r="UPQ739" s="38"/>
      <c r="UPR739" s="38"/>
      <c r="UPS739" s="38"/>
      <c r="UPT739" s="38"/>
      <c r="UPU739" s="38"/>
      <c r="UPV739" s="38"/>
      <c r="UPW739" s="38"/>
      <c r="UPX739" s="38"/>
      <c r="UPY739" s="38"/>
      <c r="UPZ739" s="38"/>
      <c r="UQA739" s="38"/>
      <c r="UQB739" s="38"/>
      <c r="UQC739" s="38"/>
      <c r="UQD739" s="38"/>
      <c r="UQE739" s="38"/>
      <c r="UQF739" s="38"/>
      <c r="UQG739" s="38"/>
      <c r="UQH739" s="38"/>
      <c r="UQI739" s="38"/>
      <c r="UQJ739" s="38"/>
      <c r="UQK739" s="38"/>
      <c r="UQL739" s="38"/>
      <c r="UQM739" s="38"/>
      <c r="UQN739" s="38"/>
      <c r="UQO739" s="38"/>
      <c r="UQP739" s="38"/>
      <c r="UQQ739" s="38"/>
      <c r="UQR739" s="38"/>
      <c r="UQS739" s="38"/>
      <c r="UQT739" s="38"/>
      <c r="UQU739" s="38"/>
      <c r="UQV739" s="38"/>
      <c r="UQW739" s="38"/>
      <c r="UQX739" s="38"/>
      <c r="UQY739" s="38"/>
      <c r="UQZ739" s="38"/>
      <c r="URA739" s="38"/>
      <c r="URB739" s="38"/>
      <c r="URC739" s="38"/>
      <c r="URD739" s="38"/>
      <c r="URE739" s="38"/>
      <c r="URF739" s="38"/>
      <c r="URG739" s="38"/>
      <c r="URH739" s="38"/>
      <c r="URI739" s="38"/>
      <c r="URJ739" s="38"/>
      <c r="URK739" s="38"/>
      <c r="URL739" s="38"/>
      <c r="URM739" s="38"/>
      <c r="URN739" s="38"/>
      <c r="URO739" s="38"/>
      <c r="URP739" s="38"/>
      <c r="URQ739" s="38"/>
      <c r="URR739" s="38"/>
      <c r="URS739" s="38"/>
      <c r="URT739" s="38"/>
      <c r="URU739" s="38"/>
      <c r="URV739" s="38"/>
      <c r="URW739" s="38"/>
      <c r="URX739" s="38"/>
      <c r="URY739" s="38"/>
      <c r="URZ739" s="38"/>
      <c r="USA739" s="38"/>
      <c r="USB739" s="38"/>
      <c r="USC739" s="38"/>
      <c r="USD739" s="38"/>
      <c r="USE739" s="38"/>
      <c r="USF739" s="38"/>
      <c r="USG739" s="38"/>
      <c r="USH739" s="38"/>
      <c r="USI739" s="38"/>
      <c r="USJ739" s="38"/>
      <c r="USK739" s="38"/>
      <c r="USL739" s="38"/>
      <c r="USM739" s="38"/>
      <c r="USN739" s="38"/>
      <c r="USO739" s="38"/>
      <c r="USP739" s="38"/>
      <c r="USQ739" s="38"/>
      <c r="USR739" s="38"/>
      <c r="USS739" s="38"/>
      <c r="UST739" s="38"/>
      <c r="USU739" s="38"/>
      <c r="USV739" s="38"/>
      <c r="USW739" s="38"/>
      <c r="USX739" s="38"/>
      <c r="USY739" s="38"/>
      <c r="USZ739" s="38"/>
      <c r="UTA739" s="38"/>
      <c r="UTB739" s="38"/>
      <c r="UTC739" s="38"/>
      <c r="UTD739" s="38"/>
      <c r="UTE739" s="38"/>
      <c r="UTF739" s="38"/>
      <c r="UTG739" s="38"/>
      <c r="UTH739" s="38"/>
      <c r="UTI739" s="38"/>
      <c r="UTJ739" s="38"/>
      <c r="UTK739" s="38"/>
      <c r="UTL739" s="38"/>
      <c r="UTM739" s="38"/>
      <c r="UTN739" s="38"/>
      <c r="UTO739" s="38"/>
      <c r="UTP739" s="38"/>
      <c r="UTQ739" s="38"/>
      <c r="UTR739" s="38"/>
      <c r="UTS739" s="38"/>
      <c r="UTT739" s="38"/>
      <c r="UTU739" s="38"/>
      <c r="UTV739" s="38"/>
      <c r="UTW739" s="38"/>
      <c r="UTX739" s="38"/>
      <c r="UTY739" s="38"/>
      <c r="UTZ739" s="38"/>
      <c r="UUA739" s="38"/>
      <c r="UUB739" s="38"/>
      <c r="UUC739" s="38"/>
      <c r="UUD739" s="38"/>
      <c r="UUE739" s="38"/>
      <c r="UUF739" s="38"/>
      <c r="UUG739" s="38"/>
      <c r="UUH739" s="38"/>
      <c r="UUI739" s="38"/>
      <c r="UUJ739" s="38"/>
      <c r="UUK739" s="38"/>
      <c r="UUL739" s="38"/>
      <c r="UUM739" s="38"/>
      <c r="UUN739" s="38"/>
      <c r="UUO739" s="38"/>
      <c r="UUP739" s="38"/>
      <c r="UUQ739" s="38"/>
      <c r="UUR739" s="38"/>
      <c r="UUS739" s="38"/>
      <c r="UUT739" s="38"/>
      <c r="UUU739" s="38"/>
      <c r="UUV739" s="38"/>
      <c r="UUW739" s="38"/>
      <c r="UUX739" s="38"/>
      <c r="UUY739" s="38"/>
      <c r="UUZ739" s="38"/>
      <c r="UVA739" s="38"/>
      <c r="UVB739" s="38"/>
      <c r="UVC739" s="38"/>
      <c r="UVD739" s="38"/>
      <c r="UVE739" s="38"/>
      <c r="UVF739" s="38"/>
      <c r="UVG739" s="38"/>
      <c r="UVH739" s="38"/>
      <c r="UVI739" s="38"/>
      <c r="UVJ739" s="38"/>
      <c r="UVK739" s="38"/>
      <c r="UVL739" s="38"/>
      <c r="UVM739" s="38"/>
      <c r="UVN739" s="38"/>
      <c r="UVO739" s="38"/>
      <c r="UVP739" s="38"/>
      <c r="UVQ739" s="38"/>
      <c r="UVR739" s="38"/>
      <c r="UVS739" s="38"/>
      <c r="UVT739" s="38"/>
      <c r="UVU739" s="38"/>
      <c r="UVV739" s="38"/>
      <c r="UVW739" s="38"/>
      <c r="UVX739" s="38"/>
      <c r="UVY739" s="38"/>
      <c r="UVZ739" s="38"/>
      <c r="UWA739" s="38"/>
      <c r="UWB739" s="38"/>
      <c r="UWC739" s="38"/>
      <c r="UWD739" s="38"/>
      <c r="UWE739" s="38"/>
      <c r="UWF739" s="38"/>
      <c r="UWG739" s="38"/>
      <c r="UWH739" s="38"/>
      <c r="UWI739" s="38"/>
      <c r="UWJ739" s="38"/>
      <c r="UWK739" s="38"/>
      <c r="UWL739" s="38"/>
      <c r="UWM739" s="38"/>
      <c r="UWN739" s="38"/>
      <c r="UWO739" s="38"/>
      <c r="UWP739" s="38"/>
      <c r="UWQ739" s="38"/>
      <c r="UWR739" s="38"/>
      <c r="UWS739" s="38"/>
      <c r="UWT739" s="38"/>
      <c r="UWU739" s="38"/>
      <c r="UWV739" s="38"/>
      <c r="UWW739" s="38"/>
      <c r="UWX739" s="38"/>
      <c r="UWY739" s="38"/>
      <c r="UWZ739" s="38"/>
      <c r="UXA739" s="38"/>
      <c r="UXB739" s="38"/>
      <c r="UXC739" s="38"/>
      <c r="UXD739" s="38"/>
      <c r="UXE739" s="38"/>
      <c r="UXF739" s="38"/>
      <c r="UXG739" s="38"/>
      <c r="UXH739" s="38"/>
      <c r="UXI739" s="38"/>
      <c r="UXJ739" s="38"/>
      <c r="UXK739" s="38"/>
      <c r="UXL739" s="38"/>
      <c r="UXM739" s="38"/>
      <c r="UXN739" s="38"/>
      <c r="UXO739" s="38"/>
      <c r="UXP739" s="38"/>
      <c r="UXQ739" s="38"/>
      <c r="UXR739" s="38"/>
      <c r="UXS739" s="38"/>
      <c r="UXT739" s="38"/>
      <c r="UXU739" s="38"/>
      <c r="UXV739" s="38"/>
      <c r="UXW739" s="38"/>
      <c r="UXX739" s="38"/>
      <c r="UXY739" s="38"/>
      <c r="UXZ739" s="38"/>
      <c r="UYA739" s="38"/>
      <c r="UYB739" s="38"/>
      <c r="UYC739" s="38"/>
      <c r="UYD739" s="38"/>
      <c r="UYE739" s="38"/>
      <c r="UYF739" s="38"/>
      <c r="UYG739" s="38"/>
      <c r="UYH739" s="38"/>
      <c r="UYI739" s="38"/>
      <c r="UYJ739" s="38"/>
      <c r="UYK739" s="38"/>
      <c r="UYL739" s="38"/>
      <c r="UYM739" s="38"/>
      <c r="UYN739" s="38"/>
      <c r="UYO739" s="38"/>
      <c r="UYP739" s="38"/>
      <c r="UYQ739" s="38"/>
      <c r="UYR739" s="38"/>
      <c r="UYS739" s="38"/>
      <c r="UYT739" s="38"/>
      <c r="UYU739" s="38"/>
      <c r="UYV739" s="38"/>
      <c r="UYW739" s="38"/>
      <c r="UYX739" s="38"/>
      <c r="UYY739" s="38"/>
      <c r="UYZ739" s="38"/>
      <c r="UZA739" s="38"/>
      <c r="UZB739" s="38"/>
      <c r="UZC739" s="38"/>
      <c r="UZD739" s="38"/>
      <c r="UZE739" s="38"/>
      <c r="UZF739" s="38"/>
      <c r="UZG739" s="38"/>
      <c r="UZH739" s="38"/>
      <c r="UZI739" s="38"/>
      <c r="UZJ739" s="38"/>
      <c r="UZK739" s="38"/>
      <c r="UZL739" s="38"/>
      <c r="UZM739" s="38"/>
      <c r="UZN739" s="38"/>
      <c r="UZO739" s="38"/>
      <c r="UZP739" s="38"/>
      <c r="UZQ739" s="38"/>
      <c r="UZR739" s="38"/>
      <c r="UZS739" s="38"/>
      <c r="UZT739" s="38"/>
      <c r="UZU739" s="38"/>
      <c r="UZV739" s="38"/>
      <c r="UZW739" s="38"/>
      <c r="UZX739" s="38"/>
      <c r="UZY739" s="38"/>
      <c r="UZZ739" s="38"/>
      <c r="VAA739" s="38"/>
      <c r="VAB739" s="38"/>
      <c r="VAC739" s="38"/>
      <c r="VAD739" s="38"/>
      <c r="VAE739" s="38"/>
      <c r="VAF739" s="38"/>
      <c r="VAG739" s="38"/>
      <c r="VAH739" s="38"/>
      <c r="VAI739" s="38"/>
      <c r="VAJ739" s="38"/>
      <c r="VAK739" s="38"/>
      <c r="VAL739" s="38"/>
      <c r="VAM739" s="38"/>
      <c r="VAN739" s="38"/>
      <c r="VAO739" s="38"/>
      <c r="VAP739" s="38"/>
      <c r="VAQ739" s="38"/>
      <c r="VAR739" s="38"/>
      <c r="VAS739" s="38"/>
      <c r="VAT739" s="38"/>
      <c r="VAU739" s="38"/>
      <c r="VAV739" s="38"/>
      <c r="VAW739" s="38"/>
      <c r="VAX739" s="38"/>
      <c r="VAY739" s="38"/>
      <c r="VAZ739" s="38"/>
      <c r="VBA739" s="38"/>
      <c r="VBB739" s="38"/>
      <c r="VBC739" s="38"/>
      <c r="VBD739" s="38"/>
      <c r="VBE739" s="38"/>
      <c r="VBF739" s="38"/>
      <c r="VBG739" s="38"/>
      <c r="VBH739" s="38"/>
      <c r="VBI739" s="38"/>
      <c r="VBJ739" s="38"/>
      <c r="VBK739" s="38"/>
      <c r="VBL739" s="38"/>
      <c r="VBM739" s="38"/>
      <c r="VBN739" s="38"/>
      <c r="VBO739" s="38"/>
      <c r="VBP739" s="38"/>
      <c r="VBQ739" s="38"/>
      <c r="VBR739" s="38"/>
      <c r="VBS739" s="38"/>
      <c r="VBT739" s="38"/>
      <c r="VBU739" s="38"/>
      <c r="VBV739" s="38"/>
      <c r="VBW739" s="38"/>
      <c r="VBX739" s="38"/>
      <c r="VBY739" s="38"/>
      <c r="VBZ739" s="38"/>
      <c r="VCA739" s="38"/>
      <c r="VCB739" s="38"/>
      <c r="VCC739" s="38"/>
      <c r="VCD739" s="38"/>
      <c r="VCE739" s="38"/>
      <c r="VCF739" s="38"/>
      <c r="VCG739" s="38"/>
      <c r="VCH739" s="38"/>
      <c r="VCI739" s="38"/>
      <c r="VCJ739" s="38"/>
      <c r="VCK739" s="38"/>
      <c r="VCL739" s="38"/>
      <c r="VCM739" s="38"/>
      <c r="VCN739" s="38"/>
      <c r="VCO739" s="38"/>
      <c r="VCP739" s="38"/>
      <c r="VCQ739" s="38"/>
      <c r="VCR739" s="38"/>
      <c r="VCS739" s="38"/>
      <c r="VCT739" s="38"/>
      <c r="VCU739" s="38"/>
      <c r="VCV739" s="38"/>
      <c r="VCW739" s="38"/>
      <c r="VCX739" s="38"/>
      <c r="VCY739" s="38"/>
      <c r="VCZ739" s="38"/>
      <c r="VDA739" s="38"/>
      <c r="VDB739" s="38"/>
      <c r="VDC739" s="38"/>
      <c r="VDD739" s="38"/>
      <c r="VDE739" s="38"/>
      <c r="VDF739" s="38"/>
      <c r="VDG739" s="38"/>
      <c r="VDH739" s="38"/>
      <c r="VDI739" s="38"/>
      <c r="VDJ739" s="38"/>
      <c r="VDK739" s="38"/>
      <c r="VDL739" s="38"/>
      <c r="VDM739" s="38"/>
      <c r="VDN739" s="38"/>
      <c r="VDO739" s="38"/>
      <c r="VDP739" s="38"/>
      <c r="VDQ739" s="38"/>
      <c r="VDR739" s="38"/>
      <c r="VDS739" s="38"/>
      <c r="VDT739" s="38"/>
      <c r="VDU739" s="38"/>
      <c r="VDV739" s="38"/>
      <c r="VDW739" s="38"/>
      <c r="VDX739" s="38"/>
      <c r="VDY739" s="38"/>
      <c r="VDZ739" s="38"/>
      <c r="VEA739" s="38"/>
      <c r="VEB739" s="38"/>
      <c r="VEC739" s="38"/>
      <c r="VED739" s="38"/>
      <c r="VEE739" s="38"/>
      <c r="VEF739" s="38"/>
      <c r="VEG739" s="38"/>
      <c r="VEH739" s="38"/>
      <c r="VEI739" s="38"/>
      <c r="VEJ739" s="38"/>
      <c r="VEK739" s="38"/>
      <c r="VEL739" s="38"/>
      <c r="VEM739" s="38"/>
      <c r="VEN739" s="38"/>
      <c r="VEO739" s="38"/>
      <c r="VEP739" s="38"/>
      <c r="VEQ739" s="38"/>
      <c r="VER739" s="38"/>
      <c r="VES739" s="38"/>
      <c r="VET739" s="38"/>
      <c r="VEU739" s="38"/>
      <c r="VEV739" s="38"/>
      <c r="VEW739" s="38"/>
      <c r="VEX739" s="38"/>
      <c r="VEY739" s="38"/>
      <c r="VEZ739" s="38"/>
      <c r="VFA739" s="38"/>
      <c r="VFB739" s="38"/>
      <c r="VFC739" s="38"/>
      <c r="VFD739" s="38"/>
      <c r="VFE739" s="38"/>
      <c r="VFF739" s="38"/>
      <c r="VFG739" s="38"/>
      <c r="VFH739" s="38"/>
      <c r="VFI739" s="38"/>
      <c r="VFJ739" s="38"/>
      <c r="VFK739" s="38"/>
      <c r="VFL739" s="38"/>
      <c r="VFM739" s="38"/>
      <c r="VFN739" s="38"/>
      <c r="VFO739" s="38"/>
      <c r="VFP739" s="38"/>
      <c r="VFQ739" s="38"/>
      <c r="VFR739" s="38"/>
      <c r="VFS739" s="38"/>
      <c r="VFT739" s="38"/>
      <c r="VFU739" s="38"/>
      <c r="VFV739" s="38"/>
      <c r="VFW739" s="38"/>
      <c r="VFX739" s="38"/>
      <c r="VFY739" s="38"/>
      <c r="VFZ739" s="38"/>
      <c r="VGA739" s="38"/>
      <c r="VGB739" s="38"/>
      <c r="VGC739" s="38"/>
      <c r="VGD739" s="38"/>
      <c r="VGE739" s="38"/>
      <c r="VGF739" s="38"/>
      <c r="VGG739" s="38"/>
      <c r="VGH739" s="38"/>
      <c r="VGI739" s="38"/>
      <c r="VGJ739" s="38"/>
      <c r="VGK739" s="38"/>
      <c r="VGL739" s="38"/>
      <c r="VGM739" s="38"/>
      <c r="VGN739" s="38"/>
      <c r="VGO739" s="38"/>
      <c r="VGP739" s="38"/>
      <c r="VGQ739" s="38"/>
      <c r="VGR739" s="38"/>
      <c r="VGS739" s="38"/>
      <c r="VGT739" s="38"/>
      <c r="VGU739" s="38"/>
      <c r="VGV739" s="38"/>
      <c r="VGW739" s="38"/>
      <c r="VGX739" s="38"/>
      <c r="VGY739" s="38"/>
      <c r="VGZ739" s="38"/>
      <c r="VHA739" s="38"/>
      <c r="VHB739" s="38"/>
      <c r="VHC739" s="38"/>
      <c r="VHD739" s="38"/>
      <c r="VHE739" s="38"/>
      <c r="VHF739" s="38"/>
      <c r="VHG739" s="38"/>
      <c r="VHH739" s="38"/>
      <c r="VHI739" s="38"/>
      <c r="VHJ739" s="38"/>
      <c r="VHK739" s="38"/>
      <c r="VHL739" s="38"/>
      <c r="VHM739" s="38"/>
      <c r="VHN739" s="38"/>
      <c r="VHO739" s="38"/>
      <c r="VHP739" s="38"/>
      <c r="VHQ739" s="38"/>
      <c r="VHR739" s="38"/>
      <c r="VHS739" s="38"/>
      <c r="VHT739" s="38"/>
      <c r="VHU739" s="38"/>
      <c r="VHV739" s="38"/>
      <c r="VHW739" s="38"/>
      <c r="VHX739" s="38"/>
      <c r="VHY739" s="38"/>
      <c r="VHZ739" s="38"/>
      <c r="VIA739" s="38"/>
      <c r="VIB739" s="38"/>
      <c r="VIC739" s="38"/>
      <c r="VID739" s="38"/>
      <c r="VIE739" s="38"/>
      <c r="VIF739" s="38"/>
      <c r="VIG739" s="38"/>
      <c r="VIH739" s="38"/>
      <c r="VII739" s="38"/>
      <c r="VIJ739" s="38"/>
      <c r="VIK739" s="38"/>
      <c r="VIL739" s="38"/>
      <c r="VIM739" s="38"/>
      <c r="VIN739" s="38"/>
      <c r="VIO739" s="38"/>
      <c r="VIP739" s="38"/>
      <c r="VIQ739" s="38"/>
      <c r="VIR739" s="38"/>
      <c r="VIS739" s="38"/>
      <c r="VIT739" s="38"/>
      <c r="VIU739" s="38"/>
      <c r="VIV739" s="38"/>
      <c r="VIW739" s="38"/>
      <c r="VIX739" s="38"/>
      <c r="VIY739" s="38"/>
      <c r="VIZ739" s="38"/>
      <c r="VJA739" s="38"/>
      <c r="VJB739" s="38"/>
      <c r="VJC739" s="38"/>
      <c r="VJD739" s="38"/>
      <c r="VJE739" s="38"/>
      <c r="VJF739" s="38"/>
      <c r="VJG739" s="38"/>
      <c r="VJH739" s="38"/>
      <c r="VJI739" s="38"/>
      <c r="VJJ739" s="38"/>
      <c r="VJK739" s="38"/>
      <c r="VJL739" s="38"/>
      <c r="VJM739" s="38"/>
      <c r="VJN739" s="38"/>
      <c r="VJO739" s="38"/>
      <c r="VJP739" s="38"/>
      <c r="VJQ739" s="38"/>
      <c r="VJR739" s="38"/>
      <c r="VJS739" s="38"/>
      <c r="VJT739" s="38"/>
      <c r="VJU739" s="38"/>
      <c r="VJV739" s="38"/>
      <c r="VJW739" s="38"/>
      <c r="VJX739" s="38"/>
      <c r="VJY739" s="38"/>
      <c r="VJZ739" s="38"/>
      <c r="VKA739" s="38"/>
      <c r="VKB739" s="38"/>
      <c r="VKC739" s="38"/>
      <c r="VKD739" s="38"/>
      <c r="VKE739" s="38"/>
      <c r="VKF739" s="38"/>
      <c r="VKG739" s="38"/>
      <c r="VKH739" s="38"/>
      <c r="VKI739" s="38"/>
      <c r="VKJ739" s="38"/>
      <c r="VKK739" s="38"/>
      <c r="VKL739" s="38"/>
      <c r="VKM739" s="38"/>
      <c r="VKN739" s="38"/>
      <c r="VKO739" s="38"/>
      <c r="VKP739" s="38"/>
      <c r="VKQ739" s="38"/>
      <c r="VKR739" s="38"/>
      <c r="VKS739" s="38"/>
      <c r="VKT739" s="38"/>
      <c r="VKU739" s="38"/>
      <c r="VKV739" s="38"/>
      <c r="VKW739" s="38"/>
      <c r="VKX739" s="38"/>
      <c r="VKY739" s="38"/>
      <c r="VKZ739" s="38"/>
      <c r="VLA739" s="38"/>
      <c r="VLB739" s="38"/>
      <c r="VLC739" s="38"/>
      <c r="VLD739" s="38"/>
      <c r="VLE739" s="38"/>
      <c r="VLF739" s="38"/>
      <c r="VLG739" s="38"/>
      <c r="VLH739" s="38"/>
      <c r="VLI739" s="38"/>
      <c r="VLJ739" s="38"/>
      <c r="VLK739" s="38"/>
      <c r="VLL739" s="38"/>
      <c r="VLM739" s="38"/>
      <c r="VLN739" s="38"/>
      <c r="VLO739" s="38"/>
      <c r="VLP739" s="38"/>
      <c r="VLQ739" s="38"/>
      <c r="VLR739" s="38"/>
      <c r="VLS739" s="38"/>
      <c r="VLT739" s="38"/>
      <c r="VLU739" s="38"/>
      <c r="VLV739" s="38"/>
      <c r="VLW739" s="38"/>
      <c r="VLX739" s="38"/>
      <c r="VLY739" s="38"/>
      <c r="VLZ739" s="38"/>
      <c r="VMA739" s="38"/>
      <c r="VMB739" s="38"/>
      <c r="VMC739" s="38"/>
      <c r="VMD739" s="38"/>
      <c r="VME739" s="38"/>
      <c r="VMF739" s="38"/>
      <c r="VMG739" s="38"/>
      <c r="VMH739" s="38"/>
      <c r="VMI739" s="38"/>
      <c r="VMJ739" s="38"/>
      <c r="VMK739" s="38"/>
      <c r="VML739" s="38"/>
      <c r="VMM739" s="38"/>
      <c r="VMN739" s="38"/>
      <c r="VMO739" s="38"/>
      <c r="VMP739" s="38"/>
      <c r="VMQ739" s="38"/>
      <c r="VMR739" s="38"/>
      <c r="VMS739" s="38"/>
      <c r="VMT739" s="38"/>
      <c r="VMU739" s="38"/>
      <c r="VMV739" s="38"/>
      <c r="VMW739" s="38"/>
      <c r="VMX739" s="38"/>
      <c r="VMY739" s="38"/>
      <c r="VMZ739" s="38"/>
      <c r="VNA739" s="38"/>
      <c r="VNB739" s="38"/>
      <c r="VNC739" s="38"/>
      <c r="VND739" s="38"/>
      <c r="VNE739" s="38"/>
      <c r="VNF739" s="38"/>
      <c r="VNG739" s="38"/>
      <c r="VNH739" s="38"/>
      <c r="VNI739" s="38"/>
      <c r="VNJ739" s="38"/>
      <c r="VNK739" s="38"/>
      <c r="VNL739" s="38"/>
      <c r="VNM739" s="38"/>
      <c r="VNN739" s="38"/>
      <c r="VNO739" s="38"/>
      <c r="VNP739" s="38"/>
      <c r="VNQ739" s="38"/>
      <c r="VNR739" s="38"/>
      <c r="VNS739" s="38"/>
      <c r="VNT739" s="38"/>
      <c r="VNU739" s="38"/>
      <c r="VNV739" s="38"/>
      <c r="VNW739" s="38"/>
      <c r="VNX739" s="38"/>
      <c r="VNY739" s="38"/>
      <c r="VNZ739" s="38"/>
      <c r="VOA739" s="38"/>
      <c r="VOB739" s="38"/>
      <c r="VOC739" s="38"/>
      <c r="VOD739" s="38"/>
      <c r="VOE739" s="38"/>
      <c r="VOF739" s="38"/>
      <c r="VOG739" s="38"/>
      <c r="VOH739" s="38"/>
      <c r="VOI739" s="38"/>
      <c r="VOJ739" s="38"/>
      <c r="VOK739" s="38"/>
      <c r="VOL739" s="38"/>
      <c r="VOM739" s="38"/>
      <c r="VON739" s="38"/>
      <c r="VOO739" s="38"/>
      <c r="VOP739" s="38"/>
      <c r="VOQ739" s="38"/>
      <c r="VOR739" s="38"/>
      <c r="VOS739" s="38"/>
      <c r="VOT739" s="38"/>
      <c r="VOU739" s="38"/>
      <c r="VOV739" s="38"/>
      <c r="VOW739" s="38"/>
      <c r="VOX739" s="38"/>
      <c r="VOY739" s="38"/>
      <c r="VOZ739" s="38"/>
      <c r="VPA739" s="38"/>
      <c r="VPB739" s="38"/>
      <c r="VPC739" s="38"/>
      <c r="VPD739" s="38"/>
      <c r="VPE739" s="38"/>
      <c r="VPF739" s="38"/>
      <c r="VPG739" s="38"/>
      <c r="VPH739" s="38"/>
      <c r="VPI739" s="38"/>
      <c r="VPJ739" s="38"/>
      <c r="VPK739" s="38"/>
      <c r="VPL739" s="38"/>
      <c r="VPM739" s="38"/>
      <c r="VPN739" s="38"/>
      <c r="VPO739" s="38"/>
      <c r="VPP739" s="38"/>
      <c r="VPQ739" s="38"/>
      <c r="VPR739" s="38"/>
      <c r="VPS739" s="38"/>
      <c r="VPT739" s="38"/>
      <c r="VPU739" s="38"/>
      <c r="VPV739" s="38"/>
      <c r="VPW739" s="38"/>
      <c r="VPX739" s="38"/>
      <c r="VPY739" s="38"/>
      <c r="VPZ739" s="38"/>
      <c r="VQA739" s="38"/>
      <c r="VQB739" s="38"/>
      <c r="VQC739" s="38"/>
      <c r="VQD739" s="38"/>
      <c r="VQE739" s="38"/>
      <c r="VQF739" s="38"/>
      <c r="VQG739" s="38"/>
      <c r="VQH739" s="38"/>
      <c r="VQI739" s="38"/>
      <c r="VQJ739" s="38"/>
      <c r="VQK739" s="38"/>
      <c r="VQL739" s="38"/>
      <c r="VQM739" s="38"/>
      <c r="VQN739" s="38"/>
      <c r="VQO739" s="38"/>
      <c r="VQP739" s="38"/>
      <c r="VQQ739" s="38"/>
      <c r="VQR739" s="38"/>
      <c r="VQS739" s="38"/>
      <c r="VQT739" s="38"/>
      <c r="VQU739" s="38"/>
      <c r="VQV739" s="38"/>
      <c r="VQW739" s="38"/>
      <c r="VQX739" s="38"/>
      <c r="VQY739" s="38"/>
      <c r="VQZ739" s="38"/>
      <c r="VRA739" s="38"/>
      <c r="VRB739" s="38"/>
      <c r="VRC739" s="38"/>
      <c r="VRD739" s="38"/>
      <c r="VRE739" s="38"/>
      <c r="VRF739" s="38"/>
      <c r="VRG739" s="38"/>
      <c r="VRH739" s="38"/>
      <c r="VRI739" s="38"/>
      <c r="VRJ739" s="38"/>
      <c r="VRK739" s="38"/>
      <c r="VRL739" s="38"/>
      <c r="VRM739" s="38"/>
      <c r="VRN739" s="38"/>
      <c r="VRO739" s="38"/>
      <c r="VRP739" s="38"/>
      <c r="VRQ739" s="38"/>
      <c r="VRR739" s="38"/>
      <c r="VRS739" s="38"/>
      <c r="VRT739" s="38"/>
      <c r="VRU739" s="38"/>
      <c r="VRV739" s="38"/>
      <c r="VRW739" s="38"/>
      <c r="VRX739" s="38"/>
      <c r="VRY739" s="38"/>
      <c r="VRZ739" s="38"/>
      <c r="VSA739" s="38"/>
      <c r="VSB739" s="38"/>
      <c r="VSC739" s="38"/>
      <c r="VSD739" s="38"/>
      <c r="VSE739" s="38"/>
      <c r="VSF739" s="38"/>
      <c r="VSG739" s="38"/>
      <c r="VSH739" s="38"/>
      <c r="VSI739" s="38"/>
      <c r="VSJ739" s="38"/>
      <c r="VSK739" s="38"/>
      <c r="VSL739" s="38"/>
      <c r="VSM739" s="38"/>
      <c r="VSN739" s="38"/>
      <c r="VSO739" s="38"/>
      <c r="VSP739" s="38"/>
      <c r="VSQ739" s="38"/>
      <c r="VSR739" s="38"/>
      <c r="VSS739" s="38"/>
      <c r="VST739" s="38"/>
      <c r="VSU739" s="38"/>
      <c r="VSV739" s="38"/>
      <c r="VSW739" s="38"/>
      <c r="VSX739" s="38"/>
      <c r="VSY739" s="38"/>
      <c r="VSZ739" s="38"/>
      <c r="VTA739" s="38"/>
      <c r="VTB739" s="38"/>
      <c r="VTC739" s="38"/>
      <c r="VTD739" s="38"/>
      <c r="VTE739" s="38"/>
      <c r="VTF739" s="38"/>
      <c r="VTG739" s="38"/>
      <c r="VTH739" s="38"/>
      <c r="VTI739" s="38"/>
      <c r="VTJ739" s="38"/>
      <c r="VTK739" s="38"/>
      <c r="VTL739" s="38"/>
      <c r="VTM739" s="38"/>
      <c r="VTN739" s="38"/>
      <c r="VTO739" s="38"/>
      <c r="VTP739" s="38"/>
      <c r="VTQ739" s="38"/>
      <c r="VTR739" s="38"/>
      <c r="VTS739" s="38"/>
      <c r="VTT739" s="38"/>
      <c r="VTU739" s="38"/>
      <c r="VTV739" s="38"/>
      <c r="VTW739" s="38"/>
      <c r="VTX739" s="38"/>
      <c r="VTY739" s="38"/>
      <c r="VTZ739" s="38"/>
      <c r="VUA739" s="38"/>
      <c r="VUB739" s="38"/>
      <c r="VUC739" s="38"/>
      <c r="VUD739" s="38"/>
      <c r="VUE739" s="38"/>
      <c r="VUF739" s="38"/>
      <c r="VUG739" s="38"/>
      <c r="VUH739" s="38"/>
      <c r="VUI739" s="38"/>
      <c r="VUJ739" s="38"/>
      <c r="VUK739" s="38"/>
      <c r="VUL739" s="38"/>
      <c r="VUM739" s="38"/>
      <c r="VUN739" s="38"/>
      <c r="VUO739" s="38"/>
      <c r="VUP739" s="38"/>
      <c r="VUQ739" s="38"/>
      <c r="VUR739" s="38"/>
      <c r="VUS739" s="38"/>
      <c r="VUT739" s="38"/>
      <c r="VUU739" s="38"/>
      <c r="VUV739" s="38"/>
      <c r="VUW739" s="38"/>
      <c r="VUX739" s="38"/>
      <c r="VUY739" s="38"/>
      <c r="VUZ739" s="38"/>
      <c r="VVA739" s="38"/>
      <c r="VVB739" s="38"/>
      <c r="VVC739" s="38"/>
      <c r="VVD739" s="38"/>
      <c r="VVE739" s="38"/>
      <c r="VVF739" s="38"/>
      <c r="VVG739" s="38"/>
      <c r="VVH739" s="38"/>
      <c r="VVI739" s="38"/>
      <c r="VVJ739" s="38"/>
      <c r="VVK739" s="38"/>
      <c r="VVL739" s="38"/>
      <c r="VVM739" s="38"/>
      <c r="VVN739" s="38"/>
      <c r="VVO739" s="38"/>
      <c r="VVP739" s="38"/>
      <c r="VVQ739" s="38"/>
      <c r="VVR739" s="38"/>
      <c r="VVS739" s="38"/>
      <c r="VVT739" s="38"/>
      <c r="VVU739" s="38"/>
      <c r="VVV739" s="38"/>
      <c r="VVW739" s="38"/>
      <c r="VVX739" s="38"/>
      <c r="VVY739" s="38"/>
      <c r="VVZ739" s="38"/>
      <c r="VWA739" s="38"/>
      <c r="VWB739" s="38"/>
      <c r="VWC739" s="38"/>
      <c r="VWD739" s="38"/>
      <c r="VWE739" s="38"/>
      <c r="VWF739" s="38"/>
      <c r="VWG739" s="38"/>
      <c r="VWH739" s="38"/>
      <c r="VWI739" s="38"/>
      <c r="VWJ739" s="38"/>
      <c r="VWK739" s="38"/>
      <c r="VWL739" s="38"/>
      <c r="VWM739" s="38"/>
      <c r="VWN739" s="38"/>
      <c r="VWO739" s="38"/>
      <c r="VWP739" s="38"/>
      <c r="VWQ739" s="38"/>
      <c r="VWR739" s="38"/>
      <c r="VWS739" s="38"/>
      <c r="VWT739" s="38"/>
      <c r="VWU739" s="38"/>
      <c r="VWV739" s="38"/>
      <c r="VWW739" s="38"/>
      <c r="VWX739" s="38"/>
      <c r="VWY739" s="38"/>
      <c r="VWZ739" s="38"/>
      <c r="VXA739" s="38"/>
      <c r="VXB739" s="38"/>
      <c r="VXC739" s="38"/>
      <c r="VXD739" s="38"/>
      <c r="VXE739" s="38"/>
      <c r="VXF739" s="38"/>
      <c r="VXG739" s="38"/>
      <c r="VXH739" s="38"/>
      <c r="VXI739" s="38"/>
      <c r="VXJ739" s="38"/>
      <c r="VXK739" s="38"/>
      <c r="VXL739" s="38"/>
      <c r="VXM739" s="38"/>
      <c r="VXN739" s="38"/>
      <c r="VXO739" s="38"/>
      <c r="VXP739" s="38"/>
      <c r="VXQ739" s="38"/>
      <c r="VXR739" s="38"/>
      <c r="VXS739" s="38"/>
      <c r="VXT739" s="38"/>
      <c r="VXU739" s="38"/>
      <c r="VXV739" s="38"/>
      <c r="VXW739" s="38"/>
      <c r="VXX739" s="38"/>
      <c r="VXY739" s="38"/>
      <c r="VXZ739" s="38"/>
      <c r="VYA739" s="38"/>
      <c r="VYB739" s="38"/>
      <c r="VYC739" s="38"/>
      <c r="VYD739" s="38"/>
      <c r="VYE739" s="38"/>
      <c r="VYF739" s="38"/>
      <c r="VYG739" s="38"/>
      <c r="VYH739" s="38"/>
      <c r="VYI739" s="38"/>
      <c r="VYJ739" s="38"/>
      <c r="VYK739" s="38"/>
      <c r="VYL739" s="38"/>
      <c r="VYM739" s="38"/>
      <c r="VYN739" s="38"/>
      <c r="VYO739" s="38"/>
      <c r="VYP739" s="38"/>
      <c r="VYQ739" s="38"/>
      <c r="VYR739" s="38"/>
      <c r="VYS739" s="38"/>
      <c r="VYT739" s="38"/>
      <c r="VYU739" s="38"/>
      <c r="VYV739" s="38"/>
      <c r="VYW739" s="38"/>
      <c r="VYX739" s="38"/>
      <c r="VYY739" s="38"/>
      <c r="VYZ739" s="38"/>
      <c r="VZA739" s="38"/>
      <c r="VZB739" s="38"/>
      <c r="VZC739" s="38"/>
      <c r="VZD739" s="38"/>
      <c r="VZE739" s="38"/>
      <c r="VZF739" s="38"/>
      <c r="VZG739" s="38"/>
      <c r="VZH739" s="38"/>
      <c r="VZI739" s="38"/>
      <c r="VZJ739" s="38"/>
      <c r="VZK739" s="38"/>
      <c r="VZL739" s="38"/>
      <c r="VZM739" s="38"/>
      <c r="VZN739" s="38"/>
      <c r="VZO739" s="38"/>
      <c r="VZP739" s="38"/>
      <c r="VZQ739" s="38"/>
      <c r="VZR739" s="38"/>
      <c r="VZS739" s="38"/>
      <c r="VZT739" s="38"/>
      <c r="VZU739" s="38"/>
      <c r="VZV739" s="38"/>
      <c r="VZW739" s="38"/>
      <c r="VZX739" s="38"/>
      <c r="VZY739" s="38"/>
      <c r="VZZ739" s="38"/>
      <c r="WAA739" s="38"/>
      <c r="WAB739" s="38"/>
      <c r="WAC739" s="38"/>
      <c r="WAD739" s="38"/>
      <c r="WAE739" s="38"/>
      <c r="WAF739" s="38"/>
      <c r="WAG739" s="38"/>
      <c r="WAH739" s="38"/>
      <c r="WAI739" s="38"/>
      <c r="WAJ739" s="38"/>
      <c r="WAK739" s="38"/>
      <c r="WAL739" s="38"/>
      <c r="WAM739" s="38"/>
      <c r="WAN739" s="38"/>
      <c r="WAO739" s="38"/>
      <c r="WAP739" s="38"/>
      <c r="WAQ739" s="38"/>
      <c r="WAR739" s="38"/>
      <c r="WAS739" s="38"/>
      <c r="WAT739" s="38"/>
      <c r="WAU739" s="38"/>
      <c r="WAV739" s="38"/>
      <c r="WAW739" s="38"/>
      <c r="WAX739" s="38"/>
      <c r="WAY739" s="38"/>
      <c r="WAZ739" s="38"/>
      <c r="WBA739" s="38"/>
      <c r="WBB739" s="38"/>
      <c r="WBC739" s="38"/>
      <c r="WBD739" s="38"/>
      <c r="WBE739" s="38"/>
      <c r="WBF739" s="38"/>
      <c r="WBG739" s="38"/>
      <c r="WBH739" s="38"/>
      <c r="WBI739" s="38"/>
      <c r="WBJ739" s="38"/>
      <c r="WBK739" s="38"/>
      <c r="WBL739" s="38"/>
      <c r="WBM739" s="38"/>
      <c r="WBN739" s="38"/>
      <c r="WBO739" s="38"/>
      <c r="WBP739" s="38"/>
      <c r="WBQ739" s="38"/>
      <c r="WBR739" s="38"/>
      <c r="WBS739" s="38"/>
      <c r="WBT739" s="38"/>
      <c r="WBU739" s="38"/>
      <c r="WBV739" s="38"/>
      <c r="WBW739" s="38"/>
      <c r="WBX739" s="38"/>
      <c r="WBY739" s="38"/>
      <c r="WBZ739" s="38"/>
      <c r="WCA739" s="38"/>
      <c r="WCB739" s="38"/>
      <c r="WCC739" s="38"/>
      <c r="WCD739" s="38"/>
      <c r="WCE739" s="38"/>
      <c r="WCF739" s="38"/>
      <c r="WCG739" s="38"/>
      <c r="WCH739" s="38"/>
      <c r="WCI739" s="38"/>
      <c r="WCJ739" s="38"/>
      <c r="WCK739" s="38"/>
      <c r="WCL739" s="38"/>
      <c r="WCM739" s="38"/>
      <c r="WCN739" s="38"/>
      <c r="WCO739" s="38"/>
      <c r="WCP739" s="38"/>
      <c r="WCQ739" s="38"/>
      <c r="WCR739" s="38"/>
      <c r="WCS739" s="38"/>
      <c r="WCT739" s="38"/>
      <c r="WCU739" s="38"/>
      <c r="WCV739" s="38"/>
      <c r="WCW739" s="38"/>
      <c r="WCX739" s="38"/>
      <c r="WCY739" s="38"/>
      <c r="WCZ739" s="38"/>
      <c r="WDA739" s="38"/>
      <c r="WDB739" s="38"/>
      <c r="WDC739" s="38"/>
      <c r="WDD739" s="38"/>
      <c r="WDE739" s="38"/>
      <c r="WDF739" s="38"/>
      <c r="WDG739" s="38"/>
      <c r="WDH739" s="38"/>
      <c r="WDI739" s="38"/>
      <c r="WDJ739" s="38"/>
      <c r="WDK739" s="38"/>
      <c r="WDL739" s="38"/>
      <c r="WDM739" s="38"/>
      <c r="WDN739" s="38"/>
      <c r="WDO739" s="38"/>
      <c r="WDP739" s="38"/>
      <c r="WDQ739" s="38"/>
      <c r="WDR739" s="38"/>
      <c r="WDS739" s="38"/>
      <c r="WDT739" s="38"/>
      <c r="WDU739" s="38"/>
      <c r="WDV739" s="38"/>
      <c r="WDW739" s="38"/>
      <c r="WDX739" s="38"/>
      <c r="WDY739" s="38"/>
      <c r="WDZ739" s="38"/>
      <c r="WEA739" s="38"/>
      <c r="WEB739" s="38"/>
      <c r="WEC739" s="38"/>
      <c r="WED739" s="38"/>
      <c r="WEE739" s="38"/>
      <c r="WEF739" s="38"/>
      <c r="WEG739" s="38"/>
      <c r="WEH739" s="38"/>
      <c r="WEI739" s="38"/>
      <c r="WEJ739" s="38"/>
      <c r="WEK739" s="38"/>
      <c r="WEL739" s="38"/>
      <c r="WEM739" s="38"/>
      <c r="WEN739" s="38"/>
      <c r="WEO739" s="38"/>
      <c r="WEP739" s="38"/>
      <c r="WEQ739" s="38"/>
      <c r="WER739" s="38"/>
      <c r="WES739" s="38"/>
      <c r="WET739" s="38"/>
      <c r="WEU739" s="38"/>
      <c r="WEV739" s="38"/>
      <c r="WEW739" s="38"/>
      <c r="WEX739" s="38"/>
      <c r="WEY739" s="38"/>
      <c r="WEZ739" s="38"/>
      <c r="WFA739" s="38"/>
      <c r="WFB739" s="38"/>
      <c r="WFC739" s="38"/>
      <c r="WFD739" s="38"/>
      <c r="WFE739" s="38"/>
      <c r="WFF739" s="38"/>
      <c r="WFG739" s="38"/>
      <c r="WFH739" s="38"/>
      <c r="WFI739" s="38"/>
      <c r="WFJ739" s="38"/>
      <c r="WFK739" s="38"/>
      <c r="WFL739" s="38"/>
      <c r="WFM739" s="38"/>
      <c r="WFN739" s="38"/>
      <c r="WFO739" s="38"/>
      <c r="WFP739" s="38"/>
      <c r="WFQ739" s="38"/>
      <c r="WFR739" s="38"/>
      <c r="WFS739" s="38"/>
      <c r="WFT739" s="38"/>
      <c r="WFU739" s="38"/>
      <c r="WFV739" s="38"/>
      <c r="WFW739" s="38"/>
      <c r="WFX739" s="38"/>
      <c r="WFY739" s="38"/>
      <c r="WFZ739" s="38"/>
      <c r="WGA739" s="38"/>
      <c r="WGB739" s="38"/>
      <c r="WGC739" s="38"/>
      <c r="WGD739" s="38"/>
      <c r="WGE739" s="38"/>
      <c r="WGF739" s="38"/>
      <c r="WGG739" s="38"/>
      <c r="WGH739" s="38"/>
      <c r="WGI739" s="38"/>
      <c r="WGJ739" s="38"/>
      <c r="WGK739" s="38"/>
      <c r="WGL739" s="38"/>
      <c r="WGM739" s="38"/>
      <c r="WGN739" s="38"/>
      <c r="WGO739" s="38"/>
      <c r="WGP739" s="38"/>
      <c r="WGQ739" s="38"/>
      <c r="WGR739" s="38"/>
      <c r="WGS739" s="38"/>
      <c r="WGT739" s="38"/>
      <c r="WGU739" s="38"/>
      <c r="WGV739" s="38"/>
      <c r="WGW739" s="38"/>
      <c r="WGX739" s="38"/>
      <c r="WGY739" s="38"/>
      <c r="WGZ739" s="38"/>
      <c r="WHA739" s="38"/>
      <c r="WHB739" s="38"/>
      <c r="WHC739" s="38"/>
      <c r="WHD739" s="38"/>
      <c r="WHE739" s="38"/>
      <c r="WHF739" s="38"/>
      <c r="WHG739" s="38"/>
      <c r="WHH739" s="38"/>
      <c r="WHI739" s="38"/>
      <c r="WHJ739" s="38"/>
      <c r="WHK739" s="38"/>
      <c r="WHL739" s="38"/>
      <c r="WHM739" s="38"/>
      <c r="WHN739" s="38"/>
      <c r="WHO739" s="38"/>
      <c r="WHP739" s="38"/>
      <c r="WHQ739" s="38"/>
      <c r="WHR739" s="38"/>
      <c r="WHS739" s="38"/>
      <c r="WHT739" s="38"/>
      <c r="WHU739" s="38"/>
      <c r="WHV739" s="38"/>
      <c r="WHW739" s="38"/>
      <c r="WHX739" s="38"/>
      <c r="WHY739" s="38"/>
      <c r="WHZ739" s="38"/>
      <c r="WIA739" s="38"/>
      <c r="WIB739" s="38"/>
      <c r="WIC739" s="38"/>
      <c r="WID739" s="38"/>
      <c r="WIE739" s="38"/>
      <c r="WIF739" s="38"/>
      <c r="WIG739" s="38"/>
      <c r="WIH739" s="38"/>
      <c r="WII739" s="38"/>
      <c r="WIJ739" s="38"/>
      <c r="WIK739" s="38"/>
      <c r="WIL739" s="38"/>
      <c r="WIM739" s="38"/>
      <c r="WIN739" s="38"/>
      <c r="WIO739" s="38"/>
      <c r="WIP739" s="38"/>
      <c r="WIQ739" s="38"/>
      <c r="WIR739" s="38"/>
      <c r="WIS739" s="38"/>
      <c r="WIT739" s="38"/>
      <c r="WIU739" s="38"/>
      <c r="WIV739" s="38"/>
      <c r="WIW739" s="38"/>
      <c r="WIX739" s="38"/>
      <c r="WIY739" s="38"/>
      <c r="WIZ739" s="38"/>
      <c r="WJA739" s="38"/>
      <c r="WJB739" s="38"/>
      <c r="WJC739" s="38"/>
      <c r="WJD739" s="38"/>
      <c r="WJE739" s="38"/>
      <c r="WJF739" s="38"/>
      <c r="WJG739" s="38"/>
      <c r="WJH739" s="38"/>
      <c r="WJI739" s="38"/>
      <c r="WJJ739" s="38"/>
      <c r="WJK739" s="38"/>
      <c r="WJL739" s="38"/>
      <c r="WJM739" s="38"/>
      <c r="WJN739" s="38"/>
      <c r="WJO739" s="38"/>
      <c r="WJP739" s="38"/>
      <c r="WJQ739" s="38"/>
      <c r="WJR739" s="38"/>
      <c r="WJS739" s="38"/>
      <c r="WJT739" s="38"/>
      <c r="WJU739" s="38"/>
      <c r="WJV739" s="38"/>
      <c r="WJW739" s="38"/>
      <c r="WJX739" s="38"/>
      <c r="WJY739" s="38"/>
      <c r="WJZ739" s="38"/>
      <c r="WKA739" s="38"/>
      <c r="WKB739" s="38"/>
      <c r="WKC739" s="38"/>
      <c r="WKD739" s="38"/>
      <c r="WKE739" s="38"/>
      <c r="WKF739" s="38"/>
      <c r="WKG739" s="38"/>
      <c r="WKH739" s="38"/>
      <c r="WKI739" s="38"/>
      <c r="WKJ739" s="38"/>
      <c r="WKK739" s="38"/>
      <c r="WKL739" s="38"/>
      <c r="WKM739" s="38"/>
      <c r="WKN739" s="38"/>
      <c r="WKO739" s="38"/>
      <c r="WKP739" s="38"/>
      <c r="WKQ739" s="38"/>
      <c r="WKR739" s="38"/>
      <c r="WKS739" s="38"/>
      <c r="WKT739" s="38"/>
      <c r="WKU739" s="38"/>
      <c r="WKV739" s="38"/>
      <c r="WKW739" s="38"/>
      <c r="WKX739" s="38"/>
      <c r="WKY739" s="38"/>
      <c r="WKZ739" s="38"/>
      <c r="WLA739" s="38"/>
      <c r="WLB739" s="38"/>
      <c r="WLC739" s="38"/>
      <c r="WLD739" s="38"/>
      <c r="WLE739" s="38"/>
      <c r="WLF739" s="38"/>
      <c r="WLG739" s="38"/>
      <c r="WLH739" s="38"/>
      <c r="WLI739" s="38"/>
      <c r="WLJ739" s="38"/>
      <c r="WLK739" s="38"/>
      <c r="WLL739" s="38"/>
      <c r="WLM739" s="38"/>
      <c r="WLN739" s="38"/>
      <c r="WLO739" s="38"/>
      <c r="WLP739" s="38"/>
      <c r="WLQ739" s="38"/>
      <c r="WLR739" s="38"/>
      <c r="WLS739" s="38"/>
      <c r="WLT739" s="38"/>
      <c r="WLU739" s="38"/>
      <c r="WLV739" s="38"/>
      <c r="WLW739" s="38"/>
      <c r="WLX739" s="38"/>
      <c r="WLY739" s="38"/>
      <c r="WLZ739" s="38"/>
      <c r="WMA739" s="38"/>
      <c r="WMB739" s="38"/>
      <c r="WMC739" s="38"/>
      <c r="WMD739" s="38"/>
      <c r="WME739" s="38"/>
      <c r="WMF739" s="38"/>
      <c r="WMG739" s="38"/>
      <c r="WMH739" s="38"/>
      <c r="WMI739" s="38"/>
      <c r="WMJ739" s="38"/>
      <c r="WMK739" s="38"/>
      <c r="WML739" s="38"/>
      <c r="WMM739" s="38"/>
      <c r="WMN739" s="38"/>
      <c r="WMO739" s="38"/>
      <c r="WMP739" s="38"/>
      <c r="WMQ739" s="38"/>
      <c r="WMR739" s="38"/>
      <c r="WMS739" s="38"/>
      <c r="WMT739" s="38"/>
      <c r="WMU739" s="38"/>
      <c r="WMV739" s="38"/>
      <c r="WMW739" s="38"/>
      <c r="WMX739" s="38"/>
      <c r="WMY739" s="38"/>
      <c r="WMZ739" s="38"/>
      <c r="WNA739" s="38"/>
      <c r="WNB739" s="38"/>
      <c r="WNC739" s="38"/>
      <c r="WND739" s="38"/>
      <c r="WNE739" s="38"/>
      <c r="WNF739" s="38"/>
      <c r="WNG739" s="38"/>
      <c r="WNH739" s="38"/>
      <c r="WNI739" s="38"/>
      <c r="WNJ739" s="38"/>
      <c r="WNK739" s="38"/>
      <c r="WNL739" s="38"/>
      <c r="WNM739" s="38"/>
      <c r="WNN739" s="38"/>
      <c r="WNO739" s="38"/>
      <c r="WNP739" s="38"/>
      <c r="WNQ739" s="38"/>
      <c r="WNR739" s="38"/>
      <c r="WNS739" s="38"/>
      <c r="WNT739" s="38"/>
      <c r="WNU739" s="38"/>
      <c r="WNV739" s="38"/>
      <c r="WNW739" s="38"/>
      <c r="WNX739" s="38"/>
      <c r="WNY739" s="38"/>
      <c r="WNZ739" s="38"/>
      <c r="WOA739" s="38"/>
      <c r="WOB739" s="38"/>
      <c r="WOC739" s="38"/>
      <c r="WOD739" s="38"/>
      <c r="WOE739" s="38"/>
      <c r="WOF739" s="38"/>
      <c r="WOG739" s="38"/>
      <c r="WOH739" s="38"/>
      <c r="WOI739" s="38"/>
      <c r="WOJ739" s="38"/>
      <c r="WOK739" s="38"/>
      <c r="WOL739" s="38"/>
      <c r="WOM739" s="38"/>
      <c r="WON739" s="38"/>
      <c r="WOO739" s="38"/>
      <c r="WOP739" s="38"/>
      <c r="WOQ739" s="38"/>
      <c r="WOR739" s="38"/>
      <c r="WOS739" s="38"/>
      <c r="WOT739" s="38"/>
      <c r="WOU739" s="38"/>
      <c r="WOV739" s="38"/>
      <c r="WOW739" s="38"/>
      <c r="WOX739" s="38"/>
      <c r="WOY739" s="38"/>
      <c r="WOZ739" s="38"/>
      <c r="WPA739" s="38"/>
      <c r="WPB739" s="38"/>
      <c r="WPC739" s="38"/>
      <c r="WPD739" s="38"/>
      <c r="WPE739" s="38"/>
      <c r="WPF739" s="38"/>
      <c r="WPG739" s="38"/>
      <c r="WPH739" s="38"/>
      <c r="WPI739" s="38"/>
      <c r="WPJ739" s="38"/>
      <c r="WPK739" s="38"/>
      <c r="WPL739" s="38"/>
      <c r="WPM739" s="38"/>
      <c r="WPN739" s="38"/>
      <c r="WPO739" s="38"/>
      <c r="WPP739" s="38"/>
      <c r="WPQ739" s="38"/>
      <c r="WPR739" s="38"/>
      <c r="WPS739" s="38"/>
      <c r="WPT739" s="38"/>
      <c r="WPU739" s="38"/>
      <c r="WPV739" s="38"/>
      <c r="WPW739" s="38"/>
      <c r="WPX739" s="38"/>
      <c r="WPY739" s="38"/>
      <c r="WPZ739" s="38"/>
      <c r="WQA739" s="38"/>
      <c r="WQB739" s="38"/>
      <c r="WQC739" s="38"/>
      <c r="WQD739" s="38"/>
      <c r="WQE739" s="38"/>
      <c r="WQF739" s="38"/>
      <c r="WQG739" s="38"/>
      <c r="WQH739" s="38"/>
      <c r="WQI739" s="38"/>
      <c r="WQJ739" s="38"/>
      <c r="WQK739" s="38"/>
      <c r="WQL739" s="38"/>
      <c r="WQM739" s="38"/>
      <c r="WQN739" s="38"/>
      <c r="WQO739" s="38"/>
      <c r="WQP739" s="38"/>
      <c r="WQQ739" s="38"/>
      <c r="WQR739" s="38"/>
      <c r="WQS739" s="38"/>
      <c r="WQT739" s="38"/>
      <c r="WQU739" s="38"/>
      <c r="WQV739" s="38"/>
      <c r="WQW739" s="38"/>
      <c r="WQX739" s="38"/>
      <c r="WQY739" s="38"/>
      <c r="WQZ739" s="38"/>
      <c r="WRA739" s="38"/>
      <c r="WRB739" s="38"/>
      <c r="WRC739" s="38"/>
      <c r="WRD739" s="38"/>
      <c r="WRE739" s="38"/>
      <c r="WRF739" s="38"/>
      <c r="WRG739" s="38"/>
      <c r="WRH739" s="38"/>
      <c r="WRI739" s="38"/>
      <c r="WRJ739" s="38"/>
      <c r="WRK739" s="38"/>
      <c r="WRL739" s="38"/>
      <c r="WRM739" s="38"/>
      <c r="WRN739" s="38"/>
      <c r="WRO739" s="38"/>
      <c r="WRP739" s="38"/>
      <c r="WRQ739" s="38"/>
      <c r="WRR739" s="38"/>
      <c r="WRS739" s="38"/>
      <c r="WRT739" s="38"/>
      <c r="WRU739" s="38"/>
      <c r="WRV739" s="38"/>
      <c r="WRW739" s="38"/>
      <c r="WRX739" s="38"/>
      <c r="WRY739" s="38"/>
      <c r="WRZ739" s="38"/>
      <c r="WSA739" s="38"/>
      <c r="WSB739" s="38"/>
      <c r="WSC739" s="38"/>
      <c r="WSD739" s="38"/>
      <c r="WSE739" s="38"/>
      <c r="WSF739" s="38"/>
      <c r="WSG739" s="38"/>
      <c r="WSH739" s="38"/>
      <c r="WSI739" s="38"/>
      <c r="WSJ739" s="38"/>
      <c r="WSK739" s="38"/>
      <c r="WSL739" s="38"/>
      <c r="WSM739" s="38"/>
      <c r="WSN739" s="38"/>
      <c r="WSO739" s="38"/>
      <c r="WSP739" s="38"/>
      <c r="WSQ739" s="38"/>
      <c r="WSR739" s="38"/>
      <c r="WSS739" s="38"/>
      <c r="WST739" s="38"/>
      <c r="WSU739" s="38"/>
      <c r="WSV739" s="38"/>
      <c r="WSW739" s="38"/>
      <c r="WSX739" s="38"/>
      <c r="WSY739" s="38"/>
      <c r="WSZ739" s="38"/>
      <c r="WTA739" s="38"/>
      <c r="WTB739" s="38"/>
      <c r="WTC739" s="38"/>
      <c r="WTD739" s="38"/>
      <c r="WTE739" s="38"/>
      <c r="WTF739" s="38"/>
      <c r="WTG739" s="38"/>
      <c r="WTH739" s="38"/>
      <c r="WTI739" s="38"/>
      <c r="WTJ739" s="38"/>
      <c r="WTK739" s="38"/>
      <c r="WTL739" s="38"/>
      <c r="WTM739" s="38"/>
      <c r="WTN739" s="38"/>
      <c r="WTO739" s="38"/>
      <c r="WTP739" s="38"/>
      <c r="WTQ739" s="38"/>
      <c r="WTR739" s="38"/>
      <c r="WTS739" s="38"/>
      <c r="WTT739" s="38"/>
      <c r="WTU739" s="38"/>
      <c r="WTV739" s="38"/>
      <c r="WTW739" s="38"/>
      <c r="WTX739" s="38"/>
      <c r="WTY739" s="38"/>
      <c r="WTZ739" s="38"/>
      <c r="WUA739" s="38"/>
      <c r="WUB739" s="38"/>
      <c r="WUC739" s="38"/>
      <c r="WUD739" s="38"/>
      <c r="WUE739" s="38"/>
      <c r="WUF739" s="38"/>
      <c r="WUG739" s="38"/>
      <c r="WUH739" s="38"/>
      <c r="WUI739" s="38"/>
      <c r="WUJ739" s="38"/>
      <c r="WUK739" s="38"/>
      <c r="WUL739" s="38"/>
      <c r="WUM739" s="38"/>
      <c r="WUN739" s="38"/>
      <c r="WUO739" s="38"/>
      <c r="WUP739" s="38"/>
      <c r="WUQ739" s="38"/>
      <c r="WUR739" s="38"/>
      <c r="WUS739" s="38"/>
      <c r="WUT739" s="38"/>
      <c r="WUU739" s="38"/>
      <c r="WUV739" s="38"/>
      <c r="WUW739" s="38"/>
      <c r="WUX739" s="38"/>
      <c r="WUY739" s="38"/>
      <c r="WUZ739" s="38"/>
      <c r="WVA739" s="38"/>
      <c r="WVB739" s="38"/>
      <c r="WVC739" s="38"/>
      <c r="WVD739" s="38"/>
      <c r="WVE739" s="38"/>
      <c r="WVF739" s="38"/>
      <c r="WVG739" s="38"/>
      <c r="WVH739" s="38"/>
      <c r="WVI739" s="38"/>
      <c r="WVJ739" s="38"/>
      <c r="WVK739" s="38"/>
      <c r="WVL739" s="38"/>
      <c r="WVM739" s="38"/>
      <c r="WVN739" s="38"/>
      <c r="WVO739" s="38"/>
      <c r="WVP739" s="38"/>
      <c r="WVQ739" s="38"/>
      <c r="WVR739" s="38"/>
      <c r="WVS739" s="38"/>
      <c r="WVT739" s="38"/>
      <c r="WVU739" s="38"/>
      <c r="WVV739" s="38"/>
      <c r="WVW739" s="38"/>
      <c r="WVX739" s="38"/>
      <c r="WVY739" s="38"/>
      <c r="WVZ739" s="38"/>
      <c r="WWA739" s="38"/>
      <c r="WWB739" s="38"/>
      <c r="WWC739" s="38"/>
      <c r="WWD739" s="38"/>
      <c r="WWE739" s="38"/>
      <c r="WWF739" s="38"/>
      <c r="WWG739" s="38"/>
      <c r="WWH739" s="38"/>
      <c r="WWI739" s="38"/>
      <c r="WWJ739" s="38"/>
      <c r="WWK739" s="38"/>
      <c r="WWL739" s="38"/>
      <c r="WWM739" s="38"/>
      <c r="WWN739" s="38"/>
      <c r="WWO739" s="38"/>
      <c r="WWP739" s="38"/>
      <c r="WWQ739" s="38"/>
      <c r="WWR739" s="38"/>
      <c r="WWS739" s="38"/>
      <c r="WWT739" s="38"/>
      <c r="WWU739" s="38"/>
      <c r="WWV739" s="38"/>
      <c r="WWW739" s="38"/>
      <c r="WWX739" s="38"/>
      <c r="WWY739" s="38"/>
      <c r="WWZ739" s="38"/>
      <c r="WXA739" s="38"/>
      <c r="WXB739" s="38"/>
      <c r="WXC739" s="38"/>
      <c r="WXD739" s="38"/>
      <c r="WXE739" s="38"/>
      <c r="WXF739" s="38"/>
      <c r="WXG739" s="38"/>
      <c r="WXH739" s="38"/>
      <c r="WXI739" s="38"/>
      <c r="WXJ739" s="38"/>
      <c r="WXK739" s="38"/>
      <c r="WXL739" s="38"/>
      <c r="WXM739" s="38"/>
      <c r="WXN739" s="38"/>
      <c r="WXO739" s="38"/>
      <c r="WXP739" s="38"/>
      <c r="WXQ739" s="38"/>
      <c r="WXR739" s="38"/>
      <c r="WXS739" s="38"/>
      <c r="WXT739" s="38"/>
      <c r="WXU739" s="38"/>
      <c r="WXV739" s="38"/>
      <c r="WXW739" s="38"/>
      <c r="WXX739" s="38"/>
      <c r="WXY739" s="38"/>
      <c r="WXZ739" s="38"/>
      <c r="WYA739" s="38"/>
      <c r="WYB739" s="38"/>
      <c r="WYC739" s="38"/>
      <c r="WYD739" s="38"/>
      <c r="WYE739" s="38"/>
      <c r="WYF739" s="38"/>
      <c r="WYG739" s="38"/>
      <c r="WYH739" s="38"/>
      <c r="WYI739" s="38"/>
      <c r="WYJ739" s="38"/>
      <c r="WYK739" s="38"/>
      <c r="WYL739" s="38"/>
      <c r="WYM739" s="38"/>
      <c r="WYN739" s="38"/>
      <c r="WYO739" s="38"/>
      <c r="WYP739" s="38"/>
      <c r="WYQ739" s="38"/>
      <c r="WYR739" s="38"/>
      <c r="WYS739" s="38"/>
      <c r="WYT739" s="38"/>
      <c r="WYU739" s="38"/>
      <c r="WYV739" s="38"/>
      <c r="WYW739" s="38"/>
      <c r="WYX739" s="38"/>
      <c r="WYY739" s="38"/>
      <c r="WYZ739" s="38"/>
      <c r="WZA739" s="38"/>
      <c r="WZB739" s="38"/>
      <c r="WZC739" s="38"/>
      <c r="WZD739" s="38"/>
      <c r="WZE739" s="38"/>
      <c r="WZF739" s="38"/>
      <c r="WZG739" s="38"/>
      <c r="WZH739" s="38"/>
      <c r="WZI739" s="38"/>
      <c r="WZJ739" s="38"/>
      <c r="WZK739" s="38"/>
      <c r="WZL739" s="38"/>
      <c r="WZM739" s="38"/>
      <c r="WZN739" s="38"/>
      <c r="WZO739" s="38"/>
      <c r="WZP739" s="38"/>
      <c r="WZQ739" s="38"/>
      <c r="WZR739" s="38"/>
      <c r="WZS739" s="38"/>
      <c r="WZT739" s="38"/>
      <c r="WZU739" s="38"/>
      <c r="WZV739" s="38"/>
      <c r="WZW739" s="38"/>
      <c r="WZX739" s="38"/>
      <c r="WZY739" s="38"/>
      <c r="WZZ739" s="38"/>
      <c r="XAA739" s="38"/>
      <c r="XAB739" s="38"/>
      <c r="XAC739" s="38"/>
      <c r="XAD739" s="38"/>
      <c r="XAE739" s="38"/>
      <c r="XAF739" s="38"/>
      <c r="XAG739" s="38"/>
      <c r="XAH739" s="38"/>
      <c r="XAI739" s="38"/>
      <c r="XAJ739" s="38"/>
      <c r="XAK739" s="38"/>
      <c r="XAL739" s="38"/>
      <c r="XAM739" s="38"/>
      <c r="XAN739" s="38"/>
      <c r="XAO739" s="38"/>
      <c r="XAP739" s="38"/>
      <c r="XAQ739" s="38"/>
      <c r="XAR739" s="38"/>
      <c r="XAS739" s="38"/>
      <c r="XAT739" s="38"/>
      <c r="XAU739" s="38"/>
      <c r="XAV739" s="38"/>
      <c r="XAW739" s="38"/>
      <c r="XAX739" s="38"/>
      <c r="XAY739" s="38"/>
      <c r="XAZ739" s="38"/>
      <c r="XBA739" s="38"/>
      <c r="XBB739" s="38"/>
      <c r="XBC739" s="38"/>
      <c r="XBD739" s="38"/>
      <c r="XBE739" s="38"/>
      <c r="XBF739" s="38"/>
      <c r="XBG739" s="38"/>
      <c r="XBH739" s="38"/>
      <c r="XBI739" s="38"/>
      <c r="XBJ739" s="38"/>
      <c r="XBK739" s="38"/>
      <c r="XBL739" s="38"/>
      <c r="XBM739" s="38"/>
      <c r="XBN739" s="38"/>
      <c r="XBO739" s="38"/>
      <c r="XBP739" s="38"/>
      <c r="XBQ739" s="38"/>
      <c r="XBR739" s="38"/>
      <c r="XBS739" s="38"/>
      <c r="XBT739" s="38"/>
      <c r="XBU739" s="38"/>
      <c r="XBV739" s="38"/>
      <c r="XBW739" s="38"/>
      <c r="XBX739" s="38"/>
      <c r="XBY739" s="38"/>
      <c r="XBZ739" s="38"/>
      <c r="XCA739" s="38"/>
      <c r="XCB739" s="38"/>
      <c r="XCC739" s="38"/>
      <c r="XCD739" s="38"/>
      <c r="XCE739" s="38"/>
      <c r="XCF739" s="38"/>
      <c r="XCG739" s="38"/>
      <c r="XCH739" s="38"/>
      <c r="XCI739" s="38"/>
      <c r="XCJ739" s="38"/>
      <c r="XCK739" s="38"/>
      <c r="XCL739" s="38"/>
      <c r="XCM739" s="38"/>
      <c r="XCN739" s="38"/>
      <c r="XCO739" s="38"/>
      <c r="XCP739" s="38"/>
      <c r="XCQ739" s="38"/>
      <c r="XCR739" s="38"/>
      <c r="XCS739" s="38"/>
      <c r="XCT739" s="38"/>
      <c r="XCU739" s="38"/>
      <c r="XCV739" s="38"/>
      <c r="XCW739" s="38"/>
      <c r="XCX739" s="38"/>
      <c r="XCY739" s="38"/>
      <c r="XCZ739" s="38"/>
      <c r="XDA739" s="38"/>
      <c r="XDB739" s="38"/>
      <c r="XDC739" s="38"/>
      <c r="XDD739" s="38"/>
      <c r="XDE739" s="38"/>
      <c r="XDF739" s="38"/>
      <c r="XDG739" s="38"/>
      <c r="XDH739" s="38"/>
      <c r="XDI739" s="38"/>
      <c r="XDJ739" s="38"/>
      <c r="XDK739" s="38"/>
      <c r="XDL739" s="38"/>
      <c r="XDM739" s="38"/>
      <c r="XDN739" s="38"/>
      <c r="XDO739" s="14"/>
      <c r="XDP739" s="24"/>
      <c r="XDQ739" s="24"/>
      <c r="XDR739" s="24"/>
      <c r="XDS739" s="24"/>
    </row>
    <row r="740" spans="1:16347" hidden="1" x14ac:dyDescent="0.35">
      <c r="A740" s="14"/>
      <c r="B740" s="24">
        <v>45281855</v>
      </c>
      <c r="C740" s="24">
        <v>855</v>
      </c>
      <c r="D740" s="24" t="s">
        <v>2095</v>
      </c>
      <c r="E740" s="66">
        <v>45281801</v>
      </c>
      <c r="F740" s="24" t="s">
        <v>2096</v>
      </c>
      <c r="G740" s="24" t="s">
        <v>46</v>
      </c>
      <c r="H740" s="24" t="s">
        <v>163</v>
      </c>
      <c r="I740" s="24" t="s">
        <v>164</v>
      </c>
      <c r="J740" s="24" t="s">
        <v>145</v>
      </c>
      <c r="K740" s="24" t="s">
        <v>65</v>
      </c>
      <c r="L740" s="24" t="s">
        <v>66</v>
      </c>
      <c r="M740" s="24" t="s">
        <v>67</v>
      </c>
      <c r="N740" s="48">
        <v>41964</v>
      </c>
      <c r="O740" s="24" t="s">
        <v>53</v>
      </c>
      <c r="P740" s="26" t="s">
        <v>1</v>
      </c>
      <c r="Q740" s="24"/>
      <c r="R740" s="63" t="s">
        <v>7509</v>
      </c>
      <c r="S740" s="24" t="s">
        <v>44</v>
      </c>
      <c r="T740" s="40" t="s">
        <v>44</v>
      </c>
      <c r="U740" s="24" t="s">
        <v>55</v>
      </c>
      <c r="V740" s="24">
        <v>2710193200</v>
      </c>
      <c r="W740" s="14" t="s">
        <v>70</v>
      </c>
      <c r="X740" s="24" t="s">
        <v>4934</v>
      </c>
      <c r="Y740" s="24" t="s">
        <v>1414</v>
      </c>
      <c r="Z740" s="24" t="s">
        <v>88</v>
      </c>
      <c r="AA740" s="24" t="s">
        <v>2098</v>
      </c>
      <c r="AB740" s="51" t="s">
        <v>1890</v>
      </c>
      <c r="AC740" s="51"/>
      <c r="AD740" s="51"/>
      <c r="AE740" s="24"/>
      <c r="AF740" s="38"/>
      <c r="AG740" s="38"/>
      <c r="AH740" s="38"/>
      <c r="AI740" s="38"/>
      <c r="AJ740" s="38"/>
      <c r="AK740" s="38"/>
      <c r="AL740" s="38"/>
      <c r="AM740" s="38"/>
      <c r="AN740" s="38"/>
      <c r="AO740" s="38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  <c r="BA740" s="38"/>
      <c r="BB740" s="38"/>
      <c r="BC740" s="38"/>
      <c r="BD740" s="38"/>
      <c r="BE740" s="38"/>
      <c r="BF740" s="38"/>
      <c r="BG740" s="38"/>
      <c r="BH740" s="38"/>
      <c r="BI740" s="38"/>
      <c r="BJ740" s="38"/>
      <c r="BK740" s="38"/>
      <c r="BL740" s="38"/>
      <c r="BM740" s="38"/>
      <c r="BN740" s="38"/>
      <c r="BO740" s="38"/>
      <c r="BP740" s="38"/>
      <c r="BQ740" s="38"/>
      <c r="BR740" s="38"/>
      <c r="BS740" s="38"/>
      <c r="BT740" s="38"/>
      <c r="BU740" s="38"/>
      <c r="BV740" s="38"/>
      <c r="BW740" s="38"/>
      <c r="BX740" s="38"/>
      <c r="BY740" s="38"/>
      <c r="BZ740" s="38"/>
      <c r="CA740" s="38"/>
      <c r="CB740" s="38"/>
      <c r="CC740" s="38"/>
      <c r="CD740" s="38"/>
      <c r="CE740" s="38"/>
      <c r="CF740" s="38"/>
      <c r="CG740" s="38"/>
      <c r="CH740" s="38"/>
      <c r="CI740" s="38"/>
      <c r="CJ740" s="38"/>
      <c r="CK740" s="38"/>
      <c r="CL740" s="38"/>
      <c r="CM740" s="38"/>
      <c r="CN740" s="38"/>
      <c r="CO740" s="38"/>
      <c r="CP740" s="38"/>
      <c r="CQ740" s="38"/>
      <c r="CR740" s="38"/>
      <c r="CS740" s="38"/>
      <c r="CT740" s="38"/>
      <c r="CU740" s="38"/>
      <c r="CV740" s="38"/>
      <c r="CW740" s="38"/>
      <c r="CX740" s="38"/>
      <c r="CY740" s="38"/>
      <c r="CZ740" s="38"/>
      <c r="DA740" s="38"/>
      <c r="DB740" s="38"/>
      <c r="DC740" s="38"/>
      <c r="DD740" s="38"/>
      <c r="DE740" s="38"/>
      <c r="DF740" s="38"/>
      <c r="DG740" s="38"/>
      <c r="DH740" s="38"/>
      <c r="DI740" s="38"/>
      <c r="DJ740" s="38"/>
      <c r="DK740" s="38"/>
      <c r="DL740" s="38"/>
      <c r="DM740" s="38"/>
      <c r="DN740" s="38"/>
      <c r="DO740" s="38"/>
      <c r="DP740" s="38"/>
      <c r="DQ740" s="38"/>
      <c r="DR740" s="38"/>
      <c r="DS740" s="38"/>
      <c r="DT740" s="38"/>
      <c r="DU740" s="38"/>
      <c r="DV740" s="38"/>
      <c r="DW740" s="38"/>
      <c r="DX740" s="38"/>
      <c r="DY740" s="38"/>
      <c r="DZ740" s="38"/>
      <c r="EA740" s="38"/>
      <c r="EB740" s="38"/>
      <c r="EC740" s="38"/>
      <c r="ED740" s="38"/>
      <c r="EE740" s="38"/>
      <c r="EF740" s="38"/>
      <c r="EG740" s="38"/>
      <c r="EH740" s="38"/>
      <c r="EI740" s="38"/>
      <c r="EJ740" s="38"/>
      <c r="EK740" s="38"/>
      <c r="EL740" s="38"/>
      <c r="EM740" s="38"/>
      <c r="EN740" s="38"/>
      <c r="EO740" s="38"/>
      <c r="EP740" s="38"/>
      <c r="EQ740" s="38"/>
      <c r="ER740" s="38"/>
      <c r="ES740" s="38"/>
      <c r="ET740" s="38"/>
      <c r="EU740" s="38"/>
      <c r="EV740" s="38"/>
      <c r="EW740" s="38"/>
      <c r="EX740" s="38"/>
      <c r="EY740" s="38"/>
      <c r="EZ740" s="38"/>
      <c r="FA740" s="38"/>
      <c r="FB740" s="38"/>
      <c r="FC740" s="38"/>
      <c r="FD740" s="38"/>
      <c r="FE740" s="38"/>
      <c r="FF740" s="38"/>
      <c r="FG740" s="38"/>
      <c r="FH740" s="38"/>
      <c r="FI740" s="38"/>
      <c r="FJ740" s="38"/>
      <c r="FK740" s="38"/>
      <c r="FL740" s="38"/>
      <c r="FM740" s="38"/>
      <c r="FN740" s="38"/>
      <c r="FO740" s="38"/>
      <c r="FP740" s="38"/>
      <c r="FQ740" s="38"/>
      <c r="FR740" s="38"/>
      <c r="FS740" s="38"/>
      <c r="FT740" s="38"/>
      <c r="FU740" s="38"/>
      <c r="FV740" s="38"/>
      <c r="FW740" s="38"/>
      <c r="FX740" s="38"/>
      <c r="FY740" s="38"/>
      <c r="FZ740" s="38"/>
      <c r="GA740" s="38"/>
      <c r="GB740" s="38"/>
      <c r="GC740" s="38"/>
      <c r="GD740" s="38"/>
      <c r="GE740" s="38"/>
      <c r="GF740" s="38"/>
      <c r="GG740" s="38"/>
      <c r="GH740" s="38"/>
      <c r="GI740" s="38"/>
      <c r="GJ740" s="38"/>
      <c r="GK740" s="38"/>
      <c r="GL740" s="38"/>
      <c r="GM740" s="38"/>
      <c r="GN740" s="38"/>
      <c r="GO740" s="38"/>
      <c r="GP740" s="38"/>
      <c r="GQ740" s="38"/>
      <c r="GR740" s="38"/>
      <c r="GS740" s="38"/>
      <c r="GT740" s="38"/>
      <c r="GU740" s="38"/>
      <c r="GV740" s="38"/>
      <c r="GW740" s="38"/>
      <c r="GX740" s="38"/>
      <c r="GY740" s="38"/>
      <c r="GZ740" s="38"/>
      <c r="HA740" s="38"/>
      <c r="HB740" s="38"/>
      <c r="HC740" s="38"/>
      <c r="HD740" s="38"/>
      <c r="HE740" s="38"/>
      <c r="HF740" s="38"/>
      <c r="HG740" s="38"/>
      <c r="HH740" s="38"/>
      <c r="HI740" s="38"/>
      <c r="HJ740" s="38"/>
      <c r="HK740" s="38"/>
      <c r="HL740" s="38"/>
      <c r="HM740" s="38"/>
      <c r="HN740" s="38"/>
      <c r="HO740" s="38"/>
      <c r="HP740" s="38"/>
      <c r="HQ740" s="38"/>
      <c r="HR740" s="38"/>
      <c r="HS740" s="38"/>
      <c r="HT740" s="38"/>
      <c r="HU740" s="38"/>
      <c r="HV740" s="38"/>
      <c r="HW740" s="38"/>
      <c r="HX740" s="38"/>
      <c r="HY740" s="38"/>
      <c r="HZ740" s="38"/>
      <c r="IA740" s="38"/>
      <c r="IB740" s="38"/>
      <c r="IC740" s="38"/>
      <c r="ID740" s="38"/>
      <c r="IE740" s="38"/>
      <c r="IF740" s="38"/>
      <c r="IG740" s="38"/>
      <c r="IH740" s="38"/>
      <c r="II740" s="38"/>
      <c r="IJ740" s="38"/>
      <c r="IK740" s="38"/>
      <c r="IL740" s="38"/>
      <c r="IM740" s="38"/>
      <c r="IN740" s="38"/>
      <c r="IO740" s="38"/>
      <c r="IP740" s="38"/>
      <c r="IQ740" s="38"/>
      <c r="IR740" s="38"/>
      <c r="IS740" s="38"/>
      <c r="IT740" s="38"/>
      <c r="IU740" s="38"/>
      <c r="IV740" s="38"/>
      <c r="IW740" s="38"/>
      <c r="IX740" s="38"/>
      <c r="IY740" s="38"/>
      <c r="IZ740" s="38"/>
      <c r="JA740" s="38"/>
      <c r="JB740" s="38"/>
      <c r="JC740" s="38"/>
      <c r="JD740" s="38"/>
      <c r="JE740" s="38"/>
      <c r="JF740" s="38"/>
      <c r="JG740" s="38"/>
      <c r="JH740" s="38"/>
      <c r="JI740" s="38"/>
      <c r="JJ740" s="38"/>
      <c r="JK740" s="38"/>
      <c r="JL740" s="38"/>
      <c r="JM740" s="38"/>
      <c r="JN740" s="38"/>
      <c r="JO740" s="38"/>
      <c r="JP740" s="38"/>
      <c r="JQ740" s="38"/>
      <c r="JR740" s="38"/>
      <c r="JS740" s="38"/>
      <c r="JT740" s="38"/>
      <c r="JU740" s="38"/>
      <c r="JV740" s="38"/>
      <c r="JW740" s="38"/>
      <c r="JX740" s="38"/>
      <c r="JY740" s="38"/>
      <c r="JZ740" s="38"/>
      <c r="KA740" s="38"/>
      <c r="KB740" s="38"/>
      <c r="KC740" s="38"/>
      <c r="KD740" s="38"/>
      <c r="KE740" s="38"/>
      <c r="KF740" s="38"/>
      <c r="KG740" s="38"/>
      <c r="KH740" s="38"/>
      <c r="KI740" s="38"/>
      <c r="KJ740" s="38"/>
      <c r="KK740" s="38"/>
      <c r="KL740" s="38"/>
      <c r="KM740" s="38"/>
      <c r="KN740" s="38"/>
      <c r="KO740" s="38"/>
      <c r="KP740" s="38"/>
      <c r="KQ740" s="38"/>
      <c r="KR740" s="38"/>
      <c r="KS740" s="38"/>
      <c r="KT740" s="38"/>
      <c r="KU740" s="38"/>
      <c r="KV740" s="38"/>
      <c r="KW740" s="38"/>
      <c r="KX740" s="38"/>
      <c r="KY740" s="38"/>
      <c r="KZ740" s="38"/>
      <c r="LA740" s="38"/>
      <c r="LB740" s="38"/>
      <c r="LC740" s="38"/>
      <c r="LD740" s="38"/>
      <c r="LE740" s="38"/>
      <c r="LF740" s="38"/>
      <c r="LG740" s="38"/>
      <c r="LH740" s="38"/>
      <c r="LI740" s="38"/>
      <c r="LJ740" s="38"/>
      <c r="LK740" s="38"/>
      <c r="LL740" s="38"/>
      <c r="LM740" s="38"/>
      <c r="LN740" s="38"/>
      <c r="LO740" s="38"/>
      <c r="LP740" s="38"/>
      <c r="LQ740" s="38"/>
      <c r="LR740" s="38"/>
      <c r="LS740" s="38"/>
      <c r="LT740" s="38"/>
      <c r="LU740" s="38"/>
      <c r="LV740" s="38"/>
      <c r="LW740" s="38"/>
      <c r="LX740" s="38"/>
      <c r="LY740" s="38"/>
      <c r="LZ740" s="38"/>
      <c r="MA740" s="38"/>
      <c r="MB740" s="38"/>
      <c r="MC740" s="38"/>
      <c r="MD740" s="38"/>
      <c r="ME740" s="38"/>
      <c r="MF740" s="38"/>
      <c r="MG740" s="38"/>
      <c r="MH740" s="38"/>
      <c r="MI740" s="38"/>
      <c r="MJ740" s="38"/>
      <c r="MK740" s="38"/>
      <c r="ML740" s="38"/>
      <c r="MM740" s="38"/>
      <c r="MN740" s="38"/>
      <c r="MO740" s="38"/>
      <c r="MP740" s="38"/>
      <c r="MQ740" s="38"/>
      <c r="MR740" s="38"/>
      <c r="MS740" s="38"/>
      <c r="MT740" s="38"/>
      <c r="MU740" s="38"/>
      <c r="MV740" s="38"/>
      <c r="MW740" s="38"/>
      <c r="MX740" s="38"/>
      <c r="MY740" s="38"/>
      <c r="MZ740" s="38"/>
      <c r="NA740" s="38"/>
      <c r="NB740" s="38"/>
      <c r="NC740" s="38"/>
      <c r="ND740" s="38"/>
      <c r="NE740" s="38"/>
      <c r="NF740" s="38"/>
      <c r="NG740" s="38"/>
      <c r="NH740" s="38"/>
      <c r="NI740" s="38"/>
      <c r="NJ740" s="38"/>
      <c r="NK740" s="38"/>
      <c r="NL740" s="38"/>
      <c r="NM740" s="38"/>
      <c r="NN740" s="38"/>
      <c r="NO740" s="38"/>
      <c r="NP740" s="38"/>
      <c r="NQ740" s="38"/>
      <c r="NR740" s="38"/>
      <c r="NS740" s="38"/>
      <c r="NT740" s="38"/>
      <c r="NU740" s="38"/>
      <c r="NV740" s="38"/>
      <c r="NW740" s="38"/>
      <c r="NX740" s="38"/>
      <c r="NY740" s="38"/>
      <c r="NZ740" s="38"/>
      <c r="OA740" s="38"/>
      <c r="OB740" s="38"/>
      <c r="OC740" s="38"/>
      <c r="OD740" s="38"/>
      <c r="OE740" s="38"/>
      <c r="OF740" s="38"/>
      <c r="OG740" s="38"/>
      <c r="OH740" s="38"/>
      <c r="OI740" s="38"/>
      <c r="OJ740" s="38"/>
      <c r="OK740" s="38"/>
      <c r="OL740" s="38"/>
      <c r="OM740" s="38"/>
      <c r="ON740" s="38"/>
      <c r="OO740" s="38"/>
      <c r="OP740" s="38"/>
      <c r="OQ740" s="38"/>
      <c r="OR740" s="38"/>
      <c r="OS740" s="38"/>
      <c r="OT740" s="38"/>
      <c r="OU740" s="38"/>
      <c r="OV740" s="38"/>
      <c r="OW740" s="38"/>
      <c r="OX740" s="38"/>
      <c r="OY740" s="38"/>
      <c r="OZ740" s="38"/>
      <c r="PA740" s="38"/>
      <c r="PB740" s="38"/>
      <c r="PC740" s="38"/>
      <c r="PD740" s="38"/>
      <c r="PE740" s="38"/>
      <c r="PF740" s="38"/>
      <c r="PG740" s="38"/>
      <c r="PH740" s="38"/>
      <c r="PI740" s="38"/>
      <c r="PJ740" s="38"/>
      <c r="PK740" s="38"/>
      <c r="PL740" s="38"/>
      <c r="PM740" s="38"/>
      <c r="PN740" s="38"/>
      <c r="PO740" s="38"/>
      <c r="PP740" s="38"/>
      <c r="PQ740" s="38"/>
      <c r="PR740" s="38"/>
      <c r="PS740" s="38"/>
      <c r="PT740" s="38"/>
      <c r="PU740" s="38"/>
      <c r="PV740" s="38"/>
      <c r="PW740" s="38"/>
      <c r="PX740" s="38"/>
      <c r="PY740" s="38"/>
      <c r="PZ740" s="38"/>
      <c r="QA740" s="38"/>
      <c r="QB740" s="38"/>
      <c r="QC740" s="38"/>
      <c r="QD740" s="38"/>
      <c r="QE740" s="38"/>
      <c r="QF740" s="38"/>
      <c r="QG740" s="38"/>
      <c r="QH740" s="38"/>
      <c r="QI740" s="38"/>
      <c r="QJ740" s="38"/>
      <c r="QK740" s="38"/>
      <c r="QL740" s="38"/>
      <c r="QM740" s="38"/>
      <c r="QN740" s="38"/>
      <c r="QO740" s="38"/>
      <c r="QP740" s="38"/>
      <c r="QQ740" s="38"/>
      <c r="QR740" s="38"/>
      <c r="QS740" s="38"/>
      <c r="QT740" s="38"/>
      <c r="QU740" s="38"/>
      <c r="QV740" s="38"/>
      <c r="QW740" s="38"/>
      <c r="QX740" s="38"/>
      <c r="QY740" s="38"/>
      <c r="QZ740" s="38"/>
      <c r="RA740" s="38"/>
      <c r="RB740" s="38"/>
      <c r="RC740" s="38"/>
      <c r="RD740" s="38"/>
      <c r="RE740" s="38"/>
      <c r="RF740" s="38"/>
      <c r="RG740" s="38"/>
      <c r="RH740" s="38"/>
      <c r="RI740" s="38"/>
      <c r="RJ740" s="38"/>
      <c r="RK740" s="38"/>
      <c r="RL740" s="38"/>
      <c r="RM740" s="38"/>
      <c r="RN740" s="38"/>
      <c r="RO740" s="38"/>
      <c r="RP740" s="38"/>
      <c r="RQ740" s="38"/>
      <c r="RR740" s="38"/>
      <c r="RS740" s="38"/>
      <c r="RT740" s="38"/>
      <c r="RU740" s="38"/>
      <c r="RV740" s="38"/>
      <c r="RW740" s="38"/>
      <c r="RX740" s="38"/>
      <c r="RY740" s="38"/>
      <c r="RZ740" s="38"/>
      <c r="SA740" s="38"/>
      <c r="SB740" s="38"/>
      <c r="SC740" s="38"/>
      <c r="SD740" s="38"/>
      <c r="SE740" s="38"/>
      <c r="SF740" s="38"/>
      <c r="SG740" s="38"/>
      <c r="SH740" s="38"/>
      <c r="SI740" s="38"/>
      <c r="SJ740" s="38"/>
      <c r="SK740" s="38"/>
      <c r="SL740" s="38"/>
      <c r="SM740" s="38"/>
      <c r="SN740" s="38"/>
      <c r="SO740" s="38"/>
      <c r="SP740" s="38"/>
      <c r="SQ740" s="38"/>
      <c r="SR740" s="38"/>
      <c r="SS740" s="38"/>
      <c r="ST740" s="38"/>
      <c r="SU740" s="38"/>
      <c r="SV740" s="38"/>
      <c r="SW740" s="38"/>
      <c r="SX740" s="38"/>
      <c r="SY740" s="38"/>
      <c r="SZ740" s="38"/>
      <c r="TA740" s="38"/>
      <c r="TB740" s="38"/>
      <c r="TC740" s="38"/>
      <c r="TD740" s="38"/>
      <c r="TE740" s="38"/>
      <c r="TF740" s="38"/>
      <c r="TG740" s="38"/>
      <c r="TH740" s="38"/>
      <c r="TI740" s="38"/>
      <c r="TJ740" s="38"/>
      <c r="TK740" s="38"/>
      <c r="TL740" s="38"/>
      <c r="TM740" s="38"/>
      <c r="TN740" s="38"/>
      <c r="TO740" s="38"/>
      <c r="TP740" s="38"/>
      <c r="TQ740" s="38"/>
      <c r="TR740" s="38"/>
      <c r="TS740" s="38"/>
      <c r="TT740" s="38"/>
      <c r="TU740" s="38"/>
      <c r="TV740" s="38"/>
      <c r="TW740" s="38"/>
      <c r="TX740" s="38"/>
      <c r="TY740" s="38"/>
      <c r="TZ740" s="38"/>
      <c r="UA740" s="38"/>
      <c r="UB740" s="38"/>
      <c r="UC740" s="38"/>
      <c r="UD740" s="38"/>
      <c r="UE740" s="38"/>
      <c r="UF740" s="38"/>
      <c r="UG740" s="38"/>
      <c r="UH740" s="38"/>
      <c r="UI740" s="38"/>
      <c r="UJ740" s="38"/>
      <c r="UK740" s="38"/>
      <c r="UL740" s="38"/>
      <c r="UM740" s="38"/>
      <c r="UN740" s="38"/>
      <c r="UO740" s="38"/>
      <c r="UP740" s="38"/>
      <c r="UQ740" s="38"/>
      <c r="UR740" s="38"/>
      <c r="US740" s="38"/>
      <c r="UT740" s="38"/>
      <c r="UU740" s="38"/>
      <c r="UV740" s="38"/>
      <c r="UW740" s="38"/>
      <c r="UX740" s="38"/>
      <c r="UY740" s="38"/>
      <c r="UZ740" s="38"/>
      <c r="VA740" s="38"/>
      <c r="VB740" s="38"/>
      <c r="VC740" s="38"/>
      <c r="VD740" s="38"/>
      <c r="VE740" s="38"/>
      <c r="VF740" s="38"/>
      <c r="VG740" s="38"/>
      <c r="VH740" s="38"/>
      <c r="VI740" s="38"/>
      <c r="VJ740" s="38"/>
      <c r="VK740" s="38"/>
      <c r="VL740" s="38"/>
      <c r="VM740" s="38"/>
      <c r="VN740" s="38"/>
      <c r="VO740" s="38"/>
      <c r="VP740" s="38"/>
      <c r="VQ740" s="38"/>
      <c r="VR740" s="38"/>
      <c r="VS740" s="38"/>
      <c r="VT740" s="38"/>
      <c r="VU740" s="38"/>
      <c r="VV740" s="38"/>
      <c r="VW740" s="38"/>
      <c r="VX740" s="38"/>
      <c r="VY740" s="38"/>
      <c r="VZ740" s="38"/>
      <c r="WA740" s="38"/>
      <c r="WB740" s="38"/>
      <c r="WC740" s="38"/>
      <c r="WD740" s="38"/>
      <c r="WE740" s="38"/>
      <c r="WF740" s="38"/>
      <c r="WG740" s="38"/>
      <c r="WH740" s="38"/>
      <c r="WI740" s="38"/>
      <c r="WJ740" s="38"/>
      <c r="WK740" s="38"/>
      <c r="WL740" s="38"/>
      <c r="WM740" s="38"/>
      <c r="WN740" s="38"/>
      <c r="WO740" s="38"/>
      <c r="WP740" s="38"/>
      <c r="WQ740" s="38"/>
      <c r="WR740" s="38"/>
      <c r="WS740" s="38"/>
      <c r="WT740" s="38"/>
      <c r="WU740" s="38"/>
      <c r="WV740" s="38"/>
      <c r="WW740" s="38"/>
      <c r="WX740" s="38"/>
      <c r="WY740" s="38"/>
      <c r="WZ740" s="38"/>
      <c r="XA740" s="38"/>
      <c r="XB740" s="38"/>
      <c r="XC740" s="38"/>
      <c r="XD740" s="38"/>
      <c r="XE740" s="38"/>
      <c r="XF740" s="38"/>
      <c r="XG740" s="38"/>
      <c r="XH740" s="38"/>
      <c r="XI740" s="38"/>
      <c r="XJ740" s="38"/>
      <c r="XK740" s="38"/>
      <c r="XL740" s="38"/>
      <c r="XM740" s="38"/>
      <c r="XN740" s="38"/>
      <c r="XO740" s="38"/>
      <c r="XP740" s="38"/>
      <c r="XQ740" s="38"/>
      <c r="XR740" s="38"/>
      <c r="XS740" s="38"/>
      <c r="XT740" s="38"/>
      <c r="XU740" s="38"/>
      <c r="XV740" s="38"/>
      <c r="XW740" s="38"/>
      <c r="XX740" s="38"/>
      <c r="XY740" s="38"/>
      <c r="XZ740" s="38"/>
      <c r="YA740" s="38"/>
      <c r="YB740" s="38"/>
      <c r="YC740" s="38"/>
      <c r="YD740" s="38"/>
      <c r="YE740" s="38"/>
      <c r="YF740" s="38"/>
      <c r="YG740" s="38"/>
      <c r="YH740" s="38"/>
      <c r="YI740" s="38"/>
      <c r="YJ740" s="38"/>
      <c r="YK740" s="38"/>
      <c r="YL740" s="38"/>
      <c r="YM740" s="38"/>
      <c r="YN740" s="38"/>
      <c r="YO740" s="38"/>
      <c r="YP740" s="38"/>
      <c r="YQ740" s="38"/>
      <c r="YR740" s="38"/>
      <c r="YS740" s="38"/>
      <c r="YT740" s="38"/>
      <c r="YU740" s="38"/>
      <c r="YV740" s="38"/>
      <c r="YW740" s="38"/>
      <c r="YX740" s="38"/>
      <c r="YY740" s="38"/>
      <c r="YZ740" s="38"/>
      <c r="ZA740" s="38"/>
      <c r="ZB740" s="38"/>
      <c r="ZC740" s="38"/>
      <c r="ZD740" s="38"/>
      <c r="ZE740" s="38"/>
      <c r="ZF740" s="38"/>
      <c r="ZG740" s="38"/>
      <c r="ZH740" s="38"/>
      <c r="ZI740" s="38"/>
      <c r="ZJ740" s="38"/>
      <c r="ZK740" s="38"/>
      <c r="ZL740" s="38"/>
      <c r="ZM740" s="38"/>
      <c r="ZN740" s="38"/>
      <c r="ZO740" s="38"/>
      <c r="ZP740" s="38"/>
      <c r="ZQ740" s="38"/>
      <c r="ZR740" s="38"/>
      <c r="ZS740" s="38"/>
      <c r="ZT740" s="38"/>
      <c r="ZU740" s="38"/>
      <c r="ZV740" s="38"/>
      <c r="ZW740" s="38"/>
      <c r="ZX740" s="38"/>
      <c r="ZY740" s="38"/>
      <c r="ZZ740" s="38"/>
      <c r="AAA740" s="38"/>
      <c r="AAB740" s="38"/>
      <c r="AAC740" s="38"/>
      <c r="AAD740" s="38"/>
      <c r="AAE740" s="38"/>
      <c r="AAF740" s="38"/>
      <c r="AAG740" s="38"/>
      <c r="AAH740" s="38"/>
      <c r="AAI740" s="38"/>
      <c r="AAJ740" s="38"/>
      <c r="AAK740" s="38"/>
      <c r="AAL740" s="38"/>
      <c r="AAM740" s="38"/>
      <c r="AAN740" s="38"/>
      <c r="AAO740" s="38"/>
      <c r="AAP740" s="38"/>
      <c r="AAQ740" s="38"/>
      <c r="AAR740" s="38"/>
      <c r="AAS740" s="38"/>
      <c r="AAT740" s="38"/>
      <c r="AAU740" s="38"/>
      <c r="AAV740" s="38"/>
      <c r="AAW740" s="38"/>
      <c r="AAX740" s="38"/>
      <c r="AAY740" s="38"/>
      <c r="AAZ740" s="38"/>
      <c r="ABA740" s="38"/>
      <c r="ABB740" s="38"/>
      <c r="ABC740" s="38"/>
      <c r="ABD740" s="38"/>
      <c r="ABE740" s="38"/>
      <c r="ABF740" s="38"/>
      <c r="ABG740" s="38"/>
      <c r="ABH740" s="38"/>
      <c r="ABI740" s="38"/>
      <c r="ABJ740" s="38"/>
      <c r="ABK740" s="38"/>
      <c r="ABL740" s="38"/>
      <c r="ABM740" s="38"/>
      <c r="ABN740" s="38"/>
      <c r="ABO740" s="38"/>
      <c r="ABP740" s="38"/>
      <c r="ABQ740" s="38"/>
      <c r="ABR740" s="38"/>
      <c r="ABS740" s="38"/>
      <c r="ABT740" s="38"/>
      <c r="ABU740" s="38"/>
      <c r="ABV740" s="38"/>
      <c r="ABW740" s="38"/>
      <c r="ABX740" s="38"/>
      <c r="ABY740" s="38"/>
      <c r="ABZ740" s="38"/>
      <c r="ACA740" s="38"/>
      <c r="ACB740" s="38"/>
      <c r="ACC740" s="38"/>
      <c r="ACD740" s="38"/>
      <c r="ACE740" s="38"/>
      <c r="ACF740" s="38"/>
      <c r="ACG740" s="38"/>
      <c r="ACH740" s="38"/>
      <c r="ACI740" s="38"/>
      <c r="ACJ740" s="38"/>
      <c r="ACK740" s="38"/>
      <c r="ACL740" s="38"/>
      <c r="ACM740" s="38"/>
      <c r="ACN740" s="38"/>
      <c r="ACO740" s="38"/>
      <c r="ACP740" s="38"/>
      <c r="ACQ740" s="38"/>
      <c r="ACR740" s="38"/>
      <c r="ACS740" s="38"/>
      <c r="ACT740" s="38"/>
      <c r="ACU740" s="38"/>
      <c r="ACV740" s="38"/>
      <c r="ACW740" s="38"/>
      <c r="ACX740" s="38"/>
      <c r="ACY740" s="38"/>
      <c r="ACZ740" s="38"/>
      <c r="ADA740" s="38"/>
      <c r="ADB740" s="38"/>
      <c r="ADC740" s="38"/>
      <c r="ADD740" s="38"/>
      <c r="ADE740" s="38"/>
      <c r="ADF740" s="38"/>
      <c r="ADG740" s="38"/>
      <c r="ADH740" s="38"/>
      <c r="ADI740" s="38"/>
      <c r="ADJ740" s="38"/>
      <c r="ADK740" s="38"/>
      <c r="ADL740" s="38"/>
      <c r="ADM740" s="38"/>
      <c r="ADN740" s="38"/>
      <c r="ADO740" s="38"/>
      <c r="ADP740" s="38"/>
      <c r="ADQ740" s="38"/>
      <c r="ADR740" s="38"/>
      <c r="ADS740" s="38"/>
      <c r="ADT740" s="38"/>
      <c r="ADU740" s="38"/>
      <c r="ADV740" s="38"/>
      <c r="ADW740" s="38"/>
      <c r="ADX740" s="38"/>
      <c r="ADY740" s="38"/>
      <c r="ADZ740" s="38"/>
      <c r="AEA740" s="38"/>
      <c r="AEB740" s="38"/>
      <c r="AEC740" s="38"/>
      <c r="AED740" s="38"/>
      <c r="AEE740" s="38"/>
      <c r="AEF740" s="38"/>
      <c r="AEG740" s="38"/>
      <c r="AEH740" s="38"/>
      <c r="AEI740" s="38"/>
      <c r="AEJ740" s="38"/>
      <c r="AEK740" s="38"/>
      <c r="AEL740" s="38"/>
      <c r="AEM740" s="38"/>
      <c r="AEN740" s="38"/>
      <c r="AEO740" s="38"/>
      <c r="AEP740" s="38"/>
      <c r="AEQ740" s="38"/>
      <c r="AER740" s="38"/>
      <c r="AES740" s="38"/>
      <c r="AET740" s="38"/>
      <c r="AEU740" s="38"/>
      <c r="AEV740" s="38"/>
      <c r="AEW740" s="38"/>
      <c r="AEX740" s="38"/>
      <c r="AEY740" s="38"/>
      <c r="AEZ740" s="38"/>
      <c r="AFA740" s="38"/>
      <c r="AFB740" s="38"/>
      <c r="AFC740" s="38"/>
      <c r="AFD740" s="38"/>
      <c r="AFE740" s="38"/>
      <c r="AFF740" s="38"/>
      <c r="AFG740" s="38"/>
      <c r="AFH740" s="38"/>
      <c r="AFI740" s="38"/>
      <c r="AFJ740" s="38"/>
      <c r="AFK740" s="38"/>
      <c r="AFL740" s="38"/>
      <c r="AFM740" s="38"/>
      <c r="AFN740" s="38"/>
      <c r="AFO740" s="38"/>
      <c r="AFP740" s="38"/>
      <c r="AFQ740" s="38"/>
      <c r="AFR740" s="38"/>
      <c r="AFS740" s="38"/>
      <c r="AFT740" s="38"/>
      <c r="AFU740" s="38"/>
      <c r="AFV740" s="38"/>
      <c r="AFW740" s="38"/>
      <c r="AFX740" s="38"/>
      <c r="AFY740" s="38"/>
      <c r="AFZ740" s="38"/>
      <c r="AGA740" s="38"/>
      <c r="AGB740" s="38"/>
      <c r="AGC740" s="38"/>
      <c r="AGD740" s="38"/>
      <c r="AGE740" s="38"/>
      <c r="AGF740" s="38"/>
      <c r="AGG740" s="38"/>
      <c r="AGH740" s="38"/>
      <c r="AGI740" s="38"/>
      <c r="AGJ740" s="38"/>
      <c r="AGK740" s="38"/>
      <c r="AGL740" s="38"/>
      <c r="AGM740" s="38"/>
      <c r="AGN740" s="38"/>
      <c r="AGO740" s="38"/>
      <c r="AGP740" s="38"/>
      <c r="AGQ740" s="38"/>
      <c r="AGR740" s="38"/>
      <c r="AGS740" s="38"/>
      <c r="AGT740" s="38"/>
      <c r="AGU740" s="38"/>
      <c r="AGV740" s="38"/>
      <c r="AGW740" s="38"/>
      <c r="AGX740" s="38"/>
      <c r="AGY740" s="38"/>
      <c r="AGZ740" s="38"/>
      <c r="AHA740" s="38"/>
      <c r="AHB740" s="38"/>
      <c r="AHC740" s="38"/>
      <c r="AHD740" s="38"/>
      <c r="AHE740" s="38"/>
      <c r="AHF740" s="38"/>
      <c r="AHG740" s="38"/>
      <c r="AHH740" s="38"/>
      <c r="AHI740" s="38"/>
      <c r="AHJ740" s="38"/>
      <c r="AHK740" s="38"/>
      <c r="AHL740" s="38"/>
      <c r="AHM740" s="38"/>
      <c r="AHN740" s="38"/>
      <c r="AHO740" s="38"/>
      <c r="AHP740" s="38"/>
      <c r="AHQ740" s="38"/>
      <c r="AHR740" s="38"/>
      <c r="AHS740" s="38"/>
      <c r="AHT740" s="38"/>
      <c r="AHU740" s="38"/>
      <c r="AHV740" s="38"/>
      <c r="AHW740" s="38"/>
      <c r="AHX740" s="38"/>
      <c r="AHY740" s="38"/>
      <c r="AHZ740" s="38"/>
      <c r="AIA740" s="38"/>
      <c r="AIB740" s="38"/>
      <c r="AIC740" s="38"/>
      <c r="AID740" s="38"/>
      <c r="AIE740" s="38"/>
      <c r="AIF740" s="38"/>
      <c r="AIG740" s="38"/>
      <c r="AIH740" s="38"/>
      <c r="AII740" s="38"/>
      <c r="AIJ740" s="38"/>
      <c r="AIK740" s="38"/>
      <c r="AIL740" s="38"/>
      <c r="AIM740" s="38"/>
      <c r="AIN740" s="38"/>
      <c r="AIO740" s="38"/>
      <c r="AIP740" s="38"/>
      <c r="AIQ740" s="38"/>
      <c r="AIR740" s="38"/>
      <c r="AIS740" s="38"/>
      <c r="AIT740" s="38"/>
      <c r="AIU740" s="38"/>
      <c r="AIV740" s="38"/>
      <c r="AIW740" s="38"/>
      <c r="AIX740" s="38"/>
      <c r="AIY740" s="38"/>
      <c r="AIZ740" s="38"/>
      <c r="AJA740" s="38"/>
      <c r="AJB740" s="38"/>
      <c r="AJC740" s="38"/>
      <c r="AJD740" s="38"/>
      <c r="AJE740" s="38"/>
      <c r="AJF740" s="38"/>
      <c r="AJG740" s="38"/>
      <c r="AJH740" s="38"/>
      <c r="AJI740" s="38"/>
      <c r="AJJ740" s="38"/>
      <c r="AJK740" s="38"/>
      <c r="AJL740" s="38"/>
      <c r="AJM740" s="38"/>
      <c r="AJN740" s="38"/>
      <c r="AJO740" s="38"/>
      <c r="AJP740" s="38"/>
      <c r="AJQ740" s="38"/>
      <c r="AJR740" s="38"/>
      <c r="AJS740" s="38"/>
      <c r="AJT740" s="38"/>
      <c r="AJU740" s="38"/>
      <c r="AJV740" s="38"/>
      <c r="AJW740" s="38"/>
      <c r="AJX740" s="38"/>
      <c r="AJY740" s="38"/>
      <c r="AJZ740" s="38"/>
      <c r="AKA740" s="38"/>
      <c r="AKB740" s="38"/>
      <c r="AKC740" s="38"/>
      <c r="AKD740" s="38"/>
      <c r="AKE740" s="38"/>
      <c r="AKF740" s="38"/>
      <c r="AKG740" s="38"/>
      <c r="AKH740" s="38"/>
      <c r="AKI740" s="38"/>
      <c r="AKJ740" s="38"/>
      <c r="AKK740" s="38"/>
      <c r="AKL740" s="38"/>
      <c r="AKM740" s="38"/>
      <c r="AKN740" s="38"/>
      <c r="AKO740" s="38"/>
      <c r="AKP740" s="38"/>
      <c r="AKQ740" s="38"/>
      <c r="AKR740" s="38"/>
      <c r="AKS740" s="38"/>
      <c r="AKT740" s="38"/>
      <c r="AKU740" s="38"/>
      <c r="AKV740" s="38"/>
      <c r="AKW740" s="38"/>
      <c r="AKX740" s="38"/>
      <c r="AKY740" s="38"/>
      <c r="AKZ740" s="38"/>
      <c r="ALA740" s="38"/>
      <c r="ALB740" s="38"/>
      <c r="ALC740" s="38"/>
      <c r="ALD740" s="38"/>
      <c r="ALE740" s="38"/>
      <c r="ALF740" s="38"/>
      <c r="ALG740" s="38"/>
      <c r="ALH740" s="38"/>
      <c r="ALI740" s="38"/>
      <c r="ALJ740" s="38"/>
      <c r="ALK740" s="38"/>
      <c r="ALL740" s="38"/>
      <c r="ALM740" s="38"/>
      <c r="ALN740" s="38"/>
      <c r="ALO740" s="38"/>
      <c r="ALP740" s="38"/>
      <c r="ALQ740" s="38"/>
      <c r="ALR740" s="38"/>
      <c r="ALS740" s="38"/>
      <c r="ALT740" s="38"/>
      <c r="ALU740" s="38"/>
      <c r="ALV740" s="38"/>
      <c r="ALW740" s="38"/>
      <c r="ALX740" s="38"/>
      <c r="ALY740" s="38"/>
      <c r="ALZ740" s="38"/>
      <c r="AMA740" s="38"/>
      <c r="AMB740" s="38"/>
      <c r="AMC740" s="38"/>
      <c r="AMD740" s="38"/>
      <c r="AME740" s="38"/>
      <c r="AMF740" s="38"/>
      <c r="AMG740" s="38"/>
      <c r="AMH740" s="38"/>
      <c r="AMI740" s="38"/>
      <c r="AMJ740" s="38"/>
      <c r="AMK740" s="38"/>
      <c r="AML740" s="38"/>
      <c r="AMM740" s="38"/>
      <c r="AMN740" s="38"/>
      <c r="AMO740" s="38"/>
      <c r="AMP740" s="38"/>
      <c r="AMQ740" s="38"/>
      <c r="AMR740" s="38"/>
      <c r="AMS740" s="38"/>
      <c r="AMT740" s="38"/>
      <c r="AMU740" s="38"/>
      <c r="AMV740" s="38"/>
      <c r="AMW740" s="38"/>
      <c r="AMX740" s="38"/>
      <c r="AMY740" s="38"/>
      <c r="AMZ740" s="38"/>
      <c r="ANA740" s="38"/>
      <c r="ANB740" s="38"/>
      <c r="ANC740" s="38"/>
      <c r="AND740" s="38"/>
      <c r="ANE740" s="38"/>
      <c r="ANF740" s="38"/>
      <c r="ANG740" s="38"/>
      <c r="ANH740" s="38"/>
      <c r="ANI740" s="38"/>
      <c r="ANJ740" s="38"/>
      <c r="ANK740" s="38"/>
      <c r="ANL740" s="38"/>
      <c r="ANM740" s="38"/>
      <c r="ANN740" s="38"/>
      <c r="ANO740" s="38"/>
      <c r="ANP740" s="38"/>
      <c r="ANQ740" s="38"/>
      <c r="ANR740" s="38"/>
      <c r="ANS740" s="38"/>
      <c r="ANT740" s="38"/>
      <c r="ANU740" s="38"/>
      <c r="ANV740" s="38"/>
      <c r="ANW740" s="38"/>
      <c r="ANX740" s="38"/>
      <c r="ANY740" s="38"/>
      <c r="ANZ740" s="38"/>
      <c r="AOA740" s="38"/>
      <c r="AOB740" s="38"/>
      <c r="AOC740" s="38"/>
      <c r="AOD740" s="38"/>
      <c r="AOE740" s="38"/>
      <c r="AOF740" s="38"/>
      <c r="AOG740" s="38"/>
      <c r="AOH740" s="38"/>
      <c r="AOI740" s="38"/>
      <c r="AOJ740" s="38"/>
      <c r="AOK740" s="38"/>
      <c r="AOL740" s="38"/>
      <c r="AOM740" s="38"/>
      <c r="AON740" s="38"/>
      <c r="AOO740" s="38"/>
      <c r="AOP740" s="38"/>
      <c r="AOQ740" s="38"/>
      <c r="AOR740" s="38"/>
      <c r="AOS740" s="38"/>
      <c r="AOT740" s="38"/>
      <c r="AOU740" s="38"/>
      <c r="AOV740" s="38"/>
      <c r="AOW740" s="38"/>
      <c r="AOX740" s="38"/>
      <c r="AOY740" s="38"/>
      <c r="AOZ740" s="38"/>
      <c r="APA740" s="38"/>
      <c r="APB740" s="38"/>
      <c r="APC740" s="38"/>
      <c r="APD740" s="38"/>
      <c r="APE740" s="38"/>
      <c r="APF740" s="38"/>
      <c r="APG740" s="38"/>
      <c r="APH740" s="38"/>
      <c r="API740" s="38"/>
      <c r="APJ740" s="38"/>
      <c r="APK740" s="38"/>
      <c r="APL740" s="38"/>
      <c r="APM740" s="38"/>
      <c r="APN740" s="38"/>
      <c r="APO740" s="38"/>
      <c r="APP740" s="38"/>
      <c r="APQ740" s="38"/>
      <c r="APR740" s="38"/>
      <c r="APS740" s="38"/>
      <c r="APT740" s="38"/>
      <c r="APU740" s="38"/>
      <c r="APV740" s="38"/>
      <c r="APW740" s="38"/>
      <c r="APX740" s="38"/>
      <c r="APY740" s="38"/>
      <c r="APZ740" s="38"/>
      <c r="AQA740" s="38"/>
      <c r="AQB740" s="38"/>
      <c r="AQC740" s="38"/>
      <c r="AQD740" s="38"/>
      <c r="AQE740" s="38"/>
      <c r="AQF740" s="38"/>
      <c r="AQG740" s="38"/>
      <c r="AQH740" s="38"/>
      <c r="AQI740" s="38"/>
      <c r="AQJ740" s="38"/>
      <c r="AQK740" s="38"/>
      <c r="AQL740" s="38"/>
      <c r="AQM740" s="38"/>
      <c r="AQN740" s="38"/>
      <c r="AQO740" s="38"/>
      <c r="AQP740" s="38"/>
      <c r="AQQ740" s="38"/>
      <c r="AQR740" s="38"/>
      <c r="AQS740" s="38"/>
      <c r="AQT740" s="38"/>
      <c r="AQU740" s="38"/>
      <c r="AQV740" s="38"/>
      <c r="AQW740" s="38"/>
      <c r="AQX740" s="38"/>
      <c r="AQY740" s="38"/>
      <c r="AQZ740" s="38"/>
      <c r="ARA740" s="38"/>
      <c r="ARB740" s="38"/>
      <c r="ARC740" s="38"/>
      <c r="ARD740" s="38"/>
      <c r="ARE740" s="38"/>
      <c r="ARF740" s="38"/>
      <c r="ARG740" s="38"/>
      <c r="ARH740" s="38"/>
      <c r="ARI740" s="38"/>
      <c r="ARJ740" s="38"/>
      <c r="ARK740" s="38"/>
      <c r="ARL740" s="38"/>
      <c r="ARM740" s="38"/>
      <c r="ARN740" s="38"/>
      <c r="ARO740" s="38"/>
      <c r="ARP740" s="38"/>
      <c r="ARQ740" s="38"/>
      <c r="ARR740" s="38"/>
      <c r="ARS740" s="38"/>
      <c r="ART740" s="38"/>
      <c r="ARU740" s="38"/>
      <c r="ARV740" s="38"/>
      <c r="ARW740" s="38"/>
      <c r="ARX740" s="38"/>
      <c r="ARY740" s="38"/>
      <c r="ARZ740" s="38"/>
      <c r="ASA740" s="38"/>
      <c r="ASB740" s="38"/>
      <c r="ASC740" s="38"/>
      <c r="ASD740" s="38"/>
      <c r="ASE740" s="38"/>
      <c r="ASF740" s="38"/>
      <c r="ASG740" s="38"/>
      <c r="ASH740" s="38"/>
      <c r="ASI740" s="38"/>
      <c r="ASJ740" s="38"/>
      <c r="ASK740" s="38"/>
      <c r="ASL740" s="38"/>
      <c r="ASM740" s="38"/>
      <c r="ASN740" s="38"/>
      <c r="ASO740" s="38"/>
      <c r="ASP740" s="38"/>
      <c r="ASQ740" s="38"/>
      <c r="ASR740" s="38"/>
      <c r="ASS740" s="38"/>
      <c r="AST740" s="38"/>
      <c r="ASU740" s="38"/>
      <c r="ASV740" s="38"/>
      <c r="ASW740" s="38"/>
      <c r="ASX740" s="38"/>
      <c r="ASY740" s="38"/>
      <c r="ASZ740" s="38"/>
      <c r="ATA740" s="38"/>
      <c r="ATB740" s="38"/>
      <c r="ATC740" s="38"/>
      <c r="ATD740" s="38"/>
      <c r="ATE740" s="38"/>
      <c r="ATF740" s="38"/>
      <c r="ATG740" s="38"/>
      <c r="ATH740" s="38"/>
      <c r="ATI740" s="38"/>
      <c r="ATJ740" s="38"/>
      <c r="ATK740" s="38"/>
      <c r="ATL740" s="38"/>
      <c r="ATM740" s="38"/>
      <c r="ATN740" s="38"/>
      <c r="ATO740" s="38"/>
      <c r="ATP740" s="38"/>
      <c r="ATQ740" s="38"/>
      <c r="ATR740" s="38"/>
      <c r="ATS740" s="38"/>
      <c r="ATT740" s="38"/>
      <c r="ATU740" s="38"/>
      <c r="ATV740" s="38"/>
      <c r="ATW740" s="38"/>
      <c r="ATX740" s="38"/>
      <c r="ATY740" s="38"/>
      <c r="ATZ740" s="38"/>
      <c r="AUA740" s="38"/>
      <c r="AUB740" s="38"/>
      <c r="AUC740" s="38"/>
      <c r="AUD740" s="38"/>
      <c r="AUE740" s="38"/>
      <c r="AUF740" s="38"/>
      <c r="AUG740" s="38"/>
      <c r="AUH740" s="38"/>
      <c r="AUI740" s="38"/>
      <c r="AUJ740" s="38"/>
      <c r="AUK740" s="38"/>
      <c r="AUL740" s="38"/>
      <c r="AUM740" s="38"/>
      <c r="AUN740" s="38"/>
      <c r="AUO740" s="38"/>
      <c r="AUP740" s="38"/>
      <c r="AUQ740" s="38"/>
      <c r="AUR740" s="38"/>
      <c r="AUS740" s="38"/>
      <c r="AUT740" s="38"/>
      <c r="AUU740" s="38"/>
      <c r="AUV740" s="38"/>
      <c r="AUW740" s="38"/>
      <c r="AUX740" s="38"/>
      <c r="AUY740" s="38"/>
      <c r="AUZ740" s="38"/>
      <c r="AVA740" s="38"/>
      <c r="AVB740" s="38"/>
      <c r="AVC740" s="38"/>
      <c r="AVD740" s="38"/>
      <c r="AVE740" s="38"/>
      <c r="AVF740" s="38"/>
      <c r="AVG740" s="38"/>
      <c r="AVH740" s="38"/>
      <c r="AVI740" s="38"/>
      <c r="AVJ740" s="38"/>
      <c r="AVK740" s="38"/>
      <c r="AVL740" s="38"/>
      <c r="AVM740" s="38"/>
      <c r="AVN740" s="38"/>
      <c r="AVO740" s="38"/>
      <c r="AVP740" s="38"/>
      <c r="AVQ740" s="38"/>
      <c r="AVR740" s="38"/>
      <c r="AVS740" s="38"/>
      <c r="AVT740" s="38"/>
      <c r="AVU740" s="38"/>
      <c r="AVV740" s="38"/>
      <c r="AVW740" s="38"/>
      <c r="AVX740" s="38"/>
      <c r="AVY740" s="38"/>
      <c r="AVZ740" s="38"/>
      <c r="AWA740" s="38"/>
      <c r="AWB740" s="38"/>
      <c r="AWC740" s="38"/>
      <c r="AWD740" s="38"/>
      <c r="AWE740" s="38"/>
      <c r="AWF740" s="38"/>
      <c r="AWG740" s="38"/>
      <c r="AWH740" s="38"/>
      <c r="AWI740" s="38"/>
      <c r="AWJ740" s="38"/>
      <c r="AWK740" s="38"/>
      <c r="AWL740" s="38"/>
      <c r="AWM740" s="38"/>
      <c r="AWN740" s="38"/>
      <c r="AWO740" s="38"/>
      <c r="AWP740" s="38"/>
      <c r="AWQ740" s="38"/>
      <c r="AWR740" s="38"/>
      <c r="AWS740" s="38"/>
      <c r="AWT740" s="38"/>
      <c r="AWU740" s="38"/>
      <c r="AWV740" s="38"/>
      <c r="AWW740" s="38"/>
      <c r="AWX740" s="38"/>
      <c r="AWY740" s="38"/>
      <c r="AWZ740" s="38"/>
      <c r="AXA740" s="38"/>
      <c r="AXB740" s="38"/>
      <c r="AXC740" s="38"/>
      <c r="AXD740" s="38"/>
      <c r="AXE740" s="38"/>
      <c r="AXF740" s="38"/>
      <c r="AXG740" s="38"/>
      <c r="AXH740" s="38"/>
      <c r="AXI740" s="38"/>
      <c r="AXJ740" s="38"/>
      <c r="AXK740" s="38"/>
      <c r="AXL740" s="38"/>
      <c r="AXM740" s="38"/>
      <c r="AXN740" s="38"/>
      <c r="AXO740" s="38"/>
      <c r="AXP740" s="38"/>
      <c r="AXQ740" s="38"/>
      <c r="AXR740" s="38"/>
      <c r="AXS740" s="38"/>
      <c r="AXT740" s="38"/>
      <c r="AXU740" s="38"/>
      <c r="AXV740" s="38"/>
      <c r="AXW740" s="38"/>
      <c r="AXX740" s="38"/>
      <c r="AXY740" s="38"/>
      <c r="AXZ740" s="38"/>
      <c r="AYA740" s="38"/>
      <c r="AYB740" s="38"/>
      <c r="AYC740" s="38"/>
      <c r="AYD740" s="38"/>
      <c r="AYE740" s="38"/>
      <c r="AYF740" s="38"/>
      <c r="AYG740" s="38"/>
      <c r="AYH740" s="38"/>
      <c r="AYI740" s="38"/>
      <c r="AYJ740" s="38"/>
      <c r="AYK740" s="38"/>
      <c r="AYL740" s="38"/>
      <c r="AYM740" s="38"/>
      <c r="AYN740" s="38"/>
      <c r="AYO740" s="38"/>
      <c r="AYP740" s="38"/>
      <c r="AYQ740" s="38"/>
      <c r="AYR740" s="38"/>
      <c r="AYS740" s="38"/>
      <c r="AYT740" s="38"/>
      <c r="AYU740" s="38"/>
      <c r="AYV740" s="38"/>
      <c r="AYW740" s="38"/>
      <c r="AYX740" s="38"/>
      <c r="AYY740" s="38"/>
      <c r="AYZ740" s="38"/>
      <c r="AZA740" s="38"/>
      <c r="AZB740" s="38"/>
      <c r="AZC740" s="38"/>
      <c r="AZD740" s="38"/>
      <c r="AZE740" s="38"/>
      <c r="AZF740" s="38"/>
      <c r="AZG740" s="38"/>
      <c r="AZH740" s="38"/>
      <c r="AZI740" s="38"/>
      <c r="AZJ740" s="38"/>
      <c r="AZK740" s="38"/>
      <c r="AZL740" s="38"/>
      <c r="AZM740" s="38"/>
      <c r="AZN740" s="38"/>
      <c r="AZO740" s="38"/>
      <c r="AZP740" s="38"/>
      <c r="AZQ740" s="38"/>
      <c r="AZR740" s="38"/>
      <c r="AZS740" s="38"/>
      <c r="AZT740" s="38"/>
      <c r="AZU740" s="38"/>
      <c r="AZV740" s="38"/>
      <c r="AZW740" s="38"/>
      <c r="AZX740" s="38"/>
      <c r="AZY740" s="38"/>
      <c r="AZZ740" s="38"/>
      <c r="BAA740" s="38"/>
      <c r="BAB740" s="38"/>
      <c r="BAC740" s="38"/>
      <c r="BAD740" s="38"/>
      <c r="BAE740" s="38"/>
      <c r="BAF740" s="38"/>
      <c r="BAG740" s="38"/>
      <c r="BAH740" s="38"/>
      <c r="BAI740" s="38"/>
      <c r="BAJ740" s="38"/>
      <c r="BAK740" s="38"/>
      <c r="BAL740" s="38"/>
      <c r="BAM740" s="38"/>
      <c r="BAN740" s="38"/>
      <c r="BAO740" s="38"/>
      <c r="BAP740" s="38"/>
      <c r="BAQ740" s="38"/>
      <c r="BAR740" s="38"/>
      <c r="BAS740" s="38"/>
      <c r="BAT740" s="38"/>
      <c r="BAU740" s="38"/>
      <c r="BAV740" s="38"/>
      <c r="BAW740" s="38"/>
      <c r="BAX740" s="38"/>
      <c r="BAY740" s="38"/>
      <c r="BAZ740" s="38"/>
      <c r="BBA740" s="38"/>
      <c r="BBB740" s="38"/>
      <c r="BBC740" s="38"/>
      <c r="BBD740" s="38"/>
      <c r="BBE740" s="38"/>
      <c r="BBF740" s="38"/>
      <c r="BBG740" s="38"/>
      <c r="BBH740" s="38"/>
      <c r="BBI740" s="38"/>
      <c r="BBJ740" s="38"/>
      <c r="BBK740" s="38"/>
      <c r="BBL740" s="38"/>
      <c r="BBM740" s="38"/>
      <c r="BBN740" s="38"/>
      <c r="BBO740" s="38"/>
      <c r="BBP740" s="38"/>
      <c r="BBQ740" s="38"/>
      <c r="BBR740" s="38"/>
      <c r="BBS740" s="38"/>
      <c r="BBT740" s="38"/>
      <c r="BBU740" s="38"/>
      <c r="BBV740" s="38"/>
      <c r="BBW740" s="38"/>
      <c r="BBX740" s="38"/>
      <c r="BBY740" s="38"/>
      <c r="BBZ740" s="38"/>
      <c r="BCA740" s="38"/>
      <c r="BCB740" s="38"/>
      <c r="BCC740" s="38"/>
      <c r="BCD740" s="38"/>
      <c r="BCE740" s="38"/>
      <c r="BCF740" s="38"/>
      <c r="BCG740" s="38"/>
      <c r="BCH740" s="38"/>
      <c r="BCI740" s="38"/>
      <c r="BCJ740" s="38"/>
      <c r="BCK740" s="38"/>
      <c r="BCL740" s="38"/>
      <c r="BCM740" s="38"/>
      <c r="BCN740" s="38"/>
      <c r="BCO740" s="38"/>
      <c r="BCP740" s="38"/>
      <c r="BCQ740" s="38"/>
      <c r="BCR740" s="38"/>
      <c r="BCS740" s="38"/>
      <c r="BCT740" s="38"/>
      <c r="BCU740" s="38"/>
      <c r="BCV740" s="38"/>
      <c r="BCW740" s="38"/>
      <c r="BCX740" s="38"/>
      <c r="BCY740" s="38"/>
      <c r="BCZ740" s="38"/>
      <c r="BDA740" s="38"/>
      <c r="BDB740" s="38"/>
      <c r="BDC740" s="38"/>
      <c r="BDD740" s="38"/>
      <c r="BDE740" s="38"/>
      <c r="BDF740" s="38"/>
      <c r="BDG740" s="38"/>
      <c r="BDH740" s="38"/>
      <c r="BDI740" s="38"/>
      <c r="BDJ740" s="38"/>
      <c r="BDK740" s="38"/>
      <c r="BDL740" s="38"/>
      <c r="BDM740" s="38"/>
      <c r="BDN740" s="38"/>
      <c r="BDO740" s="38"/>
      <c r="BDP740" s="38"/>
      <c r="BDQ740" s="38"/>
      <c r="BDR740" s="38"/>
      <c r="BDS740" s="38"/>
      <c r="BDT740" s="38"/>
      <c r="BDU740" s="38"/>
      <c r="BDV740" s="38"/>
      <c r="BDW740" s="38"/>
      <c r="BDX740" s="38"/>
      <c r="BDY740" s="38"/>
      <c r="BDZ740" s="38"/>
      <c r="BEA740" s="38"/>
      <c r="BEB740" s="38"/>
      <c r="BEC740" s="38"/>
      <c r="BED740" s="38"/>
      <c r="BEE740" s="38"/>
      <c r="BEF740" s="38"/>
      <c r="BEG740" s="38"/>
      <c r="BEH740" s="38"/>
      <c r="BEI740" s="38"/>
      <c r="BEJ740" s="38"/>
      <c r="BEK740" s="38"/>
      <c r="BEL740" s="38"/>
      <c r="BEM740" s="38"/>
      <c r="BEN740" s="38"/>
      <c r="BEO740" s="38"/>
      <c r="BEP740" s="38"/>
      <c r="BEQ740" s="38"/>
      <c r="BER740" s="38"/>
      <c r="BES740" s="38"/>
      <c r="BET740" s="38"/>
      <c r="BEU740" s="38"/>
      <c r="BEV740" s="38"/>
      <c r="BEW740" s="38"/>
      <c r="BEX740" s="38"/>
      <c r="BEY740" s="38"/>
      <c r="BEZ740" s="38"/>
      <c r="BFA740" s="38"/>
      <c r="BFB740" s="38"/>
      <c r="BFC740" s="38"/>
      <c r="BFD740" s="38"/>
      <c r="BFE740" s="38"/>
      <c r="BFF740" s="38"/>
      <c r="BFG740" s="38"/>
      <c r="BFH740" s="38"/>
      <c r="BFI740" s="38"/>
      <c r="BFJ740" s="38"/>
      <c r="BFK740" s="38"/>
      <c r="BFL740" s="38"/>
      <c r="BFM740" s="38"/>
      <c r="BFN740" s="38"/>
      <c r="BFO740" s="38"/>
      <c r="BFP740" s="38"/>
      <c r="BFQ740" s="38"/>
      <c r="BFR740" s="38"/>
      <c r="BFS740" s="38"/>
      <c r="BFT740" s="38"/>
      <c r="BFU740" s="38"/>
      <c r="BFV740" s="38"/>
      <c r="BFW740" s="38"/>
      <c r="BFX740" s="38"/>
      <c r="BFY740" s="38"/>
      <c r="BFZ740" s="38"/>
      <c r="BGA740" s="38"/>
      <c r="BGB740" s="38"/>
      <c r="BGC740" s="38"/>
      <c r="BGD740" s="38"/>
      <c r="BGE740" s="38"/>
      <c r="BGF740" s="38"/>
      <c r="BGG740" s="38"/>
      <c r="BGH740" s="38"/>
      <c r="BGI740" s="38"/>
      <c r="BGJ740" s="38"/>
      <c r="BGK740" s="38"/>
      <c r="BGL740" s="38"/>
      <c r="BGM740" s="38"/>
      <c r="BGN740" s="38"/>
      <c r="BGO740" s="38"/>
      <c r="BGP740" s="38"/>
      <c r="BGQ740" s="38"/>
      <c r="BGR740" s="38"/>
      <c r="BGS740" s="38"/>
      <c r="BGT740" s="38"/>
      <c r="BGU740" s="38"/>
      <c r="BGV740" s="38"/>
      <c r="BGW740" s="38"/>
      <c r="BGX740" s="38"/>
      <c r="BGY740" s="38"/>
      <c r="BGZ740" s="38"/>
      <c r="BHA740" s="38"/>
      <c r="BHB740" s="38"/>
      <c r="BHC740" s="38"/>
      <c r="BHD740" s="38"/>
      <c r="BHE740" s="38"/>
      <c r="BHF740" s="38"/>
      <c r="BHG740" s="38"/>
      <c r="BHH740" s="38"/>
      <c r="BHI740" s="38"/>
      <c r="BHJ740" s="38"/>
      <c r="BHK740" s="38"/>
      <c r="BHL740" s="38"/>
      <c r="BHM740" s="38"/>
      <c r="BHN740" s="38"/>
      <c r="BHO740" s="38"/>
      <c r="BHP740" s="38"/>
      <c r="BHQ740" s="38"/>
      <c r="BHR740" s="38"/>
      <c r="BHS740" s="38"/>
      <c r="BHT740" s="38"/>
      <c r="BHU740" s="38"/>
      <c r="BHV740" s="38"/>
      <c r="BHW740" s="38"/>
      <c r="BHX740" s="38"/>
      <c r="BHY740" s="38"/>
      <c r="BHZ740" s="38"/>
      <c r="BIA740" s="38"/>
      <c r="BIB740" s="38"/>
      <c r="BIC740" s="38"/>
      <c r="BID740" s="38"/>
      <c r="BIE740" s="38"/>
      <c r="BIF740" s="38"/>
      <c r="BIG740" s="38"/>
      <c r="BIH740" s="38"/>
      <c r="BII740" s="38"/>
      <c r="BIJ740" s="38"/>
      <c r="BIK740" s="38"/>
      <c r="BIL740" s="38"/>
      <c r="BIM740" s="38"/>
      <c r="BIN740" s="38"/>
      <c r="BIO740" s="38"/>
      <c r="BIP740" s="38"/>
      <c r="BIQ740" s="38"/>
      <c r="BIR740" s="38"/>
      <c r="BIS740" s="38"/>
      <c r="BIT740" s="38"/>
      <c r="BIU740" s="38"/>
      <c r="BIV740" s="38"/>
      <c r="BIW740" s="38"/>
      <c r="BIX740" s="38"/>
      <c r="BIY740" s="38"/>
      <c r="BIZ740" s="38"/>
      <c r="BJA740" s="38"/>
      <c r="BJB740" s="38"/>
      <c r="BJC740" s="38"/>
      <c r="BJD740" s="38"/>
      <c r="BJE740" s="38"/>
      <c r="BJF740" s="38"/>
      <c r="BJG740" s="38"/>
      <c r="BJH740" s="38"/>
      <c r="BJI740" s="38"/>
      <c r="BJJ740" s="38"/>
      <c r="BJK740" s="38"/>
      <c r="BJL740" s="38"/>
      <c r="BJM740" s="38"/>
      <c r="BJN740" s="38"/>
      <c r="BJO740" s="38"/>
      <c r="BJP740" s="38"/>
      <c r="BJQ740" s="38"/>
      <c r="BJR740" s="38"/>
      <c r="BJS740" s="38"/>
      <c r="BJT740" s="38"/>
      <c r="BJU740" s="38"/>
      <c r="BJV740" s="38"/>
      <c r="BJW740" s="38"/>
      <c r="BJX740" s="38"/>
      <c r="BJY740" s="38"/>
      <c r="BJZ740" s="38"/>
      <c r="BKA740" s="38"/>
      <c r="BKB740" s="38"/>
      <c r="BKC740" s="38"/>
      <c r="BKD740" s="38"/>
      <c r="BKE740" s="38"/>
      <c r="BKF740" s="38"/>
      <c r="BKG740" s="38"/>
      <c r="BKH740" s="38"/>
      <c r="BKI740" s="38"/>
      <c r="BKJ740" s="38"/>
      <c r="BKK740" s="38"/>
      <c r="BKL740" s="38"/>
      <c r="BKM740" s="38"/>
      <c r="BKN740" s="38"/>
      <c r="BKO740" s="38"/>
      <c r="BKP740" s="38"/>
      <c r="BKQ740" s="38"/>
      <c r="BKR740" s="38"/>
      <c r="BKS740" s="38"/>
      <c r="BKT740" s="38"/>
      <c r="BKU740" s="38"/>
      <c r="BKV740" s="38"/>
      <c r="BKW740" s="38"/>
      <c r="BKX740" s="38"/>
      <c r="BKY740" s="38"/>
      <c r="BKZ740" s="38"/>
      <c r="BLA740" s="38"/>
      <c r="BLB740" s="38"/>
      <c r="BLC740" s="38"/>
      <c r="BLD740" s="38"/>
      <c r="BLE740" s="38"/>
      <c r="BLF740" s="38"/>
      <c r="BLG740" s="38"/>
      <c r="BLH740" s="38"/>
      <c r="BLI740" s="38"/>
      <c r="BLJ740" s="38"/>
      <c r="BLK740" s="38"/>
      <c r="BLL740" s="38"/>
      <c r="BLM740" s="38"/>
      <c r="BLN740" s="38"/>
      <c r="BLO740" s="38"/>
      <c r="BLP740" s="38"/>
      <c r="BLQ740" s="38"/>
      <c r="BLR740" s="38"/>
      <c r="BLS740" s="38"/>
      <c r="BLT740" s="38"/>
      <c r="BLU740" s="38"/>
      <c r="BLV740" s="38"/>
      <c r="BLW740" s="38"/>
      <c r="BLX740" s="38"/>
      <c r="BLY740" s="38"/>
      <c r="BLZ740" s="38"/>
      <c r="BMA740" s="38"/>
      <c r="BMB740" s="38"/>
      <c r="BMC740" s="38"/>
      <c r="BMD740" s="38"/>
      <c r="BME740" s="38"/>
      <c r="BMF740" s="38"/>
      <c r="BMG740" s="38"/>
      <c r="BMH740" s="38"/>
      <c r="BMI740" s="38"/>
      <c r="BMJ740" s="38"/>
      <c r="BMK740" s="38"/>
      <c r="BML740" s="38"/>
      <c r="BMM740" s="38"/>
      <c r="BMN740" s="38"/>
      <c r="BMO740" s="38"/>
      <c r="BMP740" s="38"/>
      <c r="BMQ740" s="38"/>
      <c r="BMR740" s="38"/>
      <c r="BMS740" s="38"/>
      <c r="BMT740" s="38"/>
      <c r="BMU740" s="38"/>
      <c r="BMV740" s="38"/>
      <c r="BMW740" s="38"/>
      <c r="BMX740" s="38"/>
      <c r="BMY740" s="38"/>
      <c r="BMZ740" s="38"/>
      <c r="BNA740" s="38"/>
      <c r="BNB740" s="38"/>
      <c r="BNC740" s="38"/>
      <c r="BND740" s="38"/>
      <c r="BNE740" s="38"/>
      <c r="BNF740" s="38"/>
      <c r="BNG740" s="38"/>
      <c r="BNH740" s="38"/>
      <c r="BNI740" s="38"/>
      <c r="BNJ740" s="38"/>
      <c r="BNK740" s="38"/>
      <c r="BNL740" s="38"/>
      <c r="BNM740" s="38"/>
      <c r="BNN740" s="38"/>
      <c r="BNO740" s="38"/>
      <c r="BNP740" s="38"/>
      <c r="BNQ740" s="38"/>
      <c r="BNR740" s="38"/>
      <c r="BNS740" s="38"/>
      <c r="BNT740" s="38"/>
      <c r="BNU740" s="38"/>
      <c r="BNV740" s="38"/>
      <c r="BNW740" s="38"/>
      <c r="BNX740" s="38"/>
      <c r="BNY740" s="38"/>
      <c r="BNZ740" s="38"/>
      <c r="BOA740" s="38"/>
      <c r="BOB740" s="38"/>
      <c r="BOC740" s="38"/>
      <c r="BOD740" s="38"/>
      <c r="BOE740" s="38"/>
      <c r="BOF740" s="38"/>
      <c r="BOG740" s="38"/>
      <c r="BOH740" s="38"/>
      <c r="BOI740" s="38"/>
      <c r="BOJ740" s="38"/>
      <c r="BOK740" s="38"/>
      <c r="BOL740" s="38"/>
      <c r="BOM740" s="38"/>
      <c r="BON740" s="38"/>
      <c r="BOO740" s="38"/>
      <c r="BOP740" s="38"/>
      <c r="BOQ740" s="38"/>
      <c r="BOR740" s="38"/>
      <c r="BOS740" s="38"/>
      <c r="BOT740" s="38"/>
      <c r="BOU740" s="38"/>
      <c r="BOV740" s="38"/>
      <c r="BOW740" s="38"/>
      <c r="BOX740" s="38"/>
      <c r="BOY740" s="38"/>
      <c r="BOZ740" s="38"/>
      <c r="BPA740" s="38"/>
      <c r="BPB740" s="38"/>
      <c r="BPC740" s="38"/>
      <c r="BPD740" s="38"/>
      <c r="BPE740" s="38"/>
      <c r="BPF740" s="38"/>
      <c r="BPG740" s="38"/>
      <c r="BPH740" s="38"/>
      <c r="BPI740" s="38"/>
      <c r="BPJ740" s="38"/>
      <c r="BPK740" s="38"/>
      <c r="BPL740" s="38"/>
      <c r="BPM740" s="38"/>
      <c r="BPN740" s="38"/>
      <c r="BPO740" s="38"/>
      <c r="BPP740" s="38"/>
      <c r="BPQ740" s="38"/>
      <c r="BPR740" s="38"/>
      <c r="BPS740" s="38"/>
      <c r="BPT740" s="38"/>
      <c r="BPU740" s="38"/>
      <c r="BPV740" s="38"/>
      <c r="BPW740" s="38"/>
      <c r="BPX740" s="38"/>
      <c r="BPY740" s="38"/>
      <c r="BPZ740" s="38"/>
      <c r="BQA740" s="38"/>
      <c r="BQB740" s="38"/>
      <c r="BQC740" s="38"/>
      <c r="BQD740" s="38"/>
      <c r="BQE740" s="38"/>
      <c r="BQF740" s="38"/>
      <c r="BQG740" s="38"/>
      <c r="BQH740" s="38"/>
      <c r="BQI740" s="38"/>
      <c r="BQJ740" s="38"/>
      <c r="BQK740" s="38"/>
      <c r="BQL740" s="38"/>
      <c r="BQM740" s="38"/>
      <c r="BQN740" s="38"/>
      <c r="BQO740" s="38"/>
      <c r="BQP740" s="38"/>
      <c r="BQQ740" s="38"/>
      <c r="BQR740" s="38"/>
      <c r="BQS740" s="38"/>
      <c r="BQT740" s="38"/>
      <c r="BQU740" s="38"/>
      <c r="BQV740" s="38"/>
      <c r="BQW740" s="38"/>
      <c r="BQX740" s="38"/>
      <c r="BQY740" s="38"/>
      <c r="BQZ740" s="38"/>
      <c r="BRA740" s="38"/>
      <c r="BRB740" s="38"/>
      <c r="BRC740" s="38"/>
      <c r="BRD740" s="38"/>
      <c r="BRE740" s="38"/>
      <c r="BRF740" s="38"/>
      <c r="BRG740" s="38"/>
      <c r="BRH740" s="38"/>
      <c r="BRI740" s="38"/>
      <c r="BRJ740" s="38"/>
      <c r="BRK740" s="38"/>
      <c r="BRL740" s="38"/>
      <c r="BRM740" s="38"/>
      <c r="BRN740" s="38"/>
      <c r="BRO740" s="38"/>
      <c r="BRP740" s="38"/>
      <c r="BRQ740" s="38"/>
      <c r="BRR740" s="38"/>
      <c r="BRS740" s="38"/>
      <c r="BRT740" s="38"/>
      <c r="BRU740" s="38"/>
      <c r="BRV740" s="38"/>
      <c r="BRW740" s="38"/>
      <c r="BRX740" s="38"/>
      <c r="BRY740" s="38"/>
      <c r="BRZ740" s="38"/>
      <c r="BSA740" s="38"/>
      <c r="BSB740" s="38"/>
      <c r="BSC740" s="38"/>
      <c r="BSD740" s="38"/>
      <c r="BSE740" s="38"/>
      <c r="BSF740" s="38"/>
      <c r="BSG740" s="38"/>
      <c r="BSH740" s="38"/>
      <c r="BSI740" s="38"/>
      <c r="BSJ740" s="38"/>
      <c r="BSK740" s="38"/>
      <c r="BSL740" s="38"/>
      <c r="BSM740" s="38"/>
      <c r="BSN740" s="38"/>
      <c r="BSO740" s="38"/>
      <c r="BSP740" s="38"/>
      <c r="BSQ740" s="38"/>
      <c r="BSR740" s="38"/>
      <c r="BSS740" s="38"/>
      <c r="BST740" s="38"/>
      <c r="BSU740" s="38"/>
      <c r="BSV740" s="38"/>
      <c r="BSW740" s="38"/>
      <c r="BSX740" s="38"/>
      <c r="BSY740" s="38"/>
      <c r="BSZ740" s="38"/>
      <c r="BTA740" s="38"/>
      <c r="BTB740" s="38"/>
      <c r="BTC740" s="38"/>
      <c r="BTD740" s="38"/>
      <c r="BTE740" s="38"/>
      <c r="BTF740" s="38"/>
      <c r="BTG740" s="38"/>
      <c r="BTH740" s="38"/>
      <c r="BTI740" s="38"/>
      <c r="BTJ740" s="38"/>
      <c r="BTK740" s="38"/>
      <c r="BTL740" s="38"/>
      <c r="BTM740" s="38"/>
      <c r="BTN740" s="38"/>
      <c r="BTO740" s="38"/>
      <c r="BTP740" s="38"/>
      <c r="BTQ740" s="38"/>
      <c r="BTR740" s="38"/>
      <c r="BTS740" s="38"/>
      <c r="BTT740" s="38"/>
      <c r="BTU740" s="38"/>
      <c r="BTV740" s="38"/>
      <c r="BTW740" s="38"/>
      <c r="BTX740" s="38"/>
      <c r="BTY740" s="38"/>
      <c r="BTZ740" s="38"/>
      <c r="BUA740" s="38"/>
      <c r="BUB740" s="38"/>
      <c r="BUC740" s="38"/>
      <c r="BUD740" s="38"/>
      <c r="BUE740" s="38"/>
      <c r="BUF740" s="38"/>
      <c r="BUG740" s="38"/>
      <c r="BUH740" s="38"/>
      <c r="BUI740" s="38"/>
      <c r="BUJ740" s="38"/>
      <c r="BUK740" s="38"/>
      <c r="BUL740" s="38"/>
      <c r="BUM740" s="38"/>
      <c r="BUN740" s="38"/>
      <c r="BUO740" s="38"/>
      <c r="BUP740" s="38"/>
      <c r="BUQ740" s="38"/>
      <c r="BUR740" s="38"/>
      <c r="BUS740" s="38"/>
      <c r="BUT740" s="38"/>
      <c r="BUU740" s="38"/>
      <c r="BUV740" s="38"/>
      <c r="BUW740" s="38"/>
      <c r="BUX740" s="38"/>
      <c r="BUY740" s="38"/>
      <c r="BUZ740" s="38"/>
      <c r="BVA740" s="38"/>
      <c r="BVB740" s="38"/>
      <c r="BVC740" s="38"/>
      <c r="BVD740" s="38"/>
      <c r="BVE740" s="38"/>
      <c r="BVF740" s="38"/>
      <c r="BVG740" s="38"/>
      <c r="BVH740" s="38"/>
      <c r="BVI740" s="38"/>
      <c r="BVJ740" s="38"/>
      <c r="BVK740" s="38"/>
      <c r="BVL740" s="38"/>
      <c r="BVM740" s="38"/>
      <c r="BVN740" s="38"/>
      <c r="BVO740" s="38"/>
      <c r="BVP740" s="38"/>
      <c r="BVQ740" s="38"/>
      <c r="BVR740" s="38"/>
      <c r="BVS740" s="38"/>
      <c r="BVT740" s="38"/>
      <c r="BVU740" s="38"/>
      <c r="BVV740" s="38"/>
      <c r="BVW740" s="38"/>
      <c r="BVX740" s="38"/>
      <c r="BVY740" s="38"/>
      <c r="BVZ740" s="38"/>
      <c r="BWA740" s="38"/>
      <c r="BWB740" s="38"/>
      <c r="BWC740" s="38"/>
      <c r="BWD740" s="38"/>
      <c r="BWE740" s="38"/>
      <c r="BWF740" s="38"/>
      <c r="BWG740" s="38"/>
      <c r="BWH740" s="38"/>
      <c r="BWI740" s="38"/>
      <c r="BWJ740" s="38"/>
      <c r="BWK740" s="38"/>
      <c r="BWL740" s="38"/>
      <c r="BWM740" s="38"/>
      <c r="BWN740" s="38"/>
      <c r="BWO740" s="38"/>
      <c r="BWP740" s="38"/>
      <c r="BWQ740" s="38"/>
      <c r="BWR740" s="38"/>
      <c r="BWS740" s="38"/>
      <c r="BWT740" s="38"/>
      <c r="BWU740" s="38"/>
      <c r="BWV740" s="38"/>
      <c r="BWW740" s="38"/>
      <c r="BWX740" s="38"/>
      <c r="BWY740" s="38"/>
      <c r="BWZ740" s="38"/>
      <c r="BXA740" s="38"/>
      <c r="BXB740" s="38"/>
      <c r="BXC740" s="38"/>
      <c r="BXD740" s="38"/>
      <c r="BXE740" s="38"/>
      <c r="BXF740" s="38"/>
      <c r="BXG740" s="38"/>
      <c r="BXH740" s="38"/>
      <c r="BXI740" s="38"/>
      <c r="BXJ740" s="38"/>
      <c r="BXK740" s="38"/>
      <c r="BXL740" s="38"/>
      <c r="BXM740" s="38"/>
      <c r="BXN740" s="38"/>
      <c r="BXO740" s="38"/>
      <c r="BXP740" s="38"/>
      <c r="BXQ740" s="38"/>
      <c r="BXR740" s="38"/>
      <c r="BXS740" s="38"/>
      <c r="BXT740" s="38"/>
      <c r="BXU740" s="38"/>
      <c r="BXV740" s="38"/>
      <c r="BXW740" s="38"/>
      <c r="BXX740" s="38"/>
      <c r="BXY740" s="38"/>
      <c r="BXZ740" s="38"/>
      <c r="BYA740" s="38"/>
      <c r="BYB740" s="38"/>
      <c r="BYC740" s="38"/>
      <c r="BYD740" s="38"/>
      <c r="BYE740" s="38"/>
      <c r="BYF740" s="38"/>
      <c r="BYG740" s="38"/>
      <c r="BYH740" s="38"/>
      <c r="BYI740" s="38"/>
      <c r="BYJ740" s="38"/>
      <c r="BYK740" s="38"/>
      <c r="BYL740" s="38"/>
      <c r="BYM740" s="38"/>
      <c r="BYN740" s="38"/>
      <c r="BYO740" s="38"/>
      <c r="BYP740" s="38"/>
      <c r="BYQ740" s="38"/>
      <c r="BYR740" s="38"/>
      <c r="BYS740" s="38"/>
      <c r="BYT740" s="38"/>
      <c r="BYU740" s="38"/>
      <c r="BYV740" s="38"/>
      <c r="BYW740" s="38"/>
      <c r="BYX740" s="38"/>
      <c r="BYY740" s="38"/>
      <c r="BYZ740" s="38"/>
      <c r="BZA740" s="38"/>
      <c r="BZB740" s="38"/>
      <c r="BZC740" s="38"/>
      <c r="BZD740" s="38"/>
      <c r="BZE740" s="38"/>
      <c r="BZF740" s="38"/>
      <c r="BZG740" s="38"/>
      <c r="BZH740" s="38"/>
      <c r="BZI740" s="38"/>
      <c r="BZJ740" s="38"/>
      <c r="BZK740" s="38"/>
      <c r="BZL740" s="38"/>
      <c r="BZM740" s="38"/>
      <c r="BZN740" s="38"/>
      <c r="BZO740" s="38"/>
      <c r="BZP740" s="38"/>
      <c r="BZQ740" s="38"/>
      <c r="BZR740" s="38"/>
      <c r="BZS740" s="38"/>
      <c r="BZT740" s="38"/>
      <c r="BZU740" s="38"/>
      <c r="BZV740" s="38"/>
      <c r="BZW740" s="38"/>
      <c r="BZX740" s="38"/>
      <c r="BZY740" s="38"/>
      <c r="BZZ740" s="38"/>
      <c r="CAA740" s="38"/>
      <c r="CAB740" s="38"/>
      <c r="CAC740" s="38"/>
      <c r="CAD740" s="38"/>
      <c r="CAE740" s="38"/>
      <c r="CAF740" s="38"/>
      <c r="CAG740" s="38"/>
      <c r="CAH740" s="38"/>
      <c r="CAI740" s="38"/>
      <c r="CAJ740" s="38"/>
      <c r="CAK740" s="38"/>
      <c r="CAL740" s="38"/>
      <c r="CAM740" s="38"/>
      <c r="CAN740" s="38"/>
      <c r="CAO740" s="38"/>
      <c r="CAP740" s="38"/>
      <c r="CAQ740" s="38"/>
      <c r="CAR740" s="38"/>
      <c r="CAS740" s="38"/>
      <c r="CAT740" s="38"/>
      <c r="CAU740" s="38"/>
      <c r="CAV740" s="38"/>
      <c r="CAW740" s="38"/>
      <c r="CAX740" s="38"/>
      <c r="CAY740" s="38"/>
      <c r="CAZ740" s="38"/>
      <c r="CBA740" s="38"/>
      <c r="CBB740" s="38"/>
      <c r="CBC740" s="38"/>
      <c r="CBD740" s="38"/>
      <c r="CBE740" s="38"/>
      <c r="CBF740" s="38"/>
      <c r="CBG740" s="38"/>
      <c r="CBH740" s="38"/>
      <c r="CBI740" s="38"/>
      <c r="CBJ740" s="38"/>
      <c r="CBK740" s="38"/>
      <c r="CBL740" s="38"/>
      <c r="CBM740" s="38"/>
      <c r="CBN740" s="38"/>
      <c r="CBO740" s="38"/>
      <c r="CBP740" s="38"/>
      <c r="CBQ740" s="38"/>
      <c r="CBR740" s="38"/>
      <c r="CBS740" s="38"/>
      <c r="CBT740" s="38"/>
      <c r="CBU740" s="38"/>
      <c r="CBV740" s="38"/>
      <c r="CBW740" s="38"/>
      <c r="CBX740" s="38"/>
      <c r="CBY740" s="38"/>
      <c r="CBZ740" s="38"/>
      <c r="CCA740" s="38"/>
      <c r="CCB740" s="38"/>
      <c r="CCC740" s="38"/>
      <c r="CCD740" s="38"/>
      <c r="CCE740" s="38"/>
      <c r="CCF740" s="38"/>
      <c r="CCG740" s="38"/>
      <c r="CCH740" s="38"/>
      <c r="CCI740" s="38"/>
      <c r="CCJ740" s="38"/>
      <c r="CCK740" s="38"/>
      <c r="CCL740" s="38"/>
      <c r="CCM740" s="38"/>
      <c r="CCN740" s="38"/>
      <c r="CCO740" s="38"/>
      <c r="CCP740" s="38"/>
      <c r="CCQ740" s="38"/>
      <c r="CCR740" s="38"/>
      <c r="CCS740" s="38"/>
      <c r="CCT740" s="38"/>
      <c r="CCU740" s="38"/>
      <c r="CCV740" s="38"/>
      <c r="CCW740" s="38"/>
      <c r="CCX740" s="38"/>
      <c r="CCY740" s="38"/>
      <c r="CCZ740" s="38"/>
      <c r="CDA740" s="38"/>
      <c r="CDB740" s="38"/>
      <c r="CDC740" s="38"/>
      <c r="CDD740" s="38"/>
      <c r="CDE740" s="38"/>
      <c r="CDF740" s="38"/>
      <c r="CDG740" s="38"/>
      <c r="CDH740" s="38"/>
      <c r="CDI740" s="38"/>
      <c r="CDJ740" s="38"/>
      <c r="CDK740" s="38"/>
      <c r="CDL740" s="38"/>
      <c r="CDM740" s="38"/>
      <c r="CDN740" s="38"/>
      <c r="CDO740" s="38"/>
      <c r="CDP740" s="38"/>
      <c r="CDQ740" s="38"/>
      <c r="CDR740" s="38"/>
      <c r="CDS740" s="38"/>
      <c r="CDT740" s="38"/>
      <c r="CDU740" s="38"/>
      <c r="CDV740" s="38"/>
      <c r="CDW740" s="38"/>
      <c r="CDX740" s="38"/>
      <c r="CDY740" s="38"/>
      <c r="CDZ740" s="38"/>
      <c r="CEA740" s="38"/>
      <c r="CEB740" s="38"/>
      <c r="CEC740" s="38"/>
      <c r="CED740" s="38"/>
      <c r="CEE740" s="38"/>
      <c r="CEF740" s="38"/>
      <c r="CEG740" s="38"/>
      <c r="CEH740" s="38"/>
      <c r="CEI740" s="38"/>
      <c r="CEJ740" s="38"/>
      <c r="CEK740" s="38"/>
      <c r="CEL740" s="38"/>
      <c r="CEM740" s="38"/>
      <c r="CEN740" s="38"/>
      <c r="CEO740" s="38"/>
      <c r="CEP740" s="38"/>
      <c r="CEQ740" s="38"/>
      <c r="CER740" s="38"/>
      <c r="CES740" s="38"/>
      <c r="CET740" s="38"/>
      <c r="CEU740" s="38"/>
      <c r="CEV740" s="38"/>
      <c r="CEW740" s="38"/>
      <c r="CEX740" s="38"/>
      <c r="CEY740" s="38"/>
      <c r="CEZ740" s="38"/>
      <c r="CFA740" s="38"/>
      <c r="CFB740" s="38"/>
      <c r="CFC740" s="38"/>
      <c r="CFD740" s="38"/>
      <c r="CFE740" s="38"/>
      <c r="CFF740" s="38"/>
      <c r="CFG740" s="38"/>
      <c r="CFH740" s="38"/>
      <c r="CFI740" s="38"/>
      <c r="CFJ740" s="38"/>
      <c r="CFK740" s="38"/>
      <c r="CFL740" s="38"/>
      <c r="CFM740" s="38"/>
      <c r="CFN740" s="38"/>
      <c r="CFO740" s="38"/>
      <c r="CFP740" s="38"/>
      <c r="CFQ740" s="38"/>
      <c r="CFR740" s="38"/>
      <c r="CFS740" s="38"/>
      <c r="CFT740" s="38"/>
      <c r="CFU740" s="38"/>
      <c r="CFV740" s="38"/>
      <c r="CFW740" s="38"/>
      <c r="CFX740" s="38"/>
      <c r="CFY740" s="38"/>
      <c r="CFZ740" s="38"/>
      <c r="CGA740" s="38"/>
      <c r="CGB740" s="38"/>
      <c r="CGC740" s="38"/>
      <c r="CGD740" s="38"/>
      <c r="CGE740" s="38"/>
      <c r="CGF740" s="38"/>
      <c r="CGG740" s="38"/>
      <c r="CGH740" s="38"/>
      <c r="CGI740" s="38"/>
      <c r="CGJ740" s="38"/>
      <c r="CGK740" s="38"/>
      <c r="CGL740" s="38"/>
      <c r="CGM740" s="38"/>
      <c r="CGN740" s="38"/>
      <c r="CGO740" s="38"/>
      <c r="CGP740" s="38"/>
      <c r="CGQ740" s="38"/>
      <c r="CGR740" s="38"/>
      <c r="CGS740" s="38"/>
      <c r="CGT740" s="38"/>
      <c r="CGU740" s="38"/>
      <c r="CGV740" s="38"/>
      <c r="CGW740" s="38"/>
      <c r="CGX740" s="38"/>
      <c r="CGY740" s="38"/>
      <c r="CGZ740" s="38"/>
      <c r="CHA740" s="38"/>
      <c r="CHB740" s="38"/>
      <c r="CHC740" s="38"/>
      <c r="CHD740" s="38"/>
      <c r="CHE740" s="38"/>
      <c r="CHF740" s="38"/>
      <c r="CHG740" s="38"/>
      <c r="CHH740" s="38"/>
      <c r="CHI740" s="38"/>
      <c r="CHJ740" s="38"/>
      <c r="CHK740" s="38"/>
      <c r="CHL740" s="38"/>
      <c r="CHM740" s="38"/>
      <c r="CHN740" s="38"/>
      <c r="CHO740" s="38"/>
      <c r="CHP740" s="38"/>
      <c r="CHQ740" s="38"/>
      <c r="CHR740" s="38"/>
      <c r="CHS740" s="38"/>
      <c r="CHT740" s="38"/>
      <c r="CHU740" s="38"/>
      <c r="CHV740" s="38"/>
      <c r="CHW740" s="38"/>
      <c r="CHX740" s="38"/>
      <c r="CHY740" s="38"/>
      <c r="CHZ740" s="38"/>
      <c r="CIA740" s="38"/>
      <c r="CIB740" s="38"/>
      <c r="CIC740" s="38"/>
      <c r="CID740" s="38"/>
      <c r="CIE740" s="38"/>
      <c r="CIF740" s="38"/>
      <c r="CIG740" s="38"/>
      <c r="CIH740" s="38"/>
      <c r="CII740" s="38"/>
      <c r="CIJ740" s="38"/>
      <c r="CIK740" s="38"/>
      <c r="CIL740" s="38"/>
      <c r="CIM740" s="38"/>
      <c r="CIN740" s="38"/>
      <c r="CIO740" s="38"/>
      <c r="CIP740" s="38"/>
      <c r="CIQ740" s="38"/>
      <c r="CIR740" s="38"/>
      <c r="CIS740" s="38"/>
      <c r="CIT740" s="38"/>
      <c r="CIU740" s="38"/>
      <c r="CIV740" s="38"/>
      <c r="CIW740" s="38"/>
      <c r="CIX740" s="38"/>
      <c r="CIY740" s="38"/>
      <c r="CIZ740" s="38"/>
      <c r="CJA740" s="38"/>
      <c r="CJB740" s="38"/>
      <c r="CJC740" s="38"/>
      <c r="CJD740" s="38"/>
      <c r="CJE740" s="38"/>
      <c r="CJF740" s="38"/>
      <c r="CJG740" s="38"/>
      <c r="CJH740" s="38"/>
      <c r="CJI740" s="38"/>
      <c r="CJJ740" s="38"/>
      <c r="CJK740" s="38"/>
      <c r="CJL740" s="38"/>
      <c r="CJM740" s="38"/>
      <c r="CJN740" s="38"/>
      <c r="CJO740" s="38"/>
      <c r="CJP740" s="38"/>
      <c r="CJQ740" s="38"/>
      <c r="CJR740" s="38"/>
      <c r="CJS740" s="38"/>
      <c r="CJT740" s="38"/>
      <c r="CJU740" s="38"/>
      <c r="CJV740" s="38"/>
      <c r="CJW740" s="38"/>
      <c r="CJX740" s="38"/>
      <c r="CJY740" s="38"/>
      <c r="CJZ740" s="38"/>
      <c r="CKA740" s="38"/>
      <c r="CKB740" s="38"/>
      <c r="CKC740" s="38"/>
      <c r="CKD740" s="38"/>
      <c r="CKE740" s="38"/>
      <c r="CKF740" s="38"/>
      <c r="CKG740" s="38"/>
      <c r="CKH740" s="38"/>
      <c r="CKI740" s="38"/>
      <c r="CKJ740" s="38"/>
      <c r="CKK740" s="38"/>
      <c r="CKL740" s="38"/>
      <c r="CKM740" s="38"/>
      <c r="CKN740" s="38"/>
      <c r="CKO740" s="38"/>
      <c r="CKP740" s="38"/>
      <c r="CKQ740" s="38"/>
      <c r="CKR740" s="38"/>
      <c r="CKS740" s="38"/>
      <c r="CKT740" s="38"/>
      <c r="CKU740" s="38"/>
      <c r="CKV740" s="38"/>
      <c r="CKW740" s="38"/>
      <c r="CKX740" s="38"/>
      <c r="CKY740" s="38"/>
      <c r="CKZ740" s="38"/>
      <c r="CLA740" s="38"/>
      <c r="CLB740" s="38"/>
      <c r="CLC740" s="38"/>
      <c r="CLD740" s="38"/>
      <c r="CLE740" s="38"/>
      <c r="CLF740" s="38"/>
      <c r="CLG740" s="38"/>
      <c r="CLH740" s="38"/>
      <c r="CLI740" s="38"/>
      <c r="CLJ740" s="38"/>
      <c r="CLK740" s="38"/>
      <c r="CLL740" s="38"/>
      <c r="CLM740" s="38"/>
      <c r="CLN740" s="38"/>
      <c r="CLO740" s="38"/>
      <c r="CLP740" s="38"/>
      <c r="CLQ740" s="38"/>
      <c r="CLR740" s="38"/>
      <c r="CLS740" s="38"/>
      <c r="CLT740" s="38"/>
      <c r="CLU740" s="38"/>
      <c r="CLV740" s="38"/>
      <c r="CLW740" s="38"/>
      <c r="CLX740" s="38"/>
      <c r="CLY740" s="38"/>
      <c r="CLZ740" s="38"/>
      <c r="CMA740" s="38"/>
      <c r="CMB740" s="38"/>
      <c r="CMC740" s="38"/>
      <c r="CMD740" s="38"/>
      <c r="CME740" s="38"/>
      <c r="CMF740" s="38"/>
      <c r="CMG740" s="38"/>
      <c r="CMH740" s="38"/>
      <c r="CMI740" s="38"/>
      <c r="CMJ740" s="38"/>
      <c r="CMK740" s="38"/>
      <c r="CML740" s="38"/>
      <c r="CMM740" s="38"/>
      <c r="CMN740" s="38"/>
      <c r="CMO740" s="38"/>
      <c r="CMP740" s="38"/>
      <c r="CMQ740" s="38"/>
      <c r="CMR740" s="38"/>
      <c r="CMS740" s="38"/>
      <c r="CMT740" s="38"/>
      <c r="CMU740" s="38"/>
      <c r="CMV740" s="38"/>
      <c r="CMW740" s="38"/>
      <c r="CMX740" s="38"/>
      <c r="CMY740" s="38"/>
      <c r="CMZ740" s="38"/>
      <c r="CNA740" s="38"/>
      <c r="CNB740" s="38"/>
      <c r="CNC740" s="38"/>
      <c r="CND740" s="38"/>
      <c r="CNE740" s="38"/>
      <c r="CNF740" s="38"/>
      <c r="CNG740" s="38"/>
      <c r="CNH740" s="38"/>
      <c r="CNI740" s="38"/>
      <c r="CNJ740" s="38"/>
      <c r="CNK740" s="38"/>
      <c r="CNL740" s="38"/>
      <c r="CNM740" s="38"/>
      <c r="CNN740" s="38"/>
      <c r="CNO740" s="38"/>
      <c r="CNP740" s="38"/>
      <c r="CNQ740" s="38"/>
      <c r="CNR740" s="38"/>
      <c r="CNS740" s="38"/>
      <c r="CNT740" s="38"/>
      <c r="CNU740" s="38"/>
      <c r="CNV740" s="38"/>
      <c r="CNW740" s="38"/>
      <c r="CNX740" s="38"/>
      <c r="CNY740" s="38"/>
      <c r="CNZ740" s="38"/>
      <c r="COA740" s="38"/>
      <c r="COB740" s="38"/>
      <c r="COC740" s="38"/>
      <c r="COD740" s="38"/>
      <c r="COE740" s="38"/>
      <c r="COF740" s="38"/>
      <c r="COG740" s="38"/>
      <c r="COH740" s="38"/>
      <c r="COI740" s="38"/>
      <c r="COJ740" s="38"/>
      <c r="COK740" s="38"/>
      <c r="COL740" s="38"/>
      <c r="COM740" s="38"/>
      <c r="CON740" s="38"/>
      <c r="COO740" s="38"/>
      <c r="COP740" s="38"/>
      <c r="COQ740" s="38"/>
      <c r="COR740" s="38"/>
      <c r="COS740" s="38"/>
      <c r="COT740" s="38"/>
      <c r="COU740" s="38"/>
      <c r="COV740" s="38"/>
      <c r="COW740" s="38"/>
      <c r="COX740" s="38"/>
      <c r="COY740" s="38"/>
      <c r="COZ740" s="38"/>
      <c r="CPA740" s="38"/>
      <c r="CPB740" s="38"/>
      <c r="CPC740" s="38"/>
      <c r="CPD740" s="38"/>
      <c r="CPE740" s="38"/>
      <c r="CPF740" s="38"/>
      <c r="CPG740" s="38"/>
      <c r="CPH740" s="38"/>
      <c r="CPI740" s="38"/>
      <c r="CPJ740" s="38"/>
      <c r="CPK740" s="38"/>
      <c r="CPL740" s="38"/>
      <c r="CPM740" s="38"/>
      <c r="CPN740" s="38"/>
      <c r="CPO740" s="38"/>
      <c r="CPP740" s="38"/>
      <c r="CPQ740" s="38"/>
      <c r="CPR740" s="38"/>
      <c r="CPS740" s="38"/>
      <c r="CPT740" s="38"/>
      <c r="CPU740" s="38"/>
      <c r="CPV740" s="38"/>
      <c r="CPW740" s="38"/>
      <c r="CPX740" s="38"/>
      <c r="CPY740" s="38"/>
      <c r="CPZ740" s="38"/>
      <c r="CQA740" s="38"/>
      <c r="CQB740" s="38"/>
      <c r="CQC740" s="38"/>
      <c r="CQD740" s="38"/>
      <c r="CQE740" s="38"/>
      <c r="CQF740" s="38"/>
      <c r="CQG740" s="38"/>
      <c r="CQH740" s="38"/>
      <c r="CQI740" s="38"/>
      <c r="CQJ740" s="38"/>
      <c r="CQK740" s="38"/>
      <c r="CQL740" s="38"/>
      <c r="CQM740" s="38"/>
      <c r="CQN740" s="38"/>
      <c r="CQO740" s="38"/>
      <c r="CQP740" s="38"/>
      <c r="CQQ740" s="38"/>
      <c r="CQR740" s="38"/>
      <c r="CQS740" s="38"/>
      <c r="CQT740" s="38"/>
      <c r="CQU740" s="38"/>
      <c r="CQV740" s="38"/>
      <c r="CQW740" s="38"/>
      <c r="CQX740" s="38"/>
      <c r="CQY740" s="38"/>
      <c r="CQZ740" s="38"/>
      <c r="CRA740" s="38"/>
      <c r="CRB740" s="38"/>
      <c r="CRC740" s="38"/>
      <c r="CRD740" s="38"/>
      <c r="CRE740" s="38"/>
      <c r="CRF740" s="38"/>
      <c r="CRG740" s="38"/>
      <c r="CRH740" s="38"/>
      <c r="CRI740" s="38"/>
      <c r="CRJ740" s="38"/>
      <c r="CRK740" s="38"/>
      <c r="CRL740" s="38"/>
      <c r="CRM740" s="38"/>
      <c r="CRN740" s="38"/>
      <c r="CRO740" s="38"/>
      <c r="CRP740" s="38"/>
      <c r="CRQ740" s="38"/>
      <c r="CRR740" s="38"/>
      <c r="CRS740" s="38"/>
      <c r="CRT740" s="38"/>
      <c r="CRU740" s="38"/>
      <c r="CRV740" s="38"/>
      <c r="CRW740" s="38"/>
      <c r="CRX740" s="38"/>
      <c r="CRY740" s="38"/>
      <c r="CRZ740" s="38"/>
      <c r="CSA740" s="38"/>
      <c r="CSB740" s="38"/>
      <c r="CSC740" s="38"/>
      <c r="CSD740" s="38"/>
      <c r="CSE740" s="38"/>
      <c r="CSF740" s="38"/>
      <c r="CSG740" s="38"/>
      <c r="CSH740" s="38"/>
      <c r="CSI740" s="38"/>
      <c r="CSJ740" s="38"/>
      <c r="CSK740" s="38"/>
      <c r="CSL740" s="38"/>
      <c r="CSM740" s="38"/>
      <c r="CSN740" s="38"/>
      <c r="CSO740" s="38"/>
      <c r="CSP740" s="38"/>
      <c r="CSQ740" s="38"/>
      <c r="CSR740" s="38"/>
      <c r="CSS740" s="38"/>
      <c r="CST740" s="38"/>
      <c r="CSU740" s="38"/>
      <c r="CSV740" s="38"/>
      <c r="CSW740" s="38"/>
      <c r="CSX740" s="38"/>
      <c r="CSY740" s="38"/>
      <c r="CSZ740" s="38"/>
      <c r="CTA740" s="38"/>
      <c r="CTB740" s="38"/>
      <c r="CTC740" s="38"/>
      <c r="CTD740" s="38"/>
      <c r="CTE740" s="38"/>
      <c r="CTF740" s="38"/>
      <c r="CTG740" s="38"/>
      <c r="CTH740" s="38"/>
      <c r="CTI740" s="38"/>
      <c r="CTJ740" s="38"/>
      <c r="CTK740" s="38"/>
      <c r="CTL740" s="38"/>
      <c r="CTM740" s="38"/>
      <c r="CTN740" s="38"/>
      <c r="CTO740" s="38"/>
      <c r="CTP740" s="38"/>
      <c r="CTQ740" s="38"/>
      <c r="CTR740" s="38"/>
      <c r="CTS740" s="38"/>
      <c r="CTT740" s="38"/>
      <c r="CTU740" s="38"/>
      <c r="CTV740" s="38"/>
      <c r="CTW740" s="38"/>
      <c r="CTX740" s="38"/>
      <c r="CTY740" s="38"/>
      <c r="CTZ740" s="38"/>
      <c r="CUA740" s="38"/>
      <c r="CUB740" s="38"/>
      <c r="CUC740" s="38"/>
      <c r="CUD740" s="38"/>
      <c r="CUE740" s="38"/>
      <c r="CUF740" s="38"/>
      <c r="CUG740" s="38"/>
      <c r="CUH740" s="38"/>
      <c r="CUI740" s="38"/>
      <c r="CUJ740" s="38"/>
      <c r="CUK740" s="38"/>
      <c r="CUL740" s="38"/>
      <c r="CUM740" s="38"/>
      <c r="CUN740" s="38"/>
      <c r="CUO740" s="38"/>
      <c r="CUP740" s="38"/>
      <c r="CUQ740" s="38"/>
      <c r="CUR740" s="38"/>
      <c r="CUS740" s="38"/>
      <c r="CUT740" s="38"/>
      <c r="CUU740" s="38"/>
      <c r="CUV740" s="38"/>
      <c r="CUW740" s="38"/>
      <c r="CUX740" s="38"/>
      <c r="CUY740" s="38"/>
      <c r="CUZ740" s="38"/>
      <c r="CVA740" s="38"/>
      <c r="CVB740" s="38"/>
      <c r="CVC740" s="38"/>
      <c r="CVD740" s="38"/>
      <c r="CVE740" s="38"/>
      <c r="CVF740" s="38"/>
      <c r="CVG740" s="38"/>
      <c r="CVH740" s="38"/>
      <c r="CVI740" s="38"/>
      <c r="CVJ740" s="38"/>
      <c r="CVK740" s="38"/>
      <c r="CVL740" s="38"/>
      <c r="CVM740" s="38"/>
      <c r="CVN740" s="38"/>
      <c r="CVO740" s="38"/>
      <c r="CVP740" s="38"/>
      <c r="CVQ740" s="38"/>
      <c r="CVR740" s="38"/>
      <c r="CVS740" s="38"/>
      <c r="CVT740" s="38"/>
      <c r="CVU740" s="38"/>
      <c r="CVV740" s="38"/>
      <c r="CVW740" s="38"/>
      <c r="CVX740" s="38"/>
      <c r="CVY740" s="38"/>
      <c r="CVZ740" s="38"/>
      <c r="CWA740" s="38"/>
      <c r="CWB740" s="38"/>
      <c r="CWC740" s="38"/>
      <c r="CWD740" s="38"/>
      <c r="CWE740" s="38"/>
      <c r="CWF740" s="38"/>
      <c r="CWG740" s="38"/>
      <c r="CWH740" s="38"/>
      <c r="CWI740" s="38"/>
      <c r="CWJ740" s="38"/>
      <c r="CWK740" s="38"/>
      <c r="CWL740" s="38"/>
      <c r="CWM740" s="38"/>
      <c r="CWN740" s="38"/>
      <c r="CWO740" s="38"/>
      <c r="CWP740" s="38"/>
      <c r="CWQ740" s="38"/>
      <c r="CWR740" s="38"/>
      <c r="CWS740" s="38"/>
      <c r="CWT740" s="38"/>
      <c r="CWU740" s="38"/>
      <c r="CWV740" s="38"/>
      <c r="CWW740" s="38"/>
      <c r="CWX740" s="38"/>
      <c r="CWY740" s="38"/>
      <c r="CWZ740" s="38"/>
      <c r="CXA740" s="38"/>
      <c r="CXB740" s="38"/>
      <c r="CXC740" s="38"/>
      <c r="CXD740" s="38"/>
      <c r="CXE740" s="38"/>
      <c r="CXF740" s="38"/>
      <c r="CXG740" s="38"/>
      <c r="CXH740" s="38"/>
      <c r="CXI740" s="38"/>
      <c r="CXJ740" s="38"/>
      <c r="CXK740" s="38"/>
      <c r="CXL740" s="38"/>
      <c r="CXM740" s="38"/>
      <c r="CXN740" s="38"/>
      <c r="CXO740" s="38"/>
      <c r="CXP740" s="38"/>
      <c r="CXQ740" s="38"/>
      <c r="CXR740" s="38"/>
      <c r="CXS740" s="38"/>
      <c r="CXT740" s="38"/>
      <c r="CXU740" s="38"/>
      <c r="CXV740" s="38"/>
      <c r="CXW740" s="38"/>
      <c r="CXX740" s="38"/>
      <c r="CXY740" s="38"/>
      <c r="CXZ740" s="38"/>
      <c r="CYA740" s="38"/>
      <c r="CYB740" s="38"/>
      <c r="CYC740" s="38"/>
      <c r="CYD740" s="38"/>
      <c r="CYE740" s="38"/>
      <c r="CYF740" s="38"/>
      <c r="CYG740" s="38"/>
      <c r="CYH740" s="38"/>
      <c r="CYI740" s="38"/>
      <c r="CYJ740" s="38"/>
      <c r="CYK740" s="38"/>
      <c r="CYL740" s="38"/>
      <c r="CYM740" s="38"/>
      <c r="CYN740" s="38"/>
      <c r="CYO740" s="38"/>
      <c r="CYP740" s="38"/>
      <c r="CYQ740" s="38"/>
      <c r="CYR740" s="38"/>
      <c r="CYS740" s="38"/>
      <c r="CYT740" s="38"/>
      <c r="CYU740" s="38"/>
      <c r="CYV740" s="38"/>
      <c r="CYW740" s="38"/>
      <c r="CYX740" s="38"/>
      <c r="CYY740" s="38"/>
      <c r="CYZ740" s="38"/>
      <c r="CZA740" s="38"/>
      <c r="CZB740" s="38"/>
      <c r="CZC740" s="38"/>
      <c r="CZD740" s="38"/>
      <c r="CZE740" s="38"/>
      <c r="CZF740" s="38"/>
      <c r="CZG740" s="38"/>
      <c r="CZH740" s="38"/>
      <c r="CZI740" s="38"/>
      <c r="CZJ740" s="38"/>
      <c r="CZK740" s="38"/>
      <c r="CZL740" s="38"/>
      <c r="CZM740" s="38"/>
      <c r="CZN740" s="38"/>
      <c r="CZO740" s="38"/>
      <c r="CZP740" s="38"/>
      <c r="CZQ740" s="38"/>
      <c r="CZR740" s="38"/>
      <c r="CZS740" s="38"/>
      <c r="CZT740" s="38"/>
      <c r="CZU740" s="38"/>
      <c r="CZV740" s="38"/>
      <c r="CZW740" s="38"/>
      <c r="CZX740" s="38"/>
      <c r="CZY740" s="38"/>
      <c r="CZZ740" s="38"/>
      <c r="DAA740" s="38"/>
      <c r="DAB740" s="38"/>
      <c r="DAC740" s="38"/>
      <c r="DAD740" s="38"/>
      <c r="DAE740" s="38"/>
      <c r="DAF740" s="38"/>
      <c r="DAG740" s="38"/>
      <c r="DAH740" s="38"/>
      <c r="DAI740" s="38"/>
      <c r="DAJ740" s="38"/>
      <c r="DAK740" s="38"/>
      <c r="DAL740" s="38"/>
      <c r="DAM740" s="38"/>
      <c r="DAN740" s="38"/>
      <c r="DAO740" s="38"/>
      <c r="DAP740" s="38"/>
      <c r="DAQ740" s="38"/>
      <c r="DAR740" s="38"/>
      <c r="DAS740" s="38"/>
      <c r="DAT740" s="38"/>
      <c r="DAU740" s="38"/>
      <c r="DAV740" s="38"/>
      <c r="DAW740" s="38"/>
      <c r="DAX740" s="38"/>
      <c r="DAY740" s="38"/>
      <c r="DAZ740" s="38"/>
      <c r="DBA740" s="38"/>
      <c r="DBB740" s="38"/>
      <c r="DBC740" s="38"/>
      <c r="DBD740" s="38"/>
      <c r="DBE740" s="38"/>
      <c r="DBF740" s="38"/>
      <c r="DBG740" s="38"/>
      <c r="DBH740" s="38"/>
      <c r="DBI740" s="38"/>
      <c r="DBJ740" s="38"/>
      <c r="DBK740" s="38"/>
      <c r="DBL740" s="38"/>
      <c r="DBM740" s="38"/>
      <c r="DBN740" s="38"/>
      <c r="DBO740" s="38"/>
      <c r="DBP740" s="38"/>
      <c r="DBQ740" s="38"/>
      <c r="DBR740" s="38"/>
      <c r="DBS740" s="38"/>
      <c r="DBT740" s="38"/>
      <c r="DBU740" s="38"/>
      <c r="DBV740" s="38"/>
      <c r="DBW740" s="38"/>
      <c r="DBX740" s="38"/>
      <c r="DBY740" s="38"/>
      <c r="DBZ740" s="38"/>
      <c r="DCA740" s="38"/>
      <c r="DCB740" s="38"/>
      <c r="DCC740" s="38"/>
      <c r="DCD740" s="38"/>
      <c r="DCE740" s="38"/>
      <c r="DCF740" s="38"/>
      <c r="DCG740" s="38"/>
      <c r="DCH740" s="38"/>
      <c r="DCI740" s="38"/>
      <c r="DCJ740" s="38"/>
      <c r="DCK740" s="38"/>
      <c r="DCL740" s="38"/>
      <c r="DCM740" s="38"/>
      <c r="DCN740" s="38"/>
      <c r="DCO740" s="38"/>
      <c r="DCP740" s="38"/>
      <c r="DCQ740" s="38"/>
      <c r="DCR740" s="38"/>
      <c r="DCS740" s="38"/>
      <c r="DCT740" s="38"/>
      <c r="DCU740" s="38"/>
      <c r="DCV740" s="38"/>
      <c r="DCW740" s="38"/>
      <c r="DCX740" s="38"/>
      <c r="DCY740" s="38"/>
      <c r="DCZ740" s="38"/>
      <c r="DDA740" s="38"/>
      <c r="DDB740" s="38"/>
      <c r="DDC740" s="38"/>
      <c r="DDD740" s="38"/>
      <c r="DDE740" s="38"/>
      <c r="DDF740" s="38"/>
      <c r="DDG740" s="38"/>
      <c r="DDH740" s="38"/>
      <c r="DDI740" s="38"/>
      <c r="DDJ740" s="38"/>
      <c r="DDK740" s="38"/>
      <c r="DDL740" s="38"/>
      <c r="DDM740" s="38"/>
      <c r="DDN740" s="38"/>
      <c r="DDO740" s="38"/>
      <c r="DDP740" s="38"/>
      <c r="DDQ740" s="38"/>
      <c r="DDR740" s="38"/>
      <c r="DDS740" s="38"/>
      <c r="DDT740" s="38"/>
      <c r="DDU740" s="38"/>
      <c r="DDV740" s="38"/>
      <c r="DDW740" s="38"/>
      <c r="DDX740" s="38"/>
      <c r="DDY740" s="38"/>
      <c r="DDZ740" s="38"/>
      <c r="DEA740" s="38"/>
      <c r="DEB740" s="38"/>
      <c r="DEC740" s="38"/>
      <c r="DED740" s="38"/>
      <c r="DEE740" s="38"/>
      <c r="DEF740" s="38"/>
      <c r="DEG740" s="38"/>
      <c r="DEH740" s="38"/>
      <c r="DEI740" s="38"/>
      <c r="DEJ740" s="38"/>
      <c r="DEK740" s="38"/>
      <c r="DEL740" s="38"/>
      <c r="DEM740" s="38"/>
      <c r="DEN740" s="38"/>
      <c r="DEO740" s="38"/>
      <c r="DEP740" s="38"/>
      <c r="DEQ740" s="38"/>
      <c r="DER740" s="38"/>
      <c r="DES740" s="38"/>
      <c r="DET740" s="38"/>
      <c r="DEU740" s="38"/>
      <c r="DEV740" s="38"/>
      <c r="DEW740" s="38"/>
      <c r="DEX740" s="38"/>
      <c r="DEY740" s="38"/>
      <c r="DEZ740" s="38"/>
      <c r="DFA740" s="38"/>
      <c r="DFB740" s="38"/>
      <c r="DFC740" s="38"/>
      <c r="DFD740" s="38"/>
      <c r="DFE740" s="38"/>
      <c r="DFF740" s="38"/>
      <c r="DFG740" s="38"/>
      <c r="DFH740" s="38"/>
      <c r="DFI740" s="38"/>
      <c r="DFJ740" s="38"/>
      <c r="DFK740" s="38"/>
      <c r="DFL740" s="38"/>
      <c r="DFM740" s="38"/>
      <c r="DFN740" s="38"/>
      <c r="DFO740" s="38"/>
      <c r="DFP740" s="38"/>
      <c r="DFQ740" s="38"/>
      <c r="DFR740" s="38"/>
      <c r="DFS740" s="38"/>
      <c r="DFT740" s="38"/>
      <c r="DFU740" s="38"/>
      <c r="DFV740" s="38"/>
      <c r="DFW740" s="38"/>
      <c r="DFX740" s="38"/>
      <c r="DFY740" s="38"/>
      <c r="DFZ740" s="38"/>
      <c r="DGA740" s="38"/>
      <c r="DGB740" s="38"/>
      <c r="DGC740" s="38"/>
      <c r="DGD740" s="38"/>
      <c r="DGE740" s="38"/>
      <c r="DGF740" s="38"/>
      <c r="DGG740" s="38"/>
      <c r="DGH740" s="38"/>
      <c r="DGI740" s="38"/>
      <c r="DGJ740" s="38"/>
      <c r="DGK740" s="38"/>
      <c r="DGL740" s="38"/>
      <c r="DGM740" s="38"/>
      <c r="DGN740" s="38"/>
      <c r="DGO740" s="38"/>
      <c r="DGP740" s="38"/>
      <c r="DGQ740" s="38"/>
      <c r="DGR740" s="38"/>
      <c r="DGS740" s="38"/>
      <c r="DGT740" s="38"/>
      <c r="DGU740" s="38"/>
      <c r="DGV740" s="38"/>
      <c r="DGW740" s="38"/>
      <c r="DGX740" s="38"/>
      <c r="DGY740" s="38"/>
      <c r="DGZ740" s="38"/>
      <c r="DHA740" s="38"/>
      <c r="DHB740" s="38"/>
      <c r="DHC740" s="38"/>
      <c r="DHD740" s="38"/>
      <c r="DHE740" s="38"/>
      <c r="DHF740" s="38"/>
      <c r="DHG740" s="38"/>
      <c r="DHH740" s="38"/>
      <c r="DHI740" s="38"/>
      <c r="DHJ740" s="38"/>
      <c r="DHK740" s="38"/>
      <c r="DHL740" s="38"/>
      <c r="DHM740" s="38"/>
      <c r="DHN740" s="38"/>
      <c r="DHO740" s="38"/>
      <c r="DHP740" s="38"/>
      <c r="DHQ740" s="38"/>
      <c r="DHR740" s="38"/>
      <c r="DHS740" s="38"/>
      <c r="DHT740" s="38"/>
      <c r="DHU740" s="38"/>
      <c r="DHV740" s="38"/>
      <c r="DHW740" s="38"/>
      <c r="DHX740" s="38"/>
      <c r="DHY740" s="38"/>
      <c r="DHZ740" s="38"/>
      <c r="DIA740" s="38"/>
      <c r="DIB740" s="38"/>
      <c r="DIC740" s="38"/>
      <c r="DID740" s="38"/>
      <c r="DIE740" s="38"/>
      <c r="DIF740" s="38"/>
      <c r="DIG740" s="38"/>
      <c r="DIH740" s="38"/>
      <c r="DII740" s="38"/>
      <c r="DIJ740" s="38"/>
      <c r="DIK740" s="38"/>
      <c r="DIL740" s="38"/>
      <c r="DIM740" s="38"/>
      <c r="DIN740" s="38"/>
      <c r="DIO740" s="38"/>
      <c r="DIP740" s="38"/>
      <c r="DIQ740" s="38"/>
      <c r="DIR740" s="38"/>
      <c r="DIS740" s="38"/>
      <c r="DIT740" s="38"/>
      <c r="DIU740" s="38"/>
      <c r="DIV740" s="38"/>
      <c r="DIW740" s="38"/>
      <c r="DIX740" s="38"/>
      <c r="DIY740" s="38"/>
      <c r="DIZ740" s="38"/>
      <c r="DJA740" s="38"/>
      <c r="DJB740" s="38"/>
      <c r="DJC740" s="38"/>
      <c r="DJD740" s="38"/>
      <c r="DJE740" s="38"/>
      <c r="DJF740" s="38"/>
      <c r="DJG740" s="38"/>
      <c r="DJH740" s="38"/>
      <c r="DJI740" s="38"/>
      <c r="DJJ740" s="38"/>
      <c r="DJK740" s="38"/>
      <c r="DJL740" s="38"/>
      <c r="DJM740" s="38"/>
      <c r="DJN740" s="38"/>
      <c r="DJO740" s="38"/>
      <c r="DJP740" s="38"/>
      <c r="DJQ740" s="38"/>
      <c r="DJR740" s="38"/>
      <c r="DJS740" s="38"/>
      <c r="DJT740" s="38"/>
      <c r="DJU740" s="38"/>
      <c r="DJV740" s="38"/>
      <c r="DJW740" s="38"/>
      <c r="DJX740" s="38"/>
      <c r="DJY740" s="38"/>
      <c r="DJZ740" s="38"/>
      <c r="DKA740" s="38"/>
      <c r="DKB740" s="38"/>
      <c r="DKC740" s="38"/>
      <c r="DKD740" s="38"/>
      <c r="DKE740" s="38"/>
      <c r="DKF740" s="38"/>
      <c r="DKG740" s="38"/>
      <c r="DKH740" s="38"/>
      <c r="DKI740" s="38"/>
      <c r="DKJ740" s="38"/>
      <c r="DKK740" s="38"/>
      <c r="DKL740" s="38"/>
      <c r="DKM740" s="38"/>
      <c r="DKN740" s="38"/>
      <c r="DKO740" s="38"/>
      <c r="DKP740" s="38"/>
      <c r="DKQ740" s="38"/>
      <c r="DKR740" s="38"/>
      <c r="DKS740" s="38"/>
      <c r="DKT740" s="38"/>
      <c r="DKU740" s="38"/>
      <c r="DKV740" s="38"/>
      <c r="DKW740" s="38"/>
      <c r="DKX740" s="38"/>
      <c r="DKY740" s="38"/>
      <c r="DKZ740" s="38"/>
      <c r="DLA740" s="38"/>
      <c r="DLB740" s="38"/>
      <c r="DLC740" s="38"/>
      <c r="DLD740" s="38"/>
      <c r="DLE740" s="38"/>
      <c r="DLF740" s="38"/>
      <c r="DLG740" s="38"/>
      <c r="DLH740" s="38"/>
      <c r="DLI740" s="38"/>
      <c r="DLJ740" s="38"/>
      <c r="DLK740" s="38"/>
      <c r="DLL740" s="38"/>
      <c r="DLM740" s="38"/>
      <c r="DLN740" s="38"/>
      <c r="DLO740" s="38"/>
      <c r="DLP740" s="38"/>
      <c r="DLQ740" s="38"/>
      <c r="DLR740" s="38"/>
      <c r="DLS740" s="38"/>
      <c r="DLT740" s="38"/>
      <c r="DLU740" s="38"/>
      <c r="DLV740" s="38"/>
      <c r="DLW740" s="38"/>
      <c r="DLX740" s="38"/>
      <c r="DLY740" s="38"/>
      <c r="DLZ740" s="38"/>
      <c r="DMA740" s="38"/>
      <c r="DMB740" s="38"/>
      <c r="DMC740" s="38"/>
      <c r="DMD740" s="38"/>
      <c r="DME740" s="38"/>
      <c r="DMF740" s="38"/>
      <c r="DMG740" s="38"/>
      <c r="DMH740" s="38"/>
      <c r="DMI740" s="38"/>
      <c r="DMJ740" s="38"/>
      <c r="DMK740" s="38"/>
      <c r="DML740" s="38"/>
      <c r="DMM740" s="38"/>
      <c r="DMN740" s="38"/>
      <c r="DMO740" s="38"/>
      <c r="DMP740" s="38"/>
      <c r="DMQ740" s="38"/>
      <c r="DMR740" s="38"/>
      <c r="DMS740" s="38"/>
      <c r="DMT740" s="38"/>
      <c r="DMU740" s="38"/>
      <c r="DMV740" s="38"/>
      <c r="DMW740" s="38"/>
      <c r="DMX740" s="38"/>
      <c r="DMY740" s="38"/>
      <c r="DMZ740" s="38"/>
      <c r="DNA740" s="38"/>
      <c r="DNB740" s="38"/>
      <c r="DNC740" s="38"/>
      <c r="DND740" s="38"/>
      <c r="DNE740" s="38"/>
      <c r="DNF740" s="38"/>
      <c r="DNG740" s="38"/>
      <c r="DNH740" s="38"/>
      <c r="DNI740" s="38"/>
      <c r="DNJ740" s="38"/>
      <c r="DNK740" s="38"/>
      <c r="DNL740" s="38"/>
      <c r="DNM740" s="38"/>
      <c r="DNN740" s="38"/>
      <c r="DNO740" s="38"/>
      <c r="DNP740" s="38"/>
      <c r="DNQ740" s="38"/>
      <c r="DNR740" s="38"/>
      <c r="DNS740" s="38"/>
      <c r="DNT740" s="38"/>
      <c r="DNU740" s="38"/>
      <c r="DNV740" s="38"/>
      <c r="DNW740" s="38"/>
      <c r="DNX740" s="38"/>
      <c r="DNY740" s="38"/>
      <c r="DNZ740" s="38"/>
      <c r="DOA740" s="38"/>
      <c r="DOB740" s="38"/>
      <c r="DOC740" s="38"/>
      <c r="DOD740" s="38"/>
      <c r="DOE740" s="38"/>
      <c r="DOF740" s="38"/>
      <c r="DOG740" s="38"/>
      <c r="DOH740" s="38"/>
      <c r="DOI740" s="38"/>
      <c r="DOJ740" s="38"/>
      <c r="DOK740" s="38"/>
      <c r="DOL740" s="38"/>
      <c r="DOM740" s="38"/>
      <c r="DON740" s="38"/>
      <c r="DOO740" s="38"/>
      <c r="DOP740" s="38"/>
      <c r="DOQ740" s="38"/>
      <c r="DOR740" s="38"/>
      <c r="DOS740" s="38"/>
      <c r="DOT740" s="38"/>
      <c r="DOU740" s="38"/>
      <c r="DOV740" s="38"/>
      <c r="DOW740" s="38"/>
      <c r="DOX740" s="38"/>
      <c r="DOY740" s="38"/>
      <c r="DOZ740" s="38"/>
      <c r="DPA740" s="38"/>
      <c r="DPB740" s="38"/>
      <c r="DPC740" s="38"/>
      <c r="DPD740" s="38"/>
      <c r="DPE740" s="38"/>
      <c r="DPF740" s="38"/>
      <c r="DPG740" s="38"/>
      <c r="DPH740" s="38"/>
      <c r="DPI740" s="38"/>
      <c r="DPJ740" s="38"/>
      <c r="DPK740" s="38"/>
      <c r="DPL740" s="38"/>
      <c r="DPM740" s="38"/>
      <c r="DPN740" s="38"/>
      <c r="DPO740" s="38"/>
      <c r="DPP740" s="38"/>
      <c r="DPQ740" s="38"/>
      <c r="DPR740" s="38"/>
      <c r="DPS740" s="38"/>
      <c r="DPT740" s="38"/>
      <c r="DPU740" s="38"/>
      <c r="DPV740" s="38"/>
      <c r="DPW740" s="38"/>
      <c r="DPX740" s="38"/>
      <c r="DPY740" s="38"/>
      <c r="DPZ740" s="38"/>
      <c r="DQA740" s="38"/>
      <c r="DQB740" s="38"/>
      <c r="DQC740" s="38"/>
      <c r="DQD740" s="38"/>
      <c r="DQE740" s="38"/>
      <c r="DQF740" s="38"/>
      <c r="DQG740" s="38"/>
      <c r="DQH740" s="38"/>
      <c r="DQI740" s="38"/>
      <c r="DQJ740" s="38"/>
      <c r="DQK740" s="38"/>
      <c r="DQL740" s="38"/>
      <c r="DQM740" s="38"/>
      <c r="DQN740" s="38"/>
      <c r="DQO740" s="38"/>
      <c r="DQP740" s="38"/>
      <c r="DQQ740" s="38"/>
      <c r="DQR740" s="38"/>
      <c r="DQS740" s="38"/>
      <c r="DQT740" s="38"/>
      <c r="DQU740" s="38"/>
      <c r="DQV740" s="38"/>
      <c r="DQW740" s="38"/>
      <c r="DQX740" s="38"/>
      <c r="DQY740" s="38"/>
      <c r="DQZ740" s="38"/>
      <c r="DRA740" s="38"/>
      <c r="DRB740" s="38"/>
      <c r="DRC740" s="38"/>
      <c r="DRD740" s="38"/>
      <c r="DRE740" s="38"/>
      <c r="DRF740" s="38"/>
      <c r="DRG740" s="38"/>
      <c r="DRH740" s="38"/>
      <c r="DRI740" s="38"/>
      <c r="DRJ740" s="38"/>
      <c r="DRK740" s="38"/>
      <c r="DRL740" s="38"/>
      <c r="DRM740" s="38"/>
      <c r="DRN740" s="38"/>
      <c r="DRO740" s="38"/>
      <c r="DRP740" s="38"/>
      <c r="DRQ740" s="38"/>
      <c r="DRR740" s="38"/>
      <c r="DRS740" s="38"/>
      <c r="DRT740" s="38"/>
      <c r="DRU740" s="38"/>
      <c r="DRV740" s="38"/>
      <c r="DRW740" s="38"/>
      <c r="DRX740" s="38"/>
      <c r="DRY740" s="38"/>
      <c r="DRZ740" s="38"/>
      <c r="DSA740" s="38"/>
      <c r="DSB740" s="38"/>
      <c r="DSC740" s="38"/>
      <c r="DSD740" s="38"/>
      <c r="DSE740" s="38"/>
      <c r="DSF740" s="38"/>
      <c r="DSG740" s="38"/>
      <c r="DSH740" s="38"/>
      <c r="DSI740" s="38"/>
      <c r="DSJ740" s="38"/>
      <c r="DSK740" s="38"/>
      <c r="DSL740" s="38"/>
      <c r="DSM740" s="38"/>
      <c r="DSN740" s="38"/>
      <c r="DSO740" s="38"/>
      <c r="DSP740" s="38"/>
      <c r="DSQ740" s="38"/>
      <c r="DSR740" s="38"/>
      <c r="DSS740" s="38"/>
      <c r="DST740" s="38"/>
      <c r="DSU740" s="38"/>
      <c r="DSV740" s="38"/>
      <c r="DSW740" s="38"/>
      <c r="DSX740" s="38"/>
      <c r="DSY740" s="38"/>
      <c r="DSZ740" s="38"/>
      <c r="DTA740" s="38"/>
      <c r="DTB740" s="38"/>
      <c r="DTC740" s="38"/>
      <c r="DTD740" s="38"/>
      <c r="DTE740" s="38"/>
      <c r="DTF740" s="38"/>
      <c r="DTG740" s="38"/>
      <c r="DTH740" s="38"/>
      <c r="DTI740" s="38"/>
      <c r="DTJ740" s="38"/>
      <c r="DTK740" s="38"/>
      <c r="DTL740" s="38"/>
      <c r="DTM740" s="38"/>
      <c r="DTN740" s="38"/>
      <c r="DTO740" s="38"/>
      <c r="DTP740" s="38"/>
      <c r="DTQ740" s="38"/>
      <c r="DTR740" s="38"/>
      <c r="DTS740" s="38"/>
      <c r="DTT740" s="38"/>
      <c r="DTU740" s="38"/>
      <c r="DTV740" s="38"/>
      <c r="DTW740" s="38"/>
      <c r="DTX740" s="38"/>
      <c r="DTY740" s="38"/>
      <c r="DTZ740" s="38"/>
      <c r="DUA740" s="38"/>
      <c r="DUB740" s="38"/>
      <c r="DUC740" s="38"/>
      <c r="DUD740" s="38"/>
      <c r="DUE740" s="38"/>
      <c r="DUF740" s="38"/>
      <c r="DUG740" s="38"/>
      <c r="DUH740" s="38"/>
      <c r="DUI740" s="38"/>
      <c r="DUJ740" s="38"/>
      <c r="DUK740" s="38"/>
      <c r="DUL740" s="38"/>
      <c r="DUM740" s="38"/>
      <c r="DUN740" s="38"/>
      <c r="DUO740" s="38"/>
      <c r="DUP740" s="38"/>
      <c r="DUQ740" s="38"/>
      <c r="DUR740" s="38"/>
      <c r="DUS740" s="38"/>
      <c r="DUT740" s="38"/>
      <c r="DUU740" s="38"/>
      <c r="DUV740" s="38"/>
      <c r="DUW740" s="38"/>
      <c r="DUX740" s="38"/>
      <c r="DUY740" s="38"/>
      <c r="DUZ740" s="38"/>
      <c r="DVA740" s="38"/>
      <c r="DVB740" s="38"/>
      <c r="DVC740" s="38"/>
      <c r="DVD740" s="38"/>
      <c r="DVE740" s="38"/>
      <c r="DVF740" s="38"/>
      <c r="DVG740" s="38"/>
      <c r="DVH740" s="38"/>
      <c r="DVI740" s="38"/>
      <c r="DVJ740" s="38"/>
      <c r="DVK740" s="38"/>
      <c r="DVL740" s="38"/>
      <c r="DVM740" s="38"/>
      <c r="DVN740" s="38"/>
      <c r="DVO740" s="38"/>
      <c r="DVP740" s="38"/>
      <c r="DVQ740" s="38"/>
      <c r="DVR740" s="38"/>
      <c r="DVS740" s="38"/>
      <c r="DVT740" s="38"/>
      <c r="DVU740" s="38"/>
      <c r="DVV740" s="38"/>
      <c r="DVW740" s="38"/>
      <c r="DVX740" s="38"/>
      <c r="DVY740" s="38"/>
      <c r="DVZ740" s="38"/>
      <c r="DWA740" s="38"/>
      <c r="DWB740" s="38"/>
      <c r="DWC740" s="38"/>
      <c r="DWD740" s="38"/>
      <c r="DWE740" s="38"/>
      <c r="DWF740" s="38"/>
      <c r="DWG740" s="38"/>
      <c r="DWH740" s="38"/>
      <c r="DWI740" s="38"/>
      <c r="DWJ740" s="38"/>
      <c r="DWK740" s="38"/>
      <c r="DWL740" s="38"/>
      <c r="DWM740" s="38"/>
      <c r="DWN740" s="38"/>
      <c r="DWO740" s="38"/>
      <c r="DWP740" s="38"/>
      <c r="DWQ740" s="38"/>
      <c r="DWR740" s="38"/>
      <c r="DWS740" s="38"/>
      <c r="DWT740" s="38"/>
      <c r="DWU740" s="38"/>
      <c r="DWV740" s="38"/>
      <c r="DWW740" s="38"/>
      <c r="DWX740" s="38"/>
      <c r="DWY740" s="38"/>
      <c r="DWZ740" s="38"/>
      <c r="DXA740" s="38"/>
      <c r="DXB740" s="38"/>
      <c r="DXC740" s="38"/>
      <c r="DXD740" s="38"/>
      <c r="DXE740" s="38"/>
      <c r="DXF740" s="38"/>
      <c r="DXG740" s="38"/>
      <c r="DXH740" s="38"/>
      <c r="DXI740" s="38"/>
      <c r="DXJ740" s="38"/>
      <c r="DXK740" s="38"/>
      <c r="DXL740" s="38"/>
      <c r="DXM740" s="38"/>
      <c r="DXN740" s="38"/>
      <c r="DXO740" s="38"/>
      <c r="DXP740" s="38"/>
      <c r="DXQ740" s="38"/>
      <c r="DXR740" s="38"/>
      <c r="DXS740" s="38"/>
      <c r="DXT740" s="38"/>
      <c r="DXU740" s="38"/>
      <c r="DXV740" s="38"/>
      <c r="DXW740" s="38"/>
      <c r="DXX740" s="38"/>
      <c r="DXY740" s="38"/>
      <c r="DXZ740" s="38"/>
      <c r="DYA740" s="38"/>
      <c r="DYB740" s="38"/>
      <c r="DYC740" s="38"/>
      <c r="DYD740" s="38"/>
      <c r="DYE740" s="38"/>
      <c r="DYF740" s="38"/>
      <c r="DYG740" s="38"/>
      <c r="DYH740" s="38"/>
      <c r="DYI740" s="38"/>
      <c r="DYJ740" s="38"/>
      <c r="DYK740" s="38"/>
      <c r="DYL740" s="38"/>
      <c r="DYM740" s="38"/>
      <c r="DYN740" s="38"/>
      <c r="DYO740" s="38"/>
      <c r="DYP740" s="38"/>
      <c r="DYQ740" s="38"/>
      <c r="DYR740" s="38"/>
      <c r="DYS740" s="38"/>
      <c r="DYT740" s="38"/>
      <c r="DYU740" s="38"/>
      <c r="DYV740" s="38"/>
      <c r="DYW740" s="38"/>
      <c r="DYX740" s="38"/>
      <c r="DYY740" s="38"/>
      <c r="DYZ740" s="38"/>
      <c r="DZA740" s="38"/>
      <c r="DZB740" s="38"/>
      <c r="DZC740" s="38"/>
      <c r="DZD740" s="38"/>
      <c r="DZE740" s="38"/>
      <c r="DZF740" s="38"/>
      <c r="DZG740" s="38"/>
      <c r="DZH740" s="38"/>
      <c r="DZI740" s="38"/>
      <c r="DZJ740" s="38"/>
      <c r="DZK740" s="38"/>
      <c r="DZL740" s="38"/>
      <c r="DZM740" s="38"/>
      <c r="DZN740" s="38"/>
      <c r="DZO740" s="38"/>
      <c r="DZP740" s="38"/>
      <c r="DZQ740" s="38"/>
      <c r="DZR740" s="38"/>
      <c r="DZS740" s="38"/>
      <c r="DZT740" s="38"/>
      <c r="DZU740" s="38"/>
      <c r="DZV740" s="38"/>
      <c r="DZW740" s="38"/>
      <c r="DZX740" s="38"/>
      <c r="DZY740" s="38"/>
      <c r="DZZ740" s="38"/>
      <c r="EAA740" s="38"/>
      <c r="EAB740" s="38"/>
      <c r="EAC740" s="38"/>
      <c r="EAD740" s="38"/>
      <c r="EAE740" s="38"/>
      <c r="EAF740" s="38"/>
      <c r="EAG740" s="38"/>
      <c r="EAH740" s="38"/>
      <c r="EAI740" s="38"/>
      <c r="EAJ740" s="38"/>
      <c r="EAK740" s="38"/>
      <c r="EAL740" s="38"/>
      <c r="EAM740" s="38"/>
      <c r="EAN740" s="38"/>
      <c r="EAO740" s="38"/>
      <c r="EAP740" s="38"/>
      <c r="EAQ740" s="38"/>
      <c r="EAR740" s="38"/>
      <c r="EAS740" s="38"/>
      <c r="EAT740" s="38"/>
      <c r="EAU740" s="38"/>
      <c r="EAV740" s="38"/>
      <c r="EAW740" s="38"/>
      <c r="EAX740" s="38"/>
      <c r="EAY740" s="38"/>
      <c r="EAZ740" s="38"/>
      <c r="EBA740" s="38"/>
      <c r="EBB740" s="38"/>
      <c r="EBC740" s="38"/>
      <c r="EBD740" s="38"/>
      <c r="EBE740" s="38"/>
      <c r="EBF740" s="38"/>
      <c r="EBG740" s="38"/>
      <c r="EBH740" s="38"/>
      <c r="EBI740" s="38"/>
      <c r="EBJ740" s="38"/>
      <c r="EBK740" s="38"/>
      <c r="EBL740" s="38"/>
      <c r="EBM740" s="38"/>
      <c r="EBN740" s="38"/>
      <c r="EBO740" s="38"/>
      <c r="EBP740" s="38"/>
      <c r="EBQ740" s="38"/>
      <c r="EBR740" s="38"/>
      <c r="EBS740" s="38"/>
      <c r="EBT740" s="38"/>
      <c r="EBU740" s="38"/>
      <c r="EBV740" s="38"/>
      <c r="EBW740" s="38"/>
      <c r="EBX740" s="38"/>
      <c r="EBY740" s="38"/>
      <c r="EBZ740" s="38"/>
      <c r="ECA740" s="38"/>
      <c r="ECB740" s="38"/>
      <c r="ECC740" s="38"/>
      <c r="ECD740" s="38"/>
      <c r="ECE740" s="38"/>
      <c r="ECF740" s="38"/>
      <c r="ECG740" s="38"/>
      <c r="ECH740" s="38"/>
      <c r="ECI740" s="38"/>
      <c r="ECJ740" s="38"/>
      <c r="ECK740" s="38"/>
      <c r="ECL740" s="38"/>
      <c r="ECM740" s="38"/>
      <c r="ECN740" s="38"/>
      <c r="ECO740" s="38"/>
      <c r="ECP740" s="38"/>
      <c r="ECQ740" s="38"/>
      <c r="ECR740" s="38"/>
      <c r="ECS740" s="38"/>
      <c r="ECT740" s="38"/>
      <c r="ECU740" s="38"/>
      <c r="ECV740" s="38"/>
      <c r="ECW740" s="38"/>
      <c r="ECX740" s="38"/>
      <c r="ECY740" s="38"/>
      <c r="ECZ740" s="38"/>
      <c r="EDA740" s="38"/>
      <c r="EDB740" s="38"/>
      <c r="EDC740" s="38"/>
      <c r="EDD740" s="38"/>
      <c r="EDE740" s="38"/>
      <c r="EDF740" s="38"/>
      <c r="EDG740" s="38"/>
      <c r="EDH740" s="38"/>
      <c r="EDI740" s="38"/>
      <c r="EDJ740" s="38"/>
      <c r="EDK740" s="38"/>
      <c r="EDL740" s="38"/>
      <c r="EDM740" s="38"/>
      <c r="EDN740" s="38"/>
      <c r="EDO740" s="38"/>
      <c r="EDP740" s="38"/>
      <c r="EDQ740" s="38"/>
      <c r="EDR740" s="38"/>
      <c r="EDS740" s="38"/>
      <c r="EDT740" s="38"/>
      <c r="EDU740" s="38"/>
      <c r="EDV740" s="38"/>
      <c r="EDW740" s="38"/>
      <c r="EDX740" s="38"/>
      <c r="EDY740" s="38"/>
      <c r="EDZ740" s="38"/>
      <c r="EEA740" s="38"/>
      <c r="EEB740" s="38"/>
      <c r="EEC740" s="38"/>
      <c r="EED740" s="38"/>
      <c r="EEE740" s="38"/>
      <c r="EEF740" s="38"/>
      <c r="EEG740" s="38"/>
      <c r="EEH740" s="38"/>
      <c r="EEI740" s="38"/>
      <c r="EEJ740" s="38"/>
      <c r="EEK740" s="38"/>
      <c r="EEL740" s="38"/>
      <c r="EEM740" s="38"/>
      <c r="EEN740" s="38"/>
      <c r="EEO740" s="38"/>
      <c r="EEP740" s="38"/>
      <c r="EEQ740" s="38"/>
      <c r="EER740" s="38"/>
      <c r="EES740" s="38"/>
      <c r="EET740" s="38"/>
      <c r="EEU740" s="38"/>
      <c r="EEV740" s="38"/>
      <c r="EEW740" s="38"/>
      <c r="EEX740" s="38"/>
      <c r="EEY740" s="38"/>
      <c r="EEZ740" s="38"/>
      <c r="EFA740" s="38"/>
      <c r="EFB740" s="38"/>
      <c r="EFC740" s="38"/>
      <c r="EFD740" s="38"/>
      <c r="EFE740" s="38"/>
      <c r="EFF740" s="38"/>
      <c r="EFG740" s="38"/>
      <c r="EFH740" s="38"/>
      <c r="EFI740" s="38"/>
      <c r="EFJ740" s="38"/>
      <c r="EFK740" s="38"/>
      <c r="EFL740" s="38"/>
      <c r="EFM740" s="38"/>
      <c r="EFN740" s="38"/>
      <c r="EFO740" s="38"/>
      <c r="EFP740" s="38"/>
      <c r="EFQ740" s="38"/>
      <c r="EFR740" s="38"/>
      <c r="EFS740" s="38"/>
      <c r="EFT740" s="38"/>
      <c r="EFU740" s="38"/>
      <c r="EFV740" s="38"/>
      <c r="EFW740" s="38"/>
      <c r="EFX740" s="38"/>
      <c r="EFY740" s="38"/>
      <c r="EFZ740" s="38"/>
      <c r="EGA740" s="38"/>
      <c r="EGB740" s="38"/>
      <c r="EGC740" s="38"/>
      <c r="EGD740" s="38"/>
      <c r="EGE740" s="38"/>
      <c r="EGF740" s="38"/>
      <c r="EGG740" s="38"/>
      <c r="EGH740" s="38"/>
      <c r="EGI740" s="38"/>
      <c r="EGJ740" s="38"/>
      <c r="EGK740" s="38"/>
      <c r="EGL740" s="38"/>
      <c r="EGM740" s="38"/>
      <c r="EGN740" s="38"/>
      <c r="EGO740" s="38"/>
      <c r="EGP740" s="38"/>
      <c r="EGQ740" s="38"/>
      <c r="EGR740" s="38"/>
      <c r="EGS740" s="38"/>
      <c r="EGT740" s="38"/>
      <c r="EGU740" s="38"/>
      <c r="EGV740" s="38"/>
      <c r="EGW740" s="38"/>
      <c r="EGX740" s="38"/>
      <c r="EGY740" s="38"/>
      <c r="EGZ740" s="38"/>
      <c r="EHA740" s="38"/>
      <c r="EHB740" s="38"/>
      <c r="EHC740" s="38"/>
      <c r="EHD740" s="38"/>
      <c r="EHE740" s="38"/>
      <c r="EHF740" s="38"/>
      <c r="EHG740" s="38"/>
      <c r="EHH740" s="38"/>
      <c r="EHI740" s="38"/>
      <c r="EHJ740" s="38"/>
      <c r="EHK740" s="38"/>
      <c r="EHL740" s="38"/>
      <c r="EHM740" s="38"/>
      <c r="EHN740" s="38"/>
      <c r="EHO740" s="38"/>
      <c r="EHP740" s="38"/>
      <c r="EHQ740" s="38"/>
      <c r="EHR740" s="38"/>
      <c r="EHS740" s="38"/>
      <c r="EHT740" s="38"/>
      <c r="EHU740" s="38"/>
      <c r="EHV740" s="38"/>
      <c r="EHW740" s="38"/>
      <c r="EHX740" s="38"/>
      <c r="EHY740" s="38"/>
      <c r="EHZ740" s="38"/>
      <c r="EIA740" s="38"/>
      <c r="EIB740" s="38"/>
      <c r="EIC740" s="38"/>
      <c r="EID740" s="38"/>
      <c r="EIE740" s="38"/>
      <c r="EIF740" s="38"/>
      <c r="EIG740" s="38"/>
      <c r="EIH740" s="38"/>
      <c r="EII740" s="38"/>
      <c r="EIJ740" s="38"/>
      <c r="EIK740" s="38"/>
      <c r="EIL740" s="38"/>
      <c r="EIM740" s="38"/>
      <c r="EIN740" s="38"/>
      <c r="EIO740" s="38"/>
      <c r="EIP740" s="38"/>
      <c r="EIQ740" s="38"/>
      <c r="EIR740" s="38"/>
      <c r="EIS740" s="38"/>
      <c r="EIT740" s="38"/>
      <c r="EIU740" s="38"/>
      <c r="EIV740" s="38"/>
      <c r="EIW740" s="38"/>
      <c r="EIX740" s="38"/>
      <c r="EIY740" s="38"/>
      <c r="EIZ740" s="38"/>
      <c r="EJA740" s="38"/>
      <c r="EJB740" s="38"/>
      <c r="EJC740" s="38"/>
      <c r="EJD740" s="38"/>
      <c r="EJE740" s="38"/>
      <c r="EJF740" s="38"/>
      <c r="EJG740" s="38"/>
      <c r="EJH740" s="38"/>
      <c r="EJI740" s="38"/>
      <c r="EJJ740" s="38"/>
      <c r="EJK740" s="38"/>
      <c r="EJL740" s="38"/>
      <c r="EJM740" s="38"/>
      <c r="EJN740" s="38"/>
      <c r="EJO740" s="38"/>
      <c r="EJP740" s="38"/>
      <c r="EJQ740" s="38"/>
      <c r="EJR740" s="38"/>
      <c r="EJS740" s="38"/>
      <c r="EJT740" s="38"/>
      <c r="EJU740" s="38"/>
      <c r="EJV740" s="38"/>
      <c r="EJW740" s="38"/>
      <c r="EJX740" s="38"/>
      <c r="EJY740" s="38"/>
      <c r="EJZ740" s="38"/>
      <c r="EKA740" s="38"/>
      <c r="EKB740" s="38"/>
      <c r="EKC740" s="38"/>
      <c r="EKD740" s="38"/>
      <c r="EKE740" s="38"/>
      <c r="EKF740" s="38"/>
      <c r="EKG740" s="38"/>
      <c r="EKH740" s="38"/>
      <c r="EKI740" s="38"/>
      <c r="EKJ740" s="38"/>
      <c r="EKK740" s="38"/>
      <c r="EKL740" s="38"/>
      <c r="EKM740" s="38"/>
      <c r="EKN740" s="38"/>
      <c r="EKO740" s="38"/>
      <c r="EKP740" s="38"/>
      <c r="EKQ740" s="38"/>
      <c r="EKR740" s="38"/>
      <c r="EKS740" s="38"/>
      <c r="EKT740" s="38"/>
      <c r="EKU740" s="38"/>
      <c r="EKV740" s="38"/>
      <c r="EKW740" s="38"/>
      <c r="EKX740" s="38"/>
      <c r="EKY740" s="38"/>
      <c r="EKZ740" s="38"/>
      <c r="ELA740" s="38"/>
      <c r="ELB740" s="38"/>
      <c r="ELC740" s="38"/>
      <c r="ELD740" s="38"/>
      <c r="ELE740" s="38"/>
      <c r="ELF740" s="38"/>
      <c r="ELG740" s="38"/>
      <c r="ELH740" s="38"/>
      <c r="ELI740" s="38"/>
      <c r="ELJ740" s="38"/>
      <c r="ELK740" s="38"/>
      <c r="ELL740" s="38"/>
      <c r="ELM740" s="38"/>
      <c r="ELN740" s="38"/>
      <c r="ELO740" s="38"/>
      <c r="ELP740" s="38"/>
      <c r="ELQ740" s="38"/>
      <c r="ELR740" s="38"/>
      <c r="ELS740" s="38"/>
      <c r="ELT740" s="38"/>
      <c r="ELU740" s="38"/>
      <c r="ELV740" s="38"/>
      <c r="ELW740" s="38"/>
      <c r="ELX740" s="38"/>
      <c r="ELY740" s="38"/>
      <c r="ELZ740" s="38"/>
      <c r="EMA740" s="38"/>
      <c r="EMB740" s="38"/>
      <c r="EMC740" s="38"/>
      <c r="EMD740" s="38"/>
      <c r="EME740" s="38"/>
      <c r="EMF740" s="38"/>
      <c r="EMG740" s="38"/>
      <c r="EMH740" s="38"/>
      <c r="EMI740" s="38"/>
      <c r="EMJ740" s="38"/>
      <c r="EMK740" s="38"/>
      <c r="EML740" s="38"/>
      <c r="EMM740" s="38"/>
      <c r="EMN740" s="38"/>
      <c r="EMO740" s="38"/>
      <c r="EMP740" s="38"/>
      <c r="EMQ740" s="38"/>
      <c r="EMR740" s="38"/>
      <c r="EMS740" s="38"/>
      <c r="EMT740" s="38"/>
      <c r="EMU740" s="38"/>
      <c r="EMV740" s="38"/>
      <c r="EMW740" s="38"/>
      <c r="EMX740" s="38"/>
      <c r="EMY740" s="38"/>
      <c r="EMZ740" s="38"/>
      <c r="ENA740" s="38"/>
      <c r="ENB740" s="38"/>
      <c r="ENC740" s="38"/>
      <c r="END740" s="38"/>
      <c r="ENE740" s="38"/>
      <c r="ENF740" s="38"/>
      <c r="ENG740" s="38"/>
      <c r="ENH740" s="38"/>
      <c r="ENI740" s="38"/>
      <c r="ENJ740" s="38"/>
      <c r="ENK740" s="38"/>
      <c r="ENL740" s="38"/>
      <c r="ENM740" s="38"/>
      <c r="ENN740" s="38"/>
      <c r="ENO740" s="38"/>
      <c r="ENP740" s="38"/>
      <c r="ENQ740" s="38"/>
      <c r="ENR740" s="38"/>
      <c r="ENS740" s="38"/>
      <c r="ENT740" s="38"/>
      <c r="ENU740" s="38"/>
      <c r="ENV740" s="38"/>
      <c r="ENW740" s="38"/>
      <c r="ENX740" s="38"/>
      <c r="ENY740" s="38"/>
      <c r="ENZ740" s="38"/>
      <c r="EOA740" s="38"/>
      <c r="EOB740" s="38"/>
      <c r="EOC740" s="38"/>
      <c r="EOD740" s="38"/>
      <c r="EOE740" s="38"/>
      <c r="EOF740" s="38"/>
      <c r="EOG740" s="38"/>
      <c r="EOH740" s="38"/>
      <c r="EOI740" s="38"/>
      <c r="EOJ740" s="38"/>
      <c r="EOK740" s="38"/>
      <c r="EOL740" s="38"/>
      <c r="EOM740" s="38"/>
      <c r="EON740" s="38"/>
      <c r="EOO740" s="38"/>
      <c r="EOP740" s="38"/>
      <c r="EOQ740" s="38"/>
      <c r="EOR740" s="38"/>
      <c r="EOS740" s="38"/>
      <c r="EOT740" s="38"/>
      <c r="EOU740" s="38"/>
      <c r="EOV740" s="38"/>
      <c r="EOW740" s="38"/>
      <c r="EOX740" s="38"/>
      <c r="EOY740" s="38"/>
      <c r="EOZ740" s="38"/>
      <c r="EPA740" s="38"/>
      <c r="EPB740" s="38"/>
      <c r="EPC740" s="38"/>
      <c r="EPD740" s="38"/>
      <c r="EPE740" s="38"/>
      <c r="EPF740" s="38"/>
      <c r="EPG740" s="38"/>
      <c r="EPH740" s="38"/>
      <c r="EPI740" s="38"/>
      <c r="EPJ740" s="38"/>
      <c r="EPK740" s="38"/>
      <c r="EPL740" s="38"/>
      <c r="EPM740" s="38"/>
      <c r="EPN740" s="38"/>
      <c r="EPO740" s="38"/>
      <c r="EPP740" s="38"/>
      <c r="EPQ740" s="38"/>
      <c r="EPR740" s="38"/>
      <c r="EPS740" s="38"/>
      <c r="EPT740" s="38"/>
      <c r="EPU740" s="38"/>
      <c r="EPV740" s="38"/>
      <c r="EPW740" s="38"/>
      <c r="EPX740" s="38"/>
      <c r="EPY740" s="38"/>
      <c r="EPZ740" s="38"/>
      <c r="EQA740" s="38"/>
      <c r="EQB740" s="38"/>
      <c r="EQC740" s="38"/>
      <c r="EQD740" s="38"/>
      <c r="EQE740" s="38"/>
      <c r="EQF740" s="38"/>
      <c r="EQG740" s="38"/>
      <c r="EQH740" s="38"/>
      <c r="EQI740" s="38"/>
      <c r="EQJ740" s="38"/>
      <c r="EQK740" s="38"/>
      <c r="EQL740" s="38"/>
      <c r="EQM740" s="38"/>
      <c r="EQN740" s="38"/>
      <c r="EQO740" s="38"/>
      <c r="EQP740" s="38"/>
      <c r="EQQ740" s="38"/>
      <c r="EQR740" s="38"/>
      <c r="EQS740" s="38"/>
      <c r="EQT740" s="38"/>
      <c r="EQU740" s="38"/>
      <c r="EQV740" s="38"/>
      <c r="EQW740" s="38"/>
      <c r="EQX740" s="38"/>
      <c r="EQY740" s="38"/>
      <c r="EQZ740" s="38"/>
      <c r="ERA740" s="38"/>
      <c r="ERB740" s="38"/>
      <c r="ERC740" s="38"/>
      <c r="ERD740" s="38"/>
      <c r="ERE740" s="38"/>
      <c r="ERF740" s="38"/>
      <c r="ERG740" s="38"/>
      <c r="ERH740" s="38"/>
      <c r="ERI740" s="38"/>
      <c r="ERJ740" s="38"/>
      <c r="ERK740" s="38"/>
      <c r="ERL740" s="38"/>
      <c r="ERM740" s="38"/>
      <c r="ERN740" s="38"/>
      <c r="ERO740" s="38"/>
      <c r="ERP740" s="38"/>
      <c r="ERQ740" s="38"/>
      <c r="ERR740" s="38"/>
      <c r="ERS740" s="38"/>
      <c r="ERT740" s="38"/>
      <c r="ERU740" s="38"/>
      <c r="ERV740" s="38"/>
      <c r="ERW740" s="38"/>
      <c r="ERX740" s="38"/>
      <c r="ERY740" s="38"/>
      <c r="ERZ740" s="38"/>
      <c r="ESA740" s="38"/>
      <c r="ESB740" s="38"/>
      <c r="ESC740" s="38"/>
      <c r="ESD740" s="38"/>
      <c r="ESE740" s="38"/>
      <c r="ESF740" s="38"/>
      <c r="ESG740" s="38"/>
      <c r="ESH740" s="38"/>
      <c r="ESI740" s="38"/>
      <c r="ESJ740" s="38"/>
      <c r="ESK740" s="38"/>
      <c r="ESL740" s="38"/>
      <c r="ESM740" s="38"/>
      <c r="ESN740" s="38"/>
      <c r="ESO740" s="38"/>
      <c r="ESP740" s="38"/>
      <c r="ESQ740" s="38"/>
      <c r="ESR740" s="38"/>
      <c r="ESS740" s="38"/>
      <c r="EST740" s="38"/>
      <c r="ESU740" s="38"/>
      <c r="ESV740" s="38"/>
      <c r="ESW740" s="38"/>
      <c r="ESX740" s="38"/>
      <c r="ESY740" s="38"/>
      <c r="ESZ740" s="38"/>
      <c r="ETA740" s="38"/>
      <c r="ETB740" s="38"/>
      <c r="ETC740" s="38"/>
      <c r="ETD740" s="38"/>
      <c r="ETE740" s="38"/>
      <c r="ETF740" s="38"/>
      <c r="ETG740" s="38"/>
      <c r="ETH740" s="38"/>
      <c r="ETI740" s="38"/>
      <c r="ETJ740" s="38"/>
      <c r="ETK740" s="38"/>
      <c r="ETL740" s="38"/>
      <c r="ETM740" s="38"/>
      <c r="ETN740" s="38"/>
      <c r="ETO740" s="38"/>
      <c r="ETP740" s="38"/>
      <c r="ETQ740" s="38"/>
      <c r="ETR740" s="38"/>
      <c r="ETS740" s="38"/>
      <c r="ETT740" s="38"/>
      <c r="ETU740" s="38"/>
      <c r="ETV740" s="38"/>
      <c r="ETW740" s="38"/>
      <c r="ETX740" s="38"/>
      <c r="ETY740" s="38"/>
      <c r="ETZ740" s="38"/>
      <c r="EUA740" s="38"/>
      <c r="EUB740" s="38"/>
      <c r="EUC740" s="38"/>
      <c r="EUD740" s="38"/>
      <c r="EUE740" s="38"/>
      <c r="EUF740" s="38"/>
      <c r="EUG740" s="38"/>
      <c r="EUH740" s="38"/>
      <c r="EUI740" s="38"/>
      <c r="EUJ740" s="38"/>
      <c r="EUK740" s="38"/>
      <c r="EUL740" s="38"/>
      <c r="EUM740" s="38"/>
      <c r="EUN740" s="38"/>
      <c r="EUO740" s="38"/>
      <c r="EUP740" s="38"/>
      <c r="EUQ740" s="38"/>
      <c r="EUR740" s="38"/>
      <c r="EUS740" s="38"/>
      <c r="EUT740" s="38"/>
      <c r="EUU740" s="38"/>
      <c r="EUV740" s="38"/>
      <c r="EUW740" s="38"/>
      <c r="EUX740" s="38"/>
      <c r="EUY740" s="38"/>
      <c r="EUZ740" s="38"/>
      <c r="EVA740" s="38"/>
      <c r="EVB740" s="38"/>
      <c r="EVC740" s="38"/>
      <c r="EVD740" s="38"/>
      <c r="EVE740" s="38"/>
      <c r="EVF740" s="38"/>
      <c r="EVG740" s="38"/>
      <c r="EVH740" s="38"/>
      <c r="EVI740" s="38"/>
      <c r="EVJ740" s="38"/>
      <c r="EVK740" s="38"/>
      <c r="EVL740" s="38"/>
      <c r="EVM740" s="38"/>
      <c r="EVN740" s="38"/>
      <c r="EVO740" s="38"/>
      <c r="EVP740" s="38"/>
      <c r="EVQ740" s="38"/>
      <c r="EVR740" s="38"/>
      <c r="EVS740" s="38"/>
      <c r="EVT740" s="38"/>
      <c r="EVU740" s="38"/>
      <c r="EVV740" s="38"/>
      <c r="EVW740" s="38"/>
      <c r="EVX740" s="38"/>
      <c r="EVY740" s="38"/>
      <c r="EVZ740" s="38"/>
      <c r="EWA740" s="38"/>
      <c r="EWB740" s="38"/>
      <c r="EWC740" s="38"/>
      <c r="EWD740" s="38"/>
      <c r="EWE740" s="38"/>
      <c r="EWF740" s="38"/>
      <c r="EWG740" s="38"/>
      <c r="EWH740" s="38"/>
      <c r="EWI740" s="38"/>
      <c r="EWJ740" s="38"/>
      <c r="EWK740" s="38"/>
      <c r="EWL740" s="38"/>
      <c r="EWM740" s="38"/>
      <c r="EWN740" s="38"/>
      <c r="EWO740" s="38"/>
      <c r="EWP740" s="38"/>
      <c r="EWQ740" s="38"/>
      <c r="EWR740" s="38"/>
      <c r="EWS740" s="38"/>
      <c r="EWT740" s="38"/>
      <c r="EWU740" s="38"/>
      <c r="EWV740" s="38"/>
      <c r="EWW740" s="38"/>
      <c r="EWX740" s="38"/>
      <c r="EWY740" s="38"/>
      <c r="EWZ740" s="38"/>
      <c r="EXA740" s="38"/>
      <c r="EXB740" s="38"/>
      <c r="EXC740" s="38"/>
      <c r="EXD740" s="38"/>
      <c r="EXE740" s="38"/>
      <c r="EXF740" s="38"/>
      <c r="EXG740" s="38"/>
      <c r="EXH740" s="38"/>
      <c r="EXI740" s="38"/>
      <c r="EXJ740" s="38"/>
      <c r="EXK740" s="38"/>
      <c r="EXL740" s="38"/>
      <c r="EXM740" s="38"/>
      <c r="EXN740" s="38"/>
      <c r="EXO740" s="38"/>
      <c r="EXP740" s="38"/>
      <c r="EXQ740" s="38"/>
      <c r="EXR740" s="38"/>
      <c r="EXS740" s="38"/>
      <c r="EXT740" s="38"/>
      <c r="EXU740" s="38"/>
      <c r="EXV740" s="38"/>
      <c r="EXW740" s="38"/>
      <c r="EXX740" s="38"/>
      <c r="EXY740" s="38"/>
      <c r="EXZ740" s="38"/>
      <c r="EYA740" s="38"/>
      <c r="EYB740" s="38"/>
      <c r="EYC740" s="38"/>
      <c r="EYD740" s="38"/>
      <c r="EYE740" s="38"/>
      <c r="EYF740" s="38"/>
      <c r="EYG740" s="38"/>
      <c r="EYH740" s="38"/>
      <c r="EYI740" s="38"/>
      <c r="EYJ740" s="38"/>
      <c r="EYK740" s="38"/>
      <c r="EYL740" s="38"/>
      <c r="EYM740" s="38"/>
      <c r="EYN740" s="38"/>
      <c r="EYO740" s="38"/>
      <c r="EYP740" s="38"/>
      <c r="EYQ740" s="38"/>
      <c r="EYR740" s="38"/>
      <c r="EYS740" s="38"/>
      <c r="EYT740" s="38"/>
      <c r="EYU740" s="38"/>
      <c r="EYV740" s="38"/>
      <c r="EYW740" s="38"/>
      <c r="EYX740" s="38"/>
      <c r="EYY740" s="38"/>
      <c r="EYZ740" s="38"/>
      <c r="EZA740" s="38"/>
      <c r="EZB740" s="38"/>
      <c r="EZC740" s="38"/>
      <c r="EZD740" s="38"/>
      <c r="EZE740" s="38"/>
      <c r="EZF740" s="38"/>
      <c r="EZG740" s="38"/>
      <c r="EZH740" s="38"/>
      <c r="EZI740" s="38"/>
      <c r="EZJ740" s="38"/>
      <c r="EZK740" s="38"/>
      <c r="EZL740" s="38"/>
      <c r="EZM740" s="38"/>
      <c r="EZN740" s="38"/>
      <c r="EZO740" s="38"/>
      <c r="EZP740" s="38"/>
      <c r="EZQ740" s="38"/>
      <c r="EZR740" s="38"/>
      <c r="EZS740" s="38"/>
      <c r="EZT740" s="38"/>
      <c r="EZU740" s="38"/>
      <c r="EZV740" s="38"/>
      <c r="EZW740" s="38"/>
      <c r="EZX740" s="38"/>
      <c r="EZY740" s="38"/>
      <c r="EZZ740" s="38"/>
      <c r="FAA740" s="38"/>
      <c r="FAB740" s="38"/>
      <c r="FAC740" s="38"/>
      <c r="FAD740" s="38"/>
      <c r="FAE740" s="38"/>
      <c r="FAF740" s="38"/>
      <c r="FAG740" s="38"/>
      <c r="FAH740" s="38"/>
      <c r="FAI740" s="38"/>
      <c r="FAJ740" s="38"/>
      <c r="FAK740" s="38"/>
      <c r="FAL740" s="38"/>
      <c r="FAM740" s="38"/>
      <c r="FAN740" s="38"/>
      <c r="FAO740" s="38"/>
      <c r="FAP740" s="38"/>
      <c r="FAQ740" s="38"/>
      <c r="FAR740" s="38"/>
      <c r="FAS740" s="38"/>
      <c r="FAT740" s="38"/>
      <c r="FAU740" s="38"/>
      <c r="FAV740" s="38"/>
      <c r="FAW740" s="38"/>
      <c r="FAX740" s="38"/>
      <c r="FAY740" s="38"/>
      <c r="FAZ740" s="38"/>
      <c r="FBA740" s="38"/>
      <c r="FBB740" s="38"/>
      <c r="FBC740" s="38"/>
      <c r="FBD740" s="38"/>
      <c r="FBE740" s="38"/>
      <c r="FBF740" s="38"/>
      <c r="FBG740" s="38"/>
      <c r="FBH740" s="38"/>
      <c r="FBI740" s="38"/>
      <c r="FBJ740" s="38"/>
      <c r="FBK740" s="38"/>
      <c r="FBL740" s="38"/>
      <c r="FBM740" s="38"/>
      <c r="FBN740" s="38"/>
      <c r="FBO740" s="38"/>
      <c r="FBP740" s="38"/>
      <c r="FBQ740" s="38"/>
      <c r="FBR740" s="38"/>
      <c r="FBS740" s="38"/>
      <c r="FBT740" s="38"/>
      <c r="FBU740" s="38"/>
      <c r="FBV740" s="38"/>
      <c r="FBW740" s="38"/>
      <c r="FBX740" s="38"/>
      <c r="FBY740" s="38"/>
      <c r="FBZ740" s="38"/>
      <c r="FCA740" s="38"/>
      <c r="FCB740" s="38"/>
      <c r="FCC740" s="38"/>
      <c r="FCD740" s="38"/>
      <c r="FCE740" s="38"/>
      <c r="FCF740" s="38"/>
      <c r="FCG740" s="38"/>
      <c r="FCH740" s="38"/>
      <c r="FCI740" s="38"/>
      <c r="FCJ740" s="38"/>
      <c r="FCK740" s="38"/>
      <c r="FCL740" s="38"/>
      <c r="FCM740" s="38"/>
      <c r="FCN740" s="38"/>
      <c r="FCO740" s="38"/>
      <c r="FCP740" s="38"/>
      <c r="FCQ740" s="38"/>
      <c r="FCR740" s="38"/>
      <c r="FCS740" s="38"/>
      <c r="FCT740" s="38"/>
      <c r="FCU740" s="38"/>
      <c r="FCV740" s="38"/>
      <c r="FCW740" s="38"/>
      <c r="FCX740" s="38"/>
      <c r="FCY740" s="38"/>
      <c r="FCZ740" s="38"/>
      <c r="FDA740" s="38"/>
      <c r="FDB740" s="38"/>
      <c r="FDC740" s="38"/>
      <c r="FDD740" s="38"/>
      <c r="FDE740" s="38"/>
      <c r="FDF740" s="38"/>
      <c r="FDG740" s="38"/>
      <c r="FDH740" s="38"/>
      <c r="FDI740" s="38"/>
      <c r="FDJ740" s="38"/>
      <c r="FDK740" s="38"/>
      <c r="FDL740" s="38"/>
      <c r="FDM740" s="38"/>
      <c r="FDN740" s="38"/>
      <c r="FDO740" s="38"/>
      <c r="FDP740" s="38"/>
      <c r="FDQ740" s="38"/>
      <c r="FDR740" s="38"/>
      <c r="FDS740" s="38"/>
      <c r="FDT740" s="38"/>
      <c r="FDU740" s="38"/>
      <c r="FDV740" s="38"/>
      <c r="FDW740" s="38"/>
      <c r="FDX740" s="38"/>
      <c r="FDY740" s="38"/>
      <c r="FDZ740" s="38"/>
      <c r="FEA740" s="38"/>
      <c r="FEB740" s="38"/>
      <c r="FEC740" s="38"/>
      <c r="FED740" s="38"/>
      <c r="FEE740" s="38"/>
      <c r="FEF740" s="38"/>
      <c r="FEG740" s="38"/>
      <c r="FEH740" s="38"/>
      <c r="FEI740" s="38"/>
      <c r="FEJ740" s="38"/>
      <c r="FEK740" s="38"/>
      <c r="FEL740" s="38"/>
      <c r="FEM740" s="38"/>
      <c r="FEN740" s="38"/>
      <c r="FEO740" s="38"/>
      <c r="FEP740" s="38"/>
      <c r="FEQ740" s="38"/>
      <c r="FER740" s="38"/>
      <c r="FES740" s="38"/>
      <c r="FET740" s="38"/>
      <c r="FEU740" s="38"/>
      <c r="FEV740" s="38"/>
      <c r="FEW740" s="38"/>
      <c r="FEX740" s="38"/>
      <c r="FEY740" s="38"/>
      <c r="FEZ740" s="38"/>
      <c r="FFA740" s="38"/>
      <c r="FFB740" s="38"/>
      <c r="FFC740" s="38"/>
      <c r="FFD740" s="38"/>
      <c r="FFE740" s="38"/>
      <c r="FFF740" s="38"/>
      <c r="FFG740" s="38"/>
      <c r="FFH740" s="38"/>
      <c r="FFI740" s="38"/>
      <c r="FFJ740" s="38"/>
      <c r="FFK740" s="38"/>
      <c r="FFL740" s="38"/>
      <c r="FFM740" s="38"/>
      <c r="FFN740" s="38"/>
      <c r="FFO740" s="38"/>
      <c r="FFP740" s="38"/>
      <c r="FFQ740" s="38"/>
      <c r="FFR740" s="38"/>
      <c r="FFS740" s="38"/>
      <c r="FFT740" s="38"/>
      <c r="FFU740" s="38"/>
      <c r="FFV740" s="38"/>
      <c r="FFW740" s="38"/>
      <c r="FFX740" s="38"/>
      <c r="FFY740" s="38"/>
      <c r="FFZ740" s="38"/>
      <c r="FGA740" s="38"/>
      <c r="FGB740" s="38"/>
      <c r="FGC740" s="38"/>
      <c r="FGD740" s="38"/>
      <c r="FGE740" s="38"/>
      <c r="FGF740" s="38"/>
      <c r="FGG740" s="38"/>
      <c r="FGH740" s="38"/>
      <c r="FGI740" s="38"/>
      <c r="FGJ740" s="38"/>
      <c r="FGK740" s="38"/>
      <c r="FGL740" s="38"/>
      <c r="FGM740" s="38"/>
      <c r="FGN740" s="38"/>
      <c r="FGO740" s="38"/>
      <c r="FGP740" s="38"/>
      <c r="FGQ740" s="38"/>
      <c r="FGR740" s="38"/>
      <c r="FGS740" s="38"/>
      <c r="FGT740" s="38"/>
      <c r="FGU740" s="38"/>
      <c r="FGV740" s="38"/>
      <c r="FGW740" s="38"/>
      <c r="FGX740" s="38"/>
      <c r="FGY740" s="38"/>
      <c r="FGZ740" s="38"/>
      <c r="FHA740" s="38"/>
      <c r="FHB740" s="38"/>
      <c r="FHC740" s="38"/>
      <c r="FHD740" s="38"/>
      <c r="FHE740" s="38"/>
      <c r="FHF740" s="38"/>
      <c r="FHG740" s="38"/>
      <c r="FHH740" s="38"/>
      <c r="FHI740" s="38"/>
      <c r="FHJ740" s="38"/>
      <c r="FHK740" s="38"/>
      <c r="FHL740" s="38"/>
      <c r="FHM740" s="38"/>
      <c r="FHN740" s="38"/>
      <c r="FHO740" s="38"/>
      <c r="FHP740" s="38"/>
      <c r="FHQ740" s="38"/>
      <c r="FHR740" s="38"/>
      <c r="FHS740" s="38"/>
      <c r="FHT740" s="38"/>
      <c r="FHU740" s="38"/>
      <c r="FHV740" s="38"/>
      <c r="FHW740" s="38"/>
      <c r="FHX740" s="38"/>
      <c r="FHY740" s="38"/>
      <c r="FHZ740" s="38"/>
      <c r="FIA740" s="38"/>
      <c r="FIB740" s="38"/>
      <c r="FIC740" s="38"/>
      <c r="FID740" s="38"/>
      <c r="FIE740" s="38"/>
      <c r="FIF740" s="38"/>
      <c r="FIG740" s="38"/>
      <c r="FIH740" s="38"/>
      <c r="FII740" s="38"/>
      <c r="FIJ740" s="38"/>
      <c r="FIK740" s="38"/>
      <c r="FIL740" s="38"/>
      <c r="FIM740" s="38"/>
      <c r="FIN740" s="38"/>
      <c r="FIO740" s="38"/>
      <c r="FIP740" s="38"/>
      <c r="FIQ740" s="38"/>
      <c r="FIR740" s="38"/>
      <c r="FIS740" s="38"/>
      <c r="FIT740" s="38"/>
      <c r="FIU740" s="38"/>
      <c r="FIV740" s="38"/>
      <c r="FIW740" s="38"/>
      <c r="FIX740" s="38"/>
      <c r="FIY740" s="38"/>
      <c r="FIZ740" s="38"/>
      <c r="FJA740" s="38"/>
      <c r="FJB740" s="38"/>
      <c r="FJC740" s="38"/>
      <c r="FJD740" s="38"/>
      <c r="FJE740" s="38"/>
      <c r="FJF740" s="38"/>
      <c r="FJG740" s="38"/>
      <c r="FJH740" s="38"/>
      <c r="FJI740" s="38"/>
      <c r="FJJ740" s="38"/>
      <c r="FJK740" s="38"/>
      <c r="FJL740" s="38"/>
      <c r="FJM740" s="38"/>
      <c r="FJN740" s="38"/>
      <c r="FJO740" s="38"/>
      <c r="FJP740" s="38"/>
      <c r="FJQ740" s="38"/>
      <c r="FJR740" s="38"/>
      <c r="FJS740" s="38"/>
      <c r="FJT740" s="38"/>
      <c r="FJU740" s="38"/>
      <c r="FJV740" s="38"/>
      <c r="FJW740" s="38"/>
      <c r="FJX740" s="38"/>
      <c r="FJY740" s="38"/>
      <c r="FJZ740" s="38"/>
      <c r="FKA740" s="38"/>
      <c r="FKB740" s="38"/>
      <c r="FKC740" s="38"/>
      <c r="FKD740" s="38"/>
      <c r="FKE740" s="38"/>
      <c r="FKF740" s="38"/>
      <c r="FKG740" s="38"/>
      <c r="FKH740" s="38"/>
      <c r="FKI740" s="38"/>
      <c r="FKJ740" s="38"/>
      <c r="FKK740" s="38"/>
      <c r="FKL740" s="38"/>
      <c r="FKM740" s="38"/>
      <c r="FKN740" s="38"/>
      <c r="FKO740" s="38"/>
      <c r="FKP740" s="38"/>
      <c r="FKQ740" s="38"/>
      <c r="FKR740" s="38"/>
      <c r="FKS740" s="38"/>
      <c r="FKT740" s="38"/>
      <c r="FKU740" s="38"/>
      <c r="FKV740" s="38"/>
      <c r="FKW740" s="38"/>
      <c r="FKX740" s="38"/>
      <c r="FKY740" s="38"/>
      <c r="FKZ740" s="38"/>
      <c r="FLA740" s="38"/>
      <c r="FLB740" s="38"/>
      <c r="FLC740" s="38"/>
      <c r="FLD740" s="38"/>
      <c r="FLE740" s="38"/>
      <c r="FLF740" s="38"/>
      <c r="FLG740" s="38"/>
      <c r="FLH740" s="38"/>
      <c r="FLI740" s="38"/>
      <c r="FLJ740" s="38"/>
      <c r="FLK740" s="38"/>
      <c r="FLL740" s="38"/>
      <c r="FLM740" s="38"/>
      <c r="FLN740" s="38"/>
      <c r="FLO740" s="38"/>
      <c r="FLP740" s="38"/>
      <c r="FLQ740" s="38"/>
      <c r="FLR740" s="38"/>
      <c r="FLS740" s="38"/>
      <c r="FLT740" s="38"/>
      <c r="FLU740" s="38"/>
      <c r="FLV740" s="38"/>
      <c r="FLW740" s="38"/>
      <c r="FLX740" s="38"/>
      <c r="FLY740" s="38"/>
      <c r="FLZ740" s="38"/>
      <c r="FMA740" s="38"/>
      <c r="FMB740" s="38"/>
      <c r="FMC740" s="38"/>
      <c r="FMD740" s="38"/>
      <c r="FME740" s="38"/>
      <c r="FMF740" s="38"/>
      <c r="FMG740" s="38"/>
      <c r="FMH740" s="38"/>
      <c r="FMI740" s="38"/>
      <c r="FMJ740" s="38"/>
      <c r="FMK740" s="38"/>
      <c r="FML740" s="38"/>
      <c r="FMM740" s="38"/>
      <c r="FMN740" s="38"/>
      <c r="FMO740" s="38"/>
      <c r="FMP740" s="38"/>
      <c r="FMQ740" s="38"/>
      <c r="FMR740" s="38"/>
      <c r="FMS740" s="38"/>
      <c r="FMT740" s="38"/>
      <c r="FMU740" s="38"/>
      <c r="FMV740" s="38"/>
      <c r="FMW740" s="38"/>
      <c r="FMX740" s="38"/>
      <c r="FMY740" s="38"/>
      <c r="FMZ740" s="38"/>
      <c r="FNA740" s="38"/>
      <c r="FNB740" s="38"/>
      <c r="FNC740" s="38"/>
      <c r="FND740" s="38"/>
      <c r="FNE740" s="38"/>
      <c r="FNF740" s="38"/>
      <c r="FNG740" s="38"/>
      <c r="FNH740" s="38"/>
      <c r="FNI740" s="38"/>
      <c r="FNJ740" s="38"/>
      <c r="FNK740" s="38"/>
      <c r="FNL740" s="38"/>
      <c r="FNM740" s="38"/>
      <c r="FNN740" s="38"/>
      <c r="FNO740" s="38"/>
      <c r="FNP740" s="38"/>
      <c r="FNQ740" s="38"/>
      <c r="FNR740" s="38"/>
      <c r="FNS740" s="38"/>
      <c r="FNT740" s="38"/>
      <c r="FNU740" s="38"/>
      <c r="FNV740" s="38"/>
      <c r="FNW740" s="38"/>
      <c r="FNX740" s="38"/>
      <c r="FNY740" s="38"/>
      <c r="FNZ740" s="38"/>
      <c r="FOA740" s="38"/>
      <c r="FOB740" s="38"/>
      <c r="FOC740" s="38"/>
      <c r="FOD740" s="38"/>
      <c r="FOE740" s="38"/>
      <c r="FOF740" s="38"/>
      <c r="FOG740" s="38"/>
      <c r="FOH740" s="38"/>
      <c r="FOI740" s="38"/>
      <c r="FOJ740" s="38"/>
      <c r="FOK740" s="38"/>
      <c r="FOL740" s="38"/>
      <c r="FOM740" s="38"/>
      <c r="FON740" s="38"/>
      <c r="FOO740" s="38"/>
      <c r="FOP740" s="38"/>
      <c r="FOQ740" s="38"/>
      <c r="FOR740" s="38"/>
      <c r="FOS740" s="38"/>
      <c r="FOT740" s="38"/>
      <c r="FOU740" s="38"/>
      <c r="FOV740" s="38"/>
      <c r="FOW740" s="38"/>
      <c r="FOX740" s="38"/>
      <c r="FOY740" s="38"/>
      <c r="FOZ740" s="38"/>
      <c r="FPA740" s="38"/>
      <c r="FPB740" s="38"/>
      <c r="FPC740" s="38"/>
      <c r="FPD740" s="38"/>
      <c r="FPE740" s="38"/>
      <c r="FPF740" s="38"/>
      <c r="FPG740" s="38"/>
      <c r="FPH740" s="38"/>
      <c r="FPI740" s="38"/>
      <c r="FPJ740" s="38"/>
      <c r="FPK740" s="38"/>
      <c r="FPL740" s="38"/>
      <c r="FPM740" s="38"/>
      <c r="FPN740" s="38"/>
      <c r="FPO740" s="38"/>
      <c r="FPP740" s="38"/>
      <c r="FPQ740" s="38"/>
      <c r="FPR740" s="38"/>
      <c r="FPS740" s="38"/>
      <c r="FPT740" s="38"/>
      <c r="FPU740" s="38"/>
      <c r="FPV740" s="38"/>
      <c r="FPW740" s="38"/>
      <c r="FPX740" s="38"/>
      <c r="FPY740" s="38"/>
      <c r="FPZ740" s="38"/>
      <c r="FQA740" s="38"/>
      <c r="FQB740" s="38"/>
      <c r="FQC740" s="38"/>
      <c r="FQD740" s="38"/>
      <c r="FQE740" s="38"/>
      <c r="FQF740" s="38"/>
      <c r="FQG740" s="38"/>
      <c r="FQH740" s="38"/>
      <c r="FQI740" s="38"/>
      <c r="FQJ740" s="38"/>
      <c r="FQK740" s="38"/>
      <c r="FQL740" s="38"/>
      <c r="FQM740" s="38"/>
      <c r="FQN740" s="38"/>
      <c r="FQO740" s="38"/>
      <c r="FQP740" s="38"/>
      <c r="FQQ740" s="38"/>
      <c r="FQR740" s="38"/>
      <c r="FQS740" s="38"/>
      <c r="FQT740" s="38"/>
      <c r="FQU740" s="38"/>
      <c r="FQV740" s="38"/>
      <c r="FQW740" s="38"/>
      <c r="FQX740" s="38"/>
      <c r="FQY740" s="38"/>
      <c r="FQZ740" s="38"/>
      <c r="FRA740" s="38"/>
      <c r="FRB740" s="38"/>
      <c r="FRC740" s="38"/>
      <c r="FRD740" s="38"/>
      <c r="FRE740" s="38"/>
      <c r="FRF740" s="38"/>
      <c r="FRG740" s="38"/>
      <c r="FRH740" s="38"/>
      <c r="FRI740" s="38"/>
      <c r="FRJ740" s="38"/>
      <c r="FRK740" s="38"/>
      <c r="FRL740" s="38"/>
      <c r="FRM740" s="38"/>
      <c r="FRN740" s="38"/>
      <c r="FRO740" s="38"/>
      <c r="FRP740" s="38"/>
      <c r="FRQ740" s="38"/>
      <c r="FRR740" s="38"/>
      <c r="FRS740" s="38"/>
      <c r="FRT740" s="38"/>
      <c r="FRU740" s="38"/>
      <c r="FRV740" s="38"/>
      <c r="FRW740" s="38"/>
      <c r="FRX740" s="38"/>
      <c r="FRY740" s="38"/>
      <c r="FRZ740" s="38"/>
      <c r="FSA740" s="38"/>
      <c r="FSB740" s="38"/>
      <c r="FSC740" s="38"/>
      <c r="FSD740" s="38"/>
      <c r="FSE740" s="38"/>
      <c r="FSF740" s="38"/>
      <c r="FSG740" s="38"/>
      <c r="FSH740" s="38"/>
      <c r="FSI740" s="38"/>
      <c r="FSJ740" s="38"/>
      <c r="FSK740" s="38"/>
      <c r="FSL740" s="38"/>
      <c r="FSM740" s="38"/>
      <c r="FSN740" s="38"/>
      <c r="FSO740" s="38"/>
      <c r="FSP740" s="38"/>
      <c r="FSQ740" s="38"/>
      <c r="FSR740" s="38"/>
      <c r="FSS740" s="38"/>
      <c r="FST740" s="38"/>
      <c r="FSU740" s="38"/>
      <c r="FSV740" s="38"/>
      <c r="FSW740" s="38"/>
      <c r="FSX740" s="38"/>
      <c r="FSY740" s="38"/>
      <c r="FSZ740" s="38"/>
      <c r="FTA740" s="38"/>
      <c r="FTB740" s="38"/>
      <c r="FTC740" s="38"/>
      <c r="FTD740" s="38"/>
      <c r="FTE740" s="38"/>
      <c r="FTF740" s="38"/>
      <c r="FTG740" s="38"/>
      <c r="FTH740" s="38"/>
      <c r="FTI740" s="38"/>
      <c r="FTJ740" s="38"/>
      <c r="FTK740" s="38"/>
      <c r="FTL740" s="38"/>
      <c r="FTM740" s="38"/>
      <c r="FTN740" s="38"/>
      <c r="FTO740" s="38"/>
      <c r="FTP740" s="38"/>
      <c r="FTQ740" s="38"/>
      <c r="FTR740" s="38"/>
      <c r="FTS740" s="38"/>
      <c r="FTT740" s="38"/>
      <c r="FTU740" s="38"/>
      <c r="FTV740" s="38"/>
      <c r="FTW740" s="38"/>
      <c r="FTX740" s="38"/>
      <c r="FTY740" s="38"/>
      <c r="FTZ740" s="38"/>
      <c r="FUA740" s="38"/>
      <c r="FUB740" s="38"/>
      <c r="FUC740" s="38"/>
      <c r="FUD740" s="38"/>
      <c r="FUE740" s="38"/>
      <c r="FUF740" s="38"/>
      <c r="FUG740" s="38"/>
      <c r="FUH740" s="38"/>
      <c r="FUI740" s="38"/>
      <c r="FUJ740" s="38"/>
      <c r="FUK740" s="38"/>
      <c r="FUL740" s="38"/>
      <c r="FUM740" s="38"/>
      <c r="FUN740" s="38"/>
      <c r="FUO740" s="38"/>
      <c r="FUP740" s="38"/>
      <c r="FUQ740" s="38"/>
      <c r="FUR740" s="38"/>
      <c r="FUS740" s="38"/>
      <c r="FUT740" s="38"/>
      <c r="FUU740" s="38"/>
      <c r="FUV740" s="38"/>
      <c r="FUW740" s="38"/>
      <c r="FUX740" s="38"/>
      <c r="FUY740" s="38"/>
      <c r="FUZ740" s="38"/>
      <c r="FVA740" s="38"/>
      <c r="FVB740" s="38"/>
      <c r="FVC740" s="38"/>
      <c r="FVD740" s="38"/>
      <c r="FVE740" s="38"/>
      <c r="FVF740" s="38"/>
      <c r="FVG740" s="38"/>
      <c r="FVH740" s="38"/>
      <c r="FVI740" s="38"/>
      <c r="FVJ740" s="38"/>
      <c r="FVK740" s="38"/>
      <c r="FVL740" s="38"/>
      <c r="FVM740" s="38"/>
      <c r="FVN740" s="38"/>
      <c r="FVO740" s="38"/>
      <c r="FVP740" s="38"/>
      <c r="FVQ740" s="38"/>
      <c r="FVR740" s="38"/>
      <c r="FVS740" s="38"/>
      <c r="FVT740" s="38"/>
      <c r="FVU740" s="38"/>
      <c r="FVV740" s="38"/>
      <c r="FVW740" s="38"/>
      <c r="FVX740" s="38"/>
      <c r="FVY740" s="38"/>
      <c r="FVZ740" s="38"/>
      <c r="FWA740" s="38"/>
      <c r="FWB740" s="38"/>
      <c r="FWC740" s="38"/>
      <c r="FWD740" s="38"/>
      <c r="FWE740" s="38"/>
      <c r="FWF740" s="38"/>
      <c r="FWG740" s="38"/>
      <c r="FWH740" s="38"/>
      <c r="FWI740" s="38"/>
      <c r="FWJ740" s="38"/>
      <c r="FWK740" s="38"/>
      <c r="FWL740" s="38"/>
      <c r="FWM740" s="38"/>
      <c r="FWN740" s="38"/>
      <c r="FWO740" s="38"/>
      <c r="FWP740" s="38"/>
      <c r="FWQ740" s="38"/>
      <c r="FWR740" s="38"/>
      <c r="FWS740" s="38"/>
      <c r="FWT740" s="38"/>
      <c r="FWU740" s="38"/>
      <c r="FWV740" s="38"/>
      <c r="FWW740" s="38"/>
      <c r="FWX740" s="38"/>
      <c r="FWY740" s="38"/>
      <c r="FWZ740" s="38"/>
      <c r="FXA740" s="38"/>
      <c r="FXB740" s="38"/>
      <c r="FXC740" s="38"/>
      <c r="FXD740" s="38"/>
      <c r="FXE740" s="38"/>
      <c r="FXF740" s="38"/>
      <c r="FXG740" s="38"/>
      <c r="FXH740" s="38"/>
      <c r="FXI740" s="38"/>
      <c r="FXJ740" s="38"/>
      <c r="FXK740" s="38"/>
      <c r="FXL740" s="38"/>
      <c r="FXM740" s="38"/>
      <c r="FXN740" s="38"/>
      <c r="FXO740" s="38"/>
      <c r="FXP740" s="38"/>
      <c r="FXQ740" s="38"/>
      <c r="FXR740" s="38"/>
      <c r="FXS740" s="38"/>
      <c r="FXT740" s="38"/>
      <c r="FXU740" s="38"/>
      <c r="FXV740" s="38"/>
      <c r="FXW740" s="38"/>
      <c r="FXX740" s="38"/>
      <c r="FXY740" s="38"/>
      <c r="FXZ740" s="38"/>
      <c r="FYA740" s="38"/>
      <c r="FYB740" s="38"/>
      <c r="FYC740" s="38"/>
      <c r="FYD740" s="38"/>
      <c r="FYE740" s="38"/>
      <c r="FYF740" s="38"/>
      <c r="FYG740" s="38"/>
      <c r="FYH740" s="38"/>
      <c r="FYI740" s="38"/>
      <c r="FYJ740" s="38"/>
      <c r="FYK740" s="38"/>
      <c r="FYL740" s="38"/>
      <c r="FYM740" s="38"/>
      <c r="FYN740" s="38"/>
      <c r="FYO740" s="38"/>
      <c r="FYP740" s="38"/>
      <c r="FYQ740" s="38"/>
      <c r="FYR740" s="38"/>
      <c r="FYS740" s="38"/>
      <c r="FYT740" s="38"/>
      <c r="FYU740" s="38"/>
      <c r="FYV740" s="38"/>
      <c r="FYW740" s="38"/>
      <c r="FYX740" s="38"/>
      <c r="FYY740" s="38"/>
      <c r="FYZ740" s="38"/>
      <c r="FZA740" s="38"/>
      <c r="FZB740" s="38"/>
      <c r="FZC740" s="38"/>
      <c r="FZD740" s="38"/>
      <c r="FZE740" s="38"/>
      <c r="FZF740" s="38"/>
      <c r="FZG740" s="38"/>
      <c r="FZH740" s="38"/>
      <c r="FZI740" s="38"/>
      <c r="FZJ740" s="38"/>
      <c r="FZK740" s="38"/>
      <c r="FZL740" s="38"/>
      <c r="FZM740" s="38"/>
      <c r="FZN740" s="38"/>
      <c r="FZO740" s="38"/>
      <c r="FZP740" s="38"/>
      <c r="FZQ740" s="38"/>
      <c r="FZR740" s="38"/>
      <c r="FZS740" s="38"/>
      <c r="FZT740" s="38"/>
      <c r="FZU740" s="38"/>
      <c r="FZV740" s="38"/>
      <c r="FZW740" s="38"/>
      <c r="FZX740" s="38"/>
      <c r="FZY740" s="38"/>
      <c r="FZZ740" s="38"/>
      <c r="GAA740" s="38"/>
      <c r="GAB740" s="38"/>
      <c r="GAC740" s="38"/>
      <c r="GAD740" s="38"/>
      <c r="GAE740" s="38"/>
      <c r="GAF740" s="38"/>
      <c r="GAG740" s="38"/>
      <c r="GAH740" s="38"/>
      <c r="GAI740" s="38"/>
      <c r="GAJ740" s="38"/>
      <c r="GAK740" s="38"/>
      <c r="GAL740" s="38"/>
      <c r="GAM740" s="38"/>
      <c r="GAN740" s="38"/>
      <c r="GAO740" s="38"/>
      <c r="GAP740" s="38"/>
      <c r="GAQ740" s="38"/>
      <c r="GAR740" s="38"/>
      <c r="GAS740" s="38"/>
      <c r="GAT740" s="38"/>
      <c r="GAU740" s="38"/>
      <c r="GAV740" s="38"/>
      <c r="GAW740" s="38"/>
      <c r="GAX740" s="38"/>
      <c r="GAY740" s="38"/>
      <c r="GAZ740" s="38"/>
      <c r="GBA740" s="38"/>
      <c r="GBB740" s="38"/>
      <c r="GBC740" s="38"/>
      <c r="GBD740" s="38"/>
      <c r="GBE740" s="38"/>
      <c r="GBF740" s="38"/>
      <c r="GBG740" s="38"/>
      <c r="GBH740" s="38"/>
      <c r="GBI740" s="38"/>
      <c r="GBJ740" s="38"/>
      <c r="GBK740" s="38"/>
      <c r="GBL740" s="38"/>
      <c r="GBM740" s="38"/>
      <c r="GBN740" s="38"/>
      <c r="GBO740" s="38"/>
      <c r="GBP740" s="38"/>
      <c r="GBQ740" s="38"/>
      <c r="GBR740" s="38"/>
      <c r="GBS740" s="38"/>
      <c r="GBT740" s="38"/>
      <c r="GBU740" s="38"/>
      <c r="GBV740" s="38"/>
      <c r="GBW740" s="38"/>
      <c r="GBX740" s="38"/>
      <c r="GBY740" s="38"/>
      <c r="GBZ740" s="38"/>
      <c r="GCA740" s="38"/>
      <c r="GCB740" s="38"/>
      <c r="GCC740" s="38"/>
      <c r="GCD740" s="38"/>
      <c r="GCE740" s="38"/>
      <c r="GCF740" s="38"/>
      <c r="GCG740" s="38"/>
      <c r="GCH740" s="38"/>
      <c r="GCI740" s="38"/>
      <c r="GCJ740" s="38"/>
      <c r="GCK740" s="38"/>
      <c r="GCL740" s="38"/>
      <c r="GCM740" s="38"/>
      <c r="GCN740" s="38"/>
      <c r="GCO740" s="38"/>
      <c r="GCP740" s="38"/>
      <c r="GCQ740" s="38"/>
      <c r="GCR740" s="38"/>
      <c r="GCS740" s="38"/>
      <c r="GCT740" s="38"/>
      <c r="GCU740" s="38"/>
      <c r="GCV740" s="38"/>
      <c r="GCW740" s="38"/>
      <c r="GCX740" s="38"/>
      <c r="GCY740" s="38"/>
      <c r="GCZ740" s="38"/>
      <c r="GDA740" s="38"/>
      <c r="GDB740" s="38"/>
      <c r="GDC740" s="38"/>
      <c r="GDD740" s="38"/>
      <c r="GDE740" s="38"/>
      <c r="GDF740" s="38"/>
      <c r="GDG740" s="38"/>
      <c r="GDH740" s="38"/>
      <c r="GDI740" s="38"/>
      <c r="GDJ740" s="38"/>
      <c r="GDK740" s="38"/>
      <c r="GDL740" s="38"/>
      <c r="GDM740" s="38"/>
      <c r="GDN740" s="38"/>
      <c r="GDO740" s="38"/>
      <c r="GDP740" s="38"/>
      <c r="GDQ740" s="38"/>
      <c r="GDR740" s="38"/>
      <c r="GDS740" s="38"/>
      <c r="GDT740" s="38"/>
      <c r="GDU740" s="38"/>
      <c r="GDV740" s="38"/>
      <c r="GDW740" s="38"/>
      <c r="GDX740" s="38"/>
      <c r="GDY740" s="38"/>
      <c r="GDZ740" s="38"/>
      <c r="GEA740" s="38"/>
      <c r="GEB740" s="38"/>
      <c r="GEC740" s="38"/>
      <c r="GED740" s="38"/>
      <c r="GEE740" s="38"/>
      <c r="GEF740" s="38"/>
      <c r="GEG740" s="38"/>
      <c r="GEH740" s="38"/>
      <c r="GEI740" s="38"/>
      <c r="GEJ740" s="38"/>
      <c r="GEK740" s="38"/>
      <c r="GEL740" s="38"/>
      <c r="GEM740" s="38"/>
      <c r="GEN740" s="38"/>
      <c r="GEO740" s="38"/>
      <c r="GEP740" s="38"/>
      <c r="GEQ740" s="38"/>
      <c r="GER740" s="38"/>
      <c r="GES740" s="38"/>
      <c r="GET740" s="38"/>
      <c r="GEU740" s="38"/>
      <c r="GEV740" s="38"/>
      <c r="GEW740" s="38"/>
      <c r="GEX740" s="38"/>
      <c r="GEY740" s="38"/>
      <c r="GEZ740" s="38"/>
      <c r="GFA740" s="38"/>
      <c r="GFB740" s="38"/>
      <c r="GFC740" s="38"/>
      <c r="GFD740" s="38"/>
      <c r="GFE740" s="38"/>
      <c r="GFF740" s="38"/>
      <c r="GFG740" s="38"/>
      <c r="GFH740" s="38"/>
      <c r="GFI740" s="38"/>
      <c r="GFJ740" s="38"/>
      <c r="GFK740" s="38"/>
      <c r="GFL740" s="38"/>
      <c r="GFM740" s="38"/>
      <c r="GFN740" s="38"/>
      <c r="GFO740" s="38"/>
      <c r="GFP740" s="38"/>
      <c r="GFQ740" s="38"/>
      <c r="GFR740" s="38"/>
      <c r="GFS740" s="38"/>
      <c r="GFT740" s="38"/>
      <c r="GFU740" s="38"/>
      <c r="GFV740" s="38"/>
      <c r="GFW740" s="38"/>
      <c r="GFX740" s="38"/>
      <c r="GFY740" s="38"/>
      <c r="GFZ740" s="38"/>
      <c r="GGA740" s="38"/>
      <c r="GGB740" s="38"/>
      <c r="GGC740" s="38"/>
      <c r="GGD740" s="38"/>
      <c r="GGE740" s="38"/>
      <c r="GGF740" s="38"/>
      <c r="GGG740" s="38"/>
      <c r="GGH740" s="38"/>
      <c r="GGI740" s="38"/>
      <c r="GGJ740" s="38"/>
      <c r="GGK740" s="38"/>
      <c r="GGL740" s="38"/>
      <c r="GGM740" s="38"/>
      <c r="GGN740" s="38"/>
      <c r="GGO740" s="38"/>
      <c r="GGP740" s="38"/>
      <c r="GGQ740" s="38"/>
      <c r="GGR740" s="38"/>
      <c r="GGS740" s="38"/>
      <c r="GGT740" s="38"/>
      <c r="GGU740" s="38"/>
      <c r="GGV740" s="38"/>
      <c r="GGW740" s="38"/>
      <c r="GGX740" s="38"/>
      <c r="GGY740" s="38"/>
      <c r="GGZ740" s="38"/>
      <c r="GHA740" s="38"/>
      <c r="GHB740" s="38"/>
      <c r="GHC740" s="38"/>
      <c r="GHD740" s="38"/>
      <c r="GHE740" s="38"/>
      <c r="GHF740" s="38"/>
      <c r="GHG740" s="38"/>
      <c r="GHH740" s="38"/>
      <c r="GHI740" s="38"/>
      <c r="GHJ740" s="38"/>
      <c r="GHK740" s="38"/>
      <c r="GHL740" s="38"/>
      <c r="GHM740" s="38"/>
      <c r="GHN740" s="38"/>
      <c r="GHO740" s="38"/>
      <c r="GHP740" s="38"/>
      <c r="GHQ740" s="38"/>
      <c r="GHR740" s="38"/>
      <c r="GHS740" s="38"/>
      <c r="GHT740" s="38"/>
      <c r="GHU740" s="38"/>
      <c r="GHV740" s="38"/>
      <c r="GHW740" s="38"/>
      <c r="GHX740" s="38"/>
      <c r="GHY740" s="38"/>
      <c r="GHZ740" s="38"/>
      <c r="GIA740" s="38"/>
      <c r="GIB740" s="38"/>
      <c r="GIC740" s="38"/>
      <c r="GID740" s="38"/>
      <c r="GIE740" s="38"/>
      <c r="GIF740" s="38"/>
      <c r="GIG740" s="38"/>
      <c r="GIH740" s="38"/>
      <c r="GII740" s="38"/>
      <c r="GIJ740" s="38"/>
      <c r="GIK740" s="38"/>
      <c r="GIL740" s="38"/>
      <c r="GIM740" s="38"/>
      <c r="GIN740" s="38"/>
      <c r="GIO740" s="38"/>
      <c r="GIP740" s="38"/>
      <c r="GIQ740" s="38"/>
      <c r="GIR740" s="38"/>
      <c r="GIS740" s="38"/>
      <c r="GIT740" s="38"/>
      <c r="GIU740" s="38"/>
      <c r="GIV740" s="38"/>
      <c r="GIW740" s="38"/>
      <c r="GIX740" s="38"/>
      <c r="GIY740" s="38"/>
      <c r="GIZ740" s="38"/>
      <c r="GJA740" s="38"/>
      <c r="GJB740" s="38"/>
      <c r="GJC740" s="38"/>
      <c r="GJD740" s="38"/>
      <c r="GJE740" s="38"/>
      <c r="GJF740" s="38"/>
      <c r="GJG740" s="38"/>
      <c r="GJH740" s="38"/>
      <c r="GJI740" s="38"/>
      <c r="GJJ740" s="38"/>
      <c r="GJK740" s="38"/>
      <c r="GJL740" s="38"/>
      <c r="GJM740" s="38"/>
      <c r="GJN740" s="38"/>
      <c r="GJO740" s="38"/>
      <c r="GJP740" s="38"/>
      <c r="GJQ740" s="38"/>
      <c r="GJR740" s="38"/>
      <c r="GJS740" s="38"/>
      <c r="GJT740" s="38"/>
      <c r="GJU740" s="38"/>
      <c r="GJV740" s="38"/>
      <c r="GJW740" s="38"/>
      <c r="GJX740" s="38"/>
      <c r="GJY740" s="38"/>
      <c r="GJZ740" s="38"/>
      <c r="GKA740" s="38"/>
      <c r="GKB740" s="38"/>
      <c r="GKC740" s="38"/>
      <c r="GKD740" s="38"/>
      <c r="GKE740" s="38"/>
      <c r="GKF740" s="38"/>
      <c r="GKG740" s="38"/>
      <c r="GKH740" s="38"/>
      <c r="GKI740" s="38"/>
      <c r="GKJ740" s="38"/>
      <c r="GKK740" s="38"/>
      <c r="GKL740" s="38"/>
      <c r="GKM740" s="38"/>
      <c r="GKN740" s="38"/>
      <c r="GKO740" s="38"/>
      <c r="GKP740" s="38"/>
      <c r="GKQ740" s="38"/>
      <c r="GKR740" s="38"/>
      <c r="GKS740" s="38"/>
      <c r="GKT740" s="38"/>
      <c r="GKU740" s="38"/>
      <c r="GKV740" s="38"/>
      <c r="GKW740" s="38"/>
      <c r="GKX740" s="38"/>
      <c r="GKY740" s="38"/>
      <c r="GKZ740" s="38"/>
      <c r="GLA740" s="38"/>
      <c r="GLB740" s="38"/>
      <c r="GLC740" s="38"/>
      <c r="GLD740" s="38"/>
      <c r="GLE740" s="38"/>
      <c r="GLF740" s="38"/>
      <c r="GLG740" s="38"/>
      <c r="GLH740" s="38"/>
      <c r="GLI740" s="38"/>
      <c r="GLJ740" s="38"/>
      <c r="GLK740" s="38"/>
      <c r="GLL740" s="38"/>
      <c r="GLM740" s="38"/>
      <c r="GLN740" s="38"/>
      <c r="GLO740" s="38"/>
      <c r="GLP740" s="38"/>
      <c r="GLQ740" s="38"/>
      <c r="GLR740" s="38"/>
      <c r="GLS740" s="38"/>
      <c r="GLT740" s="38"/>
      <c r="GLU740" s="38"/>
      <c r="GLV740" s="38"/>
      <c r="GLW740" s="38"/>
      <c r="GLX740" s="38"/>
      <c r="GLY740" s="38"/>
      <c r="GLZ740" s="38"/>
      <c r="GMA740" s="38"/>
      <c r="GMB740" s="38"/>
      <c r="GMC740" s="38"/>
      <c r="GMD740" s="38"/>
      <c r="GME740" s="38"/>
      <c r="GMF740" s="38"/>
      <c r="GMG740" s="38"/>
      <c r="GMH740" s="38"/>
      <c r="GMI740" s="38"/>
      <c r="GMJ740" s="38"/>
      <c r="GMK740" s="38"/>
      <c r="GML740" s="38"/>
      <c r="GMM740" s="38"/>
      <c r="GMN740" s="38"/>
      <c r="GMO740" s="38"/>
      <c r="GMP740" s="38"/>
      <c r="GMQ740" s="38"/>
      <c r="GMR740" s="38"/>
      <c r="GMS740" s="38"/>
      <c r="GMT740" s="38"/>
      <c r="GMU740" s="38"/>
      <c r="GMV740" s="38"/>
      <c r="GMW740" s="38"/>
      <c r="GMX740" s="38"/>
      <c r="GMY740" s="38"/>
      <c r="GMZ740" s="38"/>
      <c r="GNA740" s="38"/>
      <c r="GNB740" s="38"/>
      <c r="GNC740" s="38"/>
      <c r="GND740" s="38"/>
      <c r="GNE740" s="38"/>
      <c r="GNF740" s="38"/>
      <c r="GNG740" s="38"/>
      <c r="GNH740" s="38"/>
      <c r="GNI740" s="38"/>
      <c r="GNJ740" s="38"/>
      <c r="GNK740" s="38"/>
      <c r="GNL740" s="38"/>
      <c r="GNM740" s="38"/>
      <c r="GNN740" s="38"/>
      <c r="GNO740" s="38"/>
      <c r="GNP740" s="38"/>
      <c r="GNQ740" s="38"/>
      <c r="GNR740" s="38"/>
      <c r="GNS740" s="38"/>
      <c r="GNT740" s="38"/>
      <c r="GNU740" s="38"/>
      <c r="GNV740" s="38"/>
      <c r="GNW740" s="38"/>
      <c r="GNX740" s="38"/>
      <c r="GNY740" s="38"/>
      <c r="GNZ740" s="38"/>
      <c r="GOA740" s="38"/>
      <c r="GOB740" s="38"/>
      <c r="GOC740" s="38"/>
      <c r="GOD740" s="38"/>
      <c r="GOE740" s="38"/>
      <c r="GOF740" s="38"/>
      <c r="GOG740" s="38"/>
      <c r="GOH740" s="38"/>
      <c r="GOI740" s="38"/>
      <c r="GOJ740" s="38"/>
      <c r="GOK740" s="38"/>
      <c r="GOL740" s="38"/>
      <c r="GOM740" s="38"/>
      <c r="GON740" s="38"/>
      <c r="GOO740" s="38"/>
      <c r="GOP740" s="38"/>
      <c r="GOQ740" s="38"/>
      <c r="GOR740" s="38"/>
      <c r="GOS740" s="38"/>
      <c r="GOT740" s="38"/>
      <c r="GOU740" s="38"/>
      <c r="GOV740" s="38"/>
      <c r="GOW740" s="38"/>
      <c r="GOX740" s="38"/>
      <c r="GOY740" s="38"/>
      <c r="GOZ740" s="38"/>
      <c r="GPA740" s="38"/>
      <c r="GPB740" s="38"/>
      <c r="GPC740" s="38"/>
      <c r="GPD740" s="38"/>
      <c r="GPE740" s="38"/>
      <c r="GPF740" s="38"/>
      <c r="GPG740" s="38"/>
      <c r="GPH740" s="38"/>
      <c r="GPI740" s="38"/>
      <c r="GPJ740" s="38"/>
      <c r="GPK740" s="38"/>
      <c r="GPL740" s="38"/>
      <c r="GPM740" s="38"/>
      <c r="GPN740" s="38"/>
      <c r="GPO740" s="38"/>
      <c r="GPP740" s="38"/>
      <c r="GPQ740" s="38"/>
      <c r="GPR740" s="38"/>
      <c r="GPS740" s="38"/>
      <c r="GPT740" s="38"/>
      <c r="GPU740" s="38"/>
      <c r="GPV740" s="38"/>
      <c r="GPW740" s="38"/>
      <c r="GPX740" s="38"/>
      <c r="GPY740" s="38"/>
      <c r="GPZ740" s="38"/>
      <c r="GQA740" s="38"/>
      <c r="GQB740" s="38"/>
      <c r="GQC740" s="38"/>
      <c r="GQD740" s="38"/>
      <c r="GQE740" s="38"/>
      <c r="GQF740" s="38"/>
      <c r="GQG740" s="38"/>
      <c r="GQH740" s="38"/>
      <c r="GQI740" s="38"/>
      <c r="GQJ740" s="38"/>
      <c r="GQK740" s="38"/>
      <c r="GQL740" s="38"/>
      <c r="GQM740" s="38"/>
      <c r="GQN740" s="38"/>
      <c r="GQO740" s="38"/>
      <c r="GQP740" s="38"/>
      <c r="GQQ740" s="38"/>
      <c r="GQR740" s="38"/>
      <c r="GQS740" s="38"/>
      <c r="GQT740" s="38"/>
      <c r="GQU740" s="38"/>
      <c r="GQV740" s="38"/>
      <c r="GQW740" s="38"/>
      <c r="GQX740" s="38"/>
      <c r="GQY740" s="38"/>
      <c r="GQZ740" s="38"/>
      <c r="GRA740" s="38"/>
      <c r="GRB740" s="38"/>
      <c r="GRC740" s="38"/>
      <c r="GRD740" s="38"/>
      <c r="GRE740" s="38"/>
      <c r="GRF740" s="38"/>
      <c r="GRG740" s="38"/>
      <c r="GRH740" s="38"/>
      <c r="GRI740" s="38"/>
      <c r="GRJ740" s="38"/>
      <c r="GRK740" s="38"/>
      <c r="GRL740" s="38"/>
      <c r="GRM740" s="38"/>
      <c r="GRN740" s="38"/>
      <c r="GRO740" s="38"/>
      <c r="GRP740" s="38"/>
      <c r="GRQ740" s="38"/>
      <c r="GRR740" s="38"/>
      <c r="GRS740" s="38"/>
      <c r="GRT740" s="38"/>
      <c r="GRU740" s="38"/>
      <c r="GRV740" s="38"/>
      <c r="GRW740" s="38"/>
      <c r="GRX740" s="38"/>
      <c r="GRY740" s="38"/>
      <c r="GRZ740" s="38"/>
      <c r="GSA740" s="38"/>
      <c r="GSB740" s="38"/>
      <c r="GSC740" s="38"/>
      <c r="GSD740" s="38"/>
      <c r="GSE740" s="38"/>
      <c r="GSF740" s="38"/>
      <c r="GSG740" s="38"/>
      <c r="GSH740" s="38"/>
      <c r="GSI740" s="38"/>
      <c r="GSJ740" s="38"/>
      <c r="GSK740" s="38"/>
      <c r="GSL740" s="38"/>
      <c r="GSM740" s="38"/>
      <c r="GSN740" s="38"/>
      <c r="GSO740" s="38"/>
      <c r="GSP740" s="38"/>
      <c r="GSQ740" s="38"/>
      <c r="GSR740" s="38"/>
      <c r="GSS740" s="38"/>
      <c r="GST740" s="38"/>
      <c r="GSU740" s="38"/>
      <c r="GSV740" s="38"/>
      <c r="GSW740" s="38"/>
      <c r="GSX740" s="38"/>
      <c r="GSY740" s="38"/>
      <c r="GSZ740" s="38"/>
      <c r="GTA740" s="38"/>
      <c r="GTB740" s="38"/>
      <c r="GTC740" s="38"/>
      <c r="GTD740" s="38"/>
      <c r="GTE740" s="38"/>
      <c r="GTF740" s="38"/>
      <c r="GTG740" s="38"/>
      <c r="GTH740" s="38"/>
      <c r="GTI740" s="38"/>
      <c r="GTJ740" s="38"/>
      <c r="GTK740" s="38"/>
      <c r="GTL740" s="38"/>
      <c r="GTM740" s="38"/>
      <c r="GTN740" s="38"/>
      <c r="GTO740" s="38"/>
      <c r="GTP740" s="38"/>
      <c r="GTQ740" s="38"/>
      <c r="GTR740" s="38"/>
      <c r="GTS740" s="38"/>
      <c r="GTT740" s="38"/>
      <c r="GTU740" s="38"/>
      <c r="GTV740" s="38"/>
      <c r="GTW740" s="38"/>
      <c r="GTX740" s="38"/>
      <c r="GTY740" s="38"/>
      <c r="GTZ740" s="38"/>
      <c r="GUA740" s="38"/>
      <c r="GUB740" s="38"/>
      <c r="GUC740" s="38"/>
      <c r="GUD740" s="38"/>
      <c r="GUE740" s="38"/>
      <c r="GUF740" s="38"/>
      <c r="GUG740" s="38"/>
      <c r="GUH740" s="38"/>
      <c r="GUI740" s="38"/>
      <c r="GUJ740" s="38"/>
      <c r="GUK740" s="38"/>
      <c r="GUL740" s="38"/>
      <c r="GUM740" s="38"/>
      <c r="GUN740" s="38"/>
      <c r="GUO740" s="38"/>
      <c r="GUP740" s="38"/>
      <c r="GUQ740" s="38"/>
      <c r="GUR740" s="38"/>
      <c r="GUS740" s="38"/>
      <c r="GUT740" s="38"/>
      <c r="GUU740" s="38"/>
      <c r="GUV740" s="38"/>
      <c r="GUW740" s="38"/>
      <c r="GUX740" s="38"/>
      <c r="GUY740" s="38"/>
      <c r="GUZ740" s="38"/>
      <c r="GVA740" s="38"/>
      <c r="GVB740" s="38"/>
      <c r="GVC740" s="38"/>
      <c r="GVD740" s="38"/>
      <c r="GVE740" s="38"/>
      <c r="GVF740" s="38"/>
      <c r="GVG740" s="38"/>
      <c r="GVH740" s="38"/>
      <c r="GVI740" s="38"/>
      <c r="GVJ740" s="38"/>
      <c r="GVK740" s="38"/>
      <c r="GVL740" s="38"/>
      <c r="GVM740" s="38"/>
      <c r="GVN740" s="38"/>
      <c r="GVO740" s="38"/>
      <c r="GVP740" s="38"/>
      <c r="GVQ740" s="38"/>
      <c r="GVR740" s="38"/>
      <c r="GVS740" s="38"/>
      <c r="GVT740" s="38"/>
      <c r="GVU740" s="38"/>
      <c r="GVV740" s="38"/>
      <c r="GVW740" s="38"/>
      <c r="GVX740" s="38"/>
      <c r="GVY740" s="38"/>
      <c r="GVZ740" s="38"/>
      <c r="GWA740" s="38"/>
      <c r="GWB740" s="38"/>
      <c r="GWC740" s="38"/>
      <c r="GWD740" s="38"/>
      <c r="GWE740" s="38"/>
      <c r="GWF740" s="38"/>
      <c r="GWG740" s="38"/>
      <c r="GWH740" s="38"/>
      <c r="GWI740" s="38"/>
      <c r="GWJ740" s="38"/>
      <c r="GWK740" s="38"/>
      <c r="GWL740" s="38"/>
      <c r="GWM740" s="38"/>
      <c r="GWN740" s="38"/>
      <c r="GWO740" s="38"/>
      <c r="GWP740" s="38"/>
      <c r="GWQ740" s="38"/>
      <c r="GWR740" s="38"/>
      <c r="GWS740" s="38"/>
      <c r="GWT740" s="38"/>
      <c r="GWU740" s="38"/>
      <c r="GWV740" s="38"/>
      <c r="GWW740" s="38"/>
      <c r="GWX740" s="38"/>
      <c r="GWY740" s="38"/>
      <c r="GWZ740" s="38"/>
      <c r="GXA740" s="38"/>
      <c r="GXB740" s="38"/>
      <c r="GXC740" s="38"/>
      <c r="GXD740" s="38"/>
      <c r="GXE740" s="38"/>
      <c r="GXF740" s="38"/>
      <c r="GXG740" s="38"/>
      <c r="GXH740" s="38"/>
      <c r="GXI740" s="38"/>
      <c r="GXJ740" s="38"/>
      <c r="GXK740" s="38"/>
      <c r="GXL740" s="38"/>
      <c r="GXM740" s="38"/>
      <c r="GXN740" s="38"/>
      <c r="GXO740" s="38"/>
      <c r="GXP740" s="38"/>
      <c r="GXQ740" s="38"/>
      <c r="GXR740" s="38"/>
      <c r="GXS740" s="38"/>
      <c r="GXT740" s="38"/>
      <c r="GXU740" s="38"/>
      <c r="GXV740" s="38"/>
      <c r="GXW740" s="38"/>
      <c r="GXX740" s="38"/>
      <c r="GXY740" s="38"/>
      <c r="GXZ740" s="38"/>
      <c r="GYA740" s="38"/>
      <c r="GYB740" s="38"/>
      <c r="GYC740" s="38"/>
      <c r="GYD740" s="38"/>
      <c r="GYE740" s="38"/>
      <c r="GYF740" s="38"/>
      <c r="GYG740" s="38"/>
      <c r="GYH740" s="38"/>
      <c r="GYI740" s="38"/>
      <c r="GYJ740" s="38"/>
      <c r="GYK740" s="38"/>
      <c r="GYL740" s="38"/>
      <c r="GYM740" s="38"/>
      <c r="GYN740" s="38"/>
      <c r="GYO740" s="38"/>
      <c r="GYP740" s="38"/>
      <c r="GYQ740" s="38"/>
      <c r="GYR740" s="38"/>
      <c r="GYS740" s="38"/>
      <c r="GYT740" s="38"/>
      <c r="GYU740" s="38"/>
      <c r="GYV740" s="38"/>
      <c r="GYW740" s="38"/>
      <c r="GYX740" s="38"/>
      <c r="GYY740" s="38"/>
      <c r="GYZ740" s="38"/>
      <c r="GZA740" s="38"/>
      <c r="GZB740" s="38"/>
      <c r="GZC740" s="38"/>
      <c r="GZD740" s="38"/>
      <c r="GZE740" s="38"/>
      <c r="GZF740" s="38"/>
      <c r="GZG740" s="38"/>
      <c r="GZH740" s="38"/>
      <c r="GZI740" s="38"/>
      <c r="GZJ740" s="38"/>
      <c r="GZK740" s="38"/>
      <c r="GZL740" s="38"/>
      <c r="GZM740" s="38"/>
      <c r="GZN740" s="38"/>
      <c r="GZO740" s="38"/>
      <c r="GZP740" s="38"/>
      <c r="GZQ740" s="38"/>
      <c r="GZR740" s="38"/>
      <c r="GZS740" s="38"/>
      <c r="GZT740" s="38"/>
      <c r="GZU740" s="38"/>
      <c r="GZV740" s="38"/>
      <c r="GZW740" s="38"/>
      <c r="GZX740" s="38"/>
      <c r="GZY740" s="38"/>
      <c r="GZZ740" s="38"/>
      <c r="HAA740" s="38"/>
      <c r="HAB740" s="38"/>
      <c r="HAC740" s="38"/>
      <c r="HAD740" s="38"/>
      <c r="HAE740" s="38"/>
      <c r="HAF740" s="38"/>
      <c r="HAG740" s="38"/>
      <c r="HAH740" s="38"/>
      <c r="HAI740" s="38"/>
      <c r="HAJ740" s="38"/>
      <c r="HAK740" s="38"/>
      <c r="HAL740" s="38"/>
      <c r="HAM740" s="38"/>
      <c r="HAN740" s="38"/>
      <c r="HAO740" s="38"/>
      <c r="HAP740" s="38"/>
      <c r="HAQ740" s="38"/>
      <c r="HAR740" s="38"/>
      <c r="HAS740" s="38"/>
      <c r="HAT740" s="38"/>
      <c r="HAU740" s="38"/>
      <c r="HAV740" s="38"/>
      <c r="HAW740" s="38"/>
      <c r="HAX740" s="38"/>
      <c r="HAY740" s="38"/>
      <c r="HAZ740" s="38"/>
      <c r="HBA740" s="38"/>
      <c r="HBB740" s="38"/>
      <c r="HBC740" s="38"/>
      <c r="HBD740" s="38"/>
      <c r="HBE740" s="38"/>
      <c r="HBF740" s="38"/>
      <c r="HBG740" s="38"/>
      <c r="HBH740" s="38"/>
      <c r="HBI740" s="38"/>
      <c r="HBJ740" s="38"/>
      <c r="HBK740" s="38"/>
      <c r="HBL740" s="38"/>
      <c r="HBM740" s="38"/>
      <c r="HBN740" s="38"/>
      <c r="HBO740" s="38"/>
      <c r="HBP740" s="38"/>
      <c r="HBQ740" s="38"/>
      <c r="HBR740" s="38"/>
      <c r="HBS740" s="38"/>
      <c r="HBT740" s="38"/>
      <c r="HBU740" s="38"/>
      <c r="HBV740" s="38"/>
      <c r="HBW740" s="38"/>
      <c r="HBX740" s="38"/>
      <c r="HBY740" s="38"/>
      <c r="HBZ740" s="38"/>
      <c r="HCA740" s="38"/>
      <c r="HCB740" s="38"/>
      <c r="HCC740" s="38"/>
      <c r="HCD740" s="38"/>
      <c r="HCE740" s="38"/>
      <c r="HCF740" s="38"/>
      <c r="HCG740" s="38"/>
      <c r="HCH740" s="38"/>
      <c r="HCI740" s="38"/>
      <c r="HCJ740" s="38"/>
      <c r="HCK740" s="38"/>
      <c r="HCL740" s="38"/>
      <c r="HCM740" s="38"/>
      <c r="HCN740" s="38"/>
      <c r="HCO740" s="38"/>
      <c r="HCP740" s="38"/>
      <c r="HCQ740" s="38"/>
      <c r="HCR740" s="38"/>
      <c r="HCS740" s="38"/>
      <c r="HCT740" s="38"/>
      <c r="HCU740" s="38"/>
      <c r="HCV740" s="38"/>
      <c r="HCW740" s="38"/>
      <c r="HCX740" s="38"/>
      <c r="HCY740" s="38"/>
      <c r="HCZ740" s="38"/>
      <c r="HDA740" s="38"/>
      <c r="HDB740" s="38"/>
      <c r="HDC740" s="38"/>
      <c r="HDD740" s="38"/>
      <c r="HDE740" s="38"/>
      <c r="HDF740" s="38"/>
      <c r="HDG740" s="38"/>
      <c r="HDH740" s="38"/>
      <c r="HDI740" s="38"/>
      <c r="HDJ740" s="38"/>
      <c r="HDK740" s="38"/>
      <c r="HDL740" s="38"/>
      <c r="HDM740" s="38"/>
      <c r="HDN740" s="38"/>
      <c r="HDO740" s="38"/>
      <c r="HDP740" s="38"/>
      <c r="HDQ740" s="38"/>
      <c r="HDR740" s="38"/>
      <c r="HDS740" s="38"/>
      <c r="HDT740" s="38"/>
      <c r="HDU740" s="38"/>
      <c r="HDV740" s="38"/>
      <c r="HDW740" s="38"/>
      <c r="HDX740" s="38"/>
      <c r="HDY740" s="38"/>
      <c r="HDZ740" s="38"/>
      <c r="HEA740" s="38"/>
      <c r="HEB740" s="38"/>
      <c r="HEC740" s="38"/>
      <c r="HED740" s="38"/>
      <c r="HEE740" s="38"/>
      <c r="HEF740" s="38"/>
      <c r="HEG740" s="38"/>
      <c r="HEH740" s="38"/>
      <c r="HEI740" s="38"/>
      <c r="HEJ740" s="38"/>
      <c r="HEK740" s="38"/>
      <c r="HEL740" s="38"/>
      <c r="HEM740" s="38"/>
      <c r="HEN740" s="38"/>
      <c r="HEO740" s="38"/>
      <c r="HEP740" s="38"/>
      <c r="HEQ740" s="38"/>
      <c r="HER740" s="38"/>
      <c r="HES740" s="38"/>
      <c r="HET740" s="38"/>
      <c r="HEU740" s="38"/>
      <c r="HEV740" s="38"/>
      <c r="HEW740" s="38"/>
      <c r="HEX740" s="38"/>
      <c r="HEY740" s="38"/>
      <c r="HEZ740" s="38"/>
      <c r="HFA740" s="38"/>
      <c r="HFB740" s="38"/>
      <c r="HFC740" s="38"/>
      <c r="HFD740" s="38"/>
      <c r="HFE740" s="38"/>
      <c r="HFF740" s="38"/>
      <c r="HFG740" s="38"/>
      <c r="HFH740" s="38"/>
      <c r="HFI740" s="38"/>
      <c r="HFJ740" s="38"/>
      <c r="HFK740" s="38"/>
      <c r="HFL740" s="38"/>
      <c r="HFM740" s="38"/>
      <c r="HFN740" s="38"/>
      <c r="HFO740" s="38"/>
      <c r="HFP740" s="38"/>
      <c r="HFQ740" s="38"/>
      <c r="HFR740" s="38"/>
      <c r="HFS740" s="38"/>
      <c r="HFT740" s="38"/>
      <c r="HFU740" s="38"/>
      <c r="HFV740" s="38"/>
      <c r="HFW740" s="38"/>
      <c r="HFX740" s="38"/>
      <c r="HFY740" s="38"/>
      <c r="HFZ740" s="38"/>
      <c r="HGA740" s="38"/>
      <c r="HGB740" s="38"/>
      <c r="HGC740" s="38"/>
      <c r="HGD740" s="38"/>
      <c r="HGE740" s="38"/>
      <c r="HGF740" s="38"/>
      <c r="HGG740" s="38"/>
      <c r="HGH740" s="38"/>
      <c r="HGI740" s="38"/>
      <c r="HGJ740" s="38"/>
      <c r="HGK740" s="38"/>
      <c r="HGL740" s="38"/>
      <c r="HGM740" s="38"/>
      <c r="HGN740" s="38"/>
      <c r="HGO740" s="38"/>
      <c r="HGP740" s="38"/>
      <c r="HGQ740" s="38"/>
      <c r="HGR740" s="38"/>
      <c r="HGS740" s="38"/>
      <c r="HGT740" s="38"/>
      <c r="HGU740" s="38"/>
      <c r="HGV740" s="38"/>
      <c r="HGW740" s="38"/>
      <c r="HGX740" s="38"/>
      <c r="HGY740" s="38"/>
      <c r="HGZ740" s="38"/>
      <c r="HHA740" s="38"/>
      <c r="HHB740" s="38"/>
      <c r="HHC740" s="38"/>
      <c r="HHD740" s="38"/>
      <c r="HHE740" s="38"/>
      <c r="HHF740" s="38"/>
      <c r="HHG740" s="38"/>
      <c r="HHH740" s="38"/>
      <c r="HHI740" s="38"/>
      <c r="HHJ740" s="38"/>
      <c r="HHK740" s="38"/>
      <c r="HHL740" s="38"/>
      <c r="HHM740" s="38"/>
      <c r="HHN740" s="38"/>
      <c r="HHO740" s="38"/>
      <c r="HHP740" s="38"/>
      <c r="HHQ740" s="38"/>
      <c r="HHR740" s="38"/>
      <c r="HHS740" s="38"/>
      <c r="HHT740" s="38"/>
      <c r="HHU740" s="38"/>
      <c r="HHV740" s="38"/>
      <c r="HHW740" s="38"/>
      <c r="HHX740" s="38"/>
      <c r="HHY740" s="38"/>
      <c r="HHZ740" s="38"/>
      <c r="HIA740" s="38"/>
      <c r="HIB740" s="38"/>
      <c r="HIC740" s="38"/>
      <c r="HID740" s="38"/>
      <c r="HIE740" s="38"/>
      <c r="HIF740" s="38"/>
      <c r="HIG740" s="38"/>
      <c r="HIH740" s="38"/>
      <c r="HII740" s="38"/>
      <c r="HIJ740" s="38"/>
      <c r="HIK740" s="38"/>
      <c r="HIL740" s="38"/>
      <c r="HIM740" s="38"/>
      <c r="HIN740" s="38"/>
      <c r="HIO740" s="38"/>
      <c r="HIP740" s="38"/>
      <c r="HIQ740" s="38"/>
      <c r="HIR740" s="38"/>
      <c r="HIS740" s="38"/>
      <c r="HIT740" s="38"/>
      <c r="HIU740" s="38"/>
      <c r="HIV740" s="38"/>
      <c r="HIW740" s="38"/>
      <c r="HIX740" s="38"/>
      <c r="HIY740" s="38"/>
      <c r="HIZ740" s="38"/>
      <c r="HJA740" s="38"/>
      <c r="HJB740" s="38"/>
      <c r="HJC740" s="38"/>
      <c r="HJD740" s="38"/>
      <c r="HJE740" s="38"/>
      <c r="HJF740" s="38"/>
      <c r="HJG740" s="38"/>
      <c r="HJH740" s="38"/>
      <c r="HJI740" s="38"/>
      <c r="HJJ740" s="38"/>
      <c r="HJK740" s="38"/>
      <c r="HJL740" s="38"/>
      <c r="HJM740" s="38"/>
      <c r="HJN740" s="38"/>
      <c r="HJO740" s="38"/>
      <c r="HJP740" s="38"/>
      <c r="HJQ740" s="38"/>
      <c r="HJR740" s="38"/>
      <c r="HJS740" s="38"/>
      <c r="HJT740" s="38"/>
      <c r="HJU740" s="38"/>
      <c r="HJV740" s="38"/>
      <c r="HJW740" s="38"/>
      <c r="HJX740" s="38"/>
      <c r="HJY740" s="38"/>
      <c r="HJZ740" s="38"/>
      <c r="HKA740" s="38"/>
      <c r="HKB740" s="38"/>
      <c r="HKC740" s="38"/>
      <c r="HKD740" s="38"/>
      <c r="HKE740" s="38"/>
      <c r="HKF740" s="38"/>
      <c r="HKG740" s="38"/>
      <c r="HKH740" s="38"/>
      <c r="HKI740" s="38"/>
      <c r="HKJ740" s="38"/>
      <c r="HKK740" s="38"/>
      <c r="HKL740" s="38"/>
      <c r="HKM740" s="38"/>
      <c r="HKN740" s="38"/>
      <c r="HKO740" s="38"/>
      <c r="HKP740" s="38"/>
      <c r="HKQ740" s="38"/>
      <c r="HKR740" s="38"/>
      <c r="HKS740" s="38"/>
      <c r="HKT740" s="38"/>
      <c r="HKU740" s="38"/>
      <c r="HKV740" s="38"/>
      <c r="HKW740" s="38"/>
      <c r="HKX740" s="38"/>
      <c r="HKY740" s="38"/>
      <c r="HKZ740" s="38"/>
      <c r="HLA740" s="38"/>
      <c r="HLB740" s="38"/>
      <c r="HLC740" s="38"/>
      <c r="HLD740" s="38"/>
      <c r="HLE740" s="38"/>
      <c r="HLF740" s="38"/>
      <c r="HLG740" s="38"/>
      <c r="HLH740" s="38"/>
      <c r="HLI740" s="38"/>
      <c r="HLJ740" s="38"/>
      <c r="HLK740" s="38"/>
      <c r="HLL740" s="38"/>
      <c r="HLM740" s="38"/>
      <c r="HLN740" s="38"/>
      <c r="HLO740" s="38"/>
      <c r="HLP740" s="38"/>
      <c r="HLQ740" s="38"/>
      <c r="HLR740" s="38"/>
      <c r="HLS740" s="38"/>
      <c r="HLT740" s="38"/>
      <c r="HLU740" s="38"/>
      <c r="HLV740" s="38"/>
      <c r="HLW740" s="38"/>
      <c r="HLX740" s="38"/>
      <c r="HLY740" s="38"/>
      <c r="HLZ740" s="38"/>
      <c r="HMA740" s="38"/>
      <c r="HMB740" s="38"/>
      <c r="HMC740" s="38"/>
      <c r="HMD740" s="38"/>
      <c r="HME740" s="38"/>
      <c r="HMF740" s="38"/>
      <c r="HMG740" s="38"/>
      <c r="HMH740" s="38"/>
      <c r="HMI740" s="38"/>
      <c r="HMJ740" s="38"/>
      <c r="HMK740" s="38"/>
      <c r="HML740" s="38"/>
      <c r="HMM740" s="38"/>
      <c r="HMN740" s="38"/>
      <c r="HMO740" s="38"/>
      <c r="HMP740" s="38"/>
      <c r="HMQ740" s="38"/>
      <c r="HMR740" s="38"/>
      <c r="HMS740" s="38"/>
      <c r="HMT740" s="38"/>
      <c r="HMU740" s="38"/>
      <c r="HMV740" s="38"/>
      <c r="HMW740" s="38"/>
      <c r="HMX740" s="38"/>
      <c r="HMY740" s="38"/>
      <c r="HMZ740" s="38"/>
      <c r="HNA740" s="38"/>
      <c r="HNB740" s="38"/>
      <c r="HNC740" s="38"/>
      <c r="HND740" s="38"/>
      <c r="HNE740" s="38"/>
      <c r="HNF740" s="38"/>
      <c r="HNG740" s="38"/>
      <c r="HNH740" s="38"/>
      <c r="HNI740" s="38"/>
      <c r="HNJ740" s="38"/>
      <c r="HNK740" s="38"/>
      <c r="HNL740" s="38"/>
      <c r="HNM740" s="38"/>
      <c r="HNN740" s="38"/>
      <c r="HNO740" s="38"/>
      <c r="HNP740" s="38"/>
      <c r="HNQ740" s="38"/>
      <c r="HNR740" s="38"/>
      <c r="HNS740" s="38"/>
      <c r="HNT740" s="38"/>
      <c r="HNU740" s="38"/>
      <c r="HNV740" s="38"/>
      <c r="HNW740" s="38"/>
      <c r="HNX740" s="38"/>
      <c r="HNY740" s="38"/>
      <c r="HNZ740" s="38"/>
      <c r="HOA740" s="38"/>
      <c r="HOB740" s="38"/>
      <c r="HOC740" s="38"/>
      <c r="HOD740" s="38"/>
      <c r="HOE740" s="38"/>
      <c r="HOF740" s="38"/>
      <c r="HOG740" s="38"/>
      <c r="HOH740" s="38"/>
      <c r="HOI740" s="38"/>
      <c r="HOJ740" s="38"/>
      <c r="HOK740" s="38"/>
      <c r="HOL740" s="38"/>
      <c r="HOM740" s="38"/>
      <c r="HON740" s="38"/>
      <c r="HOO740" s="38"/>
      <c r="HOP740" s="38"/>
      <c r="HOQ740" s="38"/>
      <c r="HOR740" s="38"/>
      <c r="HOS740" s="38"/>
      <c r="HOT740" s="38"/>
      <c r="HOU740" s="38"/>
      <c r="HOV740" s="38"/>
      <c r="HOW740" s="38"/>
      <c r="HOX740" s="38"/>
      <c r="HOY740" s="38"/>
      <c r="HOZ740" s="38"/>
      <c r="HPA740" s="38"/>
      <c r="HPB740" s="38"/>
      <c r="HPC740" s="38"/>
      <c r="HPD740" s="38"/>
      <c r="HPE740" s="38"/>
      <c r="HPF740" s="38"/>
      <c r="HPG740" s="38"/>
      <c r="HPH740" s="38"/>
      <c r="HPI740" s="38"/>
      <c r="HPJ740" s="38"/>
      <c r="HPK740" s="38"/>
      <c r="HPL740" s="38"/>
      <c r="HPM740" s="38"/>
      <c r="HPN740" s="38"/>
      <c r="HPO740" s="38"/>
      <c r="HPP740" s="38"/>
      <c r="HPQ740" s="38"/>
      <c r="HPR740" s="38"/>
      <c r="HPS740" s="38"/>
      <c r="HPT740" s="38"/>
      <c r="HPU740" s="38"/>
      <c r="HPV740" s="38"/>
      <c r="HPW740" s="38"/>
      <c r="HPX740" s="38"/>
      <c r="HPY740" s="38"/>
      <c r="HPZ740" s="38"/>
      <c r="HQA740" s="38"/>
      <c r="HQB740" s="38"/>
      <c r="HQC740" s="38"/>
      <c r="HQD740" s="38"/>
      <c r="HQE740" s="38"/>
      <c r="HQF740" s="38"/>
      <c r="HQG740" s="38"/>
      <c r="HQH740" s="38"/>
      <c r="HQI740" s="38"/>
      <c r="HQJ740" s="38"/>
      <c r="HQK740" s="38"/>
      <c r="HQL740" s="38"/>
      <c r="HQM740" s="38"/>
      <c r="HQN740" s="38"/>
      <c r="HQO740" s="38"/>
      <c r="HQP740" s="38"/>
      <c r="HQQ740" s="38"/>
      <c r="HQR740" s="38"/>
      <c r="HQS740" s="38"/>
      <c r="HQT740" s="38"/>
      <c r="HQU740" s="38"/>
      <c r="HQV740" s="38"/>
      <c r="HQW740" s="38"/>
      <c r="HQX740" s="38"/>
      <c r="HQY740" s="38"/>
      <c r="HQZ740" s="38"/>
      <c r="HRA740" s="38"/>
      <c r="HRB740" s="38"/>
      <c r="HRC740" s="38"/>
      <c r="HRD740" s="38"/>
      <c r="HRE740" s="38"/>
      <c r="HRF740" s="38"/>
      <c r="HRG740" s="38"/>
      <c r="HRH740" s="38"/>
      <c r="HRI740" s="38"/>
      <c r="HRJ740" s="38"/>
      <c r="HRK740" s="38"/>
      <c r="HRL740" s="38"/>
      <c r="HRM740" s="38"/>
      <c r="HRN740" s="38"/>
      <c r="HRO740" s="38"/>
      <c r="HRP740" s="38"/>
      <c r="HRQ740" s="38"/>
      <c r="HRR740" s="38"/>
      <c r="HRS740" s="38"/>
      <c r="HRT740" s="38"/>
      <c r="HRU740" s="38"/>
      <c r="HRV740" s="38"/>
      <c r="HRW740" s="38"/>
      <c r="HRX740" s="38"/>
      <c r="HRY740" s="38"/>
      <c r="HRZ740" s="38"/>
      <c r="HSA740" s="38"/>
      <c r="HSB740" s="38"/>
      <c r="HSC740" s="38"/>
      <c r="HSD740" s="38"/>
      <c r="HSE740" s="38"/>
      <c r="HSF740" s="38"/>
      <c r="HSG740" s="38"/>
      <c r="HSH740" s="38"/>
      <c r="HSI740" s="38"/>
      <c r="HSJ740" s="38"/>
      <c r="HSK740" s="38"/>
      <c r="HSL740" s="38"/>
      <c r="HSM740" s="38"/>
      <c r="HSN740" s="38"/>
      <c r="HSO740" s="38"/>
      <c r="HSP740" s="38"/>
      <c r="HSQ740" s="38"/>
      <c r="HSR740" s="38"/>
      <c r="HSS740" s="38"/>
      <c r="HST740" s="38"/>
      <c r="HSU740" s="38"/>
      <c r="HSV740" s="38"/>
      <c r="HSW740" s="38"/>
      <c r="HSX740" s="38"/>
      <c r="HSY740" s="38"/>
      <c r="HSZ740" s="38"/>
      <c r="HTA740" s="38"/>
      <c r="HTB740" s="38"/>
      <c r="HTC740" s="38"/>
      <c r="HTD740" s="38"/>
      <c r="HTE740" s="38"/>
      <c r="HTF740" s="38"/>
      <c r="HTG740" s="38"/>
      <c r="HTH740" s="38"/>
      <c r="HTI740" s="38"/>
      <c r="HTJ740" s="38"/>
      <c r="HTK740" s="38"/>
      <c r="HTL740" s="38"/>
      <c r="HTM740" s="38"/>
      <c r="HTN740" s="38"/>
      <c r="HTO740" s="38"/>
      <c r="HTP740" s="38"/>
      <c r="HTQ740" s="38"/>
      <c r="HTR740" s="38"/>
      <c r="HTS740" s="38"/>
      <c r="HTT740" s="38"/>
      <c r="HTU740" s="38"/>
      <c r="HTV740" s="38"/>
      <c r="HTW740" s="38"/>
      <c r="HTX740" s="38"/>
      <c r="HTY740" s="38"/>
      <c r="HTZ740" s="38"/>
      <c r="HUA740" s="38"/>
      <c r="HUB740" s="38"/>
      <c r="HUC740" s="38"/>
      <c r="HUD740" s="38"/>
      <c r="HUE740" s="38"/>
      <c r="HUF740" s="38"/>
      <c r="HUG740" s="38"/>
      <c r="HUH740" s="38"/>
      <c r="HUI740" s="38"/>
      <c r="HUJ740" s="38"/>
      <c r="HUK740" s="38"/>
      <c r="HUL740" s="38"/>
      <c r="HUM740" s="38"/>
      <c r="HUN740" s="38"/>
      <c r="HUO740" s="38"/>
      <c r="HUP740" s="38"/>
      <c r="HUQ740" s="38"/>
      <c r="HUR740" s="38"/>
      <c r="HUS740" s="38"/>
      <c r="HUT740" s="38"/>
      <c r="HUU740" s="38"/>
      <c r="HUV740" s="38"/>
      <c r="HUW740" s="38"/>
      <c r="HUX740" s="38"/>
      <c r="HUY740" s="38"/>
      <c r="HUZ740" s="38"/>
      <c r="HVA740" s="38"/>
      <c r="HVB740" s="38"/>
      <c r="HVC740" s="38"/>
      <c r="HVD740" s="38"/>
      <c r="HVE740" s="38"/>
      <c r="HVF740" s="38"/>
      <c r="HVG740" s="38"/>
      <c r="HVH740" s="38"/>
      <c r="HVI740" s="38"/>
      <c r="HVJ740" s="38"/>
      <c r="HVK740" s="38"/>
      <c r="HVL740" s="38"/>
      <c r="HVM740" s="38"/>
      <c r="HVN740" s="38"/>
      <c r="HVO740" s="38"/>
      <c r="HVP740" s="38"/>
      <c r="HVQ740" s="38"/>
      <c r="HVR740" s="38"/>
      <c r="HVS740" s="38"/>
      <c r="HVT740" s="38"/>
      <c r="HVU740" s="38"/>
      <c r="HVV740" s="38"/>
      <c r="HVW740" s="38"/>
      <c r="HVX740" s="38"/>
      <c r="HVY740" s="38"/>
      <c r="HVZ740" s="38"/>
      <c r="HWA740" s="38"/>
      <c r="HWB740" s="38"/>
      <c r="HWC740" s="38"/>
      <c r="HWD740" s="38"/>
      <c r="HWE740" s="38"/>
      <c r="HWF740" s="38"/>
      <c r="HWG740" s="38"/>
      <c r="HWH740" s="38"/>
      <c r="HWI740" s="38"/>
      <c r="HWJ740" s="38"/>
      <c r="HWK740" s="38"/>
      <c r="HWL740" s="38"/>
      <c r="HWM740" s="38"/>
      <c r="HWN740" s="38"/>
      <c r="HWO740" s="38"/>
      <c r="HWP740" s="38"/>
      <c r="HWQ740" s="38"/>
      <c r="HWR740" s="38"/>
      <c r="HWS740" s="38"/>
      <c r="HWT740" s="38"/>
      <c r="HWU740" s="38"/>
      <c r="HWV740" s="38"/>
      <c r="HWW740" s="38"/>
      <c r="HWX740" s="38"/>
      <c r="HWY740" s="38"/>
      <c r="HWZ740" s="38"/>
      <c r="HXA740" s="38"/>
      <c r="HXB740" s="38"/>
      <c r="HXC740" s="38"/>
      <c r="HXD740" s="38"/>
      <c r="HXE740" s="38"/>
      <c r="HXF740" s="38"/>
      <c r="HXG740" s="38"/>
      <c r="HXH740" s="38"/>
      <c r="HXI740" s="38"/>
      <c r="HXJ740" s="38"/>
      <c r="HXK740" s="38"/>
      <c r="HXL740" s="38"/>
      <c r="HXM740" s="38"/>
      <c r="HXN740" s="38"/>
      <c r="HXO740" s="38"/>
      <c r="HXP740" s="38"/>
      <c r="HXQ740" s="38"/>
      <c r="HXR740" s="38"/>
      <c r="HXS740" s="38"/>
      <c r="HXT740" s="38"/>
      <c r="HXU740" s="38"/>
      <c r="HXV740" s="38"/>
      <c r="HXW740" s="38"/>
      <c r="HXX740" s="38"/>
      <c r="HXY740" s="38"/>
      <c r="HXZ740" s="38"/>
      <c r="HYA740" s="38"/>
      <c r="HYB740" s="38"/>
      <c r="HYC740" s="38"/>
      <c r="HYD740" s="38"/>
      <c r="HYE740" s="38"/>
      <c r="HYF740" s="38"/>
      <c r="HYG740" s="38"/>
      <c r="HYH740" s="38"/>
      <c r="HYI740" s="38"/>
      <c r="HYJ740" s="38"/>
      <c r="HYK740" s="38"/>
      <c r="HYL740" s="38"/>
      <c r="HYM740" s="38"/>
      <c r="HYN740" s="38"/>
      <c r="HYO740" s="38"/>
      <c r="HYP740" s="38"/>
      <c r="HYQ740" s="38"/>
      <c r="HYR740" s="38"/>
      <c r="HYS740" s="38"/>
      <c r="HYT740" s="38"/>
      <c r="HYU740" s="38"/>
      <c r="HYV740" s="38"/>
      <c r="HYW740" s="38"/>
      <c r="HYX740" s="38"/>
      <c r="HYY740" s="38"/>
      <c r="HYZ740" s="38"/>
      <c r="HZA740" s="38"/>
      <c r="HZB740" s="38"/>
      <c r="HZC740" s="38"/>
      <c r="HZD740" s="38"/>
      <c r="HZE740" s="38"/>
      <c r="HZF740" s="38"/>
      <c r="HZG740" s="38"/>
      <c r="HZH740" s="38"/>
      <c r="HZI740" s="38"/>
      <c r="HZJ740" s="38"/>
      <c r="HZK740" s="38"/>
      <c r="HZL740" s="38"/>
      <c r="HZM740" s="38"/>
      <c r="HZN740" s="38"/>
      <c r="HZO740" s="38"/>
      <c r="HZP740" s="38"/>
      <c r="HZQ740" s="38"/>
      <c r="HZR740" s="38"/>
      <c r="HZS740" s="38"/>
      <c r="HZT740" s="38"/>
      <c r="HZU740" s="38"/>
      <c r="HZV740" s="38"/>
      <c r="HZW740" s="38"/>
      <c r="HZX740" s="38"/>
      <c r="HZY740" s="38"/>
      <c r="HZZ740" s="38"/>
      <c r="IAA740" s="38"/>
      <c r="IAB740" s="38"/>
      <c r="IAC740" s="38"/>
      <c r="IAD740" s="38"/>
      <c r="IAE740" s="38"/>
      <c r="IAF740" s="38"/>
      <c r="IAG740" s="38"/>
      <c r="IAH740" s="38"/>
      <c r="IAI740" s="38"/>
      <c r="IAJ740" s="38"/>
      <c r="IAK740" s="38"/>
      <c r="IAL740" s="38"/>
      <c r="IAM740" s="38"/>
      <c r="IAN740" s="38"/>
      <c r="IAO740" s="38"/>
      <c r="IAP740" s="38"/>
      <c r="IAQ740" s="38"/>
      <c r="IAR740" s="38"/>
      <c r="IAS740" s="38"/>
      <c r="IAT740" s="38"/>
      <c r="IAU740" s="38"/>
      <c r="IAV740" s="38"/>
      <c r="IAW740" s="38"/>
      <c r="IAX740" s="38"/>
      <c r="IAY740" s="38"/>
      <c r="IAZ740" s="38"/>
      <c r="IBA740" s="38"/>
      <c r="IBB740" s="38"/>
      <c r="IBC740" s="38"/>
      <c r="IBD740" s="38"/>
      <c r="IBE740" s="38"/>
      <c r="IBF740" s="38"/>
      <c r="IBG740" s="38"/>
      <c r="IBH740" s="38"/>
      <c r="IBI740" s="38"/>
      <c r="IBJ740" s="38"/>
      <c r="IBK740" s="38"/>
      <c r="IBL740" s="38"/>
      <c r="IBM740" s="38"/>
      <c r="IBN740" s="38"/>
      <c r="IBO740" s="38"/>
      <c r="IBP740" s="38"/>
      <c r="IBQ740" s="38"/>
      <c r="IBR740" s="38"/>
      <c r="IBS740" s="38"/>
      <c r="IBT740" s="38"/>
      <c r="IBU740" s="38"/>
      <c r="IBV740" s="38"/>
      <c r="IBW740" s="38"/>
      <c r="IBX740" s="38"/>
      <c r="IBY740" s="38"/>
      <c r="IBZ740" s="38"/>
      <c r="ICA740" s="38"/>
      <c r="ICB740" s="38"/>
      <c r="ICC740" s="38"/>
      <c r="ICD740" s="38"/>
      <c r="ICE740" s="38"/>
      <c r="ICF740" s="38"/>
      <c r="ICG740" s="38"/>
      <c r="ICH740" s="38"/>
      <c r="ICI740" s="38"/>
      <c r="ICJ740" s="38"/>
      <c r="ICK740" s="38"/>
      <c r="ICL740" s="38"/>
      <c r="ICM740" s="38"/>
      <c r="ICN740" s="38"/>
      <c r="ICO740" s="38"/>
      <c r="ICP740" s="38"/>
      <c r="ICQ740" s="38"/>
      <c r="ICR740" s="38"/>
      <c r="ICS740" s="38"/>
      <c r="ICT740" s="38"/>
      <c r="ICU740" s="38"/>
      <c r="ICV740" s="38"/>
      <c r="ICW740" s="38"/>
      <c r="ICX740" s="38"/>
      <c r="ICY740" s="38"/>
      <c r="ICZ740" s="38"/>
      <c r="IDA740" s="38"/>
      <c r="IDB740" s="38"/>
      <c r="IDC740" s="38"/>
      <c r="IDD740" s="38"/>
      <c r="IDE740" s="38"/>
      <c r="IDF740" s="38"/>
      <c r="IDG740" s="38"/>
      <c r="IDH740" s="38"/>
      <c r="IDI740" s="38"/>
      <c r="IDJ740" s="38"/>
      <c r="IDK740" s="38"/>
      <c r="IDL740" s="38"/>
      <c r="IDM740" s="38"/>
      <c r="IDN740" s="38"/>
      <c r="IDO740" s="38"/>
      <c r="IDP740" s="38"/>
      <c r="IDQ740" s="38"/>
      <c r="IDR740" s="38"/>
      <c r="IDS740" s="38"/>
      <c r="IDT740" s="38"/>
      <c r="IDU740" s="38"/>
      <c r="IDV740" s="38"/>
      <c r="IDW740" s="38"/>
      <c r="IDX740" s="38"/>
      <c r="IDY740" s="38"/>
      <c r="IDZ740" s="38"/>
      <c r="IEA740" s="38"/>
      <c r="IEB740" s="38"/>
      <c r="IEC740" s="38"/>
      <c r="IED740" s="38"/>
      <c r="IEE740" s="38"/>
      <c r="IEF740" s="38"/>
      <c r="IEG740" s="38"/>
      <c r="IEH740" s="38"/>
      <c r="IEI740" s="38"/>
      <c r="IEJ740" s="38"/>
      <c r="IEK740" s="38"/>
      <c r="IEL740" s="38"/>
      <c r="IEM740" s="38"/>
      <c r="IEN740" s="38"/>
      <c r="IEO740" s="38"/>
      <c r="IEP740" s="38"/>
      <c r="IEQ740" s="38"/>
      <c r="IER740" s="38"/>
      <c r="IES740" s="38"/>
      <c r="IET740" s="38"/>
      <c r="IEU740" s="38"/>
      <c r="IEV740" s="38"/>
      <c r="IEW740" s="38"/>
      <c r="IEX740" s="38"/>
      <c r="IEY740" s="38"/>
      <c r="IEZ740" s="38"/>
      <c r="IFA740" s="38"/>
      <c r="IFB740" s="38"/>
      <c r="IFC740" s="38"/>
      <c r="IFD740" s="38"/>
      <c r="IFE740" s="38"/>
      <c r="IFF740" s="38"/>
      <c r="IFG740" s="38"/>
      <c r="IFH740" s="38"/>
      <c r="IFI740" s="38"/>
      <c r="IFJ740" s="38"/>
      <c r="IFK740" s="38"/>
      <c r="IFL740" s="38"/>
      <c r="IFM740" s="38"/>
      <c r="IFN740" s="38"/>
      <c r="IFO740" s="38"/>
      <c r="IFP740" s="38"/>
      <c r="IFQ740" s="38"/>
      <c r="IFR740" s="38"/>
      <c r="IFS740" s="38"/>
      <c r="IFT740" s="38"/>
      <c r="IFU740" s="38"/>
      <c r="IFV740" s="38"/>
      <c r="IFW740" s="38"/>
      <c r="IFX740" s="38"/>
      <c r="IFY740" s="38"/>
      <c r="IFZ740" s="38"/>
      <c r="IGA740" s="38"/>
      <c r="IGB740" s="38"/>
      <c r="IGC740" s="38"/>
      <c r="IGD740" s="38"/>
      <c r="IGE740" s="38"/>
      <c r="IGF740" s="38"/>
      <c r="IGG740" s="38"/>
      <c r="IGH740" s="38"/>
      <c r="IGI740" s="38"/>
      <c r="IGJ740" s="38"/>
      <c r="IGK740" s="38"/>
      <c r="IGL740" s="38"/>
      <c r="IGM740" s="38"/>
      <c r="IGN740" s="38"/>
      <c r="IGO740" s="38"/>
      <c r="IGP740" s="38"/>
      <c r="IGQ740" s="38"/>
      <c r="IGR740" s="38"/>
      <c r="IGS740" s="38"/>
      <c r="IGT740" s="38"/>
      <c r="IGU740" s="38"/>
      <c r="IGV740" s="38"/>
      <c r="IGW740" s="38"/>
      <c r="IGX740" s="38"/>
      <c r="IGY740" s="38"/>
      <c r="IGZ740" s="38"/>
      <c r="IHA740" s="38"/>
      <c r="IHB740" s="38"/>
      <c r="IHC740" s="38"/>
      <c r="IHD740" s="38"/>
      <c r="IHE740" s="38"/>
      <c r="IHF740" s="38"/>
      <c r="IHG740" s="38"/>
      <c r="IHH740" s="38"/>
      <c r="IHI740" s="38"/>
      <c r="IHJ740" s="38"/>
      <c r="IHK740" s="38"/>
      <c r="IHL740" s="38"/>
      <c r="IHM740" s="38"/>
      <c r="IHN740" s="38"/>
      <c r="IHO740" s="38"/>
      <c r="IHP740" s="38"/>
      <c r="IHQ740" s="38"/>
      <c r="IHR740" s="38"/>
      <c r="IHS740" s="38"/>
      <c r="IHT740" s="38"/>
      <c r="IHU740" s="38"/>
      <c r="IHV740" s="38"/>
      <c r="IHW740" s="38"/>
      <c r="IHX740" s="38"/>
      <c r="IHY740" s="38"/>
      <c r="IHZ740" s="38"/>
      <c r="IIA740" s="38"/>
      <c r="IIB740" s="38"/>
      <c r="IIC740" s="38"/>
      <c r="IID740" s="38"/>
      <c r="IIE740" s="38"/>
      <c r="IIF740" s="38"/>
      <c r="IIG740" s="38"/>
      <c r="IIH740" s="38"/>
      <c r="III740" s="38"/>
      <c r="IIJ740" s="38"/>
      <c r="IIK740" s="38"/>
      <c r="IIL740" s="38"/>
      <c r="IIM740" s="38"/>
      <c r="IIN740" s="38"/>
      <c r="IIO740" s="38"/>
      <c r="IIP740" s="38"/>
      <c r="IIQ740" s="38"/>
      <c r="IIR740" s="38"/>
      <c r="IIS740" s="38"/>
      <c r="IIT740" s="38"/>
      <c r="IIU740" s="38"/>
      <c r="IIV740" s="38"/>
      <c r="IIW740" s="38"/>
      <c r="IIX740" s="38"/>
      <c r="IIY740" s="38"/>
      <c r="IIZ740" s="38"/>
      <c r="IJA740" s="38"/>
      <c r="IJB740" s="38"/>
      <c r="IJC740" s="38"/>
      <c r="IJD740" s="38"/>
      <c r="IJE740" s="38"/>
      <c r="IJF740" s="38"/>
      <c r="IJG740" s="38"/>
      <c r="IJH740" s="38"/>
      <c r="IJI740" s="38"/>
      <c r="IJJ740" s="38"/>
      <c r="IJK740" s="38"/>
      <c r="IJL740" s="38"/>
      <c r="IJM740" s="38"/>
      <c r="IJN740" s="38"/>
      <c r="IJO740" s="38"/>
      <c r="IJP740" s="38"/>
      <c r="IJQ740" s="38"/>
      <c r="IJR740" s="38"/>
      <c r="IJS740" s="38"/>
      <c r="IJT740" s="38"/>
      <c r="IJU740" s="38"/>
      <c r="IJV740" s="38"/>
      <c r="IJW740" s="38"/>
      <c r="IJX740" s="38"/>
      <c r="IJY740" s="38"/>
      <c r="IJZ740" s="38"/>
      <c r="IKA740" s="38"/>
      <c r="IKB740" s="38"/>
      <c r="IKC740" s="38"/>
      <c r="IKD740" s="38"/>
      <c r="IKE740" s="38"/>
      <c r="IKF740" s="38"/>
      <c r="IKG740" s="38"/>
      <c r="IKH740" s="38"/>
      <c r="IKI740" s="38"/>
      <c r="IKJ740" s="38"/>
      <c r="IKK740" s="38"/>
      <c r="IKL740" s="38"/>
      <c r="IKM740" s="38"/>
      <c r="IKN740" s="38"/>
      <c r="IKO740" s="38"/>
      <c r="IKP740" s="38"/>
      <c r="IKQ740" s="38"/>
      <c r="IKR740" s="38"/>
      <c r="IKS740" s="38"/>
      <c r="IKT740" s="38"/>
      <c r="IKU740" s="38"/>
      <c r="IKV740" s="38"/>
      <c r="IKW740" s="38"/>
      <c r="IKX740" s="38"/>
      <c r="IKY740" s="38"/>
      <c r="IKZ740" s="38"/>
      <c r="ILA740" s="38"/>
      <c r="ILB740" s="38"/>
      <c r="ILC740" s="38"/>
      <c r="ILD740" s="38"/>
      <c r="ILE740" s="38"/>
      <c r="ILF740" s="38"/>
      <c r="ILG740" s="38"/>
      <c r="ILH740" s="38"/>
      <c r="ILI740" s="38"/>
      <c r="ILJ740" s="38"/>
      <c r="ILK740" s="38"/>
      <c r="ILL740" s="38"/>
      <c r="ILM740" s="38"/>
      <c r="ILN740" s="38"/>
      <c r="ILO740" s="38"/>
      <c r="ILP740" s="38"/>
      <c r="ILQ740" s="38"/>
      <c r="ILR740" s="38"/>
      <c r="ILS740" s="38"/>
      <c r="ILT740" s="38"/>
      <c r="ILU740" s="38"/>
      <c r="ILV740" s="38"/>
      <c r="ILW740" s="38"/>
      <c r="ILX740" s="38"/>
      <c r="ILY740" s="38"/>
      <c r="ILZ740" s="38"/>
      <c r="IMA740" s="38"/>
      <c r="IMB740" s="38"/>
      <c r="IMC740" s="38"/>
      <c r="IMD740" s="38"/>
      <c r="IME740" s="38"/>
      <c r="IMF740" s="38"/>
      <c r="IMG740" s="38"/>
      <c r="IMH740" s="38"/>
      <c r="IMI740" s="38"/>
      <c r="IMJ740" s="38"/>
      <c r="IMK740" s="38"/>
      <c r="IML740" s="38"/>
      <c r="IMM740" s="38"/>
      <c r="IMN740" s="38"/>
      <c r="IMO740" s="38"/>
      <c r="IMP740" s="38"/>
      <c r="IMQ740" s="38"/>
      <c r="IMR740" s="38"/>
      <c r="IMS740" s="38"/>
      <c r="IMT740" s="38"/>
      <c r="IMU740" s="38"/>
      <c r="IMV740" s="38"/>
      <c r="IMW740" s="38"/>
      <c r="IMX740" s="38"/>
      <c r="IMY740" s="38"/>
      <c r="IMZ740" s="38"/>
      <c r="INA740" s="38"/>
      <c r="INB740" s="38"/>
      <c r="INC740" s="38"/>
      <c r="IND740" s="38"/>
      <c r="INE740" s="38"/>
      <c r="INF740" s="38"/>
      <c r="ING740" s="38"/>
      <c r="INH740" s="38"/>
      <c r="INI740" s="38"/>
      <c r="INJ740" s="38"/>
      <c r="INK740" s="38"/>
      <c r="INL740" s="38"/>
      <c r="INM740" s="38"/>
      <c r="INN740" s="38"/>
      <c r="INO740" s="38"/>
      <c r="INP740" s="38"/>
      <c r="INQ740" s="38"/>
      <c r="INR740" s="38"/>
      <c r="INS740" s="38"/>
      <c r="INT740" s="38"/>
      <c r="INU740" s="38"/>
      <c r="INV740" s="38"/>
      <c r="INW740" s="38"/>
      <c r="INX740" s="38"/>
      <c r="INY740" s="38"/>
      <c r="INZ740" s="38"/>
      <c r="IOA740" s="38"/>
      <c r="IOB740" s="38"/>
      <c r="IOC740" s="38"/>
      <c r="IOD740" s="38"/>
      <c r="IOE740" s="38"/>
      <c r="IOF740" s="38"/>
      <c r="IOG740" s="38"/>
      <c r="IOH740" s="38"/>
      <c r="IOI740" s="38"/>
      <c r="IOJ740" s="38"/>
      <c r="IOK740" s="38"/>
      <c r="IOL740" s="38"/>
      <c r="IOM740" s="38"/>
      <c r="ION740" s="38"/>
      <c r="IOO740" s="38"/>
      <c r="IOP740" s="38"/>
      <c r="IOQ740" s="38"/>
      <c r="IOR740" s="38"/>
      <c r="IOS740" s="38"/>
      <c r="IOT740" s="38"/>
      <c r="IOU740" s="38"/>
      <c r="IOV740" s="38"/>
      <c r="IOW740" s="38"/>
      <c r="IOX740" s="38"/>
      <c r="IOY740" s="38"/>
      <c r="IOZ740" s="38"/>
      <c r="IPA740" s="38"/>
      <c r="IPB740" s="38"/>
      <c r="IPC740" s="38"/>
      <c r="IPD740" s="38"/>
      <c r="IPE740" s="38"/>
      <c r="IPF740" s="38"/>
      <c r="IPG740" s="38"/>
      <c r="IPH740" s="38"/>
      <c r="IPI740" s="38"/>
      <c r="IPJ740" s="38"/>
      <c r="IPK740" s="38"/>
      <c r="IPL740" s="38"/>
      <c r="IPM740" s="38"/>
      <c r="IPN740" s="38"/>
      <c r="IPO740" s="38"/>
      <c r="IPP740" s="38"/>
      <c r="IPQ740" s="38"/>
      <c r="IPR740" s="38"/>
      <c r="IPS740" s="38"/>
      <c r="IPT740" s="38"/>
      <c r="IPU740" s="38"/>
      <c r="IPV740" s="38"/>
      <c r="IPW740" s="38"/>
      <c r="IPX740" s="38"/>
      <c r="IPY740" s="38"/>
      <c r="IPZ740" s="38"/>
      <c r="IQA740" s="38"/>
      <c r="IQB740" s="38"/>
      <c r="IQC740" s="38"/>
      <c r="IQD740" s="38"/>
      <c r="IQE740" s="38"/>
      <c r="IQF740" s="38"/>
      <c r="IQG740" s="38"/>
      <c r="IQH740" s="38"/>
      <c r="IQI740" s="38"/>
      <c r="IQJ740" s="38"/>
      <c r="IQK740" s="38"/>
      <c r="IQL740" s="38"/>
      <c r="IQM740" s="38"/>
      <c r="IQN740" s="38"/>
      <c r="IQO740" s="38"/>
      <c r="IQP740" s="38"/>
      <c r="IQQ740" s="38"/>
      <c r="IQR740" s="38"/>
      <c r="IQS740" s="38"/>
      <c r="IQT740" s="38"/>
      <c r="IQU740" s="38"/>
      <c r="IQV740" s="38"/>
      <c r="IQW740" s="38"/>
      <c r="IQX740" s="38"/>
      <c r="IQY740" s="38"/>
      <c r="IQZ740" s="38"/>
      <c r="IRA740" s="38"/>
      <c r="IRB740" s="38"/>
      <c r="IRC740" s="38"/>
      <c r="IRD740" s="38"/>
      <c r="IRE740" s="38"/>
      <c r="IRF740" s="38"/>
      <c r="IRG740" s="38"/>
      <c r="IRH740" s="38"/>
      <c r="IRI740" s="38"/>
      <c r="IRJ740" s="38"/>
      <c r="IRK740" s="38"/>
      <c r="IRL740" s="38"/>
      <c r="IRM740" s="38"/>
      <c r="IRN740" s="38"/>
      <c r="IRO740" s="38"/>
      <c r="IRP740" s="38"/>
      <c r="IRQ740" s="38"/>
      <c r="IRR740" s="38"/>
      <c r="IRS740" s="38"/>
      <c r="IRT740" s="38"/>
      <c r="IRU740" s="38"/>
      <c r="IRV740" s="38"/>
      <c r="IRW740" s="38"/>
      <c r="IRX740" s="38"/>
      <c r="IRY740" s="38"/>
      <c r="IRZ740" s="38"/>
      <c r="ISA740" s="38"/>
      <c r="ISB740" s="38"/>
      <c r="ISC740" s="38"/>
      <c r="ISD740" s="38"/>
      <c r="ISE740" s="38"/>
      <c r="ISF740" s="38"/>
      <c r="ISG740" s="38"/>
      <c r="ISH740" s="38"/>
      <c r="ISI740" s="38"/>
      <c r="ISJ740" s="38"/>
      <c r="ISK740" s="38"/>
      <c r="ISL740" s="38"/>
      <c r="ISM740" s="38"/>
      <c r="ISN740" s="38"/>
      <c r="ISO740" s="38"/>
      <c r="ISP740" s="38"/>
      <c r="ISQ740" s="38"/>
      <c r="ISR740" s="38"/>
      <c r="ISS740" s="38"/>
      <c r="IST740" s="38"/>
      <c r="ISU740" s="38"/>
      <c r="ISV740" s="38"/>
      <c r="ISW740" s="38"/>
      <c r="ISX740" s="38"/>
      <c r="ISY740" s="38"/>
      <c r="ISZ740" s="38"/>
      <c r="ITA740" s="38"/>
      <c r="ITB740" s="38"/>
      <c r="ITC740" s="38"/>
      <c r="ITD740" s="38"/>
      <c r="ITE740" s="38"/>
      <c r="ITF740" s="38"/>
      <c r="ITG740" s="38"/>
      <c r="ITH740" s="38"/>
      <c r="ITI740" s="38"/>
      <c r="ITJ740" s="38"/>
      <c r="ITK740" s="38"/>
      <c r="ITL740" s="38"/>
      <c r="ITM740" s="38"/>
      <c r="ITN740" s="38"/>
      <c r="ITO740" s="38"/>
      <c r="ITP740" s="38"/>
      <c r="ITQ740" s="38"/>
      <c r="ITR740" s="38"/>
      <c r="ITS740" s="38"/>
      <c r="ITT740" s="38"/>
      <c r="ITU740" s="38"/>
      <c r="ITV740" s="38"/>
      <c r="ITW740" s="38"/>
      <c r="ITX740" s="38"/>
      <c r="ITY740" s="38"/>
      <c r="ITZ740" s="38"/>
      <c r="IUA740" s="38"/>
      <c r="IUB740" s="38"/>
      <c r="IUC740" s="38"/>
      <c r="IUD740" s="38"/>
      <c r="IUE740" s="38"/>
      <c r="IUF740" s="38"/>
      <c r="IUG740" s="38"/>
      <c r="IUH740" s="38"/>
      <c r="IUI740" s="38"/>
      <c r="IUJ740" s="38"/>
      <c r="IUK740" s="38"/>
      <c r="IUL740" s="38"/>
      <c r="IUM740" s="38"/>
      <c r="IUN740" s="38"/>
      <c r="IUO740" s="38"/>
      <c r="IUP740" s="38"/>
      <c r="IUQ740" s="38"/>
      <c r="IUR740" s="38"/>
      <c r="IUS740" s="38"/>
      <c r="IUT740" s="38"/>
      <c r="IUU740" s="38"/>
      <c r="IUV740" s="38"/>
      <c r="IUW740" s="38"/>
      <c r="IUX740" s="38"/>
      <c r="IUY740" s="38"/>
      <c r="IUZ740" s="38"/>
      <c r="IVA740" s="38"/>
      <c r="IVB740" s="38"/>
      <c r="IVC740" s="38"/>
      <c r="IVD740" s="38"/>
      <c r="IVE740" s="38"/>
      <c r="IVF740" s="38"/>
      <c r="IVG740" s="38"/>
      <c r="IVH740" s="38"/>
      <c r="IVI740" s="38"/>
      <c r="IVJ740" s="38"/>
      <c r="IVK740" s="38"/>
      <c r="IVL740" s="38"/>
      <c r="IVM740" s="38"/>
      <c r="IVN740" s="38"/>
      <c r="IVO740" s="38"/>
      <c r="IVP740" s="38"/>
      <c r="IVQ740" s="38"/>
      <c r="IVR740" s="38"/>
      <c r="IVS740" s="38"/>
      <c r="IVT740" s="38"/>
      <c r="IVU740" s="38"/>
      <c r="IVV740" s="38"/>
      <c r="IVW740" s="38"/>
      <c r="IVX740" s="38"/>
      <c r="IVY740" s="38"/>
      <c r="IVZ740" s="38"/>
      <c r="IWA740" s="38"/>
      <c r="IWB740" s="38"/>
      <c r="IWC740" s="38"/>
      <c r="IWD740" s="38"/>
      <c r="IWE740" s="38"/>
      <c r="IWF740" s="38"/>
      <c r="IWG740" s="38"/>
      <c r="IWH740" s="38"/>
      <c r="IWI740" s="38"/>
      <c r="IWJ740" s="38"/>
      <c r="IWK740" s="38"/>
      <c r="IWL740" s="38"/>
      <c r="IWM740" s="38"/>
      <c r="IWN740" s="38"/>
      <c r="IWO740" s="38"/>
      <c r="IWP740" s="38"/>
      <c r="IWQ740" s="38"/>
      <c r="IWR740" s="38"/>
      <c r="IWS740" s="38"/>
      <c r="IWT740" s="38"/>
      <c r="IWU740" s="38"/>
      <c r="IWV740" s="38"/>
      <c r="IWW740" s="38"/>
      <c r="IWX740" s="38"/>
      <c r="IWY740" s="38"/>
      <c r="IWZ740" s="38"/>
      <c r="IXA740" s="38"/>
      <c r="IXB740" s="38"/>
      <c r="IXC740" s="38"/>
      <c r="IXD740" s="38"/>
      <c r="IXE740" s="38"/>
      <c r="IXF740" s="38"/>
      <c r="IXG740" s="38"/>
      <c r="IXH740" s="38"/>
      <c r="IXI740" s="38"/>
      <c r="IXJ740" s="38"/>
      <c r="IXK740" s="38"/>
      <c r="IXL740" s="38"/>
      <c r="IXM740" s="38"/>
      <c r="IXN740" s="38"/>
      <c r="IXO740" s="38"/>
      <c r="IXP740" s="38"/>
      <c r="IXQ740" s="38"/>
      <c r="IXR740" s="38"/>
      <c r="IXS740" s="38"/>
      <c r="IXT740" s="38"/>
      <c r="IXU740" s="38"/>
      <c r="IXV740" s="38"/>
      <c r="IXW740" s="38"/>
      <c r="IXX740" s="38"/>
      <c r="IXY740" s="38"/>
      <c r="IXZ740" s="38"/>
      <c r="IYA740" s="38"/>
      <c r="IYB740" s="38"/>
      <c r="IYC740" s="38"/>
      <c r="IYD740" s="38"/>
      <c r="IYE740" s="38"/>
      <c r="IYF740" s="38"/>
      <c r="IYG740" s="38"/>
      <c r="IYH740" s="38"/>
      <c r="IYI740" s="38"/>
      <c r="IYJ740" s="38"/>
      <c r="IYK740" s="38"/>
      <c r="IYL740" s="38"/>
      <c r="IYM740" s="38"/>
      <c r="IYN740" s="38"/>
      <c r="IYO740" s="38"/>
      <c r="IYP740" s="38"/>
      <c r="IYQ740" s="38"/>
      <c r="IYR740" s="38"/>
      <c r="IYS740" s="38"/>
      <c r="IYT740" s="38"/>
      <c r="IYU740" s="38"/>
      <c r="IYV740" s="38"/>
      <c r="IYW740" s="38"/>
      <c r="IYX740" s="38"/>
      <c r="IYY740" s="38"/>
      <c r="IYZ740" s="38"/>
      <c r="IZA740" s="38"/>
      <c r="IZB740" s="38"/>
      <c r="IZC740" s="38"/>
      <c r="IZD740" s="38"/>
      <c r="IZE740" s="38"/>
      <c r="IZF740" s="38"/>
      <c r="IZG740" s="38"/>
      <c r="IZH740" s="38"/>
      <c r="IZI740" s="38"/>
      <c r="IZJ740" s="38"/>
      <c r="IZK740" s="38"/>
      <c r="IZL740" s="38"/>
      <c r="IZM740" s="38"/>
      <c r="IZN740" s="38"/>
      <c r="IZO740" s="38"/>
      <c r="IZP740" s="38"/>
      <c r="IZQ740" s="38"/>
      <c r="IZR740" s="38"/>
      <c r="IZS740" s="38"/>
      <c r="IZT740" s="38"/>
      <c r="IZU740" s="38"/>
      <c r="IZV740" s="38"/>
      <c r="IZW740" s="38"/>
      <c r="IZX740" s="38"/>
      <c r="IZY740" s="38"/>
      <c r="IZZ740" s="38"/>
      <c r="JAA740" s="38"/>
      <c r="JAB740" s="38"/>
      <c r="JAC740" s="38"/>
      <c r="JAD740" s="38"/>
      <c r="JAE740" s="38"/>
      <c r="JAF740" s="38"/>
      <c r="JAG740" s="38"/>
      <c r="JAH740" s="38"/>
      <c r="JAI740" s="38"/>
      <c r="JAJ740" s="38"/>
      <c r="JAK740" s="38"/>
      <c r="JAL740" s="38"/>
      <c r="JAM740" s="38"/>
      <c r="JAN740" s="38"/>
      <c r="JAO740" s="38"/>
      <c r="JAP740" s="38"/>
      <c r="JAQ740" s="38"/>
      <c r="JAR740" s="38"/>
      <c r="JAS740" s="38"/>
      <c r="JAT740" s="38"/>
      <c r="JAU740" s="38"/>
      <c r="JAV740" s="38"/>
      <c r="JAW740" s="38"/>
      <c r="JAX740" s="38"/>
      <c r="JAY740" s="38"/>
      <c r="JAZ740" s="38"/>
      <c r="JBA740" s="38"/>
      <c r="JBB740" s="38"/>
      <c r="JBC740" s="38"/>
      <c r="JBD740" s="38"/>
      <c r="JBE740" s="38"/>
      <c r="JBF740" s="38"/>
      <c r="JBG740" s="38"/>
      <c r="JBH740" s="38"/>
      <c r="JBI740" s="38"/>
      <c r="JBJ740" s="38"/>
      <c r="JBK740" s="38"/>
      <c r="JBL740" s="38"/>
      <c r="JBM740" s="38"/>
      <c r="JBN740" s="38"/>
      <c r="JBO740" s="38"/>
      <c r="JBP740" s="38"/>
      <c r="JBQ740" s="38"/>
      <c r="JBR740" s="38"/>
      <c r="JBS740" s="38"/>
      <c r="JBT740" s="38"/>
      <c r="JBU740" s="38"/>
      <c r="JBV740" s="38"/>
      <c r="JBW740" s="38"/>
      <c r="JBX740" s="38"/>
      <c r="JBY740" s="38"/>
      <c r="JBZ740" s="38"/>
      <c r="JCA740" s="38"/>
      <c r="JCB740" s="38"/>
      <c r="JCC740" s="38"/>
      <c r="JCD740" s="38"/>
      <c r="JCE740" s="38"/>
      <c r="JCF740" s="38"/>
      <c r="JCG740" s="38"/>
      <c r="JCH740" s="38"/>
      <c r="JCI740" s="38"/>
      <c r="JCJ740" s="38"/>
      <c r="JCK740" s="38"/>
      <c r="JCL740" s="38"/>
      <c r="JCM740" s="38"/>
      <c r="JCN740" s="38"/>
      <c r="JCO740" s="38"/>
      <c r="JCP740" s="38"/>
      <c r="JCQ740" s="38"/>
      <c r="JCR740" s="38"/>
      <c r="JCS740" s="38"/>
      <c r="JCT740" s="38"/>
      <c r="JCU740" s="38"/>
      <c r="JCV740" s="38"/>
      <c r="JCW740" s="38"/>
      <c r="JCX740" s="38"/>
      <c r="JCY740" s="38"/>
      <c r="JCZ740" s="38"/>
      <c r="JDA740" s="38"/>
      <c r="JDB740" s="38"/>
      <c r="JDC740" s="38"/>
      <c r="JDD740" s="38"/>
      <c r="JDE740" s="38"/>
      <c r="JDF740" s="38"/>
      <c r="JDG740" s="38"/>
      <c r="JDH740" s="38"/>
      <c r="JDI740" s="38"/>
      <c r="JDJ740" s="38"/>
      <c r="JDK740" s="38"/>
      <c r="JDL740" s="38"/>
      <c r="JDM740" s="38"/>
      <c r="JDN740" s="38"/>
      <c r="JDO740" s="38"/>
      <c r="JDP740" s="38"/>
      <c r="JDQ740" s="38"/>
      <c r="JDR740" s="38"/>
      <c r="JDS740" s="38"/>
      <c r="JDT740" s="38"/>
      <c r="JDU740" s="38"/>
      <c r="JDV740" s="38"/>
      <c r="JDW740" s="38"/>
      <c r="JDX740" s="38"/>
      <c r="JDY740" s="38"/>
      <c r="JDZ740" s="38"/>
      <c r="JEA740" s="38"/>
      <c r="JEB740" s="38"/>
      <c r="JEC740" s="38"/>
      <c r="JED740" s="38"/>
      <c r="JEE740" s="38"/>
      <c r="JEF740" s="38"/>
      <c r="JEG740" s="38"/>
      <c r="JEH740" s="38"/>
      <c r="JEI740" s="38"/>
      <c r="JEJ740" s="38"/>
      <c r="JEK740" s="38"/>
      <c r="JEL740" s="38"/>
      <c r="JEM740" s="38"/>
      <c r="JEN740" s="38"/>
      <c r="JEO740" s="38"/>
      <c r="JEP740" s="38"/>
      <c r="JEQ740" s="38"/>
      <c r="JER740" s="38"/>
      <c r="JES740" s="38"/>
      <c r="JET740" s="38"/>
      <c r="JEU740" s="38"/>
      <c r="JEV740" s="38"/>
      <c r="JEW740" s="38"/>
      <c r="JEX740" s="38"/>
      <c r="JEY740" s="38"/>
      <c r="JEZ740" s="38"/>
      <c r="JFA740" s="38"/>
      <c r="JFB740" s="38"/>
      <c r="JFC740" s="38"/>
      <c r="JFD740" s="38"/>
      <c r="JFE740" s="38"/>
      <c r="JFF740" s="38"/>
      <c r="JFG740" s="38"/>
      <c r="JFH740" s="38"/>
      <c r="JFI740" s="38"/>
      <c r="JFJ740" s="38"/>
      <c r="JFK740" s="38"/>
      <c r="JFL740" s="38"/>
      <c r="JFM740" s="38"/>
      <c r="JFN740" s="38"/>
      <c r="JFO740" s="38"/>
      <c r="JFP740" s="38"/>
      <c r="JFQ740" s="38"/>
      <c r="JFR740" s="38"/>
      <c r="JFS740" s="38"/>
      <c r="JFT740" s="38"/>
      <c r="JFU740" s="38"/>
      <c r="JFV740" s="38"/>
      <c r="JFW740" s="38"/>
      <c r="JFX740" s="38"/>
      <c r="JFY740" s="38"/>
      <c r="JFZ740" s="38"/>
      <c r="JGA740" s="38"/>
      <c r="JGB740" s="38"/>
      <c r="JGC740" s="38"/>
      <c r="JGD740" s="38"/>
      <c r="JGE740" s="38"/>
      <c r="JGF740" s="38"/>
      <c r="JGG740" s="38"/>
      <c r="JGH740" s="38"/>
      <c r="JGI740" s="38"/>
      <c r="JGJ740" s="38"/>
      <c r="JGK740" s="38"/>
      <c r="JGL740" s="38"/>
      <c r="JGM740" s="38"/>
      <c r="JGN740" s="38"/>
      <c r="JGO740" s="38"/>
      <c r="JGP740" s="38"/>
      <c r="JGQ740" s="38"/>
      <c r="JGR740" s="38"/>
      <c r="JGS740" s="38"/>
      <c r="JGT740" s="38"/>
      <c r="JGU740" s="38"/>
      <c r="JGV740" s="38"/>
      <c r="JGW740" s="38"/>
      <c r="JGX740" s="38"/>
      <c r="JGY740" s="38"/>
      <c r="JGZ740" s="38"/>
      <c r="JHA740" s="38"/>
      <c r="JHB740" s="38"/>
      <c r="JHC740" s="38"/>
      <c r="JHD740" s="38"/>
      <c r="JHE740" s="38"/>
      <c r="JHF740" s="38"/>
      <c r="JHG740" s="38"/>
      <c r="JHH740" s="38"/>
      <c r="JHI740" s="38"/>
      <c r="JHJ740" s="38"/>
      <c r="JHK740" s="38"/>
      <c r="JHL740" s="38"/>
      <c r="JHM740" s="38"/>
      <c r="JHN740" s="38"/>
      <c r="JHO740" s="38"/>
      <c r="JHP740" s="38"/>
      <c r="JHQ740" s="38"/>
      <c r="JHR740" s="38"/>
      <c r="JHS740" s="38"/>
      <c r="JHT740" s="38"/>
      <c r="JHU740" s="38"/>
      <c r="JHV740" s="38"/>
      <c r="JHW740" s="38"/>
      <c r="JHX740" s="38"/>
      <c r="JHY740" s="38"/>
      <c r="JHZ740" s="38"/>
      <c r="JIA740" s="38"/>
      <c r="JIB740" s="38"/>
      <c r="JIC740" s="38"/>
      <c r="JID740" s="38"/>
      <c r="JIE740" s="38"/>
      <c r="JIF740" s="38"/>
      <c r="JIG740" s="38"/>
      <c r="JIH740" s="38"/>
      <c r="JII740" s="38"/>
      <c r="JIJ740" s="38"/>
      <c r="JIK740" s="38"/>
      <c r="JIL740" s="38"/>
      <c r="JIM740" s="38"/>
      <c r="JIN740" s="38"/>
      <c r="JIO740" s="38"/>
      <c r="JIP740" s="38"/>
      <c r="JIQ740" s="38"/>
      <c r="JIR740" s="38"/>
      <c r="JIS740" s="38"/>
      <c r="JIT740" s="38"/>
      <c r="JIU740" s="38"/>
      <c r="JIV740" s="38"/>
      <c r="JIW740" s="38"/>
      <c r="JIX740" s="38"/>
      <c r="JIY740" s="38"/>
      <c r="JIZ740" s="38"/>
      <c r="JJA740" s="38"/>
      <c r="JJB740" s="38"/>
      <c r="JJC740" s="38"/>
      <c r="JJD740" s="38"/>
      <c r="JJE740" s="38"/>
      <c r="JJF740" s="38"/>
      <c r="JJG740" s="38"/>
      <c r="JJH740" s="38"/>
      <c r="JJI740" s="38"/>
      <c r="JJJ740" s="38"/>
      <c r="JJK740" s="38"/>
      <c r="JJL740" s="38"/>
      <c r="JJM740" s="38"/>
      <c r="JJN740" s="38"/>
      <c r="JJO740" s="38"/>
      <c r="JJP740" s="38"/>
      <c r="JJQ740" s="38"/>
      <c r="JJR740" s="38"/>
      <c r="JJS740" s="38"/>
      <c r="JJT740" s="38"/>
      <c r="JJU740" s="38"/>
      <c r="JJV740" s="38"/>
      <c r="JJW740" s="38"/>
      <c r="JJX740" s="38"/>
      <c r="JJY740" s="38"/>
      <c r="JJZ740" s="38"/>
      <c r="JKA740" s="38"/>
      <c r="JKB740" s="38"/>
      <c r="JKC740" s="38"/>
      <c r="JKD740" s="38"/>
      <c r="JKE740" s="38"/>
      <c r="JKF740" s="38"/>
      <c r="JKG740" s="38"/>
      <c r="JKH740" s="38"/>
      <c r="JKI740" s="38"/>
      <c r="JKJ740" s="38"/>
      <c r="JKK740" s="38"/>
      <c r="JKL740" s="38"/>
      <c r="JKM740" s="38"/>
      <c r="JKN740" s="38"/>
      <c r="JKO740" s="38"/>
      <c r="JKP740" s="38"/>
      <c r="JKQ740" s="38"/>
      <c r="JKR740" s="38"/>
      <c r="JKS740" s="38"/>
      <c r="JKT740" s="38"/>
      <c r="JKU740" s="38"/>
      <c r="JKV740" s="38"/>
      <c r="JKW740" s="38"/>
      <c r="JKX740" s="38"/>
      <c r="JKY740" s="38"/>
      <c r="JKZ740" s="38"/>
      <c r="JLA740" s="38"/>
      <c r="JLB740" s="38"/>
      <c r="JLC740" s="38"/>
      <c r="JLD740" s="38"/>
      <c r="JLE740" s="38"/>
      <c r="JLF740" s="38"/>
      <c r="JLG740" s="38"/>
      <c r="JLH740" s="38"/>
      <c r="JLI740" s="38"/>
      <c r="JLJ740" s="38"/>
      <c r="JLK740" s="38"/>
      <c r="JLL740" s="38"/>
      <c r="JLM740" s="38"/>
      <c r="JLN740" s="38"/>
      <c r="JLO740" s="38"/>
      <c r="JLP740" s="38"/>
      <c r="JLQ740" s="38"/>
      <c r="JLR740" s="38"/>
      <c r="JLS740" s="38"/>
      <c r="JLT740" s="38"/>
      <c r="JLU740" s="38"/>
      <c r="JLV740" s="38"/>
      <c r="JLW740" s="38"/>
      <c r="JLX740" s="38"/>
      <c r="JLY740" s="38"/>
      <c r="JLZ740" s="38"/>
      <c r="JMA740" s="38"/>
      <c r="JMB740" s="38"/>
      <c r="JMC740" s="38"/>
      <c r="JMD740" s="38"/>
      <c r="JME740" s="38"/>
      <c r="JMF740" s="38"/>
      <c r="JMG740" s="38"/>
      <c r="JMH740" s="38"/>
      <c r="JMI740" s="38"/>
      <c r="JMJ740" s="38"/>
      <c r="JMK740" s="38"/>
      <c r="JML740" s="38"/>
      <c r="JMM740" s="38"/>
      <c r="JMN740" s="38"/>
      <c r="JMO740" s="38"/>
      <c r="JMP740" s="38"/>
      <c r="JMQ740" s="38"/>
      <c r="JMR740" s="38"/>
      <c r="JMS740" s="38"/>
      <c r="JMT740" s="38"/>
      <c r="JMU740" s="38"/>
      <c r="JMV740" s="38"/>
      <c r="JMW740" s="38"/>
      <c r="JMX740" s="38"/>
      <c r="JMY740" s="38"/>
      <c r="JMZ740" s="38"/>
      <c r="JNA740" s="38"/>
      <c r="JNB740" s="38"/>
      <c r="JNC740" s="38"/>
      <c r="JND740" s="38"/>
      <c r="JNE740" s="38"/>
      <c r="JNF740" s="38"/>
      <c r="JNG740" s="38"/>
      <c r="JNH740" s="38"/>
      <c r="JNI740" s="38"/>
      <c r="JNJ740" s="38"/>
      <c r="JNK740" s="38"/>
      <c r="JNL740" s="38"/>
      <c r="JNM740" s="38"/>
      <c r="JNN740" s="38"/>
      <c r="JNO740" s="38"/>
      <c r="JNP740" s="38"/>
      <c r="JNQ740" s="38"/>
      <c r="JNR740" s="38"/>
      <c r="JNS740" s="38"/>
      <c r="JNT740" s="38"/>
      <c r="JNU740" s="38"/>
      <c r="JNV740" s="38"/>
      <c r="JNW740" s="38"/>
      <c r="JNX740" s="38"/>
      <c r="JNY740" s="38"/>
      <c r="JNZ740" s="38"/>
      <c r="JOA740" s="38"/>
      <c r="JOB740" s="38"/>
      <c r="JOC740" s="38"/>
      <c r="JOD740" s="38"/>
      <c r="JOE740" s="38"/>
      <c r="JOF740" s="38"/>
      <c r="JOG740" s="38"/>
      <c r="JOH740" s="38"/>
      <c r="JOI740" s="38"/>
      <c r="JOJ740" s="38"/>
      <c r="JOK740" s="38"/>
      <c r="JOL740" s="38"/>
      <c r="JOM740" s="38"/>
      <c r="JON740" s="38"/>
      <c r="JOO740" s="38"/>
      <c r="JOP740" s="38"/>
      <c r="JOQ740" s="38"/>
      <c r="JOR740" s="38"/>
      <c r="JOS740" s="38"/>
      <c r="JOT740" s="38"/>
      <c r="JOU740" s="38"/>
      <c r="JOV740" s="38"/>
      <c r="JOW740" s="38"/>
      <c r="JOX740" s="38"/>
      <c r="JOY740" s="38"/>
      <c r="JOZ740" s="38"/>
      <c r="JPA740" s="38"/>
      <c r="JPB740" s="38"/>
      <c r="JPC740" s="38"/>
      <c r="JPD740" s="38"/>
      <c r="JPE740" s="38"/>
      <c r="JPF740" s="38"/>
      <c r="JPG740" s="38"/>
      <c r="JPH740" s="38"/>
      <c r="JPI740" s="38"/>
      <c r="JPJ740" s="38"/>
      <c r="JPK740" s="38"/>
      <c r="JPL740" s="38"/>
      <c r="JPM740" s="38"/>
      <c r="JPN740" s="38"/>
      <c r="JPO740" s="38"/>
      <c r="JPP740" s="38"/>
      <c r="JPQ740" s="38"/>
      <c r="JPR740" s="38"/>
      <c r="JPS740" s="38"/>
      <c r="JPT740" s="38"/>
      <c r="JPU740" s="38"/>
      <c r="JPV740" s="38"/>
      <c r="JPW740" s="38"/>
      <c r="JPX740" s="38"/>
      <c r="JPY740" s="38"/>
      <c r="JPZ740" s="38"/>
      <c r="JQA740" s="38"/>
      <c r="JQB740" s="38"/>
      <c r="JQC740" s="38"/>
      <c r="JQD740" s="38"/>
      <c r="JQE740" s="38"/>
      <c r="JQF740" s="38"/>
      <c r="JQG740" s="38"/>
      <c r="JQH740" s="38"/>
      <c r="JQI740" s="38"/>
      <c r="JQJ740" s="38"/>
      <c r="JQK740" s="38"/>
      <c r="JQL740" s="38"/>
      <c r="JQM740" s="38"/>
      <c r="JQN740" s="38"/>
      <c r="JQO740" s="38"/>
      <c r="JQP740" s="38"/>
      <c r="JQQ740" s="38"/>
      <c r="JQR740" s="38"/>
      <c r="JQS740" s="38"/>
      <c r="JQT740" s="38"/>
      <c r="JQU740" s="38"/>
      <c r="JQV740" s="38"/>
      <c r="JQW740" s="38"/>
      <c r="JQX740" s="38"/>
      <c r="JQY740" s="38"/>
      <c r="JQZ740" s="38"/>
      <c r="JRA740" s="38"/>
      <c r="JRB740" s="38"/>
      <c r="JRC740" s="38"/>
      <c r="JRD740" s="38"/>
      <c r="JRE740" s="38"/>
      <c r="JRF740" s="38"/>
      <c r="JRG740" s="38"/>
      <c r="JRH740" s="38"/>
      <c r="JRI740" s="38"/>
      <c r="JRJ740" s="38"/>
      <c r="JRK740" s="38"/>
      <c r="JRL740" s="38"/>
      <c r="JRM740" s="38"/>
      <c r="JRN740" s="38"/>
      <c r="JRO740" s="38"/>
      <c r="JRP740" s="38"/>
      <c r="JRQ740" s="38"/>
      <c r="JRR740" s="38"/>
      <c r="JRS740" s="38"/>
      <c r="JRT740" s="38"/>
      <c r="JRU740" s="38"/>
      <c r="JRV740" s="38"/>
      <c r="JRW740" s="38"/>
      <c r="JRX740" s="38"/>
      <c r="JRY740" s="38"/>
      <c r="JRZ740" s="38"/>
      <c r="JSA740" s="38"/>
      <c r="JSB740" s="38"/>
      <c r="JSC740" s="38"/>
      <c r="JSD740" s="38"/>
      <c r="JSE740" s="38"/>
      <c r="JSF740" s="38"/>
      <c r="JSG740" s="38"/>
      <c r="JSH740" s="38"/>
      <c r="JSI740" s="38"/>
      <c r="JSJ740" s="38"/>
      <c r="JSK740" s="38"/>
      <c r="JSL740" s="38"/>
      <c r="JSM740" s="38"/>
      <c r="JSN740" s="38"/>
      <c r="JSO740" s="38"/>
      <c r="JSP740" s="38"/>
      <c r="JSQ740" s="38"/>
      <c r="JSR740" s="38"/>
      <c r="JSS740" s="38"/>
      <c r="JST740" s="38"/>
      <c r="JSU740" s="38"/>
      <c r="JSV740" s="38"/>
      <c r="JSW740" s="38"/>
      <c r="JSX740" s="38"/>
      <c r="JSY740" s="38"/>
      <c r="JSZ740" s="38"/>
      <c r="JTA740" s="38"/>
      <c r="JTB740" s="38"/>
      <c r="JTC740" s="38"/>
      <c r="JTD740" s="38"/>
      <c r="JTE740" s="38"/>
      <c r="JTF740" s="38"/>
      <c r="JTG740" s="38"/>
      <c r="JTH740" s="38"/>
      <c r="JTI740" s="38"/>
      <c r="JTJ740" s="38"/>
      <c r="JTK740" s="38"/>
      <c r="JTL740" s="38"/>
      <c r="JTM740" s="38"/>
      <c r="JTN740" s="38"/>
      <c r="JTO740" s="38"/>
      <c r="JTP740" s="38"/>
      <c r="JTQ740" s="38"/>
      <c r="JTR740" s="38"/>
      <c r="JTS740" s="38"/>
      <c r="JTT740" s="38"/>
      <c r="JTU740" s="38"/>
      <c r="JTV740" s="38"/>
      <c r="JTW740" s="38"/>
      <c r="JTX740" s="38"/>
      <c r="JTY740" s="38"/>
      <c r="JTZ740" s="38"/>
      <c r="JUA740" s="38"/>
      <c r="JUB740" s="38"/>
      <c r="JUC740" s="38"/>
      <c r="JUD740" s="38"/>
      <c r="JUE740" s="38"/>
      <c r="JUF740" s="38"/>
      <c r="JUG740" s="38"/>
      <c r="JUH740" s="38"/>
      <c r="JUI740" s="38"/>
      <c r="JUJ740" s="38"/>
      <c r="JUK740" s="38"/>
      <c r="JUL740" s="38"/>
      <c r="JUM740" s="38"/>
      <c r="JUN740" s="38"/>
      <c r="JUO740" s="38"/>
      <c r="JUP740" s="38"/>
      <c r="JUQ740" s="38"/>
      <c r="JUR740" s="38"/>
      <c r="JUS740" s="38"/>
      <c r="JUT740" s="38"/>
      <c r="JUU740" s="38"/>
      <c r="JUV740" s="38"/>
      <c r="JUW740" s="38"/>
      <c r="JUX740" s="38"/>
      <c r="JUY740" s="38"/>
      <c r="JUZ740" s="38"/>
      <c r="JVA740" s="38"/>
      <c r="JVB740" s="38"/>
      <c r="JVC740" s="38"/>
      <c r="JVD740" s="38"/>
      <c r="JVE740" s="38"/>
      <c r="JVF740" s="38"/>
      <c r="JVG740" s="38"/>
      <c r="JVH740" s="38"/>
      <c r="JVI740" s="38"/>
      <c r="JVJ740" s="38"/>
      <c r="JVK740" s="38"/>
      <c r="JVL740" s="38"/>
      <c r="JVM740" s="38"/>
      <c r="JVN740" s="38"/>
      <c r="JVO740" s="38"/>
      <c r="JVP740" s="38"/>
      <c r="JVQ740" s="38"/>
      <c r="JVR740" s="38"/>
      <c r="JVS740" s="38"/>
      <c r="JVT740" s="38"/>
      <c r="JVU740" s="38"/>
      <c r="JVV740" s="38"/>
      <c r="JVW740" s="38"/>
      <c r="JVX740" s="38"/>
      <c r="JVY740" s="38"/>
      <c r="JVZ740" s="38"/>
      <c r="JWA740" s="38"/>
      <c r="JWB740" s="38"/>
      <c r="JWC740" s="38"/>
      <c r="JWD740" s="38"/>
      <c r="JWE740" s="38"/>
      <c r="JWF740" s="38"/>
      <c r="JWG740" s="38"/>
      <c r="JWH740" s="38"/>
      <c r="JWI740" s="38"/>
      <c r="JWJ740" s="38"/>
      <c r="JWK740" s="38"/>
      <c r="JWL740" s="38"/>
      <c r="JWM740" s="38"/>
      <c r="JWN740" s="38"/>
      <c r="JWO740" s="38"/>
      <c r="JWP740" s="38"/>
      <c r="JWQ740" s="38"/>
      <c r="JWR740" s="38"/>
      <c r="JWS740" s="38"/>
      <c r="JWT740" s="38"/>
      <c r="JWU740" s="38"/>
      <c r="JWV740" s="38"/>
      <c r="JWW740" s="38"/>
      <c r="JWX740" s="38"/>
      <c r="JWY740" s="38"/>
      <c r="JWZ740" s="38"/>
      <c r="JXA740" s="38"/>
      <c r="JXB740" s="38"/>
      <c r="JXC740" s="38"/>
      <c r="JXD740" s="38"/>
      <c r="JXE740" s="38"/>
      <c r="JXF740" s="38"/>
      <c r="JXG740" s="38"/>
      <c r="JXH740" s="38"/>
      <c r="JXI740" s="38"/>
      <c r="JXJ740" s="38"/>
      <c r="JXK740" s="38"/>
      <c r="JXL740" s="38"/>
      <c r="JXM740" s="38"/>
      <c r="JXN740" s="38"/>
      <c r="JXO740" s="38"/>
      <c r="JXP740" s="38"/>
      <c r="JXQ740" s="38"/>
      <c r="JXR740" s="38"/>
      <c r="JXS740" s="38"/>
      <c r="JXT740" s="38"/>
      <c r="JXU740" s="38"/>
      <c r="JXV740" s="38"/>
      <c r="JXW740" s="38"/>
      <c r="JXX740" s="38"/>
      <c r="JXY740" s="38"/>
      <c r="JXZ740" s="38"/>
      <c r="JYA740" s="38"/>
      <c r="JYB740" s="38"/>
      <c r="JYC740" s="38"/>
      <c r="JYD740" s="38"/>
      <c r="JYE740" s="38"/>
      <c r="JYF740" s="38"/>
      <c r="JYG740" s="38"/>
      <c r="JYH740" s="38"/>
      <c r="JYI740" s="38"/>
      <c r="JYJ740" s="38"/>
      <c r="JYK740" s="38"/>
      <c r="JYL740" s="38"/>
      <c r="JYM740" s="38"/>
      <c r="JYN740" s="38"/>
      <c r="JYO740" s="38"/>
      <c r="JYP740" s="38"/>
      <c r="JYQ740" s="38"/>
      <c r="JYR740" s="38"/>
      <c r="JYS740" s="38"/>
      <c r="JYT740" s="38"/>
      <c r="JYU740" s="38"/>
      <c r="JYV740" s="38"/>
      <c r="JYW740" s="38"/>
      <c r="JYX740" s="38"/>
      <c r="JYY740" s="38"/>
      <c r="JYZ740" s="38"/>
      <c r="JZA740" s="38"/>
      <c r="JZB740" s="38"/>
      <c r="JZC740" s="38"/>
      <c r="JZD740" s="38"/>
      <c r="JZE740" s="38"/>
      <c r="JZF740" s="38"/>
      <c r="JZG740" s="38"/>
      <c r="JZH740" s="38"/>
      <c r="JZI740" s="38"/>
      <c r="JZJ740" s="38"/>
      <c r="JZK740" s="38"/>
      <c r="JZL740" s="38"/>
      <c r="JZM740" s="38"/>
      <c r="JZN740" s="38"/>
      <c r="JZO740" s="38"/>
      <c r="JZP740" s="38"/>
      <c r="JZQ740" s="38"/>
      <c r="JZR740" s="38"/>
      <c r="JZS740" s="38"/>
      <c r="JZT740" s="38"/>
      <c r="JZU740" s="38"/>
      <c r="JZV740" s="38"/>
      <c r="JZW740" s="38"/>
      <c r="JZX740" s="38"/>
      <c r="JZY740" s="38"/>
      <c r="JZZ740" s="38"/>
      <c r="KAA740" s="38"/>
      <c r="KAB740" s="38"/>
      <c r="KAC740" s="38"/>
      <c r="KAD740" s="38"/>
      <c r="KAE740" s="38"/>
      <c r="KAF740" s="38"/>
      <c r="KAG740" s="38"/>
      <c r="KAH740" s="38"/>
      <c r="KAI740" s="38"/>
      <c r="KAJ740" s="38"/>
      <c r="KAK740" s="38"/>
      <c r="KAL740" s="38"/>
      <c r="KAM740" s="38"/>
      <c r="KAN740" s="38"/>
      <c r="KAO740" s="38"/>
      <c r="KAP740" s="38"/>
      <c r="KAQ740" s="38"/>
      <c r="KAR740" s="38"/>
      <c r="KAS740" s="38"/>
      <c r="KAT740" s="38"/>
      <c r="KAU740" s="38"/>
      <c r="KAV740" s="38"/>
      <c r="KAW740" s="38"/>
      <c r="KAX740" s="38"/>
      <c r="KAY740" s="38"/>
      <c r="KAZ740" s="38"/>
      <c r="KBA740" s="38"/>
      <c r="KBB740" s="38"/>
      <c r="KBC740" s="38"/>
      <c r="KBD740" s="38"/>
      <c r="KBE740" s="38"/>
      <c r="KBF740" s="38"/>
      <c r="KBG740" s="38"/>
      <c r="KBH740" s="38"/>
      <c r="KBI740" s="38"/>
      <c r="KBJ740" s="38"/>
      <c r="KBK740" s="38"/>
      <c r="KBL740" s="38"/>
      <c r="KBM740" s="38"/>
      <c r="KBN740" s="38"/>
      <c r="KBO740" s="38"/>
      <c r="KBP740" s="38"/>
      <c r="KBQ740" s="38"/>
      <c r="KBR740" s="38"/>
      <c r="KBS740" s="38"/>
      <c r="KBT740" s="38"/>
      <c r="KBU740" s="38"/>
      <c r="KBV740" s="38"/>
      <c r="KBW740" s="38"/>
      <c r="KBX740" s="38"/>
      <c r="KBY740" s="38"/>
      <c r="KBZ740" s="38"/>
      <c r="KCA740" s="38"/>
      <c r="KCB740" s="38"/>
      <c r="KCC740" s="38"/>
      <c r="KCD740" s="38"/>
      <c r="KCE740" s="38"/>
      <c r="KCF740" s="38"/>
      <c r="KCG740" s="38"/>
      <c r="KCH740" s="38"/>
      <c r="KCI740" s="38"/>
      <c r="KCJ740" s="38"/>
      <c r="KCK740" s="38"/>
      <c r="KCL740" s="38"/>
      <c r="KCM740" s="38"/>
      <c r="KCN740" s="38"/>
      <c r="KCO740" s="38"/>
      <c r="KCP740" s="38"/>
      <c r="KCQ740" s="38"/>
      <c r="KCR740" s="38"/>
      <c r="KCS740" s="38"/>
      <c r="KCT740" s="38"/>
      <c r="KCU740" s="38"/>
      <c r="KCV740" s="38"/>
      <c r="KCW740" s="38"/>
      <c r="KCX740" s="38"/>
      <c r="KCY740" s="38"/>
      <c r="KCZ740" s="38"/>
      <c r="KDA740" s="38"/>
      <c r="KDB740" s="38"/>
      <c r="KDC740" s="38"/>
      <c r="KDD740" s="38"/>
      <c r="KDE740" s="38"/>
      <c r="KDF740" s="38"/>
      <c r="KDG740" s="38"/>
      <c r="KDH740" s="38"/>
      <c r="KDI740" s="38"/>
      <c r="KDJ740" s="38"/>
      <c r="KDK740" s="38"/>
      <c r="KDL740" s="38"/>
      <c r="KDM740" s="38"/>
      <c r="KDN740" s="38"/>
      <c r="KDO740" s="38"/>
      <c r="KDP740" s="38"/>
      <c r="KDQ740" s="38"/>
      <c r="KDR740" s="38"/>
      <c r="KDS740" s="38"/>
      <c r="KDT740" s="38"/>
      <c r="KDU740" s="38"/>
      <c r="KDV740" s="38"/>
      <c r="KDW740" s="38"/>
      <c r="KDX740" s="38"/>
      <c r="KDY740" s="38"/>
      <c r="KDZ740" s="38"/>
      <c r="KEA740" s="38"/>
      <c r="KEB740" s="38"/>
      <c r="KEC740" s="38"/>
      <c r="KED740" s="38"/>
      <c r="KEE740" s="38"/>
      <c r="KEF740" s="38"/>
      <c r="KEG740" s="38"/>
      <c r="KEH740" s="38"/>
      <c r="KEI740" s="38"/>
      <c r="KEJ740" s="38"/>
      <c r="KEK740" s="38"/>
      <c r="KEL740" s="38"/>
      <c r="KEM740" s="38"/>
      <c r="KEN740" s="38"/>
      <c r="KEO740" s="38"/>
      <c r="KEP740" s="38"/>
      <c r="KEQ740" s="38"/>
      <c r="KER740" s="38"/>
      <c r="KES740" s="38"/>
      <c r="KET740" s="38"/>
      <c r="KEU740" s="38"/>
      <c r="KEV740" s="38"/>
      <c r="KEW740" s="38"/>
      <c r="KEX740" s="38"/>
      <c r="KEY740" s="38"/>
      <c r="KEZ740" s="38"/>
      <c r="KFA740" s="38"/>
      <c r="KFB740" s="38"/>
      <c r="KFC740" s="38"/>
      <c r="KFD740" s="38"/>
      <c r="KFE740" s="38"/>
      <c r="KFF740" s="38"/>
      <c r="KFG740" s="38"/>
      <c r="KFH740" s="38"/>
      <c r="KFI740" s="38"/>
      <c r="KFJ740" s="38"/>
      <c r="KFK740" s="38"/>
      <c r="KFL740" s="38"/>
      <c r="KFM740" s="38"/>
      <c r="KFN740" s="38"/>
      <c r="KFO740" s="38"/>
      <c r="KFP740" s="38"/>
      <c r="KFQ740" s="38"/>
      <c r="KFR740" s="38"/>
      <c r="KFS740" s="38"/>
      <c r="KFT740" s="38"/>
      <c r="KFU740" s="38"/>
      <c r="KFV740" s="38"/>
      <c r="KFW740" s="38"/>
      <c r="KFX740" s="38"/>
      <c r="KFY740" s="38"/>
      <c r="KFZ740" s="38"/>
      <c r="KGA740" s="38"/>
      <c r="KGB740" s="38"/>
      <c r="KGC740" s="38"/>
      <c r="KGD740" s="38"/>
      <c r="KGE740" s="38"/>
      <c r="KGF740" s="38"/>
      <c r="KGG740" s="38"/>
      <c r="KGH740" s="38"/>
      <c r="KGI740" s="38"/>
      <c r="KGJ740" s="38"/>
      <c r="KGK740" s="38"/>
      <c r="KGL740" s="38"/>
      <c r="KGM740" s="38"/>
      <c r="KGN740" s="38"/>
      <c r="KGO740" s="38"/>
      <c r="KGP740" s="38"/>
      <c r="KGQ740" s="38"/>
      <c r="KGR740" s="38"/>
      <c r="KGS740" s="38"/>
      <c r="KGT740" s="38"/>
      <c r="KGU740" s="38"/>
      <c r="KGV740" s="38"/>
      <c r="KGW740" s="38"/>
      <c r="KGX740" s="38"/>
      <c r="KGY740" s="38"/>
      <c r="KGZ740" s="38"/>
      <c r="KHA740" s="38"/>
      <c r="KHB740" s="38"/>
      <c r="KHC740" s="38"/>
      <c r="KHD740" s="38"/>
      <c r="KHE740" s="38"/>
      <c r="KHF740" s="38"/>
      <c r="KHG740" s="38"/>
      <c r="KHH740" s="38"/>
      <c r="KHI740" s="38"/>
      <c r="KHJ740" s="38"/>
      <c r="KHK740" s="38"/>
      <c r="KHL740" s="38"/>
      <c r="KHM740" s="38"/>
      <c r="KHN740" s="38"/>
      <c r="KHO740" s="38"/>
      <c r="KHP740" s="38"/>
      <c r="KHQ740" s="38"/>
      <c r="KHR740" s="38"/>
      <c r="KHS740" s="38"/>
      <c r="KHT740" s="38"/>
      <c r="KHU740" s="38"/>
      <c r="KHV740" s="38"/>
      <c r="KHW740" s="38"/>
      <c r="KHX740" s="38"/>
      <c r="KHY740" s="38"/>
      <c r="KHZ740" s="38"/>
      <c r="KIA740" s="38"/>
      <c r="KIB740" s="38"/>
      <c r="KIC740" s="38"/>
      <c r="KID740" s="38"/>
      <c r="KIE740" s="38"/>
      <c r="KIF740" s="38"/>
      <c r="KIG740" s="38"/>
      <c r="KIH740" s="38"/>
      <c r="KII740" s="38"/>
      <c r="KIJ740" s="38"/>
      <c r="KIK740" s="38"/>
      <c r="KIL740" s="38"/>
      <c r="KIM740" s="38"/>
      <c r="KIN740" s="38"/>
      <c r="KIO740" s="38"/>
      <c r="KIP740" s="38"/>
      <c r="KIQ740" s="38"/>
      <c r="KIR740" s="38"/>
      <c r="KIS740" s="38"/>
      <c r="KIT740" s="38"/>
      <c r="KIU740" s="38"/>
      <c r="KIV740" s="38"/>
      <c r="KIW740" s="38"/>
      <c r="KIX740" s="38"/>
      <c r="KIY740" s="38"/>
      <c r="KIZ740" s="38"/>
      <c r="KJA740" s="38"/>
      <c r="KJB740" s="38"/>
      <c r="KJC740" s="38"/>
      <c r="KJD740" s="38"/>
      <c r="KJE740" s="38"/>
      <c r="KJF740" s="38"/>
      <c r="KJG740" s="38"/>
      <c r="KJH740" s="38"/>
      <c r="KJI740" s="38"/>
      <c r="KJJ740" s="38"/>
      <c r="KJK740" s="38"/>
      <c r="KJL740" s="38"/>
      <c r="KJM740" s="38"/>
      <c r="KJN740" s="38"/>
      <c r="KJO740" s="38"/>
      <c r="KJP740" s="38"/>
      <c r="KJQ740" s="38"/>
      <c r="KJR740" s="38"/>
      <c r="KJS740" s="38"/>
      <c r="KJT740" s="38"/>
      <c r="KJU740" s="38"/>
      <c r="KJV740" s="38"/>
      <c r="KJW740" s="38"/>
      <c r="KJX740" s="38"/>
      <c r="KJY740" s="38"/>
      <c r="KJZ740" s="38"/>
      <c r="KKA740" s="38"/>
      <c r="KKB740" s="38"/>
      <c r="KKC740" s="38"/>
      <c r="KKD740" s="38"/>
      <c r="KKE740" s="38"/>
      <c r="KKF740" s="38"/>
      <c r="KKG740" s="38"/>
      <c r="KKH740" s="38"/>
      <c r="KKI740" s="38"/>
      <c r="KKJ740" s="38"/>
      <c r="KKK740" s="38"/>
      <c r="KKL740" s="38"/>
      <c r="KKM740" s="38"/>
      <c r="KKN740" s="38"/>
      <c r="KKO740" s="38"/>
      <c r="KKP740" s="38"/>
      <c r="KKQ740" s="38"/>
      <c r="KKR740" s="38"/>
      <c r="KKS740" s="38"/>
      <c r="KKT740" s="38"/>
      <c r="KKU740" s="38"/>
      <c r="KKV740" s="38"/>
      <c r="KKW740" s="38"/>
      <c r="KKX740" s="38"/>
      <c r="KKY740" s="38"/>
      <c r="KKZ740" s="38"/>
      <c r="KLA740" s="38"/>
      <c r="KLB740" s="38"/>
      <c r="KLC740" s="38"/>
      <c r="KLD740" s="38"/>
      <c r="KLE740" s="38"/>
      <c r="KLF740" s="38"/>
      <c r="KLG740" s="38"/>
      <c r="KLH740" s="38"/>
      <c r="KLI740" s="38"/>
      <c r="KLJ740" s="38"/>
      <c r="KLK740" s="38"/>
      <c r="KLL740" s="38"/>
      <c r="KLM740" s="38"/>
      <c r="KLN740" s="38"/>
      <c r="KLO740" s="38"/>
      <c r="KLP740" s="38"/>
      <c r="KLQ740" s="38"/>
      <c r="KLR740" s="38"/>
      <c r="KLS740" s="38"/>
      <c r="KLT740" s="38"/>
      <c r="KLU740" s="38"/>
      <c r="KLV740" s="38"/>
      <c r="KLW740" s="38"/>
      <c r="KLX740" s="38"/>
      <c r="KLY740" s="38"/>
      <c r="KLZ740" s="38"/>
      <c r="KMA740" s="38"/>
      <c r="KMB740" s="38"/>
      <c r="KMC740" s="38"/>
      <c r="KMD740" s="38"/>
      <c r="KME740" s="38"/>
      <c r="KMF740" s="38"/>
      <c r="KMG740" s="38"/>
      <c r="KMH740" s="38"/>
      <c r="KMI740" s="38"/>
      <c r="KMJ740" s="38"/>
      <c r="KMK740" s="38"/>
      <c r="KML740" s="38"/>
      <c r="KMM740" s="38"/>
      <c r="KMN740" s="38"/>
      <c r="KMO740" s="38"/>
      <c r="KMP740" s="38"/>
      <c r="KMQ740" s="38"/>
      <c r="KMR740" s="38"/>
      <c r="KMS740" s="38"/>
      <c r="KMT740" s="38"/>
      <c r="KMU740" s="38"/>
      <c r="KMV740" s="38"/>
      <c r="KMW740" s="38"/>
      <c r="KMX740" s="38"/>
      <c r="KMY740" s="38"/>
      <c r="KMZ740" s="38"/>
      <c r="KNA740" s="38"/>
      <c r="KNB740" s="38"/>
      <c r="KNC740" s="38"/>
      <c r="KND740" s="38"/>
      <c r="KNE740" s="38"/>
      <c r="KNF740" s="38"/>
      <c r="KNG740" s="38"/>
      <c r="KNH740" s="38"/>
      <c r="KNI740" s="38"/>
      <c r="KNJ740" s="38"/>
      <c r="KNK740" s="38"/>
      <c r="KNL740" s="38"/>
      <c r="KNM740" s="38"/>
      <c r="KNN740" s="38"/>
      <c r="KNO740" s="38"/>
      <c r="KNP740" s="38"/>
      <c r="KNQ740" s="38"/>
      <c r="KNR740" s="38"/>
      <c r="KNS740" s="38"/>
      <c r="KNT740" s="38"/>
      <c r="KNU740" s="38"/>
      <c r="KNV740" s="38"/>
      <c r="KNW740" s="38"/>
      <c r="KNX740" s="38"/>
      <c r="KNY740" s="38"/>
      <c r="KNZ740" s="38"/>
      <c r="KOA740" s="38"/>
      <c r="KOB740" s="38"/>
      <c r="KOC740" s="38"/>
      <c r="KOD740" s="38"/>
      <c r="KOE740" s="38"/>
      <c r="KOF740" s="38"/>
      <c r="KOG740" s="38"/>
      <c r="KOH740" s="38"/>
      <c r="KOI740" s="38"/>
      <c r="KOJ740" s="38"/>
      <c r="KOK740" s="38"/>
      <c r="KOL740" s="38"/>
      <c r="KOM740" s="38"/>
      <c r="KON740" s="38"/>
      <c r="KOO740" s="38"/>
      <c r="KOP740" s="38"/>
      <c r="KOQ740" s="38"/>
      <c r="KOR740" s="38"/>
      <c r="KOS740" s="38"/>
      <c r="KOT740" s="38"/>
      <c r="KOU740" s="38"/>
      <c r="KOV740" s="38"/>
      <c r="KOW740" s="38"/>
      <c r="KOX740" s="38"/>
      <c r="KOY740" s="38"/>
      <c r="KOZ740" s="38"/>
      <c r="KPA740" s="38"/>
      <c r="KPB740" s="38"/>
      <c r="KPC740" s="38"/>
      <c r="KPD740" s="38"/>
      <c r="KPE740" s="38"/>
      <c r="KPF740" s="38"/>
      <c r="KPG740" s="38"/>
      <c r="KPH740" s="38"/>
      <c r="KPI740" s="38"/>
      <c r="KPJ740" s="38"/>
      <c r="KPK740" s="38"/>
      <c r="KPL740" s="38"/>
      <c r="KPM740" s="38"/>
      <c r="KPN740" s="38"/>
      <c r="KPO740" s="38"/>
      <c r="KPP740" s="38"/>
      <c r="KPQ740" s="38"/>
      <c r="KPR740" s="38"/>
      <c r="KPS740" s="38"/>
      <c r="KPT740" s="38"/>
      <c r="KPU740" s="38"/>
      <c r="KPV740" s="38"/>
      <c r="KPW740" s="38"/>
      <c r="KPX740" s="38"/>
      <c r="KPY740" s="38"/>
      <c r="KPZ740" s="38"/>
      <c r="KQA740" s="38"/>
      <c r="KQB740" s="38"/>
      <c r="KQC740" s="38"/>
      <c r="KQD740" s="38"/>
      <c r="KQE740" s="38"/>
      <c r="KQF740" s="38"/>
      <c r="KQG740" s="38"/>
      <c r="KQH740" s="38"/>
      <c r="KQI740" s="38"/>
      <c r="KQJ740" s="38"/>
      <c r="KQK740" s="38"/>
      <c r="KQL740" s="38"/>
      <c r="KQM740" s="38"/>
      <c r="KQN740" s="38"/>
      <c r="KQO740" s="38"/>
      <c r="KQP740" s="38"/>
      <c r="KQQ740" s="38"/>
      <c r="KQR740" s="38"/>
      <c r="KQS740" s="38"/>
      <c r="KQT740" s="38"/>
      <c r="KQU740" s="38"/>
      <c r="KQV740" s="38"/>
      <c r="KQW740" s="38"/>
      <c r="KQX740" s="38"/>
      <c r="KQY740" s="38"/>
      <c r="KQZ740" s="38"/>
      <c r="KRA740" s="38"/>
      <c r="KRB740" s="38"/>
      <c r="KRC740" s="38"/>
      <c r="KRD740" s="38"/>
      <c r="KRE740" s="38"/>
      <c r="KRF740" s="38"/>
      <c r="KRG740" s="38"/>
      <c r="KRH740" s="38"/>
      <c r="KRI740" s="38"/>
      <c r="KRJ740" s="38"/>
      <c r="KRK740" s="38"/>
      <c r="KRL740" s="38"/>
      <c r="KRM740" s="38"/>
      <c r="KRN740" s="38"/>
      <c r="KRO740" s="38"/>
      <c r="KRP740" s="38"/>
      <c r="KRQ740" s="38"/>
      <c r="KRR740" s="38"/>
      <c r="KRS740" s="38"/>
      <c r="KRT740" s="38"/>
      <c r="KRU740" s="38"/>
      <c r="KRV740" s="38"/>
      <c r="KRW740" s="38"/>
      <c r="KRX740" s="38"/>
      <c r="KRY740" s="38"/>
      <c r="KRZ740" s="38"/>
      <c r="KSA740" s="38"/>
      <c r="KSB740" s="38"/>
      <c r="KSC740" s="38"/>
      <c r="KSD740" s="38"/>
      <c r="KSE740" s="38"/>
      <c r="KSF740" s="38"/>
      <c r="KSG740" s="38"/>
      <c r="KSH740" s="38"/>
      <c r="KSI740" s="38"/>
      <c r="KSJ740" s="38"/>
      <c r="KSK740" s="38"/>
      <c r="KSL740" s="38"/>
      <c r="KSM740" s="38"/>
      <c r="KSN740" s="38"/>
      <c r="KSO740" s="38"/>
      <c r="KSP740" s="38"/>
      <c r="KSQ740" s="38"/>
      <c r="KSR740" s="38"/>
      <c r="KSS740" s="38"/>
      <c r="KST740" s="38"/>
      <c r="KSU740" s="38"/>
      <c r="KSV740" s="38"/>
      <c r="KSW740" s="38"/>
      <c r="KSX740" s="38"/>
      <c r="KSY740" s="38"/>
      <c r="KSZ740" s="38"/>
      <c r="KTA740" s="38"/>
      <c r="KTB740" s="38"/>
      <c r="KTC740" s="38"/>
      <c r="KTD740" s="38"/>
      <c r="KTE740" s="38"/>
      <c r="KTF740" s="38"/>
      <c r="KTG740" s="38"/>
      <c r="KTH740" s="38"/>
      <c r="KTI740" s="38"/>
      <c r="KTJ740" s="38"/>
      <c r="KTK740" s="38"/>
      <c r="KTL740" s="38"/>
      <c r="KTM740" s="38"/>
      <c r="KTN740" s="38"/>
      <c r="KTO740" s="38"/>
      <c r="KTP740" s="38"/>
      <c r="KTQ740" s="38"/>
      <c r="KTR740" s="38"/>
      <c r="KTS740" s="38"/>
      <c r="KTT740" s="38"/>
      <c r="KTU740" s="38"/>
      <c r="KTV740" s="38"/>
      <c r="KTW740" s="38"/>
      <c r="KTX740" s="38"/>
      <c r="KTY740" s="38"/>
      <c r="KTZ740" s="38"/>
      <c r="KUA740" s="38"/>
      <c r="KUB740" s="38"/>
      <c r="KUC740" s="38"/>
      <c r="KUD740" s="38"/>
      <c r="KUE740" s="38"/>
      <c r="KUF740" s="38"/>
      <c r="KUG740" s="38"/>
      <c r="KUH740" s="38"/>
      <c r="KUI740" s="38"/>
      <c r="KUJ740" s="38"/>
      <c r="KUK740" s="38"/>
      <c r="KUL740" s="38"/>
      <c r="KUM740" s="38"/>
      <c r="KUN740" s="38"/>
      <c r="KUO740" s="38"/>
      <c r="KUP740" s="38"/>
      <c r="KUQ740" s="38"/>
      <c r="KUR740" s="38"/>
      <c r="KUS740" s="38"/>
      <c r="KUT740" s="38"/>
      <c r="KUU740" s="38"/>
      <c r="KUV740" s="38"/>
      <c r="KUW740" s="38"/>
      <c r="KUX740" s="38"/>
      <c r="KUY740" s="38"/>
      <c r="KUZ740" s="38"/>
      <c r="KVA740" s="38"/>
      <c r="KVB740" s="38"/>
      <c r="KVC740" s="38"/>
      <c r="KVD740" s="38"/>
      <c r="KVE740" s="38"/>
      <c r="KVF740" s="38"/>
      <c r="KVG740" s="38"/>
      <c r="KVH740" s="38"/>
      <c r="KVI740" s="38"/>
      <c r="KVJ740" s="38"/>
      <c r="KVK740" s="38"/>
      <c r="KVL740" s="38"/>
      <c r="KVM740" s="38"/>
      <c r="KVN740" s="38"/>
      <c r="KVO740" s="38"/>
      <c r="KVP740" s="38"/>
      <c r="KVQ740" s="38"/>
      <c r="KVR740" s="38"/>
      <c r="KVS740" s="38"/>
      <c r="KVT740" s="38"/>
      <c r="KVU740" s="38"/>
      <c r="KVV740" s="38"/>
      <c r="KVW740" s="38"/>
      <c r="KVX740" s="38"/>
      <c r="KVY740" s="38"/>
      <c r="KVZ740" s="38"/>
      <c r="KWA740" s="38"/>
      <c r="KWB740" s="38"/>
      <c r="KWC740" s="38"/>
      <c r="KWD740" s="38"/>
      <c r="KWE740" s="38"/>
      <c r="KWF740" s="38"/>
      <c r="KWG740" s="38"/>
      <c r="KWH740" s="38"/>
      <c r="KWI740" s="38"/>
      <c r="KWJ740" s="38"/>
      <c r="KWK740" s="38"/>
      <c r="KWL740" s="38"/>
      <c r="KWM740" s="38"/>
      <c r="KWN740" s="38"/>
      <c r="KWO740" s="38"/>
      <c r="KWP740" s="38"/>
      <c r="KWQ740" s="38"/>
      <c r="KWR740" s="38"/>
      <c r="KWS740" s="38"/>
      <c r="KWT740" s="38"/>
      <c r="KWU740" s="38"/>
      <c r="KWV740" s="38"/>
      <c r="KWW740" s="38"/>
      <c r="KWX740" s="38"/>
      <c r="KWY740" s="38"/>
      <c r="KWZ740" s="38"/>
      <c r="KXA740" s="38"/>
      <c r="KXB740" s="38"/>
      <c r="KXC740" s="38"/>
      <c r="KXD740" s="38"/>
      <c r="KXE740" s="38"/>
      <c r="KXF740" s="38"/>
      <c r="KXG740" s="38"/>
      <c r="KXH740" s="38"/>
      <c r="KXI740" s="38"/>
      <c r="KXJ740" s="38"/>
      <c r="KXK740" s="38"/>
      <c r="KXL740" s="38"/>
      <c r="KXM740" s="38"/>
      <c r="KXN740" s="38"/>
      <c r="KXO740" s="38"/>
      <c r="KXP740" s="38"/>
      <c r="KXQ740" s="38"/>
      <c r="KXR740" s="38"/>
      <c r="KXS740" s="38"/>
      <c r="KXT740" s="38"/>
      <c r="KXU740" s="38"/>
      <c r="KXV740" s="38"/>
      <c r="KXW740" s="38"/>
      <c r="KXX740" s="38"/>
      <c r="KXY740" s="38"/>
      <c r="KXZ740" s="38"/>
      <c r="KYA740" s="38"/>
      <c r="KYB740" s="38"/>
      <c r="KYC740" s="38"/>
      <c r="KYD740" s="38"/>
      <c r="KYE740" s="38"/>
      <c r="KYF740" s="38"/>
      <c r="KYG740" s="38"/>
      <c r="KYH740" s="38"/>
      <c r="KYI740" s="38"/>
      <c r="KYJ740" s="38"/>
      <c r="KYK740" s="38"/>
      <c r="KYL740" s="38"/>
      <c r="KYM740" s="38"/>
      <c r="KYN740" s="38"/>
      <c r="KYO740" s="38"/>
      <c r="KYP740" s="38"/>
      <c r="KYQ740" s="38"/>
      <c r="KYR740" s="38"/>
      <c r="KYS740" s="38"/>
      <c r="KYT740" s="38"/>
      <c r="KYU740" s="38"/>
      <c r="KYV740" s="38"/>
      <c r="KYW740" s="38"/>
      <c r="KYX740" s="38"/>
      <c r="KYY740" s="38"/>
      <c r="KYZ740" s="38"/>
      <c r="KZA740" s="38"/>
      <c r="KZB740" s="38"/>
      <c r="KZC740" s="38"/>
      <c r="KZD740" s="38"/>
      <c r="KZE740" s="38"/>
      <c r="KZF740" s="38"/>
      <c r="KZG740" s="38"/>
      <c r="KZH740" s="38"/>
      <c r="KZI740" s="38"/>
      <c r="KZJ740" s="38"/>
      <c r="KZK740" s="38"/>
      <c r="KZL740" s="38"/>
      <c r="KZM740" s="38"/>
      <c r="KZN740" s="38"/>
      <c r="KZO740" s="38"/>
      <c r="KZP740" s="38"/>
      <c r="KZQ740" s="38"/>
      <c r="KZR740" s="38"/>
      <c r="KZS740" s="38"/>
      <c r="KZT740" s="38"/>
      <c r="KZU740" s="38"/>
      <c r="KZV740" s="38"/>
      <c r="KZW740" s="38"/>
      <c r="KZX740" s="38"/>
      <c r="KZY740" s="38"/>
      <c r="KZZ740" s="38"/>
      <c r="LAA740" s="38"/>
      <c r="LAB740" s="38"/>
      <c r="LAC740" s="38"/>
      <c r="LAD740" s="38"/>
      <c r="LAE740" s="38"/>
      <c r="LAF740" s="38"/>
      <c r="LAG740" s="38"/>
      <c r="LAH740" s="38"/>
      <c r="LAI740" s="38"/>
      <c r="LAJ740" s="38"/>
      <c r="LAK740" s="38"/>
      <c r="LAL740" s="38"/>
      <c r="LAM740" s="38"/>
      <c r="LAN740" s="38"/>
      <c r="LAO740" s="38"/>
      <c r="LAP740" s="38"/>
      <c r="LAQ740" s="38"/>
      <c r="LAR740" s="38"/>
      <c r="LAS740" s="38"/>
      <c r="LAT740" s="38"/>
      <c r="LAU740" s="38"/>
      <c r="LAV740" s="38"/>
      <c r="LAW740" s="38"/>
      <c r="LAX740" s="38"/>
      <c r="LAY740" s="38"/>
      <c r="LAZ740" s="38"/>
      <c r="LBA740" s="38"/>
      <c r="LBB740" s="38"/>
      <c r="LBC740" s="38"/>
      <c r="LBD740" s="38"/>
      <c r="LBE740" s="38"/>
      <c r="LBF740" s="38"/>
      <c r="LBG740" s="38"/>
      <c r="LBH740" s="38"/>
      <c r="LBI740" s="38"/>
      <c r="LBJ740" s="38"/>
      <c r="LBK740" s="38"/>
      <c r="LBL740" s="38"/>
      <c r="LBM740" s="38"/>
      <c r="LBN740" s="38"/>
      <c r="LBO740" s="38"/>
      <c r="LBP740" s="38"/>
      <c r="LBQ740" s="38"/>
      <c r="LBR740" s="38"/>
      <c r="LBS740" s="38"/>
      <c r="LBT740" s="38"/>
      <c r="LBU740" s="38"/>
      <c r="LBV740" s="38"/>
      <c r="LBW740" s="38"/>
      <c r="LBX740" s="38"/>
      <c r="LBY740" s="38"/>
      <c r="LBZ740" s="38"/>
      <c r="LCA740" s="38"/>
      <c r="LCB740" s="38"/>
      <c r="LCC740" s="38"/>
      <c r="LCD740" s="38"/>
      <c r="LCE740" s="38"/>
      <c r="LCF740" s="38"/>
      <c r="LCG740" s="38"/>
      <c r="LCH740" s="38"/>
      <c r="LCI740" s="38"/>
      <c r="LCJ740" s="38"/>
      <c r="LCK740" s="38"/>
      <c r="LCL740" s="38"/>
      <c r="LCM740" s="38"/>
      <c r="LCN740" s="38"/>
      <c r="LCO740" s="38"/>
      <c r="LCP740" s="38"/>
      <c r="LCQ740" s="38"/>
      <c r="LCR740" s="38"/>
      <c r="LCS740" s="38"/>
      <c r="LCT740" s="38"/>
      <c r="LCU740" s="38"/>
      <c r="LCV740" s="38"/>
      <c r="LCW740" s="38"/>
      <c r="LCX740" s="38"/>
      <c r="LCY740" s="38"/>
      <c r="LCZ740" s="38"/>
      <c r="LDA740" s="38"/>
      <c r="LDB740" s="38"/>
      <c r="LDC740" s="38"/>
      <c r="LDD740" s="38"/>
      <c r="LDE740" s="38"/>
      <c r="LDF740" s="38"/>
      <c r="LDG740" s="38"/>
      <c r="LDH740" s="38"/>
      <c r="LDI740" s="38"/>
      <c r="LDJ740" s="38"/>
      <c r="LDK740" s="38"/>
      <c r="LDL740" s="38"/>
      <c r="LDM740" s="38"/>
      <c r="LDN740" s="38"/>
      <c r="LDO740" s="38"/>
      <c r="LDP740" s="38"/>
      <c r="LDQ740" s="38"/>
      <c r="LDR740" s="38"/>
      <c r="LDS740" s="38"/>
      <c r="LDT740" s="38"/>
      <c r="LDU740" s="38"/>
      <c r="LDV740" s="38"/>
      <c r="LDW740" s="38"/>
      <c r="LDX740" s="38"/>
      <c r="LDY740" s="38"/>
      <c r="LDZ740" s="38"/>
      <c r="LEA740" s="38"/>
      <c r="LEB740" s="38"/>
      <c r="LEC740" s="38"/>
      <c r="LED740" s="38"/>
      <c r="LEE740" s="38"/>
      <c r="LEF740" s="38"/>
      <c r="LEG740" s="38"/>
      <c r="LEH740" s="38"/>
      <c r="LEI740" s="38"/>
      <c r="LEJ740" s="38"/>
      <c r="LEK740" s="38"/>
      <c r="LEL740" s="38"/>
      <c r="LEM740" s="38"/>
      <c r="LEN740" s="38"/>
      <c r="LEO740" s="38"/>
      <c r="LEP740" s="38"/>
      <c r="LEQ740" s="38"/>
      <c r="LER740" s="38"/>
      <c r="LES740" s="38"/>
      <c r="LET740" s="38"/>
      <c r="LEU740" s="38"/>
      <c r="LEV740" s="38"/>
      <c r="LEW740" s="38"/>
      <c r="LEX740" s="38"/>
      <c r="LEY740" s="38"/>
      <c r="LEZ740" s="38"/>
      <c r="LFA740" s="38"/>
      <c r="LFB740" s="38"/>
      <c r="LFC740" s="38"/>
      <c r="LFD740" s="38"/>
      <c r="LFE740" s="38"/>
      <c r="LFF740" s="38"/>
      <c r="LFG740" s="38"/>
      <c r="LFH740" s="38"/>
      <c r="LFI740" s="38"/>
      <c r="LFJ740" s="38"/>
      <c r="LFK740" s="38"/>
      <c r="LFL740" s="38"/>
      <c r="LFM740" s="38"/>
      <c r="LFN740" s="38"/>
      <c r="LFO740" s="38"/>
      <c r="LFP740" s="38"/>
      <c r="LFQ740" s="38"/>
      <c r="LFR740" s="38"/>
      <c r="LFS740" s="38"/>
      <c r="LFT740" s="38"/>
      <c r="LFU740" s="38"/>
      <c r="LFV740" s="38"/>
      <c r="LFW740" s="38"/>
      <c r="LFX740" s="38"/>
      <c r="LFY740" s="38"/>
      <c r="LFZ740" s="38"/>
      <c r="LGA740" s="38"/>
      <c r="LGB740" s="38"/>
      <c r="LGC740" s="38"/>
      <c r="LGD740" s="38"/>
      <c r="LGE740" s="38"/>
      <c r="LGF740" s="38"/>
      <c r="LGG740" s="38"/>
      <c r="LGH740" s="38"/>
      <c r="LGI740" s="38"/>
      <c r="LGJ740" s="38"/>
      <c r="LGK740" s="38"/>
      <c r="LGL740" s="38"/>
      <c r="LGM740" s="38"/>
      <c r="LGN740" s="38"/>
      <c r="LGO740" s="38"/>
      <c r="LGP740" s="38"/>
      <c r="LGQ740" s="38"/>
      <c r="LGR740" s="38"/>
      <c r="LGS740" s="38"/>
      <c r="LGT740" s="38"/>
      <c r="LGU740" s="38"/>
      <c r="LGV740" s="38"/>
      <c r="LGW740" s="38"/>
      <c r="LGX740" s="38"/>
      <c r="LGY740" s="38"/>
      <c r="LGZ740" s="38"/>
      <c r="LHA740" s="38"/>
      <c r="LHB740" s="38"/>
      <c r="LHC740" s="38"/>
      <c r="LHD740" s="38"/>
      <c r="LHE740" s="38"/>
      <c r="LHF740" s="38"/>
      <c r="LHG740" s="38"/>
      <c r="LHH740" s="38"/>
      <c r="LHI740" s="38"/>
      <c r="LHJ740" s="38"/>
      <c r="LHK740" s="38"/>
      <c r="LHL740" s="38"/>
      <c r="LHM740" s="38"/>
      <c r="LHN740" s="38"/>
      <c r="LHO740" s="38"/>
      <c r="LHP740" s="38"/>
      <c r="LHQ740" s="38"/>
      <c r="LHR740" s="38"/>
      <c r="LHS740" s="38"/>
      <c r="LHT740" s="38"/>
      <c r="LHU740" s="38"/>
      <c r="LHV740" s="38"/>
      <c r="LHW740" s="38"/>
      <c r="LHX740" s="38"/>
      <c r="LHY740" s="38"/>
      <c r="LHZ740" s="38"/>
      <c r="LIA740" s="38"/>
      <c r="LIB740" s="38"/>
      <c r="LIC740" s="38"/>
      <c r="LID740" s="38"/>
      <c r="LIE740" s="38"/>
      <c r="LIF740" s="38"/>
      <c r="LIG740" s="38"/>
      <c r="LIH740" s="38"/>
      <c r="LII740" s="38"/>
      <c r="LIJ740" s="38"/>
      <c r="LIK740" s="38"/>
      <c r="LIL740" s="38"/>
      <c r="LIM740" s="38"/>
      <c r="LIN740" s="38"/>
      <c r="LIO740" s="38"/>
      <c r="LIP740" s="38"/>
      <c r="LIQ740" s="38"/>
      <c r="LIR740" s="38"/>
      <c r="LIS740" s="38"/>
      <c r="LIT740" s="38"/>
      <c r="LIU740" s="38"/>
      <c r="LIV740" s="38"/>
      <c r="LIW740" s="38"/>
      <c r="LIX740" s="38"/>
      <c r="LIY740" s="38"/>
      <c r="LIZ740" s="38"/>
      <c r="LJA740" s="38"/>
      <c r="LJB740" s="38"/>
      <c r="LJC740" s="38"/>
      <c r="LJD740" s="38"/>
      <c r="LJE740" s="38"/>
      <c r="LJF740" s="38"/>
      <c r="LJG740" s="38"/>
      <c r="LJH740" s="38"/>
      <c r="LJI740" s="38"/>
      <c r="LJJ740" s="38"/>
      <c r="LJK740" s="38"/>
      <c r="LJL740" s="38"/>
      <c r="LJM740" s="38"/>
      <c r="LJN740" s="38"/>
      <c r="LJO740" s="38"/>
      <c r="LJP740" s="38"/>
      <c r="LJQ740" s="38"/>
      <c r="LJR740" s="38"/>
      <c r="LJS740" s="38"/>
      <c r="LJT740" s="38"/>
      <c r="LJU740" s="38"/>
      <c r="LJV740" s="38"/>
      <c r="LJW740" s="38"/>
      <c r="LJX740" s="38"/>
      <c r="LJY740" s="38"/>
      <c r="LJZ740" s="38"/>
      <c r="LKA740" s="38"/>
      <c r="LKB740" s="38"/>
      <c r="LKC740" s="38"/>
      <c r="LKD740" s="38"/>
      <c r="LKE740" s="38"/>
      <c r="LKF740" s="38"/>
      <c r="LKG740" s="38"/>
      <c r="LKH740" s="38"/>
      <c r="LKI740" s="38"/>
      <c r="LKJ740" s="38"/>
      <c r="LKK740" s="38"/>
      <c r="LKL740" s="38"/>
      <c r="LKM740" s="38"/>
      <c r="LKN740" s="38"/>
      <c r="LKO740" s="38"/>
      <c r="LKP740" s="38"/>
      <c r="LKQ740" s="38"/>
      <c r="LKR740" s="38"/>
      <c r="LKS740" s="38"/>
      <c r="LKT740" s="38"/>
      <c r="LKU740" s="38"/>
      <c r="LKV740" s="38"/>
      <c r="LKW740" s="38"/>
      <c r="LKX740" s="38"/>
      <c r="LKY740" s="38"/>
      <c r="LKZ740" s="38"/>
      <c r="LLA740" s="38"/>
      <c r="LLB740" s="38"/>
      <c r="LLC740" s="38"/>
      <c r="LLD740" s="38"/>
      <c r="LLE740" s="38"/>
      <c r="LLF740" s="38"/>
      <c r="LLG740" s="38"/>
      <c r="LLH740" s="38"/>
      <c r="LLI740" s="38"/>
      <c r="LLJ740" s="38"/>
      <c r="LLK740" s="38"/>
      <c r="LLL740" s="38"/>
      <c r="LLM740" s="38"/>
      <c r="LLN740" s="38"/>
      <c r="LLO740" s="38"/>
      <c r="LLP740" s="38"/>
      <c r="LLQ740" s="38"/>
      <c r="LLR740" s="38"/>
      <c r="LLS740" s="38"/>
      <c r="LLT740" s="38"/>
      <c r="LLU740" s="38"/>
      <c r="LLV740" s="38"/>
      <c r="LLW740" s="38"/>
      <c r="LLX740" s="38"/>
      <c r="LLY740" s="38"/>
      <c r="LLZ740" s="38"/>
      <c r="LMA740" s="38"/>
      <c r="LMB740" s="38"/>
      <c r="LMC740" s="38"/>
      <c r="LMD740" s="38"/>
      <c r="LME740" s="38"/>
      <c r="LMF740" s="38"/>
      <c r="LMG740" s="38"/>
      <c r="LMH740" s="38"/>
      <c r="LMI740" s="38"/>
      <c r="LMJ740" s="38"/>
      <c r="LMK740" s="38"/>
      <c r="LML740" s="38"/>
      <c r="LMM740" s="38"/>
      <c r="LMN740" s="38"/>
      <c r="LMO740" s="38"/>
      <c r="LMP740" s="38"/>
      <c r="LMQ740" s="38"/>
      <c r="LMR740" s="38"/>
      <c r="LMS740" s="38"/>
      <c r="LMT740" s="38"/>
      <c r="LMU740" s="38"/>
      <c r="LMV740" s="38"/>
      <c r="LMW740" s="38"/>
      <c r="LMX740" s="38"/>
      <c r="LMY740" s="38"/>
      <c r="LMZ740" s="38"/>
      <c r="LNA740" s="38"/>
      <c r="LNB740" s="38"/>
      <c r="LNC740" s="38"/>
      <c r="LND740" s="38"/>
      <c r="LNE740" s="38"/>
      <c r="LNF740" s="38"/>
      <c r="LNG740" s="38"/>
      <c r="LNH740" s="38"/>
      <c r="LNI740" s="38"/>
      <c r="LNJ740" s="38"/>
      <c r="LNK740" s="38"/>
      <c r="LNL740" s="38"/>
      <c r="LNM740" s="38"/>
      <c r="LNN740" s="38"/>
      <c r="LNO740" s="38"/>
      <c r="LNP740" s="38"/>
      <c r="LNQ740" s="38"/>
      <c r="LNR740" s="38"/>
      <c r="LNS740" s="38"/>
      <c r="LNT740" s="38"/>
      <c r="LNU740" s="38"/>
      <c r="LNV740" s="38"/>
      <c r="LNW740" s="38"/>
      <c r="LNX740" s="38"/>
      <c r="LNY740" s="38"/>
      <c r="LNZ740" s="38"/>
      <c r="LOA740" s="38"/>
      <c r="LOB740" s="38"/>
      <c r="LOC740" s="38"/>
      <c r="LOD740" s="38"/>
      <c r="LOE740" s="38"/>
      <c r="LOF740" s="38"/>
      <c r="LOG740" s="38"/>
      <c r="LOH740" s="38"/>
      <c r="LOI740" s="38"/>
      <c r="LOJ740" s="38"/>
      <c r="LOK740" s="38"/>
      <c r="LOL740" s="38"/>
      <c r="LOM740" s="38"/>
      <c r="LON740" s="38"/>
      <c r="LOO740" s="38"/>
      <c r="LOP740" s="38"/>
      <c r="LOQ740" s="38"/>
      <c r="LOR740" s="38"/>
      <c r="LOS740" s="38"/>
      <c r="LOT740" s="38"/>
      <c r="LOU740" s="38"/>
      <c r="LOV740" s="38"/>
      <c r="LOW740" s="38"/>
      <c r="LOX740" s="38"/>
      <c r="LOY740" s="38"/>
      <c r="LOZ740" s="38"/>
      <c r="LPA740" s="38"/>
      <c r="LPB740" s="38"/>
      <c r="LPC740" s="38"/>
      <c r="LPD740" s="38"/>
      <c r="LPE740" s="38"/>
      <c r="LPF740" s="38"/>
      <c r="LPG740" s="38"/>
      <c r="LPH740" s="38"/>
      <c r="LPI740" s="38"/>
      <c r="LPJ740" s="38"/>
      <c r="LPK740" s="38"/>
      <c r="LPL740" s="38"/>
      <c r="LPM740" s="38"/>
      <c r="LPN740" s="38"/>
      <c r="LPO740" s="38"/>
      <c r="LPP740" s="38"/>
      <c r="LPQ740" s="38"/>
      <c r="LPR740" s="38"/>
      <c r="LPS740" s="38"/>
      <c r="LPT740" s="38"/>
      <c r="LPU740" s="38"/>
      <c r="LPV740" s="38"/>
      <c r="LPW740" s="38"/>
      <c r="LPX740" s="38"/>
      <c r="LPY740" s="38"/>
      <c r="LPZ740" s="38"/>
      <c r="LQA740" s="38"/>
      <c r="LQB740" s="38"/>
      <c r="LQC740" s="38"/>
      <c r="LQD740" s="38"/>
      <c r="LQE740" s="38"/>
      <c r="LQF740" s="38"/>
      <c r="LQG740" s="38"/>
      <c r="LQH740" s="38"/>
      <c r="LQI740" s="38"/>
      <c r="LQJ740" s="38"/>
      <c r="LQK740" s="38"/>
      <c r="LQL740" s="38"/>
      <c r="LQM740" s="38"/>
      <c r="LQN740" s="38"/>
      <c r="LQO740" s="38"/>
      <c r="LQP740" s="38"/>
      <c r="LQQ740" s="38"/>
      <c r="LQR740" s="38"/>
      <c r="LQS740" s="38"/>
      <c r="LQT740" s="38"/>
      <c r="LQU740" s="38"/>
      <c r="LQV740" s="38"/>
      <c r="LQW740" s="38"/>
      <c r="LQX740" s="38"/>
      <c r="LQY740" s="38"/>
      <c r="LQZ740" s="38"/>
      <c r="LRA740" s="38"/>
      <c r="LRB740" s="38"/>
      <c r="LRC740" s="38"/>
      <c r="LRD740" s="38"/>
      <c r="LRE740" s="38"/>
      <c r="LRF740" s="38"/>
      <c r="LRG740" s="38"/>
      <c r="LRH740" s="38"/>
      <c r="LRI740" s="38"/>
      <c r="LRJ740" s="38"/>
      <c r="LRK740" s="38"/>
      <c r="LRL740" s="38"/>
      <c r="LRM740" s="38"/>
      <c r="LRN740" s="38"/>
      <c r="LRO740" s="38"/>
      <c r="LRP740" s="38"/>
      <c r="LRQ740" s="38"/>
      <c r="LRR740" s="38"/>
      <c r="LRS740" s="38"/>
      <c r="LRT740" s="38"/>
      <c r="LRU740" s="38"/>
      <c r="LRV740" s="38"/>
      <c r="LRW740" s="38"/>
      <c r="LRX740" s="38"/>
      <c r="LRY740" s="38"/>
      <c r="LRZ740" s="38"/>
      <c r="LSA740" s="38"/>
      <c r="LSB740" s="38"/>
      <c r="LSC740" s="38"/>
      <c r="LSD740" s="38"/>
      <c r="LSE740" s="38"/>
      <c r="LSF740" s="38"/>
      <c r="LSG740" s="38"/>
      <c r="LSH740" s="38"/>
      <c r="LSI740" s="38"/>
      <c r="LSJ740" s="38"/>
      <c r="LSK740" s="38"/>
      <c r="LSL740" s="38"/>
      <c r="LSM740" s="38"/>
      <c r="LSN740" s="38"/>
      <c r="LSO740" s="38"/>
      <c r="LSP740" s="38"/>
      <c r="LSQ740" s="38"/>
      <c r="LSR740" s="38"/>
      <c r="LSS740" s="38"/>
      <c r="LST740" s="38"/>
      <c r="LSU740" s="38"/>
      <c r="LSV740" s="38"/>
      <c r="LSW740" s="38"/>
      <c r="LSX740" s="38"/>
      <c r="LSY740" s="38"/>
      <c r="LSZ740" s="38"/>
      <c r="LTA740" s="38"/>
      <c r="LTB740" s="38"/>
      <c r="LTC740" s="38"/>
      <c r="LTD740" s="38"/>
      <c r="LTE740" s="38"/>
      <c r="LTF740" s="38"/>
      <c r="LTG740" s="38"/>
      <c r="LTH740" s="38"/>
      <c r="LTI740" s="38"/>
      <c r="LTJ740" s="38"/>
      <c r="LTK740" s="38"/>
      <c r="LTL740" s="38"/>
      <c r="LTM740" s="38"/>
      <c r="LTN740" s="38"/>
      <c r="LTO740" s="38"/>
      <c r="LTP740" s="38"/>
      <c r="LTQ740" s="38"/>
      <c r="LTR740" s="38"/>
      <c r="LTS740" s="38"/>
      <c r="LTT740" s="38"/>
      <c r="LTU740" s="38"/>
      <c r="LTV740" s="38"/>
      <c r="LTW740" s="38"/>
      <c r="LTX740" s="38"/>
      <c r="LTY740" s="38"/>
      <c r="LTZ740" s="38"/>
      <c r="LUA740" s="38"/>
      <c r="LUB740" s="38"/>
      <c r="LUC740" s="38"/>
      <c r="LUD740" s="38"/>
      <c r="LUE740" s="38"/>
      <c r="LUF740" s="38"/>
      <c r="LUG740" s="38"/>
      <c r="LUH740" s="38"/>
      <c r="LUI740" s="38"/>
      <c r="LUJ740" s="38"/>
      <c r="LUK740" s="38"/>
      <c r="LUL740" s="38"/>
      <c r="LUM740" s="38"/>
      <c r="LUN740" s="38"/>
      <c r="LUO740" s="38"/>
      <c r="LUP740" s="38"/>
      <c r="LUQ740" s="38"/>
      <c r="LUR740" s="38"/>
      <c r="LUS740" s="38"/>
      <c r="LUT740" s="38"/>
      <c r="LUU740" s="38"/>
      <c r="LUV740" s="38"/>
      <c r="LUW740" s="38"/>
      <c r="LUX740" s="38"/>
      <c r="LUY740" s="38"/>
      <c r="LUZ740" s="38"/>
      <c r="LVA740" s="38"/>
      <c r="LVB740" s="38"/>
      <c r="LVC740" s="38"/>
      <c r="LVD740" s="38"/>
      <c r="LVE740" s="38"/>
      <c r="LVF740" s="38"/>
      <c r="LVG740" s="38"/>
      <c r="LVH740" s="38"/>
      <c r="LVI740" s="38"/>
      <c r="LVJ740" s="38"/>
      <c r="LVK740" s="38"/>
      <c r="LVL740" s="38"/>
      <c r="LVM740" s="38"/>
      <c r="LVN740" s="38"/>
      <c r="LVO740" s="38"/>
      <c r="LVP740" s="38"/>
      <c r="LVQ740" s="38"/>
      <c r="LVR740" s="38"/>
      <c r="LVS740" s="38"/>
      <c r="LVT740" s="38"/>
      <c r="LVU740" s="38"/>
      <c r="LVV740" s="38"/>
      <c r="LVW740" s="38"/>
      <c r="LVX740" s="38"/>
      <c r="LVY740" s="38"/>
      <c r="LVZ740" s="38"/>
      <c r="LWA740" s="38"/>
      <c r="LWB740" s="38"/>
      <c r="LWC740" s="38"/>
      <c r="LWD740" s="38"/>
      <c r="LWE740" s="38"/>
      <c r="LWF740" s="38"/>
      <c r="LWG740" s="38"/>
      <c r="LWH740" s="38"/>
      <c r="LWI740" s="38"/>
      <c r="LWJ740" s="38"/>
      <c r="LWK740" s="38"/>
      <c r="LWL740" s="38"/>
      <c r="LWM740" s="38"/>
      <c r="LWN740" s="38"/>
      <c r="LWO740" s="38"/>
      <c r="LWP740" s="38"/>
      <c r="LWQ740" s="38"/>
      <c r="LWR740" s="38"/>
      <c r="LWS740" s="38"/>
      <c r="LWT740" s="38"/>
      <c r="LWU740" s="38"/>
      <c r="LWV740" s="38"/>
      <c r="LWW740" s="38"/>
      <c r="LWX740" s="38"/>
      <c r="LWY740" s="38"/>
      <c r="LWZ740" s="38"/>
      <c r="LXA740" s="38"/>
      <c r="LXB740" s="38"/>
      <c r="LXC740" s="38"/>
      <c r="LXD740" s="38"/>
      <c r="LXE740" s="38"/>
      <c r="LXF740" s="38"/>
      <c r="LXG740" s="38"/>
      <c r="LXH740" s="38"/>
      <c r="LXI740" s="38"/>
      <c r="LXJ740" s="38"/>
      <c r="LXK740" s="38"/>
      <c r="LXL740" s="38"/>
      <c r="LXM740" s="38"/>
      <c r="LXN740" s="38"/>
      <c r="LXO740" s="38"/>
      <c r="LXP740" s="38"/>
      <c r="LXQ740" s="38"/>
      <c r="LXR740" s="38"/>
      <c r="LXS740" s="38"/>
      <c r="LXT740" s="38"/>
      <c r="LXU740" s="38"/>
      <c r="LXV740" s="38"/>
      <c r="LXW740" s="38"/>
      <c r="LXX740" s="38"/>
      <c r="LXY740" s="38"/>
      <c r="LXZ740" s="38"/>
      <c r="LYA740" s="38"/>
      <c r="LYB740" s="38"/>
      <c r="LYC740" s="38"/>
      <c r="LYD740" s="38"/>
      <c r="LYE740" s="38"/>
      <c r="LYF740" s="38"/>
      <c r="LYG740" s="38"/>
      <c r="LYH740" s="38"/>
      <c r="LYI740" s="38"/>
      <c r="LYJ740" s="38"/>
      <c r="LYK740" s="38"/>
      <c r="LYL740" s="38"/>
      <c r="LYM740" s="38"/>
      <c r="LYN740" s="38"/>
      <c r="LYO740" s="38"/>
      <c r="LYP740" s="38"/>
      <c r="LYQ740" s="38"/>
      <c r="LYR740" s="38"/>
      <c r="LYS740" s="38"/>
      <c r="LYT740" s="38"/>
      <c r="LYU740" s="38"/>
      <c r="LYV740" s="38"/>
      <c r="LYW740" s="38"/>
      <c r="LYX740" s="38"/>
      <c r="LYY740" s="38"/>
      <c r="LYZ740" s="38"/>
      <c r="LZA740" s="38"/>
      <c r="LZB740" s="38"/>
      <c r="LZC740" s="38"/>
      <c r="LZD740" s="38"/>
      <c r="LZE740" s="38"/>
      <c r="LZF740" s="38"/>
      <c r="LZG740" s="38"/>
      <c r="LZH740" s="38"/>
      <c r="LZI740" s="38"/>
      <c r="LZJ740" s="38"/>
      <c r="LZK740" s="38"/>
      <c r="LZL740" s="38"/>
      <c r="LZM740" s="38"/>
      <c r="LZN740" s="38"/>
      <c r="LZO740" s="38"/>
      <c r="LZP740" s="38"/>
      <c r="LZQ740" s="38"/>
      <c r="LZR740" s="38"/>
      <c r="LZS740" s="38"/>
      <c r="LZT740" s="38"/>
      <c r="LZU740" s="38"/>
      <c r="LZV740" s="38"/>
      <c r="LZW740" s="38"/>
      <c r="LZX740" s="38"/>
      <c r="LZY740" s="38"/>
      <c r="LZZ740" s="38"/>
      <c r="MAA740" s="38"/>
      <c r="MAB740" s="38"/>
      <c r="MAC740" s="38"/>
      <c r="MAD740" s="38"/>
      <c r="MAE740" s="38"/>
      <c r="MAF740" s="38"/>
      <c r="MAG740" s="38"/>
      <c r="MAH740" s="38"/>
      <c r="MAI740" s="38"/>
      <c r="MAJ740" s="38"/>
      <c r="MAK740" s="38"/>
      <c r="MAL740" s="38"/>
      <c r="MAM740" s="38"/>
      <c r="MAN740" s="38"/>
      <c r="MAO740" s="38"/>
      <c r="MAP740" s="38"/>
      <c r="MAQ740" s="38"/>
      <c r="MAR740" s="38"/>
      <c r="MAS740" s="38"/>
      <c r="MAT740" s="38"/>
      <c r="MAU740" s="38"/>
      <c r="MAV740" s="38"/>
      <c r="MAW740" s="38"/>
      <c r="MAX740" s="38"/>
      <c r="MAY740" s="38"/>
      <c r="MAZ740" s="38"/>
      <c r="MBA740" s="38"/>
      <c r="MBB740" s="38"/>
      <c r="MBC740" s="38"/>
      <c r="MBD740" s="38"/>
      <c r="MBE740" s="38"/>
      <c r="MBF740" s="38"/>
      <c r="MBG740" s="38"/>
      <c r="MBH740" s="38"/>
      <c r="MBI740" s="38"/>
      <c r="MBJ740" s="38"/>
      <c r="MBK740" s="38"/>
      <c r="MBL740" s="38"/>
      <c r="MBM740" s="38"/>
      <c r="MBN740" s="38"/>
      <c r="MBO740" s="38"/>
      <c r="MBP740" s="38"/>
      <c r="MBQ740" s="38"/>
      <c r="MBR740" s="38"/>
      <c r="MBS740" s="38"/>
      <c r="MBT740" s="38"/>
      <c r="MBU740" s="38"/>
      <c r="MBV740" s="38"/>
      <c r="MBW740" s="38"/>
      <c r="MBX740" s="38"/>
      <c r="MBY740" s="38"/>
      <c r="MBZ740" s="38"/>
      <c r="MCA740" s="38"/>
      <c r="MCB740" s="38"/>
      <c r="MCC740" s="38"/>
      <c r="MCD740" s="38"/>
      <c r="MCE740" s="38"/>
      <c r="MCF740" s="38"/>
      <c r="MCG740" s="38"/>
      <c r="MCH740" s="38"/>
      <c r="MCI740" s="38"/>
      <c r="MCJ740" s="38"/>
      <c r="MCK740" s="38"/>
      <c r="MCL740" s="38"/>
      <c r="MCM740" s="38"/>
      <c r="MCN740" s="38"/>
      <c r="MCO740" s="38"/>
      <c r="MCP740" s="38"/>
      <c r="MCQ740" s="38"/>
      <c r="MCR740" s="38"/>
      <c r="MCS740" s="38"/>
      <c r="MCT740" s="38"/>
      <c r="MCU740" s="38"/>
      <c r="MCV740" s="38"/>
      <c r="MCW740" s="38"/>
      <c r="MCX740" s="38"/>
      <c r="MCY740" s="38"/>
      <c r="MCZ740" s="38"/>
      <c r="MDA740" s="38"/>
      <c r="MDB740" s="38"/>
      <c r="MDC740" s="38"/>
      <c r="MDD740" s="38"/>
      <c r="MDE740" s="38"/>
      <c r="MDF740" s="38"/>
      <c r="MDG740" s="38"/>
      <c r="MDH740" s="38"/>
      <c r="MDI740" s="38"/>
      <c r="MDJ740" s="38"/>
      <c r="MDK740" s="38"/>
      <c r="MDL740" s="38"/>
      <c r="MDM740" s="38"/>
      <c r="MDN740" s="38"/>
      <c r="MDO740" s="38"/>
      <c r="MDP740" s="38"/>
      <c r="MDQ740" s="38"/>
      <c r="MDR740" s="38"/>
      <c r="MDS740" s="38"/>
      <c r="MDT740" s="38"/>
      <c r="MDU740" s="38"/>
      <c r="MDV740" s="38"/>
      <c r="MDW740" s="38"/>
      <c r="MDX740" s="38"/>
      <c r="MDY740" s="38"/>
      <c r="MDZ740" s="38"/>
      <c r="MEA740" s="38"/>
      <c r="MEB740" s="38"/>
      <c r="MEC740" s="38"/>
      <c r="MED740" s="38"/>
      <c r="MEE740" s="38"/>
      <c r="MEF740" s="38"/>
      <c r="MEG740" s="38"/>
      <c r="MEH740" s="38"/>
      <c r="MEI740" s="38"/>
      <c r="MEJ740" s="38"/>
      <c r="MEK740" s="38"/>
      <c r="MEL740" s="38"/>
      <c r="MEM740" s="38"/>
      <c r="MEN740" s="38"/>
      <c r="MEO740" s="38"/>
      <c r="MEP740" s="38"/>
      <c r="MEQ740" s="38"/>
      <c r="MER740" s="38"/>
      <c r="MES740" s="38"/>
      <c r="MET740" s="38"/>
      <c r="MEU740" s="38"/>
      <c r="MEV740" s="38"/>
      <c r="MEW740" s="38"/>
      <c r="MEX740" s="38"/>
      <c r="MEY740" s="38"/>
      <c r="MEZ740" s="38"/>
      <c r="MFA740" s="38"/>
      <c r="MFB740" s="38"/>
      <c r="MFC740" s="38"/>
      <c r="MFD740" s="38"/>
      <c r="MFE740" s="38"/>
      <c r="MFF740" s="38"/>
      <c r="MFG740" s="38"/>
      <c r="MFH740" s="38"/>
      <c r="MFI740" s="38"/>
      <c r="MFJ740" s="38"/>
      <c r="MFK740" s="38"/>
      <c r="MFL740" s="38"/>
      <c r="MFM740" s="38"/>
      <c r="MFN740" s="38"/>
      <c r="MFO740" s="38"/>
      <c r="MFP740" s="38"/>
      <c r="MFQ740" s="38"/>
      <c r="MFR740" s="38"/>
      <c r="MFS740" s="38"/>
      <c r="MFT740" s="38"/>
      <c r="MFU740" s="38"/>
      <c r="MFV740" s="38"/>
      <c r="MFW740" s="38"/>
      <c r="MFX740" s="38"/>
      <c r="MFY740" s="38"/>
      <c r="MFZ740" s="38"/>
      <c r="MGA740" s="38"/>
      <c r="MGB740" s="38"/>
      <c r="MGC740" s="38"/>
      <c r="MGD740" s="38"/>
      <c r="MGE740" s="38"/>
      <c r="MGF740" s="38"/>
      <c r="MGG740" s="38"/>
      <c r="MGH740" s="38"/>
      <c r="MGI740" s="38"/>
      <c r="MGJ740" s="38"/>
      <c r="MGK740" s="38"/>
      <c r="MGL740" s="38"/>
      <c r="MGM740" s="38"/>
      <c r="MGN740" s="38"/>
      <c r="MGO740" s="38"/>
      <c r="MGP740" s="38"/>
      <c r="MGQ740" s="38"/>
      <c r="MGR740" s="38"/>
      <c r="MGS740" s="38"/>
      <c r="MGT740" s="38"/>
      <c r="MGU740" s="38"/>
      <c r="MGV740" s="38"/>
      <c r="MGW740" s="38"/>
      <c r="MGX740" s="38"/>
      <c r="MGY740" s="38"/>
      <c r="MGZ740" s="38"/>
      <c r="MHA740" s="38"/>
      <c r="MHB740" s="38"/>
      <c r="MHC740" s="38"/>
      <c r="MHD740" s="38"/>
      <c r="MHE740" s="38"/>
      <c r="MHF740" s="38"/>
      <c r="MHG740" s="38"/>
      <c r="MHH740" s="38"/>
      <c r="MHI740" s="38"/>
      <c r="MHJ740" s="38"/>
      <c r="MHK740" s="38"/>
      <c r="MHL740" s="38"/>
      <c r="MHM740" s="38"/>
      <c r="MHN740" s="38"/>
      <c r="MHO740" s="38"/>
      <c r="MHP740" s="38"/>
      <c r="MHQ740" s="38"/>
      <c r="MHR740" s="38"/>
      <c r="MHS740" s="38"/>
      <c r="MHT740" s="38"/>
      <c r="MHU740" s="38"/>
      <c r="MHV740" s="38"/>
      <c r="MHW740" s="38"/>
      <c r="MHX740" s="38"/>
      <c r="MHY740" s="38"/>
      <c r="MHZ740" s="38"/>
      <c r="MIA740" s="38"/>
      <c r="MIB740" s="38"/>
      <c r="MIC740" s="38"/>
      <c r="MID740" s="38"/>
      <c r="MIE740" s="38"/>
      <c r="MIF740" s="38"/>
      <c r="MIG740" s="38"/>
      <c r="MIH740" s="38"/>
      <c r="MII740" s="38"/>
      <c r="MIJ740" s="38"/>
      <c r="MIK740" s="38"/>
      <c r="MIL740" s="38"/>
      <c r="MIM740" s="38"/>
      <c r="MIN740" s="38"/>
      <c r="MIO740" s="38"/>
      <c r="MIP740" s="38"/>
      <c r="MIQ740" s="38"/>
      <c r="MIR740" s="38"/>
      <c r="MIS740" s="38"/>
      <c r="MIT740" s="38"/>
      <c r="MIU740" s="38"/>
      <c r="MIV740" s="38"/>
      <c r="MIW740" s="38"/>
      <c r="MIX740" s="38"/>
      <c r="MIY740" s="38"/>
      <c r="MIZ740" s="38"/>
      <c r="MJA740" s="38"/>
      <c r="MJB740" s="38"/>
      <c r="MJC740" s="38"/>
      <c r="MJD740" s="38"/>
      <c r="MJE740" s="38"/>
      <c r="MJF740" s="38"/>
      <c r="MJG740" s="38"/>
      <c r="MJH740" s="38"/>
      <c r="MJI740" s="38"/>
      <c r="MJJ740" s="38"/>
      <c r="MJK740" s="38"/>
      <c r="MJL740" s="38"/>
      <c r="MJM740" s="38"/>
      <c r="MJN740" s="38"/>
      <c r="MJO740" s="38"/>
      <c r="MJP740" s="38"/>
      <c r="MJQ740" s="38"/>
      <c r="MJR740" s="38"/>
      <c r="MJS740" s="38"/>
      <c r="MJT740" s="38"/>
      <c r="MJU740" s="38"/>
      <c r="MJV740" s="38"/>
      <c r="MJW740" s="38"/>
      <c r="MJX740" s="38"/>
      <c r="MJY740" s="38"/>
      <c r="MJZ740" s="38"/>
      <c r="MKA740" s="38"/>
      <c r="MKB740" s="38"/>
      <c r="MKC740" s="38"/>
      <c r="MKD740" s="38"/>
      <c r="MKE740" s="38"/>
      <c r="MKF740" s="38"/>
      <c r="MKG740" s="38"/>
      <c r="MKH740" s="38"/>
      <c r="MKI740" s="38"/>
      <c r="MKJ740" s="38"/>
      <c r="MKK740" s="38"/>
      <c r="MKL740" s="38"/>
      <c r="MKM740" s="38"/>
      <c r="MKN740" s="38"/>
      <c r="MKO740" s="38"/>
      <c r="MKP740" s="38"/>
      <c r="MKQ740" s="38"/>
      <c r="MKR740" s="38"/>
      <c r="MKS740" s="38"/>
      <c r="MKT740" s="38"/>
      <c r="MKU740" s="38"/>
      <c r="MKV740" s="38"/>
      <c r="MKW740" s="38"/>
      <c r="MKX740" s="38"/>
      <c r="MKY740" s="38"/>
      <c r="MKZ740" s="38"/>
      <c r="MLA740" s="38"/>
      <c r="MLB740" s="38"/>
      <c r="MLC740" s="38"/>
      <c r="MLD740" s="38"/>
      <c r="MLE740" s="38"/>
      <c r="MLF740" s="38"/>
      <c r="MLG740" s="38"/>
      <c r="MLH740" s="38"/>
      <c r="MLI740" s="38"/>
      <c r="MLJ740" s="38"/>
      <c r="MLK740" s="38"/>
      <c r="MLL740" s="38"/>
      <c r="MLM740" s="38"/>
      <c r="MLN740" s="38"/>
      <c r="MLO740" s="38"/>
      <c r="MLP740" s="38"/>
      <c r="MLQ740" s="38"/>
      <c r="MLR740" s="38"/>
      <c r="MLS740" s="38"/>
      <c r="MLT740" s="38"/>
      <c r="MLU740" s="38"/>
      <c r="MLV740" s="38"/>
      <c r="MLW740" s="38"/>
      <c r="MLX740" s="38"/>
      <c r="MLY740" s="38"/>
      <c r="MLZ740" s="38"/>
      <c r="MMA740" s="38"/>
      <c r="MMB740" s="38"/>
      <c r="MMC740" s="38"/>
      <c r="MMD740" s="38"/>
      <c r="MME740" s="38"/>
      <c r="MMF740" s="38"/>
      <c r="MMG740" s="38"/>
      <c r="MMH740" s="38"/>
      <c r="MMI740" s="38"/>
      <c r="MMJ740" s="38"/>
      <c r="MMK740" s="38"/>
      <c r="MML740" s="38"/>
      <c r="MMM740" s="38"/>
      <c r="MMN740" s="38"/>
      <c r="MMO740" s="38"/>
      <c r="MMP740" s="38"/>
      <c r="MMQ740" s="38"/>
      <c r="MMR740" s="38"/>
      <c r="MMS740" s="38"/>
      <c r="MMT740" s="38"/>
      <c r="MMU740" s="38"/>
      <c r="MMV740" s="38"/>
      <c r="MMW740" s="38"/>
      <c r="MMX740" s="38"/>
      <c r="MMY740" s="38"/>
      <c r="MMZ740" s="38"/>
      <c r="MNA740" s="38"/>
      <c r="MNB740" s="38"/>
      <c r="MNC740" s="38"/>
      <c r="MND740" s="38"/>
      <c r="MNE740" s="38"/>
      <c r="MNF740" s="38"/>
      <c r="MNG740" s="38"/>
      <c r="MNH740" s="38"/>
      <c r="MNI740" s="38"/>
      <c r="MNJ740" s="38"/>
      <c r="MNK740" s="38"/>
      <c r="MNL740" s="38"/>
      <c r="MNM740" s="38"/>
      <c r="MNN740" s="38"/>
      <c r="MNO740" s="38"/>
      <c r="MNP740" s="38"/>
      <c r="MNQ740" s="38"/>
      <c r="MNR740" s="38"/>
      <c r="MNS740" s="38"/>
      <c r="MNT740" s="38"/>
      <c r="MNU740" s="38"/>
      <c r="MNV740" s="38"/>
      <c r="MNW740" s="38"/>
      <c r="MNX740" s="38"/>
      <c r="MNY740" s="38"/>
      <c r="MNZ740" s="38"/>
      <c r="MOA740" s="38"/>
      <c r="MOB740" s="38"/>
      <c r="MOC740" s="38"/>
      <c r="MOD740" s="38"/>
      <c r="MOE740" s="38"/>
      <c r="MOF740" s="38"/>
      <c r="MOG740" s="38"/>
      <c r="MOH740" s="38"/>
      <c r="MOI740" s="38"/>
      <c r="MOJ740" s="38"/>
      <c r="MOK740" s="38"/>
      <c r="MOL740" s="38"/>
      <c r="MOM740" s="38"/>
      <c r="MON740" s="38"/>
      <c r="MOO740" s="38"/>
      <c r="MOP740" s="38"/>
      <c r="MOQ740" s="38"/>
      <c r="MOR740" s="38"/>
      <c r="MOS740" s="38"/>
      <c r="MOT740" s="38"/>
      <c r="MOU740" s="38"/>
      <c r="MOV740" s="38"/>
      <c r="MOW740" s="38"/>
      <c r="MOX740" s="38"/>
      <c r="MOY740" s="38"/>
      <c r="MOZ740" s="38"/>
      <c r="MPA740" s="38"/>
      <c r="MPB740" s="38"/>
      <c r="MPC740" s="38"/>
      <c r="MPD740" s="38"/>
      <c r="MPE740" s="38"/>
      <c r="MPF740" s="38"/>
      <c r="MPG740" s="38"/>
      <c r="MPH740" s="38"/>
      <c r="MPI740" s="38"/>
      <c r="MPJ740" s="38"/>
      <c r="MPK740" s="38"/>
      <c r="MPL740" s="38"/>
      <c r="MPM740" s="38"/>
      <c r="MPN740" s="38"/>
      <c r="MPO740" s="38"/>
      <c r="MPP740" s="38"/>
      <c r="MPQ740" s="38"/>
      <c r="MPR740" s="38"/>
      <c r="MPS740" s="38"/>
      <c r="MPT740" s="38"/>
      <c r="MPU740" s="38"/>
      <c r="MPV740" s="38"/>
      <c r="MPW740" s="38"/>
      <c r="MPX740" s="38"/>
      <c r="MPY740" s="38"/>
      <c r="MPZ740" s="38"/>
      <c r="MQA740" s="38"/>
      <c r="MQB740" s="38"/>
      <c r="MQC740" s="38"/>
      <c r="MQD740" s="38"/>
      <c r="MQE740" s="38"/>
      <c r="MQF740" s="38"/>
      <c r="MQG740" s="38"/>
      <c r="MQH740" s="38"/>
      <c r="MQI740" s="38"/>
      <c r="MQJ740" s="38"/>
      <c r="MQK740" s="38"/>
      <c r="MQL740" s="38"/>
      <c r="MQM740" s="38"/>
      <c r="MQN740" s="38"/>
      <c r="MQO740" s="38"/>
      <c r="MQP740" s="38"/>
      <c r="MQQ740" s="38"/>
      <c r="MQR740" s="38"/>
      <c r="MQS740" s="38"/>
      <c r="MQT740" s="38"/>
      <c r="MQU740" s="38"/>
      <c r="MQV740" s="38"/>
      <c r="MQW740" s="38"/>
      <c r="MQX740" s="38"/>
      <c r="MQY740" s="38"/>
      <c r="MQZ740" s="38"/>
      <c r="MRA740" s="38"/>
      <c r="MRB740" s="38"/>
      <c r="MRC740" s="38"/>
      <c r="MRD740" s="38"/>
      <c r="MRE740" s="38"/>
      <c r="MRF740" s="38"/>
      <c r="MRG740" s="38"/>
      <c r="MRH740" s="38"/>
      <c r="MRI740" s="38"/>
      <c r="MRJ740" s="38"/>
      <c r="MRK740" s="38"/>
      <c r="MRL740" s="38"/>
      <c r="MRM740" s="38"/>
      <c r="MRN740" s="38"/>
      <c r="MRO740" s="38"/>
      <c r="MRP740" s="38"/>
      <c r="MRQ740" s="38"/>
      <c r="MRR740" s="38"/>
      <c r="MRS740" s="38"/>
      <c r="MRT740" s="38"/>
      <c r="MRU740" s="38"/>
      <c r="MRV740" s="38"/>
      <c r="MRW740" s="38"/>
      <c r="MRX740" s="38"/>
      <c r="MRY740" s="38"/>
      <c r="MRZ740" s="38"/>
      <c r="MSA740" s="38"/>
      <c r="MSB740" s="38"/>
      <c r="MSC740" s="38"/>
      <c r="MSD740" s="38"/>
      <c r="MSE740" s="38"/>
      <c r="MSF740" s="38"/>
      <c r="MSG740" s="38"/>
      <c r="MSH740" s="38"/>
      <c r="MSI740" s="38"/>
      <c r="MSJ740" s="38"/>
      <c r="MSK740" s="38"/>
      <c r="MSL740" s="38"/>
      <c r="MSM740" s="38"/>
      <c r="MSN740" s="38"/>
      <c r="MSO740" s="38"/>
      <c r="MSP740" s="38"/>
      <c r="MSQ740" s="38"/>
      <c r="MSR740" s="38"/>
      <c r="MSS740" s="38"/>
      <c r="MST740" s="38"/>
      <c r="MSU740" s="38"/>
      <c r="MSV740" s="38"/>
      <c r="MSW740" s="38"/>
      <c r="MSX740" s="38"/>
      <c r="MSY740" s="38"/>
      <c r="MSZ740" s="38"/>
      <c r="MTA740" s="38"/>
      <c r="MTB740" s="38"/>
      <c r="MTC740" s="38"/>
      <c r="MTD740" s="38"/>
      <c r="MTE740" s="38"/>
      <c r="MTF740" s="38"/>
      <c r="MTG740" s="38"/>
      <c r="MTH740" s="38"/>
      <c r="MTI740" s="38"/>
      <c r="MTJ740" s="38"/>
      <c r="MTK740" s="38"/>
      <c r="MTL740" s="38"/>
      <c r="MTM740" s="38"/>
      <c r="MTN740" s="38"/>
      <c r="MTO740" s="38"/>
      <c r="MTP740" s="38"/>
      <c r="MTQ740" s="38"/>
      <c r="MTR740" s="38"/>
      <c r="MTS740" s="38"/>
      <c r="MTT740" s="38"/>
      <c r="MTU740" s="38"/>
      <c r="MTV740" s="38"/>
      <c r="MTW740" s="38"/>
      <c r="MTX740" s="38"/>
      <c r="MTY740" s="38"/>
      <c r="MTZ740" s="38"/>
      <c r="MUA740" s="38"/>
      <c r="MUB740" s="38"/>
      <c r="MUC740" s="38"/>
      <c r="MUD740" s="38"/>
      <c r="MUE740" s="38"/>
      <c r="MUF740" s="38"/>
      <c r="MUG740" s="38"/>
      <c r="MUH740" s="38"/>
      <c r="MUI740" s="38"/>
      <c r="MUJ740" s="38"/>
      <c r="MUK740" s="38"/>
      <c r="MUL740" s="38"/>
      <c r="MUM740" s="38"/>
      <c r="MUN740" s="38"/>
      <c r="MUO740" s="38"/>
      <c r="MUP740" s="38"/>
      <c r="MUQ740" s="38"/>
      <c r="MUR740" s="38"/>
      <c r="MUS740" s="38"/>
      <c r="MUT740" s="38"/>
      <c r="MUU740" s="38"/>
      <c r="MUV740" s="38"/>
      <c r="MUW740" s="38"/>
      <c r="MUX740" s="38"/>
      <c r="MUY740" s="38"/>
      <c r="MUZ740" s="38"/>
      <c r="MVA740" s="38"/>
      <c r="MVB740" s="38"/>
      <c r="MVC740" s="38"/>
      <c r="MVD740" s="38"/>
      <c r="MVE740" s="38"/>
      <c r="MVF740" s="38"/>
      <c r="MVG740" s="38"/>
      <c r="MVH740" s="38"/>
      <c r="MVI740" s="38"/>
      <c r="MVJ740" s="38"/>
      <c r="MVK740" s="38"/>
      <c r="MVL740" s="38"/>
      <c r="MVM740" s="38"/>
      <c r="MVN740" s="38"/>
      <c r="MVO740" s="38"/>
      <c r="MVP740" s="38"/>
      <c r="MVQ740" s="38"/>
      <c r="MVR740" s="38"/>
      <c r="MVS740" s="38"/>
      <c r="MVT740" s="38"/>
      <c r="MVU740" s="38"/>
      <c r="MVV740" s="38"/>
      <c r="MVW740" s="38"/>
      <c r="MVX740" s="38"/>
      <c r="MVY740" s="38"/>
      <c r="MVZ740" s="38"/>
      <c r="MWA740" s="38"/>
      <c r="MWB740" s="38"/>
      <c r="MWC740" s="38"/>
      <c r="MWD740" s="38"/>
      <c r="MWE740" s="38"/>
      <c r="MWF740" s="38"/>
      <c r="MWG740" s="38"/>
      <c r="MWH740" s="38"/>
      <c r="MWI740" s="38"/>
      <c r="MWJ740" s="38"/>
      <c r="MWK740" s="38"/>
      <c r="MWL740" s="38"/>
      <c r="MWM740" s="38"/>
      <c r="MWN740" s="38"/>
      <c r="MWO740" s="38"/>
      <c r="MWP740" s="38"/>
      <c r="MWQ740" s="38"/>
      <c r="MWR740" s="38"/>
      <c r="MWS740" s="38"/>
      <c r="MWT740" s="38"/>
      <c r="MWU740" s="38"/>
      <c r="MWV740" s="38"/>
      <c r="MWW740" s="38"/>
      <c r="MWX740" s="38"/>
      <c r="MWY740" s="38"/>
      <c r="MWZ740" s="38"/>
      <c r="MXA740" s="38"/>
      <c r="MXB740" s="38"/>
      <c r="MXC740" s="38"/>
      <c r="MXD740" s="38"/>
      <c r="MXE740" s="38"/>
      <c r="MXF740" s="38"/>
      <c r="MXG740" s="38"/>
      <c r="MXH740" s="38"/>
      <c r="MXI740" s="38"/>
      <c r="MXJ740" s="38"/>
      <c r="MXK740" s="38"/>
      <c r="MXL740" s="38"/>
      <c r="MXM740" s="38"/>
      <c r="MXN740" s="38"/>
      <c r="MXO740" s="38"/>
      <c r="MXP740" s="38"/>
      <c r="MXQ740" s="38"/>
      <c r="MXR740" s="38"/>
      <c r="MXS740" s="38"/>
      <c r="MXT740" s="38"/>
      <c r="MXU740" s="38"/>
      <c r="MXV740" s="38"/>
      <c r="MXW740" s="38"/>
      <c r="MXX740" s="38"/>
      <c r="MXY740" s="38"/>
      <c r="MXZ740" s="38"/>
      <c r="MYA740" s="38"/>
      <c r="MYB740" s="38"/>
      <c r="MYC740" s="38"/>
      <c r="MYD740" s="38"/>
      <c r="MYE740" s="38"/>
      <c r="MYF740" s="38"/>
      <c r="MYG740" s="38"/>
      <c r="MYH740" s="38"/>
      <c r="MYI740" s="38"/>
      <c r="MYJ740" s="38"/>
      <c r="MYK740" s="38"/>
      <c r="MYL740" s="38"/>
      <c r="MYM740" s="38"/>
      <c r="MYN740" s="38"/>
      <c r="MYO740" s="38"/>
      <c r="MYP740" s="38"/>
      <c r="MYQ740" s="38"/>
      <c r="MYR740" s="38"/>
      <c r="MYS740" s="38"/>
      <c r="MYT740" s="38"/>
      <c r="MYU740" s="38"/>
      <c r="MYV740" s="38"/>
      <c r="MYW740" s="38"/>
      <c r="MYX740" s="38"/>
      <c r="MYY740" s="38"/>
      <c r="MYZ740" s="38"/>
      <c r="MZA740" s="38"/>
      <c r="MZB740" s="38"/>
      <c r="MZC740" s="38"/>
      <c r="MZD740" s="38"/>
      <c r="MZE740" s="38"/>
      <c r="MZF740" s="38"/>
      <c r="MZG740" s="38"/>
      <c r="MZH740" s="38"/>
      <c r="MZI740" s="38"/>
      <c r="MZJ740" s="38"/>
      <c r="MZK740" s="38"/>
      <c r="MZL740" s="38"/>
      <c r="MZM740" s="38"/>
      <c r="MZN740" s="38"/>
      <c r="MZO740" s="38"/>
      <c r="MZP740" s="38"/>
      <c r="MZQ740" s="38"/>
      <c r="MZR740" s="38"/>
      <c r="MZS740" s="38"/>
      <c r="MZT740" s="38"/>
      <c r="MZU740" s="38"/>
      <c r="MZV740" s="38"/>
      <c r="MZW740" s="38"/>
      <c r="MZX740" s="38"/>
      <c r="MZY740" s="38"/>
      <c r="MZZ740" s="38"/>
      <c r="NAA740" s="38"/>
      <c r="NAB740" s="38"/>
      <c r="NAC740" s="38"/>
      <c r="NAD740" s="38"/>
      <c r="NAE740" s="38"/>
      <c r="NAF740" s="38"/>
      <c r="NAG740" s="38"/>
      <c r="NAH740" s="38"/>
      <c r="NAI740" s="38"/>
      <c r="NAJ740" s="38"/>
      <c r="NAK740" s="38"/>
      <c r="NAL740" s="38"/>
      <c r="NAM740" s="38"/>
      <c r="NAN740" s="38"/>
      <c r="NAO740" s="38"/>
      <c r="NAP740" s="38"/>
      <c r="NAQ740" s="38"/>
      <c r="NAR740" s="38"/>
      <c r="NAS740" s="38"/>
      <c r="NAT740" s="38"/>
      <c r="NAU740" s="38"/>
      <c r="NAV740" s="38"/>
      <c r="NAW740" s="38"/>
      <c r="NAX740" s="38"/>
      <c r="NAY740" s="38"/>
      <c r="NAZ740" s="38"/>
      <c r="NBA740" s="38"/>
      <c r="NBB740" s="38"/>
      <c r="NBC740" s="38"/>
      <c r="NBD740" s="38"/>
      <c r="NBE740" s="38"/>
      <c r="NBF740" s="38"/>
      <c r="NBG740" s="38"/>
      <c r="NBH740" s="38"/>
      <c r="NBI740" s="38"/>
      <c r="NBJ740" s="38"/>
      <c r="NBK740" s="38"/>
      <c r="NBL740" s="38"/>
      <c r="NBM740" s="38"/>
      <c r="NBN740" s="38"/>
      <c r="NBO740" s="38"/>
      <c r="NBP740" s="38"/>
      <c r="NBQ740" s="38"/>
      <c r="NBR740" s="38"/>
      <c r="NBS740" s="38"/>
      <c r="NBT740" s="38"/>
      <c r="NBU740" s="38"/>
      <c r="NBV740" s="38"/>
      <c r="NBW740" s="38"/>
      <c r="NBX740" s="38"/>
      <c r="NBY740" s="38"/>
      <c r="NBZ740" s="38"/>
      <c r="NCA740" s="38"/>
      <c r="NCB740" s="38"/>
      <c r="NCC740" s="38"/>
      <c r="NCD740" s="38"/>
      <c r="NCE740" s="38"/>
      <c r="NCF740" s="38"/>
      <c r="NCG740" s="38"/>
      <c r="NCH740" s="38"/>
      <c r="NCI740" s="38"/>
      <c r="NCJ740" s="38"/>
      <c r="NCK740" s="38"/>
      <c r="NCL740" s="38"/>
      <c r="NCM740" s="38"/>
      <c r="NCN740" s="38"/>
      <c r="NCO740" s="38"/>
      <c r="NCP740" s="38"/>
      <c r="NCQ740" s="38"/>
      <c r="NCR740" s="38"/>
      <c r="NCS740" s="38"/>
      <c r="NCT740" s="38"/>
      <c r="NCU740" s="38"/>
      <c r="NCV740" s="38"/>
      <c r="NCW740" s="38"/>
      <c r="NCX740" s="38"/>
      <c r="NCY740" s="38"/>
      <c r="NCZ740" s="38"/>
      <c r="NDA740" s="38"/>
      <c r="NDB740" s="38"/>
      <c r="NDC740" s="38"/>
      <c r="NDD740" s="38"/>
      <c r="NDE740" s="38"/>
      <c r="NDF740" s="38"/>
      <c r="NDG740" s="38"/>
      <c r="NDH740" s="38"/>
      <c r="NDI740" s="38"/>
      <c r="NDJ740" s="38"/>
      <c r="NDK740" s="38"/>
      <c r="NDL740" s="38"/>
      <c r="NDM740" s="38"/>
      <c r="NDN740" s="38"/>
      <c r="NDO740" s="38"/>
      <c r="NDP740" s="38"/>
      <c r="NDQ740" s="38"/>
      <c r="NDR740" s="38"/>
      <c r="NDS740" s="38"/>
      <c r="NDT740" s="38"/>
      <c r="NDU740" s="38"/>
      <c r="NDV740" s="38"/>
      <c r="NDW740" s="38"/>
      <c r="NDX740" s="38"/>
      <c r="NDY740" s="38"/>
      <c r="NDZ740" s="38"/>
      <c r="NEA740" s="38"/>
      <c r="NEB740" s="38"/>
      <c r="NEC740" s="38"/>
      <c r="NED740" s="38"/>
      <c r="NEE740" s="38"/>
      <c r="NEF740" s="38"/>
      <c r="NEG740" s="38"/>
      <c r="NEH740" s="38"/>
      <c r="NEI740" s="38"/>
      <c r="NEJ740" s="38"/>
      <c r="NEK740" s="38"/>
      <c r="NEL740" s="38"/>
      <c r="NEM740" s="38"/>
      <c r="NEN740" s="38"/>
      <c r="NEO740" s="38"/>
      <c r="NEP740" s="38"/>
      <c r="NEQ740" s="38"/>
      <c r="NER740" s="38"/>
      <c r="NES740" s="38"/>
      <c r="NET740" s="38"/>
      <c r="NEU740" s="38"/>
      <c r="NEV740" s="38"/>
      <c r="NEW740" s="38"/>
      <c r="NEX740" s="38"/>
      <c r="NEY740" s="38"/>
      <c r="NEZ740" s="38"/>
      <c r="NFA740" s="38"/>
      <c r="NFB740" s="38"/>
      <c r="NFC740" s="38"/>
      <c r="NFD740" s="38"/>
      <c r="NFE740" s="38"/>
      <c r="NFF740" s="38"/>
      <c r="NFG740" s="38"/>
      <c r="NFH740" s="38"/>
      <c r="NFI740" s="38"/>
      <c r="NFJ740" s="38"/>
      <c r="NFK740" s="38"/>
      <c r="NFL740" s="38"/>
      <c r="NFM740" s="38"/>
      <c r="NFN740" s="38"/>
      <c r="NFO740" s="38"/>
      <c r="NFP740" s="38"/>
      <c r="NFQ740" s="38"/>
      <c r="NFR740" s="38"/>
      <c r="NFS740" s="38"/>
      <c r="NFT740" s="38"/>
      <c r="NFU740" s="38"/>
      <c r="NFV740" s="38"/>
      <c r="NFW740" s="38"/>
      <c r="NFX740" s="38"/>
      <c r="NFY740" s="38"/>
      <c r="NFZ740" s="38"/>
      <c r="NGA740" s="38"/>
      <c r="NGB740" s="38"/>
      <c r="NGC740" s="38"/>
      <c r="NGD740" s="38"/>
      <c r="NGE740" s="38"/>
      <c r="NGF740" s="38"/>
      <c r="NGG740" s="38"/>
      <c r="NGH740" s="38"/>
      <c r="NGI740" s="38"/>
      <c r="NGJ740" s="38"/>
      <c r="NGK740" s="38"/>
      <c r="NGL740" s="38"/>
      <c r="NGM740" s="38"/>
      <c r="NGN740" s="38"/>
      <c r="NGO740" s="38"/>
      <c r="NGP740" s="38"/>
      <c r="NGQ740" s="38"/>
      <c r="NGR740" s="38"/>
      <c r="NGS740" s="38"/>
      <c r="NGT740" s="38"/>
      <c r="NGU740" s="38"/>
      <c r="NGV740" s="38"/>
      <c r="NGW740" s="38"/>
      <c r="NGX740" s="38"/>
      <c r="NGY740" s="38"/>
      <c r="NGZ740" s="38"/>
      <c r="NHA740" s="38"/>
      <c r="NHB740" s="38"/>
      <c r="NHC740" s="38"/>
      <c r="NHD740" s="38"/>
      <c r="NHE740" s="38"/>
      <c r="NHF740" s="38"/>
      <c r="NHG740" s="38"/>
      <c r="NHH740" s="38"/>
      <c r="NHI740" s="38"/>
      <c r="NHJ740" s="38"/>
      <c r="NHK740" s="38"/>
      <c r="NHL740" s="38"/>
      <c r="NHM740" s="38"/>
      <c r="NHN740" s="38"/>
      <c r="NHO740" s="38"/>
      <c r="NHP740" s="38"/>
      <c r="NHQ740" s="38"/>
      <c r="NHR740" s="38"/>
      <c r="NHS740" s="38"/>
      <c r="NHT740" s="38"/>
      <c r="NHU740" s="38"/>
      <c r="NHV740" s="38"/>
      <c r="NHW740" s="38"/>
      <c r="NHX740" s="38"/>
      <c r="NHY740" s="38"/>
      <c r="NHZ740" s="38"/>
      <c r="NIA740" s="38"/>
      <c r="NIB740" s="38"/>
      <c r="NIC740" s="38"/>
      <c r="NID740" s="38"/>
      <c r="NIE740" s="38"/>
      <c r="NIF740" s="38"/>
      <c r="NIG740" s="38"/>
      <c r="NIH740" s="38"/>
      <c r="NII740" s="38"/>
      <c r="NIJ740" s="38"/>
      <c r="NIK740" s="38"/>
      <c r="NIL740" s="38"/>
      <c r="NIM740" s="38"/>
      <c r="NIN740" s="38"/>
      <c r="NIO740" s="38"/>
      <c r="NIP740" s="38"/>
      <c r="NIQ740" s="38"/>
      <c r="NIR740" s="38"/>
      <c r="NIS740" s="38"/>
      <c r="NIT740" s="38"/>
      <c r="NIU740" s="38"/>
      <c r="NIV740" s="38"/>
      <c r="NIW740" s="38"/>
      <c r="NIX740" s="38"/>
      <c r="NIY740" s="38"/>
      <c r="NIZ740" s="38"/>
      <c r="NJA740" s="38"/>
      <c r="NJB740" s="38"/>
      <c r="NJC740" s="38"/>
      <c r="NJD740" s="38"/>
      <c r="NJE740" s="38"/>
      <c r="NJF740" s="38"/>
      <c r="NJG740" s="38"/>
      <c r="NJH740" s="38"/>
      <c r="NJI740" s="38"/>
      <c r="NJJ740" s="38"/>
      <c r="NJK740" s="38"/>
      <c r="NJL740" s="38"/>
      <c r="NJM740" s="38"/>
      <c r="NJN740" s="38"/>
      <c r="NJO740" s="38"/>
      <c r="NJP740" s="38"/>
      <c r="NJQ740" s="38"/>
      <c r="NJR740" s="38"/>
      <c r="NJS740" s="38"/>
      <c r="NJT740" s="38"/>
      <c r="NJU740" s="38"/>
      <c r="NJV740" s="38"/>
      <c r="NJW740" s="38"/>
      <c r="NJX740" s="38"/>
      <c r="NJY740" s="38"/>
      <c r="NJZ740" s="38"/>
      <c r="NKA740" s="38"/>
      <c r="NKB740" s="38"/>
      <c r="NKC740" s="38"/>
      <c r="NKD740" s="38"/>
      <c r="NKE740" s="38"/>
      <c r="NKF740" s="38"/>
      <c r="NKG740" s="38"/>
      <c r="NKH740" s="38"/>
      <c r="NKI740" s="38"/>
      <c r="NKJ740" s="38"/>
      <c r="NKK740" s="38"/>
      <c r="NKL740" s="38"/>
      <c r="NKM740" s="38"/>
      <c r="NKN740" s="38"/>
      <c r="NKO740" s="38"/>
      <c r="NKP740" s="38"/>
      <c r="NKQ740" s="38"/>
      <c r="NKR740" s="38"/>
      <c r="NKS740" s="38"/>
      <c r="NKT740" s="38"/>
      <c r="NKU740" s="38"/>
      <c r="NKV740" s="38"/>
      <c r="NKW740" s="38"/>
      <c r="NKX740" s="38"/>
      <c r="NKY740" s="38"/>
      <c r="NKZ740" s="38"/>
      <c r="NLA740" s="38"/>
      <c r="NLB740" s="38"/>
      <c r="NLC740" s="38"/>
      <c r="NLD740" s="38"/>
      <c r="NLE740" s="38"/>
      <c r="NLF740" s="38"/>
      <c r="NLG740" s="38"/>
      <c r="NLH740" s="38"/>
      <c r="NLI740" s="38"/>
      <c r="NLJ740" s="38"/>
      <c r="NLK740" s="38"/>
      <c r="NLL740" s="38"/>
      <c r="NLM740" s="38"/>
      <c r="NLN740" s="38"/>
      <c r="NLO740" s="38"/>
      <c r="NLP740" s="38"/>
      <c r="NLQ740" s="38"/>
      <c r="NLR740" s="38"/>
      <c r="NLS740" s="38"/>
      <c r="NLT740" s="38"/>
      <c r="NLU740" s="38"/>
      <c r="NLV740" s="38"/>
      <c r="NLW740" s="38"/>
      <c r="NLX740" s="38"/>
      <c r="NLY740" s="38"/>
      <c r="NLZ740" s="38"/>
      <c r="NMA740" s="38"/>
      <c r="NMB740" s="38"/>
      <c r="NMC740" s="38"/>
      <c r="NMD740" s="38"/>
      <c r="NME740" s="38"/>
      <c r="NMF740" s="38"/>
      <c r="NMG740" s="38"/>
      <c r="NMH740" s="38"/>
      <c r="NMI740" s="38"/>
      <c r="NMJ740" s="38"/>
      <c r="NMK740" s="38"/>
      <c r="NML740" s="38"/>
      <c r="NMM740" s="38"/>
      <c r="NMN740" s="38"/>
      <c r="NMO740" s="38"/>
      <c r="NMP740" s="38"/>
      <c r="NMQ740" s="38"/>
      <c r="NMR740" s="38"/>
      <c r="NMS740" s="38"/>
      <c r="NMT740" s="38"/>
      <c r="NMU740" s="38"/>
      <c r="NMV740" s="38"/>
      <c r="NMW740" s="38"/>
      <c r="NMX740" s="38"/>
      <c r="NMY740" s="38"/>
      <c r="NMZ740" s="38"/>
      <c r="NNA740" s="38"/>
      <c r="NNB740" s="38"/>
      <c r="NNC740" s="38"/>
      <c r="NND740" s="38"/>
      <c r="NNE740" s="38"/>
      <c r="NNF740" s="38"/>
      <c r="NNG740" s="38"/>
      <c r="NNH740" s="38"/>
      <c r="NNI740" s="38"/>
      <c r="NNJ740" s="38"/>
      <c r="NNK740" s="38"/>
      <c r="NNL740" s="38"/>
      <c r="NNM740" s="38"/>
      <c r="NNN740" s="38"/>
      <c r="NNO740" s="38"/>
      <c r="NNP740" s="38"/>
      <c r="NNQ740" s="38"/>
      <c r="NNR740" s="38"/>
      <c r="NNS740" s="38"/>
      <c r="NNT740" s="38"/>
      <c r="NNU740" s="38"/>
      <c r="NNV740" s="38"/>
      <c r="NNW740" s="38"/>
      <c r="NNX740" s="38"/>
      <c r="NNY740" s="38"/>
      <c r="NNZ740" s="38"/>
      <c r="NOA740" s="38"/>
      <c r="NOB740" s="38"/>
      <c r="NOC740" s="38"/>
      <c r="NOD740" s="38"/>
      <c r="NOE740" s="38"/>
      <c r="NOF740" s="38"/>
      <c r="NOG740" s="38"/>
      <c r="NOH740" s="38"/>
      <c r="NOI740" s="38"/>
      <c r="NOJ740" s="38"/>
      <c r="NOK740" s="38"/>
      <c r="NOL740" s="38"/>
      <c r="NOM740" s="38"/>
      <c r="NON740" s="38"/>
      <c r="NOO740" s="38"/>
      <c r="NOP740" s="38"/>
      <c r="NOQ740" s="38"/>
      <c r="NOR740" s="38"/>
      <c r="NOS740" s="38"/>
      <c r="NOT740" s="38"/>
      <c r="NOU740" s="38"/>
      <c r="NOV740" s="38"/>
      <c r="NOW740" s="38"/>
      <c r="NOX740" s="38"/>
      <c r="NOY740" s="38"/>
      <c r="NOZ740" s="38"/>
      <c r="NPA740" s="38"/>
      <c r="NPB740" s="38"/>
      <c r="NPC740" s="38"/>
      <c r="NPD740" s="38"/>
      <c r="NPE740" s="38"/>
      <c r="NPF740" s="38"/>
      <c r="NPG740" s="38"/>
      <c r="NPH740" s="38"/>
      <c r="NPI740" s="38"/>
      <c r="NPJ740" s="38"/>
      <c r="NPK740" s="38"/>
      <c r="NPL740" s="38"/>
      <c r="NPM740" s="38"/>
      <c r="NPN740" s="38"/>
      <c r="NPO740" s="38"/>
      <c r="NPP740" s="38"/>
      <c r="NPQ740" s="38"/>
      <c r="NPR740" s="38"/>
      <c r="NPS740" s="38"/>
      <c r="NPT740" s="38"/>
      <c r="NPU740" s="38"/>
      <c r="NPV740" s="38"/>
      <c r="NPW740" s="38"/>
      <c r="NPX740" s="38"/>
      <c r="NPY740" s="38"/>
      <c r="NPZ740" s="38"/>
      <c r="NQA740" s="38"/>
      <c r="NQB740" s="38"/>
      <c r="NQC740" s="38"/>
      <c r="NQD740" s="38"/>
      <c r="NQE740" s="38"/>
      <c r="NQF740" s="38"/>
      <c r="NQG740" s="38"/>
      <c r="NQH740" s="38"/>
      <c r="NQI740" s="38"/>
      <c r="NQJ740" s="38"/>
      <c r="NQK740" s="38"/>
      <c r="NQL740" s="38"/>
      <c r="NQM740" s="38"/>
      <c r="NQN740" s="38"/>
      <c r="NQO740" s="38"/>
      <c r="NQP740" s="38"/>
      <c r="NQQ740" s="38"/>
      <c r="NQR740" s="38"/>
      <c r="NQS740" s="38"/>
      <c r="NQT740" s="38"/>
      <c r="NQU740" s="38"/>
      <c r="NQV740" s="38"/>
      <c r="NQW740" s="38"/>
      <c r="NQX740" s="38"/>
      <c r="NQY740" s="38"/>
      <c r="NQZ740" s="38"/>
      <c r="NRA740" s="38"/>
      <c r="NRB740" s="38"/>
      <c r="NRC740" s="38"/>
      <c r="NRD740" s="38"/>
      <c r="NRE740" s="38"/>
      <c r="NRF740" s="38"/>
      <c r="NRG740" s="38"/>
      <c r="NRH740" s="38"/>
      <c r="NRI740" s="38"/>
      <c r="NRJ740" s="38"/>
      <c r="NRK740" s="38"/>
      <c r="NRL740" s="38"/>
      <c r="NRM740" s="38"/>
      <c r="NRN740" s="38"/>
      <c r="NRO740" s="38"/>
      <c r="NRP740" s="38"/>
      <c r="NRQ740" s="38"/>
      <c r="NRR740" s="38"/>
      <c r="NRS740" s="38"/>
      <c r="NRT740" s="38"/>
      <c r="NRU740" s="38"/>
      <c r="NRV740" s="38"/>
      <c r="NRW740" s="38"/>
      <c r="NRX740" s="38"/>
      <c r="NRY740" s="38"/>
      <c r="NRZ740" s="38"/>
      <c r="NSA740" s="38"/>
      <c r="NSB740" s="38"/>
      <c r="NSC740" s="38"/>
      <c r="NSD740" s="38"/>
      <c r="NSE740" s="38"/>
      <c r="NSF740" s="38"/>
      <c r="NSG740" s="38"/>
      <c r="NSH740" s="38"/>
      <c r="NSI740" s="38"/>
      <c r="NSJ740" s="38"/>
      <c r="NSK740" s="38"/>
      <c r="NSL740" s="38"/>
      <c r="NSM740" s="38"/>
      <c r="NSN740" s="38"/>
      <c r="NSO740" s="38"/>
      <c r="NSP740" s="38"/>
      <c r="NSQ740" s="38"/>
      <c r="NSR740" s="38"/>
      <c r="NSS740" s="38"/>
      <c r="NST740" s="38"/>
      <c r="NSU740" s="38"/>
      <c r="NSV740" s="38"/>
      <c r="NSW740" s="38"/>
      <c r="NSX740" s="38"/>
      <c r="NSY740" s="38"/>
      <c r="NSZ740" s="38"/>
      <c r="NTA740" s="38"/>
      <c r="NTB740" s="38"/>
      <c r="NTC740" s="38"/>
      <c r="NTD740" s="38"/>
      <c r="NTE740" s="38"/>
      <c r="NTF740" s="38"/>
      <c r="NTG740" s="38"/>
      <c r="NTH740" s="38"/>
      <c r="NTI740" s="38"/>
      <c r="NTJ740" s="38"/>
      <c r="NTK740" s="38"/>
      <c r="NTL740" s="38"/>
      <c r="NTM740" s="38"/>
      <c r="NTN740" s="38"/>
      <c r="NTO740" s="38"/>
      <c r="NTP740" s="38"/>
      <c r="NTQ740" s="38"/>
      <c r="NTR740" s="38"/>
      <c r="NTS740" s="38"/>
      <c r="NTT740" s="38"/>
      <c r="NTU740" s="38"/>
      <c r="NTV740" s="38"/>
      <c r="NTW740" s="38"/>
      <c r="NTX740" s="38"/>
      <c r="NTY740" s="38"/>
      <c r="NTZ740" s="38"/>
      <c r="NUA740" s="38"/>
      <c r="NUB740" s="38"/>
      <c r="NUC740" s="38"/>
      <c r="NUD740" s="38"/>
      <c r="NUE740" s="38"/>
      <c r="NUF740" s="38"/>
      <c r="NUG740" s="38"/>
      <c r="NUH740" s="38"/>
      <c r="NUI740" s="38"/>
      <c r="NUJ740" s="38"/>
      <c r="NUK740" s="38"/>
      <c r="NUL740" s="38"/>
      <c r="NUM740" s="38"/>
      <c r="NUN740" s="38"/>
      <c r="NUO740" s="38"/>
      <c r="NUP740" s="38"/>
      <c r="NUQ740" s="38"/>
      <c r="NUR740" s="38"/>
      <c r="NUS740" s="38"/>
      <c r="NUT740" s="38"/>
      <c r="NUU740" s="38"/>
      <c r="NUV740" s="38"/>
      <c r="NUW740" s="38"/>
      <c r="NUX740" s="38"/>
      <c r="NUY740" s="38"/>
      <c r="NUZ740" s="38"/>
      <c r="NVA740" s="38"/>
      <c r="NVB740" s="38"/>
      <c r="NVC740" s="38"/>
      <c r="NVD740" s="38"/>
      <c r="NVE740" s="38"/>
      <c r="NVF740" s="38"/>
      <c r="NVG740" s="38"/>
      <c r="NVH740" s="38"/>
      <c r="NVI740" s="38"/>
      <c r="NVJ740" s="38"/>
      <c r="NVK740" s="38"/>
      <c r="NVL740" s="38"/>
      <c r="NVM740" s="38"/>
      <c r="NVN740" s="38"/>
      <c r="NVO740" s="38"/>
      <c r="NVP740" s="38"/>
      <c r="NVQ740" s="38"/>
      <c r="NVR740" s="38"/>
      <c r="NVS740" s="38"/>
      <c r="NVT740" s="38"/>
      <c r="NVU740" s="38"/>
      <c r="NVV740" s="38"/>
      <c r="NVW740" s="38"/>
      <c r="NVX740" s="38"/>
      <c r="NVY740" s="38"/>
      <c r="NVZ740" s="38"/>
      <c r="NWA740" s="38"/>
      <c r="NWB740" s="38"/>
      <c r="NWC740" s="38"/>
      <c r="NWD740" s="38"/>
      <c r="NWE740" s="38"/>
      <c r="NWF740" s="38"/>
      <c r="NWG740" s="38"/>
      <c r="NWH740" s="38"/>
      <c r="NWI740" s="38"/>
      <c r="NWJ740" s="38"/>
      <c r="NWK740" s="38"/>
      <c r="NWL740" s="38"/>
      <c r="NWM740" s="38"/>
      <c r="NWN740" s="38"/>
      <c r="NWO740" s="38"/>
      <c r="NWP740" s="38"/>
      <c r="NWQ740" s="38"/>
      <c r="NWR740" s="38"/>
      <c r="NWS740" s="38"/>
      <c r="NWT740" s="38"/>
      <c r="NWU740" s="38"/>
      <c r="NWV740" s="38"/>
      <c r="NWW740" s="38"/>
      <c r="NWX740" s="38"/>
      <c r="NWY740" s="38"/>
      <c r="NWZ740" s="38"/>
      <c r="NXA740" s="38"/>
      <c r="NXB740" s="38"/>
      <c r="NXC740" s="38"/>
      <c r="NXD740" s="38"/>
      <c r="NXE740" s="38"/>
      <c r="NXF740" s="38"/>
      <c r="NXG740" s="38"/>
      <c r="NXH740" s="38"/>
      <c r="NXI740" s="38"/>
      <c r="NXJ740" s="38"/>
      <c r="NXK740" s="38"/>
      <c r="NXL740" s="38"/>
      <c r="NXM740" s="38"/>
      <c r="NXN740" s="38"/>
      <c r="NXO740" s="38"/>
      <c r="NXP740" s="38"/>
      <c r="NXQ740" s="38"/>
      <c r="NXR740" s="38"/>
      <c r="NXS740" s="38"/>
      <c r="NXT740" s="38"/>
      <c r="NXU740" s="38"/>
      <c r="NXV740" s="38"/>
      <c r="NXW740" s="38"/>
      <c r="NXX740" s="38"/>
      <c r="NXY740" s="38"/>
      <c r="NXZ740" s="38"/>
      <c r="NYA740" s="38"/>
      <c r="NYB740" s="38"/>
      <c r="NYC740" s="38"/>
      <c r="NYD740" s="38"/>
      <c r="NYE740" s="38"/>
      <c r="NYF740" s="38"/>
      <c r="NYG740" s="38"/>
      <c r="NYH740" s="38"/>
      <c r="NYI740" s="38"/>
      <c r="NYJ740" s="38"/>
      <c r="NYK740" s="38"/>
      <c r="NYL740" s="38"/>
      <c r="NYM740" s="38"/>
      <c r="NYN740" s="38"/>
      <c r="NYO740" s="38"/>
      <c r="NYP740" s="38"/>
      <c r="NYQ740" s="38"/>
      <c r="NYR740" s="38"/>
      <c r="NYS740" s="38"/>
      <c r="NYT740" s="38"/>
      <c r="NYU740" s="38"/>
      <c r="NYV740" s="38"/>
      <c r="NYW740" s="38"/>
      <c r="NYX740" s="38"/>
      <c r="NYY740" s="38"/>
      <c r="NYZ740" s="38"/>
      <c r="NZA740" s="38"/>
      <c r="NZB740" s="38"/>
      <c r="NZC740" s="38"/>
      <c r="NZD740" s="38"/>
      <c r="NZE740" s="38"/>
      <c r="NZF740" s="38"/>
      <c r="NZG740" s="38"/>
      <c r="NZH740" s="38"/>
      <c r="NZI740" s="38"/>
      <c r="NZJ740" s="38"/>
      <c r="NZK740" s="38"/>
      <c r="NZL740" s="38"/>
      <c r="NZM740" s="38"/>
      <c r="NZN740" s="38"/>
      <c r="NZO740" s="38"/>
      <c r="NZP740" s="38"/>
      <c r="NZQ740" s="38"/>
      <c r="NZR740" s="38"/>
      <c r="NZS740" s="38"/>
      <c r="NZT740" s="38"/>
      <c r="NZU740" s="38"/>
      <c r="NZV740" s="38"/>
      <c r="NZW740" s="38"/>
      <c r="NZX740" s="38"/>
      <c r="NZY740" s="38"/>
      <c r="NZZ740" s="38"/>
      <c r="OAA740" s="38"/>
      <c r="OAB740" s="38"/>
      <c r="OAC740" s="38"/>
      <c r="OAD740" s="38"/>
      <c r="OAE740" s="38"/>
      <c r="OAF740" s="38"/>
      <c r="OAG740" s="38"/>
      <c r="OAH740" s="38"/>
      <c r="OAI740" s="38"/>
      <c r="OAJ740" s="38"/>
      <c r="OAK740" s="38"/>
      <c r="OAL740" s="38"/>
      <c r="OAM740" s="38"/>
      <c r="OAN740" s="38"/>
      <c r="OAO740" s="38"/>
      <c r="OAP740" s="38"/>
      <c r="OAQ740" s="38"/>
      <c r="OAR740" s="38"/>
      <c r="OAS740" s="38"/>
      <c r="OAT740" s="38"/>
      <c r="OAU740" s="38"/>
      <c r="OAV740" s="38"/>
      <c r="OAW740" s="38"/>
      <c r="OAX740" s="38"/>
      <c r="OAY740" s="38"/>
      <c r="OAZ740" s="38"/>
      <c r="OBA740" s="38"/>
      <c r="OBB740" s="38"/>
      <c r="OBC740" s="38"/>
      <c r="OBD740" s="38"/>
      <c r="OBE740" s="38"/>
      <c r="OBF740" s="38"/>
      <c r="OBG740" s="38"/>
      <c r="OBH740" s="38"/>
      <c r="OBI740" s="38"/>
      <c r="OBJ740" s="38"/>
      <c r="OBK740" s="38"/>
      <c r="OBL740" s="38"/>
      <c r="OBM740" s="38"/>
      <c r="OBN740" s="38"/>
      <c r="OBO740" s="38"/>
      <c r="OBP740" s="38"/>
      <c r="OBQ740" s="38"/>
      <c r="OBR740" s="38"/>
      <c r="OBS740" s="38"/>
      <c r="OBT740" s="38"/>
      <c r="OBU740" s="38"/>
      <c r="OBV740" s="38"/>
      <c r="OBW740" s="38"/>
      <c r="OBX740" s="38"/>
      <c r="OBY740" s="38"/>
      <c r="OBZ740" s="38"/>
      <c r="OCA740" s="38"/>
      <c r="OCB740" s="38"/>
      <c r="OCC740" s="38"/>
      <c r="OCD740" s="38"/>
      <c r="OCE740" s="38"/>
      <c r="OCF740" s="38"/>
      <c r="OCG740" s="38"/>
      <c r="OCH740" s="38"/>
      <c r="OCI740" s="38"/>
      <c r="OCJ740" s="38"/>
      <c r="OCK740" s="38"/>
      <c r="OCL740" s="38"/>
      <c r="OCM740" s="38"/>
      <c r="OCN740" s="38"/>
      <c r="OCO740" s="38"/>
      <c r="OCP740" s="38"/>
      <c r="OCQ740" s="38"/>
      <c r="OCR740" s="38"/>
      <c r="OCS740" s="38"/>
      <c r="OCT740" s="38"/>
      <c r="OCU740" s="38"/>
      <c r="OCV740" s="38"/>
      <c r="OCW740" s="38"/>
      <c r="OCX740" s="38"/>
      <c r="OCY740" s="38"/>
      <c r="OCZ740" s="38"/>
      <c r="ODA740" s="38"/>
      <c r="ODB740" s="38"/>
      <c r="ODC740" s="38"/>
      <c r="ODD740" s="38"/>
      <c r="ODE740" s="38"/>
      <c r="ODF740" s="38"/>
      <c r="ODG740" s="38"/>
      <c r="ODH740" s="38"/>
      <c r="ODI740" s="38"/>
      <c r="ODJ740" s="38"/>
      <c r="ODK740" s="38"/>
      <c r="ODL740" s="38"/>
      <c r="ODM740" s="38"/>
      <c r="ODN740" s="38"/>
      <c r="ODO740" s="38"/>
      <c r="ODP740" s="38"/>
      <c r="ODQ740" s="38"/>
      <c r="ODR740" s="38"/>
      <c r="ODS740" s="38"/>
      <c r="ODT740" s="38"/>
      <c r="ODU740" s="38"/>
      <c r="ODV740" s="38"/>
      <c r="ODW740" s="38"/>
      <c r="ODX740" s="38"/>
      <c r="ODY740" s="38"/>
      <c r="ODZ740" s="38"/>
      <c r="OEA740" s="38"/>
      <c r="OEB740" s="38"/>
      <c r="OEC740" s="38"/>
      <c r="OED740" s="38"/>
      <c r="OEE740" s="38"/>
      <c r="OEF740" s="38"/>
      <c r="OEG740" s="38"/>
      <c r="OEH740" s="38"/>
      <c r="OEI740" s="38"/>
      <c r="OEJ740" s="38"/>
      <c r="OEK740" s="38"/>
      <c r="OEL740" s="38"/>
      <c r="OEM740" s="38"/>
      <c r="OEN740" s="38"/>
      <c r="OEO740" s="38"/>
      <c r="OEP740" s="38"/>
      <c r="OEQ740" s="38"/>
      <c r="OER740" s="38"/>
      <c r="OES740" s="38"/>
      <c r="OET740" s="38"/>
      <c r="OEU740" s="38"/>
      <c r="OEV740" s="38"/>
      <c r="OEW740" s="38"/>
      <c r="OEX740" s="38"/>
      <c r="OEY740" s="38"/>
      <c r="OEZ740" s="38"/>
      <c r="OFA740" s="38"/>
      <c r="OFB740" s="38"/>
      <c r="OFC740" s="38"/>
      <c r="OFD740" s="38"/>
      <c r="OFE740" s="38"/>
      <c r="OFF740" s="38"/>
      <c r="OFG740" s="38"/>
      <c r="OFH740" s="38"/>
      <c r="OFI740" s="38"/>
      <c r="OFJ740" s="38"/>
      <c r="OFK740" s="38"/>
      <c r="OFL740" s="38"/>
      <c r="OFM740" s="38"/>
      <c r="OFN740" s="38"/>
      <c r="OFO740" s="38"/>
      <c r="OFP740" s="38"/>
      <c r="OFQ740" s="38"/>
      <c r="OFR740" s="38"/>
      <c r="OFS740" s="38"/>
      <c r="OFT740" s="38"/>
      <c r="OFU740" s="38"/>
      <c r="OFV740" s="38"/>
      <c r="OFW740" s="38"/>
      <c r="OFX740" s="38"/>
      <c r="OFY740" s="38"/>
      <c r="OFZ740" s="38"/>
      <c r="OGA740" s="38"/>
      <c r="OGB740" s="38"/>
      <c r="OGC740" s="38"/>
      <c r="OGD740" s="38"/>
      <c r="OGE740" s="38"/>
      <c r="OGF740" s="38"/>
      <c r="OGG740" s="38"/>
      <c r="OGH740" s="38"/>
      <c r="OGI740" s="38"/>
      <c r="OGJ740" s="38"/>
      <c r="OGK740" s="38"/>
      <c r="OGL740" s="38"/>
      <c r="OGM740" s="38"/>
      <c r="OGN740" s="38"/>
      <c r="OGO740" s="38"/>
      <c r="OGP740" s="38"/>
      <c r="OGQ740" s="38"/>
      <c r="OGR740" s="38"/>
      <c r="OGS740" s="38"/>
      <c r="OGT740" s="38"/>
      <c r="OGU740" s="38"/>
      <c r="OGV740" s="38"/>
      <c r="OGW740" s="38"/>
      <c r="OGX740" s="38"/>
      <c r="OGY740" s="38"/>
      <c r="OGZ740" s="38"/>
      <c r="OHA740" s="38"/>
      <c r="OHB740" s="38"/>
      <c r="OHC740" s="38"/>
      <c r="OHD740" s="38"/>
      <c r="OHE740" s="38"/>
      <c r="OHF740" s="38"/>
      <c r="OHG740" s="38"/>
      <c r="OHH740" s="38"/>
      <c r="OHI740" s="38"/>
      <c r="OHJ740" s="38"/>
      <c r="OHK740" s="38"/>
      <c r="OHL740" s="38"/>
      <c r="OHM740" s="38"/>
      <c r="OHN740" s="38"/>
      <c r="OHO740" s="38"/>
      <c r="OHP740" s="38"/>
      <c r="OHQ740" s="38"/>
      <c r="OHR740" s="38"/>
      <c r="OHS740" s="38"/>
      <c r="OHT740" s="38"/>
      <c r="OHU740" s="38"/>
      <c r="OHV740" s="38"/>
      <c r="OHW740" s="38"/>
      <c r="OHX740" s="38"/>
      <c r="OHY740" s="38"/>
      <c r="OHZ740" s="38"/>
      <c r="OIA740" s="38"/>
      <c r="OIB740" s="38"/>
      <c r="OIC740" s="38"/>
      <c r="OID740" s="38"/>
      <c r="OIE740" s="38"/>
      <c r="OIF740" s="38"/>
      <c r="OIG740" s="38"/>
      <c r="OIH740" s="38"/>
      <c r="OII740" s="38"/>
      <c r="OIJ740" s="38"/>
      <c r="OIK740" s="38"/>
      <c r="OIL740" s="38"/>
      <c r="OIM740" s="38"/>
      <c r="OIN740" s="38"/>
      <c r="OIO740" s="38"/>
      <c r="OIP740" s="38"/>
      <c r="OIQ740" s="38"/>
      <c r="OIR740" s="38"/>
      <c r="OIS740" s="38"/>
      <c r="OIT740" s="38"/>
      <c r="OIU740" s="38"/>
      <c r="OIV740" s="38"/>
      <c r="OIW740" s="38"/>
      <c r="OIX740" s="38"/>
      <c r="OIY740" s="38"/>
      <c r="OIZ740" s="38"/>
      <c r="OJA740" s="38"/>
      <c r="OJB740" s="38"/>
      <c r="OJC740" s="38"/>
      <c r="OJD740" s="38"/>
      <c r="OJE740" s="38"/>
      <c r="OJF740" s="38"/>
      <c r="OJG740" s="38"/>
      <c r="OJH740" s="38"/>
      <c r="OJI740" s="38"/>
      <c r="OJJ740" s="38"/>
      <c r="OJK740" s="38"/>
      <c r="OJL740" s="38"/>
      <c r="OJM740" s="38"/>
      <c r="OJN740" s="38"/>
      <c r="OJO740" s="38"/>
      <c r="OJP740" s="38"/>
      <c r="OJQ740" s="38"/>
      <c r="OJR740" s="38"/>
      <c r="OJS740" s="38"/>
      <c r="OJT740" s="38"/>
      <c r="OJU740" s="38"/>
      <c r="OJV740" s="38"/>
      <c r="OJW740" s="38"/>
      <c r="OJX740" s="38"/>
      <c r="OJY740" s="38"/>
      <c r="OJZ740" s="38"/>
      <c r="OKA740" s="38"/>
      <c r="OKB740" s="38"/>
      <c r="OKC740" s="38"/>
      <c r="OKD740" s="38"/>
      <c r="OKE740" s="38"/>
      <c r="OKF740" s="38"/>
      <c r="OKG740" s="38"/>
      <c r="OKH740" s="38"/>
      <c r="OKI740" s="38"/>
      <c r="OKJ740" s="38"/>
      <c r="OKK740" s="38"/>
      <c r="OKL740" s="38"/>
      <c r="OKM740" s="38"/>
      <c r="OKN740" s="38"/>
      <c r="OKO740" s="38"/>
      <c r="OKP740" s="38"/>
      <c r="OKQ740" s="38"/>
      <c r="OKR740" s="38"/>
      <c r="OKS740" s="38"/>
      <c r="OKT740" s="38"/>
      <c r="OKU740" s="38"/>
      <c r="OKV740" s="38"/>
      <c r="OKW740" s="38"/>
      <c r="OKX740" s="38"/>
      <c r="OKY740" s="38"/>
      <c r="OKZ740" s="38"/>
      <c r="OLA740" s="38"/>
      <c r="OLB740" s="38"/>
      <c r="OLC740" s="38"/>
      <c r="OLD740" s="38"/>
      <c r="OLE740" s="38"/>
      <c r="OLF740" s="38"/>
      <c r="OLG740" s="38"/>
      <c r="OLH740" s="38"/>
      <c r="OLI740" s="38"/>
      <c r="OLJ740" s="38"/>
      <c r="OLK740" s="38"/>
      <c r="OLL740" s="38"/>
      <c r="OLM740" s="38"/>
      <c r="OLN740" s="38"/>
      <c r="OLO740" s="38"/>
      <c r="OLP740" s="38"/>
      <c r="OLQ740" s="38"/>
      <c r="OLR740" s="38"/>
      <c r="OLS740" s="38"/>
      <c r="OLT740" s="38"/>
      <c r="OLU740" s="38"/>
      <c r="OLV740" s="38"/>
      <c r="OLW740" s="38"/>
      <c r="OLX740" s="38"/>
      <c r="OLY740" s="38"/>
      <c r="OLZ740" s="38"/>
      <c r="OMA740" s="38"/>
      <c r="OMB740" s="38"/>
      <c r="OMC740" s="38"/>
      <c r="OMD740" s="38"/>
      <c r="OME740" s="38"/>
      <c r="OMF740" s="38"/>
      <c r="OMG740" s="38"/>
      <c r="OMH740" s="38"/>
      <c r="OMI740" s="38"/>
      <c r="OMJ740" s="38"/>
      <c r="OMK740" s="38"/>
      <c r="OML740" s="38"/>
      <c r="OMM740" s="38"/>
      <c r="OMN740" s="38"/>
      <c r="OMO740" s="38"/>
      <c r="OMP740" s="38"/>
      <c r="OMQ740" s="38"/>
      <c r="OMR740" s="38"/>
      <c r="OMS740" s="38"/>
      <c r="OMT740" s="38"/>
      <c r="OMU740" s="38"/>
      <c r="OMV740" s="38"/>
      <c r="OMW740" s="38"/>
      <c r="OMX740" s="38"/>
      <c r="OMY740" s="38"/>
      <c r="OMZ740" s="38"/>
      <c r="ONA740" s="38"/>
      <c r="ONB740" s="38"/>
      <c r="ONC740" s="38"/>
      <c r="OND740" s="38"/>
      <c r="ONE740" s="38"/>
      <c r="ONF740" s="38"/>
      <c r="ONG740" s="38"/>
      <c r="ONH740" s="38"/>
      <c r="ONI740" s="38"/>
      <c r="ONJ740" s="38"/>
      <c r="ONK740" s="38"/>
      <c r="ONL740" s="38"/>
      <c r="ONM740" s="38"/>
      <c r="ONN740" s="38"/>
      <c r="ONO740" s="38"/>
      <c r="ONP740" s="38"/>
      <c r="ONQ740" s="38"/>
      <c r="ONR740" s="38"/>
      <c r="ONS740" s="38"/>
      <c r="ONT740" s="38"/>
      <c r="ONU740" s="38"/>
      <c r="ONV740" s="38"/>
      <c r="ONW740" s="38"/>
      <c r="ONX740" s="38"/>
      <c r="ONY740" s="38"/>
      <c r="ONZ740" s="38"/>
      <c r="OOA740" s="38"/>
      <c r="OOB740" s="38"/>
      <c r="OOC740" s="38"/>
      <c r="OOD740" s="38"/>
      <c r="OOE740" s="38"/>
      <c r="OOF740" s="38"/>
      <c r="OOG740" s="38"/>
      <c r="OOH740" s="38"/>
      <c r="OOI740" s="38"/>
      <c r="OOJ740" s="38"/>
      <c r="OOK740" s="38"/>
      <c r="OOL740" s="38"/>
      <c r="OOM740" s="38"/>
      <c r="OON740" s="38"/>
      <c r="OOO740" s="38"/>
      <c r="OOP740" s="38"/>
      <c r="OOQ740" s="38"/>
      <c r="OOR740" s="38"/>
      <c r="OOS740" s="38"/>
      <c r="OOT740" s="38"/>
      <c r="OOU740" s="38"/>
      <c r="OOV740" s="38"/>
      <c r="OOW740" s="38"/>
      <c r="OOX740" s="38"/>
      <c r="OOY740" s="38"/>
      <c r="OOZ740" s="38"/>
      <c r="OPA740" s="38"/>
      <c r="OPB740" s="38"/>
      <c r="OPC740" s="38"/>
      <c r="OPD740" s="38"/>
      <c r="OPE740" s="38"/>
      <c r="OPF740" s="38"/>
      <c r="OPG740" s="38"/>
      <c r="OPH740" s="38"/>
      <c r="OPI740" s="38"/>
      <c r="OPJ740" s="38"/>
      <c r="OPK740" s="38"/>
      <c r="OPL740" s="38"/>
      <c r="OPM740" s="38"/>
      <c r="OPN740" s="38"/>
      <c r="OPO740" s="38"/>
      <c r="OPP740" s="38"/>
      <c r="OPQ740" s="38"/>
      <c r="OPR740" s="38"/>
      <c r="OPS740" s="38"/>
      <c r="OPT740" s="38"/>
      <c r="OPU740" s="38"/>
      <c r="OPV740" s="38"/>
      <c r="OPW740" s="38"/>
      <c r="OPX740" s="38"/>
      <c r="OPY740" s="38"/>
      <c r="OPZ740" s="38"/>
      <c r="OQA740" s="38"/>
      <c r="OQB740" s="38"/>
      <c r="OQC740" s="38"/>
      <c r="OQD740" s="38"/>
      <c r="OQE740" s="38"/>
      <c r="OQF740" s="38"/>
      <c r="OQG740" s="38"/>
      <c r="OQH740" s="38"/>
      <c r="OQI740" s="38"/>
      <c r="OQJ740" s="38"/>
      <c r="OQK740" s="38"/>
      <c r="OQL740" s="38"/>
      <c r="OQM740" s="38"/>
      <c r="OQN740" s="38"/>
      <c r="OQO740" s="38"/>
      <c r="OQP740" s="38"/>
      <c r="OQQ740" s="38"/>
      <c r="OQR740" s="38"/>
      <c r="OQS740" s="38"/>
      <c r="OQT740" s="38"/>
      <c r="OQU740" s="38"/>
      <c r="OQV740" s="38"/>
      <c r="OQW740" s="38"/>
      <c r="OQX740" s="38"/>
      <c r="OQY740" s="38"/>
      <c r="OQZ740" s="38"/>
      <c r="ORA740" s="38"/>
      <c r="ORB740" s="38"/>
      <c r="ORC740" s="38"/>
      <c r="ORD740" s="38"/>
      <c r="ORE740" s="38"/>
      <c r="ORF740" s="38"/>
      <c r="ORG740" s="38"/>
      <c r="ORH740" s="38"/>
      <c r="ORI740" s="38"/>
      <c r="ORJ740" s="38"/>
      <c r="ORK740" s="38"/>
      <c r="ORL740" s="38"/>
      <c r="ORM740" s="38"/>
      <c r="ORN740" s="38"/>
      <c r="ORO740" s="38"/>
      <c r="ORP740" s="38"/>
      <c r="ORQ740" s="38"/>
      <c r="ORR740" s="38"/>
      <c r="ORS740" s="38"/>
      <c r="ORT740" s="38"/>
      <c r="ORU740" s="38"/>
      <c r="ORV740" s="38"/>
      <c r="ORW740" s="38"/>
      <c r="ORX740" s="38"/>
      <c r="ORY740" s="38"/>
      <c r="ORZ740" s="38"/>
      <c r="OSA740" s="38"/>
      <c r="OSB740" s="38"/>
      <c r="OSC740" s="38"/>
      <c r="OSD740" s="38"/>
      <c r="OSE740" s="38"/>
      <c r="OSF740" s="38"/>
      <c r="OSG740" s="38"/>
      <c r="OSH740" s="38"/>
      <c r="OSI740" s="38"/>
      <c r="OSJ740" s="38"/>
      <c r="OSK740" s="38"/>
      <c r="OSL740" s="38"/>
      <c r="OSM740" s="38"/>
      <c r="OSN740" s="38"/>
      <c r="OSO740" s="38"/>
      <c r="OSP740" s="38"/>
      <c r="OSQ740" s="38"/>
      <c r="OSR740" s="38"/>
      <c r="OSS740" s="38"/>
      <c r="OST740" s="38"/>
      <c r="OSU740" s="38"/>
      <c r="OSV740" s="38"/>
      <c r="OSW740" s="38"/>
      <c r="OSX740" s="38"/>
      <c r="OSY740" s="38"/>
      <c r="OSZ740" s="38"/>
      <c r="OTA740" s="38"/>
      <c r="OTB740" s="38"/>
      <c r="OTC740" s="38"/>
      <c r="OTD740" s="38"/>
      <c r="OTE740" s="38"/>
      <c r="OTF740" s="38"/>
      <c r="OTG740" s="38"/>
      <c r="OTH740" s="38"/>
      <c r="OTI740" s="38"/>
      <c r="OTJ740" s="38"/>
      <c r="OTK740" s="38"/>
      <c r="OTL740" s="38"/>
      <c r="OTM740" s="38"/>
      <c r="OTN740" s="38"/>
      <c r="OTO740" s="38"/>
      <c r="OTP740" s="38"/>
      <c r="OTQ740" s="38"/>
      <c r="OTR740" s="38"/>
      <c r="OTS740" s="38"/>
      <c r="OTT740" s="38"/>
      <c r="OTU740" s="38"/>
      <c r="OTV740" s="38"/>
      <c r="OTW740" s="38"/>
      <c r="OTX740" s="38"/>
      <c r="OTY740" s="38"/>
      <c r="OTZ740" s="38"/>
      <c r="OUA740" s="38"/>
      <c r="OUB740" s="38"/>
      <c r="OUC740" s="38"/>
      <c r="OUD740" s="38"/>
      <c r="OUE740" s="38"/>
      <c r="OUF740" s="38"/>
      <c r="OUG740" s="38"/>
      <c r="OUH740" s="38"/>
      <c r="OUI740" s="38"/>
      <c r="OUJ740" s="38"/>
      <c r="OUK740" s="38"/>
      <c r="OUL740" s="38"/>
      <c r="OUM740" s="38"/>
      <c r="OUN740" s="38"/>
      <c r="OUO740" s="38"/>
      <c r="OUP740" s="38"/>
      <c r="OUQ740" s="38"/>
      <c r="OUR740" s="38"/>
      <c r="OUS740" s="38"/>
      <c r="OUT740" s="38"/>
      <c r="OUU740" s="38"/>
      <c r="OUV740" s="38"/>
      <c r="OUW740" s="38"/>
      <c r="OUX740" s="38"/>
      <c r="OUY740" s="38"/>
      <c r="OUZ740" s="38"/>
      <c r="OVA740" s="38"/>
      <c r="OVB740" s="38"/>
      <c r="OVC740" s="38"/>
      <c r="OVD740" s="38"/>
      <c r="OVE740" s="38"/>
      <c r="OVF740" s="38"/>
      <c r="OVG740" s="38"/>
      <c r="OVH740" s="38"/>
      <c r="OVI740" s="38"/>
      <c r="OVJ740" s="38"/>
      <c r="OVK740" s="38"/>
      <c r="OVL740" s="38"/>
      <c r="OVM740" s="38"/>
      <c r="OVN740" s="38"/>
      <c r="OVO740" s="38"/>
      <c r="OVP740" s="38"/>
      <c r="OVQ740" s="38"/>
      <c r="OVR740" s="38"/>
      <c r="OVS740" s="38"/>
      <c r="OVT740" s="38"/>
      <c r="OVU740" s="38"/>
      <c r="OVV740" s="38"/>
      <c r="OVW740" s="38"/>
      <c r="OVX740" s="38"/>
      <c r="OVY740" s="38"/>
      <c r="OVZ740" s="38"/>
      <c r="OWA740" s="38"/>
      <c r="OWB740" s="38"/>
      <c r="OWC740" s="38"/>
      <c r="OWD740" s="38"/>
      <c r="OWE740" s="38"/>
      <c r="OWF740" s="38"/>
      <c r="OWG740" s="38"/>
      <c r="OWH740" s="38"/>
      <c r="OWI740" s="38"/>
      <c r="OWJ740" s="38"/>
      <c r="OWK740" s="38"/>
      <c r="OWL740" s="38"/>
      <c r="OWM740" s="38"/>
      <c r="OWN740" s="38"/>
      <c r="OWO740" s="38"/>
      <c r="OWP740" s="38"/>
      <c r="OWQ740" s="38"/>
      <c r="OWR740" s="38"/>
      <c r="OWS740" s="38"/>
      <c r="OWT740" s="38"/>
      <c r="OWU740" s="38"/>
      <c r="OWV740" s="38"/>
      <c r="OWW740" s="38"/>
      <c r="OWX740" s="38"/>
      <c r="OWY740" s="38"/>
      <c r="OWZ740" s="38"/>
      <c r="OXA740" s="38"/>
      <c r="OXB740" s="38"/>
      <c r="OXC740" s="38"/>
      <c r="OXD740" s="38"/>
      <c r="OXE740" s="38"/>
      <c r="OXF740" s="38"/>
      <c r="OXG740" s="38"/>
      <c r="OXH740" s="38"/>
      <c r="OXI740" s="38"/>
      <c r="OXJ740" s="38"/>
      <c r="OXK740" s="38"/>
      <c r="OXL740" s="38"/>
      <c r="OXM740" s="38"/>
      <c r="OXN740" s="38"/>
      <c r="OXO740" s="38"/>
      <c r="OXP740" s="38"/>
      <c r="OXQ740" s="38"/>
      <c r="OXR740" s="38"/>
      <c r="OXS740" s="38"/>
      <c r="OXT740" s="38"/>
      <c r="OXU740" s="38"/>
      <c r="OXV740" s="38"/>
      <c r="OXW740" s="38"/>
      <c r="OXX740" s="38"/>
      <c r="OXY740" s="38"/>
      <c r="OXZ740" s="38"/>
      <c r="OYA740" s="38"/>
      <c r="OYB740" s="38"/>
      <c r="OYC740" s="38"/>
      <c r="OYD740" s="38"/>
      <c r="OYE740" s="38"/>
      <c r="OYF740" s="38"/>
      <c r="OYG740" s="38"/>
      <c r="OYH740" s="38"/>
      <c r="OYI740" s="38"/>
      <c r="OYJ740" s="38"/>
      <c r="OYK740" s="38"/>
      <c r="OYL740" s="38"/>
      <c r="OYM740" s="38"/>
      <c r="OYN740" s="38"/>
      <c r="OYO740" s="38"/>
      <c r="OYP740" s="38"/>
      <c r="OYQ740" s="38"/>
      <c r="OYR740" s="38"/>
      <c r="OYS740" s="38"/>
      <c r="OYT740" s="38"/>
      <c r="OYU740" s="38"/>
      <c r="OYV740" s="38"/>
      <c r="OYW740" s="38"/>
      <c r="OYX740" s="38"/>
      <c r="OYY740" s="38"/>
      <c r="OYZ740" s="38"/>
      <c r="OZA740" s="38"/>
      <c r="OZB740" s="38"/>
      <c r="OZC740" s="38"/>
      <c r="OZD740" s="38"/>
      <c r="OZE740" s="38"/>
      <c r="OZF740" s="38"/>
      <c r="OZG740" s="38"/>
      <c r="OZH740" s="38"/>
      <c r="OZI740" s="38"/>
      <c r="OZJ740" s="38"/>
      <c r="OZK740" s="38"/>
      <c r="OZL740" s="38"/>
      <c r="OZM740" s="38"/>
      <c r="OZN740" s="38"/>
      <c r="OZO740" s="38"/>
      <c r="OZP740" s="38"/>
      <c r="OZQ740" s="38"/>
      <c r="OZR740" s="38"/>
      <c r="OZS740" s="38"/>
      <c r="OZT740" s="38"/>
      <c r="OZU740" s="38"/>
      <c r="OZV740" s="38"/>
      <c r="OZW740" s="38"/>
      <c r="OZX740" s="38"/>
      <c r="OZY740" s="38"/>
      <c r="OZZ740" s="38"/>
      <c r="PAA740" s="38"/>
      <c r="PAB740" s="38"/>
      <c r="PAC740" s="38"/>
      <c r="PAD740" s="38"/>
      <c r="PAE740" s="38"/>
      <c r="PAF740" s="38"/>
      <c r="PAG740" s="38"/>
      <c r="PAH740" s="38"/>
      <c r="PAI740" s="38"/>
      <c r="PAJ740" s="38"/>
      <c r="PAK740" s="38"/>
      <c r="PAL740" s="38"/>
      <c r="PAM740" s="38"/>
      <c r="PAN740" s="38"/>
      <c r="PAO740" s="38"/>
      <c r="PAP740" s="38"/>
      <c r="PAQ740" s="38"/>
      <c r="PAR740" s="38"/>
      <c r="PAS740" s="38"/>
      <c r="PAT740" s="38"/>
      <c r="PAU740" s="38"/>
      <c r="PAV740" s="38"/>
      <c r="PAW740" s="38"/>
      <c r="PAX740" s="38"/>
      <c r="PAY740" s="38"/>
      <c r="PAZ740" s="38"/>
      <c r="PBA740" s="38"/>
      <c r="PBB740" s="38"/>
      <c r="PBC740" s="38"/>
      <c r="PBD740" s="38"/>
      <c r="PBE740" s="38"/>
      <c r="PBF740" s="38"/>
      <c r="PBG740" s="38"/>
      <c r="PBH740" s="38"/>
      <c r="PBI740" s="38"/>
      <c r="PBJ740" s="38"/>
      <c r="PBK740" s="38"/>
      <c r="PBL740" s="38"/>
      <c r="PBM740" s="38"/>
      <c r="PBN740" s="38"/>
      <c r="PBO740" s="38"/>
      <c r="PBP740" s="38"/>
      <c r="PBQ740" s="38"/>
      <c r="PBR740" s="38"/>
      <c r="PBS740" s="38"/>
      <c r="PBT740" s="38"/>
      <c r="PBU740" s="38"/>
      <c r="PBV740" s="38"/>
      <c r="PBW740" s="38"/>
      <c r="PBX740" s="38"/>
      <c r="PBY740" s="38"/>
      <c r="PBZ740" s="38"/>
      <c r="PCA740" s="38"/>
      <c r="PCB740" s="38"/>
      <c r="PCC740" s="38"/>
      <c r="PCD740" s="38"/>
      <c r="PCE740" s="38"/>
      <c r="PCF740" s="38"/>
      <c r="PCG740" s="38"/>
      <c r="PCH740" s="38"/>
      <c r="PCI740" s="38"/>
      <c r="PCJ740" s="38"/>
      <c r="PCK740" s="38"/>
      <c r="PCL740" s="38"/>
      <c r="PCM740" s="38"/>
      <c r="PCN740" s="38"/>
      <c r="PCO740" s="38"/>
      <c r="PCP740" s="38"/>
      <c r="PCQ740" s="38"/>
      <c r="PCR740" s="38"/>
      <c r="PCS740" s="38"/>
      <c r="PCT740" s="38"/>
      <c r="PCU740" s="38"/>
      <c r="PCV740" s="38"/>
      <c r="PCW740" s="38"/>
      <c r="PCX740" s="38"/>
      <c r="PCY740" s="38"/>
      <c r="PCZ740" s="38"/>
      <c r="PDA740" s="38"/>
      <c r="PDB740" s="38"/>
      <c r="PDC740" s="38"/>
      <c r="PDD740" s="38"/>
      <c r="PDE740" s="38"/>
      <c r="PDF740" s="38"/>
      <c r="PDG740" s="38"/>
      <c r="PDH740" s="38"/>
      <c r="PDI740" s="38"/>
      <c r="PDJ740" s="38"/>
      <c r="PDK740" s="38"/>
      <c r="PDL740" s="38"/>
      <c r="PDM740" s="38"/>
      <c r="PDN740" s="38"/>
      <c r="PDO740" s="38"/>
      <c r="PDP740" s="38"/>
      <c r="PDQ740" s="38"/>
      <c r="PDR740" s="38"/>
      <c r="PDS740" s="38"/>
      <c r="PDT740" s="38"/>
      <c r="PDU740" s="38"/>
      <c r="PDV740" s="38"/>
      <c r="PDW740" s="38"/>
      <c r="PDX740" s="38"/>
      <c r="PDY740" s="38"/>
      <c r="PDZ740" s="38"/>
      <c r="PEA740" s="38"/>
      <c r="PEB740" s="38"/>
      <c r="PEC740" s="38"/>
      <c r="PED740" s="38"/>
      <c r="PEE740" s="38"/>
      <c r="PEF740" s="38"/>
      <c r="PEG740" s="38"/>
      <c r="PEH740" s="38"/>
      <c r="PEI740" s="38"/>
      <c r="PEJ740" s="38"/>
      <c r="PEK740" s="38"/>
      <c r="PEL740" s="38"/>
      <c r="PEM740" s="38"/>
      <c r="PEN740" s="38"/>
      <c r="PEO740" s="38"/>
      <c r="PEP740" s="38"/>
      <c r="PEQ740" s="38"/>
      <c r="PER740" s="38"/>
      <c r="PES740" s="38"/>
      <c r="PET740" s="38"/>
      <c r="PEU740" s="38"/>
      <c r="PEV740" s="38"/>
      <c r="PEW740" s="38"/>
      <c r="PEX740" s="38"/>
      <c r="PEY740" s="38"/>
      <c r="PEZ740" s="38"/>
      <c r="PFA740" s="38"/>
      <c r="PFB740" s="38"/>
      <c r="PFC740" s="38"/>
      <c r="PFD740" s="38"/>
      <c r="PFE740" s="38"/>
      <c r="PFF740" s="38"/>
      <c r="PFG740" s="38"/>
      <c r="PFH740" s="38"/>
      <c r="PFI740" s="38"/>
      <c r="PFJ740" s="38"/>
      <c r="PFK740" s="38"/>
      <c r="PFL740" s="38"/>
      <c r="PFM740" s="38"/>
      <c r="PFN740" s="38"/>
      <c r="PFO740" s="38"/>
      <c r="PFP740" s="38"/>
      <c r="PFQ740" s="38"/>
      <c r="PFR740" s="38"/>
      <c r="PFS740" s="38"/>
      <c r="PFT740" s="38"/>
      <c r="PFU740" s="38"/>
      <c r="PFV740" s="38"/>
      <c r="PFW740" s="38"/>
      <c r="PFX740" s="38"/>
      <c r="PFY740" s="38"/>
      <c r="PFZ740" s="38"/>
      <c r="PGA740" s="38"/>
      <c r="PGB740" s="38"/>
      <c r="PGC740" s="38"/>
      <c r="PGD740" s="38"/>
      <c r="PGE740" s="38"/>
      <c r="PGF740" s="38"/>
      <c r="PGG740" s="38"/>
      <c r="PGH740" s="38"/>
      <c r="PGI740" s="38"/>
      <c r="PGJ740" s="38"/>
      <c r="PGK740" s="38"/>
      <c r="PGL740" s="38"/>
      <c r="PGM740" s="38"/>
      <c r="PGN740" s="38"/>
      <c r="PGO740" s="38"/>
      <c r="PGP740" s="38"/>
      <c r="PGQ740" s="38"/>
      <c r="PGR740" s="38"/>
      <c r="PGS740" s="38"/>
      <c r="PGT740" s="38"/>
      <c r="PGU740" s="38"/>
      <c r="PGV740" s="38"/>
      <c r="PGW740" s="38"/>
      <c r="PGX740" s="38"/>
      <c r="PGY740" s="38"/>
      <c r="PGZ740" s="38"/>
      <c r="PHA740" s="38"/>
      <c r="PHB740" s="38"/>
      <c r="PHC740" s="38"/>
      <c r="PHD740" s="38"/>
      <c r="PHE740" s="38"/>
      <c r="PHF740" s="38"/>
      <c r="PHG740" s="38"/>
      <c r="PHH740" s="38"/>
      <c r="PHI740" s="38"/>
      <c r="PHJ740" s="38"/>
      <c r="PHK740" s="38"/>
      <c r="PHL740" s="38"/>
      <c r="PHM740" s="38"/>
      <c r="PHN740" s="38"/>
      <c r="PHO740" s="38"/>
      <c r="PHP740" s="38"/>
      <c r="PHQ740" s="38"/>
      <c r="PHR740" s="38"/>
      <c r="PHS740" s="38"/>
      <c r="PHT740" s="38"/>
      <c r="PHU740" s="38"/>
      <c r="PHV740" s="38"/>
      <c r="PHW740" s="38"/>
      <c r="PHX740" s="38"/>
      <c r="PHY740" s="38"/>
      <c r="PHZ740" s="38"/>
      <c r="PIA740" s="38"/>
      <c r="PIB740" s="38"/>
      <c r="PIC740" s="38"/>
      <c r="PID740" s="38"/>
      <c r="PIE740" s="38"/>
      <c r="PIF740" s="38"/>
      <c r="PIG740" s="38"/>
      <c r="PIH740" s="38"/>
      <c r="PII740" s="38"/>
      <c r="PIJ740" s="38"/>
      <c r="PIK740" s="38"/>
      <c r="PIL740" s="38"/>
      <c r="PIM740" s="38"/>
      <c r="PIN740" s="38"/>
      <c r="PIO740" s="38"/>
      <c r="PIP740" s="38"/>
      <c r="PIQ740" s="38"/>
      <c r="PIR740" s="38"/>
      <c r="PIS740" s="38"/>
      <c r="PIT740" s="38"/>
      <c r="PIU740" s="38"/>
      <c r="PIV740" s="38"/>
      <c r="PIW740" s="38"/>
      <c r="PIX740" s="38"/>
      <c r="PIY740" s="38"/>
      <c r="PIZ740" s="38"/>
      <c r="PJA740" s="38"/>
      <c r="PJB740" s="38"/>
      <c r="PJC740" s="38"/>
      <c r="PJD740" s="38"/>
      <c r="PJE740" s="38"/>
      <c r="PJF740" s="38"/>
      <c r="PJG740" s="38"/>
      <c r="PJH740" s="38"/>
      <c r="PJI740" s="38"/>
      <c r="PJJ740" s="38"/>
      <c r="PJK740" s="38"/>
      <c r="PJL740" s="38"/>
      <c r="PJM740" s="38"/>
      <c r="PJN740" s="38"/>
      <c r="PJO740" s="38"/>
      <c r="PJP740" s="38"/>
      <c r="PJQ740" s="38"/>
      <c r="PJR740" s="38"/>
      <c r="PJS740" s="38"/>
      <c r="PJT740" s="38"/>
      <c r="PJU740" s="38"/>
      <c r="PJV740" s="38"/>
      <c r="PJW740" s="38"/>
      <c r="PJX740" s="38"/>
      <c r="PJY740" s="38"/>
      <c r="PJZ740" s="38"/>
      <c r="PKA740" s="38"/>
      <c r="PKB740" s="38"/>
      <c r="PKC740" s="38"/>
      <c r="PKD740" s="38"/>
      <c r="PKE740" s="38"/>
      <c r="PKF740" s="38"/>
      <c r="PKG740" s="38"/>
      <c r="PKH740" s="38"/>
      <c r="PKI740" s="38"/>
      <c r="PKJ740" s="38"/>
      <c r="PKK740" s="38"/>
      <c r="PKL740" s="38"/>
      <c r="PKM740" s="38"/>
      <c r="PKN740" s="38"/>
      <c r="PKO740" s="38"/>
      <c r="PKP740" s="38"/>
      <c r="PKQ740" s="38"/>
      <c r="PKR740" s="38"/>
      <c r="PKS740" s="38"/>
      <c r="PKT740" s="38"/>
      <c r="PKU740" s="38"/>
      <c r="PKV740" s="38"/>
      <c r="PKW740" s="38"/>
      <c r="PKX740" s="38"/>
      <c r="PKY740" s="38"/>
      <c r="PKZ740" s="38"/>
      <c r="PLA740" s="38"/>
      <c r="PLB740" s="38"/>
      <c r="PLC740" s="38"/>
      <c r="PLD740" s="38"/>
      <c r="PLE740" s="38"/>
      <c r="PLF740" s="38"/>
      <c r="PLG740" s="38"/>
      <c r="PLH740" s="38"/>
      <c r="PLI740" s="38"/>
      <c r="PLJ740" s="38"/>
      <c r="PLK740" s="38"/>
      <c r="PLL740" s="38"/>
      <c r="PLM740" s="38"/>
      <c r="PLN740" s="38"/>
      <c r="PLO740" s="38"/>
      <c r="PLP740" s="38"/>
      <c r="PLQ740" s="38"/>
      <c r="PLR740" s="38"/>
      <c r="PLS740" s="38"/>
      <c r="PLT740" s="38"/>
      <c r="PLU740" s="38"/>
      <c r="PLV740" s="38"/>
      <c r="PLW740" s="38"/>
      <c r="PLX740" s="38"/>
      <c r="PLY740" s="38"/>
      <c r="PLZ740" s="38"/>
      <c r="PMA740" s="38"/>
      <c r="PMB740" s="38"/>
      <c r="PMC740" s="38"/>
      <c r="PMD740" s="38"/>
      <c r="PME740" s="38"/>
      <c r="PMF740" s="38"/>
      <c r="PMG740" s="38"/>
      <c r="PMH740" s="38"/>
      <c r="PMI740" s="38"/>
      <c r="PMJ740" s="38"/>
      <c r="PMK740" s="38"/>
      <c r="PML740" s="38"/>
      <c r="PMM740" s="38"/>
      <c r="PMN740" s="38"/>
      <c r="PMO740" s="38"/>
      <c r="PMP740" s="38"/>
      <c r="PMQ740" s="38"/>
      <c r="PMR740" s="38"/>
      <c r="PMS740" s="38"/>
      <c r="PMT740" s="38"/>
      <c r="PMU740" s="38"/>
      <c r="PMV740" s="38"/>
      <c r="PMW740" s="38"/>
      <c r="PMX740" s="38"/>
      <c r="PMY740" s="38"/>
      <c r="PMZ740" s="38"/>
      <c r="PNA740" s="38"/>
      <c r="PNB740" s="38"/>
      <c r="PNC740" s="38"/>
      <c r="PND740" s="38"/>
      <c r="PNE740" s="38"/>
      <c r="PNF740" s="38"/>
      <c r="PNG740" s="38"/>
      <c r="PNH740" s="38"/>
      <c r="PNI740" s="38"/>
      <c r="PNJ740" s="38"/>
      <c r="PNK740" s="38"/>
      <c r="PNL740" s="38"/>
      <c r="PNM740" s="38"/>
      <c r="PNN740" s="38"/>
      <c r="PNO740" s="38"/>
      <c r="PNP740" s="38"/>
      <c r="PNQ740" s="38"/>
      <c r="PNR740" s="38"/>
      <c r="PNS740" s="38"/>
      <c r="PNT740" s="38"/>
      <c r="PNU740" s="38"/>
      <c r="PNV740" s="38"/>
      <c r="PNW740" s="38"/>
      <c r="PNX740" s="38"/>
      <c r="PNY740" s="38"/>
      <c r="PNZ740" s="38"/>
      <c r="POA740" s="38"/>
      <c r="POB740" s="38"/>
      <c r="POC740" s="38"/>
      <c r="POD740" s="38"/>
      <c r="POE740" s="38"/>
      <c r="POF740" s="38"/>
      <c r="POG740" s="38"/>
      <c r="POH740" s="38"/>
      <c r="POI740" s="38"/>
      <c r="POJ740" s="38"/>
      <c r="POK740" s="38"/>
      <c r="POL740" s="38"/>
      <c r="POM740" s="38"/>
      <c r="PON740" s="38"/>
      <c r="POO740" s="38"/>
      <c r="POP740" s="38"/>
      <c r="POQ740" s="38"/>
      <c r="POR740" s="38"/>
      <c r="POS740" s="38"/>
      <c r="POT740" s="38"/>
      <c r="POU740" s="38"/>
      <c r="POV740" s="38"/>
      <c r="POW740" s="38"/>
      <c r="POX740" s="38"/>
      <c r="POY740" s="38"/>
      <c r="POZ740" s="38"/>
      <c r="PPA740" s="38"/>
      <c r="PPB740" s="38"/>
      <c r="PPC740" s="38"/>
      <c r="PPD740" s="38"/>
      <c r="PPE740" s="38"/>
      <c r="PPF740" s="38"/>
      <c r="PPG740" s="38"/>
      <c r="PPH740" s="38"/>
      <c r="PPI740" s="38"/>
      <c r="PPJ740" s="38"/>
      <c r="PPK740" s="38"/>
      <c r="PPL740" s="38"/>
      <c r="PPM740" s="38"/>
      <c r="PPN740" s="38"/>
      <c r="PPO740" s="38"/>
      <c r="PPP740" s="38"/>
      <c r="PPQ740" s="38"/>
      <c r="PPR740" s="38"/>
      <c r="PPS740" s="38"/>
      <c r="PPT740" s="38"/>
      <c r="PPU740" s="38"/>
      <c r="PPV740" s="38"/>
      <c r="PPW740" s="38"/>
      <c r="PPX740" s="38"/>
      <c r="PPY740" s="38"/>
      <c r="PPZ740" s="38"/>
      <c r="PQA740" s="38"/>
      <c r="PQB740" s="38"/>
      <c r="PQC740" s="38"/>
      <c r="PQD740" s="38"/>
      <c r="PQE740" s="38"/>
      <c r="PQF740" s="38"/>
      <c r="PQG740" s="38"/>
      <c r="PQH740" s="38"/>
      <c r="PQI740" s="38"/>
      <c r="PQJ740" s="38"/>
      <c r="PQK740" s="38"/>
      <c r="PQL740" s="38"/>
      <c r="PQM740" s="38"/>
      <c r="PQN740" s="38"/>
      <c r="PQO740" s="38"/>
      <c r="PQP740" s="38"/>
      <c r="PQQ740" s="38"/>
      <c r="PQR740" s="38"/>
      <c r="PQS740" s="38"/>
      <c r="PQT740" s="38"/>
      <c r="PQU740" s="38"/>
      <c r="PQV740" s="38"/>
      <c r="PQW740" s="38"/>
      <c r="PQX740" s="38"/>
      <c r="PQY740" s="38"/>
      <c r="PQZ740" s="38"/>
      <c r="PRA740" s="38"/>
      <c r="PRB740" s="38"/>
      <c r="PRC740" s="38"/>
      <c r="PRD740" s="38"/>
      <c r="PRE740" s="38"/>
      <c r="PRF740" s="38"/>
      <c r="PRG740" s="38"/>
      <c r="PRH740" s="38"/>
      <c r="PRI740" s="38"/>
      <c r="PRJ740" s="38"/>
      <c r="PRK740" s="38"/>
      <c r="PRL740" s="38"/>
      <c r="PRM740" s="38"/>
      <c r="PRN740" s="38"/>
      <c r="PRO740" s="38"/>
      <c r="PRP740" s="38"/>
      <c r="PRQ740" s="38"/>
      <c r="PRR740" s="38"/>
      <c r="PRS740" s="38"/>
      <c r="PRT740" s="38"/>
      <c r="PRU740" s="38"/>
      <c r="PRV740" s="38"/>
      <c r="PRW740" s="38"/>
      <c r="PRX740" s="38"/>
      <c r="PRY740" s="38"/>
      <c r="PRZ740" s="38"/>
      <c r="PSA740" s="38"/>
      <c r="PSB740" s="38"/>
      <c r="PSC740" s="38"/>
      <c r="PSD740" s="38"/>
      <c r="PSE740" s="38"/>
      <c r="PSF740" s="38"/>
      <c r="PSG740" s="38"/>
      <c r="PSH740" s="38"/>
      <c r="PSI740" s="38"/>
      <c r="PSJ740" s="38"/>
      <c r="PSK740" s="38"/>
      <c r="PSL740" s="38"/>
      <c r="PSM740" s="38"/>
      <c r="PSN740" s="38"/>
      <c r="PSO740" s="38"/>
      <c r="PSP740" s="38"/>
      <c r="PSQ740" s="38"/>
      <c r="PSR740" s="38"/>
      <c r="PSS740" s="38"/>
      <c r="PST740" s="38"/>
      <c r="PSU740" s="38"/>
      <c r="PSV740" s="38"/>
      <c r="PSW740" s="38"/>
      <c r="PSX740" s="38"/>
      <c r="PSY740" s="38"/>
      <c r="PSZ740" s="38"/>
      <c r="PTA740" s="38"/>
      <c r="PTB740" s="38"/>
      <c r="PTC740" s="38"/>
      <c r="PTD740" s="38"/>
      <c r="PTE740" s="38"/>
      <c r="PTF740" s="38"/>
      <c r="PTG740" s="38"/>
      <c r="PTH740" s="38"/>
      <c r="PTI740" s="38"/>
      <c r="PTJ740" s="38"/>
      <c r="PTK740" s="38"/>
      <c r="PTL740" s="38"/>
      <c r="PTM740" s="38"/>
      <c r="PTN740" s="38"/>
      <c r="PTO740" s="38"/>
      <c r="PTP740" s="38"/>
      <c r="PTQ740" s="38"/>
      <c r="PTR740" s="38"/>
      <c r="PTS740" s="38"/>
      <c r="PTT740" s="38"/>
      <c r="PTU740" s="38"/>
      <c r="PTV740" s="38"/>
      <c r="PTW740" s="38"/>
      <c r="PTX740" s="38"/>
      <c r="PTY740" s="38"/>
      <c r="PTZ740" s="38"/>
      <c r="PUA740" s="38"/>
      <c r="PUB740" s="38"/>
      <c r="PUC740" s="38"/>
      <c r="PUD740" s="38"/>
      <c r="PUE740" s="38"/>
      <c r="PUF740" s="38"/>
      <c r="PUG740" s="38"/>
      <c r="PUH740" s="38"/>
      <c r="PUI740" s="38"/>
      <c r="PUJ740" s="38"/>
      <c r="PUK740" s="38"/>
      <c r="PUL740" s="38"/>
      <c r="PUM740" s="38"/>
      <c r="PUN740" s="38"/>
      <c r="PUO740" s="38"/>
      <c r="PUP740" s="38"/>
      <c r="PUQ740" s="38"/>
      <c r="PUR740" s="38"/>
      <c r="PUS740" s="38"/>
      <c r="PUT740" s="38"/>
      <c r="PUU740" s="38"/>
      <c r="PUV740" s="38"/>
      <c r="PUW740" s="38"/>
      <c r="PUX740" s="38"/>
      <c r="PUY740" s="38"/>
      <c r="PUZ740" s="38"/>
      <c r="PVA740" s="38"/>
      <c r="PVB740" s="38"/>
      <c r="PVC740" s="38"/>
      <c r="PVD740" s="38"/>
      <c r="PVE740" s="38"/>
      <c r="PVF740" s="38"/>
      <c r="PVG740" s="38"/>
      <c r="PVH740" s="38"/>
      <c r="PVI740" s="38"/>
      <c r="PVJ740" s="38"/>
      <c r="PVK740" s="38"/>
      <c r="PVL740" s="38"/>
      <c r="PVM740" s="38"/>
      <c r="PVN740" s="38"/>
      <c r="PVO740" s="38"/>
      <c r="PVP740" s="38"/>
      <c r="PVQ740" s="38"/>
      <c r="PVR740" s="38"/>
      <c r="PVS740" s="38"/>
      <c r="PVT740" s="38"/>
      <c r="PVU740" s="38"/>
      <c r="PVV740" s="38"/>
      <c r="PVW740" s="38"/>
      <c r="PVX740" s="38"/>
      <c r="PVY740" s="38"/>
      <c r="PVZ740" s="38"/>
      <c r="PWA740" s="38"/>
      <c r="PWB740" s="38"/>
      <c r="PWC740" s="38"/>
      <c r="PWD740" s="38"/>
      <c r="PWE740" s="38"/>
      <c r="PWF740" s="38"/>
      <c r="PWG740" s="38"/>
      <c r="PWH740" s="38"/>
      <c r="PWI740" s="38"/>
      <c r="PWJ740" s="38"/>
      <c r="PWK740" s="38"/>
      <c r="PWL740" s="38"/>
      <c r="PWM740" s="38"/>
      <c r="PWN740" s="38"/>
      <c r="PWO740" s="38"/>
      <c r="PWP740" s="38"/>
      <c r="PWQ740" s="38"/>
      <c r="PWR740" s="38"/>
      <c r="PWS740" s="38"/>
      <c r="PWT740" s="38"/>
      <c r="PWU740" s="38"/>
      <c r="PWV740" s="38"/>
      <c r="PWW740" s="38"/>
      <c r="PWX740" s="38"/>
      <c r="PWY740" s="38"/>
      <c r="PWZ740" s="38"/>
      <c r="PXA740" s="38"/>
      <c r="PXB740" s="38"/>
      <c r="PXC740" s="38"/>
      <c r="PXD740" s="38"/>
      <c r="PXE740" s="38"/>
      <c r="PXF740" s="38"/>
      <c r="PXG740" s="38"/>
      <c r="PXH740" s="38"/>
      <c r="PXI740" s="38"/>
      <c r="PXJ740" s="38"/>
      <c r="PXK740" s="38"/>
      <c r="PXL740" s="38"/>
      <c r="PXM740" s="38"/>
      <c r="PXN740" s="38"/>
      <c r="PXO740" s="38"/>
      <c r="PXP740" s="38"/>
      <c r="PXQ740" s="38"/>
      <c r="PXR740" s="38"/>
      <c r="PXS740" s="38"/>
      <c r="PXT740" s="38"/>
      <c r="PXU740" s="38"/>
      <c r="PXV740" s="38"/>
      <c r="PXW740" s="38"/>
      <c r="PXX740" s="38"/>
      <c r="PXY740" s="38"/>
      <c r="PXZ740" s="38"/>
      <c r="PYA740" s="38"/>
      <c r="PYB740" s="38"/>
      <c r="PYC740" s="38"/>
      <c r="PYD740" s="38"/>
      <c r="PYE740" s="38"/>
      <c r="PYF740" s="38"/>
      <c r="PYG740" s="38"/>
      <c r="PYH740" s="38"/>
      <c r="PYI740" s="38"/>
      <c r="PYJ740" s="38"/>
      <c r="PYK740" s="38"/>
      <c r="PYL740" s="38"/>
      <c r="PYM740" s="38"/>
      <c r="PYN740" s="38"/>
      <c r="PYO740" s="38"/>
      <c r="PYP740" s="38"/>
      <c r="PYQ740" s="38"/>
      <c r="PYR740" s="38"/>
      <c r="PYS740" s="38"/>
      <c r="PYT740" s="38"/>
      <c r="PYU740" s="38"/>
      <c r="PYV740" s="38"/>
      <c r="PYW740" s="38"/>
      <c r="PYX740" s="38"/>
      <c r="PYY740" s="38"/>
      <c r="PYZ740" s="38"/>
      <c r="PZA740" s="38"/>
      <c r="PZB740" s="38"/>
      <c r="PZC740" s="38"/>
      <c r="PZD740" s="38"/>
      <c r="PZE740" s="38"/>
      <c r="PZF740" s="38"/>
      <c r="PZG740" s="38"/>
      <c r="PZH740" s="38"/>
      <c r="PZI740" s="38"/>
      <c r="PZJ740" s="38"/>
      <c r="PZK740" s="38"/>
      <c r="PZL740" s="38"/>
      <c r="PZM740" s="38"/>
      <c r="PZN740" s="38"/>
      <c r="PZO740" s="38"/>
      <c r="PZP740" s="38"/>
      <c r="PZQ740" s="38"/>
      <c r="PZR740" s="38"/>
      <c r="PZS740" s="38"/>
      <c r="PZT740" s="38"/>
      <c r="PZU740" s="38"/>
      <c r="PZV740" s="38"/>
      <c r="PZW740" s="38"/>
      <c r="PZX740" s="38"/>
      <c r="PZY740" s="38"/>
      <c r="PZZ740" s="38"/>
      <c r="QAA740" s="38"/>
      <c r="QAB740" s="38"/>
      <c r="QAC740" s="38"/>
      <c r="QAD740" s="38"/>
      <c r="QAE740" s="38"/>
      <c r="QAF740" s="38"/>
      <c r="QAG740" s="38"/>
      <c r="QAH740" s="38"/>
      <c r="QAI740" s="38"/>
      <c r="QAJ740" s="38"/>
      <c r="QAK740" s="38"/>
      <c r="QAL740" s="38"/>
      <c r="QAM740" s="38"/>
      <c r="QAN740" s="38"/>
      <c r="QAO740" s="38"/>
      <c r="QAP740" s="38"/>
      <c r="QAQ740" s="38"/>
      <c r="QAR740" s="38"/>
      <c r="QAS740" s="38"/>
      <c r="QAT740" s="38"/>
      <c r="QAU740" s="38"/>
      <c r="QAV740" s="38"/>
      <c r="QAW740" s="38"/>
      <c r="QAX740" s="38"/>
      <c r="QAY740" s="38"/>
      <c r="QAZ740" s="38"/>
      <c r="QBA740" s="38"/>
      <c r="QBB740" s="38"/>
      <c r="QBC740" s="38"/>
      <c r="QBD740" s="38"/>
      <c r="QBE740" s="38"/>
      <c r="QBF740" s="38"/>
      <c r="QBG740" s="38"/>
      <c r="QBH740" s="38"/>
      <c r="QBI740" s="38"/>
      <c r="QBJ740" s="38"/>
      <c r="QBK740" s="38"/>
      <c r="QBL740" s="38"/>
      <c r="QBM740" s="38"/>
      <c r="QBN740" s="38"/>
      <c r="QBO740" s="38"/>
      <c r="QBP740" s="38"/>
      <c r="QBQ740" s="38"/>
      <c r="QBR740" s="38"/>
      <c r="QBS740" s="38"/>
      <c r="QBT740" s="38"/>
      <c r="QBU740" s="38"/>
      <c r="QBV740" s="38"/>
      <c r="QBW740" s="38"/>
      <c r="QBX740" s="38"/>
      <c r="QBY740" s="38"/>
      <c r="QBZ740" s="38"/>
      <c r="QCA740" s="38"/>
      <c r="QCB740" s="38"/>
      <c r="QCC740" s="38"/>
      <c r="QCD740" s="38"/>
      <c r="QCE740" s="38"/>
      <c r="QCF740" s="38"/>
      <c r="QCG740" s="38"/>
      <c r="QCH740" s="38"/>
      <c r="QCI740" s="38"/>
      <c r="QCJ740" s="38"/>
      <c r="QCK740" s="38"/>
      <c r="QCL740" s="38"/>
      <c r="QCM740" s="38"/>
      <c r="QCN740" s="38"/>
      <c r="QCO740" s="38"/>
      <c r="QCP740" s="38"/>
      <c r="QCQ740" s="38"/>
      <c r="QCR740" s="38"/>
      <c r="QCS740" s="38"/>
      <c r="QCT740" s="38"/>
      <c r="QCU740" s="38"/>
      <c r="QCV740" s="38"/>
      <c r="QCW740" s="38"/>
      <c r="QCX740" s="38"/>
      <c r="QCY740" s="38"/>
      <c r="QCZ740" s="38"/>
      <c r="QDA740" s="38"/>
      <c r="QDB740" s="38"/>
      <c r="QDC740" s="38"/>
      <c r="QDD740" s="38"/>
      <c r="QDE740" s="38"/>
      <c r="QDF740" s="38"/>
      <c r="QDG740" s="38"/>
      <c r="QDH740" s="38"/>
      <c r="QDI740" s="38"/>
      <c r="QDJ740" s="38"/>
      <c r="QDK740" s="38"/>
      <c r="QDL740" s="38"/>
      <c r="QDM740" s="38"/>
      <c r="QDN740" s="38"/>
      <c r="QDO740" s="38"/>
      <c r="QDP740" s="38"/>
      <c r="QDQ740" s="38"/>
      <c r="QDR740" s="38"/>
      <c r="QDS740" s="38"/>
      <c r="QDT740" s="38"/>
      <c r="QDU740" s="38"/>
      <c r="QDV740" s="38"/>
      <c r="QDW740" s="38"/>
      <c r="QDX740" s="38"/>
      <c r="QDY740" s="38"/>
      <c r="QDZ740" s="38"/>
      <c r="QEA740" s="38"/>
      <c r="QEB740" s="38"/>
      <c r="QEC740" s="38"/>
      <c r="QED740" s="38"/>
      <c r="QEE740" s="38"/>
      <c r="QEF740" s="38"/>
      <c r="QEG740" s="38"/>
      <c r="QEH740" s="38"/>
      <c r="QEI740" s="38"/>
      <c r="QEJ740" s="38"/>
      <c r="QEK740" s="38"/>
      <c r="QEL740" s="38"/>
      <c r="QEM740" s="38"/>
      <c r="QEN740" s="38"/>
      <c r="QEO740" s="38"/>
      <c r="QEP740" s="38"/>
      <c r="QEQ740" s="38"/>
      <c r="QER740" s="38"/>
      <c r="QES740" s="38"/>
      <c r="QET740" s="38"/>
      <c r="QEU740" s="38"/>
      <c r="QEV740" s="38"/>
      <c r="QEW740" s="38"/>
      <c r="QEX740" s="38"/>
      <c r="QEY740" s="38"/>
      <c r="QEZ740" s="38"/>
      <c r="QFA740" s="38"/>
      <c r="QFB740" s="38"/>
      <c r="QFC740" s="38"/>
      <c r="QFD740" s="38"/>
      <c r="QFE740" s="38"/>
      <c r="QFF740" s="38"/>
      <c r="QFG740" s="38"/>
      <c r="QFH740" s="38"/>
      <c r="QFI740" s="38"/>
      <c r="QFJ740" s="38"/>
      <c r="QFK740" s="38"/>
      <c r="QFL740" s="38"/>
      <c r="QFM740" s="38"/>
      <c r="QFN740" s="38"/>
      <c r="QFO740" s="38"/>
      <c r="QFP740" s="38"/>
      <c r="QFQ740" s="38"/>
      <c r="QFR740" s="38"/>
      <c r="QFS740" s="38"/>
      <c r="QFT740" s="38"/>
      <c r="QFU740" s="38"/>
      <c r="QFV740" s="38"/>
      <c r="QFW740" s="38"/>
      <c r="QFX740" s="38"/>
      <c r="QFY740" s="38"/>
      <c r="QFZ740" s="38"/>
      <c r="QGA740" s="38"/>
      <c r="QGB740" s="38"/>
      <c r="QGC740" s="38"/>
      <c r="QGD740" s="38"/>
      <c r="QGE740" s="38"/>
      <c r="QGF740" s="38"/>
      <c r="QGG740" s="38"/>
      <c r="QGH740" s="38"/>
      <c r="QGI740" s="38"/>
      <c r="QGJ740" s="38"/>
      <c r="QGK740" s="38"/>
      <c r="QGL740" s="38"/>
      <c r="QGM740" s="38"/>
      <c r="QGN740" s="38"/>
      <c r="QGO740" s="38"/>
      <c r="QGP740" s="38"/>
      <c r="QGQ740" s="38"/>
      <c r="QGR740" s="38"/>
      <c r="QGS740" s="38"/>
      <c r="QGT740" s="38"/>
      <c r="QGU740" s="38"/>
      <c r="QGV740" s="38"/>
      <c r="QGW740" s="38"/>
      <c r="QGX740" s="38"/>
      <c r="QGY740" s="38"/>
      <c r="QGZ740" s="38"/>
      <c r="QHA740" s="38"/>
      <c r="QHB740" s="38"/>
      <c r="QHC740" s="38"/>
      <c r="QHD740" s="38"/>
      <c r="QHE740" s="38"/>
      <c r="QHF740" s="38"/>
      <c r="QHG740" s="38"/>
      <c r="QHH740" s="38"/>
      <c r="QHI740" s="38"/>
      <c r="QHJ740" s="38"/>
      <c r="QHK740" s="38"/>
      <c r="QHL740" s="38"/>
      <c r="QHM740" s="38"/>
      <c r="QHN740" s="38"/>
      <c r="QHO740" s="38"/>
      <c r="QHP740" s="38"/>
      <c r="QHQ740" s="38"/>
      <c r="QHR740" s="38"/>
      <c r="QHS740" s="38"/>
      <c r="QHT740" s="38"/>
      <c r="QHU740" s="38"/>
      <c r="QHV740" s="38"/>
      <c r="QHW740" s="38"/>
      <c r="QHX740" s="38"/>
      <c r="QHY740" s="38"/>
      <c r="QHZ740" s="38"/>
      <c r="QIA740" s="38"/>
      <c r="QIB740" s="38"/>
      <c r="QIC740" s="38"/>
      <c r="QID740" s="38"/>
      <c r="QIE740" s="38"/>
      <c r="QIF740" s="38"/>
      <c r="QIG740" s="38"/>
      <c r="QIH740" s="38"/>
      <c r="QII740" s="38"/>
      <c r="QIJ740" s="38"/>
      <c r="QIK740" s="38"/>
      <c r="QIL740" s="38"/>
      <c r="QIM740" s="38"/>
      <c r="QIN740" s="38"/>
      <c r="QIO740" s="38"/>
      <c r="QIP740" s="38"/>
      <c r="QIQ740" s="38"/>
      <c r="QIR740" s="38"/>
      <c r="QIS740" s="38"/>
      <c r="QIT740" s="38"/>
      <c r="QIU740" s="38"/>
      <c r="QIV740" s="38"/>
      <c r="QIW740" s="38"/>
      <c r="QIX740" s="38"/>
      <c r="QIY740" s="38"/>
      <c r="QIZ740" s="38"/>
      <c r="QJA740" s="38"/>
      <c r="QJB740" s="38"/>
      <c r="QJC740" s="38"/>
      <c r="QJD740" s="38"/>
      <c r="QJE740" s="38"/>
      <c r="QJF740" s="38"/>
      <c r="QJG740" s="38"/>
      <c r="QJH740" s="38"/>
      <c r="QJI740" s="38"/>
      <c r="QJJ740" s="38"/>
      <c r="QJK740" s="38"/>
      <c r="QJL740" s="38"/>
      <c r="QJM740" s="38"/>
      <c r="QJN740" s="38"/>
      <c r="QJO740" s="38"/>
      <c r="QJP740" s="38"/>
      <c r="QJQ740" s="38"/>
      <c r="QJR740" s="38"/>
      <c r="QJS740" s="38"/>
      <c r="QJT740" s="38"/>
      <c r="QJU740" s="38"/>
      <c r="QJV740" s="38"/>
      <c r="QJW740" s="38"/>
      <c r="QJX740" s="38"/>
      <c r="QJY740" s="38"/>
      <c r="QJZ740" s="38"/>
      <c r="QKA740" s="38"/>
      <c r="QKB740" s="38"/>
      <c r="QKC740" s="38"/>
      <c r="QKD740" s="38"/>
      <c r="QKE740" s="38"/>
      <c r="QKF740" s="38"/>
      <c r="QKG740" s="38"/>
      <c r="QKH740" s="38"/>
      <c r="QKI740" s="38"/>
      <c r="QKJ740" s="38"/>
      <c r="QKK740" s="38"/>
      <c r="QKL740" s="38"/>
      <c r="QKM740" s="38"/>
      <c r="QKN740" s="38"/>
      <c r="QKO740" s="38"/>
      <c r="QKP740" s="38"/>
      <c r="QKQ740" s="38"/>
      <c r="QKR740" s="38"/>
      <c r="QKS740" s="38"/>
      <c r="QKT740" s="38"/>
      <c r="QKU740" s="38"/>
      <c r="QKV740" s="38"/>
      <c r="QKW740" s="38"/>
      <c r="QKX740" s="38"/>
      <c r="QKY740" s="38"/>
      <c r="QKZ740" s="38"/>
      <c r="QLA740" s="38"/>
      <c r="QLB740" s="38"/>
      <c r="QLC740" s="38"/>
      <c r="QLD740" s="38"/>
      <c r="QLE740" s="38"/>
      <c r="QLF740" s="38"/>
      <c r="QLG740" s="38"/>
      <c r="QLH740" s="38"/>
      <c r="QLI740" s="38"/>
      <c r="QLJ740" s="38"/>
      <c r="QLK740" s="38"/>
      <c r="QLL740" s="38"/>
      <c r="QLM740" s="38"/>
      <c r="QLN740" s="38"/>
      <c r="QLO740" s="38"/>
      <c r="QLP740" s="38"/>
      <c r="QLQ740" s="38"/>
      <c r="QLR740" s="38"/>
      <c r="QLS740" s="38"/>
      <c r="QLT740" s="38"/>
      <c r="QLU740" s="38"/>
      <c r="QLV740" s="38"/>
      <c r="QLW740" s="38"/>
      <c r="QLX740" s="38"/>
      <c r="QLY740" s="38"/>
      <c r="QLZ740" s="38"/>
      <c r="QMA740" s="38"/>
      <c r="QMB740" s="38"/>
      <c r="QMC740" s="38"/>
      <c r="QMD740" s="38"/>
      <c r="QME740" s="38"/>
      <c r="QMF740" s="38"/>
      <c r="QMG740" s="38"/>
      <c r="QMH740" s="38"/>
      <c r="QMI740" s="38"/>
      <c r="QMJ740" s="38"/>
      <c r="QMK740" s="38"/>
      <c r="QML740" s="38"/>
      <c r="QMM740" s="38"/>
      <c r="QMN740" s="38"/>
      <c r="QMO740" s="38"/>
      <c r="QMP740" s="38"/>
      <c r="QMQ740" s="38"/>
      <c r="QMR740" s="38"/>
      <c r="QMS740" s="38"/>
      <c r="QMT740" s="38"/>
      <c r="QMU740" s="38"/>
      <c r="QMV740" s="38"/>
      <c r="QMW740" s="38"/>
      <c r="QMX740" s="38"/>
      <c r="QMY740" s="38"/>
      <c r="QMZ740" s="38"/>
      <c r="QNA740" s="38"/>
      <c r="QNB740" s="38"/>
      <c r="QNC740" s="38"/>
      <c r="QND740" s="38"/>
      <c r="QNE740" s="38"/>
      <c r="QNF740" s="38"/>
      <c r="QNG740" s="38"/>
      <c r="QNH740" s="38"/>
      <c r="QNI740" s="38"/>
      <c r="QNJ740" s="38"/>
      <c r="QNK740" s="38"/>
      <c r="QNL740" s="38"/>
      <c r="QNM740" s="38"/>
      <c r="QNN740" s="38"/>
      <c r="QNO740" s="38"/>
      <c r="QNP740" s="38"/>
      <c r="QNQ740" s="38"/>
      <c r="QNR740" s="38"/>
      <c r="QNS740" s="38"/>
      <c r="QNT740" s="38"/>
      <c r="QNU740" s="38"/>
      <c r="QNV740" s="38"/>
      <c r="QNW740" s="38"/>
      <c r="QNX740" s="38"/>
      <c r="QNY740" s="38"/>
      <c r="QNZ740" s="38"/>
      <c r="QOA740" s="38"/>
      <c r="QOB740" s="38"/>
      <c r="QOC740" s="38"/>
      <c r="QOD740" s="38"/>
      <c r="QOE740" s="38"/>
      <c r="QOF740" s="38"/>
      <c r="QOG740" s="38"/>
      <c r="QOH740" s="38"/>
      <c r="QOI740" s="38"/>
      <c r="QOJ740" s="38"/>
      <c r="QOK740" s="38"/>
      <c r="QOL740" s="38"/>
      <c r="QOM740" s="38"/>
      <c r="QON740" s="38"/>
      <c r="QOO740" s="38"/>
      <c r="QOP740" s="38"/>
      <c r="QOQ740" s="38"/>
      <c r="QOR740" s="38"/>
      <c r="QOS740" s="38"/>
      <c r="QOT740" s="38"/>
      <c r="QOU740" s="38"/>
      <c r="QOV740" s="38"/>
      <c r="QOW740" s="38"/>
      <c r="QOX740" s="38"/>
      <c r="QOY740" s="38"/>
      <c r="QOZ740" s="38"/>
      <c r="QPA740" s="38"/>
      <c r="QPB740" s="38"/>
      <c r="QPC740" s="38"/>
      <c r="QPD740" s="38"/>
      <c r="QPE740" s="38"/>
      <c r="QPF740" s="38"/>
      <c r="QPG740" s="38"/>
      <c r="QPH740" s="38"/>
      <c r="QPI740" s="38"/>
      <c r="QPJ740" s="38"/>
      <c r="QPK740" s="38"/>
      <c r="QPL740" s="38"/>
      <c r="QPM740" s="38"/>
      <c r="QPN740" s="38"/>
      <c r="QPO740" s="38"/>
      <c r="QPP740" s="38"/>
      <c r="QPQ740" s="38"/>
      <c r="QPR740" s="38"/>
      <c r="QPS740" s="38"/>
      <c r="QPT740" s="38"/>
      <c r="QPU740" s="38"/>
      <c r="QPV740" s="38"/>
      <c r="QPW740" s="38"/>
      <c r="QPX740" s="38"/>
      <c r="QPY740" s="38"/>
      <c r="QPZ740" s="38"/>
      <c r="QQA740" s="38"/>
      <c r="QQB740" s="38"/>
      <c r="QQC740" s="38"/>
      <c r="QQD740" s="38"/>
      <c r="QQE740" s="38"/>
      <c r="QQF740" s="38"/>
      <c r="QQG740" s="38"/>
      <c r="QQH740" s="38"/>
      <c r="QQI740" s="38"/>
      <c r="QQJ740" s="38"/>
      <c r="QQK740" s="38"/>
      <c r="QQL740" s="38"/>
      <c r="QQM740" s="38"/>
      <c r="QQN740" s="38"/>
      <c r="QQO740" s="38"/>
      <c r="QQP740" s="38"/>
      <c r="QQQ740" s="38"/>
      <c r="QQR740" s="38"/>
      <c r="QQS740" s="38"/>
      <c r="QQT740" s="38"/>
      <c r="QQU740" s="38"/>
      <c r="QQV740" s="38"/>
      <c r="QQW740" s="38"/>
      <c r="QQX740" s="38"/>
      <c r="QQY740" s="38"/>
      <c r="QQZ740" s="38"/>
      <c r="QRA740" s="38"/>
      <c r="QRB740" s="38"/>
      <c r="QRC740" s="38"/>
      <c r="QRD740" s="38"/>
      <c r="QRE740" s="38"/>
      <c r="QRF740" s="38"/>
      <c r="QRG740" s="38"/>
      <c r="QRH740" s="38"/>
      <c r="QRI740" s="38"/>
      <c r="QRJ740" s="38"/>
      <c r="QRK740" s="38"/>
      <c r="QRL740" s="38"/>
      <c r="QRM740" s="38"/>
      <c r="QRN740" s="38"/>
      <c r="QRO740" s="38"/>
      <c r="QRP740" s="38"/>
      <c r="QRQ740" s="38"/>
      <c r="QRR740" s="38"/>
      <c r="QRS740" s="38"/>
      <c r="QRT740" s="38"/>
      <c r="QRU740" s="38"/>
      <c r="QRV740" s="38"/>
      <c r="QRW740" s="38"/>
      <c r="QRX740" s="38"/>
      <c r="QRY740" s="38"/>
      <c r="QRZ740" s="38"/>
      <c r="QSA740" s="38"/>
      <c r="QSB740" s="38"/>
      <c r="QSC740" s="38"/>
      <c r="QSD740" s="38"/>
      <c r="QSE740" s="38"/>
      <c r="QSF740" s="38"/>
      <c r="QSG740" s="38"/>
      <c r="QSH740" s="38"/>
      <c r="QSI740" s="38"/>
      <c r="QSJ740" s="38"/>
      <c r="QSK740" s="38"/>
      <c r="QSL740" s="38"/>
      <c r="QSM740" s="38"/>
      <c r="QSN740" s="38"/>
      <c r="QSO740" s="38"/>
      <c r="QSP740" s="38"/>
      <c r="QSQ740" s="38"/>
      <c r="QSR740" s="38"/>
      <c r="QSS740" s="38"/>
      <c r="QST740" s="38"/>
      <c r="QSU740" s="38"/>
      <c r="QSV740" s="38"/>
      <c r="QSW740" s="38"/>
      <c r="QSX740" s="38"/>
      <c r="QSY740" s="38"/>
      <c r="QSZ740" s="38"/>
      <c r="QTA740" s="38"/>
      <c r="QTB740" s="38"/>
      <c r="QTC740" s="38"/>
      <c r="QTD740" s="38"/>
      <c r="QTE740" s="38"/>
      <c r="QTF740" s="38"/>
      <c r="QTG740" s="38"/>
      <c r="QTH740" s="38"/>
      <c r="QTI740" s="38"/>
      <c r="QTJ740" s="38"/>
      <c r="QTK740" s="38"/>
      <c r="QTL740" s="38"/>
      <c r="QTM740" s="38"/>
      <c r="QTN740" s="38"/>
      <c r="QTO740" s="38"/>
      <c r="QTP740" s="38"/>
      <c r="QTQ740" s="38"/>
      <c r="QTR740" s="38"/>
      <c r="QTS740" s="38"/>
      <c r="QTT740" s="38"/>
      <c r="QTU740" s="38"/>
      <c r="QTV740" s="38"/>
      <c r="QTW740" s="38"/>
      <c r="QTX740" s="38"/>
      <c r="QTY740" s="38"/>
      <c r="QTZ740" s="38"/>
      <c r="QUA740" s="38"/>
      <c r="QUB740" s="38"/>
      <c r="QUC740" s="38"/>
      <c r="QUD740" s="38"/>
      <c r="QUE740" s="38"/>
      <c r="QUF740" s="38"/>
      <c r="QUG740" s="38"/>
      <c r="QUH740" s="38"/>
      <c r="QUI740" s="38"/>
      <c r="QUJ740" s="38"/>
      <c r="QUK740" s="38"/>
      <c r="QUL740" s="38"/>
      <c r="QUM740" s="38"/>
      <c r="QUN740" s="38"/>
      <c r="QUO740" s="38"/>
      <c r="QUP740" s="38"/>
      <c r="QUQ740" s="38"/>
      <c r="QUR740" s="38"/>
      <c r="QUS740" s="38"/>
      <c r="QUT740" s="38"/>
      <c r="QUU740" s="38"/>
      <c r="QUV740" s="38"/>
      <c r="QUW740" s="38"/>
      <c r="QUX740" s="38"/>
      <c r="QUY740" s="38"/>
      <c r="QUZ740" s="38"/>
      <c r="QVA740" s="38"/>
      <c r="QVB740" s="38"/>
      <c r="QVC740" s="38"/>
      <c r="QVD740" s="38"/>
      <c r="QVE740" s="38"/>
      <c r="QVF740" s="38"/>
      <c r="QVG740" s="38"/>
      <c r="QVH740" s="38"/>
      <c r="QVI740" s="38"/>
      <c r="QVJ740" s="38"/>
      <c r="QVK740" s="38"/>
      <c r="QVL740" s="38"/>
      <c r="QVM740" s="38"/>
      <c r="QVN740" s="38"/>
      <c r="QVO740" s="38"/>
      <c r="QVP740" s="38"/>
      <c r="QVQ740" s="38"/>
      <c r="QVR740" s="38"/>
      <c r="QVS740" s="38"/>
      <c r="QVT740" s="38"/>
      <c r="QVU740" s="38"/>
      <c r="QVV740" s="38"/>
      <c r="QVW740" s="38"/>
      <c r="QVX740" s="38"/>
      <c r="QVY740" s="38"/>
      <c r="QVZ740" s="38"/>
      <c r="QWA740" s="38"/>
      <c r="QWB740" s="38"/>
      <c r="QWC740" s="38"/>
      <c r="QWD740" s="38"/>
      <c r="QWE740" s="38"/>
      <c r="QWF740" s="38"/>
      <c r="QWG740" s="38"/>
      <c r="QWH740" s="38"/>
      <c r="QWI740" s="38"/>
      <c r="QWJ740" s="38"/>
      <c r="QWK740" s="38"/>
      <c r="QWL740" s="38"/>
      <c r="QWM740" s="38"/>
      <c r="QWN740" s="38"/>
      <c r="QWO740" s="38"/>
      <c r="QWP740" s="38"/>
      <c r="QWQ740" s="38"/>
      <c r="QWR740" s="38"/>
      <c r="QWS740" s="38"/>
      <c r="QWT740" s="38"/>
      <c r="QWU740" s="38"/>
      <c r="QWV740" s="38"/>
      <c r="QWW740" s="38"/>
      <c r="QWX740" s="38"/>
      <c r="QWY740" s="38"/>
      <c r="QWZ740" s="38"/>
      <c r="QXA740" s="38"/>
      <c r="QXB740" s="38"/>
      <c r="QXC740" s="38"/>
      <c r="QXD740" s="38"/>
      <c r="QXE740" s="38"/>
      <c r="QXF740" s="38"/>
      <c r="QXG740" s="38"/>
      <c r="QXH740" s="38"/>
      <c r="QXI740" s="38"/>
      <c r="QXJ740" s="38"/>
      <c r="QXK740" s="38"/>
      <c r="QXL740" s="38"/>
      <c r="QXM740" s="38"/>
      <c r="QXN740" s="38"/>
      <c r="QXO740" s="38"/>
      <c r="QXP740" s="38"/>
      <c r="QXQ740" s="38"/>
      <c r="QXR740" s="38"/>
      <c r="QXS740" s="38"/>
      <c r="QXT740" s="38"/>
      <c r="QXU740" s="38"/>
      <c r="QXV740" s="38"/>
      <c r="QXW740" s="38"/>
      <c r="QXX740" s="38"/>
      <c r="QXY740" s="38"/>
      <c r="QXZ740" s="38"/>
      <c r="QYA740" s="38"/>
      <c r="QYB740" s="38"/>
      <c r="QYC740" s="38"/>
      <c r="QYD740" s="38"/>
      <c r="QYE740" s="38"/>
      <c r="QYF740" s="38"/>
      <c r="QYG740" s="38"/>
      <c r="QYH740" s="38"/>
      <c r="QYI740" s="38"/>
      <c r="QYJ740" s="38"/>
      <c r="QYK740" s="38"/>
      <c r="QYL740" s="38"/>
      <c r="QYM740" s="38"/>
      <c r="QYN740" s="38"/>
      <c r="QYO740" s="38"/>
      <c r="QYP740" s="38"/>
      <c r="QYQ740" s="38"/>
      <c r="QYR740" s="38"/>
      <c r="QYS740" s="38"/>
      <c r="QYT740" s="38"/>
      <c r="QYU740" s="38"/>
      <c r="QYV740" s="38"/>
      <c r="QYW740" s="38"/>
      <c r="QYX740" s="38"/>
      <c r="QYY740" s="38"/>
      <c r="QYZ740" s="38"/>
      <c r="QZA740" s="38"/>
      <c r="QZB740" s="38"/>
      <c r="QZC740" s="38"/>
      <c r="QZD740" s="38"/>
      <c r="QZE740" s="38"/>
      <c r="QZF740" s="38"/>
      <c r="QZG740" s="38"/>
      <c r="QZH740" s="38"/>
      <c r="QZI740" s="38"/>
      <c r="QZJ740" s="38"/>
      <c r="QZK740" s="38"/>
      <c r="QZL740" s="38"/>
      <c r="QZM740" s="38"/>
      <c r="QZN740" s="38"/>
      <c r="QZO740" s="38"/>
      <c r="QZP740" s="38"/>
      <c r="QZQ740" s="38"/>
      <c r="QZR740" s="38"/>
      <c r="QZS740" s="38"/>
      <c r="QZT740" s="38"/>
      <c r="QZU740" s="38"/>
      <c r="QZV740" s="38"/>
      <c r="QZW740" s="38"/>
      <c r="QZX740" s="38"/>
      <c r="QZY740" s="38"/>
      <c r="QZZ740" s="38"/>
      <c r="RAA740" s="38"/>
      <c r="RAB740" s="38"/>
      <c r="RAC740" s="38"/>
      <c r="RAD740" s="38"/>
      <c r="RAE740" s="38"/>
      <c r="RAF740" s="38"/>
      <c r="RAG740" s="38"/>
      <c r="RAH740" s="38"/>
      <c r="RAI740" s="38"/>
      <c r="RAJ740" s="38"/>
      <c r="RAK740" s="38"/>
      <c r="RAL740" s="38"/>
      <c r="RAM740" s="38"/>
      <c r="RAN740" s="38"/>
      <c r="RAO740" s="38"/>
      <c r="RAP740" s="38"/>
      <c r="RAQ740" s="38"/>
      <c r="RAR740" s="38"/>
      <c r="RAS740" s="38"/>
      <c r="RAT740" s="38"/>
      <c r="RAU740" s="38"/>
      <c r="RAV740" s="38"/>
      <c r="RAW740" s="38"/>
      <c r="RAX740" s="38"/>
      <c r="RAY740" s="38"/>
      <c r="RAZ740" s="38"/>
      <c r="RBA740" s="38"/>
      <c r="RBB740" s="38"/>
      <c r="RBC740" s="38"/>
      <c r="RBD740" s="38"/>
      <c r="RBE740" s="38"/>
      <c r="RBF740" s="38"/>
      <c r="RBG740" s="38"/>
      <c r="RBH740" s="38"/>
      <c r="RBI740" s="38"/>
      <c r="RBJ740" s="38"/>
      <c r="RBK740" s="38"/>
      <c r="RBL740" s="38"/>
      <c r="RBM740" s="38"/>
      <c r="RBN740" s="38"/>
      <c r="RBO740" s="38"/>
      <c r="RBP740" s="38"/>
      <c r="RBQ740" s="38"/>
      <c r="RBR740" s="38"/>
      <c r="RBS740" s="38"/>
      <c r="RBT740" s="38"/>
      <c r="RBU740" s="38"/>
      <c r="RBV740" s="38"/>
      <c r="RBW740" s="38"/>
      <c r="RBX740" s="38"/>
      <c r="RBY740" s="38"/>
      <c r="RBZ740" s="38"/>
      <c r="RCA740" s="38"/>
      <c r="RCB740" s="38"/>
      <c r="RCC740" s="38"/>
      <c r="RCD740" s="38"/>
      <c r="RCE740" s="38"/>
      <c r="RCF740" s="38"/>
      <c r="RCG740" s="38"/>
      <c r="RCH740" s="38"/>
      <c r="RCI740" s="38"/>
      <c r="RCJ740" s="38"/>
      <c r="RCK740" s="38"/>
      <c r="RCL740" s="38"/>
      <c r="RCM740" s="38"/>
      <c r="RCN740" s="38"/>
      <c r="RCO740" s="38"/>
      <c r="RCP740" s="38"/>
      <c r="RCQ740" s="38"/>
      <c r="RCR740" s="38"/>
      <c r="RCS740" s="38"/>
      <c r="RCT740" s="38"/>
      <c r="RCU740" s="38"/>
      <c r="RCV740" s="38"/>
      <c r="RCW740" s="38"/>
      <c r="RCX740" s="38"/>
      <c r="RCY740" s="38"/>
      <c r="RCZ740" s="38"/>
      <c r="RDA740" s="38"/>
      <c r="RDB740" s="38"/>
      <c r="RDC740" s="38"/>
      <c r="RDD740" s="38"/>
      <c r="RDE740" s="38"/>
      <c r="RDF740" s="38"/>
      <c r="RDG740" s="38"/>
      <c r="RDH740" s="38"/>
      <c r="RDI740" s="38"/>
      <c r="RDJ740" s="38"/>
      <c r="RDK740" s="38"/>
      <c r="RDL740" s="38"/>
      <c r="RDM740" s="38"/>
      <c r="RDN740" s="38"/>
      <c r="RDO740" s="38"/>
      <c r="RDP740" s="38"/>
      <c r="RDQ740" s="38"/>
      <c r="RDR740" s="38"/>
      <c r="RDS740" s="38"/>
      <c r="RDT740" s="38"/>
      <c r="RDU740" s="38"/>
      <c r="RDV740" s="38"/>
      <c r="RDW740" s="38"/>
      <c r="RDX740" s="38"/>
      <c r="RDY740" s="38"/>
      <c r="RDZ740" s="38"/>
      <c r="REA740" s="38"/>
      <c r="REB740" s="38"/>
      <c r="REC740" s="38"/>
      <c r="RED740" s="38"/>
      <c r="REE740" s="38"/>
      <c r="REF740" s="38"/>
      <c r="REG740" s="38"/>
      <c r="REH740" s="38"/>
      <c r="REI740" s="38"/>
      <c r="REJ740" s="38"/>
      <c r="REK740" s="38"/>
      <c r="REL740" s="38"/>
      <c r="REM740" s="38"/>
      <c r="REN740" s="38"/>
      <c r="REO740" s="38"/>
      <c r="REP740" s="38"/>
      <c r="REQ740" s="38"/>
      <c r="RER740" s="38"/>
      <c r="RES740" s="38"/>
      <c r="RET740" s="38"/>
      <c r="REU740" s="38"/>
      <c r="REV740" s="38"/>
      <c r="REW740" s="38"/>
      <c r="REX740" s="38"/>
      <c r="REY740" s="38"/>
      <c r="REZ740" s="38"/>
      <c r="RFA740" s="38"/>
      <c r="RFB740" s="38"/>
      <c r="RFC740" s="38"/>
      <c r="RFD740" s="38"/>
      <c r="RFE740" s="38"/>
      <c r="RFF740" s="38"/>
      <c r="RFG740" s="38"/>
      <c r="RFH740" s="38"/>
      <c r="RFI740" s="38"/>
      <c r="RFJ740" s="38"/>
      <c r="RFK740" s="38"/>
      <c r="RFL740" s="38"/>
      <c r="RFM740" s="38"/>
      <c r="RFN740" s="38"/>
      <c r="RFO740" s="38"/>
      <c r="RFP740" s="38"/>
      <c r="RFQ740" s="38"/>
      <c r="RFR740" s="38"/>
      <c r="RFS740" s="38"/>
      <c r="RFT740" s="38"/>
      <c r="RFU740" s="38"/>
      <c r="RFV740" s="38"/>
      <c r="RFW740" s="38"/>
      <c r="RFX740" s="38"/>
      <c r="RFY740" s="38"/>
      <c r="RFZ740" s="38"/>
      <c r="RGA740" s="38"/>
      <c r="RGB740" s="38"/>
      <c r="RGC740" s="38"/>
      <c r="RGD740" s="38"/>
      <c r="RGE740" s="38"/>
      <c r="RGF740" s="38"/>
      <c r="RGG740" s="38"/>
      <c r="RGH740" s="38"/>
      <c r="RGI740" s="38"/>
      <c r="RGJ740" s="38"/>
      <c r="RGK740" s="38"/>
      <c r="RGL740" s="38"/>
      <c r="RGM740" s="38"/>
      <c r="RGN740" s="38"/>
      <c r="RGO740" s="38"/>
      <c r="RGP740" s="38"/>
      <c r="RGQ740" s="38"/>
      <c r="RGR740" s="38"/>
      <c r="RGS740" s="38"/>
      <c r="RGT740" s="38"/>
      <c r="RGU740" s="38"/>
      <c r="RGV740" s="38"/>
      <c r="RGW740" s="38"/>
      <c r="RGX740" s="38"/>
      <c r="RGY740" s="38"/>
      <c r="RGZ740" s="38"/>
      <c r="RHA740" s="38"/>
      <c r="RHB740" s="38"/>
      <c r="RHC740" s="38"/>
      <c r="RHD740" s="38"/>
      <c r="RHE740" s="38"/>
      <c r="RHF740" s="38"/>
      <c r="RHG740" s="38"/>
      <c r="RHH740" s="38"/>
      <c r="RHI740" s="38"/>
      <c r="RHJ740" s="38"/>
      <c r="RHK740" s="38"/>
      <c r="RHL740" s="38"/>
      <c r="RHM740" s="38"/>
      <c r="RHN740" s="38"/>
      <c r="RHO740" s="38"/>
      <c r="RHP740" s="38"/>
      <c r="RHQ740" s="38"/>
      <c r="RHR740" s="38"/>
      <c r="RHS740" s="38"/>
      <c r="RHT740" s="38"/>
      <c r="RHU740" s="38"/>
      <c r="RHV740" s="38"/>
      <c r="RHW740" s="38"/>
      <c r="RHX740" s="38"/>
      <c r="RHY740" s="38"/>
      <c r="RHZ740" s="38"/>
      <c r="RIA740" s="38"/>
      <c r="RIB740" s="38"/>
      <c r="RIC740" s="38"/>
      <c r="RID740" s="38"/>
      <c r="RIE740" s="38"/>
      <c r="RIF740" s="38"/>
      <c r="RIG740" s="38"/>
      <c r="RIH740" s="38"/>
      <c r="RII740" s="38"/>
      <c r="RIJ740" s="38"/>
      <c r="RIK740" s="38"/>
      <c r="RIL740" s="38"/>
      <c r="RIM740" s="38"/>
      <c r="RIN740" s="38"/>
      <c r="RIO740" s="38"/>
      <c r="RIP740" s="38"/>
      <c r="RIQ740" s="38"/>
      <c r="RIR740" s="38"/>
      <c r="RIS740" s="38"/>
      <c r="RIT740" s="38"/>
      <c r="RIU740" s="38"/>
      <c r="RIV740" s="38"/>
      <c r="RIW740" s="38"/>
      <c r="RIX740" s="38"/>
      <c r="RIY740" s="38"/>
      <c r="RIZ740" s="38"/>
      <c r="RJA740" s="38"/>
      <c r="RJB740" s="38"/>
      <c r="RJC740" s="38"/>
      <c r="RJD740" s="38"/>
      <c r="RJE740" s="38"/>
      <c r="RJF740" s="38"/>
      <c r="RJG740" s="38"/>
      <c r="RJH740" s="38"/>
      <c r="RJI740" s="38"/>
      <c r="RJJ740" s="38"/>
      <c r="RJK740" s="38"/>
      <c r="RJL740" s="38"/>
      <c r="RJM740" s="38"/>
      <c r="RJN740" s="38"/>
      <c r="RJO740" s="38"/>
      <c r="RJP740" s="38"/>
      <c r="RJQ740" s="38"/>
      <c r="RJR740" s="38"/>
      <c r="RJS740" s="38"/>
      <c r="RJT740" s="38"/>
      <c r="RJU740" s="38"/>
      <c r="RJV740" s="38"/>
      <c r="RJW740" s="38"/>
      <c r="RJX740" s="38"/>
      <c r="RJY740" s="38"/>
      <c r="RJZ740" s="38"/>
      <c r="RKA740" s="38"/>
      <c r="RKB740" s="38"/>
      <c r="RKC740" s="38"/>
      <c r="RKD740" s="38"/>
      <c r="RKE740" s="38"/>
      <c r="RKF740" s="38"/>
      <c r="RKG740" s="38"/>
      <c r="RKH740" s="38"/>
      <c r="RKI740" s="38"/>
      <c r="RKJ740" s="38"/>
      <c r="RKK740" s="38"/>
      <c r="RKL740" s="38"/>
      <c r="RKM740" s="38"/>
      <c r="RKN740" s="38"/>
      <c r="RKO740" s="38"/>
      <c r="RKP740" s="38"/>
      <c r="RKQ740" s="38"/>
      <c r="RKR740" s="38"/>
      <c r="RKS740" s="38"/>
      <c r="RKT740" s="38"/>
      <c r="RKU740" s="38"/>
      <c r="RKV740" s="38"/>
      <c r="RKW740" s="38"/>
      <c r="RKX740" s="38"/>
      <c r="RKY740" s="38"/>
      <c r="RKZ740" s="38"/>
      <c r="RLA740" s="38"/>
      <c r="RLB740" s="38"/>
      <c r="RLC740" s="38"/>
      <c r="RLD740" s="38"/>
      <c r="RLE740" s="38"/>
      <c r="RLF740" s="38"/>
      <c r="RLG740" s="38"/>
      <c r="RLH740" s="38"/>
      <c r="RLI740" s="38"/>
      <c r="RLJ740" s="38"/>
      <c r="RLK740" s="38"/>
      <c r="RLL740" s="38"/>
      <c r="RLM740" s="38"/>
      <c r="RLN740" s="38"/>
      <c r="RLO740" s="38"/>
      <c r="RLP740" s="38"/>
      <c r="RLQ740" s="38"/>
      <c r="RLR740" s="38"/>
      <c r="RLS740" s="38"/>
      <c r="RLT740" s="38"/>
      <c r="RLU740" s="38"/>
      <c r="RLV740" s="38"/>
      <c r="RLW740" s="38"/>
      <c r="RLX740" s="38"/>
      <c r="RLY740" s="38"/>
      <c r="RLZ740" s="38"/>
      <c r="RMA740" s="38"/>
      <c r="RMB740" s="38"/>
      <c r="RMC740" s="38"/>
      <c r="RMD740" s="38"/>
      <c r="RME740" s="38"/>
      <c r="RMF740" s="38"/>
      <c r="RMG740" s="38"/>
      <c r="RMH740" s="38"/>
      <c r="RMI740" s="38"/>
      <c r="RMJ740" s="38"/>
      <c r="RMK740" s="38"/>
      <c r="RML740" s="38"/>
      <c r="RMM740" s="38"/>
      <c r="RMN740" s="38"/>
      <c r="RMO740" s="38"/>
      <c r="RMP740" s="38"/>
      <c r="RMQ740" s="38"/>
      <c r="RMR740" s="38"/>
      <c r="RMS740" s="38"/>
      <c r="RMT740" s="38"/>
      <c r="RMU740" s="38"/>
      <c r="RMV740" s="38"/>
      <c r="RMW740" s="38"/>
      <c r="RMX740" s="38"/>
      <c r="RMY740" s="38"/>
      <c r="RMZ740" s="38"/>
      <c r="RNA740" s="38"/>
      <c r="RNB740" s="38"/>
      <c r="RNC740" s="38"/>
      <c r="RND740" s="38"/>
      <c r="RNE740" s="38"/>
      <c r="RNF740" s="38"/>
      <c r="RNG740" s="38"/>
      <c r="RNH740" s="38"/>
      <c r="RNI740" s="38"/>
      <c r="RNJ740" s="38"/>
      <c r="RNK740" s="38"/>
      <c r="RNL740" s="38"/>
      <c r="RNM740" s="38"/>
      <c r="RNN740" s="38"/>
      <c r="RNO740" s="38"/>
      <c r="RNP740" s="38"/>
      <c r="RNQ740" s="38"/>
      <c r="RNR740" s="38"/>
      <c r="RNS740" s="38"/>
      <c r="RNT740" s="38"/>
      <c r="RNU740" s="38"/>
      <c r="RNV740" s="38"/>
      <c r="RNW740" s="38"/>
      <c r="RNX740" s="38"/>
      <c r="RNY740" s="38"/>
      <c r="RNZ740" s="38"/>
      <c r="ROA740" s="38"/>
      <c r="ROB740" s="38"/>
      <c r="ROC740" s="38"/>
      <c r="ROD740" s="38"/>
      <c r="ROE740" s="38"/>
      <c r="ROF740" s="38"/>
      <c r="ROG740" s="38"/>
      <c r="ROH740" s="38"/>
      <c r="ROI740" s="38"/>
      <c r="ROJ740" s="38"/>
      <c r="ROK740" s="38"/>
      <c r="ROL740" s="38"/>
      <c r="ROM740" s="38"/>
      <c r="RON740" s="38"/>
      <c r="ROO740" s="38"/>
      <c r="ROP740" s="38"/>
      <c r="ROQ740" s="38"/>
      <c r="ROR740" s="38"/>
      <c r="ROS740" s="38"/>
      <c r="ROT740" s="38"/>
      <c r="ROU740" s="38"/>
      <c r="ROV740" s="38"/>
      <c r="ROW740" s="38"/>
      <c r="ROX740" s="38"/>
      <c r="ROY740" s="38"/>
      <c r="ROZ740" s="38"/>
      <c r="RPA740" s="38"/>
      <c r="RPB740" s="38"/>
      <c r="RPC740" s="38"/>
      <c r="RPD740" s="38"/>
      <c r="RPE740" s="38"/>
      <c r="RPF740" s="38"/>
      <c r="RPG740" s="38"/>
      <c r="RPH740" s="38"/>
      <c r="RPI740" s="38"/>
      <c r="RPJ740" s="38"/>
      <c r="RPK740" s="38"/>
      <c r="RPL740" s="38"/>
      <c r="RPM740" s="38"/>
      <c r="RPN740" s="38"/>
      <c r="RPO740" s="38"/>
      <c r="RPP740" s="38"/>
      <c r="RPQ740" s="38"/>
      <c r="RPR740" s="38"/>
      <c r="RPS740" s="38"/>
      <c r="RPT740" s="38"/>
      <c r="RPU740" s="38"/>
      <c r="RPV740" s="38"/>
      <c r="RPW740" s="38"/>
      <c r="RPX740" s="38"/>
      <c r="RPY740" s="38"/>
      <c r="RPZ740" s="38"/>
      <c r="RQA740" s="38"/>
      <c r="RQB740" s="38"/>
      <c r="RQC740" s="38"/>
      <c r="RQD740" s="38"/>
      <c r="RQE740" s="38"/>
      <c r="RQF740" s="38"/>
      <c r="RQG740" s="38"/>
      <c r="RQH740" s="38"/>
      <c r="RQI740" s="38"/>
      <c r="RQJ740" s="38"/>
      <c r="RQK740" s="38"/>
      <c r="RQL740" s="38"/>
      <c r="RQM740" s="38"/>
      <c r="RQN740" s="38"/>
      <c r="RQO740" s="38"/>
      <c r="RQP740" s="38"/>
      <c r="RQQ740" s="38"/>
      <c r="RQR740" s="38"/>
      <c r="RQS740" s="38"/>
      <c r="RQT740" s="38"/>
      <c r="RQU740" s="38"/>
      <c r="RQV740" s="38"/>
      <c r="RQW740" s="38"/>
      <c r="RQX740" s="38"/>
      <c r="RQY740" s="38"/>
      <c r="RQZ740" s="38"/>
      <c r="RRA740" s="38"/>
      <c r="RRB740" s="38"/>
      <c r="RRC740" s="38"/>
      <c r="RRD740" s="38"/>
      <c r="RRE740" s="38"/>
      <c r="RRF740" s="38"/>
      <c r="RRG740" s="38"/>
      <c r="RRH740" s="38"/>
      <c r="RRI740" s="38"/>
      <c r="RRJ740" s="38"/>
      <c r="RRK740" s="38"/>
      <c r="RRL740" s="38"/>
      <c r="RRM740" s="38"/>
      <c r="RRN740" s="38"/>
      <c r="RRO740" s="38"/>
      <c r="RRP740" s="38"/>
      <c r="RRQ740" s="38"/>
      <c r="RRR740" s="38"/>
      <c r="RRS740" s="38"/>
      <c r="RRT740" s="38"/>
      <c r="RRU740" s="38"/>
      <c r="RRV740" s="38"/>
      <c r="RRW740" s="38"/>
      <c r="RRX740" s="38"/>
      <c r="RRY740" s="38"/>
      <c r="RRZ740" s="38"/>
      <c r="RSA740" s="38"/>
      <c r="RSB740" s="38"/>
      <c r="RSC740" s="38"/>
      <c r="RSD740" s="38"/>
      <c r="RSE740" s="38"/>
      <c r="RSF740" s="38"/>
      <c r="RSG740" s="38"/>
      <c r="RSH740" s="38"/>
      <c r="RSI740" s="38"/>
      <c r="RSJ740" s="38"/>
      <c r="RSK740" s="38"/>
      <c r="RSL740" s="38"/>
      <c r="RSM740" s="38"/>
      <c r="RSN740" s="38"/>
      <c r="RSO740" s="38"/>
      <c r="RSP740" s="38"/>
      <c r="RSQ740" s="38"/>
      <c r="RSR740" s="38"/>
      <c r="RSS740" s="38"/>
      <c r="RST740" s="38"/>
      <c r="RSU740" s="38"/>
      <c r="RSV740" s="38"/>
      <c r="RSW740" s="38"/>
      <c r="RSX740" s="38"/>
      <c r="RSY740" s="38"/>
      <c r="RSZ740" s="38"/>
      <c r="RTA740" s="38"/>
      <c r="RTB740" s="38"/>
      <c r="RTC740" s="38"/>
      <c r="RTD740" s="38"/>
      <c r="RTE740" s="38"/>
      <c r="RTF740" s="38"/>
      <c r="RTG740" s="38"/>
      <c r="RTH740" s="38"/>
      <c r="RTI740" s="38"/>
      <c r="RTJ740" s="38"/>
      <c r="RTK740" s="38"/>
      <c r="RTL740" s="38"/>
      <c r="RTM740" s="38"/>
      <c r="RTN740" s="38"/>
      <c r="RTO740" s="38"/>
      <c r="RTP740" s="38"/>
      <c r="RTQ740" s="38"/>
      <c r="RTR740" s="38"/>
      <c r="RTS740" s="38"/>
      <c r="RTT740" s="38"/>
      <c r="RTU740" s="38"/>
      <c r="RTV740" s="38"/>
      <c r="RTW740" s="38"/>
      <c r="RTX740" s="38"/>
      <c r="RTY740" s="38"/>
      <c r="RTZ740" s="38"/>
      <c r="RUA740" s="38"/>
      <c r="RUB740" s="38"/>
      <c r="RUC740" s="38"/>
      <c r="RUD740" s="38"/>
      <c r="RUE740" s="38"/>
      <c r="RUF740" s="38"/>
      <c r="RUG740" s="38"/>
      <c r="RUH740" s="38"/>
      <c r="RUI740" s="38"/>
      <c r="RUJ740" s="38"/>
      <c r="RUK740" s="38"/>
      <c r="RUL740" s="38"/>
      <c r="RUM740" s="38"/>
      <c r="RUN740" s="38"/>
      <c r="RUO740" s="38"/>
      <c r="RUP740" s="38"/>
      <c r="RUQ740" s="38"/>
      <c r="RUR740" s="38"/>
      <c r="RUS740" s="38"/>
      <c r="RUT740" s="38"/>
      <c r="RUU740" s="38"/>
      <c r="RUV740" s="38"/>
      <c r="RUW740" s="38"/>
      <c r="RUX740" s="38"/>
      <c r="RUY740" s="38"/>
      <c r="RUZ740" s="38"/>
      <c r="RVA740" s="38"/>
      <c r="RVB740" s="38"/>
      <c r="RVC740" s="38"/>
      <c r="RVD740" s="38"/>
      <c r="RVE740" s="38"/>
      <c r="RVF740" s="38"/>
      <c r="RVG740" s="38"/>
      <c r="RVH740" s="38"/>
      <c r="RVI740" s="38"/>
      <c r="RVJ740" s="38"/>
      <c r="RVK740" s="38"/>
      <c r="RVL740" s="38"/>
      <c r="RVM740" s="38"/>
      <c r="RVN740" s="38"/>
      <c r="RVO740" s="38"/>
      <c r="RVP740" s="38"/>
      <c r="RVQ740" s="38"/>
      <c r="RVR740" s="38"/>
      <c r="RVS740" s="38"/>
      <c r="RVT740" s="38"/>
      <c r="RVU740" s="38"/>
      <c r="RVV740" s="38"/>
      <c r="RVW740" s="38"/>
      <c r="RVX740" s="38"/>
      <c r="RVY740" s="38"/>
      <c r="RVZ740" s="38"/>
      <c r="RWA740" s="38"/>
      <c r="RWB740" s="38"/>
      <c r="RWC740" s="38"/>
      <c r="RWD740" s="38"/>
      <c r="RWE740" s="38"/>
      <c r="RWF740" s="38"/>
      <c r="RWG740" s="38"/>
      <c r="RWH740" s="38"/>
      <c r="RWI740" s="38"/>
      <c r="RWJ740" s="38"/>
      <c r="RWK740" s="38"/>
      <c r="RWL740" s="38"/>
      <c r="RWM740" s="38"/>
      <c r="RWN740" s="38"/>
      <c r="RWO740" s="38"/>
      <c r="RWP740" s="38"/>
      <c r="RWQ740" s="38"/>
      <c r="RWR740" s="38"/>
      <c r="RWS740" s="38"/>
      <c r="RWT740" s="38"/>
      <c r="RWU740" s="38"/>
      <c r="RWV740" s="38"/>
      <c r="RWW740" s="38"/>
      <c r="RWX740" s="38"/>
      <c r="RWY740" s="38"/>
      <c r="RWZ740" s="38"/>
      <c r="RXA740" s="38"/>
      <c r="RXB740" s="38"/>
      <c r="RXC740" s="38"/>
      <c r="RXD740" s="38"/>
      <c r="RXE740" s="38"/>
      <c r="RXF740" s="38"/>
      <c r="RXG740" s="38"/>
      <c r="RXH740" s="38"/>
      <c r="RXI740" s="38"/>
      <c r="RXJ740" s="38"/>
      <c r="RXK740" s="38"/>
      <c r="RXL740" s="38"/>
      <c r="RXM740" s="38"/>
      <c r="RXN740" s="38"/>
      <c r="RXO740" s="38"/>
      <c r="RXP740" s="38"/>
      <c r="RXQ740" s="38"/>
      <c r="RXR740" s="38"/>
      <c r="RXS740" s="38"/>
      <c r="RXT740" s="38"/>
      <c r="RXU740" s="38"/>
      <c r="RXV740" s="38"/>
      <c r="RXW740" s="38"/>
      <c r="RXX740" s="38"/>
      <c r="RXY740" s="38"/>
      <c r="RXZ740" s="38"/>
      <c r="RYA740" s="38"/>
      <c r="RYB740" s="38"/>
      <c r="RYC740" s="38"/>
      <c r="RYD740" s="38"/>
      <c r="RYE740" s="38"/>
      <c r="RYF740" s="38"/>
      <c r="RYG740" s="38"/>
      <c r="RYH740" s="38"/>
      <c r="RYI740" s="38"/>
      <c r="RYJ740" s="38"/>
      <c r="RYK740" s="38"/>
      <c r="RYL740" s="38"/>
      <c r="RYM740" s="38"/>
      <c r="RYN740" s="38"/>
      <c r="RYO740" s="38"/>
      <c r="RYP740" s="38"/>
      <c r="RYQ740" s="38"/>
      <c r="RYR740" s="38"/>
      <c r="RYS740" s="38"/>
      <c r="RYT740" s="38"/>
      <c r="RYU740" s="38"/>
      <c r="RYV740" s="38"/>
      <c r="RYW740" s="38"/>
      <c r="RYX740" s="38"/>
      <c r="RYY740" s="38"/>
      <c r="RYZ740" s="38"/>
      <c r="RZA740" s="38"/>
      <c r="RZB740" s="38"/>
      <c r="RZC740" s="38"/>
      <c r="RZD740" s="38"/>
      <c r="RZE740" s="38"/>
      <c r="RZF740" s="38"/>
      <c r="RZG740" s="38"/>
      <c r="RZH740" s="38"/>
      <c r="RZI740" s="38"/>
      <c r="RZJ740" s="38"/>
      <c r="RZK740" s="38"/>
      <c r="RZL740" s="38"/>
      <c r="RZM740" s="38"/>
      <c r="RZN740" s="38"/>
      <c r="RZO740" s="38"/>
      <c r="RZP740" s="38"/>
      <c r="RZQ740" s="38"/>
      <c r="RZR740" s="38"/>
      <c r="RZS740" s="38"/>
      <c r="RZT740" s="38"/>
      <c r="RZU740" s="38"/>
      <c r="RZV740" s="38"/>
      <c r="RZW740" s="38"/>
      <c r="RZX740" s="38"/>
      <c r="RZY740" s="38"/>
      <c r="RZZ740" s="38"/>
      <c r="SAA740" s="38"/>
      <c r="SAB740" s="38"/>
      <c r="SAC740" s="38"/>
      <c r="SAD740" s="38"/>
      <c r="SAE740" s="38"/>
      <c r="SAF740" s="38"/>
      <c r="SAG740" s="38"/>
      <c r="SAH740" s="38"/>
      <c r="SAI740" s="38"/>
      <c r="SAJ740" s="38"/>
      <c r="SAK740" s="38"/>
      <c r="SAL740" s="38"/>
      <c r="SAM740" s="38"/>
      <c r="SAN740" s="38"/>
      <c r="SAO740" s="38"/>
      <c r="SAP740" s="38"/>
      <c r="SAQ740" s="38"/>
      <c r="SAR740" s="38"/>
      <c r="SAS740" s="38"/>
      <c r="SAT740" s="38"/>
      <c r="SAU740" s="38"/>
      <c r="SAV740" s="38"/>
      <c r="SAW740" s="38"/>
      <c r="SAX740" s="38"/>
      <c r="SAY740" s="38"/>
      <c r="SAZ740" s="38"/>
      <c r="SBA740" s="38"/>
      <c r="SBB740" s="38"/>
      <c r="SBC740" s="38"/>
      <c r="SBD740" s="38"/>
      <c r="SBE740" s="38"/>
      <c r="SBF740" s="38"/>
      <c r="SBG740" s="38"/>
      <c r="SBH740" s="38"/>
      <c r="SBI740" s="38"/>
      <c r="SBJ740" s="38"/>
      <c r="SBK740" s="38"/>
      <c r="SBL740" s="38"/>
      <c r="SBM740" s="38"/>
      <c r="SBN740" s="38"/>
      <c r="SBO740" s="38"/>
      <c r="SBP740" s="38"/>
      <c r="SBQ740" s="38"/>
      <c r="SBR740" s="38"/>
      <c r="SBS740" s="38"/>
      <c r="SBT740" s="38"/>
      <c r="SBU740" s="38"/>
      <c r="SBV740" s="38"/>
      <c r="SBW740" s="38"/>
      <c r="SBX740" s="38"/>
      <c r="SBY740" s="38"/>
      <c r="SBZ740" s="38"/>
      <c r="SCA740" s="38"/>
      <c r="SCB740" s="38"/>
      <c r="SCC740" s="38"/>
      <c r="SCD740" s="38"/>
      <c r="SCE740" s="38"/>
      <c r="SCF740" s="38"/>
      <c r="SCG740" s="38"/>
      <c r="SCH740" s="38"/>
      <c r="SCI740" s="38"/>
      <c r="SCJ740" s="38"/>
      <c r="SCK740" s="38"/>
      <c r="SCL740" s="38"/>
      <c r="SCM740" s="38"/>
      <c r="SCN740" s="38"/>
      <c r="SCO740" s="38"/>
      <c r="SCP740" s="38"/>
      <c r="SCQ740" s="38"/>
      <c r="SCR740" s="38"/>
      <c r="SCS740" s="38"/>
      <c r="SCT740" s="38"/>
      <c r="SCU740" s="38"/>
      <c r="SCV740" s="38"/>
      <c r="SCW740" s="38"/>
      <c r="SCX740" s="38"/>
      <c r="SCY740" s="38"/>
      <c r="SCZ740" s="38"/>
      <c r="SDA740" s="38"/>
      <c r="SDB740" s="38"/>
      <c r="SDC740" s="38"/>
      <c r="SDD740" s="38"/>
      <c r="SDE740" s="38"/>
      <c r="SDF740" s="38"/>
      <c r="SDG740" s="38"/>
      <c r="SDH740" s="38"/>
      <c r="SDI740" s="38"/>
      <c r="SDJ740" s="38"/>
      <c r="SDK740" s="38"/>
      <c r="SDL740" s="38"/>
      <c r="SDM740" s="38"/>
      <c r="SDN740" s="38"/>
      <c r="SDO740" s="38"/>
      <c r="SDP740" s="38"/>
      <c r="SDQ740" s="38"/>
      <c r="SDR740" s="38"/>
      <c r="SDS740" s="38"/>
      <c r="SDT740" s="38"/>
      <c r="SDU740" s="38"/>
      <c r="SDV740" s="38"/>
      <c r="SDW740" s="38"/>
      <c r="SDX740" s="38"/>
      <c r="SDY740" s="38"/>
      <c r="SDZ740" s="38"/>
      <c r="SEA740" s="38"/>
      <c r="SEB740" s="38"/>
      <c r="SEC740" s="38"/>
      <c r="SED740" s="38"/>
      <c r="SEE740" s="38"/>
      <c r="SEF740" s="38"/>
      <c r="SEG740" s="38"/>
      <c r="SEH740" s="38"/>
      <c r="SEI740" s="38"/>
      <c r="SEJ740" s="38"/>
      <c r="SEK740" s="38"/>
      <c r="SEL740" s="38"/>
      <c r="SEM740" s="38"/>
      <c r="SEN740" s="38"/>
      <c r="SEO740" s="38"/>
      <c r="SEP740" s="38"/>
      <c r="SEQ740" s="38"/>
      <c r="SER740" s="38"/>
      <c r="SES740" s="38"/>
      <c r="SET740" s="38"/>
      <c r="SEU740" s="38"/>
      <c r="SEV740" s="38"/>
      <c r="SEW740" s="38"/>
      <c r="SEX740" s="38"/>
      <c r="SEY740" s="38"/>
      <c r="SEZ740" s="38"/>
      <c r="SFA740" s="38"/>
      <c r="SFB740" s="38"/>
      <c r="SFC740" s="38"/>
      <c r="SFD740" s="38"/>
      <c r="SFE740" s="38"/>
      <c r="SFF740" s="38"/>
      <c r="SFG740" s="38"/>
      <c r="SFH740" s="38"/>
      <c r="SFI740" s="38"/>
      <c r="SFJ740" s="38"/>
      <c r="SFK740" s="38"/>
      <c r="SFL740" s="38"/>
      <c r="SFM740" s="38"/>
      <c r="SFN740" s="38"/>
      <c r="SFO740" s="38"/>
      <c r="SFP740" s="38"/>
      <c r="SFQ740" s="38"/>
      <c r="SFR740" s="38"/>
      <c r="SFS740" s="38"/>
      <c r="SFT740" s="38"/>
      <c r="SFU740" s="38"/>
      <c r="SFV740" s="38"/>
      <c r="SFW740" s="38"/>
      <c r="SFX740" s="38"/>
      <c r="SFY740" s="38"/>
      <c r="SFZ740" s="38"/>
      <c r="SGA740" s="38"/>
      <c r="SGB740" s="38"/>
      <c r="SGC740" s="38"/>
      <c r="SGD740" s="38"/>
      <c r="SGE740" s="38"/>
      <c r="SGF740" s="38"/>
      <c r="SGG740" s="38"/>
      <c r="SGH740" s="38"/>
      <c r="SGI740" s="38"/>
      <c r="SGJ740" s="38"/>
      <c r="SGK740" s="38"/>
      <c r="SGL740" s="38"/>
      <c r="SGM740" s="38"/>
      <c r="SGN740" s="38"/>
      <c r="SGO740" s="38"/>
      <c r="SGP740" s="38"/>
      <c r="SGQ740" s="38"/>
      <c r="SGR740" s="38"/>
      <c r="SGS740" s="38"/>
      <c r="SGT740" s="38"/>
      <c r="SGU740" s="38"/>
      <c r="SGV740" s="38"/>
      <c r="SGW740" s="38"/>
      <c r="SGX740" s="38"/>
      <c r="SGY740" s="38"/>
      <c r="SGZ740" s="38"/>
      <c r="SHA740" s="38"/>
      <c r="SHB740" s="38"/>
      <c r="SHC740" s="38"/>
      <c r="SHD740" s="38"/>
      <c r="SHE740" s="38"/>
      <c r="SHF740" s="38"/>
      <c r="SHG740" s="38"/>
      <c r="SHH740" s="38"/>
      <c r="SHI740" s="38"/>
      <c r="SHJ740" s="38"/>
      <c r="SHK740" s="38"/>
      <c r="SHL740" s="38"/>
      <c r="SHM740" s="38"/>
      <c r="SHN740" s="38"/>
      <c r="SHO740" s="38"/>
      <c r="SHP740" s="38"/>
      <c r="SHQ740" s="38"/>
      <c r="SHR740" s="38"/>
      <c r="SHS740" s="38"/>
      <c r="SHT740" s="38"/>
      <c r="SHU740" s="38"/>
      <c r="SHV740" s="38"/>
      <c r="SHW740" s="38"/>
      <c r="SHX740" s="38"/>
      <c r="SHY740" s="38"/>
      <c r="SHZ740" s="38"/>
      <c r="SIA740" s="38"/>
      <c r="SIB740" s="38"/>
      <c r="SIC740" s="38"/>
      <c r="SID740" s="38"/>
      <c r="SIE740" s="38"/>
      <c r="SIF740" s="38"/>
      <c r="SIG740" s="38"/>
      <c r="SIH740" s="38"/>
      <c r="SII740" s="38"/>
      <c r="SIJ740" s="38"/>
      <c r="SIK740" s="38"/>
      <c r="SIL740" s="38"/>
      <c r="SIM740" s="38"/>
      <c r="SIN740" s="38"/>
      <c r="SIO740" s="38"/>
      <c r="SIP740" s="38"/>
      <c r="SIQ740" s="38"/>
      <c r="SIR740" s="38"/>
      <c r="SIS740" s="38"/>
      <c r="SIT740" s="38"/>
      <c r="SIU740" s="38"/>
      <c r="SIV740" s="38"/>
      <c r="SIW740" s="38"/>
      <c r="SIX740" s="38"/>
      <c r="SIY740" s="38"/>
      <c r="SIZ740" s="38"/>
      <c r="SJA740" s="38"/>
      <c r="SJB740" s="38"/>
      <c r="SJC740" s="38"/>
      <c r="SJD740" s="38"/>
      <c r="SJE740" s="38"/>
      <c r="SJF740" s="38"/>
      <c r="SJG740" s="38"/>
      <c r="SJH740" s="38"/>
      <c r="SJI740" s="38"/>
      <c r="SJJ740" s="38"/>
      <c r="SJK740" s="38"/>
      <c r="SJL740" s="38"/>
      <c r="SJM740" s="38"/>
      <c r="SJN740" s="38"/>
      <c r="SJO740" s="38"/>
      <c r="SJP740" s="38"/>
      <c r="SJQ740" s="38"/>
      <c r="SJR740" s="38"/>
      <c r="SJS740" s="38"/>
      <c r="SJT740" s="38"/>
      <c r="SJU740" s="38"/>
      <c r="SJV740" s="38"/>
      <c r="SJW740" s="38"/>
      <c r="SJX740" s="38"/>
      <c r="SJY740" s="38"/>
      <c r="SJZ740" s="38"/>
      <c r="SKA740" s="38"/>
      <c r="SKB740" s="38"/>
      <c r="SKC740" s="38"/>
      <c r="SKD740" s="38"/>
      <c r="SKE740" s="38"/>
      <c r="SKF740" s="38"/>
      <c r="SKG740" s="38"/>
      <c r="SKH740" s="38"/>
      <c r="SKI740" s="38"/>
      <c r="SKJ740" s="38"/>
      <c r="SKK740" s="38"/>
      <c r="SKL740" s="38"/>
      <c r="SKM740" s="38"/>
      <c r="SKN740" s="38"/>
      <c r="SKO740" s="38"/>
      <c r="SKP740" s="38"/>
      <c r="SKQ740" s="38"/>
      <c r="SKR740" s="38"/>
      <c r="SKS740" s="38"/>
      <c r="SKT740" s="38"/>
      <c r="SKU740" s="38"/>
      <c r="SKV740" s="38"/>
      <c r="SKW740" s="38"/>
      <c r="SKX740" s="38"/>
      <c r="SKY740" s="38"/>
      <c r="SKZ740" s="38"/>
      <c r="SLA740" s="38"/>
      <c r="SLB740" s="38"/>
      <c r="SLC740" s="38"/>
      <c r="SLD740" s="38"/>
      <c r="SLE740" s="38"/>
      <c r="SLF740" s="38"/>
      <c r="SLG740" s="38"/>
      <c r="SLH740" s="38"/>
      <c r="SLI740" s="38"/>
      <c r="SLJ740" s="38"/>
      <c r="SLK740" s="38"/>
      <c r="SLL740" s="38"/>
      <c r="SLM740" s="38"/>
      <c r="SLN740" s="38"/>
      <c r="SLO740" s="38"/>
      <c r="SLP740" s="38"/>
      <c r="SLQ740" s="38"/>
      <c r="SLR740" s="38"/>
      <c r="SLS740" s="38"/>
      <c r="SLT740" s="38"/>
      <c r="SLU740" s="38"/>
      <c r="SLV740" s="38"/>
      <c r="SLW740" s="38"/>
      <c r="SLX740" s="38"/>
      <c r="SLY740" s="38"/>
      <c r="SLZ740" s="38"/>
      <c r="SMA740" s="38"/>
      <c r="SMB740" s="38"/>
      <c r="SMC740" s="38"/>
      <c r="SMD740" s="38"/>
      <c r="SME740" s="38"/>
      <c r="SMF740" s="38"/>
      <c r="SMG740" s="38"/>
      <c r="SMH740" s="38"/>
      <c r="SMI740" s="38"/>
      <c r="SMJ740" s="38"/>
      <c r="SMK740" s="38"/>
      <c r="SML740" s="38"/>
      <c r="SMM740" s="38"/>
      <c r="SMN740" s="38"/>
      <c r="SMO740" s="38"/>
      <c r="SMP740" s="38"/>
      <c r="SMQ740" s="38"/>
      <c r="SMR740" s="38"/>
      <c r="SMS740" s="38"/>
      <c r="SMT740" s="38"/>
      <c r="SMU740" s="38"/>
      <c r="SMV740" s="38"/>
      <c r="SMW740" s="38"/>
      <c r="SMX740" s="38"/>
      <c r="SMY740" s="38"/>
      <c r="SMZ740" s="38"/>
      <c r="SNA740" s="38"/>
      <c r="SNB740" s="38"/>
      <c r="SNC740" s="38"/>
      <c r="SND740" s="38"/>
      <c r="SNE740" s="38"/>
      <c r="SNF740" s="38"/>
      <c r="SNG740" s="38"/>
      <c r="SNH740" s="38"/>
      <c r="SNI740" s="38"/>
      <c r="SNJ740" s="38"/>
      <c r="SNK740" s="38"/>
      <c r="SNL740" s="38"/>
      <c r="SNM740" s="38"/>
      <c r="SNN740" s="38"/>
      <c r="SNO740" s="38"/>
      <c r="SNP740" s="38"/>
      <c r="SNQ740" s="38"/>
      <c r="SNR740" s="38"/>
      <c r="SNS740" s="38"/>
      <c r="SNT740" s="38"/>
      <c r="SNU740" s="38"/>
      <c r="SNV740" s="38"/>
      <c r="SNW740" s="38"/>
      <c r="SNX740" s="38"/>
      <c r="SNY740" s="38"/>
      <c r="SNZ740" s="38"/>
      <c r="SOA740" s="38"/>
      <c r="SOB740" s="38"/>
      <c r="SOC740" s="38"/>
      <c r="SOD740" s="38"/>
      <c r="SOE740" s="38"/>
      <c r="SOF740" s="38"/>
      <c r="SOG740" s="38"/>
      <c r="SOH740" s="38"/>
      <c r="SOI740" s="38"/>
      <c r="SOJ740" s="38"/>
      <c r="SOK740" s="38"/>
      <c r="SOL740" s="38"/>
      <c r="SOM740" s="38"/>
      <c r="SON740" s="38"/>
      <c r="SOO740" s="38"/>
      <c r="SOP740" s="38"/>
      <c r="SOQ740" s="38"/>
      <c r="SOR740" s="38"/>
      <c r="SOS740" s="38"/>
      <c r="SOT740" s="38"/>
      <c r="SOU740" s="38"/>
      <c r="SOV740" s="38"/>
      <c r="SOW740" s="38"/>
      <c r="SOX740" s="38"/>
      <c r="SOY740" s="38"/>
      <c r="SOZ740" s="38"/>
      <c r="SPA740" s="38"/>
      <c r="SPB740" s="38"/>
      <c r="SPC740" s="38"/>
      <c r="SPD740" s="38"/>
      <c r="SPE740" s="38"/>
      <c r="SPF740" s="38"/>
      <c r="SPG740" s="38"/>
      <c r="SPH740" s="38"/>
      <c r="SPI740" s="38"/>
      <c r="SPJ740" s="38"/>
      <c r="SPK740" s="38"/>
      <c r="SPL740" s="38"/>
      <c r="SPM740" s="38"/>
      <c r="SPN740" s="38"/>
      <c r="SPO740" s="38"/>
      <c r="SPP740" s="38"/>
      <c r="SPQ740" s="38"/>
      <c r="SPR740" s="38"/>
      <c r="SPS740" s="38"/>
      <c r="SPT740" s="38"/>
      <c r="SPU740" s="38"/>
      <c r="SPV740" s="38"/>
      <c r="SPW740" s="38"/>
      <c r="SPX740" s="38"/>
      <c r="SPY740" s="38"/>
      <c r="SPZ740" s="38"/>
      <c r="SQA740" s="38"/>
      <c r="SQB740" s="38"/>
      <c r="SQC740" s="38"/>
      <c r="SQD740" s="38"/>
      <c r="SQE740" s="38"/>
      <c r="SQF740" s="38"/>
      <c r="SQG740" s="38"/>
      <c r="SQH740" s="38"/>
      <c r="SQI740" s="38"/>
      <c r="SQJ740" s="38"/>
      <c r="SQK740" s="38"/>
      <c r="SQL740" s="38"/>
      <c r="SQM740" s="38"/>
      <c r="SQN740" s="38"/>
      <c r="SQO740" s="38"/>
      <c r="SQP740" s="38"/>
      <c r="SQQ740" s="38"/>
      <c r="SQR740" s="38"/>
      <c r="SQS740" s="38"/>
      <c r="SQT740" s="38"/>
      <c r="SQU740" s="38"/>
      <c r="SQV740" s="38"/>
      <c r="SQW740" s="38"/>
      <c r="SQX740" s="38"/>
      <c r="SQY740" s="38"/>
      <c r="SQZ740" s="38"/>
      <c r="SRA740" s="38"/>
      <c r="SRB740" s="38"/>
      <c r="SRC740" s="38"/>
      <c r="SRD740" s="38"/>
      <c r="SRE740" s="38"/>
      <c r="SRF740" s="38"/>
      <c r="SRG740" s="38"/>
      <c r="SRH740" s="38"/>
      <c r="SRI740" s="38"/>
      <c r="SRJ740" s="38"/>
      <c r="SRK740" s="38"/>
      <c r="SRL740" s="38"/>
      <c r="SRM740" s="38"/>
      <c r="SRN740" s="38"/>
      <c r="SRO740" s="38"/>
      <c r="SRP740" s="38"/>
      <c r="SRQ740" s="38"/>
      <c r="SRR740" s="38"/>
      <c r="SRS740" s="38"/>
      <c r="SRT740" s="38"/>
      <c r="SRU740" s="38"/>
      <c r="SRV740" s="38"/>
      <c r="SRW740" s="38"/>
      <c r="SRX740" s="38"/>
      <c r="SRY740" s="38"/>
      <c r="SRZ740" s="38"/>
      <c r="SSA740" s="38"/>
      <c r="SSB740" s="38"/>
      <c r="SSC740" s="38"/>
      <c r="SSD740" s="38"/>
      <c r="SSE740" s="38"/>
      <c r="SSF740" s="38"/>
      <c r="SSG740" s="38"/>
      <c r="SSH740" s="38"/>
      <c r="SSI740" s="38"/>
      <c r="SSJ740" s="38"/>
      <c r="SSK740" s="38"/>
      <c r="SSL740" s="38"/>
      <c r="SSM740" s="38"/>
      <c r="SSN740" s="38"/>
      <c r="SSO740" s="38"/>
      <c r="SSP740" s="38"/>
      <c r="SSQ740" s="38"/>
      <c r="SSR740" s="38"/>
      <c r="SSS740" s="38"/>
      <c r="SST740" s="38"/>
      <c r="SSU740" s="38"/>
      <c r="SSV740" s="38"/>
      <c r="SSW740" s="38"/>
      <c r="SSX740" s="38"/>
      <c r="SSY740" s="38"/>
      <c r="SSZ740" s="38"/>
      <c r="STA740" s="38"/>
      <c r="STB740" s="38"/>
      <c r="STC740" s="38"/>
      <c r="STD740" s="38"/>
      <c r="STE740" s="38"/>
      <c r="STF740" s="38"/>
      <c r="STG740" s="38"/>
      <c r="STH740" s="38"/>
      <c r="STI740" s="38"/>
      <c r="STJ740" s="38"/>
      <c r="STK740" s="38"/>
      <c r="STL740" s="38"/>
      <c r="STM740" s="38"/>
      <c r="STN740" s="38"/>
      <c r="STO740" s="38"/>
      <c r="STP740" s="38"/>
      <c r="STQ740" s="38"/>
      <c r="STR740" s="38"/>
      <c r="STS740" s="38"/>
      <c r="STT740" s="38"/>
      <c r="STU740" s="38"/>
      <c r="STV740" s="38"/>
      <c r="STW740" s="38"/>
      <c r="STX740" s="38"/>
      <c r="STY740" s="38"/>
      <c r="STZ740" s="38"/>
      <c r="SUA740" s="38"/>
      <c r="SUB740" s="38"/>
      <c r="SUC740" s="38"/>
      <c r="SUD740" s="38"/>
      <c r="SUE740" s="38"/>
      <c r="SUF740" s="38"/>
      <c r="SUG740" s="38"/>
      <c r="SUH740" s="38"/>
      <c r="SUI740" s="38"/>
      <c r="SUJ740" s="38"/>
      <c r="SUK740" s="38"/>
      <c r="SUL740" s="38"/>
      <c r="SUM740" s="38"/>
      <c r="SUN740" s="38"/>
      <c r="SUO740" s="38"/>
      <c r="SUP740" s="38"/>
      <c r="SUQ740" s="38"/>
      <c r="SUR740" s="38"/>
      <c r="SUS740" s="38"/>
      <c r="SUT740" s="38"/>
      <c r="SUU740" s="38"/>
      <c r="SUV740" s="38"/>
      <c r="SUW740" s="38"/>
      <c r="SUX740" s="38"/>
      <c r="SUY740" s="38"/>
      <c r="SUZ740" s="38"/>
      <c r="SVA740" s="38"/>
      <c r="SVB740" s="38"/>
      <c r="SVC740" s="38"/>
      <c r="SVD740" s="38"/>
      <c r="SVE740" s="38"/>
      <c r="SVF740" s="38"/>
      <c r="SVG740" s="38"/>
      <c r="SVH740" s="38"/>
      <c r="SVI740" s="38"/>
      <c r="SVJ740" s="38"/>
      <c r="SVK740" s="38"/>
      <c r="SVL740" s="38"/>
      <c r="SVM740" s="38"/>
      <c r="SVN740" s="38"/>
      <c r="SVO740" s="38"/>
      <c r="SVP740" s="38"/>
      <c r="SVQ740" s="38"/>
      <c r="SVR740" s="38"/>
      <c r="SVS740" s="38"/>
      <c r="SVT740" s="38"/>
      <c r="SVU740" s="38"/>
      <c r="SVV740" s="38"/>
      <c r="SVW740" s="38"/>
      <c r="SVX740" s="38"/>
      <c r="SVY740" s="38"/>
      <c r="SVZ740" s="38"/>
      <c r="SWA740" s="38"/>
      <c r="SWB740" s="38"/>
      <c r="SWC740" s="38"/>
      <c r="SWD740" s="38"/>
      <c r="SWE740" s="38"/>
      <c r="SWF740" s="38"/>
      <c r="SWG740" s="38"/>
      <c r="SWH740" s="38"/>
      <c r="SWI740" s="38"/>
      <c r="SWJ740" s="38"/>
      <c r="SWK740" s="38"/>
      <c r="SWL740" s="38"/>
      <c r="SWM740" s="38"/>
      <c r="SWN740" s="38"/>
      <c r="SWO740" s="38"/>
      <c r="SWP740" s="38"/>
      <c r="SWQ740" s="38"/>
      <c r="SWR740" s="38"/>
      <c r="SWS740" s="38"/>
      <c r="SWT740" s="38"/>
      <c r="SWU740" s="38"/>
      <c r="SWV740" s="38"/>
      <c r="SWW740" s="38"/>
      <c r="SWX740" s="38"/>
      <c r="SWY740" s="38"/>
      <c r="SWZ740" s="38"/>
      <c r="SXA740" s="38"/>
      <c r="SXB740" s="38"/>
      <c r="SXC740" s="38"/>
      <c r="SXD740" s="38"/>
      <c r="SXE740" s="38"/>
      <c r="SXF740" s="38"/>
      <c r="SXG740" s="38"/>
      <c r="SXH740" s="38"/>
      <c r="SXI740" s="38"/>
      <c r="SXJ740" s="38"/>
      <c r="SXK740" s="38"/>
      <c r="SXL740" s="38"/>
      <c r="SXM740" s="38"/>
      <c r="SXN740" s="38"/>
      <c r="SXO740" s="38"/>
      <c r="SXP740" s="38"/>
      <c r="SXQ740" s="38"/>
      <c r="SXR740" s="38"/>
      <c r="SXS740" s="38"/>
      <c r="SXT740" s="38"/>
      <c r="SXU740" s="38"/>
      <c r="SXV740" s="38"/>
      <c r="SXW740" s="38"/>
      <c r="SXX740" s="38"/>
      <c r="SXY740" s="38"/>
      <c r="SXZ740" s="38"/>
      <c r="SYA740" s="38"/>
      <c r="SYB740" s="38"/>
      <c r="SYC740" s="38"/>
      <c r="SYD740" s="38"/>
      <c r="SYE740" s="38"/>
      <c r="SYF740" s="38"/>
      <c r="SYG740" s="38"/>
      <c r="SYH740" s="38"/>
      <c r="SYI740" s="38"/>
      <c r="SYJ740" s="38"/>
      <c r="SYK740" s="38"/>
      <c r="SYL740" s="38"/>
      <c r="SYM740" s="38"/>
      <c r="SYN740" s="38"/>
      <c r="SYO740" s="38"/>
      <c r="SYP740" s="38"/>
      <c r="SYQ740" s="38"/>
      <c r="SYR740" s="38"/>
      <c r="SYS740" s="38"/>
      <c r="SYT740" s="38"/>
      <c r="SYU740" s="38"/>
      <c r="SYV740" s="38"/>
      <c r="SYW740" s="38"/>
      <c r="SYX740" s="38"/>
      <c r="SYY740" s="38"/>
      <c r="SYZ740" s="38"/>
      <c r="SZA740" s="38"/>
      <c r="SZB740" s="38"/>
      <c r="SZC740" s="38"/>
      <c r="SZD740" s="38"/>
      <c r="SZE740" s="38"/>
      <c r="SZF740" s="38"/>
      <c r="SZG740" s="38"/>
      <c r="SZH740" s="38"/>
      <c r="SZI740" s="38"/>
      <c r="SZJ740" s="38"/>
      <c r="SZK740" s="38"/>
      <c r="SZL740" s="38"/>
      <c r="SZM740" s="38"/>
      <c r="SZN740" s="38"/>
      <c r="SZO740" s="38"/>
      <c r="SZP740" s="38"/>
      <c r="SZQ740" s="38"/>
      <c r="SZR740" s="38"/>
      <c r="SZS740" s="38"/>
      <c r="SZT740" s="38"/>
      <c r="SZU740" s="38"/>
      <c r="SZV740" s="38"/>
      <c r="SZW740" s="38"/>
      <c r="SZX740" s="38"/>
      <c r="SZY740" s="38"/>
      <c r="SZZ740" s="38"/>
      <c r="TAA740" s="38"/>
      <c r="TAB740" s="38"/>
      <c r="TAC740" s="38"/>
      <c r="TAD740" s="38"/>
      <c r="TAE740" s="38"/>
      <c r="TAF740" s="38"/>
      <c r="TAG740" s="38"/>
      <c r="TAH740" s="38"/>
      <c r="TAI740" s="38"/>
      <c r="TAJ740" s="38"/>
      <c r="TAK740" s="38"/>
      <c r="TAL740" s="38"/>
      <c r="TAM740" s="38"/>
      <c r="TAN740" s="38"/>
      <c r="TAO740" s="38"/>
      <c r="TAP740" s="38"/>
      <c r="TAQ740" s="38"/>
      <c r="TAR740" s="38"/>
      <c r="TAS740" s="38"/>
      <c r="TAT740" s="38"/>
      <c r="TAU740" s="38"/>
      <c r="TAV740" s="38"/>
      <c r="TAW740" s="38"/>
      <c r="TAX740" s="38"/>
      <c r="TAY740" s="38"/>
      <c r="TAZ740" s="38"/>
      <c r="TBA740" s="38"/>
      <c r="TBB740" s="38"/>
      <c r="TBC740" s="38"/>
      <c r="TBD740" s="38"/>
      <c r="TBE740" s="38"/>
      <c r="TBF740" s="38"/>
      <c r="TBG740" s="38"/>
      <c r="TBH740" s="38"/>
      <c r="TBI740" s="38"/>
      <c r="TBJ740" s="38"/>
      <c r="TBK740" s="38"/>
      <c r="TBL740" s="38"/>
      <c r="TBM740" s="38"/>
      <c r="TBN740" s="38"/>
      <c r="TBO740" s="38"/>
      <c r="TBP740" s="38"/>
      <c r="TBQ740" s="38"/>
      <c r="TBR740" s="38"/>
      <c r="TBS740" s="38"/>
      <c r="TBT740" s="38"/>
      <c r="TBU740" s="38"/>
      <c r="TBV740" s="38"/>
      <c r="TBW740" s="38"/>
      <c r="TBX740" s="38"/>
      <c r="TBY740" s="38"/>
      <c r="TBZ740" s="38"/>
      <c r="TCA740" s="38"/>
      <c r="TCB740" s="38"/>
      <c r="TCC740" s="38"/>
      <c r="TCD740" s="38"/>
      <c r="TCE740" s="38"/>
      <c r="TCF740" s="38"/>
      <c r="TCG740" s="38"/>
      <c r="TCH740" s="38"/>
      <c r="TCI740" s="38"/>
      <c r="TCJ740" s="38"/>
      <c r="TCK740" s="38"/>
      <c r="TCL740" s="38"/>
      <c r="TCM740" s="38"/>
      <c r="TCN740" s="38"/>
      <c r="TCO740" s="38"/>
      <c r="TCP740" s="38"/>
      <c r="TCQ740" s="38"/>
      <c r="TCR740" s="38"/>
      <c r="TCS740" s="38"/>
      <c r="TCT740" s="38"/>
      <c r="TCU740" s="38"/>
      <c r="TCV740" s="38"/>
      <c r="TCW740" s="38"/>
      <c r="TCX740" s="38"/>
      <c r="TCY740" s="38"/>
      <c r="TCZ740" s="38"/>
      <c r="TDA740" s="38"/>
      <c r="TDB740" s="38"/>
      <c r="TDC740" s="38"/>
      <c r="TDD740" s="38"/>
      <c r="TDE740" s="38"/>
      <c r="TDF740" s="38"/>
      <c r="TDG740" s="38"/>
      <c r="TDH740" s="38"/>
      <c r="TDI740" s="38"/>
      <c r="TDJ740" s="38"/>
      <c r="TDK740" s="38"/>
      <c r="TDL740" s="38"/>
      <c r="TDM740" s="38"/>
      <c r="TDN740" s="38"/>
      <c r="TDO740" s="38"/>
      <c r="TDP740" s="38"/>
      <c r="TDQ740" s="38"/>
      <c r="TDR740" s="38"/>
      <c r="TDS740" s="38"/>
      <c r="TDT740" s="38"/>
      <c r="TDU740" s="38"/>
      <c r="TDV740" s="38"/>
      <c r="TDW740" s="38"/>
      <c r="TDX740" s="38"/>
      <c r="TDY740" s="38"/>
      <c r="TDZ740" s="38"/>
      <c r="TEA740" s="38"/>
      <c r="TEB740" s="38"/>
      <c r="TEC740" s="38"/>
      <c r="TED740" s="38"/>
      <c r="TEE740" s="38"/>
      <c r="TEF740" s="38"/>
      <c r="TEG740" s="38"/>
      <c r="TEH740" s="38"/>
      <c r="TEI740" s="38"/>
      <c r="TEJ740" s="38"/>
      <c r="TEK740" s="38"/>
      <c r="TEL740" s="38"/>
      <c r="TEM740" s="38"/>
      <c r="TEN740" s="38"/>
      <c r="TEO740" s="38"/>
      <c r="TEP740" s="38"/>
      <c r="TEQ740" s="38"/>
      <c r="TER740" s="38"/>
      <c r="TES740" s="38"/>
      <c r="TET740" s="38"/>
      <c r="TEU740" s="38"/>
      <c r="TEV740" s="38"/>
      <c r="TEW740" s="38"/>
      <c r="TEX740" s="38"/>
      <c r="TEY740" s="38"/>
      <c r="TEZ740" s="38"/>
      <c r="TFA740" s="38"/>
      <c r="TFB740" s="38"/>
      <c r="TFC740" s="38"/>
      <c r="TFD740" s="38"/>
      <c r="TFE740" s="38"/>
      <c r="TFF740" s="38"/>
      <c r="TFG740" s="38"/>
      <c r="TFH740" s="38"/>
      <c r="TFI740" s="38"/>
      <c r="TFJ740" s="38"/>
      <c r="TFK740" s="38"/>
      <c r="TFL740" s="38"/>
      <c r="TFM740" s="38"/>
      <c r="TFN740" s="38"/>
      <c r="TFO740" s="38"/>
      <c r="TFP740" s="38"/>
      <c r="TFQ740" s="38"/>
      <c r="TFR740" s="38"/>
      <c r="TFS740" s="38"/>
      <c r="TFT740" s="38"/>
      <c r="TFU740" s="38"/>
      <c r="TFV740" s="38"/>
      <c r="TFW740" s="38"/>
      <c r="TFX740" s="38"/>
      <c r="TFY740" s="38"/>
      <c r="TFZ740" s="38"/>
      <c r="TGA740" s="38"/>
      <c r="TGB740" s="38"/>
      <c r="TGC740" s="38"/>
      <c r="TGD740" s="38"/>
      <c r="TGE740" s="38"/>
      <c r="TGF740" s="38"/>
      <c r="TGG740" s="38"/>
      <c r="TGH740" s="38"/>
      <c r="TGI740" s="38"/>
      <c r="TGJ740" s="38"/>
      <c r="TGK740" s="38"/>
      <c r="TGL740" s="38"/>
      <c r="TGM740" s="38"/>
      <c r="TGN740" s="38"/>
      <c r="TGO740" s="38"/>
      <c r="TGP740" s="38"/>
      <c r="TGQ740" s="38"/>
      <c r="TGR740" s="38"/>
      <c r="TGS740" s="38"/>
      <c r="TGT740" s="38"/>
      <c r="TGU740" s="38"/>
      <c r="TGV740" s="38"/>
      <c r="TGW740" s="38"/>
      <c r="TGX740" s="38"/>
      <c r="TGY740" s="38"/>
      <c r="TGZ740" s="38"/>
      <c r="THA740" s="38"/>
      <c r="THB740" s="38"/>
      <c r="THC740" s="38"/>
      <c r="THD740" s="38"/>
      <c r="THE740" s="38"/>
      <c r="THF740" s="38"/>
      <c r="THG740" s="38"/>
      <c r="THH740" s="38"/>
      <c r="THI740" s="38"/>
      <c r="THJ740" s="38"/>
      <c r="THK740" s="38"/>
      <c r="THL740" s="38"/>
      <c r="THM740" s="38"/>
      <c r="THN740" s="38"/>
      <c r="THO740" s="38"/>
      <c r="THP740" s="38"/>
      <c r="THQ740" s="38"/>
      <c r="THR740" s="38"/>
      <c r="THS740" s="38"/>
      <c r="THT740" s="38"/>
      <c r="THU740" s="38"/>
      <c r="THV740" s="38"/>
      <c r="THW740" s="38"/>
      <c r="THX740" s="38"/>
      <c r="THY740" s="38"/>
      <c r="THZ740" s="38"/>
      <c r="TIA740" s="38"/>
      <c r="TIB740" s="38"/>
      <c r="TIC740" s="38"/>
      <c r="TID740" s="38"/>
      <c r="TIE740" s="38"/>
      <c r="TIF740" s="38"/>
      <c r="TIG740" s="38"/>
      <c r="TIH740" s="38"/>
      <c r="TII740" s="38"/>
      <c r="TIJ740" s="38"/>
      <c r="TIK740" s="38"/>
      <c r="TIL740" s="38"/>
      <c r="TIM740" s="38"/>
      <c r="TIN740" s="38"/>
      <c r="TIO740" s="38"/>
      <c r="TIP740" s="38"/>
      <c r="TIQ740" s="38"/>
      <c r="TIR740" s="38"/>
      <c r="TIS740" s="38"/>
      <c r="TIT740" s="38"/>
      <c r="TIU740" s="38"/>
      <c r="TIV740" s="38"/>
      <c r="TIW740" s="38"/>
      <c r="TIX740" s="38"/>
      <c r="TIY740" s="38"/>
      <c r="TIZ740" s="38"/>
      <c r="TJA740" s="38"/>
      <c r="TJB740" s="38"/>
      <c r="TJC740" s="38"/>
      <c r="TJD740" s="38"/>
      <c r="TJE740" s="38"/>
      <c r="TJF740" s="38"/>
      <c r="TJG740" s="38"/>
      <c r="TJH740" s="38"/>
      <c r="TJI740" s="38"/>
      <c r="TJJ740" s="38"/>
      <c r="TJK740" s="38"/>
      <c r="TJL740" s="38"/>
      <c r="TJM740" s="38"/>
      <c r="TJN740" s="38"/>
      <c r="TJO740" s="38"/>
      <c r="TJP740" s="38"/>
      <c r="TJQ740" s="38"/>
      <c r="TJR740" s="38"/>
      <c r="TJS740" s="38"/>
      <c r="TJT740" s="38"/>
      <c r="TJU740" s="38"/>
      <c r="TJV740" s="38"/>
      <c r="TJW740" s="38"/>
      <c r="TJX740" s="38"/>
      <c r="TJY740" s="38"/>
      <c r="TJZ740" s="38"/>
      <c r="TKA740" s="38"/>
      <c r="TKB740" s="38"/>
      <c r="TKC740" s="38"/>
      <c r="TKD740" s="38"/>
      <c r="TKE740" s="38"/>
      <c r="TKF740" s="38"/>
      <c r="TKG740" s="38"/>
      <c r="TKH740" s="38"/>
      <c r="TKI740" s="38"/>
      <c r="TKJ740" s="38"/>
      <c r="TKK740" s="38"/>
      <c r="TKL740" s="38"/>
      <c r="TKM740" s="38"/>
      <c r="TKN740" s="38"/>
      <c r="TKO740" s="38"/>
      <c r="TKP740" s="38"/>
      <c r="TKQ740" s="38"/>
      <c r="TKR740" s="38"/>
      <c r="TKS740" s="38"/>
      <c r="TKT740" s="38"/>
      <c r="TKU740" s="38"/>
      <c r="TKV740" s="38"/>
      <c r="TKW740" s="38"/>
      <c r="TKX740" s="38"/>
      <c r="TKY740" s="38"/>
      <c r="TKZ740" s="38"/>
      <c r="TLA740" s="38"/>
      <c r="TLB740" s="38"/>
      <c r="TLC740" s="38"/>
      <c r="TLD740" s="38"/>
      <c r="TLE740" s="38"/>
      <c r="TLF740" s="38"/>
      <c r="TLG740" s="38"/>
      <c r="TLH740" s="38"/>
      <c r="TLI740" s="38"/>
      <c r="TLJ740" s="38"/>
      <c r="TLK740" s="38"/>
      <c r="TLL740" s="38"/>
      <c r="TLM740" s="38"/>
      <c r="TLN740" s="38"/>
      <c r="TLO740" s="38"/>
      <c r="TLP740" s="38"/>
      <c r="TLQ740" s="38"/>
      <c r="TLR740" s="38"/>
      <c r="TLS740" s="38"/>
      <c r="TLT740" s="38"/>
      <c r="TLU740" s="38"/>
      <c r="TLV740" s="38"/>
      <c r="TLW740" s="38"/>
      <c r="TLX740" s="38"/>
      <c r="TLY740" s="38"/>
      <c r="TLZ740" s="38"/>
      <c r="TMA740" s="38"/>
      <c r="TMB740" s="38"/>
      <c r="TMC740" s="38"/>
      <c r="TMD740" s="38"/>
      <c r="TME740" s="38"/>
      <c r="TMF740" s="38"/>
      <c r="TMG740" s="38"/>
      <c r="TMH740" s="38"/>
      <c r="TMI740" s="38"/>
      <c r="TMJ740" s="38"/>
      <c r="TMK740" s="38"/>
      <c r="TML740" s="38"/>
      <c r="TMM740" s="38"/>
      <c r="TMN740" s="38"/>
      <c r="TMO740" s="38"/>
      <c r="TMP740" s="38"/>
      <c r="TMQ740" s="38"/>
      <c r="TMR740" s="38"/>
      <c r="TMS740" s="38"/>
      <c r="TMT740" s="38"/>
      <c r="TMU740" s="38"/>
      <c r="TMV740" s="38"/>
      <c r="TMW740" s="38"/>
      <c r="TMX740" s="38"/>
      <c r="TMY740" s="38"/>
      <c r="TMZ740" s="38"/>
      <c r="TNA740" s="38"/>
      <c r="TNB740" s="38"/>
      <c r="TNC740" s="38"/>
      <c r="TND740" s="38"/>
      <c r="TNE740" s="38"/>
      <c r="TNF740" s="38"/>
      <c r="TNG740" s="38"/>
      <c r="TNH740" s="38"/>
      <c r="TNI740" s="38"/>
      <c r="TNJ740" s="38"/>
      <c r="TNK740" s="38"/>
      <c r="TNL740" s="38"/>
      <c r="TNM740" s="38"/>
      <c r="TNN740" s="38"/>
      <c r="TNO740" s="38"/>
      <c r="TNP740" s="38"/>
      <c r="TNQ740" s="38"/>
      <c r="TNR740" s="38"/>
      <c r="TNS740" s="38"/>
      <c r="TNT740" s="38"/>
      <c r="TNU740" s="38"/>
      <c r="TNV740" s="38"/>
      <c r="TNW740" s="38"/>
      <c r="TNX740" s="38"/>
      <c r="TNY740" s="38"/>
      <c r="TNZ740" s="38"/>
      <c r="TOA740" s="38"/>
      <c r="TOB740" s="38"/>
      <c r="TOC740" s="38"/>
      <c r="TOD740" s="38"/>
      <c r="TOE740" s="38"/>
      <c r="TOF740" s="38"/>
      <c r="TOG740" s="38"/>
      <c r="TOH740" s="38"/>
      <c r="TOI740" s="38"/>
      <c r="TOJ740" s="38"/>
      <c r="TOK740" s="38"/>
      <c r="TOL740" s="38"/>
      <c r="TOM740" s="38"/>
      <c r="TON740" s="38"/>
      <c r="TOO740" s="38"/>
      <c r="TOP740" s="38"/>
      <c r="TOQ740" s="38"/>
      <c r="TOR740" s="38"/>
      <c r="TOS740" s="38"/>
      <c r="TOT740" s="38"/>
      <c r="TOU740" s="38"/>
      <c r="TOV740" s="38"/>
      <c r="TOW740" s="38"/>
      <c r="TOX740" s="38"/>
      <c r="TOY740" s="38"/>
      <c r="TOZ740" s="38"/>
      <c r="TPA740" s="38"/>
      <c r="TPB740" s="38"/>
      <c r="TPC740" s="38"/>
      <c r="TPD740" s="38"/>
      <c r="TPE740" s="38"/>
      <c r="TPF740" s="38"/>
      <c r="TPG740" s="38"/>
      <c r="TPH740" s="38"/>
      <c r="TPI740" s="38"/>
      <c r="TPJ740" s="38"/>
      <c r="TPK740" s="38"/>
      <c r="TPL740" s="38"/>
      <c r="TPM740" s="38"/>
      <c r="TPN740" s="38"/>
      <c r="TPO740" s="38"/>
      <c r="TPP740" s="38"/>
      <c r="TPQ740" s="38"/>
      <c r="TPR740" s="38"/>
      <c r="TPS740" s="38"/>
      <c r="TPT740" s="38"/>
      <c r="TPU740" s="38"/>
      <c r="TPV740" s="38"/>
      <c r="TPW740" s="38"/>
      <c r="TPX740" s="38"/>
      <c r="TPY740" s="38"/>
      <c r="TPZ740" s="38"/>
      <c r="TQA740" s="38"/>
      <c r="TQB740" s="38"/>
      <c r="TQC740" s="38"/>
      <c r="TQD740" s="38"/>
      <c r="TQE740" s="38"/>
      <c r="TQF740" s="38"/>
      <c r="TQG740" s="38"/>
      <c r="TQH740" s="38"/>
      <c r="TQI740" s="38"/>
      <c r="TQJ740" s="38"/>
      <c r="TQK740" s="38"/>
      <c r="TQL740" s="38"/>
      <c r="TQM740" s="38"/>
      <c r="TQN740" s="38"/>
      <c r="TQO740" s="38"/>
      <c r="TQP740" s="38"/>
      <c r="TQQ740" s="38"/>
      <c r="TQR740" s="38"/>
      <c r="TQS740" s="38"/>
      <c r="TQT740" s="38"/>
      <c r="TQU740" s="38"/>
      <c r="TQV740" s="38"/>
      <c r="TQW740" s="38"/>
      <c r="TQX740" s="38"/>
      <c r="TQY740" s="38"/>
      <c r="TQZ740" s="38"/>
      <c r="TRA740" s="38"/>
      <c r="TRB740" s="38"/>
      <c r="TRC740" s="38"/>
      <c r="TRD740" s="38"/>
      <c r="TRE740" s="38"/>
      <c r="TRF740" s="38"/>
      <c r="TRG740" s="38"/>
      <c r="TRH740" s="38"/>
      <c r="TRI740" s="38"/>
      <c r="TRJ740" s="38"/>
      <c r="TRK740" s="38"/>
      <c r="TRL740" s="38"/>
      <c r="TRM740" s="38"/>
      <c r="TRN740" s="38"/>
      <c r="TRO740" s="38"/>
      <c r="TRP740" s="38"/>
      <c r="TRQ740" s="38"/>
      <c r="TRR740" s="38"/>
      <c r="TRS740" s="38"/>
      <c r="TRT740" s="38"/>
      <c r="TRU740" s="38"/>
      <c r="TRV740" s="38"/>
      <c r="TRW740" s="38"/>
      <c r="TRX740" s="38"/>
      <c r="TRY740" s="38"/>
      <c r="TRZ740" s="38"/>
      <c r="TSA740" s="38"/>
      <c r="TSB740" s="38"/>
      <c r="TSC740" s="38"/>
      <c r="TSD740" s="38"/>
      <c r="TSE740" s="38"/>
      <c r="TSF740" s="38"/>
      <c r="TSG740" s="38"/>
      <c r="TSH740" s="38"/>
      <c r="TSI740" s="38"/>
      <c r="TSJ740" s="38"/>
      <c r="TSK740" s="38"/>
      <c r="TSL740" s="38"/>
      <c r="TSM740" s="38"/>
      <c r="TSN740" s="38"/>
      <c r="TSO740" s="38"/>
      <c r="TSP740" s="38"/>
      <c r="TSQ740" s="38"/>
      <c r="TSR740" s="38"/>
      <c r="TSS740" s="38"/>
      <c r="TST740" s="38"/>
      <c r="TSU740" s="38"/>
      <c r="TSV740" s="38"/>
      <c r="TSW740" s="38"/>
      <c r="TSX740" s="38"/>
      <c r="TSY740" s="38"/>
      <c r="TSZ740" s="38"/>
      <c r="TTA740" s="38"/>
      <c r="TTB740" s="38"/>
      <c r="TTC740" s="38"/>
      <c r="TTD740" s="38"/>
      <c r="TTE740" s="38"/>
      <c r="TTF740" s="38"/>
      <c r="TTG740" s="38"/>
      <c r="TTH740" s="38"/>
      <c r="TTI740" s="38"/>
      <c r="TTJ740" s="38"/>
      <c r="TTK740" s="38"/>
      <c r="TTL740" s="38"/>
      <c r="TTM740" s="38"/>
      <c r="TTN740" s="38"/>
      <c r="TTO740" s="38"/>
      <c r="TTP740" s="38"/>
      <c r="TTQ740" s="38"/>
      <c r="TTR740" s="38"/>
      <c r="TTS740" s="38"/>
      <c r="TTT740" s="38"/>
      <c r="TTU740" s="38"/>
      <c r="TTV740" s="38"/>
      <c r="TTW740" s="38"/>
      <c r="TTX740" s="38"/>
      <c r="TTY740" s="38"/>
      <c r="TTZ740" s="38"/>
      <c r="TUA740" s="38"/>
      <c r="TUB740" s="38"/>
      <c r="TUC740" s="38"/>
      <c r="TUD740" s="38"/>
      <c r="TUE740" s="38"/>
      <c r="TUF740" s="38"/>
      <c r="TUG740" s="38"/>
      <c r="TUH740" s="38"/>
      <c r="TUI740" s="38"/>
      <c r="TUJ740" s="38"/>
      <c r="TUK740" s="38"/>
      <c r="TUL740" s="38"/>
      <c r="TUM740" s="38"/>
      <c r="TUN740" s="38"/>
      <c r="TUO740" s="38"/>
      <c r="TUP740" s="38"/>
      <c r="TUQ740" s="38"/>
      <c r="TUR740" s="38"/>
      <c r="TUS740" s="38"/>
      <c r="TUT740" s="38"/>
      <c r="TUU740" s="38"/>
      <c r="TUV740" s="38"/>
      <c r="TUW740" s="38"/>
      <c r="TUX740" s="38"/>
      <c r="TUY740" s="38"/>
      <c r="TUZ740" s="38"/>
      <c r="TVA740" s="38"/>
      <c r="TVB740" s="38"/>
      <c r="TVC740" s="38"/>
      <c r="TVD740" s="38"/>
      <c r="TVE740" s="38"/>
      <c r="TVF740" s="38"/>
      <c r="TVG740" s="38"/>
      <c r="TVH740" s="38"/>
      <c r="TVI740" s="38"/>
      <c r="TVJ740" s="38"/>
      <c r="TVK740" s="38"/>
      <c r="TVL740" s="38"/>
      <c r="TVM740" s="38"/>
      <c r="TVN740" s="38"/>
      <c r="TVO740" s="38"/>
      <c r="TVP740" s="38"/>
      <c r="TVQ740" s="38"/>
      <c r="TVR740" s="38"/>
      <c r="TVS740" s="38"/>
      <c r="TVT740" s="38"/>
      <c r="TVU740" s="38"/>
      <c r="TVV740" s="38"/>
      <c r="TVW740" s="38"/>
      <c r="TVX740" s="38"/>
      <c r="TVY740" s="38"/>
      <c r="TVZ740" s="38"/>
      <c r="TWA740" s="38"/>
      <c r="TWB740" s="38"/>
      <c r="TWC740" s="38"/>
      <c r="TWD740" s="38"/>
      <c r="TWE740" s="38"/>
      <c r="TWF740" s="38"/>
      <c r="TWG740" s="38"/>
      <c r="TWH740" s="38"/>
      <c r="TWI740" s="38"/>
      <c r="TWJ740" s="38"/>
      <c r="TWK740" s="38"/>
      <c r="TWL740" s="38"/>
      <c r="TWM740" s="38"/>
      <c r="TWN740" s="38"/>
      <c r="TWO740" s="38"/>
      <c r="TWP740" s="38"/>
      <c r="TWQ740" s="38"/>
      <c r="TWR740" s="38"/>
      <c r="TWS740" s="38"/>
      <c r="TWT740" s="38"/>
      <c r="TWU740" s="38"/>
      <c r="TWV740" s="38"/>
      <c r="TWW740" s="38"/>
      <c r="TWX740" s="38"/>
      <c r="TWY740" s="38"/>
      <c r="TWZ740" s="38"/>
      <c r="TXA740" s="38"/>
      <c r="TXB740" s="38"/>
      <c r="TXC740" s="38"/>
      <c r="TXD740" s="38"/>
      <c r="TXE740" s="38"/>
      <c r="TXF740" s="38"/>
      <c r="TXG740" s="38"/>
      <c r="TXH740" s="38"/>
      <c r="TXI740" s="38"/>
      <c r="TXJ740" s="38"/>
      <c r="TXK740" s="38"/>
      <c r="TXL740" s="38"/>
      <c r="TXM740" s="38"/>
      <c r="TXN740" s="38"/>
      <c r="TXO740" s="38"/>
      <c r="TXP740" s="38"/>
      <c r="TXQ740" s="38"/>
      <c r="TXR740" s="38"/>
      <c r="TXS740" s="38"/>
      <c r="TXT740" s="38"/>
      <c r="TXU740" s="38"/>
      <c r="TXV740" s="38"/>
      <c r="TXW740" s="38"/>
      <c r="TXX740" s="38"/>
      <c r="TXY740" s="38"/>
      <c r="TXZ740" s="38"/>
      <c r="TYA740" s="38"/>
      <c r="TYB740" s="38"/>
      <c r="TYC740" s="38"/>
      <c r="TYD740" s="38"/>
      <c r="TYE740" s="38"/>
      <c r="TYF740" s="38"/>
      <c r="TYG740" s="38"/>
      <c r="TYH740" s="38"/>
      <c r="TYI740" s="38"/>
      <c r="TYJ740" s="38"/>
      <c r="TYK740" s="38"/>
      <c r="TYL740" s="38"/>
      <c r="TYM740" s="38"/>
      <c r="TYN740" s="38"/>
      <c r="TYO740" s="38"/>
      <c r="TYP740" s="38"/>
      <c r="TYQ740" s="38"/>
      <c r="TYR740" s="38"/>
      <c r="TYS740" s="38"/>
      <c r="TYT740" s="38"/>
      <c r="TYU740" s="38"/>
      <c r="TYV740" s="38"/>
      <c r="TYW740" s="38"/>
      <c r="TYX740" s="38"/>
      <c r="TYY740" s="38"/>
      <c r="TYZ740" s="38"/>
      <c r="TZA740" s="38"/>
      <c r="TZB740" s="38"/>
      <c r="TZC740" s="38"/>
      <c r="TZD740" s="38"/>
      <c r="TZE740" s="38"/>
      <c r="TZF740" s="38"/>
      <c r="TZG740" s="38"/>
      <c r="TZH740" s="38"/>
      <c r="TZI740" s="38"/>
      <c r="TZJ740" s="38"/>
      <c r="TZK740" s="38"/>
      <c r="TZL740" s="38"/>
      <c r="TZM740" s="38"/>
      <c r="TZN740" s="38"/>
      <c r="TZO740" s="38"/>
      <c r="TZP740" s="38"/>
      <c r="TZQ740" s="38"/>
      <c r="TZR740" s="38"/>
      <c r="TZS740" s="38"/>
      <c r="TZT740" s="38"/>
      <c r="TZU740" s="38"/>
      <c r="TZV740" s="38"/>
      <c r="TZW740" s="38"/>
      <c r="TZX740" s="38"/>
      <c r="TZY740" s="38"/>
      <c r="TZZ740" s="38"/>
      <c r="UAA740" s="38"/>
      <c r="UAB740" s="38"/>
      <c r="UAC740" s="38"/>
      <c r="UAD740" s="38"/>
      <c r="UAE740" s="38"/>
      <c r="UAF740" s="38"/>
      <c r="UAG740" s="38"/>
      <c r="UAH740" s="38"/>
      <c r="UAI740" s="38"/>
      <c r="UAJ740" s="38"/>
      <c r="UAK740" s="38"/>
      <c r="UAL740" s="38"/>
      <c r="UAM740" s="38"/>
      <c r="UAN740" s="38"/>
      <c r="UAO740" s="38"/>
      <c r="UAP740" s="38"/>
      <c r="UAQ740" s="38"/>
      <c r="UAR740" s="38"/>
      <c r="UAS740" s="38"/>
      <c r="UAT740" s="38"/>
      <c r="UAU740" s="38"/>
      <c r="UAV740" s="38"/>
      <c r="UAW740" s="38"/>
      <c r="UAX740" s="38"/>
      <c r="UAY740" s="38"/>
      <c r="UAZ740" s="38"/>
      <c r="UBA740" s="38"/>
      <c r="UBB740" s="38"/>
      <c r="UBC740" s="38"/>
      <c r="UBD740" s="38"/>
      <c r="UBE740" s="38"/>
      <c r="UBF740" s="38"/>
      <c r="UBG740" s="38"/>
      <c r="UBH740" s="38"/>
      <c r="UBI740" s="38"/>
      <c r="UBJ740" s="38"/>
      <c r="UBK740" s="38"/>
      <c r="UBL740" s="38"/>
      <c r="UBM740" s="38"/>
      <c r="UBN740" s="38"/>
      <c r="UBO740" s="38"/>
      <c r="UBP740" s="38"/>
      <c r="UBQ740" s="38"/>
      <c r="UBR740" s="38"/>
      <c r="UBS740" s="38"/>
      <c r="UBT740" s="38"/>
      <c r="UBU740" s="38"/>
      <c r="UBV740" s="38"/>
      <c r="UBW740" s="38"/>
      <c r="UBX740" s="38"/>
      <c r="UBY740" s="38"/>
      <c r="UBZ740" s="38"/>
      <c r="UCA740" s="38"/>
      <c r="UCB740" s="38"/>
      <c r="UCC740" s="38"/>
      <c r="UCD740" s="38"/>
      <c r="UCE740" s="38"/>
      <c r="UCF740" s="38"/>
      <c r="UCG740" s="38"/>
      <c r="UCH740" s="38"/>
      <c r="UCI740" s="38"/>
      <c r="UCJ740" s="38"/>
      <c r="UCK740" s="38"/>
      <c r="UCL740" s="38"/>
      <c r="UCM740" s="38"/>
      <c r="UCN740" s="38"/>
      <c r="UCO740" s="38"/>
      <c r="UCP740" s="38"/>
      <c r="UCQ740" s="38"/>
      <c r="UCR740" s="38"/>
      <c r="UCS740" s="38"/>
      <c r="UCT740" s="38"/>
      <c r="UCU740" s="38"/>
      <c r="UCV740" s="38"/>
      <c r="UCW740" s="38"/>
      <c r="UCX740" s="38"/>
      <c r="UCY740" s="38"/>
      <c r="UCZ740" s="38"/>
      <c r="UDA740" s="38"/>
      <c r="UDB740" s="38"/>
      <c r="UDC740" s="38"/>
      <c r="UDD740" s="38"/>
      <c r="UDE740" s="38"/>
      <c r="UDF740" s="38"/>
      <c r="UDG740" s="38"/>
      <c r="UDH740" s="38"/>
      <c r="UDI740" s="38"/>
      <c r="UDJ740" s="38"/>
      <c r="UDK740" s="38"/>
      <c r="UDL740" s="38"/>
      <c r="UDM740" s="38"/>
      <c r="UDN740" s="38"/>
      <c r="UDO740" s="38"/>
      <c r="UDP740" s="38"/>
      <c r="UDQ740" s="38"/>
      <c r="UDR740" s="38"/>
      <c r="UDS740" s="38"/>
      <c r="UDT740" s="38"/>
      <c r="UDU740" s="38"/>
      <c r="UDV740" s="38"/>
      <c r="UDW740" s="38"/>
      <c r="UDX740" s="38"/>
      <c r="UDY740" s="38"/>
      <c r="UDZ740" s="38"/>
      <c r="UEA740" s="38"/>
      <c r="UEB740" s="38"/>
      <c r="UEC740" s="38"/>
      <c r="UED740" s="38"/>
      <c r="UEE740" s="38"/>
      <c r="UEF740" s="38"/>
      <c r="UEG740" s="38"/>
      <c r="UEH740" s="38"/>
      <c r="UEI740" s="38"/>
      <c r="UEJ740" s="38"/>
      <c r="UEK740" s="38"/>
      <c r="UEL740" s="38"/>
      <c r="UEM740" s="38"/>
      <c r="UEN740" s="38"/>
      <c r="UEO740" s="38"/>
      <c r="UEP740" s="38"/>
      <c r="UEQ740" s="38"/>
      <c r="UER740" s="38"/>
      <c r="UES740" s="38"/>
      <c r="UET740" s="38"/>
      <c r="UEU740" s="38"/>
      <c r="UEV740" s="38"/>
      <c r="UEW740" s="38"/>
      <c r="UEX740" s="38"/>
      <c r="UEY740" s="38"/>
      <c r="UEZ740" s="38"/>
      <c r="UFA740" s="38"/>
      <c r="UFB740" s="38"/>
      <c r="UFC740" s="38"/>
      <c r="UFD740" s="38"/>
      <c r="UFE740" s="38"/>
      <c r="UFF740" s="38"/>
      <c r="UFG740" s="38"/>
      <c r="UFH740" s="38"/>
      <c r="UFI740" s="38"/>
      <c r="UFJ740" s="38"/>
      <c r="UFK740" s="38"/>
      <c r="UFL740" s="38"/>
      <c r="UFM740" s="38"/>
      <c r="UFN740" s="38"/>
      <c r="UFO740" s="38"/>
      <c r="UFP740" s="38"/>
      <c r="UFQ740" s="38"/>
      <c r="UFR740" s="38"/>
      <c r="UFS740" s="38"/>
      <c r="UFT740" s="38"/>
      <c r="UFU740" s="38"/>
      <c r="UFV740" s="38"/>
      <c r="UFW740" s="38"/>
      <c r="UFX740" s="38"/>
      <c r="UFY740" s="38"/>
      <c r="UFZ740" s="38"/>
      <c r="UGA740" s="38"/>
      <c r="UGB740" s="38"/>
      <c r="UGC740" s="38"/>
      <c r="UGD740" s="38"/>
      <c r="UGE740" s="38"/>
      <c r="UGF740" s="38"/>
      <c r="UGG740" s="38"/>
      <c r="UGH740" s="38"/>
      <c r="UGI740" s="38"/>
      <c r="UGJ740" s="38"/>
      <c r="UGK740" s="38"/>
      <c r="UGL740" s="38"/>
      <c r="UGM740" s="38"/>
      <c r="UGN740" s="38"/>
      <c r="UGO740" s="38"/>
      <c r="UGP740" s="38"/>
      <c r="UGQ740" s="38"/>
      <c r="UGR740" s="38"/>
      <c r="UGS740" s="38"/>
      <c r="UGT740" s="38"/>
      <c r="UGU740" s="38"/>
      <c r="UGV740" s="38"/>
      <c r="UGW740" s="38"/>
      <c r="UGX740" s="38"/>
      <c r="UGY740" s="38"/>
      <c r="UGZ740" s="38"/>
      <c r="UHA740" s="38"/>
      <c r="UHB740" s="38"/>
      <c r="UHC740" s="38"/>
      <c r="UHD740" s="38"/>
      <c r="UHE740" s="38"/>
      <c r="UHF740" s="38"/>
      <c r="UHG740" s="38"/>
      <c r="UHH740" s="38"/>
      <c r="UHI740" s="38"/>
      <c r="UHJ740" s="38"/>
      <c r="UHK740" s="38"/>
      <c r="UHL740" s="38"/>
      <c r="UHM740" s="38"/>
      <c r="UHN740" s="38"/>
      <c r="UHO740" s="38"/>
      <c r="UHP740" s="38"/>
      <c r="UHQ740" s="38"/>
      <c r="UHR740" s="38"/>
      <c r="UHS740" s="38"/>
      <c r="UHT740" s="38"/>
      <c r="UHU740" s="38"/>
      <c r="UHV740" s="38"/>
      <c r="UHW740" s="38"/>
      <c r="UHX740" s="38"/>
      <c r="UHY740" s="38"/>
      <c r="UHZ740" s="38"/>
      <c r="UIA740" s="38"/>
      <c r="UIB740" s="38"/>
      <c r="UIC740" s="38"/>
      <c r="UID740" s="38"/>
      <c r="UIE740" s="38"/>
      <c r="UIF740" s="38"/>
      <c r="UIG740" s="38"/>
      <c r="UIH740" s="38"/>
      <c r="UII740" s="38"/>
      <c r="UIJ740" s="38"/>
      <c r="UIK740" s="38"/>
      <c r="UIL740" s="38"/>
      <c r="UIM740" s="38"/>
      <c r="UIN740" s="38"/>
      <c r="UIO740" s="38"/>
      <c r="UIP740" s="38"/>
      <c r="UIQ740" s="38"/>
      <c r="UIR740" s="38"/>
      <c r="UIS740" s="38"/>
      <c r="UIT740" s="38"/>
      <c r="UIU740" s="38"/>
      <c r="UIV740" s="38"/>
      <c r="UIW740" s="38"/>
      <c r="UIX740" s="38"/>
      <c r="UIY740" s="38"/>
      <c r="UIZ740" s="38"/>
      <c r="UJA740" s="38"/>
      <c r="UJB740" s="38"/>
      <c r="UJC740" s="38"/>
      <c r="UJD740" s="38"/>
      <c r="UJE740" s="38"/>
      <c r="UJF740" s="38"/>
      <c r="UJG740" s="38"/>
      <c r="UJH740" s="38"/>
      <c r="UJI740" s="38"/>
      <c r="UJJ740" s="38"/>
      <c r="UJK740" s="38"/>
      <c r="UJL740" s="38"/>
      <c r="UJM740" s="38"/>
      <c r="UJN740" s="38"/>
      <c r="UJO740" s="38"/>
      <c r="UJP740" s="38"/>
      <c r="UJQ740" s="38"/>
      <c r="UJR740" s="38"/>
      <c r="UJS740" s="38"/>
      <c r="UJT740" s="38"/>
      <c r="UJU740" s="38"/>
      <c r="UJV740" s="38"/>
      <c r="UJW740" s="38"/>
      <c r="UJX740" s="38"/>
      <c r="UJY740" s="38"/>
      <c r="UJZ740" s="38"/>
      <c r="UKA740" s="38"/>
      <c r="UKB740" s="38"/>
      <c r="UKC740" s="38"/>
      <c r="UKD740" s="38"/>
      <c r="UKE740" s="38"/>
      <c r="UKF740" s="38"/>
      <c r="UKG740" s="38"/>
      <c r="UKH740" s="38"/>
      <c r="UKI740" s="38"/>
      <c r="UKJ740" s="38"/>
      <c r="UKK740" s="38"/>
      <c r="UKL740" s="38"/>
      <c r="UKM740" s="38"/>
      <c r="UKN740" s="38"/>
      <c r="UKO740" s="38"/>
      <c r="UKP740" s="38"/>
      <c r="UKQ740" s="38"/>
      <c r="UKR740" s="38"/>
      <c r="UKS740" s="38"/>
      <c r="UKT740" s="38"/>
      <c r="UKU740" s="38"/>
      <c r="UKV740" s="38"/>
      <c r="UKW740" s="38"/>
      <c r="UKX740" s="38"/>
      <c r="UKY740" s="38"/>
      <c r="UKZ740" s="38"/>
      <c r="ULA740" s="38"/>
      <c r="ULB740" s="38"/>
      <c r="ULC740" s="38"/>
      <c r="ULD740" s="38"/>
      <c r="ULE740" s="38"/>
      <c r="ULF740" s="38"/>
      <c r="ULG740" s="38"/>
      <c r="ULH740" s="38"/>
      <c r="ULI740" s="38"/>
      <c r="ULJ740" s="38"/>
      <c r="ULK740" s="38"/>
      <c r="ULL740" s="38"/>
      <c r="ULM740" s="38"/>
      <c r="ULN740" s="38"/>
      <c r="ULO740" s="38"/>
      <c r="ULP740" s="38"/>
      <c r="ULQ740" s="38"/>
      <c r="ULR740" s="38"/>
      <c r="ULS740" s="38"/>
      <c r="ULT740" s="38"/>
      <c r="ULU740" s="38"/>
      <c r="ULV740" s="38"/>
      <c r="ULW740" s="38"/>
      <c r="ULX740" s="38"/>
      <c r="ULY740" s="38"/>
      <c r="ULZ740" s="38"/>
      <c r="UMA740" s="38"/>
      <c r="UMB740" s="38"/>
      <c r="UMC740" s="38"/>
      <c r="UMD740" s="38"/>
      <c r="UME740" s="38"/>
      <c r="UMF740" s="38"/>
      <c r="UMG740" s="38"/>
      <c r="UMH740" s="38"/>
      <c r="UMI740" s="38"/>
      <c r="UMJ740" s="38"/>
      <c r="UMK740" s="38"/>
      <c r="UML740" s="38"/>
      <c r="UMM740" s="38"/>
      <c r="UMN740" s="38"/>
      <c r="UMO740" s="38"/>
      <c r="UMP740" s="38"/>
      <c r="UMQ740" s="38"/>
      <c r="UMR740" s="38"/>
      <c r="UMS740" s="38"/>
      <c r="UMT740" s="38"/>
      <c r="UMU740" s="38"/>
      <c r="UMV740" s="38"/>
      <c r="UMW740" s="38"/>
      <c r="UMX740" s="38"/>
      <c r="UMY740" s="38"/>
      <c r="UMZ740" s="38"/>
      <c r="UNA740" s="38"/>
      <c r="UNB740" s="38"/>
      <c r="UNC740" s="38"/>
      <c r="UND740" s="38"/>
      <c r="UNE740" s="38"/>
      <c r="UNF740" s="38"/>
      <c r="UNG740" s="38"/>
      <c r="UNH740" s="38"/>
      <c r="UNI740" s="38"/>
      <c r="UNJ740" s="38"/>
      <c r="UNK740" s="38"/>
      <c r="UNL740" s="38"/>
      <c r="UNM740" s="38"/>
      <c r="UNN740" s="38"/>
      <c r="UNO740" s="38"/>
      <c r="UNP740" s="38"/>
      <c r="UNQ740" s="38"/>
      <c r="UNR740" s="38"/>
      <c r="UNS740" s="38"/>
      <c r="UNT740" s="38"/>
      <c r="UNU740" s="38"/>
      <c r="UNV740" s="38"/>
      <c r="UNW740" s="38"/>
      <c r="UNX740" s="38"/>
      <c r="UNY740" s="38"/>
      <c r="UNZ740" s="38"/>
      <c r="UOA740" s="38"/>
      <c r="UOB740" s="38"/>
      <c r="UOC740" s="38"/>
      <c r="UOD740" s="38"/>
      <c r="UOE740" s="38"/>
      <c r="UOF740" s="38"/>
      <c r="UOG740" s="38"/>
      <c r="UOH740" s="38"/>
      <c r="UOI740" s="38"/>
      <c r="UOJ740" s="38"/>
      <c r="UOK740" s="38"/>
      <c r="UOL740" s="38"/>
      <c r="UOM740" s="38"/>
      <c r="UON740" s="38"/>
      <c r="UOO740" s="38"/>
      <c r="UOP740" s="38"/>
      <c r="UOQ740" s="38"/>
      <c r="UOR740" s="38"/>
      <c r="UOS740" s="38"/>
      <c r="UOT740" s="38"/>
      <c r="UOU740" s="38"/>
      <c r="UOV740" s="38"/>
      <c r="UOW740" s="38"/>
      <c r="UOX740" s="38"/>
      <c r="UOY740" s="38"/>
      <c r="UOZ740" s="38"/>
      <c r="UPA740" s="38"/>
      <c r="UPB740" s="38"/>
      <c r="UPC740" s="38"/>
      <c r="UPD740" s="38"/>
      <c r="UPE740" s="38"/>
      <c r="UPF740" s="38"/>
      <c r="UPG740" s="38"/>
      <c r="UPH740" s="38"/>
      <c r="UPI740" s="38"/>
      <c r="UPJ740" s="38"/>
      <c r="UPK740" s="38"/>
      <c r="UPL740" s="38"/>
      <c r="UPM740" s="38"/>
      <c r="UPN740" s="38"/>
      <c r="UPO740" s="38"/>
      <c r="UPP740" s="38"/>
      <c r="UPQ740" s="38"/>
      <c r="UPR740" s="38"/>
      <c r="UPS740" s="38"/>
      <c r="UPT740" s="38"/>
      <c r="UPU740" s="38"/>
      <c r="UPV740" s="38"/>
      <c r="UPW740" s="38"/>
      <c r="UPX740" s="38"/>
      <c r="UPY740" s="38"/>
      <c r="UPZ740" s="38"/>
      <c r="UQA740" s="38"/>
      <c r="UQB740" s="38"/>
      <c r="UQC740" s="38"/>
      <c r="UQD740" s="38"/>
      <c r="UQE740" s="38"/>
      <c r="UQF740" s="38"/>
      <c r="UQG740" s="38"/>
      <c r="UQH740" s="38"/>
      <c r="UQI740" s="38"/>
      <c r="UQJ740" s="38"/>
      <c r="UQK740" s="38"/>
      <c r="UQL740" s="38"/>
      <c r="UQM740" s="38"/>
      <c r="UQN740" s="38"/>
      <c r="UQO740" s="38"/>
      <c r="UQP740" s="38"/>
      <c r="UQQ740" s="38"/>
      <c r="UQR740" s="38"/>
      <c r="UQS740" s="38"/>
      <c r="UQT740" s="38"/>
      <c r="UQU740" s="38"/>
      <c r="UQV740" s="38"/>
      <c r="UQW740" s="38"/>
      <c r="UQX740" s="38"/>
      <c r="UQY740" s="38"/>
      <c r="UQZ740" s="38"/>
      <c r="URA740" s="38"/>
      <c r="URB740" s="38"/>
      <c r="URC740" s="38"/>
      <c r="URD740" s="38"/>
      <c r="URE740" s="38"/>
      <c r="URF740" s="38"/>
      <c r="URG740" s="38"/>
      <c r="URH740" s="38"/>
      <c r="URI740" s="38"/>
      <c r="URJ740" s="38"/>
      <c r="URK740" s="38"/>
      <c r="URL740" s="38"/>
      <c r="URM740" s="38"/>
      <c r="URN740" s="38"/>
      <c r="URO740" s="38"/>
      <c r="URP740" s="38"/>
      <c r="URQ740" s="38"/>
      <c r="URR740" s="38"/>
      <c r="URS740" s="38"/>
      <c r="URT740" s="38"/>
      <c r="URU740" s="38"/>
      <c r="URV740" s="38"/>
      <c r="URW740" s="38"/>
      <c r="URX740" s="38"/>
      <c r="URY740" s="38"/>
      <c r="URZ740" s="38"/>
      <c r="USA740" s="38"/>
      <c r="USB740" s="38"/>
      <c r="USC740" s="38"/>
      <c r="USD740" s="38"/>
      <c r="USE740" s="38"/>
      <c r="USF740" s="38"/>
      <c r="USG740" s="38"/>
      <c r="USH740" s="38"/>
      <c r="USI740" s="38"/>
      <c r="USJ740" s="38"/>
      <c r="USK740" s="38"/>
      <c r="USL740" s="38"/>
      <c r="USM740" s="38"/>
      <c r="USN740" s="38"/>
      <c r="USO740" s="38"/>
      <c r="USP740" s="38"/>
      <c r="USQ740" s="38"/>
      <c r="USR740" s="38"/>
      <c r="USS740" s="38"/>
      <c r="UST740" s="38"/>
      <c r="USU740" s="38"/>
      <c r="USV740" s="38"/>
      <c r="USW740" s="38"/>
      <c r="USX740" s="38"/>
      <c r="USY740" s="38"/>
      <c r="USZ740" s="38"/>
      <c r="UTA740" s="38"/>
      <c r="UTB740" s="38"/>
      <c r="UTC740" s="38"/>
      <c r="UTD740" s="38"/>
      <c r="UTE740" s="38"/>
      <c r="UTF740" s="38"/>
      <c r="UTG740" s="38"/>
      <c r="UTH740" s="38"/>
      <c r="UTI740" s="38"/>
      <c r="UTJ740" s="38"/>
      <c r="UTK740" s="38"/>
      <c r="UTL740" s="38"/>
      <c r="UTM740" s="38"/>
      <c r="UTN740" s="38"/>
      <c r="UTO740" s="38"/>
      <c r="UTP740" s="38"/>
      <c r="UTQ740" s="38"/>
      <c r="UTR740" s="38"/>
      <c r="UTS740" s="38"/>
      <c r="UTT740" s="38"/>
      <c r="UTU740" s="38"/>
      <c r="UTV740" s="38"/>
      <c r="UTW740" s="38"/>
      <c r="UTX740" s="38"/>
      <c r="UTY740" s="38"/>
      <c r="UTZ740" s="38"/>
      <c r="UUA740" s="38"/>
      <c r="UUB740" s="38"/>
      <c r="UUC740" s="38"/>
      <c r="UUD740" s="38"/>
      <c r="UUE740" s="38"/>
      <c r="UUF740" s="38"/>
      <c r="UUG740" s="38"/>
      <c r="UUH740" s="38"/>
      <c r="UUI740" s="38"/>
      <c r="UUJ740" s="38"/>
      <c r="UUK740" s="38"/>
      <c r="UUL740" s="38"/>
      <c r="UUM740" s="38"/>
      <c r="UUN740" s="38"/>
      <c r="UUO740" s="38"/>
      <c r="UUP740" s="38"/>
      <c r="UUQ740" s="38"/>
      <c r="UUR740" s="38"/>
      <c r="UUS740" s="38"/>
      <c r="UUT740" s="38"/>
      <c r="UUU740" s="38"/>
      <c r="UUV740" s="38"/>
      <c r="UUW740" s="38"/>
      <c r="UUX740" s="38"/>
      <c r="UUY740" s="38"/>
      <c r="UUZ740" s="38"/>
      <c r="UVA740" s="38"/>
      <c r="UVB740" s="38"/>
      <c r="UVC740" s="38"/>
      <c r="UVD740" s="38"/>
      <c r="UVE740" s="38"/>
      <c r="UVF740" s="38"/>
      <c r="UVG740" s="38"/>
      <c r="UVH740" s="38"/>
      <c r="UVI740" s="38"/>
      <c r="UVJ740" s="38"/>
      <c r="UVK740" s="38"/>
      <c r="UVL740" s="38"/>
      <c r="UVM740" s="38"/>
      <c r="UVN740" s="38"/>
      <c r="UVO740" s="38"/>
      <c r="UVP740" s="38"/>
      <c r="UVQ740" s="38"/>
      <c r="UVR740" s="38"/>
      <c r="UVS740" s="38"/>
      <c r="UVT740" s="38"/>
      <c r="UVU740" s="38"/>
      <c r="UVV740" s="38"/>
      <c r="UVW740" s="38"/>
      <c r="UVX740" s="38"/>
      <c r="UVY740" s="38"/>
      <c r="UVZ740" s="38"/>
      <c r="UWA740" s="38"/>
      <c r="UWB740" s="38"/>
      <c r="UWC740" s="38"/>
      <c r="UWD740" s="38"/>
      <c r="UWE740" s="38"/>
      <c r="UWF740" s="38"/>
      <c r="UWG740" s="38"/>
      <c r="UWH740" s="38"/>
      <c r="UWI740" s="38"/>
      <c r="UWJ740" s="38"/>
      <c r="UWK740" s="38"/>
      <c r="UWL740" s="38"/>
      <c r="UWM740" s="38"/>
      <c r="UWN740" s="38"/>
      <c r="UWO740" s="38"/>
      <c r="UWP740" s="38"/>
      <c r="UWQ740" s="38"/>
      <c r="UWR740" s="38"/>
      <c r="UWS740" s="38"/>
      <c r="UWT740" s="38"/>
      <c r="UWU740" s="38"/>
      <c r="UWV740" s="38"/>
      <c r="UWW740" s="38"/>
      <c r="UWX740" s="38"/>
      <c r="UWY740" s="38"/>
      <c r="UWZ740" s="38"/>
      <c r="UXA740" s="38"/>
      <c r="UXB740" s="38"/>
      <c r="UXC740" s="38"/>
      <c r="UXD740" s="38"/>
      <c r="UXE740" s="38"/>
      <c r="UXF740" s="38"/>
      <c r="UXG740" s="38"/>
      <c r="UXH740" s="38"/>
      <c r="UXI740" s="38"/>
      <c r="UXJ740" s="38"/>
      <c r="UXK740" s="38"/>
      <c r="UXL740" s="38"/>
      <c r="UXM740" s="38"/>
      <c r="UXN740" s="38"/>
      <c r="UXO740" s="38"/>
      <c r="UXP740" s="38"/>
      <c r="UXQ740" s="38"/>
      <c r="UXR740" s="38"/>
      <c r="UXS740" s="38"/>
      <c r="UXT740" s="38"/>
      <c r="UXU740" s="38"/>
      <c r="UXV740" s="38"/>
      <c r="UXW740" s="38"/>
      <c r="UXX740" s="38"/>
      <c r="UXY740" s="38"/>
      <c r="UXZ740" s="38"/>
      <c r="UYA740" s="38"/>
      <c r="UYB740" s="38"/>
      <c r="UYC740" s="38"/>
      <c r="UYD740" s="38"/>
      <c r="UYE740" s="38"/>
      <c r="UYF740" s="38"/>
      <c r="UYG740" s="38"/>
      <c r="UYH740" s="38"/>
      <c r="UYI740" s="38"/>
      <c r="UYJ740" s="38"/>
      <c r="UYK740" s="38"/>
      <c r="UYL740" s="38"/>
      <c r="UYM740" s="38"/>
      <c r="UYN740" s="38"/>
      <c r="UYO740" s="38"/>
      <c r="UYP740" s="38"/>
      <c r="UYQ740" s="38"/>
      <c r="UYR740" s="38"/>
      <c r="UYS740" s="38"/>
      <c r="UYT740" s="38"/>
      <c r="UYU740" s="38"/>
      <c r="UYV740" s="38"/>
      <c r="UYW740" s="38"/>
      <c r="UYX740" s="38"/>
      <c r="UYY740" s="38"/>
      <c r="UYZ740" s="38"/>
      <c r="UZA740" s="38"/>
      <c r="UZB740" s="38"/>
      <c r="UZC740" s="38"/>
      <c r="UZD740" s="38"/>
      <c r="UZE740" s="38"/>
      <c r="UZF740" s="38"/>
      <c r="UZG740" s="38"/>
      <c r="UZH740" s="38"/>
      <c r="UZI740" s="38"/>
      <c r="UZJ740" s="38"/>
      <c r="UZK740" s="38"/>
      <c r="UZL740" s="38"/>
      <c r="UZM740" s="38"/>
      <c r="UZN740" s="38"/>
      <c r="UZO740" s="38"/>
      <c r="UZP740" s="38"/>
      <c r="UZQ740" s="38"/>
      <c r="UZR740" s="38"/>
      <c r="UZS740" s="38"/>
      <c r="UZT740" s="38"/>
      <c r="UZU740" s="38"/>
      <c r="UZV740" s="38"/>
      <c r="UZW740" s="38"/>
      <c r="UZX740" s="38"/>
      <c r="UZY740" s="38"/>
      <c r="UZZ740" s="38"/>
      <c r="VAA740" s="38"/>
      <c r="VAB740" s="38"/>
      <c r="VAC740" s="38"/>
      <c r="VAD740" s="38"/>
      <c r="VAE740" s="38"/>
      <c r="VAF740" s="38"/>
      <c r="VAG740" s="38"/>
      <c r="VAH740" s="38"/>
      <c r="VAI740" s="38"/>
      <c r="VAJ740" s="38"/>
      <c r="VAK740" s="38"/>
      <c r="VAL740" s="38"/>
      <c r="VAM740" s="38"/>
      <c r="VAN740" s="38"/>
      <c r="VAO740" s="38"/>
      <c r="VAP740" s="38"/>
      <c r="VAQ740" s="38"/>
      <c r="VAR740" s="38"/>
      <c r="VAS740" s="38"/>
      <c r="VAT740" s="38"/>
      <c r="VAU740" s="38"/>
      <c r="VAV740" s="38"/>
      <c r="VAW740" s="38"/>
      <c r="VAX740" s="38"/>
      <c r="VAY740" s="38"/>
      <c r="VAZ740" s="38"/>
      <c r="VBA740" s="38"/>
      <c r="VBB740" s="38"/>
      <c r="VBC740" s="38"/>
      <c r="VBD740" s="38"/>
      <c r="VBE740" s="38"/>
      <c r="VBF740" s="38"/>
      <c r="VBG740" s="38"/>
      <c r="VBH740" s="38"/>
      <c r="VBI740" s="38"/>
      <c r="VBJ740" s="38"/>
      <c r="VBK740" s="38"/>
      <c r="VBL740" s="38"/>
      <c r="VBM740" s="38"/>
      <c r="VBN740" s="38"/>
      <c r="VBO740" s="38"/>
      <c r="VBP740" s="38"/>
      <c r="VBQ740" s="38"/>
      <c r="VBR740" s="38"/>
      <c r="VBS740" s="38"/>
      <c r="VBT740" s="38"/>
      <c r="VBU740" s="38"/>
      <c r="VBV740" s="38"/>
      <c r="VBW740" s="38"/>
      <c r="VBX740" s="38"/>
      <c r="VBY740" s="38"/>
      <c r="VBZ740" s="38"/>
      <c r="VCA740" s="38"/>
      <c r="VCB740" s="38"/>
      <c r="VCC740" s="38"/>
      <c r="VCD740" s="38"/>
      <c r="VCE740" s="38"/>
      <c r="VCF740" s="38"/>
      <c r="VCG740" s="38"/>
      <c r="VCH740" s="38"/>
      <c r="VCI740" s="38"/>
      <c r="VCJ740" s="38"/>
      <c r="VCK740" s="38"/>
      <c r="VCL740" s="38"/>
      <c r="VCM740" s="38"/>
      <c r="VCN740" s="38"/>
      <c r="VCO740" s="38"/>
      <c r="VCP740" s="38"/>
      <c r="VCQ740" s="38"/>
      <c r="VCR740" s="38"/>
      <c r="VCS740" s="38"/>
      <c r="VCT740" s="38"/>
      <c r="VCU740" s="38"/>
      <c r="VCV740" s="38"/>
      <c r="VCW740" s="38"/>
      <c r="VCX740" s="38"/>
      <c r="VCY740" s="38"/>
      <c r="VCZ740" s="38"/>
      <c r="VDA740" s="38"/>
      <c r="VDB740" s="38"/>
      <c r="VDC740" s="38"/>
      <c r="VDD740" s="38"/>
      <c r="VDE740" s="38"/>
      <c r="VDF740" s="38"/>
      <c r="VDG740" s="38"/>
      <c r="VDH740" s="38"/>
      <c r="VDI740" s="38"/>
      <c r="VDJ740" s="38"/>
      <c r="VDK740" s="38"/>
      <c r="VDL740" s="38"/>
      <c r="VDM740" s="38"/>
      <c r="VDN740" s="38"/>
      <c r="VDO740" s="38"/>
      <c r="VDP740" s="38"/>
      <c r="VDQ740" s="38"/>
      <c r="VDR740" s="38"/>
      <c r="VDS740" s="38"/>
      <c r="VDT740" s="38"/>
      <c r="VDU740" s="38"/>
      <c r="VDV740" s="38"/>
      <c r="VDW740" s="38"/>
      <c r="VDX740" s="38"/>
      <c r="VDY740" s="38"/>
      <c r="VDZ740" s="38"/>
      <c r="VEA740" s="38"/>
      <c r="VEB740" s="38"/>
      <c r="VEC740" s="38"/>
      <c r="VED740" s="38"/>
      <c r="VEE740" s="38"/>
      <c r="VEF740" s="38"/>
      <c r="VEG740" s="38"/>
      <c r="VEH740" s="38"/>
      <c r="VEI740" s="38"/>
      <c r="VEJ740" s="38"/>
      <c r="VEK740" s="38"/>
      <c r="VEL740" s="38"/>
      <c r="VEM740" s="38"/>
      <c r="VEN740" s="38"/>
      <c r="VEO740" s="38"/>
      <c r="VEP740" s="38"/>
      <c r="VEQ740" s="38"/>
      <c r="VER740" s="38"/>
      <c r="VES740" s="38"/>
      <c r="VET740" s="38"/>
      <c r="VEU740" s="38"/>
      <c r="VEV740" s="38"/>
      <c r="VEW740" s="38"/>
      <c r="VEX740" s="38"/>
      <c r="VEY740" s="38"/>
      <c r="VEZ740" s="38"/>
      <c r="VFA740" s="38"/>
      <c r="VFB740" s="38"/>
      <c r="VFC740" s="38"/>
      <c r="VFD740" s="38"/>
      <c r="VFE740" s="38"/>
      <c r="VFF740" s="38"/>
      <c r="VFG740" s="38"/>
      <c r="VFH740" s="38"/>
      <c r="VFI740" s="38"/>
      <c r="VFJ740" s="38"/>
      <c r="VFK740" s="38"/>
      <c r="VFL740" s="38"/>
      <c r="VFM740" s="38"/>
      <c r="VFN740" s="38"/>
      <c r="VFO740" s="38"/>
      <c r="VFP740" s="38"/>
      <c r="VFQ740" s="38"/>
      <c r="VFR740" s="38"/>
      <c r="VFS740" s="38"/>
      <c r="VFT740" s="38"/>
      <c r="VFU740" s="38"/>
      <c r="VFV740" s="38"/>
      <c r="VFW740" s="38"/>
      <c r="VFX740" s="38"/>
      <c r="VFY740" s="38"/>
      <c r="VFZ740" s="38"/>
      <c r="VGA740" s="38"/>
      <c r="VGB740" s="38"/>
      <c r="VGC740" s="38"/>
      <c r="VGD740" s="38"/>
      <c r="VGE740" s="38"/>
      <c r="VGF740" s="38"/>
      <c r="VGG740" s="38"/>
      <c r="VGH740" s="38"/>
      <c r="VGI740" s="38"/>
      <c r="VGJ740" s="38"/>
      <c r="VGK740" s="38"/>
      <c r="VGL740" s="38"/>
      <c r="VGM740" s="38"/>
      <c r="VGN740" s="38"/>
      <c r="VGO740" s="38"/>
      <c r="VGP740" s="38"/>
      <c r="VGQ740" s="38"/>
      <c r="VGR740" s="38"/>
      <c r="VGS740" s="38"/>
      <c r="VGT740" s="38"/>
      <c r="VGU740" s="38"/>
      <c r="VGV740" s="38"/>
      <c r="VGW740" s="38"/>
      <c r="VGX740" s="38"/>
      <c r="VGY740" s="38"/>
      <c r="VGZ740" s="38"/>
      <c r="VHA740" s="38"/>
      <c r="VHB740" s="38"/>
      <c r="VHC740" s="38"/>
      <c r="VHD740" s="38"/>
      <c r="VHE740" s="38"/>
      <c r="VHF740" s="38"/>
      <c r="VHG740" s="38"/>
      <c r="VHH740" s="38"/>
      <c r="VHI740" s="38"/>
      <c r="VHJ740" s="38"/>
      <c r="VHK740" s="38"/>
      <c r="VHL740" s="38"/>
      <c r="VHM740" s="38"/>
      <c r="VHN740" s="38"/>
      <c r="VHO740" s="38"/>
      <c r="VHP740" s="38"/>
      <c r="VHQ740" s="38"/>
      <c r="VHR740" s="38"/>
      <c r="VHS740" s="38"/>
      <c r="VHT740" s="38"/>
      <c r="VHU740" s="38"/>
      <c r="VHV740" s="38"/>
      <c r="VHW740" s="38"/>
      <c r="VHX740" s="38"/>
      <c r="VHY740" s="38"/>
      <c r="VHZ740" s="38"/>
      <c r="VIA740" s="38"/>
      <c r="VIB740" s="38"/>
      <c r="VIC740" s="38"/>
      <c r="VID740" s="38"/>
      <c r="VIE740" s="38"/>
      <c r="VIF740" s="38"/>
      <c r="VIG740" s="38"/>
      <c r="VIH740" s="38"/>
      <c r="VII740" s="38"/>
      <c r="VIJ740" s="38"/>
      <c r="VIK740" s="38"/>
      <c r="VIL740" s="38"/>
      <c r="VIM740" s="38"/>
      <c r="VIN740" s="38"/>
      <c r="VIO740" s="38"/>
      <c r="VIP740" s="38"/>
      <c r="VIQ740" s="38"/>
      <c r="VIR740" s="38"/>
      <c r="VIS740" s="38"/>
      <c r="VIT740" s="38"/>
      <c r="VIU740" s="38"/>
      <c r="VIV740" s="38"/>
      <c r="VIW740" s="38"/>
      <c r="VIX740" s="38"/>
      <c r="VIY740" s="38"/>
      <c r="VIZ740" s="38"/>
      <c r="VJA740" s="38"/>
      <c r="VJB740" s="38"/>
      <c r="VJC740" s="38"/>
      <c r="VJD740" s="38"/>
      <c r="VJE740" s="38"/>
      <c r="VJF740" s="38"/>
      <c r="VJG740" s="38"/>
      <c r="VJH740" s="38"/>
      <c r="VJI740" s="38"/>
      <c r="VJJ740" s="38"/>
      <c r="VJK740" s="38"/>
      <c r="VJL740" s="38"/>
      <c r="VJM740" s="38"/>
      <c r="VJN740" s="38"/>
      <c r="VJO740" s="38"/>
      <c r="VJP740" s="38"/>
      <c r="VJQ740" s="38"/>
      <c r="VJR740" s="38"/>
      <c r="VJS740" s="38"/>
      <c r="VJT740" s="38"/>
      <c r="VJU740" s="38"/>
      <c r="VJV740" s="38"/>
      <c r="VJW740" s="38"/>
      <c r="VJX740" s="38"/>
      <c r="VJY740" s="38"/>
      <c r="VJZ740" s="38"/>
      <c r="VKA740" s="38"/>
      <c r="VKB740" s="38"/>
      <c r="VKC740" s="38"/>
      <c r="VKD740" s="38"/>
      <c r="VKE740" s="38"/>
      <c r="VKF740" s="38"/>
      <c r="VKG740" s="38"/>
      <c r="VKH740" s="38"/>
      <c r="VKI740" s="38"/>
      <c r="VKJ740" s="38"/>
      <c r="VKK740" s="38"/>
      <c r="VKL740" s="38"/>
      <c r="VKM740" s="38"/>
      <c r="VKN740" s="38"/>
      <c r="VKO740" s="38"/>
      <c r="VKP740" s="38"/>
      <c r="VKQ740" s="38"/>
      <c r="VKR740" s="38"/>
      <c r="VKS740" s="38"/>
      <c r="VKT740" s="38"/>
      <c r="VKU740" s="38"/>
      <c r="VKV740" s="38"/>
      <c r="VKW740" s="38"/>
      <c r="VKX740" s="38"/>
      <c r="VKY740" s="38"/>
      <c r="VKZ740" s="38"/>
      <c r="VLA740" s="38"/>
      <c r="VLB740" s="38"/>
      <c r="VLC740" s="38"/>
      <c r="VLD740" s="38"/>
      <c r="VLE740" s="38"/>
      <c r="VLF740" s="38"/>
      <c r="VLG740" s="38"/>
      <c r="VLH740" s="38"/>
      <c r="VLI740" s="38"/>
      <c r="VLJ740" s="38"/>
      <c r="VLK740" s="38"/>
      <c r="VLL740" s="38"/>
      <c r="VLM740" s="38"/>
      <c r="VLN740" s="38"/>
      <c r="VLO740" s="38"/>
      <c r="VLP740" s="38"/>
      <c r="VLQ740" s="38"/>
      <c r="VLR740" s="38"/>
      <c r="VLS740" s="38"/>
      <c r="VLT740" s="38"/>
      <c r="VLU740" s="38"/>
      <c r="VLV740" s="38"/>
      <c r="VLW740" s="38"/>
      <c r="VLX740" s="38"/>
      <c r="VLY740" s="38"/>
      <c r="VLZ740" s="38"/>
      <c r="VMA740" s="38"/>
      <c r="VMB740" s="38"/>
      <c r="VMC740" s="38"/>
      <c r="VMD740" s="38"/>
      <c r="VME740" s="38"/>
      <c r="VMF740" s="38"/>
      <c r="VMG740" s="38"/>
      <c r="VMH740" s="38"/>
      <c r="VMI740" s="38"/>
      <c r="VMJ740" s="38"/>
      <c r="VMK740" s="38"/>
      <c r="VML740" s="38"/>
      <c r="VMM740" s="38"/>
      <c r="VMN740" s="38"/>
      <c r="VMO740" s="38"/>
      <c r="VMP740" s="38"/>
      <c r="VMQ740" s="38"/>
      <c r="VMR740" s="38"/>
      <c r="VMS740" s="38"/>
      <c r="VMT740" s="38"/>
      <c r="VMU740" s="38"/>
      <c r="VMV740" s="38"/>
      <c r="VMW740" s="38"/>
      <c r="VMX740" s="38"/>
      <c r="VMY740" s="38"/>
      <c r="VMZ740" s="38"/>
      <c r="VNA740" s="38"/>
      <c r="VNB740" s="38"/>
      <c r="VNC740" s="38"/>
      <c r="VND740" s="38"/>
      <c r="VNE740" s="38"/>
      <c r="VNF740" s="38"/>
      <c r="VNG740" s="38"/>
      <c r="VNH740" s="38"/>
      <c r="VNI740" s="38"/>
      <c r="VNJ740" s="38"/>
      <c r="VNK740" s="38"/>
      <c r="VNL740" s="38"/>
      <c r="VNM740" s="38"/>
      <c r="VNN740" s="38"/>
      <c r="VNO740" s="38"/>
      <c r="VNP740" s="38"/>
      <c r="VNQ740" s="38"/>
      <c r="VNR740" s="38"/>
      <c r="VNS740" s="38"/>
      <c r="VNT740" s="38"/>
      <c r="VNU740" s="38"/>
      <c r="VNV740" s="38"/>
      <c r="VNW740" s="38"/>
      <c r="VNX740" s="38"/>
      <c r="VNY740" s="38"/>
      <c r="VNZ740" s="38"/>
      <c r="VOA740" s="38"/>
      <c r="VOB740" s="38"/>
      <c r="VOC740" s="38"/>
      <c r="VOD740" s="38"/>
      <c r="VOE740" s="38"/>
      <c r="VOF740" s="38"/>
      <c r="VOG740" s="38"/>
      <c r="VOH740" s="38"/>
      <c r="VOI740" s="38"/>
      <c r="VOJ740" s="38"/>
      <c r="VOK740" s="38"/>
      <c r="VOL740" s="38"/>
      <c r="VOM740" s="38"/>
      <c r="VON740" s="38"/>
      <c r="VOO740" s="38"/>
      <c r="VOP740" s="38"/>
      <c r="VOQ740" s="38"/>
      <c r="VOR740" s="38"/>
      <c r="VOS740" s="38"/>
      <c r="VOT740" s="38"/>
      <c r="VOU740" s="38"/>
      <c r="VOV740" s="38"/>
      <c r="VOW740" s="38"/>
      <c r="VOX740" s="38"/>
      <c r="VOY740" s="38"/>
      <c r="VOZ740" s="38"/>
      <c r="VPA740" s="38"/>
      <c r="VPB740" s="38"/>
      <c r="VPC740" s="38"/>
      <c r="VPD740" s="38"/>
      <c r="VPE740" s="38"/>
      <c r="VPF740" s="38"/>
      <c r="VPG740" s="38"/>
      <c r="VPH740" s="38"/>
      <c r="VPI740" s="38"/>
      <c r="VPJ740" s="38"/>
      <c r="VPK740" s="38"/>
      <c r="VPL740" s="38"/>
      <c r="VPM740" s="38"/>
      <c r="VPN740" s="38"/>
      <c r="VPO740" s="38"/>
      <c r="VPP740" s="38"/>
      <c r="VPQ740" s="38"/>
      <c r="VPR740" s="38"/>
      <c r="VPS740" s="38"/>
      <c r="VPT740" s="38"/>
      <c r="VPU740" s="38"/>
      <c r="VPV740" s="38"/>
      <c r="VPW740" s="38"/>
      <c r="VPX740" s="38"/>
      <c r="VPY740" s="38"/>
      <c r="VPZ740" s="38"/>
      <c r="VQA740" s="38"/>
      <c r="VQB740" s="38"/>
      <c r="VQC740" s="38"/>
      <c r="VQD740" s="38"/>
      <c r="VQE740" s="38"/>
      <c r="VQF740" s="38"/>
      <c r="VQG740" s="38"/>
      <c r="VQH740" s="38"/>
      <c r="VQI740" s="38"/>
      <c r="VQJ740" s="38"/>
      <c r="VQK740" s="38"/>
      <c r="VQL740" s="38"/>
      <c r="VQM740" s="38"/>
      <c r="VQN740" s="38"/>
      <c r="VQO740" s="38"/>
      <c r="VQP740" s="38"/>
      <c r="VQQ740" s="38"/>
      <c r="VQR740" s="38"/>
      <c r="VQS740" s="38"/>
      <c r="VQT740" s="38"/>
      <c r="VQU740" s="38"/>
      <c r="VQV740" s="38"/>
      <c r="VQW740" s="38"/>
      <c r="VQX740" s="38"/>
      <c r="VQY740" s="38"/>
      <c r="VQZ740" s="38"/>
      <c r="VRA740" s="38"/>
      <c r="VRB740" s="38"/>
      <c r="VRC740" s="38"/>
      <c r="VRD740" s="38"/>
      <c r="VRE740" s="38"/>
      <c r="VRF740" s="38"/>
      <c r="VRG740" s="38"/>
      <c r="VRH740" s="38"/>
      <c r="VRI740" s="38"/>
      <c r="VRJ740" s="38"/>
      <c r="VRK740" s="38"/>
      <c r="VRL740" s="38"/>
      <c r="VRM740" s="38"/>
      <c r="VRN740" s="38"/>
      <c r="VRO740" s="38"/>
      <c r="VRP740" s="38"/>
      <c r="VRQ740" s="38"/>
      <c r="VRR740" s="38"/>
      <c r="VRS740" s="38"/>
      <c r="VRT740" s="38"/>
      <c r="VRU740" s="38"/>
      <c r="VRV740" s="38"/>
      <c r="VRW740" s="38"/>
      <c r="VRX740" s="38"/>
      <c r="VRY740" s="38"/>
      <c r="VRZ740" s="38"/>
      <c r="VSA740" s="38"/>
      <c r="VSB740" s="38"/>
      <c r="VSC740" s="38"/>
      <c r="VSD740" s="38"/>
      <c r="VSE740" s="38"/>
      <c r="VSF740" s="38"/>
      <c r="VSG740" s="38"/>
      <c r="VSH740" s="38"/>
      <c r="VSI740" s="38"/>
      <c r="VSJ740" s="38"/>
      <c r="VSK740" s="38"/>
      <c r="VSL740" s="38"/>
      <c r="VSM740" s="38"/>
      <c r="VSN740" s="38"/>
      <c r="VSO740" s="38"/>
      <c r="VSP740" s="38"/>
      <c r="VSQ740" s="38"/>
      <c r="VSR740" s="38"/>
      <c r="VSS740" s="38"/>
      <c r="VST740" s="38"/>
      <c r="VSU740" s="38"/>
      <c r="VSV740" s="38"/>
      <c r="VSW740" s="38"/>
      <c r="VSX740" s="38"/>
      <c r="VSY740" s="38"/>
      <c r="VSZ740" s="38"/>
      <c r="VTA740" s="38"/>
      <c r="VTB740" s="38"/>
      <c r="VTC740" s="38"/>
      <c r="VTD740" s="38"/>
      <c r="VTE740" s="38"/>
      <c r="VTF740" s="38"/>
      <c r="VTG740" s="38"/>
      <c r="VTH740" s="38"/>
      <c r="VTI740" s="38"/>
      <c r="VTJ740" s="38"/>
      <c r="VTK740" s="38"/>
      <c r="VTL740" s="38"/>
      <c r="VTM740" s="38"/>
      <c r="VTN740" s="38"/>
      <c r="VTO740" s="38"/>
      <c r="VTP740" s="38"/>
      <c r="VTQ740" s="38"/>
      <c r="VTR740" s="38"/>
      <c r="VTS740" s="38"/>
      <c r="VTT740" s="38"/>
      <c r="VTU740" s="38"/>
      <c r="VTV740" s="38"/>
      <c r="VTW740" s="38"/>
      <c r="VTX740" s="38"/>
      <c r="VTY740" s="38"/>
      <c r="VTZ740" s="38"/>
      <c r="VUA740" s="38"/>
      <c r="VUB740" s="38"/>
      <c r="VUC740" s="38"/>
      <c r="VUD740" s="38"/>
      <c r="VUE740" s="38"/>
      <c r="VUF740" s="38"/>
      <c r="VUG740" s="38"/>
      <c r="VUH740" s="38"/>
      <c r="VUI740" s="38"/>
      <c r="VUJ740" s="38"/>
      <c r="VUK740" s="38"/>
      <c r="VUL740" s="38"/>
      <c r="VUM740" s="38"/>
      <c r="VUN740" s="38"/>
      <c r="VUO740" s="38"/>
      <c r="VUP740" s="38"/>
      <c r="VUQ740" s="38"/>
      <c r="VUR740" s="38"/>
      <c r="VUS740" s="38"/>
      <c r="VUT740" s="38"/>
      <c r="VUU740" s="38"/>
      <c r="VUV740" s="38"/>
      <c r="VUW740" s="38"/>
      <c r="VUX740" s="38"/>
      <c r="VUY740" s="38"/>
      <c r="VUZ740" s="38"/>
      <c r="VVA740" s="38"/>
      <c r="VVB740" s="38"/>
      <c r="VVC740" s="38"/>
      <c r="VVD740" s="38"/>
      <c r="VVE740" s="38"/>
      <c r="VVF740" s="38"/>
      <c r="VVG740" s="38"/>
      <c r="VVH740" s="38"/>
      <c r="VVI740" s="38"/>
      <c r="VVJ740" s="38"/>
      <c r="VVK740" s="38"/>
      <c r="VVL740" s="38"/>
      <c r="VVM740" s="38"/>
      <c r="VVN740" s="38"/>
      <c r="VVO740" s="38"/>
      <c r="VVP740" s="38"/>
      <c r="VVQ740" s="38"/>
      <c r="VVR740" s="38"/>
      <c r="VVS740" s="38"/>
      <c r="VVT740" s="38"/>
      <c r="VVU740" s="38"/>
      <c r="VVV740" s="38"/>
      <c r="VVW740" s="38"/>
      <c r="VVX740" s="38"/>
      <c r="VVY740" s="38"/>
      <c r="VVZ740" s="38"/>
      <c r="VWA740" s="38"/>
      <c r="VWB740" s="38"/>
      <c r="VWC740" s="38"/>
      <c r="VWD740" s="38"/>
      <c r="VWE740" s="38"/>
      <c r="VWF740" s="38"/>
      <c r="VWG740" s="38"/>
      <c r="VWH740" s="38"/>
      <c r="VWI740" s="38"/>
      <c r="VWJ740" s="38"/>
      <c r="VWK740" s="38"/>
      <c r="VWL740" s="38"/>
      <c r="VWM740" s="38"/>
      <c r="VWN740" s="38"/>
      <c r="VWO740" s="38"/>
      <c r="VWP740" s="38"/>
      <c r="VWQ740" s="38"/>
      <c r="VWR740" s="38"/>
      <c r="VWS740" s="38"/>
      <c r="VWT740" s="38"/>
      <c r="VWU740" s="38"/>
      <c r="VWV740" s="38"/>
      <c r="VWW740" s="38"/>
      <c r="VWX740" s="38"/>
      <c r="VWY740" s="38"/>
      <c r="VWZ740" s="38"/>
      <c r="VXA740" s="38"/>
      <c r="VXB740" s="38"/>
      <c r="VXC740" s="38"/>
      <c r="VXD740" s="38"/>
      <c r="VXE740" s="38"/>
      <c r="VXF740" s="38"/>
      <c r="VXG740" s="38"/>
      <c r="VXH740" s="38"/>
      <c r="VXI740" s="38"/>
      <c r="VXJ740" s="38"/>
      <c r="VXK740" s="38"/>
      <c r="VXL740" s="38"/>
      <c r="VXM740" s="38"/>
      <c r="VXN740" s="38"/>
      <c r="VXO740" s="38"/>
      <c r="VXP740" s="38"/>
      <c r="VXQ740" s="38"/>
      <c r="VXR740" s="38"/>
      <c r="VXS740" s="38"/>
      <c r="VXT740" s="38"/>
      <c r="VXU740" s="38"/>
      <c r="VXV740" s="38"/>
      <c r="VXW740" s="38"/>
      <c r="VXX740" s="38"/>
      <c r="VXY740" s="38"/>
      <c r="VXZ740" s="38"/>
      <c r="VYA740" s="38"/>
      <c r="VYB740" s="38"/>
      <c r="VYC740" s="38"/>
      <c r="VYD740" s="38"/>
      <c r="VYE740" s="38"/>
      <c r="VYF740" s="38"/>
      <c r="VYG740" s="38"/>
      <c r="VYH740" s="38"/>
      <c r="VYI740" s="38"/>
      <c r="VYJ740" s="38"/>
      <c r="VYK740" s="38"/>
      <c r="VYL740" s="38"/>
      <c r="VYM740" s="38"/>
      <c r="VYN740" s="38"/>
      <c r="VYO740" s="38"/>
      <c r="VYP740" s="38"/>
      <c r="VYQ740" s="38"/>
      <c r="VYR740" s="38"/>
      <c r="VYS740" s="38"/>
      <c r="VYT740" s="38"/>
      <c r="VYU740" s="38"/>
      <c r="VYV740" s="38"/>
      <c r="VYW740" s="38"/>
      <c r="VYX740" s="38"/>
      <c r="VYY740" s="38"/>
      <c r="VYZ740" s="38"/>
      <c r="VZA740" s="38"/>
      <c r="VZB740" s="38"/>
      <c r="VZC740" s="38"/>
      <c r="VZD740" s="38"/>
      <c r="VZE740" s="38"/>
      <c r="VZF740" s="38"/>
      <c r="VZG740" s="38"/>
      <c r="VZH740" s="38"/>
      <c r="VZI740" s="38"/>
      <c r="VZJ740" s="38"/>
      <c r="VZK740" s="38"/>
      <c r="VZL740" s="38"/>
      <c r="VZM740" s="38"/>
      <c r="VZN740" s="38"/>
      <c r="VZO740" s="38"/>
      <c r="VZP740" s="38"/>
      <c r="VZQ740" s="38"/>
      <c r="VZR740" s="38"/>
      <c r="VZS740" s="38"/>
      <c r="VZT740" s="38"/>
      <c r="VZU740" s="38"/>
      <c r="VZV740" s="38"/>
      <c r="VZW740" s="38"/>
      <c r="VZX740" s="38"/>
      <c r="VZY740" s="38"/>
      <c r="VZZ740" s="38"/>
      <c r="WAA740" s="38"/>
      <c r="WAB740" s="38"/>
      <c r="WAC740" s="38"/>
      <c r="WAD740" s="38"/>
      <c r="WAE740" s="38"/>
      <c r="WAF740" s="38"/>
      <c r="WAG740" s="38"/>
      <c r="WAH740" s="38"/>
      <c r="WAI740" s="38"/>
      <c r="WAJ740" s="38"/>
      <c r="WAK740" s="38"/>
      <c r="WAL740" s="38"/>
      <c r="WAM740" s="38"/>
      <c r="WAN740" s="38"/>
      <c r="WAO740" s="38"/>
      <c r="WAP740" s="38"/>
      <c r="WAQ740" s="38"/>
      <c r="WAR740" s="38"/>
      <c r="WAS740" s="38"/>
      <c r="WAT740" s="38"/>
      <c r="WAU740" s="38"/>
      <c r="WAV740" s="38"/>
      <c r="WAW740" s="38"/>
      <c r="WAX740" s="38"/>
      <c r="WAY740" s="38"/>
      <c r="WAZ740" s="38"/>
      <c r="WBA740" s="38"/>
      <c r="WBB740" s="38"/>
      <c r="WBC740" s="38"/>
      <c r="WBD740" s="38"/>
      <c r="WBE740" s="38"/>
      <c r="WBF740" s="38"/>
      <c r="WBG740" s="38"/>
      <c r="WBH740" s="38"/>
      <c r="WBI740" s="38"/>
      <c r="WBJ740" s="38"/>
      <c r="WBK740" s="38"/>
      <c r="WBL740" s="38"/>
      <c r="WBM740" s="38"/>
      <c r="WBN740" s="38"/>
      <c r="WBO740" s="38"/>
      <c r="WBP740" s="38"/>
      <c r="WBQ740" s="38"/>
      <c r="WBR740" s="38"/>
      <c r="WBS740" s="38"/>
      <c r="WBT740" s="38"/>
      <c r="WBU740" s="38"/>
      <c r="WBV740" s="38"/>
      <c r="WBW740" s="38"/>
      <c r="WBX740" s="38"/>
      <c r="WBY740" s="38"/>
      <c r="WBZ740" s="38"/>
      <c r="WCA740" s="38"/>
      <c r="WCB740" s="38"/>
      <c r="WCC740" s="38"/>
      <c r="WCD740" s="38"/>
      <c r="WCE740" s="38"/>
      <c r="WCF740" s="38"/>
      <c r="WCG740" s="38"/>
      <c r="WCH740" s="38"/>
      <c r="WCI740" s="38"/>
      <c r="WCJ740" s="38"/>
      <c r="WCK740" s="38"/>
      <c r="WCL740" s="38"/>
      <c r="WCM740" s="38"/>
      <c r="WCN740" s="38"/>
      <c r="WCO740" s="38"/>
      <c r="WCP740" s="38"/>
      <c r="WCQ740" s="38"/>
      <c r="WCR740" s="38"/>
      <c r="WCS740" s="38"/>
      <c r="WCT740" s="38"/>
      <c r="WCU740" s="38"/>
      <c r="WCV740" s="38"/>
      <c r="WCW740" s="38"/>
      <c r="WCX740" s="38"/>
      <c r="WCY740" s="38"/>
      <c r="WCZ740" s="38"/>
      <c r="WDA740" s="38"/>
      <c r="WDB740" s="38"/>
      <c r="WDC740" s="38"/>
      <c r="WDD740" s="38"/>
      <c r="WDE740" s="38"/>
      <c r="WDF740" s="38"/>
      <c r="WDG740" s="38"/>
      <c r="WDH740" s="38"/>
      <c r="WDI740" s="38"/>
      <c r="WDJ740" s="38"/>
      <c r="WDK740" s="38"/>
      <c r="WDL740" s="38"/>
      <c r="WDM740" s="38"/>
      <c r="WDN740" s="38"/>
      <c r="WDO740" s="38"/>
      <c r="WDP740" s="38"/>
      <c r="WDQ740" s="38"/>
      <c r="WDR740" s="38"/>
      <c r="WDS740" s="38"/>
      <c r="WDT740" s="38"/>
      <c r="WDU740" s="38"/>
      <c r="WDV740" s="38"/>
      <c r="WDW740" s="38"/>
      <c r="WDX740" s="38"/>
      <c r="WDY740" s="38"/>
      <c r="WDZ740" s="38"/>
      <c r="WEA740" s="38"/>
      <c r="WEB740" s="38"/>
      <c r="WEC740" s="38"/>
      <c r="WED740" s="38"/>
      <c r="WEE740" s="38"/>
      <c r="WEF740" s="38"/>
      <c r="WEG740" s="38"/>
      <c r="WEH740" s="38"/>
      <c r="WEI740" s="38"/>
      <c r="WEJ740" s="38"/>
      <c r="WEK740" s="38"/>
      <c r="WEL740" s="38"/>
      <c r="WEM740" s="38"/>
      <c r="WEN740" s="38"/>
      <c r="WEO740" s="38"/>
      <c r="WEP740" s="38"/>
      <c r="WEQ740" s="38"/>
      <c r="WER740" s="38"/>
      <c r="WES740" s="38"/>
      <c r="WET740" s="38"/>
      <c r="WEU740" s="38"/>
      <c r="WEV740" s="38"/>
      <c r="WEW740" s="38"/>
      <c r="WEX740" s="38"/>
      <c r="WEY740" s="38"/>
      <c r="WEZ740" s="38"/>
      <c r="WFA740" s="38"/>
      <c r="WFB740" s="38"/>
      <c r="WFC740" s="38"/>
      <c r="WFD740" s="38"/>
      <c r="WFE740" s="38"/>
      <c r="WFF740" s="38"/>
      <c r="WFG740" s="38"/>
      <c r="WFH740" s="38"/>
      <c r="WFI740" s="38"/>
      <c r="WFJ740" s="38"/>
      <c r="WFK740" s="38"/>
      <c r="WFL740" s="38"/>
      <c r="WFM740" s="38"/>
      <c r="WFN740" s="38"/>
      <c r="WFO740" s="38"/>
      <c r="WFP740" s="38"/>
      <c r="WFQ740" s="38"/>
      <c r="WFR740" s="38"/>
      <c r="WFS740" s="38"/>
      <c r="WFT740" s="38"/>
      <c r="WFU740" s="38"/>
      <c r="WFV740" s="38"/>
      <c r="WFW740" s="38"/>
      <c r="WFX740" s="38"/>
      <c r="WFY740" s="38"/>
      <c r="WFZ740" s="38"/>
      <c r="WGA740" s="38"/>
      <c r="WGB740" s="38"/>
      <c r="WGC740" s="38"/>
      <c r="WGD740" s="38"/>
      <c r="WGE740" s="38"/>
      <c r="WGF740" s="38"/>
      <c r="WGG740" s="38"/>
      <c r="WGH740" s="38"/>
      <c r="WGI740" s="38"/>
      <c r="WGJ740" s="38"/>
      <c r="WGK740" s="38"/>
      <c r="WGL740" s="38"/>
      <c r="WGM740" s="38"/>
      <c r="WGN740" s="38"/>
      <c r="WGO740" s="38"/>
      <c r="WGP740" s="38"/>
      <c r="WGQ740" s="38"/>
      <c r="WGR740" s="38"/>
      <c r="WGS740" s="38"/>
      <c r="WGT740" s="38"/>
      <c r="WGU740" s="38"/>
      <c r="WGV740" s="38"/>
      <c r="WGW740" s="38"/>
      <c r="WGX740" s="38"/>
      <c r="WGY740" s="38"/>
      <c r="WGZ740" s="38"/>
      <c r="WHA740" s="38"/>
      <c r="WHB740" s="38"/>
      <c r="WHC740" s="38"/>
      <c r="WHD740" s="38"/>
      <c r="WHE740" s="38"/>
      <c r="WHF740" s="38"/>
      <c r="WHG740" s="38"/>
      <c r="WHH740" s="38"/>
      <c r="WHI740" s="38"/>
      <c r="WHJ740" s="38"/>
      <c r="WHK740" s="38"/>
      <c r="WHL740" s="38"/>
      <c r="WHM740" s="38"/>
      <c r="WHN740" s="38"/>
      <c r="WHO740" s="38"/>
      <c r="WHP740" s="38"/>
      <c r="WHQ740" s="38"/>
      <c r="WHR740" s="38"/>
      <c r="WHS740" s="38"/>
      <c r="WHT740" s="38"/>
      <c r="WHU740" s="38"/>
      <c r="WHV740" s="38"/>
      <c r="WHW740" s="38"/>
      <c r="WHX740" s="38"/>
      <c r="WHY740" s="38"/>
      <c r="WHZ740" s="38"/>
      <c r="WIA740" s="38"/>
      <c r="WIB740" s="38"/>
      <c r="WIC740" s="38"/>
      <c r="WID740" s="38"/>
      <c r="WIE740" s="38"/>
      <c r="WIF740" s="38"/>
      <c r="WIG740" s="38"/>
      <c r="WIH740" s="38"/>
      <c r="WII740" s="38"/>
      <c r="WIJ740" s="38"/>
      <c r="WIK740" s="38"/>
      <c r="WIL740" s="38"/>
      <c r="WIM740" s="38"/>
      <c r="WIN740" s="38"/>
      <c r="WIO740" s="38"/>
      <c r="WIP740" s="38"/>
      <c r="WIQ740" s="38"/>
      <c r="WIR740" s="38"/>
      <c r="WIS740" s="38"/>
      <c r="WIT740" s="38"/>
      <c r="WIU740" s="38"/>
      <c r="WIV740" s="38"/>
      <c r="WIW740" s="38"/>
      <c r="WIX740" s="38"/>
      <c r="WIY740" s="38"/>
      <c r="WIZ740" s="38"/>
      <c r="WJA740" s="38"/>
      <c r="WJB740" s="38"/>
      <c r="WJC740" s="38"/>
      <c r="WJD740" s="38"/>
      <c r="WJE740" s="38"/>
      <c r="WJF740" s="38"/>
      <c r="WJG740" s="38"/>
      <c r="WJH740" s="38"/>
      <c r="WJI740" s="38"/>
      <c r="WJJ740" s="38"/>
      <c r="WJK740" s="38"/>
      <c r="WJL740" s="38"/>
      <c r="WJM740" s="38"/>
      <c r="WJN740" s="38"/>
      <c r="WJO740" s="38"/>
      <c r="WJP740" s="38"/>
      <c r="WJQ740" s="38"/>
      <c r="WJR740" s="38"/>
      <c r="WJS740" s="38"/>
      <c r="WJT740" s="38"/>
      <c r="WJU740" s="38"/>
      <c r="WJV740" s="38"/>
      <c r="WJW740" s="38"/>
      <c r="WJX740" s="38"/>
      <c r="WJY740" s="38"/>
      <c r="WJZ740" s="38"/>
      <c r="WKA740" s="38"/>
      <c r="WKB740" s="38"/>
      <c r="WKC740" s="38"/>
      <c r="WKD740" s="38"/>
      <c r="WKE740" s="38"/>
      <c r="WKF740" s="38"/>
      <c r="WKG740" s="38"/>
      <c r="WKH740" s="38"/>
      <c r="WKI740" s="38"/>
      <c r="WKJ740" s="38"/>
      <c r="WKK740" s="38"/>
      <c r="WKL740" s="38"/>
      <c r="WKM740" s="38"/>
      <c r="WKN740" s="38"/>
      <c r="WKO740" s="38"/>
      <c r="WKP740" s="38"/>
      <c r="WKQ740" s="38"/>
      <c r="WKR740" s="38"/>
      <c r="WKS740" s="38"/>
      <c r="WKT740" s="38"/>
      <c r="WKU740" s="38"/>
      <c r="WKV740" s="38"/>
      <c r="WKW740" s="38"/>
      <c r="WKX740" s="38"/>
      <c r="WKY740" s="38"/>
      <c r="WKZ740" s="38"/>
      <c r="WLA740" s="38"/>
      <c r="WLB740" s="38"/>
      <c r="WLC740" s="38"/>
      <c r="WLD740" s="38"/>
      <c r="WLE740" s="38"/>
      <c r="WLF740" s="38"/>
      <c r="WLG740" s="38"/>
      <c r="WLH740" s="38"/>
      <c r="WLI740" s="38"/>
      <c r="WLJ740" s="38"/>
      <c r="WLK740" s="38"/>
      <c r="WLL740" s="38"/>
      <c r="WLM740" s="38"/>
      <c r="WLN740" s="38"/>
      <c r="WLO740" s="38"/>
      <c r="WLP740" s="38"/>
      <c r="WLQ740" s="38"/>
      <c r="WLR740" s="38"/>
      <c r="WLS740" s="38"/>
      <c r="WLT740" s="38"/>
      <c r="WLU740" s="38"/>
      <c r="WLV740" s="38"/>
      <c r="WLW740" s="38"/>
      <c r="WLX740" s="38"/>
      <c r="WLY740" s="38"/>
      <c r="WLZ740" s="38"/>
      <c r="WMA740" s="38"/>
      <c r="WMB740" s="38"/>
      <c r="WMC740" s="38"/>
      <c r="WMD740" s="38"/>
      <c r="WME740" s="38"/>
      <c r="WMF740" s="38"/>
      <c r="WMG740" s="38"/>
      <c r="WMH740" s="38"/>
      <c r="WMI740" s="38"/>
      <c r="WMJ740" s="38"/>
      <c r="WMK740" s="38"/>
      <c r="WML740" s="38"/>
      <c r="WMM740" s="38"/>
      <c r="WMN740" s="38"/>
      <c r="WMO740" s="38"/>
      <c r="WMP740" s="38"/>
      <c r="WMQ740" s="38"/>
      <c r="WMR740" s="38"/>
      <c r="WMS740" s="38"/>
      <c r="WMT740" s="38"/>
      <c r="WMU740" s="38"/>
      <c r="WMV740" s="38"/>
      <c r="WMW740" s="38"/>
      <c r="WMX740" s="38"/>
      <c r="WMY740" s="38"/>
      <c r="WMZ740" s="38"/>
      <c r="WNA740" s="38"/>
      <c r="WNB740" s="38"/>
      <c r="WNC740" s="38"/>
      <c r="WND740" s="38"/>
      <c r="WNE740" s="38"/>
      <c r="WNF740" s="38"/>
      <c r="WNG740" s="38"/>
      <c r="WNH740" s="38"/>
      <c r="WNI740" s="38"/>
      <c r="WNJ740" s="38"/>
      <c r="WNK740" s="38"/>
      <c r="WNL740" s="38"/>
      <c r="WNM740" s="38"/>
      <c r="WNN740" s="38"/>
      <c r="WNO740" s="38"/>
      <c r="WNP740" s="38"/>
      <c r="WNQ740" s="38"/>
      <c r="WNR740" s="38"/>
      <c r="WNS740" s="38"/>
      <c r="WNT740" s="38"/>
      <c r="WNU740" s="38"/>
      <c r="WNV740" s="38"/>
      <c r="WNW740" s="38"/>
      <c r="WNX740" s="38"/>
      <c r="WNY740" s="38"/>
      <c r="WNZ740" s="38"/>
      <c r="WOA740" s="38"/>
      <c r="WOB740" s="38"/>
      <c r="WOC740" s="38"/>
      <c r="WOD740" s="38"/>
      <c r="WOE740" s="38"/>
      <c r="WOF740" s="38"/>
      <c r="WOG740" s="38"/>
      <c r="WOH740" s="38"/>
      <c r="WOI740" s="38"/>
      <c r="WOJ740" s="38"/>
      <c r="WOK740" s="38"/>
      <c r="WOL740" s="38"/>
      <c r="WOM740" s="38"/>
      <c r="WON740" s="38"/>
      <c r="WOO740" s="38"/>
      <c r="WOP740" s="38"/>
      <c r="WOQ740" s="38"/>
      <c r="WOR740" s="38"/>
      <c r="WOS740" s="38"/>
      <c r="WOT740" s="38"/>
      <c r="WOU740" s="38"/>
      <c r="WOV740" s="38"/>
      <c r="WOW740" s="38"/>
      <c r="WOX740" s="38"/>
      <c r="WOY740" s="38"/>
      <c r="WOZ740" s="38"/>
      <c r="WPA740" s="38"/>
      <c r="WPB740" s="38"/>
      <c r="WPC740" s="38"/>
      <c r="WPD740" s="38"/>
      <c r="WPE740" s="38"/>
      <c r="WPF740" s="38"/>
      <c r="WPG740" s="38"/>
      <c r="WPH740" s="38"/>
      <c r="WPI740" s="38"/>
      <c r="WPJ740" s="38"/>
      <c r="WPK740" s="38"/>
      <c r="WPL740" s="38"/>
      <c r="WPM740" s="38"/>
      <c r="WPN740" s="38"/>
      <c r="WPO740" s="38"/>
      <c r="WPP740" s="38"/>
      <c r="WPQ740" s="38"/>
      <c r="WPR740" s="38"/>
      <c r="WPS740" s="38"/>
      <c r="WPT740" s="38"/>
      <c r="WPU740" s="38"/>
      <c r="WPV740" s="38"/>
      <c r="WPW740" s="38"/>
      <c r="WPX740" s="38"/>
      <c r="WPY740" s="38"/>
      <c r="WPZ740" s="38"/>
      <c r="WQA740" s="38"/>
      <c r="WQB740" s="38"/>
      <c r="WQC740" s="38"/>
      <c r="WQD740" s="38"/>
      <c r="WQE740" s="38"/>
      <c r="WQF740" s="38"/>
      <c r="WQG740" s="38"/>
      <c r="WQH740" s="38"/>
      <c r="WQI740" s="38"/>
      <c r="WQJ740" s="38"/>
      <c r="WQK740" s="38"/>
      <c r="WQL740" s="38"/>
      <c r="WQM740" s="38"/>
      <c r="WQN740" s="38"/>
      <c r="WQO740" s="38"/>
      <c r="WQP740" s="38"/>
      <c r="WQQ740" s="38"/>
      <c r="WQR740" s="38"/>
      <c r="WQS740" s="38"/>
      <c r="WQT740" s="38"/>
      <c r="WQU740" s="38"/>
      <c r="WQV740" s="38"/>
      <c r="WQW740" s="38"/>
      <c r="WQX740" s="38"/>
      <c r="WQY740" s="38"/>
      <c r="WQZ740" s="38"/>
      <c r="WRA740" s="38"/>
      <c r="WRB740" s="38"/>
      <c r="WRC740" s="38"/>
      <c r="WRD740" s="38"/>
      <c r="WRE740" s="38"/>
      <c r="WRF740" s="38"/>
      <c r="WRG740" s="38"/>
      <c r="WRH740" s="38"/>
      <c r="WRI740" s="38"/>
      <c r="WRJ740" s="38"/>
      <c r="WRK740" s="38"/>
      <c r="WRL740" s="38"/>
      <c r="WRM740" s="38"/>
      <c r="WRN740" s="38"/>
      <c r="WRO740" s="38"/>
      <c r="WRP740" s="38"/>
      <c r="WRQ740" s="38"/>
      <c r="WRR740" s="38"/>
      <c r="WRS740" s="38"/>
      <c r="WRT740" s="38"/>
      <c r="WRU740" s="38"/>
      <c r="WRV740" s="38"/>
      <c r="WRW740" s="38"/>
      <c r="WRX740" s="38"/>
      <c r="WRY740" s="38"/>
      <c r="WRZ740" s="38"/>
      <c r="WSA740" s="38"/>
      <c r="WSB740" s="38"/>
      <c r="WSC740" s="38"/>
      <c r="WSD740" s="38"/>
      <c r="WSE740" s="38"/>
      <c r="WSF740" s="38"/>
      <c r="WSG740" s="38"/>
      <c r="WSH740" s="38"/>
      <c r="WSI740" s="38"/>
      <c r="WSJ740" s="38"/>
      <c r="WSK740" s="38"/>
      <c r="WSL740" s="38"/>
      <c r="WSM740" s="38"/>
      <c r="WSN740" s="38"/>
      <c r="WSO740" s="38"/>
      <c r="WSP740" s="38"/>
      <c r="WSQ740" s="38"/>
      <c r="WSR740" s="38"/>
      <c r="WSS740" s="38"/>
      <c r="WST740" s="38"/>
      <c r="WSU740" s="38"/>
      <c r="WSV740" s="38"/>
      <c r="WSW740" s="38"/>
      <c r="WSX740" s="38"/>
      <c r="WSY740" s="38"/>
      <c r="WSZ740" s="38"/>
      <c r="WTA740" s="38"/>
      <c r="WTB740" s="38"/>
      <c r="WTC740" s="38"/>
      <c r="WTD740" s="38"/>
      <c r="WTE740" s="38"/>
      <c r="WTF740" s="38"/>
      <c r="WTG740" s="38"/>
      <c r="WTH740" s="38"/>
      <c r="WTI740" s="38"/>
      <c r="WTJ740" s="38"/>
      <c r="WTK740" s="38"/>
      <c r="WTL740" s="38"/>
      <c r="WTM740" s="38"/>
      <c r="WTN740" s="38"/>
      <c r="WTO740" s="38"/>
      <c r="WTP740" s="38"/>
      <c r="WTQ740" s="38"/>
      <c r="WTR740" s="38"/>
      <c r="WTS740" s="38"/>
      <c r="WTT740" s="38"/>
      <c r="WTU740" s="38"/>
      <c r="WTV740" s="38"/>
      <c r="WTW740" s="38"/>
      <c r="WTX740" s="38"/>
      <c r="WTY740" s="38"/>
      <c r="WTZ740" s="38"/>
      <c r="WUA740" s="38"/>
      <c r="WUB740" s="38"/>
      <c r="WUC740" s="38"/>
      <c r="WUD740" s="38"/>
      <c r="WUE740" s="38"/>
      <c r="WUF740" s="38"/>
      <c r="WUG740" s="38"/>
      <c r="WUH740" s="38"/>
      <c r="WUI740" s="38"/>
      <c r="WUJ740" s="38"/>
      <c r="WUK740" s="38"/>
      <c r="WUL740" s="38"/>
      <c r="WUM740" s="38"/>
      <c r="WUN740" s="38"/>
      <c r="WUO740" s="38"/>
      <c r="WUP740" s="38"/>
      <c r="WUQ740" s="38"/>
      <c r="WUR740" s="38"/>
      <c r="WUS740" s="38"/>
      <c r="WUT740" s="38"/>
      <c r="WUU740" s="38"/>
      <c r="WUV740" s="38"/>
      <c r="WUW740" s="38"/>
      <c r="WUX740" s="38"/>
      <c r="WUY740" s="38"/>
      <c r="WUZ740" s="38"/>
      <c r="WVA740" s="38"/>
      <c r="WVB740" s="38"/>
      <c r="WVC740" s="38"/>
      <c r="WVD740" s="38"/>
      <c r="WVE740" s="38"/>
      <c r="WVF740" s="38"/>
      <c r="WVG740" s="38"/>
      <c r="WVH740" s="38"/>
      <c r="WVI740" s="38"/>
      <c r="WVJ740" s="38"/>
      <c r="WVK740" s="38"/>
      <c r="WVL740" s="38"/>
      <c r="WVM740" s="38"/>
      <c r="WVN740" s="38"/>
      <c r="WVO740" s="38"/>
      <c r="WVP740" s="38"/>
      <c r="WVQ740" s="38"/>
      <c r="WVR740" s="38"/>
      <c r="WVS740" s="38"/>
      <c r="WVT740" s="38"/>
      <c r="WVU740" s="38"/>
      <c r="WVV740" s="38"/>
      <c r="WVW740" s="38"/>
      <c r="WVX740" s="38"/>
      <c r="WVY740" s="38"/>
      <c r="WVZ740" s="38"/>
      <c r="WWA740" s="38"/>
      <c r="WWB740" s="38"/>
      <c r="WWC740" s="38"/>
      <c r="WWD740" s="38"/>
      <c r="WWE740" s="38"/>
      <c r="WWF740" s="38"/>
      <c r="WWG740" s="38"/>
      <c r="WWH740" s="38"/>
      <c r="WWI740" s="38"/>
      <c r="WWJ740" s="38"/>
      <c r="WWK740" s="38"/>
      <c r="WWL740" s="38"/>
      <c r="WWM740" s="38"/>
      <c r="WWN740" s="38"/>
      <c r="WWO740" s="38"/>
      <c r="WWP740" s="38"/>
      <c r="WWQ740" s="38"/>
      <c r="WWR740" s="38"/>
      <c r="WWS740" s="38"/>
      <c r="WWT740" s="38"/>
      <c r="WWU740" s="38"/>
      <c r="WWV740" s="38"/>
      <c r="WWW740" s="38"/>
      <c r="WWX740" s="38"/>
      <c r="WWY740" s="38"/>
      <c r="WWZ740" s="38"/>
      <c r="WXA740" s="38"/>
      <c r="WXB740" s="38"/>
      <c r="WXC740" s="38"/>
      <c r="WXD740" s="38"/>
      <c r="WXE740" s="38"/>
      <c r="WXF740" s="38"/>
      <c r="WXG740" s="38"/>
      <c r="WXH740" s="38"/>
      <c r="WXI740" s="38"/>
      <c r="WXJ740" s="38"/>
      <c r="WXK740" s="38"/>
      <c r="WXL740" s="38"/>
      <c r="WXM740" s="38"/>
      <c r="WXN740" s="38"/>
      <c r="WXO740" s="38"/>
      <c r="WXP740" s="38"/>
      <c r="WXQ740" s="38"/>
      <c r="WXR740" s="38"/>
      <c r="WXS740" s="38"/>
      <c r="WXT740" s="38"/>
      <c r="WXU740" s="38"/>
      <c r="WXV740" s="38"/>
      <c r="WXW740" s="38"/>
      <c r="WXX740" s="38"/>
      <c r="WXY740" s="38"/>
      <c r="WXZ740" s="38"/>
      <c r="WYA740" s="38"/>
      <c r="WYB740" s="38"/>
      <c r="WYC740" s="38"/>
      <c r="WYD740" s="38"/>
      <c r="WYE740" s="38"/>
      <c r="WYF740" s="38"/>
      <c r="WYG740" s="38"/>
      <c r="WYH740" s="38"/>
      <c r="WYI740" s="38"/>
      <c r="WYJ740" s="38"/>
      <c r="WYK740" s="38"/>
      <c r="WYL740" s="38"/>
      <c r="WYM740" s="38"/>
      <c r="WYN740" s="38"/>
      <c r="WYO740" s="38"/>
      <c r="WYP740" s="38"/>
      <c r="WYQ740" s="38"/>
      <c r="WYR740" s="38"/>
      <c r="WYS740" s="38"/>
      <c r="WYT740" s="38"/>
      <c r="WYU740" s="38"/>
      <c r="WYV740" s="38"/>
      <c r="WYW740" s="38"/>
      <c r="WYX740" s="38"/>
      <c r="WYY740" s="38"/>
      <c r="WYZ740" s="38"/>
      <c r="WZA740" s="38"/>
      <c r="WZB740" s="38"/>
      <c r="WZC740" s="38"/>
      <c r="WZD740" s="38"/>
      <c r="WZE740" s="38"/>
      <c r="WZF740" s="38"/>
      <c r="WZG740" s="38"/>
      <c r="WZH740" s="38"/>
      <c r="WZI740" s="38"/>
      <c r="WZJ740" s="38"/>
      <c r="WZK740" s="38"/>
      <c r="WZL740" s="38"/>
      <c r="WZM740" s="38"/>
      <c r="WZN740" s="38"/>
      <c r="WZO740" s="38"/>
      <c r="WZP740" s="38"/>
      <c r="WZQ740" s="38"/>
      <c r="WZR740" s="38"/>
      <c r="WZS740" s="38"/>
      <c r="WZT740" s="38"/>
      <c r="WZU740" s="38"/>
      <c r="WZV740" s="38"/>
      <c r="WZW740" s="38"/>
      <c r="WZX740" s="38"/>
      <c r="WZY740" s="38"/>
      <c r="WZZ740" s="38"/>
      <c r="XAA740" s="38"/>
      <c r="XAB740" s="38"/>
      <c r="XAC740" s="38"/>
      <c r="XAD740" s="38"/>
      <c r="XAE740" s="38"/>
      <c r="XAF740" s="38"/>
      <c r="XAG740" s="38"/>
      <c r="XAH740" s="38"/>
      <c r="XAI740" s="38"/>
      <c r="XAJ740" s="38"/>
      <c r="XAK740" s="38"/>
      <c r="XAL740" s="38"/>
      <c r="XAM740" s="38"/>
      <c r="XAN740" s="38"/>
      <c r="XAO740" s="38"/>
      <c r="XAP740" s="38"/>
      <c r="XAQ740" s="38"/>
      <c r="XAR740" s="38"/>
      <c r="XAS740" s="38"/>
      <c r="XAT740" s="38"/>
      <c r="XAU740" s="38"/>
      <c r="XAV740" s="38"/>
      <c r="XAW740" s="38"/>
      <c r="XAX740" s="38"/>
      <c r="XAY740" s="38"/>
      <c r="XAZ740" s="38"/>
      <c r="XBA740" s="38"/>
      <c r="XBB740" s="38"/>
      <c r="XBC740" s="38"/>
      <c r="XBD740" s="38"/>
      <c r="XBE740" s="38"/>
      <c r="XBF740" s="38"/>
      <c r="XBG740" s="38"/>
      <c r="XBH740" s="38"/>
      <c r="XBI740" s="38"/>
      <c r="XBJ740" s="38"/>
      <c r="XBK740" s="38"/>
      <c r="XBL740" s="38"/>
      <c r="XBM740" s="38"/>
      <c r="XBN740" s="38"/>
      <c r="XBO740" s="38"/>
      <c r="XBP740" s="38"/>
      <c r="XBQ740" s="38"/>
      <c r="XBR740" s="38"/>
      <c r="XBS740" s="38"/>
      <c r="XBT740" s="38"/>
      <c r="XBU740" s="38"/>
      <c r="XBV740" s="38"/>
      <c r="XBW740" s="38"/>
      <c r="XBX740" s="38"/>
      <c r="XBY740" s="38"/>
      <c r="XBZ740" s="38"/>
      <c r="XCA740" s="38"/>
      <c r="XCB740" s="38"/>
      <c r="XCC740" s="38"/>
      <c r="XCD740" s="38"/>
      <c r="XCE740" s="38"/>
      <c r="XCF740" s="38"/>
      <c r="XCG740" s="38"/>
      <c r="XCH740" s="38"/>
      <c r="XCI740" s="38"/>
      <c r="XCJ740" s="38"/>
      <c r="XCK740" s="38"/>
      <c r="XCL740" s="38"/>
      <c r="XCM740" s="38"/>
      <c r="XCN740" s="38"/>
      <c r="XCO740" s="38"/>
      <c r="XCP740" s="38"/>
      <c r="XCQ740" s="38"/>
      <c r="XCR740" s="38"/>
      <c r="XCS740" s="38"/>
      <c r="XCT740" s="38"/>
      <c r="XCU740" s="38"/>
      <c r="XCV740" s="38"/>
      <c r="XCW740" s="38"/>
      <c r="XCX740" s="38"/>
      <c r="XCY740" s="38"/>
      <c r="XCZ740" s="38"/>
      <c r="XDA740" s="38"/>
      <c r="XDB740" s="38"/>
      <c r="XDC740" s="38"/>
      <c r="XDD740" s="38"/>
      <c r="XDE740" s="38"/>
      <c r="XDF740" s="38"/>
      <c r="XDG740" s="38"/>
      <c r="XDH740" s="38"/>
      <c r="XDI740" s="38"/>
      <c r="XDJ740" s="38"/>
      <c r="XDK740" s="38"/>
      <c r="XDL740" s="38"/>
      <c r="XDM740" s="38"/>
      <c r="XDN740" s="38"/>
      <c r="XDO740" s="14"/>
      <c r="XDP740" s="24"/>
      <c r="XDQ740" s="24"/>
      <c r="XDR740" s="24"/>
      <c r="XDS740" s="24"/>
    </row>
    <row r="741" spans="1:16347" s="38" customFormat="1" ht="13" hidden="1" x14ac:dyDescent="0.35">
      <c r="A741" s="14"/>
      <c r="B741" s="24">
        <v>45281801</v>
      </c>
      <c r="C741" s="24">
        <v>801</v>
      </c>
      <c r="D741" s="24" t="s">
        <v>2096</v>
      </c>
      <c r="E741" s="66">
        <v>45281801</v>
      </c>
      <c r="F741" s="24" t="s">
        <v>2096</v>
      </c>
      <c r="G741" s="24" t="s">
        <v>46</v>
      </c>
      <c r="H741" s="24" t="s">
        <v>79</v>
      </c>
      <c r="I741" s="24" t="s">
        <v>79</v>
      </c>
      <c r="J741" s="24" t="s">
        <v>145</v>
      </c>
      <c r="K741" s="24" t="s">
        <v>65</v>
      </c>
      <c r="L741" s="24" t="s">
        <v>66</v>
      </c>
      <c r="M741" s="24" t="s">
        <v>67</v>
      </c>
      <c r="N741" s="48">
        <v>40826</v>
      </c>
      <c r="O741" s="24" t="s">
        <v>53</v>
      </c>
      <c r="P741" s="26" t="s">
        <v>1</v>
      </c>
      <c r="Q741" s="24" t="s">
        <v>44</v>
      </c>
      <c r="R741" s="63" t="s">
        <v>54</v>
      </c>
      <c r="S741" s="24" t="s">
        <v>44</v>
      </c>
      <c r="T741" s="40" t="s">
        <v>44</v>
      </c>
      <c r="U741" s="24" t="s">
        <v>55</v>
      </c>
      <c r="V741" s="24">
        <v>2710193200</v>
      </c>
      <c r="W741" s="14" t="s">
        <v>44</v>
      </c>
      <c r="X741" s="24" t="s">
        <v>4934</v>
      </c>
      <c r="Y741" s="24">
        <v>1176</v>
      </c>
      <c r="Z741" s="24" t="s">
        <v>392</v>
      </c>
      <c r="AA741" s="24" t="s">
        <v>2099</v>
      </c>
      <c r="AB741" s="51" t="s">
        <v>1890</v>
      </c>
      <c r="AC741" s="51"/>
      <c r="AD741" s="51"/>
      <c r="AE741" s="24"/>
    </row>
    <row r="742" spans="1:16347" hidden="1" x14ac:dyDescent="0.35">
      <c r="B742" s="24">
        <v>45281967</v>
      </c>
      <c r="C742" s="24">
        <v>967</v>
      </c>
      <c r="D742" s="24" t="s">
        <v>2100</v>
      </c>
      <c r="E742" s="66">
        <v>45281801</v>
      </c>
      <c r="F742" s="24" t="s">
        <v>2096</v>
      </c>
      <c r="G742" s="24" t="s">
        <v>46</v>
      </c>
      <c r="H742" s="24" t="s">
        <v>151</v>
      </c>
      <c r="I742" s="24" t="s">
        <v>86</v>
      </c>
      <c r="J742" s="24" t="s">
        <v>145</v>
      </c>
      <c r="K742" s="24" t="s">
        <v>65</v>
      </c>
      <c r="L742" s="24" t="s">
        <v>66</v>
      </c>
      <c r="M742" s="24" t="s">
        <v>67</v>
      </c>
      <c r="N742" s="48">
        <v>41208</v>
      </c>
      <c r="O742" s="24" t="s">
        <v>53</v>
      </c>
      <c r="P742" s="26" t="s">
        <v>1</v>
      </c>
      <c r="Q742" s="24"/>
      <c r="R742" s="63" t="s">
        <v>7510</v>
      </c>
      <c r="S742" s="24" t="s">
        <v>44</v>
      </c>
      <c r="T742" s="40" t="s">
        <v>44</v>
      </c>
      <c r="U742" s="24" t="s">
        <v>55</v>
      </c>
      <c r="V742" s="24">
        <v>2710193200</v>
      </c>
      <c r="W742" s="14" t="s">
        <v>83</v>
      </c>
      <c r="X742" s="24" t="s">
        <v>4934</v>
      </c>
      <c r="Y742" s="24" t="s">
        <v>87</v>
      </c>
      <c r="Z742" s="24" t="s">
        <v>88</v>
      </c>
      <c r="AA742" s="24" t="s">
        <v>2102</v>
      </c>
      <c r="AB742" s="51" t="s">
        <v>1890</v>
      </c>
      <c r="AC742" s="51"/>
      <c r="AD742" s="51"/>
      <c r="AE742" s="24"/>
      <c r="AF742" s="38"/>
    </row>
    <row r="743" spans="1:16347" s="38" customFormat="1" ht="13" hidden="1" x14ac:dyDescent="0.35">
      <c r="A743" s="14"/>
      <c r="B743" s="24">
        <v>45281809</v>
      </c>
      <c r="C743" s="24">
        <v>809</v>
      </c>
      <c r="D743" s="24" t="s">
        <v>2103</v>
      </c>
      <c r="E743" s="66">
        <v>45281801</v>
      </c>
      <c r="F743" s="24" t="s">
        <v>2096</v>
      </c>
      <c r="G743" s="24" t="s">
        <v>46</v>
      </c>
      <c r="H743" s="24" t="s">
        <v>47</v>
      </c>
      <c r="I743" s="24" t="s">
        <v>48</v>
      </c>
      <c r="J743" s="24" t="s">
        <v>145</v>
      </c>
      <c r="K743" s="24" t="s">
        <v>65</v>
      </c>
      <c r="L743" s="24" t="s">
        <v>66</v>
      </c>
      <c r="M743" s="24" t="s">
        <v>67</v>
      </c>
      <c r="N743" s="48">
        <v>40834</v>
      </c>
      <c r="O743" s="24" t="s">
        <v>53</v>
      </c>
      <c r="P743" s="26" t="s">
        <v>1</v>
      </c>
      <c r="Q743" s="63"/>
      <c r="R743" s="63" t="s">
        <v>7511</v>
      </c>
      <c r="S743" s="24" t="s">
        <v>44</v>
      </c>
      <c r="T743" s="40" t="s">
        <v>44</v>
      </c>
      <c r="U743" s="24" t="s">
        <v>55</v>
      </c>
      <c r="V743" s="24">
        <v>2710199200</v>
      </c>
      <c r="W743" s="14" t="s">
        <v>83</v>
      </c>
      <c r="X743" s="24" t="s">
        <v>4934</v>
      </c>
      <c r="Y743" s="24" t="s">
        <v>360</v>
      </c>
      <c r="Z743" s="24" t="s">
        <v>88</v>
      </c>
      <c r="AA743" s="24" t="s">
        <v>2105</v>
      </c>
      <c r="AB743" s="51" t="s">
        <v>1890</v>
      </c>
      <c r="AC743" s="51"/>
      <c r="AD743" s="51"/>
      <c r="AE743" s="24"/>
    </row>
    <row r="744" spans="1:16347" s="38" customFormat="1" ht="13" hidden="1" x14ac:dyDescent="0.35">
      <c r="A744" s="14"/>
      <c r="B744" s="24">
        <v>45374809</v>
      </c>
      <c r="C744" s="24">
        <v>809</v>
      </c>
      <c r="D744" s="24" t="s">
        <v>2106</v>
      </c>
      <c r="E744" s="66">
        <v>45281801</v>
      </c>
      <c r="F744" s="24" t="s">
        <v>2096</v>
      </c>
      <c r="G744" s="24" t="s">
        <v>46</v>
      </c>
      <c r="H744" s="24" t="s">
        <v>47</v>
      </c>
      <c r="I744" s="24" t="s">
        <v>48</v>
      </c>
      <c r="J744" s="24" t="s">
        <v>119</v>
      </c>
      <c r="K744" s="24" t="s">
        <v>65</v>
      </c>
      <c r="L744" s="24" t="s">
        <v>66</v>
      </c>
      <c r="M744" s="24" t="s">
        <v>67</v>
      </c>
      <c r="N744" s="48">
        <v>42856</v>
      </c>
      <c r="O744" s="24" t="s">
        <v>53</v>
      </c>
      <c r="P744" s="26" t="s">
        <v>1</v>
      </c>
      <c r="Q744" s="24">
        <v>5011987034938</v>
      </c>
      <c r="R744" s="63" t="s">
        <v>54</v>
      </c>
      <c r="S744" s="24" t="s">
        <v>44</v>
      </c>
      <c r="T744" s="40" t="s">
        <v>44</v>
      </c>
      <c r="U744" s="24" t="s">
        <v>55</v>
      </c>
      <c r="V744" s="24">
        <v>2710199200</v>
      </c>
      <c r="W744" s="14" t="s">
        <v>83</v>
      </c>
      <c r="X744" s="24" t="s">
        <v>4934</v>
      </c>
      <c r="Y744" s="24" t="s">
        <v>360</v>
      </c>
      <c r="Z744" s="24" t="s">
        <v>565</v>
      </c>
      <c r="AA744" s="24" t="s">
        <v>2108</v>
      </c>
      <c r="AB744" s="51" t="s">
        <v>1890</v>
      </c>
      <c r="AC744" s="51"/>
      <c r="AD744" s="51"/>
      <c r="AE744" s="24"/>
    </row>
    <row r="745" spans="1:16347" hidden="1" x14ac:dyDescent="0.35">
      <c r="B745" s="24">
        <v>45282801</v>
      </c>
      <c r="C745" s="24">
        <v>801</v>
      </c>
      <c r="D745" s="24" t="s">
        <v>2109</v>
      </c>
      <c r="E745" s="66">
        <v>45282801</v>
      </c>
      <c r="F745" s="24" t="s">
        <v>2109</v>
      </c>
      <c r="G745" s="24" t="s">
        <v>46</v>
      </c>
      <c r="H745" s="24" t="s">
        <v>79</v>
      </c>
      <c r="I745" s="24" t="s">
        <v>79</v>
      </c>
      <c r="J745" s="24" t="s">
        <v>145</v>
      </c>
      <c r="K745" s="24" t="s">
        <v>65</v>
      </c>
      <c r="L745" s="24" t="s">
        <v>66</v>
      </c>
      <c r="M745" s="24" t="s">
        <v>67</v>
      </c>
      <c r="N745" s="48">
        <v>40827</v>
      </c>
      <c r="O745" s="24" t="s">
        <v>53</v>
      </c>
      <c r="P745" s="26" t="s">
        <v>1</v>
      </c>
      <c r="Q745" s="24" t="s">
        <v>44</v>
      </c>
      <c r="R745" s="63" t="s">
        <v>54</v>
      </c>
      <c r="S745" s="24" t="s">
        <v>44</v>
      </c>
      <c r="T745" s="40" t="s">
        <v>44</v>
      </c>
      <c r="U745" s="24" t="s">
        <v>55</v>
      </c>
      <c r="V745" s="24">
        <v>2710193200</v>
      </c>
      <c r="W745" s="14" t="s">
        <v>44</v>
      </c>
      <c r="X745" s="24" t="s">
        <v>4935</v>
      </c>
      <c r="Y745" s="24">
        <v>1176</v>
      </c>
      <c r="Z745" s="24" t="s">
        <v>392</v>
      </c>
      <c r="AA745" s="24" t="s">
        <v>2110</v>
      </c>
      <c r="AB745" s="51" t="s">
        <v>1890</v>
      </c>
      <c r="AC745" s="51"/>
      <c r="AD745" s="51"/>
      <c r="AE745" s="24"/>
      <c r="AF745" s="38"/>
    </row>
    <row r="746" spans="1:16347" hidden="1" x14ac:dyDescent="0.35">
      <c r="B746" s="24">
        <v>45282809</v>
      </c>
      <c r="C746" s="24">
        <v>809</v>
      </c>
      <c r="D746" s="24" t="s">
        <v>2111</v>
      </c>
      <c r="E746" s="66">
        <v>45282801</v>
      </c>
      <c r="F746" s="24" t="s">
        <v>2109</v>
      </c>
      <c r="G746" s="24" t="s">
        <v>46</v>
      </c>
      <c r="H746" s="24" t="s">
        <v>47</v>
      </c>
      <c r="I746" s="24" t="s">
        <v>48</v>
      </c>
      <c r="J746" s="24" t="s">
        <v>145</v>
      </c>
      <c r="K746" s="24" t="s">
        <v>65</v>
      </c>
      <c r="L746" s="24" t="s">
        <v>66</v>
      </c>
      <c r="M746" s="24" t="s">
        <v>67</v>
      </c>
      <c r="N746" s="48">
        <v>40875</v>
      </c>
      <c r="O746" s="24" t="s">
        <v>53</v>
      </c>
      <c r="P746" s="26" t="s">
        <v>1</v>
      </c>
      <c r="Q746" s="24"/>
      <c r="R746" s="63" t="s">
        <v>7512</v>
      </c>
      <c r="S746" s="24" t="s">
        <v>44</v>
      </c>
      <c r="T746" s="40" t="s">
        <v>44</v>
      </c>
      <c r="U746" s="24" t="s">
        <v>55</v>
      </c>
      <c r="V746" s="24">
        <v>2710199200</v>
      </c>
      <c r="W746" s="14" t="s">
        <v>83</v>
      </c>
      <c r="X746" s="24" t="s">
        <v>4935</v>
      </c>
      <c r="Y746" s="24" t="s">
        <v>360</v>
      </c>
      <c r="Z746" s="24" t="s">
        <v>88</v>
      </c>
      <c r="AA746" s="24" t="s">
        <v>2113</v>
      </c>
      <c r="AB746" s="51" t="s">
        <v>1890</v>
      </c>
      <c r="AC746" s="51"/>
      <c r="AD746" s="51"/>
      <c r="AE746" s="24"/>
      <c r="AF746" s="38"/>
    </row>
    <row r="747" spans="1:16347" hidden="1" x14ac:dyDescent="0.35">
      <c r="B747" s="24">
        <v>45282967</v>
      </c>
      <c r="C747" s="24">
        <v>967</v>
      </c>
      <c r="D747" s="24" t="s">
        <v>2114</v>
      </c>
      <c r="E747" s="66">
        <v>45282801</v>
      </c>
      <c r="F747" s="24" t="s">
        <v>2109</v>
      </c>
      <c r="G747" s="24" t="s">
        <v>46</v>
      </c>
      <c r="H747" s="24" t="s">
        <v>151</v>
      </c>
      <c r="I747" s="24" t="s">
        <v>86</v>
      </c>
      <c r="J747" s="24" t="s">
        <v>145</v>
      </c>
      <c r="K747" s="24" t="s">
        <v>65</v>
      </c>
      <c r="L747" s="24" t="s">
        <v>66</v>
      </c>
      <c r="M747" s="24" t="s">
        <v>67</v>
      </c>
      <c r="N747" s="48">
        <v>41193</v>
      </c>
      <c r="O747" s="24" t="s">
        <v>53</v>
      </c>
      <c r="P747" s="26" t="s">
        <v>1</v>
      </c>
      <c r="Q747" s="24">
        <v>5011987194410</v>
      </c>
      <c r="R747" s="63" t="s">
        <v>54</v>
      </c>
      <c r="S747" s="24" t="s">
        <v>44</v>
      </c>
      <c r="T747" s="40" t="s">
        <v>44</v>
      </c>
      <c r="U747" s="24" t="s">
        <v>55</v>
      </c>
      <c r="V747" s="24">
        <v>2710193200</v>
      </c>
      <c r="W747" s="14" t="s">
        <v>83</v>
      </c>
      <c r="X747" s="24" t="s">
        <v>4935</v>
      </c>
      <c r="Y747" s="24" t="s">
        <v>87</v>
      </c>
      <c r="Z747" s="24" t="s">
        <v>88</v>
      </c>
      <c r="AA747" s="24" t="s">
        <v>2116</v>
      </c>
      <c r="AB747" s="51" t="s">
        <v>1890</v>
      </c>
      <c r="AC747" s="51"/>
      <c r="AD747" s="51"/>
      <c r="AE747" s="24"/>
      <c r="AF747" s="38"/>
    </row>
    <row r="748" spans="1:16347" hidden="1" x14ac:dyDescent="0.35">
      <c r="B748" s="24">
        <v>45294801</v>
      </c>
      <c r="C748" s="24">
        <v>801</v>
      </c>
      <c r="D748" s="24" t="s">
        <v>2117</v>
      </c>
      <c r="E748" s="66">
        <v>45294801</v>
      </c>
      <c r="F748" s="24" t="s">
        <v>2117</v>
      </c>
      <c r="G748" s="24" t="s">
        <v>46</v>
      </c>
      <c r="H748" s="24" t="s">
        <v>79</v>
      </c>
      <c r="I748" s="24" t="s">
        <v>79</v>
      </c>
      <c r="J748" s="24" t="s">
        <v>145</v>
      </c>
      <c r="K748" s="24" t="s">
        <v>65</v>
      </c>
      <c r="L748" s="24" t="s">
        <v>66</v>
      </c>
      <c r="M748" s="24" t="s">
        <v>67</v>
      </c>
      <c r="N748" s="48">
        <v>40827</v>
      </c>
      <c r="O748" s="24" t="s">
        <v>53</v>
      </c>
      <c r="P748" s="26" t="s">
        <v>1</v>
      </c>
      <c r="Q748" s="24" t="s">
        <v>44</v>
      </c>
      <c r="R748" s="63" t="s">
        <v>54</v>
      </c>
      <c r="S748" s="24" t="s">
        <v>44</v>
      </c>
      <c r="T748" s="40" t="s">
        <v>44</v>
      </c>
      <c r="U748" s="24" t="s">
        <v>55</v>
      </c>
      <c r="V748" s="24">
        <v>2710193200</v>
      </c>
      <c r="W748" s="14" t="s">
        <v>44</v>
      </c>
      <c r="X748" s="24" t="s">
        <v>2124</v>
      </c>
      <c r="Y748" s="24">
        <v>1176</v>
      </c>
      <c r="Z748" s="24" t="s">
        <v>392</v>
      </c>
      <c r="AA748" s="24" t="s">
        <v>2118</v>
      </c>
      <c r="AB748" s="51" t="s">
        <v>1890</v>
      </c>
      <c r="AC748" s="51"/>
      <c r="AD748" s="51"/>
      <c r="AE748" s="24"/>
      <c r="AF748" s="38"/>
    </row>
    <row r="749" spans="1:16347" hidden="1" x14ac:dyDescent="0.35">
      <c r="B749" s="24">
        <v>45294809</v>
      </c>
      <c r="C749" s="24">
        <v>809</v>
      </c>
      <c r="D749" s="24" t="s">
        <v>2119</v>
      </c>
      <c r="E749" s="66">
        <v>45294801</v>
      </c>
      <c r="F749" s="24" t="s">
        <v>2117</v>
      </c>
      <c r="G749" s="24" t="s">
        <v>46</v>
      </c>
      <c r="H749" s="24" t="s">
        <v>47</v>
      </c>
      <c r="I749" s="24" t="s">
        <v>48</v>
      </c>
      <c r="J749" s="24" t="s">
        <v>145</v>
      </c>
      <c r="K749" s="24" t="s">
        <v>65</v>
      </c>
      <c r="L749" s="24" t="s">
        <v>66</v>
      </c>
      <c r="M749" s="24" t="s">
        <v>67</v>
      </c>
      <c r="N749" s="48">
        <v>40855</v>
      </c>
      <c r="O749" s="24" t="s">
        <v>53</v>
      </c>
      <c r="P749" s="26" t="s">
        <v>1</v>
      </c>
      <c r="Q749" s="63"/>
      <c r="R749" s="63" t="s">
        <v>7513</v>
      </c>
      <c r="S749" s="24" t="s">
        <v>44</v>
      </c>
      <c r="T749" s="40" t="s">
        <v>44</v>
      </c>
      <c r="U749" s="24" t="s">
        <v>55</v>
      </c>
      <c r="V749" s="24">
        <v>2710193200</v>
      </c>
      <c r="W749" s="14" t="s">
        <v>83</v>
      </c>
      <c r="X749" s="24" t="s">
        <v>2124</v>
      </c>
      <c r="Y749" s="24" t="s">
        <v>360</v>
      </c>
      <c r="Z749" s="24" t="s">
        <v>88</v>
      </c>
      <c r="AA749" s="24" t="s">
        <v>2121</v>
      </c>
      <c r="AB749" s="51" t="s">
        <v>1890</v>
      </c>
      <c r="AC749" s="51"/>
      <c r="AD749" s="51"/>
      <c r="AE749" s="24"/>
      <c r="AF749" s="38"/>
    </row>
    <row r="750" spans="1:16347" hidden="1" x14ac:dyDescent="0.35">
      <c r="B750" s="24">
        <v>45294967</v>
      </c>
      <c r="C750" s="24">
        <v>967</v>
      </c>
      <c r="D750" s="24" t="s">
        <v>2122</v>
      </c>
      <c r="E750" s="66">
        <v>45294801</v>
      </c>
      <c r="F750" s="24" t="s">
        <v>2117</v>
      </c>
      <c r="G750" s="24" t="s">
        <v>46</v>
      </c>
      <c r="H750" s="24" t="s">
        <v>151</v>
      </c>
      <c r="I750" s="24" t="s">
        <v>86</v>
      </c>
      <c r="J750" s="24" t="s">
        <v>145</v>
      </c>
      <c r="K750" s="24" t="s">
        <v>65</v>
      </c>
      <c r="L750" s="24" t="s">
        <v>66</v>
      </c>
      <c r="M750" s="24" t="s">
        <v>67</v>
      </c>
      <c r="N750" s="48">
        <v>41129</v>
      </c>
      <c r="O750" s="24" t="s">
        <v>53</v>
      </c>
      <c r="P750" s="26" t="s">
        <v>1</v>
      </c>
      <c r="Q750" s="63">
        <v>5011987194304</v>
      </c>
      <c r="R750" s="63" t="s">
        <v>54</v>
      </c>
      <c r="S750" s="24" t="s">
        <v>44</v>
      </c>
      <c r="T750" s="40" t="s">
        <v>44</v>
      </c>
      <c r="U750" s="24" t="s">
        <v>55</v>
      </c>
      <c r="V750" s="24">
        <v>2710193200</v>
      </c>
      <c r="W750" s="14" t="s">
        <v>83</v>
      </c>
      <c r="X750" s="24" t="s">
        <v>2124</v>
      </c>
      <c r="Y750" s="24" t="s">
        <v>87</v>
      </c>
      <c r="Z750" s="24" t="s">
        <v>88</v>
      </c>
      <c r="AA750" s="24" t="s">
        <v>2125</v>
      </c>
      <c r="AB750" s="51" t="s">
        <v>1890</v>
      </c>
      <c r="AC750" s="51"/>
      <c r="AD750" s="51"/>
      <c r="AE750" s="24"/>
      <c r="AF750" s="38"/>
    </row>
    <row r="751" spans="1:16347" hidden="1" x14ac:dyDescent="0.35">
      <c r="B751" s="24">
        <v>45295801</v>
      </c>
      <c r="C751" s="24">
        <v>801</v>
      </c>
      <c r="D751" s="24" t="s">
        <v>2126</v>
      </c>
      <c r="E751" s="66">
        <v>45295801</v>
      </c>
      <c r="F751" s="24" t="s">
        <v>2126</v>
      </c>
      <c r="G751" s="24" t="s">
        <v>46</v>
      </c>
      <c r="H751" s="24" t="s">
        <v>79</v>
      </c>
      <c r="I751" s="24" t="s">
        <v>79</v>
      </c>
      <c r="J751" s="24" t="s">
        <v>145</v>
      </c>
      <c r="K751" s="24" t="s">
        <v>65</v>
      </c>
      <c r="L751" s="24" t="s">
        <v>66</v>
      </c>
      <c r="M751" s="24" t="s">
        <v>67</v>
      </c>
      <c r="N751" s="48">
        <v>40830</v>
      </c>
      <c r="O751" s="24" t="s">
        <v>53</v>
      </c>
      <c r="P751" s="26" t="s">
        <v>1</v>
      </c>
      <c r="Q751" s="24" t="s">
        <v>44</v>
      </c>
      <c r="R751" s="63" t="s">
        <v>54</v>
      </c>
      <c r="S751" s="24" t="s">
        <v>44</v>
      </c>
      <c r="T751" s="40" t="s">
        <v>44</v>
      </c>
      <c r="U751" s="24" t="s">
        <v>55</v>
      </c>
      <c r="V751" s="24">
        <v>2710193200</v>
      </c>
      <c r="W751" s="14" t="s">
        <v>44</v>
      </c>
      <c r="X751" s="24" t="s">
        <v>2130</v>
      </c>
      <c r="Y751" s="24">
        <v>1176</v>
      </c>
      <c r="Z751" s="24" t="s">
        <v>392</v>
      </c>
      <c r="AA751" s="24" t="s">
        <v>2127</v>
      </c>
      <c r="AB751" s="51" t="s">
        <v>1890</v>
      </c>
      <c r="AC751" s="51"/>
      <c r="AD751" s="51"/>
      <c r="AE751" s="24"/>
      <c r="AF751" s="38"/>
    </row>
    <row r="752" spans="1:16347" hidden="1" x14ac:dyDescent="0.35">
      <c r="B752" s="24">
        <v>45295967</v>
      </c>
      <c r="C752" s="24">
        <v>967</v>
      </c>
      <c r="D752" s="24" t="s">
        <v>2128</v>
      </c>
      <c r="E752" s="66">
        <v>45295801</v>
      </c>
      <c r="F752" s="24" t="s">
        <v>2126</v>
      </c>
      <c r="G752" s="24" t="s">
        <v>46</v>
      </c>
      <c r="H752" s="24" t="s">
        <v>151</v>
      </c>
      <c r="I752" s="24" t="s">
        <v>86</v>
      </c>
      <c r="J752" s="24" t="s">
        <v>145</v>
      </c>
      <c r="K752" s="24" t="s">
        <v>65</v>
      </c>
      <c r="L752" s="24" t="s">
        <v>66</v>
      </c>
      <c r="M752" s="24" t="s">
        <v>67</v>
      </c>
      <c r="N752" s="48">
        <v>41213</v>
      </c>
      <c r="O752" s="24" t="s">
        <v>53</v>
      </c>
      <c r="P752" s="26" t="s">
        <v>1</v>
      </c>
      <c r="Q752" s="63" t="s">
        <v>7514</v>
      </c>
      <c r="R752" s="63" t="s">
        <v>54</v>
      </c>
      <c r="S752" s="24" t="s">
        <v>44</v>
      </c>
      <c r="T752" s="40" t="s">
        <v>44</v>
      </c>
      <c r="U752" s="24" t="s">
        <v>55</v>
      </c>
      <c r="V752" s="24">
        <v>2710193200</v>
      </c>
      <c r="W752" s="14" t="s">
        <v>83</v>
      </c>
      <c r="X752" s="24" t="s">
        <v>2130</v>
      </c>
      <c r="Y752" s="24" t="s">
        <v>87</v>
      </c>
      <c r="Z752" s="24" t="s">
        <v>88</v>
      </c>
      <c r="AA752" s="24" t="s">
        <v>2131</v>
      </c>
      <c r="AB752" s="51" t="s">
        <v>1890</v>
      </c>
      <c r="AC752" s="51"/>
      <c r="AD752" s="51"/>
      <c r="AE752" s="24"/>
      <c r="AF752" s="38"/>
    </row>
    <row r="753" spans="1:32" hidden="1" x14ac:dyDescent="0.35">
      <c r="B753" s="24">
        <v>45283855</v>
      </c>
      <c r="C753" s="24">
        <v>855</v>
      </c>
      <c r="D753" s="24" t="s">
        <v>2132</v>
      </c>
      <c r="E753" s="66">
        <v>45283801</v>
      </c>
      <c r="F753" s="24" t="s">
        <v>409</v>
      </c>
      <c r="G753" s="24" t="s">
        <v>46</v>
      </c>
      <c r="H753" s="24" t="s">
        <v>163</v>
      </c>
      <c r="I753" s="24" t="s">
        <v>164</v>
      </c>
      <c r="J753" s="24" t="s">
        <v>145</v>
      </c>
      <c r="K753" s="24" t="s">
        <v>65</v>
      </c>
      <c r="L753" s="24" t="s">
        <v>66</v>
      </c>
      <c r="M753" s="24" t="s">
        <v>67</v>
      </c>
      <c r="N753" s="48">
        <v>40878</v>
      </c>
      <c r="O753" s="24" t="s">
        <v>53</v>
      </c>
      <c r="P753" s="26" t="s">
        <v>1</v>
      </c>
      <c r="Q753" s="24"/>
      <c r="R753" s="63" t="s">
        <v>7515</v>
      </c>
      <c r="S753" s="24" t="s">
        <v>44</v>
      </c>
      <c r="T753" s="40" t="s">
        <v>44</v>
      </c>
      <c r="U753" s="24" t="s">
        <v>55</v>
      </c>
      <c r="V753" s="24">
        <v>2710193200</v>
      </c>
      <c r="W753" s="14" t="s">
        <v>70</v>
      </c>
      <c r="X753" s="24" t="s">
        <v>4938</v>
      </c>
      <c r="Y753" s="24" t="s">
        <v>7516</v>
      </c>
      <c r="Z753" s="24" t="s">
        <v>88</v>
      </c>
      <c r="AA753" s="24" t="s">
        <v>2134</v>
      </c>
      <c r="AB753" s="51" t="s">
        <v>1890</v>
      </c>
      <c r="AC753" s="51"/>
      <c r="AD753" s="51"/>
      <c r="AE753" s="24"/>
      <c r="AF753" s="38"/>
    </row>
    <row r="754" spans="1:32" hidden="1" x14ac:dyDescent="0.35">
      <c r="B754" s="24">
        <v>45283801</v>
      </c>
      <c r="C754" s="24">
        <v>801</v>
      </c>
      <c r="D754" s="24" t="s">
        <v>409</v>
      </c>
      <c r="E754" s="66">
        <v>45283801</v>
      </c>
      <c r="F754" s="24" t="s">
        <v>409</v>
      </c>
      <c r="G754" s="24" t="s">
        <v>46</v>
      </c>
      <c r="H754" s="24" t="s">
        <v>79</v>
      </c>
      <c r="I754" s="24" t="s">
        <v>79</v>
      </c>
      <c r="J754" s="24" t="s">
        <v>145</v>
      </c>
      <c r="K754" s="24" t="s">
        <v>65</v>
      </c>
      <c r="L754" s="24" t="s">
        <v>66</v>
      </c>
      <c r="M754" s="24" t="s">
        <v>67</v>
      </c>
      <c r="N754" s="48">
        <v>40844</v>
      </c>
      <c r="O754" s="24" t="s">
        <v>53</v>
      </c>
      <c r="P754" s="26" t="s">
        <v>1</v>
      </c>
      <c r="Q754" s="24" t="s">
        <v>44</v>
      </c>
      <c r="R754" s="63" t="s">
        <v>54</v>
      </c>
      <c r="S754" s="24" t="s">
        <v>44</v>
      </c>
      <c r="T754" s="40" t="s">
        <v>44</v>
      </c>
      <c r="U754" s="24" t="s">
        <v>55</v>
      </c>
      <c r="V754" s="24">
        <v>2710193200</v>
      </c>
      <c r="W754" s="14" t="s">
        <v>44</v>
      </c>
      <c r="X754" s="24" t="s">
        <v>4938</v>
      </c>
      <c r="Y754" s="24">
        <v>1176</v>
      </c>
      <c r="Z754" s="24" t="s">
        <v>392</v>
      </c>
      <c r="AA754" s="24" t="s">
        <v>2135</v>
      </c>
      <c r="AB754" s="51" t="s">
        <v>1890</v>
      </c>
      <c r="AC754" s="51"/>
      <c r="AD754" s="51"/>
      <c r="AE754" s="24"/>
      <c r="AF754" s="38"/>
    </row>
    <row r="755" spans="1:32" hidden="1" x14ac:dyDescent="0.35">
      <c r="B755" s="24">
        <v>45283809</v>
      </c>
      <c r="C755" s="24">
        <v>809</v>
      </c>
      <c r="D755" s="24" t="s">
        <v>2136</v>
      </c>
      <c r="E755" s="66">
        <v>45283801</v>
      </c>
      <c r="F755" s="24" t="s">
        <v>409</v>
      </c>
      <c r="G755" s="24" t="s">
        <v>46</v>
      </c>
      <c r="H755" s="24" t="s">
        <v>47</v>
      </c>
      <c r="I755" s="24" t="s">
        <v>48</v>
      </c>
      <c r="J755" s="24" t="s">
        <v>145</v>
      </c>
      <c r="K755" s="24" t="s">
        <v>65</v>
      </c>
      <c r="L755" s="24" t="s">
        <v>66</v>
      </c>
      <c r="M755" s="24" t="s">
        <v>67</v>
      </c>
      <c r="N755" s="48">
        <v>40869</v>
      </c>
      <c r="O755" s="24" t="s">
        <v>53</v>
      </c>
      <c r="P755" s="26" t="s">
        <v>1</v>
      </c>
      <c r="Q755" s="24"/>
      <c r="R755" s="63" t="s">
        <v>7517</v>
      </c>
      <c r="S755" s="24" t="s">
        <v>44</v>
      </c>
      <c r="T755" s="40" t="s">
        <v>44</v>
      </c>
      <c r="U755" s="24" t="s">
        <v>55</v>
      </c>
      <c r="V755" s="24">
        <v>2710193200</v>
      </c>
      <c r="W755" s="14" t="s">
        <v>83</v>
      </c>
      <c r="X755" s="24" t="s">
        <v>4938</v>
      </c>
      <c r="Y755" s="24" t="s">
        <v>360</v>
      </c>
      <c r="Z755" s="24" t="s">
        <v>88</v>
      </c>
      <c r="AA755" s="24" t="s">
        <v>2138</v>
      </c>
      <c r="AB755" s="51" t="s">
        <v>1890</v>
      </c>
      <c r="AC755" s="51"/>
      <c r="AD755" s="51"/>
      <c r="AE755" s="24"/>
      <c r="AF755" s="38"/>
    </row>
    <row r="756" spans="1:32" ht="15" hidden="1" customHeight="1" x14ac:dyDescent="0.35">
      <c r="B756" s="24">
        <v>45283967</v>
      </c>
      <c r="C756" s="24">
        <v>967</v>
      </c>
      <c r="D756" s="24" t="s">
        <v>2139</v>
      </c>
      <c r="E756" s="66">
        <v>45283801</v>
      </c>
      <c r="F756" s="24" t="s">
        <v>409</v>
      </c>
      <c r="G756" s="24" t="s">
        <v>46</v>
      </c>
      <c r="H756" s="24" t="s">
        <v>151</v>
      </c>
      <c r="I756" s="24" t="s">
        <v>86</v>
      </c>
      <c r="J756" s="24" t="s">
        <v>145</v>
      </c>
      <c r="K756" s="24" t="s">
        <v>65</v>
      </c>
      <c r="L756" s="24" t="s">
        <v>66</v>
      </c>
      <c r="M756" s="24" t="s">
        <v>67</v>
      </c>
      <c r="N756" s="48">
        <v>41114</v>
      </c>
      <c r="O756" s="24" t="s">
        <v>53</v>
      </c>
      <c r="P756" s="26" t="s">
        <v>1</v>
      </c>
      <c r="Q756" s="63"/>
      <c r="R756" s="63" t="s">
        <v>7518</v>
      </c>
      <c r="S756" s="24" t="s">
        <v>44</v>
      </c>
      <c r="T756" s="40" t="s">
        <v>44</v>
      </c>
      <c r="U756" s="24" t="s">
        <v>55</v>
      </c>
      <c r="V756" s="24">
        <v>2710193200</v>
      </c>
      <c r="W756" s="14" t="s">
        <v>83</v>
      </c>
      <c r="X756" s="24" t="s">
        <v>4938</v>
      </c>
      <c r="Y756" s="24" t="s">
        <v>87</v>
      </c>
      <c r="Z756" s="24" t="s">
        <v>88</v>
      </c>
      <c r="AA756" s="24" t="s">
        <v>2141</v>
      </c>
      <c r="AB756" s="51" t="s">
        <v>1890</v>
      </c>
      <c r="AC756" s="51"/>
      <c r="AD756" s="51"/>
      <c r="AE756" s="24"/>
      <c r="AF756" s="38"/>
    </row>
    <row r="757" spans="1:32" hidden="1" x14ac:dyDescent="0.35">
      <c r="B757" s="24">
        <v>43591909</v>
      </c>
      <c r="C757" s="24">
        <v>909</v>
      </c>
      <c r="D757" s="24" t="s">
        <v>2142</v>
      </c>
      <c r="E757" s="66" t="s">
        <v>44</v>
      </c>
      <c r="F757" s="24" t="s">
        <v>45</v>
      </c>
      <c r="G757" s="24" t="s">
        <v>46</v>
      </c>
      <c r="H757" s="24" t="s">
        <v>62</v>
      </c>
      <c r="I757" s="24" t="s">
        <v>63</v>
      </c>
      <c r="J757" s="24" t="s">
        <v>145</v>
      </c>
      <c r="K757" s="24" t="s">
        <v>65</v>
      </c>
      <c r="L757" s="24" t="s">
        <v>51</v>
      </c>
      <c r="M757" s="24" t="s">
        <v>67</v>
      </c>
      <c r="N757" s="48">
        <v>43911</v>
      </c>
      <c r="O757" s="24" t="s">
        <v>92</v>
      </c>
      <c r="P757" s="26" t="s">
        <v>1</v>
      </c>
      <c r="Q757" s="24"/>
      <c r="R757" s="63">
        <v>6957204314065</v>
      </c>
      <c r="S757" s="24" t="s">
        <v>44</v>
      </c>
      <c r="T757" s="40" t="s">
        <v>44</v>
      </c>
      <c r="U757" s="24" t="s">
        <v>55</v>
      </c>
      <c r="V757" s="24">
        <v>2710199200</v>
      </c>
      <c r="W757" s="14" t="s">
        <v>56</v>
      </c>
      <c r="X757" s="24" t="s">
        <v>7519</v>
      </c>
      <c r="Y757" s="24" t="s">
        <v>360</v>
      </c>
      <c r="Z757" s="24" t="s">
        <v>7520</v>
      </c>
      <c r="AA757" s="24" t="s">
        <v>2144</v>
      </c>
      <c r="AB757" s="51" t="s">
        <v>1890</v>
      </c>
      <c r="AC757" s="51"/>
      <c r="AD757" s="51"/>
      <c r="AE757" s="24"/>
      <c r="AF757" s="38"/>
    </row>
    <row r="758" spans="1:32" hidden="1" x14ac:dyDescent="0.35">
      <c r="B758" s="24">
        <v>43591849</v>
      </c>
      <c r="C758" s="24">
        <v>849</v>
      </c>
      <c r="D758" s="24" t="s">
        <v>2145</v>
      </c>
      <c r="E758" s="66" t="s">
        <v>44</v>
      </c>
      <c r="F758" s="24" t="s">
        <v>45</v>
      </c>
      <c r="G758" s="24" t="s">
        <v>46</v>
      </c>
      <c r="H758" s="24" t="s">
        <v>47</v>
      </c>
      <c r="I758" s="24" t="s">
        <v>48</v>
      </c>
      <c r="J758" s="24" t="s">
        <v>145</v>
      </c>
      <c r="K758" s="24" t="s">
        <v>65</v>
      </c>
      <c r="L758" s="24" t="s">
        <v>51</v>
      </c>
      <c r="M758" s="24" t="s">
        <v>67</v>
      </c>
      <c r="N758" s="48">
        <v>43911</v>
      </c>
      <c r="O758" s="24" t="s">
        <v>92</v>
      </c>
      <c r="P758" s="26" t="s">
        <v>1</v>
      </c>
      <c r="Q758" s="63" t="s">
        <v>7521</v>
      </c>
      <c r="R758" s="63" t="s">
        <v>54</v>
      </c>
      <c r="S758" s="24" t="s">
        <v>44</v>
      </c>
      <c r="T758" s="40" t="s">
        <v>44</v>
      </c>
      <c r="U758" s="24" t="s">
        <v>55</v>
      </c>
      <c r="V758" s="24">
        <v>2710199200</v>
      </c>
      <c r="W758" s="14" t="s">
        <v>56</v>
      </c>
      <c r="X758" s="24" t="s">
        <v>7519</v>
      </c>
      <c r="Y758" s="24" t="s">
        <v>2624</v>
      </c>
      <c r="Z758" s="24" t="s">
        <v>7522</v>
      </c>
      <c r="AA758" s="24" t="s">
        <v>2147</v>
      </c>
      <c r="AB758" s="51" t="s">
        <v>1890</v>
      </c>
      <c r="AC758" s="51"/>
      <c r="AD758" s="51"/>
      <c r="AE758" s="24"/>
      <c r="AF758" s="38"/>
    </row>
    <row r="759" spans="1:32" hidden="1" x14ac:dyDescent="0.35">
      <c r="B759" s="24">
        <v>45256849</v>
      </c>
      <c r="C759" s="24">
        <v>849</v>
      </c>
      <c r="D759" s="24" t="s">
        <v>2148</v>
      </c>
      <c r="E759" s="66" t="s">
        <v>44</v>
      </c>
      <c r="F759" s="24" t="s">
        <v>45</v>
      </c>
      <c r="G759" s="24" t="s">
        <v>46</v>
      </c>
      <c r="H759" s="24" t="s">
        <v>372</v>
      </c>
      <c r="I759" s="24" t="s">
        <v>48</v>
      </c>
      <c r="J759" s="24" t="s">
        <v>145</v>
      </c>
      <c r="K759" s="24" t="s">
        <v>65</v>
      </c>
      <c r="L759" s="24" t="s">
        <v>51</v>
      </c>
      <c r="M759" s="24" t="s">
        <v>67</v>
      </c>
      <c r="N759" s="48">
        <v>45323</v>
      </c>
      <c r="O759" s="24" t="s">
        <v>92</v>
      </c>
      <c r="P759" s="26" t="s">
        <v>1</v>
      </c>
      <c r="Q759" s="24"/>
      <c r="R759" s="24" t="s">
        <v>54</v>
      </c>
      <c r="S759" s="24" t="s">
        <v>44</v>
      </c>
      <c r="T759" s="40" t="s">
        <v>44</v>
      </c>
      <c r="U759" s="24" t="s">
        <v>55</v>
      </c>
      <c r="V759" s="24">
        <v>2710199200</v>
      </c>
      <c r="W759" s="14" t="s">
        <v>56</v>
      </c>
      <c r="X759" s="24" t="s">
        <v>7523</v>
      </c>
      <c r="Y759" s="24" t="s">
        <v>354</v>
      </c>
      <c r="Z759" s="24" t="s">
        <v>6344</v>
      </c>
      <c r="AA759" s="24" t="s">
        <v>2149</v>
      </c>
      <c r="AB759" s="51" t="s">
        <v>1890</v>
      </c>
      <c r="AC759" s="51"/>
      <c r="AD759" s="51"/>
      <c r="AE759" s="24"/>
      <c r="AF759" s="38"/>
    </row>
    <row r="760" spans="1:32" hidden="1" x14ac:dyDescent="0.35">
      <c r="B760" s="24">
        <v>44455849</v>
      </c>
      <c r="C760" s="24">
        <v>849</v>
      </c>
      <c r="D760" s="24" t="s">
        <v>2150</v>
      </c>
      <c r="E760" s="66" t="s">
        <v>44</v>
      </c>
      <c r="F760" s="24" t="s">
        <v>45</v>
      </c>
      <c r="G760" s="24" t="s">
        <v>46</v>
      </c>
      <c r="H760" s="24" t="s">
        <v>47</v>
      </c>
      <c r="I760" s="24" t="s">
        <v>48</v>
      </c>
      <c r="J760" s="24" t="s">
        <v>145</v>
      </c>
      <c r="K760" s="24" t="s">
        <v>65</v>
      </c>
      <c r="L760" s="24" t="s">
        <v>51</v>
      </c>
      <c r="M760" s="24" t="s">
        <v>67</v>
      </c>
      <c r="N760" s="48">
        <v>42368</v>
      </c>
      <c r="O760" s="24" t="s">
        <v>92</v>
      </c>
      <c r="P760" s="26" t="s">
        <v>1</v>
      </c>
      <c r="Q760" s="24"/>
      <c r="R760" s="63" t="s">
        <v>7524</v>
      </c>
      <c r="S760" s="24" t="s">
        <v>44</v>
      </c>
      <c r="T760" s="40" t="s">
        <v>44</v>
      </c>
      <c r="U760" s="24" t="s">
        <v>55</v>
      </c>
      <c r="V760" s="24">
        <v>2710199200</v>
      </c>
      <c r="W760" s="14" t="s">
        <v>56</v>
      </c>
      <c r="X760" s="24" t="s">
        <v>7525</v>
      </c>
      <c r="Y760" s="24" t="s">
        <v>360</v>
      </c>
      <c r="Z760" s="24" t="s">
        <v>3085</v>
      </c>
      <c r="AA760" s="24" t="s">
        <v>2152</v>
      </c>
      <c r="AB760" s="51" t="s">
        <v>1890</v>
      </c>
      <c r="AC760" s="51"/>
      <c r="AD760" s="51"/>
      <c r="AE760" s="24"/>
      <c r="AF760" s="38"/>
    </row>
    <row r="761" spans="1:32" hidden="1" x14ac:dyDescent="0.35">
      <c r="B761" s="24">
        <v>44454845</v>
      </c>
      <c r="C761" s="24">
        <v>845</v>
      </c>
      <c r="D761" s="24" t="s">
        <v>2154</v>
      </c>
      <c r="E761" s="66" t="s">
        <v>44</v>
      </c>
      <c r="F761" s="24" t="s">
        <v>45</v>
      </c>
      <c r="G761" s="24" t="s">
        <v>46</v>
      </c>
      <c r="H761" s="24" t="s">
        <v>2155</v>
      </c>
      <c r="I761" s="24" t="s">
        <v>63</v>
      </c>
      <c r="J761" s="24" t="s">
        <v>145</v>
      </c>
      <c r="K761" s="24" t="s">
        <v>65</v>
      </c>
      <c r="L761" s="24" t="s">
        <v>51</v>
      </c>
      <c r="M761" s="24" t="s">
        <v>52</v>
      </c>
      <c r="N761" s="48">
        <v>45352</v>
      </c>
      <c r="O761" s="24" t="s">
        <v>92</v>
      </c>
      <c r="P761" s="26" t="s">
        <v>1</v>
      </c>
      <c r="Q761" s="24"/>
      <c r="R761" s="63"/>
      <c r="S761" s="24" t="s">
        <v>44</v>
      </c>
      <c r="T761" s="40" t="s">
        <v>44</v>
      </c>
      <c r="U761" s="24" t="s">
        <v>55</v>
      </c>
      <c r="V761" s="24">
        <v>2710199200</v>
      </c>
      <c r="W761" s="14" t="s">
        <v>56</v>
      </c>
      <c r="X761" s="24" t="s">
        <v>2156</v>
      </c>
      <c r="Y761" s="24"/>
      <c r="Z761" s="24"/>
      <c r="AA761" s="24" t="s">
        <v>2156</v>
      </c>
      <c r="AB761" s="51" t="s">
        <v>1890</v>
      </c>
      <c r="AC761" s="51"/>
      <c r="AD761" s="51"/>
      <c r="AE761" s="24"/>
      <c r="AF761" s="38"/>
    </row>
    <row r="762" spans="1:32" hidden="1" x14ac:dyDescent="0.35">
      <c r="B762" s="24">
        <v>44545860</v>
      </c>
      <c r="C762" s="24">
        <v>860</v>
      </c>
      <c r="D762" s="24" t="s">
        <v>2157</v>
      </c>
      <c r="E762" s="66" t="s">
        <v>44</v>
      </c>
      <c r="F762" s="40" t="s">
        <v>45</v>
      </c>
      <c r="G762" s="24" t="s">
        <v>46</v>
      </c>
      <c r="H762" s="24" t="s">
        <v>163</v>
      </c>
      <c r="I762" s="24" t="s">
        <v>164</v>
      </c>
      <c r="J762" s="24" t="s">
        <v>145</v>
      </c>
      <c r="K762" s="24" t="s">
        <v>65</v>
      </c>
      <c r="L762" s="24" t="s">
        <v>51</v>
      </c>
      <c r="M762" s="24" t="s">
        <v>67</v>
      </c>
      <c r="N762" s="48">
        <v>43697</v>
      </c>
      <c r="O762" s="24" t="s">
        <v>92</v>
      </c>
      <c r="P762" s="26" t="s">
        <v>1</v>
      </c>
      <c r="Q762" s="24"/>
      <c r="R762" s="63" t="s">
        <v>7526</v>
      </c>
      <c r="S762" s="24" t="s">
        <v>44</v>
      </c>
      <c r="T762" s="40" t="s">
        <v>44</v>
      </c>
      <c r="U762" s="24" t="s">
        <v>55</v>
      </c>
      <c r="V762" s="24">
        <v>3403190000</v>
      </c>
      <c r="W762" s="14" t="s">
        <v>56</v>
      </c>
      <c r="X762" s="24" t="s">
        <v>2165</v>
      </c>
      <c r="Y762" s="24" t="s">
        <v>351</v>
      </c>
      <c r="Z762" s="24" t="s">
        <v>671</v>
      </c>
      <c r="AA762" s="24" t="s">
        <v>2159</v>
      </c>
      <c r="AB762" s="51" t="s">
        <v>1890</v>
      </c>
      <c r="AC762" s="51"/>
      <c r="AD762" s="51"/>
      <c r="AE762" s="24"/>
      <c r="AF762" s="38"/>
    </row>
    <row r="763" spans="1:32" hidden="1" x14ac:dyDescent="0.35">
      <c r="B763" s="24">
        <v>44545801</v>
      </c>
      <c r="C763" s="24">
        <v>801</v>
      </c>
      <c r="D763" s="24" t="s">
        <v>1784</v>
      </c>
      <c r="E763" s="66" t="s">
        <v>44</v>
      </c>
      <c r="F763" s="24" t="s">
        <v>45</v>
      </c>
      <c r="G763" s="24" t="s">
        <v>46</v>
      </c>
      <c r="H763" s="24" t="s">
        <v>79</v>
      </c>
      <c r="I763" s="24" t="s">
        <v>79</v>
      </c>
      <c r="J763" s="24" t="s">
        <v>145</v>
      </c>
      <c r="K763" s="24" t="s">
        <v>65</v>
      </c>
      <c r="L763" s="24" t="s">
        <v>51</v>
      </c>
      <c r="M763" s="24" t="s">
        <v>67</v>
      </c>
      <c r="N763" s="48">
        <v>40724</v>
      </c>
      <c r="O763" s="24" t="s">
        <v>92</v>
      </c>
      <c r="P763" s="26" t="s">
        <v>1</v>
      </c>
      <c r="Q763" s="63" t="s">
        <v>44</v>
      </c>
      <c r="R763" s="63" t="s">
        <v>54</v>
      </c>
      <c r="S763" s="24" t="s">
        <v>44</v>
      </c>
      <c r="T763" s="40" t="s">
        <v>44</v>
      </c>
      <c r="U763" s="24" t="s">
        <v>55</v>
      </c>
      <c r="V763" s="24">
        <v>3403190000</v>
      </c>
      <c r="W763" s="14" t="s">
        <v>56</v>
      </c>
      <c r="X763" s="24" t="s">
        <v>2165</v>
      </c>
      <c r="Y763" s="24">
        <v>1176</v>
      </c>
      <c r="Z763" s="24" t="s">
        <v>392</v>
      </c>
      <c r="AA763" s="24" t="s">
        <v>2160</v>
      </c>
      <c r="AB763" s="51" t="s">
        <v>1890</v>
      </c>
      <c r="AC763" s="51"/>
      <c r="AD763" s="51"/>
      <c r="AE763" s="24"/>
      <c r="AF763" s="38"/>
    </row>
    <row r="764" spans="1:32" hidden="1" x14ac:dyDescent="0.35">
      <c r="B764" s="24">
        <v>45260860</v>
      </c>
      <c r="C764" s="24">
        <v>860</v>
      </c>
      <c r="D764" s="24" t="s">
        <v>2166</v>
      </c>
      <c r="E764" s="66" t="s">
        <v>44</v>
      </c>
      <c r="F764" s="24" t="s">
        <v>45</v>
      </c>
      <c r="G764" s="24" t="s">
        <v>46</v>
      </c>
      <c r="H764" s="24" t="s">
        <v>163</v>
      </c>
      <c r="I764" s="24" t="s">
        <v>164</v>
      </c>
      <c r="J764" s="24" t="s">
        <v>145</v>
      </c>
      <c r="K764" s="24" t="s">
        <v>65</v>
      </c>
      <c r="L764" s="24" t="s">
        <v>51</v>
      </c>
      <c r="M764" s="24" t="s">
        <v>67</v>
      </c>
      <c r="N764" s="48">
        <v>40968</v>
      </c>
      <c r="O764" s="24" t="s">
        <v>92</v>
      </c>
      <c r="P764" s="26" t="s">
        <v>1</v>
      </c>
      <c r="Q764" s="63"/>
      <c r="R764" s="63" t="s">
        <v>7527</v>
      </c>
      <c r="S764" s="24" t="s">
        <v>44</v>
      </c>
      <c r="T764" s="40" t="s">
        <v>44</v>
      </c>
      <c r="U764" s="24" t="s">
        <v>55</v>
      </c>
      <c r="V764" s="24">
        <v>3403190000</v>
      </c>
      <c r="W764" s="14" t="s">
        <v>56</v>
      </c>
      <c r="X764" s="24" t="s">
        <v>6090</v>
      </c>
      <c r="Y764" s="24" t="s">
        <v>351</v>
      </c>
      <c r="Z764" s="24" t="s">
        <v>3085</v>
      </c>
      <c r="AA764" s="24" t="s">
        <v>2168</v>
      </c>
      <c r="AB764" s="51" t="s">
        <v>1890</v>
      </c>
      <c r="AC764" s="51"/>
      <c r="AD764" s="51"/>
      <c r="AE764" s="24"/>
      <c r="AF764" s="38"/>
    </row>
    <row r="765" spans="1:32" hidden="1" x14ac:dyDescent="0.35">
      <c r="B765" s="24">
        <v>45260801</v>
      </c>
      <c r="C765" s="24">
        <v>801</v>
      </c>
      <c r="D765" s="24" t="s">
        <v>1790</v>
      </c>
      <c r="E765" s="66" t="s">
        <v>44</v>
      </c>
      <c r="F765" s="24" t="s">
        <v>45</v>
      </c>
      <c r="G765" s="24" t="s">
        <v>46</v>
      </c>
      <c r="H765" s="24" t="s">
        <v>79</v>
      </c>
      <c r="I765" s="24" t="s">
        <v>79</v>
      </c>
      <c r="J765" s="24" t="s">
        <v>145</v>
      </c>
      <c r="K765" s="24" t="s">
        <v>65</v>
      </c>
      <c r="L765" s="24" t="s">
        <v>51</v>
      </c>
      <c r="M765" s="24" t="s">
        <v>67</v>
      </c>
      <c r="N765" s="48">
        <v>40829</v>
      </c>
      <c r="O765" s="24" t="s">
        <v>92</v>
      </c>
      <c r="P765" s="26" t="s">
        <v>1</v>
      </c>
      <c r="Q765" s="24" t="s">
        <v>44</v>
      </c>
      <c r="R765" s="63" t="s">
        <v>54</v>
      </c>
      <c r="S765" s="24" t="s">
        <v>44</v>
      </c>
      <c r="T765" s="40" t="s">
        <v>44</v>
      </c>
      <c r="U765" s="24" t="s">
        <v>55</v>
      </c>
      <c r="V765" s="24">
        <v>3403190000</v>
      </c>
      <c r="W765" s="14" t="s">
        <v>56</v>
      </c>
      <c r="X765" s="24" t="s">
        <v>6090</v>
      </c>
      <c r="Y765" s="24">
        <v>1176</v>
      </c>
      <c r="Z765" s="24" t="s">
        <v>392</v>
      </c>
      <c r="AA765" s="24" t="s">
        <v>2169</v>
      </c>
      <c r="AB765" s="51" t="s">
        <v>1890</v>
      </c>
      <c r="AC765" s="51"/>
      <c r="AD765" s="51"/>
      <c r="AE765" s="24"/>
      <c r="AF765" s="38"/>
    </row>
    <row r="766" spans="1:32" hidden="1" x14ac:dyDescent="0.35">
      <c r="B766" s="24">
        <v>47992967</v>
      </c>
      <c r="C766" s="24">
        <v>967</v>
      </c>
      <c r="D766" s="24" t="s">
        <v>2170</v>
      </c>
      <c r="E766" s="66">
        <v>45260801</v>
      </c>
      <c r="F766" s="24" t="s">
        <v>1790</v>
      </c>
      <c r="G766" s="24" t="s">
        <v>46</v>
      </c>
      <c r="H766" s="24" t="s">
        <v>151</v>
      </c>
      <c r="I766" s="24" t="s">
        <v>86</v>
      </c>
      <c r="J766" s="24" t="s">
        <v>145</v>
      </c>
      <c r="K766" s="24" t="s">
        <v>65</v>
      </c>
      <c r="L766" s="24" t="s">
        <v>1051</v>
      </c>
      <c r="M766" s="24" t="s">
        <v>67</v>
      </c>
      <c r="N766" s="48">
        <v>44774</v>
      </c>
      <c r="O766" s="24" t="s">
        <v>92</v>
      </c>
      <c r="P766" s="26" t="s">
        <v>1</v>
      </c>
      <c r="Q766" s="63" t="s">
        <v>7528</v>
      </c>
      <c r="R766" s="63" t="s">
        <v>54</v>
      </c>
      <c r="S766" s="24" t="s">
        <v>44</v>
      </c>
      <c r="T766" s="40" t="s">
        <v>44</v>
      </c>
      <c r="U766" s="24" t="s">
        <v>55</v>
      </c>
      <c r="V766" s="24">
        <v>3403190000</v>
      </c>
      <c r="W766" s="14" t="s">
        <v>83</v>
      </c>
      <c r="X766" s="24" t="s">
        <v>6090</v>
      </c>
      <c r="Y766" s="24" t="s">
        <v>87</v>
      </c>
      <c r="Z766" s="24" t="s">
        <v>88</v>
      </c>
      <c r="AA766" s="24" t="s">
        <v>2172</v>
      </c>
      <c r="AB766" s="51" t="s">
        <v>1890</v>
      </c>
      <c r="AC766" s="51"/>
      <c r="AD766" s="51"/>
      <c r="AE766" s="24"/>
      <c r="AF766" s="38"/>
    </row>
    <row r="767" spans="1:32" s="38" customFormat="1" ht="13" hidden="1" x14ac:dyDescent="0.35">
      <c r="A767" s="14"/>
      <c r="B767" s="24">
        <v>45260849</v>
      </c>
      <c r="C767" s="24">
        <v>849</v>
      </c>
      <c r="D767" s="24" t="s">
        <v>2173</v>
      </c>
      <c r="E767" s="66" t="s">
        <v>44</v>
      </c>
      <c r="F767" s="24" t="s">
        <v>45</v>
      </c>
      <c r="G767" s="24" t="s">
        <v>46</v>
      </c>
      <c r="H767" s="24" t="s">
        <v>47</v>
      </c>
      <c r="I767" s="24" t="s">
        <v>48</v>
      </c>
      <c r="J767" s="24" t="s">
        <v>145</v>
      </c>
      <c r="K767" s="24" t="s">
        <v>65</v>
      </c>
      <c r="L767" s="24" t="s">
        <v>51</v>
      </c>
      <c r="M767" s="24" t="s">
        <v>67</v>
      </c>
      <c r="N767" s="48">
        <v>40843</v>
      </c>
      <c r="O767" s="24" t="s">
        <v>92</v>
      </c>
      <c r="P767" s="26" t="s">
        <v>1</v>
      </c>
      <c r="Q767" s="24"/>
      <c r="R767" s="63" t="s">
        <v>7529</v>
      </c>
      <c r="S767" s="24" t="s">
        <v>44</v>
      </c>
      <c r="T767" s="40" t="s">
        <v>44</v>
      </c>
      <c r="U767" s="24" t="s">
        <v>55</v>
      </c>
      <c r="V767" s="24">
        <v>3403190000</v>
      </c>
      <c r="W767" s="14" t="s">
        <v>56</v>
      </c>
      <c r="X767" s="24" t="s">
        <v>6090</v>
      </c>
      <c r="Y767" s="24" t="s">
        <v>360</v>
      </c>
      <c r="Z767" s="24" t="s">
        <v>88</v>
      </c>
      <c r="AA767" s="24" t="s">
        <v>2175</v>
      </c>
      <c r="AB767" s="51" t="s">
        <v>1890</v>
      </c>
      <c r="AC767" s="51"/>
      <c r="AD767" s="51"/>
      <c r="AE767" s="24"/>
    </row>
    <row r="768" spans="1:32" ht="15" hidden="1" customHeight="1" x14ac:dyDescent="0.35">
      <c r="B768" s="24">
        <v>44456860</v>
      </c>
      <c r="C768" s="24">
        <v>860</v>
      </c>
      <c r="D768" s="24" t="s">
        <v>2176</v>
      </c>
      <c r="E768" s="66" t="s">
        <v>44</v>
      </c>
      <c r="F768" s="24" t="s">
        <v>45</v>
      </c>
      <c r="G768" s="24" t="s">
        <v>46</v>
      </c>
      <c r="H768" s="24" t="s">
        <v>163</v>
      </c>
      <c r="I768" s="24" t="s">
        <v>164</v>
      </c>
      <c r="J768" s="24" t="s">
        <v>145</v>
      </c>
      <c r="K768" s="24" t="s">
        <v>65</v>
      </c>
      <c r="L768" s="24" t="s">
        <v>51</v>
      </c>
      <c r="M768" s="24" t="s">
        <v>67</v>
      </c>
      <c r="N768" s="48">
        <v>42982</v>
      </c>
      <c r="O768" s="24" t="s">
        <v>92</v>
      </c>
      <c r="P768" s="26" t="s">
        <v>1</v>
      </c>
      <c r="Q768" s="63"/>
      <c r="R768" s="63" t="s">
        <v>7530</v>
      </c>
      <c r="S768" s="24" t="s">
        <v>44</v>
      </c>
      <c r="T768" s="40" t="s">
        <v>44</v>
      </c>
      <c r="U768" s="24" t="s">
        <v>55</v>
      </c>
      <c r="V768" s="24">
        <v>3403190000</v>
      </c>
      <c r="W768" s="14" t="s">
        <v>56</v>
      </c>
      <c r="X768" s="24" t="s">
        <v>6093</v>
      </c>
      <c r="Y768" s="24" t="s">
        <v>351</v>
      </c>
      <c r="Z768" s="24" t="s">
        <v>671</v>
      </c>
      <c r="AA768" s="24" t="s">
        <v>2178</v>
      </c>
      <c r="AB768" s="51" t="s">
        <v>1890</v>
      </c>
      <c r="AC768" s="51"/>
      <c r="AD768" s="51"/>
      <c r="AE768" s="24"/>
      <c r="AF768" s="38"/>
    </row>
    <row r="769" spans="1:32" ht="15" hidden="1" customHeight="1" x14ac:dyDescent="0.35">
      <c r="B769" s="24">
        <v>52879843</v>
      </c>
      <c r="C769" s="24">
        <v>843</v>
      </c>
      <c r="D769" s="24" t="s">
        <v>2179</v>
      </c>
      <c r="E769" s="66" t="s">
        <v>44</v>
      </c>
      <c r="F769" s="24" t="s">
        <v>45</v>
      </c>
      <c r="G769" s="24" t="s">
        <v>216</v>
      </c>
      <c r="H769" s="24" t="s">
        <v>2180</v>
      </c>
      <c r="I769" s="24" t="s">
        <v>545</v>
      </c>
      <c r="J769" s="24" t="s">
        <v>145</v>
      </c>
      <c r="K769" s="24" t="s">
        <v>65</v>
      </c>
      <c r="L769" s="24" t="s">
        <v>51</v>
      </c>
      <c r="M769" s="24" t="s">
        <v>67</v>
      </c>
      <c r="N769" s="48">
        <v>41002</v>
      </c>
      <c r="O769" s="24" t="s">
        <v>92</v>
      </c>
      <c r="P769" s="26" t="s">
        <v>1</v>
      </c>
      <c r="Q769" s="63"/>
      <c r="R769" s="63" t="s">
        <v>7531</v>
      </c>
      <c r="S769" s="24" t="s">
        <v>44</v>
      </c>
      <c r="T769" s="40" t="s">
        <v>44</v>
      </c>
      <c r="U769" s="24" t="s">
        <v>55</v>
      </c>
      <c r="V769" s="24">
        <v>2710199900</v>
      </c>
      <c r="W769" s="14" t="s">
        <v>56</v>
      </c>
      <c r="X769" s="24" t="s">
        <v>6107</v>
      </c>
      <c r="Y769" s="24" t="s">
        <v>7532</v>
      </c>
      <c r="Z769" s="24" t="s">
        <v>2727</v>
      </c>
      <c r="AA769" s="24" t="s">
        <v>2182</v>
      </c>
      <c r="AB769" s="51" t="s">
        <v>434</v>
      </c>
      <c r="AC769" s="51"/>
      <c r="AD769" s="51"/>
      <c r="AE769" s="24"/>
      <c r="AF769" s="38"/>
    </row>
    <row r="770" spans="1:32" s="38" customFormat="1" ht="13" hidden="1" x14ac:dyDescent="0.35">
      <c r="A770" s="14"/>
      <c r="B770" s="24">
        <v>52880843</v>
      </c>
      <c r="C770" s="24">
        <v>843</v>
      </c>
      <c r="D770" s="24" t="s">
        <v>2184</v>
      </c>
      <c r="E770" s="66" t="s">
        <v>44</v>
      </c>
      <c r="F770" s="24" t="s">
        <v>45</v>
      </c>
      <c r="G770" s="24" t="s">
        <v>216</v>
      </c>
      <c r="H770" s="24" t="s">
        <v>2180</v>
      </c>
      <c r="I770" s="24" t="s">
        <v>545</v>
      </c>
      <c r="J770" s="24" t="s">
        <v>145</v>
      </c>
      <c r="K770" s="24" t="s">
        <v>65</v>
      </c>
      <c r="L770" s="24" t="s">
        <v>51</v>
      </c>
      <c r="M770" s="24" t="s">
        <v>67</v>
      </c>
      <c r="N770" s="48">
        <v>41450</v>
      </c>
      <c r="O770" s="24" t="s">
        <v>92</v>
      </c>
      <c r="P770" s="26" t="s">
        <v>1</v>
      </c>
      <c r="Q770" s="63" t="s">
        <v>7533</v>
      </c>
      <c r="R770" s="63" t="s">
        <v>54</v>
      </c>
      <c r="S770" s="24" t="s">
        <v>44</v>
      </c>
      <c r="T770" s="40" t="s">
        <v>44</v>
      </c>
      <c r="U770" s="24" t="s">
        <v>55</v>
      </c>
      <c r="V770" s="24">
        <v>2710199900</v>
      </c>
      <c r="W770" s="14" t="s">
        <v>56</v>
      </c>
      <c r="X770" s="24" t="s">
        <v>7534</v>
      </c>
      <c r="Y770" s="24" t="s">
        <v>7532</v>
      </c>
      <c r="Z770" s="24" t="s">
        <v>2727</v>
      </c>
      <c r="AA770" s="24" t="s">
        <v>2186</v>
      </c>
      <c r="AB770" s="51" t="s">
        <v>434</v>
      </c>
      <c r="AC770" s="51"/>
      <c r="AD770" s="51"/>
      <c r="AE770" s="24"/>
    </row>
    <row r="771" spans="1:32" hidden="1" x14ac:dyDescent="0.35">
      <c r="B771" s="24">
        <v>52881847</v>
      </c>
      <c r="C771" s="24">
        <v>847</v>
      </c>
      <c r="D771" s="24" t="s">
        <v>2187</v>
      </c>
      <c r="E771" s="66" t="s">
        <v>44</v>
      </c>
      <c r="F771" s="24" t="s">
        <v>45</v>
      </c>
      <c r="G771" s="24" t="s">
        <v>216</v>
      </c>
      <c r="H771" s="24" t="s">
        <v>2180</v>
      </c>
      <c r="I771" s="24" t="s">
        <v>545</v>
      </c>
      <c r="J771" s="24" t="s">
        <v>145</v>
      </c>
      <c r="K771" s="24" t="s">
        <v>65</v>
      </c>
      <c r="L771" s="24" t="s">
        <v>51</v>
      </c>
      <c r="M771" s="24" t="s">
        <v>67</v>
      </c>
      <c r="N771" s="48">
        <v>40987</v>
      </c>
      <c r="O771" s="24" t="s">
        <v>92</v>
      </c>
      <c r="P771" s="26" t="s">
        <v>1</v>
      </c>
      <c r="Q771" s="63" t="s">
        <v>7535</v>
      </c>
      <c r="R771" s="63" t="s">
        <v>7536</v>
      </c>
      <c r="S771" s="24" t="s">
        <v>44</v>
      </c>
      <c r="T771" s="40" t="s">
        <v>44</v>
      </c>
      <c r="U771" s="24" t="s">
        <v>55</v>
      </c>
      <c r="V771" s="24">
        <v>3403190000</v>
      </c>
      <c r="W771" s="14" t="s">
        <v>56</v>
      </c>
      <c r="X771" s="24" t="s">
        <v>7537</v>
      </c>
      <c r="Y771" s="24" t="s">
        <v>6108</v>
      </c>
      <c r="Z771" s="24" t="s">
        <v>2727</v>
      </c>
      <c r="AA771" s="24" t="s">
        <v>2190</v>
      </c>
      <c r="AB771" s="51" t="s">
        <v>434</v>
      </c>
      <c r="AC771" s="51"/>
      <c r="AD771" s="51"/>
      <c r="AE771" s="24"/>
      <c r="AF771" s="38"/>
    </row>
    <row r="772" spans="1:32" hidden="1" x14ac:dyDescent="0.35">
      <c r="B772" s="24">
        <v>45284855</v>
      </c>
      <c r="C772" s="24">
        <v>855</v>
      </c>
      <c r="D772" s="24" t="s">
        <v>2192</v>
      </c>
      <c r="E772" s="66">
        <v>45284801</v>
      </c>
      <c r="F772" s="24" t="s">
        <v>2193</v>
      </c>
      <c r="G772" s="24" t="s">
        <v>46</v>
      </c>
      <c r="H772" s="24" t="s">
        <v>163</v>
      </c>
      <c r="I772" s="24" t="s">
        <v>164</v>
      </c>
      <c r="J772" s="24" t="s">
        <v>145</v>
      </c>
      <c r="K772" s="24" t="s">
        <v>65</v>
      </c>
      <c r="L772" s="24" t="s">
        <v>66</v>
      </c>
      <c r="M772" s="24" t="s">
        <v>67</v>
      </c>
      <c r="N772" s="48">
        <v>40836</v>
      </c>
      <c r="O772" s="24" t="s">
        <v>53</v>
      </c>
      <c r="P772" s="26" t="s">
        <v>1</v>
      </c>
      <c r="Q772" s="24"/>
      <c r="R772" s="63" t="s">
        <v>7538</v>
      </c>
      <c r="S772" s="24" t="s">
        <v>44</v>
      </c>
      <c r="T772" s="40" t="s">
        <v>44</v>
      </c>
      <c r="U772" s="24" t="s">
        <v>55</v>
      </c>
      <c r="V772" s="24">
        <v>2710193200</v>
      </c>
      <c r="W772" s="14" t="s">
        <v>70</v>
      </c>
      <c r="X772" s="24" t="s">
        <v>5031</v>
      </c>
      <c r="Y772" s="24" t="s">
        <v>1414</v>
      </c>
      <c r="Z772" s="24" t="s">
        <v>88</v>
      </c>
      <c r="AA772" s="24" t="s">
        <v>2195</v>
      </c>
      <c r="AB772" s="51" t="s">
        <v>2196</v>
      </c>
      <c r="AC772" s="51"/>
      <c r="AD772" s="51"/>
      <c r="AE772" s="24"/>
      <c r="AF772" s="38"/>
    </row>
    <row r="773" spans="1:32" hidden="1" x14ac:dyDescent="0.35">
      <c r="B773" s="24">
        <v>45284801</v>
      </c>
      <c r="C773" s="24">
        <v>801</v>
      </c>
      <c r="D773" s="24" t="s">
        <v>2193</v>
      </c>
      <c r="E773" s="66">
        <v>45284801</v>
      </c>
      <c r="F773" s="24" t="s">
        <v>2193</v>
      </c>
      <c r="G773" s="24" t="s">
        <v>46</v>
      </c>
      <c r="H773" s="24" t="s">
        <v>79</v>
      </c>
      <c r="I773" s="24" t="s">
        <v>79</v>
      </c>
      <c r="J773" s="24" t="s">
        <v>145</v>
      </c>
      <c r="K773" s="24" t="s">
        <v>65</v>
      </c>
      <c r="L773" s="24" t="s">
        <v>66</v>
      </c>
      <c r="M773" s="24" t="s">
        <v>67</v>
      </c>
      <c r="N773" s="48">
        <v>40826</v>
      </c>
      <c r="O773" s="24" t="s">
        <v>53</v>
      </c>
      <c r="P773" s="26" t="s">
        <v>1</v>
      </c>
      <c r="Q773" s="24" t="s">
        <v>44</v>
      </c>
      <c r="R773" s="63" t="s">
        <v>54</v>
      </c>
      <c r="S773" s="24" t="s">
        <v>44</v>
      </c>
      <c r="T773" s="40" t="s">
        <v>44</v>
      </c>
      <c r="U773" s="24" t="s">
        <v>55</v>
      </c>
      <c r="V773" s="24">
        <v>2710193200</v>
      </c>
      <c r="W773" s="14" t="s">
        <v>44</v>
      </c>
      <c r="X773" s="24" t="s">
        <v>5031</v>
      </c>
      <c r="Y773" s="24">
        <v>1176</v>
      </c>
      <c r="Z773" s="24" t="s">
        <v>392</v>
      </c>
      <c r="AA773" s="24" t="s">
        <v>2197</v>
      </c>
      <c r="AB773" s="51" t="s">
        <v>2196</v>
      </c>
      <c r="AC773" s="51"/>
      <c r="AD773" s="51"/>
      <c r="AE773" s="24"/>
      <c r="AF773" s="38"/>
    </row>
    <row r="774" spans="1:32" hidden="1" x14ac:dyDescent="0.35">
      <c r="B774" s="24">
        <v>45284809</v>
      </c>
      <c r="C774" s="24">
        <v>809</v>
      </c>
      <c r="D774" s="24" t="s">
        <v>2198</v>
      </c>
      <c r="E774" s="66">
        <v>45284801</v>
      </c>
      <c r="F774" s="24" t="s">
        <v>2193</v>
      </c>
      <c r="G774" s="24" t="s">
        <v>46</v>
      </c>
      <c r="H774" s="24" t="s">
        <v>47</v>
      </c>
      <c r="I774" s="24" t="s">
        <v>48</v>
      </c>
      <c r="J774" s="24" t="s">
        <v>145</v>
      </c>
      <c r="K774" s="24" t="s">
        <v>65</v>
      </c>
      <c r="L774" s="24" t="s">
        <v>66</v>
      </c>
      <c r="M774" s="24" t="s">
        <v>67</v>
      </c>
      <c r="N774" s="48">
        <v>40829</v>
      </c>
      <c r="O774" s="24" t="s">
        <v>53</v>
      </c>
      <c r="P774" s="26" t="s">
        <v>1</v>
      </c>
      <c r="Q774" s="24"/>
      <c r="R774" s="63" t="s">
        <v>7539</v>
      </c>
      <c r="S774" s="24" t="s">
        <v>44</v>
      </c>
      <c r="T774" s="40" t="s">
        <v>44</v>
      </c>
      <c r="U774" s="24" t="s">
        <v>55</v>
      </c>
      <c r="V774" s="24">
        <v>2710193200</v>
      </c>
      <c r="W774" s="14" t="s">
        <v>83</v>
      </c>
      <c r="X774" s="24" t="s">
        <v>5031</v>
      </c>
      <c r="Y774" s="24" t="s">
        <v>360</v>
      </c>
      <c r="Z774" s="24" t="s">
        <v>88</v>
      </c>
      <c r="AA774" s="24" t="s">
        <v>2200</v>
      </c>
      <c r="AB774" s="51" t="s">
        <v>2196</v>
      </c>
      <c r="AC774" s="51"/>
      <c r="AD774" s="51"/>
      <c r="AE774" s="24"/>
      <c r="AF774" s="38"/>
    </row>
    <row r="775" spans="1:32" hidden="1" x14ac:dyDescent="0.35">
      <c r="B775" s="24">
        <v>45284967</v>
      </c>
      <c r="C775" s="24">
        <v>967</v>
      </c>
      <c r="D775" s="24" t="s">
        <v>2201</v>
      </c>
      <c r="E775" s="66">
        <v>45284801</v>
      </c>
      <c r="F775" s="24" t="s">
        <v>2193</v>
      </c>
      <c r="G775" s="24" t="s">
        <v>46</v>
      </c>
      <c r="H775" s="24" t="s">
        <v>151</v>
      </c>
      <c r="I775" s="24" t="s">
        <v>86</v>
      </c>
      <c r="J775" s="24" t="s">
        <v>145</v>
      </c>
      <c r="K775" s="24" t="s">
        <v>65</v>
      </c>
      <c r="L775" s="24" t="s">
        <v>66</v>
      </c>
      <c r="M775" s="24" t="s">
        <v>67</v>
      </c>
      <c r="N775" s="48">
        <v>42388</v>
      </c>
      <c r="O775" s="24" t="s">
        <v>53</v>
      </c>
      <c r="P775" s="26" t="s">
        <v>1</v>
      </c>
      <c r="Q775" s="24">
        <v>5011987197237</v>
      </c>
      <c r="R775" s="63" t="s">
        <v>54</v>
      </c>
      <c r="S775" s="24" t="s">
        <v>44</v>
      </c>
      <c r="T775" s="40" t="s">
        <v>44</v>
      </c>
      <c r="U775" s="24" t="s">
        <v>55</v>
      </c>
      <c r="V775" s="24">
        <v>2710193200</v>
      </c>
      <c r="W775" s="14" t="s">
        <v>83</v>
      </c>
      <c r="X775" s="24" t="s">
        <v>5031</v>
      </c>
      <c r="Y775" s="24" t="s">
        <v>87</v>
      </c>
      <c r="Z775" s="24" t="s">
        <v>88</v>
      </c>
      <c r="AA775" s="24" t="s">
        <v>2203</v>
      </c>
      <c r="AB775" s="51" t="s">
        <v>2196</v>
      </c>
      <c r="AC775" s="51"/>
      <c r="AD775" s="51"/>
      <c r="AE775" s="24"/>
      <c r="AF775" s="38"/>
    </row>
    <row r="776" spans="1:32" hidden="1" x14ac:dyDescent="0.35">
      <c r="B776" s="24">
        <v>45286855</v>
      </c>
      <c r="C776" s="24">
        <v>855</v>
      </c>
      <c r="D776" s="24" t="s">
        <v>2204</v>
      </c>
      <c r="E776" s="66">
        <v>45286801</v>
      </c>
      <c r="F776" s="24" t="s">
        <v>2205</v>
      </c>
      <c r="G776" s="24" t="s">
        <v>46</v>
      </c>
      <c r="H776" s="24" t="s">
        <v>163</v>
      </c>
      <c r="I776" s="24" t="s">
        <v>164</v>
      </c>
      <c r="J776" s="24" t="s">
        <v>145</v>
      </c>
      <c r="K776" s="24" t="s">
        <v>65</v>
      </c>
      <c r="L776" s="24" t="s">
        <v>66</v>
      </c>
      <c r="M776" s="24" t="s">
        <v>67</v>
      </c>
      <c r="N776" s="48">
        <v>40848</v>
      </c>
      <c r="O776" s="24" t="s">
        <v>53</v>
      </c>
      <c r="P776" s="26" t="s">
        <v>1</v>
      </c>
      <c r="Q776" s="24"/>
      <c r="R776" s="63" t="s">
        <v>7540</v>
      </c>
      <c r="S776" s="24" t="s">
        <v>44</v>
      </c>
      <c r="T776" s="40" t="s">
        <v>44</v>
      </c>
      <c r="U776" s="24" t="s">
        <v>55</v>
      </c>
      <c r="V776" s="24">
        <v>2710193200</v>
      </c>
      <c r="W776" s="14" t="s">
        <v>70</v>
      </c>
      <c r="X776" s="24" t="s">
        <v>5033</v>
      </c>
      <c r="Y776" s="24" t="s">
        <v>1414</v>
      </c>
      <c r="Z776" s="24" t="s">
        <v>88</v>
      </c>
      <c r="AA776" s="24" t="s">
        <v>2207</v>
      </c>
      <c r="AB776" s="51" t="s">
        <v>2196</v>
      </c>
      <c r="AC776" s="51"/>
      <c r="AD776" s="51"/>
      <c r="AE776" s="24"/>
      <c r="AF776" s="38"/>
    </row>
    <row r="777" spans="1:32" hidden="1" x14ac:dyDescent="0.35">
      <c r="B777" s="24">
        <v>45286809</v>
      </c>
      <c r="C777" s="24">
        <v>809</v>
      </c>
      <c r="D777" s="24" t="s">
        <v>2208</v>
      </c>
      <c r="E777" s="66">
        <v>45286801</v>
      </c>
      <c r="F777" s="24" t="s">
        <v>2205</v>
      </c>
      <c r="G777" s="24" t="s">
        <v>46</v>
      </c>
      <c r="H777" s="24" t="s">
        <v>47</v>
      </c>
      <c r="I777" s="24" t="s">
        <v>48</v>
      </c>
      <c r="J777" s="24" t="s">
        <v>145</v>
      </c>
      <c r="K777" s="24" t="s">
        <v>65</v>
      </c>
      <c r="L777" s="24" t="s">
        <v>66</v>
      </c>
      <c r="M777" s="24" t="s">
        <v>67</v>
      </c>
      <c r="N777" s="48">
        <v>40834</v>
      </c>
      <c r="O777" s="24" t="s">
        <v>53</v>
      </c>
      <c r="P777" s="26" t="s">
        <v>1</v>
      </c>
      <c r="Q777" s="24"/>
      <c r="R777" s="63" t="s">
        <v>7541</v>
      </c>
      <c r="S777" s="24" t="s">
        <v>44</v>
      </c>
      <c r="T777" s="40" t="s">
        <v>44</v>
      </c>
      <c r="U777" s="24" t="s">
        <v>55</v>
      </c>
      <c r="V777" s="24">
        <v>2710193200</v>
      </c>
      <c r="W777" s="14" t="s">
        <v>83</v>
      </c>
      <c r="X777" s="24" t="s">
        <v>5033</v>
      </c>
      <c r="Y777" s="24" t="s">
        <v>360</v>
      </c>
      <c r="Z777" s="24" t="s">
        <v>88</v>
      </c>
      <c r="AA777" s="24" t="s">
        <v>2210</v>
      </c>
      <c r="AB777" s="51" t="s">
        <v>2196</v>
      </c>
      <c r="AC777" s="51"/>
      <c r="AD777" s="51"/>
      <c r="AE777" s="24"/>
      <c r="AF777" s="38"/>
    </row>
    <row r="778" spans="1:32" hidden="1" x14ac:dyDescent="0.35">
      <c r="B778" s="24">
        <v>45287855</v>
      </c>
      <c r="C778" s="24">
        <v>855</v>
      </c>
      <c r="D778" s="24" t="s">
        <v>2211</v>
      </c>
      <c r="E778" s="66">
        <v>45287801</v>
      </c>
      <c r="F778" s="24" t="s">
        <v>2212</v>
      </c>
      <c r="G778" s="24" t="s">
        <v>46</v>
      </c>
      <c r="H778" s="24" t="s">
        <v>163</v>
      </c>
      <c r="I778" s="24" t="s">
        <v>164</v>
      </c>
      <c r="J778" s="24" t="s">
        <v>145</v>
      </c>
      <c r="K778" s="24" t="s">
        <v>65</v>
      </c>
      <c r="L778" s="24" t="s">
        <v>66</v>
      </c>
      <c r="M778" s="24" t="s">
        <v>67</v>
      </c>
      <c r="N778" s="48">
        <v>40829</v>
      </c>
      <c r="O778" s="24" t="s">
        <v>53</v>
      </c>
      <c r="P778" s="26" t="s">
        <v>1</v>
      </c>
      <c r="Q778" s="24"/>
      <c r="R778" s="63" t="s">
        <v>7542</v>
      </c>
      <c r="S778" s="24" t="s">
        <v>44</v>
      </c>
      <c r="T778" s="40" t="s">
        <v>44</v>
      </c>
      <c r="U778" s="24" t="s">
        <v>55</v>
      </c>
      <c r="V778" s="24">
        <v>2710193200</v>
      </c>
      <c r="W778" s="14" t="s">
        <v>70</v>
      </c>
      <c r="X778" s="24" t="s">
        <v>5035</v>
      </c>
      <c r="Y778" s="24" t="s">
        <v>1414</v>
      </c>
      <c r="Z778" s="24" t="s">
        <v>88</v>
      </c>
      <c r="AA778" s="24" t="s">
        <v>2214</v>
      </c>
      <c r="AB778" s="51" t="s">
        <v>2196</v>
      </c>
      <c r="AC778" s="51"/>
      <c r="AD778" s="51"/>
      <c r="AE778" s="24"/>
      <c r="AF778" s="38"/>
    </row>
    <row r="779" spans="1:32" hidden="1" x14ac:dyDescent="0.35">
      <c r="B779" s="24">
        <v>45287801</v>
      </c>
      <c r="C779" s="24">
        <v>801</v>
      </c>
      <c r="D779" s="24" t="s">
        <v>2212</v>
      </c>
      <c r="E779" s="66">
        <v>45287801</v>
      </c>
      <c r="F779" s="24" t="s">
        <v>2212</v>
      </c>
      <c r="G779" s="24" t="s">
        <v>46</v>
      </c>
      <c r="H779" s="24" t="s">
        <v>79</v>
      </c>
      <c r="I779" s="24" t="s">
        <v>79</v>
      </c>
      <c r="J779" s="24" t="s">
        <v>145</v>
      </c>
      <c r="K779" s="24" t="s">
        <v>65</v>
      </c>
      <c r="L779" s="24" t="s">
        <v>66</v>
      </c>
      <c r="M779" s="24" t="s">
        <v>67</v>
      </c>
      <c r="N779" s="48">
        <v>40827</v>
      </c>
      <c r="O779" s="24" t="s">
        <v>53</v>
      </c>
      <c r="P779" s="26" t="s">
        <v>1</v>
      </c>
      <c r="Q779" s="24" t="s">
        <v>44</v>
      </c>
      <c r="R779" s="63" t="s">
        <v>54</v>
      </c>
      <c r="S779" s="24" t="s">
        <v>44</v>
      </c>
      <c r="T779" s="40" t="s">
        <v>44</v>
      </c>
      <c r="U779" s="24" t="s">
        <v>55</v>
      </c>
      <c r="V779" s="24">
        <v>2710193200</v>
      </c>
      <c r="W779" s="14" t="s">
        <v>44</v>
      </c>
      <c r="X779" s="24" t="s">
        <v>5035</v>
      </c>
      <c r="Y779" s="24">
        <v>1176</v>
      </c>
      <c r="Z779" s="24" t="s">
        <v>392</v>
      </c>
      <c r="AA779" s="24" t="s">
        <v>2215</v>
      </c>
      <c r="AB779" s="51" t="s">
        <v>2196</v>
      </c>
      <c r="AC779" s="51"/>
      <c r="AD779" s="51"/>
      <c r="AE779" s="24"/>
      <c r="AF779" s="38"/>
    </row>
    <row r="780" spans="1:32" hidden="1" x14ac:dyDescent="0.35">
      <c r="B780" s="24">
        <v>45287809</v>
      </c>
      <c r="C780" s="24">
        <v>809</v>
      </c>
      <c r="D780" s="24" t="s">
        <v>2216</v>
      </c>
      <c r="E780" s="66">
        <v>45287801</v>
      </c>
      <c r="F780" s="24" t="s">
        <v>2212</v>
      </c>
      <c r="G780" s="24" t="s">
        <v>46</v>
      </c>
      <c r="H780" s="24" t="s">
        <v>47</v>
      </c>
      <c r="I780" s="24" t="s">
        <v>48</v>
      </c>
      <c r="J780" s="24" t="s">
        <v>145</v>
      </c>
      <c r="K780" s="24" t="s">
        <v>65</v>
      </c>
      <c r="L780" s="24" t="s">
        <v>66</v>
      </c>
      <c r="M780" s="24" t="s">
        <v>67</v>
      </c>
      <c r="N780" s="48">
        <v>40829</v>
      </c>
      <c r="O780" s="24" t="s">
        <v>53</v>
      </c>
      <c r="P780" s="26" t="s">
        <v>1</v>
      </c>
      <c r="Q780" s="63"/>
      <c r="R780" s="63" t="s">
        <v>7543</v>
      </c>
      <c r="S780" s="24" t="s">
        <v>44</v>
      </c>
      <c r="T780" s="40" t="s">
        <v>44</v>
      </c>
      <c r="U780" s="24" t="s">
        <v>55</v>
      </c>
      <c r="V780" s="24">
        <v>2710193200</v>
      </c>
      <c r="W780" s="14" t="s">
        <v>83</v>
      </c>
      <c r="X780" s="24" t="s">
        <v>5035</v>
      </c>
      <c r="Y780" s="24" t="s">
        <v>360</v>
      </c>
      <c r="Z780" s="24" t="s">
        <v>88</v>
      </c>
      <c r="AA780" s="24" t="s">
        <v>2218</v>
      </c>
      <c r="AB780" s="51" t="s">
        <v>2196</v>
      </c>
      <c r="AC780" s="51"/>
      <c r="AD780" s="51"/>
      <c r="AE780" s="24"/>
      <c r="AF780" s="38"/>
    </row>
    <row r="781" spans="1:32" hidden="1" x14ac:dyDescent="0.35">
      <c r="B781" s="24">
        <v>45287967</v>
      </c>
      <c r="C781" s="24">
        <v>967</v>
      </c>
      <c r="D781" s="24" t="s">
        <v>2219</v>
      </c>
      <c r="E781" s="66">
        <v>45287801</v>
      </c>
      <c r="F781" s="24" t="s">
        <v>2212</v>
      </c>
      <c r="G781" s="24" t="s">
        <v>46</v>
      </c>
      <c r="H781" s="24" t="s">
        <v>151</v>
      </c>
      <c r="I781" s="24" t="s">
        <v>86</v>
      </c>
      <c r="J781" s="24" t="s">
        <v>145</v>
      </c>
      <c r="K781" s="24" t="s">
        <v>65</v>
      </c>
      <c r="L781" s="24" t="s">
        <v>66</v>
      </c>
      <c r="M781" s="24" t="s">
        <v>67</v>
      </c>
      <c r="N781" s="48">
        <v>41276</v>
      </c>
      <c r="O781" s="24" t="s">
        <v>53</v>
      </c>
      <c r="P781" s="26" t="s">
        <v>1</v>
      </c>
      <c r="Q781" s="24">
        <v>5011987197589</v>
      </c>
      <c r="R781" s="63" t="s">
        <v>54</v>
      </c>
      <c r="S781" s="24" t="s">
        <v>44</v>
      </c>
      <c r="T781" s="40" t="s">
        <v>44</v>
      </c>
      <c r="U781" s="24" t="s">
        <v>55</v>
      </c>
      <c r="V781" s="24">
        <v>2710193200</v>
      </c>
      <c r="W781" s="14" t="s">
        <v>83</v>
      </c>
      <c r="X781" s="24" t="s">
        <v>5035</v>
      </c>
      <c r="Y781" s="24" t="s">
        <v>87</v>
      </c>
      <c r="Z781" s="24" t="s">
        <v>88</v>
      </c>
      <c r="AA781" s="24" t="s">
        <v>2221</v>
      </c>
      <c r="AB781" s="51" t="s">
        <v>2196</v>
      </c>
      <c r="AC781" s="51"/>
      <c r="AD781" s="51"/>
      <c r="AE781" s="24"/>
      <c r="AF781" s="38"/>
    </row>
    <row r="782" spans="1:32" hidden="1" x14ac:dyDescent="0.35">
      <c r="B782" s="24">
        <v>45288905</v>
      </c>
      <c r="C782" s="24">
        <v>905</v>
      </c>
      <c r="D782" s="24" t="s">
        <v>2222</v>
      </c>
      <c r="E782" s="66">
        <v>45288801</v>
      </c>
      <c r="F782" s="24" t="s">
        <v>1192</v>
      </c>
      <c r="G782" s="24" t="s">
        <v>46</v>
      </c>
      <c r="H782" s="24" t="s">
        <v>62</v>
      </c>
      <c r="I782" s="24" t="s">
        <v>63</v>
      </c>
      <c r="J782" s="24" t="s">
        <v>145</v>
      </c>
      <c r="K782" s="24" t="s">
        <v>65</v>
      </c>
      <c r="L782" s="24" t="s">
        <v>66</v>
      </c>
      <c r="M782" s="24" t="s">
        <v>67</v>
      </c>
      <c r="N782" s="48">
        <v>42333</v>
      </c>
      <c r="O782" s="24" t="s">
        <v>53</v>
      </c>
      <c r="P782" s="26" t="s">
        <v>1</v>
      </c>
      <c r="Q782" s="63" t="s">
        <v>7544</v>
      </c>
      <c r="R782" s="63" t="s">
        <v>7545</v>
      </c>
      <c r="S782" s="24" t="s">
        <v>44</v>
      </c>
      <c r="T782" s="40" t="s">
        <v>44</v>
      </c>
      <c r="U782" s="24" t="s">
        <v>55</v>
      </c>
      <c r="V782" s="24">
        <v>2710193200</v>
      </c>
      <c r="W782" s="14" t="s">
        <v>70</v>
      </c>
      <c r="X782" s="24" t="s">
        <v>5032</v>
      </c>
      <c r="Y782" s="24" t="s">
        <v>3314</v>
      </c>
      <c r="Z782" s="24" t="s">
        <v>73</v>
      </c>
      <c r="AA782" s="24" t="s">
        <v>2225</v>
      </c>
      <c r="AB782" s="51" t="s">
        <v>2196</v>
      </c>
      <c r="AC782" s="51"/>
      <c r="AD782" s="51"/>
      <c r="AE782" s="24"/>
      <c r="AF782" s="38"/>
    </row>
    <row r="783" spans="1:32" hidden="1" x14ac:dyDescent="0.35">
      <c r="B783" s="24">
        <v>45288829</v>
      </c>
      <c r="C783" s="24">
        <v>829</v>
      </c>
      <c r="D783" s="24" t="s">
        <v>6926</v>
      </c>
      <c r="E783" s="66">
        <v>45288801</v>
      </c>
      <c r="F783" s="24" t="s">
        <v>1192</v>
      </c>
      <c r="G783" s="24" t="s">
        <v>46</v>
      </c>
      <c r="H783" s="24" t="s">
        <v>6939</v>
      </c>
      <c r="I783" s="24" t="s">
        <v>3046</v>
      </c>
      <c r="J783" s="24" t="s">
        <v>145</v>
      </c>
      <c r="K783" s="24" t="s">
        <v>65</v>
      </c>
      <c r="L783" s="24" t="s">
        <v>66</v>
      </c>
      <c r="M783" s="24" t="s">
        <v>67</v>
      </c>
      <c r="N783" s="48"/>
      <c r="O783" s="24" t="s">
        <v>53</v>
      </c>
      <c r="P783" s="28" t="s">
        <v>3</v>
      </c>
      <c r="Q783" s="24"/>
      <c r="R783" s="63" t="s">
        <v>7545</v>
      </c>
      <c r="S783" s="24">
        <v>45288905</v>
      </c>
      <c r="T783" s="40" t="s">
        <v>2222</v>
      </c>
      <c r="U783" s="24" t="s">
        <v>329</v>
      </c>
      <c r="V783" s="24">
        <v>2710193200</v>
      </c>
      <c r="W783" s="14" t="s">
        <v>70</v>
      </c>
      <c r="X783" s="24" t="s">
        <v>5032</v>
      </c>
      <c r="Y783" s="24" t="s">
        <v>3314</v>
      </c>
      <c r="Z783" s="24" t="s">
        <v>73</v>
      </c>
      <c r="AA783" s="24" t="s">
        <v>2225</v>
      </c>
      <c r="AB783" s="51" t="s">
        <v>2196</v>
      </c>
      <c r="AC783" s="51"/>
      <c r="AD783" s="51"/>
      <c r="AE783" s="24"/>
      <c r="AF783" s="38"/>
    </row>
    <row r="784" spans="1:32" hidden="1" x14ac:dyDescent="0.35">
      <c r="B784" s="24">
        <v>45288855</v>
      </c>
      <c r="C784" s="24">
        <v>855</v>
      </c>
      <c r="D784" s="24" t="s">
        <v>2226</v>
      </c>
      <c r="E784" s="66">
        <v>45288801</v>
      </c>
      <c r="F784" s="24" t="s">
        <v>1192</v>
      </c>
      <c r="G784" s="24" t="s">
        <v>46</v>
      </c>
      <c r="H784" s="24" t="s">
        <v>163</v>
      </c>
      <c r="I784" s="24" t="s">
        <v>164</v>
      </c>
      <c r="J784" s="24" t="s">
        <v>145</v>
      </c>
      <c r="K784" s="24" t="s">
        <v>65</v>
      </c>
      <c r="L784" s="24" t="s">
        <v>66</v>
      </c>
      <c r="M784" s="24" t="s">
        <v>67</v>
      </c>
      <c r="N784" s="48">
        <v>40836</v>
      </c>
      <c r="O784" s="24" t="s">
        <v>53</v>
      </c>
      <c r="P784" s="26" t="s">
        <v>1</v>
      </c>
      <c r="Q784" s="24"/>
      <c r="R784" s="63" t="s">
        <v>7546</v>
      </c>
      <c r="S784" s="24" t="s">
        <v>44</v>
      </c>
      <c r="T784" s="40" t="s">
        <v>44</v>
      </c>
      <c r="U784" s="24" t="s">
        <v>55</v>
      </c>
      <c r="V784" s="24">
        <v>2710193200</v>
      </c>
      <c r="W784" s="14" t="s">
        <v>70</v>
      </c>
      <c r="X784" s="24" t="s">
        <v>5032</v>
      </c>
      <c r="Y784" s="24" t="s">
        <v>1414</v>
      </c>
      <c r="Z784" s="24" t="s">
        <v>88</v>
      </c>
      <c r="AA784" s="24" t="s">
        <v>2228</v>
      </c>
      <c r="AB784" s="51" t="s">
        <v>2196</v>
      </c>
      <c r="AC784" s="51"/>
      <c r="AD784" s="51"/>
      <c r="AE784" s="24"/>
      <c r="AF784" s="38"/>
    </row>
    <row r="785" spans="2:32" hidden="1" x14ac:dyDescent="0.35">
      <c r="B785" s="24">
        <v>45288801</v>
      </c>
      <c r="C785" s="24">
        <v>801</v>
      </c>
      <c r="D785" s="24" t="s">
        <v>1192</v>
      </c>
      <c r="E785" s="66">
        <v>45288801</v>
      </c>
      <c r="F785" s="24" t="s">
        <v>1192</v>
      </c>
      <c r="G785" s="24" t="s">
        <v>46</v>
      </c>
      <c r="H785" s="24" t="s">
        <v>79</v>
      </c>
      <c r="I785" s="24" t="s">
        <v>79</v>
      </c>
      <c r="J785" s="24" t="s">
        <v>145</v>
      </c>
      <c r="K785" s="24" t="s">
        <v>65</v>
      </c>
      <c r="L785" s="24" t="s">
        <v>66</v>
      </c>
      <c r="M785" s="24" t="s">
        <v>67</v>
      </c>
      <c r="N785" s="48">
        <v>40827</v>
      </c>
      <c r="O785" s="24" t="s">
        <v>53</v>
      </c>
      <c r="P785" s="26" t="s">
        <v>1</v>
      </c>
      <c r="Q785" s="24" t="s">
        <v>44</v>
      </c>
      <c r="R785" s="63" t="s">
        <v>54</v>
      </c>
      <c r="S785" s="24" t="s">
        <v>44</v>
      </c>
      <c r="T785" s="40" t="s">
        <v>44</v>
      </c>
      <c r="U785" s="24" t="s">
        <v>55</v>
      </c>
      <c r="V785" s="24">
        <v>2710193200</v>
      </c>
      <c r="W785" s="14" t="s">
        <v>44</v>
      </c>
      <c r="X785" s="24" t="s">
        <v>5032</v>
      </c>
      <c r="Y785" s="24">
        <v>1176</v>
      </c>
      <c r="Z785" s="24" t="s">
        <v>392</v>
      </c>
      <c r="AA785" s="24" t="s">
        <v>2229</v>
      </c>
      <c r="AB785" s="51" t="s">
        <v>2196</v>
      </c>
      <c r="AC785" s="51"/>
      <c r="AD785" s="51"/>
      <c r="AE785" s="24"/>
      <c r="AF785" s="38"/>
    </row>
    <row r="786" spans="2:32" hidden="1" x14ac:dyDescent="0.35">
      <c r="B786" s="24">
        <v>45288809</v>
      </c>
      <c r="C786" s="24">
        <v>809</v>
      </c>
      <c r="D786" s="24" t="s">
        <v>2230</v>
      </c>
      <c r="E786" s="66">
        <v>45288801</v>
      </c>
      <c r="F786" s="24" t="s">
        <v>1192</v>
      </c>
      <c r="G786" s="24" t="s">
        <v>46</v>
      </c>
      <c r="H786" s="24" t="s">
        <v>47</v>
      </c>
      <c r="I786" s="24" t="s">
        <v>48</v>
      </c>
      <c r="J786" s="24" t="s">
        <v>145</v>
      </c>
      <c r="K786" s="24" t="s">
        <v>65</v>
      </c>
      <c r="L786" s="24" t="s">
        <v>66</v>
      </c>
      <c r="M786" s="24" t="s">
        <v>67</v>
      </c>
      <c r="N786" s="48">
        <v>40830</v>
      </c>
      <c r="O786" s="24" t="s">
        <v>53</v>
      </c>
      <c r="P786" s="26" t="s">
        <v>1</v>
      </c>
      <c r="Q786" s="24"/>
      <c r="R786" s="63" t="s">
        <v>7547</v>
      </c>
      <c r="S786" s="24" t="s">
        <v>44</v>
      </c>
      <c r="T786" s="40" t="s">
        <v>44</v>
      </c>
      <c r="U786" s="24" t="s">
        <v>55</v>
      </c>
      <c r="V786" s="24">
        <v>2710193200</v>
      </c>
      <c r="W786" s="14" t="s">
        <v>83</v>
      </c>
      <c r="X786" s="24" t="s">
        <v>5032</v>
      </c>
      <c r="Y786" s="24" t="s">
        <v>360</v>
      </c>
      <c r="Z786" s="24" t="s">
        <v>88</v>
      </c>
      <c r="AA786" s="24" t="s">
        <v>2232</v>
      </c>
      <c r="AB786" s="51" t="s">
        <v>2196</v>
      </c>
      <c r="AC786" s="51"/>
      <c r="AD786" s="51"/>
      <c r="AE786" s="24"/>
      <c r="AF786" s="38"/>
    </row>
    <row r="787" spans="2:32" hidden="1" x14ac:dyDescent="0.35">
      <c r="B787" s="24">
        <v>45288967</v>
      </c>
      <c r="C787" s="24">
        <v>967</v>
      </c>
      <c r="D787" s="24" t="s">
        <v>2233</v>
      </c>
      <c r="E787" s="66">
        <v>45288801</v>
      </c>
      <c r="F787" s="24" t="s">
        <v>1192</v>
      </c>
      <c r="G787" s="24" t="s">
        <v>46</v>
      </c>
      <c r="H787" s="24" t="s">
        <v>151</v>
      </c>
      <c r="I787" s="24" t="s">
        <v>86</v>
      </c>
      <c r="J787" s="24" t="s">
        <v>145</v>
      </c>
      <c r="K787" s="24" t="s">
        <v>65</v>
      </c>
      <c r="L787" s="24" t="s">
        <v>66</v>
      </c>
      <c r="M787" s="24" t="s">
        <v>67</v>
      </c>
      <c r="N787" s="48">
        <v>41264</v>
      </c>
      <c r="O787" s="24" t="s">
        <v>53</v>
      </c>
      <c r="P787" s="26" t="s">
        <v>1</v>
      </c>
      <c r="Q787" s="24"/>
      <c r="R787" s="63" t="s">
        <v>7548</v>
      </c>
      <c r="S787" s="24" t="s">
        <v>44</v>
      </c>
      <c r="T787" s="40" t="s">
        <v>44</v>
      </c>
      <c r="U787" s="24" t="s">
        <v>55</v>
      </c>
      <c r="V787" s="24">
        <v>2710193200</v>
      </c>
      <c r="W787" s="14" t="s">
        <v>83</v>
      </c>
      <c r="X787" s="24" t="s">
        <v>5032</v>
      </c>
      <c r="Y787" s="24" t="s">
        <v>87</v>
      </c>
      <c r="Z787" s="24" t="s">
        <v>88</v>
      </c>
      <c r="AA787" s="24" t="s">
        <v>2235</v>
      </c>
      <c r="AB787" s="51" t="s">
        <v>2196</v>
      </c>
      <c r="AC787" s="51"/>
      <c r="AD787" s="51"/>
      <c r="AE787" s="24"/>
      <c r="AF787" s="38"/>
    </row>
    <row r="788" spans="2:32" hidden="1" x14ac:dyDescent="0.35">
      <c r="B788" s="24">
        <v>45656801</v>
      </c>
      <c r="C788" s="24">
        <v>801</v>
      </c>
      <c r="D788" s="24" t="s">
        <v>2236</v>
      </c>
      <c r="E788" s="66">
        <v>45656801</v>
      </c>
      <c r="F788" s="24" t="s">
        <v>2236</v>
      </c>
      <c r="G788" s="24" t="s">
        <v>46</v>
      </c>
      <c r="H788" s="24" t="s">
        <v>79</v>
      </c>
      <c r="I788" s="24" t="s">
        <v>79</v>
      </c>
      <c r="J788" s="24" t="s">
        <v>145</v>
      </c>
      <c r="K788" s="24" t="s">
        <v>65</v>
      </c>
      <c r="L788" s="24" t="s">
        <v>66</v>
      </c>
      <c r="M788" s="24" t="s">
        <v>67</v>
      </c>
      <c r="N788" s="48">
        <v>44986</v>
      </c>
      <c r="O788" s="24" t="s">
        <v>53</v>
      </c>
      <c r="P788" s="26" t="s">
        <v>1</v>
      </c>
      <c r="Q788" s="24" t="s">
        <v>44</v>
      </c>
      <c r="R788" s="63" t="s">
        <v>536</v>
      </c>
      <c r="S788" s="24" t="s">
        <v>44</v>
      </c>
      <c r="T788" s="40" t="s">
        <v>44</v>
      </c>
      <c r="U788" s="24" t="s">
        <v>55</v>
      </c>
      <c r="V788" s="24">
        <v>2710193200</v>
      </c>
      <c r="W788" s="14" t="s">
        <v>44</v>
      </c>
      <c r="X788" s="24" t="s">
        <v>2237</v>
      </c>
      <c r="Y788" s="24">
        <v>1176</v>
      </c>
      <c r="Z788" s="24" t="s">
        <v>392</v>
      </c>
      <c r="AA788" s="24" t="s">
        <v>2238</v>
      </c>
      <c r="AB788" s="51" t="s">
        <v>2196</v>
      </c>
      <c r="AC788" s="51"/>
      <c r="AD788" s="51"/>
      <c r="AE788" s="24"/>
      <c r="AF788" s="38"/>
    </row>
    <row r="789" spans="2:32" hidden="1" x14ac:dyDescent="0.35">
      <c r="B789" s="24">
        <v>45656809</v>
      </c>
      <c r="C789" s="24">
        <v>809</v>
      </c>
      <c r="D789" s="24" t="s">
        <v>2239</v>
      </c>
      <c r="E789" s="66">
        <v>45656801</v>
      </c>
      <c r="F789" s="24" t="s">
        <v>2236</v>
      </c>
      <c r="G789" s="24" t="s">
        <v>46</v>
      </c>
      <c r="H789" s="24" t="s">
        <v>47</v>
      </c>
      <c r="I789" s="24" t="s">
        <v>48</v>
      </c>
      <c r="J789" s="24" t="s">
        <v>145</v>
      </c>
      <c r="K789" s="24" t="s">
        <v>65</v>
      </c>
      <c r="L789" s="24" t="s">
        <v>66</v>
      </c>
      <c r="M789" s="24" t="s">
        <v>67</v>
      </c>
      <c r="N789" s="48">
        <v>40850</v>
      </c>
      <c r="O789" s="24" t="s">
        <v>53</v>
      </c>
      <c r="P789" s="26" t="s">
        <v>1</v>
      </c>
      <c r="Q789" s="24"/>
      <c r="R789" s="63" t="s">
        <v>7549</v>
      </c>
      <c r="S789" s="24" t="s">
        <v>44</v>
      </c>
      <c r="T789" s="40" t="s">
        <v>44</v>
      </c>
      <c r="U789" s="24" t="s">
        <v>55</v>
      </c>
      <c r="V789" s="24">
        <v>2710193200</v>
      </c>
      <c r="W789" s="14" t="s">
        <v>83</v>
      </c>
      <c r="X789" s="24" t="s">
        <v>2237</v>
      </c>
      <c r="Y789" s="24" t="s">
        <v>360</v>
      </c>
      <c r="Z789" s="24" t="s">
        <v>88</v>
      </c>
      <c r="AA789" s="24" t="s">
        <v>2241</v>
      </c>
      <c r="AB789" s="51" t="s">
        <v>2196</v>
      </c>
      <c r="AC789" s="51"/>
      <c r="AD789" s="51"/>
      <c r="AE789" s="24"/>
      <c r="AF789" s="38"/>
    </row>
    <row r="790" spans="2:32" hidden="1" x14ac:dyDescent="0.35">
      <c r="B790" s="24">
        <v>43705855</v>
      </c>
      <c r="C790" s="24">
        <v>855</v>
      </c>
      <c r="D790" s="24" t="s">
        <v>2242</v>
      </c>
      <c r="E790" s="66">
        <v>43705801</v>
      </c>
      <c r="F790" s="24" t="s">
        <v>2243</v>
      </c>
      <c r="G790" s="24" t="s">
        <v>46</v>
      </c>
      <c r="H790" s="24" t="s">
        <v>163</v>
      </c>
      <c r="I790" s="24" t="s">
        <v>164</v>
      </c>
      <c r="J790" s="24" t="s">
        <v>145</v>
      </c>
      <c r="K790" s="24" t="s">
        <v>65</v>
      </c>
      <c r="L790" s="24" t="s">
        <v>66</v>
      </c>
      <c r="M790" s="24" t="s">
        <v>67</v>
      </c>
      <c r="N790" s="48">
        <v>44027</v>
      </c>
      <c r="O790" s="24" t="s">
        <v>53</v>
      </c>
      <c r="P790" s="26" t="s">
        <v>1</v>
      </c>
      <c r="Q790" s="24"/>
      <c r="R790" s="63" t="s">
        <v>7326</v>
      </c>
      <c r="S790" s="24" t="s">
        <v>44</v>
      </c>
      <c r="T790" s="40" t="s">
        <v>44</v>
      </c>
      <c r="U790" s="24" t="s">
        <v>55</v>
      </c>
      <c r="V790" s="24">
        <v>2710193200</v>
      </c>
      <c r="W790" s="14" t="s">
        <v>70</v>
      </c>
      <c r="X790" s="24" t="s">
        <v>6152</v>
      </c>
      <c r="Y790" s="24" t="s">
        <v>1414</v>
      </c>
      <c r="Z790" s="24" t="s">
        <v>88</v>
      </c>
      <c r="AA790" s="24" t="s">
        <v>2244</v>
      </c>
      <c r="AB790" s="51" t="s">
        <v>2196</v>
      </c>
      <c r="AC790" s="51"/>
      <c r="AD790" s="51"/>
      <c r="AE790" s="24"/>
      <c r="AF790" s="38"/>
    </row>
    <row r="791" spans="2:32" hidden="1" x14ac:dyDescent="0.35">
      <c r="B791" s="24">
        <v>43705809</v>
      </c>
      <c r="C791" s="24">
        <v>809</v>
      </c>
      <c r="D791" s="24" t="s">
        <v>2245</v>
      </c>
      <c r="E791" s="66">
        <v>43705801</v>
      </c>
      <c r="F791" s="24" t="s">
        <v>2243</v>
      </c>
      <c r="G791" s="24" t="s">
        <v>46</v>
      </c>
      <c r="H791" s="24" t="s">
        <v>47</v>
      </c>
      <c r="I791" s="24" t="s">
        <v>48</v>
      </c>
      <c r="J791" s="24" t="s">
        <v>145</v>
      </c>
      <c r="K791" s="24" t="s">
        <v>65</v>
      </c>
      <c r="L791" s="24" t="s">
        <v>66</v>
      </c>
      <c r="M791" s="24" t="s">
        <v>67</v>
      </c>
      <c r="N791" s="48">
        <v>42415</v>
      </c>
      <c r="O791" s="24" t="s">
        <v>53</v>
      </c>
      <c r="P791" s="26" t="s">
        <v>1</v>
      </c>
      <c r="Q791" s="24"/>
      <c r="R791" s="63" t="s">
        <v>7550</v>
      </c>
      <c r="S791" s="24" t="s">
        <v>44</v>
      </c>
      <c r="T791" s="40" t="s">
        <v>44</v>
      </c>
      <c r="U791" s="24" t="s">
        <v>55</v>
      </c>
      <c r="V791" s="24">
        <v>2710193200</v>
      </c>
      <c r="W791" s="14" t="s">
        <v>83</v>
      </c>
      <c r="X791" s="24" t="s">
        <v>6152</v>
      </c>
      <c r="Y791" s="24" t="s">
        <v>360</v>
      </c>
      <c r="Z791" s="24" t="s">
        <v>88</v>
      </c>
      <c r="AA791" s="24" t="s">
        <v>2247</v>
      </c>
      <c r="AB791" s="51" t="s">
        <v>2196</v>
      </c>
      <c r="AC791" s="51"/>
      <c r="AD791" s="51"/>
      <c r="AE791" s="24"/>
      <c r="AF791" s="38"/>
    </row>
    <row r="792" spans="2:32" hidden="1" x14ac:dyDescent="0.35">
      <c r="B792" s="24">
        <v>45145855</v>
      </c>
      <c r="C792" s="24">
        <v>855</v>
      </c>
      <c r="D792" s="24" t="s">
        <v>2248</v>
      </c>
      <c r="E792" s="66">
        <v>45145801</v>
      </c>
      <c r="F792" s="24" t="s">
        <v>2249</v>
      </c>
      <c r="G792" s="24" t="s">
        <v>46</v>
      </c>
      <c r="H792" s="24" t="s">
        <v>163</v>
      </c>
      <c r="I792" s="24" t="s">
        <v>164</v>
      </c>
      <c r="J792" s="24" t="s">
        <v>145</v>
      </c>
      <c r="K792" s="24" t="s">
        <v>65</v>
      </c>
      <c r="L792" s="24" t="s">
        <v>66</v>
      </c>
      <c r="M792" s="24" t="s">
        <v>67</v>
      </c>
      <c r="N792" s="48">
        <v>41785</v>
      </c>
      <c r="O792" s="24" t="s">
        <v>53</v>
      </c>
      <c r="P792" s="26" t="s">
        <v>1</v>
      </c>
      <c r="Q792" s="24"/>
      <c r="R792" s="63" t="s">
        <v>7551</v>
      </c>
      <c r="S792" s="24" t="s">
        <v>44</v>
      </c>
      <c r="T792" s="40" t="s">
        <v>44</v>
      </c>
      <c r="U792" s="24" t="s">
        <v>55</v>
      </c>
      <c r="V792" s="24">
        <v>2710193200</v>
      </c>
      <c r="W792" s="14" t="s">
        <v>70</v>
      </c>
      <c r="X792" s="24" t="s">
        <v>6164</v>
      </c>
      <c r="Y792" s="24" t="s">
        <v>1414</v>
      </c>
      <c r="Z792" s="24" t="s">
        <v>88</v>
      </c>
      <c r="AA792" s="24" t="s">
        <v>2251</v>
      </c>
      <c r="AB792" s="51" t="s">
        <v>2196</v>
      </c>
      <c r="AC792" s="51"/>
      <c r="AD792" s="51"/>
      <c r="AE792" s="24"/>
      <c r="AF792" s="38"/>
    </row>
    <row r="793" spans="2:32" hidden="1" x14ac:dyDescent="0.35">
      <c r="B793" s="24">
        <v>45145801</v>
      </c>
      <c r="C793" s="24">
        <v>801</v>
      </c>
      <c r="D793" s="24" t="s">
        <v>2249</v>
      </c>
      <c r="E793" s="66">
        <v>45145801</v>
      </c>
      <c r="F793" s="24" t="s">
        <v>2249</v>
      </c>
      <c r="G793" s="24" t="s">
        <v>46</v>
      </c>
      <c r="H793" s="24" t="s">
        <v>79</v>
      </c>
      <c r="I793" s="24" t="s">
        <v>79</v>
      </c>
      <c r="J793" s="24" t="s">
        <v>145</v>
      </c>
      <c r="K793" s="24" t="s">
        <v>65</v>
      </c>
      <c r="L793" s="24" t="s">
        <v>66</v>
      </c>
      <c r="M793" s="24" t="s">
        <v>67</v>
      </c>
      <c r="N793" s="48">
        <v>41281</v>
      </c>
      <c r="O793" s="24" t="s">
        <v>53</v>
      </c>
      <c r="P793" s="26" t="s">
        <v>1</v>
      </c>
      <c r="Q793" s="24" t="s">
        <v>44</v>
      </c>
      <c r="R793" s="63" t="s">
        <v>54</v>
      </c>
      <c r="S793" s="24" t="s">
        <v>44</v>
      </c>
      <c r="T793" s="40" t="s">
        <v>44</v>
      </c>
      <c r="U793" s="24" t="s">
        <v>55</v>
      </c>
      <c r="V793" s="24">
        <v>2710193200</v>
      </c>
      <c r="W793" s="14" t="s">
        <v>44</v>
      </c>
      <c r="X793" s="24" t="s">
        <v>6164</v>
      </c>
      <c r="Y793" s="24">
        <v>1176</v>
      </c>
      <c r="Z793" s="24" t="s">
        <v>392</v>
      </c>
      <c r="AA793" s="24" t="s">
        <v>2252</v>
      </c>
      <c r="AB793" s="51" t="s">
        <v>2196</v>
      </c>
      <c r="AC793" s="51"/>
      <c r="AD793" s="51"/>
      <c r="AE793" s="24"/>
      <c r="AF793" s="38"/>
    </row>
    <row r="794" spans="2:32" hidden="1" x14ac:dyDescent="0.35">
      <c r="B794" s="24">
        <v>45145967</v>
      </c>
      <c r="C794" s="24">
        <v>967</v>
      </c>
      <c r="D794" s="24" t="s">
        <v>2253</v>
      </c>
      <c r="E794" s="66">
        <v>45145801</v>
      </c>
      <c r="F794" s="24" t="s">
        <v>2249</v>
      </c>
      <c r="G794" s="24" t="s">
        <v>46</v>
      </c>
      <c r="H794" s="24" t="s">
        <v>151</v>
      </c>
      <c r="I794" s="24" t="s">
        <v>86</v>
      </c>
      <c r="J794" s="24" t="s">
        <v>145</v>
      </c>
      <c r="K794" s="24" t="s">
        <v>65</v>
      </c>
      <c r="L794" s="24" t="s">
        <v>66</v>
      </c>
      <c r="M794" s="24" t="s">
        <v>67</v>
      </c>
      <c r="N794" s="48">
        <v>43983</v>
      </c>
      <c r="O794" s="24" t="s">
        <v>53</v>
      </c>
      <c r="P794" s="26" t="s">
        <v>1</v>
      </c>
      <c r="Q794" s="24">
        <v>5011987208377</v>
      </c>
      <c r="R794" s="63" t="s">
        <v>54</v>
      </c>
      <c r="S794" s="24" t="s">
        <v>44</v>
      </c>
      <c r="T794" s="40" t="s">
        <v>44</v>
      </c>
      <c r="U794" s="24" t="s">
        <v>55</v>
      </c>
      <c r="V794" s="24">
        <v>2710193200</v>
      </c>
      <c r="W794" s="14" t="s">
        <v>83</v>
      </c>
      <c r="X794" s="24" t="s">
        <v>6164</v>
      </c>
      <c r="Y794" s="24" t="s">
        <v>87</v>
      </c>
      <c r="Z794" s="24" t="s">
        <v>88</v>
      </c>
      <c r="AA794" s="24" t="s">
        <v>2255</v>
      </c>
      <c r="AB794" s="51" t="s">
        <v>2196</v>
      </c>
      <c r="AC794" s="51"/>
      <c r="AD794" s="51"/>
      <c r="AE794" s="24"/>
      <c r="AF794" s="38"/>
    </row>
    <row r="795" spans="2:32" hidden="1" x14ac:dyDescent="0.35">
      <c r="B795" s="24">
        <v>45145809</v>
      </c>
      <c r="C795" s="24">
        <v>809</v>
      </c>
      <c r="D795" s="24" t="s">
        <v>2256</v>
      </c>
      <c r="E795" s="66">
        <v>45145801</v>
      </c>
      <c r="F795" s="24" t="s">
        <v>2249</v>
      </c>
      <c r="G795" s="24" t="s">
        <v>46</v>
      </c>
      <c r="H795" s="24" t="s">
        <v>47</v>
      </c>
      <c r="I795" s="24" t="s">
        <v>48</v>
      </c>
      <c r="J795" s="24" t="s">
        <v>145</v>
      </c>
      <c r="K795" s="24" t="s">
        <v>65</v>
      </c>
      <c r="L795" s="24" t="s">
        <v>66</v>
      </c>
      <c r="M795" s="24" t="s">
        <v>67</v>
      </c>
      <c r="N795" s="48">
        <v>40850</v>
      </c>
      <c r="O795" s="24" t="s">
        <v>53</v>
      </c>
      <c r="P795" s="27" t="s">
        <v>1</v>
      </c>
      <c r="Q795" s="24"/>
      <c r="R795" s="63" t="s">
        <v>7552</v>
      </c>
      <c r="S795" s="24" t="s">
        <v>44</v>
      </c>
      <c r="T795" s="24" t="s">
        <v>44</v>
      </c>
      <c r="U795" s="24" t="s">
        <v>55</v>
      </c>
      <c r="V795" s="24">
        <v>2710199200</v>
      </c>
      <c r="W795" s="14" t="s">
        <v>83</v>
      </c>
      <c r="X795" s="24" t="s">
        <v>6164</v>
      </c>
      <c r="Y795" s="24" t="s">
        <v>360</v>
      </c>
      <c r="Z795" s="24" t="s">
        <v>88</v>
      </c>
      <c r="AA795" s="24" t="s">
        <v>2258</v>
      </c>
      <c r="AB795" s="51" t="s">
        <v>2196</v>
      </c>
      <c r="AC795" s="51"/>
      <c r="AD795" s="51"/>
      <c r="AE795" s="24"/>
      <c r="AF795" s="38"/>
    </row>
    <row r="796" spans="2:32" hidden="1" x14ac:dyDescent="0.35">
      <c r="B796" s="24">
        <v>43706801</v>
      </c>
      <c r="C796" s="24">
        <v>801</v>
      </c>
      <c r="D796" s="24" t="s">
        <v>413</v>
      </c>
      <c r="E796" s="66">
        <v>43706801</v>
      </c>
      <c r="F796" s="24" t="s">
        <v>413</v>
      </c>
      <c r="G796" s="24" t="s">
        <v>46</v>
      </c>
      <c r="H796" s="24" t="s">
        <v>79</v>
      </c>
      <c r="I796" s="24" t="s">
        <v>79</v>
      </c>
      <c r="J796" s="24" t="s">
        <v>145</v>
      </c>
      <c r="K796" s="24" t="s">
        <v>65</v>
      </c>
      <c r="L796" s="24" t="s">
        <v>66</v>
      </c>
      <c r="M796" s="24" t="s">
        <v>67</v>
      </c>
      <c r="N796" s="48">
        <v>40856</v>
      </c>
      <c r="O796" s="24" t="s">
        <v>53</v>
      </c>
      <c r="P796" s="27" t="s">
        <v>1</v>
      </c>
      <c r="Q796" s="63" t="s">
        <v>44</v>
      </c>
      <c r="R796" s="63" t="s">
        <v>54</v>
      </c>
      <c r="S796" s="24" t="s">
        <v>44</v>
      </c>
      <c r="T796" s="24" t="s">
        <v>44</v>
      </c>
      <c r="U796" s="24" t="s">
        <v>55</v>
      </c>
      <c r="V796" s="24">
        <v>2710193200</v>
      </c>
      <c r="W796" s="14" t="s">
        <v>44</v>
      </c>
      <c r="X796" s="24" t="s">
        <v>6170</v>
      </c>
      <c r="Y796" s="24">
        <v>1176</v>
      </c>
      <c r="Z796" s="24" t="s">
        <v>392</v>
      </c>
      <c r="AA796" s="24" t="s">
        <v>2259</v>
      </c>
      <c r="AB796" s="51" t="s">
        <v>2196</v>
      </c>
      <c r="AC796" s="51"/>
      <c r="AD796" s="51"/>
      <c r="AE796" s="24"/>
      <c r="AF796" s="38"/>
    </row>
    <row r="797" spans="2:32" hidden="1" x14ac:dyDescent="0.35">
      <c r="B797" s="24">
        <v>43706809</v>
      </c>
      <c r="C797" s="24">
        <v>809</v>
      </c>
      <c r="D797" s="24" t="s">
        <v>2260</v>
      </c>
      <c r="E797" s="24">
        <v>43706801</v>
      </c>
      <c r="F797" s="24" t="s">
        <v>413</v>
      </c>
      <c r="G797" s="24" t="s">
        <v>46</v>
      </c>
      <c r="H797" s="24" t="s">
        <v>47</v>
      </c>
      <c r="I797" s="24" t="s">
        <v>48</v>
      </c>
      <c r="J797" s="24" t="s">
        <v>145</v>
      </c>
      <c r="K797" s="24" t="s">
        <v>65</v>
      </c>
      <c r="L797" s="24" t="s">
        <v>66</v>
      </c>
      <c r="M797" s="24" t="s">
        <v>67</v>
      </c>
      <c r="N797" s="48">
        <v>40856</v>
      </c>
      <c r="O797" s="24" t="s">
        <v>53</v>
      </c>
      <c r="P797" s="26" t="s">
        <v>1</v>
      </c>
      <c r="Q797" s="24"/>
      <c r="R797" s="63" t="s">
        <v>7553</v>
      </c>
      <c r="S797" s="24" t="s">
        <v>44</v>
      </c>
      <c r="T797" s="40" t="s">
        <v>44</v>
      </c>
      <c r="U797" s="24" t="s">
        <v>55</v>
      </c>
      <c r="V797" s="24">
        <v>2710193200</v>
      </c>
      <c r="W797" s="14" t="s">
        <v>83</v>
      </c>
      <c r="X797" s="24" t="s">
        <v>6170</v>
      </c>
      <c r="Y797" s="24" t="s">
        <v>360</v>
      </c>
      <c r="Z797" s="24" t="s">
        <v>88</v>
      </c>
      <c r="AA797" s="24" t="s">
        <v>2262</v>
      </c>
      <c r="AB797" s="51" t="s">
        <v>2196</v>
      </c>
      <c r="AC797" s="51"/>
      <c r="AD797" s="51"/>
      <c r="AE797" s="24"/>
    </row>
    <row r="798" spans="2:32" hidden="1" x14ac:dyDescent="0.35">
      <c r="B798" s="24">
        <v>43706967</v>
      </c>
      <c r="C798" s="24">
        <v>967</v>
      </c>
      <c r="D798" s="24" t="s">
        <v>2263</v>
      </c>
      <c r="E798" s="24">
        <v>43706801</v>
      </c>
      <c r="F798" s="24" t="s">
        <v>413</v>
      </c>
      <c r="G798" s="24" t="s">
        <v>46</v>
      </c>
      <c r="H798" s="24" t="s">
        <v>151</v>
      </c>
      <c r="I798" s="24" t="s">
        <v>86</v>
      </c>
      <c r="J798" s="24" t="s">
        <v>145</v>
      </c>
      <c r="K798" s="24" t="s">
        <v>65</v>
      </c>
      <c r="L798" s="24" t="s">
        <v>66</v>
      </c>
      <c r="M798" s="24" t="s">
        <v>67</v>
      </c>
      <c r="N798" s="48">
        <v>44748</v>
      </c>
      <c r="O798" s="25" t="s">
        <v>53</v>
      </c>
      <c r="P798" s="26" t="s">
        <v>1</v>
      </c>
      <c r="Q798" s="63" t="s">
        <v>7554</v>
      </c>
      <c r="R798" s="63" t="s">
        <v>54</v>
      </c>
      <c r="S798" s="24" t="s">
        <v>44</v>
      </c>
      <c r="T798" s="40" t="s">
        <v>44</v>
      </c>
      <c r="U798" s="24" t="s">
        <v>55</v>
      </c>
      <c r="V798" s="24">
        <v>2710193200</v>
      </c>
      <c r="W798" s="14" t="s">
        <v>83</v>
      </c>
      <c r="X798" s="24" t="s">
        <v>6170</v>
      </c>
      <c r="Y798" s="24" t="s">
        <v>87</v>
      </c>
      <c r="Z798" s="24" t="s">
        <v>88</v>
      </c>
      <c r="AA798" s="24" t="s">
        <v>2265</v>
      </c>
      <c r="AB798" s="51" t="s">
        <v>2196</v>
      </c>
      <c r="AC798" s="51"/>
      <c r="AD798" s="51"/>
      <c r="AE798" s="24"/>
    </row>
    <row r="799" spans="2:32" hidden="1" x14ac:dyDescent="0.35">
      <c r="B799" s="24">
        <v>43707849</v>
      </c>
      <c r="C799" s="24">
        <v>849</v>
      </c>
      <c r="D799" s="24" t="s">
        <v>2266</v>
      </c>
      <c r="E799" s="24" t="s">
        <v>44</v>
      </c>
      <c r="F799" s="24" t="s">
        <v>45</v>
      </c>
      <c r="G799" s="24" t="s">
        <v>46</v>
      </c>
      <c r="H799" s="24" t="s">
        <v>47</v>
      </c>
      <c r="I799" s="24" t="s">
        <v>48</v>
      </c>
      <c r="J799" s="24" t="s">
        <v>145</v>
      </c>
      <c r="K799" s="24" t="s">
        <v>65</v>
      </c>
      <c r="L799" s="24" t="s">
        <v>51</v>
      </c>
      <c r="M799" s="24" t="s">
        <v>67</v>
      </c>
      <c r="N799" s="48">
        <v>43473</v>
      </c>
      <c r="O799" s="25" t="s">
        <v>53</v>
      </c>
      <c r="P799" s="26" t="s">
        <v>1</v>
      </c>
      <c r="Q799" s="24"/>
      <c r="R799" s="63" t="s">
        <v>7555</v>
      </c>
      <c r="S799" s="24" t="s">
        <v>44</v>
      </c>
      <c r="T799" s="40" t="s">
        <v>44</v>
      </c>
      <c r="U799" s="24" t="s">
        <v>55</v>
      </c>
      <c r="V799" s="24">
        <v>2710193200</v>
      </c>
      <c r="W799" s="14" t="s">
        <v>56</v>
      </c>
      <c r="X799" s="24" t="s">
        <v>7556</v>
      </c>
      <c r="Y799" s="24" t="s">
        <v>360</v>
      </c>
      <c r="Z799" s="24" t="s">
        <v>3085</v>
      </c>
      <c r="AA799" s="24" t="s">
        <v>2268</v>
      </c>
      <c r="AB799" s="51" t="s">
        <v>2196</v>
      </c>
      <c r="AC799" s="51"/>
      <c r="AD799" s="51"/>
      <c r="AE799" s="24"/>
    </row>
    <row r="800" spans="2:32" hidden="1" x14ac:dyDescent="0.35">
      <c r="B800" s="24">
        <v>43709849</v>
      </c>
      <c r="C800" s="24">
        <v>849</v>
      </c>
      <c r="D800" s="24" t="s">
        <v>2269</v>
      </c>
      <c r="E800" s="24" t="s">
        <v>44</v>
      </c>
      <c r="F800" s="24" t="s">
        <v>45</v>
      </c>
      <c r="G800" s="24" t="s">
        <v>46</v>
      </c>
      <c r="H800" s="24" t="s">
        <v>47</v>
      </c>
      <c r="I800" s="24" t="s">
        <v>48</v>
      </c>
      <c r="J800" s="24" t="s">
        <v>145</v>
      </c>
      <c r="K800" s="24" t="s">
        <v>65</v>
      </c>
      <c r="L800" s="24" t="s">
        <v>51</v>
      </c>
      <c r="M800" s="24" t="s">
        <v>67</v>
      </c>
      <c r="N800" s="48">
        <v>43536</v>
      </c>
      <c r="O800" s="25" t="s">
        <v>53</v>
      </c>
      <c r="P800" s="26" t="s">
        <v>1</v>
      </c>
      <c r="Q800" s="24"/>
      <c r="R800" s="63" t="s">
        <v>7557</v>
      </c>
      <c r="S800" s="24" t="s">
        <v>44</v>
      </c>
      <c r="T800" s="40" t="s">
        <v>44</v>
      </c>
      <c r="U800" s="24" t="s">
        <v>55</v>
      </c>
      <c r="V800" s="24">
        <v>2710193200</v>
      </c>
      <c r="W800" s="14" t="s">
        <v>56</v>
      </c>
      <c r="X800" s="24" t="s">
        <v>7558</v>
      </c>
      <c r="Y800" s="24" t="s">
        <v>360</v>
      </c>
      <c r="Z800" s="24" t="s">
        <v>3085</v>
      </c>
      <c r="AA800" s="24" t="s">
        <v>2271</v>
      </c>
      <c r="AB800" s="51" t="s">
        <v>2196</v>
      </c>
      <c r="AC800" s="51"/>
      <c r="AD800" s="51"/>
      <c r="AE800" s="24"/>
    </row>
    <row r="801" spans="2:31" hidden="1" x14ac:dyDescent="0.35">
      <c r="B801" s="24">
        <v>46134849</v>
      </c>
      <c r="C801" s="24">
        <v>849</v>
      </c>
      <c r="D801" s="24" t="s">
        <v>2272</v>
      </c>
      <c r="E801" s="24" t="s">
        <v>44</v>
      </c>
      <c r="F801" s="24" t="s">
        <v>45</v>
      </c>
      <c r="G801" s="24" t="s">
        <v>46</v>
      </c>
      <c r="H801" s="24" t="s">
        <v>372</v>
      </c>
      <c r="I801" s="24" t="s">
        <v>48</v>
      </c>
      <c r="J801" s="24" t="s">
        <v>145</v>
      </c>
      <c r="K801" s="24" t="s">
        <v>65</v>
      </c>
      <c r="L801" s="24" t="s">
        <v>51</v>
      </c>
      <c r="M801" s="24" t="s">
        <v>67</v>
      </c>
      <c r="N801" s="48">
        <v>44682</v>
      </c>
      <c r="O801" s="25" t="s">
        <v>53</v>
      </c>
      <c r="P801" s="26" t="s">
        <v>1</v>
      </c>
      <c r="Q801" s="24"/>
      <c r="R801" s="63" t="s">
        <v>7559</v>
      </c>
      <c r="S801" s="24" t="s">
        <v>44</v>
      </c>
      <c r="T801" s="40" t="s">
        <v>44</v>
      </c>
      <c r="U801" s="24" t="s">
        <v>55</v>
      </c>
      <c r="V801" s="24">
        <v>2710193200</v>
      </c>
      <c r="W801" s="14" t="s">
        <v>56</v>
      </c>
      <c r="X801" s="24" t="s">
        <v>7560</v>
      </c>
      <c r="Y801" s="24" t="s">
        <v>354</v>
      </c>
      <c r="Z801" s="24" t="s">
        <v>6344</v>
      </c>
      <c r="AA801" s="24" t="s">
        <v>2274</v>
      </c>
      <c r="AB801" s="51" t="s">
        <v>2196</v>
      </c>
      <c r="AC801" s="51"/>
      <c r="AD801" s="51"/>
      <c r="AE801" s="24"/>
    </row>
    <row r="802" spans="2:31" hidden="1" x14ac:dyDescent="0.35">
      <c r="B802" s="24">
        <v>45883849</v>
      </c>
      <c r="C802" s="24">
        <v>849</v>
      </c>
      <c r="D802" s="24" t="s">
        <v>2275</v>
      </c>
      <c r="E802" s="24" t="s">
        <v>44</v>
      </c>
      <c r="F802" s="24" t="s">
        <v>45</v>
      </c>
      <c r="G802" s="24" t="s">
        <v>46</v>
      </c>
      <c r="H802" s="24" t="s">
        <v>372</v>
      </c>
      <c r="I802" s="24" t="s">
        <v>48</v>
      </c>
      <c r="J802" s="24" t="s">
        <v>145</v>
      </c>
      <c r="K802" s="24" t="s">
        <v>65</v>
      </c>
      <c r="L802" s="24" t="s">
        <v>51</v>
      </c>
      <c r="M802" s="24" t="s">
        <v>67</v>
      </c>
      <c r="N802" s="48">
        <v>41599</v>
      </c>
      <c r="O802" s="25" t="s">
        <v>92</v>
      </c>
      <c r="P802" s="26" t="s">
        <v>1</v>
      </c>
      <c r="Q802" s="63"/>
      <c r="R802" s="63"/>
      <c r="S802" s="24" t="s">
        <v>44</v>
      </c>
      <c r="T802" s="40" t="s">
        <v>44</v>
      </c>
      <c r="U802" s="24" t="s">
        <v>55</v>
      </c>
      <c r="V802" s="24">
        <v>2710199900</v>
      </c>
      <c r="W802" s="14" t="s">
        <v>56</v>
      </c>
      <c r="X802" s="24" t="s">
        <v>7561</v>
      </c>
      <c r="Y802" s="24"/>
      <c r="Z802" s="24"/>
      <c r="AA802" s="24" t="s">
        <v>2276</v>
      </c>
      <c r="AB802" s="51" t="s">
        <v>2196</v>
      </c>
      <c r="AC802" s="51"/>
      <c r="AD802" s="51"/>
      <c r="AE802" s="24"/>
    </row>
    <row r="803" spans="2:31" hidden="1" x14ac:dyDescent="0.35">
      <c r="B803" s="24">
        <v>45886849</v>
      </c>
      <c r="C803" s="24">
        <v>849</v>
      </c>
      <c r="D803" s="24" t="s">
        <v>2278</v>
      </c>
      <c r="E803" s="24" t="s">
        <v>44</v>
      </c>
      <c r="F803" s="24" t="s">
        <v>45</v>
      </c>
      <c r="G803" s="24" t="s">
        <v>46</v>
      </c>
      <c r="H803" s="24" t="s">
        <v>47</v>
      </c>
      <c r="I803" s="24" t="s">
        <v>48</v>
      </c>
      <c r="J803" s="24" t="s">
        <v>145</v>
      </c>
      <c r="K803" s="24" t="s">
        <v>65</v>
      </c>
      <c r="L803" s="24" t="s">
        <v>51</v>
      </c>
      <c r="M803" s="24" t="s">
        <v>67</v>
      </c>
      <c r="N803" s="48">
        <v>44011</v>
      </c>
      <c r="O803" s="25" t="s">
        <v>92</v>
      </c>
      <c r="P803" s="26" t="s">
        <v>1</v>
      </c>
      <c r="Q803" s="24"/>
      <c r="R803" s="63" t="s">
        <v>7562</v>
      </c>
      <c r="S803" s="24" t="s">
        <v>44</v>
      </c>
      <c r="T803" s="40" t="s">
        <v>44</v>
      </c>
      <c r="U803" s="24" t="s">
        <v>55</v>
      </c>
      <c r="V803" s="24">
        <v>2710193200</v>
      </c>
      <c r="W803" s="14" t="s">
        <v>56</v>
      </c>
      <c r="X803" s="24" t="s">
        <v>7563</v>
      </c>
      <c r="Y803" s="24" t="s">
        <v>360</v>
      </c>
      <c r="Z803" s="24" t="s">
        <v>3085</v>
      </c>
      <c r="AA803" s="24" t="s">
        <v>2280</v>
      </c>
      <c r="AB803" s="51" t="s">
        <v>2196</v>
      </c>
      <c r="AC803" s="51"/>
      <c r="AD803" s="51"/>
      <c r="AE803" s="24"/>
    </row>
    <row r="804" spans="2:31" hidden="1" x14ac:dyDescent="0.35">
      <c r="B804" s="24">
        <v>43344860</v>
      </c>
      <c r="C804" s="24">
        <v>860</v>
      </c>
      <c r="D804" s="24" t="s">
        <v>2285</v>
      </c>
      <c r="E804" s="24" t="s">
        <v>44</v>
      </c>
      <c r="F804" s="24" t="s">
        <v>45</v>
      </c>
      <c r="G804" s="24" t="s">
        <v>46</v>
      </c>
      <c r="H804" s="24" t="s">
        <v>163</v>
      </c>
      <c r="I804" s="24" t="s">
        <v>164</v>
      </c>
      <c r="J804" s="24" t="s">
        <v>49</v>
      </c>
      <c r="K804" s="24" t="s">
        <v>689</v>
      </c>
      <c r="L804" s="24" t="s">
        <v>51</v>
      </c>
      <c r="M804" s="24" t="s">
        <v>52</v>
      </c>
      <c r="N804" s="48">
        <v>44531</v>
      </c>
      <c r="O804" s="25" t="s">
        <v>53</v>
      </c>
      <c r="P804" s="15" t="s">
        <v>2577</v>
      </c>
      <c r="Q804" s="63" t="s">
        <v>7564</v>
      </c>
      <c r="R804" s="63" t="s">
        <v>54</v>
      </c>
      <c r="S804" s="24" t="s">
        <v>44</v>
      </c>
      <c r="T804" s="40" t="s">
        <v>44</v>
      </c>
      <c r="U804" s="24" t="s">
        <v>55</v>
      </c>
      <c r="V804" s="24">
        <v>2710199200</v>
      </c>
      <c r="W804" s="14" t="s">
        <v>56</v>
      </c>
      <c r="X804" s="24" t="s">
        <v>6187</v>
      </c>
      <c r="Y804" s="24" t="s">
        <v>6188</v>
      </c>
      <c r="Z804" s="24" t="s">
        <v>5332</v>
      </c>
      <c r="AA804" s="24" t="s">
        <v>2287</v>
      </c>
      <c r="AB804" s="51" t="s">
        <v>689</v>
      </c>
      <c r="AC804" s="51"/>
      <c r="AD804" s="51"/>
      <c r="AE804" s="24"/>
    </row>
    <row r="805" spans="2:31" hidden="1" x14ac:dyDescent="0.35">
      <c r="B805" s="24">
        <v>45289855</v>
      </c>
      <c r="C805" s="24">
        <v>855</v>
      </c>
      <c r="D805" s="24" t="s">
        <v>2288</v>
      </c>
      <c r="E805" s="24">
        <v>45289801</v>
      </c>
      <c r="F805" s="24" t="s">
        <v>2289</v>
      </c>
      <c r="G805" s="24" t="s">
        <v>46</v>
      </c>
      <c r="H805" s="24" t="s">
        <v>163</v>
      </c>
      <c r="I805" s="24" t="s">
        <v>164</v>
      </c>
      <c r="J805" s="24" t="s">
        <v>145</v>
      </c>
      <c r="K805" s="24" t="s">
        <v>65</v>
      </c>
      <c r="L805" s="24" t="s">
        <v>66</v>
      </c>
      <c r="M805" s="24" t="s">
        <v>67</v>
      </c>
      <c r="N805" s="48">
        <v>40841</v>
      </c>
      <c r="O805" s="25" t="s">
        <v>92</v>
      </c>
      <c r="P805" s="26" t="s">
        <v>1</v>
      </c>
      <c r="Q805" s="24"/>
      <c r="R805" s="63" t="s">
        <v>7565</v>
      </c>
      <c r="S805" s="24" t="s">
        <v>44</v>
      </c>
      <c r="T805" s="40" t="s">
        <v>44</v>
      </c>
      <c r="U805" s="24" t="s">
        <v>55</v>
      </c>
      <c r="V805" s="24">
        <v>2710193200</v>
      </c>
      <c r="W805" s="14" t="s">
        <v>70</v>
      </c>
      <c r="X805" s="24" t="s">
        <v>6191</v>
      </c>
      <c r="Y805" s="24" t="s">
        <v>5287</v>
      </c>
      <c r="Z805" s="24" t="s">
        <v>88</v>
      </c>
      <c r="AA805" s="24" t="s">
        <v>2291</v>
      </c>
      <c r="AB805" s="51" t="s">
        <v>2292</v>
      </c>
      <c r="AC805" s="51"/>
      <c r="AD805" s="51"/>
      <c r="AE805" s="24"/>
    </row>
    <row r="806" spans="2:31" hidden="1" x14ac:dyDescent="0.35">
      <c r="B806" s="24">
        <v>45289809</v>
      </c>
      <c r="C806" s="24">
        <v>809</v>
      </c>
      <c r="D806" s="24" t="s">
        <v>2294</v>
      </c>
      <c r="E806" s="24">
        <v>45289801</v>
      </c>
      <c r="F806" s="24" t="s">
        <v>2289</v>
      </c>
      <c r="G806" s="24" t="s">
        <v>46</v>
      </c>
      <c r="H806" s="24" t="s">
        <v>47</v>
      </c>
      <c r="I806" s="24" t="s">
        <v>48</v>
      </c>
      <c r="J806" s="24" t="s">
        <v>145</v>
      </c>
      <c r="K806" s="24" t="s">
        <v>65</v>
      </c>
      <c r="L806" s="24" t="s">
        <v>66</v>
      </c>
      <c r="M806" s="24" t="s">
        <v>67</v>
      </c>
      <c r="N806" s="48">
        <v>40837</v>
      </c>
      <c r="O806" s="25" t="s">
        <v>92</v>
      </c>
      <c r="P806" s="26" t="s">
        <v>1</v>
      </c>
      <c r="Q806" s="24"/>
      <c r="R806" s="63" t="s">
        <v>7566</v>
      </c>
      <c r="S806" s="24" t="s">
        <v>44</v>
      </c>
      <c r="T806" s="40" t="s">
        <v>44</v>
      </c>
      <c r="U806" s="24" t="s">
        <v>55</v>
      </c>
      <c r="V806" s="24">
        <v>2710193200</v>
      </c>
      <c r="W806" s="14" t="s">
        <v>83</v>
      </c>
      <c r="X806" s="24" t="s">
        <v>6191</v>
      </c>
      <c r="Y806" s="24" t="s">
        <v>360</v>
      </c>
      <c r="Z806" s="24" t="s">
        <v>88</v>
      </c>
      <c r="AA806" s="24" t="s">
        <v>2296</v>
      </c>
      <c r="AB806" s="51" t="s">
        <v>2292</v>
      </c>
      <c r="AC806" s="51"/>
      <c r="AD806" s="51"/>
      <c r="AE806" s="24"/>
    </row>
    <row r="807" spans="2:31" hidden="1" x14ac:dyDescent="0.35">
      <c r="B807" s="24">
        <v>45290855</v>
      </c>
      <c r="C807" s="24">
        <v>855</v>
      </c>
      <c r="D807" s="24" t="s">
        <v>2297</v>
      </c>
      <c r="E807" s="24">
        <v>45290801</v>
      </c>
      <c r="F807" s="24" t="s">
        <v>2298</v>
      </c>
      <c r="G807" s="24" t="s">
        <v>46</v>
      </c>
      <c r="H807" s="24" t="s">
        <v>163</v>
      </c>
      <c r="I807" s="24" t="s">
        <v>164</v>
      </c>
      <c r="J807" s="24" t="s">
        <v>145</v>
      </c>
      <c r="K807" s="24" t="s">
        <v>65</v>
      </c>
      <c r="L807" s="24" t="s">
        <v>66</v>
      </c>
      <c r="M807" s="24" t="s">
        <v>67</v>
      </c>
      <c r="N807" s="48">
        <v>40827</v>
      </c>
      <c r="O807" s="25" t="s">
        <v>92</v>
      </c>
      <c r="P807" s="26" t="s">
        <v>1</v>
      </c>
      <c r="Q807" s="24"/>
      <c r="R807" s="63" t="s">
        <v>7567</v>
      </c>
      <c r="S807" s="24" t="s">
        <v>44</v>
      </c>
      <c r="T807" s="40" t="s">
        <v>44</v>
      </c>
      <c r="U807" s="24" t="s">
        <v>55</v>
      </c>
      <c r="V807" s="24">
        <v>2710193200</v>
      </c>
      <c r="W807" s="14" t="s">
        <v>70</v>
      </c>
      <c r="X807" s="24" t="s">
        <v>6195</v>
      </c>
      <c r="Y807" s="24" t="s">
        <v>5287</v>
      </c>
      <c r="Z807" s="24" t="s">
        <v>88</v>
      </c>
      <c r="AA807" s="24" t="s">
        <v>2300</v>
      </c>
      <c r="AB807" s="51" t="s">
        <v>2292</v>
      </c>
      <c r="AC807" s="51"/>
      <c r="AD807" s="51"/>
      <c r="AE807" s="24"/>
    </row>
    <row r="808" spans="2:31" hidden="1" x14ac:dyDescent="0.35">
      <c r="B808" s="24">
        <v>45290809</v>
      </c>
      <c r="C808" s="24">
        <v>809</v>
      </c>
      <c r="D808" s="24" t="s">
        <v>2301</v>
      </c>
      <c r="E808" s="24">
        <v>45290801</v>
      </c>
      <c r="F808" s="24" t="s">
        <v>2298</v>
      </c>
      <c r="G808" s="24" t="s">
        <v>46</v>
      </c>
      <c r="H808" s="24" t="s">
        <v>47</v>
      </c>
      <c r="I808" s="24" t="s">
        <v>48</v>
      </c>
      <c r="J808" s="24" t="s">
        <v>145</v>
      </c>
      <c r="K808" s="24" t="s">
        <v>65</v>
      </c>
      <c r="L808" s="24" t="s">
        <v>66</v>
      </c>
      <c r="M808" s="24" t="s">
        <v>67</v>
      </c>
      <c r="N808" s="48">
        <v>40850</v>
      </c>
      <c r="O808" s="25" t="s">
        <v>92</v>
      </c>
      <c r="P808" s="26" t="s">
        <v>1</v>
      </c>
      <c r="Q808" s="24"/>
      <c r="R808" s="63" t="s">
        <v>7568</v>
      </c>
      <c r="S808" s="24" t="s">
        <v>44</v>
      </c>
      <c r="T808" s="40" t="s">
        <v>44</v>
      </c>
      <c r="U808" s="24" t="s">
        <v>55</v>
      </c>
      <c r="V808" s="24">
        <v>2710193200</v>
      </c>
      <c r="W808" s="14" t="s">
        <v>83</v>
      </c>
      <c r="X808" s="24" t="s">
        <v>6195</v>
      </c>
      <c r="Y808" s="24" t="s">
        <v>360</v>
      </c>
      <c r="Z808" s="24" t="s">
        <v>88</v>
      </c>
      <c r="AA808" s="24" t="s">
        <v>2303</v>
      </c>
      <c r="AB808" s="51" t="s">
        <v>2292</v>
      </c>
      <c r="AC808" s="51"/>
      <c r="AD808" s="51"/>
      <c r="AE808" s="24"/>
    </row>
    <row r="809" spans="2:31" hidden="1" x14ac:dyDescent="0.35">
      <c r="B809" s="24">
        <v>49662849</v>
      </c>
      <c r="C809" s="24">
        <v>849</v>
      </c>
      <c r="D809" s="24" t="s">
        <v>2304</v>
      </c>
      <c r="E809" s="24" t="s">
        <v>44</v>
      </c>
      <c r="F809" s="24" t="s">
        <v>45</v>
      </c>
      <c r="G809" s="24" t="s">
        <v>46</v>
      </c>
      <c r="H809" s="24" t="s">
        <v>47</v>
      </c>
      <c r="I809" s="24" t="s">
        <v>48</v>
      </c>
      <c r="J809" s="24" t="s">
        <v>145</v>
      </c>
      <c r="K809" s="24" t="s">
        <v>65</v>
      </c>
      <c r="L809" s="24" t="s">
        <v>51</v>
      </c>
      <c r="M809" s="24" t="s">
        <v>67</v>
      </c>
      <c r="N809" s="48">
        <v>44179</v>
      </c>
      <c r="O809" s="25" t="s">
        <v>92</v>
      </c>
      <c r="P809" s="26" t="s">
        <v>1</v>
      </c>
      <c r="Q809" s="63"/>
      <c r="R809" s="63" t="s">
        <v>7569</v>
      </c>
      <c r="S809" s="24" t="s">
        <v>44</v>
      </c>
      <c r="T809" s="40" t="s">
        <v>44</v>
      </c>
      <c r="U809" s="24" t="s">
        <v>55</v>
      </c>
      <c r="V809" s="24">
        <v>2710193200</v>
      </c>
      <c r="W809" s="14" t="s">
        <v>56</v>
      </c>
      <c r="X809" s="24" t="s">
        <v>7570</v>
      </c>
      <c r="Y809" s="24" t="s">
        <v>360</v>
      </c>
      <c r="Z809" s="24" t="s">
        <v>671</v>
      </c>
      <c r="AA809" s="24" t="s">
        <v>2306</v>
      </c>
      <c r="AB809" s="51" t="s">
        <v>2307</v>
      </c>
      <c r="AC809" s="51"/>
      <c r="AD809" s="51"/>
      <c r="AE809" s="24"/>
    </row>
    <row r="810" spans="2:31" hidden="1" x14ac:dyDescent="0.35">
      <c r="B810" s="24">
        <v>44951849</v>
      </c>
      <c r="C810" s="24">
        <v>849</v>
      </c>
      <c r="D810" s="24" t="s">
        <v>2309</v>
      </c>
      <c r="E810" s="24" t="s">
        <v>44</v>
      </c>
      <c r="F810" s="24" t="s">
        <v>45</v>
      </c>
      <c r="G810" s="24" t="s">
        <v>46</v>
      </c>
      <c r="H810" s="24" t="s">
        <v>47</v>
      </c>
      <c r="I810" s="24" t="s">
        <v>48</v>
      </c>
      <c r="J810" s="24" t="s">
        <v>145</v>
      </c>
      <c r="K810" s="24" t="s">
        <v>65</v>
      </c>
      <c r="L810" s="24" t="s">
        <v>51</v>
      </c>
      <c r="M810" s="24" t="s">
        <v>67</v>
      </c>
      <c r="N810" s="48">
        <v>44682</v>
      </c>
      <c r="O810" s="25" t="s">
        <v>92</v>
      </c>
      <c r="P810" s="15" t="s">
        <v>2577</v>
      </c>
      <c r="Q810" s="24"/>
      <c r="R810" s="24"/>
      <c r="S810" s="24" t="s">
        <v>44</v>
      </c>
      <c r="T810" s="40" t="s">
        <v>44</v>
      </c>
      <c r="U810" s="24" t="s">
        <v>55</v>
      </c>
      <c r="V810" s="24">
        <v>2710193200</v>
      </c>
      <c r="W810" s="14" t="s">
        <v>56</v>
      </c>
      <c r="X810" s="24" t="s">
        <v>2310</v>
      </c>
      <c r="Y810" s="24" t="s">
        <v>360</v>
      </c>
      <c r="Z810" s="24" t="s">
        <v>671</v>
      </c>
      <c r="AA810" s="24" t="s">
        <v>2311</v>
      </c>
      <c r="AB810" s="51" t="s">
        <v>2307</v>
      </c>
      <c r="AC810" s="51"/>
      <c r="AD810" s="51"/>
      <c r="AE810" s="24"/>
    </row>
    <row r="811" spans="2:31" hidden="1" x14ac:dyDescent="0.35">
      <c r="B811" s="24">
        <v>48001849</v>
      </c>
      <c r="C811" s="24">
        <v>849</v>
      </c>
      <c r="D811" s="24" t="s">
        <v>2312</v>
      </c>
      <c r="E811" s="24" t="s">
        <v>44</v>
      </c>
      <c r="F811" s="24" t="s">
        <v>45</v>
      </c>
      <c r="G811" s="24" t="s">
        <v>46</v>
      </c>
      <c r="H811" s="24" t="s">
        <v>47</v>
      </c>
      <c r="I811" s="24" t="s">
        <v>48</v>
      </c>
      <c r="J811" s="24" t="s">
        <v>145</v>
      </c>
      <c r="K811" s="24" t="s">
        <v>65</v>
      </c>
      <c r="L811" s="24" t="s">
        <v>51</v>
      </c>
      <c r="M811" s="24" t="s">
        <v>67</v>
      </c>
      <c r="N811" s="48">
        <v>44750</v>
      </c>
      <c r="O811" s="25" t="s">
        <v>92</v>
      </c>
      <c r="P811" s="26" t="s">
        <v>6</v>
      </c>
      <c r="Q811" s="63" t="s">
        <v>7571</v>
      </c>
      <c r="R811" s="63" t="s">
        <v>54</v>
      </c>
      <c r="S811" s="24" t="s">
        <v>44</v>
      </c>
      <c r="T811" s="40" t="s">
        <v>44</v>
      </c>
      <c r="U811" s="24" t="s">
        <v>55</v>
      </c>
      <c r="V811" s="24">
        <v>2710193200</v>
      </c>
      <c r="W811" s="14" t="s">
        <v>56</v>
      </c>
      <c r="X811" s="24" t="s">
        <v>7572</v>
      </c>
      <c r="Y811" s="24" t="s">
        <v>360</v>
      </c>
      <c r="Z811" s="24" t="s">
        <v>671</v>
      </c>
      <c r="AA811" s="24" t="s">
        <v>2314</v>
      </c>
      <c r="AB811" s="51" t="s">
        <v>2307</v>
      </c>
      <c r="AC811" s="51"/>
      <c r="AD811" s="51"/>
      <c r="AE811" s="24"/>
    </row>
    <row r="812" spans="2:31" hidden="1" x14ac:dyDescent="0.35">
      <c r="B812" s="24">
        <v>49661849</v>
      </c>
      <c r="C812" s="24">
        <v>849</v>
      </c>
      <c r="D812" s="24" t="s">
        <v>2315</v>
      </c>
      <c r="E812" s="24" t="s">
        <v>44</v>
      </c>
      <c r="F812" s="24" t="s">
        <v>45</v>
      </c>
      <c r="G812" s="24" t="s">
        <v>46</v>
      </c>
      <c r="H812" s="24" t="s">
        <v>2316</v>
      </c>
      <c r="I812" s="24" t="s">
        <v>48</v>
      </c>
      <c r="J812" s="24" t="s">
        <v>145</v>
      </c>
      <c r="K812" s="24" t="s">
        <v>65</v>
      </c>
      <c r="L812" s="24" t="s">
        <v>51</v>
      </c>
      <c r="M812" s="24" t="s">
        <v>67</v>
      </c>
      <c r="N812" s="48">
        <v>44652</v>
      </c>
      <c r="O812" s="25" t="s">
        <v>92</v>
      </c>
      <c r="P812" s="26" t="s">
        <v>6</v>
      </c>
      <c r="Q812" s="24"/>
      <c r="R812" s="63"/>
      <c r="S812" s="24" t="s">
        <v>44</v>
      </c>
      <c r="T812" s="40" t="s">
        <v>44</v>
      </c>
      <c r="U812" s="24" t="s">
        <v>55</v>
      </c>
      <c r="V812" s="24">
        <v>3819000000</v>
      </c>
      <c r="W812" s="14" t="s">
        <v>56</v>
      </c>
      <c r="X812" s="24" t="s">
        <v>6204</v>
      </c>
      <c r="Y812" s="24"/>
      <c r="Z812" s="24"/>
      <c r="AA812" s="24" t="s">
        <v>2317</v>
      </c>
      <c r="AB812" s="51" t="s">
        <v>2307</v>
      </c>
      <c r="AC812" s="51"/>
      <c r="AD812" s="51"/>
      <c r="AE812" s="24"/>
    </row>
    <row r="813" spans="2:31" hidden="1" x14ac:dyDescent="0.35">
      <c r="B813" s="24">
        <v>49620809</v>
      </c>
      <c r="C813" s="24">
        <v>809</v>
      </c>
      <c r="D813" s="24" t="s">
        <v>2319</v>
      </c>
      <c r="E813" s="24">
        <v>49620801</v>
      </c>
      <c r="F813" s="24" t="s">
        <v>2320</v>
      </c>
      <c r="G813" s="24" t="s">
        <v>46</v>
      </c>
      <c r="H813" s="24" t="s">
        <v>47</v>
      </c>
      <c r="I813" s="24" t="s">
        <v>48</v>
      </c>
      <c r="J813" s="24" t="s">
        <v>145</v>
      </c>
      <c r="K813" s="24" t="s">
        <v>65</v>
      </c>
      <c r="L813" s="24" t="s">
        <v>66</v>
      </c>
      <c r="M813" s="24" t="s">
        <v>67</v>
      </c>
      <c r="N813" s="48">
        <v>43795</v>
      </c>
      <c r="O813" s="25" t="s">
        <v>53</v>
      </c>
      <c r="P813" s="26" t="s">
        <v>1</v>
      </c>
      <c r="Q813" s="24"/>
      <c r="R813" s="63" t="s">
        <v>7573</v>
      </c>
      <c r="S813" s="24" t="s">
        <v>44</v>
      </c>
      <c r="T813" s="40" t="s">
        <v>44</v>
      </c>
      <c r="U813" s="24" t="s">
        <v>55</v>
      </c>
      <c r="V813" s="24">
        <v>2710193200</v>
      </c>
      <c r="W813" s="14" t="s">
        <v>83</v>
      </c>
      <c r="X813" s="24" t="s">
        <v>6209</v>
      </c>
      <c r="Y813" s="24" t="s">
        <v>360</v>
      </c>
      <c r="Z813" s="24" t="s">
        <v>88</v>
      </c>
      <c r="AA813" s="24" t="s">
        <v>2322</v>
      </c>
      <c r="AB813" s="51" t="s">
        <v>2307</v>
      </c>
      <c r="AC813" s="51"/>
      <c r="AD813" s="51"/>
      <c r="AE813" s="24"/>
    </row>
    <row r="814" spans="2:31" hidden="1" x14ac:dyDescent="0.35">
      <c r="B814" s="24">
        <v>49667809</v>
      </c>
      <c r="C814" s="24">
        <v>809</v>
      </c>
      <c r="D814" s="24" t="s">
        <v>2324</v>
      </c>
      <c r="E814" s="24">
        <v>49667801</v>
      </c>
      <c r="F814" s="24" t="s">
        <v>2325</v>
      </c>
      <c r="G814" s="24" t="s">
        <v>46</v>
      </c>
      <c r="H814" s="24" t="s">
        <v>47</v>
      </c>
      <c r="I814" s="24" t="s">
        <v>48</v>
      </c>
      <c r="J814" s="24" t="s">
        <v>145</v>
      </c>
      <c r="K814" s="24" t="s">
        <v>65</v>
      </c>
      <c r="L814" s="24" t="s">
        <v>66</v>
      </c>
      <c r="M814" s="24" t="s">
        <v>67</v>
      </c>
      <c r="N814" s="48">
        <v>40913</v>
      </c>
      <c r="O814" s="25" t="s">
        <v>53</v>
      </c>
      <c r="P814" s="26" t="s">
        <v>1</v>
      </c>
      <c r="Q814" s="24"/>
      <c r="R814" s="63" t="s">
        <v>7574</v>
      </c>
      <c r="S814" s="24" t="s">
        <v>44</v>
      </c>
      <c r="T814" s="40" t="s">
        <v>44</v>
      </c>
      <c r="U814" s="24" t="s">
        <v>55</v>
      </c>
      <c r="V814" s="24">
        <v>2710193200</v>
      </c>
      <c r="W814" s="14" t="s">
        <v>83</v>
      </c>
      <c r="X814" s="24" t="s">
        <v>5130</v>
      </c>
      <c r="Y814" s="24" t="s">
        <v>360</v>
      </c>
      <c r="Z814" s="24" t="s">
        <v>88</v>
      </c>
      <c r="AA814" s="24" t="s">
        <v>2327</v>
      </c>
      <c r="AB814" s="51" t="s">
        <v>2307</v>
      </c>
      <c r="AC814" s="51"/>
      <c r="AD814" s="51"/>
      <c r="AE814" s="24"/>
    </row>
    <row r="815" spans="2:31" hidden="1" x14ac:dyDescent="0.35">
      <c r="B815" s="24">
        <v>49665809</v>
      </c>
      <c r="C815" s="24">
        <v>809</v>
      </c>
      <c r="D815" s="24" t="s">
        <v>2329</v>
      </c>
      <c r="E815" s="24">
        <v>49665801</v>
      </c>
      <c r="F815" s="24" t="s">
        <v>2330</v>
      </c>
      <c r="G815" s="24" t="s">
        <v>46</v>
      </c>
      <c r="H815" s="24" t="s">
        <v>47</v>
      </c>
      <c r="I815" s="24" t="s">
        <v>48</v>
      </c>
      <c r="J815" s="24" t="s">
        <v>145</v>
      </c>
      <c r="K815" s="24" t="s">
        <v>65</v>
      </c>
      <c r="L815" s="24" t="s">
        <v>66</v>
      </c>
      <c r="M815" s="24" t="s">
        <v>67</v>
      </c>
      <c r="N815" s="48">
        <v>40878</v>
      </c>
      <c r="O815" s="25" t="s">
        <v>53</v>
      </c>
      <c r="P815" s="26" t="s">
        <v>1</v>
      </c>
      <c r="Q815" s="24"/>
      <c r="R815" s="63" t="s">
        <v>7575</v>
      </c>
      <c r="S815" s="24" t="s">
        <v>44</v>
      </c>
      <c r="T815" s="40" t="s">
        <v>44</v>
      </c>
      <c r="U815" s="24" t="s">
        <v>55</v>
      </c>
      <c r="V815" s="24">
        <v>2710193200</v>
      </c>
      <c r="W815" s="14" t="s">
        <v>83</v>
      </c>
      <c r="X815" s="24" t="s">
        <v>5135</v>
      </c>
      <c r="Y815" s="24" t="s">
        <v>360</v>
      </c>
      <c r="Z815" s="24" t="s">
        <v>88</v>
      </c>
      <c r="AA815" s="24" t="s">
        <v>2332</v>
      </c>
      <c r="AB815" s="51" t="s">
        <v>2307</v>
      </c>
      <c r="AC815" s="51"/>
      <c r="AD815" s="51"/>
      <c r="AE815" s="24"/>
    </row>
    <row r="816" spans="2:31" hidden="1" x14ac:dyDescent="0.35">
      <c r="B816" s="24">
        <v>41087907</v>
      </c>
      <c r="C816" s="24">
        <v>907</v>
      </c>
      <c r="D816" s="24" t="s">
        <v>2334</v>
      </c>
      <c r="E816" s="24">
        <v>44422801</v>
      </c>
      <c r="F816" s="24" t="s">
        <v>998</v>
      </c>
      <c r="G816" s="24" t="s">
        <v>46</v>
      </c>
      <c r="H816" s="24" t="s">
        <v>999</v>
      </c>
      <c r="I816" s="24" t="s">
        <v>364</v>
      </c>
      <c r="J816" s="24" t="s">
        <v>49</v>
      </c>
      <c r="K816" s="24" t="s">
        <v>400</v>
      </c>
      <c r="L816" s="24" t="s">
        <v>66</v>
      </c>
      <c r="M816" s="24" t="s">
        <v>52</v>
      </c>
      <c r="N816" s="48">
        <v>43018</v>
      </c>
      <c r="O816" s="25" t="s">
        <v>53</v>
      </c>
      <c r="P816" s="26" t="s">
        <v>6</v>
      </c>
      <c r="Q816" s="24"/>
      <c r="R816" s="24"/>
      <c r="S816" s="24">
        <v>41087905</v>
      </c>
      <c r="T816" s="40" t="s">
        <v>2335</v>
      </c>
      <c r="U816" s="24" t="s">
        <v>329</v>
      </c>
      <c r="V816" s="24">
        <v>2710193200</v>
      </c>
      <c r="W816" s="14" t="s">
        <v>70</v>
      </c>
      <c r="X816" s="24" t="s">
        <v>6220</v>
      </c>
      <c r="Y816" s="24" t="s">
        <v>2353</v>
      </c>
      <c r="Z816" s="24" t="s">
        <v>88</v>
      </c>
      <c r="AA816" s="24" t="s">
        <v>2336</v>
      </c>
      <c r="AB816" s="51" t="s">
        <v>400</v>
      </c>
      <c r="AC816" s="51"/>
      <c r="AD816" s="51"/>
      <c r="AE816" s="24"/>
    </row>
    <row r="817" spans="2:34" hidden="1" x14ac:dyDescent="0.35">
      <c r="B817" s="24">
        <v>41087905</v>
      </c>
      <c r="C817" s="24">
        <v>905</v>
      </c>
      <c r="D817" s="24" t="s">
        <v>2335</v>
      </c>
      <c r="E817" s="24">
        <v>44422801</v>
      </c>
      <c r="F817" s="24" t="s">
        <v>998</v>
      </c>
      <c r="G817" s="24" t="s">
        <v>46</v>
      </c>
      <c r="H817" s="24" t="s">
        <v>735</v>
      </c>
      <c r="I817" s="24" t="s">
        <v>63</v>
      </c>
      <c r="J817" s="24" t="s">
        <v>49</v>
      </c>
      <c r="K817" s="24" t="s">
        <v>400</v>
      </c>
      <c r="L817" s="24" t="s">
        <v>66</v>
      </c>
      <c r="M817" s="24" t="s">
        <v>52</v>
      </c>
      <c r="N817" s="48" t="s">
        <v>604</v>
      </c>
      <c r="O817" s="25" t="s">
        <v>53</v>
      </c>
      <c r="P817" s="26" t="s">
        <v>3</v>
      </c>
      <c r="Q817" s="24" t="s">
        <v>54</v>
      </c>
      <c r="R817" s="24"/>
      <c r="S817" s="24" t="s">
        <v>44</v>
      </c>
      <c r="T817" s="40" t="s">
        <v>44</v>
      </c>
      <c r="U817" s="24" t="s">
        <v>55</v>
      </c>
      <c r="V817" s="24">
        <v>2710193200</v>
      </c>
      <c r="W817" s="14" t="s">
        <v>70</v>
      </c>
      <c r="X817" s="24" t="s">
        <v>6220</v>
      </c>
      <c r="Y817" s="24" t="s">
        <v>2703</v>
      </c>
      <c r="Z817" s="24" t="s">
        <v>1780</v>
      </c>
      <c r="AA817" s="24" t="s">
        <v>2337</v>
      </c>
      <c r="AB817" s="51" t="s">
        <v>400</v>
      </c>
      <c r="AC817" s="51"/>
      <c r="AD817" s="51"/>
      <c r="AE817" s="24"/>
    </row>
    <row r="818" spans="2:34" hidden="1" x14ac:dyDescent="0.35">
      <c r="B818" s="24">
        <v>41087829</v>
      </c>
      <c r="C818" s="24">
        <v>829</v>
      </c>
      <c r="D818" s="24" t="s">
        <v>6918</v>
      </c>
      <c r="E818" s="24">
        <v>44422801</v>
      </c>
      <c r="F818" s="24" t="s">
        <v>998</v>
      </c>
      <c r="G818" s="24" t="s">
        <v>46</v>
      </c>
      <c r="H818" s="24" t="s">
        <v>6939</v>
      </c>
      <c r="I818" s="24" t="s">
        <v>3046</v>
      </c>
      <c r="J818" s="24" t="s">
        <v>49</v>
      </c>
      <c r="K818" s="24" t="s">
        <v>400</v>
      </c>
      <c r="L818" s="24" t="s">
        <v>66</v>
      </c>
      <c r="M818" s="24" t="s">
        <v>52</v>
      </c>
      <c r="N818" s="48"/>
      <c r="O818" s="25" t="s">
        <v>53</v>
      </c>
      <c r="P818" s="26" t="s">
        <v>3</v>
      </c>
      <c r="Q818" s="24"/>
      <c r="R818" s="24"/>
      <c r="S818" s="24">
        <v>41087905</v>
      </c>
      <c r="T818" s="40" t="s">
        <v>2335</v>
      </c>
      <c r="U818" s="24" t="s">
        <v>329</v>
      </c>
      <c r="V818" s="24">
        <v>2710193200</v>
      </c>
      <c r="W818" s="14" t="s">
        <v>70</v>
      </c>
      <c r="X818" s="24" t="s">
        <v>6220</v>
      </c>
      <c r="Y818" s="24" t="s">
        <v>2703</v>
      </c>
      <c r="Z818" s="24" t="s">
        <v>1780</v>
      </c>
      <c r="AA818" s="24" t="s">
        <v>2337</v>
      </c>
      <c r="AB818" s="51" t="s">
        <v>400</v>
      </c>
      <c r="AC818" s="51"/>
      <c r="AD818" s="51"/>
      <c r="AE818" s="24"/>
    </row>
    <row r="819" spans="2:34" hidden="1" x14ac:dyDescent="0.35">
      <c r="B819" s="24">
        <v>41087855</v>
      </c>
      <c r="C819" s="24">
        <v>855</v>
      </c>
      <c r="D819" s="24" t="s">
        <v>2338</v>
      </c>
      <c r="E819" s="24">
        <v>44422801</v>
      </c>
      <c r="F819" s="24" t="s">
        <v>998</v>
      </c>
      <c r="G819" s="24" t="s">
        <v>46</v>
      </c>
      <c r="H819" s="24" t="s">
        <v>163</v>
      </c>
      <c r="I819" s="24" t="s">
        <v>164</v>
      </c>
      <c r="J819" s="24" t="s">
        <v>49</v>
      </c>
      <c r="K819" s="24" t="s">
        <v>400</v>
      </c>
      <c r="L819" s="24" t="s">
        <v>66</v>
      </c>
      <c r="M819" s="24" t="s">
        <v>52</v>
      </c>
      <c r="N819" s="48">
        <v>43018</v>
      </c>
      <c r="O819" s="25" t="s">
        <v>53</v>
      </c>
      <c r="P819" s="26" t="s">
        <v>1</v>
      </c>
      <c r="Q819" s="24"/>
      <c r="R819" s="24"/>
      <c r="S819" s="24" t="s">
        <v>44</v>
      </c>
      <c r="T819" s="40" t="s">
        <v>44</v>
      </c>
      <c r="U819" s="24" t="s">
        <v>55</v>
      </c>
      <c r="V819" s="24">
        <v>2710193200</v>
      </c>
      <c r="W819" s="14" t="s">
        <v>70</v>
      </c>
      <c r="X819" s="24" t="s">
        <v>6220</v>
      </c>
      <c r="Y819" s="24" t="s">
        <v>1414</v>
      </c>
      <c r="Z819" s="24" t="s">
        <v>88</v>
      </c>
      <c r="AA819" s="24" t="s">
        <v>2339</v>
      </c>
      <c r="AB819" s="51" t="s">
        <v>400</v>
      </c>
      <c r="AC819" s="51"/>
      <c r="AD819" s="51"/>
      <c r="AE819" s="24"/>
    </row>
    <row r="820" spans="2:34" hidden="1" x14ac:dyDescent="0.35">
      <c r="B820" s="24">
        <v>41087809</v>
      </c>
      <c r="C820" s="24">
        <v>809</v>
      </c>
      <c r="D820" s="24" t="s">
        <v>2340</v>
      </c>
      <c r="E820" s="24">
        <v>44422801</v>
      </c>
      <c r="F820" s="24" t="s">
        <v>998</v>
      </c>
      <c r="G820" s="24" t="s">
        <v>46</v>
      </c>
      <c r="H820" s="24" t="s">
        <v>47</v>
      </c>
      <c r="I820" s="24" t="s">
        <v>48</v>
      </c>
      <c r="J820" s="24" t="s">
        <v>49</v>
      </c>
      <c r="K820" s="24" t="s">
        <v>400</v>
      </c>
      <c r="L820" s="24" t="s">
        <v>66</v>
      </c>
      <c r="M820" s="24" t="s">
        <v>52</v>
      </c>
      <c r="N820" s="48">
        <v>43018</v>
      </c>
      <c r="O820" s="25" t="s">
        <v>53</v>
      </c>
      <c r="P820" s="26" t="s">
        <v>1</v>
      </c>
      <c r="Q820" s="24"/>
      <c r="R820" s="24"/>
      <c r="S820" s="24" t="s">
        <v>44</v>
      </c>
      <c r="T820" s="40" t="s">
        <v>44</v>
      </c>
      <c r="U820" s="24" t="s">
        <v>55</v>
      </c>
      <c r="V820" s="24">
        <v>2710193200</v>
      </c>
      <c r="W820" s="14" t="s">
        <v>70</v>
      </c>
      <c r="X820" s="24" t="s">
        <v>6220</v>
      </c>
      <c r="Y820" s="24" t="s">
        <v>2596</v>
      </c>
      <c r="Z820" s="24" t="s">
        <v>88</v>
      </c>
      <c r="AA820" s="24" t="s">
        <v>2341</v>
      </c>
      <c r="AB820" s="51" t="s">
        <v>400</v>
      </c>
      <c r="AC820" s="51"/>
      <c r="AD820" s="51"/>
      <c r="AE820" s="24"/>
    </row>
    <row r="821" spans="2:34" hidden="1" x14ac:dyDescent="0.35">
      <c r="B821" s="24">
        <v>41087967</v>
      </c>
      <c r="C821" s="24">
        <v>967</v>
      </c>
      <c r="D821" s="24" t="s">
        <v>2342</v>
      </c>
      <c r="E821" s="24">
        <v>44422801</v>
      </c>
      <c r="F821" s="24" t="s">
        <v>998</v>
      </c>
      <c r="G821" s="24" t="s">
        <v>46</v>
      </c>
      <c r="H821" s="24" t="s">
        <v>151</v>
      </c>
      <c r="I821" s="24" t="s">
        <v>86</v>
      </c>
      <c r="J821" s="24" t="s">
        <v>49</v>
      </c>
      <c r="K821" s="24" t="s">
        <v>400</v>
      </c>
      <c r="L821" s="24" t="s">
        <v>66</v>
      </c>
      <c r="M821" s="24" t="s">
        <v>52</v>
      </c>
      <c r="N821" s="48">
        <v>43018</v>
      </c>
      <c r="O821" s="25" t="s">
        <v>53</v>
      </c>
      <c r="P821" s="26" t="s">
        <v>1</v>
      </c>
      <c r="Q821" s="24"/>
      <c r="R821" s="24"/>
      <c r="S821" s="24" t="s">
        <v>44</v>
      </c>
      <c r="T821" s="40" t="s">
        <v>44</v>
      </c>
      <c r="U821" s="24" t="s">
        <v>55</v>
      </c>
      <c r="V821" s="24">
        <v>2710193200</v>
      </c>
      <c r="W821" s="14" t="s">
        <v>70</v>
      </c>
      <c r="X821" s="24" t="s">
        <v>6220</v>
      </c>
      <c r="Y821" s="24" t="s">
        <v>87</v>
      </c>
      <c r="Z821" s="24" t="s">
        <v>88</v>
      </c>
      <c r="AA821" s="24" t="s">
        <v>2343</v>
      </c>
      <c r="AB821" s="51" t="s">
        <v>400</v>
      </c>
      <c r="AC821" s="51"/>
      <c r="AD821" s="51"/>
      <c r="AE821" s="24"/>
    </row>
    <row r="822" spans="2:34" hidden="1" x14ac:dyDescent="0.35">
      <c r="B822" s="24">
        <v>41088855</v>
      </c>
      <c r="C822" s="24">
        <v>855</v>
      </c>
      <c r="D822" s="24" t="s">
        <v>2344</v>
      </c>
      <c r="E822" s="24">
        <v>44423801</v>
      </c>
      <c r="F822" s="24" t="s">
        <v>198</v>
      </c>
      <c r="G822" s="24" t="s">
        <v>46</v>
      </c>
      <c r="H822" s="24" t="s">
        <v>163</v>
      </c>
      <c r="I822" s="24" t="s">
        <v>164</v>
      </c>
      <c r="J822" s="24" t="s">
        <v>49</v>
      </c>
      <c r="K822" s="24" t="s">
        <v>400</v>
      </c>
      <c r="L822" s="24" t="s">
        <v>66</v>
      </c>
      <c r="M822" s="24" t="s">
        <v>52</v>
      </c>
      <c r="N822" s="48">
        <v>43018</v>
      </c>
      <c r="O822" s="25" t="s">
        <v>53</v>
      </c>
      <c r="P822" s="26" t="s">
        <v>1</v>
      </c>
      <c r="Q822" s="24"/>
      <c r="R822" s="24"/>
      <c r="S822" s="24" t="s">
        <v>44</v>
      </c>
      <c r="T822" s="40" t="s">
        <v>44</v>
      </c>
      <c r="U822" s="24" t="s">
        <v>55</v>
      </c>
      <c r="V822" s="24">
        <v>2710193200</v>
      </c>
      <c r="W822" s="14" t="s">
        <v>70</v>
      </c>
      <c r="X822" s="24" t="s">
        <v>7576</v>
      </c>
      <c r="Y822" s="24" t="s">
        <v>1414</v>
      </c>
      <c r="Z822" s="24" t="s">
        <v>88</v>
      </c>
      <c r="AA822" s="24" t="s">
        <v>2345</v>
      </c>
      <c r="AB822" s="51" t="s">
        <v>400</v>
      </c>
      <c r="AC822" s="51"/>
      <c r="AD822" s="51"/>
      <c r="AE822" s="24"/>
    </row>
    <row r="823" spans="2:34" hidden="1" x14ac:dyDescent="0.35">
      <c r="B823" s="10">
        <v>41088967</v>
      </c>
      <c r="C823" s="10">
        <v>967</v>
      </c>
      <c r="D823" s="11" t="s">
        <v>2346</v>
      </c>
      <c r="E823" s="11">
        <v>44423801</v>
      </c>
      <c r="F823" s="11" t="s">
        <v>198</v>
      </c>
      <c r="G823" s="11" t="s">
        <v>46</v>
      </c>
      <c r="H823" s="10" t="s">
        <v>151</v>
      </c>
      <c r="I823" s="41" t="s">
        <v>86</v>
      </c>
      <c r="J823" s="41" t="s">
        <v>49</v>
      </c>
      <c r="K823" s="10" t="s">
        <v>400</v>
      </c>
      <c r="L823" s="10" t="s">
        <v>66</v>
      </c>
      <c r="M823" s="10" t="s">
        <v>52</v>
      </c>
      <c r="N823" s="13">
        <v>43018</v>
      </c>
      <c r="O823" s="10" t="s">
        <v>53</v>
      </c>
      <c r="P823" s="12" t="s">
        <v>1</v>
      </c>
      <c r="Q823" s="11"/>
      <c r="R823" s="10"/>
      <c r="S823" s="10" t="s">
        <v>44</v>
      </c>
      <c r="T823" s="10" t="s">
        <v>44</v>
      </c>
      <c r="U823" s="10" t="s">
        <v>55</v>
      </c>
      <c r="V823" s="10">
        <v>2710193200</v>
      </c>
      <c r="W823" s="10" t="s">
        <v>70</v>
      </c>
      <c r="X823" s="10" t="s">
        <v>7576</v>
      </c>
      <c r="Y823" s="10" t="s">
        <v>87</v>
      </c>
      <c r="Z823" s="10" t="s">
        <v>88</v>
      </c>
      <c r="AA823" s="10" t="s">
        <v>2347</v>
      </c>
      <c r="AB823" s="14" t="s">
        <v>400</v>
      </c>
      <c r="AC823" s="14"/>
      <c r="AD823" s="14"/>
      <c r="AE823" s="14"/>
      <c r="AF823" s="14"/>
      <c r="AG823" s="14"/>
      <c r="AH823" s="14"/>
    </row>
    <row r="824" spans="2:34" hidden="1" x14ac:dyDescent="0.35">
      <c r="B824" s="10">
        <v>41088809</v>
      </c>
      <c r="C824" s="10">
        <v>809</v>
      </c>
      <c r="D824" s="11" t="s">
        <v>2348</v>
      </c>
      <c r="E824" s="11">
        <v>44423801</v>
      </c>
      <c r="F824" s="11" t="s">
        <v>198</v>
      </c>
      <c r="G824" s="11" t="s">
        <v>46</v>
      </c>
      <c r="H824" s="10" t="s">
        <v>47</v>
      </c>
      <c r="I824" s="41" t="s">
        <v>48</v>
      </c>
      <c r="J824" s="41" t="s">
        <v>49</v>
      </c>
      <c r="K824" s="10" t="s">
        <v>400</v>
      </c>
      <c r="L824" s="10" t="s">
        <v>66</v>
      </c>
      <c r="M824" s="10" t="s">
        <v>52</v>
      </c>
      <c r="N824" s="13">
        <v>43018</v>
      </c>
      <c r="O824" s="10" t="s">
        <v>53</v>
      </c>
      <c r="P824" s="15" t="s">
        <v>1</v>
      </c>
      <c r="Q824" s="111"/>
      <c r="R824" s="10"/>
      <c r="S824" s="10" t="s">
        <v>44</v>
      </c>
      <c r="T824" s="10" t="s">
        <v>44</v>
      </c>
      <c r="U824" s="10" t="s">
        <v>55</v>
      </c>
      <c r="V824" s="10">
        <v>2710193200</v>
      </c>
      <c r="W824" s="10" t="s">
        <v>70</v>
      </c>
      <c r="X824" s="10" t="s">
        <v>7576</v>
      </c>
      <c r="Y824" s="10" t="s">
        <v>2596</v>
      </c>
      <c r="Z824" s="10" t="s">
        <v>88</v>
      </c>
      <c r="AA824" s="10" t="s">
        <v>2349</v>
      </c>
      <c r="AB824" s="14" t="s">
        <v>400</v>
      </c>
      <c r="AC824" s="14"/>
      <c r="AD824" s="14"/>
      <c r="AE824" s="14"/>
      <c r="AF824" s="14"/>
      <c r="AG824" s="14"/>
      <c r="AH824" s="14"/>
    </row>
    <row r="825" spans="2:34" hidden="1" x14ac:dyDescent="0.35">
      <c r="B825" s="10">
        <v>41089907</v>
      </c>
      <c r="C825" s="10">
        <v>907</v>
      </c>
      <c r="D825" s="11" t="s">
        <v>2350</v>
      </c>
      <c r="E825" s="11">
        <v>44414801</v>
      </c>
      <c r="F825" s="11" t="s">
        <v>171</v>
      </c>
      <c r="G825" s="11" t="s">
        <v>46</v>
      </c>
      <c r="H825" s="10" t="s">
        <v>999</v>
      </c>
      <c r="I825" s="41" t="s">
        <v>364</v>
      </c>
      <c r="J825" s="41" t="s">
        <v>49</v>
      </c>
      <c r="K825" s="10" t="s">
        <v>400</v>
      </c>
      <c r="L825" s="10" t="s">
        <v>66</v>
      </c>
      <c r="M825" s="10" t="s">
        <v>52</v>
      </c>
      <c r="N825" s="13">
        <v>43018</v>
      </c>
      <c r="O825" s="10" t="s">
        <v>53</v>
      </c>
      <c r="P825" s="15" t="s">
        <v>2577</v>
      </c>
      <c r="Q825" s="11"/>
      <c r="R825" s="10"/>
      <c r="S825" s="10">
        <v>41089905</v>
      </c>
      <c r="T825" s="10" t="s">
        <v>2351</v>
      </c>
      <c r="U825" s="10" t="s">
        <v>329</v>
      </c>
      <c r="V825" s="10">
        <v>2710193200</v>
      </c>
      <c r="W825" s="10" t="s">
        <v>70</v>
      </c>
      <c r="X825" s="10" t="s">
        <v>2352</v>
      </c>
      <c r="Y825" s="10" t="s">
        <v>2353</v>
      </c>
      <c r="Z825" s="10" t="s">
        <v>88</v>
      </c>
      <c r="AA825" s="10" t="s">
        <v>2354</v>
      </c>
      <c r="AB825" s="14" t="s">
        <v>400</v>
      </c>
      <c r="AC825" s="14"/>
      <c r="AD825" s="14"/>
      <c r="AE825" s="14"/>
      <c r="AF825" s="14"/>
      <c r="AG825" s="14"/>
      <c r="AH825" s="14"/>
    </row>
    <row r="826" spans="2:34" hidden="1" x14ac:dyDescent="0.35">
      <c r="B826" s="10">
        <v>41089905</v>
      </c>
      <c r="C826" s="10">
        <v>905</v>
      </c>
      <c r="D826" s="11" t="s">
        <v>2351</v>
      </c>
      <c r="E826" s="11">
        <v>44414801</v>
      </c>
      <c r="F826" s="11" t="s">
        <v>171</v>
      </c>
      <c r="G826" s="11" t="s">
        <v>46</v>
      </c>
      <c r="H826" s="10" t="s">
        <v>735</v>
      </c>
      <c r="I826" s="41" t="s">
        <v>63</v>
      </c>
      <c r="J826" s="41" t="s">
        <v>49</v>
      </c>
      <c r="K826" s="10" t="s">
        <v>400</v>
      </c>
      <c r="L826" s="10" t="s">
        <v>66</v>
      </c>
      <c r="M826" s="10" t="s">
        <v>52</v>
      </c>
      <c r="N826" s="13">
        <v>45383</v>
      </c>
      <c r="O826" s="10" t="s">
        <v>53</v>
      </c>
      <c r="P826" s="15" t="s">
        <v>1</v>
      </c>
      <c r="Q826" s="11" t="s">
        <v>54</v>
      </c>
      <c r="R826" s="10"/>
      <c r="S826" s="10" t="s">
        <v>44</v>
      </c>
      <c r="T826" s="10" t="s">
        <v>44</v>
      </c>
      <c r="U826" s="10" t="s">
        <v>55</v>
      </c>
      <c r="V826" s="10">
        <v>2710193200</v>
      </c>
      <c r="W826" s="10" t="s">
        <v>70</v>
      </c>
      <c r="X826" s="10" t="s">
        <v>2352</v>
      </c>
      <c r="Y826" s="10" t="s">
        <v>2703</v>
      </c>
      <c r="Z826" s="10" t="s">
        <v>1780</v>
      </c>
      <c r="AA826" s="10" t="s">
        <v>2355</v>
      </c>
      <c r="AB826" s="14" t="s">
        <v>400</v>
      </c>
      <c r="AC826" s="14"/>
      <c r="AD826" s="14"/>
      <c r="AE826" s="14"/>
      <c r="AF826" s="14"/>
      <c r="AG826" s="14"/>
      <c r="AH826" s="14"/>
    </row>
    <row r="827" spans="2:34" hidden="1" x14ac:dyDescent="0.35">
      <c r="B827" s="10">
        <v>41089829</v>
      </c>
      <c r="C827" s="10">
        <v>829</v>
      </c>
      <c r="D827" s="11" t="s">
        <v>6931</v>
      </c>
      <c r="E827" s="11">
        <v>44414801</v>
      </c>
      <c r="F827" s="11" t="s">
        <v>171</v>
      </c>
      <c r="G827" s="11" t="s">
        <v>46</v>
      </c>
      <c r="H827" s="10" t="s">
        <v>6939</v>
      </c>
      <c r="I827" s="41" t="s">
        <v>3046</v>
      </c>
      <c r="J827" s="41" t="s">
        <v>49</v>
      </c>
      <c r="K827" s="10" t="s">
        <v>400</v>
      </c>
      <c r="L827" s="10" t="s">
        <v>66</v>
      </c>
      <c r="M827" s="10" t="s">
        <v>52</v>
      </c>
      <c r="N827" s="13"/>
      <c r="O827" s="10" t="s">
        <v>53</v>
      </c>
      <c r="P827" s="15" t="s">
        <v>3</v>
      </c>
      <c r="Q827" s="11"/>
      <c r="R827" s="10"/>
      <c r="S827" s="10">
        <v>41089905</v>
      </c>
      <c r="T827" s="10" t="s">
        <v>2351</v>
      </c>
      <c r="U827" s="10" t="s">
        <v>329</v>
      </c>
      <c r="V827" s="10">
        <v>2710193200</v>
      </c>
      <c r="W827" s="10" t="s">
        <v>70</v>
      </c>
      <c r="X827" s="10" t="s">
        <v>2352</v>
      </c>
      <c r="Y827" s="10" t="s">
        <v>2703</v>
      </c>
      <c r="Z827" s="10" t="s">
        <v>1780</v>
      </c>
      <c r="AA827" s="10" t="s">
        <v>2355</v>
      </c>
      <c r="AB827" s="14" t="s">
        <v>400</v>
      </c>
      <c r="AC827" s="14"/>
      <c r="AD827" s="14"/>
      <c r="AE827" s="14"/>
      <c r="AF827" s="14"/>
      <c r="AG827" s="14"/>
      <c r="AH827" s="14"/>
    </row>
    <row r="828" spans="2:34" hidden="1" x14ac:dyDescent="0.35">
      <c r="B828" s="10">
        <v>41089855</v>
      </c>
      <c r="C828" s="10">
        <v>855</v>
      </c>
      <c r="D828" s="11" t="s">
        <v>2356</v>
      </c>
      <c r="E828" s="11">
        <v>44414801</v>
      </c>
      <c r="F828" s="11" t="s">
        <v>171</v>
      </c>
      <c r="G828" s="11" t="s">
        <v>46</v>
      </c>
      <c r="H828" s="10" t="s">
        <v>163</v>
      </c>
      <c r="I828" s="41" t="s">
        <v>164</v>
      </c>
      <c r="J828" s="41" t="s">
        <v>49</v>
      </c>
      <c r="K828" s="10" t="s">
        <v>400</v>
      </c>
      <c r="L828" s="10" t="s">
        <v>66</v>
      </c>
      <c r="M828" s="10" t="s">
        <v>52</v>
      </c>
      <c r="N828" s="13">
        <v>43018</v>
      </c>
      <c r="O828" s="10" t="s">
        <v>53</v>
      </c>
      <c r="P828" s="15" t="s">
        <v>1</v>
      </c>
      <c r="Q828" s="11"/>
      <c r="R828" s="10"/>
      <c r="S828" s="10" t="s">
        <v>44</v>
      </c>
      <c r="T828" s="10" t="s">
        <v>44</v>
      </c>
      <c r="U828" s="10" t="s">
        <v>55</v>
      </c>
      <c r="V828" s="10">
        <v>2710193200</v>
      </c>
      <c r="W828" s="10" t="s">
        <v>70</v>
      </c>
      <c r="X828" s="10" t="s">
        <v>2352</v>
      </c>
      <c r="Y828" s="10" t="s">
        <v>1414</v>
      </c>
      <c r="Z828" s="10" t="s">
        <v>88</v>
      </c>
      <c r="AA828" s="10" t="s">
        <v>2357</v>
      </c>
      <c r="AB828" s="14" t="s">
        <v>400</v>
      </c>
      <c r="AC828" s="14"/>
      <c r="AD828" s="14"/>
      <c r="AE828" s="14"/>
      <c r="AF828" s="14"/>
      <c r="AG828" s="14"/>
      <c r="AH828" s="14"/>
    </row>
    <row r="829" spans="2:34" hidden="1" x14ac:dyDescent="0.35">
      <c r="B829" s="10">
        <v>41089801</v>
      </c>
      <c r="C829" s="10">
        <v>801</v>
      </c>
      <c r="D829" s="11" t="s">
        <v>2358</v>
      </c>
      <c r="E829" s="11">
        <v>44414801</v>
      </c>
      <c r="F829" s="11" t="s">
        <v>171</v>
      </c>
      <c r="G829" s="11" t="s">
        <v>46</v>
      </c>
      <c r="H829" s="10" t="s">
        <v>79</v>
      </c>
      <c r="I829" s="41" t="s">
        <v>79</v>
      </c>
      <c r="J829" s="41" t="s">
        <v>49</v>
      </c>
      <c r="K829" s="10" t="s">
        <v>400</v>
      </c>
      <c r="L829" s="10" t="s">
        <v>66</v>
      </c>
      <c r="M829" s="10" t="s">
        <v>52</v>
      </c>
      <c r="N829" s="13">
        <v>45108</v>
      </c>
      <c r="O829" s="10" t="s">
        <v>53</v>
      </c>
      <c r="P829" s="15" t="s">
        <v>1</v>
      </c>
      <c r="Q829" s="11" t="s">
        <v>44</v>
      </c>
      <c r="R829" s="10" t="s">
        <v>54</v>
      </c>
      <c r="S829" s="10" t="s">
        <v>44</v>
      </c>
      <c r="T829" s="10" t="s">
        <v>44</v>
      </c>
      <c r="U829" s="10" t="s">
        <v>55</v>
      </c>
      <c r="V829" s="10">
        <v>2710193200</v>
      </c>
      <c r="W829" s="10" t="s">
        <v>44</v>
      </c>
      <c r="X829" s="10" t="s">
        <v>2352</v>
      </c>
      <c r="Y829" s="10">
        <v>1176</v>
      </c>
      <c r="Z829" s="10" t="s">
        <v>392</v>
      </c>
      <c r="AA829" s="10" t="s">
        <v>2359</v>
      </c>
      <c r="AB829" s="14" t="s">
        <v>400</v>
      </c>
      <c r="AC829" s="14"/>
      <c r="AD829" s="14"/>
      <c r="AE829" s="14"/>
      <c r="AF829" s="14"/>
      <c r="AG829" s="14"/>
      <c r="AH829" s="14"/>
    </row>
    <row r="830" spans="2:34" hidden="1" x14ac:dyDescent="0.35">
      <c r="B830" s="10">
        <v>41089967</v>
      </c>
      <c r="C830" s="10">
        <v>967</v>
      </c>
      <c r="D830" s="11" t="s">
        <v>2360</v>
      </c>
      <c r="E830" s="11">
        <v>44414801</v>
      </c>
      <c r="F830" s="11" t="s">
        <v>171</v>
      </c>
      <c r="G830" s="11" t="s">
        <v>46</v>
      </c>
      <c r="H830" s="10" t="s">
        <v>151</v>
      </c>
      <c r="I830" s="41" t="s">
        <v>86</v>
      </c>
      <c r="J830" s="41" t="s">
        <v>49</v>
      </c>
      <c r="K830" s="10" t="s">
        <v>400</v>
      </c>
      <c r="L830" s="10" t="s">
        <v>66</v>
      </c>
      <c r="M830" s="10" t="s">
        <v>52</v>
      </c>
      <c r="N830" s="13">
        <v>43018</v>
      </c>
      <c r="O830" s="10" t="s">
        <v>53</v>
      </c>
      <c r="P830" s="15" t="s">
        <v>1</v>
      </c>
      <c r="Q830" s="11"/>
      <c r="R830" s="10"/>
      <c r="S830" s="10" t="s">
        <v>44</v>
      </c>
      <c r="T830" s="10" t="s">
        <v>44</v>
      </c>
      <c r="U830" s="10" t="s">
        <v>55</v>
      </c>
      <c r="V830" s="10">
        <v>2710193200</v>
      </c>
      <c r="W830" s="10" t="s">
        <v>70</v>
      </c>
      <c r="X830" s="10" t="s">
        <v>2352</v>
      </c>
      <c r="Y830" s="10" t="s">
        <v>87</v>
      </c>
      <c r="Z830" s="10" t="s">
        <v>88</v>
      </c>
      <c r="AA830" s="10" t="s">
        <v>2361</v>
      </c>
      <c r="AB830" s="14" t="s">
        <v>400</v>
      </c>
      <c r="AC830" s="14"/>
      <c r="AD830" s="14"/>
      <c r="AE830" s="14"/>
      <c r="AF830" s="14"/>
      <c r="AG830" s="14"/>
      <c r="AH830" s="14"/>
    </row>
    <row r="831" spans="2:34" hidden="1" x14ac:dyDescent="0.35">
      <c r="B831" s="10">
        <v>41089809</v>
      </c>
      <c r="C831" s="10">
        <v>809</v>
      </c>
      <c r="D831" s="11" t="s">
        <v>2362</v>
      </c>
      <c r="E831" s="11">
        <v>44414801</v>
      </c>
      <c r="F831" s="11" t="s">
        <v>171</v>
      </c>
      <c r="G831" s="11" t="s">
        <v>46</v>
      </c>
      <c r="H831" s="10" t="s">
        <v>47</v>
      </c>
      <c r="I831" s="41" t="s">
        <v>48</v>
      </c>
      <c r="J831" s="41" t="s">
        <v>49</v>
      </c>
      <c r="K831" s="10" t="s">
        <v>400</v>
      </c>
      <c r="L831" s="10" t="s">
        <v>66</v>
      </c>
      <c r="M831" s="10" t="s">
        <v>52</v>
      </c>
      <c r="N831" s="13">
        <v>43018</v>
      </c>
      <c r="O831" s="10" t="s">
        <v>53</v>
      </c>
      <c r="P831" s="15" t="s">
        <v>1</v>
      </c>
      <c r="Q831" s="11"/>
      <c r="R831" s="10"/>
      <c r="S831" s="10" t="s">
        <v>44</v>
      </c>
      <c r="T831" s="10" t="s">
        <v>44</v>
      </c>
      <c r="U831" s="10" t="s">
        <v>55</v>
      </c>
      <c r="V831" s="10">
        <v>2710193200</v>
      </c>
      <c r="W831" s="10" t="s">
        <v>70</v>
      </c>
      <c r="X831" s="10" t="s">
        <v>2352</v>
      </c>
      <c r="Y831" s="10" t="s">
        <v>2596</v>
      </c>
      <c r="Z831" s="10" t="s">
        <v>88</v>
      </c>
      <c r="AA831" s="10" t="s">
        <v>2363</v>
      </c>
      <c r="AB831" s="14" t="s">
        <v>400</v>
      </c>
      <c r="AC831" s="14"/>
      <c r="AD831" s="14"/>
      <c r="AE831" s="14"/>
      <c r="AF831" s="14"/>
      <c r="AG831" s="14"/>
      <c r="AH831" s="14"/>
    </row>
    <row r="832" spans="2:34" hidden="1" x14ac:dyDescent="0.35">
      <c r="B832" s="10">
        <v>43091855</v>
      </c>
      <c r="C832" s="10">
        <v>855</v>
      </c>
      <c r="D832" s="11" t="s">
        <v>2364</v>
      </c>
      <c r="E832" s="11">
        <v>45288801</v>
      </c>
      <c r="F832" s="11" t="s">
        <v>1192</v>
      </c>
      <c r="G832" s="11" t="s">
        <v>46</v>
      </c>
      <c r="H832" s="10" t="s">
        <v>163</v>
      </c>
      <c r="I832" s="41" t="s">
        <v>164</v>
      </c>
      <c r="J832" s="41" t="s">
        <v>49</v>
      </c>
      <c r="K832" s="10" t="s">
        <v>400</v>
      </c>
      <c r="L832" s="10" t="s">
        <v>66</v>
      </c>
      <c r="M832" s="10" t="s">
        <v>52</v>
      </c>
      <c r="N832" s="13">
        <v>43697</v>
      </c>
      <c r="O832" s="10" t="s">
        <v>53</v>
      </c>
      <c r="P832" s="15" t="s">
        <v>1</v>
      </c>
      <c r="Q832" s="11"/>
      <c r="R832" s="10"/>
      <c r="S832" s="10" t="s">
        <v>44</v>
      </c>
      <c r="T832" s="11" t="s">
        <v>44</v>
      </c>
      <c r="U832" s="10" t="s">
        <v>55</v>
      </c>
      <c r="V832" s="10">
        <v>2710193200</v>
      </c>
      <c r="W832" s="10" t="s">
        <v>70</v>
      </c>
      <c r="X832" s="10" t="s">
        <v>7577</v>
      </c>
      <c r="Y832" s="10" t="s">
        <v>1414</v>
      </c>
      <c r="Z832" s="10" t="s">
        <v>88</v>
      </c>
      <c r="AA832" s="10" t="s">
        <v>2365</v>
      </c>
      <c r="AB832" s="14" t="s">
        <v>400</v>
      </c>
      <c r="AC832" s="14"/>
      <c r="AD832" s="14"/>
      <c r="AE832" s="14"/>
      <c r="AF832" s="14"/>
      <c r="AG832" s="14"/>
      <c r="AH832" s="14"/>
    </row>
    <row r="833" spans="2:34" hidden="1" x14ac:dyDescent="0.35">
      <c r="B833" s="10">
        <v>43091801</v>
      </c>
      <c r="C833" s="10">
        <v>801</v>
      </c>
      <c r="D833" s="11" t="s">
        <v>2367</v>
      </c>
      <c r="E833" s="11">
        <v>45288801</v>
      </c>
      <c r="F833" s="11" t="s">
        <v>1192</v>
      </c>
      <c r="G833" s="11" t="s">
        <v>46</v>
      </c>
      <c r="H833" s="10" t="s">
        <v>79</v>
      </c>
      <c r="I833" s="41" t="s">
        <v>79</v>
      </c>
      <c r="J833" s="41" t="s">
        <v>49</v>
      </c>
      <c r="K833" s="10" t="s">
        <v>400</v>
      </c>
      <c r="L833" s="10" t="s">
        <v>66</v>
      </c>
      <c r="M833" s="10" t="s">
        <v>52</v>
      </c>
      <c r="N833" s="13">
        <v>43697</v>
      </c>
      <c r="O833" s="10" t="s">
        <v>53</v>
      </c>
      <c r="P833" s="15" t="s">
        <v>1</v>
      </c>
      <c r="Q833" s="11" t="s">
        <v>44</v>
      </c>
      <c r="R833" s="10" t="s">
        <v>54</v>
      </c>
      <c r="S833" s="10" t="s">
        <v>44</v>
      </c>
      <c r="T833" s="11" t="s">
        <v>44</v>
      </c>
      <c r="U833" s="10" t="s">
        <v>55</v>
      </c>
      <c r="V833" s="10">
        <v>2710193200</v>
      </c>
      <c r="W833" s="10" t="s">
        <v>44</v>
      </c>
      <c r="X833" s="10" t="s">
        <v>7577</v>
      </c>
      <c r="Y833" s="10">
        <v>1176</v>
      </c>
      <c r="Z833" s="10" t="s">
        <v>392</v>
      </c>
      <c r="AA833" s="10" t="s">
        <v>2368</v>
      </c>
      <c r="AB833" s="14" t="s">
        <v>400</v>
      </c>
      <c r="AC833" s="14"/>
      <c r="AD833" s="14"/>
      <c r="AE833" s="14"/>
      <c r="AF833" s="14"/>
      <c r="AG833" s="14"/>
      <c r="AH833" s="14"/>
    </row>
    <row r="834" spans="2:34" hidden="1" x14ac:dyDescent="0.35">
      <c r="B834" s="10">
        <v>41090855</v>
      </c>
      <c r="C834" s="10">
        <v>855</v>
      </c>
      <c r="D834" s="11" t="s">
        <v>2369</v>
      </c>
      <c r="E834" s="10">
        <v>43706801</v>
      </c>
      <c r="F834" s="11" t="s">
        <v>413</v>
      </c>
      <c r="G834" s="11" t="s">
        <v>46</v>
      </c>
      <c r="H834" s="59" t="s">
        <v>163</v>
      </c>
      <c r="I834" s="41" t="s">
        <v>164</v>
      </c>
      <c r="J834" s="41" t="s">
        <v>49</v>
      </c>
      <c r="K834" s="10" t="s">
        <v>400</v>
      </c>
      <c r="L834" s="59" t="s">
        <v>66</v>
      </c>
      <c r="M834" s="59" t="s">
        <v>52</v>
      </c>
      <c r="N834" s="95">
        <v>43018</v>
      </c>
      <c r="O834" s="59" t="s">
        <v>53</v>
      </c>
      <c r="P834" s="15" t="s">
        <v>1</v>
      </c>
      <c r="Q834" s="10"/>
      <c r="R834" s="10"/>
      <c r="S834" s="10" t="s">
        <v>44</v>
      </c>
      <c r="T834" s="11" t="s">
        <v>44</v>
      </c>
      <c r="U834" s="10" t="s">
        <v>55</v>
      </c>
      <c r="V834" s="10">
        <v>2710193200</v>
      </c>
      <c r="W834" s="10" t="s">
        <v>70</v>
      </c>
      <c r="X834" s="10" t="s">
        <v>6223</v>
      </c>
      <c r="Y834" s="10" t="s">
        <v>1414</v>
      </c>
      <c r="Z834" s="10" t="s">
        <v>88</v>
      </c>
      <c r="AA834" s="10" t="s">
        <v>2370</v>
      </c>
      <c r="AB834" s="14" t="s">
        <v>400</v>
      </c>
      <c r="AC834" s="14"/>
      <c r="AD834" s="14"/>
      <c r="AE834" s="14"/>
      <c r="AF834" s="14"/>
      <c r="AG834" s="14"/>
      <c r="AH834" s="14"/>
    </row>
    <row r="835" spans="2:34" hidden="1" x14ac:dyDescent="0.35">
      <c r="B835" s="10">
        <v>41090809</v>
      </c>
      <c r="C835" s="10">
        <v>809</v>
      </c>
      <c r="D835" s="11" t="s">
        <v>2374</v>
      </c>
      <c r="E835" s="10">
        <v>43706801</v>
      </c>
      <c r="F835" s="11" t="s">
        <v>413</v>
      </c>
      <c r="G835" s="11" t="s">
        <v>46</v>
      </c>
      <c r="H835" s="10" t="s">
        <v>47</v>
      </c>
      <c r="I835" s="41" t="s">
        <v>48</v>
      </c>
      <c r="J835" s="41" t="s">
        <v>49</v>
      </c>
      <c r="K835" s="10" t="s">
        <v>400</v>
      </c>
      <c r="L835" s="10" t="s">
        <v>66</v>
      </c>
      <c r="M835" s="10" t="s">
        <v>52</v>
      </c>
      <c r="N835" s="13">
        <v>43018</v>
      </c>
      <c r="O835" s="10" t="s">
        <v>53</v>
      </c>
      <c r="P835" s="15" t="s">
        <v>1</v>
      </c>
      <c r="Q835" s="10"/>
      <c r="R835" s="10"/>
      <c r="S835" s="10" t="s">
        <v>44</v>
      </c>
      <c r="T835" s="11" t="s">
        <v>44</v>
      </c>
      <c r="U835" s="10" t="s">
        <v>55</v>
      </c>
      <c r="V835" s="10">
        <v>2710193200</v>
      </c>
      <c r="W835" s="10" t="s">
        <v>70</v>
      </c>
      <c r="X835" s="10" t="s">
        <v>6223</v>
      </c>
      <c r="Y835" s="10" t="s">
        <v>2596</v>
      </c>
      <c r="Z835" s="10" t="s">
        <v>88</v>
      </c>
      <c r="AA835" s="10" t="s">
        <v>2375</v>
      </c>
      <c r="AB835" s="14" t="s">
        <v>400</v>
      </c>
      <c r="AC835" s="14"/>
      <c r="AD835" s="14"/>
      <c r="AE835" s="14"/>
      <c r="AF835" s="14"/>
      <c r="AG835" s="14"/>
      <c r="AH835" s="14"/>
    </row>
    <row r="836" spans="2:34" hidden="1" x14ac:dyDescent="0.35">
      <c r="B836" s="10">
        <v>43091967</v>
      </c>
      <c r="C836" s="10">
        <v>967</v>
      </c>
      <c r="D836" s="11" t="s">
        <v>2376</v>
      </c>
      <c r="E836" s="10">
        <v>45288801</v>
      </c>
      <c r="F836" s="11" t="s">
        <v>1192</v>
      </c>
      <c r="G836" s="11" t="s">
        <v>46</v>
      </c>
      <c r="H836" s="59" t="s">
        <v>151</v>
      </c>
      <c r="I836" s="41" t="s">
        <v>86</v>
      </c>
      <c r="J836" s="41" t="s">
        <v>49</v>
      </c>
      <c r="K836" s="10" t="s">
        <v>400</v>
      </c>
      <c r="L836" s="59" t="s">
        <v>66</v>
      </c>
      <c r="M836" s="59" t="s">
        <v>52</v>
      </c>
      <c r="N836" s="95">
        <v>43697</v>
      </c>
      <c r="O836" s="59" t="s">
        <v>53</v>
      </c>
      <c r="P836" s="15" t="s">
        <v>1</v>
      </c>
      <c r="Q836" s="10"/>
      <c r="R836" s="10"/>
      <c r="S836" s="59" t="s">
        <v>44</v>
      </c>
      <c r="T836" s="59" t="s">
        <v>44</v>
      </c>
      <c r="U836" s="10" t="s">
        <v>55</v>
      </c>
      <c r="V836" s="10">
        <v>2710193200</v>
      </c>
      <c r="W836" s="10" t="s">
        <v>70</v>
      </c>
      <c r="X836" s="10" t="s">
        <v>7577</v>
      </c>
      <c r="Y836" s="10" t="s">
        <v>87</v>
      </c>
      <c r="Z836" s="10" t="s">
        <v>88</v>
      </c>
      <c r="AA836" s="10" t="s">
        <v>2377</v>
      </c>
      <c r="AB836" s="14" t="s">
        <v>400</v>
      </c>
      <c r="AC836" s="14"/>
      <c r="AD836" s="14"/>
      <c r="AE836" s="14"/>
      <c r="AF836" s="14"/>
      <c r="AG836" s="14"/>
      <c r="AH836" s="14"/>
    </row>
    <row r="837" spans="2:34" hidden="1" x14ac:dyDescent="0.35">
      <c r="B837" s="10">
        <v>43091809</v>
      </c>
      <c r="C837" s="10">
        <v>809</v>
      </c>
      <c r="D837" s="11" t="s">
        <v>2378</v>
      </c>
      <c r="E837" s="10">
        <v>45288801</v>
      </c>
      <c r="F837" s="11" t="s">
        <v>1192</v>
      </c>
      <c r="G837" s="11" t="s">
        <v>46</v>
      </c>
      <c r="H837" s="10" t="s">
        <v>47</v>
      </c>
      <c r="I837" s="41" t="s">
        <v>48</v>
      </c>
      <c r="J837" s="41" t="s">
        <v>49</v>
      </c>
      <c r="K837" s="10" t="s">
        <v>400</v>
      </c>
      <c r="L837" s="10" t="s">
        <v>66</v>
      </c>
      <c r="M837" s="10" t="s">
        <v>52</v>
      </c>
      <c r="N837" s="13">
        <v>43697</v>
      </c>
      <c r="O837" s="10" t="s">
        <v>53</v>
      </c>
      <c r="P837" s="15" t="s">
        <v>1</v>
      </c>
      <c r="Q837" s="10"/>
      <c r="R837" s="10"/>
      <c r="S837" s="10" t="s">
        <v>44</v>
      </c>
      <c r="T837" s="11" t="s">
        <v>44</v>
      </c>
      <c r="U837" s="10" t="s">
        <v>55</v>
      </c>
      <c r="V837" s="10">
        <v>2710193200</v>
      </c>
      <c r="W837" s="10" t="s">
        <v>70</v>
      </c>
      <c r="X837" s="10" t="s">
        <v>7577</v>
      </c>
      <c r="Y837" s="10" t="s">
        <v>2596</v>
      </c>
      <c r="Z837" s="10" t="s">
        <v>88</v>
      </c>
      <c r="AA837" s="10" t="s">
        <v>2379</v>
      </c>
      <c r="AB837" s="14" t="s">
        <v>400</v>
      </c>
      <c r="AC837" s="14"/>
      <c r="AD837" s="14"/>
      <c r="AE837" s="14"/>
      <c r="AF837" s="14"/>
      <c r="AG837" s="14"/>
      <c r="AH837" s="14"/>
    </row>
    <row r="838" spans="2:34" hidden="1" x14ac:dyDescent="0.35">
      <c r="B838" s="10">
        <v>44536855</v>
      </c>
      <c r="C838" s="10">
        <v>855</v>
      </c>
      <c r="D838" s="11" t="s">
        <v>2380</v>
      </c>
      <c r="E838" s="11">
        <v>43060801</v>
      </c>
      <c r="F838" s="11" t="s">
        <v>419</v>
      </c>
      <c r="G838" s="11" t="s">
        <v>46</v>
      </c>
      <c r="H838" s="10" t="s">
        <v>163</v>
      </c>
      <c r="I838" s="41" t="s">
        <v>164</v>
      </c>
      <c r="J838" s="41" t="s">
        <v>49</v>
      </c>
      <c r="K838" s="10" t="s">
        <v>400</v>
      </c>
      <c r="L838" s="10" t="s">
        <v>66</v>
      </c>
      <c r="M838" s="10" t="s">
        <v>52</v>
      </c>
      <c r="N838" s="13">
        <v>43018</v>
      </c>
      <c r="O838" s="10" t="s">
        <v>53</v>
      </c>
      <c r="P838" s="15" t="s">
        <v>1</v>
      </c>
      <c r="Q838" s="11"/>
      <c r="R838" s="10"/>
      <c r="S838" s="10" t="s">
        <v>44</v>
      </c>
      <c r="T838" s="10" t="s">
        <v>44</v>
      </c>
      <c r="U838" s="10" t="s">
        <v>55</v>
      </c>
      <c r="V838" s="10">
        <v>2710193200</v>
      </c>
      <c r="W838" s="10" t="s">
        <v>70</v>
      </c>
      <c r="X838" s="10" t="s">
        <v>6226</v>
      </c>
      <c r="Y838" s="10" t="s">
        <v>1414</v>
      </c>
      <c r="Z838" s="10" t="s">
        <v>88</v>
      </c>
      <c r="AA838" s="10" t="s">
        <v>2381</v>
      </c>
      <c r="AB838" s="14" t="s">
        <v>400</v>
      </c>
      <c r="AC838" s="14"/>
      <c r="AD838" s="14"/>
      <c r="AE838" s="14"/>
      <c r="AF838" s="14"/>
      <c r="AG838" s="14"/>
      <c r="AH838" s="14"/>
    </row>
    <row r="839" spans="2:34" hidden="1" x14ac:dyDescent="0.35">
      <c r="B839" s="10">
        <v>44536809</v>
      </c>
      <c r="C839" s="10">
        <v>809</v>
      </c>
      <c r="D839" s="11" t="s">
        <v>2382</v>
      </c>
      <c r="E839" s="11">
        <v>43060801</v>
      </c>
      <c r="F839" s="11" t="s">
        <v>419</v>
      </c>
      <c r="G839" s="11" t="s">
        <v>46</v>
      </c>
      <c r="H839" s="10" t="s">
        <v>47</v>
      </c>
      <c r="I839" s="41" t="s">
        <v>48</v>
      </c>
      <c r="J839" s="41" t="s">
        <v>49</v>
      </c>
      <c r="K839" s="10" t="s">
        <v>400</v>
      </c>
      <c r="L839" s="10" t="s">
        <v>66</v>
      </c>
      <c r="M839" s="10" t="s">
        <v>52</v>
      </c>
      <c r="N839" s="13">
        <v>43018</v>
      </c>
      <c r="O839" s="10" t="s">
        <v>53</v>
      </c>
      <c r="P839" s="15" t="s">
        <v>1</v>
      </c>
      <c r="Q839" s="11"/>
      <c r="R839" s="10"/>
      <c r="S839" s="10" t="s">
        <v>44</v>
      </c>
      <c r="T839" s="10" t="s">
        <v>44</v>
      </c>
      <c r="U839" s="10" t="s">
        <v>55</v>
      </c>
      <c r="V839" s="10">
        <v>2710193200</v>
      </c>
      <c r="W839" s="10" t="s">
        <v>70</v>
      </c>
      <c r="X839" s="10" t="s">
        <v>6226</v>
      </c>
      <c r="Y839" s="10" t="s">
        <v>2596</v>
      </c>
      <c r="Z839" s="10" t="s">
        <v>88</v>
      </c>
      <c r="AA839" s="10" t="s">
        <v>2383</v>
      </c>
      <c r="AB839" s="14" t="s">
        <v>400</v>
      </c>
      <c r="AC839" s="14"/>
      <c r="AD839" s="14"/>
      <c r="AE839" s="14"/>
      <c r="AF839" s="14"/>
      <c r="AG839" s="14"/>
      <c r="AH839" s="14"/>
    </row>
    <row r="840" spans="2:34" hidden="1" x14ac:dyDescent="0.35">
      <c r="B840" s="10">
        <v>44537967</v>
      </c>
      <c r="C840" s="10">
        <v>967</v>
      </c>
      <c r="D840" s="11" t="s">
        <v>2384</v>
      </c>
      <c r="E840" s="10">
        <v>45283801</v>
      </c>
      <c r="F840" s="11" t="s">
        <v>409</v>
      </c>
      <c r="G840" s="11" t="s">
        <v>46</v>
      </c>
      <c r="H840" s="59" t="s">
        <v>151</v>
      </c>
      <c r="I840" s="41" t="s">
        <v>86</v>
      </c>
      <c r="J840" s="41" t="s">
        <v>49</v>
      </c>
      <c r="K840" s="10" t="s">
        <v>400</v>
      </c>
      <c r="L840" s="59" t="s">
        <v>66</v>
      </c>
      <c r="M840" s="59" t="s">
        <v>52</v>
      </c>
      <c r="N840" s="95">
        <v>43018</v>
      </c>
      <c r="O840" s="59" t="s">
        <v>53</v>
      </c>
      <c r="P840" s="15" t="s">
        <v>1</v>
      </c>
      <c r="Q840" s="10"/>
      <c r="R840" s="10"/>
      <c r="S840" s="10" t="s">
        <v>44</v>
      </c>
      <c r="T840" s="11" t="s">
        <v>44</v>
      </c>
      <c r="U840" s="10" t="s">
        <v>55</v>
      </c>
      <c r="V840" s="10">
        <v>2710193200</v>
      </c>
      <c r="W840" s="10" t="s">
        <v>70</v>
      </c>
      <c r="X840" s="10" t="s">
        <v>7578</v>
      </c>
      <c r="Y840" s="10" t="s">
        <v>87</v>
      </c>
      <c r="Z840" s="10" t="s">
        <v>88</v>
      </c>
      <c r="AA840" s="10" t="s">
        <v>2385</v>
      </c>
      <c r="AB840" s="14" t="s">
        <v>400</v>
      </c>
      <c r="AC840" s="14"/>
      <c r="AD840" s="14"/>
      <c r="AE840" s="14"/>
      <c r="AF840" s="14"/>
      <c r="AG840" s="14"/>
      <c r="AH840" s="14"/>
    </row>
    <row r="841" spans="2:34" hidden="1" x14ac:dyDescent="0.35">
      <c r="B841" s="10">
        <v>44537855</v>
      </c>
      <c r="C841" s="10">
        <v>855</v>
      </c>
      <c r="D841" s="11" t="s">
        <v>2386</v>
      </c>
      <c r="E841" s="11">
        <v>45283801</v>
      </c>
      <c r="F841" s="11" t="s">
        <v>409</v>
      </c>
      <c r="G841" s="11" t="s">
        <v>46</v>
      </c>
      <c r="H841" s="10" t="s">
        <v>163</v>
      </c>
      <c r="I841" s="41" t="s">
        <v>164</v>
      </c>
      <c r="J841" s="41" t="s">
        <v>49</v>
      </c>
      <c r="K841" s="10" t="s">
        <v>400</v>
      </c>
      <c r="L841" s="10" t="s">
        <v>66</v>
      </c>
      <c r="M841" s="10" t="s">
        <v>52</v>
      </c>
      <c r="N841" s="13">
        <v>43018</v>
      </c>
      <c r="O841" s="10" t="s">
        <v>53</v>
      </c>
      <c r="P841" s="15" t="s">
        <v>1</v>
      </c>
      <c r="Q841" s="11"/>
      <c r="R841" s="10"/>
      <c r="S841" s="10" t="s">
        <v>44</v>
      </c>
      <c r="T841" s="10" t="s">
        <v>44</v>
      </c>
      <c r="U841" s="10" t="s">
        <v>55</v>
      </c>
      <c r="V841" s="10">
        <v>2710193200</v>
      </c>
      <c r="W841" s="10" t="s">
        <v>70</v>
      </c>
      <c r="X841" s="10" t="s">
        <v>7578</v>
      </c>
      <c r="Y841" s="10" t="s">
        <v>1414</v>
      </c>
      <c r="Z841" s="10" t="s">
        <v>88</v>
      </c>
      <c r="AA841" s="10" t="s">
        <v>2387</v>
      </c>
      <c r="AB841" s="113" t="s">
        <v>400</v>
      </c>
      <c r="AC841" s="14"/>
      <c r="AD841" s="14"/>
      <c r="AE841" s="14"/>
      <c r="AF841" s="14"/>
      <c r="AG841" s="14"/>
      <c r="AH841" s="14"/>
    </row>
    <row r="842" spans="2:34" hidden="1" x14ac:dyDescent="0.35">
      <c r="B842" s="10">
        <v>44537801</v>
      </c>
      <c r="C842" s="10">
        <v>801</v>
      </c>
      <c r="D842" s="11" t="s">
        <v>2388</v>
      </c>
      <c r="E842" s="11">
        <v>45283801</v>
      </c>
      <c r="F842" s="11" t="s">
        <v>409</v>
      </c>
      <c r="G842" s="11" t="s">
        <v>46</v>
      </c>
      <c r="H842" s="10" t="s">
        <v>79</v>
      </c>
      <c r="I842" s="41" t="s">
        <v>79</v>
      </c>
      <c r="J842" s="41" t="s">
        <v>49</v>
      </c>
      <c r="K842" s="10" t="s">
        <v>400</v>
      </c>
      <c r="L842" s="10" t="s">
        <v>66</v>
      </c>
      <c r="M842" s="10" t="s">
        <v>52</v>
      </c>
      <c r="N842" s="13">
        <v>43952</v>
      </c>
      <c r="O842" s="10" t="s">
        <v>53</v>
      </c>
      <c r="P842" s="15" t="s">
        <v>1</v>
      </c>
      <c r="Q842" s="11" t="s">
        <v>44</v>
      </c>
      <c r="R842" s="10" t="s">
        <v>54</v>
      </c>
      <c r="S842" s="10" t="s">
        <v>44</v>
      </c>
      <c r="T842" s="10" t="s">
        <v>44</v>
      </c>
      <c r="U842" s="10" t="s">
        <v>55</v>
      </c>
      <c r="V842" s="10">
        <v>2710193200</v>
      </c>
      <c r="W842" s="10" t="s">
        <v>44</v>
      </c>
      <c r="X842" s="10" t="s">
        <v>7578</v>
      </c>
      <c r="Y842" s="10">
        <v>1176</v>
      </c>
      <c r="Z842" s="10" t="s">
        <v>392</v>
      </c>
      <c r="AA842" s="10" t="s">
        <v>6975</v>
      </c>
      <c r="AB842" s="14" t="s">
        <v>400</v>
      </c>
      <c r="AC842" s="14"/>
      <c r="AD842" s="14"/>
      <c r="AE842" s="14"/>
      <c r="AF842" s="14"/>
      <c r="AG842" s="14"/>
      <c r="AH842" s="14"/>
    </row>
    <row r="843" spans="2:34" hidden="1" x14ac:dyDescent="0.35">
      <c r="B843" s="10">
        <v>44537809</v>
      </c>
      <c r="C843" s="10">
        <v>809</v>
      </c>
      <c r="D843" s="11" t="s">
        <v>2389</v>
      </c>
      <c r="E843" s="11">
        <v>45283801</v>
      </c>
      <c r="F843" s="11" t="s">
        <v>409</v>
      </c>
      <c r="G843" s="11" t="s">
        <v>46</v>
      </c>
      <c r="H843" s="10" t="s">
        <v>47</v>
      </c>
      <c r="I843" s="41" t="s">
        <v>48</v>
      </c>
      <c r="J843" s="41" t="s">
        <v>49</v>
      </c>
      <c r="K843" s="10" t="s">
        <v>400</v>
      </c>
      <c r="L843" s="10" t="s">
        <v>66</v>
      </c>
      <c r="M843" s="10" t="s">
        <v>52</v>
      </c>
      <c r="N843" s="13">
        <v>43018</v>
      </c>
      <c r="O843" s="10" t="s">
        <v>53</v>
      </c>
      <c r="P843" s="15" t="s">
        <v>1</v>
      </c>
      <c r="Q843" s="11"/>
      <c r="R843" s="10"/>
      <c r="S843" s="10" t="s">
        <v>44</v>
      </c>
      <c r="T843" s="10" t="s">
        <v>44</v>
      </c>
      <c r="U843" s="10" t="s">
        <v>55</v>
      </c>
      <c r="V843" s="10">
        <v>2710193200</v>
      </c>
      <c r="W843" s="10" t="s">
        <v>70</v>
      </c>
      <c r="X843" s="10" t="s">
        <v>7578</v>
      </c>
      <c r="Y843" s="10" t="s">
        <v>2596</v>
      </c>
      <c r="Z843" s="10" t="s">
        <v>88</v>
      </c>
      <c r="AA843" s="10" t="s">
        <v>2390</v>
      </c>
      <c r="AB843" s="113" t="s">
        <v>400</v>
      </c>
      <c r="AC843" s="14"/>
      <c r="AD843" s="14"/>
      <c r="AE843" s="14"/>
      <c r="AF843" s="14"/>
      <c r="AG843" s="14"/>
      <c r="AH843" s="14"/>
    </row>
    <row r="844" spans="2:34" hidden="1" x14ac:dyDescent="0.35">
      <c r="B844" s="10">
        <v>43086855</v>
      </c>
      <c r="C844" s="10">
        <v>855</v>
      </c>
      <c r="D844" s="11" t="s">
        <v>2391</v>
      </c>
      <c r="E844" s="11">
        <v>43582801</v>
      </c>
      <c r="F844" s="11" t="s">
        <v>1213</v>
      </c>
      <c r="G844" s="11" t="s">
        <v>46</v>
      </c>
      <c r="H844" s="10" t="s">
        <v>163</v>
      </c>
      <c r="I844" s="41" t="s">
        <v>164</v>
      </c>
      <c r="J844" s="41" t="s">
        <v>49</v>
      </c>
      <c r="K844" s="10" t="s">
        <v>400</v>
      </c>
      <c r="L844" s="10" t="s">
        <v>66</v>
      </c>
      <c r="M844" s="10" t="s">
        <v>52</v>
      </c>
      <c r="N844" s="13">
        <v>43651</v>
      </c>
      <c r="O844" s="10" t="s">
        <v>53</v>
      </c>
      <c r="P844" s="15" t="s">
        <v>1</v>
      </c>
      <c r="Q844" s="11"/>
      <c r="R844" s="10"/>
      <c r="S844" s="10" t="s">
        <v>44</v>
      </c>
      <c r="T844" s="10" t="s">
        <v>44</v>
      </c>
      <c r="U844" s="10" t="s">
        <v>55</v>
      </c>
      <c r="V844" s="10">
        <v>2710193200</v>
      </c>
      <c r="W844" s="10" t="s">
        <v>70</v>
      </c>
      <c r="X844" s="10" t="s">
        <v>7579</v>
      </c>
      <c r="Y844" s="10" t="s">
        <v>1414</v>
      </c>
      <c r="Z844" s="10" t="s">
        <v>88</v>
      </c>
      <c r="AA844" s="10" t="s">
        <v>2392</v>
      </c>
      <c r="AB844" s="14" t="s">
        <v>400</v>
      </c>
      <c r="AC844" s="14"/>
      <c r="AD844" s="14"/>
      <c r="AE844" s="14"/>
      <c r="AF844" s="14"/>
      <c r="AG844" s="14"/>
      <c r="AH844" s="14"/>
    </row>
    <row r="845" spans="2:34" hidden="1" x14ac:dyDescent="0.35">
      <c r="B845" s="10">
        <v>43086967</v>
      </c>
      <c r="C845" s="10">
        <v>967</v>
      </c>
      <c r="D845" s="11" t="s">
        <v>2394</v>
      </c>
      <c r="E845" s="11">
        <v>43582801</v>
      </c>
      <c r="F845" s="11" t="s">
        <v>1213</v>
      </c>
      <c r="G845" s="11" t="s">
        <v>46</v>
      </c>
      <c r="H845" s="10" t="s">
        <v>151</v>
      </c>
      <c r="I845" s="41" t="s">
        <v>86</v>
      </c>
      <c r="J845" s="41" t="s">
        <v>49</v>
      </c>
      <c r="K845" s="10" t="s">
        <v>400</v>
      </c>
      <c r="L845" s="10" t="s">
        <v>66</v>
      </c>
      <c r="M845" s="10" t="s">
        <v>52</v>
      </c>
      <c r="N845" s="13">
        <v>43417</v>
      </c>
      <c r="O845" s="10" t="s">
        <v>53</v>
      </c>
      <c r="P845" s="15" t="s">
        <v>1</v>
      </c>
      <c r="Q845" s="11"/>
      <c r="R845" s="10"/>
      <c r="S845" s="10" t="s">
        <v>44</v>
      </c>
      <c r="T845" s="10" t="s">
        <v>44</v>
      </c>
      <c r="U845" s="10" t="s">
        <v>55</v>
      </c>
      <c r="V845" s="10">
        <v>2710193200</v>
      </c>
      <c r="W845" s="10" t="s">
        <v>70</v>
      </c>
      <c r="X845" s="10" t="s">
        <v>7579</v>
      </c>
      <c r="Y845" s="10" t="s">
        <v>87</v>
      </c>
      <c r="Z845" s="10" t="s">
        <v>88</v>
      </c>
      <c r="AA845" s="10" t="s">
        <v>2395</v>
      </c>
      <c r="AB845" s="113" t="s">
        <v>400</v>
      </c>
      <c r="AC845" s="14"/>
      <c r="AD845" s="14"/>
      <c r="AE845" s="114"/>
      <c r="AF845" s="114"/>
      <c r="AG845" s="14"/>
      <c r="AH845" s="14"/>
    </row>
    <row r="846" spans="2:34" hidden="1" x14ac:dyDescent="0.35">
      <c r="B846" s="10">
        <v>43086809</v>
      </c>
      <c r="C846" s="10">
        <v>809</v>
      </c>
      <c r="D846" s="11" t="s">
        <v>2396</v>
      </c>
      <c r="E846" s="11">
        <v>43582801</v>
      </c>
      <c r="F846" s="11" t="s">
        <v>1213</v>
      </c>
      <c r="G846" s="11" t="s">
        <v>46</v>
      </c>
      <c r="H846" s="10" t="s">
        <v>47</v>
      </c>
      <c r="I846" s="41" t="s">
        <v>48</v>
      </c>
      <c r="J846" s="41" t="s">
        <v>49</v>
      </c>
      <c r="K846" s="10" t="s">
        <v>400</v>
      </c>
      <c r="L846" s="10" t="s">
        <v>66</v>
      </c>
      <c r="M846" s="10" t="s">
        <v>52</v>
      </c>
      <c r="N846" s="13">
        <v>43651</v>
      </c>
      <c r="O846" s="10" t="s">
        <v>53</v>
      </c>
      <c r="P846" s="15" t="s">
        <v>1</v>
      </c>
      <c r="Q846" s="11"/>
      <c r="R846" s="10"/>
      <c r="S846" s="10" t="s">
        <v>44</v>
      </c>
      <c r="T846" s="10" t="s">
        <v>44</v>
      </c>
      <c r="U846" s="10" t="s">
        <v>55</v>
      </c>
      <c r="V846" s="10">
        <v>2710193200</v>
      </c>
      <c r="W846" s="10" t="s">
        <v>70</v>
      </c>
      <c r="X846" s="10" t="s">
        <v>7579</v>
      </c>
      <c r="Y846" s="10" t="s">
        <v>2596</v>
      </c>
      <c r="Z846" s="10" t="s">
        <v>88</v>
      </c>
      <c r="AA846" s="10" t="s">
        <v>2397</v>
      </c>
      <c r="AB846" s="113" t="s">
        <v>400</v>
      </c>
      <c r="AC846" s="14"/>
      <c r="AD846" s="14"/>
      <c r="AE846" s="14"/>
      <c r="AF846" s="14"/>
      <c r="AG846" s="14"/>
      <c r="AH846" s="14"/>
    </row>
    <row r="847" spans="2:34" hidden="1" x14ac:dyDescent="0.35">
      <c r="B847" s="10">
        <v>44539905</v>
      </c>
      <c r="C847" s="10">
        <v>905</v>
      </c>
      <c r="D847" s="11" t="s">
        <v>2398</v>
      </c>
      <c r="E847" s="11">
        <v>49757801</v>
      </c>
      <c r="F847" s="11" t="s">
        <v>1223</v>
      </c>
      <c r="G847" s="11" t="s">
        <v>46</v>
      </c>
      <c r="H847" s="10" t="s">
        <v>735</v>
      </c>
      <c r="I847" s="41" t="s">
        <v>63</v>
      </c>
      <c r="J847" s="41" t="s">
        <v>49</v>
      </c>
      <c r="K847" s="10" t="s">
        <v>400</v>
      </c>
      <c r="L847" s="10" t="s">
        <v>66</v>
      </c>
      <c r="M847" s="10" t="s">
        <v>52</v>
      </c>
      <c r="N847" s="13">
        <v>45383</v>
      </c>
      <c r="O847" s="10" t="s">
        <v>53</v>
      </c>
      <c r="P847" s="15" t="s">
        <v>1</v>
      </c>
      <c r="Q847" s="11" t="s">
        <v>54</v>
      </c>
      <c r="R847" s="10"/>
      <c r="S847" s="10" t="s">
        <v>44</v>
      </c>
      <c r="T847" s="10" t="s">
        <v>44</v>
      </c>
      <c r="U847" s="10" t="s">
        <v>55</v>
      </c>
      <c r="V847" s="10">
        <v>2710193200</v>
      </c>
      <c r="W847" s="10" t="s">
        <v>70</v>
      </c>
      <c r="X847" s="10" t="s">
        <v>5358</v>
      </c>
      <c r="Y847" s="10" t="s">
        <v>2703</v>
      </c>
      <c r="Z847" s="10" t="s">
        <v>1780</v>
      </c>
      <c r="AA847" s="10" t="s">
        <v>2399</v>
      </c>
      <c r="AB847" s="113" t="s">
        <v>400</v>
      </c>
      <c r="AC847" s="14"/>
      <c r="AD847" s="14"/>
      <c r="AE847" s="14"/>
      <c r="AF847" s="14"/>
      <c r="AG847" s="14"/>
      <c r="AH847" s="14"/>
    </row>
    <row r="848" spans="2:34" hidden="1" x14ac:dyDescent="0.35">
      <c r="B848" s="10">
        <v>44539829</v>
      </c>
      <c r="C848" s="10">
        <v>829</v>
      </c>
      <c r="D848" s="11" t="s">
        <v>6922</v>
      </c>
      <c r="E848" s="11">
        <v>49757801</v>
      </c>
      <c r="F848" s="11" t="s">
        <v>1223</v>
      </c>
      <c r="G848" s="11" t="s">
        <v>46</v>
      </c>
      <c r="H848" s="10" t="s">
        <v>6939</v>
      </c>
      <c r="I848" s="41" t="s">
        <v>3046</v>
      </c>
      <c r="J848" s="41" t="s">
        <v>49</v>
      </c>
      <c r="K848" s="10" t="s">
        <v>400</v>
      </c>
      <c r="L848" s="10" t="s">
        <v>66</v>
      </c>
      <c r="M848" s="10" t="s">
        <v>52</v>
      </c>
      <c r="N848" s="13"/>
      <c r="O848" s="10" t="s">
        <v>53</v>
      </c>
      <c r="P848" s="15" t="s">
        <v>3</v>
      </c>
      <c r="Q848" s="11"/>
      <c r="R848" s="10"/>
      <c r="S848" s="10">
        <v>44539905</v>
      </c>
      <c r="T848" s="10" t="s">
        <v>2398</v>
      </c>
      <c r="U848" s="10" t="s">
        <v>329</v>
      </c>
      <c r="V848" s="10">
        <v>2710193200</v>
      </c>
      <c r="W848" s="10" t="s">
        <v>70</v>
      </c>
      <c r="X848" s="10" t="s">
        <v>5358</v>
      </c>
      <c r="Y848" s="10" t="s">
        <v>2703</v>
      </c>
      <c r="Z848" s="10" t="s">
        <v>1780</v>
      </c>
      <c r="AA848" s="10" t="s">
        <v>2399</v>
      </c>
      <c r="AB848" s="14" t="s">
        <v>400</v>
      </c>
      <c r="AC848" s="14"/>
      <c r="AD848" s="14"/>
      <c r="AE848" s="14"/>
      <c r="AF848" s="14"/>
      <c r="AG848" s="14"/>
      <c r="AH848" s="14"/>
    </row>
    <row r="849" spans="2:34" hidden="1" x14ac:dyDescent="0.35">
      <c r="B849" s="10">
        <v>44539855</v>
      </c>
      <c r="C849" s="10">
        <v>855</v>
      </c>
      <c r="D849" s="11" t="s">
        <v>2401</v>
      </c>
      <c r="E849" s="11">
        <v>49757801</v>
      </c>
      <c r="F849" s="11" t="s">
        <v>1223</v>
      </c>
      <c r="G849" s="11" t="s">
        <v>46</v>
      </c>
      <c r="H849" s="10" t="s">
        <v>163</v>
      </c>
      <c r="I849" s="41" t="s">
        <v>164</v>
      </c>
      <c r="J849" s="41" t="s">
        <v>49</v>
      </c>
      <c r="K849" s="10" t="s">
        <v>400</v>
      </c>
      <c r="L849" s="10" t="s">
        <v>66</v>
      </c>
      <c r="M849" s="10" t="s">
        <v>52</v>
      </c>
      <c r="N849" s="13">
        <v>43669</v>
      </c>
      <c r="O849" s="10" t="s">
        <v>53</v>
      </c>
      <c r="P849" s="15" t="s">
        <v>1</v>
      </c>
      <c r="Q849" s="11"/>
      <c r="R849" s="10"/>
      <c r="S849" s="10" t="s">
        <v>44</v>
      </c>
      <c r="T849" s="10" t="s">
        <v>44</v>
      </c>
      <c r="U849" s="10" t="s">
        <v>55</v>
      </c>
      <c r="V849" s="10">
        <v>2710193200</v>
      </c>
      <c r="W849" s="10" t="s">
        <v>70</v>
      </c>
      <c r="X849" s="10" t="s">
        <v>5358</v>
      </c>
      <c r="Y849" s="10" t="s">
        <v>1414</v>
      </c>
      <c r="Z849" s="10" t="s">
        <v>88</v>
      </c>
      <c r="AA849" s="10" t="s">
        <v>2402</v>
      </c>
      <c r="AB849" s="113" t="s">
        <v>400</v>
      </c>
      <c r="AC849" s="14"/>
      <c r="AD849" s="14"/>
      <c r="AE849" s="14"/>
      <c r="AF849" s="14"/>
      <c r="AG849" s="14"/>
      <c r="AH849" s="14"/>
    </row>
    <row r="850" spans="2:34" hidden="1" x14ac:dyDescent="0.35">
      <c r="B850" s="10">
        <v>44539967</v>
      </c>
      <c r="C850" s="10">
        <v>967</v>
      </c>
      <c r="D850" s="11" t="s">
        <v>2403</v>
      </c>
      <c r="E850" s="11">
        <v>49757801</v>
      </c>
      <c r="F850" s="11" t="s">
        <v>1223</v>
      </c>
      <c r="G850" s="11" t="s">
        <v>46</v>
      </c>
      <c r="H850" s="10" t="s">
        <v>151</v>
      </c>
      <c r="I850" s="41" t="s">
        <v>86</v>
      </c>
      <c r="J850" s="41" t="s">
        <v>49</v>
      </c>
      <c r="K850" s="10" t="s">
        <v>400</v>
      </c>
      <c r="L850" s="10" t="s">
        <v>66</v>
      </c>
      <c r="M850" s="10" t="s">
        <v>52</v>
      </c>
      <c r="N850" s="13">
        <v>43669</v>
      </c>
      <c r="O850" s="10" t="s">
        <v>53</v>
      </c>
      <c r="P850" s="15" t="s">
        <v>1</v>
      </c>
      <c r="Q850" s="11"/>
      <c r="R850" s="10"/>
      <c r="S850" s="10" t="s">
        <v>44</v>
      </c>
      <c r="T850" s="10" t="s">
        <v>44</v>
      </c>
      <c r="U850" s="10" t="s">
        <v>55</v>
      </c>
      <c r="V850" s="10">
        <v>2710193200</v>
      </c>
      <c r="W850" s="10" t="s">
        <v>70</v>
      </c>
      <c r="X850" s="10" t="s">
        <v>5358</v>
      </c>
      <c r="Y850" s="10" t="s">
        <v>87</v>
      </c>
      <c r="Z850" s="10" t="s">
        <v>88</v>
      </c>
      <c r="AA850" s="10" t="s">
        <v>2404</v>
      </c>
      <c r="AB850" s="113" t="s">
        <v>400</v>
      </c>
      <c r="AC850" s="14"/>
      <c r="AD850" s="14"/>
      <c r="AE850" s="14"/>
      <c r="AF850" s="14"/>
      <c r="AG850" s="14"/>
      <c r="AH850" s="14"/>
    </row>
    <row r="851" spans="2:34" hidden="1" x14ac:dyDescent="0.35">
      <c r="B851" s="10">
        <v>44539809</v>
      </c>
      <c r="C851" s="10">
        <v>809</v>
      </c>
      <c r="D851" s="11" t="s">
        <v>2405</v>
      </c>
      <c r="E851" s="11">
        <v>49757801</v>
      </c>
      <c r="F851" s="11" t="s">
        <v>1223</v>
      </c>
      <c r="G851" s="11" t="s">
        <v>46</v>
      </c>
      <c r="H851" s="10" t="s">
        <v>47</v>
      </c>
      <c r="I851" s="41" t="s">
        <v>48</v>
      </c>
      <c r="J851" s="41" t="s">
        <v>49</v>
      </c>
      <c r="K851" s="10" t="s">
        <v>400</v>
      </c>
      <c r="L851" s="10" t="s">
        <v>66</v>
      </c>
      <c r="M851" s="10" t="s">
        <v>52</v>
      </c>
      <c r="N851" s="13">
        <v>43669</v>
      </c>
      <c r="O851" s="10" t="s">
        <v>53</v>
      </c>
      <c r="P851" s="15" t="s">
        <v>1</v>
      </c>
      <c r="Q851" s="11"/>
      <c r="R851" s="10"/>
      <c r="S851" s="10" t="s">
        <v>44</v>
      </c>
      <c r="T851" s="10" t="s">
        <v>44</v>
      </c>
      <c r="U851" s="10" t="s">
        <v>55</v>
      </c>
      <c r="V851" s="10">
        <v>2710193200</v>
      </c>
      <c r="W851" s="10" t="s">
        <v>70</v>
      </c>
      <c r="X851" s="10" t="s">
        <v>5358</v>
      </c>
      <c r="Y851" s="10" t="s">
        <v>2596</v>
      </c>
      <c r="Z851" s="10" t="s">
        <v>88</v>
      </c>
      <c r="AA851" s="10" t="s">
        <v>2406</v>
      </c>
      <c r="AB851" s="113" t="s">
        <v>400</v>
      </c>
      <c r="AC851" s="14"/>
      <c r="AD851" s="14"/>
      <c r="AE851" s="114"/>
      <c r="AF851" s="114"/>
      <c r="AG851" s="14"/>
      <c r="AH851" s="14"/>
    </row>
    <row r="852" spans="2:34" hidden="1" x14ac:dyDescent="0.35">
      <c r="B852" s="10">
        <v>41091855</v>
      </c>
      <c r="C852" s="10">
        <v>855</v>
      </c>
      <c r="D852" s="11" t="s">
        <v>2407</v>
      </c>
      <c r="E852" s="11">
        <v>44523801</v>
      </c>
      <c r="F852" s="11" t="s">
        <v>399</v>
      </c>
      <c r="G852" s="11" t="s">
        <v>46</v>
      </c>
      <c r="H852" s="10" t="s">
        <v>163</v>
      </c>
      <c r="I852" s="41" t="s">
        <v>164</v>
      </c>
      <c r="J852" s="41" t="s">
        <v>49</v>
      </c>
      <c r="K852" s="10" t="s">
        <v>400</v>
      </c>
      <c r="L852" s="10" t="s">
        <v>66</v>
      </c>
      <c r="M852" s="10" t="s">
        <v>52</v>
      </c>
      <c r="N852" s="13">
        <v>43018</v>
      </c>
      <c r="O852" s="10" t="s">
        <v>53</v>
      </c>
      <c r="P852" s="15" t="s">
        <v>1</v>
      </c>
      <c r="Q852" s="11"/>
      <c r="R852" s="10"/>
      <c r="S852" s="10" t="s">
        <v>44</v>
      </c>
      <c r="T852" s="10" t="s">
        <v>44</v>
      </c>
      <c r="U852" s="10" t="s">
        <v>55</v>
      </c>
      <c r="V852" s="10">
        <v>2710193200</v>
      </c>
      <c r="W852" s="10" t="s">
        <v>70</v>
      </c>
      <c r="X852" s="10" t="s">
        <v>7580</v>
      </c>
      <c r="Y852" s="10" t="s">
        <v>1414</v>
      </c>
      <c r="Z852" s="10" t="s">
        <v>88</v>
      </c>
      <c r="AA852" s="10" t="s">
        <v>2408</v>
      </c>
      <c r="AB852" s="113" t="s">
        <v>400</v>
      </c>
      <c r="AC852" s="14"/>
      <c r="AD852" s="14"/>
      <c r="AE852" s="14"/>
      <c r="AF852" s="14"/>
      <c r="AG852" s="14"/>
      <c r="AH852" s="14"/>
    </row>
    <row r="853" spans="2:34" hidden="1" x14ac:dyDescent="0.35">
      <c r="B853" s="10">
        <v>41091809</v>
      </c>
      <c r="C853" s="10">
        <v>809</v>
      </c>
      <c r="D853" s="11" t="s">
        <v>2409</v>
      </c>
      <c r="E853" s="11">
        <v>44523801</v>
      </c>
      <c r="F853" s="11" t="s">
        <v>399</v>
      </c>
      <c r="G853" s="11" t="s">
        <v>46</v>
      </c>
      <c r="H853" s="10" t="s">
        <v>47</v>
      </c>
      <c r="I853" s="41" t="s">
        <v>48</v>
      </c>
      <c r="J853" s="41" t="s">
        <v>49</v>
      </c>
      <c r="K853" s="10" t="s">
        <v>400</v>
      </c>
      <c r="L853" s="10" t="s">
        <v>66</v>
      </c>
      <c r="M853" s="10" t="s">
        <v>52</v>
      </c>
      <c r="N853" s="13">
        <v>43018</v>
      </c>
      <c r="O853" s="10" t="s">
        <v>53</v>
      </c>
      <c r="P853" s="15" t="s">
        <v>1</v>
      </c>
      <c r="Q853" s="11"/>
      <c r="R853" s="10"/>
      <c r="S853" s="10" t="s">
        <v>44</v>
      </c>
      <c r="T853" s="10" t="s">
        <v>44</v>
      </c>
      <c r="U853" s="10" t="s">
        <v>55</v>
      </c>
      <c r="V853" s="10">
        <v>2710193200</v>
      </c>
      <c r="W853" s="10" t="s">
        <v>70</v>
      </c>
      <c r="X853" s="10" t="s">
        <v>7580</v>
      </c>
      <c r="Y853" s="10" t="s">
        <v>2596</v>
      </c>
      <c r="Z853" s="10" t="s">
        <v>88</v>
      </c>
      <c r="AA853" s="10" t="s">
        <v>2410</v>
      </c>
      <c r="AB853" s="113" t="s">
        <v>400</v>
      </c>
      <c r="AC853" s="14"/>
      <c r="AD853" s="14"/>
      <c r="AE853" s="14"/>
      <c r="AF853" s="14"/>
      <c r="AG853" s="14"/>
      <c r="AH853" s="14"/>
    </row>
    <row r="854" spans="2:34" hidden="1" x14ac:dyDescent="0.35">
      <c r="B854" s="10">
        <v>41091967</v>
      </c>
      <c r="C854" s="10">
        <v>967</v>
      </c>
      <c r="D854" s="11" t="s">
        <v>2411</v>
      </c>
      <c r="E854" s="11">
        <v>44523801</v>
      </c>
      <c r="F854" s="11" t="s">
        <v>399</v>
      </c>
      <c r="G854" s="11" t="s">
        <v>46</v>
      </c>
      <c r="H854" s="10" t="s">
        <v>151</v>
      </c>
      <c r="I854" s="41" t="s">
        <v>86</v>
      </c>
      <c r="J854" s="41" t="s">
        <v>49</v>
      </c>
      <c r="K854" s="10" t="s">
        <v>400</v>
      </c>
      <c r="L854" s="10" t="s">
        <v>66</v>
      </c>
      <c r="M854" s="10" t="s">
        <v>52</v>
      </c>
      <c r="N854" s="13">
        <v>43018</v>
      </c>
      <c r="O854" s="10" t="s">
        <v>53</v>
      </c>
      <c r="P854" s="15" t="s">
        <v>1</v>
      </c>
      <c r="Q854" s="11"/>
      <c r="R854" s="10"/>
      <c r="S854" s="10" t="s">
        <v>44</v>
      </c>
      <c r="T854" s="10" t="s">
        <v>44</v>
      </c>
      <c r="U854" s="10" t="s">
        <v>55</v>
      </c>
      <c r="V854" s="10">
        <v>2710193200</v>
      </c>
      <c r="W854" s="10" t="s">
        <v>70</v>
      </c>
      <c r="X854" s="10" t="s">
        <v>7580</v>
      </c>
      <c r="Y854" s="10" t="s">
        <v>87</v>
      </c>
      <c r="Z854" s="10" t="s">
        <v>88</v>
      </c>
      <c r="AA854" s="10" t="s">
        <v>2412</v>
      </c>
      <c r="AB854" s="113" t="s">
        <v>400</v>
      </c>
      <c r="AC854" s="14"/>
      <c r="AD854" s="14"/>
      <c r="AE854" s="14"/>
      <c r="AF854" s="14"/>
      <c r="AG854" s="14"/>
      <c r="AH854" s="14"/>
    </row>
    <row r="855" spans="2:34" hidden="1" x14ac:dyDescent="0.35">
      <c r="B855" s="10">
        <v>51451999</v>
      </c>
      <c r="C855" s="10">
        <v>999</v>
      </c>
      <c r="D855" s="11" t="s">
        <v>2413</v>
      </c>
      <c r="E855" s="11" t="s">
        <v>44</v>
      </c>
      <c r="F855" s="11" t="s">
        <v>45</v>
      </c>
      <c r="G855" s="11" t="s">
        <v>216</v>
      </c>
      <c r="H855" s="10" t="s">
        <v>2180</v>
      </c>
      <c r="I855" s="41" t="s">
        <v>545</v>
      </c>
      <c r="J855" s="41" t="s">
        <v>145</v>
      </c>
      <c r="K855" s="10" t="s">
        <v>65</v>
      </c>
      <c r="L855" s="10" t="s">
        <v>51</v>
      </c>
      <c r="M855" s="10" t="s">
        <v>67</v>
      </c>
      <c r="N855" s="13">
        <v>44267</v>
      </c>
      <c r="O855" s="10" t="s">
        <v>92</v>
      </c>
      <c r="P855" s="15" t="s">
        <v>1</v>
      </c>
      <c r="Q855" s="11"/>
      <c r="R855" s="10"/>
      <c r="S855" s="10" t="s">
        <v>44</v>
      </c>
      <c r="T855" s="10" t="s">
        <v>44</v>
      </c>
      <c r="U855" s="10" t="s">
        <v>55</v>
      </c>
      <c r="V855" s="10">
        <v>8424899000</v>
      </c>
      <c r="W855" s="10" t="s">
        <v>56</v>
      </c>
      <c r="X855" s="10"/>
      <c r="Y855" s="10"/>
      <c r="Z855" s="10"/>
      <c r="AA855" s="10"/>
      <c r="AB855" s="113" t="s">
        <v>2414</v>
      </c>
      <c r="AC855" s="14"/>
      <c r="AD855" s="14"/>
      <c r="AE855" s="14"/>
      <c r="AF855" s="14"/>
      <c r="AG855" s="14"/>
      <c r="AH855" s="14"/>
    </row>
    <row r="856" spans="2:34" hidden="1" x14ac:dyDescent="0.35">
      <c r="B856" s="10">
        <v>40120855</v>
      </c>
      <c r="C856" s="10">
        <v>855</v>
      </c>
      <c r="D856" s="11" t="s">
        <v>2416</v>
      </c>
      <c r="E856" s="11">
        <v>44242801</v>
      </c>
      <c r="F856" s="11" t="s">
        <v>1577</v>
      </c>
      <c r="G856" s="11" t="s">
        <v>46</v>
      </c>
      <c r="H856" s="10" t="s">
        <v>163</v>
      </c>
      <c r="I856" s="41" t="s">
        <v>164</v>
      </c>
      <c r="J856" s="41" t="s">
        <v>49</v>
      </c>
      <c r="K856" s="10" t="s">
        <v>2417</v>
      </c>
      <c r="L856" s="10" t="s">
        <v>66</v>
      </c>
      <c r="M856" s="10" t="s">
        <v>52</v>
      </c>
      <c r="N856" s="13">
        <v>44075</v>
      </c>
      <c r="O856" s="10" t="s">
        <v>53</v>
      </c>
      <c r="P856" s="15" t="s">
        <v>1</v>
      </c>
      <c r="Q856" s="11"/>
      <c r="R856" s="10"/>
      <c r="S856" s="10" t="s">
        <v>44</v>
      </c>
      <c r="T856" s="10" t="s">
        <v>44</v>
      </c>
      <c r="U856" s="10" t="s">
        <v>55</v>
      </c>
      <c r="V856" s="10">
        <v>2710193200</v>
      </c>
      <c r="W856" s="10" t="s">
        <v>70</v>
      </c>
      <c r="X856" s="10" t="s">
        <v>6245</v>
      </c>
      <c r="Y856" s="10" t="s">
        <v>7581</v>
      </c>
      <c r="Z856" s="10" t="s">
        <v>73</v>
      </c>
      <c r="AA856" s="10" t="s">
        <v>2418</v>
      </c>
      <c r="AB856" s="113" t="s">
        <v>2417</v>
      </c>
      <c r="AC856" s="14"/>
      <c r="AD856" s="14"/>
      <c r="AE856" s="14"/>
      <c r="AF856" s="14"/>
      <c r="AG856" s="14"/>
      <c r="AH856" s="14"/>
    </row>
    <row r="857" spans="2:34" hidden="1" x14ac:dyDescent="0.35">
      <c r="B857" s="10">
        <v>40120809</v>
      </c>
      <c r="C857" s="10">
        <v>809</v>
      </c>
      <c r="D857" s="11" t="s">
        <v>2420</v>
      </c>
      <c r="E857" s="11">
        <v>44242801</v>
      </c>
      <c r="F857" s="11" t="s">
        <v>1577</v>
      </c>
      <c r="G857" s="11" t="s">
        <v>46</v>
      </c>
      <c r="H857" s="10" t="s">
        <v>47</v>
      </c>
      <c r="I857" s="41" t="s">
        <v>48</v>
      </c>
      <c r="J857" s="41" t="s">
        <v>49</v>
      </c>
      <c r="K857" s="10" t="s">
        <v>2417</v>
      </c>
      <c r="L857" s="10" t="s">
        <v>66</v>
      </c>
      <c r="M857" s="10" t="s">
        <v>52</v>
      </c>
      <c r="N857" s="13">
        <v>44075</v>
      </c>
      <c r="O857" s="10" t="s">
        <v>53</v>
      </c>
      <c r="P857" s="15" t="s">
        <v>1</v>
      </c>
      <c r="Q857" s="11"/>
      <c r="R857" s="10"/>
      <c r="S857" s="10" t="s">
        <v>44</v>
      </c>
      <c r="T857" s="10" t="s">
        <v>44</v>
      </c>
      <c r="U857" s="10" t="s">
        <v>55</v>
      </c>
      <c r="V857" s="10">
        <v>2710193200</v>
      </c>
      <c r="W857" s="10" t="s">
        <v>70</v>
      </c>
      <c r="X857" s="10" t="s">
        <v>6245</v>
      </c>
      <c r="Y857" s="10" t="s">
        <v>2483</v>
      </c>
      <c r="Z857" s="10" t="s">
        <v>73</v>
      </c>
      <c r="AA857" s="10" t="s">
        <v>2421</v>
      </c>
      <c r="AB857" s="113" t="s">
        <v>2417</v>
      </c>
      <c r="AC857" s="14"/>
      <c r="AD857" s="14"/>
      <c r="AE857" s="14"/>
      <c r="AF857" s="14"/>
      <c r="AG857" s="14"/>
      <c r="AH857" s="14"/>
    </row>
    <row r="858" spans="2:34" hidden="1" x14ac:dyDescent="0.35">
      <c r="B858" s="10">
        <v>40121855</v>
      </c>
      <c r="C858" s="10">
        <v>855</v>
      </c>
      <c r="D858" s="11" t="s">
        <v>2422</v>
      </c>
      <c r="E858" s="11">
        <v>40121801</v>
      </c>
      <c r="F858" s="11" t="s">
        <v>1591</v>
      </c>
      <c r="G858" s="11" t="s">
        <v>46</v>
      </c>
      <c r="H858" s="10" t="s">
        <v>163</v>
      </c>
      <c r="I858" s="41" t="s">
        <v>164</v>
      </c>
      <c r="J858" s="41" t="s">
        <v>49</v>
      </c>
      <c r="K858" s="10" t="s">
        <v>2417</v>
      </c>
      <c r="L858" s="10" t="s">
        <v>66</v>
      </c>
      <c r="M858" s="10" t="s">
        <v>52</v>
      </c>
      <c r="N858" s="13">
        <v>44150</v>
      </c>
      <c r="O858" s="10" t="s">
        <v>53</v>
      </c>
      <c r="P858" s="15" t="s">
        <v>1</v>
      </c>
      <c r="Q858" s="11"/>
      <c r="R858" s="10"/>
      <c r="S858" s="10" t="s">
        <v>44</v>
      </c>
      <c r="T858" s="10" t="s">
        <v>44</v>
      </c>
      <c r="U858" s="10" t="s">
        <v>55</v>
      </c>
      <c r="V858" s="10">
        <v>2710193200</v>
      </c>
      <c r="W858" s="10" t="s">
        <v>70</v>
      </c>
      <c r="X858" s="10" t="s">
        <v>7582</v>
      </c>
      <c r="Y858" s="10" t="s">
        <v>7581</v>
      </c>
      <c r="Z858" s="10" t="s">
        <v>73</v>
      </c>
      <c r="AA858" s="10" t="s">
        <v>2423</v>
      </c>
      <c r="AB858" s="113" t="s">
        <v>2417</v>
      </c>
      <c r="AC858" s="14"/>
      <c r="AD858" s="14"/>
      <c r="AE858" s="14"/>
      <c r="AF858" s="14"/>
      <c r="AG858" s="14"/>
      <c r="AH858" s="14"/>
    </row>
    <row r="859" spans="2:34" hidden="1" x14ac:dyDescent="0.35">
      <c r="B859" s="10">
        <v>40121801</v>
      </c>
      <c r="C859" s="10">
        <v>801</v>
      </c>
      <c r="D859" s="11" t="s">
        <v>1591</v>
      </c>
      <c r="E859" s="11">
        <v>40121801</v>
      </c>
      <c r="F859" s="11" t="s">
        <v>1591</v>
      </c>
      <c r="G859" s="11" t="s">
        <v>46</v>
      </c>
      <c r="H859" s="10" t="s">
        <v>79</v>
      </c>
      <c r="I859" s="41" t="s">
        <v>79</v>
      </c>
      <c r="J859" s="41" t="s">
        <v>49</v>
      </c>
      <c r="K859" s="10" t="s">
        <v>2417</v>
      </c>
      <c r="L859" s="10" t="s">
        <v>66</v>
      </c>
      <c r="M859" s="10" t="s">
        <v>52</v>
      </c>
      <c r="N859" s="13">
        <v>44682</v>
      </c>
      <c r="O859" s="10" t="s">
        <v>53</v>
      </c>
      <c r="P859" s="15" t="s">
        <v>1</v>
      </c>
      <c r="Q859" s="11" t="s">
        <v>44</v>
      </c>
      <c r="R859" s="10" t="s">
        <v>54</v>
      </c>
      <c r="S859" s="10" t="s">
        <v>44</v>
      </c>
      <c r="T859" s="10" t="s">
        <v>44</v>
      </c>
      <c r="U859" s="10" t="s">
        <v>55</v>
      </c>
      <c r="V859" s="10">
        <v>2710193200</v>
      </c>
      <c r="W859" s="10" t="s">
        <v>44</v>
      </c>
      <c r="X859" s="10" t="s">
        <v>7582</v>
      </c>
      <c r="Y859" s="10">
        <v>1176</v>
      </c>
      <c r="Z859" s="10" t="s">
        <v>392</v>
      </c>
      <c r="AA859" s="10" t="s">
        <v>2424</v>
      </c>
      <c r="AB859" s="14" t="s">
        <v>2417</v>
      </c>
      <c r="AC859" s="14"/>
      <c r="AD859" s="14"/>
      <c r="AE859" s="14"/>
      <c r="AF859" s="14"/>
      <c r="AG859" s="14"/>
      <c r="AH859" s="14"/>
    </row>
    <row r="860" spans="2:34" hidden="1" x14ac:dyDescent="0.35">
      <c r="B860" s="10">
        <v>40121967</v>
      </c>
      <c r="C860" s="10">
        <v>967</v>
      </c>
      <c r="D860" s="11" t="s">
        <v>2425</v>
      </c>
      <c r="E860" s="11">
        <v>40121801</v>
      </c>
      <c r="F860" s="11" t="s">
        <v>1591</v>
      </c>
      <c r="G860" s="11" t="s">
        <v>46</v>
      </c>
      <c r="H860" s="10" t="s">
        <v>151</v>
      </c>
      <c r="I860" s="41" t="s">
        <v>86</v>
      </c>
      <c r="J860" s="41" t="s">
        <v>49</v>
      </c>
      <c r="K860" s="10" t="s">
        <v>2417</v>
      </c>
      <c r="L860" s="10" t="s">
        <v>66</v>
      </c>
      <c r="M860" s="10" t="s">
        <v>52</v>
      </c>
      <c r="N860" s="13">
        <v>44075</v>
      </c>
      <c r="O860" s="10" t="s">
        <v>53</v>
      </c>
      <c r="P860" s="15" t="s">
        <v>1</v>
      </c>
      <c r="Q860" s="11"/>
      <c r="R860" s="10"/>
      <c r="S860" s="10" t="s">
        <v>44</v>
      </c>
      <c r="T860" s="10" t="s">
        <v>44</v>
      </c>
      <c r="U860" s="10" t="s">
        <v>55</v>
      </c>
      <c r="V860" s="10">
        <v>2710193200</v>
      </c>
      <c r="W860" s="10" t="s">
        <v>70</v>
      </c>
      <c r="X860" s="10" t="s">
        <v>7582</v>
      </c>
      <c r="Y860" s="10" t="s">
        <v>87</v>
      </c>
      <c r="Z860" s="10" t="s">
        <v>73</v>
      </c>
      <c r="AA860" s="10" t="s">
        <v>2426</v>
      </c>
      <c r="AB860" s="113" t="s">
        <v>2417</v>
      </c>
      <c r="AC860" s="14"/>
      <c r="AD860" s="14"/>
      <c r="AE860" s="14"/>
      <c r="AF860" s="14"/>
      <c r="AG860" s="14"/>
      <c r="AH860" s="14"/>
    </row>
    <row r="861" spans="2:34" hidden="1" x14ac:dyDescent="0.35">
      <c r="B861" s="10">
        <v>40121809</v>
      </c>
      <c r="C861" s="10">
        <v>809</v>
      </c>
      <c r="D861" s="11" t="s">
        <v>2427</v>
      </c>
      <c r="E861" s="11">
        <v>40121801</v>
      </c>
      <c r="F861" s="11" t="s">
        <v>1591</v>
      </c>
      <c r="G861" s="11" t="s">
        <v>46</v>
      </c>
      <c r="H861" s="10" t="s">
        <v>47</v>
      </c>
      <c r="I861" s="41" t="s">
        <v>48</v>
      </c>
      <c r="J861" s="41" t="s">
        <v>49</v>
      </c>
      <c r="K861" s="10" t="s">
        <v>2417</v>
      </c>
      <c r="L861" s="10" t="s">
        <v>66</v>
      </c>
      <c r="M861" s="10" t="s">
        <v>52</v>
      </c>
      <c r="N861" s="13">
        <v>44075</v>
      </c>
      <c r="O861" s="10" t="s">
        <v>53</v>
      </c>
      <c r="P861" s="15" t="s">
        <v>1</v>
      </c>
      <c r="Q861" s="11"/>
      <c r="R861" s="10"/>
      <c r="S861" s="10" t="s">
        <v>44</v>
      </c>
      <c r="T861" s="10" t="s">
        <v>44</v>
      </c>
      <c r="U861" s="10" t="s">
        <v>55</v>
      </c>
      <c r="V861" s="10">
        <v>2710193200</v>
      </c>
      <c r="W861" s="10" t="s">
        <v>70</v>
      </c>
      <c r="X861" s="10" t="s">
        <v>7582</v>
      </c>
      <c r="Y861" s="10" t="s">
        <v>2483</v>
      </c>
      <c r="Z861" s="10" t="s">
        <v>73</v>
      </c>
      <c r="AA861" s="10" t="s">
        <v>2428</v>
      </c>
      <c r="AB861" s="113" t="s">
        <v>2417</v>
      </c>
      <c r="AC861" s="14"/>
      <c r="AD861" s="14"/>
      <c r="AE861" s="14"/>
      <c r="AF861" s="14"/>
      <c r="AG861" s="14"/>
      <c r="AH861" s="14"/>
    </row>
    <row r="862" spans="2:34" hidden="1" x14ac:dyDescent="0.35">
      <c r="B862" s="10">
        <v>40126905</v>
      </c>
      <c r="C862" s="10">
        <v>905</v>
      </c>
      <c r="D862" s="11" t="s">
        <v>2429</v>
      </c>
      <c r="E862" s="11">
        <v>40126801</v>
      </c>
      <c r="F862" s="11" t="s">
        <v>1729</v>
      </c>
      <c r="G862" s="11" t="s">
        <v>46</v>
      </c>
      <c r="H862" s="10" t="s">
        <v>62</v>
      </c>
      <c r="I862" s="41" t="s">
        <v>63</v>
      </c>
      <c r="J862" s="41" t="s">
        <v>49</v>
      </c>
      <c r="K862" s="10" t="s">
        <v>2417</v>
      </c>
      <c r="L862" s="10" t="s">
        <v>66</v>
      </c>
      <c r="M862" s="10" t="s">
        <v>52</v>
      </c>
      <c r="N862" s="13">
        <v>44075</v>
      </c>
      <c r="O862" s="10" t="s">
        <v>53</v>
      </c>
      <c r="P862" s="15" t="s">
        <v>1</v>
      </c>
      <c r="Q862" s="11"/>
      <c r="R862" s="10"/>
      <c r="S862" s="10" t="s">
        <v>44</v>
      </c>
      <c r="T862" s="10" t="s">
        <v>44</v>
      </c>
      <c r="U862" s="10" t="s">
        <v>55</v>
      </c>
      <c r="V862" s="10">
        <v>2710199200</v>
      </c>
      <c r="W862" s="10" t="s">
        <v>70</v>
      </c>
      <c r="X862" s="10" t="s">
        <v>6247</v>
      </c>
      <c r="Y862" s="10" t="s">
        <v>7583</v>
      </c>
      <c r="Z862" s="10" t="s">
        <v>73</v>
      </c>
      <c r="AA862" s="10" t="s">
        <v>2430</v>
      </c>
      <c r="AB862" s="113" t="s">
        <v>2417</v>
      </c>
      <c r="AC862" s="14"/>
      <c r="AD862" s="14"/>
      <c r="AE862" s="14"/>
      <c r="AF862" s="14"/>
      <c r="AG862" s="14"/>
      <c r="AH862" s="14"/>
    </row>
    <row r="863" spans="2:34" hidden="1" x14ac:dyDescent="0.35">
      <c r="B863" s="10">
        <v>40126829</v>
      </c>
      <c r="C863" s="10">
        <v>829</v>
      </c>
      <c r="D863" s="11" t="s">
        <v>6925</v>
      </c>
      <c r="E863" s="11">
        <v>40126801</v>
      </c>
      <c r="F863" s="11" t="s">
        <v>1729</v>
      </c>
      <c r="G863" s="11" t="s">
        <v>46</v>
      </c>
      <c r="H863" s="10" t="s">
        <v>6939</v>
      </c>
      <c r="I863" s="41" t="s">
        <v>3046</v>
      </c>
      <c r="J863" s="41" t="s">
        <v>49</v>
      </c>
      <c r="K863" s="10" t="s">
        <v>2417</v>
      </c>
      <c r="L863" s="10" t="s">
        <v>66</v>
      </c>
      <c r="M863" s="10" t="s">
        <v>52</v>
      </c>
      <c r="N863" s="13"/>
      <c r="O863" s="10" t="s">
        <v>53</v>
      </c>
      <c r="P863" s="15" t="s">
        <v>3</v>
      </c>
      <c r="Q863" s="11"/>
      <c r="R863" s="10"/>
      <c r="S863" s="10">
        <v>40126905</v>
      </c>
      <c r="T863" s="10" t="s">
        <v>2429</v>
      </c>
      <c r="U863" s="10" t="s">
        <v>329</v>
      </c>
      <c r="V863" s="10">
        <v>2710199200</v>
      </c>
      <c r="W863" s="10" t="s">
        <v>70</v>
      </c>
      <c r="X863" s="10" t="s">
        <v>6247</v>
      </c>
      <c r="Y863" s="10" t="s">
        <v>7583</v>
      </c>
      <c r="Z863" s="10" t="s">
        <v>73</v>
      </c>
      <c r="AA863" s="10" t="s">
        <v>2430</v>
      </c>
      <c r="AB863" s="113" t="s">
        <v>2417</v>
      </c>
      <c r="AC863" s="14"/>
      <c r="AD863" s="14"/>
      <c r="AE863" s="14"/>
      <c r="AF863" s="14"/>
      <c r="AG863" s="14"/>
      <c r="AH863" s="14"/>
    </row>
    <row r="864" spans="2:34" hidden="1" x14ac:dyDescent="0.35">
      <c r="B864" s="10">
        <v>50101817</v>
      </c>
      <c r="C864" s="10">
        <v>817</v>
      </c>
      <c r="D864" s="11" t="s">
        <v>2431</v>
      </c>
      <c r="E864" s="11">
        <v>50101801</v>
      </c>
      <c r="F864" s="11" t="s">
        <v>2432</v>
      </c>
      <c r="G864" s="11" t="s">
        <v>216</v>
      </c>
      <c r="H864" s="10" t="s">
        <v>446</v>
      </c>
      <c r="I864" s="41" t="s">
        <v>447</v>
      </c>
      <c r="J864" s="41" t="s">
        <v>49</v>
      </c>
      <c r="K864" s="10" t="s">
        <v>2417</v>
      </c>
      <c r="L864" s="10" t="s">
        <v>66</v>
      </c>
      <c r="M864" s="10" t="s">
        <v>52</v>
      </c>
      <c r="N864" s="13">
        <v>44075</v>
      </c>
      <c r="O864" s="10" t="s">
        <v>53</v>
      </c>
      <c r="P864" s="15" t="s">
        <v>1</v>
      </c>
      <c r="Q864" s="11"/>
      <c r="R864" s="10"/>
      <c r="S864" s="10" t="s">
        <v>44</v>
      </c>
      <c r="T864" s="10" t="s">
        <v>44</v>
      </c>
      <c r="U864" s="10" t="s">
        <v>55</v>
      </c>
      <c r="V864" s="10">
        <v>2710199900</v>
      </c>
      <c r="W864" s="10" t="s">
        <v>83</v>
      </c>
      <c r="X864" s="10" t="s">
        <v>7584</v>
      </c>
      <c r="Y864" s="10" t="s">
        <v>7585</v>
      </c>
      <c r="Z864" s="10" t="s">
        <v>7586</v>
      </c>
      <c r="AA864" s="10" t="s">
        <v>2433</v>
      </c>
      <c r="AB864" s="113" t="s">
        <v>2417</v>
      </c>
      <c r="AC864" s="14"/>
      <c r="AD864" s="14"/>
      <c r="AE864" s="14"/>
      <c r="AF864" s="14"/>
      <c r="AG864" s="14"/>
      <c r="AH864" s="14"/>
    </row>
    <row r="865" spans="2:34" hidden="1" x14ac:dyDescent="0.35">
      <c r="B865" s="10">
        <v>50101988</v>
      </c>
      <c r="C865" s="10">
        <v>988</v>
      </c>
      <c r="D865" s="11" t="s">
        <v>2435</v>
      </c>
      <c r="E865" s="10">
        <v>50101801</v>
      </c>
      <c r="F865" s="11" t="s">
        <v>2432</v>
      </c>
      <c r="G865" s="11" t="s">
        <v>216</v>
      </c>
      <c r="H865" s="59" t="s">
        <v>217</v>
      </c>
      <c r="I865" s="41" t="s">
        <v>48</v>
      </c>
      <c r="J865" s="41" t="s">
        <v>49</v>
      </c>
      <c r="K865" s="10" t="s">
        <v>2417</v>
      </c>
      <c r="L865" s="59" t="s">
        <v>66</v>
      </c>
      <c r="M865" s="59" t="s">
        <v>52</v>
      </c>
      <c r="N865" s="95">
        <v>44075</v>
      </c>
      <c r="O865" s="59" t="s">
        <v>53</v>
      </c>
      <c r="P865" s="15" t="s">
        <v>1</v>
      </c>
      <c r="Q865" s="10"/>
      <c r="R865" s="10"/>
      <c r="S865" s="10" t="s">
        <v>44</v>
      </c>
      <c r="T865" s="11" t="s">
        <v>44</v>
      </c>
      <c r="U865" s="10" t="s">
        <v>55</v>
      </c>
      <c r="V865" s="10">
        <v>2710199900</v>
      </c>
      <c r="W865" s="10" t="s">
        <v>70</v>
      </c>
      <c r="X865" s="10" t="s">
        <v>7587</v>
      </c>
      <c r="Y865" s="10" t="s">
        <v>7588</v>
      </c>
      <c r="Z865" s="10" t="s">
        <v>7586</v>
      </c>
      <c r="AA865" s="10" t="s">
        <v>2436</v>
      </c>
      <c r="AB865" s="113" t="s">
        <v>2417</v>
      </c>
      <c r="AC865" s="14"/>
      <c r="AD865" s="14"/>
      <c r="AE865" s="14"/>
      <c r="AF865" s="14"/>
      <c r="AG865" s="14"/>
      <c r="AH865" s="14"/>
    </row>
    <row r="866" spans="2:34" hidden="1" x14ac:dyDescent="0.35">
      <c r="B866" s="10">
        <v>40148860</v>
      </c>
      <c r="C866" s="10">
        <v>860</v>
      </c>
      <c r="D866" s="11" t="s">
        <v>2437</v>
      </c>
      <c r="E866" s="11" t="s">
        <v>44</v>
      </c>
      <c r="F866" s="11" t="s">
        <v>45</v>
      </c>
      <c r="G866" s="11" t="s">
        <v>46</v>
      </c>
      <c r="H866" s="10" t="s">
        <v>163</v>
      </c>
      <c r="I866" s="41" t="s">
        <v>164</v>
      </c>
      <c r="J866" s="41" t="s">
        <v>49</v>
      </c>
      <c r="K866" s="10" t="s">
        <v>2417</v>
      </c>
      <c r="L866" s="10" t="s">
        <v>51</v>
      </c>
      <c r="M866" s="10" t="s">
        <v>52</v>
      </c>
      <c r="N866" s="13">
        <v>45383</v>
      </c>
      <c r="O866" s="10" t="s">
        <v>53</v>
      </c>
      <c r="P866" s="15" t="s">
        <v>1</v>
      </c>
      <c r="Q866" s="11"/>
      <c r="R866" s="10" t="s">
        <v>54</v>
      </c>
      <c r="S866" s="10" t="s">
        <v>44</v>
      </c>
      <c r="T866" s="10" t="s">
        <v>44</v>
      </c>
      <c r="U866" s="10" t="s">
        <v>55</v>
      </c>
      <c r="V866" s="10">
        <v>3403190000</v>
      </c>
      <c r="W866" s="10" t="s">
        <v>56</v>
      </c>
      <c r="X866" s="10" t="s">
        <v>7589</v>
      </c>
      <c r="Y866" s="10" t="s">
        <v>7581</v>
      </c>
      <c r="Z866" s="10" t="s">
        <v>7590</v>
      </c>
      <c r="AA866" s="10" t="s">
        <v>2438</v>
      </c>
      <c r="AB866" s="113" t="s">
        <v>2417</v>
      </c>
      <c r="AC866" s="14"/>
      <c r="AD866" s="14"/>
      <c r="AE866" s="14"/>
      <c r="AF866" s="14"/>
      <c r="AG866" s="14"/>
      <c r="AH866" s="14"/>
    </row>
    <row r="867" spans="2:34" hidden="1" x14ac:dyDescent="0.35">
      <c r="B867" s="10">
        <v>40122905</v>
      </c>
      <c r="C867" s="10">
        <v>905</v>
      </c>
      <c r="D867" s="11" t="s">
        <v>2439</v>
      </c>
      <c r="E867" s="11">
        <v>44414801</v>
      </c>
      <c r="F867" s="11" t="s">
        <v>171</v>
      </c>
      <c r="G867" s="11" t="s">
        <v>46</v>
      </c>
      <c r="H867" s="10" t="s">
        <v>62</v>
      </c>
      <c r="I867" s="41" t="s">
        <v>63</v>
      </c>
      <c r="J867" s="41" t="s">
        <v>49</v>
      </c>
      <c r="K867" s="10" t="s">
        <v>2417</v>
      </c>
      <c r="L867" s="10" t="s">
        <v>66</v>
      </c>
      <c r="M867" s="10" t="s">
        <v>52</v>
      </c>
      <c r="N867" s="13">
        <v>44075</v>
      </c>
      <c r="O867" s="10" t="s">
        <v>53</v>
      </c>
      <c r="P867" s="15" t="s">
        <v>1</v>
      </c>
      <c r="Q867" s="11"/>
      <c r="R867" s="10"/>
      <c r="S867" s="10" t="s">
        <v>44</v>
      </c>
      <c r="T867" s="10" t="s">
        <v>44</v>
      </c>
      <c r="U867" s="10" t="s">
        <v>55</v>
      </c>
      <c r="V867" s="10">
        <v>2710193200</v>
      </c>
      <c r="W867" s="10" t="s">
        <v>70</v>
      </c>
      <c r="X867" s="10" t="s">
        <v>7591</v>
      </c>
      <c r="Y867" s="10" t="s">
        <v>7583</v>
      </c>
      <c r="Z867" s="10" t="s">
        <v>73</v>
      </c>
      <c r="AA867" s="10" t="s">
        <v>2440</v>
      </c>
      <c r="AB867" s="113" t="s">
        <v>2417</v>
      </c>
      <c r="AC867" s="14"/>
      <c r="AD867" s="14"/>
      <c r="AE867" s="14"/>
      <c r="AF867" s="14"/>
      <c r="AG867" s="14"/>
      <c r="AH867" s="14"/>
    </row>
    <row r="868" spans="2:34" hidden="1" x14ac:dyDescent="0.35">
      <c r="B868" s="10">
        <v>40122829</v>
      </c>
      <c r="C868" s="10">
        <v>829</v>
      </c>
      <c r="D868" s="11" t="s">
        <v>6933</v>
      </c>
      <c r="E868" s="11">
        <v>44414801</v>
      </c>
      <c r="F868" s="11" t="s">
        <v>171</v>
      </c>
      <c r="G868" s="11" t="s">
        <v>46</v>
      </c>
      <c r="H868" s="10" t="s">
        <v>6939</v>
      </c>
      <c r="I868" s="41" t="s">
        <v>3046</v>
      </c>
      <c r="J868" s="41" t="s">
        <v>49</v>
      </c>
      <c r="K868" s="10" t="s">
        <v>2417</v>
      </c>
      <c r="L868" s="10" t="s">
        <v>66</v>
      </c>
      <c r="M868" s="10" t="s">
        <v>52</v>
      </c>
      <c r="N868" s="13"/>
      <c r="O868" s="10" t="s">
        <v>53</v>
      </c>
      <c r="P868" s="15" t="s">
        <v>3</v>
      </c>
      <c r="Q868" s="11"/>
      <c r="R868" s="10"/>
      <c r="S868" s="10">
        <v>40122905</v>
      </c>
      <c r="T868" s="10" t="s">
        <v>2439</v>
      </c>
      <c r="U868" s="10" t="s">
        <v>329</v>
      </c>
      <c r="V868" s="10">
        <v>2710193200</v>
      </c>
      <c r="W868" s="10" t="s">
        <v>70</v>
      </c>
      <c r="X868" s="10" t="s">
        <v>7591</v>
      </c>
      <c r="Y868" s="10" t="s">
        <v>7583</v>
      </c>
      <c r="Z868" s="10" t="s">
        <v>73</v>
      </c>
      <c r="AA868" s="10" t="s">
        <v>2440</v>
      </c>
      <c r="AB868" s="113" t="s">
        <v>2417</v>
      </c>
      <c r="AC868" s="14"/>
      <c r="AD868" s="14"/>
      <c r="AE868" s="14"/>
      <c r="AF868" s="14"/>
      <c r="AG868" s="14"/>
      <c r="AH868" s="14"/>
    </row>
    <row r="869" spans="2:34" hidden="1" x14ac:dyDescent="0.35">
      <c r="B869" s="10">
        <v>40122855</v>
      </c>
      <c r="C869" s="10">
        <v>855</v>
      </c>
      <c r="D869" s="11" t="s">
        <v>2441</v>
      </c>
      <c r="E869" s="11">
        <v>44414801</v>
      </c>
      <c r="F869" s="11" t="s">
        <v>171</v>
      </c>
      <c r="G869" s="11" t="s">
        <v>46</v>
      </c>
      <c r="H869" s="10" t="s">
        <v>163</v>
      </c>
      <c r="I869" s="41" t="s">
        <v>164</v>
      </c>
      <c r="J869" s="41" t="s">
        <v>49</v>
      </c>
      <c r="K869" s="10" t="s">
        <v>2417</v>
      </c>
      <c r="L869" s="10" t="s">
        <v>66</v>
      </c>
      <c r="M869" s="10" t="s">
        <v>52</v>
      </c>
      <c r="N869" s="13">
        <v>44075</v>
      </c>
      <c r="O869" s="10" t="s">
        <v>53</v>
      </c>
      <c r="P869" s="15" t="s">
        <v>1</v>
      </c>
      <c r="Q869" s="11"/>
      <c r="R869" s="10"/>
      <c r="S869" s="10" t="s">
        <v>44</v>
      </c>
      <c r="T869" s="10" t="s">
        <v>44</v>
      </c>
      <c r="U869" s="10" t="s">
        <v>55</v>
      </c>
      <c r="V869" s="10">
        <v>2710193200</v>
      </c>
      <c r="W869" s="10" t="s">
        <v>70</v>
      </c>
      <c r="X869" s="10" t="s">
        <v>7591</v>
      </c>
      <c r="Y869" s="10" t="s">
        <v>7581</v>
      </c>
      <c r="Z869" s="10" t="s">
        <v>73</v>
      </c>
      <c r="AA869" s="10" t="s">
        <v>2442</v>
      </c>
      <c r="AB869" s="113" t="s">
        <v>2417</v>
      </c>
      <c r="AC869" s="14"/>
      <c r="AD869" s="14"/>
      <c r="AE869" s="14"/>
      <c r="AF869" s="14"/>
      <c r="AG869" s="14"/>
      <c r="AH869" s="14"/>
    </row>
    <row r="870" spans="2:34" hidden="1" x14ac:dyDescent="0.35">
      <c r="B870" s="10">
        <v>40122801</v>
      </c>
      <c r="C870" s="10">
        <v>801</v>
      </c>
      <c r="D870" s="11" t="s">
        <v>2443</v>
      </c>
      <c r="E870" s="11">
        <v>44414801</v>
      </c>
      <c r="F870" s="11" t="s">
        <v>171</v>
      </c>
      <c r="G870" s="11" t="s">
        <v>46</v>
      </c>
      <c r="H870" s="10" t="s">
        <v>79</v>
      </c>
      <c r="I870" s="41" t="s">
        <v>79</v>
      </c>
      <c r="J870" s="41" t="s">
        <v>49</v>
      </c>
      <c r="K870" s="10" t="s">
        <v>2417</v>
      </c>
      <c r="L870" s="10" t="s">
        <v>66</v>
      </c>
      <c r="M870" s="10" t="s">
        <v>52</v>
      </c>
      <c r="N870" s="13">
        <v>44075</v>
      </c>
      <c r="O870" s="10" t="s">
        <v>53</v>
      </c>
      <c r="P870" s="15" t="s">
        <v>1</v>
      </c>
      <c r="Q870" s="11" t="s">
        <v>44</v>
      </c>
      <c r="R870" s="10" t="s">
        <v>54</v>
      </c>
      <c r="S870" s="10" t="s">
        <v>44</v>
      </c>
      <c r="T870" s="10" t="s">
        <v>44</v>
      </c>
      <c r="U870" s="10" t="s">
        <v>55</v>
      </c>
      <c r="V870" s="10">
        <v>2710193200</v>
      </c>
      <c r="W870" s="10" t="s">
        <v>44</v>
      </c>
      <c r="X870" s="10" t="s">
        <v>7591</v>
      </c>
      <c r="Y870" s="10">
        <v>1176</v>
      </c>
      <c r="Z870" s="10" t="s">
        <v>392</v>
      </c>
      <c r="AA870" s="10" t="s">
        <v>2444</v>
      </c>
      <c r="AB870" s="113" t="s">
        <v>2417</v>
      </c>
      <c r="AC870" s="14"/>
      <c r="AD870" s="14"/>
      <c r="AE870" s="14"/>
      <c r="AF870" s="14"/>
      <c r="AG870" s="14"/>
      <c r="AH870" s="14"/>
    </row>
    <row r="871" spans="2:34" hidden="1" x14ac:dyDescent="0.35">
      <c r="B871" s="10">
        <v>40122967</v>
      </c>
      <c r="C871" s="10">
        <v>967</v>
      </c>
      <c r="D871" s="11" t="s">
        <v>2445</v>
      </c>
      <c r="E871" s="11">
        <v>44414801</v>
      </c>
      <c r="F871" s="11" t="s">
        <v>171</v>
      </c>
      <c r="G871" s="11" t="s">
        <v>46</v>
      </c>
      <c r="H871" s="10" t="s">
        <v>151</v>
      </c>
      <c r="I871" s="41" t="s">
        <v>86</v>
      </c>
      <c r="J871" s="41" t="s">
        <v>49</v>
      </c>
      <c r="K871" s="10" t="s">
        <v>2417</v>
      </c>
      <c r="L871" s="10" t="s">
        <v>66</v>
      </c>
      <c r="M871" s="10" t="s">
        <v>52</v>
      </c>
      <c r="N871" s="13">
        <v>44075</v>
      </c>
      <c r="O871" s="10" t="s">
        <v>53</v>
      </c>
      <c r="P871" s="15" t="s">
        <v>1</v>
      </c>
      <c r="Q871" s="11"/>
      <c r="R871" s="10"/>
      <c r="S871" s="10" t="s">
        <v>44</v>
      </c>
      <c r="T871" s="10" t="s">
        <v>44</v>
      </c>
      <c r="U871" s="10" t="s">
        <v>55</v>
      </c>
      <c r="V871" s="10">
        <v>2710193200</v>
      </c>
      <c r="W871" s="10" t="s">
        <v>70</v>
      </c>
      <c r="X871" s="10" t="s">
        <v>7591</v>
      </c>
      <c r="Y871" s="10" t="s">
        <v>87</v>
      </c>
      <c r="Z871" s="10" t="s">
        <v>73</v>
      </c>
      <c r="AA871" s="10" t="s">
        <v>2446</v>
      </c>
      <c r="AB871" s="113" t="s">
        <v>2417</v>
      </c>
      <c r="AC871" s="14"/>
      <c r="AD871" s="14"/>
      <c r="AE871" s="14"/>
      <c r="AF871" s="14"/>
      <c r="AG871" s="14"/>
      <c r="AH871" s="14"/>
    </row>
    <row r="872" spans="2:34" hidden="1" x14ac:dyDescent="0.35">
      <c r="B872" s="10">
        <v>40122809</v>
      </c>
      <c r="C872" s="10">
        <v>809</v>
      </c>
      <c r="D872" s="11" t="s">
        <v>2447</v>
      </c>
      <c r="E872" s="11">
        <v>44414801</v>
      </c>
      <c r="F872" s="11" t="s">
        <v>171</v>
      </c>
      <c r="G872" s="11" t="s">
        <v>46</v>
      </c>
      <c r="H872" s="10" t="s">
        <v>47</v>
      </c>
      <c r="I872" s="41" t="s">
        <v>48</v>
      </c>
      <c r="J872" s="41" t="s">
        <v>49</v>
      </c>
      <c r="K872" s="10" t="s">
        <v>2417</v>
      </c>
      <c r="L872" s="10" t="s">
        <v>66</v>
      </c>
      <c r="M872" s="10" t="s">
        <v>52</v>
      </c>
      <c r="N872" s="13">
        <v>44075</v>
      </c>
      <c r="O872" s="10" t="s">
        <v>53</v>
      </c>
      <c r="P872" s="15" t="s">
        <v>1</v>
      </c>
      <c r="Q872" s="11"/>
      <c r="R872" s="120"/>
      <c r="S872" s="10" t="s">
        <v>44</v>
      </c>
      <c r="T872" s="10" t="s">
        <v>44</v>
      </c>
      <c r="U872" s="10" t="s">
        <v>55</v>
      </c>
      <c r="V872" s="10">
        <v>2710193200</v>
      </c>
      <c r="W872" s="10" t="s">
        <v>70</v>
      </c>
      <c r="X872" s="10" t="s">
        <v>7591</v>
      </c>
      <c r="Y872" s="10" t="s">
        <v>2483</v>
      </c>
      <c r="Z872" s="10" t="s">
        <v>73</v>
      </c>
      <c r="AA872" s="10" t="s">
        <v>2448</v>
      </c>
      <c r="AB872" s="113" t="s">
        <v>2417</v>
      </c>
      <c r="AC872" s="14"/>
      <c r="AD872" s="14"/>
      <c r="AE872" s="14"/>
      <c r="AF872" s="14"/>
      <c r="AG872" s="14"/>
      <c r="AH872" s="14"/>
    </row>
    <row r="873" spans="2:34" hidden="1" x14ac:dyDescent="0.35">
      <c r="B873" s="10">
        <v>40123855</v>
      </c>
      <c r="C873" s="10">
        <v>855</v>
      </c>
      <c r="D873" s="11" t="s">
        <v>2449</v>
      </c>
      <c r="E873" s="11">
        <v>44419801</v>
      </c>
      <c r="F873" s="11" t="s">
        <v>1654</v>
      </c>
      <c r="G873" s="11" t="s">
        <v>46</v>
      </c>
      <c r="H873" s="10" t="s">
        <v>163</v>
      </c>
      <c r="I873" s="41" t="s">
        <v>164</v>
      </c>
      <c r="J873" s="41" t="s">
        <v>49</v>
      </c>
      <c r="K873" s="10" t="s">
        <v>2417</v>
      </c>
      <c r="L873" s="10" t="s">
        <v>66</v>
      </c>
      <c r="M873" s="10" t="s">
        <v>52</v>
      </c>
      <c r="N873" s="13">
        <v>44075</v>
      </c>
      <c r="O873" s="10" t="s">
        <v>53</v>
      </c>
      <c r="P873" s="15" t="s">
        <v>1</v>
      </c>
      <c r="Q873" s="11"/>
      <c r="R873" s="10"/>
      <c r="S873" s="10" t="s">
        <v>44</v>
      </c>
      <c r="T873" s="10" t="s">
        <v>44</v>
      </c>
      <c r="U873" s="10" t="s">
        <v>55</v>
      </c>
      <c r="V873" s="10">
        <v>2710193200</v>
      </c>
      <c r="W873" s="10" t="s">
        <v>70</v>
      </c>
      <c r="X873" s="10" t="s">
        <v>7592</v>
      </c>
      <c r="Y873" s="10" t="s">
        <v>7581</v>
      </c>
      <c r="Z873" s="10" t="s">
        <v>73</v>
      </c>
      <c r="AA873" s="10" t="s">
        <v>2450</v>
      </c>
      <c r="AB873" s="113" t="s">
        <v>2417</v>
      </c>
      <c r="AC873" s="14"/>
      <c r="AD873" s="14"/>
      <c r="AE873" s="14"/>
      <c r="AF873" s="14"/>
      <c r="AG873" s="14"/>
      <c r="AH873" s="14"/>
    </row>
    <row r="874" spans="2:34" hidden="1" x14ac:dyDescent="0.35">
      <c r="B874" s="10">
        <v>40123801</v>
      </c>
      <c r="C874" s="10">
        <v>801</v>
      </c>
      <c r="D874" s="11" t="s">
        <v>2451</v>
      </c>
      <c r="E874" s="11">
        <v>44419801</v>
      </c>
      <c r="F874" s="11" t="s">
        <v>1654</v>
      </c>
      <c r="G874" s="11" t="s">
        <v>46</v>
      </c>
      <c r="H874" s="10" t="s">
        <v>79</v>
      </c>
      <c r="I874" s="41" t="s">
        <v>79</v>
      </c>
      <c r="J874" s="41" t="s">
        <v>49</v>
      </c>
      <c r="K874" s="10" t="s">
        <v>2417</v>
      </c>
      <c r="L874" s="10" t="s">
        <v>66</v>
      </c>
      <c r="M874" s="10" t="s">
        <v>52</v>
      </c>
      <c r="N874" s="13">
        <v>44075</v>
      </c>
      <c r="O874" s="10" t="s">
        <v>53</v>
      </c>
      <c r="P874" s="15" t="s">
        <v>1</v>
      </c>
      <c r="Q874" s="11" t="s">
        <v>44</v>
      </c>
      <c r="R874" s="10" t="s">
        <v>54</v>
      </c>
      <c r="S874" s="10" t="s">
        <v>44</v>
      </c>
      <c r="T874" s="10" t="s">
        <v>44</v>
      </c>
      <c r="U874" s="10" t="s">
        <v>55</v>
      </c>
      <c r="V874" s="10">
        <v>2710193200</v>
      </c>
      <c r="W874" s="10" t="s">
        <v>44</v>
      </c>
      <c r="X874" s="10" t="s">
        <v>7592</v>
      </c>
      <c r="Y874" s="10">
        <v>1176</v>
      </c>
      <c r="Z874" s="10" t="s">
        <v>392</v>
      </c>
      <c r="AA874" s="10" t="s">
        <v>2452</v>
      </c>
      <c r="AB874" s="113" t="s">
        <v>2417</v>
      </c>
      <c r="AC874" s="14"/>
      <c r="AD874" s="14"/>
      <c r="AE874" s="14"/>
      <c r="AF874" s="14"/>
      <c r="AG874" s="14"/>
      <c r="AH874" s="14"/>
    </row>
    <row r="875" spans="2:34" hidden="1" x14ac:dyDescent="0.35">
      <c r="B875" s="10">
        <v>40123967</v>
      </c>
      <c r="C875" s="10">
        <v>967</v>
      </c>
      <c r="D875" s="11" t="s">
        <v>2453</v>
      </c>
      <c r="E875" s="11">
        <v>44419801</v>
      </c>
      <c r="F875" s="11" t="s">
        <v>1654</v>
      </c>
      <c r="G875" s="11" t="s">
        <v>46</v>
      </c>
      <c r="H875" s="10" t="s">
        <v>151</v>
      </c>
      <c r="I875" s="41" t="s">
        <v>86</v>
      </c>
      <c r="J875" s="41" t="s">
        <v>49</v>
      </c>
      <c r="K875" s="10" t="s">
        <v>2417</v>
      </c>
      <c r="L875" s="10" t="s">
        <v>66</v>
      </c>
      <c r="M875" s="10" t="s">
        <v>52</v>
      </c>
      <c r="N875" s="13">
        <v>44075</v>
      </c>
      <c r="O875" s="10" t="s">
        <v>53</v>
      </c>
      <c r="P875" s="15" t="s">
        <v>1</v>
      </c>
      <c r="Q875" s="11"/>
      <c r="R875" s="10"/>
      <c r="S875" s="10" t="s">
        <v>44</v>
      </c>
      <c r="T875" s="10" t="s">
        <v>44</v>
      </c>
      <c r="U875" s="10" t="s">
        <v>55</v>
      </c>
      <c r="V875" s="10">
        <v>2710193200</v>
      </c>
      <c r="W875" s="10" t="s">
        <v>70</v>
      </c>
      <c r="X875" s="10" t="s">
        <v>7592</v>
      </c>
      <c r="Y875" s="10" t="s">
        <v>87</v>
      </c>
      <c r="Z875" s="10" t="s">
        <v>73</v>
      </c>
      <c r="AA875" s="10" t="s">
        <v>2454</v>
      </c>
      <c r="AB875" s="113" t="s">
        <v>2417</v>
      </c>
      <c r="AC875" s="14"/>
      <c r="AD875" s="14"/>
      <c r="AE875" s="14"/>
      <c r="AF875" s="14"/>
      <c r="AG875" s="14"/>
      <c r="AH875" s="14"/>
    </row>
    <row r="876" spans="2:34" hidden="1" x14ac:dyDescent="0.35">
      <c r="B876" s="10">
        <v>40123809</v>
      </c>
      <c r="C876" s="10">
        <v>809</v>
      </c>
      <c r="D876" s="11" t="s">
        <v>2455</v>
      </c>
      <c r="E876" s="11">
        <v>44419801</v>
      </c>
      <c r="F876" s="11" t="s">
        <v>1654</v>
      </c>
      <c r="G876" s="11" t="s">
        <v>46</v>
      </c>
      <c r="H876" s="10" t="s">
        <v>47</v>
      </c>
      <c r="I876" s="41" t="s">
        <v>48</v>
      </c>
      <c r="J876" s="41" t="s">
        <v>49</v>
      </c>
      <c r="K876" s="10" t="s">
        <v>2417</v>
      </c>
      <c r="L876" s="10" t="s">
        <v>66</v>
      </c>
      <c r="M876" s="10" t="s">
        <v>52</v>
      </c>
      <c r="N876" s="13">
        <v>44075</v>
      </c>
      <c r="O876" s="10" t="s">
        <v>53</v>
      </c>
      <c r="P876" s="15" t="s">
        <v>1</v>
      </c>
      <c r="Q876" s="11"/>
      <c r="R876" s="10"/>
      <c r="S876" s="10" t="s">
        <v>44</v>
      </c>
      <c r="T876" s="10" t="s">
        <v>44</v>
      </c>
      <c r="U876" s="10" t="s">
        <v>55</v>
      </c>
      <c r="V876" s="10">
        <v>2710193200</v>
      </c>
      <c r="W876" s="10" t="s">
        <v>70</v>
      </c>
      <c r="X876" s="10" t="s">
        <v>7592</v>
      </c>
      <c r="Y876" s="10" t="s">
        <v>2483</v>
      </c>
      <c r="Z876" s="10" t="s">
        <v>73</v>
      </c>
      <c r="AA876" s="10" t="s">
        <v>2456</v>
      </c>
      <c r="AB876" s="113" t="s">
        <v>2417</v>
      </c>
      <c r="AC876" s="14"/>
      <c r="AD876" s="14"/>
      <c r="AE876" s="114"/>
      <c r="AF876" s="14"/>
      <c r="AG876" s="14"/>
      <c r="AH876" s="14"/>
    </row>
    <row r="877" spans="2:34" hidden="1" x14ac:dyDescent="0.35">
      <c r="B877" s="10">
        <v>40112809</v>
      </c>
      <c r="C877" s="10">
        <v>809</v>
      </c>
      <c r="D877" s="11" t="s">
        <v>2457</v>
      </c>
      <c r="E877" s="11">
        <v>45280801</v>
      </c>
      <c r="F877" s="11" t="s">
        <v>2072</v>
      </c>
      <c r="G877" s="11" t="s">
        <v>46</v>
      </c>
      <c r="H877" s="10" t="s">
        <v>47</v>
      </c>
      <c r="I877" s="41" t="s">
        <v>48</v>
      </c>
      <c r="J877" s="41" t="s">
        <v>49</v>
      </c>
      <c r="K877" s="10" t="s">
        <v>2417</v>
      </c>
      <c r="L877" s="10" t="s">
        <v>66</v>
      </c>
      <c r="M877" s="10" t="s">
        <v>52</v>
      </c>
      <c r="N877" s="13">
        <v>45108</v>
      </c>
      <c r="O877" s="10" t="s">
        <v>53</v>
      </c>
      <c r="P877" s="15" t="s">
        <v>1</v>
      </c>
      <c r="Q877" s="11"/>
      <c r="R877" s="10"/>
      <c r="S877" s="10" t="s">
        <v>44</v>
      </c>
      <c r="T877" s="10" t="s">
        <v>44</v>
      </c>
      <c r="U877" s="10" t="s">
        <v>55</v>
      </c>
      <c r="V877" s="10">
        <v>2710199200</v>
      </c>
      <c r="W877" s="10" t="s">
        <v>70</v>
      </c>
      <c r="X877" s="10" t="s">
        <v>7593</v>
      </c>
      <c r="Y877" s="10" t="s">
        <v>2483</v>
      </c>
      <c r="Z877" s="10" t="s">
        <v>73</v>
      </c>
      <c r="AA877" s="10" t="s">
        <v>2458</v>
      </c>
      <c r="AB877" s="113" t="s">
        <v>2417</v>
      </c>
      <c r="AC877" s="14"/>
      <c r="AD877" s="14"/>
      <c r="AE877" s="14"/>
      <c r="AF877" s="14"/>
      <c r="AG877" s="14"/>
      <c r="AH877" s="14"/>
    </row>
    <row r="878" spans="2:34" hidden="1" x14ac:dyDescent="0.35">
      <c r="B878" s="10">
        <v>40124905</v>
      </c>
      <c r="C878" s="10">
        <v>905</v>
      </c>
      <c r="D878" s="11" t="s">
        <v>2459</v>
      </c>
      <c r="E878" s="11">
        <v>44414801</v>
      </c>
      <c r="F878" s="11" t="s">
        <v>171</v>
      </c>
      <c r="G878" s="11" t="s">
        <v>46</v>
      </c>
      <c r="H878" s="10" t="s">
        <v>62</v>
      </c>
      <c r="I878" s="41" t="s">
        <v>63</v>
      </c>
      <c r="J878" s="41" t="s">
        <v>49</v>
      </c>
      <c r="K878" s="10" t="s">
        <v>2417</v>
      </c>
      <c r="L878" s="10" t="s">
        <v>66</v>
      </c>
      <c r="M878" s="10" t="s">
        <v>52</v>
      </c>
      <c r="N878" s="13">
        <v>44075</v>
      </c>
      <c r="O878" s="10" t="s">
        <v>53</v>
      </c>
      <c r="P878" s="15" t="s">
        <v>1</v>
      </c>
      <c r="Q878" s="11"/>
      <c r="R878" s="10"/>
      <c r="S878" s="10" t="s">
        <v>44</v>
      </c>
      <c r="T878" s="10" t="s">
        <v>44</v>
      </c>
      <c r="U878" s="10" t="s">
        <v>55</v>
      </c>
      <c r="V878" s="10">
        <v>2710193200</v>
      </c>
      <c r="W878" s="10" t="s">
        <v>70</v>
      </c>
      <c r="X878" s="10" t="s">
        <v>7594</v>
      </c>
      <c r="Y878" s="10" t="s">
        <v>7583</v>
      </c>
      <c r="Z878" s="10" t="s">
        <v>73</v>
      </c>
      <c r="AA878" s="10" t="s">
        <v>2460</v>
      </c>
      <c r="AB878" s="113" t="s">
        <v>2417</v>
      </c>
      <c r="AC878" s="14"/>
      <c r="AD878" s="14"/>
      <c r="AE878" s="14"/>
      <c r="AF878" s="14"/>
      <c r="AG878" s="14"/>
      <c r="AH878" s="14"/>
    </row>
    <row r="879" spans="2:34" hidden="1" x14ac:dyDescent="0.35">
      <c r="B879" s="10">
        <v>40124829</v>
      </c>
      <c r="C879" s="10">
        <v>829</v>
      </c>
      <c r="D879" s="11" t="s">
        <v>6932</v>
      </c>
      <c r="E879" s="10">
        <v>44414801</v>
      </c>
      <c r="F879" s="11" t="s">
        <v>171</v>
      </c>
      <c r="G879" s="11" t="s">
        <v>46</v>
      </c>
      <c r="H879" s="10" t="s">
        <v>6939</v>
      </c>
      <c r="I879" s="41" t="s">
        <v>3046</v>
      </c>
      <c r="J879" s="41" t="s">
        <v>49</v>
      </c>
      <c r="K879" s="10" t="s">
        <v>2417</v>
      </c>
      <c r="L879" s="10" t="s">
        <v>66</v>
      </c>
      <c r="M879" s="10" t="s">
        <v>52</v>
      </c>
      <c r="N879" s="13"/>
      <c r="O879" s="10" t="s">
        <v>53</v>
      </c>
      <c r="P879" s="15" t="s">
        <v>3</v>
      </c>
      <c r="Q879" s="10"/>
      <c r="R879" s="10"/>
      <c r="S879" s="10">
        <v>40124905</v>
      </c>
      <c r="T879" s="11" t="s">
        <v>2459</v>
      </c>
      <c r="U879" s="10" t="s">
        <v>329</v>
      </c>
      <c r="V879" s="10">
        <v>2710193200</v>
      </c>
      <c r="W879" s="10" t="s">
        <v>70</v>
      </c>
      <c r="X879" s="10" t="s">
        <v>7594</v>
      </c>
      <c r="Y879" s="10" t="s">
        <v>7583</v>
      </c>
      <c r="Z879" s="10" t="s">
        <v>73</v>
      </c>
      <c r="AA879" s="10" t="s">
        <v>2460</v>
      </c>
      <c r="AB879" s="113" t="s">
        <v>2417</v>
      </c>
      <c r="AC879" s="14"/>
      <c r="AD879" s="14"/>
      <c r="AE879" s="14"/>
      <c r="AF879" s="14"/>
      <c r="AG879" s="14"/>
      <c r="AH879" s="14"/>
    </row>
    <row r="880" spans="2:34" hidden="1" x14ac:dyDescent="0.35">
      <c r="B880" s="10">
        <v>40124855</v>
      </c>
      <c r="C880" s="10">
        <v>855</v>
      </c>
      <c r="D880" s="11" t="s">
        <v>2462</v>
      </c>
      <c r="E880" s="10">
        <v>44414801</v>
      </c>
      <c r="F880" s="11" t="s">
        <v>171</v>
      </c>
      <c r="G880" s="11" t="s">
        <v>46</v>
      </c>
      <c r="H880" s="10" t="s">
        <v>163</v>
      </c>
      <c r="I880" s="41" t="s">
        <v>164</v>
      </c>
      <c r="J880" s="41" t="s">
        <v>49</v>
      </c>
      <c r="K880" s="10" t="s">
        <v>2417</v>
      </c>
      <c r="L880" s="10" t="s">
        <v>66</v>
      </c>
      <c r="M880" s="10" t="s">
        <v>52</v>
      </c>
      <c r="N880" s="13">
        <v>44075</v>
      </c>
      <c r="O880" s="10" t="s">
        <v>53</v>
      </c>
      <c r="P880" s="15" t="s">
        <v>1</v>
      </c>
      <c r="Q880" s="10"/>
      <c r="R880" s="10"/>
      <c r="S880" s="10" t="s">
        <v>44</v>
      </c>
      <c r="T880" s="11" t="s">
        <v>44</v>
      </c>
      <c r="U880" s="10" t="s">
        <v>55</v>
      </c>
      <c r="V880" s="10">
        <v>2710193200</v>
      </c>
      <c r="W880" s="10" t="s">
        <v>70</v>
      </c>
      <c r="X880" s="10" t="s">
        <v>7594</v>
      </c>
      <c r="Y880" s="10" t="s">
        <v>7581</v>
      </c>
      <c r="Z880" s="10" t="s">
        <v>73</v>
      </c>
      <c r="AA880" s="10" t="s">
        <v>2463</v>
      </c>
      <c r="AB880" s="113" t="s">
        <v>2417</v>
      </c>
      <c r="AC880" s="14"/>
      <c r="AD880" s="14"/>
      <c r="AE880" s="14"/>
      <c r="AF880" s="14"/>
      <c r="AG880" s="14"/>
      <c r="AH880" s="14"/>
    </row>
    <row r="881" spans="2:41" hidden="1" x14ac:dyDescent="0.35">
      <c r="B881" s="10">
        <v>40129905</v>
      </c>
      <c r="C881" s="10">
        <v>905</v>
      </c>
      <c r="D881" s="11" t="s">
        <v>2464</v>
      </c>
      <c r="E881" s="10">
        <v>40129801</v>
      </c>
      <c r="F881" s="11" t="s">
        <v>2465</v>
      </c>
      <c r="G881" s="11" t="s">
        <v>46</v>
      </c>
      <c r="H881" s="59" t="s">
        <v>62</v>
      </c>
      <c r="I881" s="41" t="s">
        <v>63</v>
      </c>
      <c r="J881" s="41" t="s">
        <v>49</v>
      </c>
      <c r="K881" s="10" t="s">
        <v>2417</v>
      </c>
      <c r="L881" s="59" t="s">
        <v>66</v>
      </c>
      <c r="M881" s="59" t="s">
        <v>52</v>
      </c>
      <c r="N881" s="95">
        <v>44186</v>
      </c>
      <c r="O881" s="59" t="s">
        <v>53</v>
      </c>
      <c r="P881" s="15" t="s">
        <v>1</v>
      </c>
      <c r="Q881" s="10"/>
      <c r="R881" s="10"/>
      <c r="S881" s="10" t="s">
        <v>44</v>
      </c>
      <c r="T881" s="11" t="s">
        <v>44</v>
      </c>
      <c r="U881" s="10" t="s">
        <v>55</v>
      </c>
      <c r="V881" s="10">
        <v>2710193200</v>
      </c>
      <c r="W881" s="10" t="s">
        <v>70</v>
      </c>
      <c r="X881" s="10" t="s">
        <v>6249</v>
      </c>
      <c r="Y881" s="10" t="s">
        <v>7583</v>
      </c>
      <c r="Z881" s="10" t="s">
        <v>7590</v>
      </c>
      <c r="AA881" s="10" t="s">
        <v>2466</v>
      </c>
      <c r="AB881" s="113" t="s">
        <v>2417</v>
      </c>
      <c r="AC881" s="14"/>
      <c r="AD881" s="14"/>
      <c r="AE881" s="14"/>
      <c r="AF881" s="14"/>
      <c r="AG881" s="14"/>
      <c r="AH881" s="14"/>
    </row>
    <row r="882" spans="2:41" hidden="1" x14ac:dyDescent="0.35">
      <c r="B882" s="10">
        <v>40129829</v>
      </c>
      <c r="C882" s="10">
        <v>829</v>
      </c>
      <c r="D882" s="11" t="s">
        <v>6923</v>
      </c>
      <c r="E882" s="11">
        <v>40129801</v>
      </c>
      <c r="F882" s="11" t="s">
        <v>2465</v>
      </c>
      <c r="G882" s="11" t="s">
        <v>46</v>
      </c>
      <c r="H882" s="10" t="s">
        <v>6939</v>
      </c>
      <c r="I882" s="41" t="s">
        <v>3046</v>
      </c>
      <c r="J882" s="41" t="s">
        <v>49</v>
      </c>
      <c r="K882" s="10" t="s">
        <v>2417</v>
      </c>
      <c r="L882" s="10" t="s">
        <v>66</v>
      </c>
      <c r="M882" s="10" t="s">
        <v>52</v>
      </c>
      <c r="N882" s="13"/>
      <c r="O882" s="10" t="s">
        <v>53</v>
      </c>
      <c r="P882" s="15" t="s">
        <v>3</v>
      </c>
      <c r="Q882" s="11"/>
      <c r="R882" s="10"/>
      <c r="S882" s="10">
        <v>40129905</v>
      </c>
      <c r="T882" s="10" t="s">
        <v>2464</v>
      </c>
      <c r="U882" s="10" t="s">
        <v>329</v>
      </c>
      <c r="V882" s="10">
        <v>2710193200</v>
      </c>
      <c r="W882" s="10" t="s">
        <v>70</v>
      </c>
      <c r="X882" s="10" t="s">
        <v>6249</v>
      </c>
      <c r="Y882" s="10" t="s">
        <v>7583</v>
      </c>
      <c r="Z882" s="10" t="s">
        <v>7590</v>
      </c>
      <c r="AA882" s="10" t="s">
        <v>2466</v>
      </c>
      <c r="AB882" s="113" t="s">
        <v>2417</v>
      </c>
      <c r="AC882" s="14"/>
      <c r="AD882" s="14"/>
      <c r="AE882" s="14"/>
      <c r="AF882" s="14"/>
      <c r="AG882" s="14"/>
      <c r="AH882" s="14"/>
    </row>
    <row r="883" spans="2:41" hidden="1" x14ac:dyDescent="0.35">
      <c r="B883" s="10">
        <v>40139855</v>
      </c>
      <c r="C883" s="10">
        <v>855</v>
      </c>
      <c r="D883" s="11" t="s">
        <v>2467</v>
      </c>
      <c r="E883" s="11">
        <v>44424801</v>
      </c>
      <c r="F883" s="11" t="s">
        <v>190</v>
      </c>
      <c r="G883" s="11" t="s">
        <v>46</v>
      </c>
      <c r="H883" s="10" t="s">
        <v>163</v>
      </c>
      <c r="I883" s="41" t="s">
        <v>164</v>
      </c>
      <c r="J883" s="41" t="s">
        <v>49</v>
      </c>
      <c r="K883" s="10" t="s">
        <v>2417</v>
      </c>
      <c r="L883" s="10" t="s">
        <v>66</v>
      </c>
      <c r="M883" s="10" t="s">
        <v>52</v>
      </c>
      <c r="N883" s="13">
        <v>45231</v>
      </c>
      <c r="O883" s="10" t="s">
        <v>53</v>
      </c>
      <c r="P883" s="15" t="s">
        <v>1</v>
      </c>
      <c r="Q883" s="11"/>
      <c r="R883" s="10"/>
      <c r="S883" s="10" t="s">
        <v>44</v>
      </c>
      <c r="T883" s="10" t="s">
        <v>44</v>
      </c>
      <c r="U883" s="10" t="s">
        <v>55</v>
      </c>
      <c r="V883" s="10">
        <v>2710193200</v>
      </c>
      <c r="W883" s="10" t="s">
        <v>70</v>
      </c>
      <c r="X883" s="10" t="s">
        <v>7595</v>
      </c>
      <c r="Y883" s="10" t="s">
        <v>7581</v>
      </c>
      <c r="Z883" s="10" t="s">
        <v>73</v>
      </c>
      <c r="AA883" s="10" t="s">
        <v>2468</v>
      </c>
      <c r="AB883" s="14" t="s">
        <v>2417</v>
      </c>
      <c r="AC883" s="14"/>
      <c r="AD883" s="14"/>
      <c r="AE883" s="14"/>
      <c r="AF883" s="14"/>
      <c r="AG883" s="14"/>
      <c r="AH883" s="14"/>
    </row>
    <row r="884" spans="2:41" hidden="1" x14ac:dyDescent="0.35">
      <c r="B884" s="10">
        <v>40139905</v>
      </c>
      <c r="C884" s="10">
        <v>905</v>
      </c>
      <c r="D884" s="11" t="s">
        <v>2469</v>
      </c>
      <c r="E884" s="11">
        <v>44424801</v>
      </c>
      <c r="F884" s="11" t="s">
        <v>190</v>
      </c>
      <c r="G884" s="11" t="s">
        <v>46</v>
      </c>
      <c r="H884" s="10" t="s">
        <v>62</v>
      </c>
      <c r="I884" s="41" t="s">
        <v>63</v>
      </c>
      <c r="J884" s="41" t="s">
        <v>49</v>
      </c>
      <c r="K884" s="10" t="s">
        <v>2417</v>
      </c>
      <c r="L884" s="10" t="s">
        <v>66</v>
      </c>
      <c r="M884" s="10" t="s">
        <v>52</v>
      </c>
      <c r="N884" s="13">
        <v>45231</v>
      </c>
      <c r="O884" s="10" t="s">
        <v>53</v>
      </c>
      <c r="P884" s="15" t="s">
        <v>1</v>
      </c>
      <c r="Q884" s="11"/>
      <c r="R884" s="10"/>
      <c r="S884" s="10" t="s">
        <v>44</v>
      </c>
      <c r="T884" s="10" t="s">
        <v>44</v>
      </c>
      <c r="U884" s="10" t="s">
        <v>55</v>
      </c>
      <c r="V884" s="10">
        <v>2710193200</v>
      </c>
      <c r="W884" s="10" t="s">
        <v>70</v>
      </c>
      <c r="X884" s="112" t="s">
        <v>7595</v>
      </c>
      <c r="Y884" s="10" t="s">
        <v>7583</v>
      </c>
      <c r="Z884" s="10" t="s">
        <v>73</v>
      </c>
      <c r="AA884" s="112" t="s">
        <v>2470</v>
      </c>
      <c r="AB884" s="14" t="s">
        <v>2417</v>
      </c>
      <c r="AC884" s="14"/>
      <c r="AD884" s="14"/>
      <c r="AE884" s="14"/>
      <c r="AF884" s="14"/>
      <c r="AG884" s="14"/>
      <c r="AH884" s="14"/>
    </row>
    <row r="885" spans="2:41" hidden="1" x14ac:dyDescent="0.35">
      <c r="B885" s="10">
        <v>40139829</v>
      </c>
      <c r="C885" s="10">
        <v>829</v>
      </c>
      <c r="D885" s="11" t="s">
        <v>6935</v>
      </c>
      <c r="E885" s="11">
        <v>44424801</v>
      </c>
      <c r="F885" s="11" t="s">
        <v>190</v>
      </c>
      <c r="G885" s="11" t="s">
        <v>46</v>
      </c>
      <c r="H885" s="10" t="s">
        <v>6939</v>
      </c>
      <c r="I885" s="41" t="s">
        <v>3046</v>
      </c>
      <c r="J885" s="41" t="s">
        <v>49</v>
      </c>
      <c r="K885" s="10" t="s">
        <v>2417</v>
      </c>
      <c r="L885" s="10" t="s">
        <v>66</v>
      </c>
      <c r="M885" s="10" t="s">
        <v>52</v>
      </c>
      <c r="N885" s="13"/>
      <c r="O885" s="10" t="s">
        <v>53</v>
      </c>
      <c r="P885" s="15" t="s">
        <v>3</v>
      </c>
      <c r="Q885" s="11"/>
      <c r="R885" s="10"/>
      <c r="S885" s="10">
        <v>40139905</v>
      </c>
      <c r="T885" s="10" t="s">
        <v>2469</v>
      </c>
      <c r="U885" s="10" t="s">
        <v>329</v>
      </c>
      <c r="V885" s="10">
        <v>2710193200</v>
      </c>
      <c r="W885" s="10" t="s">
        <v>70</v>
      </c>
      <c r="X885" s="112" t="s">
        <v>7595</v>
      </c>
      <c r="Y885" s="10" t="s">
        <v>7583</v>
      </c>
      <c r="Z885" s="10" t="s">
        <v>73</v>
      </c>
      <c r="AA885" s="112" t="s">
        <v>2470</v>
      </c>
      <c r="AB885" s="14" t="s">
        <v>2417</v>
      </c>
      <c r="AC885" s="14"/>
      <c r="AD885" s="14"/>
      <c r="AE885" s="14"/>
      <c r="AF885" s="14"/>
      <c r="AG885" s="14"/>
      <c r="AH885" s="14"/>
    </row>
    <row r="886" spans="2:41" hidden="1" x14ac:dyDescent="0.35">
      <c r="B886" s="10">
        <v>40125855</v>
      </c>
      <c r="C886" s="10">
        <v>855</v>
      </c>
      <c r="D886" s="11" t="s">
        <v>2471</v>
      </c>
      <c r="E886" s="11">
        <v>45390801</v>
      </c>
      <c r="F886" s="11" t="s">
        <v>923</v>
      </c>
      <c r="G886" s="11" t="s">
        <v>46</v>
      </c>
      <c r="H886" s="10" t="s">
        <v>163</v>
      </c>
      <c r="I886" s="41" t="s">
        <v>164</v>
      </c>
      <c r="J886" s="41" t="s">
        <v>49</v>
      </c>
      <c r="K886" s="10" t="s">
        <v>2417</v>
      </c>
      <c r="L886" s="10" t="s">
        <v>66</v>
      </c>
      <c r="M886" s="10" t="s">
        <v>52</v>
      </c>
      <c r="N886" s="13">
        <v>44075</v>
      </c>
      <c r="O886" s="10" t="s">
        <v>53</v>
      </c>
      <c r="P886" s="15" t="s">
        <v>1</v>
      </c>
      <c r="Q886" s="11"/>
      <c r="R886" s="10"/>
      <c r="S886" s="10" t="s">
        <v>44</v>
      </c>
      <c r="T886" s="10" t="s">
        <v>44</v>
      </c>
      <c r="U886" s="10" t="s">
        <v>55</v>
      </c>
      <c r="V886" s="10">
        <v>2710193200</v>
      </c>
      <c r="W886" s="10" t="s">
        <v>70</v>
      </c>
      <c r="X886" s="112" t="s">
        <v>7596</v>
      </c>
      <c r="Y886" s="10" t="s">
        <v>7581</v>
      </c>
      <c r="Z886" s="10" t="s">
        <v>73</v>
      </c>
      <c r="AA886" s="112" t="s">
        <v>2472</v>
      </c>
      <c r="AB886" s="14" t="s">
        <v>2417</v>
      </c>
      <c r="AC886" s="14"/>
      <c r="AD886" s="14"/>
      <c r="AE886" s="14"/>
      <c r="AF886" s="14"/>
      <c r="AG886" s="14"/>
      <c r="AH886" s="14"/>
    </row>
    <row r="887" spans="2:41" hidden="1" x14ac:dyDescent="0.35">
      <c r="B887" s="10">
        <v>40125801</v>
      </c>
      <c r="C887" s="10">
        <v>801</v>
      </c>
      <c r="D887" s="11" t="s">
        <v>2474</v>
      </c>
      <c r="E887" s="11">
        <v>45390801</v>
      </c>
      <c r="F887" s="11" t="s">
        <v>923</v>
      </c>
      <c r="G887" s="11" t="s">
        <v>46</v>
      </c>
      <c r="H887" s="10" t="s">
        <v>79</v>
      </c>
      <c r="I887" s="41" t="s">
        <v>79</v>
      </c>
      <c r="J887" s="41" t="s">
        <v>49</v>
      </c>
      <c r="K887" s="10" t="s">
        <v>2417</v>
      </c>
      <c r="L887" s="10" t="s">
        <v>66</v>
      </c>
      <c r="M887" s="10" t="s">
        <v>52</v>
      </c>
      <c r="N887" s="13">
        <v>44075</v>
      </c>
      <c r="O887" s="10" t="s">
        <v>53</v>
      </c>
      <c r="P887" s="15" t="s">
        <v>1</v>
      </c>
      <c r="Q887" s="11" t="s">
        <v>44</v>
      </c>
      <c r="R887" s="10" t="s">
        <v>54</v>
      </c>
      <c r="S887" s="10" t="s">
        <v>44</v>
      </c>
      <c r="T887" s="10" t="s">
        <v>44</v>
      </c>
      <c r="U887" s="10" t="s">
        <v>55</v>
      </c>
      <c r="V887" s="10">
        <v>2710193200</v>
      </c>
      <c r="W887" s="10" t="s">
        <v>44</v>
      </c>
      <c r="X887" s="10" t="s">
        <v>7596</v>
      </c>
      <c r="Y887" s="10">
        <v>1176</v>
      </c>
      <c r="Z887" s="10" t="s">
        <v>392</v>
      </c>
      <c r="AA887" s="10" t="s">
        <v>2475</v>
      </c>
      <c r="AB887" s="14" t="s">
        <v>2417</v>
      </c>
      <c r="AC887" s="14"/>
      <c r="AD887" s="14"/>
      <c r="AE887" s="14"/>
      <c r="AF887" s="14"/>
      <c r="AG887" s="14"/>
      <c r="AH887" s="14"/>
    </row>
    <row r="888" spans="2:41" hidden="1" x14ac:dyDescent="0.35">
      <c r="B888" s="10">
        <v>40125967</v>
      </c>
      <c r="C888" s="10">
        <v>967</v>
      </c>
      <c r="D888" s="11" t="s">
        <v>2476</v>
      </c>
      <c r="E888" s="10">
        <v>45390801</v>
      </c>
      <c r="F888" s="11" t="s">
        <v>923</v>
      </c>
      <c r="G888" s="11" t="s">
        <v>46</v>
      </c>
      <c r="H888" s="10" t="s">
        <v>151</v>
      </c>
      <c r="I888" s="41" t="s">
        <v>86</v>
      </c>
      <c r="J888" s="41" t="s">
        <v>49</v>
      </c>
      <c r="K888" s="10" t="s">
        <v>2417</v>
      </c>
      <c r="L888" s="10" t="s">
        <v>66</v>
      </c>
      <c r="M888" s="10" t="s">
        <v>52</v>
      </c>
      <c r="N888" s="13">
        <v>44075</v>
      </c>
      <c r="O888" s="10" t="s">
        <v>53</v>
      </c>
      <c r="P888" s="15" t="s">
        <v>1</v>
      </c>
      <c r="Q888" s="10"/>
      <c r="R888" s="10"/>
      <c r="S888" s="10" t="s">
        <v>44</v>
      </c>
      <c r="T888" s="11" t="s">
        <v>44</v>
      </c>
      <c r="U888" s="10" t="s">
        <v>55</v>
      </c>
      <c r="V888" s="10">
        <v>2710193200</v>
      </c>
      <c r="W888" s="10" t="s">
        <v>70</v>
      </c>
      <c r="X888" s="10" t="s">
        <v>7596</v>
      </c>
      <c r="Y888" s="10" t="s">
        <v>87</v>
      </c>
      <c r="Z888" s="10" t="s">
        <v>73</v>
      </c>
      <c r="AA888" s="10" t="s">
        <v>2477</v>
      </c>
      <c r="AB888" s="113" t="s">
        <v>2417</v>
      </c>
      <c r="AC888" s="14"/>
      <c r="AD888" s="14"/>
      <c r="AE888" s="14"/>
      <c r="AF888" s="14"/>
      <c r="AG888" s="14"/>
      <c r="AH888" s="14"/>
    </row>
    <row r="889" spans="2:41" hidden="1" x14ac:dyDescent="0.35">
      <c r="B889" s="10">
        <v>40125809</v>
      </c>
      <c r="C889" s="10">
        <v>809</v>
      </c>
      <c r="D889" s="11" t="s">
        <v>2478</v>
      </c>
      <c r="E889" s="11">
        <v>45390801</v>
      </c>
      <c r="F889" s="11" t="s">
        <v>923</v>
      </c>
      <c r="G889" s="11" t="s">
        <v>46</v>
      </c>
      <c r="H889" s="10" t="s">
        <v>47</v>
      </c>
      <c r="I889" s="41" t="s">
        <v>48</v>
      </c>
      <c r="J889" s="41" t="s">
        <v>49</v>
      </c>
      <c r="K889" s="10" t="s">
        <v>2417</v>
      </c>
      <c r="L889" s="10" t="s">
        <v>66</v>
      </c>
      <c r="M889" s="10" t="s">
        <v>52</v>
      </c>
      <c r="N889" s="13">
        <v>44075</v>
      </c>
      <c r="O889" s="10" t="s">
        <v>53</v>
      </c>
      <c r="P889" s="15" t="s">
        <v>1</v>
      </c>
      <c r="Q889" s="11"/>
      <c r="R889" s="10"/>
      <c r="S889" s="10" t="s">
        <v>44</v>
      </c>
      <c r="T889" s="10" t="s">
        <v>44</v>
      </c>
      <c r="U889" s="10" t="s">
        <v>55</v>
      </c>
      <c r="V889" s="10">
        <v>2710193200</v>
      </c>
      <c r="W889" s="10" t="s">
        <v>70</v>
      </c>
      <c r="X889" s="10" t="s">
        <v>7596</v>
      </c>
      <c r="Y889" s="10" t="s">
        <v>2483</v>
      </c>
      <c r="Z889" s="10" t="s">
        <v>73</v>
      </c>
      <c r="AA889" s="10" t="s">
        <v>2479</v>
      </c>
      <c r="AB889" s="14" t="s">
        <v>2417</v>
      </c>
      <c r="AC889" s="14"/>
      <c r="AD889" s="14"/>
      <c r="AE889" s="14"/>
      <c r="AF889" s="14"/>
      <c r="AG889" s="14"/>
      <c r="AH889" s="14"/>
    </row>
    <row r="890" spans="2:41" hidden="1" x14ac:dyDescent="0.35">
      <c r="B890" s="10">
        <v>40127855</v>
      </c>
      <c r="C890" s="10">
        <v>855</v>
      </c>
      <c r="D890" s="11" t="s">
        <v>2480</v>
      </c>
      <c r="E890" s="11">
        <v>45260801</v>
      </c>
      <c r="F890" s="11" t="s">
        <v>1790</v>
      </c>
      <c r="G890" s="11" t="s">
        <v>46</v>
      </c>
      <c r="H890" s="10" t="s">
        <v>163</v>
      </c>
      <c r="I890" s="41" t="s">
        <v>164</v>
      </c>
      <c r="J890" s="41" t="s">
        <v>49</v>
      </c>
      <c r="K890" s="10" t="s">
        <v>2417</v>
      </c>
      <c r="L890" s="10" t="s">
        <v>1051</v>
      </c>
      <c r="M890" s="10" t="s">
        <v>52</v>
      </c>
      <c r="N890" s="13">
        <v>44562</v>
      </c>
      <c r="O890" s="10" t="s">
        <v>53</v>
      </c>
      <c r="P890" s="15" t="s">
        <v>1</v>
      </c>
      <c r="Q890" s="11"/>
      <c r="R890" s="10"/>
      <c r="S890" s="10" t="s">
        <v>44</v>
      </c>
      <c r="T890" s="10" t="s">
        <v>44</v>
      </c>
      <c r="U890" s="10" t="s">
        <v>55</v>
      </c>
      <c r="V890" s="10">
        <v>3403190000</v>
      </c>
      <c r="W890" s="10" t="s">
        <v>70</v>
      </c>
      <c r="X890" s="10" t="s">
        <v>2484</v>
      </c>
      <c r="Y890" s="10" t="s">
        <v>7581</v>
      </c>
      <c r="Z890" s="10" t="s">
        <v>7590</v>
      </c>
      <c r="AA890" s="10" t="s">
        <v>2481</v>
      </c>
      <c r="AB890" s="113" t="s">
        <v>2417</v>
      </c>
      <c r="AC890" s="14"/>
      <c r="AD890" s="14"/>
      <c r="AE890" s="14"/>
      <c r="AF890" s="14"/>
      <c r="AG890" s="14"/>
      <c r="AH890" s="14"/>
    </row>
    <row r="891" spans="2:41" hidden="1" x14ac:dyDescent="0.35">
      <c r="B891" s="10">
        <v>40127809</v>
      </c>
      <c r="C891" s="10">
        <v>809</v>
      </c>
      <c r="D891" s="11" t="s">
        <v>2482</v>
      </c>
      <c r="E891" s="11">
        <v>45260801</v>
      </c>
      <c r="F891" s="11" t="s">
        <v>1790</v>
      </c>
      <c r="G891" s="11" t="s">
        <v>46</v>
      </c>
      <c r="H891" s="10" t="s">
        <v>47</v>
      </c>
      <c r="I891" s="41" t="s">
        <v>48</v>
      </c>
      <c r="J891" s="41" t="s">
        <v>49</v>
      </c>
      <c r="K891" s="10" t="s">
        <v>2417</v>
      </c>
      <c r="L891" s="10" t="s">
        <v>66</v>
      </c>
      <c r="M891" s="10" t="s">
        <v>52</v>
      </c>
      <c r="N891" s="13">
        <v>44562</v>
      </c>
      <c r="O891" s="10" t="s">
        <v>53</v>
      </c>
      <c r="P891" s="15" t="s">
        <v>6</v>
      </c>
      <c r="Q891" s="11"/>
      <c r="R891" s="10"/>
      <c r="S891" s="10" t="s">
        <v>44</v>
      </c>
      <c r="T891" s="10" t="s">
        <v>44</v>
      </c>
      <c r="U891" s="112" t="s">
        <v>55</v>
      </c>
      <c r="V891" s="10">
        <v>2710199900</v>
      </c>
      <c r="W891" s="10" t="s">
        <v>70</v>
      </c>
      <c r="X891" s="10" t="s">
        <v>2484</v>
      </c>
      <c r="Y891" s="10" t="s">
        <v>2483</v>
      </c>
      <c r="Z891" s="10"/>
      <c r="AA891" s="10" t="s">
        <v>2484</v>
      </c>
      <c r="AB891" s="113" t="s">
        <v>2417</v>
      </c>
      <c r="AC891" s="14"/>
      <c r="AD891" s="14"/>
      <c r="AE891" s="14"/>
      <c r="AF891" s="14"/>
      <c r="AG891" s="14"/>
      <c r="AH891" s="14"/>
    </row>
    <row r="892" spans="2:41" hidden="1" x14ac:dyDescent="0.35">
      <c r="B892" s="10">
        <v>40128905</v>
      </c>
      <c r="C892" s="10">
        <v>905</v>
      </c>
      <c r="D892" s="11" t="s">
        <v>2485</v>
      </c>
      <c r="E892" s="11">
        <v>45260801</v>
      </c>
      <c r="F892" s="11" t="s">
        <v>1790</v>
      </c>
      <c r="G892" s="11" t="s">
        <v>46</v>
      </c>
      <c r="H892" s="10" t="s">
        <v>62</v>
      </c>
      <c r="I892" s="41" t="s">
        <v>63</v>
      </c>
      <c r="J892" s="41" t="s">
        <v>49</v>
      </c>
      <c r="K892" s="10" t="s">
        <v>2417</v>
      </c>
      <c r="L892" s="10" t="s">
        <v>1051</v>
      </c>
      <c r="M892" s="10" t="s">
        <v>52</v>
      </c>
      <c r="N892" s="13">
        <v>44211</v>
      </c>
      <c r="O892" s="10" t="s">
        <v>53</v>
      </c>
      <c r="P892" s="15" t="s">
        <v>1</v>
      </c>
      <c r="Q892" s="11"/>
      <c r="R892" s="10"/>
      <c r="S892" s="10" t="s">
        <v>44</v>
      </c>
      <c r="T892" s="10" t="s">
        <v>44</v>
      </c>
      <c r="U892" s="112" t="s">
        <v>55</v>
      </c>
      <c r="V892" s="10">
        <v>3403190000</v>
      </c>
      <c r="W892" s="10" t="s">
        <v>70</v>
      </c>
      <c r="X892" s="112" t="s">
        <v>7597</v>
      </c>
      <c r="Y892" s="10" t="s">
        <v>7583</v>
      </c>
      <c r="Z892" s="10" t="s">
        <v>7590</v>
      </c>
      <c r="AA892" s="10" t="s">
        <v>2486</v>
      </c>
      <c r="AB892" s="113" t="s">
        <v>2417</v>
      </c>
      <c r="AC892" s="14"/>
      <c r="AD892" s="14"/>
      <c r="AE892" s="14"/>
      <c r="AF892" s="14"/>
      <c r="AG892" s="14"/>
      <c r="AH892" s="14"/>
    </row>
    <row r="893" spans="2:41" hidden="1" x14ac:dyDescent="0.35">
      <c r="B893" s="10">
        <v>40128829</v>
      </c>
      <c r="C893" s="10">
        <v>829</v>
      </c>
      <c r="D893" s="11" t="s">
        <v>6927</v>
      </c>
      <c r="E893" s="10">
        <v>45260801</v>
      </c>
      <c r="F893" s="11" t="s">
        <v>1790</v>
      </c>
      <c r="G893" s="11" t="s">
        <v>46</v>
      </c>
      <c r="H893" s="10" t="s">
        <v>6939</v>
      </c>
      <c r="I893" s="41" t="s">
        <v>3046</v>
      </c>
      <c r="J893" s="41" t="s">
        <v>49</v>
      </c>
      <c r="K893" s="10" t="s">
        <v>2417</v>
      </c>
      <c r="L893" s="10" t="s">
        <v>1051</v>
      </c>
      <c r="M893" s="10" t="s">
        <v>52</v>
      </c>
      <c r="N893" s="13"/>
      <c r="O893" s="10" t="s">
        <v>53</v>
      </c>
      <c r="P893" s="15" t="s">
        <v>3</v>
      </c>
      <c r="Q893" s="10"/>
      <c r="R893" s="120"/>
      <c r="S893" s="10">
        <v>40128905</v>
      </c>
      <c r="T893" s="11" t="s">
        <v>2485</v>
      </c>
      <c r="U893" s="112" t="s">
        <v>329</v>
      </c>
      <c r="V893" s="10">
        <v>3403190000</v>
      </c>
      <c r="W893" s="10" t="s">
        <v>70</v>
      </c>
      <c r="X893" s="112" t="s">
        <v>7597</v>
      </c>
      <c r="Y893" s="10" t="s">
        <v>7583</v>
      </c>
      <c r="Z893" s="10" t="s">
        <v>7590</v>
      </c>
      <c r="AA893" s="10" t="s">
        <v>2486</v>
      </c>
      <c r="AB893" s="113" t="s">
        <v>2417</v>
      </c>
      <c r="AC893" s="14"/>
      <c r="AD893" s="14"/>
      <c r="AE893" s="14"/>
      <c r="AF893" s="14"/>
      <c r="AG893" s="14"/>
      <c r="AH893" s="14"/>
      <c r="AL893" s="115"/>
    </row>
    <row r="894" spans="2:41" hidden="1" x14ac:dyDescent="0.35">
      <c r="B894" s="10">
        <v>49757907</v>
      </c>
      <c r="C894" s="10">
        <v>907</v>
      </c>
      <c r="D894" s="11" t="s">
        <v>2487</v>
      </c>
      <c r="E894" s="11">
        <v>49757801</v>
      </c>
      <c r="F894" s="11" t="s">
        <v>1223</v>
      </c>
      <c r="G894" s="11" t="s">
        <v>46</v>
      </c>
      <c r="H894" s="10" t="s">
        <v>999</v>
      </c>
      <c r="I894" s="41" t="s">
        <v>364</v>
      </c>
      <c r="J894" s="41" t="s">
        <v>145</v>
      </c>
      <c r="K894" s="10" t="s">
        <v>65</v>
      </c>
      <c r="L894" s="10" t="s">
        <v>66</v>
      </c>
      <c r="M894" s="10" t="s">
        <v>67</v>
      </c>
      <c r="N894" s="13">
        <v>43377</v>
      </c>
      <c r="O894" s="10" t="s">
        <v>53</v>
      </c>
      <c r="P894" s="15" t="s">
        <v>1</v>
      </c>
      <c r="Q894" s="11"/>
      <c r="R894" s="120"/>
      <c r="S894" s="10" t="s">
        <v>44</v>
      </c>
      <c r="T894" s="10" t="s">
        <v>44</v>
      </c>
      <c r="U894" s="112" t="s">
        <v>55</v>
      </c>
      <c r="V894" s="10">
        <v>2710193200</v>
      </c>
      <c r="W894" s="10" t="s">
        <v>70</v>
      </c>
      <c r="X894" s="112" t="s">
        <v>5213</v>
      </c>
      <c r="Y894" s="10" t="s">
        <v>2353</v>
      </c>
      <c r="Z894" s="10" t="s">
        <v>73</v>
      </c>
      <c r="AA894" s="112" t="s">
        <v>2488</v>
      </c>
      <c r="AB894" s="113" t="s">
        <v>2489</v>
      </c>
      <c r="AC894" s="14"/>
      <c r="AD894" s="14"/>
      <c r="AE894" s="14"/>
      <c r="AF894" s="14"/>
      <c r="AG894" s="14"/>
      <c r="AH894" s="14"/>
      <c r="AL894" s="115"/>
      <c r="AO894" s="115"/>
    </row>
    <row r="895" spans="2:41" hidden="1" x14ac:dyDescent="0.35">
      <c r="B895" s="10">
        <v>49757855</v>
      </c>
      <c r="C895" s="10">
        <v>855</v>
      </c>
      <c r="D895" s="11" t="s">
        <v>2491</v>
      </c>
      <c r="E895" s="11">
        <v>49757801</v>
      </c>
      <c r="F895" s="11" t="s">
        <v>1223</v>
      </c>
      <c r="G895" s="11" t="s">
        <v>46</v>
      </c>
      <c r="H895" s="10" t="s">
        <v>163</v>
      </c>
      <c r="I895" s="41" t="s">
        <v>164</v>
      </c>
      <c r="J895" s="41" t="s">
        <v>145</v>
      </c>
      <c r="K895" s="10" t="s">
        <v>65</v>
      </c>
      <c r="L895" s="10" t="s">
        <v>66</v>
      </c>
      <c r="M895" s="10" t="s">
        <v>67</v>
      </c>
      <c r="N895" s="13">
        <v>43377</v>
      </c>
      <c r="O895" s="10" t="s">
        <v>53</v>
      </c>
      <c r="P895" s="15" t="s">
        <v>1</v>
      </c>
      <c r="Q895" s="11"/>
      <c r="R895" s="120" t="s">
        <v>7598</v>
      </c>
      <c r="S895" s="10" t="s">
        <v>44</v>
      </c>
      <c r="T895" s="10" t="s">
        <v>44</v>
      </c>
      <c r="U895" s="112" t="s">
        <v>55</v>
      </c>
      <c r="V895" s="10">
        <v>2710193200</v>
      </c>
      <c r="W895" s="10" t="s">
        <v>70</v>
      </c>
      <c r="X895" s="112" t="s">
        <v>5213</v>
      </c>
      <c r="Y895" s="10" t="s">
        <v>1414</v>
      </c>
      <c r="Z895" s="10" t="s">
        <v>88</v>
      </c>
      <c r="AA895" s="112" t="s">
        <v>2493</v>
      </c>
      <c r="AB895" s="113" t="s">
        <v>2489</v>
      </c>
      <c r="AC895" s="14"/>
      <c r="AD895" s="14"/>
      <c r="AE895" s="14"/>
      <c r="AF895" s="14"/>
      <c r="AG895" s="14"/>
      <c r="AH895" s="14"/>
      <c r="AL895" s="115"/>
      <c r="AO895" s="115"/>
    </row>
    <row r="896" spans="2:41" hidden="1" x14ac:dyDescent="0.35">
      <c r="B896" s="10">
        <v>49757801</v>
      </c>
      <c r="C896" s="10">
        <v>801</v>
      </c>
      <c r="D896" s="11" t="s">
        <v>1223</v>
      </c>
      <c r="E896" s="11">
        <v>49757801</v>
      </c>
      <c r="F896" s="11" t="s">
        <v>1223</v>
      </c>
      <c r="G896" s="11" t="s">
        <v>46</v>
      </c>
      <c r="H896" s="10" t="s">
        <v>79</v>
      </c>
      <c r="I896" s="41" t="s">
        <v>79</v>
      </c>
      <c r="J896" s="41" t="s">
        <v>145</v>
      </c>
      <c r="K896" s="10" t="s">
        <v>65</v>
      </c>
      <c r="L896" s="10" t="s">
        <v>66</v>
      </c>
      <c r="M896" s="10" t="s">
        <v>67</v>
      </c>
      <c r="N896" s="13">
        <v>43377</v>
      </c>
      <c r="O896" s="10" t="s">
        <v>53</v>
      </c>
      <c r="P896" s="15" t="s">
        <v>1</v>
      </c>
      <c r="Q896" s="11" t="s">
        <v>44</v>
      </c>
      <c r="R896" s="10" t="s">
        <v>54</v>
      </c>
      <c r="S896" s="10" t="s">
        <v>44</v>
      </c>
      <c r="T896" s="10" t="s">
        <v>44</v>
      </c>
      <c r="U896" s="10" t="s">
        <v>55</v>
      </c>
      <c r="V896" s="10">
        <v>2710193200</v>
      </c>
      <c r="W896" s="10" t="s">
        <v>44</v>
      </c>
      <c r="X896" s="112" t="s">
        <v>5213</v>
      </c>
      <c r="Y896" s="10">
        <v>1176</v>
      </c>
      <c r="Z896" s="10" t="s">
        <v>392</v>
      </c>
      <c r="AA896" s="112" t="s">
        <v>2494</v>
      </c>
      <c r="AB896" s="113" t="s">
        <v>2489</v>
      </c>
      <c r="AC896" s="14"/>
      <c r="AD896" s="14"/>
      <c r="AE896" s="14"/>
      <c r="AF896" s="14"/>
      <c r="AG896" s="14"/>
      <c r="AH896" s="14"/>
      <c r="AL896" s="115"/>
      <c r="AO896" s="115"/>
    </row>
    <row r="897" spans="2:41" hidden="1" x14ac:dyDescent="0.35">
      <c r="B897" s="10">
        <v>49757809</v>
      </c>
      <c r="C897" s="10">
        <v>809</v>
      </c>
      <c r="D897" s="11" t="s">
        <v>2495</v>
      </c>
      <c r="E897" s="11">
        <v>49757801</v>
      </c>
      <c r="F897" s="11" t="s">
        <v>1223</v>
      </c>
      <c r="G897" s="11" t="s">
        <v>46</v>
      </c>
      <c r="H897" s="10" t="s">
        <v>47</v>
      </c>
      <c r="I897" s="41" t="s">
        <v>48</v>
      </c>
      <c r="J897" s="41" t="s">
        <v>145</v>
      </c>
      <c r="K897" s="10" t="s">
        <v>65</v>
      </c>
      <c r="L897" s="10" t="s">
        <v>66</v>
      </c>
      <c r="M897" s="10" t="s">
        <v>67</v>
      </c>
      <c r="N897" s="13">
        <v>43377</v>
      </c>
      <c r="O897" s="10" t="s">
        <v>53</v>
      </c>
      <c r="P897" s="15" t="s">
        <v>1</v>
      </c>
      <c r="Q897" s="11"/>
      <c r="R897" s="120" t="s">
        <v>7599</v>
      </c>
      <c r="S897" s="10" t="s">
        <v>44</v>
      </c>
      <c r="T897" s="10" t="s">
        <v>44</v>
      </c>
      <c r="U897" s="10" t="s">
        <v>55</v>
      </c>
      <c r="V897" s="10">
        <v>2710193200</v>
      </c>
      <c r="W897" s="10" t="s">
        <v>83</v>
      </c>
      <c r="X897" s="112" t="s">
        <v>5213</v>
      </c>
      <c r="Y897" s="10" t="s">
        <v>360</v>
      </c>
      <c r="Z897" s="10" t="s">
        <v>88</v>
      </c>
      <c r="AA897" s="112" t="s">
        <v>2497</v>
      </c>
      <c r="AB897" s="113" t="s">
        <v>2489</v>
      </c>
      <c r="AC897" s="14"/>
      <c r="AD897" s="14"/>
      <c r="AE897" s="14"/>
      <c r="AF897" s="14"/>
      <c r="AG897" s="14"/>
      <c r="AH897" s="14"/>
      <c r="AL897" s="115"/>
      <c r="AO897" s="115"/>
    </row>
    <row r="898" spans="2:41" hidden="1" x14ac:dyDescent="0.35">
      <c r="B898" s="10">
        <v>47011855</v>
      </c>
      <c r="C898" s="10">
        <v>855</v>
      </c>
      <c r="D898" s="11" t="s">
        <v>6741</v>
      </c>
      <c r="E898" s="11">
        <v>44422801</v>
      </c>
      <c r="F898" s="11" t="s">
        <v>998</v>
      </c>
      <c r="G898" s="11" t="s">
        <v>46</v>
      </c>
      <c r="H898" s="10" t="s">
        <v>163</v>
      </c>
      <c r="I898" s="41" t="s">
        <v>164</v>
      </c>
      <c r="J898" s="41" t="s">
        <v>49</v>
      </c>
      <c r="K898" s="10" t="s">
        <v>6744</v>
      </c>
      <c r="L898" s="10" t="s">
        <v>66</v>
      </c>
      <c r="M898" s="10" t="s">
        <v>52</v>
      </c>
      <c r="N898" s="13"/>
      <c r="O898" s="10" t="s">
        <v>53</v>
      </c>
      <c r="P898" s="15" t="s">
        <v>1</v>
      </c>
      <c r="Q898" s="11"/>
      <c r="R898" s="10">
        <v>5011987294547</v>
      </c>
      <c r="S898" s="10" t="s">
        <v>44</v>
      </c>
      <c r="T898" s="10" t="s">
        <v>44</v>
      </c>
      <c r="U898" s="10" t="s">
        <v>55</v>
      </c>
      <c r="V898" s="10">
        <v>2710193200</v>
      </c>
      <c r="W898" s="10" t="s">
        <v>70</v>
      </c>
      <c r="X898" s="10" t="s">
        <v>7600</v>
      </c>
      <c r="Y898" s="10" t="s">
        <v>5799</v>
      </c>
      <c r="Z898" s="10" t="s">
        <v>88</v>
      </c>
      <c r="AA898" s="10" t="s">
        <v>6746</v>
      </c>
      <c r="AB898" s="113" t="s">
        <v>6744</v>
      </c>
      <c r="AC898" s="14"/>
      <c r="AD898" s="14"/>
      <c r="AE898" s="14"/>
      <c r="AF898" s="14"/>
      <c r="AG898" s="14"/>
      <c r="AH898" s="14"/>
    </row>
    <row r="899" spans="2:41" hidden="1" x14ac:dyDescent="0.35">
      <c r="B899" s="10">
        <v>47013855</v>
      </c>
      <c r="C899" s="10">
        <v>855</v>
      </c>
      <c r="D899" s="11" t="s">
        <v>6743</v>
      </c>
      <c r="E899" s="11">
        <v>43582801</v>
      </c>
      <c r="F899" s="11" t="s">
        <v>1213</v>
      </c>
      <c r="G899" s="11" t="s">
        <v>46</v>
      </c>
      <c r="H899" s="10" t="s">
        <v>163</v>
      </c>
      <c r="I899" s="41" t="s">
        <v>164</v>
      </c>
      <c r="J899" s="41" t="s">
        <v>49</v>
      </c>
      <c r="K899" s="10" t="s">
        <v>6744</v>
      </c>
      <c r="L899" s="10" t="s">
        <v>66</v>
      </c>
      <c r="M899" s="10" t="s">
        <v>52</v>
      </c>
      <c r="N899" s="13"/>
      <c r="O899" s="10" t="s">
        <v>53</v>
      </c>
      <c r="P899" s="15" t="s">
        <v>1</v>
      </c>
      <c r="Q899" s="11"/>
      <c r="R899" s="10">
        <v>5011987294585</v>
      </c>
      <c r="S899" s="10" t="s">
        <v>44</v>
      </c>
      <c r="T899" s="10" t="s">
        <v>44</v>
      </c>
      <c r="U899" s="10" t="s">
        <v>55</v>
      </c>
      <c r="V899" s="10">
        <v>2710193200</v>
      </c>
      <c r="W899" s="10" t="s">
        <v>70</v>
      </c>
      <c r="X899" s="112" t="s">
        <v>7601</v>
      </c>
      <c r="Y899" s="10" t="s">
        <v>5799</v>
      </c>
      <c r="Z899" s="10" t="s">
        <v>88</v>
      </c>
      <c r="AA899" s="10" t="s">
        <v>6748</v>
      </c>
      <c r="AB899" s="113" t="s">
        <v>6744</v>
      </c>
      <c r="AC899" s="14"/>
      <c r="AD899" s="14"/>
      <c r="AE899" s="14"/>
      <c r="AF899" s="14"/>
      <c r="AG899" s="14"/>
      <c r="AH899" s="14"/>
    </row>
    <row r="900" spans="2:41" hidden="1" x14ac:dyDescent="0.35">
      <c r="B900" s="10">
        <v>47013809</v>
      </c>
      <c r="C900" s="10">
        <v>809</v>
      </c>
      <c r="D900" s="11" t="s">
        <v>7039</v>
      </c>
      <c r="E900" s="11">
        <v>43582801</v>
      </c>
      <c r="F900" s="11" t="s">
        <v>1213</v>
      </c>
      <c r="G900" s="11" t="s">
        <v>46</v>
      </c>
      <c r="H900" s="10" t="s">
        <v>47</v>
      </c>
      <c r="I900" s="41" t="s">
        <v>48</v>
      </c>
      <c r="J900" s="41" t="s">
        <v>49</v>
      </c>
      <c r="K900" s="10" t="s">
        <v>6744</v>
      </c>
      <c r="L900" s="10" t="s">
        <v>66</v>
      </c>
      <c r="M900" s="10" t="s">
        <v>52</v>
      </c>
      <c r="N900" s="13"/>
      <c r="O900" s="10" t="s">
        <v>53</v>
      </c>
      <c r="P900" s="15" t="s">
        <v>1</v>
      </c>
      <c r="Q900" s="11"/>
      <c r="R900" s="10"/>
      <c r="S900" s="10" t="s">
        <v>44</v>
      </c>
      <c r="T900" s="10" t="s">
        <v>44</v>
      </c>
      <c r="U900" s="10" t="s">
        <v>55</v>
      </c>
      <c r="V900" s="10">
        <v>2710193200</v>
      </c>
      <c r="W900" s="10" t="s">
        <v>70</v>
      </c>
      <c r="X900" s="112" t="s">
        <v>7601</v>
      </c>
      <c r="Y900" s="10" t="s">
        <v>7602</v>
      </c>
      <c r="Z900" s="10" t="s">
        <v>88</v>
      </c>
      <c r="AA900" s="112" t="s">
        <v>7036</v>
      </c>
      <c r="AB900" s="14" t="s">
        <v>6744</v>
      </c>
      <c r="AC900" s="14"/>
      <c r="AD900" s="14"/>
      <c r="AE900" s="14"/>
      <c r="AF900" s="14"/>
      <c r="AG900" s="14"/>
      <c r="AH900" s="14"/>
    </row>
    <row r="901" spans="2:41" hidden="1" x14ac:dyDescent="0.35">
      <c r="B901" s="10">
        <v>47012855</v>
      </c>
      <c r="C901" s="10">
        <v>855</v>
      </c>
      <c r="D901" s="11" t="s">
        <v>6742</v>
      </c>
      <c r="E901" s="11">
        <v>45288801</v>
      </c>
      <c r="F901" s="11" t="s">
        <v>1192</v>
      </c>
      <c r="G901" s="11" t="s">
        <v>46</v>
      </c>
      <c r="H901" s="10" t="s">
        <v>163</v>
      </c>
      <c r="I901" s="41" t="s">
        <v>164</v>
      </c>
      <c r="J901" s="41" t="s">
        <v>49</v>
      </c>
      <c r="K901" s="10" t="s">
        <v>6744</v>
      </c>
      <c r="L901" s="10" t="s">
        <v>66</v>
      </c>
      <c r="M901" s="10" t="s">
        <v>52</v>
      </c>
      <c r="N901" s="13"/>
      <c r="O901" s="10" t="s">
        <v>53</v>
      </c>
      <c r="P901" s="15" t="s">
        <v>1</v>
      </c>
      <c r="Q901" s="111"/>
      <c r="R901" s="10">
        <v>5011987294561</v>
      </c>
      <c r="S901" s="10" t="s">
        <v>44</v>
      </c>
      <c r="T901" s="10" t="s">
        <v>44</v>
      </c>
      <c r="U901" s="10" t="s">
        <v>55</v>
      </c>
      <c r="V901" s="10">
        <v>2710193200</v>
      </c>
      <c r="W901" s="10" t="s">
        <v>70</v>
      </c>
      <c r="X901" s="112" t="s">
        <v>7603</v>
      </c>
      <c r="Y901" s="10" t="s">
        <v>5799</v>
      </c>
      <c r="Z901" s="10" t="s">
        <v>88</v>
      </c>
      <c r="AA901" s="112" t="s">
        <v>6747</v>
      </c>
      <c r="AB901" s="14" t="s">
        <v>6744</v>
      </c>
      <c r="AC901" s="14"/>
      <c r="AD901" s="14"/>
      <c r="AE901" s="14"/>
      <c r="AF901" s="14"/>
      <c r="AG901" s="14"/>
      <c r="AH901" s="14"/>
    </row>
    <row r="902" spans="2:41" hidden="1" x14ac:dyDescent="0.35">
      <c r="B902" s="10">
        <v>47010855</v>
      </c>
      <c r="C902" s="10">
        <v>855</v>
      </c>
      <c r="D902" s="11" t="s">
        <v>6740</v>
      </c>
      <c r="E902" s="11">
        <v>45283801</v>
      </c>
      <c r="F902" s="11" t="s">
        <v>409</v>
      </c>
      <c r="G902" s="11" t="s">
        <v>46</v>
      </c>
      <c r="H902" s="10" t="s">
        <v>163</v>
      </c>
      <c r="I902" s="41" t="s">
        <v>164</v>
      </c>
      <c r="J902" s="41" t="s">
        <v>49</v>
      </c>
      <c r="K902" s="10" t="s">
        <v>6744</v>
      </c>
      <c r="L902" s="10" t="s">
        <v>66</v>
      </c>
      <c r="M902" s="10" t="s">
        <v>52</v>
      </c>
      <c r="N902" s="13"/>
      <c r="O902" s="10" t="s">
        <v>53</v>
      </c>
      <c r="P902" s="15" t="s">
        <v>1</v>
      </c>
      <c r="Q902" s="11"/>
      <c r="R902" s="10">
        <v>5011987294523</v>
      </c>
      <c r="S902" s="10" t="s">
        <v>44</v>
      </c>
      <c r="T902" s="10" t="s">
        <v>44</v>
      </c>
      <c r="U902" s="10" t="s">
        <v>55</v>
      </c>
      <c r="V902" s="10">
        <v>2710193200</v>
      </c>
      <c r="W902" s="10" t="s">
        <v>70</v>
      </c>
      <c r="X902" s="112" t="s">
        <v>7604</v>
      </c>
      <c r="Y902" s="10" t="s">
        <v>5799</v>
      </c>
      <c r="Z902" s="10" t="s">
        <v>88</v>
      </c>
      <c r="AA902" s="112" t="s">
        <v>6745</v>
      </c>
      <c r="AB902" s="14" t="s">
        <v>6744</v>
      </c>
      <c r="AC902" s="14"/>
      <c r="AD902" s="14"/>
      <c r="AE902" s="14"/>
      <c r="AF902" s="14"/>
      <c r="AG902" s="14"/>
      <c r="AH902" s="14"/>
    </row>
    <row r="903" spans="2:41" hidden="1" x14ac:dyDescent="0.35">
      <c r="B903" s="10">
        <v>46144905</v>
      </c>
      <c r="C903" s="10">
        <v>905</v>
      </c>
      <c r="D903" s="11" t="s">
        <v>2498</v>
      </c>
      <c r="E903" s="11">
        <v>46144801</v>
      </c>
      <c r="F903" s="11" t="s">
        <v>2499</v>
      </c>
      <c r="G903" s="11" t="s">
        <v>46</v>
      </c>
      <c r="H903" s="10" t="s">
        <v>62</v>
      </c>
      <c r="I903" s="41" t="s">
        <v>63</v>
      </c>
      <c r="J903" s="41" t="s">
        <v>49</v>
      </c>
      <c r="K903" s="10" t="s">
        <v>2500</v>
      </c>
      <c r="L903" s="10" t="s">
        <v>66</v>
      </c>
      <c r="M903" s="10" t="s">
        <v>52</v>
      </c>
      <c r="N903" s="13">
        <v>44743</v>
      </c>
      <c r="O903" s="10" t="s">
        <v>53</v>
      </c>
      <c r="P903" s="15" t="s">
        <v>1</v>
      </c>
      <c r="Q903" s="111" t="s">
        <v>7605</v>
      </c>
      <c r="R903" s="10"/>
      <c r="S903" s="10" t="s">
        <v>44</v>
      </c>
      <c r="T903" s="10" t="s">
        <v>44</v>
      </c>
      <c r="U903" s="10" t="s">
        <v>55</v>
      </c>
      <c r="V903" s="10">
        <v>2710193200</v>
      </c>
      <c r="W903" s="10" t="s">
        <v>70</v>
      </c>
      <c r="X903" s="112" t="s">
        <v>7606</v>
      </c>
      <c r="Y903" s="10" t="s">
        <v>7607</v>
      </c>
      <c r="Z903" s="10" t="s">
        <v>73</v>
      </c>
      <c r="AA903" s="112" t="s">
        <v>2502</v>
      </c>
      <c r="AB903" s="113" t="s">
        <v>2500</v>
      </c>
      <c r="AC903" s="14"/>
      <c r="AD903" s="14"/>
      <c r="AE903" s="14"/>
      <c r="AF903" s="14"/>
      <c r="AG903" s="14"/>
      <c r="AH903" s="14"/>
    </row>
    <row r="904" spans="2:41" hidden="1" x14ac:dyDescent="0.35">
      <c r="B904" s="10">
        <v>46144829</v>
      </c>
      <c r="C904" s="10">
        <v>829</v>
      </c>
      <c r="D904" s="11" t="s">
        <v>6920</v>
      </c>
      <c r="E904" s="11">
        <v>46144801</v>
      </c>
      <c r="F904" s="11" t="s">
        <v>2499</v>
      </c>
      <c r="G904" s="11" t="s">
        <v>46</v>
      </c>
      <c r="H904" s="10" t="s">
        <v>6939</v>
      </c>
      <c r="I904" s="41" t="s">
        <v>3046</v>
      </c>
      <c r="J904" s="41" t="s">
        <v>49</v>
      </c>
      <c r="K904" s="10" t="s">
        <v>2500</v>
      </c>
      <c r="L904" s="10" t="s">
        <v>66</v>
      </c>
      <c r="M904" s="10" t="s">
        <v>52</v>
      </c>
      <c r="N904" s="13"/>
      <c r="O904" s="10" t="s">
        <v>53</v>
      </c>
      <c r="P904" s="15" t="s">
        <v>3</v>
      </c>
      <c r="Q904" s="111"/>
      <c r="R904" s="10"/>
      <c r="S904" s="10">
        <v>46144905</v>
      </c>
      <c r="T904" s="10" t="s">
        <v>2498</v>
      </c>
      <c r="U904" s="10" t="s">
        <v>329</v>
      </c>
      <c r="V904" s="10">
        <v>2710193200</v>
      </c>
      <c r="W904" s="10" t="s">
        <v>70</v>
      </c>
      <c r="X904" s="112" t="s">
        <v>7606</v>
      </c>
      <c r="Y904" s="10" t="s">
        <v>7607</v>
      </c>
      <c r="Z904" s="10" t="s">
        <v>73</v>
      </c>
      <c r="AA904" s="112" t="s">
        <v>2502</v>
      </c>
      <c r="AB904" s="113" t="s">
        <v>2500</v>
      </c>
      <c r="AC904" s="14"/>
      <c r="AD904" s="14"/>
      <c r="AE904" s="14"/>
      <c r="AF904" s="14"/>
      <c r="AG904" s="14"/>
      <c r="AH904" s="14"/>
    </row>
    <row r="905" spans="2:41" hidden="1" x14ac:dyDescent="0.35">
      <c r="B905" s="10">
        <v>46144809</v>
      </c>
      <c r="C905" s="10">
        <v>809</v>
      </c>
      <c r="D905" s="11" t="s">
        <v>2503</v>
      </c>
      <c r="E905" s="11">
        <v>46144801</v>
      </c>
      <c r="F905" s="11" t="s">
        <v>2499</v>
      </c>
      <c r="G905" s="11" t="s">
        <v>46</v>
      </c>
      <c r="H905" s="10" t="s">
        <v>47</v>
      </c>
      <c r="I905" s="41" t="s">
        <v>48</v>
      </c>
      <c r="J905" s="41" t="s">
        <v>49</v>
      </c>
      <c r="K905" s="10" t="s">
        <v>2500</v>
      </c>
      <c r="L905" s="10" t="s">
        <v>66</v>
      </c>
      <c r="M905" s="10" t="s">
        <v>52</v>
      </c>
      <c r="N905" s="13">
        <v>44834</v>
      </c>
      <c r="O905" s="10" t="s">
        <v>53</v>
      </c>
      <c r="P905" s="15" t="s">
        <v>1</v>
      </c>
      <c r="Q905" s="111" t="s">
        <v>7608</v>
      </c>
      <c r="R905" s="10" t="s">
        <v>54</v>
      </c>
      <c r="S905" s="10" t="s">
        <v>44</v>
      </c>
      <c r="T905" s="10" t="s">
        <v>44</v>
      </c>
      <c r="U905" s="10" t="s">
        <v>55</v>
      </c>
      <c r="V905" s="10">
        <v>2710193200</v>
      </c>
      <c r="W905" s="10" t="s">
        <v>70</v>
      </c>
      <c r="X905" s="112" t="s">
        <v>7606</v>
      </c>
      <c r="Y905" s="10" t="s">
        <v>360</v>
      </c>
      <c r="Z905" s="10" t="s">
        <v>73</v>
      </c>
      <c r="AA905" s="112" t="s">
        <v>2505</v>
      </c>
      <c r="AB905" s="113" t="s">
        <v>2500</v>
      </c>
      <c r="AC905" s="14"/>
      <c r="AD905" s="14"/>
      <c r="AE905" s="14"/>
      <c r="AF905" s="14"/>
      <c r="AG905" s="14"/>
      <c r="AH905" s="14"/>
    </row>
    <row r="906" spans="2:41" hidden="1" x14ac:dyDescent="0.35">
      <c r="B906" s="10">
        <v>46137905</v>
      </c>
      <c r="C906" s="10">
        <v>905</v>
      </c>
      <c r="D906" s="11" t="s">
        <v>2506</v>
      </c>
      <c r="E906" s="11">
        <v>46137801</v>
      </c>
      <c r="F906" s="11" t="s">
        <v>2507</v>
      </c>
      <c r="G906" s="11" t="s">
        <v>46</v>
      </c>
      <c r="H906" s="10" t="s">
        <v>62</v>
      </c>
      <c r="I906" s="41" t="s">
        <v>63</v>
      </c>
      <c r="J906" s="41" t="s">
        <v>49</v>
      </c>
      <c r="K906" s="10" t="s">
        <v>2500</v>
      </c>
      <c r="L906" s="10" t="s">
        <v>66</v>
      </c>
      <c r="M906" s="10" t="s">
        <v>52</v>
      </c>
      <c r="N906" s="13">
        <v>44743</v>
      </c>
      <c r="O906" s="10" t="s">
        <v>53</v>
      </c>
      <c r="P906" s="15" t="s">
        <v>1</v>
      </c>
      <c r="Q906" s="111" t="s">
        <v>7609</v>
      </c>
      <c r="R906" s="10"/>
      <c r="S906" s="10" t="s">
        <v>44</v>
      </c>
      <c r="T906" s="10" t="s">
        <v>44</v>
      </c>
      <c r="U906" s="10" t="s">
        <v>55</v>
      </c>
      <c r="V906" s="10">
        <v>2710193200</v>
      </c>
      <c r="W906" s="10" t="s">
        <v>70</v>
      </c>
      <c r="X906" s="10" t="s">
        <v>7610</v>
      </c>
      <c r="Y906" s="10" t="s">
        <v>7607</v>
      </c>
      <c r="Z906" s="10" t="s">
        <v>73</v>
      </c>
      <c r="AA906" s="10" t="s">
        <v>2509</v>
      </c>
      <c r="AB906" s="113" t="s">
        <v>2500</v>
      </c>
      <c r="AC906" s="14"/>
      <c r="AD906" s="14"/>
      <c r="AE906" s="14"/>
      <c r="AF906" s="14"/>
      <c r="AG906" s="14"/>
      <c r="AH906" s="14"/>
    </row>
    <row r="907" spans="2:41" hidden="1" x14ac:dyDescent="0.35">
      <c r="B907" s="10">
        <v>46137829</v>
      </c>
      <c r="C907" s="10">
        <v>829</v>
      </c>
      <c r="D907" s="11" t="s">
        <v>6919</v>
      </c>
      <c r="E907" s="11">
        <v>46137801</v>
      </c>
      <c r="F907" s="11" t="s">
        <v>2507</v>
      </c>
      <c r="G907" s="11" t="s">
        <v>46</v>
      </c>
      <c r="H907" s="10" t="s">
        <v>6939</v>
      </c>
      <c r="I907" s="41" t="s">
        <v>3046</v>
      </c>
      <c r="J907" s="41" t="s">
        <v>49</v>
      </c>
      <c r="K907" s="10" t="s">
        <v>2500</v>
      </c>
      <c r="L907" s="10" t="s">
        <v>66</v>
      </c>
      <c r="M907" s="10" t="s">
        <v>52</v>
      </c>
      <c r="N907" s="13"/>
      <c r="O907" s="10" t="s">
        <v>53</v>
      </c>
      <c r="P907" s="15" t="s">
        <v>3</v>
      </c>
      <c r="Q907" s="11"/>
      <c r="R907" s="10"/>
      <c r="S907" s="10">
        <v>46137905</v>
      </c>
      <c r="T907" s="10" t="s">
        <v>2506</v>
      </c>
      <c r="U907" s="10" t="s">
        <v>329</v>
      </c>
      <c r="V907" s="10">
        <v>2710193200</v>
      </c>
      <c r="W907" s="10" t="s">
        <v>70</v>
      </c>
      <c r="X907" s="10" t="s">
        <v>7610</v>
      </c>
      <c r="Y907" s="10" t="s">
        <v>7607</v>
      </c>
      <c r="Z907" s="10" t="s">
        <v>73</v>
      </c>
      <c r="AA907" s="10" t="s">
        <v>2509</v>
      </c>
      <c r="AB907" s="113" t="s">
        <v>2500</v>
      </c>
      <c r="AC907" s="14"/>
      <c r="AD907" s="14"/>
      <c r="AE907" s="14"/>
      <c r="AF907" s="14"/>
      <c r="AG907" s="14"/>
      <c r="AH907" s="14"/>
    </row>
    <row r="908" spans="2:41" hidden="1" x14ac:dyDescent="0.35">
      <c r="B908" s="10">
        <v>46136905</v>
      </c>
      <c r="C908" s="10">
        <v>905</v>
      </c>
      <c r="D908" s="11" t="s">
        <v>2510</v>
      </c>
      <c r="E908" s="11">
        <v>45311801</v>
      </c>
      <c r="F908" s="11" t="s">
        <v>2511</v>
      </c>
      <c r="G908" s="11" t="s">
        <v>46</v>
      </c>
      <c r="H908" s="10" t="s">
        <v>62</v>
      </c>
      <c r="I908" s="41" t="s">
        <v>63</v>
      </c>
      <c r="J908" s="41" t="s">
        <v>49</v>
      </c>
      <c r="K908" s="10" t="s">
        <v>2500</v>
      </c>
      <c r="L908" s="10" t="s">
        <v>66</v>
      </c>
      <c r="M908" s="10" t="s">
        <v>52</v>
      </c>
      <c r="N908" s="13">
        <v>44743</v>
      </c>
      <c r="O908" s="10" t="s">
        <v>53</v>
      </c>
      <c r="P908" s="15" t="s">
        <v>1</v>
      </c>
      <c r="Q908" s="111" t="s">
        <v>7611</v>
      </c>
      <c r="R908" s="10"/>
      <c r="S908" s="10" t="s">
        <v>44</v>
      </c>
      <c r="T908" s="10" t="s">
        <v>44</v>
      </c>
      <c r="U908" s="10" t="s">
        <v>55</v>
      </c>
      <c r="V908" s="10">
        <v>2710193200</v>
      </c>
      <c r="W908" s="10" t="s">
        <v>70</v>
      </c>
      <c r="X908" s="10" t="s">
        <v>7612</v>
      </c>
      <c r="Y908" s="10" t="s">
        <v>7607</v>
      </c>
      <c r="Z908" s="10" t="s">
        <v>73</v>
      </c>
      <c r="AA908" s="10" t="s">
        <v>2513</v>
      </c>
      <c r="AB908" s="113" t="s">
        <v>2500</v>
      </c>
      <c r="AC908" s="14"/>
      <c r="AD908" s="14"/>
      <c r="AE908" s="14"/>
      <c r="AF908" s="14"/>
      <c r="AG908" s="14"/>
      <c r="AH908" s="14"/>
    </row>
    <row r="909" spans="2:41" hidden="1" x14ac:dyDescent="0.35">
      <c r="B909" s="10">
        <v>46136829</v>
      </c>
      <c r="C909" s="10">
        <v>829</v>
      </c>
      <c r="D909" s="11" t="s">
        <v>6883</v>
      </c>
      <c r="E909" s="11">
        <v>45311801</v>
      </c>
      <c r="F909" s="11" t="s">
        <v>2511</v>
      </c>
      <c r="G909" s="11" t="s">
        <v>46</v>
      </c>
      <c r="H909" s="10" t="s">
        <v>6939</v>
      </c>
      <c r="I909" s="41" t="s">
        <v>3046</v>
      </c>
      <c r="J909" s="41" t="s">
        <v>49</v>
      </c>
      <c r="K909" s="10" t="s">
        <v>2500</v>
      </c>
      <c r="L909" s="10" t="s">
        <v>66</v>
      </c>
      <c r="M909" s="10" t="s">
        <v>52</v>
      </c>
      <c r="N909" s="13"/>
      <c r="O909" s="10" t="s">
        <v>53</v>
      </c>
      <c r="P909" s="15" t="s">
        <v>3</v>
      </c>
      <c r="Q909" s="11"/>
      <c r="R909" s="10"/>
      <c r="S909" s="10">
        <v>46136905</v>
      </c>
      <c r="T909" s="10" t="s">
        <v>2510</v>
      </c>
      <c r="U909" s="10" t="s">
        <v>329</v>
      </c>
      <c r="V909" s="10">
        <v>2710193200</v>
      </c>
      <c r="W909" s="10" t="s">
        <v>70</v>
      </c>
      <c r="X909" s="10" t="s">
        <v>7612</v>
      </c>
      <c r="Y909" s="10" t="s">
        <v>7607</v>
      </c>
      <c r="Z909" s="10" t="s">
        <v>73</v>
      </c>
      <c r="AA909" s="10" t="s">
        <v>2513</v>
      </c>
      <c r="AB909" s="113" t="s">
        <v>2500</v>
      </c>
      <c r="AC909" s="14"/>
      <c r="AD909" s="14"/>
      <c r="AE909" s="14"/>
      <c r="AF909" s="14"/>
      <c r="AG909" s="14"/>
      <c r="AH909" s="14"/>
    </row>
    <row r="910" spans="2:41" hidden="1" x14ac:dyDescent="0.35">
      <c r="B910" s="10">
        <v>46136809</v>
      </c>
      <c r="C910" s="10">
        <v>809</v>
      </c>
      <c r="D910" s="11" t="s">
        <v>2514</v>
      </c>
      <c r="E910" s="11">
        <v>45311801</v>
      </c>
      <c r="F910" s="11" t="s">
        <v>2511</v>
      </c>
      <c r="G910" s="11" t="s">
        <v>46</v>
      </c>
      <c r="H910" s="10" t="s">
        <v>47</v>
      </c>
      <c r="I910" s="41" t="s">
        <v>48</v>
      </c>
      <c r="J910" s="41" t="s">
        <v>49</v>
      </c>
      <c r="K910" s="10" t="s">
        <v>2500</v>
      </c>
      <c r="L910" s="10" t="s">
        <v>66</v>
      </c>
      <c r="M910" s="10" t="s">
        <v>52</v>
      </c>
      <c r="N910" s="13">
        <v>44783</v>
      </c>
      <c r="O910" s="10" t="s">
        <v>53</v>
      </c>
      <c r="P910" s="15" t="s">
        <v>1</v>
      </c>
      <c r="Q910" s="111" t="s">
        <v>7613</v>
      </c>
      <c r="R910" s="10" t="s">
        <v>54</v>
      </c>
      <c r="S910" s="10" t="s">
        <v>44</v>
      </c>
      <c r="T910" s="10" t="s">
        <v>44</v>
      </c>
      <c r="U910" s="10" t="s">
        <v>55</v>
      </c>
      <c r="V910" s="10">
        <v>2710193200</v>
      </c>
      <c r="W910" s="10" t="s">
        <v>70</v>
      </c>
      <c r="X910" s="10" t="s">
        <v>7612</v>
      </c>
      <c r="Y910" s="10" t="s">
        <v>7614</v>
      </c>
      <c r="Z910" s="10" t="s">
        <v>73</v>
      </c>
      <c r="AA910" s="10" t="s">
        <v>2516</v>
      </c>
      <c r="AB910" s="113" t="s">
        <v>2500</v>
      </c>
      <c r="AC910" s="14"/>
      <c r="AD910" s="14"/>
      <c r="AE910" s="14"/>
      <c r="AF910" s="14"/>
      <c r="AG910" s="14"/>
      <c r="AH910" s="14"/>
    </row>
    <row r="911" spans="2:41" hidden="1" x14ac:dyDescent="0.35">
      <c r="B911" s="10">
        <v>90605801</v>
      </c>
      <c r="C911" s="10">
        <v>801</v>
      </c>
      <c r="D911" s="11" t="s">
        <v>2538</v>
      </c>
      <c r="E911" s="11">
        <v>90605801</v>
      </c>
      <c r="F911" s="11" t="s">
        <v>2538</v>
      </c>
      <c r="G911" s="11" t="s">
        <v>2524</v>
      </c>
      <c r="H911" s="10" t="s">
        <v>79</v>
      </c>
      <c r="I911" s="41" t="s">
        <v>79</v>
      </c>
      <c r="J911" s="41" t="s">
        <v>2525</v>
      </c>
      <c r="K911" s="10" t="s">
        <v>65</v>
      </c>
      <c r="L911" s="10" t="s">
        <v>54</v>
      </c>
      <c r="M911" s="10" t="s">
        <v>67</v>
      </c>
      <c r="N911" s="13"/>
      <c r="O911" s="10" t="s">
        <v>54</v>
      </c>
      <c r="P911" s="15" t="s">
        <v>1</v>
      </c>
      <c r="Q911" s="111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13" t="s">
        <v>6351</v>
      </c>
      <c r="AC911" s="14"/>
      <c r="AD911" s="14"/>
      <c r="AE911" s="14"/>
      <c r="AF911" s="14"/>
      <c r="AG911" s="14"/>
      <c r="AH911" s="14"/>
    </row>
    <row r="912" spans="2:41" hidden="1" x14ac:dyDescent="0.35">
      <c r="B912" s="10">
        <v>90606801</v>
      </c>
      <c r="C912" s="10">
        <v>801</v>
      </c>
      <c r="D912" s="11" t="s">
        <v>2536</v>
      </c>
      <c r="E912" s="11">
        <v>90606801</v>
      </c>
      <c r="F912" s="11" t="s">
        <v>2536</v>
      </c>
      <c r="G912" s="11" t="s">
        <v>2524</v>
      </c>
      <c r="H912" s="10" t="s">
        <v>79</v>
      </c>
      <c r="I912" s="41" t="s">
        <v>79</v>
      </c>
      <c r="J912" s="41" t="s">
        <v>2525</v>
      </c>
      <c r="K912" s="10" t="s">
        <v>65</v>
      </c>
      <c r="L912" s="10" t="s">
        <v>54</v>
      </c>
      <c r="M912" s="10" t="s">
        <v>67</v>
      </c>
      <c r="N912" s="13"/>
      <c r="O912" s="10" t="s">
        <v>54</v>
      </c>
      <c r="P912" s="15" t="s">
        <v>1</v>
      </c>
      <c r="Q912" s="11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13" t="s">
        <v>6351</v>
      </c>
      <c r="AC912" s="14"/>
      <c r="AD912" s="14"/>
      <c r="AE912" s="14"/>
      <c r="AF912" s="14"/>
      <c r="AG912" s="14"/>
      <c r="AH912" s="14"/>
    </row>
    <row r="913" spans="2:41" hidden="1" x14ac:dyDescent="0.35">
      <c r="B913" s="10">
        <v>44998849</v>
      </c>
      <c r="C913" s="10">
        <v>849</v>
      </c>
      <c r="D913" s="11" t="s">
        <v>2517</v>
      </c>
      <c r="E913" s="11" t="s">
        <v>44</v>
      </c>
      <c r="F913" s="11" t="s">
        <v>45</v>
      </c>
      <c r="G913" s="11" t="s">
        <v>46</v>
      </c>
      <c r="H913" s="10" t="s">
        <v>47</v>
      </c>
      <c r="I913" s="41" t="s">
        <v>48</v>
      </c>
      <c r="J913" s="41" t="s">
        <v>145</v>
      </c>
      <c r="K913" s="10" t="s">
        <v>6259</v>
      </c>
      <c r="L913" s="10" t="s">
        <v>51</v>
      </c>
      <c r="M913" s="10" t="s">
        <v>67</v>
      </c>
      <c r="N913" s="13">
        <v>42202</v>
      </c>
      <c r="O913" s="10" t="s">
        <v>53</v>
      </c>
      <c r="P913" s="15" t="s">
        <v>1</v>
      </c>
      <c r="Q913" s="111" t="s">
        <v>7615</v>
      </c>
      <c r="R913" s="10" t="s">
        <v>54</v>
      </c>
      <c r="S913" s="10" t="s">
        <v>44</v>
      </c>
      <c r="T913" s="10" t="s">
        <v>44</v>
      </c>
      <c r="U913" s="10" t="s">
        <v>55</v>
      </c>
      <c r="V913" s="10">
        <v>2710199200</v>
      </c>
      <c r="W913" s="10" t="s">
        <v>56</v>
      </c>
      <c r="X913" s="10" t="s">
        <v>7616</v>
      </c>
      <c r="Y913" s="10" t="s">
        <v>6256</v>
      </c>
      <c r="Z913" s="10" t="s">
        <v>6257</v>
      </c>
      <c r="AA913" s="10" t="s">
        <v>2519</v>
      </c>
      <c r="AB913" s="113" t="s">
        <v>6259</v>
      </c>
      <c r="AC913" s="14"/>
      <c r="AD913" s="14"/>
      <c r="AE913" s="14"/>
      <c r="AF913" s="14"/>
      <c r="AG913" s="14"/>
      <c r="AH913" s="14"/>
    </row>
    <row r="914" spans="2:41" hidden="1" x14ac:dyDescent="0.35">
      <c r="B914" s="10">
        <v>44996849</v>
      </c>
      <c r="C914" s="10">
        <v>849</v>
      </c>
      <c r="D914" s="11" t="s">
        <v>2522</v>
      </c>
      <c r="E914" s="11" t="s">
        <v>44</v>
      </c>
      <c r="F914" s="11" t="s">
        <v>45</v>
      </c>
      <c r="G914" s="11" t="s">
        <v>46</v>
      </c>
      <c r="H914" s="10" t="s">
        <v>47</v>
      </c>
      <c r="I914" s="41" t="s">
        <v>48</v>
      </c>
      <c r="J914" s="41" t="s">
        <v>145</v>
      </c>
      <c r="K914" s="10" t="s">
        <v>6259</v>
      </c>
      <c r="L914" s="10" t="s">
        <v>51</v>
      </c>
      <c r="M914" s="10" t="s">
        <v>67</v>
      </c>
      <c r="N914" s="13"/>
      <c r="O914" s="10" t="s">
        <v>53</v>
      </c>
      <c r="P914" s="15" t="s">
        <v>3</v>
      </c>
      <c r="Q914" s="11"/>
      <c r="R914" s="10"/>
      <c r="S914" s="10" t="s">
        <v>44</v>
      </c>
      <c r="T914" s="10" t="s">
        <v>44</v>
      </c>
      <c r="U914" s="10" t="s">
        <v>55</v>
      </c>
      <c r="V914" s="10">
        <v>2710199200</v>
      </c>
      <c r="W914" s="10" t="s">
        <v>56</v>
      </c>
      <c r="X914" s="10" t="s">
        <v>2521</v>
      </c>
      <c r="Y914" s="10"/>
      <c r="Z914" s="10"/>
      <c r="AA914" s="10"/>
      <c r="AB914" s="113" t="s">
        <v>6259</v>
      </c>
      <c r="AC914" s="14"/>
      <c r="AD914" s="14"/>
      <c r="AE914" s="14"/>
      <c r="AF914" s="14"/>
      <c r="AG914" s="14"/>
      <c r="AH914" s="14"/>
    </row>
    <row r="915" spans="2:41" hidden="1" x14ac:dyDescent="0.35">
      <c r="B915" s="10">
        <v>44996860</v>
      </c>
      <c r="C915" s="10">
        <v>860</v>
      </c>
      <c r="D915" s="11" t="s">
        <v>2520</v>
      </c>
      <c r="E915" s="11" t="s">
        <v>44</v>
      </c>
      <c r="F915" s="11" t="s">
        <v>45</v>
      </c>
      <c r="G915" s="11" t="s">
        <v>46</v>
      </c>
      <c r="H915" s="10" t="s">
        <v>163</v>
      </c>
      <c r="I915" s="41" t="s">
        <v>164</v>
      </c>
      <c r="J915" s="41" t="s">
        <v>145</v>
      </c>
      <c r="K915" s="10" t="s">
        <v>6259</v>
      </c>
      <c r="L915" s="10" t="s">
        <v>51</v>
      </c>
      <c r="M915" s="10" t="s">
        <v>67</v>
      </c>
      <c r="N915" s="13">
        <v>45505</v>
      </c>
      <c r="O915" s="10" t="s">
        <v>53</v>
      </c>
      <c r="P915" s="15" t="s">
        <v>1</v>
      </c>
      <c r="Q915" s="11"/>
      <c r="R915" s="10"/>
      <c r="S915" s="10" t="s">
        <v>44</v>
      </c>
      <c r="T915" s="10" t="s">
        <v>44</v>
      </c>
      <c r="U915" s="10" t="s">
        <v>55</v>
      </c>
      <c r="V915" s="10">
        <v>2710199200</v>
      </c>
      <c r="W915" s="10" t="s">
        <v>56</v>
      </c>
      <c r="X915" s="10" t="s">
        <v>2521</v>
      </c>
      <c r="Y915" s="10"/>
      <c r="Z915" s="10"/>
      <c r="AA915" s="10"/>
      <c r="AB915" s="113" t="s">
        <v>6259</v>
      </c>
      <c r="AC915" s="14"/>
      <c r="AD915" s="14"/>
      <c r="AE915" s="14"/>
      <c r="AF915" s="14"/>
      <c r="AG915" s="14"/>
      <c r="AH915" s="14"/>
    </row>
    <row r="916" spans="2:41" hidden="1" x14ac:dyDescent="0.35">
      <c r="B916" s="10">
        <v>90962801</v>
      </c>
      <c r="C916" s="10">
        <v>801</v>
      </c>
      <c r="D916" s="11" t="s">
        <v>6971</v>
      </c>
      <c r="E916" s="11">
        <v>90962801</v>
      </c>
      <c r="F916" s="11" t="s">
        <v>6971</v>
      </c>
      <c r="G916" s="11" t="s">
        <v>2524</v>
      </c>
      <c r="H916" s="10" t="s">
        <v>79</v>
      </c>
      <c r="I916" s="41" t="s">
        <v>79</v>
      </c>
      <c r="J916" s="41" t="s">
        <v>2525</v>
      </c>
      <c r="K916" s="10" t="s">
        <v>65</v>
      </c>
      <c r="L916" s="10" t="s">
        <v>54</v>
      </c>
      <c r="M916" s="10" t="s">
        <v>67</v>
      </c>
      <c r="N916" s="13"/>
      <c r="O916" s="10" t="s">
        <v>54</v>
      </c>
      <c r="P916" s="15" t="s">
        <v>1</v>
      </c>
      <c r="Q916" s="11"/>
      <c r="R916" s="10"/>
      <c r="S916" s="10"/>
      <c r="T916" s="10"/>
      <c r="U916" s="112"/>
      <c r="V916" s="10"/>
      <c r="W916" s="10"/>
      <c r="X916" s="112"/>
      <c r="Y916" s="10"/>
      <c r="Z916" s="10"/>
      <c r="AA916" s="10"/>
      <c r="AB916" s="113" t="s">
        <v>6351</v>
      </c>
      <c r="AC916" s="14"/>
      <c r="AD916" s="14"/>
      <c r="AE916" s="14"/>
      <c r="AF916" s="14"/>
      <c r="AG916" s="14"/>
      <c r="AH916" s="14"/>
    </row>
    <row r="917" spans="2:41" hidden="1" x14ac:dyDescent="0.35">
      <c r="B917" s="10">
        <v>90963801</v>
      </c>
      <c r="C917" s="10">
        <v>801</v>
      </c>
      <c r="D917" s="11" t="s">
        <v>6972</v>
      </c>
      <c r="E917" s="11">
        <v>90963801</v>
      </c>
      <c r="F917" s="11" t="s">
        <v>6972</v>
      </c>
      <c r="G917" s="11" t="s">
        <v>2524</v>
      </c>
      <c r="H917" s="10" t="s">
        <v>79</v>
      </c>
      <c r="I917" s="41" t="s">
        <v>79</v>
      </c>
      <c r="J917" s="41" t="s">
        <v>2525</v>
      </c>
      <c r="K917" s="10" t="s">
        <v>65</v>
      </c>
      <c r="L917" s="10" t="s">
        <v>54</v>
      </c>
      <c r="M917" s="10" t="s">
        <v>67</v>
      </c>
      <c r="N917" s="13"/>
      <c r="O917" s="10" t="s">
        <v>54</v>
      </c>
      <c r="P917" s="15" t="s">
        <v>1</v>
      </c>
      <c r="Q917" s="11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13" t="s">
        <v>6351</v>
      </c>
      <c r="AC917" s="14"/>
      <c r="AD917" s="14"/>
      <c r="AE917" s="14"/>
      <c r="AF917" s="14"/>
      <c r="AG917" s="14"/>
      <c r="AH917" s="14"/>
    </row>
    <row r="918" spans="2:41" hidden="1" x14ac:dyDescent="0.35">
      <c r="B918" s="10">
        <v>96383801</v>
      </c>
      <c r="C918" s="10">
        <v>801</v>
      </c>
      <c r="D918" s="11" t="s">
        <v>6973</v>
      </c>
      <c r="E918" s="11">
        <v>96383801</v>
      </c>
      <c r="F918" s="11" t="s">
        <v>6973</v>
      </c>
      <c r="G918" s="11" t="s">
        <v>2524</v>
      </c>
      <c r="H918" s="10" t="s">
        <v>79</v>
      </c>
      <c r="I918" s="41" t="s">
        <v>79</v>
      </c>
      <c r="J918" s="41" t="s">
        <v>2525</v>
      </c>
      <c r="K918" s="10" t="s">
        <v>65</v>
      </c>
      <c r="L918" s="10" t="s">
        <v>54</v>
      </c>
      <c r="M918" s="10" t="s">
        <v>67</v>
      </c>
      <c r="N918" s="13"/>
      <c r="O918" s="10" t="s">
        <v>54</v>
      </c>
      <c r="P918" s="15" t="s">
        <v>1</v>
      </c>
      <c r="Q918" s="11"/>
      <c r="R918" s="10"/>
      <c r="S918" s="10"/>
      <c r="T918" s="10"/>
      <c r="U918" s="10"/>
      <c r="V918" s="10"/>
      <c r="W918" s="10"/>
      <c r="X918" s="112"/>
      <c r="Y918" s="10"/>
      <c r="Z918" s="10"/>
      <c r="AA918" s="112"/>
      <c r="AB918" s="113" t="s">
        <v>6351</v>
      </c>
      <c r="AC918" s="14"/>
      <c r="AD918" s="14"/>
      <c r="AE918" s="14"/>
      <c r="AF918" s="14"/>
      <c r="AG918" s="14"/>
      <c r="AH918" s="14"/>
      <c r="AL918" s="115"/>
      <c r="AO918" s="115"/>
    </row>
    <row r="919" spans="2:41" hidden="1" x14ac:dyDescent="0.35">
      <c r="B919" s="10">
        <v>96382801</v>
      </c>
      <c r="C919" s="10">
        <v>801</v>
      </c>
      <c r="D919" s="11" t="s">
        <v>6974</v>
      </c>
      <c r="E919" s="11">
        <v>96382801</v>
      </c>
      <c r="F919" s="11" t="s">
        <v>6974</v>
      </c>
      <c r="G919" s="11" t="s">
        <v>2524</v>
      </c>
      <c r="H919" s="10" t="s">
        <v>79</v>
      </c>
      <c r="I919" s="41" t="s">
        <v>79</v>
      </c>
      <c r="J919" s="41" t="s">
        <v>2525</v>
      </c>
      <c r="K919" s="10" t="s">
        <v>65</v>
      </c>
      <c r="L919" s="10" t="s">
        <v>54</v>
      </c>
      <c r="M919" s="10" t="s">
        <v>67</v>
      </c>
      <c r="N919" s="13"/>
      <c r="O919" s="10" t="s">
        <v>54</v>
      </c>
      <c r="P919" s="15" t="s">
        <v>1</v>
      </c>
      <c r="Q919" s="11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13" t="s">
        <v>6351</v>
      </c>
      <c r="AC919" s="14"/>
      <c r="AD919" s="14"/>
      <c r="AE919" s="14"/>
      <c r="AF919" s="14"/>
      <c r="AG919" s="14"/>
      <c r="AH919" s="14"/>
    </row>
    <row r="920" spans="2:41" hidden="1" x14ac:dyDescent="0.35">
      <c r="B920" s="10">
        <v>43731870</v>
      </c>
      <c r="C920" s="10">
        <v>870</v>
      </c>
      <c r="D920" s="11" t="s">
        <v>604</v>
      </c>
      <c r="E920" s="11"/>
      <c r="F920" s="11"/>
      <c r="G920" s="11"/>
      <c r="H920" s="10" t="s">
        <v>151</v>
      </c>
      <c r="I920" s="41"/>
      <c r="J920" s="41"/>
      <c r="K920" s="10"/>
      <c r="L920" s="10" t="s">
        <v>66</v>
      </c>
      <c r="M920" s="10" t="s">
        <v>67</v>
      </c>
      <c r="N920" s="13" t="s">
        <v>2577</v>
      </c>
      <c r="O920" s="10" t="s">
        <v>604</v>
      </c>
      <c r="P920" s="15" t="s">
        <v>2577</v>
      </c>
      <c r="Q920" s="11"/>
      <c r="R920" s="10"/>
      <c r="S920" s="10" t="s">
        <v>536</v>
      </c>
      <c r="T920" s="10" t="s">
        <v>536</v>
      </c>
      <c r="U920" s="10" t="s">
        <v>2580</v>
      </c>
      <c r="V920" s="10" t="s">
        <v>604</v>
      </c>
      <c r="W920" s="10" t="s">
        <v>604</v>
      </c>
      <c r="X920" s="10" t="s">
        <v>2581</v>
      </c>
      <c r="Y920" s="10" t="s">
        <v>2581</v>
      </c>
      <c r="Z920" s="10" t="s">
        <v>2581</v>
      </c>
      <c r="AA920" s="10" t="s">
        <v>2581</v>
      </c>
      <c r="AB920" s="113"/>
      <c r="AC920" s="14"/>
      <c r="AD920" s="14"/>
      <c r="AE920" s="14"/>
      <c r="AF920" s="14"/>
      <c r="AG920" s="14"/>
      <c r="AH920" s="14"/>
    </row>
    <row r="921" spans="2:41" hidden="1" x14ac:dyDescent="0.35">
      <c r="B921" s="10">
        <v>44104905</v>
      </c>
      <c r="C921" s="10">
        <v>905</v>
      </c>
      <c r="D921" s="11" t="s">
        <v>604</v>
      </c>
      <c r="E921" s="11"/>
      <c r="F921" s="11"/>
      <c r="G921" s="11"/>
      <c r="H921" s="10" t="s">
        <v>735</v>
      </c>
      <c r="I921" s="41"/>
      <c r="J921" s="41"/>
      <c r="K921" s="10"/>
      <c r="L921" s="10" t="s">
        <v>66</v>
      </c>
      <c r="M921" s="10" t="s">
        <v>67</v>
      </c>
      <c r="N921" s="13" t="s">
        <v>2577</v>
      </c>
      <c r="O921" s="10" t="s">
        <v>53</v>
      </c>
      <c r="P921" s="15" t="s">
        <v>2577</v>
      </c>
      <c r="Q921" s="11"/>
      <c r="R921" s="10"/>
      <c r="S921" s="10" t="s">
        <v>536</v>
      </c>
      <c r="T921" s="10" t="s">
        <v>536</v>
      </c>
      <c r="U921" s="10" t="s">
        <v>2580</v>
      </c>
      <c r="V921" s="10" t="s">
        <v>604</v>
      </c>
      <c r="W921" s="10" t="s">
        <v>604</v>
      </c>
      <c r="X921" s="10" t="s">
        <v>2581</v>
      </c>
      <c r="Y921" s="10" t="s">
        <v>2581</v>
      </c>
      <c r="Z921" s="10" t="s">
        <v>2581</v>
      </c>
      <c r="AA921" s="10" t="s">
        <v>2581</v>
      </c>
      <c r="AB921" s="113"/>
      <c r="AC921" s="14"/>
      <c r="AD921" s="14"/>
      <c r="AE921" s="14"/>
      <c r="AF921" s="14"/>
      <c r="AG921" s="14"/>
      <c r="AH921" s="14"/>
    </row>
    <row r="922" spans="2:41" hidden="1" x14ac:dyDescent="0.35">
      <c r="B922" s="10">
        <v>44154909</v>
      </c>
      <c r="C922" s="10">
        <v>909</v>
      </c>
      <c r="D922" s="11" t="s">
        <v>604</v>
      </c>
      <c r="E922" s="11"/>
      <c r="F922" s="11"/>
      <c r="G922" s="11"/>
      <c r="H922" s="10" t="s">
        <v>735</v>
      </c>
      <c r="I922" s="41"/>
      <c r="J922" s="41"/>
      <c r="K922" s="10"/>
      <c r="L922" s="10"/>
      <c r="M922" s="10" t="s">
        <v>67</v>
      </c>
      <c r="N922" s="13" t="s">
        <v>2577</v>
      </c>
      <c r="O922" s="10" t="s">
        <v>53</v>
      </c>
      <c r="P922" s="15" t="s">
        <v>2577</v>
      </c>
      <c r="Q922" s="11"/>
      <c r="R922" s="10"/>
      <c r="S922" s="10" t="s">
        <v>536</v>
      </c>
      <c r="T922" s="10" t="s">
        <v>536</v>
      </c>
      <c r="U922" s="10" t="s">
        <v>2580</v>
      </c>
      <c r="V922" s="10" t="s">
        <v>604</v>
      </c>
      <c r="W922" s="10" t="s">
        <v>2582</v>
      </c>
      <c r="X922" s="10" t="s">
        <v>2581</v>
      </c>
      <c r="Y922" s="10" t="s">
        <v>2581</v>
      </c>
      <c r="Z922" s="10" t="s">
        <v>2581</v>
      </c>
      <c r="AA922" s="10" t="s">
        <v>2581</v>
      </c>
      <c r="AB922" s="113"/>
      <c r="AC922" s="14"/>
      <c r="AD922" s="14"/>
      <c r="AE922" s="14"/>
      <c r="AF922" s="14"/>
      <c r="AG922" s="14"/>
      <c r="AH922" s="14"/>
    </row>
    <row r="923" spans="2:41" hidden="1" x14ac:dyDescent="0.35">
      <c r="B923" s="10">
        <v>44154935</v>
      </c>
      <c r="C923" s="10">
        <v>935</v>
      </c>
      <c r="D923" s="11" t="s">
        <v>604</v>
      </c>
      <c r="E923" s="11"/>
      <c r="F923" s="11"/>
      <c r="G923" s="11"/>
      <c r="H923" s="10" t="s">
        <v>2583</v>
      </c>
      <c r="I923" s="41"/>
      <c r="J923" s="41"/>
      <c r="K923" s="10"/>
      <c r="L923" s="10"/>
      <c r="M923" s="10" t="s">
        <v>67</v>
      </c>
      <c r="N923" s="13" t="s">
        <v>2577</v>
      </c>
      <c r="O923" s="10" t="s">
        <v>53</v>
      </c>
      <c r="P923" s="15" t="s">
        <v>2577</v>
      </c>
      <c r="Q923" s="11"/>
      <c r="R923" s="10"/>
      <c r="S923" s="10" t="s">
        <v>536</v>
      </c>
      <c r="T923" s="10" t="s">
        <v>536</v>
      </c>
      <c r="U923" s="10" t="s">
        <v>2580</v>
      </c>
      <c r="V923" s="10" t="s">
        <v>604</v>
      </c>
      <c r="W923" s="10" t="s">
        <v>2582</v>
      </c>
      <c r="X923" s="10" t="s">
        <v>2581</v>
      </c>
      <c r="Y923" s="10" t="s">
        <v>2581</v>
      </c>
      <c r="Z923" s="10" t="s">
        <v>2581</v>
      </c>
      <c r="AA923" s="10" t="s">
        <v>2581</v>
      </c>
      <c r="AB923" s="113"/>
      <c r="AC923" s="14"/>
      <c r="AD923" s="14"/>
      <c r="AE923" s="14"/>
      <c r="AF923" s="14"/>
      <c r="AG923" s="14"/>
      <c r="AH923" s="14"/>
    </row>
    <row r="924" spans="2:41" hidden="1" x14ac:dyDescent="0.35">
      <c r="B924" s="10">
        <v>48950870</v>
      </c>
      <c r="C924" s="10">
        <v>870</v>
      </c>
      <c r="D924" s="11" t="s">
        <v>604</v>
      </c>
      <c r="E924" s="11"/>
      <c r="F924" s="11"/>
      <c r="G924" s="11"/>
      <c r="H924" s="10" t="s">
        <v>151</v>
      </c>
      <c r="I924" s="41"/>
      <c r="J924" s="41"/>
      <c r="K924" s="10"/>
      <c r="L924" s="10" t="s">
        <v>66</v>
      </c>
      <c r="M924" s="10" t="s">
        <v>67</v>
      </c>
      <c r="N924" s="13" t="s">
        <v>2577</v>
      </c>
      <c r="O924" s="10" t="s">
        <v>53</v>
      </c>
      <c r="P924" s="15" t="s">
        <v>2577</v>
      </c>
      <c r="Q924" s="11"/>
      <c r="R924" s="10"/>
      <c r="S924" s="10" t="s">
        <v>536</v>
      </c>
      <c r="T924" s="10" t="s">
        <v>536</v>
      </c>
      <c r="U924" s="10" t="s">
        <v>2580</v>
      </c>
      <c r="V924" s="10" t="s">
        <v>604</v>
      </c>
      <c r="W924" s="10" t="s">
        <v>604</v>
      </c>
      <c r="X924" s="112" t="s">
        <v>2581</v>
      </c>
      <c r="Y924" s="10" t="s">
        <v>2581</v>
      </c>
      <c r="Z924" s="10" t="s">
        <v>2581</v>
      </c>
      <c r="AA924" s="112" t="s">
        <v>2581</v>
      </c>
      <c r="AB924" s="113"/>
      <c r="AC924" s="14"/>
      <c r="AD924" s="14"/>
      <c r="AE924" s="14"/>
      <c r="AF924" s="14"/>
      <c r="AG924" s="14"/>
      <c r="AH924" s="14"/>
    </row>
    <row r="925" spans="2:41" hidden="1" x14ac:dyDescent="0.35">
      <c r="B925" s="10">
        <v>49200801</v>
      </c>
      <c r="C925" s="10">
        <v>801</v>
      </c>
      <c r="D925" s="11" t="s">
        <v>604</v>
      </c>
      <c r="E925" s="11"/>
      <c r="F925" s="11"/>
      <c r="G925" s="11"/>
      <c r="H925" s="10" t="s">
        <v>79</v>
      </c>
      <c r="I925" s="41"/>
      <c r="J925" s="41"/>
      <c r="K925" s="10"/>
      <c r="L925" s="10" t="s">
        <v>66</v>
      </c>
      <c r="M925" s="10" t="s">
        <v>67</v>
      </c>
      <c r="N925" s="13" t="s">
        <v>2577</v>
      </c>
      <c r="O925" s="10" t="s">
        <v>53</v>
      </c>
      <c r="P925" s="15" t="s">
        <v>2577</v>
      </c>
      <c r="Q925" s="11"/>
      <c r="R925" s="10"/>
      <c r="S925" s="10" t="s">
        <v>536</v>
      </c>
      <c r="T925" s="10" t="s">
        <v>536</v>
      </c>
      <c r="U925" s="10" t="s">
        <v>2580</v>
      </c>
      <c r="V925" s="10" t="s">
        <v>604</v>
      </c>
      <c r="W925" s="10" t="s">
        <v>44</v>
      </c>
      <c r="X925" s="112" t="s">
        <v>2584</v>
      </c>
      <c r="Y925" s="10" t="s">
        <v>2585</v>
      </c>
      <c r="Z925" s="10" t="s">
        <v>2586</v>
      </c>
      <c r="AA925" s="112" t="s">
        <v>2587</v>
      </c>
      <c r="AB925" s="113"/>
      <c r="AC925" s="14"/>
      <c r="AD925" s="14"/>
      <c r="AE925" s="14"/>
      <c r="AF925" s="14"/>
      <c r="AG925" s="14"/>
      <c r="AH925" s="14"/>
    </row>
    <row r="926" spans="2:41" hidden="1" x14ac:dyDescent="0.35">
      <c r="B926" s="10">
        <v>51141847</v>
      </c>
      <c r="C926" s="10">
        <v>847</v>
      </c>
      <c r="D926" s="11" t="s">
        <v>604</v>
      </c>
      <c r="E926" s="11"/>
      <c r="F926" s="11"/>
      <c r="G926" s="11"/>
      <c r="H926" s="10" t="s">
        <v>2588</v>
      </c>
      <c r="I926" s="41"/>
      <c r="J926" s="41"/>
      <c r="K926" s="10"/>
      <c r="L926" s="10"/>
      <c r="M926" s="10" t="s">
        <v>67</v>
      </c>
      <c r="N926" s="13" t="s">
        <v>2577</v>
      </c>
      <c r="O926" s="10" t="s">
        <v>604</v>
      </c>
      <c r="P926" s="15" t="s">
        <v>2577</v>
      </c>
      <c r="Q926" s="11"/>
      <c r="R926" s="10"/>
      <c r="S926" s="10" t="s">
        <v>536</v>
      </c>
      <c r="T926" s="10" t="s">
        <v>536</v>
      </c>
      <c r="U926" s="10" t="s">
        <v>2580</v>
      </c>
      <c r="V926" s="10" t="s">
        <v>604</v>
      </c>
      <c r="W926" s="10" t="s">
        <v>2582</v>
      </c>
      <c r="X926" s="112" t="s">
        <v>2589</v>
      </c>
      <c r="Y926" s="10" t="s">
        <v>2590</v>
      </c>
      <c r="Z926" s="10" t="s">
        <v>2591</v>
      </c>
      <c r="AA926" s="112" t="s">
        <v>2592</v>
      </c>
      <c r="AB926" s="113"/>
      <c r="AC926" s="14"/>
      <c r="AD926" s="14"/>
      <c r="AE926" s="14"/>
      <c r="AF926" s="14"/>
      <c r="AG926" s="14"/>
      <c r="AH926" s="14"/>
    </row>
    <row r="927" spans="2:41" hidden="1" x14ac:dyDescent="0.35">
      <c r="B927" s="10">
        <v>46111809</v>
      </c>
      <c r="C927" s="10">
        <v>809</v>
      </c>
      <c r="D927" s="11" t="s">
        <v>2593</v>
      </c>
      <c r="E927" s="11"/>
      <c r="F927" s="11"/>
      <c r="G927" s="11" t="s">
        <v>46</v>
      </c>
      <c r="H927" s="10" t="s">
        <v>47</v>
      </c>
      <c r="I927" s="41" t="s">
        <v>48</v>
      </c>
      <c r="J927" s="41"/>
      <c r="K927" s="10"/>
      <c r="L927" s="10" t="s">
        <v>66</v>
      </c>
      <c r="M927" s="10" t="s">
        <v>52</v>
      </c>
      <c r="N927" s="13">
        <v>42396</v>
      </c>
      <c r="O927" s="10" t="s">
        <v>53</v>
      </c>
      <c r="P927" s="15" t="s">
        <v>2577</v>
      </c>
      <c r="Q927" s="11"/>
      <c r="R927" s="10"/>
      <c r="S927" s="10">
        <v>46128809</v>
      </c>
      <c r="T927" s="10" t="s">
        <v>1257</v>
      </c>
      <c r="U927" s="10" t="s">
        <v>2594</v>
      </c>
      <c r="V927" s="10">
        <v>2710193200</v>
      </c>
      <c r="W927" s="10" t="s">
        <v>604</v>
      </c>
      <c r="X927" s="10" t="s">
        <v>2595</v>
      </c>
      <c r="Y927" s="10" t="s">
        <v>2596</v>
      </c>
      <c r="Z927" s="10" t="s">
        <v>2597</v>
      </c>
      <c r="AA927" s="10" t="s">
        <v>2598</v>
      </c>
      <c r="AB927" s="113" t="s">
        <v>272</v>
      </c>
      <c r="AC927" s="14"/>
      <c r="AD927" s="14"/>
      <c r="AE927" s="14"/>
      <c r="AF927" s="14"/>
      <c r="AG927" s="14"/>
      <c r="AH927" s="14"/>
    </row>
    <row r="928" spans="2:41" hidden="1" x14ac:dyDescent="0.35">
      <c r="B928" s="10">
        <v>45312855</v>
      </c>
      <c r="C928" s="10">
        <v>855</v>
      </c>
      <c r="D928" s="11" t="s">
        <v>2599</v>
      </c>
      <c r="E928" s="11"/>
      <c r="F928" s="11"/>
      <c r="G928" s="11" t="s">
        <v>46</v>
      </c>
      <c r="H928" s="10" t="s">
        <v>163</v>
      </c>
      <c r="I928" s="41" t="s">
        <v>164</v>
      </c>
      <c r="J928" s="41" t="s">
        <v>64</v>
      </c>
      <c r="K928" s="10" t="s">
        <v>65</v>
      </c>
      <c r="L928" s="10" t="s">
        <v>66</v>
      </c>
      <c r="M928" s="10" t="s">
        <v>67</v>
      </c>
      <c r="N928" s="13" t="s">
        <v>604</v>
      </c>
      <c r="O928" s="10" t="s">
        <v>53</v>
      </c>
      <c r="P928" s="15" t="s">
        <v>2577</v>
      </c>
      <c r="Q928" s="111"/>
      <c r="R928" s="120"/>
      <c r="S928" s="10" t="s">
        <v>536</v>
      </c>
      <c r="T928" s="10" t="s">
        <v>536</v>
      </c>
      <c r="U928" s="10" t="s">
        <v>2580</v>
      </c>
      <c r="V928" s="10">
        <v>2710193200</v>
      </c>
      <c r="W928" s="10" t="s">
        <v>70</v>
      </c>
      <c r="X928" s="10" t="s">
        <v>71</v>
      </c>
      <c r="Y928" s="10" t="s">
        <v>1414</v>
      </c>
      <c r="Z928" s="10" t="s">
        <v>565</v>
      </c>
      <c r="AA928" s="10" t="s">
        <v>2600</v>
      </c>
      <c r="AB928" s="113" t="s">
        <v>75</v>
      </c>
      <c r="AC928" s="14"/>
      <c r="AD928" s="14"/>
      <c r="AE928" s="14"/>
      <c r="AF928" s="14"/>
      <c r="AG928" s="14"/>
      <c r="AH928" s="14"/>
    </row>
    <row r="929" spans="2:34" hidden="1" x14ac:dyDescent="0.35">
      <c r="B929" s="10">
        <v>45312809</v>
      </c>
      <c r="C929" s="10">
        <v>809</v>
      </c>
      <c r="D929" s="11" t="s">
        <v>2604</v>
      </c>
      <c r="E929" s="11"/>
      <c r="F929" s="11"/>
      <c r="G929" s="11" t="s">
        <v>46</v>
      </c>
      <c r="H929" s="10" t="s">
        <v>47</v>
      </c>
      <c r="I929" s="41" t="s">
        <v>48</v>
      </c>
      <c r="J929" s="41">
        <v>0</v>
      </c>
      <c r="K929" s="10" t="s">
        <v>65</v>
      </c>
      <c r="L929" s="10" t="s">
        <v>66</v>
      </c>
      <c r="M929" s="10" t="s">
        <v>67</v>
      </c>
      <c r="N929" s="13"/>
      <c r="O929" s="10"/>
      <c r="P929" s="15" t="s">
        <v>2577</v>
      </c>
      <c r="Q929" s="11"/>
      <c r="R929" s="10"/>
      <c r="S929" s="10">
        <v>45319809</v>
      </c>
      <c r="T929" s="10" t="s">
        <v>2605</v>
      </c>
      <c r="U929" s="10" t="s">
        <v>2594</v>
      </c>
      <c r="V929" s="10"/>
      <c r="W929" s="10"/>
      <c r="X929" s="10"/>
      <c r="Y929" s="10"/>
      <c r="Z929" s="10"/>
      <c r="AA929" s="10"/>
      <c r="AB929" s="113" t="s">
        <v>75</v>
      </c>
      <c r="AC929" s="14"/>
      <c r="AD929" s="14"/>
      <c r="AE929" s="14"/>
      <c r="AF929" s="14"/>
      <c r="AG929" s="14"/>
      <c r="AH929" s="14"/>
    </row>
    <row r="930" spans="2:34" hidden="1" x14ac:dyDescent="0.35">
      <c r="B930" s="10">
        <v>45311905</v>
      </c>
      <c r="C930" s="10">
        <v>905</v>
      </c>
      <c r="D930" s="11" t="s">
        <v>2606</v>
      </c>
      <c r="E930" s="11">
        <v>45311801</v>
      </c>
      <c r="F930" s="11" t="s">
        <v>2511</v>
      </c>
      <c r="G930" s="11" t="s">
        <v>46</v>
      </c>
      <c r="H930" s="10" t="s">
        <v>62</v>
      </c>
      <c r="I930" s="41" t="s">
        <v>63</v>
      </c>
      <c r="J930" s="41" t="s">
        <v>119</v>
      </c>
      <c r="K930" s="10" t="s">
        <v>65</v>
      </c>
      <c r="L930" s="10" t="s">
        <v>66</v>
      </c>
      <c r="M930" s="10" t="s">
        <v>67</v>
      </c>
      <c r="N930" s="13">
        <v>44531</v>
      </c>
      <c r="O930" s="10" t="s">
        <v>53</v>
      </c>
      <c r="P930" s="15" t="s">
        <v>2577</v>
      </c>
      <c r="Q930" s="111" t="s">
        <v>6854</v>
      </c>
      <c r="R930" s="120" t="s">
        <v>6855</v>
      </c>
      <c r="S930" s="10" t="s">
        <v>44</v>
      </c>
      <c r="T930" s="10" t="s">
        <v>44</v>
      </c>
      <c r="U930" s="10" t="s">
        <v>55</v>
      </c>
      <c r="V930" s="10">
        <v>2710199900</v>
      </c>
      <c r="W930" s="10" t="s">
        <v>70</v>
      </c>
      <c r="X930" s="10" t="s">
        <v>2609</v>
      </c>
      <c r="Y930" s="10" t="s">
        <v>72</v>
      </c>
      <c r="Z930" s="10" t="s">
        <v>2610</v>
      </c>
      <c r="AA930" s="10" t="s">
        <v>2611</v>
      </c>
      <c r="AB930" s="113" t="s">
        <v>75</v>
      </c>
      <c r="AC930" s="14"/>
      <c r="AD930" s="14"/>
      <c r="AE930" s="14"/>
      <c r="AF930" s="14"/>
      <c r="AG930" s="14"/>
      <c r="AH930" s="14"/>
    </row>
    <row r="931" spans="2:34" hidden="1" x14ac:dyDescent="0.35">
      <c r="B931" s="10">
        <v>45311801</v>
      </c>
      <c r="C931" s="10">
        <v>801</v>
      </c>
      <c r="D931" s="11" t="s">
        <v>2612</v>
      </c>
      <c r="E931" s="11">
        <v>45311801</v>
      </c>
      <c r="F931" s="11" t="s">
        <v>2511</v>
      </c>
      <c r="G931" s="11" t="s">
        <v>46</v>
      </c>
      <c r="H931" s="10" t="s">
        <v>79</v>
      </c>
      <c r="I931" s="41" t="s">
        <v>79</v>
      </c>
      <c r="J931" s="41" t="s">
        <v>64</v>
      </c>
      <c r="K931" s="10" t="s">
        <v>65</v>
      </c>
      <c r="L931" s="10" t="s">
        <v>66</v>
      </c>
      <c r="M931" s="10" t="s">
        <v>67</v>
      </c>
      <c r="N931" s="13">
        <v>44531</v>
      </c>
      <c r="O931" s="10" t="s">
        <v>53</v>
      </c>
      <c r="P931" s="15" t="s">
        <v>2577</v>
      </c>
      <c r="Q931" s="11"/>
      <c r="R931" s="10" t="s">
        <v>54</v>
      </c>
      <c r="S931" s="10" t="s">
        <v>44</v>
      </c>
      <c r="T931" s="10" t="s">
        <v>44</v>
      </c>
      <c r="U931" s="10" t="s">
        <v>55</v>
      </c>
      <c r="V931" s="10">
        <v>2710199900</v>
      </c>
      <c r="W931" s="10" t="s">
        <v>2613</v>
      </c>
      <c r="X931" s="10" t="s">
        <v>2609</v>
      </c>
      <c r="Y931" s="10">
        <v>1176</v>
      </c>
      <c r="Z931" s="10" t="s">
        <v>392</v>
      </c>
      <c r="AA931" s="10" t="s">
        <v>2614</v>
      </c>
      <c r="AB931" s="113" t="s">
        <v>434</v>
      </c>
      <c r="AC931" s="14"/>
      <c r="AD931" s="14"/>
      <c r="AE931" s="14"/>
      <c r="AF931" s="14"/>
      <c r="AG931" s="14"/>
      <c r="AH931" s="14"/>
    </row>
    <row r="932" spans="2:34" hidden="1" x14ac:dyDescent="0.35">
      <c r="B932" s="10">
        <v>45311809</v>
      </c>
      <c r="C932" s="10">
        <v>809</v>
      </c>
      <c r="D932" s="11" t="s">
        <v>2615</v>
      </c>
      <c r="E932" s="11">
        <v>45311801</v>
      </c>
      <c r="F932" s="11" t="s">
        <v>2511</v>
      </c>
      <c r="G932" s="11" t="s">
        <v>46</v>
      </c>
      <c r="H932" s="10" t="s">
        <v>47</v>
      </c>
      <c r="I932" s="41" t="s">
        <v>48</v>
      </c>
      <c r="J932" s="41" t="s">
        <v>64</v>
      </c>
      <c r="K932" s="10" t="s">
        <v>65</v>
      </c>
      <c r="L932" s="10" t="s">
        <v>66</v>
      </c>
      <c r="M932" s="10" t="s">
        <v>67</v>
      </c>
      <c r="N932" s="13">
        <v>44682</v>
      </c>
      <c r="O932" s="10" t="s">
        <v>53</v>
      </c>
      <c r="P932" s="15" t="s">
        <v>2577</v>
      </c>
      <c r="Q932" s="11">
        <v>5011987113640</v>
      </c>
      <c r="R932" s="10" t="s">
        <v>54</v>
      </c>
      <c r="S932" s="10">
        <v>45297809</v>
      </c>
      <c r="T932" s="10" t="s">
        <v>81</v>
      </c>
      <c r="U932" s="10" t="s">
        <v>329</v>
      </c>
      <c r="V932" s="10">
        <v>2710199900</v>
      </c>
      <c r="W932" s="10" t="s">
        <v>83</v>
      </c>
      <c r="X932" s="10" t="s">
        <v>2609</v>
      </c>
      <c r="Y932" s="10" t="s">
        <v>360</v>
      </c>
      <c r="Z932" s="10" t="s">
        <v>88</v>
      </c>
      <c r="AA932" s="10" t="s">
        <v>2617</v>
      </c>
      <c r="AB932" s="113" t="s">
        <v>75</v>
      </c>
      <c r="AC932" s="14"/>
      <c r="AD932" s="14"/>
      <c r="AE932" s="14"/>
      <c r="AF932" s="14"/>
      <c r="AG932" s="14"/>
      <c r="AH932" s="14"/>
    </row>
    <row r="933" spans="2:34" hidden="1" x14ac:dyDescent="0.35">
      <c r="B933" s="10">
        <v>45319809</v>
      </c>
      <c r="C933" s="10">
        <v>809</v>
      </c>
      <c r="D933" s="11" t="s">
        <v>2618</v>
      </c>
      <c r="E933" s="11">
        <v>45311801</v>
      </c>
      <c r="F933" s="11" t="s">
        <v>2511</v>
      </c>
      <c r="G933" s="11" t="s">
        <v>46</v>
      </c>
      <c r="H933" s="10" t="s">
        <v>47</v>
      </c>
      <c r="I933" s="41" t="s">
        <v>48</v>
      </c>
      <c r="J933" s="41" t="s">
        <v>119</v>
      </c>
      <c r="K933" s="10" t="s">
        <v>65</v>
      </c>
      <c r="L933" s="10" t="s">
        <v>66</v>
      </c>
      <c r="M933" s="10" t="s">
        <v>67</v>
      </c>
      <c r="N933" s="13" t="s">
        <v>604</v>
      </c>
      <c r="O933" s="10" t="s">
        <v>53</v>
      </c>
      <c r="P933" s="15" t="s">
        <v>2577</v>
      </c>
      <c r="Q933" s="11">
        <v>5011987095816</v>
      </c>
      <c r="R933" s="10" t="s">
        <v>54</v>
      </c>
      <c r="S933" s="10" t="s">
        <v>44</v>
      </c>
      <c r="T933" s="10" t="s">
        <v>44</v>
      </c>
      <c r="U933" s="10" t="s">
        <v>55</v>
      </c>
      <c r="V933" s="10">
        <v>27101932</v>
      </c>
      <c r="W933" s="10" t="s">
        <v>83</v>
      </c>
      <c r="X933" s="10" t="s">
        <v>2609</v>
      </c>
      <c r="Y933" s="10" t="s">
        <v>360</v>
      </c>
      <c r="Z933" s="10" t="s">
        <v>565</v>
      </c>
      <c r="AA933" s="10" t="s">
        <v>2620</v>
      </c>
      <c r="AB933" s="113" t="s">
        <v>75</v>
      </c>
      <c r="AC933" s="14"/>
      <c r="AD933" s="14"/>
      <c r="AE933" s="14"/>
      <c r="AF933" s="14"/>
      <c r="AG933" s="14"/>
      <c r="AH933" s="14"/>
    </row>
    <row r="934" spans="2:34" hidden="1" x14ac:dyDescent="0.35">
      <c r="B934" s="10">
        <v>44771905</v>
      </c>
      <c r="C934" s="10">
        <v>905</v>
      </c>
      <c r="D934" s="11" t="s">
        <v>2621</v>
      </c>
      <c r="E934" s="11"/>
      <c r="F934" s="11"/>
      <c r="G934" s="11" t="s">
        <v>46</v>
      </c>
      <c r="H934" s="10" t="s">
        <v>735</v>
      </c>
      <c r="I934" s="41" t="s">
        <v>63</v>
      </c>
      <c r="J934" s="41" t="s">
        <v>64</v>
      </c>
      <c r="K934" s="10" t="s">
        <v>65</v>
      </c>
      <c r="L934" s="10" t="s">
        <v>66</v>
      </c>
      <c r="M934" s="10" t="s">
        <v>52</v>
      </c>
      <c r="N934" s="13">
        <v>41149</v>
      </c>
      <c r="O934" s="10" t="s">
        <v>92</v>
      </c>
      <c r="P934" s="15" t="s">
        <v>2577</v>
      </c>
      <c r="Q934" s="111"/>
      <c r="R934" s="120"/>
      <c r="S934" s="10">
        <v>44773905</v>
      </c>
      <c r="T934" s="10" t="s">
        <v>2622</v>
      </c>
      <c r="U934" s="10" t="s">
        <v>2594</v>
      </c>
      <c r="V934" s="10">
        <v>2710193200</v>
      </c>
      <c r="W934" s="10" t="s">
        <v>604</v>
      </c>
      <c r="X934" s="10" t="s">
        <v>2623</v>
      </c>
      <c r="Y934" s="10" t="s">
        <v>2624</v>
      </c>
      <c r="Z934" s="10" t="s">
        <v>73</v>
      </c>
      <c r="AA934" s="10" t="s">
        <v>2625</v>
      </c>
      <c r="AB934" s="113" t="s">
        <v>75</v>
      </c>
      <c r="AC934" s="14"/>
      <c r="AD934" s="14"/>
      <c r="AE934" s="14"/>
      <c r="AF934" s="14"/>
      <c r="AG934" s="14"/>
      <c r="AH934" s="14"/>
    </row>
    <row r="935" spans="2:34" hidden="1" x14ac:dyDescent="0.35">
      <c r="B935" s="10">
        <v>44771809</v>
      </c>
      <c r="C935" s="10">
        <v>809</v>
      </c>
      <c r="D935" s="11" t="s">
        <v>2626</v>
      </c>
      <c r="E935" s="11"/>
      <c r="F935" s="11"/>
      <c r="G935" s="11" t="s">
        <v>46</v>
      </c>
      <c r="H935" s="10" t="s">
        <v>47</v>
      </c>
      <c r="I935" s="41" t="s">
        <v>48</v>
      </c>
      <c r="J935" s="41" t="s">
        <v>64</v>
      </c>
      <c r="K935" s="10" t="s">
        <v>65</v>
      </c>
      <c r="L935" s="10" t="s">
        <v>66</v>
      </c>
      <c r="M935" s="10" t="s">
        <v>52</v>
      </c>
      <c r="N935" s="13">
        <v>41149</v>
      </c>
      <c r="O935" s="10" t="s">
        <v>92</v>
      </c>
      <c r="P935" s="15" t="s">
        <v>2577</v>
      </c>
      <c r="Q935" s="11"/>
      <c r="R935" s="10"/>
      <c r="S935" s="10">
        <v>44773809</v>
      </c>
      <c r="T935" s="10" t="s">
        <v>111</v>
      </c>
      <c r="U935" s="10" t="s">
        <v>2594</v>
      </c>
      <c r="V935" s="10">
        <v>2710193200</v>
      </c>
      <c r="W935" s="10" t="s">
        <v>604</v>
      </c>
      <c r="X935" s="10" t="s">
        <v>2623</v>
      </c>
      <c r="Y935" s="10" t="s">
        <v>360</v>
      </c>
      <c r="Z935" s="10" t="s">
        <v>88</v>
      </c>
      <c r="AA935" s="10" t="s">
        <v>2627</v>
      </c>
      <c r="AB935" s="113" t="s">
        <v>75</v>
      </c>
      <c r="AC935" s="14"/>
      <c r="AD935" s="14"/>
      <c r="AE935" s="14"/>
      <c r="AF935" s="14"/>
      <c r="AG935" s="14"/>
      <c r="AH935" s="14"/>
    </row>
    <row r="936" spans="2:34" hidden="1" x14ac:dyDescent="0.35">
      <c r="B936" s="10">
        <v>44477905</v>
      </c>
      <c r="C936" s="10">
        <v>905</v>
      </c>
      <c r="D936" s="11" t="s">
        <v>2558</v>
      </c>
      <c r="E936" s="11">
        <v>44773801</v>
      </c>
      <c r="F936" s="11" t="s">
        <v>106</v>
      </c>
      <c r="G936" s="11" t="s">
        <v>46</v>
      </c>
      <c r="H936" s="10" t="s">
        <v>62</v>
      </c>
      <c r="I936" s="41" t="s">
        <v>63</v>
      </c>
      <c r="J936" s="41" t="s">
        <v>64</v>
      </c>
      <c r="K936" s="10" t="s">
        <v>65</v>
      </c>
      <c r="L936" s="10" t="s">
        <v>66</v>
      </c>
      <c r="M936" s="10" t="s">
        <v>67</v>
      </c>
      <c r="N936" s="13">
        <v>43160</v>
      </c>
      <c r="O936" s="10" t="s">
        <v>92</v>
      </c>
      <c r="P936" s="15" t="s">
        <v>2577</v>
      </c>
      <c r="Q936" s="111" t="s">
        <v>6856</v>
      </c>
      <c r="R936" s="120" t="s">
        <v>6856</v>
      </c>
      <c r="S936" s="10">
        <v>44763905</v>
      </c>
      <c r="T936" s="10" t="s">
        <v>101</v>
      </c>
      <c r="U936" s="10" t="s">
        <v>329</v>
      </c>
      <c r="V936" s="10">
        <v>2710193200</v>
      </c>
      <c r="W936" s="10" t="s">
        <v>70</v>
      </c>
      <c r="X936" s="10" t="s">
        <v>2628</v>
      </c>
      <c r="Y936" s="10" t="s">
        <v>2624</v>
      </c>
      <c r="Z936" s="10" t="s">
        <v>88</v>
      </c>
      <c r="AA936" s="10" t="s">
        <v>2559</v>
      </c>
      <c r="AB936" s="113" t="s">
        <v>75</v>
      </c>
      <c r="AC936" s="14"/>
      <c r="AD936" s="14"/>
      <c r="AE936" s="14"/>
      <c r="AF936" s="14"/>
      <c r="AG936" s="14"/>
      <c r="AH936" s="14"/>
    </row>
    <row r="937" spans="2:34" hidden="1" x14ac:dyDescent="0.35">
      <c r="B937" s="10">
        <v>45242909</v>
      </c>
      <c r="C937" s="10">
        <v>909</v>
      </c>
      <c r="D937" s="11" t="s">
        <v>2629</v>
      </c>
      <c r="E937" s="11"/>
      <c r="F937" s="11"/>
      <c r="G937" s="11" t="s">
        <v>46</v>
      </c>
      <c r="H937" s="10" t="s">
        <v>735</v>
      </c>
      <c r="I937" s="41" t="s">
        <v>63</v>
      </c>
      <c r="J937" s="41" t="s">
        <v>64</v>
      </c>
      <c r="K937" s="10" t="s">
        <v>65</v>
      </c>
      <c r="L937" s="10" t="s">
        <v>51</v>
      </c>
      <c r="M937" s="10" t="s">
        <v>52</v>
      </c>
      <c r="N937" s="13">
        <v>40899</v>
      </c>
      <c r="O937" s="10" t="s">
        <v>92</v>
      </c>
      <c r="P937" s="15" t="s">
        <v>2577</v>
      </c>
      <c r="Q937" s="11"/>
      <c r="R937" s="10"/>
      <c r="S937" s="10">
        <v>45240909</v>
      </c>
      <c r="T937" s="10" t="s">
        <v>2630</v>
      </c>
      <c r="U937" s="10" t="s">
        <v>2594</v>
      </c>
      <c r="V937" s="10">
        <v>2710193200</v>
      </c>
      <c r="W937" s="10" t="s">
        <v>2582</v>
      </c>
      <c r="X937" s="10" t="s">
        <v>2631</v>
      </c>
      <c r="Y937" s="10" t="s">
        <v>1075</v>
      </c>
      <c r="Z937" s="10" t="s">
        <v>2085</v>
      </c>
      <c r="AA937" s="10" t="s">
        <v>2632</v>
      </c>
      <c r="AB937" s="113" t="s">
        <v>75</v>
      </c>
      <c r="AC937" s="14"/>
      <c r="AD937" s="14"/>
      <c r="AE937" s="14"/>
      <c r="AF937" s="14"/>
      <c r="AG937" s="14"/>
      <c r="AH937" s="14"/>
    </row>
    <row r="938" spans="2:34" hidden="1" x14ac:dyDescent="0.35">
      <c r="B938" s="10">
        <v>45223853</v>
      </c>
      <c r="C938" s="10">
        <v>853</v>
      </c>
      <c r="D938" s="11" t="s">
        <v>2633</v>
      </c>
      <c r="E938" s="11"/>
      <c r="F938" s="11"/>
      <c r="G938" s="11" t="s">
        <v>46</v>
      </c>
      <c r="H938" s="10" t="s">
        <v>2634</v>
      </c>
      <c r="I938" s="41" t="s">
        <v>140</v>
      </c>
      <c r="J938" s="41" t="s">
        <v>64</v>
      </c>
      <c r="K938" s="10" t="s">
        <v>65</v>
      </c>
      <c r="L938" s="10" t="s">
        <v>66</v>
      </c>
      <c r="M938" s="10" t="s">
        <v>52</v>
      </c>
      <c r="N938" s="13">
        <v>40836</v>
      </c>
      <c r="O938" s="10" t="s">
        <v>53</v>
      </c>
      <c r="P938" s="15" t="s">
        <v>2577</v>
      </c>
      <c r="Q938" s="11"/>
      <c r="R938" s="10"/>
      <c r="S938" s="10" t="s">
        <v>536</v>
      </c>
      <c r="T938" s="10" t="s">
        <v>536</v>
      </c>
      <c r="U938" s="10" t="s">
        <v>2580</v>
      </c>
      <c r="V938" s="10">
        <v>2710193200</v>
      </c>
      <c r="W938" s="10" t="s">
        <v>604</v>
      </c>
      <c r="X938" s="10" t="s">
        <v>2635</v>
      </c>
      <c r="Y938" s="10" t="s">
        <v>2636</v>
      </c>
      <c r="Z938" s="10" t="s">
        <v>73</v>
      </c>
      <c r="AA938" s="10" t="s">
        <v>142</v>
      </c>
      <c r="AB938" s="113" t="s">
        <v>75</v>
      </c>
      <c r="AC938" s="14"/>
      <c r="AD938" s="14"/>
      <c r="AE938" s="14"/>
      <c r="AF938" s="14"/>
      <c r="AG938" s="14"/>
      <c r="AH938" s="14"/>
    </row>
    <row r="939" spans="2:34" hidden="1" x14ac:dyDescent="0.35">
      <c r="B939" s="10">
        <v>31071885</v>
      </c>
      <c r="C939" s="10">
        <v>885</v>
      </c>
      <c r="D939" s="11" t="s">
        <v>2637</v>
      </c>
      <c r="E939" s="11"/>
      <c r="F939" s="11"/>
      <c r="G939" s="11" t="s">
        <v>46</v>
      </c>
      <c r="H939" s="10" t="s">
        <v>2638</v>
      </c>
      <c r="I939" s="41" t="s">
        <v>140</v>
      </c>
      <c r="J939" s="41"/>
      <c r="K939" s="10"/>
      <c r="L939" s="10" t="s">
        <v>51</v>
      </c>
      <c r="M939" s="10" t="s">
        <v>52</v>
      </c>
      <c r="N939" s="13">
        <v>40648</v>
      </c>
      <c r="O939" s="10" t="s">
        <v>92</v>
      </c>
      <c r="P939" s="15" t="s">
        <v>2577</v>
      </c>
      <c r="Q939" s="11"/>
      <c r="R939" s="10"/>
      <c r="S939" s="10">
        <v>31016885</v>
      </c>
      <c r="T939" s="10" t="s">
        <v>2639</v>
      </c>
      <c r="U939" s="10" t="s">
        <v>2594</v>
      </c>
      <c r="V939" s="10">
        <v>3403190000</v>
      </c>
      <c r="W939" s="10" t="s">
        <v>2582</v>
      </c>
      <c r="X939" s="10" t="s">
        <v>2640</v>
      </c>
      <c r="Y939" s="10" t="s">
        <v>2641</v>
      </c>
      <c r="Z939" s="10" t="s">
        <v>2642</v>
      </c>
      <c r="AA939" s="10" t="s">
        <v>2643</v>
      </c>
      <c r="AB939" s="113"/>
      <c r="AC939" s="14"/>
      <c r="AD939" s="14"/>
      <c r="AE939" s="14"/>
      <c r="AF939" s="14"/>
      <c r="AG939" s="14"/>
      <c r="AH939" s="14"/>
    </row>
    <row r="940" spans="2:34" hidden="1" x14ac:dyDescent="0.35">
      <c r="B940" s="10">
        <v>31004885</v>
      </c>
      <c r="C940" s="10">
        <v>885</v>
      </c>
      <c r="D940" s="11" t="s">
        <v>2644</v>
      </c>
      <c r="E940" s="11"/>
      <c r="F940" s="11"/>
      <c r="G940" s="11" t="s">
        <v>46</v>
      </c>
      <c r="H940" s="10" t="s">
        <v>2638</v>
      </c>
      <c r="I940" s="41" t="s">
        <v>140</v>
      </c>
      <c r="J940" s="41" t="s">
        <v>64</v>
      </c>
      <c r="K940" s="10" t="s">
        <v>65</v>
      </c>
      <c r="L940" s="10" t="s">
        <v>51</v>
      </c>
      <c r="M940" s="10" t="s">
        <v>52</v>
      </c>
      <c r="N940" s="13">
        <v>40667</v>
      </c>
      <c r="O940" s="10" t="s">
        <v>53</v>
      </c>
      <c r="P940" s="15" t="s">
        <v>2577</v>
      </c>
      <c r="Q940" s="11"/>
      <c r="R940" s="10"/>
      <c r="S940" s="10">
        <v>31017885</v>
      </c>
      <c r="T940" s="10" t="s">
        <v>2645</v>
      </c>
      <c r="U940" s="10" t="s">
        <v>2594</v>
      </c>
      <c r="V940" s="10">
        <v>2710193200</v>
      </c>
      <c r="W940" s="10" t="s">
        <v>2582</v>
      </c>
      <c r="X940" s="10" t="s">
        <v>2646</v>
      </c>
      <c r="Y940" s="10" t="s">
        <v>2647</v>
      </c>
      <c r="Z940" s="10" t="s">
        <v>2648</v>
      </c>
      <c r="AA940" s="10" t="s">
        <v>2649</v>
      </c>
      <c r="AB940" s="113" t="s">
        <v>2650</v>
      </c>
      <c r="AC940" s="14"/>
      <c r="AD940" s="14"/>
      <c r="AE940" s="14"/>
      <c r="AF940" s="14"/>
      <c r="AG940" s="14"/>
      <c r="AH940" s="14"/>
    </row>
    <row r="941" spans="2:34" hidden="1" x14ac:dyDescent="0.35">
      <c r="B941" s="10">
        <v>31061885</v>
      </c>
      <c r="C941" s="10">
        <v>885</v>
      </c>
      <c r="D941" s="11" t="s">
        <v>2651</v>
      </c>
      <c r="E941" s="11"/>
      <c r="F941" s="11"/>
      <c r="G941" s="11" t="s">
        <v>46</v>
      </c>
      <c r="H941" s="10" t="s">
        <v>735</v>
      </c>
      <c r="I941" s="41" t="s">
        <v>63</v>
      </c>
      <c r="J941" s="41" t="s">
        <v>64</v>
      </c>
      <c r="K941" s="10" t="s">
        <v>65</v>
      </c>
      <c r="L941" s="10" t="s">
        <v>51</v>
      </c>
      <c r="M941" s="10" t="s">
        <v>52</v>
      </c>
      <c r="N941" s="13">
        <v>40651</v>
      </c>
      <c r="O941" s="10" t="s">
        <v>53</v>
      </c>
      <c r="P941" s="15" t="s">
        <v>2577</v>
      </c>
      <c r="Q941" s="11"/>
      <c r="R941" s="10"/>
      <c r="S941" s="10">
        <v>31061872</v>
      </c>
      <c r="T941" s="10" t="s">
        <v>2652</v>
      </c>
      <c r="U941" s="10" t="s">
        <v>2594</v>
      </c>
      <c r="V941" s="10">
        <v>3403190000</v>
      </c>
      <c r="W941" s="10" t="s">
        <v>2582</v>
      </c>
      <c r="X941" s="10" t="s">
        <v>2653</v>
      </c>
      <c r="Y941" s="10" t="s">
        <v>2654</v>
      </c>
      <c r="Z941" s="10" t="s">
        <v>2655</v>
      </c>
      <c r="AA941" s="10" t="s">
        <v>2656</v>
      </c>
      <c r="AB941" s="113" t="s">
        <v>2650</v>
      </c>
      <c r="AC941" s="14"/>
      <c r="AD941" s="14"/>
      <c r="AE941" s="14"/>
      <c r="AF941" s="14"/>
      <c r="AG941" s="14"/>
      <c r="AH941" s="14"/>
    </row>
    <row r="942" spans="2:34" hidden="1" x14ac:dyDescent="0.35">
      <c r="B942" s="10">
        <v>31061872</v>
      </c>
      <c r="C942" s="10">
        <v>872</v>
      </c>
      <c r="D942" s="11" t="s">
        <v>2652</v>
      </c>
      <c r="E942" s="11"/>
      <c r="F942" s="11"/>
      <c r="G942" s="11" t="s">
        <v>46</v>
      </c>
      <c r="H942" s="10" t="s">
        <v>2657</v>
      </c>
      <c r="I942" s="41" t="s">
        <v>140</v>
      </c>
      <c r="J942" s="41" t="s">
        <v>64</v>
      </c>
      <c r="K942" s="10" t="s">
        <v>65</v>
      </c>
      <c r="L942" s="10" t="s">
        <v>51</v>
      </c>
      <c r="M942" s="10" t="s">
        <v>67</v>
      </c>
      <c r="N942" s="13">
        <v>42312</v>
      </c>
      <c r="O942" s="10" t="s">
        <v>604</v>
      </c>
      <c r="P942" s="15" t="s">
        <v>2577</v>
      </c>
      <c r="Q942" s="11"/>
      <c r="R942" s="10"/>
      <c r="S942" s="10" t="s">
        <v>536</v>
      </c>
      <c r="T942" s="10" t="s">
        <v>536</v>
      </c>
      <c r="U942" s="10" t="s">
        <v>2580</v>
      </c>
      <c r="V942" s="10">
        <v>3403990000</v>
      </c>
      <c r="W942" s="10" t="s">
        <v>2582</v>
      </c>
      <c r="X942" s="10" t="s">
        <v>2653</v>
      </c>
      <c r="Y942" s="10" t="s">
        <v>2658</v>
      </c>
      <c r="Z942" s="10" t="s">
        <v>2659</v>
      </c>
      <c r="AA942" s="10" t="s">
        <v>2660</v>
      </c>
      <c r="AB942" s="113" t="s">
        <v>2650</v>
      </c>
      <c r="AC942" s="14"/>
      <c r="AD942" s="14"/>
      <c r="AE942" s="14"/>
      <c r="AF942" s="14"/>
      <c r="AG942" s="14"/>
      <c r="AH942" s="14"/>
    </row>
    <row r="943" spans="2:34" hidden="1" x14ac:dyDescent="0.35">
      <c r="B943" s="10">
        <v>31061849</v>
      </c>
      <c r="C943" s="10">
        <v>849</v>
      </c>
      <c r="D943" s="11" t="s">
        <v>2661</v>
      </c>
      <c r="E943" s="11"/>
      <c r="F943" s="11"/>
      <c r="G943" s="11" t="s">
        <v>46</v>
      </c>
      <c r="H943" s="10" t="s">
        <v>2662</v>
      </c>
      <c r="I943" s="41" t="s">
        <v>140</v>
      </c>
      <c r="J943" s="41" t="s">
        <v>64</v>
      </c>
      <c r="K943" s="10" t="s">
        <v>65</v>
      </c>
      <c r="L943" s="10" t="s">
        <v>51</v>
      </c>
      <c r="M943" s="10" t="s">
        <v>67</v>
      </c>
      <c r="N943" s="13">
        <v>42312</v>
      </c>
      <c r="O943" s="10" t="s">
        <v>604</v>
      </c>
      <c r="P943" s="15" t="s">
        <v>2577</v>
      </c>
      <c r="Q943" s="11"/>
      <c r="R943" s="10"/>
      <c r="S943" s="10" t="s">
        <v>536</v>
      </c>
      <c r="T943" s="10" t="s">
        <v>536</v>
      </c>
      <c r="U943" s="10" t="s">
        <v>2580</v>
      </c>
      <c r="V943" s="10">
        <v>3403990000</v>
      </c>
      <c r="W943" s="10" t="s">
        <v>2582</v>
      </c>
      <c r="X943" s="10" t="s">
        <v>2653</v>
      </c>
      <c r="Y943" s="10" t="s">
        <v>2663</v>
      </c>
      <c r="Z943" s="10" t="s">
        <v>2664</v>
      </c>
      <c r="AA943" s="10" t="s">
        <v>2665</v>
      </c>
      <c r="AB943" s="113" t="s">
        <v>2650</v>
      </c>
      <c r="AC943" s="14"/>
      <c r="AD943" s="14"/>
      <c r="AE943" s="14"/>
      <c r="AF943" s="14"/>
      <c r="AG943" s="14"/>
      <c r="AH943" s="14"/>
    </row>
    <row r="944" spans="2:34" hidden="1" x14ac:dyDescent="0.35">
      <c r="B944" s="10">
        <v>31060846</v>
      </c>
      <c r="C944" s="10">
        <v>846</v>
      </c>
      <c r="D944" s="11" t="s">
        <v>2666</v>
      </c>
      <c r="E944" s="11"/>
      <c r="F944" s="11"/>
      <c r="G944" s="11" t="s">
        <v>46</v>
      </c>
      <c r="H944" s="10" t="s">
        <v>2667</v>
      </c>
      <c r="I944" s="41" t="s">
        <v>140</v>
      </c>
      <c r="J944" s="41" t="s">
        <v>64</v>
      </c>
      <c r="K944" s="10" t="s">
        <v>65</v>
      </c>
      <c r="L944" s="10" t="s">
        <v>51</v>
      </c>
      <c r="M944" s="10" t="s">
        <v>52</v>
      </c>
      <c r="N944" s="13" t="s">
        <v>2668</v>
      </c>
      <c r="O944" s="10" t="s">
        <v>53</v>
      </c>
      <c r="P944" s="15" t="s">
        <v>2577</v>
      </c>
      <c r="Q944" s="11"/>
      <c r="R944" s="10"/>
      <c r="S944" s="10">
        <v>39016846</v>
      </c>
      <c r="T944" s="10" t="s">
        <v>2669</v>
      </c>
      <c r="U944" s="10" t="s">
        <v>2594</v>
      </c>
      <c r="V944" s="10">
        <v>2710199900</v>
      </c>
      <c r="W944" s="10" t="s">
        <v>2582</v>
      </c>
      <c r="X944" s="10" t="s">
        <v>2670</v>
      </c>
      <c r="Y944" s="10" t="s">
        <v>2671</v>
      </c>
      <c r="Z944" s="10" t="s">
        <v>2642</v>
      </c>
      <c r="AA944" s="10" t="s">
        <v>2672</v>
      </c>
      <c r="AB944" s="113" t="s">
        <v>2650</v>
      </c>
      <c r="AC944" s="14"/>
      <c r="AD944" s="14"/>
      <c r="AE944" s="14"/>
      <c r="AF944" s="14"/>
      <c r="AG944" s="14"/>
      <c r="AH944" s="14"/>
    </row>
    <row r="945" spans="2:34" hidden="1" x14ac:dyDescent="0.35">
      <c r="B945" s="10">
        <v>31017885</v>
      </c>
      <c r="C945" s="10">
        <v>885</v>
      </c>
      <c r="D945" s="11" t="s">
        <v>2645</v>
      </c>
      <c r="E945" s="11"/>
      <c r="F945" s="11"/>
      <c r="G945" s="11" t="s">
        <v>46</v>
      </c>
      <c r="H945" s="10" t="s">
        <v>2638</v>
      </c>
      <c r="I945" s="41" t="s">
        <v>140</v>
      </c>
      <c r="J945" s="41" t="s">
        <v>64</v>
      </c>
      <c r="K945" s="10" t="s">
        <v>65</v>
      </c>
      <c r="L945" s="10" t="s">
        <v>51</v>
      </c>
      <c r="M945" s="10" t="s">
        <v>52</v>
      </c>
      <c r="N945" s="13">
        <v>41768</v>
      </c>
      <c r="O945" s="10" t="s">
        <v>53</v>
      </c>
      <c r="P945" s="15" t="s">
        <v>2577</v>
      </c>
      <c r="Q945" s="11"/>
      <c r="R945" s="10"/>
      <c r="S945" s="10" t="s">
        <v>536</v>
      </c>
      <c r="T945" s="10" t="s">
        <v>536</v>
      </c>
      <c r="U945" s="10" t="s">
        <v>2580</v>
      </c>
      <c r="V945" s="10">
        <v>2710193200</v>
      </c>
      <c r="W945" s="10" t="s">
        <v>2582</v>
      </c>
      <c r="X945" s="10" t="s">
        <v>2646</v>
      </c>
      <c r="Y945" s="10" t="s">
        <v>2673</v>
      </c>
      <c r="Z945" s="10" t="s">
        <v>2674</v>
      </c>
      <c r="AA945" s="10" t="s">
        <v>2675</v>
      </c>
      <c r="AB945" s="113" t="s">
        <v>2650</v>
      </c>
      <c r="AC945" s="14"/>
      <c r="AD945" s="14"/>
      <c r="AE945" s="14"/>
      <c r="AF945" s="14"/>
      <c r="AG945" s="14"/>
      <c r="AH945" s="14"/>
    </row>
    <row r="946" spans="2:34" hidden="1" x14ac:dyDescent="0.35">
      <c r="B946" s="10">
        <v>31018849</v>
      </c>
      <c r="C946" s="10">
        <v>849</v>
      </c>
      <c r="D946" s="11" t="s">
        <v>2676</v>
      </c>
      <c r="E946" s="11"/>
      <c r="F946" s="11"/>
      <c r="G946" s="11" t="s">
        <v>46</v>
      </c>
      <c r="H946" s="10" t="s">
        <v>2662</v>
      </c>
      <c r="I946" s="41" t="s">
        <v>140</v>
      </c>
      <c r="J946" s="41" t="s">
        <v>64</v>
      </c>
      <c r="K946" s="10" t="s">
        <v>65</v>
      </c>
      <c r="L946" s="10" t="s">
        <v>51</v>
      </c>
      <c r="M946" s="10" t="s">
        <v>52</v>
      </c>
      <c r="N946" s="13">
        <v>42368</v>
      </c>
      <c r="O946" s="10" t="s">
        <v>604</v>
      </c>
      <c r="P946" s="15" t="s">
        <v>2577</v>
      </c>
      <c r="Q946" s="11"/>
      <c r="R946" s="10"/>
      <c r="S946" s="10" t="s">
        <v>536</v>
      </c>
      <c r="T946" s="10" t="s">
        <v>536</v>
      </c>
      <c r="U946" s="10" t="s">
        <v>2580</v>
      </c>
      <c r="V946" s="10">
        <v>2710193200</v>
      </c>
      <c r="W946" s="10" t="s">
        <v>2582</v>
      </c>
      <c r="X946" s="10" t="s">
        <v>2677</v>
      </c>
      <c r="Y946" s="10" t="s">
        <v>2663</v>
      </c>
      <c r="Z946" s="10" t="s">
        <v>2664</v>
      </c>
      <c r="AA946" s="10" t="s">
        <v>2678</v>
      </c>
      <c r="AB946" s="113" t="s">
        <v>2650</v>
      </c>
      <c r="AC946" s="14"/>
      <c r="AD946" s="14"/>
      <c r="AE946" s="14"/>
      <c r="AF946" s="14"/>
      <c r="AG946" s="14"/>
      <c r="AH946" s="14"/>
    </row>
    <row r="947" spans="2:34" hidden="1" x14ac:dyDescent="0.35">
      <c r="B947" s="10">
        <v>31007885</v>
      </c>
      <c r="C947" s="10">
        <v>885</v>
      </c>
      <c r="D947" s="11" t="s">
        <v>2679</v>
      </c>
      <c r="E947" s="11"/>
      <c r="F947" s="11"/>
      <c r="G947" s="11" t="s">
        <v>46</v>
      </c>
      <c r="H947" s="10" t="s">
        <v>2638</v>
      </c>
      <c r="I947" s="41" t="s">
        <v>140</v>
      </c>
      <c r="J947" s="41" t="s">
        <v>64</v>
      </c>
      <c r="K947" s="10" t="s">
        <v>65</v>
      </c>
      <c r="L947" s="10" t="s">
        <v>51</v>
      </c>
      <c r="M947" s="10" t="s">
        <v>52</v>
      </c>
      <c r="N947" s="13">
        <v>41768</v>
      </c>
      <c r="O947" s="10" t="s">
        <v>92</v>
      </c>
      <c r="P947" s="15" t="s">
        <v>2577</v>
      </c>
      <c r="Q947" s="11"/>
      <c r="R947" s="10"/>
      <c r="S947" s="10" t="s">
        <v>536</v>
      </c>
      <c r="T947" s="10" t="s">
        <v>536</v>
      </c>
      <c r="U947" s="10" t="s">
        <v>2580</v>
      </c>
      <c r="V947" s="10">
        <v>2710193200</v>
      </c>
      <c r="W947" s="10" t="s">
        <v>2582</v>
      </c>
      <c r="X947" s="10" t="s">
        <v>2680</v>
      </c>
      <c r="Y947" s="10" t="s">
        <v>2673</v>
      </c>
      <c r="Z947" s="10" t="s">
        <v>2674</v>
      </c>
      <c r="AA947" s="10" t="s">
        <v>2681</v>
      </c>
      <c r="AB947" s="113" t="s">
        <v>2650</v>
      </c>
      <c r="AC947" s="14"/>
      <c r="AD947" s="14"/>
      <c r="AE947" s="14"/>
      <c r="AF947" s="14"/>
      <c r="AG947" s="14"/>
      <c r="AH947" s="14"/>
    </row>
    <row r="948" spans="2:34" hidden="1" x14ac:dyDescent="0.35">
      <c r="B948" s="10">
        <v>31022885</v>
      </c>
      <c r="C948" s="10">
        <v>885</v>
      </c>
      <c r="D948" s="11" t="s">
        <v>2682</v>
      </c>
      <c r="E948" s="11"/>
      <c r="F948" s="11"/>
      <c r="G948" s="11" t="s">
        <v>46</v>
      </c>
      <c r="H948" s="10" t="s">
        <v>2638</v>
      </c>
      <c r="I948" s="41" t="s">
        <v>140</v>
      </c>
      <c r="J948" s="41" t="s">
        <v>64</v>
      </c>
      <c r="K948" s="10" t="s">
        <v>65</v>
      </c>
      <c r="L948" s="10" t="s">
        <v>51</v>
      </c>
      <c r="M948" s="10" t="s">
        <v>52</v>
      </c>
      <c r="N948" s="13">
        <v>41768</v>
      </c>
      <c r="O948" s="10" t="s">
        <v>53</v>
      </c>
      <c r="P948" s="15" t="s">
        <v>2577</v>
      </c>
      <c r="Q948" s="11"/>
      <c r="R948" s="10"/>
      <c r="S948" s="10" t="s">
        <v>536</v>
      </c>
      <c r="T948" s="10" t="s">
        <v>536</v>
      </c>
      <c r="U948" s="10" t="s">
        <v>2580</v>
      </c>
      <c r="V948" s="10">
        <v>2710193200</v>
      </c>
      <c r="W948" s="10" t="s">
        <v>2582</v>
      </c>
      <c r="X948" s="10" t="s">
        <v>2683</v>
      </c>
      <c r="Y948" s="10" t="s">
        <v>2673</v>
      </c>
      <c r="Z948" s="10" t="s">
        <v>2674</v>
      </c>
      <c r="AA948" s="10" t="s">
        <v>2684</v>
      </c>
      <c r="AB948" s="113" t="s">
        <v>2650</v>
      </c>
      <c r="AC948" s="14"/>
      <c r="AD948" s="14"/>
      <c r="AE948" s="14"/>
      <c r="AF948" s="14"/>
      <c r="AG948" s="14"/>
      <c r="AH948" s="14"/>
    </row>
    <row r="949" spans="2:34" hidden="1" x14ac:dyDescent="0.35">
      <c r="B949" s="10">
        <v>31019885</v>
      </c>
      <c r="C949" s="10">
        <v>885</v>
      </c>
      <c r="D949" s="11" t="s">
        <v>2685</v>
      </c>
      <c r="E949" s="11"/>
      <c r="F949" s="11"/>
      <c r="G949" s="11" t="s">
        <v>46</v>
      </c>
      <c r="H949" s="10" t="s">
        <v>2638</v>
      </c>
      <c r="I949" s="41" t="s">
        <v>140</v>
      </c>
      <c r="J949" s="41" t="s">
        <v>64</v>
      </c>
      <c r="K949" s="10" t="s">
        <v>65</v>
      </c>
      <c r="L949" s="10" t="s">
        <v>51</v>
      </c>
      <c r="M949" s="10" t="s">
        <v>52</v>
      </c>
      <c r="N949" s="13">
        <v>41768</v>
      </c>
      <c r="O949" s="10" t="s">
        <v>53</v>
      </c>
      <c r="P949" s="15" t="s">
        <v>2577</v>
      </c>
      <c r="Q949" s="11"/>
      <c r="R949" s="10"/>
      <c r="S949" s="10" t="s">
        <v>536</v>
      </c>
      <c r="T949" s="10" t="s">
        <v>536</v>
      </c>
      <c r="U949" s="10" t="s">
        <v>2580</v>
      </c>
      <c r="V949" s="10">
        <v>2710193200</v>
      </c>
      <c r="W949" s="10" t="s">
        <v>2582</v>
      </c>
      <c r="X949" s="10" t="s">
        <v>2686</v>
      </c>
      <c r="Y949" s="10" t="s">
        <v>2673</v>
      </c>
      <c r="Z949" s="10" t="s">
        <v>2687</v>
      </c>
      <c r="AA949" s="10" t="s">
        <v>2688</v>
      </c>
      <c r="AB949" s="113" t="s">
        <v>2650</v>
      </c>
      <c r="AC949" s="14"/>
      <c r="AD949" s="14"/>
      <c r="AE949" s="14"/>
      <c r="AF949" s="14"/>
      <c r="AG949" s="14"/>
      <c r="AH949" s="14"/>
    </row>
    <row r="950" spans="2:34" hidden="1" x14ac:dyDescent="0.35">
      <c r="B950" s="10">
        <v>31023885</v>
      </c>
      <c r="C950" s="10">
        <v>885</v>
      </c>
      <c r="D950" s="11" t="s">
        <v>2689</v>
      </c>
      <c r="E950" s="11"/>
      <c r="F950" s="11"/>
      <c r="G950" s="11" t="s">
        <v>46</v>
      </c>
      <c r="H950" s="10" t="s">
        <v>2638</v>
      </c>
      <c r="I950" s="41" t="s">
        <v>140</v>
      </c>
      <c r="J950" s="41" t="s">
        <v>64</v>
      </c>
      <c r="K950" s="10" t="s">
        <v>65</v>
      </c>
      <c r="L950" s="10" t="s">
        <v>51</v>
      </c>
      <c r="M950" s="10" t="s">
        <v>52</v>
      </c>
      <c r="N950" s="13">
        <v>41768</v>
      </c>
      <c r="O950" s="10" t="s">
        <v>53</v>
      </c>
      <c r="P950" s="15" t="s">
        <v>2577</v>
      </c>
      <c r="Q950" s="11"/>
      <c r="R950" s="10"/>
      <c r="S950" s="10" t="s">
        <v>536</v>
      </c>
      <c r="T950" s="10" t="s">
        <v>536</v>
      </c>
      <c r="U950" s="10" t="s">
        <v>2580</v>
      </c>
      <c r="V950" s="10">
        <v>2710193200</v>
      </c>
      <c r="W950" s="10" t="s">
        <v>2582</v>
      </c>
      <c r="X950" s="10" t="s">
        <v>2690</v>
      </c>
      <c r="Y950" s="10" t="s">
        <v>2673</v>
      </c>
      <c r="Z950" s="10" t="s">
        <v>2674</v>
      </c>
      <c r="AA950" s="10" t="s">
        <v>2691</v>
      </c>
      <c r="AB950" s="113" t="s">
        <v>2650</v>
      </c>
      <c r="AC950" s="14"/>
      <c r="AD950" s="14"/>
      <c r="AE950" s="14"/>
      <c r="AF950" s="14"/>
      <c r="AG950" s="14"/>
      <c r="AH950" s="14"/>
    </row>
    <row r="951" spans="2:34" hidden="1" x14ac:dyDescent="0.35">
      <c r="B951" s="10">
        <v>31023857</v>
      </c>
      <c r="C951" s="10">
        <v>857</v>
      </c>
      <c r="D951" s="11" t="s">
        <v>2692</v>
      </c>
      <c r="E951" s="11"/>
      <c r="F951" s="11"/>
      <c r="G951" s="11" t="s">
        <v>46</v>
      </c>
      <c r="H951" s="10" t="s">
        <v>2693</v>
      </c>
      <c r="I951" s="41" t="s">
        <v>140</v>
      </c>
      <c r="J951" s="41" t="s">
        <v>64</v>
      </c>
      <c r="K951" s="10" t="s">
        <v>65</v>
      </c>
      <c r="L951" s="10" t="s">
        <v>51</v>
      </c>
      <c r="M951" s="10" t="s">
        <v>52</v>
      </c>
      <c r="N951" s="13">
        <v>41768</v>
      </c>
      <c r="O951" s="10" t="s">
        <v>53</v>
      </c>
      <c r="P951" s="15" t="s">
        <v>2577</v>
      </c>
      <c r="Q951" s="11"/>
      <c r="R951" s="10"/>
      <c r="S951" s="10" t="s">
        <v>536</v>
      </c>
      <c r="T951" s="10" t="s">
        <v>536</v>
      </c>
      <c r="U951" s="10" t="s">
        <v>2580</v>
      </c>
      <c r="V951" s="10">
        <v>2710193200</v>
      </c>
      <c r="W951" s="10" t="s">
        <v>2582</v>
      </c>
      <c r="X951" s="10" t="s">
        <v>2690</v>
      </c>
      <c r="Y951" s="10" t="s">
        <v>2694</v>
      </c>
      <c r="Z951" s="10" t="s">
        <v>2674</v>
      </c>
      <c r="AA951" s="10" t="s">
        <v>2695</v>
      </c>
      <c r="AB951" s="113" t="s">
        <v>2650</v>
      </c>
      <c r="AC951" s="14"/>
      <c r="AD951" s="14"/>
      <c r="AE951" s="14"/>
      <c r="AF951" s="14"/>
      <c r="AG951" s="14"/>
      <c r="AH951" s="14"/>
    </row>
    <row r="952" spans="2:34" hidden="1" x14ac:dyDescent="0.35">
      <c r="B952" s="10">
        <v>31023849</v>
      </c>
      <c r="C952" s="10">
        <v>849</v>
      </c>
      <c r="D952" s="11" t="s">
        <v>2696</v>
      </c>
      <c r="E952" s="11"/>
      <c r="F952" s="11"/>
      <c r="G952" s="11" t="s">
        <v>46</v>
      </c>
      <c r="H952" s="10" t="s">
        <v>2662</v>
      </c>
      <c r="I952" s="41" t="s">
        <v>140</v>
      </c>
      <c r="J952" s="41" t="s">
        <v>64</v>
      </c>
      <c r="K952" s="10" t="s">
        <v>65</v>
      </c>
      <c r="L952" s="10" t="s">
        <v>51</v>
      </c>
      <c r="M952" s="10" t="s">
        <v>52</v>
      </c>
      <c r="N952" s="13">
        <v>41768</v>
      </c>
      <c r="O952" s="10" t="s">
        <v>53</v>
      </c>
      <c r="P952" s="15" t="s">
        <v>2577</v>
      </c>
      <c r="Q952" s="11"/>
      <c r="R952" s="10"/>
      <c r="S952" s="10" t="s">
        <v>536</v>
      </c>
      <c r="T952" s="10" t="s">
        <v>536</v>
      </c>
      <c r="U952" s="10" t="s">
        <v>2580</v>
      </c>
      <c r="V952" s="10">
        <v>2710193200</v>
      </c>
      <c r="W952" s="10" t="s">
        <v>2582</v>
      </c>
      <c r="X952" s="10" t="s">
        <v>2690</v>
      </c>
      <c r="Y952" s="10" t="s">
        <v>2663</v>
      </c>
      <c r="Z952" s="10" t="s">
        <v>2664</v>
      </c>
      <c r="AA952" s="10" t="s">
        <v>2697</v>
      </c>
      <c r="AB952" s="113" t="s">
        <v>2650</v>
      </c>
      <c r="AC952" s="14"/>
      <c r="AD952" s="14"/>
      <c r="AE952" s="14"/>
      <c r="AF952" s="14"/>
      <c r="AG952" s="14"/>
      <c r="AH952" s="14"/>
    </row>
    <row r="953" spans="2:34" hidden="1" x14ac:dyDescent="0.35">
      <c r="B953" s="10">
        <v>31016885</v>
      </c>
      <c r="C953" s="10">
        <v>885</v>
      </c>
      <c r="D953" s="11" t="s">
        <v>2639</v>
      </c>
      <c r="E953" s="11"/>
      <c r="F953" s="11"/>
      <c r="G953" s="11" t="s">
        <v>46</v>
      </c>
      <c r="H953" s="10" t="s">
        <v>2638</v>
      </c>
      <c r="I953" s="41" t="s">
        <v>140</v>
      </c>
      <c r="J953" s="41" t="s">
        <v>64</v>
      </c>
      <c r="K953" s="10" t="s">
        <v>65</v>
      </c>
      <c r="L953" s="10" t="s">
        <v>51</v>
      </c>
      <c r="M953" s="10" t="s">
        <v>52</v>
      </c>
      <c r="N953" s="13">
        <v>41768</v>
      </c>
      <c r="O953" s="10" t="s">
        <v>92</v>
      </c>
      <c r="P953" s="15" t="s">
        <v>2577</v>
      </c>
      <c r="Q953" s="11"/>
      <c r="R953" s="10"/>
      <c r="S953" s="10" t="s">
        <v>536</v>
      </c>
      <c r="T953" s="10" t="s">
        <v>536</v>
      </c>
      <c r="U953" s="10" t="s">
        <v>2580</v>
      </c>
      <c r="V953" s="10">
        <v>2710193200</v>
      </c>
      <c r="W953" s="10" t="s">
        <v>2582</v>
      </c>
      <c r="X953" s="10" t="s">
        <v>2640</v>
      </c>
      <c r="Y953" s="10" t="s">
        <v>2673</v>
      </c>
      <c r="Z953" s="10" t="s">
        <v>2687</v>
      </c>
      <c r="AA953" s="10" t="s">
        <v>2698</v>
      </c>
      <c r="AB953" s="113" t="s">
        <v>2650</v>
      </c>
      <c r="AC953" s="14"/>
      <c r="AD953" s="14"/>
      <c r="AE953" s="14"/>
      <c r="AF953" s="14"/>
      <c r="AG953" s="14"/>
      <c r="AH953" s="14"/>
    </row>
    <row r="954" spans="2:34" hidden="1" x14ac:dyDescent="0.35">
      <c r="B954" s="10">
        <v>31009885</v>
      </c>
      <c r="C954" s="10">
        <v>885</v>
      </c>
      <c r="D954" s="11" t="s">
        <v>2699</v>
      </c>
      <c r="E954" s="11"/>
      <c r="F954" s="11"/>
      <c r="G954" s="11" t="s">
        <v>46</v>
      </c>
      <c r="H954" s="10" t="s">
        <v>2638</v>
      </c>
      <c r="I954" s="41" t="s">
        <v>140</v>
      </c>
      <c r="J954" s="41" t="s">
        <v>64</v>
      </c>
      <c r="K954" s="10" t="s">
        <v>65</v>
      </c>
      <c r="L954" s="10" t="s">
        <v>51</v>
      </c>
      <c r="M954" s="10" t="s">
        <v>52</v>
      </c>
      <c r="N954" s="13">
        <v>42368</v>
      </c>
      <c r="O954" s="10" t="s">
        <v>604</v>
      </c>
      <c r="P954" s="15" t="s">
        <v>2577</v>
      </c>
      <c r="Q954" s="11"/>
      <c r="R954" s="10"/>
      <c r="S954" s="10" t="s">
        <v>536</v>
      </c>
      <c r="T954" s="10" t="s">
        <v>536</v>
      </c>
      <c r="U954" s="10" t="s">
        <v>2580</v>
      </c>
      <c r="V954" s="10">
        <v>2710193200</v>
      </c>
      <c r="W954" s="10" t="s">
        <v>2582</v>
      </c>
      <c r="X954" s="10" t="s">
        <v>2700</v>
      </c>
      <c r="Y954" s="10" t="s">
        <v>2673</v>
      </c>
      <c r="Z954" s="10" t="s">
        <v>2687</v>
      </c>
      <c r="AA954" s="10" t="s">
        <v>2701</v>
      </c>
      <c r="AB954" s="113" t="s">
        <v>2650</v>
      </c>
      <c r="AC954" s="14"/>
      <c r="AD954" s="14"/>
      <c r="AE954" s="14"/>
      <c r="AF954" s="14"/>
      <c r="AG954" s="14"/>
      <c r="AH954" s="14"/>
    </row>
    <row r="955" spans="2:34" hidden="1" x14ac:dyDescent="0.35">
      <c r="B955" s="10">
        <v>31044885</v>
      </c>
      <c r="C955" s="10">
        <v>885</v>
      </c>
      <c r="D955" s="11" t="s">
        <v>2702</v>
      </c>
      <c r="E955" s="11"/>
      <c r="F955" s="11"/>
      <c r="G955" s="11" t="s">
        <v>46</v>
      </c>
      <c r="H955" s="10" t="s">
        <v>735</v>
      </c>
      <c r="I955" s="41" t="s">
        <v>63</v>
      </c>
      <c r="J955" s="41" t="s">
        <v>64</v>
      </c>
      <c r="K955" s="10" t="s">
        <v>65</v>
      </c>
      <c r="L955" s="10" t="s">
        <v>51</v>
      </c>
      <c r="M955" s="10" t="s">
        <v>52</v>
      </c>
      <c r="N955" s="13">
        <v>40651</v>
      </c>
      <c r="O955" s="10" t="s">
        <v>92</v>
      </c>
      <c r="P955" s="15" t="s">
        <v>2577</v>
      </c>
      <c r="Q955" s="11"/>
      <c r="R955" s="10"/>
      <c r="S955" s="10">
        <v>31007885</v>
      </c>
      <c r="T955" s="10" t="s">
        <v>2679</v>
      </c>
      <c r="U955" s="10" t="s">
        <v>2594</v>
      </c>
      <c r="V955" s="10">
        <v>2710193200</v>
      </c>
      <c r="W955" s="10" t="s">
        <v>2582</v>
      </c>
      <c r="X955" s="10" t="s">
        <v>2680</v>
      </c>
      <c r="Y955" s="10" t="s">
        <v>2703</v>
      </c>
      <c r="Z955" s="10" t="s">
        <v>2704</v>
      </c>
      <c r="AA955" s="10" t="s">
        <v>2705</v>
      </c>
      <c r="AB955" s="113" t="s">
        <v>2650</v>
      </c>
      <c r="AC955" s="14"/>
      <c r="AD955" s="14"/>
      <c r="AE955" s="14"/>
      <c r="AF955" s="14"/>
      <c r="AG955" s="14"/>
      <c r="AH955" s="14"/>
    </row>
    <row r="956" spans="2:34" hidden="1" x14ac:dyDescent="0.35">
      <c r="B956" s="10">
        <v>31068849</v>
      </c>
      <c r="C956" s="10">
        <v>849</v>
      </c>
      <c r="D956" s="11" t="s">
        <v>2706</v>
      </c>
      <c r="E956" s="11"/>
      <c r="F956" s="11"/>
      <c r="G956" s="11" t="s">
        <v>46</v>
      </c>
      <c r="H956" s="10" t="s">
        <v>2662</v>
      </c>
      <c r="I956" s="41" t="s">
        <v>140</v>
      </c>
      <c r="J956" s="41" t="s">
        <v>64</v>
      </c>
      <c r="K956" s="10" t="s">
        <v>65</v>
      </c>
      <c r="L956" s="10" t="s">
        <v>51</v>
      </c>
      <c r="M956" s="10" t="s">
        <v>67</v>
      </c>
      <c r="N956" s="13">
        <v>42312</v>
      </c>
      <c r="O956" s="10" t="s">
        <v>604</v>
      </c>
      <c r="P956" s="15" t="s">
        <v>2577</v>
      </c>
      <c r="Q956" s="11"/>
      <c r="R956" s="10"/>
      <c r="S956" s="10" t="s">
        <v>536</v>
      </c>
      <c r="T956" s="10" t="s">
        <v>536</v>
      </c>
      <c r="U956" s="10" t="s">
        <v>2580</v>
      </c>
      <c r="V956" s="10">
        <v>3403990000</v>
      </c>
      <c r="W956" s="10" t="s">
        <v>2582</v>
      </c>
      <c r="X956" s="10" t="s">
        <v>2707</v>
      </c>
      <c r="Y956" s="10" t="s">
        <v>2663</v>
      </c>
      <c r="Z956" s="10" t="s">
        <v>2664</v>
      </c>
      <c r="AA956" s="10" t="s">
        <v>2708</v>
      </c>
      <c r="AB956" s="113" t="s">
        <v>2650</v>
      </c>
      <c r="AC956" s="14"/>
      <c r="AD956" s="14"/>
      <c r="AE956" s="14"/>
      <c r="AF956" s="14"/>
      <c r="AG956" s="14"/>
      <c r="AH956" s="14"/>
    </row>
    <row r="957" spans="2:34" hidden="1" x14ac:dyDescent="0.35">
      <c r="B957" s="10">
        <v>31069849</v>
      </c>
      <c r="C957" s="10">
        <v>849</v>
      </c>
      <c r="D957" s="11" t="s">
        <v>2709</v>
      </c>
      <c r="E957" s="11"/>
      <c r="F957" s="11"/>
      <c r="G957" s="11" t="s">
        <v>46</v>
      </c>
      <c r="H957" s="10" t="s">
        <v>2662</v>
      </c>
      <c r="I957" s="41" t="s">
        <v>140</v>
      </c>
      <c r="J957" s="41" t="s">
        <v>64</v>
      </c>
      <c r="K957" s="10" t="s">
        <v>65</v>
      </c>
      <c r="L957" s="10" t="s">
        <v>51</v>
      </c>
      <c r="M957" s="10" t="s">
        <v>67</v>
      </c>
      <c r="N957" s="13">
        <v>42312</v>
      </c>
      <c r="O957" s="10" t="s">
        <v>604</v>
      </c>
      <c r="P957" s="15" t="s">
        <v>2577</v>
      </c>
      <c r="Q957" s="11"/>
      <c r="R957" s="10"/>
      <c r="S957" s="10" t="s">
        <v>536</v>
      </c>
      <c r="T957" s="10" t="s">
        <v>536</v>
      </c>
      <c r="U957" s="10" t="s">
        <v>2580</v>
      </c>
      <c r="V957" s="10">
        <v>3403990000</v>
      </c>
      <c r="W957" s="10" t="s">
        <v>2582</v>
      </c>
      <c r="X957" s="112" t="s">
        <v>2710</v>
      </c>
      <c r="Y957" s="10" t="s">
        <v>2663</v>
      </c>
      <c r="Z957" s="10" t="s">
        <v>2664</v>
      </c>
      <c r="AA957" s="10" t="s">
        <v>2711</v>
      </c>
      <c r="AB957" s="113" t="s">
        <v>2650</v>
      </c>
      <c r="AC957" s="14"/>
      <c r="AD957" s="14"/>
      <c r="AE957" s="14"/>
      <c r="AF957" s="14"/>
      <c r="AG957" s="14"/>
      <c r="AH957" s="14"/>
    </row>
    <row r="958" spans="2:34" hidden="1" x14ac:dyDescent="0.35">
      <c r="B958" s="10">
        <v>31063872</v>
      </c>
      <c r="C958" s="10">
        <v>872</v>
      </c>
      <c r="D958" s="11" t="s">
        <v>2712</v>
      </c>
      <c r="E958" s="11"/>
      <c r="F958" s="11"/>
      <c r="G958" s="11" t="s">
        <v>46</v>
      </c>
      <c r="H958" s="10" t="s">
        <v>2657</v>
      </c>
      <c r="I958" s="41" t="s">
        <v>140</v>
      </c>
      <c r="J958" s="41" t="s">
        <v>64</v>
      </c>
      <c r="K958" s="10" t="s">
        <v>65</v>
      </c>
      <c r="L958" s="10" t="s">
        <v>51</v>
      </c>
      <c r="M958" s="10" t="s">
        <v>67</v>
      </c>
      <c r="N958" s="13">
        <v>42312</v>
      </c>
      <c r="O958" s="10" t="s">
        <v>92</v>
      </c>
      <c r="P958" s="15" t="s">
        <v>2577</v>
      </c>
      <c r="Q958" s="11"/>
      <c r="R958" s="10"/>
      <c r="S958" s="10" t="s">
        <v>536</v>
      </c>
      <c r="T958" s="10" t="s">
        <v>536</v>
      </c>
      <c r="U958" s="10" t="s">
        <v>2580</v>
      </c>
      <c r="V958" s="10">
        <v>3403990000</v>
      </c>
      <c r="W958" s="10" t="s">
        <v>2582</v>
      </c>
      <c r="X958" s="112" t="s">
        <v>2713</v>
      </c>
      <c r="Y958" s="10" t="s">
        <v>2658</v>
      </c>
      <c r="Z958" s="10" t="s">
        <v>2659</v>
      </c>
      <c r="AA958" s="112" t="s">
        <v>2714</v>
      </c>
      <c r="AB958" s="113" t="s">
        <v>2650</v>
      </c>
      <c r="AC958" s="14"/>
      <c r="AD958" s="14"/>
      <c r="AE958" s="14"/>
      <c r="AF958" s="14"/>
      <c r="AG958" s="14"/>
      <c r="AH958" s="14"/>
    </row>
    <row r="959" spans="2:34" hidden="1" x14ac:dyDescent="0.35">
      <c r="B959" s="10">
        <v>31062872</v>
      </c>
      <c r="C959" s="10">
        <v>872</v>
      </c>
      <c r="D959" s="11" t="s">
        <v>2715</v>
      </c>
      <c r="E959" s="11"/>
      <c r="F959" s="11"/>
      <c r="G959" s="11" t="s">
        <v>46</v>
      </c>
      <c r="H959" s="10" t="s">
        <v>2657</v>
      </c>
      <c r="I959" s="41" t="s">
        <v>140</v>
      </c>
      <c r="J959" s="41" t="s">
        <v>64</v>
      </c>
      <c r="K959" s="10" t="s">
        <v>65</v>
      </c>
      <c r="L959" s="10" t="s">
        <v>51</v>
      </c>
      <c r="M959" s="10" t="s">
        <v>67</v>
      </c>
      <c r="N959" s="13">
        <v>42312</v>
      </c>
      <c r="O959" s="10" t="s">
        <v>92</v>
      </c>
      <c r="P959" s="15" t="s">
        <v>2577</v>
      </c>
      <c r="Q959" s="111"/>
      <c r="R959" s="10"/>
      <c r="S959" s="10" t="s">
        <v>536</v>
      </c>
      <c r="T959" s="10" t="s">
        <v>536</v>
      </c>
      <c r="U959" s="10" t="s">
        <v>2580</v>
      </c>
      <c r="V959" s="10">
        <v>3403990000</v>
      </c>
      <c r="W959" s="10" t="s">
        <v>2582</v>
      </c>
      <c r="X959" s="112" t="s">
        <v>2716</v>
      </c>
      <c r="Y959" s="10" t="s">
        <v>2658</v>
      </c>
      <c r="Z959" s="10" t="s">
        <v>2659</v>
      </c>
      <c r="AA959" s="112" t="s">
        <v>2717</v>
      </c>
      <c r="AB959" s="113" t="s">
        <v>2650</v>
      </c>
      <c r="AC959" s="14"/>
      <c r="AD959" s="14"/>
      <c r="AE959" s="14"/>
      <c r="AF959" s="14"/>
      <c r="AG959" s="14"/>
      <c r="AH959" s="14"/>
    </row>
    <row r="960" spans="2:34" hidden="1" x14ac:dyDescent="0.35">
      <c r="B960" s="10">
        <v>31064872</v>
      </c>
      <c r="C960" s="10">
        <v>872</v>
      </c>
      <c r="D960" s="11" t="s">
        <v>2718</v>
      </c>
      <c r="E960" s="11"/>
      <c r="F960" s="11"/>
      <c r="G960" s="11" t="s">
        <v>46</v>
      </c>
      <c r="H960" s="10" t="s">
        <v>2657</v>
      </c>
      <c r="I960" s="41" t="s">
        <v>140</v>
      </c>
      <c r="J960" s="41" t="s">
        <v>64</v>
      </c>
      <c r="K960" s="10" t="s">
        <v>65</v>
      </c>
      <c r="L960" s="10" t="s">
        <v>51</v>
      </c>
      <c r="M960" s="10" t="s">
        <v>52</v>
      </c>
      <c r="N960" s="13">
        <v>42282</v>
      </c>
      <c r="O960" s="10" t="s">
        <v>92</v>
      </c>
      <c r="P960" s="15" t="s">
        <v>2577</v>
      </c>
      <c r="Q960" s="11"/>
      <c r="R960" s="10"/>
      <c r="S960" s="10" t="s">
        <v>536</v>
      </c>
      <c r="T960" s="10" t="s">
        <v>536</v>
      </c>
      <c r="U960" s="10" t="s">
        <v>2580</v>
      </c>
      <c r="V960" s="10">
        <v>3403990000</v>
      </c>
      <c r="W960" s="10" t="s">
        <v>2582</v>
      </c>
      <c r="X960" s="112" t="s">
        <v>2719</v>
      </c>
      <c r="Y960" s="10" t="s">
        <v>2658</v>
      </c>
      <c r="Z960" s="10" t="s">
        <v>2720</v>
      </c>
      <c r="AA960" s="112" t="s">
        <v>2721</v>
      </c>
      <c r="AB960" s="113" t="s">
        <v>2650</v>
      </c>
      <c r="AC960" s="14"/>
      <c r="AD960" s="14"/>
      <c r="AE960" s="14"/>
      <c r="AF960" s="14"/>
      <c r="AG960" s="14"/>
      <c r="AH960" s="14"/>
    </row>
    <row r="961" spans="2:34" hidden="1" x14ac:dyDescent="0.35">
      <c r="B961" s="10">
        <v>31064849</v>
      </c>
      <c r="C961" s="10">
        <v>849</v>
      </c>
      <c r="D961" s="11" t="s">
        <v>2722</v>
      </c>
      <c r="E961" s="11" t="s">
        <v>44</v>
      </c>
      <c r="F961" s="11" t="s">
        <v>45</v>
      </c>
      <c r="G961" s="11" t="s">
        <v>46</v>
      </c>
      <c r="H961" s="10" t="s">
        <v>372</v>
      </c>
      <c r="I961" s="41" t="s">
        <v>48</v>
      </c>
      <c r="J961" s="41" t="s">
        <v>145</v>
      </c>
      <c r="K961" s="10" t="s">
        <v>65</v>
      </c>
      <c r="L961" s="10" t="s">
        <v>51</v>
      </c>
      <c r="M961" s="10" t="s">
        <v>67</v>
      </c>
      <c r="N961" s="13">
        <v>42312</v>
      </c>
      <c r="O961" s="10" t="s">
        <v>92</v>
      </c>
      <c r="P961" s="15" t="s">
        <v>2577</v>
      </c>
      <c r="Q961" s="111" t="s">
        <v>6857</v>
      </c>
      <c r="R961" s="10" t="s">
        <v>54</v>
      </c>
      <c r="S961" s="10" t="s">
        <v>44</v>
      </c>
      <c r="T961" s="10" t="s">
        <v>44</v>
      </c>
      <c r="U961" s="10" t="s">
        <v>55</v>
      </c>
      <c r="V961" s="10">
        <v>3403990000</v>
      </c>
      <c r="W961" s="10" t="s">
        <v>56</v>
      </c>
      <c r="X961" s="112" t="s">
        <v>2719</v>
      </c>
      <c r="Y961" s="10" t="s">
        <v>2663</v>
      </c>
      <c r="Z961" s="10" t="s">
        <v>2664</v>
      </c>
      <c r="AA961" s="112" t="s">
        <v>2724</v>
      </c>
      <c r="AB961" s="113" t="s">
        <v>2650</v>
      </c>
      <c r="AC961" s="14"/>
      <c r="AD961" s="14"/>
      <c r="AE961" s="14"/>
      <c r="AF961" s="14"/>
      <c r="AG961" s="14"/>
      <c r="AH961" s="14"/>
    </row>
    <row r="962" spans="2:34" hidden="1" x14ac:dyDescent="0.35">
      <c r="B962" s="10">
        <v>31065872</v>
      </c>
      <c r="C962" s="10">
        <v>872</v>
      </c>
      <c r="D962" s="11" t="s">
        <v>2725</v>
      </c>
      <c r="E962" s="11"/>
      <c r="F962" s="11"/>
      <c r="G962" s="11" t="s">
        <v>46</v>
      </c>
      <c r="H962" s="10" t="s">
        <v>2657</v>
      </c>
      <c r="I962" s="41" t="s">
        <v>140</v>
      </c>
      <c r="J962" s="41" t="s">
        <v>64</v>
      </c>
      <c r="K962" s="10" t="s">
        <v>65</v>
      </c>
      <c r="L962" s="10" t="s">
        <v>51</v>
      </c>
      <c r="M962" s="10" t="s">
        <v>52</v>
      </c>
      <c r="N962" s="13">
        <v>42282</v>
      </c>
      <c r="O962" s="10" t="s">
        <v>92</v>
      </c>
      <c r="P962" s="15" t="s">
        <v>2577</v>
      </c>
      <c r="Q962" s="11"/>
      <c r="R962" s="10"/>
      <c r="S962" s="10" t="s">
        <v>536</v>
      </c>
      <c r="T962" s="10" t="s">
        <v>536</v>
      </c>
      <c r="U962" s="10" t="s">
        <v>2580</v>
      </c>
      <c r="V962" s="10">
        <v>3403990000</v>
      </c>
      <c r="W962" s="10" t="s">
        <v>2582</v>
      </c>
      <c r="X962" s="112" t="s">
        <v>2726</v>
      </c>
      <c r="Y962" s="10" t="s">
        <v>2658</v>
      </c>
      <c r="Z962" s="10" t="s">
        <v>2727</v>
      </c>
      <c r="AA962" s="112" t="s">
        <v>2728</v>
      </c>
      <c r="AB962" s="113" t="s">
        <v>2650</v>
      </c>
      <c r="AC962" s="14"/>
      <c r="AD962" s="14"/>
      <c r="AE962" s="14"/>
      <c r="AF962" s="14"/>
      <c r="AG962" s="14"/>
      <c r="AH962" s="14"/>
    </row>
    <row r="963" spans="2:34" hidden="1" x14ac:dyDescent="0.35">
      <c r="B963" s="10">
        <v>31066872</v>
      </c>
      <c r="C963" s="10">
        <v>872</v>
      </c>
      <c r="D963" s="11" t="s">
        <v>2729</v>
      </c>
      <c r="E963" s="11"/>
      <c r="F963" s="11"/>
      <c r="G963" s="11" t="s">
        <v>46</v>
      </c>
      <c r="H963" s="10" t="s">
        <v>2657</v>
      </c>
      <c r="I963" s="41" t="s">
        <v>140</v>
      </c>
      <c r="J963" s="41" t="s">
        <v>64</v>
      </c>
      <c r="K963" s="10" t="s">
        <v>65</v>
      </c>
      <c r="L963" s="10" t="s">
        <v>51</v>
      </c>
      <c r="M963" s="10" t="s">
        <v>52</v>
      </c>
      <c r="N963" s="13">
        <v>42282</v>
      </c>
      <c r="O963" s="10" t="s">
        <v>92</v>
      </c>
      <c r="P963" s="15" t="s">
        <v>2577</v>
      </c>
      <c r="Q963" s="11"/>
      <c r="R963" s="10"/>
      <c r="S963" s="10" t="s">
        <v>536</v>
      </c>
      <c r="T963" s="10" t="s">
        <v>536</v>
      </c>
      <c r="U963" s="10" t="s">
        <v>2580</v>
      </c>
      <c r="V963" s="10">
        <v>3403990000</v>
      </c>
      <c r="W963" s="10" t="s">
        <v>2582</v>
      </c>
      <c r="X963" s="112" t="s">
        <v>2730</v>
      </c>
      <c r="Y963" s="10" t="s">
        <v>2658</v>
      </c>
      <c r="Z963" s="10" t="s">
        <v>2727</v>
      </c>
      <c r="AA963" s="112" t="s">
        <v>2731</v>
      </c>
      <c r="AB963" s="113" t="s">
        <v>2650</v>
      </c>
      <c r="AC963" s="14"/>
      <c r="AD963" s="14"/>
      <c r="AE963" s="14"/>
      <c r="AF963" s="14"/>
      <c r="AG963" s="14"/>
      <c r="AH963" s="14"/>
    </row>
    <row r="964" spans="2:34" hidden="1" x14ac:dyDescent="0.35">
      <c r="B964" s="10">
        <v>31066849</v>
      </c>
      <c r="C964" s="10">
        <v>849</v>
      </c>
      <c r="D964" s="11" t="s">
        <v>2732</v>
      </c>
      <c r="E964" s="11"/>
      <c r="F964" s="11"/>
      <c r="G964" s="11" t="s">
        <v>46</v>
      </c>
      <c r="H964" s="10" t="s">
        <v>2662</v>
      </c>
      <c r="I964" s="41" t="s">
        <v>140</v>
      </c>
      <c r="J964" s="41" t="s">
        <v>64</v>
      </c>
      <c r="K964" s="10" t="s">
        <v>65</v>
      </c>
      <c r="L964" s="10" t="s">
        <v>51</v>
      </c>
      <c r="M964" s="10" t="s">
        <v>67</v>
      </c>
      <c r="N964" s="13">
        <v>42312</v>
      </c>
      <c r="O964" s="10" t="s">
        <v>92</v>
      </c>
      <c r="P964" s="15" t="s">
        <v>2577</v>
      </c>
      <c r="Q964" s="11"/>
      <c r="R964" s="10"/>
      <c r="S964" s="10" t="s">
        <v>536</v>
      </c>
      <c r="T964" s="10" t="s">
        <v>536</v>
      </c>
      <c r="U964" s="10" t="s">
        <v>2580</v>
      </c>
      <c r="V964" s="10">
        <v>3403990000</v>
      </c>
      <c r="W964" s="10" t="s">
        <v>2582</v>
      </c>
      <c r="X964" s="112" t="s">
        <v>2730</v>
      </c>
      <c r="Y964" s="10" t="s">
        <v>2663</v>
      </c>
      <c r="Z964" s="10" t="s">
        <v>2664</v>
      </c>
      <c r="AA964" s="112" t="s">
        <v>2733</v>
      </c>
      <c r="AB964" s="113" t="s">
        <v>2650</v>
      </c>
      <c r="AC964" s="14"/>
      <c r="AD964" s="14"/>
      <c r="AE964" s="14"/>
      <c r="AF964" s="14"/>
      <c r="AG964" s="14"/>
      <c r="AH964" s="14"/>
    </row>
    <row r="965" spans="2:34" hidden="1" x14ac:dyDescent="0.35">
      <c r="B965" s="10">
        <v>31067872</v>
      </c>
      <c r="C965" s="10">
        <v>872</v>
      </c>
      <c r="D965" s="11" t="s">
        <v>2734</v>
      </c>
      <c r="E965" s="11"/>
      <c r="F965" s="11"/>
      <c r="G965" s="11" t="s">
        <v>46</v>
      </c>
      <c r="H965" s="10" t="s">
        <v>2657</v>
      </c>
      <c r="I965" s="41" t="s">
        <v>140</v>
      </c>
      <c r="J965" s="41" t="s">
        <v>64</v>
      </c>
      <c r="K965" s="10" t="s">
        <v>65</v>
      </c>
      <c r="L965" s="10" t="s">
        <v>51</v>
      </c>
      <c r="M965" s="10" t="s">
        <v>67</v>
      </c>
      <c r="N965" s="13">
        <v>42312</v>
      </c>
      <c r="O965" s="10" t="s">
        <v>92</v>
      </c>
      <c r="P965" s="15" t="s">
        <v>2577</v>
      </c>
      <c r="Q965" s="11"/>
      <c r="R965" s="10"/>
      <c r="S965" s="10" t="s">
        <v>536</v>
      </c>
      <c r="T965" s="10" t="s">
        <v>536</v>
      </c>
      <c r="U965" s="10" t="s">
        <v>2580</v>
      </c>
      <c r="V965" s="10">
        <v>3403990000</v>
      </c>
      <c r="W965" s="10" t="s">
        <v>2582</v>
      </c>
      <c r="X965" s="112" t="s">
        <v>2735</v>
      </c>
      <c r="Y965" s="10" t="s">
        <v>2658</v>
      </c>
      <c r="Z965" s="10" t="s">
        <v>2659</v>
      </c>
      <c r="AA965" s="112" t="s">
        <v>2736</v>
      </c>
      <c r="AB965" s="113" t="s">
        <v>2650</v>
      </c>
      <c r="AC965" s="14"/>
      <c r="AD965" s="14"/>
      <c r="AE965" s="14"/>
      <c r="AF965" s="14"/>
      <c r="AG965" s="14"/>
      <c r="AH965" s="14"/>
    </row>
    <row r="966" spans="2:34" hidden="1" x14ac:dyDescent="0.35">
      <c r="B966" s="10">
        <v>31037885</v>
      </c>
      <c r="C966" s="10">
        <v>885</v>
      </c>
      <c r="D966" s="11" t="s">
        <v>2737</v>
      </c>
      <c r="E966" s="11"/>
      <c r="F966" s="11"/>
      <c r="G966" s="11" t="s">
        <v>46</v>
      </c>
      <c r="H966" s="10" t="s">
        <v>2638</v>
      </c>
      <c r="I966" s="41" t="s">
        <v>140</v>
      </c>
      <c r="J966" s="41" t="s">
        <v>64</v>
      </c>
      <c r="K966" s="10" t="s">
        <v>65</v>
      </c>
      <c r="L966" s="10" t="s">
        <v>51</v>
      </c>
      <c r="M966" s="10" t="s">
        <v>52</v>
      </c>
      <c r="N966" s="13">
        <v>40640</v>
      </c>
      <c r="O966" s="10" t="s">
        <v>53</v>
      </c>
      <c r="P966" s="15" t="s">
        <v>2577</v>
      </c>
      <c r="Q966" s="11"/>
      <c r="R966" s="10"/>
      <c r="S966" s="10">
        <v>31022885</v>
      </c>
      <c r="T966" s="10" t="s">
        <v>2682</v>
      </c>
      <c r="U966" s="10" t="s">
        <v>2594</v>
      </c>
      <c r="V966" s="10">
        <v>2710193200</v>
      </c>
      <c r="W966" s="10" t="s">
        <v>2582</v>
      </c>
      <c r="X966" s="10" t="s">
        <v>2683</v>
      </c>
      <c r="Y966" s="10" t="s">
        <v>2647</v>
      </c>
      <c r="Z966" s="10" t="s">
        <v>2648</v>
      </c>
      <c r="AA966" s="10" t="s">
        <v>2738</v>
      </c>
      <c r="AB966" s="113" t="s">
        <v>2650</v>
      </c>
      <c r="AC966" s="14"/>
      <c r="AD966" s="14"/>
      <c r="AE966" s="14"/>
      <c r="AF966" s="14"/>
      <c r="AG966" s="14"/>
      <c r="AH966" s="14"/>
    </row>
    <row r="967" spans="2:34" hidden="1" x14ac:dyDescent="0.35">
      <c r="B967" s="10">
        <v>31059885</v>
      </c>
      <c r="C967" s="10">
        <v>885</v>
      </c>
      <c r="D967" s="11" t="s">
        <v>2739</v>
      </c>
      <c r="E967" s="11"/>
      <c r="F967" s="11"/>
      <c r="G967" s="11" t="s">
        <v>46</v>
      </c>
      <c r="H967" s="10" t="s">
        <v>2638</v>
      </c>
      <c r="I967" s="41" t="s">
        <v>140</v>
      </c>
      <c r="J967" s="41" t="s">
        <v>64</v>
      </c>
      <c r="K967" s="10" t="s">
        <v>65</v>
      </c>
      <c r="L967" s="10" t="s">
        <v>51</v>
      </c>
      <c r="M967" s="10" t="s">
        <v>52</v>
      </c>
      <c r="N967" s="13">
        <v>40640</v>
      </c>
      <c r="O967" s="10" t="s">
        <v>53</v>
      </c>
      <c r="P967" s="15" t="s">
        <v>2577</v>
      </c>
      <c r="Q967" s="11"/>
      <c r="R967" s="10"/>
      <c r="S967" s="10">
        <v>31023885</v>
      </c>
      <c r="T967" s="10" t="s">
        <v>2689</v>
      </c>
      <c r="U967" s="10" t="s">
        <v>2594</v>
      </c>
      <c r="V967" s="10">
        <v>2710193200</v>
      </c>
      <c r="W967" s="10" t="s">
        <v>2582</v>
      </c>
      <c r="X967" s="10" t="s">
        <v>2690</v>
      </c>
      <c r="Y967" s="10" t="s">
        <v>2647</v>
      </c>
      <c r="Z967" s="10" t="s">
        <v>2740</v>
      </c>
      <c r="AA967" s="10" t="s">
        <v>2741</v>
      </c>
      <c r="AB967" s="113" t="s">
        <v>2650</v>
      </c>
      <c r="AC967" s="14"/>
      <c r="AD967" s="14"/>
      <c r="AE967" s="14"/>
      <c r="AF967" s="14"/>
      <c r="AG967" s="14"/>
      <c r="AH967" s="14"/>
    </row>
    <row r="968" spans="2:34" hidden="1" x14ac:dyDescent="0.35">
      <c r="B968" s="10">
        <v>44817855</v>
      </c>
      <c r="C968" s="10">
        <v>855</v>
      </c>
      <c r="D968" s="11" t="s">
        <v>2742</v>
      </c>
      <c r="E968" s="11"/>
      <c r="F968" s="11"/>
      <c r="G968" s="11" t="s">
        <v>46</v>
      </c>
      <c r="H968" s="10" t="s">
        <v>163</v>
      </c>
      <c r="I968" s="41" t="s">
        <v>164</v>
      </c>
      <c r="J968" s="41"/>
      <c r="K968" s="10"/>
      <c r="L968" s="10" t="s">
        <v>66</v>
      </c>
      <c r="M968" s="10" t="s">
        <v>67</v>
      </c>
      <c r="N968" s="13" t="s">
        <v>3</v>
      </c>
      <c r="O968" s="10" t="s">
        <v>604</v>
      </c>
      <c r="P968" s="15" t="s">
        <v>2577</v>
      </c>
      <c r="Q968" s="11"/>
      <c r="R968" s="10"/>
      <c r="S968" s="10" t="s">
        <v>536</v>
      </c>
      <c r="T968" s="10" t="s">
        <v>536</v>
      </c>
      <c r="U968" s="10" t="s">
        <v>2580</v>
      </c>
      <c r="V968" s="10">
        <v>2710193200</v>
      </c>
      <c r="W968" s="10" t="s">
        <v>604</v>
      </c>
      <c r="X968" s="10" t="s">
        <v>2743</v>
      </c>
      <c r="Y968" s="10" t="s">
        <v>2744</v>
      </c>
      <c r="Z968" s="10" t="s">
        <v>2745</v>
      </c>
      <c r="AA968" s="10" t="s">
        <v>2743</v>
      </c>
      <c r="AB968" s="113"/>
      <c r="AC968" s="14"/>
      <c r="AD968" s="14"/>
      <c r="AE968" s="14"/>
      <c r="AF968" s="14"/>
      <c r="AG968" s="14"/>
      <c r="AH968" s="14"/>
    </row>
    <row r="969" spans="2:34" hidden="1" x14ac:dyDescent="0.35">
      <c r="B969" s="10">
        <v>44813855</v>
      </c>
      <c r="C969" s="10">
        <v>855</v>
      </c>
      <c r="D969" s="11" t="s">
        <v>2746</v>
      </c>
      <c r="E969" s="11"/>
      <c r="F969" s="11"/>
      <c r="G969" s="11" t="s">
        <v>46</v>
      </c>
      <c r="H969" s="10" t="s">
        <v>163</v>
      </c>
      <c r="I969" s="41" t="s">
        <v>164</v>
      </c>
      <c r="J969" s="41"/>
      <c r="K969" s="10"/>
      <c r="L969" s="10" t="s">
        <v>66</v>
      </c>
      <c r="M969" s="10" t="s">
        <v>67</v>
      </c>
      <c r="N969" s="13" t="s">
        <v>3</v>
      </c>
      <c r="O969" s="10" t="s">
        <v>604</v>
      </c>
      <c r="P969" s="15" t="s">
        <v>2577</v>
      </c>
      <c r="Q969" s="11"/>
      <c r="R969" s="10"/>
      <c r="S969" s="10" t="s">
        <v>536</v>
      </c>
      <c r="T969" s="10" t="s">
        <v>536</v>
      </c>
      <c r="U969" s="10" t="s">
        <v>2580</v>
      </c>
      <c r="V969" s="10">
        <v>2710193200</v>
      </c>
      <c r="W969" s="10" t="s">
        <v>604</v>
      </c>
      <c r="X969" s="10" t="s">
        <v>2743</v>
      </c>
      <c r="Y969" s="10" t="s">
        <v>2744</v>
      </c>
      <c r="Z969" s="10" t="s">
        <v>2745</v>
      </c>
      <c r="AA969" s="10" t="s">
        <v>2743</v>
      </c>
      <c r="AB969" s="113"/>
      <c r="AC969" s="14"/>
      <c r="AD969" s="14"/>
      <c r="AE969" s="14"/>
      <c r="AF969" s="14"/>
      <c r="AG969" s="14"/>
      <c r="AH969" s="14"/>
    </row>
    <row r="970" spans="2:34" hidden="1" x14ac:dyDescent="0.35">
      <c r="B970" s="10">
        <v>44816855</v>
      </c>
      <c r="C970" s="10">
        <v>855</v>
      </c>
      <c r="D970" s="11" t="s">
        <v>2747</v>
      </c>
      <c r="E970" s="10"/>
      <c r="F970" s="11"/>
      <c r="G970" s="11" t="s">
        <v>46</v>
      </c>
      <c r="H970" s="10" t="s">
        <v>163</v>
      </c>
      <c r="I970" s="41" t="s">
        <v>164</v>
      </c>
      <c r="J970" s="41"/>
      <c r="K970" s="10"/>
      <c r="L970" s="10" t="s">
        <v>66</v>
      </c>
      <c r="M970" s="10" t="s">
        <v>67</v>
      </c>
      <c r="N970" s="13" t="s">
        <v>3</v>
      </c>
      <c r="O970" s="10" t="s">
        <v>604</v>
      </c>
      <c r="P970" s="15" t="s">
        <v>2577</v>
      </c>
      <c r="Q970" s="10"/>
      <c r="R970" s="10"/>
      <c r="S970" s="10" t="s">
        <v>536</v>
      </c>
      <c r="T970" s="11" t="s">
        <v>536</v>
      </c>
      <c r="U970" s="10" t="s">
        <v>2580</v>
      </c>
      <c r="V970" s="10">
        <v>2710193200</v>
      </c>
      <c r="W970" s="10" t="s">
        <v>604</v>
      </c>
      <c r="X970" s="10" t="s">
        <v>2743</v>
      </c>
      <c r="Y970" s="10" t="s">
        <v>2744</v>
      </c>
      <c r="Z970" s="10" t="s">
        <v>2745</v>
      </c>
      <c r="AA970" s="10" t="s">
        <v>2743</v>
      </c>
      <c r="AB970" s="113"/>
      <c r="AC970" s="14"/>
      <c r="AD970" s="14"/>
      <c r="AE970" s="14"/>
      <c r="AF970" s="14"/>
      <c r="AG970" s="14"/>
      <c r="AH970" s="14"/>
    </row>
    <row r="971" spans="2:34" hidden="1" x14ac:dyDescent="0.35">
      <c r="B971" s="10">
        <v>44814855</v>
      </c>
      <c r="C971" s="10">
        <v>855</v>
      </c>
      <c r="D971" s="11" t="s">
        <v>2748</v>
      </c>
      <c r="E971" s="11"/>
      <c r="F971" s="11"/>
      <c r="G971" s="11" t="s">
        <v>46</v>
      </c>
      <c r="H971" s="10" t="s">
        <v>163</v>
      </c>
      <c r="I971" s="41" t="s">
        <v>164</v>
      </c>
      <c r="J971" s="41"/>
      <c r="K971" s="10"/>
      <c r="L971" s="10" t="s">
        <v>66</v>
      </c>
      <c r="M971" s="10" t="s">
        <v>67</v>
      </c>
      <c r="N971" s="13" t="s">
        <v>3</v>
      </c>
      <c r="O971" s="10" t="s">
        <v>604</v>
      </c>
      <c r="P971" s="15" t="s">
        <v>2577</v>
      </c>
      <c r="Q971" s="11"/>
      <c r="R971" s="10"/>
      <c r="S971" s="10" t="s">
        <v>536</v>
      </c>
      <c r="T971" s="10" t="s">
        <v>536</v>
      </c>
      <c r="U971" s="10" t="s">
        <v>2580</v>
      </c>
      <c r="V971" s="10">
        <v>2710193200</v>
      </c>
      <c r="W971" s="10" t="s">
        <v>604</v>
      </c>
      <c r="X971" s="10" t="s">
        <v>2743</v>
      </c>
      <c r="Y971" s="10" t="s">
        <v>2744</v>
      </c>
      <c r="Z971" s="10" t="s">
        <v>2745</v>
      </c>
      <c r="AA971" s="10" t="s">
        <v>2743</v>
      </c>
      <c r="AB971" s="113"/>
      <c r="AC971" s="14"/>
      <c r="AD971" s="14"/>
      <c r="AE971" s="14"/>
      <c r="AF971" s="14"/>
      <c r="AG971" s="14"/>
      <c r="AH971" s="14"/>
    </row>
    <row r="972" spans="2:34" hidden="1" x14ac:dyDescent="0.35">
      <c r="B972" s="10">
        <v>45264855</v>
      </c>
      <c r="C972" s="10">
        <v>855</v>
      </c>
      <c r="D972" s="11" t="s">
        <v>2749</v>
      </c>
      <c r="E972" s="11"/>
      <c r="F972" s="11"/>
      <c r="G972" s="11" t="s">
        <v>46</v>
      </c>
      <c r="H972" s="10" t="s">
        <v>163</v>
      </c>
      <c r="I972" s="41" t="s">
        <v>164</v>
      </c>
      <c r="J972" s="41"/>
      <c r="K972" s="10"/>
      <c r="L972" s="10" t="s">
        <v>66</v>
      </c>
      <c r="M972" s="10" t="s">
        <v>52</v>
      </c>
      <c r="N972" s="13" t="s">
        <v>6</v>
      </c>
      <c r="O972" s="10" t="s">
        <v>53</v>
      </c>
      <c r="P972" s="15" t="s">
        <v>2577</v>
      </c>
      <c r="Q972" s="11"/>
      <c r="R972" s="10"/>
      <c r="S972" s="10" t="s">
        <v>536</v>
      </c>
      <c r="T972" s="10" t="s">
        <v>536</v>
      </c>
      <c r="U972" s="10" t="s">
        <v>2580</v>
      </c>
      <c r="V972" s="10">
        <v>2710193200</v>
      </c>
      <c r="W972" s="10" t="s">
        <v>604</v>
      </c>
      <c r="X972" s="10" t="s">
        <v>2750</v>
      </c>
      <c r="Y972" s="10" t="s">
        <v>1414</v>
      </c>
      <c r="Z972" s="10" t="s">
        <v>88</v>
      </c>
      <c r="AA972" s="10" t="s">
        <v>2751</v>
      </c>
      <c r="AB972" s="113"/>
      <c r="AC972" s="14"/>
      <c r="AD972" s="14"/>
      <c r="AE972" s="14"/>
      <c r="AF972" s="14"/>
      <c r="AG972" s="14"/>
      <c r="AH972" s="14"/>
    </row>
    <row r="973" spans="2:34" hidden="1" x14ac:dyDescent="0.35">
      <c r="B973" s="10">
        <v>45264809</v>
      </c>
      <c r="C973" s="10">
        <v>809</v>
      </c>
      <c r="D973" s="11" t="s">
        <v>2752</v>
      </c>
      <c r="E973" s="11"/>
      <c r="F973" s="11"/>
      <c r="G973" s="11" t="s">
        <v>46</v>
      </c>
      <c r="H973" s="10" t="s">
        <v>47</v>
      </c>
      <c r="I973" s="41" t="s">
        <v>48</v>
      </c>
      <c r="J973" s="41"/>
      <c r="K973" s="10"/>
      <c r="L973" s="10" t="s">
        <v>66</v>
      </c>
      <c r="M973" s="10" t="s">
        <v>52</v>
      </c>
      <c r="N973" s="13">
        <v>41051</v>
      </c>
      <c r="O973" s="10" t="s">
        <v>53</v>
      </c>
      <c r="P973" s="15" t="s">
        <v>2577</v>
      </c>
      <c r="Q973" s="11"/>
      <c r="R973" s="10"/>
      <c r="S973" s="10" t="s">
        <v>536</v>
      </c>
      <c r="T973" s="10" t="s">
        <v>536</v>
      </c>
      <c r="U973" s="10" t="s">
        <v>2580</v>
      </c>
      <c r="V973" s="10">
        <v>2710193200</v>
      </c>
      <c r="W973" s="10" t="s">
        <v>604</v>
      </c>
      <c r="X973" s="10" t="s">
        <v>2750</v>
      </c>
      <c r="Y973" s="10" t="s">
        <v>360</v>
      </c>
      <c r="Z973" s="10" t="s">
        <v>88</v>
      </c>
      <c r="AA973" s="10" t="s">
        <v>2753</v>
      </c>
      <c r="AB973" s="113"/>
      <c r="AC973" s="14"/>
      <c r="AD973" s="14"/>
      <c r="AE973" s="14"/>
      <c r="AF973" s="14"/>
      <c r="AG973" s="14"/>
      <c r="AH973" s="14"/>
    </row>
    <row r="974" spans="2:34" hidden="1" x14ac:dyDescent="0.35">
      <c r="B974" s="10">
        <v>47061849</v>
      </c>
      <c r="C974" s="10">
        <v>849</v>
      </c>
      <c r="D974" s="11" t="s">
        <v>2754</v>
      </c>
      <c r="E974" s="11"/>
      <c r="F974" s="11"/>
      <c r="G974" s="11" t="s">
        <v>46</v>
      </c>
      <c r="H974" s="10" t="s">
        <v>47</v>
      </c>
      <c r="I974" s="41" t="s">
        <v>48</v>
      </c>
      <c r="J974" s="41" t="s">
        <v>145</v>
      </c>
      <c r="K974" s="10" t="s">
        <v>65</v>
      </c>
      <c r="L974" s="10" t="s">
        <v>51</v>
      </c>
      <c r="M974" s="10" t="s">
        <v>52</v>
      </c>
      <c r="N974" s="13" t="s">
        <v>6</v>
      </c>
      <c r="O974" s="10" t="s">
        <v>53</v>
      </c>
      <c r="P974" s="15" t="s">
        <v>2577</v>
      </c>
      <c r="Q974" s="11"/>
      <c r="R974" s="10"/>
      <c r="S974" s="10" t="s">
        <v>536</v>
      </c>
      <c r="T974" s="10" t="s">
        <v>536</v>
      </c>
      <c r="U974" s="10" t="s">
        <v>2580</v>
      </c>
      <c r="V974" s="10">
        <v>2710193200</v>
      </c>
      <c r="W974" s="10" t="s">
        <v>2582</v>
      </c>
      <c r="X974" s="10" t="s">
        <v>2755</v>
      </c>
      <c r="Y974" s="10" t="s">
        <v>360</v>
      </c>
      <c r="Z974" s="10" t="s">
        <v>88</v>
      </c>
      <c r="AA974" s="10" t="s">
        <v>2756</v>
      </c>
      <c r="AB974" s="113" t="s">
        <v>147</v>
      </c>
      <c r="AC974" s="14"/>
      <c r="AD974" s="14"/>
      <c r="AE974" s="14"/>
      <c r="AF974" s="14"/>
      <c r="AG974" s="14"/>
      <c r="AH974" s="14"/>
    </row>
    <row r="975" spans="2:34" hidden="1" x14ac:dyDescent="0.35">
      <c r="B975" s="10">
        <v>47061801</v>
      </c>
      <c r="C975" s="10">
        <v>801</v>
      </c>
      <c r="D975" s="11" t="s">
        <v>2757</v>
      </c>
      <c r="E975" s="10">
        <v>47061801</v>
      </c>
      <c r="F975" s="11" t="s">
        <v>2757</v>
      </c>
      <c r="G975" s="11" t="s">
        <v>46</v>
      </c>
      <c r="H975" s="59" t="s">
        <v>79</v>
      </c>
      <c r="I975" s="41" t="s">
        <v>79</v>
      </c>
      <c r="J975" s="41" t="s">
        <v>145</v>
      </c>
      <c r="K975" s="10" t="s">
        <v>65</v>
      </c>
      <c r="L975" s="59" t="s">
        <v>66</v>
      </c>
      <c r="M975" s="59" t="s">
        <v>67</v>
      </c>
      <c r="N975" s="95">
        <v>42278</v>
      </c>
      <c r="O975" s="59" t="s">
        <v>53</v>
      </c>
      <c r="P975" s="15" t="s">
        <v>2577</v>
      </c>
      <c r="Q975" s="10"/>
      <c r="R975" s="10" t="s">
        <v>54</v>
      </c>
      <c r="S975" s="10" t="s">
        <v>44</v>
      </c>
      <c r="T975" s="11" t="s">
        <v>44</v>
      </c>
      <c r="U975" s="10" t="s">
        <v>55</v>
      </c>
      <c r="V975" s="10">
        <v>2710193200</v>
      </c>
      <c r="W975" s="10" t="s">
        <v>2613</v>
      </c>
      <c r="X975" s="10" t="s">
        <v>2755</v>
      </c>
      <c r="Y975" s="10">
        <v>1176</v>
      </c>
      <c r="Z975" s="10" t="s">
        <v>392</v>
      </c>
      <c r="AA975" s="10" t="s">
        <v>2758</v>
      </c>
      <c r="AB975" s="113" t="s">
        <v>147</v>
      </c>
      <c r="AC975" s="14"/>
      <c r="AD975" s="14"/>
      <c r="AE975" s="14"/>
      <c r="AF975" s="14"/>
      <c r="AG975" s="14"/>
      <c r="AH975" s="14"/>
    </row>
    <row r="976" spans="2:34" hidden="1" x14ac:dyDescent="0.35">
      <c r="B976" s="10">
        <v>47061809</v>
      </c>
      <c r="C976" s="10">
        <v>809</v>
      </c>
      <c r="D976" s="11" t="s">
        <v>2759</v>
      </c>
      <c r="E976" s="10">
        <v>47061801</v>
      </c>
      <c r="F976" s="11" t="s">
        <v>2757</v>
      </c>
      <c r="G976" s="11" t="s">
        <v>46</v>
      </c>
      <c r="H976" s="10" t="s">
        <v>47</v>
      </c>
      <c r="I976" s="41" t="s">
        <v>48</v>
      </c>
      <c r="J976" s="41" t="s">
        <v>145</v>
      </c>
      <c r="K976" s="10" t="s">
        <v>65</v>
      </c>
      <c r="L976" s="10" t="s">
        <v>66</v>
      </c>
      <c r="M976" s="10" t="s">
        <v>67</v>
      </c>
      <c r="N976" s="13">
        <v>40829</v>
      </c>
      <c r="O976" s="10" t="s">
        <v>53</v>
      </c>
      <c r="P976" s="15" t="s">
        <v>2577</v>
      </c>
      <c r="Q976" s="10">
        <v>5011987199385</v>
      </c>
      <c r="R976" s="10" t="s">
        <v>54</v>
      </c>
      <c r="S976" s="10" t="s">
        <v>44</v>
      </c>
      <c r="T976" s="11" t="s">
        <v>44</v>
      </c>
      <c r="U976" s="10" t="s">
        <v>55</v>
      </c>
      <c r="V976" s="10">
        <v>2710193200</v>
      </c>
      <c r="W976" s="10" t="s">
        <v>83</v>
      </c>
      <c r="X976" s="112" t="s">
        <v>2755</v>
      </c>
      <c r="Y976" s="10" t="s">
        <v>360</v>
      </c>
      <c r="Z976" s="10" t="s">
        <v>88</v>
      </c>
      <c r="AA976" s="10" t="s">
        <v>2756</v>
      </c>
      <c r="AB976" s="113" t="s">
        <v>147</v>
      </c>
      <c r="AC976" s="14"/>
      <c r="AD976" s="14"/>
      <c r="AE976" s="14"/>
      <c r="AF976" s="14"/>
      <c r="AG976" s="14"/>
      <c r="AH976" s="14"/>
    </row>
    <row r="977" spans="2:34" hidden="1" x14ac:dyDescent="0.35">
      <c r="B977" s="10">
        <v>47061967</v>
      </c>
      <c r="C977" s="10">
        <v>967</v>
      </c>
      <c r="D977" s="11" t="s">
        <v>2761</v>
      </c>
      <c r="E977" s="11">
        <v>47061801</v>
      </c>
      <c r="F977" s="11" t="s">
        <v>2757</v>
      </c>
      <c r="G977" s="11" t="s">
        <v>46</v>
      </c>
      <c r="H977" s="10" t="s">
        <v>151</v>
      </c>
      <c r="I977" s="41" t="s">
        <v>86</v>
      </c>
      <c r="J977" s="41" t="s">
        <v>145</v>
      </c>
      <c r="K977" s="10" t="s">
        <v>65</v>
      </c>
      <c r="L977" s="10" t="s">
        <v>66</v>
      </c>
      <c r="M977" s="10" t="s">
        <v>67</v>
      </c>
      <c r="N977" s="13">
        <v>40954</v>
      </c>
      <c r="O977" s="10" t="s">
        <v>53</v>
      </c>
      <c r="P977" s="15" t="s">
        <v>2577</v>
      </c>
      <c r="Q977" s="11">
        <v>5011987208612</v>
      </c>
      <c r="R977" s="10" t="s">
        <v>54</v>
      </c>
      <c r="S977" s="10" t="s">
        <v>44</v>
      </c>
      <c r="T977" s="10" t="s">
        <v>44</v>
      </c>
      <c r="U977" s="10" t="s">
        <v>55</v>
      </c>
      <c r="V977" s="10">
        <v>2710193200</v>
      </c>
      <c r="W977" s="10" t="s">
        <v>83</v>
      </c>
      <c r="X977" s="112" t="s">
        <v>2755</v>
      </c>
      <c r="Y977" s="10" t="s">
        <v>87</v>
      </c>
      <c r="Z977" s="10" t="s">
        <v>88</v>
      </c>
      <c r="AA977" s="112" t="s">
        <v>2763</v>
      </c>
      <c r="AB977" s="113" t="s">
        <v>147</v>
      </c>
      <c r="AC977" s="14"/>
      <c r="AD977" s="14"/>
      <c r="AE977" s="14"/>
      <c r="AF977" s="14"/>
      <c r="AG977" s="14"/>
      <c r="AH977" s="14"/>
    </row>
    <row r="978" spans="2:34" hidden="1" x14ac:dyDescent="0.35">
      <c r="B978" s="10">
        <v>47067801</v>
      </c>
      <c r="C978" s="10">
        <v>801</v>
      </c>
      <c r="D978" s="11" t="s">
        <v>2764</v>
      </c>
      <c r="E978" s="11"/>
      <c r="F978" s="11"/>
      <c r="G978" s="11" t="s">
        <v>46</v>
      </c>
      <c r="H978" s="10" t="s">
        <v>79</v>
      </c>
      <c r="I978" s="41" t="s">
        <v>79</v>
      </c>
      <c r="J978" s="41" t="s">
        <v>145</v>
      </c>
      <c r="K978" s="10" t="s">
        <v>65</v>
      </c>
      <c r="L978" s="10" t="s">
        <v>66</v>
      </c>
      <c r="M978" s="10" t="s">
        <v>52</v>
      </c>
      <c r="N978" s="13">
        <v>41152</v>
      </c>
      <c r="O978" s="10" t="s">
        <v>53</v>
      </c>
      <c r="P978" s="15" t="s">
        <v>2577</v>
      </c>
      <c r="Q978" s="11"/>
      <c r="R978" s="10"/>
      <c r="S978" s="10" t="s">
        <v>536</v>
      </c>
      <c r="T978" s="10" t="s">
        <v>536</v>
      </c>
      <c r="U978" s="10" t="s">
        <v>2580</v>
      </c>
      <c r="V978" s="10">
        <v>2710193200</v>
      </c>
      <c r="W978" s="10" t="s">
        <v>44</v>
      </c>
      <c r="X978" s="112" t="s">
        <v>2765</v>
      </c>
      <c r="Y978" s="10">
        <v>1176</v>
      </c>
      <c r="Z978" s="10" t="s">
        <v>392</v>
      </c>
      <c r="AA978" s="112" t="s">
        <v>2766</v>
      </c>
      <c r="AB978" s="113" t="s">
        <v>147</v>
      </c>
      <c r="AC978" s="14"/>
      <c r="AD978" s="14"/>
      <c r="AE978" s="14"/>
      <c r="AF978" s="14"/>
      <c r="AG978" s="14"/>
      <c r="AH978" s="14"/>
    </row>
    <row r="979" spans="2:34" hidden="1" x14ac:dyDescent="0.35">
      <c r="B979" s="10">
        <v>47067809</v>
      </c>
      <c r="C979" s="10">
        <v>809</v>
      </c>
      <c r="D979" s="11" t="s">
        <v>2767</v>
      </c>
      <c r="E979" s="11"/>
      <c r="F979" s="11"/>
      <c r="G979" s="11" t="s">
        <v>46</v>
      </c>
      <c r="H979" s="10" t="s">
        <v>47</v>
      </c>
      <c r="I979" s="41" t="s">
        <v>48</v>
      </c>
      <c r="J979" s="41" t="s">
        <v>145</v>
      </c>
      <c r="K979" s="10" t="s">
        <v>65</v>
      </c>
      <c r="L979" s="10" t="s">
        <v>66</v>
      </c>
      <c r="M979" s="10" t="s">
        <v>52</v>
      </c>
      <c r="N979" s="13">
        <v>41155</v>
      </c>
      <c r="O979" s="10" t="s">
        <v>53</v>
      </c>
      <c r="P979" s="15" t="s">
        <v>2577</v>
      </c>
      <c r="Q979" s="11"/>
      <c r="R979" s="10"/>
      <c r="S979" s="10" t="s">
        <v>536</v>
      </c>
      <c r="T979" s="10" t="s">
        <v>536</v>
      </c>
      <c r="U979" s="10" t="s">
        <v>2580</v>
      </c>
      <c r="V979" s="10">
        <v>2710193200</v>
      </c>
      <c r="W979" s="10" t="s">
        <v>604</v>
      </c>
      <c r="X979" s="112" t="s">
        <v>2765</v>
      </c>
      <c r="Y979" s="10" t="s">
        <v>360</v>
      </c>
      <c r="Z979" s="10" t="s">
        <v>88</v>
      </c>
      <c r="AA979" s="112" t="s">
        <v>2768</v>
      </c>
      <c r="AB979" s="113" t="s">
        <v>147</v>
      </c>
      <c r="AC979" s="14"/>
      <c r="AD979" s="14"/>
      <c r="AE979" s="14"/>
      <c r="AF979" s="14"/>
      <c r="AG979" s="14"/>
      <c r="AH979" s="14"/>
    </row>
    <row r="980" spans="2:34" hidden="1" x14ac:dyDescent="0.35">
      <c r="B980" s="10">
        <v>47067967</v>
      </c>
      <c r="C980" s="10">
        <v>967</v>
      </c>
      <c r="D980" s="11" t="s">
        <v>2769</v>
      </c>
      <c r="E980" s="10"/>
      <c r="F980" s="11"/>
      <c r="G980" s="11" t="s">
        <v>46</v>
      </c>
      <c r="H980" s="10" t="s">
        <v>151</v>
      </c>
      <c r="I980" s="41" t="s">
        <v>86</v>
      </c>
      <c r="J980" s="41" t="s">
        <v>145</v>
      </c>
      <c r="K980" s="10" t="s">
        <v>65</v>
      </c>
      <c r="L980" s="10" t="s">
        <v>66</v>
      </c>
      <c r="M980" s="10" t="s">
        <v>52</v>
      </c>
      <c r="N980" s="13">
        <v>41152</v>
      </c>
      <c r="O980" s="10" t="s">
        <v>53</v>
      </c>
      <c r="P980" s="15" t="s">
        <v>2577</v>
      </c>
      <c r="Q980" s="10"/>
      <c r="R980" s="10"/>
      <c r="S980" s="10" t="s">
        <v>536</v>
      </c>
      <c r="T980" s="11" t="s">
        <v>536</v>
      </c>
      <c r="U980" s="10" t="s">
        <v>2580</v>
      </c>
      <c r="V980" s="10">
        <v>2710193200</v>
      </c>
      <c r="W980" s="10" t="s">
        <v>604</v>
      </c>
      <c r="X980" s="112" t="s">
        <v>2765</v>
      </c>
      <c r="Y980" s="10" t="s">
        <v>87</v>
      </c>
      <c r="Z980" s="10" t="s">
        <v>88</v>
      </c>
      <c r="AA980" s="112" t="s">
        <v>2770</v>
      </c>
      <c r="AB980" s="113" t="s">
        <v>147</v>
      </c>
      <c r="AC980" s="14"/>
      <c r="AD980" s="14"/>
      <c r="AE980" s="14"/>
      <c r="AF980" s="14"/>
      <c r="AG980" s="14"/>
      <c r="AH980" s="14"/>
    </row>
    <row r="981" spans="2:34" hidden="1" x14ac:dyDescent="0.35">
      <c r="B981" s="10">
        <v>47062809</v>
      </c>
      <c r="C981" s="10">
        <v>809</v>
      </c>
      <c r="D981" s="11" t="s">
        <v>2771</v>
      </c>
      <c r="E981" s="11"/>
      <c r="F981" s="11"/>
      <c r="G981" s="11" t="s">
        <v>46</v>
      </c>
      <c r="H981" s="10" t="s">
        <v>47</v>
      </c>
      <c r="I981" s="41" t="s">
        <v>48</v>
      </c>
      <c r="J981" s="41" t="s">
        <v>145</v>
      </c>
      <c r="K981" s="10" t="s">
        <v>65</v>
      </c>
      <c r="L981" s="10" t="s">
        <v>66</v>
      </c>
      <c r="M981" s="10" t="s">
        <v>52</v>
      </c>
      <c r="N981" s="13">
        <v>41995</v>
      </c>
      <c r="O981" s="10" t="s">
        <v>92</v>
      </c>
      <c r="P981" s="15" t="s">
        <v>2577</v>
      </c>
      <c r="Q981" s="11"/>
      <c r="R981" s="10"/>
      <c r="S981" s="10" t="s">
        <v>536</v>
      </c>
      <c r="T981" s="10" t="s">
        <v>536</v>
      </c>
      <c r="U981" s="10" t="s">
        <v>2580</v>
      </c>
      <c r="V981" s="10">
        <v>2710193200</v>
      </c>
      <c r="W981" s="10" t="s">
        <v>604</v>
      </c>
      <c r="X981" s="112" t="s">
        <v>2772</v>
      </c>
      <c r="Y981" s="10" t="s">
        <v>360</v>
      </c>
      <c r="Z981" s="10" t="s">
        <v>88</v>
      </c>
      <c r="AA981" s="112" t="s">
        <v>2773</v>
      </c>
      <c r="AB981" s="113" t="s">
        <v>147</v>
      </c>
      <c r="AC981" s="14"/>
      <c r="AD981" s="14"/>
      <c r="AE981" s="14"/>
      <c r="AF981" s="14"/>
      <c r="AG981" s="14"/>
      <c r="AH981" s="14"/>
    </row>
    <row r="982" spans="2:34" hidden="1" x14ac:dyDescent="0.35">
      <c r="B982" s="10">
        <v>47062967</v>
      </c>
      <c r="C982" s="10">
        <v>967</v>
      </c>
      <c r="D982" s="11" t="s">
        <v>2774</v>
      </c>
      <c r="E982" s="10"/>
      <c r="F982" s="11"/>
      <c r="G982" s="11" t="s">
        <v>46</v>
      </c>
      <c r="H982" s="59" t="s">
        <v>151</v>
      </c>
      <c r="I982" s="41" t="s">
        <v>86</v>
      </c>
      <c r="J982" s="41" t="s">
        <v>145</v>
      </c>
      <c r="K982" s="10" t="s">
        <v>65</v>
      </c>
      <c r="L982" s="59" t="s">
        <v>66</v>
      </c>
      <c r="M982" s="59" t="s">
        <v>52</v>
      </c>
      <c r="N982" s="95">
        <v>41995</v>
      </c>
      <c r="O982" s="59" t="s">
        <v>92</v>
      </c>
      <c r="P982" s="15" t="s">
        <v>2577</v>
      </c>
      <c r="Q982" s="10"/>
      <c r="R982" s="10"/>
      <c r="S982" s="10" t="s">
        <v>536</v>
      </c>
      <c r="T982" s="11" t="s">
        <v>536</v>
      </c>
      <c r="U982" s="10" t="s">
        <v>2580</v>
      </c>
      <c r="V982" s="10">
        <v>2710193200</v>
      </c>
      <c r="W982" s="10" t="s">
        <v>604</v>
      </c>
      <c r="X982" s="112" t="s">
        <v>2772</v>
      </c>
      <c r="Y982" s="10" t="s">
        <v>87</v>
      </c>
      <c r="Z982" s="10" t="s">
        <v>88</v>
      </c>
      <c r="AA982" s="112" t="s">
        <v>2775</v>
      </c>
      <c r="AB982" s="14" t="s">
        <v>147</v>
      </c>
      <c r="AC982" s="14"/>
      <c r="AD982" s="14"/>
      <c r="AE982" s="14"/>
      <c r="AF982" s="14"/>
      <c r="AG982" s="14"/>
      <c r="AH982" s="14"/>
    </row>
    <row r="983" spans="2:34" hidden="1" x14ac:dyDescent="0.35">
      <c r="B983" s="10">
        <v>43542801</v>
      </c>
      <c r="C983" s="10">
        <v>801</v>
      </c>
      <c r="D983" s="11" t="s">
        <v>2776</v>
      </c>
      <c r="E983" s="10"/>
      <c r="F983" s="11"/>
      <c r="G983" s="11" t="s">
        <v>46</v>
      </c>
      <c r="H983" s="10" t="s">
        <v>79</v>
      </c>
      <c r="I983" s="41" t="s">
        <v>79</v>
      </c>
      <c r="J983" s="41" t="s">
        <v>145</v>
      </c>
      <c r="K983" s="10" t="s">
        <v>65</v>
      </c>
      <c r="L983" s="10" t="s">
        <v>66</v>
      </c>
      <c r="M983" s="10" t="s">
        <v>67</v>
      </c>
      <c r="N983" s="13">
        <v>43438</v>
      </c>
      <c r="O983" s="10" t="s">
        <v>92</v>
      </c>
      <c r="P983" s="15" t="s">
        <v>2577</v>
      </c>
      <c r="Q983" s="10"/>
      <c r="R983" s="10"/>
      <c r="S983" s="10" t="s">
        <v>536</v>
      </c>
      <c r="T983" s="11" t="s">
        <v>536</v>
      </c>
      <c r="U983" s="10" t="s">
        <v>2580</v>
      </c>
      <c r="V983" s="10">
        <v>2710193200</v>
      </c>
      <c r="W983" s="10" t="s">
        <v>44</v>
      </c>
      <c r="X983" s="112" t="s">
        <v>2777</v>
      </c>
      <c r="Y983" s="10">
        <v>441176</v>
      </c>
      <c r="Z983" s="10" t="s">
        <v>392</v>
      </c>
      <c r="AA983" s="112" t="s">
        <v>2779</v>
      </c>
      <c r="AB983" s="14" t="s">
        <v>147</v>
      </c>
      <c r="AC983" s="14"/>
      <c r="AD983" s="14"/>
      <c r="AE983" s="14"/>
      <c r="AF983" s="14"/>
      <c r="AG983" s="14"/>
      <c r="AH983" s="14"/>
    </row>
    <row r="984" spans="2:34" hidden="1" x14ac:dyDescent="0.35">
      <c r="B984" s="10">
        <v>43542967</v>
      </c>
      <c r="C984" s="10">
        <v>967</v>
      </c>
      <c r="D984" s="11" t="s">
        <v>2780</v>
      </c>
      <c r="E984" s="11">
        <v>43542801</v>
      </c>
      <c r="F984" s="11" t="s">
        <v>2781</v>
      </c>
      <c r="G984" s="11" t="s">
        <v>46</v>
      </c>
      <c r="H984" s="10" t="s">
        <v>151</v>
      </c>
      <c r="I984" s="41" t="s">
        <v>86</v>
      </c>
      <c r="J984" s="41" t="s">
        <v>145</v>
      </c>
      <c r="K984" s="10" t="s">
        <v>65</v>
      </c>
      <c r="L984" s="10" t="s">
        <v>66</v>
      </c>
      <c r="M984" s="10" t="s">
        <v>67</v>
      </c>
      <c r="N984" s="13">
        <v>43803</v>
      </c>
      <c r="O984" s="10" t="s">
        <v>92</v>
      </c>
      <c r="P984" s="15" t="s">
        <v>2577</v>
      </c>
      <c r="Q984" s="11">
        <v>5011987003064</v>
      </c>
      <c r="R984" s="10" t="s">
        <v>54</v>
      </c>
      <c r="S984" s="10" t="s">
        <v>44</v>
      </c>
      <c r="T984" s="10" t="s">
        <v>44</v>
      </c>
      <c r="U984" s="10" t="s">
        <v>55</v>
      </c>
      <c r="V984" s="10">
        <v>2710193200</v>
      </c>
      <c r="W984" s="10" t="s">
        <v>83</v>
      </c>
      <c r="X984" s="112" t="s">
        <v>2777</v>
      </c>
      <c r="Y984" s="10" t="s">
        <v>87</v>
      </c>
      <c r="Z984" s="10" t="s">
        <v>88</v>
      </c>
      <c r="AA984" s="112" t="s">
        <v>2783</v>
      </c>
      <c r="AB984" s="14" t="s">
        <v>147</v>
      </c>
      <c r="AC984" s="14"/>
      <c r="AD984" s="14"/>
      <c r="AE984" s="14"/>
      <c r="AF984" s="14"/>
      <c r="AG984" s="14"/>
      <c r="AH984" s="14"/>
    </row>
    <row r="985" spans="2:34" hidden="1" x14ac:dyDescent="0.35">
      <c r="B985" s="10">
        <v>47063809</v>
      </c>
      <c r="C985" s="10">
        <v>809</v>
      </c>
      <c r="D985" s="11" t="s">
        <v>2784</v>
      </c>
      <c r="E985" s="11"/>
      <c r="F985" s="11"/>
      <c r="G985" s="11" t="s">
        <v>46</v>
      </c>
      <c r="H985" s="10" t="s">
        <v>47</v>
      </c>
      <c r="I985" s="41" t="s">
        <v>48</v>
      </c>
      <c r="J985" s="41" t="s">
        <v>145</v>
      </c>
      <c r="K985" s="10" t="s">
        <v>65</v>
      </c>
      <c r="L985" s="10" t="s">
        <v>66</v>
      </c>
      <c r="M985" s="10" t="s">
        <v>52</v>
      </c>
      <c r="N985" s="13" t="s">
        <v>3</v>
      </c>
      <c r="O985" s="10" t="s">
        <v>92</v>
      </c>
      <c r="P985" s="15" t="s">
        <v>2577</v>
      </c>
      <c r="Q985" s="11"/>
      <c r="R985" s="10"/>
      <c r="S985" s="10" t="s">
        <v>536</v>
      </c>
      <c r="T985" s="10" t="s">
        <v>536</v>
      </c>
      <c r="U985" s="10" t="s">
        <v>2580</v>
      </c>
      <c r="V985" s="10">
        <v>2710193200</v>
      </c>
      <c r="W985" s="10" t="s">
        <v>604</v>
      </c>
      <c r="X985" s="112" t="s">
        <v>2777</v>
      </c>
      <c r="Y985" s="10" t="s">
        <v>360</v>
      </c>
      <c r="Z985" s="10" t="s">
        <v>88</v>
      </c>
      <c r="AA985" s="112" t="s">
        <v>2785</v>
      </c>
      <c r="AB985" s="113" t="s">
        <v>147</v>
      </c>
      <c r="AC985" s="14"/>
      <c r="AD985" s="14"/>
      <c r="AE985" s="14"/>
      <c r="AF985" s="14"/>
      <c r="AG985" s="14"/>
      <c r="AH985" s="14"/>
    </row>
    <row r="986" spans="2:34" hidden="1" x14ac:dyDescent="0.35">
      <c r="B986" s="10">
        <v>47063967</v>
      </c>
      <c r="C986" s="10">
        <v>967</v>
      </c>
      <c r="D986" s="11" t="s">
        <v>2786</v>
      </c>
      <c r="E986" s="10"/>
      <c r="F986" s="11"/>
      <c r="G986" s="11" t="s">
        <v>46</v>
      </c>
      <c r="H986" s="10" t="s">
        <v>151</v>
      </c>
      <c r="I986" s="41" t="s">
        <v>86</v>
      </c>
      <c r="J986" s="41" t="s">
        <v>145</v>
      </c>
      <c r="K986" s="10" t="s">
        <v>65</v>
      </c>
      <c r="L986" s="10" t="s">
        <v>66</v>
      </c>
      <c r="M986" s="10" t="s">
        <v>52</v>
      </c>
      <c r="N986" s="13" t="s">
        <v>3</v>
      </c>
      <c r="O986" s="10" t="s">
        <v>92</v>
      </c>
      <c r="P986" s="15" t="s">
        <v>2577</v>
      </c>
      <c r="Q986" s="10"/>
      <c r="R986" s="10"/>
      <c r="S986" s="10" t="s">
        <v>536</v>
      </c>
      <c r="T986" s="11" t="s">
        <v>536</v>
      </c>
      <c r="U986" s="10" t="s">
        <v>2580</v>
      </c>
      <c r="V986" s="10">
        <v>2710193200</v>
      </c>
      <c r="W986" s="10" t="s">
        <v>604</v>
      </c>
      <c r="X986" s="112" t="s">
        <v>2777</v>
      </c>
      <c r="Y986" s="10" t="s">
        <v>87</v>
      </c>
      <c r="Z986" s="10" t="s">
        <v>88</v>
      </c>
      <c r="AA986" s="112" t="s">
        <v>2783</v>
      </c>
      <c r="AB986" s="113" t="s">
        <v>147</v>
      </c>
      <c r="AC986" s="14"/>
      <c r="AD986" s="14"/>
      <c r="AE986" s="14"/>
      <c r="AF986" s="14"/>
      <c r="AG986" s="14"/>
      <c r="AH986" s="14"/>
    </row>
    <row r="987" spans="2:34" hidden="1" x14ac:dyDescent="0.35">
      <c r="B987" s="10">
        <v>48973855</v>
      </c>
      <c r="C987" s="10">
        <v>855</v>
      </c>
      <c r="D987" s="11" t="s">
        <v>2787</v>
      </c>
      <c r="E987" s="11"/>
      <c r="F987" s="11"/>
      <c r="G987" s="11" t="s">
        <v>46</v>
      </c>
      <c r="H987" s="10" t="s">
        <v>163</v>
      </c>
      <c r="I987" s="41" t="s">
        <v>164</v>
      </c>
      <c r="J987" s="41"/>
      <c r="K987" s="10"/>
      <c r="L987" s="10" t="s">
        <v>66</v>
      </c>
      <c r="M987" s="10" t="s">
        <v>67</v>
      </c>
      <c r="N987" s="13" t="s">
        <v>604</v>
      </c>
      <c r="O987" s="10" t="s">
        <v>53</v>
      </c>
      <c r="P987" s="15" t="s">
        <v>2577</v>
      </c>
      <c r="Q987" s="11"/>
      <c r="R987" s="10"/>
      <c r="S987" s="10" t="s">
        <v>536</v>
      </c>
      <c r="T987" s="10" t="s">
        <v>536</v>
      </c>
      <c r="U987" s="10" t="s">
        <v>2580</v>
      </c>
      <c r="V987" s="10">
        <v>2710193200</v>
      </c>
      <c r="W987" s="10" t="s">
        <v>604</v>
      </c>
      <c r="X987" s="10" t="s">
        <v>2788</v>
      </c>
      <c r="Y987" s="10" t="s">
        <v>1414</v>
      </c>
      <c r="Z987" s="10" t="s">
        <v>2789</v>
      </c>
      <c r="AA987" s="10" t="s">
        <v>2790</v>
      </c>
      <c r="AB987" s="113"/>
      <c r="AC987" s="14"/>
      <c r="AD987" s="14"/>
      <c r="AE987" s="114"/>
      <c r="AF987" s="14"/>
      <c r="AG987" s="14"/>
      <c r="AH987" s="14"/>
    </row>
    <row r="988" spans="2:34" hidden="1" x14ac:dyDescent="0.35">
      <c r="B988" s="10">
        <v>48972801</v>
      </c>
      <c r="C988" s="10">
        <v>801</v>
      </c>
      <c r="D988" s="11" t="s">
        <v>2791</v>
      </c>
      <c r="E988" s="11"/>
      <c r="F988" s="11"/>
      <c r="G988" s="11" t="s">
        <v>46</v>
      </c>
      <c r="H988" s="10" t="s">
        <v>79</v>
      </c>
      <c r="I988" s="41" t="s">
        <v>79</v>
      </c>
      <c r="J988" s="41"/>
      <c r="K988" s="10"/>
      <c r="L988" s="10" t="s">
        <v>66</v>
      </c>
      <c r="M988" s="10" t="s">
        <v>52</v>
      </c>
      <c r="N988" s="13">
        <v>42339</v>
      </c>
      <c r="O988" s="10" t="s">
        <v>53</v>
      </c>
      <c r="P988" s="15" t="s">
        <v>2577</v>
      </c>
      <c r="Q988" s="11"/>
      <c r="R988" s="10"/>
      <c r="S988" s="10" t="s">
        <v>536</v>
      </c>
      <c r="T988" s="10" t="s">
        <v>536</v>
      </c>
      <c r="U988" s="10" t="s">
        <v>2580</v>
      </c>
      <c r="V988" s="10">
        <v>2710193200</v>
      </c>
      <c r="W988" s="10" t="s">
        <v>44</v>
      </c>
      <c r="X988" s="10" t="s">
        <v>2792</v>
      </c>
      <c r="Y988" s="10">
        <v>1176</v>
      </c>
      <c r="Z988" s="10" t="s">
        <v>392</v>
      </c>
      <c r="AA988" s="10" t="s">
        <v>213</v>
      </c>
      <c r="AB988" s="113"/>
      <c r="AC988" s="14"/>
      <c r="AD988" s="14"/>
      <c r="AE988" s="14"/>
      <c r="AF988" s="14"/>
      <c r="AG988" s="14"/>
      <c r="AH988" s="14"/>
    </row>
    <row r="989" spans="2:34" hidden="1" x14ac:dyDescent="0.35">
      <c r="B989" s="10">
        <v>44982801</v>
      </c>
      <c r="C989" s="10">
        <v>801</v>
      </c>
      <c r="D989" s="11" t="s">
        <v>226</v>
      </c>
      <c r="E989" s="11">
        <v>44982801</v>
      </c>
      <c r="F989" s="11" t="s">
        <v>226</v>
      </c>
      <c r="G989" s="11" t="s">
        <v>46</v>
      </c>
      <c r="H989" s="10" t="s">
        <v>79</v>
      </c>
      <c r="I989" s="41" t="s">
        <v>79</v>
      </c>
      <c r="J989" s="41" t="s">
        <v>145</v>
      </c>
      <c r="K989" s="10" t="s">
        <v>65</v>
      </c>
      <c r="L989" s="10" t="s">
        <v>66</v>
      </c>
      <c r="M989" s="10" t="s">
        <v>67</v>
      </c>
      <c r="N989" s="13">
        <v>44061</v>
      </c>
      <c r="O989" s="10" t="s">
        <v>53</v>
      </c>
      <c r="P989" s="15" t="s">
        <v>2577</v>
      </c>
      <c r="Q989" s="11"/>
      <c r="R989" s="10" t="s">
        <v>54</v>
      </c>
      <c r="S989" s="10" t="s">
        <v>44</v>
      </c>
      <c r="T989" s="10" t="s">
        <v>44</v>
      </c>
      <c r="U989" s="10" t="s">
        <v>55</v>
      </c>
      <c r="V989" s="10">
        <v>2710193200</v>
      </c>
      <c r="W989" s="10" t="s">
        <v>2613</v>
      </c>
      <c r="X989" s="10" t="s">
        <v>2793</v>
      </c>
      <c r="Y989" s="10">
        <v>1176</v>
      </c>
      <c r="Z989" s="10" t="s">
        <v>392</v>
      </c>
      <c r="AA989" s="10" t="s">
        <v>2794</v>
      </c>
      <c r="AB989" s="113" t="s">
        <v>229</v>
      </c>
      <c r="AC989" s="14"/>
      <c r="AD989" s="14"/>
      <c r="AE989" s="14"/>
      <c r="AF989" s="14"/>
      <c r="AG989" s="14"/>
      <c r="AH989" s="14"/>
    </row>
    <row r="990" spans="2:34" hidden="1" x14ac:dyDescent="0.35">
      <c r="B990" s="10">
        <v>44980809</v>
      </c>
      <c r="C990" s="10">
        <v>809</v>
      </c>
      <c r="D990" s="11" t="s">
        <v>2795</v>
      </c>
      <c r="E990" s="11"/>
      <c r="F990" s="11"/>
      <c r="G990" s="11" t="s">
        <v>46</v>
      </c>
      <c r="H990" s="10" t="s">
        <v>47</v>
      </c>
      <c r="I990" s="41" t="s">
        <v>48</v>
      </c>
      <c r="J990" s="41" t="s">
        <v>145</v>
      </c>
      <c r="K990" s="10" t="s">
        <v>65</v>
      </c>
      <c r="L990" s="10" t="s">
        <v>66</v>
      </c>
      <c r="M990" s="10" t="s">
        <v>67</v>
      </c>
      <c r="N990" s="13">
        <v>43709</v>
      </c>
      <c r="O990" s="10" t="s">
        <v>53</v>
      </c>
      <c r="P990" s="15" t="s">
        <v>2577</v>
      </c>
      <c r="Q990" s="11"/>
      <c r="R990" s="10"/>
      <c r="S990" s="10" t="s">
        <v>536</v>
      </c>
      <c r="T990" s="10" t="s">
        <v>536</v>
      </c>
      <c r="U990" s="10" t="s">
        <v>2580</v>
      </c>
      <c r="V990" s="10">
        <v>2710193200</v>
      </c>
      <c r="W990" s="10" t="s">
        <v>83</v>
      </c>
      <c r="X990" s="10" t="s">
        <v>2796</v>
      </c>
      <c r="Y990" s="10" t="s">
        <v>360</v>
      </c>
      <c r="Z990" s="10" t="s">
        <v>565</v>
      </c>
      <c r="AA990" s="10" t="s">
        <v>2797</v>
      </c>
      <c r="AB990" s="113" t="s">
        <v>229</v>
      </c>
      <c r="AC990" s="14"/>
      <c r="AD990" s="14"/>
      <c r="AE990" s="14"/>
      <c r="AF990" s="14"/>
      <c r="AG990" s="14"/>
      <c r="AH990" s="14"/>
    </row>
    <row r="991" spans="2:34" hidden="1" x14ac:dyDescent="0.35">
      <c r="B991" s="10">
        <v>44981809</v>
      </c>
      <c r="C991" s="10">
        <v>809</v>
      </c>
      <c r="D991" s="11" t="s">
        <v>2798</v>
      </c>
      <c r="E991" s="10"/>
      <c r="F991" s="11"/>
      <c r="G991" s="11" t="s">
        <v>46</v>
      </c>
      <c r="H991" s="59" t="s">
        <v>47</v>
      </c>
      <c r="I991" s="41" t="s">
        <v>48</v>
      </c>
      <c r="J991" s="41" t="s">
        <v>145</v>
      </c>
      <c r="K991" s="10" t="s">
        <v>65</v>
      </c>
      <c r="L991" s="59" t="s">
        <v>66</v>
      </c>
      <c r="M991" s="59" t="s">
        <v>67</v>
      </c>
      <c r="N991" s="95">
        <v>43709</v>
      </c>
      <c r="O991" s="59" t="s">
        <v>53</v>
      </c>
      <c r="P991" s="15" t="s">
        <v>2577</v>
      </c>
      <c r="Q991" s="10"/>
      <c r="R991" s="10"/>
      <c r="S991" s="10" t="s">
        <v>536</v>
      </c>
      <c r="T991" s="11" t="s">
        <v>536</v>
      </c>
      <c r="U991" s="10" t="s">
        <v>2580</v>
      </c>
      <c r="V991" s="10">
        <v>2710193200</v>
      </c>
      <c r="W991" s="10" t="s">
        <v>83</v>
      </c>
      <c r="X991" s="10" t="s">
        <v>2799</v>
      </c>
      <c r="Y991" s="10" t="s">
        <v>360</v>
      </c>
      <c r="Z991" s="10" t="s">
        <v>565</v>
      </c>
      <c r="AA991" s="10" t="s">
        <v>2800</v>
      </c>
      <c r="AB991" s="113" t="s">
        <v>229</v>
      </c>
      <c r="AC991" s="14"/>
      <c r="AD991" s="14"/>
      <c r="AE991" s="14"/>
      <c r="AF991" s="14"/>
      <c r="AG991" s="14"/>
      <c r="AH991" s="14"/>
    </row>
    <row r="992" spans="2:34" hidden="1" x14ac:dyDescent="0.35">
      <c r="B992" s="10">
        <v>46983801</v>
      </c>
      <c r="C992" s="10">
        <v>801</v>
      </c>
      <c r="D992" s="11" t="s">
        <v>2801</v>
      </c>
      <c r="E992" s="10"/>
      <c r="F992" s="11"/>
      <c r="G992" s="11" t="s">
        <v>46</v>
      </c>
      <c r="H992" s="10" t="s">
        <v>79</v>
      </c>
      <c r="I992" s="41" t="s">
        <v>79</v>
      </c>
      <c r="J992" s="41" t="s">
        <v>145</v>
      </c>
      <c r="K992" s="10" t="s">
        <v>65</v>
      </c>
      <c r="L992" s="10" t="s">
        <v>66</v>
      </c>
      <c r="M992" s="10" t="s">
        <v>52</v>
      </c>
      <c r="N992" s="13">
        <v>36798</v>
      </c>
      <c r="O992" s="10" t="s">
        <v>53</v>
      </c>
      <c r="P992" s="15" t="s">
        <v>2577</v>
      </c>
      <c r="Q992" s="10"/>
      <c r="R992" s="10"/>
      <c r="S992" s="10">
        <v>44969801</v>
      </c>
      <c r="T992" s="11" t="s">
        <v>1809</v>
      </c>
      <c r="U992" s="10" t="s">
        <v>2594</v>
      </c>
      <c r="V992" s="10">
        <v>2710193200</v>
      </c>
      <c r="W992" s="10" t="s">
        <v>44</v>
      </c>
      <c r="X992" s="10" t="s">
        <v>2802</v>
      </c>
      <c r="Y992" s="10">
        <v>1176</v>
      </c>
      <c r="Z992" s="10" t="s">
        <v>392</v>
      </c>
      <c r="AA992" s="10" t="s">
        <v>2803</v>
      </c>
      <c r="AB992" s="14" t="s">
        <v>229</v>
      </c>
      <c r="AC992" s="14"/>
      <c r="AD992" s="14"/>
      <c r="AE992" s="14"/>
      <c r="AF992" s="14"/>
      <c r="AG992" s="14"/>
      <c r="AH992" s="14"/>
    </row>
    <row r="993" spans="2:34" hidden="1" x14ac:dyDescent="0.35">
      <c r="B993" s="10">
        <v>46983809</v>
      </c>
      <c r="C993" s="10">
        <v>809</v>
      </c>
      <c r="D993" s="11" t="s">
        <v>2804</v>
      </c>
      <c r="E993" s="10"/>
      <c r="F993" s="11"/>
      <c r="G993" s="11" t="s">
        <v>46</v>
      </c>
      <c r="H993" s="10" t="s">
        <v>47</v>
      </c>
      <c r="I993" s="41" t="s">
        <v>48</v>
      </c>
      <c r="J993" s="41" t="s">
        <v>145</v>
      </c>
      <c r="K993" s="10" t="s">
        <v>65</v>
      </c>
      <c r="L993" s="10" t="s">
        <v>66</v>
      </c>
      <c r="M993" s="10" t="s">
        <v>52</v>
      </c>
      <c r="N993" s="13">
        <v>40837</v>
      </c>
      <c r="O993" s="10" t="s">
        <v>53</v>
      </c>
      <c r="P993" s="15" t="s">
        <v>2577</v>
      </c>
      <c r="Q993" s="10"/>
      <c r="R993" s="10"/>
      <c r="S993" s="10">
        <v>44969809</v>
      </c>
      <c r="T993" s="11" t="s">
        <v>1808</v>
      </c>
      <c r="U993" s="10" t="s">
        <v>2594</v>
      </c>
      <c r="V993" s="10">
        <v>2710193200</v>
      </c>
      <c r="W993" s="10" t="s">
        <v>604</v>
      </c>
      <c r="X993" s="10" t="s">
        <v>2802</v>
      </c>
      <c r="Y993" s="10" t="s">
        <v>360</v>
      </c>
      <c r="Z993" s="10" t="s">
        <v>88</v>
      </c>
      <c r="AA993" s="10" t="s">
        <v>2805</v>
      </c>
      <c r="AB993" s="113" t="s">
        <v>229</v>
      </c>
      <c r="AC993" s="14"/>
      <c r="AD993" s="14"/>
      <c r="AE993" s="14"/>
      <c r="AF993" s="14"/>
      <c r="AG993" s="14"/>
      <c r="AH993" s="14"/>
    </row>
    <row r="994" spans="2:34" hidden="1" x14ac:dyDescent="0.35">
      <c r="B994" s="10">
        <v>46983967</v>
      </c>
      <c r="C994" s="10">
        <v>967</v>
      </c>
      <c r="D994" s="11" t="s">
        <v>2806</v>
      </c>
      <c r="E994" s="11"/>
      <c r="F994" s="11"/>
      <c r="G994" s="11" t="s">
        <v>46</v>
      </c>
      <c r="H994" s="10" t="s">
        <v>151</v>
      </c>
      <c r="I994" s="41" t="s">
        <v>86</v>
      </c>
      <c r="J994" s="41" t="s">
        <v>145</v>
      </c>
      <c r="K994" s="10" t="s">
        <v>65</v>
      </c>
      <c r="L994" s="10" t="s">
        <v>66</v>
      </c>
      <c r="M994" s="10" t="s">
        <v>52</v>
      </c>
      <c r="N994" s="13">
        <v>41108</v>
      </c>
      <c r="O994" s="10" t="s">
        <v>53</v>
      </c>
      <c r="P994" s="15" t="s">
        <v>2577</v>
      </c>
      <c r="Q994" s="11"/>
      <c r="R994" s="10"/>
      <c r="S994" s="10">
        <v>44969967</v>
      </c>
      <c r="T994" s="10" t="s">
        <v>1813</v>
      </c>
      <c r="U994" s="10" t="s">
        <v>2594</v>
      </c>
      <c r="V994" s="10">
        <v>2710193200</v>
      </c>
      <c r="W994" s="10" t="s">
        <v>604</v>
      </c>
      <c r="X994" s="10" t="s">
        <v>2802</v>
      </c>
      <c r="Y994" s="10" t="s">
        <v>87</v>
      </c>
      <c r="Z994" s="10" t="s">
        <v>88</v>
      </c>
      <c r="AA994" s="10" t="s">
        <v>2807</v>
      </c>
      <c r="AB994" s="113" t="s">
        <v>229</v>
      </c>
      <c r="AC994" s="14"/>
      <c r="AD994" s="14"/>
      <c r="AE994" s="14"/>
      <c r="AF994" s="14"/>
      <c r="AG994" s="14"/>
      <c r="AH994" s="14"/>
    </row>
    <row r="995" spans="2:34" hidden="1" x14ac:dyDescent="0.35">
      <c r="B995" s="10">
        <v>46994801</v>
      </c>
      <c r="C995" s="10">
        <v>801</v>
      </c>
      <c r="D995" s="11" t="s">
        <v>2808</v>
      </c>
      <c r="E995" s="11"/>
      <c r="F995" s="11"/>
      <c r="G995" s="11" t="s">
        <v>46</v>
      </c>
      <c r="H995" s="10" t="s">
        <v>79</v>
      </c>
      <c r="I995" s="41" t="s">
        <v>79</v>
      </c>
      <c r="J995" s="41" t="s">
        <v>145</v>
      </c>
      <c r="K995" s="10" t="s">
        <v>65</v>
      </c>
      <c r="L995" s="10" t="s">
        <v>66</v>
      </c>
      <c r="M995" s="10" t="s">
        <v>52</v>
      </c>
      <c r="N995" s="13">
        <v>36784</v>
      </c>
      <c r="O995" s="10" t="s">
        <v>53</v>
      </c>
      <c r="P995" s="15" t="s">
        <v>2577</v>
      </c>
      <c r="Q995" s="11"/>
      <c r="R995" s="10"/>
      <c r="S995" s="10">
        <v>44970801</v>
      </c>
      <c r="T995" s="10" t="s">
        <v>1816</v>
      </c>
      <c r="U995" s="10" t="s">
        <v>2594</v>
      </c>
      <c r="V995" s="10">
        <v>2710193200</v>
      </c>
      <c r="W995" s="10" t="s">
        <v>44</v>
      </c>
      <c r="X995" s="10" t="s">
        <v>2809</v>
      </c>
      <c r="Y995" s="10">
        <v>1176</v>
      </c>
      <c r="Z995" s="10" t="s">
        <v>392</v>
      </c>
      <c r="AA995" s="10" t="s">
        <v>2810</v>
      </c>
      <c r="AB995" s="113" t="s">
        <v>229</v>
      </c>
      <c r="AC995" s="14"/>
      <c r="AD995" s="14"/>
      <c r="AE995" s="14"/>
      <c r="AF995" s="14"/>
      <c r="AG995" s="14"/>
      <c r="AH995" s="14"/>
    </row>
    <row r="996" spans="2:34" hidden="1" x14ac:dyDescent="0.35">
      <c r="B996" s="10">
        <v>46994809</v>
      </c>
      <c r="C996" s="10">
        <v>809</v>
      </c>
      <c r="D996" s="11" t="s">
        <v>2811</v>
      </c>
      <c r="E996" s="11"/>
      <c r="F996" s="11"/>
      <c r="G996" s="11" t="s">
        <v>46</v>
      </c>
      <c r="H996" s="10" t="s">
        <v>47</v>
      </c>
      <c r="I996" s="41" t="s">
        <v>48</v>
      </c>
      <c r="J996" s="41" t="s">
        <v>145</v>
      </c>
      <c r="K996" s="10" t="s">
        <v>65</v>
      </c>
      <c r="L996" s="10" t="s">
        <v>66</v>
      </c>
      <c r="M996" s="10" t="s">
        <v>52</v>
      </c>
      <c r="N996" s="13">
        <v>40855</v>
      </c>
      <c r="O996" s="10" t="s">
        <v>53</v>
      </c>
      <c r="P996" s="15" t="s">
        <v>2577</v>
      </c>
      <c r="Q996" s="11"/>
      <c r="R996" s="10"/>
      <c r="S996" s="10">
        <v>44970809</v>
      </c>
      <c r="T996" s="10" t="s">
        <v>1818</v>
      </c>
      <c r="U996" s="10" t="s">
        <v>2594</v>
      </c>
      <c r="V996" s="10">
        <v>2710193200</v>
      </c>
      <c r="W996" s="10" t="s">
        <v>604</v>
      </c>
      <c r="X996" s="10" t="s">
        <v>2809</v>
      </c>
      <c r="Y996" s="10" t="s">
        <v>360</v>
      </c>
      <c r="Z996" s="10" t="s">
        <v>88</v>
      </c>
      <c r="AA996" s="10" t="s">
        <v>2812</v>
      </c>
      <c r="AB996" s="113" t="s">
        <v>229</v>
      </c>
      <c r="AC996" s="14"/>
      <c r="AD996" s="14"/>
      <c r="AE996" s="14"/>
      <c r="AF996" s="14"/>
      <c r="AG996" s="14"/>
      <c r="AH996" s="14"/>
    </row>
    <row r="997" spans="2:34" hidden="1" x14ac:dyDescent="0.35">
      <c r="B997" s="10">
        <v>46994967</v>
      </c>
      <c r="C997" s="10">
        <v>967</v>
      </c>
      <c r="D997" s="11" t="s">
        <v>2813</v>
      </c>
      <c r="E997" s="11"/>
      <c r="F997" s="11"/>
      <c r="G997" s="11" t="s">
        <v>46</v>
      </c>
      <c r="H997" s="10" t="s">
        <v>151</v>
      </c>
      <c r="I997" s="41" t="s">
        <v>86</v>
      </c>
      <c r="J997" s="41" t="s">
        <v>145</v>
      </c>
      <c r="K997" s="10" t="s">
        <v>65</v>
      </c>
      <c r="L997" s="10" t="s">
        <v>66</v>
      </c>
      <c r="M997" s="10" t="s">
        <v>52</v>
      </c>
      <c r="N997" s="13">
        <v>41110</v>
      </c>
      <c r="O997" s="10" t="s">
        <v>53</v>
      </c>
      <c r="P997" s="15" t="s">
        <v>2577</v>
      </c>
      <c r="Q997" s="11"/>
      <c r="R997" s="10"/>
      <c r="S997" s="10">
        <v>44970967</v>
      </c>
      <c r="T997" s="10" t="s">
        <v>1821</v>
      </c>
      <c r="U997" s="10" t="s">
        <v>2594</v>
      </c>
      <c r="V997" s="10">
        <v>2710193200</v>
      </c>
      <c r="W997" s="10" t="s">
        <v>604</v>
      </c>
      <c r="X997" s="10" t="s">
        <v>2809</v>
      </c>
      <c r="Y997" s="10" t="s">
        <v>87</v>
      </c>
      <c r="Z997" s="10" t="s">
        <v>88</v>
      </c>
      <c r="AA997" s="10" t="s">
        <v>2814</v>
      </c>
      <c r="AB997" s="113" t="s">
        <v>229</v>
      </c>
      <c r="AC997" s="14"/>
      <c r="AD997" s="14"/>
      <c r="AE997" s="14"/>
      <c r="AF997" s="14"/>
      <c r="AG997" s="14"/>
      <c r="AH997" s="14"/>
    </row>
    <row r="998" spans="2:34" hidden="1" x14ac:dyDescent="0.35">
      <c r="B998" s="10">
        <v>43546801</v>
      </c>
      <c r="C998" s="10">
        <v>801</v>
      </c>
      <c r="D998" s="11" t="s">
        <v>2815</v>
      </c>
      <c r="E998" s="11"/>
      <c r="F998" s="11"/>
      <c r="G998" s="11" t="s">
        <v>46</v>
      </c>
      <c r="H998" s="10" t="s">
        <v>79</v>
      </c>
      <c r="I998" s="41" t="s">
        <v>79</v>
      </c>
      <c r="J998" s="41" t="s">
        <v>145</v>
      </c>
      <c r="K998" s="10" t="s">
        <v>65</v>
      </c>
      <c r="L998" s="10" t="s">
        <v>66</v>
      </c>
      <c r="M998" s="10" t="s">
        <v>52</v>
      </c>
      <c r="N998" s="13">
        <v>36927</v>
      </c>
      <c r="O998" s="10" t="s">
        <v>53</v>
      </c>
      <c r="P998" s="15" t="s">
        <v>2577</v>
      </c>
      <c r="Q998" s="11"/>
      <c r="R998" s="10"/>
      <c r="S998" s="10">
        <v>44971801</v>
      </c>
      <c r="T998" s="10" t="s">
        <v>1825</v>
      </c>
      <c r="U998" s="10" t="s">
        <v>2594</v>
      </c>
      <c r="V998" s="10">
        <v>2710193200</v>
      </c>
      <c r="W998" s="10" t="s">
        <v>44</v>
      </c>
      <c r="X998" s="10" t="s">
        <v>2816</v>
      </c>
      <c r="Y998" s="10">
        <v>1176</v>
      </c>
      <c r="Z998" s="10" t="s">
        <v>392</v>
      </c>
      <c r="AA998" s="10" t="s">
        <v>2817</v>
      </c>
      <c r="AB998" s="14" t="s">
        <v>229</v>
      </c>
      <c r="AC998" s="14"/>
      <c r="AD998" s="14"/>
      <c r="AE998" s="14"/>
      <c r="AF998" s="14"/>
      <c r="AG998" s="14"/>
      <c r="AH998" s="14"/>
    </row>
    <row r="999" spans="2:34" hidden="1" x14ac:dyDescent="0.35">
      <c r="B999" s="10">
        <v>43546809</v>
      </c>
      <c r="C999" s="10">
        <v>809</v>
      </c>
      <c r="D999" s="11" t="s">
        <v>2818</v>
      </c>
      <c r="E999" s="10"/>
      <c r="F999" s="11"/>
      <c r="G999" s="11" t="s">
        <v>46</v>
      </c>
      <c r="H999" s="10" t="s">
        <v>47</v>
      </c>
      <c r="I999" s="41" t="s">
        <v>48</v>
      </c>
      <c r="J999" s="41" t="s">
        <v>145</v>
      </c>
      <c r="K999" s="10" t="s">
        <v>65</v>
      </c>
      <c r="L999" s="10" t="s">
        <v>66</v>
      </c>
      <c r="M999" s="10" t="s">
        <v>52</v>
      </c>
      <c r="N999" s="13">
        <v>40871</v>
      </c>
      <c r="O999" s="10" t="s">
        <v>53</v>
      </c>
      <c r="P999" s="15" t="s">
        <v>2577</v>
      </c>
      <c r="Q999" s="10"/>
      <c r="R999" s="10"/>
      <c r="S999" s="10">
        <v>44971809</v>
      </c>
      <c r="T999" s="11" t="s">
        <v>1824</v>
      </c>
      <c r="U999" s="10" t="s">
        <v>2594</v>
      </c>
      <c r="V999" s="10">
        <v>2710193200</v>
      </c>
      <c r="W999" s="10" t="s">
        <v>604</v>
      </c>
      <c r="X999" s="10" t="s">
        <v>2816</v>
      </c>
      <c r="Y999" s="10" t="s">
        <v>360</v>
      </c>
      <c r="Z999" s="10" t="s">
        <v>88</v>
      </c>
      <c r="AA999" s="10" t="s">
        <v>2819</v>
      </c>
      <c r="AB999" s="113" t="s">
        <v>229</v>
      </c>
      <c r="AC999" s="14"/>
      <c r="AD999" s="14"/>
      <c r="AE999" s="14"/>
      <c r="AF999" s="14"/>
      <c r="AG999" s="14"/>
      <c r="AH999" s="14"/>
    </row>
    <row r="1000" spans="2:34" hidden="1" x14ac:dyDescent="0.35">
      <c r="B1000" s="10">
        <v>43547809</v>
      </c>
      <c r="C1000" s="10">
        <v>809</v>
      </c>
      <c r="D1000" s="11" t="s">
        <v>2820</v>
      </c>
      <c r="E1000" s="11"/>
      <c r="F1000" s="11"/>
      <c r="G1000" s="11" t="s">
        <v>46</v>
      </c>
      <c r="H1000" s="10" t="s">
        <v>47</v>
      </c>
      <c r="I1000" s="41" t="s">
        <v>48</v>
      </c>
      <c r="J1000" s="41" t="s">
        <v>145</v>
      </c>
      <c r="K1000" s="10" t="s">
        <v>65</v>
      </c>
      <c r="L1000" s="10" t="s">
        <v>66</v>
      </c>
      <c r="M1000" s="10" t="s">
        <v>67</v>
      </c>
      <c r="N1000" s="13">
        <v>43709</v>
      </c>
      <c r="O1000" s="10" t="s">
        <v>604</v>
      </c>
      <c r="P1000" s="15" t="s">
        <v>2577</v>
      </c>
      <c r="Q1000" s="11"/>
      <c r="R1000" s="10"/>
      <c r="S1000" s="10" t="s">
        <v>536</v>
      </c>
      <c r="T1000" s="10" t="s">
        <v>536</v>
      </c>
      <c r="U1000" s="10" t="s">
        <v>2580</v>
      </c>
      <c r="V1000" s="10">
        <v>2710193200</v>
      </c>
      <c r="W1000" s="10" t="s">
        <v>83</v>
      </c>
      <c r="X1000" s="10" t="s">
        <v>2816</v>
      </c>
      <c r="Y1000" s="10" t="s">
        <v>360</v>
      </c>
      <c r="Z1000" s="10" t="s">
        <v>565</v>
      </c>
      <c r="AA1000" s="10" t="s">
        <v>2821</v>
      </c>
      <c r="AB1000" s="14" t="s">
        <v>229</v>
      </c>
      <c r="AC1000" s="14"/>
      <c r="AD1000" s="14"/>
      <c r="AE1000" s="14"/>
      <c r="AF1000" s="14"/>
      <c r="AG1000" s="14"/>
      <c r="AH1000" s="14"/>
    </row>
    <row r="1001" spans="2:34" hidden="1" x14ac:dyDescent="0.35">
      <c r="B1001" s="10">
        <v>43546967</v>
      </c>
      <c r="C1001" s="10">
        <v>967</v>
      </c>
      <c r="D1001" s="11" t="s">
        <v>2822</v>
      </c>
      <c r="E1001" s="10"/>
      <c r="F1001" s="11"/>
      <c r="G1001" s="11" t="s">
        <v>46</v>
      </c>
      <c r="H1001" s="10" t="s">
        <v>151</v>
      </c>
      <c r="I1001" s="41" t="s">
        <v>86</v>
      </c>
      <c r="J1001" s="41" t="s">
        <v>145</v>
      </c>
      <c r="K1001" s="10" t="s">
        <v>65</v>
      </c>
      <c r="L1001" s="10" t="s">
        <v>66</v>
      </c>
      <c r="M1001" s="10" t="s">
        <v>52</v>
      </c>
      <c r="N1001" s="13">
        <v>40948</v>
      </c>
      <c r="O1001" s="10" t="s">
        <v>53</v>
      </c>
      <c r="P1001" s="15" t="s">
        <v>2577</v>
      </c>
      <c r="Q1001" s="10"/>
      <c r="R1001" s="10"/>
      <c r="S1001" s="10">
        <v>44971967</v>
      </c>
      <c r="T1001" s="11" t="s">
        <v>2823</v>
      </c>
      <c r="U1001" s="10" t="s">
        <v>2594</v>
      </c>
      <c r="V1001" s="10">
        <v>2710193200</v>
      </c>
      <c r="W1001" s="10" t="s">
        <v>604</v>
      </c>
      <c r="X1001" s="112" t="s">
        <v>2816</v>
      </c>
      <c r="Y1001" s="10" t="s">
        <v>87</v>
      </c>
      <c r="Z1001" s="10" t="s">
        <v>88</v>
      </c>
      <c r="AA1001" s="112" t="s">
        <v>2824</v>
      </c>
      <c r="AB1001" s="14" t="s">
        <v>229</v>
      </c>
      <c r="AC1001" s="14"/>
      <c r="AD1001" s="14"/>
      <c r="AE1001" s="14"/>
      <c r="AF1001" s="14"/>
      <c r="AG1001" s="14"/>
      <c r="AH1001" s="14"/>
    </row>
    <row r="1002" spans="2:34" hidden="1" x14ac:dyDescent="0.35">
      <c r="B1002" s="10">
        <v>45870849</v>
      </c>
      <c r="C1002" s="10">
        <v>849</v>
      </c>
      <c r="D1002" s="11" t="s">
        <v>2825</v>
      </c>
      <c r="E1002" s="11"/>
      <c r="F1002" s="11"/>
      <c r="G1002" s="11" t="s">
        <v>46</v>
      </c>
      <c r="H1002" s="10" t="s">
        <v>2662</v>
      </c>
      <c r="I1002" s="41" t="s">
        <v>140</v>
      </c>
      <c r="J1002" s="41" t="s">
        <v>145</v>
      </c>
      <c r="K1002" s="10" t="s">
        <v>65</v>
      </c>
      <c r="L1002" s="10" t="s">
        <v>51</v>
      </c>
      <c r="M1002" s="10" t="s">
        <v>52</v>
      </c>
      <c r="N1002" s="13">
        <v>41403</v>
      </c>
      <c r="O1002" s="10" t="s">
        <v>92</v>
      </c>
      <c r="P1002" s="15" t="s">
        <v>2577</v>
      </c>
      <c r="Q1002" s="11"/>
      <c r="R1002" s="10"/>
      <c r="S1002" s="10">
        <v>44972849</v>
      </c>
      <c r="T1002" s="10" t="s">
        <v>2826</v>
      </c>
      <c r="U1002" s="10" t="s">
        <v>2594</v>
      </c>
      <c r="V1002" s="10">
        <v>2710193200</v>
      </c>
      <c r="W1002" s="10" t="s">
        <v>2582</v>
      </c>
      <c r="X1002" s="10" t="s">
        <v>2827</v>
      </c>
      <c r="Y1002" s="10" t="s">
        <v>354</v>
      </c>
      <c r="Z1002" s="10" t="s">
        <v>2720</v>
      </c>
      <c r="AA1002" s="10" t="s">
        <v>2828</v>
      </c>
      <c r="AB1002" s="113" t="s">
        <v>229</v>
      </c>
      <c r="AC1002" s="14"/>
      <c r="AD1002" s="14"/>
      <c r="AE1002" s="14"/>
      <c r="AF1002" s="14"/>
      <c r="AG1002" s="14"/>
      <c r="AH1002" s="14"/>
    </row>
    <row r="1003" spans="2:34" hidden="1" x14ac:dyDescent="0.35">
      <c r="B1003" s="10">
        <v>31075849</v>
      </c>
      <c r="C1003" s="10">
        <v>849</v>
      </c>
      <c r="D1003" s="11" t="s">
        <v>2829</v>
      </c>
      <c r="E1003" s="10"/>
      <c r="F1003" s="11"/>
      <c r="G1003" s="11" t="s">
        <v>46</v>
      </c>
      <c r="H1003" s="10" t="s">
        <v>47</v>
      </c>
      <c r="I1003" s="41" t="s">
        <v>48</v>
      </c>
      <c r="J1003" s="41"/>
      <c r="K1003" s="10"/>
      <c r="L1003" s="10" t="s">
        <v>51</v>
      </c>
      <c r="M1003" s="10" t="s">
        <v>67</v>
      </c>
      <c r="N1003" s="13">
        <v>42368</v>
      </c>
      <c r="O1003" s="10" t="s">
        <v>604</v>
      </c>
      <c r="P1003" s="15" t="s">
        <v>2577</v>
      </c>
      <c r="Q1003" s="10"/>
      <c r="R1003" s="10"/>
      <c r="S1003" s="10" t="s">
        <v>536</v>
      </c>
      <c r="T1003" s="11" t="s">
        <v>536</v>
      </c>
      <c r="U1003" s="10" t="s">
        <v>2580</v>
      </c>
      <c r="V1003" s="10">
        <v>2710123000</v>
      </c>
      <c r="W1003" s="10" t="s">
        <v>2582</v>
      </c>
      <c r="X1003" s="112" t="s">
        <v>2830</v>
      </c>
      <c r="Y1003" s="10" t="s">
        <v>2831</v>
      </c>
      <c r="Z1003" s="10" t="s">
        <v>2664</v>
      </c>
      <c r="AA1003" s="112" t="s">
        <v>2832</v>
      </c>
      <c r="AB1003" s="113"/>
      <c r="AC1003" s="14"/>
      <c r="AD1003" s="14"/>
      <c r="AE1003" s="14"/>
      <c r="AF1003" s="14"/>
      <c r="AG1003" s="14"/>
      <c r="AH1003" s="14"/>
    </row>
    <row r="1004" spans="2:34" hidden="1" x14ac:dyDescent="0.35">
      <c r="B1004" s="10">
        <v>35098860</v>
      </c>
      <c r="C1004" s="10">
        <v>860</v>
      </c>
      <c r="D1004" s="11" t="s">
        <v>2833</v>
      </c>
      <c r="E1004" s="10"/>
      <c r="F1004" s="11"/>
      <c r="G1004" s="11" t="s">
        <v>46</v>
      </c>
      <c r="H1004" s="59" t="s">
        <v>2834</v>
      </c>
      <c r="I1004" s="41" t="s">
        <v>140</v>
      </c>
      <c r="J1004" s="41"/>
      <c r="K1004" s="10"/>
      <c r="L1004" s="59" t="s">
        <v>51</v>
      </c>
      <c r="M1004" s="59" t="s">
        <v>67</v>
      </c>
      <c r="N1004" s="95">
        <v>42312</v>
      </c>
      <c r="O1004" s="59" t="s">
        <v>604</v>
      </c>
      <c r="P1004" s="15" t="s">
        <v>2577</v>
      </c>
      <c r="Q1004" s="10"/>
      <c r="R1004" s="10"/>
      <c r="S1004" s="10" t="s">
        <v>536</v>
      </c>
      <c r="T1004" s="11" t="s">
        <v>536</v>
      </c>
      <c r="U1004" s="10" t="s">
        <v>2580</v>
      </c>
      <c r="V1004" s="10">
        <v>3820000000</v>
      </c>
      <c r="W1004" s="10" t="s">
        <v>2582</v>
      </c>
      <c r="X1004" s="10" t="s">
        <v>2835</v>
      </c>
      <c r="Y1004" s="10" t="s">
        <v>2836</v>
      </c>
      <c r="Z1004" s="10" t="s">
        <v>2664</v>
      </c>
      <c r="AA1004" s="10" t="s">
        <v>2837</v>
      </c>
      <c r="AB1004" s="113"/>
      <c r="AC1004" s="14"/>
      <c r="AD1004" s="14"/>
      <c r="AE1004" s="14"/>
      <c r="AF1004" s="14"/>
      <c r="AG1004" s="14"/>
      <c r="AH1004" s="14"/>
    </row>
    <row r="1005" spans="2:34" hidden="1" x14ac:dyDescent="0.35">
      <c r="B1005" s="10">
        <v>35100860</v>
      </c>
      <c r="C1005" s="10">
        <v>860</v>
      </c>
      <c r="D1005" s="11" t="s">
        <v>2838</v>
      </c>
      <c r="E1005" s="11"/>
      <c r="F1005" s="11"/>
      <c r="G1005" s="11" t="s">
        <v>46</v>
      </c>
      <c r="H1005" s="10" t="s">
        <v>2834</v>
      </c>
      <c r="I1005" s="41" t="s">
        <v>140</v>
      </c>
      <c r="J1005" s="41"/>
      <c r="K1005" s="10"/>
      <c r="L1005" s="10" t="s">
        <v>51</v>
      </c>
      <c r="M1005" s="10" t="s">
        <v>67</v>
      </c>
      <c r="N1005" s="13">
        <v>42312</v>
      </c>
      <c r="O1005" s="10" t="s">
        <v>604</v>
      </c>
      <c r="P1005" s="15" t="s">
        <v>2577</v>
      </c>
      <c r="Q1005" s="11"/>
      <c r="R1005" s="10"/>
      <c r="S1005" s="10" t="s">
        <v>536</v>
      </c>
      <c r="T1005" s="10" t="s">
        <v>536</v>
      </c>
      <c r="U1005" s="10" t="s">
        <v>2580</v>
      </c>
      <c r="V1005" s="10">
        <v>2710199900</v>
      </c>
      <c r="W1005" s="10" t="s">
        <v>2582</v>
      </c>
      <c r="X1005" s="10" t="s">
        <v>2839</v>
      </c>
      <c r="Y1005" s="10" t="s">
        <v>2836</v>
      </c>
      <c r="Z1005" s="10" t="s">
        <v>2664</v>
      </c>
      <c r="AA1005" s="10" t="s">
        <v>2840</v>
      </c>
      <c r="AB1005" s="113"/>
      <c r="AC1005" s="14"/>
      <c r="AD1005" s="14"/>
      <c r="AE1005" s="14"/>
      <c r="AF1005" s="14"/>
      <c r="AG1005" s="14"/>
      <c r="AH1005" s="14"/>
    </row>
    <row r="1006" spans="2:34" hidden="1" x14ac:dyDescent="0.35">
      <c r="B1006" s="10">
        <v>35099860</v>
      </c>
      <c r="C1006" s="10">
        <v>860</v>
      </c>
      <c r="D1006" s="11" t="s">
        <v>2841</v>
      </c>
      <c r="E1006" s="10"/>
      <c r="F1006" s="11"/>
      <c r="G1006" s="11" t="s">
        <v>46</v>
      </c>
      <c r="H1006" s="10" t="s">
        <v>2834</v>
      </c>
      <c r="I1006" s="41" t="s">
        <v>140</v>
      </c>
      <c r="J1006" s="41"/>
      <c r="K1006" s="10"/>
      <c r="L1006" s="10" t="s">
        <v>51</v>
      </c>
      <c r="M1006" s="10" t="s">
        <v>67</v>
      </c>
      <c r="N1006" s="13">
        <v>42312</v>
      </c>
      <c r="O1006" s="10" t="s">
        <v>604</v>
      </c>
      <c r="P1006" s="15" t="s">
        <v>2577</v>
      </c>
      <c r="Q1006" s="10"/>
      <c r="R1006" s="10"/>
      <c r="S1006" s="10" t="s">
        <v>536</v>
      </c>
      <c r="T1006" s="11" t="s">
        <v>536</v>
      </c>
      <c r="U1006" s="10" t="s">
        <v>2580</v>
      </c>
      <c r="V1006" s="10">
        <v>2710199200</v>
      </c>
      <c r="W1006" s="10" t="s">
        <v>2582</v>
      </c>
      <c r="X1006" s="112" t="s">
        <v>2842</v>
      </c>
      <c r="Y1006" s="10" t="s">
        <v>2836</v>
      </c>
      <c r="Z1006" s="10" t="s">
        <v>2664</v>
      </c>
      <c r="AA1006" s="112" t="s">
        <v>2843</v>
      </c>
      <c r="AB1006" s="113"/>
      <c r="AC1006" s="14"/>
      <c r="AD1006" s="14"/>
      <c r="AE1006" s="14"/>
      <c r="AF1006" s="14"/>
      <c r="AG1006" s="14"/>
      <c r="AH1006" s="14"/>
    </row>
    <row r="1007" spans="2:34" hidden="1" x14ac:dyDescent="0.35">
      <c r="B1007" s="10">
        <v>35090860</v>
      </c>
      <c r="C1007" s="10">
        <v>860</v>
      </c>
      <c r="D1007" s="11" t="s">
        <v>2844</v>
      </c>
      <c r="E1007" s="10"/>
      <c r="F1007" s="11"/>
      <c r="G1007" s="11" t="s">
        <v>46</v>
      </c>
      <c r="H1007" s="10" t="s">
        <v>2834</v>
      </c>
      <c r="I1007" s="41" t="s">
        <v>140</v>
      </c>
      <c r="J1007" s="41"/>
      <c r="K1007" s="10"/>
      <c r="L1007" s="10" t="s">
        <v>51</v>
      </c>
      <c r="M1007" s="10" t="s">
        <v>67</v>
      </c>
      <c r="N1007" s="13">
        <v>42312</v>
      </c>
      <c r="O1007" s="10" t="s">
        <v>604</v>
      </c>
      <c r="P1007" s="15" t="s">
        <v>2577</v>
      </c>
      <c r="Q1007" s="10"/>
      <c r="R1007" s="10"/>
      <c r="S1007" s="10" t="s">
        <v>536</v>
      </c>
      <c r="T1007" s="11" t="s">
        <v>536</v>
      </c>
      <c r="U1007" s="10" t="s">
        <v>2580</v>
      </c>
      <c r="V1007" s="10">
        <v>2710193200</v>
      </c>
      <c r="W1007" s="10" t="s">
        <v>2582</v>
      </c>
      <c r="X1007" s="10" t="s">
        <v>2845</v>
      </c>
      <c r="Y1007" s="10" t="s">
        <v>2836</v>
      </c>
      <c r="Z1007" s="10" t="s">
        <v>2664</v>
      </c>
      <c r="AA1007" s="10" t="s">
        <v>2846</v>
      </c>
      <c r="AB1007" s="113"/>
      <c r="AC1007" s="14"/>
      <c r="AD1007" s="14"/>
      <c r="AE1007" s="14"/>
      <c r="AF1007" s="14"/>
      <c r="AG1007" s="14"/>
      <c r="AH1007" s="14"/>
    </row>
    <row r="1008" spans="2:34" hidden="1" x14ac:dyDescent="0.35">
      <c r="B1008" s="10">
        <v>35091860</v>
      </c>
      <c r="C1008" s="10">
        <v>860</v>
      </c>
      <c r="D1008" s="11" t="s">
        <v>2844</v>
      </c>
      <c r="E1008" s="11"/>
      <c r="F1008" s="11"/>
      <c r="G1008" s="11" t="s">
        <v>46</v>
      </c>
      <c r="H1008" s="10" t="s">
        <v>1578</v>
      </c>
      <c r="I1008" s="41" t="s">
        <v>447</v>
      </c>
      <c r="J1008" s="41"/>
      <c r="K1008" s="10"/>
      <c r="L1008" s="10" t="s">
        <v>51</v>
      </c>
      <c r="M1008" s="10" t="s">
        <v>67</v>
      </c>
      <c r="N1008" s="13">
        <v>42368</v>
      </c>
      <c r="O1008" s="10" t="s">
        <v>604</v>
      </c>
      <c r="P1008" s="15" t="s">
        <v>2577</v>
      </c>
      <c r="Q1008" s="11"/>
      <c r="R1008" s="10"/>
      <c r="S1008" s="10" t="s">
        <v>536</v>
      </c>
      <c r="T1008" s="10" t="s">
        <v>536</v>
      </c>
      <c r="U1008" s="10" t="s">
        <v>2580</v>
      </c>
      <c r="V1008" s="10">
        <v>2710193200</v>
      </c>
      <c r="W1008" s="10" t="s">
        <v>2582</v>
      </c>
      <c r="X1008" s="10" t="s">
        <v>2845</v>
      </c>
      <c r="Y1008" s="10" t="s">
        <v>2836</v>
      </c>
      <c r="Z1008" s="10" t="s">
        <v>2664</v>
      </c>
      <c r="AA1008" s="10" t="s">
        <v>2846</v>
      </c>
      <c r="AB1008" s="14"/>
      <c r="AC1008" s="14"/>
      <c r="AD1008" s="14"/>
      <c r="AE1008" s="14"/>
      <c r="AF1008" s="14"/>
      <c r="AG1008" s="14"/>
      <c r="AH1008" s="14"/>
    </row>
    <row r="1009" spans="2:41" hidden="1" x14ac:dyDescent="0.35">
      <c r="B1009" s="10">
        <v>35592868</v>
      </c>
      <c r="C1009" s="10">
        <v>868</v>
      </c>
      <c r="D1009" s="11" t="s">
        <v>2847</v>
      </c>
      <c r="E1009" s="10"/>
      <c r="F1009" s="11"/>
      <c r="G1009" s="11" t="s">
        <v>46</v>
      </c>
      <c r="H1009" s="10" t="s">
        <v>2848</v>
      </c>
      <c r="I1009" s="41" t="s">
        <v>140</v>
      </c>
      <c r="J1009" s="41"/>
      <c r="K1009" s="10"/>
      <c r="L1009" s="10" t="s">
        <v>51</v>
      </c>
      <c r="M1009" s="10" t="s">
        <v>67</v>
      </c>
      <c r="N1009" s="13">
        <v>42368</v>
      </c>
      <c r="O1009" s="10" t="s">
        <v>92</v>
      </c>
      <c r="P1009" s="15" t="s">
        <v>2577</v>
      </c>
      <c r="Q1009" s="10"/>
      <c r="R1009" s="10"/>
      <c r="S1009" s="10" t="s">
        <v>536</v>
      </c>
      <c r="T1009" s="11" t="s">
        <v>536</v>
      </c>
      <c r="U1009" s="10" t="s">
        <v>2580</v>
      </c>
      <c r="V1009" s="10">
        <v>3403990000</v>
      </c>
      <c r="W1009" s="10" t="s">
        <v>2582</v>
      </c>
      <c r="X1009" s="10" t="s">
        <v>2849</v>
      </c>
      <c r="Y1009" s="10" t="s">
        <v>2850</v>
      </c>
      <c r="Z1009" s="10" t="s">
        <v>2659</v>
      </c>
      <c r="AA1009" s="10" t="s">
        <v>2851</v>
      </c>
      <c r="AB1009" s="113"/>
      <c r="AC1009" s="14"/>
      <c r="AD1009" s="14"/>
      <c r="AE1009" s="14"/>
      <c r="AF1009" s="14"/>
      <c r="AG1009" s="14"/>
      <c r="AH1009" s="14"/>
    </row>
    <row r="1010" spans="2:41" hidden="1" x14ac:dyDescent="0.35">
      <c r="B1010" s="10">
        <v>35002857</v>
      </c>
      <c r="C1010" s="10">
        <v>857</v>
      </c>
      <c r="D1010" s="11" t="s">
        <v>2852</v>
      </c>
      <c r="E1010" s="11"/>
      <c r="F1010" s="11"/>
      <c r="G1010" s="11" t="s">
        <v>46</v>
      </c>
      <c r="H1010" s="10" t="s">
        <v>2693</v>
      </c>
      <c r="I1010" s="41" t="s">
        <v>140</v>
      </c>
      <c r="J1010" s="41"/>
      <c r="K1010" s="10"/>
      <c r="L1010" s="10" t="s">
        <v>51</v>
      </c>
      <c r="M1010" s="10" t="s">
        <v>52</v>
      </c>
      <c r="N1010" s="13">
        <v>41207</v>
      </c>
      <c r="O1010" s="10" t="s">
        <v>53</v>
      </c>
      <c r="P1010" s="15" t="s">
        <v>2577</v>
      </c>
      <c r="Q1010" s="11"/>
      <c r="R1010" s="10"/>
      <c r="S1010" s="10" t="s">
        <v>536</v>
      </c>
      <c r="T1010" s="10" t="s">
        <v>536</v>
      </c>
      <c r="U1010" s="10" t="s">
        <v>2580</v>
      </c>
      <c r="V1010" s="10">
        <v>2710199900</v>
      </c>
      <c r="W1010" s="10" t="s">
        <v>2582</v>
      </c>
      <c r="X1010" s="10" t="s">
        <v>2853</v>
      </c>
      <c r="Y1010" s="10" t="s">
        <v>2854</v>
      </c>
      <c r="Z1010" s="10" t="s">
        <v>2855</v>
      </c>
      <c r="AA1010" s="10" t="s">
        <v>2856</v>
      </c>
      <c r="AB1010" s="113"/>
      <c r="AC1010" s="14"/>
      <c r="AD1010" s="14"/>
      <c r="AE1010" s="14"/>
      <c r="AF1010" s="14"/>
      <c r="AG1010" s="14"/>
      <c r="AH1010" s="14"/>
    </row>
    <row r="1011" spans="2:41" hidden="1" x14ac:dyDescent="0.35">
      <c r="B1011" s="10">
        <v>35092860</v>
      </c>
      <c r="C1011" s="10">
        <v>860</v>
      </c>
      <c r="D1011" s="11" t="s">
        <v>2857</v>
      </c>
      <c r="E1011" s="10"/>
      <c r="F1011" s="11"/>
      <c r="G1011" s="11" t="s">
        <v>46</v>
      </c>
      <c r="H1011" s="10" t="s">
        <v>2834</v>
      </c>
      <c r="I1011" s="41" t="s">
        <v>140</v>
      </c>
      <c r="J1011" s="41"/>
      <c r="K1011" s="10"/>
      <c r="L1011" s="10" t="s">
        <v>51</v>
      </c>
      <c r="M1011" s="10" t="s">
        <v>67</v>
      </c>
      <c r="N1011" s="13">
        <v>42312</v>
      </c>
      <c r="O1011" s="10" t="s">
        <v>604</v>
      </c>
      <c r="P1011" s="15" t="s">
        <v>2577</v>
      </c>
      <c r="Q1011" s="10"/>
      <c r="R1011" s="10"/>
      <c r="S1011" s="10" t="s">
        <v>536</v>
      </c>
      <c r="T1011" s="11" t="s">
        <v>536</v>
      </c>
      <c r="U1011" s="10" t="s">
        <v>2580</v>
      </c>
      <c r="V1011" s="10">
        <v>2710199900</v>
      </c>
      <c r="W1011" s="10" t="s">
        <v>2582</v>
      </c>
      <c r="X1011" s="10" t="s">
        <v>2858</v>
      </c>
      <c r="Y1011" s="10" t="s">
        <v>2836</v>
      </c>
      <c r="Z1011" s="10" t="s">
        <v>2664</v>
      </c>
      <c r="AA1011" s="10" t="s">
        <v>2859</v>
      </c>
      <c r="AB1011" s="113"/>
      <c r="AC1011" s="14"/>
      <c r="AD1011" s="14"/>
      <c r="AE1011" s="14"/>
      <c r="AF1011" s="14"/>
      <c r="AG1011" s="14"/>
      <c r="AH1011" s="14"/>
    </row>
    <row r="1012" spans="2:41" hidden="1" x14ac:dyDescent="0.35">
      <c r="B1012" s="10">
        <v>35590868</v>
      </c>
      <c r="C1012" s="10">
        <v>868</v>
      </c>
      <c r="D1012" s="11" t="s">
        <v>2860</v>
      </c>
      <c r="E1012" s="11"/>
      <c r="F1012" s="11"/>
      <c r="G1012" s="11" t="s">
        <v>46</v>
      </c>
      <c r="H1012" s="10" t="s">
        <v>2848</v>
      </c>
      <c r="I1012" s="41" t="s">
        <v>140</v>
      </c>
      <c r="J1012" s="41"/>
      <c r="K1012" s="10"/>
      <c r="L1012" s="10" t="s">
        <v>51</v>
      </c>
      <c r="M1012" s="10" t="s">
        <v>67</v>
      </c>
      <c r="N1012" s="13">
        <v>42368</v>
      </c>
      <c r="O1012" s="10" t="s">
        <v>604</v>
      </c>
      <c r="P1012" s="15" t="s">
        <v>2577</v>
      </c>
      <c r="Q1012" s="11"/>
      <c r="R1012" s="10"/>
      <c r="S1012" s="10" t="s">
        <v>536</v>
      </c>
      <c r="T1012" s="10" t="s">
        <v>536</v>
      </c>
      <c r="U1012" s="112" t="s">
        <v>2580</v>
      </c>
      <c r="V1012" s="10">
        <v>2710193200</v>
      </c>
      <c r="W1012" s="10" t="s">
        <v>2582</v>
      </c>
      <c r="X1012" s="112" t="s">
        <v>2861</v>
      </c>
      <c r="Y1012" s="10" t="s">
        <v>2850</v>
      </c>
      <c r="Z1012" s="10" t="s">
        <v>2659</v>
      </c>
      <c r="AA1012" s="10" t="s">
        <v>2862</v>
      </c>
      <c r="AB1012" s="113"/>
      <c r="AC1012" s="14"/>
      <c r="AD1012" s="14"/>
      <c r="AE1012" s="14"/>
      <c r="AF1012" s="14"/>
      <c r="AG1012" s="14"/>
      <c r="AH1012" s="14"/>
    </row>
    <row r="1013" spans="2:41" hidden="1" x14ac:dyDescent="0.35">
      <c r="B1013" s="10">
        <v>35094860</v>
      </c>
      <c r="C1013" s="10">
        <v>860</v>
      </c>
      <c r="D1013" s="11" t="s">
        <v>2863</v>
      </c>
      <c r="E1013" s="11"/>
      <c r="F1013" s="11"/>
      <c r="G1013" s="11" t="s">
        <v>46</v>
      </c>
      <c r="H1013" s="10" t="s">
        <v>2834</v>
      </c>
      <c r="I1013" s="41" t="s">
        <v>140</v>
      </c>
      <c r="J1013" s="41"/>
      <c r="K1013" s="10"/>
      <c r="L1013" s="10" t="s">
        <v>51</v>
      </c>
      <c r="M1013" s="10" t="s">
        <v>67</v>
      </c>
      <c r="N1013" s="13">
        <v>42312</v>
      </c>
      <c r="O1013" s="10" t="s">
        <v>92</v>
      </c>
      <c r="P1013" s="15" t="s">
        <v>2577</v>
      </c>
      <c r="Q1013" s="11"/>
      <c r="R1013" s="10"/>
      <c r="S1013" s="10" t="s">
        <v>536</v>
      </c>
      <c r="T1013" s="10" t="s">
        <v>536</v>
      </c>
      <c r="U1013" s="112" t="s">
        <v>2580</v>
      </c>
      <c r="V1013" s="10">
        <v>3819000000</v>
      </c>
      <c r="W1013" s="10" t="s">
        <v>2582</v>
      </c>
      <c r="X1013" s="112" t="s">
        <v>2864</v>
      </c>
      <c r="Y1013" s="10" t="s">
        <v>2836</v>
      </c>
      <c r="Z1013" s="10" t="s">
        <v>2664</v>
      </c>
      <c r="AA1013" s="10" t="s">
        <v>2865</v>
      </c>
      <c r="AB1013" s="14"/>
      <c r="AC1013" s="14"/>
      <c r="AD1013" s="14"/>
      <c r="AE1013" s="14"/>
      <c r="AF1013" s="14"/>
      <c r="AG1013" s="14"/>
      <c r="AH1013" s="14"/>
    </row>
    <row r="1014" spans="2:41" hidden="1" x14ac:dyDescent="0.35">
      <c r="B1014" s="10">
        <v>35183868</v>
      </c>
      <c r="C1014" s="10">
        <v>868</v>
      </c>
      <c r="D1014" s="11" t="s">
        <v>2866</v>
      </c>
      <c r="E1014" s="11"/>
      <c r="F1014" s="11"/>
      <c r="G1014" s="11" t="s">
        <v>46</v>
      </c>
      <c r="H1014" s="10" t="s">
        <v>2867</v>
      </c>
      <c r="I1014" s="41" t="s">
        <v>140</v>
      </c>
      <c r="J1014" s="41"/>
      <c r="K1014" s="10"/>
      <c r="L1014" s="10" t="s">
        <v>51</v>
      </c>
      <c r="M1014" s="10" t="s">
        <v>52</v>
      </c>
      <c r="N1014" s="13">
        <v>40723</v>
      </c>
      <c r="O1014" s="10" t="s">
        <v>92</v>
      </c>
      <c r="P1014" s="15" t="s">
        <v>2577</v>
      </c>
      <c r="Q1014" s="11"/>
      <c r="R1014" s="10"/>
      <c r="S1014" s="10">
        <v>31072868</v>
      </c>
      <c r="T1014" s="10" t="s">
        <v>2868</v>
      </c>
      <c r="U1014" s="112" t="s">
        <v>2594</v>
      </c>
      <c r="V1014" s="10">
        <v>3819000000</v>
      </c>
      <c r="W1014" s="10" t="s">
        <v>2582</v>
      </c>
      <c r="X1014" s="112" t="s">
        <v>2864</v>
      </c>
      <c r="Y1014" s="10" t="s">
        <v>2850</v>
      </c>
      <c r="Z1014" s="10" t="s">
        <v>2655</v>
      </c>
      <c r="AA1014" s="112" t="s">
        <v>2869</v>
      </c>
      <c r="AB1014" s="14"/>
      <c r="AC1014" s="14"/>
      <c r="AD1014" s="14"/>
      <c r="AE1014" s="14"/>
      <c r="AF1014" s="14"/>
      <c r="AG1014" s="14"/>
      <c r="AH1014" s="14"/>
      <c r="AL1014" s="115"/>
      <c r="AO1014" s="115"/>
    </row>
    <row r="1015" spans="2:41" hidden="1" x14ac:dyDescent="0.35">
      <c r="B1015" s="10">
        <v>31072868</v>
      </c>
      <c r="C1015" s="10">
        <v>868</v>
      </c>
      <c r="D1015" s="11" t="s">
        <v>2868</v>
      </c>
      <c r="E1015" s="11"/>
      <c r="F1015" s="11"/>
      <c r="G1015" s="11" t="s">
        <v>46</v>
      </c>
      <c r="H1015" s="10" t="s">
        <v>2848</v>
      </c>
      <c r="I1015" s="41" t="s">
        <v>140</v>
      </c>
      <c r="J1015" s="41"/>
      <c r="K1015" s="10"/>
      <c r="L1015" s="10" t="s">
        <v>51</v>
      </c>
      <c r="M1015" s="10" t="s">
        <v>67</v>
      </c>
      <c r="N1015" s="13">
        <v>42368</v>
      </c>
      <c r="O1015" s="10" t="s">
        <v>53</v>
      </c>
      <c r="P1015" s="15" t="s">
        <v>2577</v>
      </c>
      <c r="Q1015" s="11"/>
      <c r="R1015" s="10"/>
      <c r="S1015" s="10" t="s">
        <v>536</v>
      </c>
      <c r="T1015" s="10" t="s">
        <v>536</v>
      </c>
      <c r="U1015" s="112" t="s">
        <v>2580</v>
      </c>
      <c r="V1015" s="10">
        <v>2710199200</v>
      </c>
      <c r="W1015" s="10" t="s">
        <v>2582</v>
      </c>
      <c r="X1015" s="112" t="s">
        <v>2870</v>
      </c>
      <c r="Y1015" s="10" t="s">
        <v>2850</v>
      </c>
      <c r="Z1015" s="10" t="s">
        <v>2659</v>
      </c>
      <c r="AA1015" s="112" t="s">
        <v>2871</v>
      </c>
      <c r="AB1015" s="113"/>
      <c r="AC1015" s="14"/>
      <c r="AD1015" s="14"/>
      <c r="AE1015" s="14"/>
      <c r="AF1015" s="14"/>
      <c r="AG1015" s="14"/>
      <c r="AH1015" s="14"/>
      <c r="AL1015" s="115"/>
      <c r="AO1015" s="115"/>
    </row>
    <row r="1016" spans="2:41" hidden="1" x14ac:dyDescent="0.35">
      <c r="B1016" s="10">
        <v>35591868</v>
      </c>
      <c r="C1016" s="10">
        <v>868</v>
      </c>
      <c r="D1016" s="11" t="s">
        <v>2872</v>
      </c>
      <c r="E1016" s="11"/>
      <c r="F1016" s="11"/>
      <c r="G1016" s="11" t="s">
        <v>46</v>
      </c>
      <c r="H1016" s="10" t="s">
        <v>2848</v>
      </c>
      <c r="I1016" s="41" t="s">
        <v>140</v>
      </c>
      <c r="J1016" s="41"/>
      <c r="K1016" s="10"/>
      <c r="L1016" s="10" t="s">
        <v>51</v>
      </c>
      <c r="M1016" s="10" t="s">
        <v>67</v>
      </c>
      <c r="N1016" s="13">
        <v>42368</v>
      </c>
      <c r="O1016" s="10" t="s">
        <v>604</v>
      </c>
      <c r="P1016" s="15" t="s">
        <v>2577</v>
      </c>
      <c r="Q1016" s="11"/>
      <c r="R1016" s="10"/>
      <c r="S1016" s="10" t="s">
        <v>536</v>
      </c>
      <c r="T1016" s="10" t="s">
        <v>536</v>
      </c>
      <c r="U1016" s="112" t="s">
        <v>2580</v>
      </c>
      <c r="V1016" s="10">
        <v>2710193200</v>
      </c>
      <c r="W1016" s="10" t="s">
        <v>2582</v>
      </c>
      <c r="X1016" s="112" t="s">
        <v>2873</v>
      </c>
      <c r="Y1016" s="10" t="s">
        <v>2850</v>
      </c>
      <c r="Z1016" s="10" t="s">
        <v>2659</v>
      </c>
      <c r="AA1016" s="112" t="s">
        <v>2874</v>
      </c>
      <c r="AB1016" s="113"/>
      <c r="AC1016" s="14"/>
      <c r="AD1016" s="14"/>
      <c r="AE1016" s="14"/>
      <c r="AF1016" s="14"/>
      <c r="AG1016" s="14"/>
      <c r="AH1016" s="14"/>
      <c r="AL1016" s="115"/>
      <c r="AO1016" s="115"/>
    </row>
    <row r="1017" spans="2:41" hidden="1" x14ac:dyDescent="0.35">
      <c r="B1017" s="10">
        <v>35591849</v>
      </c>
      <c r="C1017" s="10">
        <v>849</v>
      </c>
      <c r="D1017" s="11" t="s">
        <v>2875</v>
      </c>
      <c r="E1017" s="11"/>
      <c r="F1017" s="11"/>
      <c r="G1017" s="11" t="s">
        <v>46</v>
      </c>
      <c r="H1017" s="10" t="s">
        <v>47</v>
      </c>
      <c r="I1017" s="41" t="s">
        <v>48</v>
      </c>
      <c r="J1017" s="41"/>
      <c r="K1017" s="10"/>
      <c r="L1017" s="10" t="s">
        <v>51</v>
      </c>
      <c r="M1017" s="10" t="s">
        <v>67</v>
      </c>
      <c r="N1017" s="13">
        <v>42368</v>
      </c>
      <c r="O1017" s="10" t="s">
        <v>604</v>
      </c>
      <c r="P1017" s="15" t="s">
        <v>2577</v>
      </c>
      <c r="Q1017" s="11"/>
      <c r="R1017" s="10"/>
      <c r="S1017" s="10" t="s">
        <v>536</v>
      </c>
      <c r="T1017" s="10" t="s">
        <v>536</v>
      </c>
      <c r="U1017" s="112" t="s">
        <v>2580</v>
      </c>
      <c r="V1017" s="10">
        <v>2710193200</v>
      </c>
      <c r="W1017" s="10" t="s">
        <v>2582</v>
      </c>
      <c r="X1017" s="112" t="s">
        <v>2873</v>
      </c>
      <c r="Y1017" s="10" t="s">
        <v>2663</v>
      </c>
      <c r="Z1017" s="10" t="s">
        <v>2664</v>
      </c>
      <c r="AA1017" s="112" t="s">
        <v>2876</v>
      </c>
      <c r="AB1017" s="113"/>
      <c r="AC1017" s="14"/>
      <c r="AD1017" s="14"/>
      <c r="AE1017" s="14"/>
      <c r="AF1017" s="14"/>
      <c r="AG1017" s="14"/>
      <c r="AH1017" s="14"/>
      <c r="AL1017" s="115"/>
      <c r="AO1017" s="115"/>
    </row>
    <row r="1018" spans="2:41" hidden="1" x14ac:dyDescent="0.35">
      <c r="B1018" s="10">
        <v>31073872</v>
      </c>
      <c r="C1018" s="10">
        <v>872</v>
      </c>
      <c r="D1018" s="11" t="s">
        <v>2877</v>
      </c>
      <c r="E1018" s="11"/>
      <c r="F1018" s="11"/>
      <c r="G1018" s="11" t="s">
        <v>46</v>
      </c>
      <c r="H1018" s="10" t="s">
        <v>2657</v>
      </c>
      <c r="I1018" s="41" t="s">
        <v>140</v>
      </c>
      <c r="J1018" s="41"/>
      <c r="K1018" s="10"/>
      <c r="L1018" s="10" t="s">
        <v>51</v>
      </c>
      <c r="M1018" s="10" t="s">
        <v>67</v>
      </c>
      <c r="N1018" s="13">
        <v>42368</v>
      </c>
      <c r="O1018" s="10" t="s">
        <v>604</v>
      </c>
      <c r="P1018" s="15" t="s">
        <v>2577</v>
      </c>
      <c r="Q1018" s="11"/>
      <c r="R1018" s="10"/>
      <c r="S1018" s="10" t="s">
        <v>536</v>
      </c>
      <c r="T1018" s="10" t="s">
        <v>536</v>
      </c>
      <c r="U1018" s="112" t="s">
        <v>2580</v>
      </c>
      <c r="V1018" s="10">
        <v>2710199200</v>
      </c>
      <c r="W1018" s="10" t="s">
        <v>2582</v>
      </c>
      <c r="X1018" s="112" t="s">
        <v>2878</v>
      </c>
      <c r="Y1018" s="10" t="s">
        <v>2658</v>
      </c>
      <c r="Z1018" s="10" t="s">
        <v>2659</v>
      </c>
      <c r="AA1018" s="112" t="s">
        <v>2879</v>
      </c>
      <c r="AB1018" s="113"/>
      <c r="AC1018" s="14"/>
      <c r="AD1018" s="14"/>
      <c r="AE1018" s="14"/>
      <c r="AF1018" s="14"/>
      <c r="AG1018" s="14"/>
      <c r="AH1018" s="14"/>
      <c r="AL1018" s="115"/>
      <c r="AO1018" s="115"/>
    </row>
    <row r="1019" spans="2:41" hidden="1" x14ac:dyDescent="0.35">
      <c r="B1019" s="10">
        <v>35091868</v>
      </c>
      <c r="C1019" s="10">
        <v>868</v>
      </c>
      <c r="D1019" s="11" t="s">
        <v>2880</v>
      </c>
      <c r="E1019" s="11"/>
      <c r="F1019" s="11"/>
      <c r="G1019" s="11" t="s">
        <v>46</v>
      </c>
      <c r="H1019" s="10" t="s">
        <v>2867</v>
      </c>
      <c r="I1019" s="41" t="s">
        <v>140</v>
      </c>
      <c r="J1019" s="41"/>
      <c r="K1019" s="10"/>
      <c r="L1019" s="10" t="s">
        <v>51</v>
      </c>
      <c r="M1019" s="10" t="s">
        <v>52</v>
      </c>
      <c r="N1019" s="13">
        <v>40723</v>
      </c>
      <c r="O1019" s="10" t="s">
        <v>53</v>
      </c>
      <c r="P1019" s="15" t="s">
        <v>2577</v>
      </c>
      <c r="Q1019" s="11"/>
      <c r="R1019" s="10"/>
      <c r="S1019" s="10">
        <v>31073868</v>
      </c>
      <c r="T1019" s="10" t="s">
        <v>2881</v>
      </c>
      <c r="U1019" s="112" t="s">
        <v>2594</v>
      </c>
      <c r="V1019" s="10">
        <v>2710193200</v>
      </c>
      <c r="W1019" s="10" t="s">
        <v>2582</v>
      </c>
      <c r="X1019" s="112" t="s">
        <v>2882</v>
      </c>
      <c r="Y1019" s="10" t="s">
        <v>2883</v>
      </c>
      <c r="Z1019" s="10" t="s">
        <v>88</v>
      </c>
      <c r="AA1019" s="112" t="s">
        <v>2884</v>
      </c>
      <c r="AB1019" s="113"/>
      <c r="AC1019" s="14"/>
      <c r="AD1019" s="14"/>
      <c r="AE1019" s="14"/>
      <c r="AF1019" s="14"/>
      <c r="AG1019" s="14"/>
      <c r="AH1019" s="14"/>
      <c r="AL1019" s="115"/>
      <c r="AO1019" s="115"/>
    </row>
    <row r="1020" spans="2:41" hidden="1" x14ac:dyDescent="0.35">
      <c r="B1020" s="10">
        <v>31073868</v>
      </c>
      <c r="C1020" s="10">
        <v>868</v>
      </c>
      <c r="D1020" s="11" t="s">
        <v>2881</v>
      </c>
      <c r="E1020" s="11"/>
      <c r="F1020" s="11"/>
      <c r="G1020" s="11" t="s">
        <v>46</v>
      </c>
      <c r="H1020" s="10" t="s">
        <v>2848</v>
      </c>
      <c r="I1020" s="41" t="s">
        <v>140</v>
      </c>
      <c r="J1020" s="41"/>
      <c r="K1020" s="10"/>
      <c r="L1020" s="10" t="s">
        <v>51</v>
      </c>
      <c r="M1020" s="10" t="s">
        <v>67</v>
      </c>
      <c r="N1020" s="13">
        <v>42368</v>
      </c>
      <c r="O1020" s="10" t="s">
        <v>604</v>
      </c>
      <c r="P1020" s="15" t="s">
        <v>2577</v>
      </c>
      <c r="Q1020" s="11"/>
      <c r="R1020" s="10"/>
      <c r="S1020" s="10" t="s">
        <v>536</v>
      </c>
      <c r="T1020" s="10" t="s">
        <v>536</v>
      </c>
      <c r="U1020" s="112" t="s">
        <v>2580</v>
      </c>
      <c r="V1020" s="10">
        <v>2710193200</v>
      </c>
      <c r="W1020" s="10" t="s">
        <v>2582</v>
      </c>
      <c r="X1020" s="112" t="s">
        <v>2878</v>
      </c>
      <c r="Y1020" s="10" t="s">
        <v>2850</v>
      </c>
      <c r="Z1020" s="10" t="s">
        <v>2659</v>
      </c>
      <c r="AA1020" s="112" t="s">
        <v>2885</v>
      </c>
      <c r="AB1020" s="113"/>
      <c r="AC1020" s="14"/>
      <c r="AD1020" s="14"/>
      <c r="AE1020" s="14"/>
      <c r="AF1020" s="14"/>
      <c r="AG1020" s="14"/>
      <c r="AH1020" s="14"/>
      <c r="AL1020" s="115"/>
      <c r="AO1020" s="115"/>
    </row>
    <row r="1021" spans="2:41" hidden="1" x14ac:dyDescent="0.35">
      <c r="B1021" s="10">
        <v>31073849</v>
      </c>
      <c r="C1021" s="10">
        <v>849</v>
      </c>
      <c r="D1021" s="11" t="s">
        <v>2886</v>
      </c>
      <c r="E1021" s="11"/>
      <c r="F1021" s="11"/>
      <c r="G1021" s="11" t="s">
        <v>46</v>
      </c>
      <c r="H1021" s="10" t="s">
        <v>47</v>
      </c>
      <c r="I1021" s="41" t="s">
        <v>48</v>
      </c>
      <c r="J1021" s="41"/>
      <c r="K1021" s="10"/>
      <c r="L1021" s="10" t="s">
        <v>51</v>
      </c>
      <c r="M1021" s="10" t="s">
        <v>67</v>
      </c>
      <c r="N1021" s="13">
        <v>42368</v>
      </c>
      <c r="O1021" s="10" t="s">
        <v>604</v>
      </c>
      <c r="P1021" s="15" t="s">
        <v>2577</v>
      </c>
      <c r="Q1021" s="10"/>
      <c r="R1021" s="10"/>
      <c r="S1021" s="10" t="s">
        <v>536</v>
      </c>
      <c r="T1021" s="11" t="s">
        <v>536</v>
      </c>
      <c r="U1021" s="10" t="s">
        <v>2580</v>
      </c>
      <c r="V1021" s="10">
        <v>2710199200</v>
      </c>
      <c r="W1021" s="10" t="s">
        <v>2582</v>
      </c>
      <c r="X1021" s="112" t="s">
        <v>2878</v>
      </c>
      <c r="Y1021" s="10" t="s">
        <v>2887</v>
      </c>
      <c r="Z1021" s="10" t="s">
        <v>2664</v>
      </c>
      <c r="AA1021" s="112" t="s">
        <v>2888</v>
      </c>
      <c r="AB1021" s="113"/>
      <c r="AC1021" s="14"/>
      <c r="AD1021" s="14"/>
      <c r="AE1021" s="14"/>
      <c r="AF1021" s="14"/>
      <c r="AG1021" s="14"/>
      <c r="AH1021" s="14"/>
      <c r="AL1021" s="115"/>
      <c r="AO1021" s="115"/>
    </row>
    <row r="1022" spans="2:41" hidden="1" x14ac:dyDescent="0.35">
      <c r="B1022" s="10">
        <v>35093860</v>
      </c>
      <c r="C1022" s="10">
        <v>860</v>
      </c>
      <c r="D1022" s="11" t="s">
        <v>2889</v>
      </c>
      <c r="E1022" s="10"/>
      <c r="F1022" s="11"/>
      <c r="G1022" s="11" t="s">
        <v>46</v>
      </c>
      <c r="H1022" s="59" t="s">
        <v>2834</v>
      </c>
      <c r="I1022" s="41" t="s">
        <v>140</v>
      </c>
      <c r="J1022" s="41"/>
      <c r="K1022" s="10"/>
      <c r="L1022" s="59" t="s">
        <v>51</v>
      </c>
      <c r="M1022" s="59" t="s">
        <v>67</v>
      </c>
      <c r="N1022" s="95">
        <v>42312</v>
      </c>
      <c r="O1022" s="59" t="s">
        <v>604</v>
      </c>
      <c r="P1022" s="15" t="s">
        <v>2577</v>
      </c>
      <c r="Q1022" s="10"/>
      <c r="R1022" s="10"/>
      <c r="S1022" s="10" t="s">
        <v>536</v>
      </c>
      <c r="T1022" s="11" t="s">
        <v>536</v>
      </c>
      <c r="U1022" s="10" t="s">
        <v>2580</v>
      </c>
      <c r="V1022" s="10">
        <v>2710193200</v>
      </c>
      <c r="W1022" s="10" t="s">
        <v>2582</v>
      </c>
      <c r="X1022" s="112" t="s">
        <v>2890</v>
      </c>
      <c r="Y1022" s="10" t="s">
        <v>2836</v>
      </c>
      <c r="Z1022" s="10" t="s">
        <v>2664</v>
      </c>
      <c r="AA1022" s="112" t="s">
        <v>2891</v>
      </c>
      <c r="AB1022" s="113"/>
      <c r="AC1022" s="14"/>
      <c r="AD1022" s="14"/>
      <c r="AE1022" s="14"/>
      <c r="AF1022" s="14"/>
      <c r="AG1022" s="14"/>
      <c r="AH1022" s="14"/>
      <c r="AL1022" s="115"/>
      <c r="AO1022" s="115"/>
    </row>
    <row r="1023" spans="2:41" hidden="1" x14ac:dyDescent="0.35">
      <c r="B1023" s="10">
        <v>35096860</v>
      </c>
      <c r="C1023" s="10">
        <v>860</v>
      </c>
      <c r="D1023" s="11" t="s">
        <v>2892</v>
      </c>
      <c r="E1023" s="10"/>
      <c r="F1023" s="11"/>
      <c r="G1023" s="11" t="s">
        <v>46</v>
      </c>
      <c r="H1023" s="10" t="s">
        <v>2834</v>
      </c>
      <c r="I1023" s="41" t="s">
        <v>140</v>
      </c>
      <c r="J1023" s="41"/>
      <c r="K1023" s="10"/>
      <c r="L1023" s="10" t="s">
        <v>51</v>
      </c>
      <c r="M1023" s="10" t="s">
        <v>67</v>
      </c>
      <c r="N1023" s="13">
        <v>42312</v>
      </c>
      <c r="O1023" s="10" t="s">
        <v>92</v>
      </c>
      <c r="P1023" s="15" t="s">
        <v>2577</v>
      </c>
      <c r="Q1023" s="10"/>
      <c r="R1023" s="10"/>
      <c r="S1023" s="10" t="s">
        <v>536</v>
      </c>
      <c r="T1023" s="11" t="s">
        <v>536</v>
      </c>
      <c r="U1023" s="10" t="s">
        <v>2580</v>
      </c>
      <c r="V1023" s="10">
        <v>3819000000</v>
      </c>
      <c r="W1023" s="10" t="s">
        <v>2582</v>
      </c>
      <c r="X1023" s="112" t="s">
        <v>2893</v>
      </c>
      <c r="Y1023" s="10" t="s">
        <v>2836</v>
      </c>
      <c r="Z1023" s="10" t="s">
        <v>2664</v>
      </c>
      <c r="AA1023" s="112" t="s">
        <v>2894</v>
      </c>
      <c r="AB1023" s="113"/>
      <c r="AC1023" s="14"/>
      <c r="AD1023" s="14"/>
      <c r="AE1023" s="14"/>
      <c r="AF1023" s="14"/>
      <c r="AG1023" s="14"/>
      <c r="AH1023" s="14"/>
    </row>
    <row r="1024" spans="2:41" hidden="1" x14ac:dyDescent="0.35">
      <c r="B1024" s="10">
        <v>31074849</v>
      </c>
      <c r="C1024" s="10">
        <v>849</v>
      </c>
      <c r="D1024" s="11" t="s">
        <v>2895</v>
      </c>
      <c r="E1024" s="11"/>
      <c r="F1024" s="11"/>
      <c r="G1024" s="11" t="s">
        <v>46</v>
      </c>
      <c r="H1024" s="10" t="s">
        <v>47</v>
      </c>
      <c r="I1024" s="41" t="s">
        <v>48</v>
      </c>
      <c r="J1024" s="41"/>
      <c r="K1024" s="10"/>
      <c r="L1024" s="10" t="s">
        <v>51</v>
      </c>
      <c r="M1024" s="10" t="s">
        <v>67</v>
      </c>
      <c r="N1024" s="13">
        <v>42368</v>
      </c>
      <c r="O1024" s="10" t="s">
        <v>604</v>
      </c>
      <c r="P1024" s="15" t="s">
        <v>2577</v>
      </c>
      <c r="Q1024" s="11"/>
      <c r="R1024" s="10"/>
      <c r="S1024" s="10" t="s">
        <v>536</v>
      </c>
      <c r="T1024" s="10" t="s">
        <v>536</v>
      </c>
      <c r="U1024" s="10" t="s">
        <v>2580</v>
      </c>
      <c r="V1024" s="10">
        <v>2710199200</v>
      </c>
      <c r="W1024" s="10" t="s">
        <v>2582</v>
      </c>
      <c r="X1024" s="112" t="s">
        <v>2896</v>
      </c>
      <c r="Y1024" s="10" t="s">
        <v>2663</v>
      </c>
      <c r="Z1024" s="10" t="s">
        <v>2664</v>
      </c>
      <c r="AA1024" s="112" t="s">
        <v>2897</v>
      </c>
      <c r="AB1024" s="113"/>
      <c r="AC1024" s="14"/>
      <c r="AD1024" s="14"/>
      <c r="AE1024" s="14"/>
      <c r="AF1024" s="14"/>
      <c r="AG1024" s="14"/>
      <c r="AH1024" s="14"/>
    </row>
    <row r="1025" spans="2:34" hidden="1" x14ac:dyDescent="0.35">
      <c r="B1025" s="10">
        <v>35095860</v>
      </c>
      <c r="C1025" s="10">
        <v>860</v>
      </c>
      <c r="D1025" s="11" t="s">
        <v>2898</v>
      </c>
      <c r="E1025" s="11"/>
      <c r="F1025" s="11"/>
      <c r="G1025" s="11" t="s">
        <v>46</v>
      </c>
      <c r="H1025" s="10" t="s">
        <v>2834</v>
      </c>
      <c r="I1025" s="41" t="s">
        <v>140</v>
      </c>
      <c r="J1025" s="41"/>
      <c r="K1025" s="10"/>
      <c r="L1025" s="10" t="s">
        <v>51</v>
      </c>
      <c r="M1025" s="10" t="s">
        <v>67</v>
      </c>
      <c r="N1025" s="13">
        <v>42312</v>
      </c>
      <c r="O1025" s="10" t="s">
        <v>604</v>
      </c>
      <c r="P1025" s="15" t="s">
        <v>2577</v>
      </c>
      <c r="Q1025" s="11"/>
      <c r="R1025" s="10"/>
      <c r="S1025" s="10" t="s">
        <v>536</v>
      </c>
      <c r="T1025" s="10" t="s">
        <v>536</v>
      </c>
      <c r="U1025" s="10" t="s">
        <v>2580</v>
      </c>
      <c r="V1025" s="10">
        <v>3819000000</v>
      </c>
      <c r="W1025" s="10" t="s">
        <v>2582</v>
      </c>
      <c r="X1025" s="112" t="s">
        <v>2899</v>
      </c>
      <c r="Y1025" s="10" t="s">
        <v>2836</v>
      </c>
      <c r="Z1025" s="10" t="s">
        <v>2664</v>
      </c>
      <c r="AA1025" s="112" t="s">
        <v>2900</v>
      </c>
      <c r="AB1025" s="113"/>
      <c r="AC1025" s="14"/>
      <c r="AD1025" s="14"/>
      <c r="AE1025" s="14"/>
      <c r="AF1025" s="14"/>
      <c r="AG1025" s="14"/>
      <c r="AH1025" s="14"/>
    </row>
    <row r="1026" spans="2:34" hidden="1" x14ac:dyDescent="0.35">
      <c r="B1026" s="10">
        <v>35097860</v>
      </c>
      <c r="C1026" s="10">
        <v>860</v>
      </c>
      <c r="D1026" s="11" t="s">
        <v>2901</v>
      </c>
      <c r="E1026" s="11"/>
      <c r="F1026" s="11"/>
      <c r="G1026" s="11" t="s">
        <v>46</v>
      </c>
      <c r="H1026" s="10" t="s">
        <v>2834</v>
      </c>
      <c r="I1026" s="41" t="s">
        <v>140</v>
      </c>
      <c r="J1026" s="41"/>
      <c r="K1026" s="10"/>
      <c r="L1026" s="10" t="s">
        <v>51</v>
      </c>
      <c r="M1026" s="10" t="s">
        <v>67</v>
      </c>
      <c r="N1026" s="13">
        <v>42312</v>
      </c>
      <c r="O1026" s="10" t="s">
        <v>604</v>
      </c>
      <c r="P1026" s="15" t="s">
        <v>2577</v>
      </c>
      <c r="Q1026" s="11"/>
      <c r="R1026" s="10"/>
      <c r="S1026" s="10" t="s">
        <v>536</v>
      </c>
      <c r="T1026" s="10" t="s">
        <v>536</v>
      </c>
      <c r="U1026" s="10" t="s">
        <v>2580</v>
      </c>
      <c r="V1026" s="10">
        <v>3819000000</v>
      </c>
      <c r="W1026" s="10" t="s">
        <v>2582</v>
      </c>
      <c r="X1026" s="112" t="s">
        <v>2902</v>
      </c>
      <c r="Y1026" s="10" t="s">
        <v>2836</v>
      </c>
      <c r="Z1026" s="10" t="s">
        <v>2664</v>
      </c>
      <c r="AA1026" s="112" t="s">
        <v>2903</v>
      </c>
      <c r="AB1026" s="113"/>
      <c r="AC1026" s="14"/>
      <c r="AD1026" s="14"/>
      <c r="AE1026" s="14"/>
      <c r="AF1026" s="14"/>
      <c r="AG1026" s="14"/>
      <c r="AH1026" s="14"/>
    </row>
    <row r="1027" spans="2:34" hidden="1" x14ac:dyDescent="0.35">
      <c r="B1027" s="10">
        <v>39192816</v>
      </c>
      <c r="C1027" s="10">
        <v>816</v>
      </c>
      <c r="D1027" s="11" t="s">
        <v>2904</v>
      </c>
      <c r="E1027" s="11"/>
      <c r="F1027" s="11"/>
      <c r="G1027" s="11" t="s">
        <v>46</v>
      </c>
      <c r="H1027" s="10" t="s">
        <v>2905</v>
      </c>
      <c r="I1027" s="41" t="s">
        <v>140</v>
      </c>
      <c r="J1027" s="41"/>
      <c r="K1027" s="10"/>
      <c r="L1027" s="10" t="s">
        <v>51</v>
      </c>
      <c r="M1027" s="10" t="s">
        <v>67</v>
      </c>
      <c r="N1027" s="13">
        <v>42368</v>
      </c>
      <c r="O1027" s="10" t="s">
        <v>604</v>
      </c>
      <c r="P1027" s="15" t="s">
        <v>2577</v>
      </c>
      <c r="Q1027" s="11"/>
      <c r="R1027" s="10"/>
      <c r="S1027" s="10" t="s">
        <v>536</v>
      </c>
      <c r="T1027" s="10" t="s">
        <v>536</v>
      </c>
      <c r="U1027" s="10" t="s">
        <v>2580</v>
      </c>
      <c r="V1027" s="10">
        <v>2710199900</v>
      </c>
      <c r="W1027" s="10" t="s">
        <v>2582</v>
      </c>
      <c r="X1027" s="112" t="s">
        <v>2906</v>
      </c>
      <c r="Y1027" s="10" t="s">
        <v>2907</v>
      </c>
      <c r="Z1027" s="10" t="s">
        <v>2664</v>
      </c>
      <c r="AA1027" s="112" t="s">
        <v>2908</v>
      </c>
      <c r="AB1027" s="113"/>
      <c r="AC1027" s="14"/>
      <c r="AD1027" s="14"/>
      <c r="AE1027" s="14"/>
      <c r="AF1027" s="14"/>
      <c r="AG1027" s="14"/>
      <c r="AH1027" s="14"/>
    </row>
    <row r="1028" spans="2:34" hidden="1" x14ac:dyDescent="0.35">
      <c r="B1028" s="10">
        <v>39192885</v>
      </c>
      <c r="C1028" s="10">
        <v>885</v>
      </c>
      <c r="D1028" s="11" t="s">
        <v>2909</v>
      </c>
      <c r="E1028" s="11"/>
      <c r="F1028" s="11"/>
      <c r="G1028" s="11" t="s">
        <v>46</v>
      </c>
      <c r="H1028" s="10" t="s">
        <v>2910</v>
      </c>
      <c r="I1028" s="41" t="s">
        <v>140</v>
      </c>
      <c r="J1028" s="41"/>
      <c r="K1028" s="10"/>
      <c r="L1028" s="10" t="s">
        <v>51</v>
      </c>
      <c r="M1028" s="10" t="s">
        <v>67</v>
      </c>
      <c r="N1028" s="13">
        <v>42368</v>
      </c>
      <c r="O1028" s="10" t="s">
        <v>604</v>
      </c>
      <c r="P1028" s="15" t="s">
        <v>2577</v>
      </c>
      <c r="Q1028" s="11"/>
      <c r="R1028" s="10"/>
      <c r="S1028" s="10" t="s">
        <v>536</v>
      </c>
      <c r="T1028" s="10" t="s">
        <v>536</v>
      </c>
      <c r="U1028" s="10" t="s">
        <v>2580</v>
      </c>
      <c r="V1028" s="10">
        <v>2710199900</v>
      </c>
      <c r="W1028" s="10" t="s">
        <v>2582</v>
      </c>
      <c r="X1028" s="112" t="s">
        <v>2906</v>
      </c>
      <c r="Y1028" s="10" t="s">
        <v>2911</v>
      </c>
      <c r="Z1028" s="10" t="s">
        <v>2912</v>
      </c>
      <c r="AA1028" s="112" t="s">
        <v>2913</v>
      </c>
      <c r="AB1028" s="113"/>
      <c r="AC1028" s="14"/>
      <c r="AD1028" s="14"/>
      <c r="AE1028" s="14"/>
      <c r="AF1028" s="14"/>
      <c r="AG1028" s="14"/>
      <c r="AH1028" s="14"/>
    </row>
    <row r="1029" spans="2:34" hidden="1" x14ac:dyDescent="0.35">
      <c r="B1029" s="10">
        <v>39193846</v>
      </c>
      <c r="C1029" s="10">
        <v>846</v>
      </c>
      <c r="D1029" s="11" t="s">
        <v>2914</v>
      </c>
      <c r="E1029" s="11"/>
      <c r="F1029" s="11"/>
      <c r="G1029" s="11" t="s">
        <v>46</v>
      </c>
      <c r="H1029" s="10" t="s">
        <v>2667</v>
      </c>
      <c r="I1029" s="41" t="s">
        <v>140</v>
      </c>
      <c r="J1029" s="41"/>
      <c r="K1029" s="10"/>
      <c r="L1029" s="10" t="s">
        <v>51</v>
      </c>
      <c r="M1029" s="10" t="s">
        <v>67</v>
      </c>
      <c r="N1029" s="13">
        <v>42368</v>
      </c>
      <c r="O1029" s="10" t="s">
        <v>53</v>
      </c>
      <c r="P1029" s="15" t="s">
        <v>2577</v>
      </c>
      <c r="Q1029" s="11"/>
      <c r="R1029" s="10"/>
      <c r="S1029" s="10" t="s">
        <v>536</v>
      </c>
      <c r="T1029" s="10" t="s">
        <v>536</v>
      </c>
      <c r="U1029" s="10" t="s">
        <v>2580</v>
      </c>
      <c r="V1029" s="10">
        <v>2710199900</v>
      </c>
      <c r="W1029" s="10" t="s">
        <v>2582</v>
      </c>
      <c r="X1029" s="112" t="s">
        <v>2906</v>
      </c>
      <c r="Y1029" s="10" t="s">
        <v>2915</v>
      </c>
      <c r="Z1029" s="10" t="s">
        <v>2664</v>
      </c>
      <c r="AA1029" s="112" t="s">
        <v>2916</v>
      </c>
      <c r="AB1029" s="113"/>
      <c r="AC1029" s="14"/>
      <c r="AD1029" s="14"/>
      <c r="AE1029" s="14"/>
      <c r="AF1029" s="14"/>
      <c r="AG1029" s="14"/>
      <c r="AH1029" s="14"/>
    </row>
    <row r="1030" spans="2:34" hidden="1" x14ac:dyDescent="0.35">
      <c r="B1030" s="10">
        <v>39192846</v>
      </c>
      <c r="C1030" s="10">
        <v>846</v>
      </c>
      <c r="D1030" s="11" t="s">
        <v>2917</v>
      </c>
      <c r="E1030" s="11"/>
      <c r="F1030" s="11"/>
      <c r="G1030" s="11" t="s">
        <v>46</v>
      </c>
      <c r="H1030" s="10" t="s">
        <v>2918</v>
      </c>
      <c r="I1030" s="41" t="s">
        <v>140</v>
      </c>
      <c r="J1030" s="41"/>
      <c r="K1030" s="10"/>
      <c r="L1030" s="10" t="s">
        <v>51</v>
      </c>
      <c r="M1030" s="10" t="s">
        <v>52</v>
      </c>
      <c r="N1030" s="13">
        <v>40646</v>
      </c>
      <c r="O1030" s="10" t="s">
        <v>53</v>
      </c>
      <c r="P1030" s="15" t="s">
        <v>2577</v>
      </c>
      <c r="Q1030" s="11"/>
      <c r="R1030" s="10"/>
      <c r="S1030" s="10">
        <v>39193846</v>
      </c>
      <c r="T1030" s="10" t="s">
        <v>2914</v>
      </c>
      <c r="U1030" s="10" t="s">
        <v>2594</v>
      </c>
      <c r="V1030" s="10">
        <v>2710199900</v>
      </c>
      <c r="W1030" s="10" t="s">
        <v>2582</v>
      </c>
      <c r="X1030" s="112" t="s">
        <v>2906</v>
      </c>
      <c r="Y1030" s="10" t="s">
        <v>2915</v>
      </c>
      <c r="Z1030" s="10" t="s">
        <v>2919</v>
      </c>
      <c r="AA1030" s="112" t="s">
        <v>2920</v>
      </c>
      <c r="AB1030" s="113"/>
      <c r="AC1030" s="14"/>
      <c r="AD1030" s="14"/>
      <c r="AE1030" s="14"/>
      <c r="AF1030" s="14"/>
      <c r="AG1030" s="14"/>
      <c r="AH1030" s="14"/>
    </row>
    <row r="1031" spans="2:34" hidden="1" x14ac:dyDescent="0.35">
      <c r="B1031" s="10">
        <v>39192807</v>
      </c>
      <c r="C1031" s="10">
        <v>807</v>
      </c>
      <c r="D1031" s="11" t="s">
        <v>2921</v>
      </c>
      <c r="E1031" s="10"/>
      <c r="F1031" s="11"/>
      <c r="G1031" s="11" t="s">
        <v>46</v>
      </c>
      <c r="H1031" s="10" t="s">
        <v>669</v>
      </c>
      <c r="I1031" s="41" t="s">
        <v>140</v>
      </c>
      <c r="J1031" s="41"/>
      <c r="K1031" s="10"/>
      <c r="L1031" s="10" t="s">
        <v>51</v>
      </c>
      <c r="M1031" s="10" t="s">
        <v>67</v>
      </c>
      <c r="N1031" s="13">
        <v>42368</v>
      </c>
      <c r="O1031" s="10" t="s">
        <v>604</v>
      </c>
      <c r="P1031" s="15" t="s">
        <v>2577</v>
      </c>
      <c r="Q1031" s="10"/>
      <c r="R1031" s="10"/>
      <c r="S1031" s="10" t="s">
        <v>536</v>
      </c>
      <c r="T1031" s="11" t="s">
        <v>536</v>
      </c>
      <c r="U1031" s="10" t="s">
        <v>2580</v>
      </c>
      <c r="V1031" s="10">
        <v>2710199900</v>
      </c>
      <c r="W1031" s="10" t="s">
        <v>2582</v>
      </c>
      <c r="X1031" s="10" t="s">
        <v>2906</v>
      </c>
      <c r="Y1031" s="10" t="s">
        <v>525</v>
      </c>
      <c r="Z1031" s="10" t="s">
        <v>2664</v>
      </c>
      <c r="AA1031" s="10" t="s">
        <v>2922</v>
      </c>
      <c r="AB1031" s="113"/>
      <c r="AC1031" s="14"/>
      <c r="AD1031" s="14"/>
      <c r="AE1031" s="14"/>
      <c r="AF1031" s="14"/>
      <c r="AG1031" s="14"/>
      <c r="AH1031" s="14"/>
    </row>
    <row r="1032" spans="2:34" hidden="1" x14ac:dyDescent="0.35">
      <c r="B1032" s="10">
        <v>39000816</v>
      </c>
      <c r="C1032" s="10">
        <v>816</v>
      </c>
      <c r="D1032" s="11" t="s">
        <v>2923</v>
      </c>
      <c r="E1032" s="10"/>
      <c r="F1032" s="11"/>
      <c r="G1032" s="11" t="s">
        <v>46</v>
      </c>
      <c r="H1032" s="10" t="s">
        <v>2905</v>
      </c>
      <c r="I1032" s="41" t="s">
        <v>140</v>
      </c>
      <c r="J1032" s="41"/>
      <c r="K1032" s="10"/>
      <c r="L1032" s="10" t="s">
        <v>51</v>
      </c>
      <c r="M1032" s="10" t="s">
        <v>67</v>
      </c>
      <c r="N1032" s="13">
        <v>42368</v>
      </c>
      <c r="O1032" s="10" t="s">
        <v>92</v>
      </c>
      <c r="P1032" s="15" t="s">
        <v>2577</v>
      </c>
      <c r="Q1032" s="10"/>
      <c r="R1032" s="10"/>
      <c r="S1032" s="10" t="s">
        <v>536</v>
      </c>
      <c r="T1032" s="11" t="s">
        <v>536</v>
      </c>
      <c r="U1032" s="10" t="s">
        <v>2580</v>
      </c>
      <c r="V1032" s="10">
        <v>3403990000</v>
      </c>
      <c r="W1032" s="10" t="s">
        <v>2582</v>
      </c>
      <c r="X1032" s="10" t="s">
        <v>2924</v>
      </c>
      <c r="Y1032" s="10" t="s">
        <v>2925</v>
      </c>
      <c r="Z1032" s="10" t="s">
        <v>2664</v>
      </c>
      <c r="AA1032" s="10" t="s">
        <v>2926</v>
      </c>
      <c r="AB1032" s="113"/>
      <c r="AC1032" s="14"/>
      <c r="AD1032" s="14"/>
      <c r="AE1032" s="14"/>
      <c r="AF1032" s="14"/>
      <c r="AG1032" s="14"/>
      <c r="AH1032" s="14"/>
    </row>
    <row r="1033" spans="2:34" hidden="1" x14ac:dyDescent="0.35">
      <c r="B1033" s="10">
        <v>39001885</v>
      </c>
      <c r="C1033" s="10">
        <v>885</v>
      </c>
      <c r="D1033" s="11" t="s">
        <v>2927</v>
      </c>
      <c r="E1033" s="11"/>
      <c r="F1033" s="11"/>
      <c r="G1033" s="11" t="s">
        <v>46</v>
      </c>
      <c r="H1033" s="10" t="s">
        <v>2928</v>
      </c>
      <c r="I1033" s="41" t="s">
        <v>140</v>
      </c>
      <c r="J1033" s="41"/>
      <c r="K1033" s="10"/>
      <c r="L1033" s="10" t="s">
        <v>51</v>
      </c>
      <c r="M1033" s="10" t="s">
        <v>67</v>
      </c>
      <c r="N1033" s="13">
        <v>42368</v>
      </c>
      <c r="O1033" s="10" t="s">
        <v>92</v>
      </c>
      <c r="P1033" s="15" t="s">
        <v>2577</v>
      </c>
      <c r="Q1033" s="11"/>
      <c r="R1033" s="10"/>
      <c r="S1033" s="10" t="s">
        <v>536</v>
      </c>
      <c r="T1033" s="10" t="s">
        <v>536</v>
      </c>
      <c r="U1033" s="10" t="s">
        <v>2580</v>
      </c>
      <c r="V1033" s="10">
        <v>3403990000</v>
      </c>
      <c r="W1033" s="10" t="s">
        <v>2582</v>
      </c>
      <c r="X1033" s="10" t="s">
        <v>2924</v>
      </c>
      <c r="Y1033" s="10" t="s">
        <v>2929</v>
      </c>
      <c r="Z1033" s="10" t="s">
        <v>2912</v>
      </c>
      <c r="AA1033" s="10" t="s">
        <v>2930</v>
      </c>
      <c r="AB1033" s="113"/>
      <c r="AC1033" s="14"/>
      <c r="AD1033" s="14"/>
      <c r="AE1033" s="14"/>
      <c r="AF1033" s="14"/>
      <c r="AG1033" s="14"/>
      <c r="AH1033" s="14"/>
    </row>
    <row r="1034" spans="2:34" hidden="1" x14ac:dyDescent="0.35">
      <c r="B1034" s="10">
        <v>39001846</v>
      </c>
      <c r="C1034" s="10">
        <v>846</v>
      </c>
      <c r="D1034" s="11" t="s">
        <v>2931</v>
      </c>
      <c r="E1034" s="11"/>
      <c r="F1034" s="11"/>
      <c r="G1034" s="11" t="s">
        <v>46</v>
      </c>
      <c r="H1034" s="10" t="s">
        <v>2667</v>
      </c>
      <c r="I1034" s="41" t="s">
        <v>140</v>
      </c>
      <c r="J1034" s="41"/>
      <c r="K1034" s="10"/>
      <c r="L1034" s="10" t="s">
        <v>51</v>
      </c>
      <c r="M1034" s="10" t="s">
        <v>67</v>
      </c>
      <c r="N1034" s="13">
        <v>42368</v>
      </c>
      <c r="O1034" s="10" t="s">
        <v>92</v>
      </c>
      <c r="P1034" s="15" t="s">
        <v>2577</v>
      </c>
      <c r="Q1034" s="11"/>
      <c r="R1034" s="10"/>
      <c r="S1034" s="10" t="s">
        <v>536</v>
      </c>
      <c r="T1034" s="10" t="s">
        <v>536</v>
      </c>
      <c r="U1034" s="10" t="s">
        <v>2580</v>
      </c>
      <c r="V1034" s="10">
        <v>3403990000</v>
      </c>
      <c r="W1034" s="10" t="s">
        <v>2582</v>
      </c>
      <c r="X1034" s="10" t="s">
        <v>2924</v>
      </c>
      <c r="Y1034" s="10" t="s">
        <v>2671</v>
      </c>
      <c r="Z1034" s="10" t="s">
        <v>2664</v>
      </c>
      <c r="AA1034" s="10" t="s">
        <v>2932</v>
      </c>
      <c r="AB1034" s="113"/>
      <c r="AC1034" s="14"/>
      <c r="AD1034" s="14"/>
      <c r="AE1034" s="14"/>
      <c r="AF1034" s="14"/>
      <c r="AG1034" s="14"/>
      <c r="AH1034" s="14"/>
    </row>
    <row r="1035" spans="2:34" hidden="1" x14ac:dyDescent="0.35">
      <c r="B1035" s="10">
        <v>39000846</v>
      </c>
      <c r="C1035" s="10">
        <v>846</v>
      </c>
      <c r="D1035" s="11" t="s">
        <v>2933</v>
      </c>
      <c r="E1035" s="11"/>
      <c r="F1035" s="11"/>
      <c r="G1035" s="11" t="s">
        <v>46</v>
      </c>
      <c r="H1035" s="10" t="s">
        <v>2918</v>
      </c>
      <c r="I1035" s="41" t="s">
        <v>140</v>
      </c>
      <c r="J1035" s="41"/>
      <c r="K1035" s="10"/>
      <c r="L1035" s="10" t="s">
        <v>51</v>
      </c>
      <c r="M1035" s="10" t="s">
        <v>52</v>
      </c>
      <c r="N1035" s="13">
        <v>40648</v>
      </c>
      <c r="O1035" s="10" t="s">
        <v>92</v>
      </c>
      <c r="P1035" s="15" t="s">
        <v>2577</v>
      </c>
      <c r="Q1035" s="11"/>
      <c r="R1035" s="10"/>
      <c r="S1035" s="10">
        <v>39001846</v>
      </c>
      <c r="T1035" s="10" t="s">
        <v>2931</v>
      </c>
      <c r="U1035" s="10" t="s">
        <v>2594</v>
      </c>
      <c r="V1035" s="10">
        <v>3403990000</v>
      </c>
      <c r="W1035" s="10" t="s">
        <v>2582</v>
      </c>
      <c r="X1035" s="10" t="s">
        <v>2924</v>
      </c>
      <c r="Y1035" s="10" t="s">
        <v>2671</v>
      </c>
      <c r="Z1035" s="10" t="s">
        <v>2655</v>
      </c>
      <c r="AA1035" s="10" t="s">
        <v>2934</v>
      </c>
      <c r="AB1035" s="113"/>
      <c r="AC1035" s="14"/>
      <c r="AD1035" s="14"/>
      <c r="AE1035" s="14"/>
      <c r="AF1035" s="14"/>
      <c r="AG1035" s="14"/>
      <c r="AH1035" s="14"/>
    </row>
    <row r="1036" spans="2:34" hidden="1" x14ac:dyDescent="0.35">
      <c r="B1036" s="10">
        <v>39000807</v>
      </c>
      <c r="C1036" s="10">
        <v>807</v>
      </c>
      <c r="D1036" s="11" t="s">
        <v>2935</v>
      </c>
      <c r="E1036" s="11"/>
      <c r="F1036" s="11"/>
      <c r="G1036" s="11" t="s">
        <v>46</v>
      </c>
      <c r="H1036" s="10" t="s">
        <v>669</v>
      </c>
      <c r="I1036" s="41" t="s">
        <v>140</v>
      </c>
      <c r="J1036" s="41"/>
      <c r="K1036" s="10"/>
      <c r="L1036" s="10" t="s">
        <v>51</v>
      </c>
      <c r="M1036" s="10" t="s">
        <v>67</v>
      </c>
      <c r="N1036" s="13">
        <v>42368</v>
      </c>
      <c r="O1036" s="10" t="s">
        <v>92</v>
      </c>
      <c r="P1036" s="15" t="s">
        <v>2577</v>
      </c>
      <c r="Q1036" s="11"/>
      <c r="R1036" s="10"/>
      <c r="S1036" s="10" t="s">
        <v>536</v>
      </c>
      <c r="T1036" s="10" t="s">
        <v>536</v>
      </c>
      <c r="U1036" s="10" t="s">
        <v>2580</v>
      </c>
      <c r="V1036" s="10">
        <v>3403990000</v>
      </c>
      <c r="W1036" s="10" t="s">
        <v>2582</v>
      </c>
      <c r="X1036" s="10" t="s">
        <v>2924</v>
      </c>
      <c r="Y1036" s="10" t="s">
        <v>525</v>
      </c>
      <c r="Z1036" s="10" t="s">
        <v>2664</v>
      </c>
      <c r="AA1036" s="10" t="s">
        <v>2936</v>
      </c>
      <c r="AB1036" s="113"/>
      <c r="AC1036" s="14"/>
      <c r="AD1036" s="14"/>
      <c r="AE1036" s="14"/>
      <c r="AF1036" s="14"/>
      <c r="AG1036" s="14"/>
      <c r="AH1036" s="14"/>
    </row>
    <row r="1037" spans="2:34" hidden="1" x14ac:dyDescent="0.35">
      <c r="B1037" s="10">
        <v>39011816</v>
      </c>
      <c r="C1037" s="10">
        <v>816</v>
      </c>
      <c r="D1037" s="11" t="s">
        <v>2937</v>
      </c>
      <c r="E1037" s="11"/>
      <c r="F1037" s="11"/>
      <c r="G1037" s="11" t="s">
        <v>46</v>
      </c>
      <c r="H1037" s="10" t="s">
        <v>2905</v>
      </c>
      <c r="I1037" s="41" t="s">
        <v>140</v>
      </c>
      <c r="J1037" s="41"/>
      <c r="K1037" s="10"/>
      <c r="L1037" s="10" t="s">
        <v>51</v>
      </c>
      <c r="M1037" s="10" t="s">
        <v>67</v>
      </c>
      <c r="N1037" s="13">
        <v>42368</v>
      </c>
      <c r="O1037" s="10" t="s">
        <v>92</v>
      </c>
      <c r="P1037" s="15" t="s">
        <v>2577</v>
      </c>
      <c r="Q1037" s="11"/>
      <c r="R1037" s="10"/>
      <c r="S1037" s="10" t="s">
        <v>536</v>
      </c>
      <c r="T1037" s="10" t="s">
        <v>536</v>
      </c>
      <c r="U1037" s="10" t="s">
        <v>2580</v>
      </c>
      <c r="V1037" s="10" t="s">
        <v>604</v>
      </c>
      <c r="W1037" s="10" t="s">
        <v>2582</v>
      </c>
      <c r="X1037" s="10" t="s">
        <v>2938</v>
      </c>
      <c r="Y1037" s="10" t="s">
        <v>2925</v>
      </c>
      <c r="Z1037" s="10" t="s">
        <v>2664</v>
      </c>
      <c r="AA1037" s="10" t="s">
        <v>2939</v>
      </c>
      <c r="AB1037" s="113"/>
      <c r="AC1037" s="14"/>
      <c r="AD1037" s="14"/>
      <c r="AE1037" s="14"/>
      <c r="AF1037" s="14"/>
      <c r="AG1037" s="14"/>
      <c r="AH1037" s="14"/>
    </row>
    <row r="1038" spans="2:34" hidden="1" x14ac:dyDescent="0.35">
      <c r="B1038" s="10">
        <v>39012885</v>
      </c>
      <c r="C1038" s="10">
        <v>885</v>
      </c>
      <c r="D1038" s="11" t="s">
        <v>2940</v>
      </c>
      <c r="E1038" s="11"/>
      <c r="F1038" s="11"/>
      <c r="G1038" s="11" t="s">
        <v>46</v>
      </c>
      <c r="H1038" s="10" t="s">
        <v>2928</v>
      </c>
      <c r="I1038" s="41" t="s">
        <v>140</v>
      </c>
      <c r="J1038" s="41"/>
      <c r="K1038" s="10"/>
      <c r="L1038" s="10" t="s">
        <v>51</v>
      </c>
      <c r="M1038" s="10" t="s">
        <v>67</v>
      </c>
      <c r="N1038" s="13">
        <v>42368</v>
      </c>
      <c r="O1038" s="10" t="s">
        <v>92</v>
      </c>
      <c r="P1038" s="15" t="s">
        <v>2577</v>
      </c>
      <c r="Q1038" s="11"/>
      <c r="R1038" s="10"/>
      <c r="S1038" s="10" t="s">
        <v>536</v>
      </c>
      <c r="T1038" s="10" t="s">
        <v>536</v>
      </c>
      <c r="U1038" s="10" t="s">
        <v>2580</v>
      </c>
      <c r="V1038" s="10">
        <v>3403190000</v>
      </c>
      <c r="W1038" s="10" t="s">
        <v>2582</v>
      </c>
      <c r="X1038" s="10" t="s">
        <v>2938</v>
      </c>
      <c r="Y1038" s="10" t="s">
        <v>2911</v>
      </c>
      <c r="Z1038" s="10" t="s">
        <v>2912</v>
      </c>
      <c r="AA1038" s="10" t="s">
        <v>2941</v>
      </c>
      <c r="AB1038" s="113"/>
      <c r="AC1038" s="14"/>
      <c r="AD1038" s="14"/>
      <c r="AE1038" s="14"/>
      <c r="AF1038" s="14"/>
      <c r="AG1038" s="14"/>
      <c r="AH1038" s="14"/>
    </row>
    <row r="1039" spans="2:34" hidden="1" x14ac:dyDescent="0.35">
      <c r="B1039" s="10">
        <v>39012846</v>
      </c>
      <c r="C1039" s="10">
        <v>846</v>
      </c>
      <c r="D1039" s="11" t="s">
        <v>2942</v>
      </c>
      <c r="E1039" s="11"/>
      <c r="F1039" s="11"/>
      <c r="G1039" s="11" t="s">
        <v>46</v>
      </c>
      <c r="H1039" s="10" t="s">
        <v>2667</v>
      </c>
      <c r="I1039" s="41" t="s">
        <v>140</v>
      </c>
      <c r="J1039" s="41"/>
      <c r="K1039" s="10"/>
      <c r="L1039" s="10" t="s">
        <v>51</v>
      </c>
      <c r="M1039" s="10" t="s">
        <v>67</v>
      </c>
      <c r="N1039" s="13">
        <v>42368</v>
      </c>
      <c r="O1039" s="10" t="s">
        <v>92</v>
      </c>
      <c r="P1039" s="15" t="s">
        <v>2577</v>
      </c>
      <c r="Q1039" s="10"/>
      <c r="R1039" s="10"/>
      <c r="S1039" s="10" t="s">
        <v>536</v>
      </c>
      <c r="T1039" s="11" t="s">
        <v>536</v>
      </c>
      <c r="U1039" s="10" t="s">
        <v>2580</v>
      </c>
      <c r="V1039" s="10">
        <v>3403190000</v>
      </c>
      <c r="W1039" s="10" t="s">
        <v>2582</v>
      </c>
      <c r="X1039" s="10" t="s">
        <v>2938</v>
      </c>
      <c r="Y1039" s="10" t="s">
        <v>2915</v>
      </c>
      <c r="Z1039" s="10" t="s">
        <v>2664</v>
      </c>
      <c r="AA1039" s="10" t="s">
        <v>2943</v>
      </c>
      <c r="AB1039" s="113"/>
      <c r="AC1039" s="14"/>
      <c r="AD1039" s="14"/>
      <c r="AE1039" s="14"/>
      <c r="AF1039" s="14"/>
      <c r="AG1039" s="14"/>
      <c r="AH1039" s="14"/>
    </row>
    <row r="1040" spans="2:34" hidden="1" x14ac:dyDescent="0.35">
      <c r="B1040" s="10">
        <v>39011846</v>
      </c>
      <c r="C1040" s="10">
        <v>846</v>
      </c>
      <c r="D1040" s="11" t="s">
        <v>2944</v>
      </c>
      <c r="E1040" s="11"/>
      <c r="F1040" s="11"/>
      <c r="G1040" s="11" t="s">
        <v>46</v>
      </c>
      <c r="H1040" s="10" t="s">
        <v>2918</v>
      </c>
      <c r="I1040" s="41" t="s">
        <v>140</v>
      </c>
      <c r="J1040" s="41"/>
      <c r="K1040" s="10"/>
      <c r="L1040" s="10" t="s">
        <v>51</v>
      </c>
      <c r="M1040" s="10" t="s">
        <v>52</v>
      </c>
      <c r="N1040" s="13">
        <v>40673</v>
      </c>
      <c r="O1040" s="10" t="s">
        <v>92</v>
      </c>
      <c r="P1040" s="15" t="s">
        <v>2577</v>
      </c>
      <c r="Q1040" s="11"/>
      <c r="R1040" s="10"/>
      <c r="S1040" s="10">
        <v>39012846</v>
      </c>
      <c r="T1040" s="10" t="s">
        <v>2942</v>
      </c>
      <c r="U1040" s="10" t="s">
        <v>2594</v>
      </c>
      <c r="V1040" s="10">
        <v>3403990000</v>
      </c>
      <c r="W1040" s="10" t="s">
        <v>2582</v>
      </c>
      <c r="X1040" s="10" t="s">
        <v>2938</v>
      </c>
      <c r="Y1040" s="10" t="s">
        <v>2915</v>
      </c>
      <c r="Z1040" s="10" t="s">
        <v>2945</v>
      </c>
      <c r="AA1040" s="10" t="s">
        <v>2946</v>
      </c>
      <c r="AB1040" s="113"/>
      <c r="AC1040" s="14"/>
      <c r="AD1040" s="14"/>
      <c r="AE1040" s="14"/>
      <c r="AF1040" s="14"/>
      <c r="AG1040" s="14"/>
      <c r="AH1040" s="14"/>
    </row>
    <row r="1041" spans="2:34" hidden="1" x14ac:dyDescent="0.35">
      <c r="B1041" s="10">
        <v>39033846</v>
      </c>
      <c r="C1041" s="10">
        <v>846</v>
      </c>
      <c r="D1041" s="11" t="s">
        <v>2947</v>
      </c>
      <c r="E1041" s="11"/>
      <c r="F1041" s="11"/>
      <c r="G1041" s="11" t="s">
        <v>46</v>
      </c>
      <c r="H1041" s="10" t="s">
        <v>2918</v>
      </c>
      <c r="I1041" s="41" t="s">
        <v>140</v>
      </c>
      <c r="J1041" s="41"/>
      <c r="K1041" s="10"/>
      <c r="L1041" s="10" t="s">
        <v>51</v>
      </c>
      <c r="M1041" s="10" t="s">
        <v>52</v>
      </c>
      <c r="N1041" s="13">
        <v>41234</v>
      </c>
      <c r="O1041" s="10" t="s">
        <v>92</v>
      </c>
      <c r="P1041" s="15" t="s">
        <v>2577</v>
      </c>
      <c r="Q1041" s="11"/>
      <c r="R1041" s="10"/>
      <c r="S1041" s="10">
        <v>39034846</v>
      </c>
      <c r="T1041" s="10" t="s">
        <v>2948</v>
      </c>
      <c r="U1041" s="10" t="s">
        <v>2594</v>
      </c>
      <c r="V1041" s="10">
        <v>3403990000</v>
      </c>
      <c r="W1041" s="10" t="s">
        <v>2582</v>
      </c>
      <c r="X1041" s="10" t="s">
        <v>2949</v>
      </c>
      <c r="Y1041" s="10" t="s">
        <v>2915</v>
      </c>
      <c r="Z1041" s="10" t="s">
        <v>2950</v>
      </c>
      <c r="AA1041" s="10" t="s">
        <v>2951</v>
      </c>
      <c r="AB1041" s="113"/>
      <c r="AC1041" s="14"/>
      <c r="AD1041" s="14"/>
      <c r="AE1041" s="14"/>
      <c r="AF1041" s="14"/>
      <c r="AG1041" s="14"/>
      <c r="AH1041" s="14"/>
    </row>
    <row r="1042" spans="2:34" hidden="1" x14ac:dyDescent="0.35">
      <c r="B1042" s="10">
        <v>39011807</v>
      </c>
      <c r="C1042" s="10">
        <v>807</v>
      </c>
      <c r="D1042" s="11" t="s">
        <v>2952</v>
      </c>
      <c r="E1042" s="11"/>
      <c r="F1042" s="11"/>
      <c r="G1042" s="11" t="s">
        <v>46</v>
      </c>
      <c r="H1042" s="10" t="s">
        <v>669</v>
      </c>
      <c r="I1042" s="41" t="s">
        <v>140</v>
      </c>
      <c r="J1042" s="41"/>
      <c r="K1042" s="10"/>
      <c r="L1042" s="10" t="s">
        <v>51</v>
      </c>
      <c r="M1042" s="10" t="s">
        <v>67</v>
      </c>
      <c r="N1042" s="13">
        <v>42368</v>
      </c>
      <c r="O1042" s="10" t="s">
        <v>92</v>
      </c>
      <c r="P1042" s="15" t="s">
        <v>2577</v>
      </c>
      <c r="Q1042" s="10"/>
      <c r="R1042" s="10"/>
      <c r="S1042" s="10" t="s">
        <v>536</v>
      </c>
      <c r="T1042" s="11" t="s">
        <v>536</v>
      </c>
      <c r="U1042" s="10" t="s">
        <v>2580</v>
      </c>
      <c r="V1042" s="10">
        <v>3403190000</v>
      </c>
      <c r="W1042" s="10" t="s">
        <v>2582</v>
      </c>
      <c r="X1042" s="10" t="s">
        <v>2938</v>
      </c>
      <c r="Y1042" s="10" t="s">
        <v>525</v>
      </c>
      <c r="Z1042" s="10" t="s">
        <v>2664</v>
      </c>
      <c r="AA1042" s="10" t="s">
        <v>2953</v>
      </c>
      <c r="AB1042" s="113"/>
      <c r="AC1042" s="14"/>
      <c r="AD1042" s="14"/>
      <c r="AE1042" s="14"/>
      <c r="AF1042" s="14"/>
      <c r="AG1042" s="14"/>
      <c r="AH1042" s="14"/>
    </row>
    <row r="1043" spans="2:34" hidden="1" x14ac:dyDescent="0.35">
      <c r="B1043" s="10">
        <v>39078816</v>
      </c>
      <c r="C1043" s="10">
        <v>816</v>
      </c>
      <c r="D1043" s="11" t="s">
        <v>2954</v>
      </c>
      <c r="E1043" s="11"/>
      <c r="F1043" s="11"/>
      <c r="G1043" s="11" t="s">
        <v>46</v>
      </c>
      <c r="H1043" s="10" t="s">
        <v>2905</v>
      </c>
      <c r="I1043" s="41" t="s">
        <v>140</v>
      </c>
      <c r="J1043" s="41"/>
      <c r="K1043" s="10"/>
      <c r="L1043" s="10" t="s">
        <v>51</v>
      </c>
      <c r="M1043" s="10" t="s">
        <v>67</v>
      </c>
      <c r="N1043" s="13">
        <v>42368</v>
      </c>
      <c r="O1043" s="10" t="s">
        <v>92</v>
      </c>
      <c r="P1043" s="15" t="s">
        <v>2577</v>
      </c>
      <c r="Q1043" s="11"/>
      <c r="R1043" s="10"/>
      <c r="S1043" s="10" t="s">
        <v>536</v>
      </c>
      <c r="T1043" s="10" t="s">
        <v>536</v>
      </c>
      <c r="U1043" s="10" t="s">
        <v>2580</v>
      </c>
      <c r="V1043" s="10">
        <v>2710199900</v>
      </c>
      <c r="W1043" s="10" t="s">
        <v>2582</v>
      </c>
      <c r="X1043" s="10" t="s">
        <v>2955</v>
      </c>
      <c r="Y1043" s="10" t="s">
        <v>2925</v>
      </c>
      <c r="Z1043" s="10" t="s">
        <v>2664</v>
      </c>
      <c r="AA1043" s="10" t="s">
        <v>2956</v>
      </c>
      <c r="AB1043" s="113"/>
      <c r="AC1043" s="14"/>
      <c r="AD1043" s="14"/>
      <c r="AE1043" s="14"/>
      <c r="AF1043" s="14"/>
      <c r="AG1043" s="14"/>
      <c r="AH1043" s="14"/>
    </row>
    <row r="1044" spans="2:34" hidden="1" x14ac:dyDescent="0.35">
      <c r="B1044" s="10">
        <v>39077986</v>
      </c>
      <c r="C1044" s="10">
        <v>986</v>
      </c>
      <c r="D1044" s="11" t="s">
        <v>2957</v>
      </c>
      <c r="E1044" s="11"/>
      <c r="F1044" s="11"/>
      <c r="G1044" s="11" t="s">
        <v>46</v>
      </c>
      <c r="H1044" s="10" t="s">
        <v>2958</v>
      </c>
      <c r="I1044" s="41" t="s">
        <v>140</v>
      </c>
      <c r="J1044" s="41"/>
      <c r="K1044" s="10"/>
      <c r="L1044" s="10" t="s">
        <v>51</v>
      </c>
      <c r="M1044" s="10" t="s">
        <v>52</v>
      </c>
      <c r="N1044" s="13">
        <v>40679</v>
      </c>
      <c r="O1044" s="10" t="s">
        <v>92</v>
      </c>
      <c r="P1044" s="15" t="s">
        <v>2577</v>
      </c>
      <c r="Q1044" s="11"/>
      <c r="R1044" s="10"/>
      <c r="S1044" s="10">
        <v>39078885</v>
      </c>
      <c r="T1044" s="10" t="s">
        <v>2959</v>
      </c>
      <c r="U1044" s="10" t="s">
        <v>2594</v>
      </c>
      <c r="V1044" s="10">
        <v>2710199900</v>
      </c>
      <c r="W1044" s="10" t="s">
        <v>2582</v>
      </c>
      <c r="X1044" s="10" t="s">
        <v>2955</v>
      </c>
      <c r="Y1044" s="10" t="s">
        <v>2911</v>
      </c>
      <c r="Z1044" s="10" t="s">
        <v>2740</v>
      </c>
      <c r="AA1044" s="10" t="s">
        <v>2960</v>
      </c>
      <c r="AB1044" s="113"/>
      <c r="AC1044" s="14"/>
      <c r="AD1044" s="14"/>
      <c r="AE1044" s="14"/>
      <c r="AF1044" s="14"/>
      <c r="AG1044" s="14"/>
      <c r="AH1044" s="14"/>
    </row>
    <row r="1045" spans="2:34" hidden="1" x14ac:dyDescent="0.35">
      <c r="B1045" s="10">
        <v>39078885</v>
      </c>
      <c r="C1045" s="10">
        <v>885</v>
      </c>
      <c r="D1045" s="11" t="s">
        <v>2959</v>
      </c>
      <c r="E1045" s="11"/>
      <c r="F1045" s="11"/>
      <c r="G1045" s="11" t="s">
        <v>46</v>
      </c>
      <c r="H1045" s="10" t="s">
        <v>2928</v>
      </c>
      <c r="I1045" s="41" t="s">
        <v>140</v>
      </c>
      <c r="J1045" s="41"/>
      <c r="K1045" s="10"/>
      <c r="L1045" s="10" t="s">
        <v>51</v>
      </c>
      <c r="M1045" s="10" t="s">
        <v>67</v>
      </c>
      <c r="N1045" s="13">
        <v>42368</v>
      </c>
      <c r="O1045" s="10" t="s">
        <v>92</v>
      </c>
      <c r="P1045" s="15" t="s">
        <v>2577</v>
      </c>
      <c r="Q1045" s="11"/>
      <c r="R1045" s="10"/>
      <c r="S1045" s="10" t="s">
        <v>536</v>
      </c>
      <c r="T1045" s="10" t="s">
        <v>536</v>
      </c>
      <c r="U1045" s="10" t="s">
        <v>2580</v>
      </c>
      <c r="V1045" s="10">
        <v>2710199900</v>
      </c>
      <c r="W1045" s="10" t="s">
        <v>2582</v>
      </c>
      <c r="X1045" s="10" t="s">
        <v>2955</v>
      </c>
      <c r="Y1045" s="10" t="s">
        <v>2911</v>
      </c>
      <c r="Z1045" s="10" t="s">
        <v>2961</v>
      </c>
      <c r="AA1045" s="10" t="s">
        <v>2962</v>
      </c>
      <c r="AB1045" s="113"/>
      <c r="AC1045" s="14"/>
      <c r="AD1045" s="14"/>
      <c r="AE1045" s="14"/>
      <c r="AF1045" s="14"/>
      <c r="AG1045" s="14"/>
      <c r="AH1045" s="14"/>
    </row>
    <row r="1046" spans="2:34" hidden="1" x14ac:dyDescent="0.35">
      <c r="B1046" s="10">
        <v>39078846</v>
      </c>
      <c r="C1046" s="10">
        <v>846</v>
      </c>
      <c r="D1046" s="11" t="s">
        <v>2963</v>
      </c>
      <c r="E1046" s="11"/>
      <c r="F1046" s="11"/>
      <c r="G1046" s="11" t="s">
        <v>46</v>
      </c>
      <c r="H1046" s="10" t="s">
        <v>2667</v>
      </c>
      <c r="I1046" s="41" t="s">
        <v>140</v>
      </c>
      <c r="J1046" s="41"/>
      <c r="K1046" s="10"/>
      <c r="L1046" s="10" t="s">
        <v>51</v>
      </c>
      <c r="M1046" s="10" t="s">
        <v>67</v>
      </c>
      <c r="N1046" s="13">
        <v>42368</v>
      </c>
      <c r="O1046" s="10" t="s">
        <v>92</v>
      </c>
      <c r="P1046" s="15" t="s">
        <v>2577</v>
      </c>
      <c r="Q1046" s="11"/>
      <c r="R1046" s="10"/>
      <c r="S1046" s="10" t="s">
        <v>536</v>
      </c>
      <c r="T1046" s="10" t="s">
        <v>536</v>
      </c>
      <c r="U1046" s="10" t="s">
        <v>2580</v>
      </c>
      <c r="V1046" s="10">
        <v>2710199900</v>
      </c>
      <c r="W1046" s="10" t="s">
        <v>2582</v>
      </c>
      <c r="X1046" s="10" t="s">
        <v>2955</v>
      </c>
      <c r="Y1046" s="10" t="s">
        <v>2671</v>
      </c>
      <c r="Z1046" s="10" t="s">
        <v>2664</v>
      </c>
      <c r="AA1046" s="10" t="s">
        <v>2964</v>
      </c>
      <c r="AB1046" s="113"/>
      <c r="AC1046" s="14"/>
      <c r="AD1046" s="14"/>
      <c r="AE1046" s="14"/>
      <c r="AF1046" s="14"/>
      <c r="AG1046" s="14"/>
      <c r="AH1046" s="14"/>
    </row>
    <row r="1047" spans="2:34" hidden="1" x14ac:dyDescent="0.35">
      <c r="B1047" s="10">
        <v>39077846</v>
      </c>
      <c r="C1047" s="10">
        <v>846</v>
      </c>
      <c r="D1047" s="11" t="s">
        <v>2965</v>
      </c>
      <c r="E1047" s="11"/>
      <c r="F1047" s="11"/>
      <c r="G1047" s="11" t="s">
        <v>46</v>
      </c>
      <c r="H1047" s="10" t="s">
        <v>2918</v>
      </c>
      <c r="I1047" s="41" t="s">
        <v>140</v>
      </c>
      <c r="J1047" s="41"/>
      <c r="K1047" s="10"/>
      <c r="L1047" s="10" t="s">
        <v>51</v>
      </c>
      <c r="M1047" s="10" t="s">
        <v>52</v>
      </c>
      <c r="N1047" s="13">
        <v>40708</v>
      </c>
      <c r="O1047" s="10" t="s">
        <v>92</v>
      </c>
      <c r="P1047" s="15" t="s">
        <v>2577</v>
      </c>
      <c r="Q1047" s="11"/>
      <c r="R1047" s="10"/>
      <c r="S1047" s="10">
        <v>39078846</v>
      </c>
      <c r="T1047" s="10" t="s">
        <v>2963</v>
      </c>
      <c r="U1047" s="10" t="s">
        <v>2594</v>
      </c>
      <c r="V1047" s="10">
        <v>2710199900</v>
      </c>
      <c r="W1047" s="10" t="s">
        <v>2582</v>
      </c>
      <c r="X1047" s="10" t="s">
        <v>2955</v>
      </c>
      <c r="Y1047" s="10" t="s">
        <v>2671</v>
      </c>
      <c r="Z1047" s="10" t="s">
        <v>2655</v>
      </c>
      <c r="AA1047" s="10" t="s">
        <v>2966</v>
      </c>
      <c r="AB1047" s="113"/>
      <c r="AC1047" s="14"/>
      <c r="AD1047" s="14"/>
      <c r="AE1047" s="14"/>
      <c r="AF1047" s="14"/>
      <c r="AG1047" s="14"/>
      <c r="AH1047" s="14"/>
    </row>
    <row r="1048" spans="2:34" hidden="1" x14ac:dyDescent="0.35">
      <c r="B1048" s="10">
        <v>39016816</v>
      </c>
      <c r="C1048" s="10">
        <v>816</v>
      </c>
      <c r="D1048" s="11" t="s">
        <v>2967</v>
      </c>
      <c r="E1048" s="10"/>
      <c r="F1048" s="11"/>
      <c r="G1048" s="11" t="s">
        <v>46</v>
      </c>
      <c r="H1048" s="10" t="s">
        <v>2905</v>
      </c>
      <c r="I1048" s="41" t="s">
        <v>140</v>
      </c>
      <c r="J1048" s="41"/>
      <c r="K1048" s="10"/>
      <c r="L1048" s="10" t="s">
        <v>51</v>
      </c>
      <c r="M1048" s="10" t="s">
        <v>67</v>
      </c>
      <c r="N1048" s="13">
        <v>42368</v>
      </c>
      <c r="O1048" s="10" t="s">
        <v>604</v>
      </c>
      <c r="P1048" s="15" t="s">
        <v>2577</v>
      </c>
      <c r="Q1048" s="10"/>
      <c r="R1048" s="10"/>
      <c r="S1048" s="10" t="s">
        <v>536</v>
      </c>
      <c r="T1048" s="11" t="s">
        <v>536</v>
      </c>
      <c r="U1048" s="10" t="s">
        <v>2580</v>
      </c>
      <c r="V1048" s="10">
        <v>2710199900</v>
      </c>
      <c r="W1048" s="10" t="s">
        <v>2582</v>
      </c>
      <c r="X1048" s="10" t="s">
        <v>2670</v>
      </c>
      <c r="Y1048" s="10" t="s">
        <v>2925</v>
      </c>
      <c r="Z1048" s="10" t="s">
        <v>2664</v>
      </c>
      <c r="AA1048" s="10" t="s">
        <v>2968</v>
      </c>
      <c r="AB1048" s="113"/>
      <c r="AC1048" s="14"/>
      <c r="AD1048" s="14"/>
      <c r="AE1048" s="14"/>
      <c r="AF1048" s="14"/>
      <c r="AG1048" s="14"/>
      <c r="AH1048" s="14"/>
    </row>
    <row r="1049" spans="2:34" hidden="1" x14ac:dyDescent="0.35">
      <c r="B1049" s="10">
        <v>39016986</v>
      </c>
      <c r="C1049" s="10">
        <v>986</v>
      </c>
      <c r="D1049" s="11" t="s">
        <v>2969</v>
      </c>
      <c r="E1049" s="11"/>
      <c r="F1049" s="11"/>
      <c r="G1049" s="11" t="s">
        <v>46</v>
      </c>
      <c r="H1049" s="10" t="s">
        <v>2958</v>
      </c>
      <c r="I1049" s="41" t="s">
        <v>140</v>
      </c>
      <c r="J1049" s="41"/>
      <c r="K1049" s="10"/>
      <c r="L1049" s="10" t="s">
        <v>51</v>
      </c>
      <c r="M1049" s="10" t="s">
        <v>52</v>
      </c>
      <c r="N1049" s="13">
        <v>41002</v>
      </c>
      <c r="O1049" s="10" t="s">
        <v>53</v>
      </c>
      <c r="P1049" s="15" t="s">
        <v>2577</v>
      </c>
      <c r="Q1049" s="11"/>
      <c r="R1049" s="10"/>
      <c r="S1049" s="10">
        <v>39016885</v>
      </c>
      <c r="T1049" s="10" t="s">
        <v>2970</v>
      </c>
      <c r="U1049" s="10" t="s">
        <v>2594</v>
      </c>
      <c r="V1049" s="10">
        <v>2710199900</v>
      </c>
      <c r="W1049" s="10" t="s">
        <v>2582</v>
      </c>
      <c r="X1049" s="10" t="s">
        <v>2670</v>
      </c>
      <c r="Y1049" s="10" t="s">
        <v>2911</v>
      </c>
      <c r="Z1049" s="10" t="s">
        <v>2740</v>
      </c>
      <c r="AA1049" s="10" t="s">
        <v>2971</v>
      </c>
      <c r="AB1049" s="113"/>
      <c r="AC1049" s="14"/>
      <c r="AD1049" s="14"/>
      <c r="AE1049" s="14"/>
      <c r="AF1049" s="14"/>
      <c r="AG1049" s="14"/>
      <c r="AH1049" s="14"/>
    </row>
    <row r="1050" spans="2:34" hidden="1" x14ac:dyDescent="0.35">
      <c r="B1050" s="10">
        <v>39016885</v>
      </c>
      <c r="C1050" s="10">
        <v>885</v>
      </c>
      <c r="D1050" s="11" t="s">
        <v>2970</v>
      </c>
      <c r="E1050" s="10"/>
      <c r="F1050" s="11"/>
      <c r="G1050" s="11" t="s">
        <v>46</v>
      </c>
      <c r="H1050" s="10" t="s">
        <v>2928</v>
      </c>
      <c r="I1050" s="41" t="s">
        <v>140</v>
      </c>
      <c r="J1050" s="41"/>
      <c r="K1050" s="10"/>
      <c r="L1050" s="10" t="s">
        <v>51</v>
      </c>
      <c r="M1050" s="10" t="s">
        <v>67</v>
      </c>
      <c r="N1050" s="13">
        <v>42368</v>
      </c>
      <c r="O1050" s="10" t="s">
        <v>53</v>
      </c>
      <c r="P1050" s="15" t="s">
        <v>2577</v>
      </c>
      <c r="Q1050" s="10"/>
      <c r="R1050" s="10"/>
      <c r="S1050" s="10" t="s">
        <v>536</v>
      </c>
      <c r="T1050" s="11" t="s">
        <v>536</v>
      </c>
      <c r="U1050" s="10" t="s">
        <v>2580</v>
      </c>
      <c r="V1050" s="10">
        <v>2710199900</v>
      </c>
      <c r="W1050" s="10" t="s">
        <v>2582</v>
      </c>
      <c r="X1050" s="10" t="s">
        <v>2670</v>
      </c>
      <c r="Y1050" s="10" t="s">
        <v>2911</v>
      </c>
      <c r="Z1050" s="10" t="s">
        <v>2961</v>
      </c>
      <c r="AA1050" s="10" t="s">
        <v>2972</v>
      </c>
      <c r="AB1050" s="113"/>
      <c r="AC1050" s="14"/>
      <c r="AD1050" s="14"/>
      <c r="AE1050" s="14"/>
      <c r="AF1050" s="14"/>
      <c r="AG1050" s="14"/>
      <c r="AH1050" s="14"/>
    </row>
    <row r="1051" spans="2:34" hidden="1" x14ac:dyDescent="0.35">
      <c r="B1051" s="10">
        <v>39016846</v>
      </c>
      <c r="C1051" s="10">
        <v>846</v>
      </c>
      <c r="D1051" s="11" t="s">
        <v>2669</v>
      </c>
      <c r="E1051" s="11"/>
      <c r="F1051" s="11"/>
      <c r="G1051" s="11" t="s">
        <v>46</v>
      </c>
      <c r="H1051" s="10" t="s">
        <v>2667</v>
      </c>
      <c r="I1051" s="41" t="s">
        <v>140</v>
      </c>
      <c r="J1051" s="41"/>
      <c r="K1051" s="10"/>
      <c r="L1051" s="10" t="s">
        <v>51</v>
      </c>
      <c r="M1051" s="10" t="s">
        <v>67</v>
      </c>
      <c r="N1051" s="13">
        <v>42368</v>
      </c>
      <c r="O1051" s="10" t="s">
        <v>604</v>
      </c>
      <c r="P1051" s="15" t="s">
        <v>2577</v>
      </c>
      <c r="Q1051" s="11"/>
      <c r="R1051" s="10"/>
      <c r="S1051" s="10" t="s">
        <v>536</v>
      </c>
      <c r="T1051" s="10" t="s">
        <v>536</v>
      </c>
      <c r="U1051" s="10" t="s">
        <v>2580</v>
      </c>
      <c r="V1051" s="10">
        <v>2710199900</v>
      </c>
      <c r="W1051" s="10" t="s">
        <v>2582</v>
      </c>
      <c r="X1051" s="10" t="s">
        <v>2670</v>
      </c>
      <c r="Y1051" s="10" t="s">
        <v>2671</v>
      </c>
      <c r="Z1051" s="10" t="s">
        <v>2664</v>
      </c>
      <c r="AA1051" s="10" t="s">
        <v>2973</v>
      </c>
      <c r="AB1051" s="113"/>
      <c r="AC1051" s="14"/>
      <c r="AD1051" s="14"/>
      <c r="AE1051" s="14"/>
      <c r="AF1051" s="14"/>
      <c r="AG1051" s="14"/>
      <c r="AH1051" s="14"/>
    </row>
    <row r="1052" spans="2:34" hidden="1" x14ac:dyDescent="0.35">
      <c r="B1052" s="10">
        <v>39016807</v>
      </c>
      <c r="C1052" s="10">
        <v>807</v>
      </c>
      <c r="D1052" s="11" t="s">
        <v>2974</v>
      </c>
      <c r="E1052" s="10"/>
      <c r="F1052" s="11"/>
      <c r="G1052" s="11" t="s">
        <v>46</v>
      </c>
      <c r="H1052" s="10" t="s">
        <v>669</v>
      </c>
      <c r="I1052" s="41" t="s">
        <v>140</v>
      </c>
      <c r="J1052" s="41"/>
      <c r="K1052" s="10"/>
      <c r="L1052" s="10" t="s">
        <v>51</v>
      </c>
      <c r="M1052" s="10" t="s">
        <v>67</v>
      </c>
      <c r="N1052" s="13">
        <v>42368</v>
      </c>
      <c r="O1052" s="10" t="s">
        <v>604</v>
      </c>
      <c r="P1052" s="15" t="s">
        <v>2577</v>
      </c>
      <c r="Q1052" s="10"/>
      <c r="R1052" s="10"/>
      <c r="S1052" s="10" t="s">
        <v>536</v>
      </c>
      <c r="T1052" s="11" t="s">
        <v>536</v>
      </c>
      <c r="U1052" s="10" t="s">
        <v>2580</v>
      </c>
      <c r="V1052" s="10">
        <v>2710199900</v>
      </c>
      <c r="W1052" s="10" t="s">
        <v>2582</v>
      </c>
      <c r="X1052" s="10" t="s">
        <v>2670</v>
      </c>
      <c r="Y1052" s="10" t="s">
        <v>525</v>
      </c>
      <c r="Z1052" s="10" t="s">
        <v>2664</v>
      </c>
      <c r="AA1052" s="10" t="s">
        <v>2975</v>
      </c>
      <c r="AB1052" s="14"/>
      <c r="AC1052" s="14"/>
      <c r="AD1052" s="14"/>
      <c r="AE1052" s="14"/>
      <c r="AF1052" s="14"/>
      <c r="AG1052" s="14"/>
      <c r="AH1052" s="14"/>
    </row>
    <row r="1053" spans="2:34" hidden="1" x14ac:dyDescent="0.35">
      <c r="B1053" s="10">
        <v>39034816</v>
      </c>
      <c r="C1053" s="10">
        <v>816</v>
      </c>
      <c r="D1053" s="11" t="s">
        <v>2976</v>
      </c>
      <c r="E1053" s="11"/>
      <c r="F1053" s="11"/>
      <c r="G1053" s="11" t="s">
        <v>46</v>
      </c>
      <c r="H1053" s="10" t="s">
        <v>2905</v>
      </c>
      <c r="I1053" s="41" t="s">
        <v>140</v>
      </c>
      <c r="J1053" s="41"/>
      <c r="K1053" s="10"/>
      <c r="L1053" s="10" t="s">
        <v>51</v>
      </c>
      <c r="M1053" s="10" t="s">
        <v>67</v>
      </c>
      <c r="N1053" s="13">
        <v>42368</v>
      </c>
      <c r="O1053" s="10" t="s">
        <v>604</v>
      </c>
      <c r="P1053" s="15" t="s">
        <v>2577</v>
      </c>
      <c r="Q1053" s="11"/>
      <c r="R1053" s="10"/>
      <c r="S1053" s="10" t="s">
        <v>536</v>
      </c>
      <c r="T1053" s="10" t="s">
        <v>536</v>
      </c>
      <c r="U1053" s="10" t="s">
        <v>2580</v>
      </c>
      <c r="V1053" s="10">
        <v>2710199900</v>
      </c>
      <c r="W1053" s="10" t="s">
        <v>2582</v>
      </c>
      <c r="X1053" s="10" t="s">
        <v>2977</v>
      </c>
      <c r="Y1053" s="10" t="s">
        <v>2925</v>
      </c>
      <c r="Z1053" s="10" t="s">
        <v>2664</v>
      </c>
      <c r="AA1053" s="10" t="s">
        <v>2978</v>
      </c>
      <c r="AB1053" s="113"/>
      <c r="AC1053" s="14"/>
      <c r="AD1053" s="14"/>
      <c r="AE1053" s="14"/>
      <c r="AF1053" s="14"/>
      <c r="AG1053" s="14"/>
      <c r="AH1053" s="14"/>
    </row>
    <row r="1054" spans="2:34" hidden="1" x14ac:dyDescent="0.35">
      <c r="B1054" s="10">
        <v>39034885</v>
      </c>
      <c r="C1054" s="10">
        <v>885</v>
      </c>
      <c r="D1054" s="11" t="s">
        <v>2979</v>
      </c>
      <c r="E1054" s="11"/>
      <c r="F1054" s="11"/>
      <c r="G1054" s="11" t="s">
        <v>46</v>
      </c>
      <c r="H1054" s="10" t="s">
        <v>2928</v>
      </c>
      <c r="I1054" s="41" t="s">
        <v>140</v>
      </c>
      <c r="J1054" s="41"/>
      <c r="K1054" s="10"/>
      <c r="L1054" s="10" t="s">
        <v>51</v>
      </c>
      <c r="M1054" s="10" t="s">
        <v>67</v>
      </c>
      <c r="N1054" s="13">
        <v>42368</v>
      </c>
      <c r="O1054" s="10" t="s">
        <v>604</v>
      </c>
      <c r="P1054" s="15" t="s">
        <v>2577</v>
      </c>
      <c r="Q1054" s="11"/>
      <c r="R1054" s="10"/>
      <c r="S1054" s="10" t="s">
        <v>536</v>
      </c>
      <c r="T1054" s="10" t="s">
        <v>536</v>
      </c>
      <c r="U1054" s="10" t="s">
        <v>2580</v>
      </c>
      <c r="V1054" s="10">
        <v>2710199900</v>
      </c>
      <c r="W1054" s="10" t="s">
        <v>2582</v>
      </c>
      <c r="X1054" s="10" t="s">
        <v>2977</v>
      </c>
      <c r="Y1054" s="10" t="s">
        <v>2911</v>
      </c>
      <c r="Z1054" s="10" t="s">
        <v>2912</v>
      </c>
      <c r="AA1054" s="10" t="s">
        <v>2980</v>
      </c>
      <c r="AB1054" s="113"/>
      <c r="AC1054" s="14"/>
      <c r="AD1054" s="14"/>
      <c r="AE1054" s="14"/>
      <c r="AF1054" s="14"/>
      <c r="AG1054" s="14"/>
      <c r="AH1054" s="14"/>
    </row>
    <row r="1055" spans="2:34" hidden="1" x14ac:dyDescent="0.35">
      <c r="B1055" s="10">
        <v>39034846</v>
      </c>
      <c r="C1055" s="10">
        <v>846</v>
      </c>
      <c r="D1055" s="11" t="s">
        <v>2948</v>
      </c>
      <c r="E1055" s="11"/>
      <c r="F1055" s="11"/>
      <c r="G1055" s="11" t="s">
        <v>46</v>
      </c>
      <c r="H1055" s="10" t="s">
        <v>2667</v>
      </c>
      <c r="I1055" s="41" t="s">
        <v>140</v>
      </c>
      <c r="J1055" s="41"/>
      <c r="K1055" s="10"/>
      <c r="L1055" s="10" t="s">
        <v>51</v>
      </c>
      <c r="M1055" s="10" t="s">
        <v>67</v>
      </c>
      <c r="N1055" s="13">
        <v>42368</v>
      </c>
      <c r="O1055" s="10" t="s">
        <v>604</v>
      </c>
      <c r="P1055" s="15" t="s">
        <v>2577</v>
      </c>
      <c r="Q1055" s="11"/>
      <c r="R1055" s="10"/>
      <c r="S1055" s="10" t="s">
        <v>536</v>
      </c>
      <c r="T1055" s="10" t="s">
        <v>536</v>
      </c>
      <c r="U1055" s="10" t="s">
        <v>2580</v>
      </c>
      <c r="V1055" s="10">
        <v>2710199900</v>
      </c>
      <c r="W1055" s="10" t="s">
        <v>2582</v>
      </c>
      <c r="X1055" s="10" t="s">
        <v>2977</v>
      </c>
      <c r="Y1055" s="10" t="s">
        <v>2915</v>
      </c>
      <c r="Z1055" s="10" t="s">
        <v>2664</v>
      </c>
      <c r="AA1055" s="10" t="s">
        <v>2981</v>
      </c>
      <c r="AB1055" s="113"/>
      <c r="AC1055" s="14"/>
      <c r="AD1055" s="14"/>
      <c r="AE1055" s="14"/>
      <c r="AF1055" s="14"/>
      <c r="AG1055" s="14"/>
      <c r="AH1055" s="14"/>
    </row>
    <row r="1056" spans="2:34" hidden="1" x14ac:dyDescent="0.35">
      <c r="B1056" s="10">
        <v>39034807</v>
      </c>
      <c r="C1056" s="10">
        <v>807</v>
      </c>
      <c r="D1056" s="11" t="s">
        <v>2982</v>
      </c>
      <c r="E1056" s="11"/>
      <c r="F1056" s="11"/>
      <c r="G1056" s="11" t="s">
        <v>46</v>
      </c>
      <c r="H1056" s="10" t="s">
        <v>669</v>
      </c>
      <c r="I1056" s="41" t="s">
        <v>140</v>
      </c>
      <c r="J1056" s="41"/>
      <c r="K1056" s="10"/>
      <c r="L1056" s="10" t="s">
        <v>51</v>
      </c>
      <c r="M1056" s="10" t="s">
        <v>67</v>
      </c>
      <c r="N1056" s="13">
        <v>42368</v>
      </c>
      <c r="O1056" s="10" t="s">
        <v>604</v>
      </c>
      <c r="P1056" s="15" t="s">
        <v>2577</v>
      </c>
      <c r="Q1056" s="11"/>
      <c r="R1056" s="10"/>
      <c r="S1056" s="10" t="s">
        <v>536</v>
      </c>
      <c r="T1056" s="10" t="s">
        <v>536</v>
      </c>
      <c r="U1056" s="10" t="s">
        <v>2580</v>
      </c>
      <c r="V1056" s="10">
        <v>2710199900</v>
      </c>
      <c r="W1056" s="10" t="s">
        <v>2582</v>
      </c>
      <c r="X1056" s="10" t="s">
        <v>2977</v>
      </c>
      <c r="Y1056" s="10" t="s">
        <v>525</v>
      </c>
      <c r="Z1056" s="10" t="s">
        <v>2664</v>
      </c>
      <c r="AA1056" s="10" t="s">
        <v>2983</v>
      </c>
      <c r="AB1056" s="113"/>
      <c r="AC1056" s="14"/>
      <c r="AD1056" s="14"/>
      <c r="AE1056" s="14"/>
      <c r="AF1056" s="14"/>
      <c r="AG1056" s="14"/>
      <c r="AH1056" s="14"/>
    </row>
    <row r="1057" spans="2:34" hidden="1" x14ac:dyDescent="0.35">
      <c r="B1057" s="10">
        <v>39114816</v>
      </c>
      <c r="C1057" s="10">
        <v>816</v>
      </c>
      <c r="D1057" s="11" t="s">
        <v>2984</v>
      </c>
      <c r="E1057" s="10"/>
      <c r="F1057" s="11"/>
      <c r="G1057" s="11" t="s">
        <v>46</v>
      </c>
      <c r="H1057" s="10" t="s">
        <v>2905</v>
      </c>
      <c r="I1057" s="41" t="s">
        <v>140</v>
      </c>
      <c r="J1057" s="41"/>
      <c r="K1057" s="10"/>
      <c r="L1057" s="10" t="s">
        <v>51</v>
      </c>
      <c r="M1057" s="10" t="s">
        <v>67</v>
      </c>
      <c r="N1057" s="13">
        <v>42368</v>
      </c>
      <c r="O1057" s="10" t="s">
        <v>92</v>
      </c>
      <c r="P1057" s="15" t="s">
        <v>2577</v>
      </c>
      <c r="Q1057" s="10"/>
      <c r="R1057" s="10"/>
      <c r="S1057" s="10" t="s">
        <v>536</v>
      </c>
      <c r="T1057" s="11" t="s">
        <v>536</v>
      </c>
      <c r="U1057" s="10" t="s">
        <v>2580</v>
      </c>
      <c r="V1057" s="10">
        <v>3403990000</v>
      </c>
      <c r="W1057" s="10" t="s">
        <v>2582</v>
      </c>
      <c r="X1057" s="10" t="s">
        <v>2985</v>
      </c>
      <c r="Y1057" s="10" t="s">
        <v>2925</v>
      </c>
      <c r="Z1057" s="10" t="s">
        <v>2664</v>
      </c>
      <c r="AA1057" s="10" t="s">
        <v>2986</v>
      </c>
      <c r="AB1057" s="113"/>
      <c r="AC1057" s="14"/>
      <c r="AD1057" s="14"/>
      <c r="AE1057" s="14"/>
      <c r="AF1057" s="14"/>
      <c r="AG1057" s="14"/>
      <c r="AH1057" s="14"/>
    </row>
    <row r="1058" spans="2:34" hidden="1" x14ac:dyDescent="0.35">
      <c r="B1058" s="10">
        <v>39114885</v>
      </c>
      <c r="C1058" s="10">
        <v>885</v>
      </c>
      <c r="D1058" s="11" t="s">
        <v>2987</v>
      </c>
      <c r="E1058" s="11"/>
      <c r="F1058" s="11"/>
      <c r="G1058" s="11" t="s">
        <v>46</v>
      </c>
      <c r="H1058" s="10" t="s">
        <v>2910</v>
      </c>
      <c r="I1058" s="41" t="s">
        <v>140</v>
      </c>
      <c r="J1058" s="41"/>
      <c r="K1058" s="10"/>
      <c r="L1058" s="10" t="s">
        <v>51</v>
      </c>
      <c r="M1058" s="10" t="s">
        <v>67</v>
      </c>
      <c r="N1058" s="13">
        <v>42368</v>
      </c>
      <c r="O1058" s="10" t="s">
        <v>92</v>
      </c>
      <c r="P1058" s="15" t="s">
        <v>2577</v>
      </c>
      <c r="Q1058" s="11"/>
      <c r="R1058" s="10"/>
      <c r="S1058" s="10" t="s">
        <v>536</v>
      </c>
      <c r="T1058" s="10" t="s">
        <v>536</v>
      </c>
      <c r="U1058" s="10" t="s">
        <v>2580</v>
      </c>
      <c r="V1058" s="10">
        <v>3403990000</v>
      </c>
      <c r="W1058" s="10" t="s">
        <v>2582</v>
      </c>
      <c r="X1058" s="10" t="s">
        <v>2985</v>
      </c>
      <c r="Y1058" s="10" t="s">
        <v>2911</v>
      </c>
      <c r="Z1058" s="10" t="s">
        <v>2912</v>
      </c>
      <c r="AA1058" s="10" t="s">
        <v>2988</v>
      </c>
      <c r="AB1058" s="113"/>
      <c r="AC1058" s="14"/>
      <c r="AD1058" s="14"/>
      <c r="AE1058" s="14"/>
      <c r="AF1058" s="14"/>
      <c r="AG1058" s="14"/>
      <c r="AH1058" s="14"/>
    </row>
    <row r="1059" spans="2:34" hidden="1" x14ac:dyDescent="0.35">
      <c r="B1059" s="10">
        <v>39115846</v>
      </c>
      <c r="C1059" s="10">
        <v>846</v>
      </c>
      <c r="D1059" s="11" t="s">
        <v>2989</v>
      </c>
      <c r="E1059" s="11"/>
      <c r="F1059" s="11"/>
      <c r="G1059" s="11" t="s">
        <v>46</v>
      </c>
      <c r="H1059" s="10" t="s">
        <v>2667</v>
      </c>
      <c r="I1059" s="41" t="s">
        <v>140</v>
      </c>
      <c r="J1059" s="41"/>
      <c r="K1059" s="10"/>
      <c r="L1059" s="10" t="s">
        <v>51</v>
      </c>
      <c r="M1059" s="10" t="s">
        <v>67</v>
      </c>
      <c r="N1059" s="13">
        <v>42368</v>
      </c>
      <c r="O1059" s="10" t="s">
        <v>92</v>
      </c>
      <c r="P1059" s="15" t="s">
        <v>2577</v>
      </c>
      <c r="Q1059" s="11"/>
      <c r="R1059" s="10"/>
      <c r="S1059" s="10" t="s">
        <v>536</v>
      </c>
      <c r="T1059" s="10" t="s">
        <v>536</v>
      </c>
      <c r="U1059" s="10" t="s">
        <v>2580</v>
      </c>
      <c r="V1059" s="10">
        <v>3403990000</v>
      </c>
      <c r="W1059" s="10" t="s">
        <v>2582</v>
      </c>
      <c r="X1059" s="10" t="s">
        <v>2985</v>
      </c>
      <c r="Y1059" s="10" t="s">
        <v>2671</v>
      </c>
      <c r="Z1059" s="10" t="s">
        <v>2990</v>
      </c>
      <c r="AA1059" s="10" t="s">
        <v>2991</v>
      </c>
      <c r="AB1059" s="113"/>
      <c r="AC1059" s="14"/>
      <c r="AD1059" s="14"/>
      <c r="AE1059" s="14"/>
      <c r="AF1059" s="14"/>
      <c r="AG1059" s="14"/>
      <c r="AH1059" s="14"/>
    </row>
    <row r="1060" spans="2:34" hidden="1" x14ac:dyDescent="0.35">
      <c r="B1060" s="10">
        <v>39114846</v>
      </c>
      <c r="C1060" s="10">
        <v>846</v>
      </c>
      <c r="D1060" s="11" t="s">
        <v>2992</v>
      </c>
      <c r="E1060" s="10"/>
      <c r="F1060" s="11"/>
      <c r="G1060" s="11" t="s">
        <v>46</v>
      </c>
      <c r="H1060" s="10" t="s">
        <v>2918</v>
      </c>
      <c r="I1060" s="41" t="s">
        <v>140</v>
      </c>
      <c r="J1060" s="41"/>
      <c r="K1060" s="10"/>
      <c r="L1060" s="10" t="s">
        <v>51</v>
      </c>
      <c r="M1060" s="10" t="s">
        <v>52</v>
      </c>
      <c r="N1060" s="13">
        <v>40822</v>
      </c>
      <c r="O1060" s="10" t="s">
        <v>92</v>
      </c>
      <c r="P1060" s="15" t="s">
        <v>2577</v>
      </c>
      <c r="Q1060" s="10"/>
      <c r="R1060" s="10"/>
      <c r="S1060" s="10">
        <v>39115846</v>
      </c>
      <c r="T1060" s="11" t="s">
        <v>2989</v>
      </c>
      <c r="U1060" s="10" t="s">
        <v>2594</v>
      </c>
      <c r="V1060" s="10">
        <v>3403990000</v>
      </c>
      <c r="W1060" s="10" t="s">
        <v>2582</v>
      </c>
      <c r="X1060" s="10" t="s">
        <v>2985</v>
      </c>
      <c r="Y1060" s="10" t="s">
        <v>2671</v>
      </c>
      <c r="Z1060" s="10" t="s">
        <v>2655</v>
      </c>
      <c r="AA1060" s="10" t="s">
        <v>2993</v>
      </c>
      <c r="AB1060" s="113"/>
      <c r="AC1060" s="14"/>
      <c r="AD1060" s="14"/>
      <c r="AE1060" s="14"/>
      <c r="AF1060" s="14"/>
      <c r="AG1060" s="14"/>
      <c r="AH1060" s="14"/>
    </row>
    <row r="1061" spans="2:34" hidden="1" x14ac:dyDescent="0.35">
      <c r="B1061" s="10">
        <v>31026885</v>
      </c>
      <c r="C1061" s="10">
        <v>885</v>
      </c>
      <c r="D1061" s="11" t="s">
        <v>2994</v>
      </c>
      <c r="E1061" s="11"/>
      <c r="F1061" s="11"/>
      <c r="G1061" s="11" t="s">
        <v>46</v>
      </c>
      <c r="H1061" s="10" t="s">
        <v>2638</v>
      </c>
      <c r="I1061" s="41" t="s">
        <v>140</v>
      </c>
      <c r="J1061" s="41"/>
      <c r="K1061" s="10"/>
      <c r="L1061" s="10" t="s">
        <v>51</v>
      </c>
      <c r="M1061" s="10" t="s">
        <v>52</v>
      </c>
      <c r="N1061" s="13">
        <v>40702</v>
      </c>
      <c r="O1061" s="10" t="s">
        <v>53</v>
      </c>
      <c r="P1061" s="15" t="s">
        <v>2577</v>
      </c>
      <c r="Q1061" s="11"/>
      <c r="R1061" s="10"/>
      <c r="S1061" s="10">
        <v>31019885</v>
      </c>
      <c r="T1061" s="10" t="s">
        <v>2685</v>
      </c>
      <c r="U1061" s="10" t="s">
        <v>2594</v>
      </c>
      <c r="V1061" s="10">
        <v>2710193200</v>
      </c>
      <c r="W1061" s="10" t="s">
        <v>2582</v>
      </c>
      <c r="X1061" s="10" t="s">
        <v>2686</v>
      </c>
      <c r="Y1061" s="10" t="s">
        <v>2641</v>
      </c>
      <c r="Z1061" s="10" t="s">
        <v>2655</v>
      </c>
      <c r="AA1061" s="10" t="s">
        <v>2995</v>
      </c>
      <c r="AB1061" s="113"/>
      <c r="AC1061" s="14"/>
      <c r="AD1061" s="14"/>
      <c r="AE1061" s="14"/>
      <c r="AF1061" s="14"/>
      <c r="AG1061" s="14"/>
      <c r="AH1061" s="14"/>
    </row>
    <row r="1062" spans="2:34" hidden="1" x14ac:dyDescent="0.35">
      <c r="B1062" s="10">
        <v>33123872</v>
      </c>
      <c r="C1062" s="10">
        <v>872</v>
      </c>
      <c r="D1062" s="11" t="s">
        <v>2996</v>
      </c>
      <c r="E1062" s="11"/>
      <c r="F1062" s="11"/>
      <c r="G1062" s="11" t="s">
        <v>46</v>
      </c>
      <c r="H1062" s="10" t="s">
        <v>2997</v>
      </c>
      <c r="I1062" s="41" t="s">
        <v>140</v>
      </c>
      <c r="J1062" s="41"/>
      <c r="K1062" s="10"/>
      <c r="L1062" s="10" t="s">
        <v>51</v>
      </c>
      <c r="M1062" s="10" t="s">
        <v>52</v>
      </c>
      <c r="N1062" s="13">
        <v>41178</v>
      </c>
      <c r="O1062" s="10" t="s">
        <v>92</v>
      </c>
      <c r="P1062" s="15" t="s">
        <v>2577</v>
      </c>
      <c r="Q1062" s="11"/>
      <c r="R1062" s="10"/>
      <c r="S1062" s="10">
        <v>31064872</v>
      </c>
      <c r="T1062" s="10" t="s">
        <v>2718</v>
      </c>
      <c r="U1062" s="10" t="s">
        <v>2594</v>
      </c>
      <c r="V1062" s="10">
        <v>3403190000</v>
      </c>
      <c r="W1062" s="10" t="s">
        <v>2582</v>
      </c>
      <c r="X1062" s="10" t="s">
        <v>2719</v>
      </c>
      <c r="Y1062" s="10" t="s">
        <v>2658</v>
      </c>
      <c r="Z1062" s="10" t="s">
        <v>2720</v>
      </c>
      <c r="AA1062" s="10" t="s">
        <v>2721</v>
      </c>
      <c r="AB1062" s="113"/>
      <c r="AC1062" s="14"/>
      <c r="AD1062" s="14"/>
      <c r="AE1062" s="14"/>
      <c r="AF1062" s="14"/>
      <c r="AG1062" s="14"/>
      <c r="AH1062" s="14"/>
    </row>
    <row r="1063" spans="2:34" hidden="1" x14ac:dyDescent="0.35">
      <c r="B1063" s="10">
        <v>33101872</v>
      </c>
      <c r="C1063" s="10">
        <v>872</v>
      </c>
      <c r="D1063" s="11" t="s">
        <v>2998</v>
      </c>
      <c r="E1063" s="11"/>
      <c r="F1063" s="11"/>
      <c r="G1063" s="11" t="s">
        <v>46</v>
      </c>
      <c r="H1063" s="10" t="s">
        <v>2997</v>
      </c>
      <c r="I1063" s="41" t="s">
        <v>140</v>
      </c>
      <c r="J1063" s="41"/>
      <c r="K1063" s="10"/>
      <c r="L1063" s="10" t="s">
        <v>51</v>
      </c>
      <c r="M1063" s="10" t="s">
        <v>52</v>
      </c>
      <c r="N1063" s="13">
        <v>40945</v>
      </c>
      <c r="O1063" s="10" t="s">
        <v>92</v>
      </c>
      <c r="P1063" s="15" t="s">
        <v>2577</v>
      </c>
      <c r="Q1063" s="11"/>
      <c r="R1063" s="10"/>
      <c r="S1063" s="10">
        <v>31065872</v>
      </c>
      <c r="T1063" s="10" t="s">
        <v>2725</v>
      </c>
      <c r="U1063" s="10" t="s">
        <v>2594</v>
      </c>
      <c r="V1063" s="10">
        <v>3403190000</v>
      </c>
      <c r="W1063" s="10" t="s">
        <v>2582</v>
      </c>
      <c r="X1063" s="10" t="s">
        <v>2726</v>
      </c>
      <c r="Y1063" s="10" t="s">
        <v>2658</v>
      </c>
      <c r="Z1063" s="10" t="s">
        <v>2727</v>
      </c>
      <c r="AA1063" s="10" t="s">
        <v>2728</v>
      </c>
      <c r="AB1063" s="113"/>
      <c r="AC1063" s="14"/>
      <c r="AD1063" s="14"/>
      <c r="AE1063" s="14"/>
      <c r="AF1063" s="14"/>
      <c r="AG1063" s="14"/>
      <c r="AH1063" s="14"/>
    </row>
    <row r="1064" spans="2:34" hidden="1" x14ac:dyDescent="0.35">
      <c r="B1064" s="10">
        <v>33020872</v>
      </c>
      <c r="C1064" s="10">
        <v>872</v>
      </c>
      <c r="D1064" s="11" t="s">
        <v>2999</v>
      </c>
      <c r="E1064" s="11"/>
      <c r="F1064" s="11"/>
      <c r="G1064" s="11" t="s">
        <v>46</v>
      </c>
      <c r="H1064" s="10" t="s">
        <v>2997</v>
      </c>
      <c r="I1064" s="41" t="s">
        <v>140</v>
      </c>
      <c r="J1064" s="41"/>
      <c r="K1064" s="10"/>
      <c r="L1064" s="10" t="s">
        <v>51</v>
      </c>
      <c r="M1064" s="10" t="s">
        <v>52</v>
      </c>
      <c r="N1064" s="13">
        <v>40723</v>
      </c>
      <c r="O1064" s="10" t="s">
        <v>92</v>
      </c>
      <c r="P1064" s="15" t="s">
        <v>2577</v>
      </c>
      <c r="Q1064" s="11"/>
      <c r="R1064" s="10"/>
      <c r="S1064" s="10">
        <v>31066872</v>
      </c>
      <c r="T1064" s="10" t="s">
        <v>2729</v>
      </c>
      <c r="U1064" s="10" t="s">
        <v>2594</v>
      </c>
      <c r="V1064" s="10">
        <v>3403990000</v>
      </c>
      <c r="W1064" s="10" t="s">
        <v>2582</v>
      </c>
      <c r="X1064" s="10" t="s">
        <v>2730</v>
      </c>
      <c r="Y1064" s="10" t="s">
        <v>2658</v>
      </c>
      <c r="Z1064" s="10" t="s">
        <v>2727</v>
      </c>
      <c r="AA1064" s="10" t="s">
        <v>2731</v>
      </c>
      <c r="AB1064" s="113"/>
      <c r="AC1064" s="14"/>
      <c r="AD1064" s="14"/>
      <c r="AE1064" s="14"/>
      <c r="AF1064" s="14"/>
      <c r="AG1064" s="14"/>
      <c r="AH1064" s="14"/>
    </row>
    <row r="1065" spans="2:34" hidden="1" x14ac:dyDescent="0.35">
      <c r="B1065" s="10">
        <v>33112885</v>
      </c>
      <c r="C1065" s="10">
        <v>885</v>
      </c>
      <c r="D1065" s="11" t="s">
        <v>3000</v>
      </c>
      <c r="E1065" s="11"/>
      <c r="F1065" s="11"/>
      <c r="G1065" s="11" t="s">
        <v>46</v>
      </c>
      <c r="H1065" s="10" t="s">
        <v>735</v>
      </c>
      <c r="I1065" s="41" t="s">
        <v>63</v>
      </c>
      <c r="J1065" s="41"/>
      <c r="K1065" s="10"/>
      <c r="L1065" s="10" t="s">
        <v>51</v>
      </c>
      <c r="M1065" s="10" t="s">
        <v>52</v>
      </c>
      <c r="N1065" s="13">
        <v>41205</v>
      </c>
      <c r="O1065" s="10" t="s">
        <v>92</v>
      </c>
      <c r="P1065" s="15" t="s">
        <v>2577</v>
      </c>
      <c r="Q1065" s="11"/>
      <c r="R1065" s="10"/>
      <c r="S1065" s="10">
        <v>31067872</v>
      </c>
      <c r="T1065" s="10" t="s">
        <v>2734</v>
      </c>
      <c r="U1065" s="10" t="s">
        <v>2594</v>
      </c>
      <c r="V1065" s="10">
        <v>3403990000</v>
      </c>
      <c r="W1065" s="10" t="s">
        <v>2582</v>
      </c>
      <c r="X1065" s="10" t="s">
        <v>2735</v>
      </c>
      <c r="Y1065" s="10" t="s">
        <v>3001</v>
      </c>
      <c r="Z1065" s="10" t="s">
        <v>3002</v>
      </c>
      <c r="AA1065" s="10" t="s">
        <v>3003</v>
      </c>
      <c r="AB1065" s="113"/>
      <c r="AC1065" s="14"/>
      <c r="AD1065" s="14"/>
      <c r="AE1065" s="14"/>
      <c r="AF1065" s="14"/>
      <c r="AG1065" s="14"/>
      <c r="AH1065" s="14"/>
    </row>
    <row r="1066" spans="2:34" hidden="1" x14ac:dyDescent="0.35">
      <c r="B1066" s="10">
        <v>44452801</v>
      </c>
      <c r="C1066" s="10">
        <v>801</v>
      </c>
      <c r="D1066" s="11" t="s">
        <v>3004</v>
      </c>
      <c r="E1066" s="11">
        <v>44452801</v>
      </c>
      <c r="F1066" s="11" t="s">
        <v>3004</v>
      </c>
      <c r="G1066" s="11" t="s">
        <v>46</v>
      </c>
      <c r="H1066" s="10" t="s">
        <v>79</v>
      </c>
      <c r="I1066" s="41" t="s">
        <v>79</v>
      </c>
      <c r="J1066" s="41" t="s">
        <v>49</v>
      </c>
      <c r="K1066" s="10" t="s">
        <v>50</v>
      </c>
      <c r="L1066" s="10" t="s">
        <v>66</v>
      </c>
      <c r="M1066" s="10" t="s">
        <v>52</v>
      </c>
      <c r="N1066" s="13">
        <v>40267</v>
      </c>
      <c r="O1066" s="10" t="s">
        <v>53</v>
      </c>
      <c r="P1066" s="15" t="s">
        <v>2577</v>
      </c>
      <c r="Q1066" s="11"/>
      <c r="R1066" s="10" t="s">
        <v>54</v>
      </c>
      <c r="S1066" s="10">
        <v>44997849</v>
      </c>
      <c r="T1066" s="10" t="s">
        <v>43</v>
      </c>
      <c r="U1066" s="10" t="s">
        <v>55</v>
      </c>
      <c r="V1066" s="10">
        <v>2710193200</v>
      </c>
      <c r="W1066" s="10" t="s">
        <v>2613</v>
      </c>
      <c r="X1066" s="10" t="s">
        <v>3005</v>
      </c>
      <c r="Y1066" s="10">
        <v>1176</v>
      </c>
      <c r="Z1066" s="10" t="s">
        <v>3006</v>
      </c>
      <c r="AA1066" s="10" t="s">
        <v>3007</v>
      </c>
      <c r="AB1066" s="113" t="s">
        <v>50</v>
      </c>
      <c r="AC1066" s="14"/>
      <c r="AD1066" s="14"/>
      <c r="AE1066" s="14"/>
      <c r="AF1066" s="14"/>
      <c r="AG1066" s="14"/>
      <c r="AH1066" s="14"/>
    </row>
    <row r="1067" spans="2:34" hidden="1" x14ac:dyDescent="0.35">
      <c r="B1067" s="10">
        <v>41574849</v>
      </c>
      <c r="C1067" s="10">
        <v>849</v>
      </c>
      <c r="D1067" s="11" t="s">
        <v>3008</v>
      </c>
      <c r="E1067" s="11"/>
      <c r="F1067" s="11"/>
      <c r="G1067" s="11" t="s">
        <v>46</v>
      </c>
      <c r="H1067" s="10" t="s">
        <v>47</v>
      </c>
      <c r="I1067" s="41" t="s">
        <v>48</v>
      </c>
      <c r="J1067" s="41" t="s">
        <v>49</v>
      </c>
      <c r="K1067" s="10" t="s">
        <v>238</v>
      </c>
      <c r="L1067" s="10" t="s">
        <v>51</v>
      </c>
      <c r="M1067" s="10" t="s">
        <v>52</v>
      </c>
      <c r="N1067" s="13" t="s">
        <v>3</v>
      </c>
      <c r="O1067" s="10" t="s">
        <v>53</v>
      </c>
      <c r="P1067" s="15" t="s">
        <v>2577</v>
      </c>
      <c r="Q1067" s="11"/>
      <c r="R1067" s="10"/>
      <c r="S1067" s="10" t="s">
        <v>536</v>
      </c>
      <c r="T1067" s="10" t="s">
        <v>536</v>
      </c>
      <c r="U1067" s="10" t="s">
        <v>2580</v>
      </c>
      <c r="V1067" s="10">
        <v>2710193200</v>
      </c>
      <c r="W1067" s="10" t="s">
        <v>2582</v>
      </c>
      <c r="X1067" s="10" t="s">
        <v>3009</v>
      </c>
      <c r="Y1067" s="10" t="s">
        <v>2596</v>
      </c>
      <c r="Z1067" s="10" t="s">
        <v>3010</v>
      </c>
      <c r="AA1067" s="10" t="s">
        <v>3011</v>
      </c>
      <c r="AB1067" s="113" t="s">
        <v>238</v>
      </c>
      <c r="AC1067" s="14"/>
      <c r="AD1067" s="14"/>
      <c r="AE1067" s="14"/>
      <c r="AF1067" s="14"/>
      <c r="AG1067" s="14"/>
      <c r="AH1067" s="14"/>
    </row>
    <row r="1068" spans="2:34" hidden="1" x14ac:dyDescent="0.35">
      <c r="B1068" s="10">
        <v>41575849</v>
      </c>
      <c r="C1068" s="10">
        <v>849</v>
      </c>
      <c r="D1068" s="11" t="s">
        <v>3012</v>
      </c>
      <c r="E1068" s="11"/>
      <c r="F1068" s="11"/>
      <c r="G1068" s="11" t="s">
        <v>46</v>
      </c>
      <c r="H1068" s="10" t="s">
        <v>47</v>
      </c>
      <c r="I1068" s="41" t="s">
        <v>48</v>
      </c>
      <c r="J1068" s="41" t="s">
        <v>49</v>
      </c>
      <c r="K1068" s="10" t="s">
        <v>238</v>
      </c>
      <c r="L1068" s="10" t="s">
        <v>51</v>
      </c>
      <c r="M1068" s="10" t="s">
        <v>52</v>
      </c>
      <c r="N1068" s="13" t="s">
        <v>3</v>
      </c>
      <c r="O1068" s="10" t="s">
        <v>53</v>
      </c>
      <c r="P1068" s="15" t="s">
        <v>2577</v>
      </c>
      <c r="Q1068" s="11"/>
      <c r="R1068" s="10"/>
      <c r="S1068" s="10" t="s">
        <v>536</v>
      </c>
      <c r="T1068" s="10" t="s">
        <v>536</v>
      </c>
      <c r="U1068" s="10" t="s">
        <v>2580</v>
      </c>
      <c r="V1068" s="10">
        <v>2710193200</v>
      </c>
      <c r="W1068" s="10" t="s">
        <v>2582</v>
      </c>
      <c r="X1068" s="10" t="s">
        <v>3013</v>
      </c>
      <c r="Y1068" s="10" t="s">
        <v>2596</v>
      </c>
      <c r="Z1068" s="10" t="s">
        <v>3010</v>
      </c>
      <c r="AA1068" s="10" t="s">
        <v>3014</v>
      </c>
      <c r="AB1068" s="113" t="s">
        <v>238</v>
      </c>
      <c r="AC1068" s="14"/>
      <c r="AD1068" s="14"/>
      <c r="AE1068" s="14"/>
      <c r="AF1068" s="14"/>
      <c r="AG1068" s="14"/>
      <c r="AH1068" s="14"/>
    </row>
    <row r="1069" spans="2:34" hidden="1" x14ac:dyDescent="0.35">
      <c r="B1069" s="10">
        <v>41580809</v>
      </c>
      <c r="C1069" s="10">
        <v>809</v>
      </c>
      <c r="D1069" s="11" t="s">
        <v>3015</v>
      </c>
      <c r="E1069" s="10"/>
      <c r="F1069" s="11"/>
      <c r="G1069" s="11" t="s">
        <v>46</v>
      </c>
      <c r="H1069" s="10" t="s">
        <v>47</v>
      </c>
      <c r="I1069" s="41" t="s">
        <v>48</v>
      </c>
      <c r="J1069" s="41" t="s">
        <v>49</v>
      </c>
      <c r="K1069" s="10" t="s">
        <v>238</v>
      </c>
      <c r="L1069" s="10" t="s">
        <v>66</v>
      </c>
      <c r="M1069" s="10" t="s">
        <v>52</v>
      </c>
      <c r="N1069" s="13" t="s">
        <v>3016</v>
      </c>
      <c r="O1069" s="10" t="s">
        <v>53</v>
      </c>
      <c r="P1069" s="15" t="s">
        <v>2577</v>
      </c>
      <c r="Q1069" s="10"/>
      <c r="R1069" s="10"/>
      <c r="S1069" s="10" t="s">
        <v>536</v>
      </c>
      <c r="T1069" s="11" t="s">
        <v>536</v>
      </c>
      <c r="U1069" s="10" t="s">
        <v>2580</v>
      </c>
      <c r="V1069" s="10">
        <v>2710193200</v>
      </c>
      <c r="W1069" s="10" t="s">
        <v>604</v>
      </c>
      <c r="X1069" s="10" t="s">
        <v>3017</v>
      </c>
      <c r="Y1069" s="10" t="s">
        <v>360</v>
      </c>
      <c r="Z1069" s="10" t="s">
        <v>3018</v>
      </c>
      <c r="AA1069" s="10" t="s">
        <v>3019</v>
      </c>
      <c r="AB1069" s="113" t="s">
        <v>238</v>
      </c>
      <c r="AC1069" s="14"/>
      <c r="AD1069" s="14"/>
      <c r="AE1069" s="14"/>
      <c r="AF1069" s="14"/>
      <c r="AG1069" s="14"/>
      <c r="AH1069" s="14"/>
    </row>
    <row r="1070" spans="2:34" hidden="1" x14ac:dyDescent="0.35">
      <c r="B1070" s="10">
        <v>41572809</v>
      </c>
      <c r="C1070" s="10">
        <v>809</v>
      </c>
      <c r="D1070" s="11" t="s">
        <v>3020</v>
      </c>
      <c r="E1070" s="11"/>
      <c r="F1070" s="11"/>
      <c r="G1070" s="11" t="s">
        <v>46</v>
      </c>
      <c r="H1070" s="10" t="s">
        <v>47</v>
      </c>
      <c r="I1070" s="41" t="s">
        <v>48</v>
      </c>
      <c r="J1070" s="41" t="s">
        <v>49</v>
      </c>
      <c r="K1070" s="10" t="s">
        <v>238</v>
      </c>
      <c r="L1070" s="10" t="s">
        <v>66</v>
      </c>
      <c r="M1070" s="10" t="s">
        <v>52</v>
      </c>
      <c r="N1070" s="13">
        <v>41995</v>
      </c>
      <c r="O1070" s="10" t="s">
        <v>53</v>
      </c>
      <c r="P1070" s="15" t="s">
        <v>2577</v>
      </c>
      <c r="Q1070" s="111"/>
      <c r="R1070" s="10"/>
      <c r="S1070" s="10">
        <v>41578809</v>
      </c>
      <c r="T1070" s="10" t="s">
        <v>3021</v>
      </c>
      <c r="U1070" s="10" t="s">
        <v>2594</v>
      </c>
      <c r="V1070" s="10">
        <v>2710193200</v>
      </c>
      <c r="W1070" s="10" t="s">
        <v>604</v>
      </c>
      <c r="X1070" s="10" t="s">
        <v>3022</v>
      </c>
      <c r="Y1070" s="10" t="s">
        <v>360</v>
      </c>
      <c r="Z1070" s="10" t="s">
        <v>88</v>
      </c>
      <c r="AA1070" s="10" t="s">
        <v>3023</v>
      </c>
      <c r="AB1070" s="113" t="s">
        <v>238</v>
      </c>
      <c r="AC1070" s="14"/>
      <c r="AD1070" s="14"/>
      <c r="AE1070" s="14"/>
      <c r="AF1070" s="14"/>
      <c r="AG1070" s="14"/>
      <c r="AH1070" s="14"/>
    </row>
    <row r="1071" spans="2:34" hidden="1" x14ac:dyDescent="0.35">
      <c r="B1071" s="10">
        <v>41578809</v>
      </c>
      <c r="C1071" s="10">
        <v>809</v>
      </c>
      <c r="D1071" s="11" t="s">
        <v>3021</v>
      </c>
      <c r="E1071" s="11">
        <v>41578801</v>
      </c>
      <c r="F1071" s="11" t="s">
        <v>3024</v>
      </c>
      <c r="G1071" s="11" t="s">
        <v>46</v>
      </c>
      <c r="H1071" s="10" t="s">
        <v>47</v>
      </c>
      <c r="I1071" s="41" t="s">
        <v>48</v>
      </c>
      <c r="J1071" s="41" t="s">
        <v>49</v>
      </c>
      <c r="K1071" s="10" t="s">
        <v>238</v>
      </c>
      <c r="L1071" s="10" t="s">
        <v>66</v>
      </c>
      <c r="M1071" s="10" t="s">
        <v>52</v>
      </c>
      <c r="N1071" s="13">
        <v>43739</v>
      </c>
      <c r="O1071" s="10" t="s">
        <v>53</v>
      </c>
      <c r="P1071" s="15" t="s">
        <v>2577</v>
      </c>
      <c r="Q1071" s="11"/>
      <c r="R1071" s="10"/>
      <c r="S1071" s="10">
        <v>41573809</v>
      </c>
      <c r="T1071" s="10" t="s">
        <v>236</v>
      </c>
      <c r="U1071" s="10" t="s">
        <v>329</v>
      </c>
      <c r="V1071" s="10">
        <v>2710193200</v>
      </c>
      <c r="W1071" s="10" t="s">
        <v>70</v>
      </c>
      <c r="X1071" s="10" t="s">
        <v>3025</v>
      </c>
      <c r="Y1071" s="10" t="s">
        <v>360</v>
      </c>
      <c r="Z1071" s="10" t="s">
        <v>3018</v>
      </c>
      <c r="AA1071" s="10" t="s">
        <v>3026</v>
      </c>
      <c r="AB1071" s="113" t="s">
        <v>238</v>
      </c>
      <c r="AC1071" s="14"/>
      <c r="AD1071" s="14"/>
      <c r="AE1071" s="14"/>
      <c r="AF1071" s="14"/>
      <c r="AG1071" s="14"/>
      <c r="AH1071" s="14"/>
    </row>
    <row r="1072" spans="2:34" hidden="1" x14ac:dyDescent="0.35">
      <c r="B1072" s="10">
        <v>44513845</v>
      </c>
      <c r="C1072" s="10">
        <v>845</v>
      </c>
      <c r="D1072" s="11" t="s">
        <v>3027</v>
      </c>
      <c r="E1072" s="11" t="s">
        <v>44</v>
      </c>
      <c r="F1072" s="11" t="s">
        <v>45</v>
      </c>
      <c r="G1072" s="11" t="s">
        <v>46</v>
      </c>
      <c r="H1072" s="10" t="s">
        <v>3028</v>
      </c>
      <c r="I1072" s="41" t="s">
        <v>63</v>
      </c>
      <c r="J1072" s="41" t="s">
        <v>49</v>
      </c>
      <c r="K1072" s="10" t="s">
        <v>238</v>
      </c>
      <c r="L1072" s="10" t="s">
        <v>51</v>
      </c>
      <c r="M1072" s="10" t="s">
        <v>52</v>
      </c>
      <c r="N1072" s="13">
        <v>44284</v>
      </c>
      <c r="O1072" s="10" t="s">
        <v>53</v>
      </c>
      <c r="P1072" s="15" t="s">
        <v>2577</v>
      </c>
      <c r="Q1072" s="111" t="s">
        <v>6858</v>
      </c>
      <c r="R1072" s="10" t="s">
        <v>54</v>
      </c>
      <c r="S1072" s="10">
        <v>44513909</v>
      </c>
      <c r="T1072" s="10" t="s">
        <v>241</v>
      </c>
      <c r="U1072" s="10" t="s">
        <v>329</v>
      </c>
      <c r="V1072" s="10">
        <v>2710193200</v>
      </c>
      <c r="W1072" s="10" t="s">
        <v>56</v>
      </c>
      <c r="X1072" s="10" t="s">
        <v>242</v>
      </c>
      <c r="Y1072" s="10" t="s">
        <v>3030</v>
      </c>
      <c r="Z1072" s="10" t="s">
        <v>3018</v>
      </c>
      <c r="AA1072" s="10" t="s">
        <v>3031</v>
      </c>
      <c r="AB1072" s="113" t="s">
        <v>238</v>
      </c>
      <c r="AC1072" s="14"/>
      <c r="AD1072" s="14"/>
      <c r="AE1072" s="14"/>
      <c r="AF1072" s="14"/>
      <c r="AG1072" s="14"/>
      <c r="AH1072" s="14"/>
    </row>
    <row r="1073" spans="2:41" hidden="1" x14ac:dyDescent="0.35">
      <c r="B1073" s="10">
        <v>44514909</v>
      </c>
      <c r="C1073" s="10">
        <v>909</v>
      </c>
      <c r="D1073" s="11" t="s">
        <v>3032</v>
      </c>
      <c r="E1073" s="11"/>
      <c r="F1073" s="11"/>
      <c r="G1073" s="11" t="s">
        <v>46</v>
      </c>
      <c r="H1073" s="10" t="s">
        <v>735</v>
      </c>
      <c r="I1073" s="41" t="s">
        <v>63</v>
      </c>
      <c r="J1073" s="41" t="s">
        <v>49</v>
      </c>
      <c r="K1073" s="10" t="s">
        <v>238</v>
      </c>
      <c r="L1073" s="10" t="s">
        <v>51</v>
      </c>
      <c r="M1073" s="10" t="s">
        <v>52</v>
      </c>
      <c r="N1073" s="13">
        <v>42264</v>
      </c>
      <c r="O1073" s="10" t="s">
        <v>53</v>
      </c>
      <c r="P1073" s="15" t="s">
        <v>2577</v>
      </c>
      <c r="Q1073" s="11"/>
      <c r="R1073" s="10"/>
      <c r="S1073" s="10" t="s">
        <v>536</v>
      </c>
      <c r="T1073" s="10" t="s">
        <v>536</v>
      </c>
      <c r="U1073" s="10" t="s">
        <v>2580</v>
      </c>
      <c r="V1073" s="10">
        <v>2710193200</v>
      </c>
      <c r="W1073" s="10" t="s">
        <v>2582</v>
      </c>
      <c r="X1073" s="10" t="s">
        <v>3033</v>
      </c>
      <c r="Y1073" s="10" t="s">
        <v>3030</v>
      </c>
      <c r="Z1073" s="10" t="s">
        <v>3018</v>
      </c>
      <c r="AA1073" s="10" t="s">
        <v>3034</v>
      </c>
      <c r="AB1073" s="113" t="s">
        <v>238</v>
      </c>
      <c r="AC1073" s="14"/>
      <c r="AD1073" s="14"/>
      <c r="AE1073" s="14"/>
      <c r="AF1073" s="14"/>
      <c r="AG1073" s="14"/>
      <c r="AH1073" s="14"/>
    </row>
    <row r="1074" spans="2:41" hidden="1" x14ac:dyDescent="0.35">
      <c r="B1074" s="10">
        <v>44516979</v>
      </c>
      <c r="C1074" s="10">
        <v>979</v>
      </c>
      <c r="D1074" s="11" t="s">
        <v>3035</v>
      </c>
      <c r="E1074" s="11"/>
      <c r="F1074" s="11"/>
      <c r="G1074" s="11" t="s">
        <v>46</v>
      </c>
      <c r="H1074" s="10" t="s">
        <v>151</v>
      </c>
      <c r="I1074" s="41" t="s">
        <v>86</v>
      </c>
      <c r="J1074" s="41" t="s">
        <v>49</v>
      </c>
      <c r="K1074" s="10" t="s">
        <v>238</v>
      </c>
      <c r="L1074" s="10" t="s">
        <v>51</v>
      </c>
      <c r="M1074" s="10" t="s">
        <v>52</v>
      </c>
      <c r="N1074" s="13">
        <v>42131</v>
      </c>
      <c r="O1074" s="10" t="s">
        <v>53</v>
      </c>
      <c r="P1074" s="15" t="s">
        <v>2577</v>
      </c>
      <c r="Q1074" s="11"/>
      <c r="R1074" s="10"/>
      <c r="S1074" s="10" t="s">
        <v>536</v>
      </c>
      <c r="T1074" s="10" t="s">
        <v>536</v>
      </c>
      <c r="U1074" s="10" t="s">
        <v>2580</v>
      </c>
      <c r="V1074" s="10">
        <v>2710193200</v>
      </c>
      <c r="W1074" s="10" t="s">
        <v>2582</v>
      </c>
      <c r="X1074" s="10" t="s">
        <v>3036</v>
      </c>
      <c r="Y1074" s="10" t="s">
        <v>87</v>
      </c>
      <c r="Z1074" s="10" t="s">
        <v>3037</v>
      </c>
      <c r="AA1074" s="10" t="s">
        <v>3038</v>
      </c>
      <c r="AB1074" s="14" t="s">
        <v>238</v>
      </c>
      <c r="AC1074" s="14"/>
      <c r="AD1074" s="14"/>
      <c r="AE1074" s="14"/>
      <c r="AF1074" s="14"/>
      <c r="AG1074" s="14"/>
      <c r="AH1074" s="14"/>
    </row>
    <row r="1075" spans="2:41" hidden="1" x14ac:dyDescent="0.35">
      <c r="B1075" s="10">
        <v>44510979</v>
      </c>
      <c r="C1075" s="10">
        <v>979</v>
      </c>
      <c r="D1075" s="11" t="s">
        <v>3039</v>
      </c>
      <c r="E1075" s="10"/>
      <c r="F1075" s="11"/>
      <c r="G1075" s="11" t="s">
        <v>46</v>
      </c>
      <c r="H1075" s="59" t="s">
        <v>151</v>
      </c>
      <c r="I1075" s="41" t="s">
        <v>86</v>
      </c>
      <c r="J1075" s="41" t="s">
        <v>49</v>
      </c>
      <c r="K1075" s="10" t="s">
        <v>238</v>
      </c>
      <c r="L1075" s="59" t="s">
        <v>51</v>
      </c>
      <c r="M1075" s="59" t="s">
        <v>52</v>
      </c>
      <c r="N1075" s="95">
        <v>42131</v>
      </c>
      <c r="O1075" s="59" t="s">
        <v>53</v>
      </c>
      <c r="P1075" s="15" t="s">
        <v>2577</v>
      </c>
      <c r="Q1075" s="10"/>
      <c r="R1075" s="10"/>
      <c r="S1075" s="10" t="s">
        <v>536</v>
      </c>
      <c r="T1075" s="11" t="s">
        <v>536</v>
      </c>
      <c r="U1075" s="10" t="s">
        <v>2580</v>
      </c>
      <c r="V1075" s="10">
        <v>2710193200</v>
      </c>
      <c r="W1075" s="10" t="s">
        <v>2582</v>
      </c>
      <c r="X1075" s="10" t="s">
        <v>3040</v>
      </c>
      <c r="Y1075" s="10" t="s">
        <v>87</v>
      </c>
      <c r="Z1075" s="10" t="s">
        <v>3037</v>
      </c>
      <c r="AA1075" s="10" t="s">
        <v>3041</v>
      </c>
      <c r="AB1075" s="14" t="s">
        <v>238</v>
      </c>
      <c r="AC1075" s="14"/>
      <c r="AD1075" s="14"/>
      <c r="AE1075" s="14"/>
      <c r="AF1075" s="14"/>
      <c r="AG1075" s="14"/>
      <c r="AH1075" s="14"/>
    </row>
    <row r="1076" spans="2:41" hidden="1" x14ac:dyDescent="0.35">
      <c r="B1076" s="10">
        <v>41571909</v>
      </c>
      <c r="C1076" s="10">
        <v>909</v>
      </c>
      <c r="D1076" s="11" t="s">
        <v>3042</v>
      </c>
      <c r="E1076" s="11" t="s">
        <v>45</v>
      </c>
      <c r="F1076" s="11" t="s">
        <v>45</v>
      </c>
      <c r="G1076" s="11" t="s">
        <v>46</v>
      </c>
      <c r="H1076" s="10" t="s">
        <v>62</v>
      </c>
      <c r="I1076" s="41" t="s">
        <v>63</v>
      </c>
      <c r="J1076" s="41" t="s">
        <v>49</v>
      </c>
      <c r="K1076" s="10" t="s">
        <v>238</v>
      </c>
      <c r="L1076" s="10" t="s">
        <v>51</v>
      </c>
      <c r="M1076" s="10" t="s">
        <v>52</v>
      </c>
      <c r="N1076" s="13">
        <v>42087</v>
      </c>
      <c r="O1076" s="10" t="s">
        <v>53</v>
      </c>
      <c r="P1076" s="15" t="s">
        <v>2577</v>
      </c>
      <c r="Q1076" s="11"/>
      <c r="R1076" s="10" t="s">
        <v>54</v>
      </c>
      <c r="S1076" s="10">
        <v>41569909</v>
      </c>
      <c r="T1076" s="10" t="s">
        <v>3043</v>
      </c>
      <c r="U1076" s="10" t="s">
        <v>329</v>
      </c>
      <c r="V1076" s="10">
        <v>2710193200</v>
      </c>
      <c r="W1076" s="10"/>
      <c r="X1076" s="10" t="s">
        <v>3030</v>
      </c>
      <c r="Y1076" s="10" t="s">
        <v>3018</v>
      </c>
      <c r="Z1076" s="10" t="s">
        <v>3044</v>
      </c>
      <c r="AA1076" s="10"/>
      <c r="AB1076" s="113" t="s">
        <v>238</v>
      </c>
      <c r="AC1076" s="14"/>
      <c r="AD1076" s="14"/>
      <c r="AE1076" s="14"/>
      <c r="AF1076" s="14"/>
      <c r="AG1076" s="14"/>
      <c r="AH1076" s="14"/>
    </row>
    <row r="1077" spans="2:41" hidden="1" x14ac:dyDescent="0.35">
      <c r="B1077" s="10">
        <v>41579903</v>
      </c>
      <c r="C1077" s="10">
        <v>903</v>
      </c>
      <c r="D1077" s="11" t="s">
        <v>3045</v>
      </c>
      <c r="E1077" s="11"/>
      <c r="F1077" s="11"/>
      <c r="G1077" s="11" t="s">
        <v>46</v>
      </c>
      <c r="H1077" s="10" t="s">
        <v>3046</v>
      </c>
      <c r="I1077" s="41" t="s">
        <v>140</v>
      </c>
      <c r="J1077" s="41" t="s">
        <v>49</v>
      </c>
      <c r="K1077" s="10" t="s">
        <v>238</v>
      </c>
      <c r="L1077" s="10" t="s">
        <v>51</v>
      </c>
      <c r="M1077" s="10" t="s">
        <v>52</v>
      </c>
      <c r="N1077" s="13" t="s">
        <v>3016</v>
      </c>
      <c r="O1077" s="10" t="s">
        <v>53</v>
      </c>
      <c r="P1077" s="15" t="s">
        <v>2577</v>
      </c>
      <c r="Q1077" s="11"/>
      <c r="R1077" s="10"/>
      <c r="S1077" s="10" t="s">
        <v>536</v>
      </c>
      <c r="T1077" s="10" t="s">
        <v>536</v>
      </c>
      <c r="U1077" s="10" t="s">
        <v>2580</v>
      </c>
      <c r="V1077" s="10">
        <v>2710193200</v>
      </c>
      <c r="W1077" s="10" t="s">
        <v>2582</v>
      </c>
      <c r="X1077" s="10" t="s">
        <v>3047</v>
      </c>
      <c r="Y1077" s="10" t="s">
        <v>3030</v>
      </c>
      <c r="Z1077" s="10" t="s">
        <v>3018</v>
      </c>
      <c r="AA1077" s="10" t="s">
        <v>3048</v>
      </c>
      <c r="AB1077" s="113" t="s">
        <v>238</v>
      </c>
      <c r="AC1077" s="14"/>
      <c r="AD1077" s="14"/>
      <c r="AE1077" s="14"/>
      <c r="AF1077" s="14"/>
      <c r="AG1077" s="14"/>
      <c r="AH1077" s="14"/>
    </row>
    <row r="1078" spans="2:41" hidden="1" x14ac:dyDescent="0.35">
      <c r="B1078" s="10">
        <v>41569909</v>
      </c>
      <c r="C1078" s="10">
        <v>909</v>
      </c>
      <c r="D1078" s="11" t="s">
        <v>3043</v>
      </c>
      <c r="E1078" s="11" t="s">
        <v>44</v>
      </c>
      <c r="F1078" s="11" t="s">
        <v>45</v>
      </c>
      <c r="G1078" s="11" t="s">
        <v>46</v>
      </c>
      <c r="H1078" s="10" t="s">
        <v>62</v>
      </c>
      <c r="I1078" s="41" t="s">
        <v>63</v>
      </c>
      <c r="J1078" s="41" t="s">
        <v>49</v>
      </c>
      <c r="K1078" s="10" t="s">
        <v>238</v>
      </c>
      <c r="L1078" s="10" t="s">
        <v>51</v>
      </c>
      <c r="M1078" s="10" t="s">
        <v>52</v>
      </c>
      <c r="N1078" s="13">
        <v>43739</v>
      </c>
      <c r="O1078" s="10" t="s">
        <v>53</v>
      </c>
      <c r="P1078" s="15" t="s">
        <v>2577</v>
      </c>
      <c r="Q1078" s="11"/>
      <c r="R1078" s="10"/>
      <c r="S1078" s="10">
        <v>41567909</v>
      </c>
      <c r="T1078" s="10" t="s">
        <v>3049</v>
      </c>
      <c r="U1078" s="112" t="s">
        <v>329</v>
      </c>
      <c r="V1078" s="10">
        <v>2710193200</v>
      </c>
      <c r="W1078" s="10" t="s">
        <v>56</v>
      </c>
      <c r="X1078" s="112" t="s">
        <v>3050</v>
      </c>
      <c r="Y1078" s="10" t="s">
        <v>3030</v>
      </c>
      <c r="Z1078" s="10" t="s">
        <v>3018</v>
      </c>
      <c r="AA1078" s="112" t="s">
        <v>3051</v>
      </c>
      <c r="AB1078" s="113" t="s">
        <v>238</v>
      </c>
      <c r="AC1078" s="14"/>
      <c r="AD1078" s="14"/>
      <c r="AE1078" s="14"/>
      <c r="AF1078" s="14"/>
      <c r="AG1078" s="14"/>
      <c r="AH1078" s="14"/>
    </row>
    <row r="1079" spans="2:41" hidden="1" x14ac:dyDescent="0.35">
      <c r="B1079" s="10">
        <v>41576909</v>
      </c>
      <c r="C1079" s="10">
        <v>909</v>
      </c>
      <c r="D1079" s="11" t="s">
        <v>3052</v>
      </c>
      <c r="E1079" s="11" t="s">
        <v>45</v>
      </c>
      <c r="F1079" s="11" t="s">
        <v>45</v>
      </c>
      <c r="G1079" s="11" t="s">
        <v>46</v>
      </c>
      <c r="H1079" s="10" t="s">
        <v>62</v>
      </c>
      <c r="I1079" s="41" t="s">
        <v>63</v>
      </c>
      <c r="J1079" s="41" t="s">
        <v>49</v>
      </c>
      <c r="K1079" s="10" t="s">
        <v>238</v>
      </c>
      <c r="L1079" s="10" t="s">
        <v>51</v>
      </c>
      <c r="M1079" s="10" t="s">
        <v>52</v>
      </c>
      <c r="N1079" s="13">
        <v>42264</v>
      </c>
      <c r="O1079" s="10" t="s">
        <v>53</v>
      </c>
      <c r="P1079" s="15" t="s">
        <v>2577</v>
      </c>
      <c r="Q1079" s="11"/>
      <c r="R1079" s="10" t="s">
        <v>54</v>
      </c>
      <c r="S1079" s="10">
        <v>41581909</v>
      </c>
      <c r="T1079" s="10" t="s">
        <v>258</v>
      </c>
      <c r="U1079" s="10" t="s">
        <v>329</v>
      </c>
      <c r="V1079" s="10">
        <v>2710193200</v>
      </c>
      <c r="W1079" s="10"/>
      <c r="X1079" s="112" t="s">
        <v>3030</v>
      </c>
      <c r="Y1079" s="10" t="s">
        <v>3018</v>
      </c>
      <c r="Z1079" s="10" t="s">
        <v>3053</v>
      </c>
      <c r="AA1079" s="112"/>
      <c r="AB1079" s="113" t="s">
        <v>238</v>
      </c>
      <c r="AC1079" s="14"/>
      <c r="AD1079" s="14"/>
      <c r="AE1079" s="14"/>
      <c r="AF1079" s="14"/>
      <c r="AG1079" s="14"/>
      <c r="AH1079" s="14"/>
    </row>
    <row r="1080" spans="2:41" hidden="1" x14ac:dyDescent="0.35">
      <c r="B1080" s="10">
        <v>41040876</v>
      </c>
      <c r="C1080" s="10">
        <v>876</v>
      </c>
      <c r="D1080" s="11" t="s">
        <v>3054</v>
      </c>
      <c r="E1080" s="11"/>
      <c r="F1080" s="11"/>
      <c r="G1080" s="11" t="s">
        <v>46</v>
      </c>
      <c r="H1080" s="10" t="s">
        <v>2634</v>
      </c>
      <c r="I1080" s="41" t="s">
        <v>140</v>
      </c>
      <c r="J1080" s="41"/>
      <c r="K1080" s="10"/>
      <c r="L1080" s="10" t="s">
        <v>3055</v>
      </c>
      <c r="M1080" s="10" t="s">
        <v>52</v>
      </c>
      <c r="N1080" s="13">
        <v>41046</v>
      </c>
      <c r="O1080" s="10" t="s">
        <v>53</v>
      </c>
      <c r="P1080" s="15" t="s">
        <v>2577</v>
      </c>
      <c r="Q1080" s="11"/>
      <c r="R1080" s="10"/>
      <c r="S1080" s="10" t="s">
        <v>536</v>
      </c>
      <c r="T1080" s="10" t="s">
        <v>536</v>
      </c>
      <c r="U1080" s="10" t="s">
        <v>2580</v>
      </c>
      <c r="V1080" s="10">
        <v>3819000000</v>
      </c>
      <c r="W1080" s="10" t="s">
        <v>604</v>
      </c>
      <c r="X1080" s="112" t="s">
        <v>3056</v>
      </c>
      <c r="Y1080" s="10" t="s">
        <v>3057</v>
      </c>
      <c r="Z1080" s="10" t="s">
        <v>73</v>
      </c>
      <c r="AA1080" s="112" t="s">
        <v>3058</v>
      </c>
      <c r="AB1080" s="113"/>
      <c r="AC1080" s="14"/>
      <c r="AD1080" s="14"/>
      <c r="AE1080" s="14"/>
      <c r="AF1080" s="14"/>
      <c r="AG1080" s="14"/>
      <c r="AH1080" s="14"/>
      <c r="AL1080" s="115"/>
      <c r="AO1080" s="115"/>
    </row>
    <row r="1081" spans="2:41" hidden="1" x14ac:dyDescent="0.35">
      <c r="B1081" s="10">
        <v>41041876</v>
      </c>
      <c r="C1081" s="10">
        <v>876</v>
      </c>
      <c r="D1081" s="11" t="s">
        <v>3059</v>
      </c>
      <c r="E1081" s="11"/>
      <c r="F1081" s="11"/>
      <c r="G1081" s="11" t="s">
        <v>46</v>
      </c>
      <c r="H1081" s="10" t="s">
        <v>2634</v>
      </c>
      <c r="I1081" s="41" t="s">
        <v>140</v>
      </c>
      <c r="J1081" s="41"/>
      <c r="K1081" s="10"/>
      <c r="L1081" s="10" t="s">
        <v>3055</v>
      </c>
      <c r="M1081" s="10" t="s">
        <v>52</v>
      </c>
      <c r="N1081" s="13">
        <v>41047</v>
      </c>
      <c r="O1081" s="10" t="s">
        <v>53</v>
      </c>
      <c r="P1081" s="15" t="s">
        <v>2577</v>
      </c>
      <c r="Q1081" s="11"/>
      <c r="R1081" s="10"/>
      <c r="S1081" s="10" t="s">
        <v>536</v>
      </c>
      <c r="T1081" s="10" t="s">
        <v>536</v>
      </c>
      <c r="U1081" s="112" t="s">
        <v>2580</v>
      </c>
      <c r="V1081" s="10">
        <v>3819000000</v>
      </c>
      <c r="W1081" s="10" t="s">
        <v>604</v>
      </c>
      <c r="X1081" s="112" t="s">
        <v>3060</v>
      </c>
      <c r="Y1081" s="10" t="s">
        <v>3057</v>
      </c>
      <c r="Z1081" s="10" t="s">
        <v>73</v>
      </c>
      <c r="AA1081" s="112" t="s">
        <v>3061</v>
      </c>
      <c r="AB1081" s="113"/>
      <c r="AC1081" s="14"/>
      <c r="AD1081" s="14"/>
      <c r="AE1081" s="14"/>
      <c r="AF1081" s="14"/>
      <c r="AG1081" s="14"/>
      <c r="AH1081" s="14"/>
    </row>
    <row r="1082" spans="2:41" hidden="1" x14ac:dyDescent="0.35">
      <c r="B1082" s="10">
        <v>43446809</v>
      </c>
      <c r="C1082" s="10">
        <v>809</v>
      </c>
      <c r="D1082" s="11" t="s">
        <v>3062</v>
      </c>
      <c r="E1082" s="11">
        <v>43445801</v>
      </c>
      <c r="F1082" s="11" t="s">
        <v>308</v>
      </c>
      <c r="G1082" s="11" t="s">
        <v>46</v>
      </c>
      <c r="H1082" s="10" t="s">
        <v>47</v>
      </c>
      <c r="I1082" s="41" t="s">
        <v>48</v>
      </c>
      <c r="J1082" s="41" t="s">
        <v>119</v>
      </c>
      <c r="K1082" s="10" t="s">
        <v>65</v>
      </c>
      <c r="L1082" s="10" t="s">
        <v>66</v>
      </c>
      <c r="M1082" s="10" t="s">
        <v>67</v>
      </c>
      <c r="N1082" s="13">
        <v>43709</v>
      </c>
      <c r="O1082" s="10" t="s">
        <v>53</v>
      </c>
      <c r="P1082" s="15" t="s">
        <v>2577</v>
      </c>
      <c r="Q1082" s="11">
        <v>5011987050969</v>
      </c>
      <c r="R1082" s="10" t="s">
        <v>54</v>
      </c>
      <c r="S1082" s="10" t="s">
        <v>536</v>
      </c>
      <c r="T1082" s="10"/>
      <c r="U1082" s="112" t="s">
        <v>55</v>
      </c>
      <c r="V1082" s="10">
        <v>2710193200</v>
      </c>
      <c r="W1082" s="10" t="s">
        <v>83</v>
      </c>
      <c r="X1082" s="112" t="s">
        <v>3064</v>
      </c>
      <c r="Y1082" s="10" t="s">
        <v>360</v>
      </c>
      <c r="Z1082" s="10" t="s">
        <v>565</v>
      </c>
      <c r="AA1082" s="112" t="s">
        <v>3065</v>
      </c>
      <c r="AB1082" s="14" t="s">
        <v>310</v>
      </c>
      <c r="AC1082" s="14"/>
      <c r="AD1082" s="14"/>
      <c r="AE1082" s="14"/>
      <c r="AF1082" s="14"/>
      <c r="AG1082" s="14"/>
      <c r="AH1082" s="14"/>
    </row>
    <row r="1083" spans="2:41" hidden="1" x14ac:dyDescent="0.35">
      <c r="B1083" s="10">
        <v>43445967</v>
      </c>
      <c r="C1083" s="10">
        <v>967</v>
      </c>
      <c r="D1083" s="11" t="s">
        <v>3066</v>
      </c>
      <c r="E1083" s="11"/>
      <c r="F1083" s="11"/>
      <c r="G1083" s="11" t="s">
        <v>46</v>
      </c>
      <c r="H1083" s="10" t="s">
        <v>151</v>
      </c>
      <c r="I1083" s="41" t="s">
        <v>86</v>
      </c>
      <c r="J1083" s="41"/>
      <c r="K1083" s="10"/>
      <c r="L1083" s="10" t="s">
        <v>66</v>
      </c>
      <c r="M1083" s="10" t="s">
        <v>52</v>
      </c>
      <c r="N1083" s="13" t="s">
        <v>2577</v>
      </c>
      <c r="O1083" s="10" t="s">
        <v>604</v>
      </c>
      <c r="P1083" s="15" t="s">
        <v>2577</v>
      </c>
      <c r="Q1083" s="11"/>
      <c r="R1083" s="10"/>
      <c r="S1083" s="10" t="s">
        <v>536</v>
      </c>
      <c r="T1083" s="10" t="s">
        <v>536</v>
      </c>
      <c r="U1083" s="112" t="s">
        <v>2580</v>
      </c>
      <c r="V1083" s="10">
        <v>2710193200</v>
      </c>
      <c r="W1083" s="10" t="s">
        <v>604</v>
      </c>
      <c r="X1083" s="112" t="s">
        <v>3064</v>
      </c>
      <c r="Y1083" s="10" t="s">
        <v>1414</v>
      </c>
      <c r="Z1083" s="10" t="s">
        <v>88</v>
      </c>
      <c r="AA1083" s="112" t="s">
        <v>3067</v>
      </c>
      <c r="AB1083" s="113" t="s">
        <v>310</v>
      </c>
      <c r="AC1083" s="14"/>
      <c r="AD1083" s="14"/>
      <c r="AE1083" s="14"/>
      <c r="AF1083" s="14"/>
      <c r="AG1083" s="14"/>
      <c r="AH1083" s="14"/>
      <c r="AL1083" s="115"/>
      <c r="AO1083" s="115"/>
    </row>
    <row r="1084" spans="2:41" hidden="1" x14ac:dyDescent="0.35">
      <c r="B1084" s="10">
        <v>42729801</v>
      </c>
      <c r="C1084" s="10">
        <v>801</v>
      </c>
      <c r="D1084" s="11" t="s">
        <v>3068</v>
      </c>
      <c r="E1084" s="11"/>
      <c r="F1084" s="11"/>
      <c r="G1084" s="11" t="s">
        <v>46</v>
      </c>
      <c r="H1084" s="10" t="s">
        <v>79</v>
      </c>
      <c r="I1084" s="41" t="s">
        <v>79</v>
      </c>
      <c r="J1084" s="41" t="s">
        <v>145</v>
      </c>
      <c r="K1084" s="10" t="s">
        <v>65</v>
      </c>
      <c r="L1084" s="10" t="s">
        <v>3055</v>
      </c>
      <c r="M1084" s="10" t="s">
        <v>67</v>
      </c>
      <c r="N1084" s="13">
        <v>41549</v>
      </c>
      <c r="O1084" s="10" t="s">
        <v>53</v>
      </c>
      <c r="P1084" s="15" t="s">
        <v>2577</v>
      </c>
      <c r="Q1084" s="11"/>
      <c r="R1084" s="10"/>
      <c r="S1084" s="10" t="s">
        <v>536</v>
      </c>
      <c r="T1084" s="10" t="s">
        <v>536</v>
      </c>
      <c r="U1084" s="112" t="s">
        <v>2580</v>
      </c>
      <c r="V1084" s="10">
        <v>2710199900</v>
      </c>
      <c r="W1084" s="10" t="s">
        <v>604</v>
      </c>
      <c r="X1084" s="112" t="s">
        <v>3069</v>
      </c>
      <c r="Y1084" s="10" t="s">
        <v>3070</v>
      </c>
      <c r="Z1084" s="10" t="s">
        <v>3071</v>
      </c>
      <c r="AA1084" s="112" t="s">
        <v>3072</v>
      </c>
      <c r="AB1084" s="113" t="s">
        <v>316</v>
      </c>
      <c r="AC1084" s="14"/>
      <c r="AD1084" s="14"/>
      <c r="AE1084" s="14"/>
      <c r="AF1084" s="14"/>
      <c r="AG1084" s="14"/>
      <c r="AH1084" s="14"/>
      <c r="AL1084" s="115"/>
      <c r="AO1084" s="115"/>
    </row>
    <row r="1085" spans="2:41" hidden="1" x14ac:dyDescent="0.35">
      <c r="B1085" s="10">
        <v>49171801</v>
      </c>
      <c r="C1085" s="10">
        <v>801</v>
      </c>
      <c r="D1085" s="11" t="s">
        <v>3073</v>
      </c>
      <c r="E1085" s="11"/>
      <c r="F1085" s="11"/>
      <c r="G1085" s="11" t="s">
        <v>46</v>
      </c>
      <c r="H1085" s="10" t="s">
        <v>79</v>
      </c>
      <c r="I1085" s="41" t="s">
        <v>79</v>
      </c>
      <c r="J1085" s="41" t="s">
        <v>145</v>
      </c>
      <c r="K1085" s="10" t="s">
        <v>65</v>
      </c>
      <c r="L1085" s="10" t="s">
        <v>66</v>
      </c>
      <c r="M1085" s="10" t="s">
        <v>67</v>
      </c>
      <c r="N1085" s="13" t="s">
        <v>604</v>
      </c>
      <c r="O1085" s="10" t="s">
        <v>53</v>
      </c>
      <c r="P1085" s="15" t="s">
        <v>2577</v>
      </c>
      <c r="Q1085" s="11"/>
      <c r="R1085" s="10"/>
      <c r="S1085" s="10" t="s">
        <v>536</v>
      </c>
      <c r="T1085" s="10" t="s">
        <v>536</v>
      </c>
      <c r="U1085" s="112" t="s">
        <v>2580</v>
      </c>
      <c r="V1085" s="10">
        <v>2710193100</v>
      </c>
      <c r="W1085" s="10" t="s">
        <v>44</v>
      </c>
      <c r="X1085" s="112"/>
      <c r="Y1085" s="10"/>
      <c r="Z1085" s="10"/>
      <c r="AA1085" s="112"/>
      <c r="AB1085" s="14" t="s">
        <v>316</v>
      </c>
      <c r="AC1085" s="14"/>
      <c r="AD1085" s="14"/>
      <c r="AE1085" s="14"/>
      <c r="AF1085" s="14"/>
      <c r="AG1085" s="14"/>
      <c r="AH1085" s="14"/>
      <c r="AL1085" s="115"/>
      <c r="AO1085" s="115"/>
    </row>
    <row r="1086" spans="2:41" hidden="1" x14ac:dyDescent="0.35">
      <c r="B1086" s="10">
        <v>49173801</v>
      </c>
      <c r="C1086" s="10">
        <v>801</v>
      </c>
      <c r="D1086" s="11" t="s">
        <v>3074</v>
      </c>
      <c r="E1086" s="10"/>
      <c r="F1086" s="11"/>
      <c r="G1086" s="11" t="s">
        <v>46</v>
      </c>
      <c r="H1086" s="59" t="s">
        <v>79</v>
      </c>
      <c r="I1086" s="41" t="s">
        <v>79</v>
      </c>
      <c r="J1086" s="41" t="s">
        <v>145</v>
      </c>
      <c r="K1086" s="10" t="s">
        <v>65</v>
      </c>
      <c r="L1086" s="59" t="s">
        <v>66</v>
      </c>
      <c r="M1086" s="59" t="s">
        <v>67</v>
      </c>
      <c r="N1086" s="95" t="s">
        <v>604</v>
      </c>
      <c r="O1086" s="59" t="s">
        <v>53</v>
      </c>
      <c r="P1086" s="15" t="s">
        <v>2577</v>
      </c>
      <c r="Q1086" s="10"/>
      <c r="R1086" s="10"/>
      <c r="S1086" s="10" t="s">
        <v>536</v>
      </c>
      <c r="T1086" s="11" t="s">
        <v>536</v>
      </c>
      <c r="U1086" s="112" t="s">
        <v>2580</v>
      </c>
      <c r="V1086" s="10">
        <v>2710193100</v>
      </c>
      <c r="W1086" s="10" t="s">
        <v>44</v>
      </c>
      <c r="X1086" s="112"/>
      <c r="Y1086" s="10"/>
      <c r="Z1086" s="10"/>
      <c r="AA1086" s="112"/>
      <c r="AB1086" s="113" t="s">
        <v>316</v>
      </c>
      <c r="AC1086" s="14"/>
      <c r="AD1086" s="14"/>
      <c r="AE1086" s="114"/>
      <c r="AF1086" s="114"/>
      <c r="AG1086" s="14"/>
      <c r="AH1086" s="14"/>
      <c r="AL1086" s="115"/>
      <c r="AO1086" s="115"/>
    </row>
    <row r="1087" spans="2:41" hidden="1" x14ac:dyDescent="0.35">
      <c r="B1087" s="10">
        <v>40146905</v>
      </c>
      <c r="C1087" s="10">
        <v>905</v>
      </c>
      <c r="D1087" s="11" t="s">
        <v>3079</v>
      </c>
      <c r="E1087" s="11">
        <v>45920801</v>
      </c>
      <c r="F1087" s="11" t="s">
        <v>271</v>
      </c>
      <c r="G1087" s="11" t="s">
        <v>46</v>
      </c>
      <c r="H1087" s="10" t="s">
        <v>62</v>
      </c>
      <c r="I1087" s="41" t="s">
        <v>63</v>
      </c>
      <c r="J1087" s="41" t="s">
        <v>49</v>
      </c>
      <c r="K1087" s="10" t="s">
        <v>272</v>
      </c>
      <c r="L1087" s="10" t="s">
        <v>66</v>
      </c>
      <c r="M1087" s="10" t="s">
        <v>52</v>
      </c>
      <c r="N1087" s="13">
        <v>44682</v>
      </c>
      <c r="O1087" s="10" t="s">
        <v>53</v>
      </c>
      <c r="P1087" s="15" t="s">
        <v>2577</v>
      </c>
      <c r="Q1087" s="11"/>
      <c r="R1087" s="10"/>
      <c r="S1087" s="10">
        <v>46155905</v>
      </c>
      <c r="T1087" s="10" t="s">
        <v>270</v>
      </c>
      <c r="U1087" s="112" t="s">
        <v>329</v>
      </c>
      <c r="V1087" s="10">
        <v>2710193200</v>
      </c>
      <c r="W1087" s="10"/>
      <c r="X1087" s="112" t="s">
        <v>3080</v>
      </c>
      <c r="Y1087" s="10" t="s">
        <v>3077</v>
      </c>
      <c r="Z1087" s="10" t="s">
        <v>73</v>
      </c>
      <c r="AA1087" s="112" t="s">
        <v>3081</v>
      </c>
      <c r="AB1087" s="113" t="s">
        <v>3082</v>
      </c>
      <c r="AC1087" s="14"/>
      <c r="AD1087" s="14"/>
      <c r="AE1087" s="14"/>
      <c r="AF1087" s="14"/>
      <c r="AG1087" s="14"/>
      <c r="AH1087" s="14"/>
      <c r="AL1087" s="115"/>
      <c r="AO1087" s="115"/>
    </row>
    <row r="1088" spans="2:41" hidden="1" x14ac:dyDescent="0.35">
      <c r="B1088" s="10">
        <v>45245860</v>
      </c>
      <c r="C1088" s="10">
        <v>860</v>
      </c>
      <c r="D1088" s="11" t="s">
        <v>3083</v>
      </c>
      <c r="E1088" s="11" t="s">
        <v>45</v>
      </c>
      <c r="F1088" s="11" t="s">
        <v>45</v>
      </c>
      <c r="G1088" s="11" t="s">
        <v>46</v>
      </c>
      <c r="H1088" s="10" t="s">
        <v>163</v>
      </c>
      <c r="I1088" s="41" t="s">
        <v>164</v>
      </c>
      <c r="J1088" s="41" t="s">
        <v>145</v>
      </c>
      <c r="K1088" s="10" t="s">
        <v>65</v>
      </c>
      <c r="L1088" s="10" t="s">
        <v>51</v>
      </c>
      <c r="M1088" s="10" t="s">
        <v>67</v>
      </c>
      <c r="N1088" s="13">
        <v>41820</v>
      </c>
      <c r="O1088" s="10" t="s">
        <v>53</v>
      </c>
      <c r="P1088" s="15" t="s">
        <v>2577</v>
      </c>
      <c r="Q1088" s="11"/>
      <c r="R1088" s="10" t="s">
        <v>54</v>
      </c>
      <c r="S1088" s="10" t="s">
        <v>536</v>
      </c>
      <c r="T1088" s="10"/>
      <c r="U1088" s="10" t="s">
        <v>55</v>
      </c>
      <c r="V1088" s="10">
        <v>2710193200</v>
      </c>
      <c r="W1088" s="10"/>
      <c r="X1088" s="112" t="s">
        <v>3084</v>
      </c>
      <c r="Y1088" s="10" t="s">
        <v>3085</v>
      </c>
      <c r="Z1088" s="10" t="s">
        <v>3086</v>
      </c>
      <c r="AA1088" s="112"/>
      <c r="AB1088" s="14" t="s">
        <v>344</v>
      </c>
      <c r="AC1088" s="14"/>
      <c r="AD1088" s="14"/>
      <c r="AE1088" s="14"/>
      <c r="AF1088" s="14"/>
      <c r="AG1088" s="14"/>
      <c r="AH1088" s="14"/>
      <c r="AL1088" s="115"/>
      <c r="AO1088" s="115"/>
    </row>
    <row r="1089" spans="2:41" hidden="1" x14ac:dyDescent="0.35">
      <c r="B1089" s="10">
        <v>45245849</v>
      </c>
      <c r="C1089" s="10">
        <v>849</v>
      </c>
      <c r="D1089" s="11" t="s">
        <v>3087</v>
      </c>
      <c r="E1089" s="10"/>
      <c r="F1089" s="11"/>
      <c r="G1089" s="11" t="s">
        <v>46</v>
      </c>
      <c r="H1089" s="59" t="s">
        <v>2662</v>
      </c>
      <c r="I1089" s="41" t="s">
        <v>140</v>
      </c>
      <c r="J1089" s="41"/>
      <c r="K1089" s="10"/>
      <c r="L1089" s="59" t="s">
        <v>51</v>
      </c>
      <c r="M1089" s="59" t="s">
        <v>52</v>
      </c>
      <c r="N1089" s="95">
        <v>41403</v>
      </c>
      <c r="O1089" s="59" t="s">
        <v>53</v>
      </c>
      <c r="P1089" s="15" t="s">
        <v>2577</v>
      </c>
      <c r="Q1089" s="10"/>
      <c r="R1089" s="10"/>
      <c r="S1089" s="10" t="s">
        <v>536</v>
      </c>
      <c r="T1089" s="11" t="s">
        <v>536</v>
      </c>
      <c r="U1089" s="10" t="s">
        <v>2580</v>
      </c>
      <c r="V1089" s="10">
        <v>2710193200</v>
      </c>
      <c r="W1089" s="10" t="s">
        <v>2582</v>
      </c>
      <c r="X1089" s="112" t="s">
        <v>3088</v>
      </c>
      <c r="Y1089" s="10" t="s">
        <v>354</v>
      </c>
      <c r="Z1089" s="10" t="s">
        <v>2664</v>
      </c>
      <c r="AA1089" s="112" t="s">
        <v>3089</v>
      </c>
      <c r="AB1089" s="113" t="s">
        <v>344</v>
      </c>
      <c r="AC1089" s="14"/>
      <c r="AD1089" s="14"/>
      <c r="AE1089" s="14"/>
      <c r="AF1089" s="14"/>
      <c r="AG1089" s="14"/>
      <c r="AH1089" s="14"/>
      <c r="AL1089" s="115"/>
      <c r="AO1089" s="115"/>
    </row>
    <row r="1090" spans="2:41" hidden="1" x14ac:dyDescent="0.35">
      <c r="B1090" s="10">
        <v>45244809</v>
      </c>
      <c r="C1090" s="10">
        <v>809</v>
      </c>
      <c r="D1090" s="11" t="s">
        <v>3090</v>
      </c>
      <c r="E1090" s="11"/>
      <c r="F1090" s="11"/>
      <c r="G1090" s="11" t="s">
        <v>46</v>
      </c>
      <c r="H1090" s="10" t="s">
        <v>47</v>
      </c>
      <c r="I1090" s="41" t="s">
        <v>48</v>
      </c>
      <c r="J1090" s="41"/>
      <c r="K1090" s="10"/>
      <c r="L1090" s="10" t="s">
        <v>66</v>
      </c>
      <c r="M1090" s="10" t="s">
        <v>52</v>
      </c>
      <c r="N1090" s="13">
        <v>41389</v>
      </c>
      <c r="O1090" s="10" t="s">
        <v>53</v>
      </c>
      <c r="P1090" s="15" t="s">
        <v>2577</v>
      </c>
      <c r="Q1090" s="11"/>
      <c r="R1090" s="10"/>
      <c r="S1090" s="10" t="s">
        <v>536</v>
      </c>
      <c r="T1090" s="10" t="s">
        <v>536</v>
      </c>
      <c r="U1090" s="10" t="s">
        <v>2580</v>
      </c>
      <c r="V1090" s="10">
        <v>2710193200</v>
      </c>
      <c r="W1090" s="10" t="s">
        <v>604</v>
      </c>
      <c r="X1090" s="112" t="s">
        <v>3091</v>
      </c>
      <c r="Y1090" s="10" t="s">
        <v>360</v>
      </c>
      <c r="Z1090" s="10" t="s">
        <v>88</v>
      </c>
      <c r="AA1090" s="112" t="s">
        <v>3092</v>
      </c>
      <c r="AB1090" s="113" t="s">
        <v>344</v>
      </c>
      <c r="AC1090" s="14"/>
      <c r="AD1090" s="14"/>
      <c r="AE1090" s="14"/>
      <c r="AF1090" s="14"/>
      <c r="AG1090" s="14"/>
      <c r="AH1090" s="14"/>
    </row>
    <row r="1091" spans="2:41" hidden="1" x14ac:dyDescent="0.35">
      <c r="B1091" s="10">
        <v>45249860</v>
      </c>
      <c r="C1091" s="10">
        <v>860</v>
      </c>
      <c r="D1091" s="11" t="s">
        <v>3093</v>
      </c>
      <c r="E1091" s="11"/>
      <c r="F1091" s="11"/>
      <c r="G1091" s="11" t="s">
        <v>46</v>
      </c>
      <c r="H1091" s="10" t="s">
        <v>163</v>
      </c>
      <c r="I1091" s="41" t="s">
        <v>164</v>
      </c>
      <c r="J1091" s="41"/>
      <c r="K1091" s="10"/>
      <c r="L1091" s="10" t="s">
        <v>51</v>
      </c>
      <c r="M1091" s="10" t="s">
        <v>52</v>
      </c>
      <c r="N1091" s="13">
        <v>40752</v>
      </c>
      <c r="O1091" s="10" t="s">
        <v>92</v>
      </c>
      <c r="P1091" s="15" t="s">
        <v>2577</v>
      </c>
      <c r="Q1091" s="11"/>
      <c r="R1091" s="10"/>
      <c r="S1091" s="10" t="s">
        <v>536</v>
      </c>
      <c r="T1091" s="10" t="s">
        <v>536</v>
      </c>
      <c r="U1091" s="10" t="s">
        <v>2580</v>
      </c>
      <c r="V1091" s="10">
        <v>3403990000</v>
      </c>
      <c r="W1091" s="10" t="s">
        <v>2582</v>
      </c>
      <c r="X1091" s="112" t="s">
        <v>3094</v>
      </c>
      <c r="Y1091" s="10" t="s">
        <v>351</v>
      </c>
      <c r="Z1091" s="10" t="s">
        <v>3085</v>
      </c>
      <c r="AA1091" s="112" t="s">
        <v>3095</v>
      </c>
      <c r="AB1091" s="113" t="s">
        <v>344</v>
      </c>
      <c r="AC1091" s="14"/>
      <c r="AD1091" s="14"/>
      <c r="AE1091" s="14"/>
      <c r="AF1091" s="14"/>
      <c r="AG1091" s="14"/>
      <c r="AH1091" s="14"/>
    </row>
    <row r="1092" spans="2:41" hidden="1" x14ac:dyDescent="0.35">
      <c r="B1092" s="10">
        <v>45249849</v>
      </c>
      <c r="C1092" s="10">
        <v>849</v>
      </c>
      <c r="D1092" s="11" t="s">
        <v>3096</v>
      </c>
      <c r="E1092" s="11"/>
      <c r="F1092" s="11"/>
      <c r="G1092" s="11" t="s">
        <v>46</v>
      </c>
      <c r="H1092" s="10" t="s">
        <v>47</v>
      </c>
      <c r="I1092" s="41" t="s">
        <v>48</v>
      </c>
      <c r="J1092" s="41"/>
      <c r="K1092" s="10"/>
      <c r="L1092" s="10" t="s">
        <v>51</v>
      </c>
      <c r="M1092" s="10" t="s">
        <v>52</v>
      </c>
      <c r="N1092" s="13" t="s">
        <v>3</v>
      </c>
      <c r="O1092" s="10" t="s">
        <v>92</v>
      </c>
      <c r="P1092" s="15" t="s">
        <v>2577</v>
      </c>
      <c r="Q1092" s="11"/>
      <c r="R1092" s="10"/>
      <c r="S1092" s="10" t="s">
        <v>536</v>
      </c>
      <c r="T1092" s="10" t="s">
        <v>536</v>
      </c>
      <c r="U1092" s="10" t="s">
        <v>2580</v>
      </c>
      <c r="V1092" s="10">
        <v>3403990000</v>
      </c>
      <c r="W1092" s="10" t="s">
        <v>2582</v>
      </c>
      <c r="X1092" s="112" t="s">
        <v>3094</v>
      </c>
      <c r="Y1092" s="10" t="s">
        <v>360</v>
      </c>
      <c r="Z1092" s="10" t="s">
        <v>3085</v>
      </c>
      <c r="AA1092" s="112" t="s">
        <v>3097</v>
      </c>
      <c r="AB1092" s="113" t="s">
        <v>344</v>
      </c>
      <c r="AC1092" s="14"/>
      <c r="AD1092" s="14"/>
      <c r="AE1092" s="14"/>
      <c r="AF1092" s="14"/>
      <c r="AG1092" s="14"/>
      <c r="AH1092" s="14"/>
    </row>
    <row r="1093" spans="2:41" hidden="1" x14ac:dyDescent="0.35">
      <c r="B1093" s="10">
        <v>45261860</v>
      </c>
      <c r="C1093" s="10">
        <v>860</v>
      </c>
      <c r="D1093" s="11" t="s">
        <v>3098</v>
      </c>
      <c r="E1093" s="11"/>
      <c r="F1093" s="11"/>
      <c r="G1093" s="11" t="s">
        <v>46</v>
      </c>
      <c r="H1093" s="10" t="s">
        <v>2834</v>
      </c>
      <c r="I1093" s="41" t="s">
        <v>140</v>
      </c>
      <c r="J1093" s="41"/>
      <c r="K1093" s="10"/>
      <c r="L1093" s="10" t="s">
        <v>51</v>
      </c>
      <c r="M1093" s="10" t="s">
        <v>52</v>
      </c>
      <c r="N1093" s="13">
        <v>41043</v>
      </c>
      <c r="O1093" s="10" t="s">
        <v>92</v>
      </c>
      <c r="P1093" s="15" t="s">
        <v>2577</v>
      </c>
      <c r="Q1093" s="11"/>
      <c r="R1093" s="10"/>
      <c r="S1093" s="10">
        <v>40135860</v>
      </c>
      <c r="T1093" s="10" t="s">
        <v>350</v>
      </c>
      <c r="U1093" s="10" t="s">
        <v>2594</v>
      </c>
      <c r="V1093" s="10">
        <v>3403990000</v>
      </c>
      <c r="W1093" s="10" t="s">
        <v>2582</v>
      </c>
      <c r="X1093" s="112" t="s">
        <v>3099</v>
      </c>
      <c r="Y1093" s="10" t="s">
        <v>351</v>
      </c>
      <c r="Z1093" s="10" t="s">
        <v>3085</v>
      </c>
      <c r="AA1093" s="112" t="s">
        <v>3100</v>
      </c>
      <c r="AB1093" s="113" t="s">
        <v>344</v>
      </c>
      <c r="AC1093" s="14"/>
      <c r="AD1093" s="14"/>
      <c r="AE1093" s="14"/>
      <c r="AF1093" s="14"/>
      <c r="AG1093" s="14"/>
      <c r="AH1093" s="14"/>
    </row>
    <row r="1094" spans="2:41" hidden="1" x14ac:dyDescent="0.35">
      <c r="B1094" s="10">
        <v>45261849</v>
      </c>
      <c r="C1094" s="10">
        <v>849</v>
      </c>
      <c r="D1094" s="11" t="s">
        <v>3101</v>
      </c>
      <c r="E1094" s="11" t="s">
        <v>45</v>
      </c>
      <c r="F1094" s="11" t="s">
        <v>45</v>
      </c>
      <c r="G1094" s="11" t="s">
        <v>46</v>
      </c>
      <c r="H1094" s="10" t="s">
        <v>372</v>
      </c>
      <c r="I1094" s="41" t="s">
        <v>48</v>
      </c>
      <c r="J1094" s="41" t="s">
        <v>145</v>
      </c>
      <c r="K1094" s="10" t="s">
        <v>65</v>
      </c>
      <c r="L1094" s="10" t="s">
        <v>51</v>
      </c>
      <c r="M1094" s="10" t="s">
        <v>67</v>
      </c>
      <c r="N1094" s="13">
        <v>41094</v>
      </c>
      <c r="O1094" s="10" t="s">
        <v>92</v>
      </c>
      <c r="P1094" s="15" t="s">
        <v>2577</v>
      </c>
      <c r="Q1094" s="11"/>
      <c r="R1094" s="10" t="s">
        <v>54</v>
      </c>
      <c r="S1094" s="10">
        <v>40135849</v>
      </c>
      <c r="T1094" s="10" t="s">
        <v>3102</v>
      </c>
      <c r="U1094" s="112" t="s">
        <v>329</v>
      </c>
      <c r="V1094" s="10">
        <v>3403990000</v>
      </c>
      <c r="W1094" s="10" t="s">
        <v>2582</v>
      </c>
      <c r="X1094" s="112" t="s">
        <v>3099</v>
      </c>
      <c r="Y1094" s="10" t="s">
        <v>360</v>
      </c>
      <c r="Z1094" s="10" t="s">
        <v>3085</v>
      </c>
      <c r="AA1094" s="112" t="s">
        <v>3103</v>
      </c>
      <c r="AB1094" s="113" t="s">
        <v>344</v>
      </c>
      <c r="AC1094" s="14"/>
      <c r="AD1094" s="14"/>
      <c r="AE1094" s="14"/>
      <c r="AF1094" s="14"/>
      <c r="AG1094" s="14"/>
      <c r="AH1094" s="14"/>
    </row>
    <row r="1095" spans="2:41" hidden="1" x14ac:dyDescent="0.35">
      <c r="B1095" s="10">
        <v>45668860</v>
      </c>
      <c r="C1095" s="10">
        <v>860</v>
      </c>
      <c r="D1095" s="11" t="s">
        <v>3104</v>
      </c>
      <c r="E1095" s="11"/>
      <c r="F1095" s="11"/>
      <c r="G1095" s="11" t="s">
        <v>46</v>
      </c>
      <c r="H1095" s="10" t="s">
        <v>1493</v>
      </c>
      <c r="I1095" s="41" t="s">
        <v>164</v>
      </c>
      <c r="J1095" s="41"/>
      <c r="K1095" s="10"/>
      <c r="L1095" s="10" t="s">
        <v>51</v>
      </c>
      <c r="M1095" s="10" t="s">
        <v>52</v>
      </c>
      <c r="N1095" s="13">
        <v>41974</v>
      </c>
      <c r="O1095" s="10" t="s">
        <v>92</v>
      </c>
      <c r="P1095" s="15" t="s">
        <v>2577</v>
      </c>
      <c r="Q1095" s="11"/>
      <c r="R1095" s="10"/>
      <c r="S1095" s="10" t="s">
        <v>536</v>
      </c>
      <c r="T1095" s="10" t="s">
        <v>536</v>
      </c>
      <c r="U1095" s="112" t="s">
        <v>2580</v>
      </c>
      <c r="V1095" s="10">
        <v>3403990000</v>
      </c>
      <c r="W1095" s="10" t="s">
        <v>2582</v>
      </c>
      <c r="X1095" s="112" t="s">
        <v>3105</v>
      </c>
      <c r="Y1095" s="10" t="s">
        <v>3106</v>
      </c>
      <c r="Z1095" s="10"/>
      <c r="AA1095" s="112" t="s">
        <v>3107</v>
      </c>
      <c r="AB1095" s="113" t="s">
        <v>344</v>
      </c>
      <c r="AC1095" s="14"/>
      <c r="AD1095" s="14"/>
      <c r="AE1095" s="14"/>
      <c r="AF1095" s="14"/>
      <c r="AG1095" s="14"/>
      <c r="AH1095" s="14"/>
    </row>
    <row r="1096" spans="2:41" hidden="1" x14ac:dyDescent="0.35">
      <c r="B1096" s="10">
        <v>45250849</v>
      </c>
      <c r="C1096" s="10">
        <v>849</v>
      </c>
      <c r="D1096" s="11" t="s">
        <v>3108</v>
      </c>
      <c r="E1096" s="10" t="s">
        <v>45</v>
      </c>
      <c r="F1096" s="11" t="s">
        <v>45</v>
      </c>
      <c r="G1096" s="11" t="s">
        <v>46</v>
      </c>
      <c r="H1096" s="10" t="s">
        <v>47</v>
      </c>
      <c r="I1096" s="41" t="s">
        <v>48</v>
      </c>
      <c r="J1096" s="41" t="s">
        <v>145</v>
      </c>
      <c r="K1096" s="10" t="s">
        <v>65</v>
      </c>
      <c r="L1096" s="10" t="s">
        <v>51</v>
      </c>
      <c r="M1096" s="10" t="s">
        <v>67</v>
      </c>
      <c r="N1096" s="13">
        <v>41746</v>
      </c>
      <c r="O1096" s="10" t="s">
        <v>92</v>
      </c>
      <c r="P1096" s="15" t="s">
        <v>2577</v>
      </c>
      <c r="Q1096" s="10"/>
      <c r="R1096" s="10" t="s">
        <v>54</v>
      </c>
      <c r="S1096" s="10">
        <v>40133849</v>
      </c>
      <c r="T1096" s="11" t="s">
        <v>359</v>
      </c>
      <c r="U1096" s="112" t="s">
        <v>329</v>
      </c>
      <c r="V1096" s="10">
        <v>3403990000</v>
      </c>
      <c r="W1096" s="10" t="s">
        <v>2582</v>
      </c>
      <c r="X1096" s="112" t="s">
        <v>3105</v>
      </c>
      <c r="Y1096" s="10" t="s">
        <v>360</v>
      </c>
      <c r="Z1096" s="10" t="s">
        <v>88</v>
      </c>
      <c r="AA1096" s="112" t="s">
        <v>3109</v>
      </c>
      <c r="AB1096" s="113" t="s">
        <v>344</v>
      </c>
      <c r="AC1096" s="14"/>
      <c r="AD1096" s="14"/>
      <c r="AE1096" s="114"/>
      <c r="AF1096" s="114"/>
      <c r="AG1096" s="14"/>
      <c r="AH1096" s="14"/>
      <c r="AL1096" s="115"/>
      <c r="AO1096" s="115"/>
    </row>
    <row r="1097" spans="2:41" hidden="1" x14ac:dyDescent="0.35">
      <c r="B1097" s="10">
        <v>44161935</v>
      </c>
      <c r="C1097" s="10">
        <v>935</v>
      </c>
      <c r="D1097" s="11" t="s">
        <v>3110</v>
      </c>
      <c r="E1097" s="11"/>
      <c r="F1097" s="11"/>
      <c r="G1097" s="11" t="s">
        <v>46</v>
      </c>
      <c r="H1097" s="10" t="s">
        <v>363</v>
      </c>
      <c r="I1097" s="41" t="s">
        <v>364</v>
      </c>
      <c r="J1097" s="41"/>
      <c r="K1097" s="10"/>
      <c r="L1097" s="10" t="s">
        <v>51</v>
      </c>
      <c r="M1097" s="10" t="s">
        <v>67</v>
      </c>
      <c r="N1097" s="13" t="s">
        <v>3</v>
      </c>
      <c r="O1097" s="10" t="s">
        <v>53</v>
      </c>
      <c r="P1097" s="15" t="s">
        <v>2577</v>
      </c>
      <c r="Q1097" s="11"/>
      <c r="R1097" s="10"/>
      <c r="S1097" s="10">
        <v>44164935</v>
      </c>
      <c r="T1097" s="10" t="s">
        <v>380</v>
      </c>
      <c r="U1097" s="112" t="s">
        <v>2594</v>
      </c>
      <c r="V1097" s="10">
        <v>2710193200</v>
      </c>
      <c r="W1097" s="10" t="s">
        <v>2582</v>
      </c>
      <c r="X1097" s="112" t="s">
        <v>3111</v>
      </c>
      <c r="Y1097" s="10" t="s">
        <v>366</v>
      </c>
      <c r="Z1097" s="10" t="s">
        <v>604</v>
      </c>
      <c r="AA1097" s="112" t="s">
        <v>3112</v>
      </c>
      <c r="AB1097" s="113"/>
      <c r="AC1097" s="14"/>
      <c r="AD1097" s="14"/>
      <c r="AE1097" s="14"/>
      <c r="AF1097" s="14"/>
      <c r="AG1097" s="14"/>
      <c r="AH1097" s="14"/>
      <c r="AL1097" s="115"/>
      <c r="AO1097" s="115"/>
    </row>
    <row r="1098" spans="2:41" hidden="1" x14ac:dyDescent="0.35">
      <c r="B1098" s="10">
        <v>43338849</v>
      </c>
      <c r="C1098" s="10">
        <v>849</v>
      </c>
      <c r="D1098" s="11" t="s">
        <v>3113</v>
      </c>
      <c r="E1098" s="10" t="s">
        <v>45</v>
      </c>
      <c r="F1098" s="11" t="s">
        <v>45</v>
      </c>
      <c r="G1098" s="11" t="s">
        <v>46</v>
      </c>
      <c r="H1098" s="59" t="s">
        <v>47</v>
      </c>
      <c r="I1098" s="41" t="s">
        <v>48</v>
      </c>
      <c r="J1098" s="41" t="s">
        <v>145</v>
      </c>
      <c r="K1098" s="10" t="s">
        <v>65</v>
      </c>
      <c r="L1098" s="59" t="s">
        <v>51</v>
      </c>
      <c r="M1098" s="59" t="s">
        <v>67</v>
      </c>
      <c r="N1098" s="95" t="s">
        <v>604</v>
      </c>
      <c r="O1098" s="59" t="s">
        <v>53</v>
      </c>
      <c r="P1098" s="15" t="s">
        <v>2577</v>
      </c>
      <c r="Q1098" s="10"/>
      <c r="R1098" s="10" t="s">
        <v>54</v>
      </c>
      <c r="S1098" s="10" t="s">
        <v>536</v>
      </c>
      <c r="T1098" s="11"/>
      <c r="U1098" s="112" t="s">
        <v>55</v>
      </c>
      <c r="V1098" s="10">
        <v>2710199300</v>
      </c>
      <c r="W1098" s="10" t="s">
        <v>2582</v>
      </c>
      <c r="X1098" s="112" t="s">
        <v>3114</v>
      </c>
      <c r="Y1098" s="10" t="s">
        <v>360</v>
      </c>
      <c r="Z1098" s="10" t="s">
        <v>3115</v>
      </c>
      <c r="AA1098" s="112" t="s">
        <v>397</v>
      </c>
      <c r="AB1098" s="113"/>
      <c r="AC1098" s="14"/>
      <c r="AD1098" s="14"/>
      <c r="AE1098" s="14"/>
      <c r="AF1098" s="14"/>
      <c r="AG1098" s="14"/>
      <c r="AH1098" s="14"/>
      <c r="AL1098" s="115"/>
      <c r="AO1098" s="115"/>
    </row>
    <row r="1099" spans="2:41" hidden="1" x14ac:dyDescent="0.35">
      <c r="B1099" s="10">
        <v>43811855</v>
      </c>
      <c r="C1099" s="10">
        <v>855</v>
      </c>
      <c r="D1099" s="11" t="s">
        <v>3116</v>
      </c>
      <c r="E1099" s="11">
        <v>45287801</v>
      </c>
      <c r="F1099" s="11" t="s">
        <v>2212</v>
      </c>
      <c r="G1099" s="11" t="s">
        <v>46</v>
      </c>
      <c r="H1099" s="10" t="s">
        <v>163</v>
      </c>
      <c r="I1099" s="41" t="s">
        <v>164</v>
      </c>
      <c r="J1099" s="41" t="s">
        <v>49</v>
      </c>
      <c r="K1099" s="10" t="s">
        <v>3117</v>
      </c>
      <c r="L1099" s="10" t="s">
        <v>66</v>
      </c>
      <c r="M1099" s="10" t="s">
        <v>52</v>
      </c>
      <c r="N1099" s="13">
        <v>41543</v>
      </c>
      <c r="O1099" s="10" t="s">
        <v>53</v>
      </c>
      <c r="P1099" s="15" t="s">
        <v>2577</v>
      </c>
      <c r="Q1099" s="11"/>
      <c r="R1099" s="10" t="s">
        <v>54</v>
      </c>
      <c r="S1099" s="10" t="s">
        <v>44</v>
      </c>
      <c r="T1099" s="10" t="s">
        <v>44</v>
      </c>
      <c r="U1099" s="10" t="s">
        <v>55</v>
      </c>
      <c r="V1099" s="10">
        <v>2710193200</v>
      </c>
      <c r="W1099" s="10" t="s">
        <v>70</v>
      </c>
      <c r="X1099" s="112" t="s">
        <v>3118</v>
      </c>
      <c r="Y1099" s="10" t="s">
        <v>3119</v>
      </c>
      <c r="Z1099" s="10" t="s">
        <v>3120</v>
      </c>
      <c r="AA1099" s="112" t="s">
        <v>3121</v>
      </c>
      <c r="AB1099" s="14" t="s">
        <v>3117</v>
      </c>
      <c r="AC1099" s="14"/>
      <c r="AD1099" s="14"/>
      <c r="AE1099" s="14"/>
      <c r="AF1099" s="14"/>
      <c r="AG1099" s="14"/>
      <c r="AH1099" s="14"/>
      <c r="AL1099" s="115"/>
      <c r="AO1099" s="115"/>
    </row>
    <row r="1100" spans="2:41" hidden="1" x14ac:dyDescent="0.35">
      <c r="B1100" s="10">
        <v>43811809</v>
      </c>
      <c r="C1100" s="10">
        <v>809</v>
      </c>
      <c r="D1100" s="11" t="s">
        <v>3122</v>
      </c>
      <c r="E1100" s="11"/>
      <c r="F1100" s="11"/>
      <c r="G1100" s="11" t="s">
        <v>46</v>
      </c>
      <c r="H1100" s="10" t="s">
        <v>47</v>
      </c>
      <c r="I1100" s="41" t="s">
        <v>48</v>
      </c>
      <c r="J1100" s="41"/>
      <c r="K1100" s="10"/>
      <c r="L1100" s="10" t="s">
        <v>66</v>
      </c>
      <c r="M1100" s="10" t="s">
        <v>52</v>
      </c>
      <c r="N1100" s="13">
        <v>41540</v>
      </c>
      <c r="O1100" s="10" t="s">
        <v>53</v>
      </c>
      <c r="P1100" s="15" t="s">
        <v>2577</v>
      </c>
      <c r="Q1100" s="11"/>
      <c r="R1100" s="10"/>
      <c r="S1100" s="10" t="s">
        <v>536</v>
      </c>
      <c r="T1100" s="10" t="s">
        <v>536</v>
      </c>
      <c r="U1100" s="10" t="s">
        <v>2580</v>
      </c>
      <c r="V1100" s="10">
        <v>2710193200</v>
      </c>
      <c r="W1100" s="10" t="s">
        <v>604</v>
      </c>
      <c r="X1100" s="112" t="s">
        <v>3118</v>
      </c>
      <c r="Y1100" s="10" t="s">
        <v>2596</v>
      </c>
      <c r="Z1100" s="10" t="s">
        <v>3120</v>
      </c>
      <c r="AA1100" s="112" t="s">
        <v>3123</v>
      </c>
      <c r="AB1100" s="113"/>
      <c r="AC1100" s="14"/>
      <c r="AD1100" s="14"/>
      <c r="AE1100" s="114"/>
      <c r="AF1100" s="14"/>
      <c r="AG1100" s="14"/>
      <c r="AH1100" s="14"/>
      <c r="AL1100" s="115"/>
      <c r="AO1100" s="115"/>
    </row>
    <row r="1101" spans="2:41" hidden="1" x14ac:dyDescent="0.35">
      <c r="B1101" s="10">
        <v>51265817</v>
      </c>
      <c r="C1101" s="10">
        <v>817</v>
      </c>
      <c r="D1101" s="11" t="s">
        <v>3124</v>
      </c>
      <c r="E1101" s="10">
        <v>52894801</v>
      </c>
      <c r="F1101" s="11" t="s">
        <v>618</v>
      </c>
      <c r="G1101" s="11" t="s">
        <v>216</v>
      </c>
      <c r="H1101" s="59" t="s">
        <v>446</v>
      </c>
      <c r="I1101" s="41" t="s">
        <v>447</v>
      </c>
      <c r="J1101" s="41" t="s">
        <v>49</v>
      </c>
      <c r="K1101" s="10" t="s">
        <v>3117</v>
      </c>
      <c r="L1101" s="59" t="s">
        <v>66</v>
      </c>
      <c r="M1101" s="59" t="s">
        <v>52</v>
      </c>
      <c r="N1101" s="95">
        <v>41565</v>
      </c>
      <c r="O1101" s="59" t="s">
        <v>53</v>
      </c>
      <c r="P1101" s="15" t="s">
        <v>2577</v>
      </c>
      <c r="Q1101" s="10"/>
      <c r="R1101" s="10" t="s">
        <v>54</v>
      </c>
      <c r="S1101" s="10" t="s">
        <v>44</v>
      </c>
      <c r="T1101" s="11" t="s">
        <v>44</v>
      </c>
      <c r="U1101" s="10" t="s">
        <v>55</v>
      </c>
      <c r="V1101" s="10">
        <v>2710199900</v>
      </c>
      <c r="W1101" s="10" t="s">
        <v>83</v>
      </c>
      <c r="X1101" s="112" t="s">
        <v>3125</v>
      </c>
      <c r="Y1101" s="10" t="s">
        <v>3126</v>
      </c>
      <c r="Z1101" s="10" t="s">
        <v>3120</v>
      </c>
      <c r="AA1101" s="112" t="s">
        <v>3127</v>
      </c>
      <c r="AB1101" s="14" t="s">
        <v>3117</v>
      </c>
      <c r="AC1101" s="14"/>
      <c r="AD1101" s="14"/>
      <c r="AE1101" s="14"/>
      <c r="AF1101" s="14"/>
      <c r="AG1101" s="14"/>
      <c r="AH1101" s="14"/>
    </row>
    <row r="1102" spans="2:41" hidden="1" x14ac:dyDescent="0.35">
      <c r="B1102" s="10">
        <v>43813905</v>
      </c>
      <c r="C1102" s="10">
        <v>905</v>
      </c>
      <c r="D1102" s="11" t="s">
        <v>3128</v>
      </c>
      <c r="E1102" s="10">
        <v>44414801</v>
      </c>
      <c r="F1102" s="11" t="s">
        <v>171</v>
      </c>
      <c r="G1102" s="11" t="s">
        <v>46</v>
      </c>
      <c r="H1102" s="10" t="s">
        <v>62</v>
      </c>
      <c r="I1102" s="41" t="s">
        <v>63</v>
      </c>
      <c r="J1102" s="41" t="s">
        <v>49</v>
      </c>
      <c r="K1102" s="10" t="s">
        <v>3117</v>
      </c>
      <c r="L1102" s="10" t="s">
        <v>66</v>
      </c>
      <c r="M1102" s="10" t="s">
        <v>52</v>
      </c>
      <c r="N1102" s="13">
        <v>42809</v>
      </c>
      <c r="O1102" s="10" t="s">
        <v>53</v>
      </c>
      <c r="P1102" s="15" t="s">
        <v>2577</v>
      </c>
      <c r="Q1102" s="10"/>
      <c r="R1102" s="10" t="s">
        <v>54</v>
      </c>
      <c r="S1102" s="10" t="s">
        <v>44</v>
      </c>
      <c r="T1102" s="11" t="s">
        <v>44</v>
      </c>
      <c r="U1102" s="10" t="s">
        <v>55</v>
      </c>
      <c r="V1102" s="10">
        <v>2710193200</v>
      </c>
      <c r="W1102" s="10" t="s">
        <v>70</v>
      </c>
      <c r="X1102" s="112" t="s">
        <v>3129</v>
      </c>
      <c r="Y1102" s="10" t="s">
        <v>2703</v>
      </c>
      <c r="Z1102" s="10" t="s">
        <v>3120</v>
      </c>
      <c r="AA1102" s="112" t="s">
        <v>3130</v>
      </c>
      <c r="AB1102" s="14" t="s">
        <v>3117</v>
      </c>
      <c r="AC1102" s="14"/>
      <c r="AD1102" s="14"/>
      <c r="AE1102" s="14"/>
      <c r="AF1102" s="14"/>
      <c r="AG1102" s="14"/>
      <c r="AH1102" s="14"/>
    </row>
    <row r="1103" spans="2:41" hidden="1" x14ac:dyDescent="0.35">
      <c r="B1103" s="10">
        <v>43813907</v>
      </c>
      <c r="C1103" s="10">
        <v>907</v>
      </c>
      <c r="D1103" s="11" t="s">
        <v>3131</v>
      </c>
      <c r="E1103" s="11"/>
      <c r="F1103" s="11"/>
      <c r="G1103" s="11" t="s">
        <v>46</v>
      </c>
      <c r="H1103" s="10" t="s">
        <v>2583</v>
      </c>
      <c r="I1103" s="41" t="s">
        <v>364</v>
      </c>
      <c r="J1103" s="41"/>
      <c r="K1103" s="10"/>
      <c r="L1103" s="10" t="s">
        <v>66</v>
      </c>
      <c r="M1103" s="10" t="s">
        <v>52</v>
      </c>
      <c r="N1103" s="13">
        <v>41592</v>
      </c>
      <c r="O1103" s="10" t="s">
        <v>53</v>
      </c>
      <c r="P1103" s="15" t="s">
        <v>2577</v>
      </c>
      <c r="Q1103" s="11"/>
      <c r="R1103" s="10"/>
      <c r="S1103" s="10">
        <v>43813905</v>
      </c>
      <c r="T1103" s="10" t="s">
        <v>3128</v>
      </c>
      <c r="U1103" s="10" t="s">
        <v>3132</v>
      </c>
      <c r="V1103" s="10">
        <v>2710193200</v>
      </c>
      <c r="W1103" s="10" t="s">
        <v>604</v>
      </c>
      <c r="X1103" s="112" t="s">
        <v>3129</v>
      </c>
      <c r="Y1103" s="10" t="s">
        <v>3133</v>
      </c>
      <c r="Z1103" s="10" t="s">
        <v>3120</v>
      </c>
      <c r="AA1103" s="112" t="s">
        <v>3134</v>
      </c>
      <c r="AB1103" s="113"/>
      <c r="AC1103" s="14"/>
      <c r="AD1103" s="14"/>
      <c r="AE1103" s="14"/>
      <c r="AF1103" s="14"/>
      <c r="AG1103" s="14"/>
      <c r="AH1103" s="14"/>
    </row>
    <row r="1104" spans="2:41" hidden="1" x14ac:dyDescent="0.35">
      <c r="B1104" s="10">
        <v>43813855</v>
      </c>
      <c r="C1104" s="10">
        <v>855</v>
      </c>
      <c r="D1104" s="11" t="s">
        <v>3135</v>
      </c>
      <c r="E1104" s="11">
        <v>44414801</v>
      </c>
      <c r="F1104" s="11" t="s">
        <v>171</v>
      </c>
      <c r="G1104" s="11" t="s">
        <v>46</v>
      </c>
      <c r="H1104" s="10" t="s">
        <v>163</v>
      </c>
      <c r="I1104" s="41" t="s">
        <v>164</v>
      </c>
      <c r="J1104" s="41" t="s">
        <v>49</v>
      </c>
      <c r="K1104" s="10" t="s">
        <v>3117</v>
      </c>
      <c r="L1104" s="10" t="s">
        <v>66</v>
      </c>
      <c r="M1104" s="10" t="s">
        <v>52</v>
      </c>
      <c r="N1104" s="13">
        <v>41543</v>
      </c>
      <c r="O1104" s="10" t="s">
        <v>53</v>
      </c>
      <c r="P1104" s="15" t="s">
        <v>2577</v>
      </c>
      <c r="Q1104" s="11"/>
      <c r="R1104" s="10" t="s">
        <v>54</v>
      </c>
      <c r="S1104" s="10" t="s">
        <v>44</v>
      </c>
      <c r="T1104" s="10" t="s">
        <v>44</v>
      </c>
      <c r="U1104" s="10" t="s">
        <v>55</v>
      </c>
      <c r="V1104" s="10">
        <v>2710193200</v>
      </c>
      <c r="W1104" s="10" t="s">
        <v>70</v>
      </c>
      <c r="X1104" s="112" t="s">
        <v>3129</v>
      </c>
      <c r="Y1104" s="10" t="s">
        <v>3119</v>
      </c>
      <c r="Z1104" s="10" t="s">
        <v>3120</v>
      </c>
      <c r="AA1104" s="112" t="s">
        <v>3136</v>
      </c>
      <c r="AB1104" s="113" t="s">
        <v>3117</v>
      </c>
      <c r="AC1104" s="14"/>
      <c r="AD1104" s="14"/>
      <c r="AE1104" s="14"/>
      <c r="AF1104" s="14"/>
      <c r="AG1104" s="14"/>
      <c r="AH1104" s="14"/>
    </row>
    <row r="1105" spans="2:41" hidden="1" x14ac:dyDescent="0.35">
      <c r="B1105" s="10">
        <v>43813809</v>
      </c>
      <c r="C1105" s="10">
        <v>809</v>
      </c>
      <c r="D1105" s="11" t="s">
        <v>3137</v>
      </c>
      <c r="E1105" s="11"/>
      <c r="F1105" s="11"/>
      <c r="G1105" s="11" t="s">
        <v>46</v>
      </c>
      <c r="H1105" s="10" t="s">
        <v>47</v>
      </c>
      <c r="I1105" s="41" t="s">
        <v>48</v>
      </c>
      <c r="J1105" s="41"/>
      <c r="K1105" s="10"/>
      <c r="L1105" s="10" t="s">
        <v>66</v>
      </c>
      <c r="M1105" s="10" t="s">
        <v>52</v>
      </c>
      <c r="N1105" s="13">
        <v>41540</v>
      </c>
      <c r="O1105" s="10" t="s">
        <v>53</v>
      </c>
      <c r="P1105" s="15" t="s">
        <v>2577</v>
      </c>
      <c r="Q1105" s="11"/>
      <c r="R1105" s="10"/>
      <c r="S1105" s="10" t="s">
        <v>536</v>
      </c>
      <c r="T1105" s="10" t="s">
        <v>536</v>
      </c>
      <c r="U1105" s="112" t="s">
        <v>2580</v>
      </c>
      <c r="V1105" s="10">
        <v>2710193200</v>
      </c>
      <c r="W1105" s="10" t="s">
        <v>604</v>
      </c>
      <c r="X1105" s="112" t="s">
        <v>3129</v>
      </c>
      <c r="Y1105" s="10" t="s">
        <v>2596</v>
      </c>
      <c r="Z1105" s="10" t="s">
        <v>3120</v>
      </c>
      <c r="AA1105" s="112" t="s">
        <v>3138</v>
      </c>
      <c r="AB1105" s="113"/>
      <c r="AC1105" s="14"/>
      <c r="AD1105" s="14"/>
      <c r="AE1105" s="14"/>
      <c r="AF1105" s="14"/>
      <c r="AG1105" s="14"/>
      <c r="AH1105" s="14"/>
    </row>
    <row r="1106" spans="2:41" hidden="1" x14ac:dyDescent="0.35">
      <c r="B1106" s="10">
        <v>43812855</v>
      </c>
      <c r="C1106" s="10">
        <v>855</v>
      </c>
      <c r="D1106" s="11" t="s">
        <v>3139</v>
      </c>
      <c r="E1106" s="11">
        <v>43060801</v>
      </c>
      <c r="F1106" s="11" t="s">
        <v>419</v>
      </c>
      <c r="G1106" s="11" t="s">
        <v>46</v>
      </c>
      <c r="H1106" s="10" t="s">
        <v>163</v>
      </c>
      <c r="I1106" s="41" t="s">
        <v>164</v>
      </c>
      <c r="J1106" s="41" t="s">
        <v>49</v>
      </c>
      <c r="K1106" s="10" t="s">
        <v>3117</v>
      </c>
      <c r="L1106" s="10" t="s">
        <v>66</v>
      </c>
      <c r="M1106" s="10" t="s">
        <v>52</v>
      </c>
      <c r="N1106" s="13">
        <v>41568</v>
      </c>
      <c r="O1106" s="10" t="s">
        <v>53</v>
      </c>
      <c r="P1106" s="15" t="s">
        <v>2577</v>
      </c>
      <c r="Q1106" s="11"/>
      <c r="R1106" s="10" t="s">
        <v>54</v>
      </c>
      <c r="S1106" s="10" t="s">
        <v>44</v>
      </c>
      <c r="T1106" s="10" t="s">
        <v>44</v>
      </c>
      <c r="U1106" s="112" t="s">
        <v>55</v>
      </c>
      <c r="V1106" s="10">
        <v>2710193200</v>
      </c>
      <c r="W1106" s="10" t="s">
        <v>70</v>
      </c>
      <c r="X1106" s="112" t="s">
        <v>3140</v>
      </c>
      <c r="Y1106" s="10" t="s">
        <v>3119</v>
      </c>
      <c r="Z1106" s="10" t="s">
        <v>3120</v>
      </c>
      <c r="AA1106" s="112" t="s">
        <v>3141</v>
      </c>
      <c r="AB1106" s="113" t="s">
        <v>3117</v>
      </c>
      <c r="AC1106" s="14"/>
      <c r="AD1106" s="14"/>
      <c r="AE1106" s="14"/>
      <c r="AF1106" s="14"/>
      <c r="AG1106" s="14"/>
      <c r="AH1106" s="14"/>
    </row>
    <row r="1107" spans="2:41" hidden="1" x14ac:dyDescent="0.35">
      <c r="B1107" s="10">
        <v>46640801</v>
      </c>
      <c r="C1107" s="10">
        <v>801</v>
      </c>
      <c r="D1107" s="11" t="s">
        <v>3142</v>
      </c>
      <c r="E1107" s="11"/>
      <c r="F1107" s="11"/>
      <c r="G1107" s="11" t="s">
        <v>46</v>
      </c>
      <c r="H1107" s="10" t="s">
        <v>79</v>
      </c>
      <c r="I1107" s="41" t="s">
        <v>79</v>
      </c>
      <c r="J1107" s="41"/>
      <c r="K1107" s="10"/>
      <c r="L1107" s="10" t="s">
        <v>66</v>
      </c>
      <c r="M1107" s="10" t="s">
        <v>52</v>
      </c>
      <c r="N1107" s="13">
        <v>36777</v>
      </c>
      <c r="O1107" s="10" t="s">
        <v>53</v>
      </c>
      <c r="P1107" s="15" t="s">
        <v>2577</v>
      </c>
      <c r="Q1107" s="11"/>
      <c r="R1107" s="10"/>
      <c r="S1107" s="10" t="s">
        <v>536</v>
      </c>
      <c r="T1107" s="10" t="s">
        <v>536</v>
      </c>
      <c r="U1107" s="112" t="s">
        <v>2580</v>
      </c>
      <c r="V1107" s="10">
        <v>2710193200</v>
      </c>
      <c r="W1107" s="10" t="s">
        <v>44</v>
      </c>
      <c r="X1107" s="112" t="s">
        <v>3143</v>
      </c>
      <c r="Y1107" s="10">
        <v>1176</v>
      </c>
      <c r="Z1107" s="10" t="s">
        <v>392</v>
      </c>
      <c r="AA1107" s="112" t="s">
        <v>3144</v>
      </c>
      <c r="AB1107" s="113"/>
      <c r="AC1107" s="14"/>
      <c r="AD1107" s="14"/>
      <c r="AE1107" s="14"/>
      <c r="AF1107" s="14"/>
      <c r="AG1107" s="14"/>
      <c r="AH1107" s="14"/>
      <c r="AL1107" s="115"/>
      <c r="AO1107" s="115"/>
    </row>
    <row r="1108" spans="2:41" hidden="1" x14ac:dyDescent="0.35">
      <c r="B1108" s="10">
        <v>47083855</v>
      </c>
      <c r="C1108" s="10">
        <v>855</v>
      </c>
      <c r="D1108" s="11" t="s">
        <v>3145</v>
      </c>
      <c r="E1108" s="11"/>
      <c r="F1108" s="11"/>
      <c r="G1108" s="11" t="s">
        <v>46</v>
      </c>
      <c r="H1108" s="10" t="s">
        <v>163</v>
      </c>
      <c r="I1108" s="41" t="s">
        <v>164</v>
      </c>
      <c r="J1108" s="41" t="s">
        <v>145</v>
      </c>
      <c r="K1108" s="10" t="s">
        <v>65</v>
      </c>
      <c r="L1108" s="10" t="s">
        <v>66</v>
      </c>
      <c r="M1108" s="10" t="s">
        <v>67</v>
      </c>
      <c r="N1108" s="13">
        <v>42537</v>
      </c>
      <c r="O1108" s="10" t="s">
        <v>604</v>
      </c>
      <c r="P1108" s="15" t="s">
        <v>2577</v>
      </c>
      <c r="Q1108" s="11"/>
      <c r="R1108" s="10"/>
      <c r="S1108" s="10">
        <v>44973855</v>
      </c>
      <c r="T1108" s="10" t="s">
        <v>3146</v>
      </c>
      <c r="U1108" s="112" t="s">
        <v>2594</v>
      </c>
      <c r="V1108" s="10">
        <v>2710193200</v>
      </c>
      <c r="W1108" s="10" t="s">
        <v>604</v>
      </c>
      <c r="X1108" s="112" t="s">
        <v>3147</v>
      </c>
      <c r="Y1108" s="10" t="s">
        <v>1414</v>
      </c>
      <c r="Z1108" s="10" t="s">
        <v>88</v>
      </c>
      <c r="AA1108" s="112" t="s">
        <v>3148</v>
      </c>
      <c r="AB1108" s="14" t="s">
        <v>425</v>
      </c>
      <c r="AC1108" s="14"/>
      <c r="AD1108" s="14"/>
      <c r="AE1108" s="14"/>
      <c r="AF1108" s="14"/>
      <c r="AG1108" s="14"/>
      <c r="AH1108" s="14"/>
      <c r="AL1108" s="115"/>
      <c r="AO1108" s="115"/>
    </row>
    <row r="1109" spans="2:41" hidden="1" x14ac:dyDescent="0.35">
      <c r="B1109" s="10">
        <v>47083801</v>
      </c>
      <c r="C1109" s="10">
        <v>801</v>
      </c>
      <c r="D1109" s="11" t="s">
        <v>3149</v>
      </c>
      <c r="E1109" s="11"/>
      <c r="F1109" s="11"/>
      <c r="G1109" s="11" t="s">
        <v>46</v>
      </c>
      <c r="H1109" s="10" t="s">
        <v>79</v>
      </c>
      <c r="I1109" s="41" t="s">
        <v>79</v>
      </c>
      <c r="J1109" s="41" t="s">
        <v>145</v>
      </c>
      <c r="K1109" s="10" t="s">
        <v>65</v>
      </c>
      <c r="L1109" s="10" t="s">
        <v>66</v>
      </c>
      <c r="M1109" s="10" t="s">
        <v>52</v>
      </c>
      <c r="N1109" s="13">
        <v>36777</v>
      </c>
      <c r="O1109" s="10" t="s">
        <v>53</v>
      </c>
      <c r="P1109" s="15" t="s">
        <v>2577</v>
      </c>
      <c r="Q1109" s="11"/>
      <c r="R1109" s="10"/>
      <c r="S1109" s="10">
        <v>44973801</v>
      </c>
      <c r="T1109" s="10" t="s">
        <v>1864</v>
      </c>
      <c r="U1109" s="112" t="s">
        <v>2594</v>
      </c>
      <c r="V1109" s="10">
        <v>2710193200</v>
      </c>
      <c r="W1109" s="10" t="s">
        <v>44</v>
      </c>
      <c r="X1109" s="112" t="s">
        <v>3147</v>
      </c>
      <c r="Y1109" s="10">
        <v>1176</v>
      </c>
      <c r="Z1109" s="10" t="s">
        <v>392</v>
      </c>
      <c r="AA1109" s="112" t="s">
        <v>3150</v>
      </c>
      <c r="AB1109" s="113" t="s">
        <v>425</v>
      </c>
      <c r="AC1109" s="14"/>
      <c r="AD1109" s="14"/>
      <c r="AE1109" s="114"/>
      <c r="AF1109" s="114"/>
      <c r="AG1109" s="14"/>
      <c r="AH1109" s="14"/>
      <c r="AL1109" s="115"/>
      <c r="AO1109" s="115"/>
    </row>
    <row r="1110" spans="2:41" hidden="1" x14ac:dyDescent="0.35">
      <c r="B1110" s="10">
        <v>47083809</v>
      </c>
      <c r="C1110" s="10">
        <v>809</v>
      </c>
      <c r="D1110" s="11" t="s">
        <v>3151</v>
      </c>
      <c r="E1110" s="11"/>
      <c r="F1110" s="11"/>
      <c r="G1110" s="11" t="s">
        <v>46</v>
      </c>
      <c r="H1110" s="10" t="s">
        <v>47</v>
      </c>
      <c r="I1110" s="41" t="s">
        <v>48</v>
      </c>
      <c r="J1110" s="41" t="s">
        <v>145</v>
      </c>
      <c r="K1110" s="10" t="s">
        <v>65</v>
      </c>
      <c r="L1110" s="10" t="s">
        <v>66</v>
      </c>
      <c r="M1110" s="10" t="s">
        <v>52</v>
      </c>
      <c r="N1110" s="13">
        <v>40857</v>
      </c>
      <c r="O1110" s="10" t="s">
        <v>53</v>
      </c>
      <c r="P1110" s="15" t="s">
        <v>2577</v>
      </c>
      <c r="Q1110" s="11"/>
      <c r="R1110" s="10"/>
      <c r="S1110" s="10">
        <v>44973809</v>
      </c>
      <c r="T1110" s="10" t="s">
        <v>1863</v>
      </c>
      <c r="U1110" s="112" t="s">
        <v>2594</v>
      </c>
      <c r="V1110" s="10">
        <v>2710193200</v>
      </c>
      <c r="W1110" s="10" t="s">
        <v>604</v>
      </c>
      <c r="X1110" s="112" t="s">
        <v>3147</v>
      </c>
      <c r="Y1110" s="10" t="s">
        <v>360</v>
      </c>
      <c r="Z1110" s="10" t="s">
        <v>88</v>
      </c>
      <c r="AA1110" s="112" t="s">
        <v>3152</v>
      </c>
      <c r="AB1110" s="113" t="s">
        <v>425</v>
      </c>
      <c r="AC1110" s="14"/>
      <c r="AD1110" s="14"/>
      <c r="AE1110" s="14"/>
      <c r="AF1110" s="14"/>
      <c r="AG1110" s="14"/>
      <c r="AH1110" s="14"/>
      <c r="AL1110" s="115"/>
      <c r="AO1110" s="115"/>
    </row>
    <row r="1111" spans="2:41" hidden="1" x14ac:dyDescent="0.35">
      <c r="B1111" s="10">
        <v>47083967</v>
      </c>
      <c r="C1111" s="10">
        <v>967</v>
      </c>
      <c r="D1111" s="11" t="s">
        <v>3153</v>
      </c>
      <c r="E1111" s="11"/>
      <c r="F1111" s="11"/>
      <c r="G1111" s="11" t="s">
        <v>46</v>
      </c>
      <c r="H1111" s="10" t="s">
        <v>151</v>
      </c>
      <c r="I1111" s="41" t="s">
        <v>86</v>
      </c>
      <c r="J1111" s="41" t="s">
        <v>145</v>
      </c>
      <c r="K1111" s="10" t="s">
        <v>65</v>
      </c>
      <c r="L1111" s="10" t="s">
        <v>66</v>
      </c>
      <c r="M1111" s="10" t="s">
        <v>52</v>
      </c>
      <c r="N1111" s="13">
        <v>41108</v>
      </c>
      <c r="O1111" s="10" t="s">
        <v>53</v>
      </c>
      <c r="P1111" s="15" t="s">
        <v>2577</v>
      </c>
      <c r="Q1111" s="11"/>
      <c r="R1111" s="10"/>
      <c r="S1111" s="10">
        <v>44973967</v>
      </c>
      <c r="T1111" s="10" t="s">
        <v>3154</v>
      </c>
      <c r="U1111" s="112" t="s">
        <v>2594</v>
      </c>
      <c r="V1111" s="10">
        <v>2710193200</v>
      </c>
      <c r="W1111" s="10" t="s">
        <v>604</v>
      </c>
      <c r="X1111" s="112" t="s">
        <v>3147</v>
      </c>
      <c r="Y1111" s="10" t="s">
        <v>87</v>
      </c>
      <c r="Z1111" s="10" t="s">
        <v>88</v>
      </c>
      <c r="AA1111" s="112" t="s">
        <v>3155</v>
      </c>
      <c r="AB1111" s="113" t="s">
        <v>425</v>
      </c>
      <c r="AC1111" s="14"/>
      <c r="AD1111" s="14"/>
      <c r="AE1111" s="14"/>
      <c r="AF1111" s="14"/>
      <c r="AG1111" s="14"/>
      <c r="AH1111" s="14"/>
      <c r="AL1111" s="115"/>
      <c r="AO1111" s="115"/>
    </row>
    <row r="1112" spans="2:41" hidden="1" x14ac:dyDescent="0.35">
      <c r="B1112" s="10">
        <v>47094855</v>
      </c>
      <c r="C1112" s="10">
        <v>855</v>
      </c>
      <c r="D1112" s="11" t="s">
        <v>3156</v>
      </c>
      <c r="E1112" s="11"/>
      <c r="F1112" s="11"/>
      <c r="G1112" s="11" t="s">
        <v>46</v>
      </c>
      <c r="H1112" s="10" t="s">
        <v>163</v>
      </c>
      <c r="I1112" s="41" t="s">
        <v>164</v>
      </c>
      <c r="J1112" s="41" t="s">
        <v>145</v>
      </c>
      <c r="K1112" s="10" t="s">
        <v>65</v>
      </c>
      <c r="L1112" s="10" t="s">
        <v>66</v>
      </c>
      <c r="M1112" s="10" t="s">
        <v>67</v>
      </c>
      <c r="N1112" s="13">
        <v>42537</v>
      </c>
      <c r="O1112" s="10" t="s">
        <v>53</v>
      </c>
      <c r="P1112" s="15" t="s">
        <v>2577</v>
      </c>
      <c r="Q1112" s="11"/>
      <c r="R1112" s="10"/>
      <c r="S1112" s="10">
        <v>44974855</v>
      </c>
      <c r="T1112" s="10" t="s">
        <v>1868</v>
      </c>
      <c r="U1112" s="112" t="s">
        <v>2594</v>
      </c>
      <c r="V1112" s="10">
        <v>2710193200</v>
      </c>
      <c r="W1112" s="10" t="s">
        <v>604</v>
      </c>
      <c r="X1112" s="112" t="s">
        <v>3157</v>
      </c>
      <c r="Y1112" s="10" t="s">
        <v>1414</v>
      </c>
      <c r="Z1112" s="10" t="s">
        <v>88</v>
      </c>
      <c r="AA1112" s="112" t="s">
        <v>3158</v>
      </c>
      <c r="AB1112" s="113" t="s">
        <v>425</v>
      </c>
      <c r="AC1112" s="14"/>
      <c r="AD1112" s="14"/>
      <c r="AE1112" s="14"/>
      <c r="AF1112" s="14"/>
      <c r="AG1112" s="14"/>
      <c r="AH1112" s="14"/>
      <c r="AL1112" s="115"/>
    </row>
    <row r="1113" spans="2:41" hidden="1" x14ac:dyDescent="0.35">
      <c r="B1113" s="10">
        <v>47094801</v>
      </c>
      <c r="C1113" s="10">
        <v>801</v>
      </c>
      <c r="D1113" s="11" t="s">
        <v>3159</v>
      </c>
      <c r="E1113" s="11"/>
      <c r="F1113" s="11"/>
      <c r="G1113" s="11" t="s">
        <v>46</v>
      </c>
      <c r="H1113" s="10" t="s">
        <v>79</v>
      </c>
      <c r="I1113" s="41" t="s">
        <v>79</v>
      </c>
      <c r="J1113" s="41" t="s">
        <v>145</v>
      </c>
      <c r="K1113" s="10" t="s">
        <v>65</v>
      </c>
      <c r="L1113" s="10" t="s">
        <v>66</v>
      </c>
      <c r="M1113" s="10" t="s">
        <v>52</v>
      </c>
      <c r="N1113" s="13">
        <v>36788</v>
      </c>
      <c r="O1113" s="10" t="s">
        <v>53</v>
      </c>
      <c r="P1113" s="15" t="s">
        <v>2577</v>
      </c>
      <c r="Q1113" s="11"/>
      <c r="R1113" s="10"/>
      <c r="S1113" s="10">
        <v>44974801</v>
      </c>
      <c r="T1113" s="10" t="s">
        <v>1869</v>
      </c>
      <c r="U1113" s="112" t="s">
        <v>2594</v>
      </c>
      <c r="V1113" s="10">
        <v>2710193200</v>
      </c>
      <c r="W1113" s="10" t="s">
        <v>44</v>
      </c>
      <c r="X1113" s="112" t="s">
        <v>3157</v>
      </c>
      <c r="Y1113" s="10">
        <v>1176</v>
      </c>
      <c r="Z1113" s="10" t="s">
        <v>392</v>
      </c>
      <c r="AA1113" s="112" t="s">
        <v>3160</v>
      </c>
      <c r="AB1113" s="113" t="s">
        <v>425</v>
      </c>
      <c r="AC1113" s="14"/>
      <c r="AD1113" s="14"/>
      <c r="AE1113" s="14"/>
      <c r="AF1113" s="14"/>
      <c r="AG1113" s="14"/>
      <c r="AH1113" s="14"/>
      <c r="AL1113" s="115"/>
      <c r="AO1113" s="115"/>
    </row>
    <row r="1114" spans="2:41" hidden="1" x14ac:dyDescent="0.35">
      <c r="B1114" s="10">
        <v>47094809</v>
      </c>
      <c r="C1114" s="10">
        <v>809</v>
      </c>
      <c r="D1114" s="11" t="s">
        <v>3161</v>
      </c>
      <c r="E1114" s="11"/>
      <c r="F1114" s="11"/>
      <c r="G1114" s="11" t="s">
        <v>46</v>
      </c>
      <c r="H1114" s="10" t="s">
        <v>47</v>
      </c>
      <c r="I1114" s="41" t="s">
        <v>48</v>
      </c>
      <c r="J1114" s="41" t="s">
        <v>145</v>
      </c>
      <c r="K1114" s="10" t="s">
        <v>65</v>
      </c>
      <c r="L1114" s="10" t="s">
        <v>66</v>
      </c>
      <c r="M1114" s="10" t="s">
        <v>52</v>
      </c>
      <c r="N1114" s="13">
        <v>40834</v>
      </c>
      <c r="O1114" s="10" t="s">
        <v>53</v>
      </c>
      <c r="P1114" s="15" t="s">
        <v>2577</v>
      </c>
      <c r="Q1114" s="11"/>
      <c r="R1114" s="10"/>
      <c r="S1114" s="10">
        <v>44974809</v>
      </c>
      <c r="T1114" s="10" t="s">
        <v>1874</v>
      </c>
      <c r="U1114" s="112" t="s">
        <v>2594</v>
      </c>
      <c r="V1114" s="10">
        <v>2710193200</v>
      </c>
      <c r="W1114" s="10" t="s">
        <v>604</v>
      </c>
      <c r="X1114" s="112" t="s">
        <v>3157</v>
      </c>
      <c r="Y1114" s="10" t="s">
        <v>360</v>
      </c>
      <c r="Z1114" s="10" t="s">
        <v>88</v>
      </c>
      <c r="AA1114" s="112" t="s">
        <v>3162</v>
      </c>
      <c r="AB1114" s="14" t="s">
        <v>425</v>
      </c>
      <c r="AC1114" s="14"/>
      <c r="AD1114" s="14"/>
      <c r="AE1114" s="14"/>
      <c r="AF1114" s="14"/>
      <c r="AG1114" s="14"/>
      <c r="AH1114" s="14"/>
      <c r="AL1114" s="115"/>
      <c r="AO1114" s="115"/>
    </row>
    <row r="1115" spans="2:41" hidden="1" x14ac:dyDescent="0.35">
      <c r="B1115" s="10">
        <v>47094967</v>
      </c>
      <c r="C1115" s="10">
        <v>967</v>
      </c>
      <c r="D1115" s="11" t="s">
        <v>3163</v>
      </c>
      <c r="E1115" s="11"/>
      <c r="F1115" s="11"/>
      <c r="G1115" s="11" t="s">
        <v>46</v>
      </c>
      <c r="H1115" s="10" t="s">
        <v>151</v>
      </c>
      <c r="I1115" s="41" t="s">
        <v>86</v>
      </c>
      <c r="J1115" s="41" t="s">
        <v>145</v>
      </c>
      <c r="K1115" s="10" t="s">
        <v>65</v>
      </c>
      <c r="L1115" s="10" t="s">
        <v>66</v>
      </c>
      <c r="M1115" s="10" t="s">
        <v>52</v>
      </c>
      <c r="N1115" s="13">
        <v>41110</v>
      </c>
      <c r="O1115" s="10" t="s">
        <v>53</v>
      </c>
      <c r="P1115" s="15" t="s">
        <v>2577</v>
      </c>
      <c r="Q1115" s="11"/>
      <c r="R1115" s="10"/>
      <c r="S1115" s="10">
        <v>44974967</v>
      </c>
      <c r="T1115" s="10" t="s">
        <v>1877</v>
      </c>
      <c r="U1115" s="112" t="s">
        <v>2594</v>
      </c>
      <c r="V1115" s="10">
        <v>2710193200</v>
      </c>
      <c r="W1115" s="10" t="s">
        <v>604</v>
      </c>
      <c r="X1115" s="112" t="s">
        <v>3157</v>
      </c>
      <c r="Y1115" s="10" t="s">
        <v>87</v>
      </c>
      <c r="Z1115" s="10" t="s">
        <v>88</v>
      </c>
      <c r="AA1115" s="112" t="s">
        <v>3164</v>
      </c>
      <c r="AB1115" s="113" t="s">
        <v>425</v>
      </c>
      <c r="AC1115" s="14"/>
      <c r="AD1115" s="14"/>
      <c r="AE1115" s="14"/>
      <c r="AF1115" s="14"/>
      <c r="AG1115" s="14"/>
      <c r="AH1115" s="14"/>
      <c r="AL1115" s="115"/>
    </row>
    <row r="1116" spans="2:41" hidden="1" x14ac:dyDescent="0.35">
      <c r="B1116" s="10">
        <v>45872849</v>
      </c>
      <c r="C1116" s="10">
        <v>849</v>
      </c>
      <c r="D1116" s="11" t="s">
        <v>3165</v>
      </c>
      <c r="E1116" s="11"/>
      <c r="F1116" s="11"/>
      <c r="G1116" s="11" t="s">
        <v>46</v>
      </c>
      <c r="H1116" s="10" t="s">
        <v>2662</v>
      </c>
      <c r="I1116" s="41" t="s">
        <v>140</v>
      </c>
      <c r="J1116" s="41">
        <v>0</v>
      </c>
      <c r="K1116" s="10" t="s">
        <v>65</v>
      </c>
      <c r="L1116" s="10" t="s">
        <v>51</v>
      </c>
      <c r="M1116" s="10" t="s">
        <v>52</v>
      </c>
      <c r="N1116" s="13">
        <v>41565</v>
      </c>
      <c r="O1116" s="10" t="s">
        <v>53</v>
      </c>
      <c r="P1116" s="15" t="s">
        <v>2577</v>
      </c>
      <c r="Q1116" s="11"/>
      <c r="R1116" s="10"/>
      <c r="S1116" s="10" t="s">
        <v>536</v>
      </c>
      <c r="T1116" s="10" t="s">
        <v>536</v>
      </c>
      <c r="U1116" s="112" t="s">
        <v>2580</v>
      </c>
      <c r="V1116" s="10">
        <v>2710193200</v>
      </c>
      <c r="W1116" s="10" t="s">
        <v>2582</v>
      </c>
      <c r="X1116" s="112" t="s">
        <v>3166</v>
      </c>
      <c r="Y1116" s="10">
        <v>304002</v>
      </c>
      <c r="Z1116" s="10" t="s">
        <v>3168</v>
      </c>
      <c r="AA1116" s="112" t="s">
        <v>3169</v>
      </c>
      <c r="AB1116" s="113" t="s">
        <v>425</v>
      </c>
      <c r="AC1116" s="14"/>
      <c r="AD1116" s="14"/>
      <c r="AE1116" s="14"/>
      <c r="AF1116" s="14"/>
      <c r="AG1116" s="14"/>
      <c r="AH1116" s="14"/>
      <c r="AL1116" s="115"/>
      <c r="AO1116" s="115"/>
    </row>
    <row r="1117" spans="2:41" hidden="1" x14ac:dyDescent="0.35">
      <c r="B1117" s="10">
        <v>44975809</v>
      </c>
      <c r="C1117" s="10">
        <v>809</v>
      </c>
      <c r="D1117" s="11" t="s">
        <v>2562</v>
      </c>
      <c r="E1117" s="11">
        <v>44973801</v>
      </c>
      <c r="F1117" s="11" t="s">
        <v>1864</v>
      </c>
      <c r="G1117" s="11" t="s">
        <v>46</v>
      </c>
      <c r="H1117" s="10" t="s">
        <v>47</v>
      </c>
      <c r="I1117" s="41" t="s">
        <v>48</v>
      </c>
      <c r="J1117" s="41" t="s">
        <v>119</v>
      </c>
      <c r="K1117" s="10" t="s">
        <v>65</v>
      </c>
      <c r="L1117" s="10" t="s">
        <v>66</v>
      </c>
      <c r="M1117" s="10" t="s">
        <v>67</v>
      </c>
      <c r="N1117" s="13">
        <v>43709</v>
      </c>
      <c r="O1117" s="10" t="s">
        <v>53</v>
      </c>
      <c r="P1117" s="15" t="s">
        <v>2577</v>
      </c>
      <c r="Q1117" s="11">
        <v>5011987051119</v>
      </c>
      <c r="R1117" s="10" t="s">
        <v>54</v>
      </c>
      <c r="S1117" s="10" t="s">
        <v>44</v>
      </c>
      <c r="T1117" s="10" t="s">
        <v>44</v>
      </c>
      <c r="U1117" s="112" t="s">
        <v>55</v>
      </c>
      <c r="V1117" s="10">
        <v>2710193200</v>
      </c>
      <c r="W1117" s="10" t="s">
        <v>83</v>
      </c>
      <c r="X1117" s="112" t="s">
        <v>3171</v>
      </c>
      <c r="Y1117" s="10" t="s">
        <v>360</v>
      </c>
      <c r="Z1117" s="10" t="s">
        <v>565</v>
      </c>
      <c r="AA1117" s="112" t="s">
        <v>3172</v>
      </c>
      <c r="AB1117" s="113" t="s">
        <v>425</v>
      </c>
      <c r="AC1117" s="14"/>
      <c r="AD1117" s="14"/>
      <c r="AE1117" s="14"/>
      <c r="AF1117" s="14"/>
      <c r="AG1117" s="14"/>
      <c r="AH1117" s="14"/>
      <c r="AL1117" s="115"/>
      <c r="AO1117" s="115"/>
    </row>
    <row r="1118" spans="2:41" hidden="1" x14ac:dyDescent="0.35">
      <c r="B1118" s="10">
        <v>52883816</v>
      </c>
      <c r="C1118" s="10">
        <v>816</v>
      </c>
      <c r="D1118" s="11" t="s">
        <v>3177</v>
      </c>
      <c r="E1118" s="10"/>
      <c r="F1118" s="11"/>
      <c r="G1118" s="11" t="s">
        <v>216</v>
      </c>
      <c r="H1118" s="59" t="s">
        <v>446</v>
      </c>
      <c r="I1118" s="41" t="s">
        <v>447</v>
      </c>
      <c r="J1118" s="41" t="s">
        <v>145</v>
      </c>
      <c r="K1118" s="10" t="s">
        <v>65</v>
      </c>
      <c r="L1118" s="59" t="s">
        <v>66</v>
      </c>
      <c r="M1118" s="59" t="s">
        <v>52</v>
      </c>
      <c r="N1118" s="95">
        <v>43709</v>
      </c>
      <c r="O1118" s="59" t="s">
        <v>53</v>
      </c>
      <c r="P1118" s="15" t="s">
        <v>2577</v>
      </c>
      <c r="Q1118" s="10"/>
      <c r="R1118" s="10"/>
      <c r="S1118" s="10" t="s">
        <v>536</v>
      </c>
      <c r="T1118" s="11" t="s">
        <v>536</v>
      </c>
      <c r="U1118" s="10" t="s">
        <v>2580</v>
      </c>
      <c r="V1118" s="10">
        <v>2710199900</v>
      </c>
      <c r="W1118" s="10" t="s">
        <v>83</v>
      </c>
      <c r="X1118" s="112" t="s">
        <v>3178</v>
      </c>
      <c r="Y1118" s="10" t="s">
        <v>564</v>
      </c>
      <c r="Z1118" s="10" t="s">
        <v>88</v>
      </c>
      <c r="AA1118" s="112" t="s">
        <v>449</v>
      </c>
      <c r="AB1118" s="113" t="s">
        <v>434</v>
      </c>
      <c r="AC1118" s="14"/>
      <c r="AD1118" s="14"/>
      <c r="AE1118" s="14"/>
      <c r="AF1118" s="14"/>
      <c r="AG1118" s="14"/>
      <c r="AH1118" s="14"/>
      <c r="AL1118" s="115"/>
      <c r="AO1118" s="115"/>
    </row>
    <row r="1119" spans="2:41" hidden="1" x14ac:dyDescent="0.35">
      <c r="B1119" s="10">
        <v>52913922</v>
      </c>
      <c r="C1119" s="10">
        <v>922</v>
      </c>
      <c r="D1119" s="11" t="s">
        <v>3179</v>
      </c>
      <c r="E1119" s="11"/>
      <c r="F1119" s="11"/>
      <c r="G1119" s="11" t="s">
        <v>216</v>
      </c>
      <c r="H1119" s="10" t="s">
        <v>3180</v>
      </c>
      <c r="I1119" s="41" t="s">
        <v>140</v>
      </c>
      <c r="J1119" s="41" t="s">
        <v>145</v>
      </c>
      <c r="K1119" s="10" t="s">
        <v>65</v>
      </c>
      <c r="L1119" s="10" t="s">
        <v>66</v>
      </c>
      <c r="M1119" s="10" t="s">
        <v>67</v>
      </c>
      <c r="N1119" s="13">
        <v>43709</v>
      </c>
      <c r="O1119" s="10" t="s">
        <v>53</v>
      </c>
      <c r="P1119" s="15" t="s">
        <v>2577</v>
      </c>
      <c r="Q1119" s="11"/>
      <c r="R1119" s="10"/>
      <c r="S1119" s="10" t="s">
        <v>536</v>
      </c>
      <c r="T1119" s="10" t="s">
        <v>536</v>
      </c>
      <c r="U1119" s="10" t="s">
        <v>2580</v>
      </c>
      <c r="V1119" s="10">
        <v>2710199900</v>
      </c>
      <c r="W1119" s="10" t="s">
        <v>455</v>
      </c>
      <c r="X1119" s="112" t="s">
        <v>3178</v>
      </c>
      <c r="Y1119" s="10" t="s">
        <v>3181</v>
      </c>
      <c r="Z1119" s="10" t="s">
        <v>565</v>
      </c>
      <c r="AA1119" s="112" t="s">
        <v>3182</v>
      </c>
      <c r="AB1119" s="113" t="s">
        <v>434</v>
      </c>
      <c r="AC1119" s="14"/>
      <c r="AD1119" s="14"/>
      <c r="AE1119" s="14"/>
      <c r="AF1119" s="14"/>
      <c r="AG1119" s="14"/>
      <c r="AH1119" s="14"/>
      <c r="AL1119" s="115"/>
      <c r="AO1119" s="115"/>
    </row>
    <row r="1120" spans="2:41" hidden="1" x14ac:dyDescent="0.35">
      <c r="B1120" s="10">
        <v>52883807</v>
      </c>
      <c r="C1120" s="10">
        <v>807</v>
      </c>
      <c r="D1120" s="11" t="s">
        <v>3183</v>
      </c>
      <c r="E1120" s="11"/>
      <c r="F1120" s="11"/>
      <c r="G1120" s="11" t="s">
        <v>216</v>
      </c>
      <c r="H1120" s="10" t="s">
        <v>669</v>
      </c>
      <c r="I1120" s="41" t="s">
        <v>140</v>
      </c>
      <c r="J1120" s="41" t="s">
        <v>145</v>
      </c>
      <c r="K1120" s="10" t="s">
        <v>65</v>
      </c>
      <c r="L1120" s="10" t="s">
        <v>66</v>
      </c>
      <c r="M1120" s="10" t="s">
        <v>52</v>
      </c>
      <c r="N1120" s="13">
        <v>43709</v>
      </c>
      <c r="O1120" s="10" t="s">
        <v>53</v>
      </c>
      <c r="P1120" s="15" t="s">
        <v>2577</v>
      </c>
      <c r="Q1120" s="11"/>
      <c r="R1120" s="10"/>
      <c r="S1120" s="10" t="s">
        <v>536</v>
      </c>
      <c r="T1120" s="10" t="s">
        <v>536</v>
      </c>
      <c r="U1120" s="10" t="s">
        <v>2580</v>
      </c>
      <c r="V1120" s="10">
        <v>2710199900</v>
      </c>
      <c r="W1120" s="10" t="s">
        <v>83</v>
      </c>
      <c r="X1120" s="112" t="s">
        <v>3178</v>
      </c>
      <c r="Y1120" s="10" t="s">
        <v>525</v>
      </c>
      <c r="Z1120" s="10" t="s">
        <v>88</v>
      </c>
      <c r="AA1120" s="112" t="s">
        <v>459</v>
      </c>
      <c r="AB1120" s="14" t="s">
        <v>434</v>
      </c>
      <c r="AC1120" s="14"/>
      <c r="AD1120" s="14"/>
      <c r="AE1120" s="14"/>
      <c r="AF1120" s="14"/>
      <c r="AG1120" s="14"/>
      <c r="AH1120" s="14"/>
    </row>
    <row r="1121" spans="2:41" hidden="1" x14ac:dyDescent="0.35">
      <c r="B1121" s="10">
        <v>52882807</v>
      </c>
      <c r="C1121" s="10">
        <v>807</v>
      </c>
      <c r="D1121" s="11" t="s">
        <v>3184</v>
      </c>
      <c r="E1121" s="11"/>
      <c r="F1121" s="11"/>
      <c r="G1121" s="11" t="s">
        <v>216</v>
      </c>
      <c r="H1121" s="10" t="s">
        <v>669</v>
      </c>
      <c r="I1121" s="41" t="s">
        <v>140</v>
      </c>
      <c r="J1121" s="41" t="s">
        <v>145</v>
      </c>
      <c r="K1121" s="10" t="s">
        <v>65</v>
      </c>
      <c r="L1121" s="10" t="s">
        <v>51</v>
      </c>
      <c r="M1121" s="10" t="s">
        <v>52</v>
      </c>
      <c r="N1121" s="13">
        <v>40840</v>
      </c>
      <c r="O1121" s="10" t="s">
        <v>53</v>
      </c>
      <c r="P1121" s="15" t="s">
        <v>2577</v>
      </c>
      <c r="Q1121" s="11"/>
      <c r="R1121" s="10"/>
      <c r="S1121" s="10" t="s">
        <v>536</v>
      </c>
      <c r="T1121" s="10" t="s">
        <v>536</v>
      </c>
      <c r="U1121" s="10" t="s">
        <v>2580</v>
      </c>
      <c r="V1121" s="10">
        <v>2715000000</v>
      </c>
      <c r="W1121" s="10" t="s">
        <v>2582</v>
      </c>
      <c r="X1121" s="112" t="s">
        <v>3185</v>
      </c>
      <c r="Y1121" s="10" t="s">
        <v>3186</v>
      </c>
      <c r="Z1121" s="10" t="s">
        <v>2664</v>
      </c>
      <c r="AA1121" s="112" t="s">
        <v>3187</v>
      </c>
      <c r="AB1121" s="14" t="s">
        <v>434</v>
      </c>
      <c r="AC1121" s="14"/>
      <c r="AD1121" s="14"/>
      <c r="AE1121" s="14"/>
      <c r="AF1121" s="14"/>
      <c r="AG1121" s="14"/>
      <c r="AH1121" s="14"/>
    </row>
    <row r="1122" spans="2:41" hidden="1" x14ac:dyDescent="0.35">
      <c r="B1122" s="10">
        <v>51003816</v>
      </c>
      <c r="C1122" s="10">
        <v>816</v>
      </c>
      <c r="D1122" s="11" t="s">
        <v>3188</v>
      </c>
      <c r="E1122" s="10"/>
      <c r="F1122" s="11"/>
      <c r="G1122" s="11" t="s">
        <v>216</v>
      </c>
      <c r="H1122" s="10" t="s">
        <v>446</v>
      </c>
      <c r="I1122" s="41" t="s">
        <v>447</v>
      </c>
      <c r="J1122" s="41" t="s">
        <v>145</v>
      </c>
      <c r="K1122" s="10" t="s">
        <v>65</v>
      </c>
      <c r="L1122" s="10" t="s">
        <v>51</v>
      </c>
      <c r="M1122" s="10" t="s">
        <v>52</v>
      </c>
      <c r="N1122" s="13">
        <v>41578</v>
      </c>
      <c r="O1122" s="10" t="s">
        <v>92</v>
      </c>
      <c r="P1122" s="15" t="s">
        <v>2577</v>
      </c>
      <c r="Q1122" s="10"/>
      <c r="R1122" s="10"/>
      <c r="S1122" s="10" t="s">
        <v>536</v>
      </c>
      <c r="T1122" s="11" t="s">
        <v>536</v>
      </c>
      <c r="U1122" s="10" t="s">
        <v>2580</v>
      </c>
      <c r="V1122" s="10">
        <v>3403190000</v>
      </c>
      <c r="W1122" s="10" t="s">
        <v>2582</v>
      </c>
      <c r="X1122" s="112" t="s">
        <v>3189</v>
      </c>
      <c r="Y1122" s="10" t="s">
        <v>564</v>
      </c>
      <c r="Z1122" s="10" t="s">
        <v>2664</v>
      </c>
      <c r="AA1122" s="112" t="s">
        <v>3190</v>
      </c>
      <c r="AB1122" s="14" t="s">
        <v>434</v>
      </c>
      <c r="AC1122" s="14"/>
      <c r="AD1122" s="14"/>
      <c r="AE1122" s="14"/>
      <c r="AF1122" s="14"/>
      <c r="AG1122" s="14"/>
      <c r="AH1122" s="14"/>
    </row>
    <row r="1123" spans="2:41" hidden="1" x14ac:dyDescent="0.35">
      <c r="B1123" s="10">
        <v>51003896</v>
      </c>
      <c r="C1123" s="10">
        <v>896</v>
      </c>
      <c r="D1123" s="11" t="s">
        <v>3191</v>
      </c>
      <c r="E1123" s="10"/>
      <c r="F1123" s="11"/>
      <c r="G1123" s="11" t="s">
        <v>216</v>
      </c>
      <c r="H1123" s="10" t="s">
        <v>3192</v>
      </c>
      <c r="I1123" s="41" t="s">
        <v>140</v>
      </c>
      <c r="J1123" s="41" t="s">
        <v>145</v>
      </c>
      <c r="K1123" s="10" t="s">
        <v>65</v>
      </c>
      <c r="L1123" s="10" t="s">
        <v>51</v>
      </c>
      <c r="M1123" s="10" t="s">
        <v>52</v>
      </c>
      <c r="N1123" s="13">
        <v>41578</v>
      </c>
      <c r="O1123" s="10" t="s">
        <v>92</v>
      </c>
      <c r="P1123" s="15" t="s">
        <v>2577</v>
      </c>
      <c r="Q1123" s="10"/>
      <c r="R1123" s="10"/>
      <c r="S1123" s="10" t="s">
        <v>536</v>
      </c>
      <c r="T1123" s="11" t="s">
        <v>536</v>
      </c>
      <c r="U1123" s="10" t="s">
        <v>2580</v>
      </c>
      <c r="V1123" s="10">
        <v>3403190000</v>
      </c>
      <c r="W1123" s="10" t="s">
        <v>2582</v>
      </c>
      <c r="X1123" s="112" t="s">
        <v>3189</v>
      </c>
      <c r="Y1123" s="10" t="s">
        <v>3193</v>
      </c>
      <c r="Z1123" s="10" t="s">
        <v>2664</v>
      </c>
      <c r="AA1123" s="112" t="s">
        <v>3194</v>
      </c>
      <c r="AB1123" s="113" t="s">
        <v>434</v>
      </c>
      <c r="AC1123" s="14"/>
      <c r="AD1123" s="14"/>
      <c r="AE1123" s="14"/>
      <c r="AF1123" s="14"/>
      <c r="AG1123" s="14"/>
      <c r="AH1123" s="14"/>
    </row>
    <row r="1124" spans="2:41" hidden="1" x14ac:dyDescent="0.35">
      <c r="B1124" s="10">
        <v>51004896</v>
      </c>
      <c r="C1124" s="10">
        <v>896</v>
      </c>
      <c r="D1124" s="11" t="s">
        <v>3195</v>
      </c>
      <c r="E1124" s="11"/>
      <c r="F1124" s="11"/>
      <c r="G1124" s="11" t="s">
        <v>216</v>
      </c>
      <c r="H1124" s="10" t="s">
        <v>3192</v>
      </c>
      <c r="I1124" s="41" t="s">
        <v>140</v>
      </c>
      <c r="J1124" s="41" t="s">
        <v>145</v>
      </c>
      <c r="K1124" s="10" t="s">
        <v>65</v>
      </c>
      <c r="L1124" s="10" t="s">
        <v>51</v>
      </c>
      <c r="M1124" s="10" t="s">
        <v>52</v>
      </c>
      <c r="N1124" s="13">
        <v>41578</v>
      </c>
      <c r="O1124" s="10" t="s">
        <v>92</v>
      </c>
      <c r="P1124" s="15" t="s">
        <v>2577</v>
      </c>
      <c r="Q1124" s="11"/>
      <c r="R1124" s="10"/>
      <c r="S1124" s="10">
        <v>51004807</v>
      </c>
      <c r="T1124" s="10" t="s">
        <v>3196</v>
      </c>
      <c r="U1124" s="10" t="s">
        <v>2594</v>
      </c>
      <c r="V1124" s="10">
        <v>3403190000</v>
      </c>
      <c r="W1124" s="10" t="s">
        <v>2582</v>
      </c>
      <c r="X1124" s="112" t="s">
        <v>3197</v>
      </c>
      <c r="Y1124" s="10" t="s">
        <v>3193</v>
      </c>
      <c r="Z1124" s="10" t="s">
        <v>2664</v>
      </c>
      <c r="AA1124" s="112" t="s">
        <v>487</v>
      </c>
      <c r="AB1124" s="113" t="s">
        <v>434</v>
      </c>
      <c r="AC1124" s="14"/>
      <c r="AD1124" s="14"/>
      <c r="AE1124" s="14"/>
      <c r="AF1124" s="14"/>
      <c r="AG1124" s="14"/>
      <c r="AH1124" s="14"/>
    </row>
    <row r="1125" spans="2:41" hidden="1" x14ac:dyDescent="0.35">
      <c r="B1125" s="10">
        <v>51005896</v>
      </c>
      <c r="C1125" s="10">
        <v>896</v>
      </c>
      <c r="D1125" s="11" t="s">
        <v>3198</v>
      </c>
      <c r="E1125" s="11" t="s">
        <v>45</v>
      </c>
      <c r="F1125" s="11" t="s">
        <v>45</v>
      </c>
      <c r="G1125" s="11" t="s">
        <v>216</v>
      </c>
      <c r="H1125" s="10" t="s">
        <v>3192</v>
      </c>
      <c r="I1125" s="41" t="s">
        <v>48</v>
      </c>
      <c r="J1125" s="41" t="s">
        <v>145</v>
      </c>
      <c r="K1125" s="10" t="s">
        <v>65</v>
      </c>
      <c r="L1125" s="10" t="s">
        <v>51</v>
      </c>
      <c r="M1125" s="10" t="s">
        <v>67</v>
      </c>
      <c r="N1125" s="13">
        <v>41578</v>
      </c>
      <c r="O1125" s="10" t="s">
        <v>92</v>
      </c>
      <c r="P1125" s="15" t="s">
        <v>2577</v>
      </c>
      <c r="Q1125" s="11"/>
      <c r="R1125" s="10" t="s">
        <v>54</v>
      </c>
      <c r="S1125" s="10">
        <v>51005807</v>
      </c>
      <c r="T1125" s="10" t="s">
        <v>489</v>
      </c>
      <c r="U1125" s="10" t="s">
        <v>329</v>
      </c>
      <c r="V1125" s="10">
        <v>3403190000</v>
      </c>
      <c r="W1125" s="10" t="s">
        <v>2582</v>
      </c>
      <c r="X1125" s="112" t="s">
        <v>3193</v>
      </c>
      <c r="Y1125" s="10" t="s">
        <v>2664</v>
      </c>
      <c r="Z1125" s="10" t="s">
        <v>491</v>
      </c>
      <c r="AA1125" s="112"/>
      <c r="AB1125" s="113" t="s">
        <v>434</v>
      </c>
      <c r="AC1125" s="14"/>
      <c r="AD1125" s="14"/>
      <c r="AE1125" s="14"/>
      <c r="AF1125" s="14"/>
      <c r="AG1125" s="14"/>
      <c r="AH1125" s="14"/>
    </row>
    <row r="1126" spans="2:41" hidden="1" x14ac:dyDescent="0.35">
      <c r="B1126" s="10">
        <v>51006896</v>
      </c>
      <c r="C1126" s="10">
        <v>896</v>
      </c>
      <c r="D1126" s="11" t="s">
        <v>3199</v>
      </c>
      <c r="E1126" s="11" t="s">
        <v>44</v>
      </c>
      <c r="F1126" s="11" t="s">
        <v>45</v>
      </c>
      <c r="G1126" s="11" t="s">
        <v>216</v>
      </c>
      <c r="H1126" s="10" t="s">
        <v>3192</v>
      </c>
      <c r="I1126" s="41" t="s">
        <v>48</v>
      </c>
      <c r="J1126" s="41" t="s">
        <v>145</v>
      </c>
      <c r="K1126" s="10" t="s">
        <v>65</v>
      </c>
      <c r="L1126" s="10" t="s">
        <v>51</v>
      </c>
      <c r="M1126" s="10" t="s">
        <v>67</v>
      </c>
      <c r="N1126" s="13">
        <v>41578</v>
      </c>
      <c r="O1126" s="10" t="s">
        <v>92</v>
      </c>
      <c r="P1126" s="15" t="s">
        <v>2577</v>
      </c>
      <c r="Q1126" s="11"/>
      <c r="R1126" s="10" t="s">
        <v>54</v>
      </c>
      <c r="S1126" s="10">
        <v>51006807</v>
      </c>
      <c r="T1126" s="10" t="s">
        <v>494</v>
      </c>
      <c r="U1126" s="10" t="s">
        <v>329</v>
      </c>
      <c r="V1126" s="10"/>
      <c r="W1126" s="10"/>
      <c r="X1126" s="112"/>
      <c r="Y1126" s="10"/>
      <c r="Z1126" s="10"/>
      <c r="AA1126" s="112"/>
      <c r="AB1126" s="113" t="s">
        <v>434</v>
      </c>
      <c r="AC1126" s="14"/>
      <c r="AD1126" s="14"/>
      <c r="AE1126" s="14"/>
      <c r="AF1126" s="14"/>
      <c r="AG1126" s="14"/>
      <c r="AH1126" s="14"/>
    </row>
    <row r="1127" spans="2:41" hidden="1" x14ac:dyDescent="0.35">
      <c r="B1127" s="10">
        <v>51001807</v>
      </c>
      <c r="C1127" s="10">
        <v>807</v>
      </c>
      <c r="D1127" s="11" t="s">
        <v>3200</v>
      </c>
      <c r="E1127" s="11"/>
      <c r="F1127" s="11"/>
      <c r="G1127" s="11" t="s">
        <v>216</v>
      </c>
      <c r="H1127" s="10" t="s">
        <v>669</v>
      </c>
      <c r="I1127" s="41" t="s">
        <v>140</v>
      </c>
      <c r="J1127" s="41" t="s">
        <v>145</v>
      </c>
      <c r="K1127" s="10" t="s">
        <v>65</v>
      </c>
      <c r="L1127" s="10" t="s">
        <v>51</v>
      </c>
      <c r="M1127" s="10" t="s">
        <v>52</v>
      </c>
      <c r="N1127" s="13">
        <v>41305</v>
      </c>
      <c r="O1127" s="10" t="s">
        <v>92</v>
      </c>
      <c r="P1127" s="15" t="s">
        <v>2577</v>
      </c>
      <c r="Q1127" s="11"/>
      <c r="R1127" s="10"/>
      <c r="S1127" s="10">
        <v>52899807</v>
      </c>
      <c r="T1127" s="10" t="s">
        <v>3201</v>
      </c>
      <c r="U1127" s="10" t="s">
        <v>2594</v>
      </c>
      <c r="V1127" s="10">
        <v>3403190000</v>
      </c>
      <c r="W1127" s="10" t="s">
        <v>2582</v>
      </c>
      <c r="X1127" s="10" t="s">
        <v>3202</v>
      </c>
      <c r="Y1127" s="10" t="s">
        <v>3186</v>
      </c>
      <c r="Z1127" s="10" t="s">
        <v>2664</v>
      </c>
      <c r="AA1127" s="10" t="s">
        <v>3203</v>
      </c>
      <c r="AB1127" s="113" t="s">
        <v>434</v>
      </c>
      <c r="AC1127" s="14"/>
      <c r="AD1127" s="14"/>
      <c r="AE1127" s="14"/>
      <c r="AF1127" s="14"/>
      <c r="AG1127" s="14"/>
      <c r="AH1127" s="14"/>
    </row>
    <row r="1128" spans="2:41" hidden="1" x14ac:dyDescent="0.35">
      <c r="B1128" s="10">
        <v>52897807</v>
      </c>
      <c r="C1128" s="10">
        <v>807</v>
      </c>
      <c r="D1128" s="11" t="s">
        <v>3204</v>
      </c>
      <c r="E1128" s="10"/>
      <c r="F1128" s="11"/>
      <c r="G1128" s="11" t="s">
        <v>216</v>
      </c>
      <c r="H1128" s="59" t="s">
        <v>669</v>
      </c>
      <c r="I1128" s="41" t="s">
        <v>140</v>
      </c>
      <c r="J1128" s="41" t="s">
        <v>145</v>
      </c>
      <c r="K1128" s="10" t="s">
        <v>65</v>
      </c>
      <c r="L1128" s="59" t="s">
        <v>51</v>
      </c>
      <c r="M1128" s="59" t="s">
        <v>52</v>
      </c>
      <c r="N1128" s="95">
        <v>40812</v>
      </c>
      <c r="O1128" s="59" t="s">
        <v>92</v>
      </c>
      <c r="P1128" s="15" t="s">
        <v>2577</v>
      </c>
      <c r="Q1128" s="10"/>
      <c r="R1128" s="10"/>
      <c r="S1128" s="10" t="s">
        <v>536</v>
      </c>
      <c r="T1128" s="11" t="s">
        <v>536</v>
      </c>
      <c r="U1128" s="10" t="s">
        <v>2580</v>
      </c>
      <c r="V1128" s="10">
        <v>3403190000</v>
      </c>
      <c r="W1128" s="10" t="s">
        <v>2582</v>
      </c>
      <c r="X1128" s="10" t="s">
        <v>438</v>
      </c>
      <c r="Y1128" s="10" t="s">
        <v>3186</v>
      </c>
      <c r="Z1128" s="10" t="s">
        <v>2664</v>
      </c>
      <c r="AA1128" s="10" t="s">
        <v>3205</v>
      </c>
      <c r="AB1128" s="113" t="s">
        <v>434</v>
      </c>
      <c r="AC1128" s="14"/>
      <c r="AD1128" s="14"/>
      <c r="AE1128" s="14"/>
      <c r="AF1128" s="14"/>
      <c r="AG1128" s="14"/>
      <c r="AH1128" s="14"/>
    </row>
    <row r="1129" spans="2:41" hidden="1" x14ac:dyDescent="0.35">
      <c r="B1129" s="10">
        <v>52898807</v>
      </c>
      <c r="C1129" s="10">
        <v>807</v>
      </c>
      <c r="D1129" s="11" t="s">
        <v>3206</v>
      </c>
      <c r="E1129" s="10"/>
      <c r="F1129" s="11"/>
      <c r="G1129" s="11" t="s">
        <v>216</v>
      </c>
      <c r="H1129" s="10" t="s">
        <v>2662</v>
      </c>
      <c r="I1129" s="41" t="s">
        <v>140</v>
      </c>
      <c r="J1129" s="41" t="s">
        <v>145</v>
      </c>
      <c r="K1129" s="10" t="s">
        <v>65</v>
      </c>
      <c r="L1129" s="10" t="s">
        <v>51</v>
      </c>
      <c r="M1129" s="10" t="s">
        <v>67</v>
      </c>
      <c r="N1129" s="13">
        <v>41001</v>
      </c>
      <c r="O1129" s="10" t="s">
        <v>92</v>
      </c>
      <c r="P1129" s="15" t="s">
        <v>2577</v>
      </c>
      <c r="Q1129" s="10"/>
      <c r="R1129" s="10"/>
      <c r="S1129" s="10">
        <v>51002807</v>
      </c>
      <c r="T1129" s="11" t="s">
        <v>3207</v>
      </c>
      <c r="U1129" s="10" t="s">
        <v>2594</v>
      </c>
      <c r="V1129" s="10">
        <v>3403190000</v>
      </c>
      <c r="W1129" s="10" t="s">
        <v>2582</v>
      </c>
      <c r="X1129" s="10" t="s">
        <v>442</v>
      </c>
      <c r="Y1129" s="10" t="s">
        <v>354</v>
      </c>
      <c r="Z1129" s="10" t="s">
        <v>2664</v>
      </c>
      <c r="AA1129" s="10" t="s">
        <v>3208</v>
      </c>
      <c r="AB1129" s="113" t="s">
        <v>434</v>
      </c>
      <c r="AC1129" s="14"/>
      <c r="AD1129" s="14"/>
      <c r="AE1129" s="114"/>
      <c r="AF1129" s="114"/>
      <c r="AG1129" s="14"/>
      <c r="AH1129" s="14"/>
    </row>
    <row r="1130" spans="2:41" hidden="1" x14ac:dyDescent="0.35">
      <c r="B1130" s="10">
        <v>51002807</v>
      </c>
      <c r="C1130" s="10">
        <v>807</v>
      </c>
      <c r="D1130" s="11" t="s">
        <v>3207</v>
      </c>
      <c r="E1130" s="10"/>
      <c r="F1130" s="11"/>
      <c r="G1130" s="11" t="s">
        <v>216</v>
      </c>
      <c r="H1130" s="10" t="s">
        <v>669</v>
      </c>
      <c r="I1130" s="41" t="s">
        <v>140</v>
      </c>
      <c r="J1130" s="41" t="s">
        <v>145</v>
      </c>
      <c r="K1130" s="10" t="s">
        <v>65</v>
      </c>
      <c r="L1130" s="10" t="s">
        <v>51</v>
      </c>
      <c r="M1130" s="10" t="s">
        <v>52</v>
      </c>
      <c r="N1130" s="13">
        <v>41302</v>
      </c>
      <c r="O1130" s="10" t="s">
        <v>92</v>
      </c>
      <c r="P1130" s="15" t="s">
        <v>2577</v>
      </c>
      <c r="Q1130" s="10"/>
      <c r="R1130" s="10"/>
      <c r="S1130" s="10" t="s">
        <v>536</v>
      </c>
      <c r="T1130" s="11" t="s">
        <v>536</v>
      </c>
      <c r="U1130" s="10" t="s">
        <v>2580</v>
      </c>
      <c r="V1130" s="10">
        <v>3403190000</v>
      </c>
      <c r="W1130" s="10" t="s">
        <v>2582</v>
      </c>
      <c r="X1130" s="10" t="s">
        <v>442</v>
      </c>
      <c r="Y1130" s="10" t="s">
        <v>3186</v>
      </c>
      <c r="Z1130" s="10" t="s">
        <v>2664</v>
      </c>
      <c r="AA1130" s="10" t="s">
        <v>3209</v>
      </c>
      <c r="AB1130" s="113" t="s">
        <v>434</v>
      </c>
      <c r="AC1130" s="14"/>
      <c r="AD1130" s="14"/>
      <c r="AE1130" s="14"/>
      <c r="AF1130" s="14"/>
      <c r="AG1130" s="14"/>
      <c r="AH1130" s="14"/>
    </row>
    <row r="1131" spans="2:41" hidden="1" x14ac:dyDescent="0.35">
      <c r="B1131" s="10">
        <v>52875807</v>
      </c>
      <c r="C1131" s="10">
        <v>807</v>
      </c>
      <c r="D1131" s="11" t="s">
        <v>3210</v>
      </c>
      <c r="E1131" s="11"/>
      <c r="F1131" s="11"/>
      <c r="G1131" s="11" t="s">
        <v>216</v>
      </c>
      <c r="H1131" s="10" t="s">
        <v>669</v>
      </c>
      <c r="I1131" s="41" t="s">
        <v>140</v>
      </c>
      <c r="J1131" s="41" t="s">
        <v>145</v>
      </c>
      <c r="K1131" s="10" t="s">
        <v>65</v>
      </c>
      <c r="L1131" s="10" t="s">
        <v>51</v>
      </c>
      <c r="M1131" s="10" t="s">
        <v>52</v>
      </c>
      <c r="N1131" s="13">
        <v>41298</v>
      </c>
      <c r="O1131" s="10" t="s">
        <v>92</v>
      </c>
      <c r="P1131" s="15" t="s">
        <v>2577</v>
      </c>
      <c r="Q1131" s="11"/>
      <c r="R1131" s="10"/>
      <c r="S1131" s="10" t="s">
        <v>536</v>
      </c>
      <c r="T1131" s="10" t="s">
        <v>536</v>
      </c>
      <c r="U1131" s="10" t="s">
        <v>2580</v>
      </c>
      <c r="V1131" s="10">
        <v>2710199900</v>
      </c>
      <c r="W1131" s="10" t="s">
        <v>2582</v>
      </c>
      <c r="X1131" s="10" t="s">
        <v>3211</v>
      </c>
      <c r="Y1131" s="10" t="s">
        <v>525</v>
      </c>
      <c r="Z1131" s="10" t="s">
        <v>88</v>
      </c>
      <c r="AA1131" s="10" t="s">
        <v>3212</v>
      </c>
      <c r="AB1131" s="113" t="s">
        <v>434</v>
      </c>
      <c r="AC1131" s="14"/>
      <c r="AD1131" s="14"/>
      <c r="AE1131" s="14"/>
      <c r="AF1131" s="14"/>
      <c r="AG1131" s="14"/>
      <c r="AH1131" s="14"/>
    </row>
    <row r="1132" spans="2:41" hidden="1" x14ac:dyDescent="0.35">
      <c r="B1132" s="10">
        <v>52912817</v>
      </c>
      <c r="C1132" s="10">
        <v>817</v>
      </c>
      <c r="D1132" s="11" t="s">
        <v>3213</v>
      </c>
      <c r="E1132" s="10"/>
      <c r="F1132" s="11"/>
      <c r="G1132" s="11" t="s">
        <v>216</v>
      </c>
      <c r="H1132" s="59" t="s">
        <v>446</v>
      </c>
      <c r="I1132" s="41" t="s">
        <v>447</v>
      </c>
      <c r="J1132" s="41" t="s">
        <v>145</v>
      </c>
      <c r="K1132" s="10" t="s">
        <v>65</v>
      </c>
      <c r="L1132" s="59" t="s">
        <v>66</v>
      </c>
      <c r="M1132" s="59" t="s">
        <v>67</v>
      </c>
      <c r="N1132" s="95">
        <v>43709</v>
      </c>
      <c r="O1132" s="59" t="s">
        <v>92</v>
      </c>
      <c r="P1132" s="15" t="s">
        <v>2577</v>
      </c>
      <c r="Q1132" s="10"/>
      <c r="R1132" s="10"/>
      <c r="S1132" s="10" t="s">
        <v>536</v>
      </c>
      <c r="T1132" s="11" t="s">
        <v>536</v>
      </c>
      <c r="U1132" s="10" t="s">
        <v>2580</v>
      </c>
      <c r="V1132" s="10">
        <v>2710199900</v>
      </c>
      <c r="W1132" s="10" t="s">
        <v>83</v>
      </c>
      <c r="X1132" s="10" t="s">
        <v>3214</v>
      </c>
      <c r="Y1132" s="10" t="s">
        <v>564</v>
      </c>
      <c r="Z1132" s="10" t="s">
        <v>565</v>
      </c>
      <c r="AA1132" s="10" t="s">
        <v>3215</v>
      </c>
      <c r="AB1132" s="14" t="s">
        <v>434</v>
      </c>
      <c r="AC1132" s="14"/>
      <c r="AD1132" s="14"/>
      <c r="AE1132" s="14"/>
      <c r="AF1132" s="14"/>
      <c r="AG1132" s="14"/>
      <c r="AH1132" s="14"/>
    </row>
    <row r="1133" spans="2:41" hidden="1" x14ac:dyDescent="0.35">
      <c r="B1133" s="10">
        <v>52871817</v>
      </c>
      <c r="C1133" s="10">
        <v>817</v>
      </c>
      <c r="D1133" s="11" t="s">
        <v>511</v>
      </c>
      <c r="E1133" s="11"/>
      <c r="F1133" s="11"/>
      <c r="G1133" s="11" t="s">
        <v>216</v>
      </c>
      <c r="H1133" s="10" t="s">
        <v>446</v>
      </c>
      <c r="I1133" s="41" t="s">
        <v>447</v>
      </c>
      <c r="J1133" s="41">
        <v>0</v>
      </c>
      <c r="K1133" s="10" t="s">
        <v>65</v>
      </c>
      <c r="L1133" s="10" t="s">
        <v>66</v>
      </c>
      <c r="M1133" s="10" t="s">
        <v>52</v>
      </c>
      <c r="N1133" s="13">
        <v>41556</v>
      </c>
      <c r="O1133" s="10" t="s">
        <v>92</v>
      </c>
      <c r="P1133" s="15" t="s">
        <v>2577</v>
      </c>
      <c r="Q1133" s="11">
        <v>5011987199965</v>
      </c>
      <c r="R1133" s="10"/>
      <c r="S1133" s="10">
        <v>52898817</v>
      </c>
      <c r="T1133" s="10" t="s">
        <v>511</v>
      </c>
      <c r="U1133" s="112" t="s">
        <v>2594</v>
      </c>
      <c r="V1133" s="10">
        <v>2710199900</v>
      </c>
      <c r="W1133" s="10" t="s">
        <v>83</v>
      </c>
      <c r="X1133" s="10" t="s">
        <v>3217</v>
      </c>
      <c r="Y1133" s="10" t="s">
        <v>564</v>
      </c>
      <c r="Z1133" s="10" t="s">
        <v>88</v>
      </c>
      <c r="AA1133" s="10" t="s">
        <v>514</v>
      </c>
      <c r="AB1133" s="14" t="s">
        <v>434</v>
      </c>
      <c r="AC1133" s="14"/>
      <c r="AD1133" s="14"/>
      <c r="AE1133" s="114"/>
      <c r="AF1133" s="114"/>
      <c r="AG1133" s="14"/>
      <c r="AH1133" s="14"/>
    </row>
    <row r="1134" spans="2:41" hidden="1" x14ac:dyDescent="0.35">
      <c r="B1134" s="10">
        <v>52899817</v>
      </c>
      <c r="C1134" s="10">
        <v>817</v>
      </c>
      <c r="D1134" s="11" t="s">
        <v>3218</v>
      </c>
      <c r="E1134" s="11"/>
      <c r="F1134" s="11"/>
      <c r="G1134" s="11" t="s">
        <v>216</v>
      </c>
      <c r="H1134" s="10" t="s">
        <v>446</v>
      </c>
      <c r="I1134" s="41" t="s">
        <v>447</v>
      </c>
      <c r="J1134" s="41" t="s">
        <v>145</v>
      </c>
      <c r="K1134" s="10" t="s">
        <v>65</v>
      </c>
      <c r="L1134" s="10" t="s">
        <v>66</v>
      </c>
      <c r="M1134" s="10" t="s">
        <v>67</v>
      </c>
      <c r="N1134" s="13">
        <v>43709</v>
      </c>
      <c r="O1134" s="10" t="s">
        <v>92</v>
      </c>
      <c r="P1134" s="15" t="s">
        <v>2577</v>
      </c>
      <c r="Q1134" s="11"/>
      <c r="R1134" s="10"/>
      <c r="S1134" s="10" t="s">
        <v>536</v>
      </c>
      <c r="T1134" s="10" t="s">
        <v>536</v>
      </c>
      <c r="U1134" s="112" t="s">
        <v>2580</v>
      </c>
      <c r="V1134" s="10">
        <v>0</v>
      </c>
      <c r="W1134" s="10" t="s">
        <v>83</v>
      </c>
      <c r="X1134" s="112" t="s">
        <v>3217</v>
      </c>
      <c r="Y1134" s="10" t="s">
        <v>564</v>
      </c>
      <c r="Z1134" s="10" t="s">
        <v>565</v>
      </c>
      <c r="AA1134" s="10" t="s">
        <v>3219</v>
      </c>
      <c r="AB1134" s="14" t="s">
        <v>434</v>
      </c>
      <c r="AC1134" s="14"/>
      <c r="AD1134" s="14"/>
      <c r="AE1134" s="14"/>
      <c r="AF1134" s="14"/>
      <c r="AG1134" s="14"/>
      <c r="AH1134" s="14"/>
    </row>
    <row r="1135" spans="2:41" hidden="1" x14ac:dyDescent="0.35">
      <c r="B1135" s="10">
        <v>52909817</v>
      </c>
      <c r="C1135" s="10">
        <v>817</v>
      </c>
      <c r="D1135" s="11" t="s">
        <v>3218</v>
      </c>
      <c r="E1135" s="11"/>
      <c r="F1135" s="11"/>
      <c r="G1135" s="11" t="s">
        <v>216</v>
      </c>
      <c r="H1135" s="10" t="s">
        <v>446</v>
      </c>
      <c r="I1135" s="41" t="s">
        <v>447</v>
      </c>
      <c r="J1135" s="41" t="s">
        <v>145</v>
      </c>
      <c r="K1135" s="10" t="s">
        <v>65</v>
      </c>
      <c r="L1135" s="10" t="s">
        <v>66</v>
      </c>
      <c r="M1135" s="10" t="s">
        <v>67</v>
      </c>
      <c r="N1135" s="13"/>
      <c r="O1135" s="10" t="s">
        <v>92</v>
      </c>
      <c r="P1135" s="15" t="s">
        <v>2577</v>
      </c>
      <c r="Q1135" s="11"/>
      <c r="R1135" s="10"/>
      <c r="S1135" s="10" t="s">
        <v>536</v>
      </c>
      <c r="T1135" s="10" t="s">
        <v>536</v>
      </c>
      <c r="U1135" s="10" t="s">
        <v>2580</v>
      </c>
      <c r="V1135" s="10">
        <v>2710199900</v>
      </c>
      <c r="W1135" s="10" t="s">
        <v>604</v>
      </c>
      <c r="X1135" s="112" t="s">
        <v>3217</v>
      </c>
      <c r="Y1135" s="10" t="s">
        <v>564</v>
      </c>
      <c r="Z1135" s="10" t="s">
        <v>565</v>
      </c>
      <c r="AA1135" s="10" t="s">
        <v>3219</v>
      </c>
      <c r="AB1135" s="113" t="s">
        <v>434</v>
      </c>
      <c r="AC1135" s="14"/>
      <c r="AD1135" s="14"/>
      <c r="AE1135" s="14"/>
      <c r="AF1135" s="14"/>
      <c r="AG1135" s="14"/>
      <c r="AH1135" s="14"/>
      <c r="AL1135" s="115"/>
    </row>
    <row r="1136" spans="2:41" hidden="1" x14ac:dyDescent="0.35">
      <c r="B1136" s="10">
        <v>52871988</v>
      </c>
      <c r="C1136" s="10">
        <v>988</v>
      </c>
      <c r="D1136" s="11" t="s">
        <v>515</v>
      </c>
      <c r="E1136" s="11"/>
      <c r="F1136" s="11"/>
      <c r="G1136" s="11" t="s">
        <v>216</v>
      </c>
      <c r="H1136" s="10" t="s">
        <v>669</v>
      </c>
      <c r="I1136" s="41" t="s">
        <v>140</v>
      </c>
      <c r="J1136" s="41">
        <v>0</v>
      </c>
      <c r="K1136" s="10" t="s">
        <v>65</v>
      </c>
      <c r="L1136" s="10" t="s">
        <v>66</v>
      </c>
      <c r="M1136" s="10" t="s">
        <v>67</v>
      </c>
      <c r="N1136" s="13">
        <v>43328</v>
      </c>
      <c r="O1136" s="10" t="s">
        <v>92</v>
      </c>
      <c r="P1136" s="15" t="s">
        <v>2577</v>
      </c>
      <c r="Q1136" s="11">
        <v>5011987199958</v>
      </c>
      <c r="R1136" s="10"/>
      <c r="S1136" s="10">
        <v>52898988</v>
      </c>
      <c r="T1136" s="10" t="s">
        <v>3221</v>
      </c>
      <c r="U1136" s="10" t="s">
        <v>2594</v>
      </c>
      <c r="V1136" s="10">
        <v>2710199900</v>
      </c>
      <c r="W1136" s="10" t="s">
        <v>83</v>
      </c>
      <c r="X1136" s="112" t="s">
        <v>3217</v>
      </c>
      <c r="Y1136" s="10" t="s">
        <v>525</v>
      </c>
      <c r="Z1136" s="10" t="s">
        <v>88</v>
      </c>
      <c r="AA1136" s="112" t="s">
        <v>517</v>
      </c>
      <c r="AB1136" s="113" t="s">
        <v>434</v>
      </c>
      <c r="AC1136" s="14"/>
      <c r="AD1136" s="14"/>
      <c r="AE1136" s="14"/>
      <c r="AF1136" s="14"/>
      <c r="AG1136" s="14"/>
      <c r="AH1136" s="14"/>
      <c r="AL1136" s="115"/>
      <c r="AO1136" s="115"/>
    </row>
    <row r="1137" spans="2:41" hidden="1" x14ac:dyDescent="0.35">
      <c r="B1137" s="10">
        <v>52837817</v>
      </c>
      <c r="C1137" s="10">
        <v>817</v>
      </c>
      <c r="D1137" s="11" t="s">
        <v>3222</v>
      </c>
      <c r="E1137" s="10"/>
      <c r="F1137" s="11"/>
      <c r="G1137" s="11" t="s">
        <v>216</v>
      </c>
      <c r="H1137" s="59" t="s">
        <v>446</v>
      </c>
      <c r="I1137" s="41" t="s">
        <v>447</v>
      </c>
      <c r="J1137" s="41" t="s">
        <v>145</v>
      </c>
      <c r="K1137" s="10" t="s">
        <v>65</v>
      </c>
      <c r="L1137" s="59" t="s">
        <v>66</v>
      </c>
      <c r="M1137" s="59" t="s">
        <v>67</v>
      </c>
      <c r="N1137" s="95">
        <v>43709</v>
      </c>
      <c r="O1137" s="59" t="s">
        <v>92</v>
      </c>
      <c r="P1137" s="15" t="s">
        <v>2577</v>
      </c>
      <c r="Q1137" s="10"/>
      <c r="R1137" s="10"/>
      <c r="S1137" s="10" t="s">
        <v>536</v>
      </c>
      <c r="T1137" s="11" t="s">
        <v>536</v>
      </c>
      <c r="U1137" s="10" t="s">
        <v>2580</v>
      </c>
      <c r="V1137" s="10">
        <v>2710193200</v>
      </c>
      <c r="W1137" s="10" t="s">
        <v>83</v>
      </c>
      <c r="X1137" s="10" t="s">
        <v>524</v>
      </c>
      <c r="Y1137" s="10" t="s">
        <v>564</v>
      </c>
      <c r="Z1137" s="10" t="s">
        <v>565</v>
      </c>
      <c r="AA1137" s="10" t="s">
        <v>3223</v>
      </c>
      <c r="AB1137" s="14" t="s">
        <v>434</v>
      </c>
      <c r="AC1137" s="14"/>
      <c r="AD1137" s="14"/>
      <c r="AE1137" s="14"/>
      <c r="AF1137" s="14"/>
      <c r="AG1137" s="14"/>
      <c r="AH1137" s="14"/>
    </row>
    <row r="1138" spans="2:41" hidden="1" x14ac:dyDescent="0.35">
      <c r="B1138" s="10">
        <v>52910817</v>
      </c>
      <c r="C1138" s="10">
        <v>817</v>
      </c>
      <c r="D1138" s="11" t="s">
        <v>3224</v>
      </c>
      <c r="E1138" s="11"/>
      <c r="F1138" s="11"/>
      <c r="G1138" s="11" t="s">
        <v>216</v>
      </c>
      <c r="H1138" s="10" t="s">
        <v>446</v>
      </c>
      <c r="I1138" s="41" t="s">
        <v>447</v>
      </c>
      <c r="J1138" s="41" t="s">
        <v>145</v>
      </c>
      <c r="K1138" s="10" t="s">
        <v>65</v>
      </c>
      <c r="L1138" s="10" t="s">
        <v>66</v>
      </c>
      <c r="M1138" s="10" t="s">
        <v>67</v>
      </c>
      <c r="N1138" s="13">
        <v>43709</v>
      </c>
      <c r="O1138" s="10" t="s">
        <v>92</v>
      </c>
      <c r="P1138" s="15" t="s">
        <v>2577</v>
      </c>
      <c r="Q1138" s="11"/>
      <c r="R1138" s="10"/>
      <c r="S1138" s="10" t="s">
        <v>536</v>
      </c>
      <c r="T1138" s="10" t="s">
        <v>536</v>
      </c>
      <c r="U1138" s="10" t="s">
        <v>2580</v>
      </c>
      <c r="V1138" s="10">
        <v>2710199900</v>
      </c>
      <c r="W1138" s="10" t="s">
        <v>83</v>
      </c>
      <c r="X1138" s="10" t="s">
        <v>537</v>
      </c>
      <c r="Y1138" s="10" t="s">
        <v>564</v>
      </c>
      <c r="Z1138" s="10" t="s">
        <v>565</v>
      </c>
      <c r="AA1138" s="10" t="s">
        <v>3225</v>
      </c>
      <c r="AB1138" s="14" t="s">
        <v>434</v>
      </c>
      <c r="AC1138" s="14"/>
      <c r="AD1138" s="14"/>
      <c r="AE1138" s="14"/>
      <c r="AF1138" s="14"/>
      <c r="AG1138" s="14"/>
      <c r="AH1138" s="14"/>
    </row>
    <row r="1139" spans="2:41" hidden="1" x14ac:dyDescent="0.35">
      <c r="B1139" s="10">
        <v>52889861</v>
      </c>
      <c r="C1139" s="10">
        <v>861</v>
      </c>
      <c r="D1139" s="11" t="s">
        <v>3226</v>
      </c>
      <c r="E1139" s="11"/>
      <c r="F1139" s="11"/>
      <c r="G1139" s="11" t="s">
        <v>216</v>
      </c>
      <c r="H1139" s="10" t="s">
        <v>3227</v>
      </c>
      <c r="I1139" s="41" t="s">
        <v>86</v>
      </c>
      <c r="J1139" s="41" t="s">
        <v>145</v>
      </c>
      <c r="K1139" s="10" t="s">
        <v>65</v>
      </c>
      <c r="L1139" s="10" t="s">
        <v>66</v>
      </c>
      <c r="M1139" s="10" t="s">
        <v>52</v>
      </c>
      <c r="N1139" s="13">
        <v>40954</v>
      </c>
      <c r="O1139" s="10" t="s">
        <v>92</v>
      </c>
      <c r="P1139" s="15" t="s">
        <v>2577</v>
      </c>
      <c r="Q1139" s="11"/>
      <c r="R1139" s="10"/>
      <c r="S1139" s="10" t="s">
        <v>536</v>
      </c>
      <c r="T1139" s="10" t="s">
        <v>536</v>
      </c>
      <c r="U1139" s="10" t="s">
        <v>2580</v>
      </c>
      <c r="V1139" s="10">
        <v>2710199900</v>
      </c>
      <c r="W1139" s="10" t="s">
        <v>604</v>
      </c>
      <c r="X1139" s="10" t="s">
        <v>537</v>
      </c>
      <c r="Y1139" s="10">
        <v>1176</v>
      </c>
      <c r="Z1139" s="10" t="s">
        <v>88</v>
      </c>
      <c r="AA1139" s="10" t="s">
        <v>538</v>
      </c>
      <c r="AB1139" s="113" t="s">
        <v>434</v>
      </c>
      <c r="AC1139" s="14"/>
      <c r="AD1139" s="14"/>
      <c r="AE1139" s="14"/>
      <c r="AF1139" s="14"/>
      <c r="AG1139" s="14"/>
      <c r="AH1139" s="14"/>
    </row>
    <row r="1140" spans="2:41" hidden="1" x14ac:dyDescent="0.35">
      <c r="B1140" s="10">
        <v>52903817</v>
      </c>
      <c r="C1140" s="10">
        <v>817</v>
      </c>
      <c r="D1140" s="11" t="s">
        <v>3228</v>
      </c>
      <c r="E1140" s="10"/>
      <c r="F1140" s="11"/>
      <c r="G1140" s="11" t="s">
        <v>216</v>
      </c>
      <c r="H1140" s="59" t="s">
        <v>446</v>
      </c>
      <c r="I1140" s="41" t="s">
        <v>447</v>
      </c>
      <c r="J1140" s="41" t="s">
        <v>145</v>
      </c>
      <c r="K1140" s="10" t="s">
        <v>65</v>
      </c>
      <c r="L1140" s="59" t="s">
        <v>66</v>
      </c>
      <c r="M1140" s="59" t="s">
        <v>67</v>
      </c>
      <c r="N1140" s="95">
        <v>43709</v>
      </c>
      <c r="O1140" s="59" t="s">
        <v>92</v>
      </c>
      <c r="P1140" s="15" t="s">
        <v>2577</v>
      </c>
      <c r="Q1140" s="10"/>
      <c r="R1140" s="10"/>
      <c r="S1140" s="10" t="s">
        <v>536</v>
      </c>
      <c r="T1140" s="11" t="s">
        <v>536</v>
      </c>
      <c r="U1140" s="112" t="s">
        <v>2580</v>
      </c>
      <c r="V1140" s="10">
        <v>2710199900</v>
      </c>
      <c r="W1140" s="10" t="s">
        <v>83</v>
      </c>
      <c r="X1140" s="112" t="s">
        <v>3229</v>
      </c>
      <c r="Y1140" s="10" t="s">
        <v>564</v>
      </c>
      <c r="Z1140" s="10" t="s">
        <v>565</v>
      </c>
      <c r="AA1140" s="10" t="s">
        <v>3230</v>
      </c>
      <c r="AB1140" s="113" t="s">
        <v>434</v>
      </c>
      <c r="AC1140" s="14"/>
      <c r="AD1140" s="14"/>
      <c r="AE1140" s="14"/>
      <c r="AF1140" s="14"/>
      <c r="AG1140" s="14"/>
      <c r="AH1140" s="14"/>
    </row>
    <row r="1141" spans="2:41" hidden="1" x14ac:dyDescent="0.35">
      <c r="B1141" s="10">
        <v>52903988</v>
      </c>
      <c r="C1141" s="10">
        <v>988</v>
      </c>
      <c r="D1141" s="11" t="s">
        <v>3231</v>
      </c>
      <c r="E1141" s="11"/>
      <c r="F1141" s="11"/>
      <c r="G1141" s="11" t="s">
        <v>216</v>
      </c>
      <c r="H1141" s="10" t="s">
        <v>669</v>
      </c>
      <c r="I1141" s="41" t="s">
        <v>140</v>
      </c>
      <c r="J1141" s="41" t="s">
        <v>145</v>
      </c>
      <c r="K1141" s="10" t="s">
        <v>65</v>
      </c>
      <c r="L1141" s="10" t="s">
        <v>66</v>
      </c>
      <c r="M1141" s="10" t="s">
        <v>67</v>
      </c>
      <c r="N1141" s="13">
        <v>43709</v>
      </c>
      <c r="O1141" s="10" t="s">
        <v>92</v>
      </c>
      <c r="P1141" s="15" t="s">
        <v>2577</v>
      </c>
      <c r="Q1141" s="11"/>
      <c r="R1141" s="10"/>
      <c r="S1141" s="10" t="s">
        <v>536</v>
      </c>
      <c r="T1141" s="10" t="s">
        <v>536</v>
      </c>
      <c r="U1141" s="10" t="s">
        <v>2580</v>
      </c>
      <c r="V1141" s="10">
        <v>2710199900</v>
      </c>
      <c r="W1141" s="10" t="s">
        <v>83</v>
      </c>
      <c r="X1141" s="112" t="s">
        <v>3229</v>
      </c>
      <c r="Y1141" s="10" t="s">
        <v>525</v>
      </c>
      <c r="Z1141" s="10" t="s">
        <v>565</v>
      </c>
      <c r="AA1141" s="112" t="s">
        <v>3232</v>
      </c>
      <c r="AB1141" s="113" t="s">
        <v>434</v>
      </c>
      <c r="AC1141" s="14"/>
      <c r="AD1141" s="14"/>
      <c r="AE1141" s="14"/>
      <c r="AF1141" s="14"/>
      <c r="AG1141" s="14"/>
      <c r="AH1141" s="14"/>
    </row>
    <row r="1142" spans="2:41" hidden="1" x14ac:dyDescent="0.35">
      <c r="B1142" s="10">
        <v>52890861</v>
      </c>
      <c r="C1142" s="10">
        <v>861</v>
      </c>
      <c r="D1142" s="11" t="s">
        <v>3233</v>
      </c>
      <c r="E1142" s="11">
        <v>52890801</v>
      </c>
      <c r="F1142" s="11" t="s">
        <v>540</v>
      </c>
      <c r="G1142" s="11" t="s">
        <v>216</v>
      </c>
      <c r="H1142" s="10" t="s">
        <v>584</v>
      </c>
      <c r="I1142" s="41" t="s">
        <v>86</v>
      </c>
      <c r="J1142" s="41" t="s">
        <v>145</v>
      </c>
      <c r="K1142" s="10" t="s">
        <v>65</v>
      </c>
      <c r="L1142" s="10" t="s">
        <v>66</v>
      </c>
      <c r="M1142" s="10" t="s">
        <v>67</v>
      </c>
      <c r="N1142" s="13">
        <v>40975</v>
      </c>
      <c r="O1142" s="10" t="s">
        <v>92</v>
      </c>
      <c r="P1142" s="15" t="s">
        <v>2577</v>
      </c>
      <c r="Q1142" s="11"/>
      <c r="R1142" s="10" t="s">
        <v>54</v>
      </c>
      <c r="S1142" s="10" t="s">
        <v>536</v>
      </c>
      <c r="T1142" s="10"/>
      <c r="U1142" s="10" t="s">
        <v>55</v>
      </c>
      <c r="V1142" s="10">
        <v>2710199900</v>
      </c>
      <c r="W1142" s="10" t="s">
        <v>83</v>
      </c>
      <c r="X1142" s="112" t="s">
        <v>3229</v>
      </c>
      <c r="Y1142" s="10">
        <v>1176</v>
      </c>
      <c r="Z1142" s="10" t="s">
        <v>88</v>
      </c>
      <c r="AA1142" s="112" t="s">
        <v>3235</v>
      </c>
      <c r="AB1142" s="113" t="s">
        <v>434</v>
      </c>
      <c r="AC1142" s="14"/>
      <c r="AD1142" s="14"/>
      <c r="AE1142" s="14"/>
      <c r="AF1142" s="14"/>
      <c r="AG1142" s="14"/>
      <c r="AH1142" s="14"/>
      <c r="AL1142" s="115"/>
    </row>
    <row r="1143" spans="2:41" hidden="1" x14ac:dyDescent="0.35">
      <c r="B1143" s="10">
        <v>52915988</v>
      </c>
      <c r="C1143" s="10">
        <v>988</v>
      </c>
      <c r="D1143" s="11" t="s">
        <v>3236</v>
      </c>
      <c r="E1143" s="11"/>
      <c r="F1143" s="11"/>
      <c r="G1143" s="11" t="s">
        <v>216</v>
      </c>
      <c r="H1143" s="10" t="s">
        <v>669</v>
      </c>
      <c r="I1143" s="41" t="s">
        <v>140</v>
      </c>
      <c r="J1143" s="41" t="s">
        <v>145</v>
      </c>
      <c r="K1143" s="10" t="s">
        <v>65</v>
      </c>
      <c r="L1143" s="10" t="s">
        <v>66</v>
      </c>
      <c r="M1143" s="10" t="s">
        <v>67</v>
      </c>
      <c r="N1143" s="13">
        <v>43709</v>
      </c>
      <c r="O1143" s="10" t="s">
        <v>92</v>
      </c>
      <c r="P1143" s="15" t="s">
        <v>2577</v>
      </c>
      <c r="Q1143" s="11"/>
      <c r="R1143" s="10"/>
      <c r="S1143" s="10" t="s">
        <v>536</v>
      </c>
      <c r="T1143" s="10" t="s">
        <v>536</v>
      </c>
      <c r="U1143" s="10" t="s">
        <v>2580</v>
      </c>
      <c r="V1143" s="10">
        <v>0</v>
      </c>
      <c r="W1143" s="10" t="s">
        <v>83</v>
      </c>
      <c r="X1143" s="112" t="s">
        <v>563</v>
      </c>
      <c r="Y1143" s="10" t="s">
        <v>525</v>
      </c>
      <c r="Z1143" s="10" t="s">
        <v>565</v>
      </c>
      <c r="AA1143" s="112" t="s">
        <v>3237</v>
      </c>
      <c r="AB1143" s="113" t="s">
        <v>434</v>
      </c>
      <c r="AC1143" s="14"/>
      <c r="AD1143" s="14"/>
      <c r="AE1143" s="114"/>
      <c r="AF1143" s="114"/>
      <c r="AG1143" s="14"/>
      <c r="AH1143" s="14"/>
    </row>
    <row r="1144" spans="2:41" hidden="1" x14ac:dyDescent="0.35">
      <c r="B1144" s="10">
        <v>52891861</v>
      </c>
      <c r="C1144" s="10">
        <v>861</v>
      </c>
      <c r="D1144" s="11" t="s">
        <v>3238</v>
      </c>
      <c r="E1144" s="11">
        <v>52891801</v>
      </c>
      <c r="F1144" s="11" t="s">
        <v>558</v>
      </c>
      <c r="G1144" s="11" t="s">
        <v>216</v>
      </c>
      <c r="H1144" s="10" t="s">
        <v>584</v>
      </c>
      <c r="I1144" s="41" t="s">
        <v>86</v>
      </c>
      <c r="J1144" s="41" t="s">
        <v>145</v>
      </c>
      <c r="K1144" s="10" t="s">
        <v>65</v>
      </c>
      <c r="L1144" s="10" t="s">
        <v>66</v>
      </c>
      <c r="M1144" s="10" t="s">
        <v>67</v>
      </c>
      <c r="N1144" s="13">
        <v>40970</v>
      </c>
      <c r="O1144" s="10" t="s">
        <v>92</v>
      </c>
      <c r="P1144" s="15" t="s">
        <v>2577</v>
      </c>
      <c r="Q1144" s="11"/>
      <c r="R1144" s="10" t="s">
        <v>54</v>
      </c>
      <c r="S1144" s="10" t="s">
        <v>44</v>
      </c>
      <c r="T1144" s="10" t="s">
        <v>44</v>
      </c>
      <c r="U1144" s="10" t="s">
        <v>55</v>
      </c>
      <c r="V1144" s="10">
        <v>2710199900</v>
      </c>
      <c r="W1144" s="10"/>
      <c r="X1144" s="10" t="s">
        <v>563</v>
      </c>
      <c r="Y1144" s="10">
        <v>1176</v>
      </c>
      <c r="Z1144" s="10" t="s">
        <v>88</v>
      </c>
      <c r="AA1144" s="10" t="s">
        <v>3240</v>
      </c>
      <c r="AB1144" s="14" t="s">
        <v>434</v>
      </c>
      <c r="AC1144" s="14"/>
      <c r="AD1144" s="14"/>
      <c r="AE1144" s="14"/>
      <c r="AF1144" s="14"/>
      <c r="AG1144" s="14"/>
      <c r="AH1144" s="14"/>
    </row>
    <row r="1145" spans="2:41" hidden="1" x14ac:dyDescent="0.35">
      <c r="B1145" s="10">
        <v>52911988</v>
      </c>
      <c r="C1145" s="10">
        <v>988</v>
      </c>
      <c r="D1145" s="11" t="s">
        <v>3241</v>
      </c>
      <c r="E1145" s="11"/>
      <c r="F1145" s="11"/>
      <c r="G1145" s="11" t="s">
        <v>216</v>
      </c>
      <c r="H1145" s="10" t="s">
        <v>669</v>
      </c>
      <c r="I1145" s="41" t="s">
        <v>140</v>
      </c>
      <c r="J1145" s="41" t="s">
        <v>145</v>
      </c>
      <c r="K1145" s="10" t="s">
        <v>65</v>
      </c>
      <c r="L1145" s="10" t="s">
        <v>66</v>
      </c>
      <c r="M1145" s="10" t="s">
        <v>67</v>
      </c>
      <c r="N1145" s="13">
        <v>43709</v>
      </c>
      <c r="O1145" s="10" t="s">
        <v>92</v>
      </c>
      <c r="P1145" s="15" t="s">
        <v>2577</v>
      </c>
      <c r="Q1145" s="11"/>
      <c r="R1145" s="10"/>
      <c r="S1145" s="10" t="s">
        <v>536</v>
      </c>
      <c r="T1145" s="10" t="s">
        <v>536</v>
      </c>
      <c r="U1145" s="10" t="s">
        <v>2580</v>
      </c>
      <c r="V1145" s="10">
        <v>2710199900</v>
      </c>
      <c r="W1145" s="10" t="s">
        <v>83</v>
      </c>
      <c r="X1145" s="112" t="s">
        <v>579</v>
      </c>
      <c r="Y1145" s="10" t="s">
        <v>525</v>
      </c>
      <c r="Z1145" s="10" t="s">
        <v>565</v>
      </c>
      <c r="AA1145" s="112" t="s">
        <v>3242</v>
      </c>
      <c r="AB1145" s="14" t="s">
        <v>434</v>
      </c>
      <c r="AC1145" s="14"/>
      <c r="AD1145" s="14"/>
      <c r="AE1145" s="14"/>
      <c r="AF1145" s="14"/>
      <c r="AG1145" s="14"/>
      <c r="AH1145" s="14"/>
    </row>
    <row r="1146" spans="2:41" hidden="1" x14ac:dyDescent="0.35">
      <c r="B1146" s="10">
        <v>52892861</v>
      </c>
      <c r="C1146" s="10">
        <v>861</v>
      </c>
      <c r="D1146" s="11" t="s">
        <v>3243</v>
      </c>
      <c r="E1146" s="11">
        <v>52892801</v>
      </c>
      <c r="F1146" s="11" t="s">
        <v>571</v>
      </c>
      <c r="G1146" s="11" t="s">
        <v>216</v>
      </c>
      <c r="H1146" s="10" t="s">
        <v>584</v>
      </c>
      <c r="I1146" s="41" t="s">
        <v>86</v>
      </c>
      <c r="J1146" s="41" t="s">
        <v>145</v>
      </c>
      <c r="K1146" s="10" t="s">
        <v>65</v>
      </c>
      <c r="L1146" s="10" t="s">
        <v>66</v>
      </c>
      <c r="M1146" s="10" t="s">
        <v>67</v>
      </c>
      <c r="N1146" s="13">
        <v>40975</v>
      </c>
      <c r="O1146" s="10" t="s">
        <v>92</v>
      </c>
      <c r="P1146" s="15" t="s">
        <v>2577</v>
      </c>
      <c r="Q1146" s="11"/>
      <c r="R1146" s="10"/>
      <c r="S1146" s="10" t="s">
        <v>44</v>
      </c>
      <c r="T1146" s="10" t="s">
        <v>44</v>
      </c>
      <c r="U1146" s="10" t="s">
        <v>55</v>
      </c>
      <c r="V1146" s="10">
        <v>2710199900</v>
      </c>
      <c r="W1146" s="10"/>
      <c r="X1146" s="112" t="s">
        <v>579</v>
      </c>
      <c r="Y1146" s="10">
        <v>1176</v>
      </c>
      <c r="Z1146" s="10" t="s">
        <v>88</v>
      </c>
      <c r="AA1146" s="112" t="s">
        <v>585</v>
      </c>
      <c r="AB1146" s="14" t="s">
        <v>434</v>
      </c>
      <c r="AC1146" s="14"/>
      <c r="AD1146" s="14"/>
      <c r="AE1146" s="14"/>
      <c r="AF1146" s="14"/>
      <c r="AG1146" s="14"/>
      <c r="AH1146" s="14"/>
    </row>
    <row r="1147" spans="2:41" hidden="1" x14ac:dyDescent="0.35">
      <c r="B1147" s="10">
        <v>52878979</v>
      </c>
      <c r="C1147" s="10">
        <v>979</v>
      </c>
      <c r="D1147" s="11" t="s">
        <v>3245</v>
      </c>
      <c r="E1147" s="11"/>
      <c r="F1147" s="11"/>
      <c r="G1147" s="11" t="s">
        <v>216</v>
      </c>
      <c r="H1147" s="10" t="s">
        <v>3246</v>
      </c>
      <c r="I1147" s="41" t="s">
        <v>140</v>
      </c>
      <c r="J1147" s="41" t="s">
        <v>145</v>
      </c>
      <c r="K1147" s="10" t="s">
        <v>65</v>
      </c>
      <c r="L1147" s="10" t="s">
        <v>51</v>
      </c>
      <c r="M1147" s="10" t="s">
        <v>52</v>
      </c>
      <c r="N1147" s="13">
        <v>41411</v>
      </c>
      <c r="O1147" s="10" t="s">
        <v>92</v>
      </c>
      <c r="P1147" s="15" t="s">
        <v>2577</v>
      </c>
      <c r="Q1147" s="11"/>
      <c r="R1147" s="10"/>
      <c r="S1147" s="10" t="s">
        <v>536</v>
      </c>
      <c r="T1147" s="10" t="s">
        <v>536</v>
      </c>
      <c r="U1147" s="10" t="s">
        <v>2580</v>
      </c>
      <c r="V1147" s="10">
        <v>2710199900</v>
      </c>
      <c r="W1147" s="10" t="s">
        <v>2582</v>
      </c>
      <c r="X1147" s="112" t="s">
        <v>3247</v>
      </c>
      <c r="Y1147" s="10" t="s">
        <v>3248</v>
      </c>
      <c r="Z1147" s="10" t="s">
        <v>3085</v>
      </c>
      <c r="AA1147" s="112" t="s">
        <v>3249</v>
      </c>
      <c r="AB1147" s="14" t="s">
        <v>434</v>
      </c>
      <c r="AC1147" s="14"/>
      <c r="AD1147" s="14"/>
      <c r="AE1147" s="14"/>
      <c r="AF1147" s="14"/>
      <c r="AG1147" s="14"/>
      <c r="AH1147" s="14"/>
    </row>
    <row r="1148" spans="2:41" hidden="1" x14ac:dyDescent="0.35">
      <c r="B1148" s="10">
        <v>52878989</v>
      </c>
      <c r="C1148" s="10">
        <v>989</v>
      </c>
      <c r="D1148" s="11" t="s">
        <v>3250</v>
      </c>
      <c r="E1148" s="11"/>
      <c r="F1148" s="11"/>
      <c r="G1148" s="11" t="s">
        <v>216</v>
      </c>
      <c r="H1148" s="10" t="s">
        <v>3227</v>
      </c>
      <c r="I1148" s="41" t="s">
        <v>86</v>
      </c>
      <c r="J1148" s="41" t="s">
        <v>145</v>
      </c>
      <c r="K1148" s="10" t="s">
        <v>65</v>
      </c>
      <c r="L1148" s="10" t="s">
        <v>66</v>
      </c>
      <c r="M1148" s="10" t="s">
        <v>67</v>
      </c>
      <c r="N1148" s="13">
        <v>43098</v>
      </c>
      <c r="O1148" s="10" t="s">
        <v>92</v>
      </c>
      <c r="P1148" s="15" t="s">
        <v>2577</v>
      </c>
      <c r="Q1148" s="11"/>
      <c r="R1148" s="10"/>
      <c r="S1148" s="10" t="s">
        <v>536</v>
      </c>
      <c r="T1148" s="10" t="s">
        <v>536</v>
      </c>
      <c r="U1148" s="10" t="s">
        <v>2580</v>
      </c>
      <c r="V1148" s="10">
        <v>2710199900</v>
      </c>
      <c r="W1148" s="10" t="s">
        <v>604</v>
      </c>
      <c r="X1148" s="112" t="s">
        <v>3247</v>
      </c>
      <c r="Y1148" s="10">
        <v>1176</v>
      </c>
      <c r="Z1148" s="10" t="s">
        <v>3251</v>
      </c>
      <c r="AA1148" s="112" t="s">
        <v>3252</v>
      </c>
      <c r="AB1148" s="113" t="s">
        <v>434</v>
      </c>
      <c r="AC1148" s="14"/>
      <c r="AD1148" s="14"/>
      <c r="AE1148" s="114"/>
      <c r="AF1148" s="114"/>
      <c r="AG1148" s="14"/>
      <c r="AH1148" s="14"/>
    </row>
    <row r="1149" spans="2:41" hidden="1" x14ac:dyDescent="0.35">
      <c r="B1149" s="10">
        <v>52894435</v>
      </c>
      <c r="C1149" s="10">
        <v>435</v>
      </c>
      <c r="D1149" s="11" t="s">
        <v>3253</v>
      </c>
      <c r="E1149" s="11"/>
      <c r="F1149" s="11"/>
      <c r="G1149" s="11" t="s">
        <v>216</v>
      </c>
      <c r="H1149" s="10" t="s">
        <v>669</v>
      </c>
      <c r="I1149" s="41" t="s">
        <v>140</v>
      </c>
      <c r="J1149" s="41" t="s">
        <v>145</v>
      </c>
      <c r="K1149" s="10" t="s">
        <v>65</v>
      </c>
      <c r="L1149" s="10" t="s">
        <v>66</v>
      </c>
      <c r="M1149" s="10" t="s">
        <v>67</v>
      </c>
      <c r="N1149" s="13">
        <v>44044</v>
      </c>
      <c r="O1149" s="10" t="s">
        <v>92</v>
      </c>
      <c r="P1149" s="15" t="s">
        <v>2577</v>
      </c>
      <c r="Q1149" s="11"/>
      <c r="R1149" s="10"/>
      <c r="S1149" s="10" t="s">
        <v>536</v>
      </c>
      <c r="T1149" s="10" t="s">
        <v>536</v>
      </c>
      <c r="U1149" s="10" t="s">
        <v>2580</v>
      </c>
      <c r="V1149" s="10">
        <v>2710193200</v>
      </c>
      <c r="W1149" s="10" t="s">
        <v>604</v>
      </c>
      <c r="X1149" s="112" t="s">
        <v>3254</v>
      </c>
      <c r="Y1149" s="10" t="s">
        <v>525</v>
      </c>
      <c r="Z1149" s="10" t="s">
        <v>88</v>
      </c>
      <c r="AA1149" s="112" t="s">
        <v>628</v>
      </c>
      <c r="AB1149" s="14" t="s">
        <v>434</v>
      </c>
      <c r="AC1149" s="14"/>
      <c r="AD1149" s="14"/>
      <c r="AE1149" s="14"/>
      <c r="AF1149" s="14"/>
      <c r="AG1149" s="14"/>
      <c r="AH1149" s="14"/>
    </row>
    <row r="1150" spans="2:41" hidden="1" x14ac:dyDescent="0.35">
      <c r="B1150" s="10">
        <v>52895861</v>
      </c>
      <c r="C1150" s="10">
        <v>861</v>
      </c>
      <c r="D1150" s="11" t="s">
        <v>3255</v>
      </c>
      <c r="E1150" s="11"/>
      <c r="F1150" s="11"/>
      <c r="G1150" s="11" t="s">
        <v>216</v>
      </c>
      <c r="H1150" s="10" t="s">
        <v>3227</v>
      </c>
      <c r="I1150" s="41" t="s">
        <v>86</v>
      </c>
      <c r="J1150" s="41" t="s">
        <v>145</v>
      </c>
      <c r="K1150" s="10" t="s">
        <v>65</v>
      </c>
      <c r="L1150" s="10" t="s">
        <v>66</v>
      </c>
      <c r="M1150" s="10" t="s">
        <v>52</v>
      </c>
      <c r="N1150" s="13">
        <v>41050</v>
      </c>
      <c r="O1150" s="10" t="s">
        <v>92</v>
      </c>
      <c r="P1150" s="15" t="s">
        <v>2577</v>
      </c>
      <c r="Q1150" s="11"/>
      <c r="R1150" s="10"/>
      <c r="S1150" s="10" t="s">
        <v>536</v>
      </c>
      <c r="T1150" s="10" t="s">
        <v>536</v>
      </c>
      <c r="U1150" s="112" t="s">
        <v>2580</v>
      </c>
      <c r="V1150" s="10">
        <v>2710199900</v>
      </c>
      <c r="W1150" s="10" t="s">
        <v>604</v>
      </c>
      <c r="X1150" s="112" t="s">
        <v>3256</v>
      </c>
      <c r="Y1150" s="10">
        <v>1176</v>
      </c>
      <c r="Z1150" s="10" t="s">
        <v>88</v>
      </c>
      <c r="AA1150" s="112" t="s">
        <v>3257</v>
      </c>
      <c r="AB1150" s="113" t="s">
        <v>434</v>
      </c>
      <c r="AC1150" s="14"/>
      <c r="AD1150" s="14"/>
      <c r="AE1150" s="14"/>
      <c r="AF1150" s="14"/>
      <c r="AG1150" s="14"/>
      <c r="AH1150" s="14"/>
    </row>
    <row r="1151" spans="2:41" hidden="1" x14ac:dyDescent="0.35">
      <c r="B1151" s="10">
        <v>52907988</v>
      </c>
      <c r="C1151" s="10">
        <v>988</v>
      </c>
      <c r="D1151" s="11" t="s">
        <v>3258</v>
      </c>
      <c r="E1151" s="11">
        <v>52907801</v>
      </c>
      <c r="F1151" s="11" t="s">
        <v>649</v>
      </c>
      <c r="G1151" s="11" t="s">
        <v>216</v>
      </c>
      <c r="H1151" s="10" t="s">
        <v>217</v>
      </c>
      <c r="I1151" s="41" t="s">
        <v>48</v>
      </c>
      <c r="J1151" s="41" t="s">
        <v>145</v>
      </c>
      <c r="K1151" s="10" t="s">
        <v>65</v>
      </c>
      <c r="L1151" s="10" t="s">
        <v>66</v>
      </c>
      <c r="M1151" s="10" t="s">
        <v>67</v>
      </c>
      <c r="N1151" s="13">
        <v>42683</v>
      </c>
      <c r="O1151" s="10" t="s">
        <v>92</v>
      </c>
      <c r="P1151" s="15" t="s">
        <v>2577</v>
      </c>
      <c r="Q1151" s="11">
        <v>5011987199910</v>
      </c>
      <c r="R1151" s="10" t="s">
        <v>54</v>
      </c>
      <c r="S1151" s="10" t="s">
        <v>44</v>
      </c>
      <c r="T1151" s="10" t="s">
        <v>44</v>
      </c>
      <c r="U1151" s="112" t="s">
        <v>55</v>
      </c>
      <c r="V1151" s="10">
        <v>2710193200</v>
      </c>
      <c r="W1151" s="10" t="s">
        <v>83</v>
      </c>
      <c r="X1151" s="112" t="s">
        <v>3260</v>
      </c>
      <c r="Y1151" s="10" t="s">
        <v>525</v>
      </c>
      <c r="Z1151" s="10" t="s">
        <v>88</v>
      </c>
      <c r="AA1151" s="112" t="s">
        <v>654</v>
      </c>
      <c r="AB1151" s="113" t="s">
        <v>434</v>
      </c>
      <c r="AC1151" s="14"/>
      <c r="AD1151" s="14"/>
      <c r="AE1151" s="14"/>
      <c r="AF1151" s="14"/>
      <c r="AG1151" s="14"/>
      <c r="AH1151" s="14"/>
    </row>
    <row r="1152" spans="2:41" hidden="1" x14ac:dyDescent="0.35">
      <c r="B1152" s="10">
        <v>52899807</v>
      </c>
      <c r="C1152" s="10">
        <v>807</v>
      </c>
      <c r="D1152" s="11" t="s">
        <v>3201</v>
      </c>
      <c r="E1152" s="11"/>
      <c r="F1152" s="11"/>
      <c r="G1152" s="11" t="s">
        <v>216</v>
      </c>
      <c r="H1152" s="10" t="s">
        <v>669</v>
      </c>
      <c r="I1152" s="41" t="s">
        <v>140</v>
      </c>
      <c r="J1152" s="41" t="s">
        <v>145</v>
      </c>
      <c r="K1152" s="10" t="s">
        <v>65</v>
      </c>
      <c r="L1152" s="10" t="s">
        <v>51</v>
      </c>
      <c r="M1152" s="10" t="s">
        <v>52</v>
      </c>
      <c r="N1152" s="13">
        <v>41200</v>
      </c>
      <c r="O1152" s="10" t="s">
        <v>92</v>
      </c>
      <c r="P1152" s="15" t="s">
        <v>2577</v>
      </c>
      <c r="Q1152" s="11"/>
      <c r="R1152" s="10"/>
      <c r="S1152" s="10">
        <v>52899896</v>
      </c>
      <c r="T1152" s="10" t="s">
        <v>3261</v>
      </c>
      <c r="U1152" s="112" t="s">
        <v>2594</v>
      </c>
      <c r="V1152" s="10">
        <v>3403190000</v>
      </c>
      <c r="W1152" s="10" t="s">
        <v>2582</v>
      </c>
      <c r="X1152" s="112" t="s">
        <v>3262</v>
      </c>
      <c r="Y1152" s="10" t="s">
        <v>3263</v>
      </c>
      <c r="Z1152" s="10" t="s">
        <v>2664</v>
      </c>
      <c r="AA1152" s="112" t="s">
        <v>662</v>
      </c>
      <c r="AB1152" s="113" t="s">
        <v>434</v>
      </c>
      <c r="AC1152" s="14"/>
      <c r="AD1152" s="14"/>
      <c r="AE1152" s="14"/>
      <c r="AF1152" s="14"/>
      <c r="AG1152" s="14"/>
      <c r="AH1152" s="14"/>
      <c r="AL1152" s="115"/>
      <c r="AO1152" s="115"/>
    </row>
    <row r="1153" spans="2:41" hidden="1" x14ac:dyDescent="0.35">
      <c r="B1153" s="10">
        <v>51008816</v>
      </c>
      <c r="C1153" s="10">
        <v>816</v>
      </c>
      <c r="D1153" s="11" t="s">
        <v>3264</v>
      </c>
      <c r="E1153" s="11"/>
      <c r="F1153" s="11"/>
      <c r="G1153" s="11" t="s">
        <v>216</v>
      </c>
      <c r="H1153" s="10" t="s">
        <v>446</v>
      </c>
      <c r="I1153" s="41" t="s">
        <v>447</v>
      </c>
      <c r="J1153" s="41" t="s">
        <v>145</v>
      </c>
      <c r="K1153" s="10" t="s">
        <v>65</v>
      </c>
      <c r="L1153" s="10" t="s">
        <v>51</v>
      </c>
      <c r="M1153" s="10" t="s">
        <v>67</v>
      </c>
      <c r="N1153" s="13">
        <v>42331</v>
      </c>
      <c r="O1153" s="10" t="s">
        <v>92</v>
      </c>
      <c r="P1153" s="15" t="s">
        <v>2577</v>
      </c>
      <c r="Q1153" s="11"/>
      <c r="R1153" s="10"/>
      <c r="S1153" s="10">
        <v>51009816</v>
      </c>
      <c r="T1153" s="10" t="s">
        <v>3265</v>
      </c>
      <c r="U1153" s="112" t="s">
        <v>2594</v>
      </c>
      <c r="V1153" s="10">
        <v>3403190000</v>
      </c>
      <c r="W1153" s="10" t="s">
        <v>2582</v>
      </c>
      <c r="X1153" s="112" t="s">
        <v>675</v>
      </c>
      <c r="Y1153" s="10" t="s">
        <v>3266</v>
      </c>
      <c r="Z1153" s="10" t="s">
        <v>739</v>
      </c>
      <c r="AA1153" s="112" t="s">
        <v>3267</v>
      </c>
      <c r="AB1153" s="113" t="s">
        <v>434</v>
      </c>
      <c r="AC1153" s="14"/>
      <c r="AD1153" s="14"/>
      <c r="AE1153" s="14"/>
      <c r="AF1153" s="14"/>
      <c r="AG1153" s="14"/>
      <c r="AH1153" s="14"/>
      <c r="AL1153" s="115"/>
      <c r="AO1153" s="115"/>
    </row>
    <row r="1154" spans="2:41" hidden="1" x14ac:dyDescent="0.35">
      <c r="B1154" s="10">
        <v>51007980</v>
      </c>
      <c r="C1154" s="10">
        <v>980</v>
      </c>
      <c r="D1154" s="11" t="s">
        <v>3268</v>
      </c>
      <c r="E1154" s="11" t="s">
        <v>51</v>
      </c>
      <c r="F1154" s="11" t="s">
        <v>51</v>
      </c>
      <c r="G1154" s="11" t="s">
        <v>216</v>
      </c>
      <c r="H1154" s="10" t="s">
        <v>544</v>
      </c>
      <c r="I1154" s="41" t="s">
        <v>545</v>
      </c>
      <c r="J1154" s="41" t="s">
        <v>3269</v>
      </c>
      <c r="K1154" s="10" t="s">
        <v>65</v>
      </c>
      <c r="L1154" s="10" t="s">
        <v>51</v>
      </c>
      <c r="M1154" s="10" t="s">
        <v>67</v>
      </c>
      <c r="N1154" s="13">
        <v>41620</v>
      </c>
      <c r="O1154" s="10" t="s">
        <v>92</v>
      </c>
      <c r="P1154" s="15" t="s">
        <v>2577</v>
      </c>
      <c r="Q1154" s="11"/>
      <c r="R1154" s="10"/>
      <c r="S1154" s="10">
        <v>51007891</v>
      </c>
      <c r="T1154" s="10" t="s">
        <v>3270</v>
      </c>
      <c r="U1154" s="112" t="s">
        <v>329</v>
      </c>
      <c r="V1154" s="10">
        <v>3403190000</v>
      </c>
      <c r="W1154" s="10" t="s">
        <v>2582</v>
      </c>
      <c r="X1154" s="112" t="s">
        <v>675</v>
      </c>
      <c r="Y1154" s="10" t="s">
        <v>3271</v>
      </c>
      <c r="Z1154" s="10" t="s">
        <v>3272</v>
      </c>
      <c r="AA1154" s="112" t="s">
        <v>3273</v>
      </c>
      <c r="AB1154" s="113" t="s">
        <v>434</v>
      </c>
      <c r="AC1154" s="14"/>
      <c r="AD1154" s="14"/>
      <c r="AE1154" s="14"/>
      <c r="AF1154" s="14"/>
      <c r="AG1154" s="14"/>
      <c r="AH1154" s="14"/>
      <c r="AL1154" s="115"/>
    </row>
    <row r="1155" spans="2:41" hidden="1" x14ac:dyDescent="0.35">
      <c r="B1155" s="10">
        <v>51009816</v>
      </c>
      <c r="C1155" s="10">
        <v>816</v>
      </c>
      <c r="D1155" s="11" t="s">
        <v>3265</v>
      </c>
      <c r="E1155" s="11"/>
      <c r="F1155" s="11"/>
      <c r="G1155" s="11" t="s">
        <v>216</v>
      </c>
      <c r="H1155" s="10" t="s">
        <v>446</v>
      </c>
      <c r="I1155" s="41" t="s">
        <v>447</v>
      </c>
      <c r="J1155" s="41" t="s">
        <v>145</v>
      </c>
      <c r="K1155" s="10" t="s">
        <v>65</v>
      </c>
      <c r="L1155" s="10" t="s">
        <v>51</v>
      </c>
      <c r="M1155" s="10" t="s">
        <v>67</v>
      </c>
      <c r="N1155" s="13">
        <v>42331</v>
      </c>
      <c r="O1155" s="10" t="s">
        <v>92</v>
      </c>
      <c r="P1155" s="15" t="s">
        <v>2577</v>
      </c>
      <c r="Q1155" s="11"/>
      <c r="R1155" s="10"/>
      <c r="S1155" s="10" t="s">
        <v>536</v>
      </c>
      <c r="T1155" s="10" t="s">
        <v>536</v>
      </c>
      <c r="U1155" s="10" t="s">
        <v>2580</v>
      </c>
      <c r="V1155" s="10">
        <v>3403190000</v>
      </c>
      <c r="W1155" s="10" t="s">
        <v>2582</v>
      </c>
      <c r="X1155" s="112" t="s">
        <v>675</v>
      </c>
      <c r="Y1155" s="10" t="s">
        <v>3266</v>
      </c>
      <c r="Z1155" s="10" t="s">
        <v>88</v>
      </c>
      <c r="AA1155" s="112" t="s">
        <v>3274</v>
      </c>
      <c r="AB1155" s="113" t="s">
        <v>434</v>
      </c>
      <c r="AC1155" s="14"/>
      <c r="AD1155" s="14"/>
      <c r="AE1155" s="14"/>
      <c r="AF1155" s="14"/>
      <c r="AG1155" s="14"/>
      <c r="AH1155" s="14"/>
      <c r="AL1155" s="115"/>
      <c r="AO1155" s="115"/>
    </row>
    <row r="1156" spans="2:41" hidden="1" x14ac:dyDescent="0.35">
      <c r="B1156" s="10">
        <v>52136816</v>
      </c>
      <c r="C1156" s="10">
        <v>816</v>
      </c>
      <c r="D1156" s="11" t="s">
        <v>3275</v>
      </c>
      <c r="E1156" s="11"/>
      <c r="F1156" s="11"/>
      <c r="G1156" s="11" t="s">
        <v>216</v>
      </c>
      <c r="H1156" s="10" t="s">
        <v>446</v>
      </c>
      <c r="I1156" s="41" t="s">
        <v>447</v>
      </c>
      <c r="J1156" s="41" t="s">
        <v>145</v>
      </c>
      <c r="K1156" s="10" t="s">
        <v>65</v>
      </c>
      <c r="L1156" s="10" t="s">
        <v>51</v>
      </c>
      <c r="M1156" s="10" t="s">
        <v>52</v>
      </c>
      <c r="N1156" s="13">
        <v>41631</v>
      </c>
      <c r="O1156" s="10" t="s">
        <v>92</v>
      </c>
      <c r="P1156" s="15" t="s">
        <v>2577</v>
      </c>
      <c r="Q1156" s="11"/>
      <c r="R1156" s="10"/>
      <c r="S1156" s="10" t="s">
        <v>536</v>
      </c>
      <c r="T1156" s="10" t="s">
        <v>536</v>
      </c>
      <c r="U1156" s="10" t="s">
        <v>2580</v>
      </c>
      <c r="V1156" s="10">
        <v>3403190000</v>
      </c>
      <c r="W1156" s="10" t="s">
        <v>2582</v>
      </c>
      <c r="X1156" s="112" t="s">
        <v>3276</v>
      </c>
      <c r="Y1156" s="10" t="s">
        <v>3266</v>
      </c>
      <c r="Z1156" s="10" t="s">
        <v>604</v>
      </c>
      <c r="AA1156" s="112" t="s">
        <v>3277</v>
      </c>
      <c r="AB1156" s="113" t="s">
        <v>434</v>
      </c>
      <c r="AC1156" s="14"/>
      <c r="AD1156" s="14"/>
      <c r="AE1156" s="14"/>
      <c r="AF1156" s="14"/>
      <c r="AG1156" s="14"/>
      <c r="AH1156" s="14"/>
      <c r="AL1156" s="115"/>
      <c r="AO1156" s="115"/>
    </row>
    <row r="1157" spans="2:41" hidden="1" x14ac:dyDescent="0.35">
      <c r="B1157" s="10">
        <v>46442849</v>
      </c>
      <c r="C1157" s="10">
        <v>849</v>
      </c>
      <c r="D1157" s="11" t="s">
        <v>3278</v>
      </c>
      <c r="E1157" s="11"/>
      <c r="F1157" s="11"/>
      <c r="G1157" s="11" t="s">
        <v>46</v>
      </c>
      <c r="H1157" s="10" t="s">
        <v>3279</v>
      </c>
      <c r="I1157" s="41" t="s">
        <v>140</v>
      </c>
      <c r="J1157" s="41"/>
      <c r="K1157" s="10"/>
      <c r="L1157" s="10" t="s">
        <v>51</v>
      </c>
      <c r="M1157" s="10" t="s">
        <v>52</v>
      </c>
      <c r="N1157" s="13" t="s">
        <v>3</v>
      </c>
      <c r="O1157" s="10" t="s">
        <v>92</v>
      </c>
      <c r="P1157" s="15" t="s">
        <v>2577</v>
      </c>
      <c r="Q1157" s="11"/>
      <c r="R1157" s="10"/>
      <c r="S1157" s="10" t="s">
        <v>536</v>
      </c>
      <c r="T1157" s="10" t="s">
        <v>536</v>
      </c>
      <c r="U1157" s="112" t="s">
        <v>2580</v>
      </c>
      <c r="V1157" s="10">
        <v>3403990000</v>
      </c>
      <c r="W1157" s="10" t="s">
        <v>2582</v>
      </c>
      <c r="X1157" s="112" t="s">
        <v>3280</v>
      </c>
      <c r="Y1157" s="10" t="s">
        <v>3281</v>
      </c>
      <c r="Z1157" s="10" t="s">
        <v>604</v>
      </c>
      <c r="AA1157" s="112" t="s">
        <v>3282</v>
      </c>
      <c r="AB1157" s="14"/>
      <c r="AC1157" s="14"/>
      <c r="AD1157" s="14"/>
      <c r="AE1157" s="14"/>
      <c r="AF1157" s="14"/>
      <c r="AG1157" s="14"/>
      <c r="AH1157" s="14"/>
    </row>
    <row r="1158" spans="2:41" hidden="1" x14ac:dyDescent="0.35">
      <c r="B1158" s="10">
        <v>52131988</v>
      </c>
      <c r="C1158" s="10">
        <v>988</v>
      </c>
      <c r="D1158" s="11" t="s">
        <v>3283</v>
      </c>
      <c r="E1158" s="11"/>
      <c r="F1158" s="11"/>
      <c r="G1158" s="11" t="s">
        <v>216</v>
      </c>
      <c r="H1158" s="10" t="s">
        <v>669</v>
      </c>
      <c r="I1158" s="41" t="s">
        <v>140</v>
      </c>
      <c r="J1158" s="41" t="s">
        <v>49</v>
      </c>
      <c r="K1158" s="10" t="s">
        <v>683</v>
      </c>
      <c r="L1158" s="10" t="s">
        <v>66</v>
      </c>
      <c r="M1158" s="10" t="s">
        <v>52</v>
      </c>
      <c r="N1158" s="13" t="s">
        <v>604</v>
      </c>
      <c r="O1158" s="10" t="s">
        <v>53</v>
      </c>
      <c r="P1158" s="15" t="s">
        <v>2577</v>
      </c>
      <c r="Q1158" s="11"/>
      <c r="R1158" s="10"/>
      <c r="S1158" s="10" t="s">
        <v>536</v>
      </c>
      <c r="T1158" s="10" t="s">
        <v>536</v>
      </c>
      <c r="U1158" s="112" t="s">
        <v>2580</v>
      </c>
      <c r="V1158" s="10">
        <v>2710199900</v>
      </c>
      <c r="W1158" s="10" t="s">
        <v>604</v>
      </c>
      <c r="X1158" s="112" t="s">
        <v>3284</v>
      </c>
      <c r="Y1158" s="10" t="s">
        <v>3285</v>
      </c>
      <c r="Z1158" s="10" t="s">
        <v>3286</v>
      </c>
      <c r="AA1158" s="112" t="s">
        <v>3287</v>
      </c>
      <c r="AB1158" s="116" t="s">
        <v>683</v>
      </c>
      <c r="AC1158" s="14"/>
      <c r="AD1158" s="14"/>
      <c r="AE1158" s="14"/>
      <c r="AF1158" s="14"/>
      <c r="AG1158" s="14"/>
      <c r="AH1158" s="14"/>
    </row>
    <row r="1159" spans="2:41" hidden="1" x14ac:dyDescent="0.35">
      <c r="B1159" s="10">
        <v>52155883</v>
      </c>
      <c r="C1159" s="10">
        <v>883</v>
      </c>
      <c r="D1159" s="11" t="s">
        <v>3288</v>
      </c>
      <c r="E1159" s="10"/>
      <c r="F1159" s="11"/>
      <c r="G1159" s="11" t="s">
        <v>216</v>
      </c>
      <c r="H1159" s="10" t="s">
        <v>3289</v>
      </c>
      <c r="I1159" s="41" t="s">
        <v>140</v>
      </c>
      <c r="J1159" s="41"/>
      <c r="K1159" s="10"/>
      <c r="L1159" s="10" t="s">
        <v>66</v>
      </c>
      <c r="M1159" s="10" t="s">
        <v>52</v>
      </c>
      <c r="N1159" s="13">
        <v>40604</v>
      </c>
      <c r="O1159" s="10" t="s">
        <v>53</v>
      </c>
      <c r="P1159" s="15" t="s">
        <v>2577</v>
      </c>
      <c r="Q1159" s="10"/>
      <c r="R1159" s="10"/>
      <c r="S1159" s="10" t="s">
        <v>536</v>
      </c>
      <c r="T1159" s="11" t="s">
        <v>536</v>
      </c>
      <c r="U1159" s="112" t="s">
        <v>2580</v>
      </c>
      <c r="V1159" s="10">
        <v>2710199900</v>
      </c>
      <c r="W1159" s="10" t="s">
        <v>604</v>
      </c>
      <c r="X1159" s="112" t="s">
        <v>3290</v>
      </c>
      <c r="Y1159" s="10" t="s">
        <v>3291</v>
      </c>
      <c r="Z1159" s="10" t="s">
        <v>3292</v>
      </c>
      <c r="AA1159" s="112" t="s">
        <v>3293</v>
      </c>
      <c r="AB1159" s="113"/>
      <c r="AC1159" s="14"/>
      <c r="AD1159" s="14"/>
      <c r="AE1159" s="14"/>
      <c r="AF1159" s="14"/>
      <c r="AG1159" s="14"/>
      <c r="AH1159" s="14"/>
      <c r="AL1159" s="115"/>
      <c r="AO1159" s="115"/>
    </row>
    <row r="1160" spans="2:41" hidden="1" x14ac:dyDescent="0.35">
      <c r="B1160" s="10">
        <v>52155919</v>
      </c>
      <c r="C1160" s="10">
        <v>919</v>
      </c>
      <c r="D1160" s="11" t="s">
        <v>3294</v>
      </c>
      <c r="E1160" s="10"/>
      <c r="F1160" s="11"/>
      <c r="G1160" s="11" t="s">
        <v>216</v>
      </c>
      <c r="H1160" s="59" t="s">
        <v>3295</v>
      </c>
      <c r="I1160" s="41" t="s">
        <v>140</v>
      </c>
      <c r="J1160" s="41"/>
      <c r="K1160" s="10"/>
      <c r="L1160" s="59" t="s">
        <v>66</v>
      </c>
      <c r="M1160" s="59" t="s">
        <v>52</v>
      </c>
      <c r="N1160" s="95">
        <v>39421</v>
      </c>
      <c r="O1160" s="59" t="s">
        <v>53</v>
      </c>
      <c r="P1160" s="15" t="s">
        <v>2577</v>
      </c>
      <c r="Q1160" s="10"/>
      <c r="R1160" s="10"/>
      <c r="S1160" s="10" t="s">
        <v>536</v>
      </c>
      <c r="T1160" s="11" t="s">
        <v>536</v>
      </c>
      <c r="U1160" s="10" t="s">
        <v>2580</v>
      </c>
      <c r="V1160" s="10">
        <v>2710199900</v>
      </c>
      <c r="W1160" s="10" t="s">
        <v>604</v>
      </c>
      <c r="X1160" s="112" t="s">
        <v>3290</v>
      </c>
      <c r="Y1160" s="10" t="s">
        <v>3296</v>
      </c>
      <c r="Z1160" s="10" t="s">
        <v>3292</v>
      </c>
      <c r="AA1160" s="112" t="s">
        <v>3297</v>
      </c>
      <c r="AB1160" s="113"/>
      <c r="AC1160" s="14"/>
      <c r="AD1160" s="14"/>
      <c r="AE1160" s="14"/>
      <c r="AF1160" s="14"/>
      <c r="AG1160" s="14"/>
      <c r="AH1160" s="14"/>
      <c r="AL1160" s="115"/>
    </row>
    <row r="1161" spans="2:41" hidden="1" x14ac:dyDescent="0.35">
      <c r="B1161" s="10">
        <v>52155922</v>
      </c>
      <c r="C1161" s="10">
        <v>922</v>
      </c>
      <c r="D1161" s="11" t="s">
        <v>3298</v>
      </c>
      <c r="E1161" s="11"/>
      <c r="F1161" s="11"/>
      <c r="G1161" s="11" t="s">
        <v>216</v>
      </c>
      <c r="H1161" s="10" t="s">
        <v>3180</v>
      </c>
      <c r="I1161" s="41" t="s">
        <v>140</v>
      </c>
      <c r="J1161" s="41"/>
      <c r="K1161" s="10"/>
      <c r="L1161" s="10" t="s">
        <v>66</v>
      </c>
      <c r="M1161" s="10" t="s">
        <v>52</v>
      </c>
      <c r="N1161" s="13">
        <v>39724</v>
      </c>
      <c r="O1161" s="10" t="s">
        <v>53</v>
      </c>
      <c r="P1161" s="15" t="s">
        <v>2577</v>
      </c>
      <c r="Q1161" s="11"/>
      <c r="R1161" s="10"/>
      <c r="S1161" s="10" t="s">
        <v>536</v>
      </c>
      <c r="T1161" s="10" t="s">
        <v>536</v>
      </c>
      <c r="U1161" s="10" t="s">
        <v>2580</v>
      </c>
      <c r="V1161" s="10">
        <v>2710199900</v>
      </c>
      <c r="W1161" s="10" t="s">
        <v>604</v>
      </c>
      <c r="X1161" s="112" t="s">
        <v>3290</v>
      </c>
      <c r="Y1161" s="10" t="s">
        <v>3299</v>
      </c>
      <c r="Z1161" s="10" t="s">
        <v>3292</v>
      </c>
      <c r="AA1161" s="112" t="s">
        <v>3300</v>
      </c>
      <c r="AB1161" s="113"/>
      <c r="AC1161" s="14"/>
      <c r="AD1161" s="14"/>
      <c r="AE1161" s="14"/>
      <c r="AF1161" s="14"/>
      <c r="AG1161" s="14"/>
      <c r="AH1161" s="14"/>
      <c r="AL1161" s="115"/>
      <c r="AO1161" s="115"/>
    </row>
    <row r="1162" spans="2:41" hidden="1" x14ac:dyDescent="0.35">
      <c r="B1162" s="10">
        <v>52155988</v>
      </c>
      <c r="C1162" s="10">
        <v>988</v>
      </c>
      <c r="D1162" s="11" t="s">
        <v>3301</v>
      </c>
      <c r="E1162" s="11"/>
      <c r="F1162" s="11"/>
      <c r="G1162" s="11" t="s">
        <v>216</v>
      </c>
      <c r="H1162" s="10" t="s">
        <v>669</v>
      </c>
      <c r="I1162" s="41" t="s">
        <v>140</v>
      </c>
      <c r="J1162" s="41"/>
      <c r="K1162" s="10"/>
      <c r="L1162" s="10" t="s">
        <v>66</v>
      </c>
      <c r="M1162" s="10" t="s">
        <v>52</v>
      </c>
      <c r="N1162" s="13">
        <v>41577</v>
      </c>
      <c r="O1162" s="10" t="s">
        <v>53</v>
      </c>
      <c r="P1162" s="15" t="s">
        <v>2577</v>
      </c>
      <c r="Q1162" s="11"/>
      <c r="R1162" s="10"/>
      <c r="S1162" s="10" t="s">
        <v>536</v>
      </c>
      <c r="T1162" s="10" t="s">
        <v>536</v>
      </c>
      <c r="U1162" s="10" t="s">
        <v>2580</v>
      </c>
      <c r="V1162" s="10">
        <v>2710199900</v>
      </c>
      <c r="W1162" s="10" t="s">
        <v>604</v>
      </c>
      <c r="X1162" s="112" t="s">
        <v>3290</v>
      </c>
      <c r="Y1162" s="10" t="s">
        <v>525</v>
      </c>
      <c r="Z1162" s="10" t="s">
        <v>3292</v>
      </c>
      <c r="AA1162" s="112" t="s">
        <v>3302</v>
      </c>
      <c r="AB1162" s="14"/>
      <c r="AC1162" s="14"/>
      <c r="AD1162" s="14"/>
      <c r="AE1162" s="14"/>
      <c r="AF1162" s="14"/>
      <c r="AG1162" s="14"/>
      <c r="AH1162" s="14"/>
    </row>
    <row r="1163" spans="2:41" hidden="1" x14ac:dyDescent="0.35">
      <c r="B1163" s="10">
        <v>40940809</v>
      </c>
      <c r="C1163" s="10">
        <v>809</v>
      </c>
      <c r="D1163" s="11" t="s">
        <v>3303</v>
      </c>
      <c r="E1163" s="11">
        <v>40940801</v>
      </c>
      <c r="F1163" s="11" t="s">
        <v>688</v>
      </c>
      <c r="G1163" s="11" t="s">
        <v>46</v>
      </c>
      <c r="H1163" s="10" t="s">
        <v>47</v>
      </c>
      <c r="I1163" s="41" t="s">
        <v>48</v>
      </c>
      <c r="J1163" s="41" t="s">
        <v>49</v>
      </c>
      <c r="K1163" s="10" t="s">
        <v>689</v>
      </c>
      <c r="L1163" s="10" t="s">
        <v>66</v>
      </c>
      <c r="M1163" s="10" t="s">
        <v>52</v>
      </c>
      <c r="N1163" s="13">
        <v>43976</v>
      </c>
      <c r="O1163" s="10" t="s">
        <v>53</v>
      </c>
      <c r="P1163" s="15" t="s">
        <v>2577</v>
      </c>
      <c r="Q1163" s="11">
        <v>5011987077911</v>
      </c>
      <c r="R1163" s="10" t="s">
        <v>54</v>
      </c>
      <c r="S1163" s="10" t="s">
        <v>44</v>
      </c>
      <c r="T1163" s="10" t="s">
        <v>44</v>
      </c>
      <c r="U1163" s="10" t="s">
        <v>55</v>
      </c>
      <c r="V1163" s="10">
        <v>2710193200</v>
      </c>
      <c r="W1163" s="10" t="s">
        <v>83</v>
      </c>
      <c r="X1163" s="112" t="s">
        <v>3305</v>
      </c>
      <c r="Y1163" s="10" t="s">
        <v>360</v>
      </c>
      <c r="Z1163" s="10" t="s">
        <v>88</v>
      </c>
      <c r="AA1163" s="112" t="s">
        <v>3306</v>
      </c>
      <c r="AB1163" s="14" t="s">
        <v>689</v>
      </c>
      <c r="AC1163" s="14"/>
      <c r="AD1163" s="14"/>
      <c r="AE1163" s="14"/>
      <c r="AF1163" s="14"/>
      <c r="AG1163" s="14"/>
      <c r="AH1163" s="14"/>
    </row>
    <row r="1164" spans="2:41" hidden="1" x14ac:dyDescent="0.35">
      <c r="B1164" s="10">
        <v>41078801</v>
      </c>
      <c r="C1164" s="10">
        <v>801</v>
      </c>
      <c r="D1164" s="11" t="s">
        <v>3307</v>
      </c>
      <c r="E1164" s="11"/>
      <c r="F1164" s="11"/>
      <c r="G1164" s="11" t="s">
        <v>46</v>
      </c>
      <c r="H1164" s="10" t="s">
        <v>79</v>
      </c>
      <c r="I1164" s="41" t="s">
        <v>79</v>
      </c>
      <c r="J1164" s="41"/>
      <c r="K1164" s="10"/>
      <c r="L1164" s="10" t="s">
        <v>66</v>
      </c>
      <c r="M1164" s="10" t="s">
        <v>52</v>
      </c>
      <c r="N1164" s="13">
        <v>43109</v>
      </c>
      <c r="O1164" s="10" t="s">
        <v>53</v>
      </c>
      <c r="P1164" s="15" t="s">
        <v>2577</v>
      </c>
      <c r="Q1164" s="11"/>
      <c r="R1164" s="10"/>
      <c r="S1164" s="10" t="s">
        <v>536</v>
      </c>
      <c r="T1164" s="10" t="s">
        <v>536</v>
      </c>
      <c r="U1164" s="10" t="s">
        <v>2580</v>
      </c>
      <c r="V1164" s="10">
        <v>2710193200</v>
      </c>
      <c r="W1164" s="10" t="s">
        <v>44</v>
      </c>
      <c r="X1164" s="112" t="s">
        <v>3308</v>
      </c>
      <c r="Y1164" s="10">
        <v>1176</v>
      </c>
      <c r="Z1164" s="10" t="s">
        <v>392</v>
      </c>
      <c r="AA1164" s="112" t="s">
        <v>699</v>
      </c>
      <c r="AB1164" s="113"/>
      <c r="AC1164" s="14"/>
      <c r="AD1164" s="14"/>
      <c r="AE1164" s="14"/>
      <c r="AF1164" s="14"/>
      <c r="AG1164" s="14"/>
      <c r="AH1164" s="14"/>
    </row>
    <row r="1165" spans="2:41" hidden="1" x14ac:dyDescent="0.35">
      <c r="B1165" s="10">
        <v>43300907</v>
      </c>
      <c r="C1165" s="10">
        <v>907</v>
      </c>
      <c r="D1165" s="11" t="s">
        <v>3309</v>
      </c>
      <c r="E1165" s="11"/>
      <c r="F1165" s="11"/>
      <c r="G1165" s="11" t="s">
        <v>46</v>
      </c>
      <c r="H1165" s="10" t="s">
        <v>2583</v>
      </c>
      <c r="I1165" s="41" t="s">
        <v>364</v>
      </c>
      <c r="J1165" s="41" t="s">
        <v>709</v>
      </c>
      <c r="K1165" s="10" t="s">
        <v>65</v>
      </c>
      <c r="L1165" s="10" t="s">
        <v>66</v>
      </c>
      <c r="M1165" s="10" t="s">
        <v>67</v>
      </c>
      <c r="N1165" s="13" t="s">
        <v>6</v>
      </c>
      <c r="O1165" s="10" t="s">
        <v>53</v>
      </c>
      <c r="P1165" s="15" t="s">
        <v>2577</v>
      </c>
      <c r="Q1165" s="11"/>
      <c r="R1165" s="10"/>
      <c r="S1165" s="10" t="s">
        <v>536</v>
      </c>
      <c r="T1165" s="10" t="s">
        <v>536</v>
      </c>
      <c r="U1165" s="10" t="s">
        <v>2580</v>
      </c>
      <c r="V1165" s="10">
        <v>2710193200</v>
      </c>
      <c r="W1165" s="10" t="s">
        <v>604</v>
      </c>
      <c r="X1165" s="112" t="s">
        <v>3310</v>
      </c>
      <c r="Y1165" s="10" t="s">
        <v>604</v>
      </c>
      <c r="Z1165" s="10" t="s">
        <v>604</v>
      </c>
      <c r="AA1165" s="112" t="s">
        <v>3311</v>
      </c>
      <c r="AB1165" s="14" t="s">
        <v>713</v>
      </c>
      <c r="AC1165" s="14"/>
      <c r="AD1165" s="14"/>
      <c r="AE1165" s="14"/>
      <c r="AF1165" s="14"/>
      <c r="AG1165" s="14"/>
      <c r="AH1165" s="14"/>
    </row>
    <row r="1166" spans="2:41" hidden="1" x14ac:dyDescent="0.35">
      <c r="B1166" s="10">
        <v>41079905</v>
      </c>
      <c r="C1166" s="10">
        <v>905</v>
      </c>
      <c r="D1166" s="11" t="s">
        <v>3312</v>
      </c>
      <c r="E1166" s="11"/>
      <c r="F1166" s="11"/>
      <c r="G1166" s="11" t="s">
        <v>46</v>
      </c>
      <c r="H1166" s="10" t="s">
        <v>62</v>
      </c>
      <c r="I1166" s="41" t="s">
        <v>63</v>
      </c>
      <c r="J1166" s="41" t="s">
        <v>709</v>
      </c>
      <c r="K1166" s="10" t="s">
        <v>65</v>
      </c>
      <c r="L1166" s="10" t="s">
        <v>66</v>
      </c>
      <c r="M1166" s="10" t="s">
        <v>67</v>
      </c>
      <c r="N1166" s="13">
        <v>43622</v>
      </c>
      <c r="O1166" s="10" t="s">
        <v>604</v>
      </c>
      <c r="P1166" s="15" t="s">
        <v>2577</v>
      </c>
      <c r="Q1166" s="11"/>
      <c r="R1166" s="10"/>
      <c r="S1166" s="10" t="s">
        <v>536</v>
      </c>
      <c r="T1166" s="10" t="s">
        <v>536</v>
      </c>
      <c r="U1166" s="10" t="s">
        <v>2580</v>
      </c>
      <c r="V1166" s="10">
        <v>2710193200</v>
      </c>
      <c r="W1166" s="10" t="s">
        <v>70</v>
      </c>
      <c r="X1166" s="112" t="s">
        <v>3313</v>
      </c>
      <c r="Y1166" s="10" t="s">
        <v>3314</v>
      </c>
      <c r="Z1166" s="10" t="s">
        <v>565</v>
      </c>
      <c r="AA1166" s="112" t="s">
        <v>3315</v>
      </c>
      <c r="AB1166" s="14" t="s">
        <v>713</v>
      </c>
      <c r="AC1166" s="14"/>
      <c r="AD1166" s="14"/>
      <c r="AE1166" s="14"/>
      <c r="AF1166" s="14"/>
      <c r="AG1166" s="14"/>
      <c r="AH1166" s="14"/>
    </row>
    <row r="1167" spans="2:41" hidden="1" x14ac:dyDescent="0.35">
      <c r="B1167" s="10">
        <v>41064907</v>
      </c>
      <c r="C1167" s="10">
        <v>907</v>
      </c>
      <c r="D1167" s="11" t="s">
        <v>3316</v>
      </c>
      <c r="E1167" s="11"/>
      <c r="F1167" s="11"/>
      <c r="G1167" s="11" t="s">
        <v>46</v>
      </c>
      <c r="H1167" s="10" t="s">
        <v>2583</v>
      </c>
      <c r="I1167" s="41" t="s">
        <v>364</v>
      </c>
      <c r="J1167" s="41" t="s">
        <v>709</v>
      </c>
      <c r="K1167" s="10" t="s">
        <v>65</v>
      </c>
      <c r="L1167" s="10" t="s">
        <v>66</v>
      </c>
      <c r="M1167" s="10" t="s">
        <v>52</v>
      </c>
      <c r="N1167" s="13">
        <v>41837</v>
      </c>
      <c r="O1167" s="10" t="s">
        <v>53</v>
      </c>
      <c r="P1167" s="15" t="s">
        <v>2577</v>
      </c>
      <c r="Q1167" s="111"/>
      <c r="R1167" s="120"/>
      <c r="S1167" s="10" t="s">
        <v>536</v>
      </c>
      <c r="T1167" s="10" t="s">
        <v>536</v>
      </c>
      <c r="U1167" s="10" t="s">
        <v>2580</v>
      </c>
      <c r="V1167" s="10">
        <v>2710193200</v>
      </c>
      <c r="W1167" s="10" t="s">
        <v>604</v>
      </c>
      <c r="X1167" s="112" t="s">
        <v>3313</v>
      </c>
      <c r="Y1167" s="10" t="s">
        <v>3317</v>
      </c>
      <c r="Z1167" s="10" t="s">
        <v>73</v>
      </c>
      <c r="AA1167" s="112" t="s">
        <v>3318</v>
      </c>
      <c r="AB1167" s="113" t="s">
        <v>713</v>
      </c>
      <c r="AC1167" s="14"/>
      <c r="AD1167" s="14"/>
      <c r="AE1167" s="14"/>
      <c r="AF1167" s="14"/>
      <c r="AG1167" s="14"/>
      <c r="AH1167" s="14"/>
    </row>
    <row r="1168" spans="2:41" hidden="1" x14ac:dyDescent="0.35">
      <c r="B1168" s="10">
        <v>41079907</v>
      </c>
      <c r="C1168" s="10">
        <v>907</v>
      </c>
      <c r="D1168" s="11" t="s">
        <v>3319</v>
      </c>
      <c r="E1168" s="11"/>
      <c r="F1168" s="11"/>
      <c r="G1168" s="11" t="s">
        <v>46</v>
      </c>
      <c r="H1168" s="10" t="s">
        <v>999</v>
      </c>
      <c r="I1168" s="41" t="s">
        <v>364</v>
      </c>
      <c r="J1168" s="41" t="s">
        <v>709</v>
      </c>
      <c r="K1168" s="10" t="s">
        <v>65</v>
      </c>
      <c r="L1168" s="10" t="s">
        <v>66</v>
      </c>
      <c r="M1168" s="10" t="s">
        <v>67</v>
      </c>
      <c r="N1168" s="13"/>
      <c r="O1168" s="10" t="s">
        <v>604</v>
      </c>
      <c r="P1168" s="15" t="s">
        <v>2577</v>
      </c>
      <c r="Q1168" s="11"/>
      <c r="R1168" s="10"/>
      <c r="S1168" s="10" t="s">
        <v>536</v>
      </c>
      <c r="T1168" s="10" t="s">
        <v>536</v>
      </c>
      <c r="U1168" s="10" t="s">
        <v>2580</v>
      </c>
      <c r="V1168" s="10">
        <v>2710193200</v>
      </c>
      <c r="W1168" s="10" t="s">
        <v>604</v>
      </c>
      <c r="X1168" s="112" t="s">
        <v>3313</v>
      </c>
      <c r="Y1168" s="10" t="s">
        <v>3317</v>
      </c>
      <c r="Z1168" s="10" t="s">
        <v>565</v>
      </c>
      <c r="AA1168" s="112" t="s">
        <v>3320</v>
      </c>
      <c r="AB1168" s="113" t="s">
        <v>713</v>
      </c>
      <c r="AC1168" s="14"/>
      <c r="AD1168" s="14"/>
      <c r="AE1168" s="14"/>
      <c r="AF1168" s="14"/>
      <c r="AG1168" s="14"/>
      <c r="AH1168" s="14"/>
    </row>
    <row r="1169" spans="2:41" hidden="1" x14ac:dyDescent="0.35">
      <c r="B1169" s="10">
        <v>41065905</v>
      </c>
      <c r="C1169" s="10">
        <v>905</v>
      </c>
      <c r="D1169" s="11" t="s">
        <v>3321</v>
      </c>
      <c r="E1169" s="11">
        <v>41065801</v>
      </c>
      <c r="F1169" s="11" t="s">
        <v>3322</v>
      </c>
      <c r="G1169" s="11" t="s">
        <v>46</v>
      </c>
      <c r="H1169" s="10" t="s">
        <v>62</v>
      </c>
      <c r="I1169" s="41" t="s">
        <v>63</v>
      </c>
      <c r="J1169" s="41" t="s">
        <v>709</v>
      </c>
      <c r="K1169" s="10" t="s">
        <v>65</v>
      </c>
      <c r="L1169" s="10" t="s">
        <v>66</v>
      </c>
      <c r="M1169" s="10" t="s">
        <v>67</v>
      </c>
      <c r="N1169" s="13">
        <v>41718</v>
      </c>
      <c r="O1169" s="10" t="s">
        <v>53</v>
      </c>
      <c r="P1169" s="15" t="s">
        <v>2577</v>
      </c>
      <c r="Q1169" s="111" t="s">
        <v>6948</v>
      </c>
      <c r="R1169" s="120" t="s">
        <v>6949</v>
      </c>
      <c r="S1169" s="10" t="s">
        <v>44</v>
      </c>
      <c r="T1169" s="10" t="s">
        <v>44</v>
      </c>
      <c r="U1169" s="112" t="s">
        <v>55</v>
      </c>
      <c r="V1169" s="10">
        <v>2710193200</v>
      </c>
      <c r="W1169" s="10" t="s">
        <v>70</v>
      </c>
      <c r="X1169" s="112" t="s">
        <v>3325</v>
      </c>
      <c r="Y1169" s="10" t="s">
        <v>3314</v>
      </c>
      <c r="Z1169" s="10" t="s">
        <v>73</v>
      </c>
      <c r="AA1169" s="112" t="s">
        <v>3326</v>
      </c>
      <c r="AB1169" s="113" t="s">
        <v>713</v>
      </c>
      <c r="AC1169" s="14"/>
      <c r="AD1169" s="14"/>
      <c r="AE1169" s="14"/>
      <c r="AF1169" s="14"/>
      <c r="AG1169" s="14"/>
      <c r="AH1169" s="14"/>
    </row>
    <row r="1170" spans="2:41" hidden="1" x14ac:dyDescent="0.35">
      <c r="B1170" s="10">
        <v>41095905</v>
      </c>
      <c r="C1170" s="10">
        <v>905</v>
      </c>
      <c r="D1170" s="11" t="s">
        <v>3327</v>
      </c>
      <c r="E1170" s="11"/>
      <c r="F1170" s="11"/>
      <c r="G1170" s="11" t="s">
        <v>46</v>
      </c>
      <c r="H1170" s="10" t="s">
        <v>62</v>
      </c>
      <c r="I1170" s="41" t="s">
        <v>63</v>
      </c>
      <c r="J1170" s="41" t="s">
        <v>709</v>
      </c>
      <c r="K1170" s="10" t="s">
        <v>65</v>
      </c>
      <c r="L1170" s="10" t="s">
        <v>66</v>
      </c>
      <c r="M1170" s="10" t="s">
        <v>67</v>
      </c>
      <c r="N1170" s="13"/>
      <c r="O1170" s="10" t="s">
        <v>604</v>
      </c>
      <c r="P1170" s="15" t="s">
        <v>2577</v>
      </c>
      <c r="Q1170" s="11"/>
      <c r="R1170" s="10"/>
      <c r="S1170" s="10" t="s">
        <v>536</v>
      </c>
      <c r="T1170" s="10" t="s">
        <v>536</v>
      </c>
      <c r="U1170" s="112" t="s">
        <v>2580</v>
      </c>
      <c r="V1170" s="10">
        <v>2710193200</v>
      </c>
      <c r="W1170" s="10" t="s">
        <v>604</v>
      </c>
      <c r="X1170" s="112" t="s">
        <v>3325</v>
      </c>
      <c r="Y1170" s="10" t="s">
        <v>3314</v>
      </c>
      <c r="Z1170" s="10" t="s">
        <v>565</v>
      </c>
      <c r="AA1170" s="112" t="s">
        <v>3328</v>
      </c>
      <c r="AB1170" s="113" t="s">
        <v>713</v>
      </c>
      <c r="AC1170" s="14"/>
      <c r="AD1170" s="14"/>
      <c r="AE1170" s="14"/>
      <c r="AF1170" s="14"/>
      <c r="AG1170" s="14"/>
      <c r="AH1170" s="14"/>
    </row>
    <row r="1171" spans="2:41" hidden="1" x14ac:dyDescent="0.35">
      <c r="B1171" s="10">
        <v>41065907</v>
      </c>
      <c r="C1171" s="10">
        <v>907</v>
      </c>
      <c r="D1171" s="11" t="s">
        <v>3329</v>
      </c>
      <c r="E1171" s="11"/>
      <c r="F1171" s="11"/>
      <c r="G1171" s="11" t="s">
        <v>46</v>
      </c>
      <c r="H1171" s="10" t="s">
        <v>2583</v>
      </c>
      <c r="I1171" s="41" t="s">
        <v>364</v>
      </c>
      <c r="J1171" s="41" t="s">
        <v>709</v>
      </c>
      <c r="K1171" s="10" t="s">
        <v>65</v>
      </c>
      <c r="L1171" s="10" t="s">
        <v>66</v>
      </c>
      <c r="M1171" s="10" t="s">
        <v>52</v>
      </c>
      <c r="N1171" s="13">
        <v>41753</v>
      </c>
      <c r="O1171" s="10" t="s">
        <v>53</v>
      </c>
      <c r="P1171" s="15" t="s">
        <v>2577</v>
      </c>
      <c r="Q1171" s="11"/>
      <c r="R1171" s="10"/>
      <c r="S1171" s="10" t="s">
        <v>536</v>
      </c>
      <c r="T1171" s="10" t="s">
        <v>536</v>
      </c>
      <c r="U1171" s="112" t="s">
        <v>2580</v>
      </c>
      <c r="V1171" s="10">
        <v>2710193200</v>
      </c>
      <c r="W1171" s="10" t="s">
        <v>604</v>
      </c>
      <c r="X1171" s="112" t="s">
        <v>3325</v>
      </c>
      <c r="Y1171" s="10" t="s">
        <v>3317</v>
      </c>
      <c r="Z1171" s="10" t="s">
        <v>73</v>
      </c>
      <c r="AA1171" s="112" t="s">
        <v>3330</v>
      </c>
      <c r="AB1171" s="113" t="s">
        <v>713</v>
      </c>
      <c r="AC1171" s="14"/>
      <c r="AD1171" s="14"/>
      <c r="AE1171" s="114"/>
      <c r="AF1171" s="14"/>
      <c r="AG1171" s="14"/>
      <c r="AH1171" s="14"/>
      <c r="AL1171" s="115"/>
      <c r="AO1171" s="115"/>
    </row>
    <row r="1172" spans="2:41" hidden="1" x14ac:dyDescent="0.35">
      <c r="B1172" s="10">
        <v>41095907</v>
      </c>
      <c r="C1172" s="10">
        <v>907</v>
      </c>
      <c r="D1172" s="11" t="s">
        <v>3331</v>
      </c>
      <c r="E1172" s="11"/>
      <c r="F1172" s="11"/>
      <c r="G1172" s="11" t="s">
        <v>46</v>
      </c>
      <c r="H1172" s="10" t="s">
        <v>999</v>
      </c>
      <c r="I1172" s="41" t="s">
        <v>364</v>
      </c>
      <c r="J1172" s="41" t="s">
        <v>709</v>
      </c>
      <c r="K1172" s="10" t="s">
        <v>65</v>
      </c>
      <c r="L1172" s="10" t="s">
        <v>66</v>
      </c>
      <c r="M1172" s="10" t="s">
        <v>67</v>
      </c>
      <c r="N1172" s="13"/>
      <c r="O1172" s="10" t="s">
        <v>604</v>
      </c>
      <c r="P1172" s="15" t="s">
        <v>2577</v>
      </c>
      <c r="Q1172" s="11"/>
      <c r="R1172" s="10"/>
      <c r="S1172" s="10" t="s">
        <v>536</v>
      </c>
      <c r="T1172" s="10" t="s">
        <v>536</v>
      </c>
      <c r="U1172" s="112" t="s">
        <v>2580</v>
      </c>
      <c r="V1172" s="10">
        <v>2710193200</v>
      </c>
      <c r="W1172" s="10" t="s">
        <v>604</v>
      </c>
      <c r="X1172" s="112" t="s">
        <v>3325</v>
      </c>
      <c r="Y1172" s="10" t="s">
        <v>3317</v>
      </c>
      <c r="Z1172" s="10" t="s">
        <v>565</v>
      </c>
      <c r="AA1172" s="112" t="s">
        <v>3332</v>
      </c>
      <c r="AB1172" s="113" t="s">
        <v>713</v>
      </c>
      <c r="AC1172" s="14"/>
      <c r="AD1172" s="14"/>
      <c r="AE1172" s="14"/>
      <c r="AF1172" s="14"/>
      <c r="AG1172" s="14"/>
      <c r="AH1172" s="14"/>
      <c r="AL1172" s="115"/>
      <c r="AO1172" s="115"/>
    </row>
    <row r="1173" spans="2:41" hidden="1" x14ac:dyDescent="0.35">
      <c r="B1173" s="10">
        <v>41065853</v>
      </c>
      <c r="C1173" s="10">
        <v>853</v>
      </c>
      <c r="D1173" s="11" t="s">
        <v>3333</v>
      </c>
      <c r="E1173" s="10"/>
      <c r="F1173" s="11"/>
      <c r="G1173" s="11" t="s">
        <v>46</v>
      </c>
      <c r="H1173" s="59" t="s">
        <v>2634</v>
      </c>
      <c r="I1173" s="41" t="s">
        <v>140</v>
      </c>
      <c r="J1173" s="41" t="s">
        <v>709</v>
      </c>
      <c r="K1173" s="10" t="s">
        <v>65</v>
      </c>
      <c r="L1173" s="59" t="s">
        <v>66</v>
      </c>
      <c r="M1173" s="59" t="s">
        <v>67</v>
      </c>
      <c r="N1173" s="95">
        <v>41757</v>
      </c>
      <c r="O1173" s="59" t="s">
        <v>53</v>
      </c>
      <c r="P1173" s="15" t="s">
        <v>2577</v>
      </c>
      <c r="Q1173" s="10"/>
      <c r="R1173" s="10"/>
      <c r="S1173" s="10" t="s">
        <v>536</v>
      </c>
      <c r="T1173" s="11" t="s">
        <v>536</v>
      </c>
      <c r="U1173" s="112" t="s">
        <v>2580</v>
      </c>
      <c r="V1173" s="10">
        <v>2710193200</v>
      </c>
      <c r="W1173" s="10" t="s">
        <v>604</v>
      </c>
      <c r="X1173" s="112" t="s">
        <v>3325</v>
      </c>
      <c r="Y1173" s="10" t="s">
        <v>3334</v>
      </c>
      <c r="Z1173" s="10" t="s">
        <v>73</v>
      </c>
      <c r="AA1173" s="112" t="s">
        <v>3335</v>
      </c>
      <c r="AB1173" s="113" t="s">
        <v>713</v>
      </c>
      <c r="AC1173" s="14"/>
      <c r="AD1173" s="14"/>
      <c r="AE1173" s="14"/>
      <c r="AF1173" s="14"/>
      <c r="AG1173" s="14"/>
      <c r="AH1173" s="14"/>
      <c r="AL1173" s="115"/>
      <c r="AO1173" s="115"/>
    </row>
    <row r="1174" spans="2:41" hidden="1" x14ac:dyDescent="0.35">
      <c r="B1174" s="10">
        <v>44300905</v>
      </c>
      <c r="C1174" s="10">
        <v>905</v>
      </c>
      <c r="D1174" s="11" t="s">
        <v>3336</v>
      </c>
      <c r="E1174" s="11"/>
      <c r="F1174" s="11"/>
      <c r="G1174" s="11" t="s">
        <v>46</v>
      </c>
      <c r="H1174" s="10" t="s">
        <v>735</v>
      </c>
      <c r="I1174" s="41" t="s">
        <v>63</v>
      </c>
      <c r="J1174" s="41" t="s">
        <v>709</v>
      </c>
      <c r="K1174" s="10" t="s">
        <v>65</v>
      </c>
      <c r="L1174" s="10" t="s">
        <v>66</v>
      </c>
      <c r="M1174" s="10" t="s">
        <v>52</v>
      </c>
      <c r="N1174" s="13">
        <v>39646</v>
      </c>
      <c r="O1174" s="10" t="s">
        <v>53</v>
      </c>
      <c r="P1174" s="15" t="s">
        <v>2577</v>
      </c>
      <c r="Q1174" s="11"/>
      <c r="R1174" s="10"/>
      <c r="S1174" s="10">
        <v>41065905</v>
      </c>
      <c r="T1174" s="10" t="s">
        <v>3321</v>
      </c>
      <c r="U1174" s="10" t="s">
        <v>2594</v>
      </c>
      <c r="V1174" s="10">
        <v>2710193200</v>
      </c>
      <c r="W1174" s="10" t="s">
        <v>604</v>
      </c>
      <c r="X1174" s="112" t="s">
        <v>3337</v>
      </c>
      <c r="Y1174" s="10" t="s">
        <v>3314</v>
      </c>
      <c r="Z1174" s="10" t="s">
        <v>73</v>
      </c>
      <c r="AA1174" s="112" t="s">
        <v>3338</v>
      </c>
      <c r="AB1174" s="113" t="s">
        <v>713</v>
      </c>
      <c r="AC1174" s="14"/>
      <c r="AD1174" s="14"/>
      <c r="AE1174" s="14"/>
      <c r="AF1174" s="14"/>
      <c r="AG1174" s="14"/>
      <c r="AH1174" s="14"/>
      <c r="AL1174" s="115"/>
      <c r="AO1174" s="115"/>
    </row>
    <row r="1175" spans="2:41" hidden="1" x14ac:dyDescent="0.35">
      <c r="B1175" s="10">
        <v>44300907</v>
      </c>
      <c r="C1175" s="10">
        <v>907</v>
      </c>
      <c r="D1175" s="11" t="s">
        <v>3339</v>
      </c>
      <c r="E1175" s="11"/>
      <c r="F1175" s="11"/>
      <c r="G1175" s="11" t="s">
        <v>46</v>
      </c>
      <c r="H1175" s="10" t="s">
        <v>2583</v>
      </c>
      <c r="I1175" s="41" t="s">
        <v>364</v>
      </c>
      <c r="J1175" s="41" t="s">
        <v>709</v>
      </c>
      <c r="K1175" s="10" t="s">
        <v>65</v>
      </c>
      <c r="L1175" s="10" t="s">
        <v>66</v>
      </c>
      <c r="M1175" s="10" t="s">
        <v>52</v>
      </c>
      <c r="N1175" s="13">
        <v>39755</v>
      </c>
      <c r="O1175" s="10" t="s">
        <v>53</v>
      </c>
      <c r="P1175" s="15" t="s">
        <v>2577</v>
      </c>
      <c r="Q1175" s="11"/>
      <c r="R1175" s="10"/>
      <c r="S1175" s="10">
        <v>41065907</v>
      </c>
      <c r="T1175" s="10" t="s">
        <v>3329</v>
      </c>
      <c r="U1175" s="10" t="s">
        <v>2594</v>
      </c>
      <c r="V1175" s="10">
        <v>2710193200</v>
      </c>
      <c r="W1175" s="10" t="s">
        <v>604</v>
      </c>
      <c r="X1175" s="112" t="s">
        <v>3337</v>
      </c>
      <c r="Y1175" s="10" t="s">
        <v>3317</v>
      </c>
      <c r="Z1175" s="10" t="s">
        <v>73</v>
      </c>
      <c r="AA1175" s="112" t="s">
        <v>3340</v>
      </c>
      <c r="AB1175" s="113" t="s">
        <v>713</v>
      </c>
      <c r="AC1175" s="14"/>
      <c r="AD1175" s="14"/>
      <c r="AE1175" s="14"/>
      <c r="AF1175" s="14"/>
      <c r="AG1175" s="14"/>
      <c r="AH1175" s="14"/>
      <c r="AL1175" s="115"/>
      <c r="AO1175" s="115"/>
    </row>
    <row r="1176" spans="2:41" hidden="1" x14ac:dyDescent="0.35">
      <c r="B1176" s="10">
        <v>44300853</v>
      </c>
      <c r="C1176" s="10">
        <v>853</v>
      </c>
      <c r="D1176" s="11" t="s">
        <v>3341</v>
      </c>
      <c r="E1176" s="11"/>
      <c r="F1176" s="11"/>
      <c r="G1176" s="11" t="s">
        <v>46</v>
      </c>
      <c r="H1176" s="10" t="s">
        <v>2634</v>
      </c>
      <c r="I1176" s="41" t="s">
        <v>140</v>
      </c>
      <c r="J1176" s="41" t="s">
        <v>709</v>
      </c>
      <c r="K1176" s="10" t="s">
        <v>65</v>
      </c>
      <c r="L1176" s="10" t="s">
        <v>66</v>
      </c>
      <c r="M1176" s="10" t="s">
        <v>52</v>
      </c>
      <c r="N1176" s="13">
        <v>39678</v>
      </c>
      <c r="O1176" s="10" t="s">
        <v>53</v>
      </c>
      <c r="P1176" s="15" t="s">
        <v>2577</v>
      </c>
      <c r="Q1176" s="11"/>
      <c r="R1176" s="10"/>
      <c r="S1176" s="10">
        <v>41065853</v>
      </c>
      <c r="T1176" s="10" t="s">
        <v>3333</v>
      </c>
      <c r="U1176" s="10" t="s">
        <v>2594</v>
      </c>
      <c r="V1176" s="10">
        <v>2710193200</v>
      </c>
      <c r="W1176" s="10" t="s">
        <v>604</v>
      </c>
      <c r="X1176" s="112" t="s">
        <v>3337</v>
      </c>
      <c r="Y1176" s="10" t="s">
        <v>3334</v>
      </c>
      <c r="Z1176" s="10" t="s">
        <v>73</v>
      </c>
      <c r="AA1176" s="112" t="s">
        <v>3342</v>
      </c>
      <c r="AB1176" s="14" t="s">
        <v>713</v>
      </c>
      <c r="AC1176" s="14"/>
      <c r="AD1176" s="14"/>
      <c r="AE1176" s="14"/>
      <c r="AF1176" s="14"/>
      <c r="AG1176" s="14"/>
      <c r="AH1176" s="14"/>
    </row>
    <row r="1177" spans="2:41" hidden="1" x14ac:dyDescent="0.35">
      <c r="B1177" s="10">
        <v>43310905</v>
      </c>
      <c r="C1177" s="10">
        <v>905</v>
      </c>
      <c r="D1177" s="11" t="s">
        <v>3343</v>
      </c>
      <c r="E1177" s="10"/>
      <c r="F1177" s="11"/>
      <c r="G1177" s="11" t="s">
        <v>46</v>
      </c>
      <c r="H1177" s="59" t="s">
        <v>735</v>
      </c>
      <c r="I1177" s="41" t="s">
        <v>63</v>
      </c>
      <c r="J1177" s="41" t="s">
        <v>709</v>
      </c>
      <c r="K1177" s="10" t="s">
        <v>65</v>
      </c>
      <c r="L1177" s="59" t="s">
        <v>66</v>
      </c>
      <c r="M1177" s="59" t="s">
        <v>52</v>
      </c>
      <c r="N1177" s="95">
        <v>40247</v>
      </c>
      <c r="O1177" s="59" t="s">
        <v>53</v>
      </c>
      <c r="P1177" s="15" t="s">
        <v>2577</v>
      </c>
      <c r="Q1177" s="10"/>
      <c r="R1177" s="10"/>
      <c r="S1177" s="10">
        <v>41064905</v>
      </c>
      <c r="T1177" s="11" t="s">
        <v>708</v>
      </c>
      <c r="U1177" s="112" t="s">
        <v>2594</v>
      </c>
      <c r="V1177" s="10">
        <v>2710193200</v>
      </c>
      <c r="W1177" s="10" t="s">
        <v>604</v>
      </c>
      <c r="X1177" s="112" t="s">
        <v>3344</v>
      </c>
      <c r="Y1177" s="10" t="s">
        <v>3314</v>
      </c>
      <c r="Z1177" s="10" t="s">
        <v>73</v>
      </c>
      <c r="AA1177" s="112" t="s">
        <v>3345</v>
      </c>
      <c r="AB1177" s="113" t="s">
        <v>713</v>
      </c>
      <c r="AC1177" s="14"/>
      <c r="AD1177" s="14"/>
      <c r="AE1177" s="14"/>
      <c r="AF1177" s="14"/>
      <c r="AG1177" s="14"/>
      <c r="AH1177" s="14"/>
    </row>
    <row r="1178" spans="2:41" hidden="1" x14ac:dyDescent="0.35">
      <c r="B1178" s="10">
        <v>43310907</v>
      </c>
      <c r="C1178" s="10">
        <v>907</v>
      </c>
      <c r="D1178" s="11" t="s">
        <v>3346</v>
      </c>
      <c r="E1178" s="11"/>
      <c r="F1178" s="11"/>
      <c r="G1178" s="11" t="s">
        <v>46</v>
      </c>
      <c r="H1178" s="10" t="s">
        <v>2583</v>
      </c>
      <c r="I1178" s="41" t="s">
        <v>364</v>
      </c>
      <c r="J1178" s="41" t="s">
        <v>709</v>
      </c>
      <c r="K1178" s="10" t="s">
        <v>65</v>
      </c>
      <c r="L1178" s="10" t="s">
        <v>66</v>
      </c>
      <c r="M1178" s="10" t="s">
        <v>52</v>
      </c>
      <c r="N1178" s="13">
        <v>40346</v>
      </c>
      <c r="O1178" s="10" t="s">
        <v>53</v>
      </c>
      <c r="P1178" s="15" t="s">
        <v>2577</v>
      </c>
      <c r="Q1178" s="111"/>
      <c r="R1178" s="120"/>
      <c r="S1178" s="10">
        <v>41064907</v>
      </c>
      <c r="T1178" s="10" t="s">
        <v>3316</v>
      </c>
      <c r="U1178" s="112" t="s">
        <v>2594</v>
      </c>
      <c r="V1178" s="10">
        <v>2710193200</v>
      </c>
      <c r="W1178" s="10" t="s">
        <v>604</v>
      </c>
      <c r="X1178" s="112" t="s">
        <v>3344</v>
      </c>
      <c r="Y1178" s="10" t="s">
        <v>3317</v>
      </c>
      <c r="Z1178" s="10" t="s">
        <v>73</v>
      </c>
      <c r="AA1178" s="112" t="s">
        <v>3347</v>
      </c>
      <c r="AB1178" s="113" t="s">
        <v>713</v>
      </c>
      <c r="AC1178" s="14"/>
      <c r="AD1178" s="14"/>
      <c r="AE1178" s="14"/>
      <c r="AF1178" s="14"/>
      <c r="AG1178" s="14"/>
      <c r="AH1178" s="14"/>
    </row>
    <row r="1179" spans="2:41" hidden="1" x14ac:dyDescent="0.35">
      <c r="B1179" s="10">
        <v>43310809</v>
      </c>
      <c r="C1179" s="10">
        <v>809</v>
      </c>
      <c r="D1179" s="11" t="s">
        <v>3348</v>
      </c>
      <c r="E1179" s="11"/>
      <c r="F1179" s="11"/>
      <c r="G1179" s="11" t="s">
        <v>46</v>
      </c>
      <c r="H1179" s="10" t="s">
        <v>47</v>
      </c>
      <c r="I1179" s="41" t="s">
        <v>48</v>
      </c>
      <c r="J1179" s="41" t="s">
        <v>709</v>
      </c>
      <c r="K1179" s="10" t="s">
        <v>65</v>
      </c>
      <c r="L1179" s="10" t="s">
        <v>66</v>
      </c>
      <c r="M1179" s="10" t="s">
        <v>52</v>
      </c>
      <c r="N1179" s="13">
        <v>40889</v>
      </c>
      <c r="O1179" s="10" t="s">
        <v>53</v>
      </c>
      <c r="P1179" s="15" t="s">
        <v>2577</v>
      </c>
      <c r="Q1179" s="11"/>
      <c r="R1179" s="10"/>
      <c r="S1179" s="10">
        <v>41064809</v>
      </c>
      <c r="T1179" s="10" t="s">
        <v>715</v>
      </c>
      <c r="U1179" s="10" t="s">
        <v>2594</v>
      </c>
      <c r="V1179" s="10">
        <v>2710193200</v>
      </c>
      <c r="W1179" s="10" t="s">
        <v>604</v>
      </c>
      <c r="X1179" s="112" t="s">
        <v>3344</v>
      </c>
      <c r="Y1179" s="10" t="s">
        <v>360</v>
      </c>
      <c r="Z1179" s="10" t="s">
        <v>88</v>
      </c>
      <c r="AA1179" s="112" t="s">
        <v>3349</v>
      </c>
      <c r="AB1179" s="14" t="s">
        <v>713</v>
      </c>
      <c r="AC1179" s="14"/>
      <c r="AD1179" s="14"/>
      <c r="AE1179" s="14"/>
      <c r="AF1179" s="14"/>
      <c r="AG1179" s="14"/>
      <c r="AH1179" s="14"/>
      <c r="AL1179" s="115"/>
      <c r="AO1179" s="115"/>
    </row>
    <row r="1180" spans="2:41" hidden="1" x14ac:dyDescent="0.35">
      <c r="B1180" s="10">
        <v>43512905</v>
      </c>
      <c r="C1180" s="10">
        <v>905</v>
      </c>
      <c r="D1180" s="11" t="s">
        <v>2565</v>
      </c>
      <c r="E1180" s="11">
        <v>43509801</v>
      </c>
      <c r="F1180" s="11" t="s">
        <v>725</v>
      </c>
      <c r="G1180" s="11" t="s">
        <v>46</v>
      </c>
      <c r="H1180" s="10" t="s">
        <v>62</v>
      </c>
      <c r="I1180" s="41" t="s">
        <v>63</v>
      </c>
      <c r="J1180" s="41" t="s">
        <v>119</v>
      </c>
      <c r="K1180" s="10" t="s">
        <v>65</v>
      </c>
      <c r="L1180" s="10" t="s">
        <v>66</v>
      </c>
      <c r="M1180" s="10" t="s">
        <v>67</v>
      </c>
      <c r="N1180" s="13">
        <v>43735</v>
      </c>
      <c r="O1180" s="10" t="s">
        <v>53</v>
      </c>
      <c r="P1180" s="15" t="s">
        <v>2577</v>
      </c>
      <c r="Q1180" s="111" t="s">
        <v>6950</v>
      </c>
      <c r="R1180" s="120" t="s">
        <v>6951</v>
      </c>
      <c r="S1180" s="10" t="s">
        <v>44</v>
      </c>
      <c r="T1180" s="10" t="s">
        <v>44</v>
      </c>
      <c r="U1180" s="112" t="s">
        <v>55</v>
      </c>
      <c r="V1180" s="10">
        <v>2710193200</v>
      </c>
      <c r="W1180" s="10" t="s">
        <v>70</v>
      </c>
      <c r="X1180" s="112" t="s">
        <v>3352</v>
      </c>
      <c r="Y1180" s="10" t="s">
        <v>72</v>
      </c>
      <c r="Z1180" s="10" t="s">
        <v>565</v>
      </c>
      <c r="AA1180" s="112" t="s">
        <v>3353</v>
      </c>
      <c r="AB1180" s="113" t="s">
        <v>713</v>
      </c>
      <c r="AC1180" s="14"/>
      <c r="AD1180" s="14"/>
      <c r="AE1180" s="14"/>
      <c r="AF1180" s="14"/>
      <c r="AG1180" s="14"/>
      <c r="AH1180" s="14"/>
      <c r="AL1180" s="115"/>
      <c r="AO1180" s="115"/>
    </row>
    <row r="1181" spans="2:41" hidden="1" x14ac:dyDescent="0.35">
      <c r="B1181" s="10">
        <v>43509853</v>
      </c>
      <c r="C1181" s="10">
        <v>853</v>
      </c>
      <c r="D1181" s="11" t="s">
        <v>3354</v>
      </c>
      <c r="E1181" s="10"/>
      <c r="F1181" s="11"/>
      <c r="G1181" s="11" t="s">
        <v>46</v>
      </c>
      <c r="H1181" s="10" t="s">
        <v>2634</v>
      </c>
      <c r="I1181" s="41" t="s">
        <v>140</v>
      </c>
      <c r="J1181" s="41" t="s">
        <v>709</v>
      </c>
      <c r="K1181" s="10" t="s">
        <v>65</v>
      </c>
      <c r="L1181" s="10" t="s">
        <v>66</v>
      </c>
      <c r="M1181" s="10" t="s">
        <v>52</v>
      </c>
      <c r="N1181" s="13">
        <v>41759</v>
      </c>
      <c r="O1181" s="10" t="s">
        <v>53</v>
      </c>
      <c r="P1181" s="15" t="s">
        <v>2577</v>
      </c>
      <c r="Q1181" s="10"/>
      <c r="R1181" s="10"/>
      <c r="S1181" s="10" t="s">
        <v>536</v>
      </c>
      <c r="T1181" s="11" t="s">
        <v>536</v>
      </c>
      <c r="U1181" s="112" t="s">
        <v>2580</v>
      </c>
      <c r="V1181" s="10">
        <v>2710193200</v>
      </c>
      <c r="W1181" s="10" t="s">
        <v>604</v>
      </c>
      <c r="X1181" s="112" t="s">
        <v>3352</v>
      </c>
      <c r="Y1181" s="10" t="s">
        <v>3355</v>
      </c>
      <c r="Z1181" s="10" t="s">
        <v>73</v>
      </c>
      <c r="AA1181" s="112" t="s">
        <v>3356</v>
      </c>
      <c r="AB1181" s="113" t="s">
        <v>713</v>
      </c>
      <c r="AC1181" s="14"/>
      <c r="AD1181" s="14"/>
      <c r="AE1181" s="14"/>
      <c r="AF1181" s="14"/>
      <c r="AG1181" s="14"/>
      <c r="AH1181" s="14"/>
    </row>
    <row r="1182" spans="2:41" hidden="1" x14ac:dyDescent="0.35">
      <c r="B1182" s="10">
        <v>43509907</v>
      </c>
      <c r="C1182" s="10">
        <v>907</v>
      </c>
      <c r="D1182" s="11" t="s">
        <v>3357</v>
      </c>
      <c r="E1182" s="10"/>
      <c r="F1182" s="11"/>
      <c r="G1182" s="11" t="s">
        <v>46</v>
      </c>
      <c r="H1182" s="10" t="s">
        <v>2583</v>
      </c>
      <c r="I1182" s="41" t="s">
        <v>364</v>
      </c>
      <c r="J1182" s="41" t="s">
        <v>709</v>
      </c>
      <c r="K1182" s="10" t="s">
        <v>65</v>
      </c>
      <c r="L1182" s="10" t="s">
        <v>66</v>
      </c>
      <c r="M1182" s="10" t="s">
        <v>52</v>
      </c>
      <c r="N1182" s="13">
        <v>41746</v>
      </c>
      <c r="O1182" s="10" t="s">
        <v>53</v>
      </c>
      <c r="P1182" s="15" t="s">
        <v>2577</v>
      </c>
      <c r="Q1182" s="120"/>
      <c r="R1182" s="10"/>
      <c r="S1182" s="10" t="s">
        <v>536</v>
      </c>
      <c r="T1182" s="11" t="s">
        <v>536</v>
      </c>
      <c r="U1182" s="10" t="s">
        <v>2580</v>
      </c>
      <c r="V1182" s="10">
        <v>2710193200</v>
      </c>
      <c r="W1182" s="10" t="s">
        <v>604</v>
      </c>
      <c r="X1182" s="112" t="s">
        <v>3352</v>
      </c>
      <c r="Y1182" s="10" t="s">
        <v>3358</v>
      </c>
      <c r="Z1182" s="10" t="s">
        <v>73</v>
      </c>
      <c r="AA1182" s="112" t="s">
        <v>3359</v>
      </c>
      <c r="AB1182" s="14" t="s">
        <v>713</v>
      </c>
      <c r="AC1182" s="14"/>
      <c r="AD1182" s="14"/>
      <c r="AE1182" s="14"/>
      <c r="AF1182" s="14"/>
      <c r="AG1182" s="14"/>
      <c r="AH1182" s="14"/>
      <c r="AL1182" s="115"/>
      <c r="AO1182" s="115"/>
    </row>
    <row r="1183" spans="2:41" hidden="1" x14ac:dyDescent="0.35">
      <c r="B1183" s="10">
        <v>43512907</v>
      </c>
      <c r="C1183" s="10">
        <v>907</v>
      </c>
      <c r="D1183" s="11" t="s">
        <v>3360</v>
      </c>
      <c r="E1183" s="11"/>
      <c r="F1183" s="11"/>
      <c r="G1183" s="11" t="s">
        <v>46</v>
      </c>
      <c r="H1183" s="10" t="s">
        <v>999</v>
      </c>
      <c r="I1183" s="41" t="s">
        <v>364</v>
      </c>
      <c r="J1183" s="41" t="s">
        <v>709</v>
      </c>
      <c r="K1183" s="10" t="s">
        <v>65</v>
      </c>
      <c r="L1183" s="10" t="s">
        <v>66</v>
      </c>
      <c r="M1183" s="10" t="s">
        <v>67</v>
      </c>
      <c r="N1183" s="13"/>
      <c r="O1183" s="10" t="s">
        <v>604</v>
      </c>
      <c r="P1183" s="15" t="s">
        <v>2577</v>
      </c>
      <c r="Q1183" s="11"/>
      <c r="R1183" s="10"/>
      <c r="S1183" s="10" t="s">
        <v>536</v>
      </c>
      <c r="T1183" s="10" t="s">
        <v>536</v>
      </c>
      <c r="U1183" s="10" t="s">
        <v>2580</v>
      </c>
      <c r="V1183" s="10">
        <v>2710193200</v>
      </c>
      <c r="W1183" s="10" t="s">
        <v>604</v>
      </c>
      <c r="X1183" s="112" t="s">
        <v>3352</v>
      </c>
      <c r="Y1183" s="10" t="s">
        <v>3358</v>
      </c>
      <c r="Z1183" s="10" t="s">
        <v>565</v>
      </c>
      <c r="AA1183" s="112" t="s">
        <v>3361</v>
      </c>
      <c r="AB1183" s="14" t="s">
        <v>713</v>
      </c>
      <c r="AC1183" s="14"/>
      <c r="AD1183" s="14"/>
      <c r="AE1183" s="14"/>
      <c r="AF1183" s="14"/>
      <c r="AG1183" s="14"/>
      <c r="AH1183" s="14"/>
      <c r="AL1183" s="115"/>
      <c r="AO1183" s="115"/>
    </row>
    <row r="1184" spans="2:41" hidden="1" x14ac:dyDescent="0.35">
      <c r="B1184" s="10">
        <v>43512809</v>
      </c>
      <c r="C1184" s="10">
        <v>809</v>
      </c>
      <c r="D1184" s="11" t="s">
        <v>2566</v>
      </c>
      <c r="E1184" s="11">
        <v>43509801</v>
      </c>
      <c r="F1184" s="11" t="s">
        <v>725</v>
      </c>
      <c r="G1184" s="11" t="s">
        <v>46</v>
      </c>
      <c r="H1184" s="10" t="s">
        <v>47</v>
      </c>
      <c r="I1184" s="41" t="s">
        <v>48</v>
      </c>
      <c r="J1184" s="41" t="s">
        <v>119</v>
      </c>
      <c r="K1184" s="10" t="s">
        <v>65</v>
      </c>
      <c r="L1184" s="10" t="s">
        <v>66</v>
      </c>
      <c r="M1184" s="10" t="s">
        <v>52</v>
      </c>
      <c r="N1184" s="13">
        <v>41761</v>
      </c>
      <c r="O1184" s="10" t="s">
        <v>53</v>
      </c>
      <c r="P1184" s="15" t="s">
        <v>2577</v>
      </c>
      <c r="Q1184" s="111" t="s">
        <v>6952</v>
      </c>
      <c r="R1184" s="10"/>
      <c r="S1184" s="10" t="s">
        <v>44</v>
      </c>
      <c r="T1184" s="10" t="s">
        <v>44</v>
      </c>
      <c r="U1184" s="10" t="s">
        <v>55</v>
      </c>
      <c r="V1184" s="10">
        <v>2710193200</v>
      </c>
      <c r="W1184" s="10" t="s">
        <v>83</v>
      </c>
      <c r="X1184" s="112" t="s">
        <v>3352</v>
      </c>
      <c r="Y1184" s="10" t="s">
        <v>360</v>
      </c>
      <c r="Z1184" s="10" t="s">
        <v>565</v>
      </c>
      <c r="AA1184" s="112" t="s">
        <v>3363</v>
      </c>
      <c r="AB1184" s="113" t="s">
        <v>713</v>
      </c>
      <c r="AC1184" s="14"/>
      <c r="AD1184" s="14"/>
      <c r="AE1184" s="14"/>
      <c r="AF1184" s="14"/>
      <c r="AG1184" s="14"/>
      <c r="AH1184" s="14"/>
    </row>
    <row r="1185" spans="2:41" hidden="1" x14ac:dyDescent="0.35">
      <c r="B1185" s="10">
        <v>43500905</v>
      </c>
      <c r="C1185" s="10">
        <v>905</v>
      </c>
      <c r="D1185" s="11" t="s">
        <v>3364</v>
      </c>
      <c r="E1185" s="10"/>
      <c r="F1185" s="11"/>
      <c r="G1185" s="11" t="s">
        <v>46</v>
      </c>
      <c r="H1185" s="10" t="s">
        <v>735</v>
      </c>
      <c r="I1185" s="41" t="s">
        <v>63</v>
      </c>
      <c r="J1185" s="41" t="s">
        <v>709</v>
      </c>
      <c r="K1185" s="10" t="s">
        <v>65</v>
      </c>
      <c r="L1185" s="10" t="s">
        <v>66</v>
      </c>
      <c r="M1185" s="10" t="s">
        <v>52</v>
      </c>
      <c r="N1185" s="13" t="s">
        <v>6</v>
      </c>
      <c r="O1185" s="10" t="s">
        <v>53</v>
      </c>
      <c r="P1185" s="15" t="s">
        <v>2577</v>
      </c>
      <c r="Q1185" s="10"/>
      <c r="R1185" s="10"/>
      <c r="S1185" s="10">
        <v>43507905</v>
      </c>
      <c r="T1185" s="11" t="s">
        <v>3365</v>
      </c>
      <c r="U1185" s="112" t="s">
        <v>2594</v>
      </c>
      <c r="V1185" s="10">
        <v>2710193200</v>
      </c>
      <c r="W1185" s="10" t="s">
        <v>604</v>
      </c>
      <c r="X1185" s="112" t="s">
        <v>3366</v>
      </c>
      <c r="Y1185" s="10" t="s">
        <v>72</v>
      </c>
      <c r="Z1185" s="10" t="s">
        <v>73</v>
      </c>
      <c r="AA1185" s="112" t="s">
        <v>3367</v>
      </c>
      <c r="AB1185" s="113" t="s">
        <v>713</v>
      </c>
      <c r="AC1185" s="14"/>
      <c r="AD1185" s="14"/>
      <c r="AE1185" s="14"/>
      <c r="AF1185" s="14"/>
      <c r="AG1185" s="14"/>
      <c r="AH1185" s="14"/>
    </row>
    <row r="1186" spans="2:41" hidden="1" x14ac:dyDescent="0.35">
      <c r="B1186" s="10">
        <v>43500853</v>
      </c>
      <c r="C1186" s="10">
        <v>853</v>
      </c>
      <c r="D1186" s="11" t="s">
        <v>3368</v>
      </c>
      <c r="E1186" s="11"/>
      <c r="F1186" s="11"/>
      <c r="G1186" s="11" t="s">
        <v>46</v>
      </c>
      <c r="H1186" s="10" t="s">
        <v>2634</v>
      </c>
      <c r="I1186" s="41" t="s">
        <v>140</v>
      </c>
      <c r="J1186" s="41" t="s">
        <v>709</v>
      </c>
      <c r="K1186" s="10" t="s">
        <v>65</v>
      </c>
      <c r="L1186" s="10" t="s">
        <v>66</v>
      </c>
      <c r="M1186" s="10" t="s">
        <v>52</v>
      </c>
      <c r="N1186" s="13" t="s">
        <v>6</v>
      </c>
      <c r="O1186" s="10" t="s">
        <v>53</v>
      </c>
      <c r="P1186" s="15" t="s">
        <v>2577</v>
      </c>
      <c r="Q1186" s="11"/>
      <c r="R1186" s="10"/>
      <c r="S1186" s="10">
        <v>43507853</v>
      </c>
      <c r="T1186" s="10" t="s">
        <v>3369</v>
      </c>
      <c r="U1186" s="112" t="s">
        <v>2594</v>
      </c>
      <c r="V1186" s="10">
        <v>2710193200</v>
      </c>
      <c r="W1186" s="10" t="s">
        <v>604</v>
      </c>
      <c r="X1186" s="112" t="s">
        <v>3366</v>
      </c>
      <c r="Y1186" s="10" t="s">
        <v>3355</v>
      </c>
      <c r="Z1186" s="10" t="s">
        <v>73</v>
      </c>
      <c r="AA1186" s="112" t="s">
        <v>3370</v>
      </c>
      <c r="AB1186" s="14" t="s">
        <v>713</v>
      </c>
      <c r="AC1186" s="14"/>
      <c r="AD1186" s="14"/>
      <c r="AE1186" s="14"/>
      <c r="AF1186" s="14"/>
      <c r="AG1186" s="14"/>
      <c r="AH1186" s="14"/>
    </row>
    <row r="1187" spans="2:41" hidden="1" x14ac:dyDescent="0.35">
      <c r="B1187" s="10">
        <v>43507905</v>
      </c>
      <c r="C1187" s="10">
        <v>905</v>
      </c>
      <c r="D1187" s="11" t="s">
        <v>3365</v>
      </c>
      <c r="E1187" s="11"/>
      <c r="F1187" s="11"/>
      <c r="G1187" s="11" t="s">
        <v>46</v>
      </c>
      <c r="H1187" s="10" t="s">
        <v>735</v>
      </c>
      <c r="I1187" s="41" t="s">
        <v>63</v>
      </c>
      <c r="J1187" s="41" t="s">
        <v>709</v>
      </c>
      <c r="K1187" s="10" t="s">
        <v>65</v>
      </c>
      <c r="L1187" s="10" t="s">
        <v>66</v>
      </c>
      <c r="M1187" s="10" t="s">
        <v>52</v>
      </c>
      <c r="N1187" s="13">
        <v>41040</v>
      </c>
      <c r="O1187" s="10" t="s">
        <v>53</v>
      </c>
      <c r="P1187" s="15" t="s">
        <v>2577</v>
      </c>
      <c r="Q1187" s="11"/>
      <c r="R1187" s="10"/>
      <c r="S1187" s="10">
        <v>43509905</v>
      </c>
      <c r="T1187" s="10" t="s">
        <v>724</v>
      </c>
      <c r="U1187" s="112" t="s">
        <v>2594</v>
      </c>
      <c r="V1187" s="10">
        <v>2710193200</v>
      </c>
      <c r="W1187" s="10" t="s">
        <v>604</v>
      </c>
      <c r="X1187" s="112" t="s">
        <v>3366</v>
      </c>
      <c r="Y1187" s="10" t="s">
        <v>72</v>
      </c>
      <c r="Z1187" s="10" t="s">
        <v>73</v>
      </c>
      <c r="AA1187" s="112" t="s">
        <v>3367</v>
      </c>
      <c r="AB1187" s="113" t="s">
        <v>713</v>
      </c>
      <c r="AC1187" s="14"/>
      <c r="AD1187" s="14"/>
      <c r="AE1187" s="14"/>
      <c r="AF1187" s="14"/>
      <c r="AG1187" s="14"/>
      <c r="AH1187" s="14"/>
      <c r="AL1187" s="115"/>
      <c r="AO1187" s="115"/>
    </row>
    <row r="1188" spans="2:41" hidden="1" x14ac:dyDescent="0.35">
      <c r="B1188" s="10">
        <v>43507907</v>
      </c>
      <c r="C1188" s="10">
        <v>907</v>
      </c>
      <c r="D1188" s="11" t="s">
        <v>3371</v>
      </c>
      <c r="E1188" s="11"/>
      <c r="F1188" s="11"/>
      <c r="G1188" s="11" t="s">
        <v>46</v>
      </c>
      <c r="H1188" s="10" t="s">
        <v>2583</v>
      </c>
      <c r="I1188" s="41" t="s">
        <v>364</v>
      </c>
      <c r="J1188" s="41" t="s">
        <v>709</v>
      </c>
      <c r="K1188" s="10" t="s">
        <v>65</v>
      </c>
      <c r="L1188" s="10" t="s">
        <v>66</v>
      </c>
      <c r="M1188" s="10" t="s">
        <v>52</v>
      </c>
      <c r="N1188" s="13">
        <v>41082</v>
      </c>
      <c r="O1188" s="10" t="s">
        <v>53</v>
      </c>
      <c r="P1188" s="15" t="s">
        <v>2577</v>
      </c>
      <c r="Q1188" s="11"/>
      <c r="R1188" s="10"/>
      <c r="S1188" s="10">
        <v>43509907</v>
      </c>
      <c r="T1188" s="10" t="s">
        <v>3357</v>
      </c>
      <c r="U1188" s="112" t="s">
        <v>2594</v>
      </c>
      <c r="V1188" s="10">
        <v>2710193200</v>
      </c>
      <c r="W1188" s="10" t="s">
        <v>604</v>
      </c>
      <c r="X1188" s="112" t="s">
        <v>3366</v>
      </c>
      <c r="Y1188" s="10" t="s">
        <v>3358</v>
      </c>
      <c r="Z1188" s="10" t="s">
        <v>73</v>
      </c>
      <c r="AA1188" s="112" t="s">
        <v>3372</v>
      </c>
      <c r="AB1188" s="113" t="s">
        <v>713</v>
      </c>
      <c r="AC1188" s="14"/>
      <c r="AD1188" s="14"/>
      <c r="AE1188" s="114"/>
      <c r="AF1188" s="114"/>
      <c r="AG1188" s="14"/>
      <c r="AH1188" s="14"/>
      <c r="AL1188" s="115"/>
      <c r="AO1188" s="115"/>
    </row>
    <row r="1189" spans="2:41" hidden="1" x14ac:dyDescent="0.35">
      <c r="B1189" s="10">
        <v>43507853</v>
      </c>
      <c r="C1189" s="10">
        <v>853</v>
      </c>
      <c r="D1189" s="11" t="s">
        <v>3369</v>
      </c>
      <c r="E1189" s="11"/>
      <c r="F1189" s="11"/>
      <c r="G1189" s="11" t="s">
        <v>46</v>
      </c>
      <c r="H1189" s="10" t="s">
        <v>2634</v>
      </c>
      <c r="I1189" s="41" t="s">
        <v>140</v>
      </c>
      <c r="J1189" s="41" t="s">
        <v>709</v>
      </c>
      <c r="K1189" s="10" t="s">
        <v>65</v>
      </c>
      <c r="L1189" s="10" t="s">
        <v>66</v>
      </c>
      <c r="M1189" s="10" t="s">
        <v>52</v>
      </c>
      <c r="N1189" s="13">
        <v>41072</v>
      </c>
      <c r="O1189" s="10" t="s">
        <v>53</v>
      </c>
      <c r="P1189" s="15" t="s">
        <v>2577</v>
      </c>
      <c r="Q1189" s="11"/>
      <c r="R1189" s="10"/>
      <c r="S1189" s="10">
        <v>43509853</v>
      </c>
      <c r="T1189" s="10" t="s">
        <v>3354</v>
      </c>
      <c r="U1189" s="112" t="s">
        <v>2594</v>
      </c>
      <c r="V1189" s="10">
        <v>2710193200</v>
      </c>
      <c r="W1189" s="10" t="s">
        <v>604</v>
      </c>
      <c r="X1189" s="112" t="s">
        <v>3366</v>
      </c>
      <c r="Y1189" s="10" t="s">
        <v>3355</v>
      </c>
      <c r="Z1189" s="10" t="s">
        <v>73</v>
      </c>
      <c r="AA1189" s="112" t="s">
        <v>3370</v>
      </c>
      <c r="AB1189" s="113" t="s">
        <v>713</v>
      </c>
      <c r="AC1189" s="14"/>
      <c r="AD1189" s="14"/>
      <c r="AE1189" s="14"/>
      <c r="AF1189" s="14"/>
      <c r="AG1189" s="14"/>
      <c r="AH1189" s="14"/>
      <c r="AL1189" s="115"/>
      <c r="AO1189" s="115"/>
    </row>
    <row r="1190" spans="2:41" hidden="1" x14ac:dyDescent="0.35">
      <c r="B1190" s="10">
        <v>43500809</v>
      </c>
      <c r="C1190" s="10">
        <v>809</v>
      </c>
      <c r="D1190" s="11" t="s">
        <v>3373</v>
      </c>
      <c r="E1190" s="11"/>
      <c r="F1190" s="11"/>
      <c r="G1190" s="11" t="s">
        <v>46</v>
      </c>
      <c r="H1190" s="10" t="s">
        <v>47</v>
      </c>
      <c r="I1190" s="41" t="s">
        <v>48</v>
      </c>
      <c r="J1190" s="41" t="s">
        <v>709</v>
      </c>
      <c r="K1190" s="10" t="s">
        <v>65</v>
      </c>
      <c r="L1190" s="10" t="s">
        <v>66</v>
      </c>
      <c r="M1190" s="10" t="s">
        <v>52</v>
      </c>
      <c r="N1190" s="13">
        <v>40850</v>
      </c>
      <c r="O1190" s="10" t="s">
        <v>53</v>
      </c>
      <c r="P1190" s="15" t="s">
        <v>2577</v>
      </c>
      <c r="Q1190" s="11"/>
      <c r="R1190" s="10"/>
      <c r="S1190" s="10">
        <v>43509809</v>
      </c>
      <c r="T1190" s="10" t="s">
        <v>730</v>
      </c>
      <c r="U1190" s="10" t="s">
        <v>2594</v>
      </c>
      <c r="V1190" s="10">
        <v>2710193200</v>
      </c>
      <c r="W1190" s="10" t="s">
        <v>604</v>
      </c>
      <c r="X1190" s="112" t="s">
        <v>3366</v>
      </c>
      <c r="Y1190" s="10" t="s">
        <v>360</v>
      </c>
      <c r="Z1190" s="10" t="s">
        <v>88</v>
      </c>
      <c r="AA1190" s="112" t="s">
        <v>3374</v>
      </c>
      <c r="AB1190" s="113" t="s">
        <v>713</v>
      </c>
      <c r="AC1190" s="14"/>
      <c r="AD1190" s="14"/>
      <c r="AE1190" s="14"/>
      <c r="AF1190" s="14"/>
      <c r="AG1190" s="14"/>
      <c r="AH1190" s="14"/>
      <c r="AL1190" s="115"/>
      <c r="AO1190" s="115"/>
    </row>
    <row r="1191" spans="2:41" hidden="1" x14ac:dyDescent="0.35">
      <c r="B1191" s="10">
        <v>43520809</v>
      </c>
      <c r="C1191" s="10">
        <v>809</v>
      </c>
      <c r="D1191" s="11" t="s">
        <v>3375</v>
      </c>
      <c r="E1191" s="11">
        <v>43520801</v>
      </c>
      <c r="F1191" s="11" t="s">
        <v>3376</v>
      </c>
      <c r="G1191" s="11" t="s">
        <v>46</v>
      </c>
      <c r="H1191" s="10" t="s">
        <v>47</v>
      </c>
      <c r="I1191" s="41" t="s">
        <v>48</v>
      </c>
      <c r="J1191" s="41" t="s">
        <v>119</v>
      </c>
      <c r="K1191" s="10" t="s">
        <v>65</v>
      </c>
      <c r="L1191" s="10" t="s">
        <v>66</v>
      </c>
      <c r="M1191" s="10" t="s">
        <v>67</v>
      </c>
      <c r="N1191" s="13">
        <v>43709</v>
      </c>
      <c r="O1191" s="10" t="s">
        <v>53</v>
      </c>
      <c r="P1191" s="15" t="s">
        <v>2577</v>
      </c>
      <c r="Q1191" s="111">
        <v>5011987053496</v>
      </c>
      <c r="R1191" s="120" t="s">
        <v>54</v>
      </c>
      <c r="S1191" s="10" t="s">
        <v>44</v>
      </c>
      <c r="T1191" s="10" t="s">
        <v>44</v>
      </c>
      <c r="U1191" s="10" t="s">
        <v>55</v>
      </c>
      <c r="V1191" s="10">
        <v>2710193200</v>
      </c>
      <c r="W1191" s="10" t="s">
        <v>83</v>
      </c>
      <c r="X1191" s="112" t="s">
        <v>3378</v>
      </c>
      <c r="Y1191" s="10" t="s">
        <v>360</v>
      </c>
      <c r="Z1191" s="10" t="s">
        <v>565</v>
      </c>
      <c r="AA1191" s="112" t="s">
        <v>3379</v>
      </c>
      <c r="AB1191" s="113" t="s">
        <v>713</v>
      </c>
      <c r="AC1191" s="14"/>
      <c r="AD1191" s="14"/>
      <c r="AE1191" s="14"/>
      <c r="AF1191" s="14"/>
      <c r="AG1191" s="14"/>
      <c r="AH1191" s="14"/>
      <c r="AL1191" s="115"/>
      <c r="AO1191" s="115"/>
    </row>
    <row r="1192" spans="2:41" hidden="1" x14ac:dyDescent="0.35">
      <c r="B1192" s="10">
        <v>41074853</v>
      </c>
      <c r="C1192" s="10">
        <v>853</v>
      </c>
      <c r="D1192" s="11" t="s">
        <v>3380</v>
      </c>
      <c r="E1192" s="11"/>
      <c r="F1192" s="11"/>
      <c r="G1192" s="11" t="s">
        <v>46</v>
      </c>
      <c r="H1192" s="10" t="s">
        <v>2634</v>
      </c>
      <c r="I1192" s="41" t="s">
        <v>140</v>
      </c>
      <c r="J1192" s="41" t="s">
        <v>709</v>
      </c>
      <c r="K1192" s="10" t="s">
        <v>65</v>
      </c>
      <c r="L1192" s="10" t="s">
        <v>66</v>
      </c>
      <c r="M1192" s="10" t="s">
        <v>67</v>
      </c>
      <c r="N1192" s="13" t="s">
        <v>2577</v>
      </c>
      <c r="O1192" s="10" t="s">
        <v>92</v>
      </c>
      <c r="P1192" s="15" t="s">
        <v>2577</v>
      </c>
      <c r="Q1192" s="11"/>
      <c r="R1192" s="10"/>
      <c r="S1192" s="10" t="s">
        <v>536</v>
      </c>
      <c r="T1192" s="10" t="s">
        <v>536</v>
      </c>
      <c r="U1192" s="10" t="s">
        <v>2580</v>
      </c>
      <c r="V1192" s="10">
        <v>2710193200</v>
      </c>
      <c r="W1192" s="10" t="s">
        <v>604</v>
      </c>
      <c r="X1192" s="112" t="s">
        <v>737</v>
      </c>
      <c r="Y1192" s="10" t="s">
        <v>3355</v>
      </c>
      <c r="Z1192" s="10" t="s">
        <v>73</v>
      </c>
      <c r="AA1192" s="112" t="s">
        <v>3381</v>
      </c>
      <c r="AB1192" s="113" t="s">
        <v>713</v>
      </c>
      <c r="AC1192" s="14"/>
      <c r="AD1192" s="14"/>
      <c r="AE1192" s="14"/>
      <c r="AF1192" s="14"/>
      <c r="AG1192" s="14"/>
      <c r="AH1192" s="14"/>
    </row>
    <row r="1193" spans="2:41" hidden="1" x14ac:dyDescent="0.35">
      <c r="B1193" s="10">
        <v>41063905</v>
      </c>
      <c r="C1193" s="10">
        <v>905</v>
      </c>
      <c r="D1193" s="11" t="s">
        <v>3382</v>
      </c>
      <c r="E1193" s="11">
        <v>41063801</v>
      </c>
      <c r="F1193" s="11" t="s">
        <v>284</v>
      </c>
      <c r="G1193" s="11" t="s">
        <v>46</v>
      </c>
      <c r="H1193" s="10" t="s">
        <v>62</v>
      </c>
      <c r="I1193" s="41" t="s">
        <v>63</v>
      </c>
      <c r="J1193" s="41" t="s">
        <v>709</v>
      </c>
      <c r="K1193" s="10" t="s">
        <v>65</v>
      </c>
      <c r="L1193" s="10" t="s">
        <v>66</v>
      </c>
      <c r="M1193" s="10" t="s">
        <v>67</v>
      </c>
      <c r="N1193" s="13">
        <v>43656</v>
      </c>
      <c r="O1193" s="10" t="s">
        <v>92</v>
      </c>
      <c r="P1193" s="15" t="s">
        <v>2577</v>
      </c>
      <c r="Q1193" s="111" t="s">
        <v>6953</v>
      </c>
      <c r="R1193" s="120" t="s">
        <v>6954</v>
      </c>
      <c r="S1193" s="10">
        <v>41074905</v>
      </c>
      <c r="T1193" s="10" t="s">
        <v>728</v>
      </c>
      <c r="U1193" s="10" t="s">
        <v>329</v>
      </c>
      <c r="V1193" s="10">
        <v>2710193200</v>
      </c>
      <c r="W1193" s="10" t="s">
        <v>70</v>
      </c>
      <c r="X1193" s="112" t="s">
        <v>3385</v>
      </c>
      <c r="Y1193" s="10" t="s">
        <v>72</v>
      </c>
      <c r="Z1193" s="10" t="s">
        <v>73</v>
      </c>
      <c r="AA1193" s="112" t="s">
        <v>3386</v>
      </c>
      <c r="AB1193" s="113" t="s">
        <v>713</v>
      </c>
      <c r="AC1193" s="14"/>
      <c r="AD1193" s="14"/>
      <c r="AE1193" s="14"/>
      <c r="AF1193" s="14"/>
      <c r="AG1193" s="14"/>
      <c r="AH1193" s="14"/>
    </row>
    <row r="1194" spans="2:41" hidden="1" x14ac:dyDescent="0.35">
      <c r="B1194" s="10">
        <v>41063853</v>
      </c>
      <c r="C1194" s="10">
        <v>853</v>
      </c>
      <c r="D1194" s="11" t="s">
        <v>3387</v>
      </c>
      <c r="E1194" s="11"/>
      <c r="F1194" s="11"/>
      <c r="G1194" s="11" t="s">
        <v>46</v>
      </c>
      <c r="H1194" s="10" t="s">
        <v>2634</v>
      </c>
      <c r="I1194" s="41" t="s">
        <v>140</v>
      </c>
      <c r="J1194" s="41" t="s">
        <v>709</v>
      </c>
      <c r="K1194" s="10" t="s">
        <v>65</v>
      </c>
      <c r="L1194" s="10" t="s">
        <v>66</v>
      </c>
      <c r="M1194" s="10" t="s">
        <v>52</v>
      </c>
      <c r="N1194" s="13">
        <v>42046</v>
      </c>
      <c r="O1194" s="10" t="s">
        <v>92</v>
      </c>
      <c r="P1194" s="15" t="s">
        <v>2577</v>
      </c>
      <c r="Q1194" s="11"/>
      <c r="R1194" s="10"/>
      <c r="S1194" s="10" t="s">
        <v>536</v>
      </c>
      <c r="T1194" s="10" t="s">
        <v>536</v>
      </c>
      <c r="U1194" s="10" t="s">
        <v>2580</v>
      </c>
      <c r="V1194" s="10">
        <v>2710193200</v>
      </c>
      <c r="W1194" s="10" t="s">
        <v>604</v>
      </c>
      <c r="X1194" s="112" t="s">
        <v>3385</v>
      </c>
      <c r="Y1194" s="10" t="s">
        <v>3355</v>
      </c>
      <c r="Z1194" s="10" t="s">
        <v>73</v>
      </c>
      <c r="AA1194" s="112" t="s">
        <v>3388</v>
      </c>
      <c r="AB1194" s="14" t="s">
        <v>713</v>
      </c>
      <c r="AC1194" s="14"/>
      <c r="AD1194" s="14"/>
      <c r="AE1194" s="14"/>
      <c r="AF1194" s="14"/>
      <c r="AG1194" s="14"/>
      <c r="AH1194" s="14"/>
    </row>
    <row r="1195" spans="2:41" hidden="1" x14ac:dyDescent="0.35">
      <c r="B1195" s="10">
        <v>41063907</v>
      </c>
      <c r="C1195" s="10">
        <v>907</v>
      </c>
      <c r="D1195" s="11" t="s">
        <v>3389</v>
      </c>
      <c r="E1195" s="11"/>
      <c r="F1195" s="11"/>
      <c r="G1195" s="11" t="s">
        <v>46</v>
      </c>
      <c r="H1195" s="10" t="s">
        <v>2583</v>
      </c>
      <c r="I1195" s="41" t="s">
        <v>364</v>
      </c>
      <c r="J1195" s="41" t="s">
        <v>709</v>
      </c>
      <c r="K1195" s="10" t="s">
        <v>65</v>
      </c>
      <c r="L1195" s="10" t="s">
        <v>66</v>
      </c>
      <c r="M1195" s="10" t="s">
        <v>52</v>
      </c>
      <c r="N1195" s="13">
        <v>41857</v>
      </c>
      <c r="O1195" s="10" t="s">
        <v>92</v>
      </c>
      <c r="P1195" s="15" t="s">
        <v>2577</v>
      </c>
      <c r="Q1195" s="11"/>
      <c r="R1195" s="10"/>
      <c r="S1195" s="10" t="s">
        <v>536</v>
      </c>
      <c r="T1195" s="10" t="s">
        <v>536</v>
      </c>
      <c r="U1195" s="10" t="s">
        <v>2580</v>
      </c>
      <c r="V1195" s="10">
        <v>2710193200</v>
      </c>
      <c r="W1195" s="10" t="s">
        <v>604</v>
      </c>
      <c r="X1195" s="112" t="s">
        <v>3385</v>
      </c>
      <c r="Y1195" s="10" t="s">
        <v>3358</v>
      </c>
      <c r="Z1195" s="10" t="s">
        <v>73</v>
      </c>
      <c r="AA1195" s="112" t="s">
        <v>3390</v>
      </c>
      <c r="AB1195" s="14" t="s">
        <v>713</v>
      </c>
      <c r="AC1195" s="14"/>
      <c r="AD1195" s="14"/>
      <c r="AE1195" s="14"/>
      <c r="AF1195" s="14"/>
      <c r="AG1195" s="14"/>
      <c r="AH1195" s="14"/>
    </row>
    <row r="1196" spans="2:41" hidden="1" x14ac:dyDescent="0.35">
      <c r="B1196" s="10">
        <v>41063801</v>
      </c>
      <c r="C1196" s="10">
        <v>801</v>
      </c>
      <c r="D1196" s="11" t="s">
        <v>284</v>
      </c>
      <c r="E1196" s="11">
        <v>41063801</v>
      </c>
      <c r="F1196" s="11" t="s">
        <v>284</v>
      </c>
      <c r="G1196" s="11" t="s">
        <v>46</v>
      </c>
      <c r="H1196" s="10" t="s">
        <v>79</v>
      </c>
      <c r="I1196" s="41" t="s">
        <v>79</v>
      </c>
      <c r="J1196" s="41" t="s">
        <v>709</v>
      </c>
      <c r="K1196" s="10" t="s">
        <v>65</v>
      </c>
      <c r="L1196" s="10" t="s">
        <v>66</v>
      </c>
      <c r="M1196" s="10" t="s">
        <v>67</v>
      </c>
      <c r="N1196" s="13">
        <v>43656</v>
      </c>
      <c r="O1196" s="10" t="s">
        <v>92</v>
      </c>
      <c r="P1196" s="15" t="s">
        <v>2577</v>
      </c>
      <c r="Q1196" s="11" t="s">
        <v>44</v>
      </c>
      <c r="R1196" s="10" t="s">
        <v>54</v>
      </c>
      <c r="S1196" s="10">
        <v>41074801</v>
      </c>
      <c r="T1196" s="10" t="s">
        <v>734</v>
      </c>
      <c r="U1196" s="10" t="s">
        <v>329</v>
      </c>
      <c r="V1196" s="10">
        <v>2710193200</v>
      </c>
      <c r="W1196" s="10" t="s">
        <v>44</v>
      </c>
      <c r="X1196" s="112" t="s">
        <v>3385</v>
      </c>
      <c r="Y1196" s="10">
        <v>1176</v>
      </c>
      <c r="Z1196" s="10" t="s">
        <v>392</v>
      </c>
      <c r="AA1196" s="112" t="s">
        <v>3391</v>
      </c>
      <c r="AB1196" s="113" t="s">
        <v>713</v>
      </c>
      <c r="AC1196" s="14"/>
      <c r="AD1196" s="14"/>
      <c r="AE1196" s="14"/>
      <c r="AF1196" s="14"/>
      <c r="AG1196" s="14"/>
      <c r="AH1196" s="14"/>
    </row>
    <row r="1197" spans="2:41" hidden="1" x14ac:dyDescent="0.35">
      <c r="B1197" s="10">
        <v>41063967</v>
      </c>
      <c r="C1197" s="10">
        <v>967</v>
      </c>
      <c r="D1197" s="11" t="s">
        <v>3392</v>
      </c>
      <c r="E1197" s="11">
        <v>41063801</v>
      </c>
      <c r="F1197" s="11" t="s">
        <v>284</v>
      </c>
      <c r="G1197" s="11" t="s">
        <v>46</v>
      </c>
      <c r="H1197" s="10" t="s">
        <v>151</v>
      </c>
      <c r="I1197" s="41" t="s">
        <v>86</v>
      </c>
      <c r="J1197" s="41" t="s">
        <v>709</v>
      </c>
      <c r="K1197" s="10" t="s">
        <v>65</v>
      </c>
      <c r="L1197" s="10" t="s">
        <v>66</v>
      </c>
      <c r="M1197" s="10" t="s">
        <v>67</v>
      </c>
      <c r="N1197" s="13">
        <v>43656</v>
      </c>
      <c r="O1197" s="10" t="s">
        <v>92</v>
      </c>
      <c r="P1197" s="15" t="s">
        <v>2577</v>
      </c>
      <c r="Q1197" s="11">
        <v>5011987066113</v>
      </c>
      <c r="R1197" s="10" t="s">
        <v>54</v>
      </c>
      <c r="S1197" s="10">
        <v>41074967</v>
      </c>
      <c r="T1197" s="10" t="s">
        <v>743</v>
      </c>
      <c r="U1197" s="10" t="s">
        <v>329</v>
      </c>
      <c r="V1197" s="10">
        <v>2710193200</v>
      </c>
      <c r="W1197" s="10" t="s">
        <v>83</v>
      </c>
      <c r="X1197" s="112" t="s">
        <v>3385</v>
      </c>
      <c r="Y1197" s="10" t="s">
        <v>87</v>
      </c>
      <c r="Z1197" s="10" t="s">
        <v>88</v>
      </c>
      <c r="AA1197" s="112" t="s">
        <v>3394</v>
      </c>
      <c r="AB1197" s="14" t="s">
        <v>713</v>
      </c>
      <c r="AC1197" s="14"/>
      <c r="AD1197" s="14"/>
      <c r="AE1197" s="14"/>
      <c r="AF1197" s="14"/>
      <c r="AG1197" s="14"/>
      <c r="AH1197" s="14"/>
    </row>
    <row r="1198" spans="2:41" hidden="1" x14ac:dyDescent="0.35">
      <c r="B1198" s="10">
        <v>43504853</v>
      </c>
      <c r="C1198" s="10">
        <v>853</v>
      </c>
      <c r="D1198" s="11" t="s">
        <v>3395</v>
      </c>
      <c r="E1198" s="11"/>
      <c r="F1198" s="11"/>
      <c r="G1198" s="11" t="s">
        <v>46</v>
      </c>
      <c r="H1198" s="10" t="s">
        <v>2634</v>
      </c>
      <c r="I1198" s="41" t="s">
        <v>140</v>
      </c>
      <c r="J1198" s="41" t="s">
        <v>709</v>
      </c>
      <c r="K1198" s="10" t="s">
        <v>65</v>
      </c>
      <c r="L1198" s="10" t="s">
        <v>66</v>
      </c>
      <c r="M1198" s="10" t="s">
        <v>52</v>
      </c>
      <c r="N1198" s="13" t="s">
        <v>6</v>
      </c>
      <c r="O1198" s="10" t="s">
        <v>92</v>
      </c>
      <c r="P1198" s="15" t="s">
        <v>2577</v>
      </c>
      <c r="Q1198" s="11"/>
      <c r="R1198" s="10"/>
      <c r="S1198" s="10">
        <v>45308853</v>
      </c>
      <c r="T1198" s="10" t="s">
        <v>3396</v>
      </c>
      <c r="U1198" s="10" t="s">
        <v>2594</v>
      </c>
      <c r="V1198" s="10">
        <v>2710193200</v>
      </c>
      <c r="W1198" s="10" t="s">
        <v>604</v>
      </c>
      <c r="X1198" s="112" t="s">
        <v>737</v>
      </c>
      <c r="Y1198" s="10" t="s">
        <v>3355</v>
      </c>
      <c r="Z1198" s="10" t="s">
        <v>73</v>
      </c>
      <c r="AA1198" s="112" t="s">
        <v>3381</v>
      </c>
      <c r="AB1198" s="14" t="s">
        <v>713</v>
      </c>
      <c r="AC1198" s="14"/>
      <c r="AD1198" s="14"/>
      <c r="AE1198" s="14"/>
      <c r="AF1198" s="14"/>
      <c r="AG1198" s="14"/>
      <c r="AH1198" s="14"/>
    </row>
    <row r="1199" spans="2:41" hidden="1" x14ac:dyDescent="0.35">
      <c r="B1199" s="10">
        <v>43504801</v>
      </c>
      <c r="C1199" s="10">
        <v>801</v>
      </c>
      <c r="D1199" s="11" t="s">
        <v>3397</v>
      </c>
      <c r="E1199" s="11"/>
      <c r="F1199" s="11"/>
      <c r="G1199" s="11" t="s">
        <v>46</v>
      </c>
      <c r="H1199" s="10" t="s">
        <v>79</v>
      </c>
      <c r="I1199" s="41" t="s">
        <v>79</v>
      </c>
      <c r="J1199" s="41" t="s">
        <v>709</v>
      </c>
      <c r="K1199" s="10" t="s">
        <v>65</v>
      </c>
      <c r="L1199" s="10" t="s">
        <v>66</v>
      </c>
      <c r="M1199" s="10" t="s">
        <v>52</v>
      </c>
      <c r="N1199" s="13">
        <v>41180</v>
      </c>
      <c r="O1199" s="10" t="s">
        <v>92</v>
      </c>
      <c r="P1199" s="15" t="s">
        <v>2577</v>
      </c>
      <c r="Q1199" s="11"/>
      <c r="R1199" s="10"/>
      <c r="S1199" s="10">
        <v>41063801</v>
      </c>
      <c r="T1199" s="10" t="s">
        <v>284</v>
      </c>
      <c r="U1199" s="10" t="s">
        <v>2594</v>
      </c>
      <c r="V1199" s="10">
        <v>2710193200</v>
      </c>
      <c r="W1199" s="10" t="s">
        <v>44</v>
      </c>
      <c r="X1199" s="112" t="s">
        <v>737</v>
      </c>
      <c r="Y1199" s="10">
        <v>1176</v>
      </c>
      <c r="Z1199" s="10" t="s">
        <v>392</v>
      </c>
      <c r="AA1199" s="112" t="s">
        <v>3398</v>
      </c>
      <c r="AB1199" s="14" t="s">
        <v>713</v>
      </c>
      <c r="AC1199" s="14"/>
      <c r="AD1199" s="14"/>
      <c r="AE1199" s="14"/>
      <c r="AF1199" s="14"/>
      <c r="AG1199" s="14"/>
      <c r="AH1199" s="14"/>
    </row>
    <row r="1200" spans="2:41" hidden="1" x14ac:dyDescent="0.35">
      <c r="B1200" s="10">
        <v>45308905</v>
      </c>
      <c r="C1200" s="10">
        <v>905</v>
      </c>
      <c r="D1200" s="11" t="s">
        <v>3399</v>
      </c>
      <c r="E1200" s="11"/>
      <c r="F1200" s="11"/>
      <c r="G1200" s="11" t="s">
        <v>46</v>
      </c>
      <c r="H1200" s="10" t="s">
        <v>735</v>
      </c>
      <c r="I1200" s="41" t="s">
        <v>63</v>
      </c>
      <c r="J1200" s="41" t="s">
        <v>709</v>
      </c>
      <c r="K1200" s="10" t="s">
        <v>65</v>
      </c>
      <c r="L1200" s="10" t="s">
        <v>66</v>
      </c>
      <c r="M1200" s="10" t="s">
        <v>52</v>
      </c>
      <c r="N1200" s="13">
        <v>41045</v>
      </c>
      <c r="O1200" s="10" t="s">
        <v>92</v>
      </c>
      <c r="P1200" s="15" t="s">
        <v>2577</v>
      </c>
      <c r="Q1200" s="11"/>
      <c r="R1200" s="10"/>
      <c r="S1200" s="10">
        <v>41063905</v>
      </c>
      <c r="T1200" s="10" t="s">
        <v>3382</v>
      </c>
      <c r="U1200" s="10" t="s">
        <v>2594</v>
      </c>
      <c r="V1200" s="10">
        <v>2710193200</v>
      </c>
      <c r="W1200" s="10" t="s">
        <v>604</v>
      </c>
      <c r="X1200" s="112" t="s">
        <v>737</v>
      </c>
      <c r="Y1200" s="10" t="s">
        <v>72</v>
      </c>
      <c r="Z1200" s="10" t="s">
        <v>73</v>
      </c>
      <c r="AA1200" s="112" t="s">
        <v>738</v>
      </c>
      <c r="AB1200" s="14" t="s">
        <v>713</v>
      </c>
      <c r="AC1200" s="14"/>
      <c r="AD1200" s="14"/>
      <c r="AE1200" s="14"/>
      <c r="AF1200" s="14"/>
      <c r="AG1200" s="14"/>
      <c r="AH1200" s="14"/>
    </row>
    <row r="1201" spans="2:34" hidden="1" x14ac:dyDescent="0.35">
      <c r="B1201" s="10">
        <v>45308853</v>
      </c>
      <c r="C1201" s="10">
        <v>853</v>
      </c>
      <c r="D1201" s="11" t="s">
        <v>3396</v>
      </c>
      <c r="E1201" s="11"/>
      <c r="F1201" s="11"/>
      <c r="G1201" s="11" t="s">
        <v>46</v>
      </c>
      <c r="H1201" s="10" t="s">
        <v>139</v>
      </c>
      <c r="I1201" s="41" t="s">
        <v>140</v>
      </c>
      <c r="J1201" s="41" t="s">
        <v>709</v>
      </c>
      <c r="K1201" s="10" t="s">
        <v>65</v>
      </c>
      <c r="L1201" s="10" t="s">
        <v>66</v>
      </c>
      <c r="M1201" s="10" t="s">
        <v>52</v>
      </c>
      <c r="N1201" s="13">
        <v>41061</v>
      </c>
      <c r="O1201" s="10" t="s">
        <v>92</v>
      </c>
      <c r="P1201" s="15" t="s">
        <v>2577</v>
      </c>
      <c r="Q1201" s="11"/>
      <c r="R1201" s="10"/>
      <c r="S1201" s="10">
        <v>41063853</v>
      </c>
      <c r="T1201" s="10" t="s">
        <v>3387</v>
      </c>
      <c r="U1201" s="10" t="s">
        <v>2594</v>
      </c>
      <c r="V1201" s="10">
        <v>2710193200</v>
      </c>
      <c r="W1201" s="10" t="s">
        <v>604</v>
      </c>
      <c r="X1201" s="112" t="s">
        <v>737</v>
      </c>
      <c r="Y1201" s="10" t="s">
        <v>3355</v>
      </c>
      <c r="Z1201" s="10" t="s">
        <v>73</v>
      </c>
      <c r="AA1201" s="112" t="s">
        <v>3381</v>
      </c>
      <c r="AB1201" s="14" t="s">
        <v>713</v>
      </c>
      <c r="AC1201" s="14"/>
      <c r="AD1201" s="14"/>
      <c r="AE1201" s="14"/>
      <c r="AF1201" s="14"/>
      <c r="AG1201" s="14"/>
      <c r="AH1201" s="14"/>
    </row>
    <row r="1202" spans="2:34" hidden="1" x14ac:dyDescent="0.35">
      <c r="B1202" s="10">
        <v>45308907</v>
      </c>
      <c r="C1202" s="10">
        <v>907</v>
      </c>
      <c r="D1202" s="11" t="s">
        <v>3400</v>
      </c>
      <c r="E1202" s="11"/>
      <c r="F1202" s="11"/>
      <c r="G1202" s="11" t="s">
        <v>46</v>
      </c>
      <c r="H1202" s="10" t="s">
        <v>2583</v>
      </c>
      <c r="I1202" s="41" t="s">
        <v>364</v>
      </c>
      <c r="J1202" s="41" t="s">
        <v>709</v>
      </c>
      <c r="K1202" s="10" t="s">
        <v>65</v>
      </c>
      <c r="L1202" s="10" t="s">
        <v>66</v>
      </c>
      <c r="M1202" s="10" t="s">
        <v>52</v>
      </c>
      <c r="N1202" s="13">
        <v>41094</v>
      </c>
      <c r="O1202" s="10" t="s">
        <v>92</v>
      </c>
      <c r="P1202" s="15" t="s">
        <v>2577</v>
      </c>
      <c r="Q1202" s="11"/>
      <c r="R1202" s="10"/>
      <c r="S1202" s="10">
        <v>41063907</v>
      </c>
      <c r="T1202" s="10" t="s">
        <v>3389</v>
      </c>
      <c r="U1202" s="10" t="s">
        <v>2594</v>
      </c>
      <c r="V1202" s="10">
        <v>2710193200</v>
      </c>
      <c r="W1202" s="10" t="s">
        <v>604</v>
      </c>
      <c r="X1202" s="112" t="s">
        <v>737</v>
      </c>
      <c r="Y1202" s="10" t="s">
        <v>3358</v>
      </c>
      <c r="Z1202" s="10" t="s">
        <v>73</v>
      </c>
      <c r="AA1202" s="112" t="s">
        <v>3401</v>
      </c>
      <c r="AB1202" s="14" t="s">
        <v>713</v>
      </c>
      <c r="AC1202" s="14"/>
      <c r="AD1202" s="14"/>
      <c r="AE1202" s="14"/>
      <c r="AF1202" s="14"/>
      <c r="AG1202" s="14"/>
      <c r="AH1202" s="14"/>
    </row>
    <row r="1203" spans="2:34" hidden="1" x14ac:dyDescent="0.35">
      <c r="B1203" s="10">
        <v>43504809</v>
      </c>
      <c r="C1203" s="10">
        <v>809</v>
      </c>
      <c r="D1203" s="11" t="s">
        <v>3402</v>
      </c>
      <c r="E1203" s="11"/>
      <c r="F1203" s="11"/>
      <c r="G1203" s="11" t="s">
        <v>46</v>
      </c>
      <c r="H1203" s="10" t="s">
        <v>47</v>
      </c>
      <c r="I1203" s="41" t="s">
        <v>48</v>
      </c>
      <c r="J1203" s="41" t="s">
        <v>709</v>
      </c>
      <c r="K1203" s="10" t="s">
        <v>65</v>
      </c>
      <c r="L1203" s="10" t="s">
        <v>66</v>
      </c>
      <c r="M1203" s="10" t="s">
        <v>52</v>
      </c>
      <c r="N1203" s="13">
        <v>40830</v>
      </c>
      <c r="O1203" s="10" t="s">
        <v>92</v>
      </c>
      <c r="P1203" s="15" t="s">
        <v>2577</v>
      </c>
      <c r="Q1203" s="11"/>
      <c r="R1203" s="10"/>
      <c r="S1203" s="10">
        <v>41063809</v>
      </c>
      <c r="T1203" s="10" t="s">
        <v>746</v>
      </c>
      <c r="U1203" s="10" t="s">
        <v>2594</v>
      </c>
      <c r="V1203" s="10">
        <v>2710193200</v>
      </c>
      <c r="W1203" s="10" t="s">
        <v>604</v>
      </c>
      <c r="X1203" s="112" t="s">
        <v>737</v>
      </c>
      <c r="Y1203" s="10" t="s">
        <v>360</v>
      </c>
      <c r="Z1203" s="10" t="s">
        <v>88</v>
      </c>
      <c r="AA1203" s="112" t="s">
        <v>742</v>
      </c>
      <c r="AB1203" s="14" t="s">
        <v>713</v>
      </c>
      <c r="AC1203" s="14"/>
      <c r="AD1203" s="14"/>
      <c r="AE1203" s="14"/>
      <c r="AF1203" s="14"/>
      <c r="AG1203" s="14"/>
      <c r="AH1203" s="14"/>
    </row>
    <row r="1204" spans="2:34" hidden="1" x14ac:dyDescent="0.35">
      <c r="B1204" s="10">
        <v>43505907</v>
      </c>
      <c r="C1204" s="10">
        <v>907</v>
      </c>
      <c r="D1204" s="11" t="s">
        <v>3403</v>
      </c>
      <c r="E1204" s="11"/>
      <c r="F1204" s="11"/>
      <c r="G1204" s="11" t="s">
        <v>46</v>
      </c>
      <c r="H1204" s="10" t="s">
        <v>2583</v>
      </c>
      <c r="I1204" s="41" t="s">
        <v>364</v>
      </c>
      <c r="J1204" s="41" t="s">
        <v>709</v>
      </c>
      <c r="K1204" s="10" t="s">
        <v>65</v>
      </c>
      <c r="L1204" s="10" t="s">
        <v>66</v>
      </c>
      <c r="M1204" s="10" t="s">
        <v>52</v>
      </c>
      <c r="N1204" s="13" t="s">
        <v>6</v>
      </c>
      <c r="O1204" s="10" t="s">
        <v>92</v>
      </c>
      <c r="P1204" s="15" t="s">
        <v>2577</v>
      </c>
      <c r="Q1204" s="11"/>
      <c r="R1204" s="10"/>
      <c r="S1204" s="10">
        <v>43506907</v>
      </c>
      <c r="T1204" s="10" t="s">
        <v>3404</v>
      </c>
      <c r="U1204" s="10" t="s">
        <v>2594</v>
      </c>
      <c r="V1204" s="10">
        <v>2710193200</v>
      </c>
      <c r="W1204" s="10" t="s">
        <v>604</v>
      </c>
      <c r="X1204" s="112" t="s">
        <v>3405</v>
      </c>
      <c r="Y1204" s="10" t="s">
        <v>3406</v>
      </c>
      <c r="Z1204" s="10" t="s">
        <v>73</v>
      </c>
      <c r="AA1204" s="112" t="s">
        <v>3407</v>
      </c>
      <c r="AB1204" s="14" t="s">
        <v>713</v>
      </c>
      <c r="AC1204" s="14"/>
      <c r="AD1204" s="14"/>
      <c r="AE1204" s="14"/>
      <c r="AF1204" s="14"/>
      <c r="AG1204" s="14"/>
      <c r="AH1204" s="14"/>
    </row>
    <row r="1205" spans="2:34" hidden="1" x14ac:dyDescent="0.35">
      <c r="B1205" s="10">
        <v>43506905</v>
      </c>
      <c r="C1205" s="10">
        <v>905</v>
      </c>
      <c r="D1205" s="11" t="s">
        <v>3408</v>
      </c>
      <c r="E1205" s="11"/>
      <c r="F1205" s="11"/>
      <c r="G1205" s="11" t="s">
        <v>46</v>
      </c>
      <c r="H1205" s="10" t="s">
        <v>735</v>
      </c>
      <c r="I1205" s="41" t="s">
        <v>63</v>
      </c>
      <c r="J1205" s="41" t="s">
        <v>709</v>
      </c>
      <c r="K1205" s="10" t="s">
        <v>65</v>
      </c>
      <c r="L1205" s="10" t="s">
        <v>66</v>
      </c>
      <c r="M1205" s="10" t="s">
        <v>52</v>
      </c>
      <c r="N1205" s="13" t="s">
        <v>6</v>
      </c>
      <c r="O1205" s="10" t="s">
        <v>92</v>
      </c>
      <c r="P1205" s="15" t="s">
        <v>2577</v>
      </c>
      <c r="Q1205" s="11"/>
      <c r="R1205" s="10"/>
      <c r="S1205" s="10">
        <v>43508905</v>
      </c>
      <c r="T1205" s="10" t="s">
        <v>3409</v>
      </c>
      <c r="U1205" s="10" t="s">
        <v>2594</v>
      </c>
      <c r="V1205" s="10">
        <v>2710193200</v>
      </c>
      <c r="W1205" s="10" t="s">
        <v>604</v>
      </c>
      <c r="X1205" s="112" t="s">
        <v>3405</v>
      </c>
      <c r="Y1205" s="10" t="s">
        <v>2624</v>
      </c>
      <c r="Z1205" s="10" t="s">
        <v>73</v>
      </c>
      <c r="AA1205" s="112" t="s">
        <v>3410</v>
      </c>
      <c r="AB1205" s="14" t="s">
        <v>713</v>
      </c>
      <c r="AC1205" s="14"/>
      <c r="AD1205" s="14"/>
      <c r="AE1205" s="14"/>
      <c r="AF1205" s="14"/>
      <c r="AG1205" s="14"/>
      <c r="AH1205" s="14"/>
    </row>
    <row r="1206" spans="2:34" hidden="1" x14ac:dyDescent="0.35">
      <c r="B1206" s="10">
        <v>43506907</v>
      </c>
      <c r="C1206" s="10">
        <v>907</v>
      </c>
      <c r="D1206" s="11" t="s">
        <v>3404</v>
      </c>
      <c r="E1206" s="11"/>
      <c r="F1206" s="11"/>
      <c r="G1206" s="11" t="s">
        <v>46</v>
      </c>
      <c r="H1206" s="10" t="s">
        <v>2583</v>
      </c>
      <c r="I1206" s="41" t="s">
        <v>364</v>
      </c>
      <c r="J1206" s="41" t="s">
        <v>709</v>
      </c>
      <c r="K1206" s="10" t="s">
        <v>65</v>
      </c>
      <c r="L1206" s="10" t="s">
        <v>66</v>
      </c>
      <c r="M1206" s="10" t="s">
        <v>52</v>
      </c>
      <c r="N1206" s="13" t="s">
        <v>6</v>
      </c>
      <c r="O1206" s="10" t="s">
        <v>92</v>
      </c>
      <c r="P1206" s="15" t="s">
        <v>2577</v>
      </c>
      <c r="Q1206" s="11"/>
      <c r="R1206" s="10"/>
      <c r="S1206" s="10">
        <v>43508907</v>
      </c>
      <c r="T1206" s="10" t="s">
        <v>3411</v>
      </c>
      <c r="U1206" s="10" t="s">
        <v>2594</v>
      </c>
      <c r="V1206" s="10">
        <v>2710193200</v>
      </c>
      <c r="W1206" s="10" t="s">
        <v>604</v>
      </c>
      <c r="X1206" s="112" t="s">
        <v>3405</v>
      </c>
      <c r="Y1206" s="10" t="s">
        <v>3406</v>
      </c>
      <c r="Z1206" s="10" t="s">
        <v>73</v>
      </c>
      <c r="AA1206" s="112" t="s">
        <v>3407</v>
      </c>
      <c r="AB1206" s="14" t="s">
        <v>713</v>
      </c>
      <c r="AC1206" s="14"/>
      <c r="AD1206" s="14"/>
      <c r="AE1206" s="14"/>
      <c r="AF1206" s="14"/>
      <c r="AG1206" s="14"/>
      <c r="AH1206" s="14"/>
    </row>
    <row r="1207" spans="2:34" hidden="1" x14ac:dyDescent="0.35">
      <c r="B1207" s="10">
        <v>41069905</v>
      </c>
      <c r="C1207" s="10">
        <v>905</v>
      </c>
      <c r="D1207" s="11" t="s">
        <v>3412</v>
      </c>
      <c r="E1207" s="11"/>
      <c r="F1207" s="11"/>
      <c r="G1207" s="11" t="s">
        <v>46</v>
      </c>
      <c r="H1207" s="10" t="s">
        <v>735</v>
      </c>
      <c r="I1207" s="41" t="s">
        <v>63</v>
      </c>
      <c r="J1207" s="41" t="s">
        <v>709</v>
      </c>
      <c r="K1207" s="10" t="s">
        <v>65</v>
      </c>
      <c r="L1207" s="10" t="s">
        <v>66</v>
      </c>
      <c r="M1207" s="10" t="s">
        <v>52</v>
      </c>
      <c r="N1207" s="13">
        <v>41862</v>
      </c>
      <c r="O1207" s="10" t="s">
        <v>92</v>
      </c>
      <c r="P1207" s="15" t="s">
        <v>2577</v>
      </c>
      <c r="Q1207" s="11"/>
      <c r="R1207" s="10"/>
      <c r="S1207" s="10">
        <v>41054905</v>
      </c>
      <c r="T1207" s="10" t="s">
        <v>3413</v>
      </c>
      <c r="U1207" s="10" t="s">
        <v>2594</v>
      </c>
      <c r="V1207" s="10">
        <v>2710193200</v>
      </c>
      <c r="W1207" s="10" t="s">
        <v>604</v>
      </c>
      <c r="X1207" s="10" t="s">
        <v>3405</v>
      </c>
      <c r="Y1207" s="10" t="s">
        <v>2624</v>
      </c>
      <c r="Z1207" s="10" t="s">
        <v>73</v>
      </c>
      <c r="AA1207" s="10" t="s">
        <v>3410</v>
      </c>
      <c r="AB1207" s="14" t="s">
        <v>713</v>
      </c>
      <c r="AC1207" s="14"/>
      <c r="AD1207" s="14"/>
      <c r="AE1207" s="14"/>
      <c r="AF1207" s="14"/>
      <c r="AG1207" s="14"/>
      <c r="AH1207" s="14"/>
    </row>
    <row r="1208" spans="2:34" hidden="1" x14ac:dyDescent="0.35">
      <c r="B1208" s="10">
        <v>41069907</v>
      </c>
      <c r="C1208" s="10">
        <v>907</v>
      </c>
      <c r="D1208" s="11" t="s">
        <v>3414</v>
      </c>
      <c r="E1208" s="11"/>
      <c r="F1208" s="11"/>
      <c r="G1208" s="11" t="s">
        <v>46</v>
      </c>
      <c r="H1208" s="10" t="s">
        <v>2583</v>
      </c>
      <c r="I1208" s="41" t="s">
        <v>364</v>
      </c>
      <c r="J1208" s="41" t="s">
        <v>709</v>
      </c>
      <c r="K1208" s="10" t="s">
        <v>65</v>
      </c>
      <c r="L1208" s="10" t="s">
        <v>66</v>
      </c>
      <c r="M1208" s="10" t="s">
        <v>52</v>
      </c>
      <c r="N1208" s="13">
        <v>41878</v>
      </c>
      <c r="O1208" s="10" t="s">
        <v>92</v>
      </c>
      <c r="P1208" s="15" t="s">
        <v>2577</v>
      </c>
      <c r="Q1208" s="11"/>
      <c r="R1208" s="10"/>
      <c r="S1208" s="10" t="s">
        <v>536</v>
      </c>
      <c r="T1208" s="10" t="s">
        <v>536</v>
      </c>
      <c r="U1208" s="10" t="s">
        <v>2580</v>
      </c>
      <c r="V1208" s="10">
        <v>2710193200</v>
      </c>
      <c r="W1208" s="10" t="s">
        <v>604</v>
      </c>
      <c r="X1208" s="10" t="s">
        <v>3405</v>
      </c>
      <c r="Y1208" s="10" t="s">
        <v>3406</v>
      </c>
      <c r="Z1208" s="10" t="s">
        <v>73</v>
      </c>
      <c r="AA1208" s="10" t="s">
        <v>3407</v>
      </c>
      <c r="AB1208" s="14" t="s">
        <v>713</v>
      </c>
      <c r="AC1208" s="14"/>
      <c r="AD1208" s="14"/>
      <c r="AE1208" s="14"/>
      <c r="AF1208" s="14"/>
      <c r="AG1208" s="14"/>
      <c r="AH1208" s="14"/>
    </row>
    <row r="1209" spans="2:34" hidden="1" x14ac:dyDescent="0.35">
      <c r="B1209" s="10">
        <v>43508905</v>
      </c>
      <c r="C1209" s="10">
        <v>905</v>
      </c>
      <c r="D1209" s="11" t="s">
        <v>3409</v>
      </c>
      <c r="E1209" s="11"/>
      <c r="F1209" s="11"/>
      <c r="G1209" s="11" t="s">
        <v>46</v>
      </c>
      <c r="H1209" s="10" t="s">
        <v>735</v>
      </c>
      <c r="I1209" s="41" t="s">
        <v>63</v>
      </c>
      <c r="J1209" s="41" t="s">
        <v>709</v>
      </c>
      <c r="K1209" s="10" t="s">
        <v>65</v>
      </c>
      <c r="L1209" s="10" t="s">
        <v>66</v>
      </c>
      <c r="M1209" s="10" t="s">
        <v>52</v>
      </c>
      <c r="N1209" s="13">
        <v>41107</v>
      </c>
      <c r="O1209" s="10" t="s">
        <v>92</v>
      </c>
      <c r="P1209" s="15" t="s">
        <v>2577</v>
      </c>
      <c r="Q1209" s="11"/>
      <c r="R1209" s="10"/>
      <c r="S1209" s="10">
        <v>41069905</v>
      </c>
      <c r="T1209" s="10" t="s">
        <v>3412</v>
      </c>
      <c r="U1209" s="10" t="s">
        <v>2594</v>
      </c>
      <c r="V1209" s="10">
        <v>2710193200</v>
      </c>
      <c r="W1209" s="10" t="s">
        <v>604</v>
      </c>
      <c r="X1209" s="112" t="s">
        <v>3405</v>
      </c>
      <c r="Y1209" s="10" t="s">
        <v>2624</v>
      </c>
      <c r="Z1209" s="10" t="s">
        <v>73</v>
      </c>
      <c r="AA1209" s="10" t="s">
        <v>3410</v>
      </c>
      <c r="AB1209" s="14" t="s">
        <v>713</v>
      </c>
      <c r="AC1209" s="14"/>
      <c r="AD1209" s="14"/>
      <c r="AE1209" s="14"/>
      <c r="AF1209" s="14"/>
      <c r="AG1209" s="14"/>
      <c r="AH1209" s="14"/>
    </row>
    <row r="1210" spans="2:34" hidden="1" x14ac:dyDescent="0.35">
      <c r="B1210" s="10">
        <v>43508907</v>
      </c>
      <c r="C1210" s="10">
        <v>907</v>
      </c>
      <c r="D1210" s="11" t="s">
        <v>3411</v>
      </c>
      <c r="E1210" s="11"/>
      <c r="F1210" s="11"/>
      <c r="G1210" s="11" t="s">
        <v>46</v>
      </c>
      <c r="H1210" s="10" t="s">
        <v>2583</v>
      </c>
      <c r="I1210" s="41" t="s">
        <v>364</v>
      </c>
      <c r="J1210" s="41" t="s">
        <v>709</v>
      </c>
      <c r="K1210" s="10" t="s">
        <v>65</v>
      </c>
      <c r="L1210" s="10" t="s">
        <v>66</v>
      </c>
      <c r="M1210" s="10" t="s">
        <v>52</v>
      </c>
      <c r="N1210" s="13">
        <v>41180</v>
      </c>
      <c r="O1210" s="10" t="s">
        <v>92</v>
      </c>
      <c r="P1210" s="15" t="s">
        <v>2577</v>
      </c>
      <c r="Q1210" s="11"/>
      <c r="R1210" s="10"/>
      <c r="S1210" s="10">
        <v>41069907</v>
      </c>
      <c r="T1210" s="10" t="s">
        <v>3414</v>
      </c>
      <c r="U1210" s="10" t="s">
        <v>2594</v>
      </c>
      <c r="V1210" s="10">
        <v>2710193200</v>
      </c>
      <c r="W1210" s="10" t="s">
        <v>604</v>
      </c>
      <c r="X1210" s="10" t="s">
        <v>3405</v>
      </c>
      <c r="Y1210" s="10" t="s">
        <v>3406</v>
      </c>
      <c r="Z1210" s="10" t="s">
        <v>73</v>
      </c>
      <c r="AA1210" s="10" t="s">
        <v>3407</v>
      </c>
      <c r="AB1210" s="14" t="s">
        <v>713</v>
      </c>
      <c r="AC1210" s="14"/>
      <c r="AD1210" s="14"/>
      <c r="AE1210" s="14"/>
      <c r="AF1210" s="14"/>
      <c r="AG1210" s="14"/>
      <c r="AH1210" s="14"/>
    </row>
    <row r="1211" spans="2:34" hidden="1" x14ac:dyDescent="0.35">
      <c r="B1211" s="10">
        <v>43508809</v>
      </c>
      <c r="C1211" s="10">
        <v>809</v>
      </c>
      <c r="D1211" s="11" t="s">
        <v>3415</v>
      </c>
      <c r="E1211" s="11"/>
      <c r="F1211" s="11"/>
      <c r="G1211" s="11" t="s">
        <v>46</v>
      </c>
      <c r="H1211" s="10" t="s">
        <v>47</v>
      </c>
      <c r="I1211" s="41" t="s">
        <v>48</v>
      </c>
      <c r="J1211" s="41" t="s">
        <v>709</v>
      </c>
      <c r="K1211" s="10" t="s">
        <v>65</v>
      </c>
      <c r="L1211" s="10" t="s">
        <v>66</v>
      </c>
      <c r="M1211" s="10" t="s">
        <v>52</v>
      </c>
      <c r="N1211" s="13">
        <v>41114</v>
      </c>
      <c r="O1211" s="10" t="s">
        <v>92</v>
      </c>
      <c r="P1211" s="15" t="s">
        <v>2577</v>
      </c>
      <c r="Q1211" s="111"/>
      <c r="R1211" s="120"/>
      <c r="S1211" s="10">
        <v>41069809</v>
      </c>
      <c r="T1211" s="10" t="s">
        <v>3416</v>
      </c>
      <c r="U1211" s="10" t="s">
        <v>2594</v>
      </c>
      <c r="V1211" s="10">
        <v>2710193200</v>
      </c>
      <c r="W1211" s="10" t="s">
        <v>604</v>
      </c>
      <c r="X1211" s="10" t="s">
        <v>3405</v>
      </c>
      <c r="Y1211" s="10" t="s">
        <v>360</v>
      </c>
      <c r="Z1211" s="10" t="s">
        <v>88</v>
      </c>
      <c r="AA1211" s="10" t="s">
        <v>3417</v>
      </c>
      <c r="AB1211" s="14" t="s">
        <v>713</v>
      </c>
      <c r="AC1211" s="14"/>
      <c r="AD1211" s="14"/>
      <c r="AE1211" s="14"/>
      <c r="AF1211" s="14"/>
      <c r="AG1211" s="14"/>
      <c r="AH1211" s="14"/>
    </row>
    <row r="1212" spans="2:34" hidden="1" x14ac:dyDescent="0.35">
      <c r="B1212" s="10">
        <v>41069801</v>
      </c>
      <c r="C1212" s="10">
        <v>801</v>
      </c>
      <c r="D1212" s="11" t="s">
        <v>3418</v>
      </c>
      <c r="E1212" s="11"/>
      <c r="F1212" s="11"/>
      <c r="G1212" s="11" t="s">
        <v>46</v>
      </c>
      <c r="H1212" s="10" t="s">
        <v>79</v>
      </c>
      <c r="I1212" s="41" t="s">
        <v>79</v>
      </c>
      <c r="J1212" s="41" t="s">
        <v>709</v>
      </c>
      <c r="K1212" s="10" t="s">
        <v>65</v>
      </c>
      <c r="L1212" s="10" t="s">
        <v>66</v>
      </c>
      <c r="M1212" s="10" t="s">
        <v>67</v>
      </c>
      <c r="N1212" s="13">
        <v>41974</v>
      </c>
      <c r="O1212" s="10" t="s">
        <v>92</v>
      </c>
      <c r="P1212" s="15" t="s">
        <v>2577</v>
      </c>
      <c r="Q1212" s="11"/>
      <c r="R1212" s="10"/>
      <c r="S1212" s="10" t="s">
        <v>536</v>
      </c>
      <c r="T1212" s="10" t="s">
        <v>536</v>
      </c>
      <c r="U1212" s="10" t="s">
        <v>2580</v>
      </c>
      <c r="V1212" s="10">
        <v>2710193200</v>
      </c>
      <c r="W1212" s="10" t="s">
        <v>44</v>
      </c>
      <c r="X1212" s="10" t="s">
        <v>3405</v>
      </c>
      <c r="Y1212" s="10">
        <v>1176</v>
      </c>
      <c r="Z1212" s="10" t="s">
        <v>392</v>
      </c>
      <c r="AA1212" s="10" t="s">
        <v>3419</v>
      </c>
      <c r="AB1212" s="14" t="s">
        <v>713</v>
      </c>
      <c r="AC1212" s="14"/>
      <c r="AD1212" s="14"/>
      <c r="AE1212" s="14"/>
      <c r="AF1212" s="14"/>
      <c r="AG1212" s="14"/>
      <c r="AH1212" s="14"/>
    </row>
    <row r="1213" spans="2:34" hidden="1" x14ac:dyDescent="0.35">
      <c r="B1213" s="10">
        <v>41054905</v>
      </c>
      <c r="C1213" s="10">
        <v>905</v>
      </c>
      <c r="D1213" s="11" t="s">
        <v>3413</v>
      </c>
      <c r="E1213" s="11">
        <v>41054801</v>
      </c>
      <c r="F1213" s="11" t="s">
        <v>333</v>
      </c>
      <c r="G1213" s="11" t="s">
        <v>46</v>
      </c>
      <c r="H1213" s="10" t="s">
        <v>62</v>
      </c>
      <c r="I1213" s="41" t="s">
        <v>63</v>
      </c>
      <c r="J1213" s="41" t="s">
        <v>709</v>
      </c>
      <c r="K1213" s="10" t="s">
        <v>65</v>
      </c>
      <c r="L1213" s="10" t="s">
        <v>66</v>
      </c>
      <c r="M1213" s="10" t="s">
        <v>67</v>
      </c>
      <c r="N1213" s="13">
        <v>43545</v>
      </c>
      <c r="O1213" s="10" t="s">
        <v>92</v>
      </c>
      <c r="P1213" s="15" t="s">
        <v>2577</v>
      </c>
      <c r="Q1213" s="111" t="s">
        <v>6955</v>
      </c>
      <c r="R1213" s="120" t="s">
        <v>6956</v>
      </c>
      <c r="S1213" s="10">
        <v>41110905</v>
      </c>
      <c r="T1213" s="10" t="s">
        <v>3422</v>
      </c>
      <c r="U1213" s="10" t="s">
        <v>329</v>
      </c>
      <c r="V1213" s="10">
        <v>2710193200</v>
      </c>
      <c r="W1213" s="10" t="s">
        <v>70</v>
      </c>
      <c r="X1213" s="10" t="s">
        <v>3405</v>
      </c>
      <c r="Y1213" s="10" t="s">
        <v>2624</v>
      </c>
      <c r="Z1213" s="10" t="s">
        <v>73</v>
      </c>
      <c r="AA1213" s="10" t="s">
        <v>3410</v>
      </c>
      <c r="AB1213" s="14" t="s">
        <v>713</v>
      </c>
      <c r="AC1213" s="14"/>
      <c r="AD1213" s="14"/>
      <c r="AE1213" s="14"/>
      <c r="AF1213" s="14"/>
      <c r="AG1213" s="14"/>
      <c r="AH1213" s="14"/>
    </row>
    <row r="1214" spans="2:34" hidden="1" x14ac:dyDescent="0.35">
      <c r="B1214" s="10">
        <v>41054809</v>
      </c>
      <c r="C1214" s="10">
        <v>809</v>
      </c>
      <c r="D1214" s="11" t="s">
        <v>3423</v>
      </c>
      <c r="E1214" s="11"/>
      <c r="F1214" s="11"/>
      <c r="G1214" s="11" t="s">
        <v>46</v>
      </c>
      <c r="H1214" s="10" t="s">
        <v>47</v>
      </c>
      <c r="I1214" s="41" t="s">
        <v>48</v>
      </c>
      <c r="J1214" s="41" t="s">
        <v>709</v>
      </c>
      <c r="K1214" s="10" t="s">
        <v>65</v>
      </c>
      <c r="L1214" s="10" t="s">
        <v>66</v>
      </c>
      <c r="M1214" s="10" t="s">
        <v>67</v>
      </c>
      <c r="N1214" s="13">
        <v>43545</v>
      </c>
      <c r="O1214" s="10" t="s">
        <v>92</v>
      </c>
      <c r="P1214" s="15" t="s">
        <v>2577</v>
      </c>
      <c r="Q1214" s="11"/>
      <c r="R1214" s="10"/>
      <c r="S1214" s="10">
        <v>41110809</v>
      </c>
      <c r="T1214" s="10" t="s">
        <v>755</v>
      </c>
      <c r="U1214" s="10" t="s">
        <v>2594</v>
      </c>
      <c r="V1214" s="10">
        <v>2710193200</v>
      </c>
      <c r="W1214" s="10" t="s">
        <v>83</v>
      </c>
      <c r="X1214" s="10" t="s">
        <v>3405</v>
      </c>
      <c r="Y1214" s="10" t="s">
        <v>360</v>
      </c>
      <c r="Z1214" s="10" t="s">
        <v>88</v>
      </c>
      <c r="AA1214" s="10" t="s">
        <v>3417</v>
      </c>
      <c r="AB1214" s="14" t="s">
        <v>713</v>
      </c>
      <c r="AC1214" s="14"/>
      <c r="AD1214" s="14"/>
      <c r="AE1214" s="14"/>
      <c r="AF1214" s="14"/>
      <c r="AG1214" s="14"/>
      <c r="AH1214" s="14"/>
    </row>
    <row r="1215" spans="2:34" hidden="1" x14ac:dyDescent="0.35">
      <c r="B1215" s="10">
        <v>41069809</v>
      </c>
      <c r="C1215" s="10">
        <v>809</v>
      </c>
      <c r="D1215" s="11" t="s">
        <v>3416</v>
      </c>
      <c r="E1215" s="11"/>
      <c r="F1215" s="11"/>
      <c r="G1215" s="11" t="s">
        <v>46</v>
      </c>
      <c r="H1215" s="10" t="s">
        <v>47</v>
      </c>
      <c r="I1215" s="41" t="s">
        <v>48</v>
      </c>
      <c r="J1215" s="41" t="s">
        <v>709</v>
      </c>
      <c r="K1215" s="10" t="s">
        <v>65</v>
      </c>
      <c r="L1215" s="10" t="s">
        <v>66</v>
      </c>
      <c r="M1215" s="10" t="s">
        <v>52</v>
      </c>
      <c r="N1215" s="13">
        <v>41975</v>
      </c>
      <c r="O1215" s="10" t="s">
        <v>92</v>
      </c>
      <c r="P1215" s="15" t="s">
        <v>2577</v>
      </c>
      <c r="Q1215" s="111"/>
      <c r="R1215" s="120"/>
      <c r="S1215" s="10">
        <v>41054809</v>
      </c>
      <c r="T1215" s="10" t="s">
        <v>3423</v>
      </c>
      <c r="U1215" s="10" t="s">
        <v>2594</v>
      </c>
      <c r="V1215" s="10">
        <v>2710193200</v>
      </c>
      <c r="W1215" s="10" t="s">
        <v>604</v>
      </c>
      <c r="X1215" s="112" t="s">
        <v>3405</v>
      </c>
      <c r="Y1215" s="10" t="s">
        <v>360</v>
      </c>
      <c r="Z1215" s="10" t="s">
        <v>88</v>
      </c>
      <c r="AA1215" s="112" t="s">
        <v>3417</v>
      </c>
      <c r="AB1215" s="14" t="s">
        <v>713</v>
      </c>
      <c r="AC1215" s="14"/>
      <c r="AD1215" s="14"/>
      <c r="AE1215" s="14"/>
      <c r="AF1215" s="14"/>
      <c r="AG1215" s="14"/>
      <c r="AH1215" s="14"/>
    </row>
    <row r="1216" spans="2:34" hidden="1" x14ac:dyDescent="0.35">
      <c r="B1216" s="10">
        <v>41069967</v>
      </c>
      <c r="C1216" s="10">
        <v>967</v>
      </c>
      <c r="D1216" s="11" t="s">
        <v>3424</v>
      </c>
      <c r="E1216" s="11"/>
      <c r="F1216" s="11"/>
      <c r="G1216" s="11" t="s">
        <v>46</v>
      </c>
      <c r="H1216" s="10" t="s">
        <v>151</v>
      </c>
      <c r="I1216" s="41" t="s">
        <v>86</v>
      </c>
      <c r="J1216" s="41" t="s">
        <v>709</v>
      </c>
      <c r="K1216" s="10" t="s">
        <v>65</v>
      </c>
      <c r="L1216" s="10" t="s">
        <v>66</v>
      </c>
      <c r="M1216" s="10" t="s">
        <v>67</v>
      </c>
      <c r="N1216" s="13"/>
      <c r="O1216" s="10" t="s">
        <v>92</v>
      </c>
      <c r="P1216" s="15" t="s">
        <v>2577</v>
      </c>
      <c r="Q1216" s="11"/>
      <c r="R1216" s="120"/>
      <c r="S1216" s="10" t="s">
        <v>536</v>
      </c>
      <c r="T1216" s="10" t="s">
        <v>536</v>
      </c>
      <c r="U1216" s="10" t="s">
        <v>2580</v>
      </c>
      <c r="V1216" s="10">
        <v>2710193200</v>
      </c>
      <c r="W1216" s="10" t="s">
        <v>604</v>
      </c>
      <c r="X1216" s="112" t="s">
        <v>3405</v>
      </c>
      <c r="Y1216" s="10" t="s">
        <v>87</v>
      </c>
      <c r="Z1216" s="10" t="s">
        <v>88</v>
      </c>
      <c r="AA1216" s="112" t="s">
        <v>3425</v>
      </c>
      <c r="AB1216" s="14" t="s">
        <v>713</v>
      </c>
      <c r="AC1216" s="14"/>
      <c r="AD1216" s="14"/>
      <c r="AE1216" s="14"/>
      <c r="AF1216" s="14"/>
      <c r="AG1216" s="14"/>
      <c r="AH1216" s="14"/>
    </row>
    <row r="1217" spans="2:34" hidden="1" x14ac:dyDescent="0.35">
      <c r="B1217" s="10">
        <v>47989905</v>
      </c>
      <c r="C1217" s="10">
        <v>905</v>
      </c>
      <c r="D1217" s="11" t="s">
        <v>3426</v>
      </c>
      <c r="E1217" s="11">
        <v>41110801</v>
      </c>
      <c r="F1217" s="11" t="s">
        <v>280</v>
      </c>
      <c r="G1217" s="11" t="s">
        <v>46</v>
      </c>
      <c r="H1217" s="10" t="s">
        <v>62</v>
      </c>
      <c r="I1217" s="41" t="s">
        <v>63</v>
      </c>
      <c r="J1217" s="41" t="s">
        <v>119</v>
      </c>
      <c r="K1217" s="10" t="s">
        <v>65</v>
      </c>
      <c r="L1217" s="10" t="s">
        <v>66</v>
      </c>
      <c r="M1217" s="10" t="s">
        <v>67</v>
      </c>
      <c r="N1217" s="13" t="s">
        <v>604</v>
      </c>
      <c r="O1217" s="10" t="s">
        <v>92</v>
      </c>
      <c r="P1217" s="15" t="s">
        <v>2577</v>
      </c>
      <c r="Q1217" s="111" t="s">
        <v>6957</v>
      </c>
      <c r="R1217" s="120" t="s">
        <v>6958</v>
      </c>
      <c r="S1217" s="10" t="s">
        <v>536</v>
      </c>
      <c r="T1217" s="10"/>
      <c r="U1217" s="10" t="s">
        <v>55</v>
      </c>
      <c r="V1217" s="10">
        <v>2710193200</v>
      </c>
      <c r="W1217" s="10" t="s">
        <v>70</v>
      </c>
      <c r="X1217" s="112" t="s">
        <v>3429</v>
      </c>
      <c r="Y1217" s="10" t="s">
        <v>2624</v>
      </c>
      <c r="Z1217" s="10" t="s">
        <v>565</v>
      </c>
      <c r="AA1217" s="10" t="s">
        <v>3430</v>
      </c>
      <c r="AB1217" s="14" t="s">
        <v>713</v>
      </c>
      <c r="AC1217" s="14"/>
      <c r="AD1217" s="14"/>
      <c r="AE1217" s="14"/>
      <c r="AF1217" s="14"/>
      <c r="AG1217" s="14"/>
      <c r="AH1217" s="14"/>
    </row>
    <row r="1218" spans="2:34" hidden="1" x14ac:dyDescent="0.35">
      <c r="B1218" s="10">
        <v>47989809</v>
      </c>
      <c r="C1218" s="10">
        <v>809</v>
      </c>
      <c r="D1218" s="11" t="s">
        <v>3431</v>
      </c>
      <c r="E1218" s="11">
        <v>41110801</v>
      </c>
      <c r="F1218" s="11" t="s">
        <v>280</v>
      </c>
      <c r="G1218" s="11" t="s">
        <v>46</v>
      </c>
      <c r="H1218" s="10" t="s">
        <v>47</v>
      </c>
      <c r="I1218" s="41" t="s">
        <v>48</v>
      </c>
      <c r="J1218" s="41" t="s">
        <v>119</v>
      </c>
      <c r="K1218" s="10" t="s">
        <v>65</v>
      </c>
      <c r="L1218" s="10" t="s">
        <v>66</v>
      </c>
      <c r="M1218" s="10" t="s">
        <v>67</v>
      </c>
      <c r="N1218" s="13" t="s">
        <v>604</v>
      </c>
      <c r="O1218" s="10" t="s">
        <v>92</v>
      </c>
      <c r="P1218" s="15" t="s">
        <v>2577</v>
      </c>
      <c r="Q1218" s="11">
        <v>5011987107618</v>
      </c>
      <c r="R1218" s="10" t="s">
        <v>54</v>
      </c>
      <c r="S1218" s="10" t="s">
        <v>536</v>
      </c>
      <c r="T1218" s="10"/>
      <c r="U1218" s="10" t="s">
        <v>55</v>
      </c>
      <c r="V1218" s="10">
        <v>2710193200</v>
      </c>
      <c r="W1218" s="10" t="s">
        <v>83</v>
      </c>
      <c r="X1218" s="112" t="s">
        <v>3429</v>
      </c>
      <c r="Y1218" s="10" t="s">
        <v>360</v>
      </c>
      <c r="Z1218" s="10" t="s">
        <v>565</v>
      </c>
      <c r="AA1218" s="112" t="s">
        <v>3433</v>
      </c>
      <c r="AB1218" s="14" t="s">
        <v>713</v>
      </c>
      <c r="AC1218" s="14"/>
      <c r="AD1218" s="14"/>
      <c r="AE1218" s="14"/>
      <c r="AF1218" s="14"/>
      <c r="AG1218" s="14"/>
      <c r="AH1218" s="14"/>
    </row>
    <row r="1219" spans="2:34" hidden="1" x14ac:dyDescent="0.35">
      <c r="B1219" s="10">
        <v>43515801</v>
      </c>
      <c r="C1219" s="10">
        <v>801</v>
      </c>
      <c r="D1219" s="11" t="s">
        <v>293</v>
      </c>
      <c r="E1219" s="11"/>
      <c r="F1219" s="11"/>
      <c r="G1219" s="11" t="s">
        <v>46</v>
      </c>
      <c r="H1219" s="10" t="s">
        <v>79</v>
      </c>
      <c r="I1219" s="41" t="s">
        <v>79</v>
      </c>
      <c r="J1219" s="41" t="s">
        <v>709</v>
      </c>
      <c r="K1219" s="10" t="s">
        <v>65</v>
      </c>
      <c r="L1219" s="10" t="s">
        <v>66</v>
      </c>
      <c r="M1219" s="10" t="s">
        <v>67</v>
      </c>
      <c r="N1219" s="13">
        <v>43573</v>
      </c>
      <c r="O1219" s="10" t="s">
        <v>92</v>
      </c>
      <c r="P1219" s="15" t="s">
        <v>2577</v>
      </c>
      <c r="Q1219" s="11"/>
      <c r="R1219" s="10"/>
      <c r="S1219" s="10" t="s">
        <v>536</v>
      </c>
      <c r="T1219" s="10" t="s">
        <v>536</v>
      </c>
      <c r="U1219" s="10" t="s">
        <v>2580</v>
      </c>
      <c r="V1219" s="10">
        <v>2710193200</v>
      </c>
      <c r="W1219" s="10" t="s">
        <v>44</v>
      </c>
      <c r="X1219" s="112" t="s">
        <v>3434</v>
      </c>
      <c r="Y1219" s="10">
        <v>1176</v>
      </c>
      <c r="Z1219" s="10" t="s">
        <v>392</v>
      </c>
      <c r="AA1219" s="112" t="s">
        <v>3435</v>
      </c>
      <c r="AB1219" s="14" t="s">
        <v>713</v>
      </c>
      <c r="AC1219" s="14"/>
      <c r="AD1219" s="14"/>
      <c r="AE1219" s="14"/>
      <c r="AF1219" s="14"/>
      <c r="AG1219" s="14"/>
      <c r="AH1219" s="14"/>
    </row>
    <row r="1220" spans="2:34" hidden="1" x14ac:dyDescent="0.35">
      <c r="B1220" s="10">
        <v>43515967</v>
      </c>
      <c r="C1220" s="10">
        <v>967</v>
      </c>
      <c r="D1220" s="11" t="s">
        <v>3436</v>
      </c>
      <c r="E1220" s="11"/>
      <c r="F1220" s="11"/>
      <c r="G1220" s="11" t="s">
        <v>46</v>
      </c>
      <c r="H1220" s="10" t="s">
        <v>151</v>
      </c>
      <c r="I1220" s="41" t="s">
        <v>86</v>
      </c>
      <c r="J1220" s="41" t="s">
        <v>709</v>
      </c>
      <c r="K1220" s="10" t="s">
        <v>65</v>
      </c>
      <c r="L1220" s="10" t="s">
        <v>66</v>
      </c>
      <c r="M1220" s="10" t="s">
        <v>67</v>
      </c>
      <c r="N1220" s="13">
        <v>43573</v>
      </c>
      <c r="O1220" s="10" t="s">
        <v>92</v>
      </c>
      <c r="P1220" s="15" t="s">
        <v>2577</v>
      </c>
      <c r="Q1220" s="11"/>
      <c r="R1220" s="10"/>
      <c r="S1220" s="10" t="s">
        <v>536</v>
      </c>
      <c r="T1220" s="10" t="s">
        <v>536</v>
      </c>
      <c r="U1220" s="10" t="s">
        <v>2580</v>
      </c>
      <c r="V1220" s="10">
        <v>2710193200</v>
      </c>
      <c r="W1220" s="10" t="s">
        <v>604</v>
      </c>
      <c r="X1220" s="112" t="s">
        <v>3434</v>
      </c>
      <c r="Y1220" s="10" t="s">
        <v>87</v>
      </c>
      <c r="Z1220" s="10" t="s">
        <v>88</v>
      </c>
      <c r="AA1220" s="112" t="s">
        <v>3437</v>
      </c>
      <c r="AB1220" s="14" t="s">
        <v>713</v>
      </c>
      <c r="AC1220" s="14"/>
      <c r="AD1220" s="14"/>
      <c r="AE1220" s="14"/>
      <c r="AF1220" s="14"/>
      <c r="AG1220" s="14"/>
      <c r="AH1220" s="14"/>
    </row>
    <row r="1221" spans="2:34" hidden="1" x14ac:dyDescent="0.35">
      <c r="B1221" s="10">
        <v>43702909</v>
      </c>
      <c r="C1221" s="10">
        <v>909</v>
      </c>
      <c r="D1221" s="11" t="s">
        <v>3438</v>
      </c>
      <c r="E1221" s="11"/>
      <c r="F1221" s="11"/>
      <c r="G1221" s="11" t="s">
        <v>46</v>
      </c>
      <c r="H1221" s="10" t="s">
        <v>735</v>
      </c>
      <c r="I1221" s="41" t="s">
        <v>63</v>
      </c>
      <c r="J1221" s="41" t="s">
        <v>709</v>
      </c>
      <c r="K1221" s="10" t="s">
        <v>65</v>
      </c>
      <c r="L1221" s="10" t="s">
        <v>51</v>
      </c>
      <c r="M1221" s="10" t="s">
        <v>52</v>
      </c>
      <c r="N1221" s="13" t="s">
        <v>6</v>
      </c>
      <c r="O1221" s="10" t="s">
        <v>92</v>
      </c>
      <c r="P1221" s="15" t="s">
        <v>2577</v>
      </c>
      <c r="Q1221" s="11"/>
      <c r="R1221" s="10"/>
      <c r="S1221" s="10" t="s">
        <v>536</v>
      </c>
      <c r="T1221" s="10" t="s">
        <v>536</v>
      </c>
      <c r="U1221" s="10" t="s">
        <v>2580</v>
      </c>
      <c r="V1221" s="10">
        <v>2710193200</v>
      </c>
      <c r="W1221" s="10" t="s">
        <v>2582</v>
      </c>
      <c r="X1221" s="112" t="s">
        <v>3439</v>
      </c>
      <c r="Y1221" s="10" t="s">
        <v>2624</v>
      </c>
      <c r="Z1221" s="10" t="s">
        <v>604</v>
      </c>
      <c r="AA1221" s="10" t="s">
        <v>3440</v>
      </c>
      <c r="AB1221" s="14" t="s">
        <v>713</v>
      </c>
      <c r="AC1221" s="14"/>
      <c r="AD1221" s="14"/>
      <c r="AE1221" s="14"/>
      <c r="AF1221" s="14"/>
      <c r="AG1221" s="14"/>
      <c r="AH1221" s="14"/>
    </row>
    <row r="1222" spans="2:34" hidden="1" x14ac:dyDescent="0.35">
      <c r="B1222" s="10">
        <v>43503905</v>
      </c>
      <c r="C1222" s="10">
        <v>905</v>
      </c>
      <c r="D1222" s="11" t="s">
        <v>3441</v>
      </c>
      <c r="E1222" s="11"/>
      <c r="F1222" s="11"/>
      <c r="G1222" s="11" t="s">
        <v>46</v>
      </c>
      <c r="H1222" s="10" t="s">
        <v>735</v>
      </c>
      <c r="I1222" s="41" t="s">
        <v>63</v>
      </c>
      <c r="J1222" s="41" t="s">
        <v>709</v>
      </c>
      <c r="K1222" s="10" t="s">
        <v>65</v>
      </c>
      <c r="L1222" s="10" t="s">
        <v>66</v>
      </c>
      <c r="M1222" s="10" t="s">
        <v>52</v>
      </c>
      <c r="N1222" s="13" t="s">
        <v>2577</v>
      </c>
      <c r="O1222" s="10" t="s">
        <v>92</v>
      </c>
      <c r="P1222" s="15" t="s">
        <v>2577</v>
      </c>
      <c r="Q1222" s="11"/>
      <c r="R1222" s="10"/>
      <c r="S1222" s="10" t="s">
        <v>536</v>
      </c>
      <c r="T1222" s="10" t="s">
        <v>536</v>
      </c>
      <c r="U1222" s="10" t="s">
        <v>2580</v>
      </c>
      <c r="V1222" s="10">
        <v>2710193200</v>
      </c>
      <c r="W1222" s="10" t="s">
        <v>604</v>
      </c>
      <c r="X1222" s="112" t="s">
        <v>3442</v>
      </c>
      <c r="Y1222" s="10" t="s">
        <v>2624</v>
      </c>
      <c r="Z1222" s="10" t="s">
        <v>604</v>
      </c>
      <c r="AA1222" s="112" t="s">
        <v>3443</v>
      </c>
      <c r="AB1222" s="14" t="s">
        <v>713</v>
      </c>
      <c r="AC1222" s="14"/>
      <c r="AD1222" s="14"/>
      <c r="AE1222" s="14"/>
      <c r="AF1222" s="14"/>
      <c r="AG1222" s="14"/>
      <c r="AH1222" s="14"/>
    </row>
    <row r="1223" spans="2:34" hidden="1" x14ac:dyDescent="0.35">
      <c r="B1223" s="10">
        <v>41096809</v>
      </c>
      <c r="C1223" s="10">
        <v>809</v>
      </c>
      <c r="D1223" s="11" t="s">
        <v>3444</v>
      </c>
      <c r="E1223" s="11">
        <v>41096801</v>
      </c>
      <c r="F1223" s="11" t="s">
        <v>296</v>
      </c>
      <c r="G1223" s="11" t="s">
        <v>46</v>
      </c>
      <c r="H1223" s="10" t="s">
        <v>47</v>
      </c>
      <c r="I1223" s="41" t="s">
        <v>48</v>
      </c>
      <c r="J1223" s="41" t="s">
        <v>709</v>
      </c>
      <c r="K1223" s="10" t="s">
        <v>65</v>
      </c>
      <c r="L1223" s="10" t="s">
        <v>66</v>
      </c>
      <c r="M1223" s="10" t="s">
        <v>67</v>
      </c>
      <c r="N1223" s="13">
        <v>42916</v>
      </c>
      <c r="O1223" s="10" t="s">
        <v>92</v>
      </c>
      <c r="P1223" s="15" t="s">
        <v>2577</v>
      </c>
      <c r="Q1223" s="11">
        <v>5011987037922</v>
      </c>
      <c r="R1223" s="10" t="s">
        <v>54</v>
      </c>
      <c r="S1223" s="10">
        <v>43136809</v>
      </c>
      <c r="T1223" s="10" t="s">
        <v>3446</v>
      </c>
      <c r="U1223" s="10" t="s">
        <v>329</v>
      </c>
      <c r="V1223" s="10">
        <v>2710193200</v>
      </c>
      <c r="W1223" s="10" t="s">
        <v>83</v>
      </c>
      <c r="X1223" s="112" t="s">
        <v>3447</v>
      </c>
      <c r="Y1223" s="10" t="s">
        <v>360</v>
      </c>
      <c r="Z1223" s="10" t="s">
        <v>88</v>
      </c>
      <c r="AA1223" s="112" t="s">
        <v>821</v>
      </c>
      <c r="AB1223" s="14" t="s">
        <v>713</v>
      </c>
      <c r="AC1223" s="14"/>
      <c r="AD1223" s="14"/>
      <c r="AE1223" s="14"/>
      <c r="AF1223" s="14"/>
      <c r="AG1223" s="14"/>
      <c r="AH1223" s="14"/>
    </row>
    <row r="1224" spans="2:34" hidden="1" x14ac:dyDescent="0.35">
      <c r="B1224" s="10">
        <v>41096967</v>
      </c>
      <c r="C1224" s="10">
        <v>967</v>
      </c>
      <c r="D1224" s="11" t="s">
        <v>3448</v>
      </c>
      <c r="E1224" s="11">
        <v>41096801</v>
      </c>
      <c r="F1224" s="11" t="s">
        <v>296</v>
      </c>
      <c r="G1224" s="11" t="s">
        <v>46</v>
      </c>
      <c r="H1224" s="10" t="s">
        <v>151</v>
      </c>
      <c r="I1224" s="41" t="s">
        <v>86</v>
      </c>
      <c r="J1224" s="41" t="s">
        <v>709</v>
      </c>
      <c r="K1224" s="10" t="s">
        <v>65</v>
      </c>
      <c r="L1224" s="10" t="s">
        <v>66</v>
      </c>
      <c r="M1224" s="10" t="s">
        <v>67</v>
      </c>
      <c r="N1224" s="13">
        <v>42965</v>
      </c>
      <c r="O1224" s="10" t="s">
        <v>92</v>
      </c>
      <c r="P1224" s="15" t="s">
        <v>2577</v>
      </c>
      <c r="Q1224" s="11">
        <v>5011987038493</v>
      </c>
      <c r="R1224" s="10" t="s">
        <v>54</v>
      </c>
      <c r="S1224" s="10">
        <v>43136967</v>
      </c>
      <c r="T1224" s="10" t="s">
        <v>3450</v>
      </c>
      <c r="U1224" s="10" t="s">
        <v>329</v>
      </c>
      <c r="V1224" s="10">
        <v>2710193200</v>
      </c>
      <c r="W1224" s="10"/>
      <c r="X1224" s="112" t="s">
        <v>87</v>
      </c>
      <c r="Y1224" s="10" t="s">
        <v>88</v>
      </c>
      <c r="Z1224" s="10" t="s">
        <v>818</v>
      </c>
      <c r="AA1224" s="112"/>
      <c r="AB1224" s="14" t="s">
        <v>713</v>
      </c>
      <c r="AC1224" s="14"/>
      <c r="AD1224" s="14"/>
      <c r="AE1224" s="14"/>
      <c r="AF1224" s="14"/>
      <c r="AG1224" s="14"/>
      <c r="AH1224" s="14"/>
    </row>
    <row r="1225" spans="2:34" hidden="1" x14ac:dyDescent="0.35">
      <c r="B1225" s="10">
        <v>41096801</v>
      </c>
      <c r="C1225" s="10">
        <v>801</v>
      </c>
      <c r="D1225" s="11" t="s">
        <v>3451</v>
      </c>
      <c r="E1225" s="11">
        <v>41096801</v>
      </c>
      <c r="F1225" s="11" t="s">
        <v>296</v>
      </c>
      <c r="G1225" s="11" t="s">
        <v>46</v>
      </c>
      <c r="H1225" s="10" t="s">
        <v>79</v>
      </c>
      <c r="I1225" s="41" t="s">
        <v>79</v>
      </c>
      <c r="J1225" s="41" t="s">
        <v>709</v>
      </c>
      <c r="K1225" s="10" t="s">
        <v>65</v>
      </c>
      <c r="L1225" s="10" t="s">
        <v>66</v>
      </c>
      <c r="M1225" s="10" t="s">
        <v>67</v>
      </c>
      <c r="N1225" s="13">
        <v>42916</v>
      </c>
      <c r="O1225" s="10" t="s">
        <v>92</v>
      </c>
      <c r="P1225" s="15" t="s">
        <v>2577</v>
      </c>
      <c r="Q1225" s="111"/>
      <c r="R1225" s="120" t="s">
        <v>54</v>
      </c>
      <c r="S1225" s="10">
        <v>43136801</v>
      </c>
      <c r="T1225" s="10" t="s">
        <v>3452</v>
      </c>
      <c r="U1225" s="10" t="s">
        <v>329</v>
      </c>
      <c r="V1225" s="10">
        <v>2710193200</v>
      </c>
      <c r="W1225" s="10"/>
      <c r="X1225" s="10" t="s">
        <v>3447</v>
      </c>
      <c r="Y1225" s="10">
        <v>1176</v>
      </c>
      <c r="Z1225" s="10" t="s">
        <v>392</v>
      </c>
      <c r="AA1225" s="10" t="s">
        <v>2567</v>
      </c>
      <c r="AB1225" s="14" t="s">
        <v>713</v>
      </c>
      <c r="AC1225" s="14"/>
      <c r="AD1225" s="14"/>
      <c r="AE1225" s="14"/>
      <c r="AF1225" s="14"/>
      <c r="AG1225" s="14"/>
      <c r="AH1225" s="14"/>
    </row>
    <row r="1226" spans="2:34" hidden="1" x14ac:dyDescent="0.35">
      <c r="B1226" s="10">
        <v>43312801</v>
      </c>
      <c r="C1226" s="10">
        <v>801</v>
      </c>
      <c r="D1226" s="11" t="s">
        <v>3453</v>
      </c>
      <c r="E1226" s="11"/>
      <c r="F1226" s="11"/>
      <c r="G1226" s="11" t="s">
        <v>46</v>
      </c>
      <c r="H1226" s="10" t="s">
        <v>79</v>
      </c>
      <c r="I1226" s="41" t="s">
        <v>79</v>
      </c>
      <c r="J1226" s="41" t="s">
        <v>709</v>
      </c>
      <c r="K1226" s="10" t="s">
        <v>65</v>
      </c>
      <c r="L1226" s="10" t="s">
        <v>66</v>
      </c>
      <c r="M1226" s="10" t="s">
        <v>52</v>
      </c>
      <c r="N1226" s="13">
        <v>41600</v>
      </c>
      <c r="O1226" s="10" t="s">
        <v>92</v>
      </c>
      <c r="P1226" s="15" t="s">
        <v>2577</v>
      </c>
      <c r="Q1226" s="11"/>
      <c r="R1226" s="10"/>
      <c r="S1226" s="10">
        <v>41062801</v>
      </c>
      <c r="T1226" s="10" t="s">
        <v>3454</v>
      </c>
      <c r="U1226" s="10" t="s">
        <v>2594</v>
      </c>
      <c r="V1226" s="10">
        <v>2710193200</v>
      </c>
      <c r="W1226" s="10" t="s">
        <v>44</v>
      </c>
      <c r="X1226" s="112" t="s">
        <v>3455</v>
      </c>
      <c r="Y1226" s="10">
        <v>1176</v>
      </c>
      <c r="Z1226" s="10" t="s">
        <v>392</v>
      </c>
      <c r="AA1226" s="112" t="s">
        <v>3456</v>
      </c>
      <c r="AB1226" s="14" t="s">
        <v>713</v>
      </c>
      <c r="AC1226" s="14"/>
      <c r="AD1226" s="14"/>
      <c r="AE1226" s="14"/>
      <c r="AF1226" s="14"/>
      <c r="AG1226" s="14"/>
      <c r="AH1226" s="14"/>
    </row>
    <row r="1227" spans="2:34" hidden="1" x14ac:dyDescent="0.35">
      <c r="B1227" s="10">
        <v>41096905</v>
      </c>
      <c r="C1227" s="10">
        <v>905</v>
      </c>
      <c r="D1227" s="11" t="s">
        <v>3457</v>
      </c>
      <c r="E1227" s="11">
        <v>41096801</v>
      </c>
      <c r="F1227" s="11" t="s">
        <v>296</v>
      </c>
      <c r="G1227" s="11" t="s">
        <v>46</v>
      </c>
      <c r="H1227" s="10" t="s">
        <v>62</v>
      </c>
      <c r="I1227" s="41" t="s">
        <v>63</v>
      </c>
      <c r="J1227" s="41" t="s">
        <v>709</v>
      </c>
      <c r="K1227" s="10" t="s">
        <v>65</v>
      </c>
      <c r="L1227" s="10" t="s">
        <v>66</v>
      </c>
      <c r="M1227" s="10" t="s">
        <v>67</v>
      </c>
      <c r="N1227" s="13">
        <v>42916</v>
      </c>
      <c r="O1227" s="10" t="s">
        <v>92</v>
      </c>
      <c r="P1227" s="15" t="s">
        <v>2577</v>
      </c>
      <c r="Q1227" s="111" t="s">
        <v>6853</v>
      </c>
      <c r="R1227" s="120" t="s">
        <v>6852</v>
      </c>
      <c r="S1227" s="10">
        <v>47988905</v>
      </c>
      <c r="T1227" s="10" t="s">
        <v>805</v>
      </c>
      <c r="U1227" s="10" t="s">
        <v>329</v>
      </c>
      <c r="V1227" s="10">
        <v>2710193200</v>
      </c>
      <c r="W1227" s="10" t="s">
        <v>70</v>
      </c>
      <c r="X1227" s="112" t="s">
        <v>3447</v>
      </c>
      <c r="Y1227" s="10" t="s">
        <v>811</v>
      </c>
      <c r="Z1227" s="10" t="s">
        <v>73</v>
      </c>
      <c r="AA1227" s="10" t="s">
        <v>809</v>
      </c>
      <c r="AB1227" s="14" t="s">
        <v>713</v>
      </c>
      <c r="AC1227" s="14"/>
      <c r="AD1227" s="14"/>
      <c r="AE1227" s="14"/>
      <c r="AF1227" s="14"/>
      <c r="AG1227" s="14"/>
      <c r="AH1227" s="14"/>
    </row>
    <row r="1228" spans="2:34" hidden="1" x14ac:dyDescent="0.35">
      <c r="B1228" s="10">
        <v>41097905</v>
      </c>
      <c r="C1228" s="10">
        <v>905</v>
      </c>
      <c r="D1228" s="11" t="s">
        <v>3458</v>
      </c>
      <c r="E1228" s="11"/>
      <c r="F1228" s="11"/>
      <c r="G1228" s="11" t="s">
        <v>46</v>
      </c>
      <c r="H1228" s="10" t="s">
        <v>62</v>
      </c>
      <c r="I1228" s="41" t="s">
        <v>63</v>
      </c>
      <c r="J1228" s="41" t="s">
        <v>709</v>
      </c>
      <c r="K1228" s="10" t="s">
        <v>65</v>
      </c>
      <c r="L1228" s="10" t="s">
        <v>66</v>
      </c>
      <c r="M1228" s="10" t="s">
        <v>67</v>
      </c>
      <c r="N1228" s="13" t="s">
        <v>604</v>
      </c>
      <c r="O1228" s="10" t="s">
        <v>92</v>
      </c>
      <c r="P1228" s="15" t="s">
        <v>2577</v>
      </c>
      <c r="Q1228" s="11"/>
      <c r="R1228" s="10"/>
      <c r="S1228" s="10" t="s">
        <v>536</v>
      </c>
      <c r="T1228" s="10" t="s">
        <v>536</v>
      </c>
      <c r="U1228" s="10" t="s">
        <v>2580</v>
      </c>
      <c r="V1228" s="10">
        <v>2710193200</v>
      </c>
      <c r="W1228" s="10" t="s">
        <v>604</v>
      </c>
      <c r="X1228" s="112" t="s">
        <v>3447</v>
      </c>
      <c r="Y1228" s="10" t="s">
        <v>811</v>
      </c>
      <c r="Z1228" s="10" t="s">
        <v>73</v>
      </c>
      <c r="AA1228" s="112" t="s">
        <v>809</v>
      </c>
      <c r="AB1228" s="14" t="s">
        <v>713</v>
      </c>
      <c r="AC1228" s="14"/>
      <c r="AD1228" s="14"/>
      <c r="AE1228" s="14"/>
      <c r="AF1228" s="14"/>
      <c r="AG1228" s="14"/>
      <c r="AH1228" s="14"/>
    </row>
    <row r="1229" spans="2:34" hidden="1" x14ac:dyDescent="0.35">
      <c r="B1229" s="10">
        <v>41097801</v>
      </c>
      <c r="C1229" s="10">
        <v>801</v>
      </c>
      <c r="D1229" s="11" t="s">
        <v>3459</v>
      </c>
      <c r="E1229" s="11"/>
      <c r="F1229" s="11"/>
      <c r="G1229" s="11" t="s">
        <v>46</v>
      </c>
      <c r="H1229" s="10" t="s">
        <v>79</v>
      </c>
      <c r="I1229" s="41" t="s">
        <v>79</v>
      </c>
      <c r="J1229" s="41" t="s">
        <v>709</v>
      </c>
      <c r="K1229" s="10" t="s">
        <v>65</v>
      </c>
      <c r="L1229" s="10" t="s">
        <v>66</v>
      </c>
      <c r="M1229" s="10" t="s">
        <v>67</v>
      </c>
      <c r="N1229" s="13" t="s">
        <v>604</v>
      </c>
      <c r="O1229" s="10" t="s">
        <v>92</v>
      </c>
      <c r="P1229" s="15" t="s">
        <v>2577</v>
      </c>
      <c r="Q1229" s="11"/>
      <c r="R1229" s="10"/>
      <c r="S1229" s="10" t="s">
        <v>536</v>
      </c>
      <c r="T1229" s="10" t="s">
        <v>536</v>
      </c>
      <c r="U1229" s="10" t="s">
        <v>2580</v>
      </c>
      <c r="V1229" s="10">
        <v>2710193200</v>
      </c>
      <c r="W1229" s="10" t="s">
        <v>44</v>
      </c>
      <c r="X1229" s="112" t="s">
        <v>3447</v>
      </c>
      <c r="Y1229" s="10">
        <v>1176</v>
      </c>
      <c r="Z1229" s="10" t="s">
        <v>392</v>
      </c>
      <c r="AA1229" s="10" t="s">
        <v>2567</v>
      </c>
      <c r="AB1229" s="14" t="s">
        <v>713</v>
      </c>
      <c r="AC1229" s="14"/>
      <c r="AD1229" s="14"/>
      <c r="AE1229" s="14"/>
      <c r="AF1229" s="14"/>
      <c r="AG1229" s="14"/>
      <c r="AH1229" s="14"/>
    </row>
    <row r="1230" spans="2:34" hidden="1" x14ac:dyDescent="0.35">
      <c r="B1230" s="10">
        <v>41097809</v>
      </c>
      <c r="C1230" s="10">
        <v>809</v>
      </c>
      <c r="D1230" s="11" t="s">
        <v>3460</v>
      </c>
      <c r="E1230" s="11"/>
      <c r="F1230" s="11"/>
      <c r="G1230" s="11" t="s">
        <v>46</v>
      </c>
      <c r="H1230" s="10" t="s">
        <v>47</v>
      </c>
      <c r="I1230" s="41" t="s">
        <v>48</v>
      </c>
      <c r="J1230" s="41" t="s">
        <v>709</v>
      </c>
      <c r="K1230" s="10" t="s">
        <v>65</v>
      </c>
      <c r="L1230" s="10" t="s">
        <v>66</v>
      </c>
      <c r="M1230" s="10" t="s">
        <v>67</v>
      </c>
      <c r="N1230" s="13" t="s">
        <v>604</v>
      </c>
      <c r="O1230" s="10" t="s">
        <v>92</v>
      </c>
      <c r="P1230" s="15" t="s">
        <v>2577</v>
      </c>
      <c r="Q1230" s="111"/>
      <c r="R1230" s="120"/>
      <c r="S1230" s="10" t="s">
        <v>536</v>
      </c>
      <c r="T1230" s="10" t="s">
        <v>536</v>
      </c>
      <c r="U1230" s="10" t="s">
        <v>2580</v>
      </c>
      <c r="V1230" s="10">
        <v>2710193200</v>
      </c>
      <c r="W1230" s="10" t="s">
        <v>604</v>
      </c>
      <c r="X1230" s="10" t="s">
        <v>3447</v>
      </c>
      <c r="Y1230" s="10" t="s">
        <v>360</v>
      </c>
      <c r="Z1230" s="10" t="s">
        <v>88</v>
      </c>
      <c r="AA1230" s="10" t="s">
        <v>821</v>
      </c>
      <c r="AB1230" s="14" t="s">
        <v>713</v>
      </c>
      <c r="AC1230" s="14"/>
      <c r="AD1230" s="14"/>
      <c r="AE1230" s="14"/>
      <c r="AF1230" s="14"/>
      <c r="AG1230" s="14"/>
      <c r="AH1230" s="14"/>
    </row>
    <row r="1231" spans="2:34" hidden="1" x14ac:dyDescent="0.35">
      <c r="B1231" s="10">
        <v>41097967</v>
      </c>
      <c r="C1231" s="10">
        <v>967</v>
      </c>
      <c r="D1231" s="11" t="s">
        <v>3461</v>
      </c>
      <c r="E1231" s="11"/>
      <c r="F1231" s="11"/>
      <c r="G1231" s="11" t="s">
        <v>46</v>
      </c>
      <c r="H1231" s="10" t="s">
        <v>151</v>
      </c>
      <c r="I1231" s="41" t="s">
        <v>86</v>
      </c>
      <c r="J1231" s="41" t="s">
        <v>709</v>
      </c>
      <c r="K1231" s="10" t="s">
        <v>65</v>
      </c>
      <c r="L1231" s="10" t="s">
        <v>66</v>
      </c>
      <c r="M1231" s="10" t="s">
        <v>67</v>
      </c>
      <c r="N1231" s="13" t="s">
        <v>604</v>
      </c>
      <c r="O1231" s="10" t="s">
        <v>92</v>
      </c>
      <c r="P1231" s="15" t="s">
        <v>2577</v>
      </c>
      <c r="Q1231" s="11"/>
      <c r="R1231" s="10"/>
      <c r="S1231" s="10" t="s">
        <v>536</v>
      </c>
      <c r="T1231" s="10" t="s">
        <v>536</v>
      </c>
      <c r="U1231" s="10" t="s">
        <v>2580</v>
      </c>
      <c r="V1231" s="10">
        <v>2710193200</v>
      </c>
      <c r="W1231" s="10" t="s">
        <v>604</v>
      </c>
      <c r="X1231" s="10" t="s">
        <v>3447</v>
      </c>
      <c r="Y1231" s="10" t="s">
        <v>87</v>
      </c>
      <c r="Z1231" s="10" t="s">
        <v>88</v>
      </c>
      <c r="AA1231" s="10" t="s">
        <v>818</v>
      </c>
      <c r="AB1231" s="14" t="s">
        <v>713</v>
      </c>
      <c r="AC1231" s="14"/>
      <c r="AD1231" s="14"/>
      <c r="AE1231" s="14"/>
      <c r="AF1231" s="14"/>
      <c r="AG1231" s="14"/>
      <c r="AH1231" s="14"/>
    </row>
    <row r="1232" spans="2:34" hidden="1" x14ac:dyDescent="0.35">
      <c r="B1232" s="10">
        <v>41051905</v>
      </c>
      <c r="C1232" s="10">
        <v>905</v>
      </c>
      <c r="D1232" s="11" t="s">
        <v>3462</v>
      </c>
      <c r="E1232" s="11">
        <v>45920801</v>
      </c>
      <c r="F1232" s="11" t="s">
        <v>271</v>
      </c>
      <c r="G1232" s="11" t="s">
        <v>46</v>
      </c>
      <c r="H1232" s="10" t="s">
        <v>62</v>
      </c>
      <c r="I1232" s="41" t="s">
        <v>63</v>
      </c>
      <c r="J1232" s="41" t="s">
        <v>709</v>
      </c>
      <c r="K1232" s="10" t="s">
        <v>65</v>
      </c>
      <c r="L1232" s="10" t="s">
        <v>66</v>
      </c>
      <c r="M1232" s="10" t="s">
        <v>67</v>
      </c>
      <c r="N1232" s="13">
        <v>43280</v>
      </c>
      <c r="O1232" s="10" t="s">
        <v>92</v>
      </c>
      <c r="P1232" s="15" t="s">
        <v>2577</v>
      </c>
      <c r="Q1232" s="111" t="s">
        <v>6959</v>
      </c>
      <c r="R1232" s="120" t="s">
        <v>6960</v>
      </c>
      <c r="S1232" s="10">
        <v>43615905</v>
      </c>
      <c r="T1232" s="10" t="s">
        <v>3465</v>
      </c>
      <c r="U1232" s="10" t="s">
        <v>329</v>
      </c>
      <c r="V1232" s="10">
        <v>2710193200</v>
      </c>
      <c r="W1232" s="10" t="s">
        <v>70</v>
      </c>
      <c r="X1232" s="10" t="s">
        <v>791</v>
      </c>
      <c r="Y1232" s="10" t="s">
        <v>1075</v>
      </c>
      <c r="Z1232" s="10" t="s">
        <v>73</v>
      </c>
      <c r="AA1232" s="10" t="s">
        <v>3466</v>
      </c>
      <c r="AB1232" s="14" t="s">
        <v>713</v>
      </c>
      <c r="AC1232" s="14"/>
      <c r="AD1232" s="14"/>
      <c r="AE1232" s="14"/>
      <c r="AF1232" s="14"/>
      <c r="AG1232" s="14"/>
      <c r="AH1232" s="14"/>
    </row>
    <row r="1233" spans="2:34" hidden="1" x14ac:dyDescent="0.35">
      <c r="B1233" s="10">
        <v>41076801</v>
      </c>
      <c r="C1233" s="10">
        <v>801</v>
      </c>
      <c r="D1233" s="11" t="s">
        <v>794</v>
      </c>
      <c r="E1233" s="11"/>
      <c r="F1233" s="11"/>
      <c r="G1233" s="11" t="s">
        <v>46</v>
      </c>
      <c r="H1233" s="10" t="s">
        <v>79</v>
      </c>
      <c r="I1233" s="41" t="s">
        <v>79</v>
      </c>
      <c r="J1233" s="41" t="s">
        <v>709</v>
      </c>
      <c r="K1233" s="10" t="s">
        <v>65</v>
      </c>
      <c r="L1233" s="10" t="s">
        <v>66</v>
      </c>
      <c r="M1233" s="10" t="s">
        <v>67</v>
      </c>
      <c r="N1233" s="13" t="s">
        <v>604</v>
      </c>
      <c r="O1233" s="10" t="s">
        <v>92</v>
      </c>
      <c r="P1233" s="15" t="s">
        <v>2577</v>
      </c>
      <c r="Q1233" s="11"/>
      <c r="R1233" s="10"/>
      <c r="S1233" s="10" t="s">
        <v>536</v>
      </c>
      <c r="T1233" s="10" t="s">
        <v>536</v>
      </c>
      <c r="U1233" s="10" t="s">
        <v>2580</v>
      </c>
      <c r="V1233" s="10">
        <v>2710193200</v>
      </c>
      <c r="W1233" s="10" t="s">
        <v>44</v>
      </c>
      <c r="X1233" s="10" t="s">
        <v>3467</v>
      </c>
      <c r="Y1233" s="10">
        <v>1176</v>
      </c>
      <c r="Z1233" s="10" t="s">
        <v>392</v>
      </c>
      <c r="AA1233" s="10" t="s">
        <v>3468</v>
      </c>
      <c r="AB1233" s="14" t="s">
        <v>713</v>
      </c>
      <c r="AC1233" s="14"/>
      <c r="AD1233" s="14"/>
      <c r="AE1233" s="14"/>
      <c r="AF1233" s="14"/>
      <c r="AG1233" s="14"/>
      <c r="AH1233" s="14"/>
    </row>
    <row r="1234" spans="2:34" hidden="1" x14ac:dyDescent="0.35">
      <c r="B1234" s="10">
        <v>41076967</v>
      </c>
      <c r="C1234" s="10">
        <v>967</v>
      </c>
      <c r="D1234" s="11" t="s">
        <v>3469</v>
      </c>
      <c r="E1234" s="11"/>
      <c r="F1234" s="11"/>
      <c r="G1234" s="11" t="s">
        <v>46</v>
      </c>
      <c r="H1234" s="10" t="s">
        <v>151</v>
      </c>
      <c r="I1234" s="41" t="s">
        <v>86</v>
      </c>
      <c r="J1234" s="41" t="s">
        <v>709</v>
      </c>
      <c r="K1234" s="10" t="s">
        <v>65</v>
      </c>
      <c r="L1234" s="10" t="s">
        <v>66</v>
      </c>
      <c r="M1234" s="10" t="s">
        <v>52</v>
      </c>
      <c r="N1234" s="13">
        <v>42856</v>
      </c>
      <c r="O1234" s="10" t="s">
        <v>92</v>
      </c>
      <c r="P1234" s="15" t="s">
        <v>2577</v>
      </c>
      <c r="Q1234" s="11"/>
      <c r="R1234" s="10"/>
      <c r="S1234" s="10" t="s">
        <v>536</v>
      </c>
      <c r="T1234" s="10" t="s">
        <v>536</v>
      </c>
      <c r="U1234" s="10" t="s">
        <v>2580</v>
      </c>
      <c r="V1234" s="10">
        <v>2710193200</v>
      </c>
      <c r="W1234" s="10" t="s">
        <v>604</v>
      </c>
      <c r="X1234" s="112" t="s">
        <v>3467</v>
      </c>
      <c r="Y1234" s="10">
        <v>1176</v>
      </c>
      <c r="Z1234" s="10" t="s">
        <v>392</v>
      </c>
      <c r="AA1234" s="112" t="s">
        <v>3468</v>
      </c>
      <c r="AB1234" s="14" t="s">
        <v>713</v>
      </c>
      <c r="AC1234" s="14"/>
      <c r="AD1234" s="14"/>
      <c r="AE1234" s="14"/>
      <c r="AF1234" s="14"/>
      <c r="AG1234" s="14"/>
      <c r="AH1234" s="14"/>
    </row>
    <row r="1235" spans="2:34" hidden="1" x14ac:dyDescent="0.35">
      <c r="B1235" s="10">
        <v>43136801</v>
      </c>
      <c r="C1235" s="10">
        <v>801</v>
      </c>
      <c r="D1235" s="11" t="s">
        <v>299</v>
      </c>
      <c r="E1235" s="11">
        <v>43136801</v>
      </c>
      <c r="F1235" s="11" t="s">
        <v>299</v>
      </c>
      <c r="G1235" s="11" t="s">
        <v>46</v>
      </c>
      <c r="H1235" s="10" t="s">
        <v>79</v>
      </c>
      <c r="I1235" s="41" t="s">
        <v>79</v>
      </c>
      <c r="J1235" s="41" t="s">
        <v>709</v>
      </c>
      <c r="K1235" s="10" t="s">
        <v>65</v>
      </c>
      <c r="L1235" s="10" t="s">
        <v>66</v>
      </c>
      <c r="M1235" s="10" t="s">
        <v>67</v>
      </c>
      <c r="N1235" s="13">
        <v>44485</v>
      </c>
      <c r="O1235" s="10" t="s">
        <v>92</v>
      </c>
      <c r="P1235" s="15" t="s">
        <v>2577</v>
      </c>
      <c r="Q1235" s="11" t="s">
        <v>44</v>
      </c>
      <c r="R1235" s="10" t="s">
        <v>54</v>
      </c>
      <c r="S1235" s="10">
        <v>43135801</v>
      </c>
      <c r="T1235" s="10" t="s">
        <v>813</v>
      </c>
      <c r="U1235" s="10" t="s">
        <v>329</v>
      </c>
      <c r="V1235" s="10">
        <v>2710193200</v>
      </c>
      <c r="W1235" s="10" t="s">
        <v>44</v>
      </c>
      <c r="X1235" s="112" t="s">
        <v>3447</v>
      </c>
      <c r="Y1235" s="10">
        <v>1176</v>
      </c>
      <c r="Z1235" s="10" t="s">
        <v>392</v>
      </c>
      <c r="AA1235" s="112" t="s">
        <v>2567</v>
      </c>
      <c r="AB1235" s="14" t="s">
        <v>713</v>
      </c>
      <c r="AC1235" s="14"/>
      <c r="AD1235" s="14"/>
      <c r="AE1235" s="14"/>
      <c r="AF1235" s="14"/>
      <c r="AG1235" s="14"/>
      <c r="AH1235" s="14"/>
    </row>
    <row r="1236" spans="2:34" hidden="1" x14ac:dyDescent="0.35">
      <c r="B1236" s="10">
        <v>41075801</v>
      </c>
      <c r="C1236" s="10">
        <v>801</v>
      </c>
      <c r="D1236" s="11" t="s">
        <v>3470</v>
      </c>
      <c r="E1236" s="11"/>
      <c r="F1236" s="11"/>
      <c r="G1236" s="11" t="s">
        <v>46</v>
      </c>
      <c r="H1236" s="10" t="s">
        <v>79</v>
      </c>
      <c r="I1236" s="41" t="s">
        <v>79</v>
      </c>
      <c r="J1236" s="41" t="s">
        <v>709</v>
      </c>
      <c r="K1236" s="10" t="s">
        <v>65</v>
      </c>
      <c r="L1236" s="10" t="s">
        <v>66</v>
      </c>
      <c r="M1236" s="10" t="s">
        <v>52</v>
      </c>
      <c r="N1236" s="13">
        <v>42248</v>
      </c>
      <c r="O1236" s="10" t="s">
        <v>92</v>
      </c>
      <c r="P1236" s="15" t="s">
        <v>2577</v>
      </c>
      <c r="Q1236" s="11"/>
      <c r="R1236" s="10"/>
      <c r="S1236" s="10" t="s">
        <v>536</v>
      </c>
      <c r="T1236" s="10" t="s">
        <v>536</v>
      </c>
      <c r="U1236" s="10" t="s">
        <v>2580</v>
      </c>
      <c r="V1236" s="10">
        <v>2710193200</v>
      </c>
      <c r="W1236" s="10" t="s">
        <v>44</v>
      </c>
      <c r="X1236" s="112" t="s">
        <v>3471</v>
      </c>
      <c r="Y1236" s="10">
        <v>117</v>
      </c>
      <c r="Z1236" s="10" t="s">
        <v>392</v>
      </c>
      <c r="AA1236" s="112" t="s">
        <v>3473</v>
      </c>
      <c r="AB1236" s="14" t="s">
        <v>713</v>
      </c>
      <c r="AC1236" s="14"/>
      <c r="AD1236" s="14"/>
      <c r="AE1236" s="14"/>
      <c r="AF1236" s="14"/>
      <c r="AG1236" s="14"/>
      <c r="AH1236" s="14"/>
    </row>
    <row r="1237" spans="2:34" hidden="1" x14ac:dyDescent="0.35">
      <c r="B1237" s="10">
        <v>41062905</v>
      </c>
      <c r="C1237" s="10">
        <v>905</v>
      </c>
      <c r="D1237" s="11" t="s">
        <v>3474</v>
      </c>
      <c r="E1237" s="11"/>
      <c r="F1237" s="11"/>
      <c r="G1237" s="11" t="s">
        <v>46</v>
      </c>
      <c r="H1237" s="10" t="s">
        <v>735</v>
      </c>
      <c r="I1237" s="41" t="s">
        <v>63</v>
      </c>
      <c r="J1237" s="41" t="s">
        <v>709</v>
      </c>
      <c r="K1237" s="10" t="s">
        <v>65</v>
      </c>
      <c r="L1237" s="10" t="s">
        <v>66</v>
      </c>
      <c r="M1237" s="10" t="s">
        <v>52</v>
      </c>
      <c r="N1237" s="13">
        <v>41827</v>
      </c>
      <c r="O1237" s="10" t="s">
        <v>92</v>
      </c>
      <c r="P1237" s="15" t="s">
        <v>2577</v>
      </c>
      <c r="Q1237" s="11"/>
      <c r="R1237" s="10"/>
      <c r="S1237" s="10">
        <v>41096905</v>
      </c>
      <c r="T1237" s="10" t="s">
        <v>3475</v>
      </c>
      <c r="U1237" s="10" t="s">
        <v>2594</v>
      </c>
      <c r="V1237" s="10">
        <v>2710193200</v>
      </c>
      <c r="W1237" s="10" t="s">
        <v>604</v>
      </c>
      <c r="X1237" s="112" t="s">
        <v>3471</v>
      </c>
      <c r="Y1237" s="10" t="s">
        <v>811</v>
      </c>
      <c r="Z1237" s="10" t="s">
        <v>73</v>
      </c>
      <c r="AA1237" s="112" t="s">
        <v>3476</v>
      </c>
      <c r="AB1237" s="14" t="s">
        <v>713</v>
      </c>
      <c r="AC1237" s="14"/>
      <c r="AD1237" s="14"/>
      <c r="AE1237" s="14"/>
      <c r="AF1237" s="14"/>
      <c r="AG1237" s="14"/>
      <c r="AH1237" s="14"/>
    </row>
    <row r="1238" spans="2:34" hidden="1" x14ac:dyDescent="0.35">
      <c r="B1238" s="10">
        <v>41062801</v>
      </c>
      <c r="C1238" s="10">
        <v>801</v>
      </c>
      <c r="D1238" s="11" t="s">
        <v>3454</v>
      </c>
      <c r="E1238" s="11"/>
      <c r="F1238" s="11"/>
      <c r="G1238" s="11" t="s">
        <v>46</v>
      </c>
      <c r="H1238" s="10" t="s">
        <v>79</v>
      </c>
      <c r="I1238" s="41" t="s">
        <v>79</v>
      </c>
      <c r="J1238" s="41" t="s">
        <v>709</v>
      </c>
      <c r="K1238" s="10" t="s">
        <v>65</v>
      </c>
      <c r="L1238" s="10" t="s">
        <v>66</v>
      </c>
      <c r="M1238" s="10" t="s">
        <v>52</v>
      </c>
      <c r="N1238" s="13">
        <v>41827</v>
      </c>
      <c r="O1238" s="10" t="s">
        <v>92</v>
      </c>
      <c r="P1238" s="15" t="s">
        <v>2577</v>
      </c>
      <c r="Q1238" s="11"/>
      <c r="R1238" s="10"/>
      <c r="S1238" s="10">
        <v>41096801</v>
      </c>
      <c r="T1238" s="10" t="s">
        <v>3477</v>
      </c>
      <c r="U1238" s="10" t="s">
        <v>2594</v>
      </c>
      <c r="V1238" s="10">
        <v>2710193200</v>
      </c>
      <c r="W1238" s="10" t="s">
        <v>44</v>
      </c>
      <c r="X1238" s="112" t="s">
        <v>3471</v>
      </c>
      <c r="Y1238" s="10">
        <v>1176</v>
      </c>
      <c r="Z1238" s="10" t="s">
        <v>392</v>
      </c>
      <c r="AA1238" s="112" t="s">
        <v>3478</v>
      </c>
      <c r="AB1238" s="14" t="s">
        <v>713</v>
      </c>
      <c r="AC1238" s="14"/>
      <c r="AD1238" s="14"/>
      <c r="AE1238" s="14"/>
      <c r="AF1238" s="14"/>
      <c r="AG1238" s="14"/>
      <c r="AH1238" s="14"/>
    </row>
    <row r="1239" spans="2:34" hidden="1" x14ac:dyDescent="0.35">
      <c r="B1239" s="10">
        <v>41062809</v>
      </c>
      <c r="C1239" s="10">
        <v>809</v>
      </c>
      <c r="D1239" s="11" t="s">
        <v>3479</v>
      </c>
      <c r="E1239" s="11"/>
      <c r="F1239" s="11"/>
      <c r="G1239" s="11" t="s">
        <v>46</v>
      </c>
      <c r="H1239" s="10" t="s">
        <v>47</v>
      </c>
      <c r="I1239" s="41" t="s">
        <v>48</v>
      </c>
      <c r="J1239" s="41" t="s">
        <v>709</v>
      </c>
      <c r="K1239" s="10" t="s">
        <v>65</v>
      </c>
      <c r="L1239" s="10" t="s">
        <v>66</v>
      </c>
      <c r="M1239" s="10" t="s">
        <v>52</v>
      </c>
      <c r="N1239" s="13">
        <v>41827</v>
      </c>
      <c r="O1239" s="10" t="s">
        <v>92</v>
      </c>
      <c r="P1239" s="15" t="s">
        <v>2577</v>
      </c>
      <c r="Q1239" s="11"/>
      <c r="R1239" s="10"/>
      <c r="S1239" s="10">
        <v>41096809</v>
      </c>
      <c r="T1239" s="10" t="s">
        <v>3480</v>
      </c>
      <c r="U1239" s="10" t="s">
        <v>2594</v>
      </c>
      <c r="V1239" s="10">
        <v>2710193200</v>
      </c>
      <c r="W1239" s="10" t="s">
        <v>604</v>
      </c>
      <c r="X1239" s="112" t="s">
        <v>3471</v>
      </c>
      <c r="Y1239" s="10" t="s">
        <v>360</v>
      </c>
      <c r="Z1239" s="10" t="s">
        <v>88</v>
      </c>
      <c r="AA1239" s="112" t="s">
        <v>3481</v>
      </c>
      <c r="AB1239" s="113" t="s">
        <v>713</v>
      </c>
      <c r="AC1239" s="14"/>
      <c r="AD1239" s="14"/>
      <c r="AE1239" s="14"/>
      <c r="AF1239" s="14"/>
      <c r="AG1239" s="14"/>
      <c r="AH1239" s="14"/>
    </row>
    <row r="1240" spans="2:34" hidden="1" x14ac:dyDescent="0.35">
      <c r="B1240" s="10">
        <v>41062967</v>
      </c>
      <c r="C1240" s="10">
        <v>967</v>
      </c>
      <c r="D1240" s="11" t="s">
        <v>3482</v>
      </c>
      <c r="E1240" s="11"/>
      <c r="F1240" s="11"/>
      <c r="G1240" s="11" t="s">
        <v>46</v>
      </c>
      <c r="H1240" s="10" t="s">
        <v>151</v>
      </c>
      <c r="I1240" s="41" t="s">
        <v>86</v>
      </c>
      <c r="J1240" s="41" t="s">
        <v>709</v>
      </c>
      <c r="K1240" s="10" t="s">
        <v>65</v>
      </c>
      <c r="L1240" s="10" t="s">
        <v>66</v>
      </c>
      <c r="M1240" s="10" t="s">
        <v>67</v>
      </c>
      <c r="N1240" s="13">
        <v>42551</v>
      </c>
      <c r="O1240" s="10" t="s">
        <v>92</v>
      </c>
      <c r="P1240" s="15" t="s">
        <v>2577</v>
      </c>
      <c r="Q1240" s="11"/>
      <c r="R1240" s="10"/>
      <c r="S1240" s="10">
        <v>41096967</v>
      </c>
      <c r="T1240" s="10" t="s">
        <v>3483</v>
      </c>
      <c r="U1240" s="10" t="s">
        <v>2594</v>
      </c>
      <c r="V1240" s="10">
        <v>2710193200</v>
      </c>
      <c r="W1240" s="10" t="s">
        <v>604</v>
      </c>
      <c r="X1240" s="112" t="s">
        <v>3471</v>
      </c>
      <c r="Y1240" s="10" t="s">
        <v>87</v>
      </c>
      <c r="Z1240" s="10" t="s">
        <v>88</v>
      </c>
      <c r="AA1240" s="112" t="s">
        <v>3484</v>
      </c>
      <c r="AB1240" s="113" t="s">
        <v>713</v>
      </c>
      <c r="AC1240" s="14"/>
      <c r="AD1240" s="14"/>
      <c r="AE1240" s="14"/>
      <c r="AF1240" s="14"/>
      <c r="AG1240" s="14"/>
      <c r="AH1240" s="14"/>
    </row>
    <row r="1241" spans="2:34" hidden="1" x14ac:dyDescent="0.35">
      <c r="B1241" s="10">
        <v>40923905</v>
      </c>
      <c r="C1241" s="10">
        <v>905</v>
      </c>
      <c r="D1241" s="11" t="s">
        <v>3485</v>
      </c>
      <c r="E1241" s="11"/>
      <c r="F1241" s="11"/>
      <c r="G1241" s="11" t="s">
        <v>46</v>
      </c>
      <c r="H1241" s="10" t="s">
        <v>735</v>
      </c>
      <c r="I1241" s="41" t="s">
        <v>63</v>
      </c>
      <c r="J1241" s="41" t="s">
        <v>709</v>
      </c>
      <c r="K1241" s="10" t="s">
        <v>65</v>
      </c>
      <c r="L1241" s="10" t="s">
        <v>66</v>
      </c>
      <c r="M1241" s="10" t="s">
        <v>67</v>
      </c>
      <c r="N1241" s="13" t="s">
        <v>604</v>
      </c>
      <c r="O1241" s="10" t="s">
        <v>53</v>
      </c>
      <c r="P1241" s="15" t="s">
        <v>2577</v>
      </c>
      <c r="Q1241" s="11"/>
      <c r="R1241" s="10"/>
      <c r="S1241" s="10" t="s">
        <v>536</v>
      </c>
      <c r="T1241" s="10" t="s">
        <v>536</v>
      </c>
      <c r="U1241" s="10" t="s">
        <v>2580</v>
      </c>
      <c r="V1241" s="10">
        <v>2710193200</v>
      </c>
      <c r="W1241" s="10" t="s">
        <v>604</v>
      </c>
      <c r="X1241" s="112" t="s">
        <v>3467</v>
      </c>
      <c r="Y1241" s="10" t="s">
        <v>3486</v>
      </c>
      <c r="Z1241" s="10" t="s">
        <v>73</v>
      </c>
      <c r="AA1241" s="112" t="s">
        <v>3487</v>
      </c>
      <c r="AB1241" s="113" t="s">
        <v>713</v>
      </c>
      <c r="AC1241" s="14"/>
      <c r="AD1241" s="14"/>
      <c r="AE1241" s="14"/>
      <c r="AF1241" s="14"/>
      <c r="AG1241" s="14"/>
      <c r="AH1241" s="14"/>
    </row>
    <row r="1242" spans="2:34" hidden="1" x14ac:dyDescent="0.35">
      <c r="B1242" s="10">
        <v>40923801</v>
      </c>
      <c r="C1242" s="10">
        <v>801</v>
      </c>
      <c r="D1242" s="11" t="s">
        <v>3488</v>
      </c>
      <c r="E1242" s="11"/>
      <c r="F1242" s="11"/>
      <c r="G1242" s="11" t="s">
        <v>46</v>
      </c>
      <c r="H1242" s="10" t="s">
        <v>79</v>
      </c>
      <c r="I1242" s="41" t="s">
        <v>79</v>
      </c>
      <c r="J1242" s="41">
        <v>0</v>
      </c>
      <c r="K1242" s="10" t="s">
        <v>65</v>
      </c>
      <c r="L1242" s="10" t="s">
        <v>66</v>
      </c>
      <c r="M1242" s="10" t="s">
        <v>3489</v>
      </c>
      <c r="N1242" s="13">
        <v>0</v>
      </c>
      <c r="O1242" s="10" t="s">
        <v>604</v>
      </c>
      <c r="P1242" s="15" t="s">
        <v>2577</v>
      </c>
      <c r="Q1242" s="11"/>
      <c r="R1242" s="10"/>
      <c r="S1242" s="10" t="s">
        <v>536</v>
      </c>
      <c r="T1242" s="10" t="s">
        <v>536</v>
      </c>
      <c r="U1242" s="10" t="s">
        <v>536</v>
      </c>
      <c r="V1242" s="10"/>
      <c r="W1242" s="10"/>
      <c r="X1242" s="112" t="e">
        <v>#N/A</v>
      </c>
      <c r="Y1242" s="10" t="e">
        <v>#N/A</v>
      </c>
      <c r="Z1242" s="10">
        <v>2710193200</v>
      </c>
      <c r="AA1242" s="112" t="e">
        <v>#N/A</v>
      </c>
      <c r="AB1242" s="113" t="s">
        <v>713</v>
      </c>
      <c r="AC1242" s="14"/>
      <c r="AD1242" s="14"/>
      <c r="AE1242" s="14"/>
      <c r="AF1242" s="14"/>
      <c r="AG1242" s="14"/>
      <c r="AH1242" s="14"/>
    </row>
    <row r="1243" spans="2:34" hidden="1" x14ac:dyDescent="0.35">
      <c r="B1243" s="10">
        <v>43604905</v>
      </c>
      <c r="C1243" s="10">
        <v>905</v>
      </c>
      <c r="D1243" s="11" t="s">
        <v>3490</v>
      </c>
      <c r="E1243" s="11"/>
      <c r="F1243" s="11"/>
      <c r="G1243" s="11" t="s">
        <v>46</v>
      </c>
      <c r="H1243" s="10" t="s">
        <v>735</v>
      </c>
      <c r="I1243" s="41" t="s">
        <v>63</v>
      </c>
      <c r="J1243" s="41" t="s">
        <v>709</v>
      </c>
      <c r="K1243" s="10" t="s">
        <v>65</v>
      </c>
      <c r="L1243" s="10" t="s">
        <v>66</v>
      </c>
      <c r="M1243" s="10" t="s">
        <v>52</v>
      </c>
      <c r="N1243" s="13">
        <v>41399</v>
      </c>
      <c r="O1243" s="10" t="s">
        <v>92</v>
      </c>
      <c r="P1243" s="15" t="s">
        <v>2577</v>
      </c>
      <c r="Q1243" s="11"/>
      <c r="R1243" s="10"/>
      <c r="S1243" s="10">
        <v>43608905</v>
      </c>
      <c r="T1243" s="10" t="s">
        <v>3491</v>
      </c>
      <c r="U1243" s="10" t="s">
        <v>2594</v>
      </c>
      <c r="V1243" s="10">
        <v>2710193200</v>
      </c>
      <c r="W1243" s="10" t="s">
        <v>604</v>
      </c>
      <c r="X1243" s="112" t="s">
        <v>3492</v>
      </c>
      <c r="Y1243" s="10" t="s">
        <v>1075</v>
      </c>
      <c r="Z1243" s="10" t="s">
        <v>3493</v>
      </c>
      <c r="AA1243" s="112" t="s">
        <v>3494</v>
      </c>
      <c r="AB1243" s="113" t="s">
        <v>713</v>
      </c>
      <c r="AC1243" s="14"/>
      <c r="AD1243" s="14"/>
      <c r="AE1243" s="14"/>
      <c r="AF1243" s="14"/>
      <c r="AG1243" s="14"/>
      <c r="AH1243" s="14"/>
    </row>
    <row r="1244" spans="2:34" hidden="1" x14ac:dyDescent="0.35">
      <c r="B1244" s="10">
        <v>43604801</v>
      </c>
      <c r="C1244" s="10">
        <v>801</v>
      </c>
      <c r="D1244" s="11" t="s">
        <v>3495</v>
      </c>
      <c r="E1244" s="11"/>
      <c r="F1244" s="11"/>
      <c r="G1244" s="11" t="s">
        <v>46</v>
      </c>
      <c r="H1244" s="10" t="s">
        <v>79</v>
      </c>
      <c r="I1244" s="41" t="s">
        <v>79</v>
      </c>
      <c r="J1244" s="41" t="s">
        <v>709</v>
      </c>
      <c r="K1244" s="10" t="s">
        <v>65</v>
      </c>
      <c r="L1244" s="10" t="s">
        <v>66</v>
      </c>
      <c r="M1244" s="10" t="s">
        <v>52</v>
      </c>
      <c r="N1244" s="13">
        <v>42339</v>
      </c>
      <c r="O1244" s="10" t="s">
        <v>92</v>
      </c>
      <c r="P1244" s="15" t="s">
        <v>2577</v>
      </c>
      <c r="Q1244" s="11"/>
      <c r="R1244" s="10"/>
      <c r="S1244" s="10" t="s">
        <v>536</v>
      </c>
      <c r="T1244" s="10" t="s">
        <v>536</v>
      </c>
      <c r="U1244" s="10" t="s">
        <v>2580</v>
      </c>
      <c r="V1244" s="10">
        <v>2710193200</v>
      </c>
      <c r="W1244" s="10" t="s">
        <v>44</v>
      </c>
      <c r="X1244" s="112" t="s">
        <v>3492</v>
      </c>
      <c r="Y1244" s="10">
        <v>1176</v>
      </c>
      <c r="Z1244" s="10" t="s">
        <v>392</v>
      </c>
      <c r="AA1244" s="10" t="s">
        <v>3496</v>
      </c>
      <c r="AB1244" s="113" t="s">
        <v>713</v>
      </c>
      <c r="AC1244" s="14"/>
      <c r="AD1244" s="14"/>
      <c r="AE1244" s="14"/>
      <c r="AF1244" s="14"/>
      <c r="AG1244" s="14"/>
      <c r="AH1244" s="14"/>
    </row>
    <row r="1245" spans="2:34" hidden="1" x14ac:dyDescent="0.35">
      <c r="B1245" s="10">
        <v>43604809</v>
      </c>
      <c r="C1245" s="10">
        <v>809</v>
      </c>
      <c r="D1245" s="11" t="s">
        <v>3497</v>
      </c>
      <c r="E1245" s="11"/>
      <c r="F1245" s="11"/>
      <c r="G1245" s="11" t="s">
        <v>46</v>
      </c>
      <c r="H1245" s="10" t="s">
        <v>47</v>
      </c>
      <c r="I1245" s="41" t="s">
        <v>48</v>
      </c>
      <c r="J1245" s="41" t="s">
        <v>709</v>
      </c>
      <c r="K1245" s="10" t="s">
        <v>65</v>
      </c>
      <c r="L1245" s="10" t="s">
        <v>66</v>
      </c>
      <c r="M1245" s="10" t="s">
        <v>52</v>
      </c>
      <c r="N1245" s="13">
        <v>41391</v>
      </c>
      <c r="O1245" s="10" t="s">
        <v>92</v>
      </c>
      <c r="P1245" s="15" t="s">
        <v>2577</v>
      </c>
      <c r="Q1245" s="11"/>
      <c r="R1245" s="10"/>
      <c r="S1245" s="10">
        <v>43608809</v>
      </c>
      <c r="T1245" s="10" t="s">
        <v>3498</v>
      </c>
      <c r="U1245" s="10" t="s">
        <v>2594</v>
      </c>
      <c r="V1245" s="10">
        <v>2710193200</v>
      </c>
      <c r="W1245" s="10" t="s">
        <v>604</v>
      </c>
      <c r="X1245" s="112" t="s">
        <v>3492</v>
      </c>
      <c r="Y1245" s="10" t="s">
        <v>360</v>
      </c>
      <c r="Z1245" s="10" t="s">
        <v>3493</v>
      </c>
      <c r="AA1245" s="112" t="s">
        <v>3499</v>
      </c>
      <c r="AB1245" s="113" t="s">
        <v>713</v>
      </c>
      <c r="AC1245" s="14"/>
      <c r="AD1245" s="14"/>
      <c r="AE1245" s="14"/>
      <c r="AF1245" s="14"/>
      <c r="AG1245" s="14"/>
      <c r="AH1245" s="14"/>
    </row>
    <row r="1246" spans="2:34" hidden="1" x14ac:dyDescent="0.35">
      <c r="B1246" s="10">
        <v>43010909</v>
      </c>
      <c r="C1246" s="10">
        <v>909</v>
      </c>
      <c r="D1246" s="11" t="s">
        <v>3500</v>
      </c>
      <c r="E1246" s="11"/>
      <c r="F1246" s="11"/>
      <c r="G1246" s="11" t="s">
        <v>46</v>
      </c>
      <c r="H1246" s="10" t="s">
        <v>3046</v>
      </c>
      <c r="I1246" s="41" t="s">
        <v>63</v>
      </c>
      <c r="J1246" s="41" t="s">
        <v>709</v>
      </c>
      <c r="K1246" s="10" t="s">
        <v>65</v>
      </c>
      <c r="L1246" s="10" t="s">
        <v>51</v>
      </c>
      <c r="M1246" s="10" t="s">
        <v>67</v>
      </c>
      <c r="N1246" s="13" t="s">
        <v>3016</v>
      </c>
      <c r="O1246" s="10" t="s">
        <v>92</v>
      </c>
      <c r="P1246" s="15" t="s">
        <v>2577</v>
      </c>
      <c r="Q1246" s="11"/>
      <c r="R1246" s="10"/>
      <c r="S1246" s="10" t="s">
        <v>536</v>
      </c>
      <c r="T1246" s="10" t="s">
        <v>536</v>
      </c>
      <c r="U1246" s="10" t="s">
        <v>2580</v>
      </c>
      <c r="V1246" s="10">
        <v>2710193200</v>
      </c>
      <c r="W1246" s="10" t="s">
        <v>2582</v>
      </c>
      <c r="X1246" s="112" t="s">
        <v>3501</v>
      </c>
      <c r="Y1246" s="10" t="s">
        <v>1075</v>
      </c>
      <c r="Z1246" s="10" t="s">
        <v>3502</v>
      </c>
      <c r="AA1246" s="112" t="s">
        <v>3503</v>
      </c>
      <c r="AB1246" s="113" t="s">
        <v>713</v>
      </c>
      <c r="AC1246" s="14"/>
      <c r="AD1246" s="14"/>
      <c r="AE1246" s="14"/>
      <c r="AF1246" s="14"/>
      <c r="AG1246" s="14"/>
      <c r="AH1246" s="14"/>
    </row>
    <row r="1247" spans="2:34" hidden="1" x14ac:dyDescent="0.35">
      <c r="B1247" s="10">
        <v>43602905</v>
      </c>
      <c r="C1247" s="10">
        <v>905</v>
      </c>
      <c r="D1247" s="11" t="s">
        <v>3504</v>
      </c>
      <c r="E1247" s="11"/>
      <c r="F1247" s="11"/>
      <c r="G1247" s="11" t="s">
        <v>46</v>
      </c>
      <c r="H1247" s="10" t="s">
        <v>735</v>
      </c>
      <c r="I1247" s="41" t="s">
        <v>63</v>
      </c>
      <c r="J1247" s="41" t="s">
        <v>709</v>
      </c>
      <c r="K1247" s="10" t="s">
        <v>65</v>
      </c>
      <c r="L1247" s="10" t="s">
        <v>66</v>
      </c>
      <c r="M1247" s="10" t="s">
        <v>52</v>
      </c>
      <c r="N1247" s="13" t="s">
        <v>6</v>
      </c>
      <c r="O1247" s="10" t="s">
        <v>92</v>
      </c>
      <c r="P1247" s="15" t="s">
        <v>2577</v>
      </c>
      <c r="Q1247" s="11"/>
      <c r="R1247" s="10"/>
      <c r="S1247" s="10">
        <v>43612905</v>
      </c>
      <c r="T1247" s="10" t="s">
        <v>3505</v>
      </c>
      <c r="U1247" s="10" t="s">
        <v>2594</v>
      </c>
      <c r="V1247" s="10">
        <v>2710193200</v>
      </c>
      <c r="W1247" s="10" t="s">
        <v>604</v>
      </c>
      <c r="X1247" s="112" t="s">
        <v>3506</v>
      </c>
      <c r="Y1247" s="10" t="s">
        <v>1075</v>
      </c>
      <c r="Z1247" s="10" t="s">
        <v>73</v>
      </c>
      <c r="AA1247" s="112" t="s">
        <v>3507</v>
      </c>
      <c r="AB1247" s="14" t="s">
        <v>713</v>
      </c>
      <c r="AC1247" s="14"/>
      <c r="AD1247" s="14"/>
      <c r="AE1247" s="14"/>
      <c r="AF1247" s="14"/>
      <c r="AG1247" s="14"/>
      <c r="AH1247" s="14"/>
    </row>
    <row r="1248" spans="2:34" hidden="1" x14ac:dyDescent="0.35">
      <c r="B1248" s="10">
        <v>43603809</v>
      </c>
      <c r="C1248" s="10">
        <v>809</v>
      </c>
      <c r="D1248" s="11" t="s">
        <v>3508</v>
      </c>
      <c r="E1248" s="11"/>
      <c r="F1248" s="11"/>
      <c r="G1248" s="11" t="s">
        <v>46</v>
      </c>
      <c r="H1248" s="10" t="s">
        <v>47</v>
      </c>
      <c r="I1248" s="41" t="s">
        <v>48</v>
      </c>
      <c r="J1248" s="41" t="s">
        <v>709</v>
      </c>
      <c r="K1248" s="10" t="s">
        <v>65</v>
      </c>
      <c r="L1248" s="10" t="s">
        <v>66</v>
      </c>
      <c r="M1248" s="10" t="s">
        <v>52</v>
      </c>
      <c r="N1248" s="13">
        <v>41123</v>
      </c>
      <c r="O1248" s="10" t="s">
        <v>92</v>
      </c>
      <c r="P1248" s="15" t="s">
        <v>2577</v>
      </c>
      <c r="Q1248" s="11"/>
      <c r="R1248" s="10"/>
      <c r="S1248" s="10">
        <v>41068809</v>
      </c>
      <c r="T1248" s="10" t="s">
        <v>3509</v>
      </c>
      <c r="U1248" s="10" t="s">
        <v>2594</v>
      </c>
      <c r="V1248" s="10">
        <v>2710193200</v>
      </c>
      <c r="W1248" s="10" t="s">
        <v>604</v>
      </c>
      <c r="X1248" s="112" t="s">
        <v>3506</v>
      </c>
      <c r="Y1248" s="10" t="s">
        <v>360</v>
      </c>
      <c r="Z1248" s="10" t="s">
        <v>88</v>
      </c>
      <c r="AA1248" s="112" t="s">
        <v>3510</v>
      </c>
      <c r="AB1248" s="14" t="s">
        <v>713</v>
      </c>
      <c r="AC1248" s="14"/>
      <c r="AD1248" s="14"/>
      <c r="AE1248" s="14"/>
      <c r="AF1248" s="14"/>
      <c r="AG1248" s="14"/>
      <c r="AH1248" s="14"/>
    </row>
    <row r="1249" spans="2:34" hidden="1" x14ac:dyDescent="0.35">
      <c r="B1249" s="10">
        <v>43004903</v>
      </c>
      <c r="C1249" s="10">
        <v>903</v>
      </c>
      <c r="D1249" s="11" t="s">
        <v>3511</v>
      </c>
      <c r="E1249" s="11"/>
      <c r="F1249" s="11"/>
      <c r="G1249" s="11" t="s">
        <v>46</v>
      </c>
      <c r="H1249" s="10" t="s">
        <v>2583</v>
      </c>
      <c r="I1249" s="41" t="s">
        <v>364</v>
      </c>
      <c r="J1249" s="41" t="s">
        <v>709</v>
      </c>
      <c r="K1249" s="10" t="s">
        <v>65</v>
      </c>
      <c r="L1249" s="10" t="s">
        <v>51</v>
      </c>
      <c r="M1249" s="10" t="s">
        <v>52</v>
      </c>
      <c r="N1249" s="13" t="s">
        <v>6</v>
      </c>
      <c r="O1249" s="10" t="s">
        <v>92</v>
      </c>
      <c r="P1249" s="15" t="s">
        <v>2577</v>
      </c>
      <c r="Q1249" s="11"/>
      <c r="R1249" s="10"/>
      <c r="S1249" s="10" t="s">
        <v>536</v>
      </c>
      <c r="T1249" s="10" t="s">
        <v>536</v>
      </c>
      <c r="U1249" s="10" t="s">
        <v>2580</v>
      </c>
      <c r="V1249" s="10">
        <v>2710193200</v>
      </c>
      <c r="W1249" s="10" t="s">
        <v>2582</v>
      </c>
      <c r="X1249" s="112" t="s">
        <v>3506</v>
      </c>
      <c r="Y1249" s="10" t="s">
        <v>3512</v>
      </c>
      <c r="Z1249" s="10" t="s">
        <v>604</v>
      </c>
      <c r="AA1249" s="112" t="s">
        <v>3513</v>
      </c>
      <c r="AB1249" s="14" t="s">
        <v>713</v>
      </c>
      <c r="AC1249" s="14"/>
      <c r="AD1249" s="14"/>
      <c r="AE1249" s="14"/>
      <c r="AF1249" s="14"/>
      <c r="AG1249" s="14"/>
      <c r="AH1249" s="14"/>
    </row>
    <row r="1250" spans="2:34" hidden="1" x14ac:dyDescent="0.35">
      <c r="B1250" s="10">
        <v>43612905</v>
      </c>
      <c r="C1250" s="10">
        <v>905</v>
      </c>
      <c r="D1250" s="11" t="s">
        <v>3505</v>
      </c>
      <c r="E1250" s="11"/>
      <c r="F1250" s="11"/>
      <c r="G1250" s="11" t="s">
        <v>46</v>
      </c>
      <c r="H1250" s="10" t="s">
        <v>735</v>
      </c>
      <c r="I1250" s="41" t="s">
        <v>63</v>
      </c>
      <c r="J1250" s="41" t="s">
        <v>709</v>
      </c>
      <c r="K1250" s="10" t="s">
        <v>65</v>
      </c>
      <c r="L1250" s="10" t="s">
        <v>66</v>
      </c>
      <c r="M1250" s="10" t="s">
        <v>52</v>
      </c>
      <c r="N1250" s="13" t="s">
        <v>6</v>
      </c>
      <c r="O1250" s="10" t="s">
        <v>92</v>
      </c>
      <c r="P1250" s="15" t="s">
        <v>2577</v>
      </c>
      <c r="Q1250" s="11"/>
      <c r="R1250" s="10"/>
      <c r="S1250" s="10">
        <v>43603905</v>
      </c>
      <c r="T1250" s="10" t="s">
        <v>3514</v>
      </c>
      <c r="U1250" s="10" t="s">
        <v>2594</v>
      </c>
      <c r="V1250" s="10">
        <v>2710193200</v>
      </c>
      <c r="W1250" s="10" t="s">
        <v>604</v>
      </c>
      <c r="X1250" s="112" t="s">
        <v>3506</v>
      </c>
      <c r="Y1250" s="10" t="s">
        <v>1075</v>
      </c>
      <c r="Z1250" s="10" t="s">
        <v>73</v>
      </c>
      <c r="AA1250" s="112" t="s">
        <v>3507</v>
      </c>
      <c r="AB1250" s="14" t="s">
        <v>713</v>
      </c>
      <c r="AC1250" s="14"/>
      <c r="AD1250" s="14"/>
      <c r="AE1250" s="14"/>
      <c r="AF1250" s="14"/>
      <c r="AG1250" s="14"/>
      <c r="AH1250" s="14"/>
    </row>
    <row r="1251" spans="2:34" hidden="1" x14ac:dyDescent="0.35">
      <c r="B1251" s="10">
        <v>43603905</v>
      </c>
      <c r="C1251" s="10">
        <v>905</v>
      </c>
      <c r="D1251" s="11" t="s">
        <v>3514</v>
      </c>
      <c r="E1251" s="11"/>
      <c r="F1251" s="11"/>
      <c r="G1251" s="11" t="s">
        <v>46</v>
      </c>
      <c r="H1251" s="10" t="s">
        <v>735</v>
      </c>
      <c r="I1251" s="41" t="s">
        <v>63</v>
      </c>
      <c r="J1251" s="41" t="s">
        <v>709</v>
      </c>
      <c r="K1251" s="10" t="s">
        <v>65</v>
      </c>
      <c r="L1251" s="10" t="s">
        <v>66</v>
      </c>
      <c r="M1251" s="10" t="s">
        <v>52</v>
      </c>
      <c r="N1251" s="13">
        <v>41123</v>
      </c>
      <c r="O1251" s="10" t="s">
        <v>92</v>
      </c>
      <c r="P1251" s="15" t="s">
        <v>2577</v>
      </c>
      <c r="Q1251" s="11"/>
      <c r="R1251" s="10"/>
      <c r="S1251" s="10">
        <v>41068905</v>
      </c>
      <c r="T1251" s="10" t="s">
        <v>3515</v>
      </c>
      <c r="U1251" s="10" t="s">
        <v>2594</v>
      </c>
      <c r="V1251" s="10">
        <v>2710193200</v>
      </c>
      <c r="W1251" s="10" t="s">
        <v>604</v>
      </c>
      <c r="X1251" s="112" t="s">
        <v>3506</v>
      </c>
      <c r="Y1251" s="10" t="s">
        <v>1075</v>
      </c>
      <c r="Z1251" s="10" t="s">
        <v>73</v>
      </c>
      <c r="AA1251" s="112" t="s">
        <v>3507</v>
      </c>
      <c r="AB1251" s="14" t="s">
        <v>713</v>
      </c>
      <c r="AC1251" s="14"/>
      <c r="AD1251" s="14"/>
      <c r="AE1251" s="14"/>
      <c r="AF1251" s="14"/>
      <c r="AG1251" s="14"/>
      <c r="AH1251" s="14"/>
    </row>
    <row r="1252" spans="2:34" hidden="1" x14ac:dyDescent="0.35">
      <c r="B1252" s="10">
        <v>41068905</v>
      </c>
      <c r="C1252" s="10">
        <v>905</v>
      </c>
      <c r="D1252" s="11" t="s">
        <v>3515</v>
      </c>
      <c r="E1252" s="11"/>
      <c r="F1252" s="11"/>
      <c r="G1252" s="11" t="s">
        <v>46</v>
      </c>
      <c r="H1252" s="10" t="s">
        <v>735</v>
      </c>
      <c r="I1252" s="41" t="s">
        <v>63</v>
      </c>
      <c r="J1252" s="41" t="s">
        <v>709</v>
      </c>
      <c r="K1252" s="10" t="s">
        <v>65</v>
      </c>
      <c r="L1252" s="10" t="s">
        <v>66</v>
      </c>
      <c r="M1252" s="10" t="s">
        <v>52</v>
      </c>
      <c r="N1252" s="13">
        <v>41827</v>
      </c>
      <c r="O1252" s="10" t="s">
        <v>92</v>
      </c>
      <c r="P1252" s="15" t="s">
        <v>2577</v>
      </c>
      <c r="Q1252" s="11"/>
      <c r="R1252" s="10"/>
      <c r="S1252" s="10">
        <v>41053905</v>
      </c>
      <c r="T1252" s="10" t="s">
        <v>863</v>
      </c>
      <c r="U1252" s="10" t="s">
        <v>2594</v>
      </c>
      <c r="V1252" s="10">
        <v>2710193200</v>
      </c>
      <c r="W1252" s="10" t="s">
        <v>604</v>
      </c>
      <c r="X1252" s="112" t="s">
        <v>3506</v>
      </c>
      <c r="Y1252" s="10" t="s">
        <v>1075</v>
      </c>
      <c r="Z1252" s="10" t="s">
        <v>73</v>
      </c>
      <c r="AA1252" s="112" t="s">
        <v>3507</v>
      </c>
      <c r="AB1252" s="14" t="s">
        <v>713</v>
      </c>
      <c r="AC1252" s="14"/>
      <c r="AD1252" s="14"/>
      <c r="AE1252" s="14"/>
      <c r="AF1252" s="14"/>
      <c r="AG1252" s="14"/>
      <c r="AH1252" s="14"/>
    </row>
    <row r="1253" spans="2:34" hidden="1" x14ac:dyDescent="0.35">
      <c r="B1253" s="10">
        <v>41068809</v>
      </c>
      <c r="C1253" s="10">
        <v>809</v>
      </c>
      <c r="D1253" s="11" t="s">
        <v>3509</v>
      </c>
      <c r="E1253" s="11"/>
      <c r="F1253" s="11"/>
      <c r="G1253" s="11" t="s">
        <v>46</v>
      </c>
      <c r="H1253" s="10" t="s">
        <v>47</v>
      </c>
      <c r="I1253" s="41" t="s">
        <v>48</v>
      </c>
      <c r="J1253" s="41" t="s">
        <v>709</v>
      </c>
      <c r="K1253" s="10" t="s">
        <v>65</v>
      </c>
      <c r="L1253" s="10" t="s">
        <v>66</v>
      </c>
      <c r="M1253" s="10" t="s">
        <v>52</v>
      </c>
      <c r="N1253" s="13">
        <v>41827</v>
      </c>
      <c r="O1253" s="10" t="s">
        <v>92</v>
      </c>
      <c r="P1253" s="15" t="s">
        <v>2577</v>
      </c>
      <c r="Q1253" s="111"/>
      <c r="R1253" s="10"/>
      <c r="S1253" s="10">
        <v>41053809</v>
      </c>
      <c r="T1253" s="10" t="s">
        <v>866</v>
      </c>
      <c r="U1253" s="10" t="s">
        <v>2594</v>
      </c>
      <c r="V1253" s="10">
        <v>2710193200</v>
      </c>
      <c r="W1253" s="10" t="s">
        <v>604</v>
      </c>
      <c r="X1253" s="112" t="s">
        <v>3506</v>
      </c>
      <c r="Y1253" s="10" t="s">
        <v>360</v>
      </c>
      <c r="Z1253" s="10" t="s">
        <v>88</v>
      </c>
      <c r="AA1253" s="112" t="s">
        <v>3510</v>
      </c>
      <c r="AB1253" s="14" t="s">
        <v>713</v>
      </c>
      <c r="AC1253" s="14"/>
      <c r="AD1253" s="14"/>
      <c r="AE1253" s="14"/>
      <c r="AF1253" s="14"/>
      <c r="AG1253" s="14"/>
      <c r="AH1253" s="14"/>
    </row>
    <row r="1254" spans="2:34" hidden="1" x14ac:dyDescent="0.35">
      <c r="B1254" s="10">
        <v>45500801</v>
      </c>
      <c r="C1254" s="10">
        <v>801</v>
      </c>
      <c r="D1254" s="11" t="s">
        <v>839</v>
      </c>
      <c r="E1254" s="11">
        <v>45500801</v>
      </c>
      <c r="F1254" s="11" t="s">
        <v>839</v>
      </c>
      <c r="G1254" s="11" t="s">
        <v>46</v>
      </c>
      <c r="H1254" s="10" t="s">
        <v>79</v>
      </c>
      <c r="I1254" s="41" t="s">
        <v>79</v>
      </c>
      <c r="J1254" s="41" t="s">
        <v>49</v>
      </c>
      <c r="K1254" s="10" t="s">
        <v>305</v>
      </c>
      <c r="L1254" s="10" t="s">
        <v>66</v>
      </c>
      <c r="M1254" s="10" t="s">
        <v>52</v>
      </c>
      <c r="N1254" s="13">
        <v>44376</v>
      </c>
      <c r="O1254" s="10" t="s">
        <v>92</v>
      </c>
      <c r="P1254" s="15" t="s">
        <v>2577</v>
      </c>
      <c r="Q1254" s="11"/>
      <c r="R1254" s="10" t="s">
        <v>54</v>
      </c>
      <c r="S1254" s="10" t="s">
        <v>44</v>
      </c>
      <c r="T1254" s="10" t="s">
        <v>44</v>
      </c>
      <c r="U1254" s="10" t="s">
        <v>55</v>
      </c>
      <c r="V1254" s="10">
        <v>2710193200</v>
      </c>
      <c r="W1254" s="10" t="s">
        <v>2613</v>
      </c>
      <c r="X1254" s="112" t="s">
        <v>3516</v>
      </c>
      <c r="Y1254" s="10">
        <v>1176</v>
      </c>
      <c r="Z1254" s="10" t="s">
        <v>392</v>
      </c>
      <c r="AA1254" s="112" t="s">
        <v>3517</v>
      </c>
      <c r="AB1254" s="14" t="s">
        <v>713</v>
      </c>
      <c r="AC1254" s="14"/>
      <c r="AD1254" s="14"/>
      <c r="AE1254" s="14"/>
      <c r="AF1254" s="14"/>
      <c r="AG1254" s="14"/>
      <c r="AH1254" s="14"/>
    </row>
    <row r="1255" spans="2:34" hidden="1" x14ac:dyDescent="0.35">
      <c r="B1255" s="10">
        <v>41092809</v>
      </c>
      <c r="C1255" s="10">
        <v>809</v>
      </c>
      <c r="D1255" s="11" t="s">
        <v>3518</v>
      </c>
      <c r="E1255" s="11">
        <v>41077801</v>
      </c>
      <c r="F1255" s="11" t="s">
        <v>782</v>
      </c>
      <c r="G1255" s="11" t="s">
        <v>46</v>
      </c>
      <c r="H1255" s="10" t="s">
        <v>47</v>
      </c>
      <c r="I1255" s="41" t="s">
        <v>48</v>
      </c>
      <c r="J1255" s="41" t="s">
        <v>49</v>
      </c>
      <c r="K1255" s="10" t="s">
        <v>305</v>
      </c>
      <c r="L1255" s="10" t="s">
        <v>66</v>
      </c>
      <c r="M1255" s="10" t="s">
        <v>52</v>
      </c>
      <c r="N1255" s="13">
        <v>42926</v>
      </c>
      <c r="O1255" s="10" t="s">
        <v>92</v>
      </c>
      <c r="P1255" s="15" t="s">
        <v>2577</v>
      </c>
      <c r="Q1255" s="111" t="s">
        <v>6961</v>
      </c>
      <c r="R1255" s="10" t="s">
        <v>54</v>
      </c>
      <c r="S1255" s="10">
        <v>45502809</v>
      </c>
      <c r="T1255" s="10" t="s">
        <v>773</v>
      </c>
      <c r="U1255" s="10" t="s">
        <v>329</v>
      </c>
      <c r="V1255" s="10">
        <v>2710193200</v>
      </c>
      <c r="W1255" s="10" t="s">
        <v>83</v>
      </c>
      <c r="X1255" s="112" t="s">
        <v>3520</v>
      </c>
      <c r="Y1255" s="10" t="s">
        <v>360</v>
      </c>
      <c r="Z1255" s="10" t="s">
        <v>3493</v>
      </c>
      <c r="AA1255" s="112" t="s">
        <v>3521</v>
      </c>
      <c r="AB1255" s="14" t="s">
        <v>713</v>
      </c>
      <c r="AC1255" s="14"/>
      <c r="AD1255" s="14"/>
      <c r="AE1255" s="14"/>
      <c r="AF1255" s="14"/>
      <c r="AG1255" s="14"/>
      <c r="AH1255" s="14"/>
    </row>
    <row r="1256" spans="2:34" hidden="1" x14ac:dyDescent="0.35">
      <c r="B1256" s="10">
        <v>43608905</v>
      </c>
      <c r="C1256" s="10">
        <v>905</v>
      </c>
      <c r="D1256" s="11" t="s">
        <v>3491</v>
      </c>
      <c r="E1256" s="11"/>
      <c r="F1256" s="11"/>
      <c r="G1256" s="11" t="s">
        <v>46</v>
      </c>
      <c r="H1256" s="10" t="s">
        <v>62</v>
      </c>
      <c r="I1256" s="41" t="s">
        <v>63</v>
      </c>
      <c r="J1256" s="41" t="s">
        <v>709</v>
      </c>
      <c r="K1256" s="10" t="s">
        <v>65</v>
      </c>
      <c r="L1256" s="10" t="s">
        <v>66</v>
      </c>
      <c r="M1256" s="10" t="s">
        <v>52</v>
      </c>
      <c r="N1256" s="13">
        <v>42782</v>
      </c>
      <c r="O1256" s="10" t="s">
        <v>92</v>
      </c>
      <c r="P1256" s="15" t="s">
        <v>2577</v>
      </c>
      <c r="Q1256" s="11"/>
      <c r="R1256" s="10"/>
      <c r="S1256" s="10">
        <v>41092905</v>
      </c>
      <c r="T1256" s="10" t="s">
        <v>3522</v>
      </c>
      <c r="U1256" s="10" t="s">
        <v>2594</v>
      </c>
      <c r="V1256" s="10">
        <v>2710193200</v>
      </c>
      <c r="W1256" s="10" t="s">
        <v>604</v>
      </c>
      <c r="X1256" s="112" t="s">
        <v>3520</v>
      </c>
      <c r="Y1256" s="10" t="s">
        <v>1075</v>
      </c>
      <c r="Z1256" s="10" t="s">
        <v>3493</v>
      </c>
      <c r="AA1256" s="112" t="s">
        <v>845</v>
      </c>
      <c r="AB1256" s="14" t="s">
        <v>713</v>
      </c>
      <c r="AC1256" s="14"/>
      <c r="AD1256" s="14"/>
      <c r="AE1256" s="14"/>
      <c r="AF1256" s="14"/>
      <c r="AG1256" s="14"/>
      <c r="AH1256" s="14"/>
    </row>
    <row r="1257" spans="2:34" hidden="1" x14ac:dyDescent="0.35">
      <c r="B1257" s="10">
        <v>43608809</v>
      </c>
      <c r="C1257" s="10">
        <v>809</v>
      </c>
      <c r="D1257" s="11" t="s">
        <v>3498</v>
      </c>
      <c r="E1257" s="11"/>
      <c r="F1257" s="11"/>
      <c r="G1257" s="11" t="s">
        <v>46</v>
      </c>
      <c r="H1257" s="10" t="s">
        <v>47</v>
      </c>
      <c r="I1257" s="41" t="s">
        <v>48</v>
      </c>
      <c r="J1257" s="41" t="s">
        <v>709</v>
      </c>
      <c r="K1257" s="10" t="s">
        <v>65</v>
      </c>
      <c r="L1257" s="10" t="s">
        <v>66</v>
      </c>
      <c r="M1257" s="10" t="s">
        <v>52</v>
      </c>
      <c r="N1257" s="13">
        <v>42782</v>
      </c>
      <c r="O1257" s="10" t="s">
        <v>92</v>
      </c>
      <c r="P1257" s="15" t="s">
        <v>2577</v>
      </c>
      <c r="Q1257" s="11"/>
      <c r="R1257" s="10"/>
      <c r="S1257" s="10">
        <v>41092809</v>
      </c>
      <c r="T1257" s="10" t="s">
        <v>3518</v>
      </c>
      <c r="U1257" s="10" t="s">
        <v>2594</v>
      </c>
      <c r="V1257" s="10">
        <v>2710193200</v>
      </c>
      <c r="W1257" s="10" t="s">
        <v>604</v>
      </c>
      <c r="X1257" s="112" t="s">
        <v>3520</v>
      </c>
      <c r="Y1257" s="10" t="s">
        <v>360</v>
      </c>
      <c r="Z1257" s="10" t="s">
        <v>3493</v>
      </c>
      <c r="AA1257" s="112" t="s">
        <v>3521</v>
      </c>
      <c r="AB1257" s="14" t="s">
        <v>713</v>
      </c>
      <c r="AC1257" s="14"/>
      <c r="AD1257" s="14"/>
      <c r="AE1257" s="14"/>
      <c r="AF1257" s="14"/>
      <c r="AG1257" s="14"/>
      <c r="AH1257" s="14"/>
    </row>
    <row r="1258" spans="2:34" hidden="1" x14ac:dyDescent="0.35">
      <c r="B1258" s="10">
        <v>43453909</v>
      </c>
      <c r="C1258" s="10">
        <v>909</v>
      </c>
      <c r="D1258" s="11" t="s">
        <v>3523</v>
      </c>
      <c r="E1258" s="11"/>
      <c r="F1258" s="11"/>
      <c r="G1258" s="11" t="s">
        <v>46</v>
      </c>
      <c r="H1258" s="10" t="s">
        <v>62</v>
      </c>
      <c r="I1258" s="41" t="s">
        <v>63</v>
      </c>
      <c r="J1258" s="41" t="s">
        <v>709</v>
      </c>
      <c r="K1258" s="10" t="s">
        <v>65</v>
      </c>
      <c r="L1258" s="10" t="s">
        <v>51</v>
      </c>
      <c r="M1258" s="10" t="s">
        <v>67</v>
      </c>
      <c r="N1258" s="13">
        <v>41814</v>
      </c>
      <c r="O1258" s="10" t="s">
        <v>92</v>
      </c>
      <c r="P1258" s="15" t="s">
        <v>2577</v>
      </c>
      <c r="Q1258" s="11"/>
      <c r="R1258" s="10"/>
      <c r="S1258" s="10">
        <v>41066909</v>
      </c>
      <c r="T1258" s="10" t="s">
        <v>3524</v>
      </c>
      <c r="U1258" s="10" t="s">
        <v>2594</v>
      </c>
      <c r="V1258" s="10">
        <v>2710193200</v>
      </c>
      <c r="W1258" s="10" t="s">
        <v>2582</v>
      </c>
      <c r="X1258" s="112" t="s">
        <v>3525</v>
      </c>
      <c r="Y1258" s="10" t="s">
        <v>3526</v>
      </c>
      <c r="Z1258" s="10" t="s">
        <v>2085</v>
      </c>
      <c r="AA1258" s="112" t="s">
        <v>3527</v>
      </c>
      <c r="AB1258" s="14" t="s">
        <v>713</v>
      </c>
      <c r="AC1258" s="14"/>
      <c r="AD1258" s="14"/>
      <c r="AE1258" s="14"/>
      <c r="AF1258" s="14"/>
      <c r="AG1258" s="14"/>
      <c r="AH1258" s="14"/>
    </row>
    <row r="1259" spans="2:34" hidden="1" x14ac:dyDescent="0.35">
      <c r="B1259" s="10">
        <v>43453849</v>
      </c>
      <c r="C1259" s="10">
        <v>849</v>
      </c>
      <c r="D1259" s="11" t="s">
        <v>3528</v>
      </c>
      <c r="E1259" s="11"/>
      <c r="F1259" s="11"/>
      <c r="G1259" s="11" t="s">
        <v>46</v>
      </c>
      <c r="H1259" s="10" t="s">
        <v>47</v>
      </c>
      <c r="I1259" s="41" t="s">
        <v>48</v>
      </c>
      <c r="J1259" s="41" t="s">
        <v>709</v>
      </c>
      <c r="K1259" s="10" t="s">
        <v>65</v>
      </c>
      <c r="L1259" s="10" t="s">
        <v>51</v>
      </c>
      <c r="M1259" s="10" t="s">
        <v>67</v>
      </c>
      <c r="N1259" s="13">
        <v>41726</v>
      </c>
      <c r="O1259" s="10" t="s">
        <v>92</v>
      </c>
      <c r="P1259" s="15" t="s">
        <v>2577</v>
      </c>
      <c r="Q1259" s="11"/>
      <c r="R1259" s="10"/>
      <c r="S1259" s="10">
        <v>41066849</v>
      </c>
      <c r="T1259" s="10" t="s">
        <v>3529</v>
      </c>
      <c r="U1259" s="10" t="s">
        <v>2594</v>
      </c>
      <c r="V1259" s="10">
        <v>2710193200</v>
      </c>
      <c r="W1259" s="10" t="s">
        <v>2582</v>
      </c>
      <c r="X1259" s="112" t="s">
        <v>3525</v>
      </c>
      <c r="Y1259" s="10" t="s">
        <v>3530</v>
      </c>
      <c r="Z1259" s="10" t="s">
        <v>3085</v>
      </c>
      <c r="AA1259" s="112" t="s">
        <v>3531</v>
      </c>
      <c r="AB1259" s="14" t="s">
        <v>713</v>
      </c>
      <c r="AC1259" s="14"/>
      <c r="AD1259" s="14"/>
      <c r="AE1259" s="14"/>
      <c r="AF1259" s="14"/>
      <c r="AG1259" s="14"/>
      <c r="AH1259" s="14"/>
    </row>
    <row r="1260" spans="2:34" hidden="1" x14ac:dyDescent="0.35">
      <c r="B1260" s="10">
        <v>43006905</v>
      </c>
      <c r="C1260" s="10">
        <v>905</v>
      </c>
      <c r="D1260" s="11" t="s">
        <v>3532</v>
      </c>
      <c r="E1260" s="11"/>
      <c r="F1260" s="11"/>
      <c r="G1260" s="11" t="s">
        <v>46</v>
      </c>
      <c r="H1260" s="10" t="s">
        <v>735</v>
      </c>
      <c r="I1260" s="41" t="s">
        <v>63</v>
      </c>
      <c r="J1260" s="41" t="s">
        <v>709</v>
      </c>
      <c r="K1260" s="10" t="s">
        <v>65</v>
      </c>
      <c r="L1260" s="10" t="s">
        <v>66</v>
      </c>
      <c r="M1260" s="10" t="s">
        <v>52</v>
      </c>
      <c r="N1260" s="13" t="s">
        <v>6</v>
      </c>
      <c r="O1260" s="10" t="s">
        <v>92</v>
      </c>
      <c r="P1260" s="15" t="s">
        <v>2577</v>
      </c>
      <c r="Q1260" s="11"/>
      <c r="R1260" s="10"/>
      <c r="S1260" s="10">
        <v>43007905</v>
      </c>
      <c r="T1260" s="10" t="s">
        <v>3533</v>
      </c>
      <c r="U1260" s="10" t="s">
        <v>2594</v>
      </c>
      <c r="V1260" s="10">
        <v>2710193200</v>
      </c>
      <c r="W1260" s="10" t="s">
        <v>604</v>
      </c>
      <c r="X1260" s="112" t="s">
        <v>3534</v>
      </c>
      <c r="Y1260" s="10" t="s">
        <v>1075</v>
      </c>
      <c r="Z1260" s="10" t="s">
        <v>73</v>
      </c>
      <c r="AA1260" s="112" t="s">
        <v>3535</v>
      </c>
      <c r="AB1260" s="14" t="s">
        <v>713</v>
      </c>
      <c r="AC1260" s="14"/>
      <c r="AD1260" s="14"/>
      <c r="AE1260" s="14"/>
      <c r="AF1260" s="14"/>
      <c r="AG1260" s="14"/>
      <c r="AH1260" s="14"/>
    </row>
    <row r="1261" spans="2:34" hidden="1" x14ac:dyDescent="0.35">
      <c r="B1261" s="10">
        <v>43007905</v>
      </c>
      <c r="C1261" s="10">
        <v>905</v>
      </c>
      <c r="D1261" s="11" t="s">
        <v>3533</v>
      </c>
      <c r="E1261" s="11"/>
      <c r="F1261" s="11"/>
      <c r="G1261" s="11" t="s">
        <v>46</v>
      </c>
      <c r="H1261" s="10" t="s">
        <v>735</v>
      </c>
      <c r="I1261" s="41" t="s">
        <v>63</v>
      </c>
      <c r="J1261" s="41" t="s">
        <v>709</v>
      </c>
      <c r="K1261" s="10" t="s">
        <v>65</v>
      </c>
      <c r="L1261" s="10" t="s">
        <v>66</v>
      </c>
      <c r="M1261" s="10" t="s">
        <v>52</v>
      </c>
      <c r="N1261" s="13">
        <v>41081</v>
      </c>
      <c r="O1261" s="10" t="s">
        <v>92</v>
      </c>
      <c r="P1261" s="15" t="s">
        <v>2577</v>
      </c>
      <c r="Q1261" s="11"/>
      <c r="R1261" s="10"/>
      <c r="S1261" s="10">
        <v>41062905</v>
      </c>
      <c r="T1261" s="10" t="s">
        <v>3474</v>
      </c>
      <c r="U1261" s="10" t="s">
        <v>2594</v>
      </c>
      <c r="V1261" s="10">
        <v>2710193200</v>
      </c>
      <c r="W1261" s="10" t="s">
        <v>604</v>
      </c>
      <c r="X1261" s="112" t="s">
        <v>3534</v>
      </c>
      <c r="Y1261" s="10" t="s">
        <v>1075</v>
      </c>
      <c r="Z1261" s="10" t="s">
        <v>73</v>
      </c>
      <c r="AA1261" s="112" t="s">
        <v>3535</v>
      </c>
      <c r="AB1261" s="14" t="s">
        <v>713</v>
      </c>
      <c r="AC1261" s="14"/>
      <c r="AD1261" s="14"/>
      <c r="AE1261" s="14"/>
      <c r="AF1261" s="14"/>
      <c r="AG1261" s="14"/>
      <c r="AH1261" s="14"/>
    </row>
    <row r="1262" spans="2:34" hidden="1" x14ac:dyDescent="0.35">
      <c r="B1262" s="10">
        <v>43007809</v>
      </c>
      <c r="C1262" s="10">
        <v>809</v>
      </c>
      <c r="D1262" s="11" t="s">
        <v>3536</v>
      </c>
      <c r="E1262" s="11"/>
      <c r="F1262" s="11"/>
      <c r="G1262" s="11" t="s">
        <v>46</v>
      </c>
      <c r="H1262" s="10" t="s">
        <v>47</v>
      </c>
      <c r="I1262" s="41" t="s">
        <v>48</v>
      </c>
      <c r="J1262" s="41" t="s">
        <v>709</v>
      </c>
      <c r="K1262" s="10" t="s">
        <v>65</v>
      </c>
      <c r="L1262" s="10" t="s">
        <v>66</v>
      </c>
      <c r="M1262" s="10" t="s">
        <v>52</v>
      </c>
      <c r="N1262" s="13">
        <v>41120</v>
      </c>
      <c r="O1262" s="10" t="s">
        <v>92</v>
      </c>
      <c r="P1262" s="15" t="s">
        <v>2577</v>
      </c>
      <c r="Q1262" s="11"/>
      <c r="R1262" s="10"/>
      <c r="S1262" s="10">
        <v>41062809</v>
      </c>
      <c r="T1262" s="10" t="s">
        <v>3479</v>
      </c>
      <c r="U1262" s="10" t="s">
        <v>2594</v>
      </c>
      <c r="V1262" s="10">
        <v>2710193200</v>
      </c>
      <c r="W1262" s="10" t="s">
        <v>604</v>
      </c>
      <c r="X1262" s="112" t="s">
        <v>3534</v>
      </c>
      <c r="Y1262" s="10" t="s">
        <v>360</v>
      </c>
      <c r="Z1262" s="10" t="s">
        <v>88</v>
      </c>
      <c r="AA1262" s="112" t="s">
        <v>3537</v>
      </c>
      <c r="AB1262" s="14" t="s">
        <v>713</v>
      </c>
      <c r="AC1262" s="14"/>
      <c r="AD1262" s="14"/>
      <c r="AE1262" s="14"/>
      <c r="AF1262" s="14"/>
      <c r="AG1262" s="14"/>
      <c r="AH1262" s="14"/>
    </row>
    <row r="1263" spans="2:34" hidden="1" x14ac:dyDescent="0.35">
      <c r="B1263" s="10">
        <v>41060909</v>
      </c>
      <c r="C1263" s="10">
        <v>909</v>
      </c>
      <c r="D1263" s="11" t="s">
        <v>3538</v>
      </c>
      <c r="E1263" s="11"/>
      <c r="F1263" s="11"/>
      <c r="G1263" s="11" t="s">
        <v>46</v>
      </c>
      <c r="H1263" s="10" t="s">
        <v>735</v>
      </c>
      <c r="I1263" s="41" t="s">
        <v>63</v>
      </c>
      <c r="J1263" s="41" t="s">
        <v>709</v>
      </c>
      <c r="K1263" s="10" t="s">
        <v>65</v>
      </c>
      <c r="L1263" s="10" t="s">
        <v>51</v>
      </c>
      <c r="M1263" s="10" t="s">
        <v>52</v>
      </c>
      <c r="N1263" s="13" t="s">
        <v>3</v>
      </c>
      <c r="O1263" s="10" t="s">
        <v>92</v>
      </c>
      <c r="P1263" s="15" t="s">
        <v>2577</v>
      </c>
      <c r="Q1263" s="11"/>
      <c r="R1263" s="10"/>
      <c r="S1263" s="10" t="s">
        <v>536</v>
      </c>
      <c r="T1263" s="10" t="s">
        <v>536</v>
      </c>
      <c r="U1263" s="10" t="s">
        <v>2580</v>
      </c>
      <c r="V1263" s="10">
        <v>2710193200</v>
      </c>
      <c r="W1263" s="10" t="s">
        <v>2582</v>
      </c>
      <c r="X1263" s="112" t="s">
        <v>3539</v>
      </c>
      <c r="Y1263" s="10" t="s">
        <v>1075</v>
      </c>
      <c r="Z1263" s="10" t="s">
        <v>3540</v>
      </c>
      <c r="AA1263" s="112" t="s">
        <v>3541</v>
      </c>
      <c r="AB1263" s="14" t="s">
        <v>713</v>
      </c>
      <c r="AC1263" s="14"/>
      <c r="AD1263" s="14"/>
      <c r="AE1263" s="14"/>
      <c r="AF1263" s="14"/>
      <c r="AG1263" s="14"/>
      <c r="AH1263" s="14"/>
    </row>
    <row r="1264" spans="2:34" hidden="1" x14ac:dyDescent="0.35">
      <c r="B1264" s="10">
        <v>41061909</v>
      </c>
      <c r="C1264" s="10">
        <v>909</v>
      </c>
      <c r="D1264" s="11" t="s">
        <v>3542</v>
      </c>
      <c r="E1264" s="11"/>
      <c r="F1264" s="11"/>
      <c r="G1264" s="11" t="s">
        <v>46</v>
      </c>
      <c r="H1264" s="10" t="s">
        <v>735</v>
      </c>
      <c r="I1264" s="41" t="s">
        <v>63</v>
      </c>
      <c r="J1264" s="41" t="s">
        <v>709</v>
      </c>
      <c r="K1264" s="10" t="s">
        <v>65</v>
      </c>
      <c r="L1264" s="10" t="s">
        <v>51</v>
      </c>
      <c r="M1264" s="10" t="s">
        <v>52</v>
      </c>
      <c r="N1264" s="13">
        <v>42076</v>
      </c>
      <c r="O1264" s="10" t="s">
        <v>92</v>
      </c>
      <c r="P1264" s="15" t="s">
        <v>2577</v>
      </c>
      <c r="Q1264" s="11"/>
      <c r="R1264" s="10"/>
      <c r="S1264" s="10">
        <v>41071909</v>
      </c>
      <c r="T1264" s="10" t="s">
        <v>855</v>
      </c>
      <c r="U1264" s="10" t="s">
        <v>2594</v>
      </c>
      <c r="V1264" s="10">
        <v>3403190000</v>
      </c>
      <c r="W1264" s="10" t="s">
        <v>2582</v>
      </c>
      <c r="X1264" s="112" t="s">
        <v>3543</v>
      </c>
      <c r="Y1264" s="10" t="s">
        <v>1075</v>
      </c>
      <c r="Z1264" s="10" t="s">
        <v>3540</v>
      </c>
      <c r="AA1264" s="112" t="s">
        <v>3544</v>
      </c>
      <c r="AB1264" s="14" t="s">
        <v>713</v>
      </c>
      <c r="AC1264" s="14"/>
      <c r="AD1264" s="14"/>
      <c r="AE1264" s="14"/>
      <c r="AF1264" s="14"/>
      <c r="AG1264" s="14"/>
      <c r="AH1264" s="14"/>
    </row>
    <row r="1265" spans="2:34" hidden="1" x14ac:dyDescent="0.35">
      <c r="B1265" s="10">
        <v>43003909</v>
      </c>
      <c r="C1265" s="10">
        <v>909</v>
      </c>
      <c r="D1265" s="11" t="s">
        <v>3545</v>
      </c>
      <c r="E1265" s="11"/>
      <c r="F1265" s="11"/>
      <c r="G1265" s="11" t="s">
        <v>46</v>
      </c>
      <c r="H1265" s="10" t="s">
        <v>735</v>
      </c>
      <c r="I1265" s="41" t="s">
        <v>63</v>
      </c>
      <c r="J1265" s="41" t="s">
        <v>709</v>
      </c>
      <c r="K1265" s="10" t="s">
        <v>65</v>
      </c>
      <c r="L1265" s="10" t="s">
        <v>51</v>
      </c>
      <c r="M1265" s="10" t="s">
        <v>52</v>
      </c>
      <c r="N1265" s="13">
        <v>41572</v>
      </c>
      <c r="O1265" s="10" t="s">
        <v>92</v>
      </c>
      <c r="P1265" s="15" t="s">
        <v>2577</v>
      </c>
      <c r="Q1265" s="11"/>
      <c r="R1265" s="10"/>
      <c r="S1265" s="10">
        <v>41061909</v>
      </c>
      <c r="T1265" s="10" t="s">
        <v>3542</v>
      </c>
      <c r="U1265" s="10" t="s">
        <v>2594</v>
      </c>
      <c r="V1265" s="10">
        <v>2710193200</v>
      </c>
      <c r="W1265" s="10" t="s">
        <v>2582</v>
      </c>
      <c r="X1265" s="112" t="s">
        <v>3546</v>
      </c>
      <c r="Y1265" s="10" t="s">
        <v>1075</v>
      </c>
      <c r="Z1265" s="10" t="s">
        <v>2085</v>
      </c>
      <c r="AA1265" s="112" t="s">
        <v>3547</v>
      </c>
      <c r="AB1265" s="14" t="s">
        <v>713</v>
      </c>
      <c r="AC1265" s="14"/>
      <c r="AD1265" s="14"/>
      <c r="AE1265" s="14"/>
      <c r="AF1265" s="14"/>
      <c r="AG1265" s="14"/>
      <c r="AH1265" s="14"/>
    </row>
    <row r="1266" spans="2:34" hidden="1" x14ac:dyDescent="0.35">
      <c r="B1266" s="10">
        <v>41066909</v>
      </c>
      <c r="C1266" s="10">
        <v>909</v>
      </c>
      <c r="D1266" s="11" t="s">
        <v>3524</v>
      </c>
      <c r="E1266" s="11"/>
      <c r="F1266" s="11"/>
      <c r="G1266" s="11" t="s">
        <v>46</v>
      </c>
      <c r="H1266" s="10" t="s">
        <v>735</v>
      </c>
      <c r="I1266" s="41" t="s">
        <v>63</v>
      </c>
      <c r="J1266" s="41" t="s">
        <v>709</v>
      </c>
      <c r="K1266" s="10" t="s">
        <v>65</v>
      </c>
      <c r="L1266" s="10" t="s">
        <v>51</v>
      </c>
      <c r="M1266" s="10" t="s">
        <v>52</v>
      </c>
      <c r="N1266" s="13" t="s">
        <v>604</v>
      </c>
      <c r="O1266" s="10" t="s">
        <v>92</v>
      </c>
      <c r="P1266" s="15" t="s">
        <v>2577</v>
      </c>
      <c r="Q1266" s="11"/>
      <c r="R1266" s="10"/>
      <c r="S1266" s="10">
        <v>46124909</v>
      </c>
      <c r="T1266" s="10" t="s">
        <v>3548</v>
      </c>
      <c r="U1266" s="10" t="s">
        <v>2594</v>
      </c>
      <c r="V1266" s="10">
        <v>2710193200</v>
      </c>
      <c r="W1266" s="10" t="s">
        <v>2582</v>
      </c>
      <c r="X1266" s="112" t="s">
        <v>3549</v>
      </c>
      <c r="Y1266" s="10" t="s">
        <v>1075</v>
      </c>
      <c r="Z1266" s="10" t="s">
        <v>2085</v>
      </c>
      <c r="AA1266" s="112" t="s">
        <v>3550</v>
      </c>
      <c r="AB1266" s="14" t="s">
        <v>713</v>
      </c>
      <c r="AC1266" s="14"/>
      <c r="AD1266" s="14"/>
      <c r="AE1266" s="14"/>
      <c r="AF1266" s="14"/>
      <c r="AG1266" s="14"/>
      <c r="AH1266" s="14"/>
    </row>
    <row r="1267" spans="2:34" hidden="1" x14ac:dyDescent="0.35">
      <c r="B1267" s="10">
        <v>41066849</v>
      </c>
      <c r="C1267" s="10">
        <v>849</v>
      </c>
      <c r="D1267" s="11" t="s">
        <v>3529</v>
      </c>
      <c r="E1267" s="11"/>
      <c r="F1267" s="11"/>
      <c r="G1267" s="11" t="s">
        <v>46</v>
      </c>
      <c r="H1267" s="10" t="s">
        <v>47</v>
      </c>
      <c r="I1267" s="41" t="s">
        <v>48</v>
      </c>
      <c r="J1267" s="41" t="s">
        <v>709</v>
      </c>
      <c r="K1267" s="10" t="s">
        <v>65</v>
      </c>
      <c r="L1267" s="10" t="s">
        <v>51</v>
      </c>
      <c r="M1267" s="10" t="s">
        <v>52</v>
      </c>
      <c r="N1267" s="13" t="s">
        <v>604</v>
      </c>
      <c r="O1267" s="10" t="s">
        <v>92</v>
      </c>
      <c r="P1267" s="15" t="s">
        <v>2577</v>
      </c>
      <c r="Q1267" s="11"/>
      <c r="R1267" s="10"/>
      <c r="S1267" s="10">
        <v>46124849</v>
      </c>
      <c r="T1267" s="10" t="s">
        <v>3551</v>
      </c>
      <c r="U1267" s="10" t="s">
        <v>2594</v>
      </c>
      <c r="V1267" s="10">
        <v>2710193200</v>
      </c>
      <c r="W1267" s="10" t="s">
        <v>2582</v>
      </c>
      <c r="X1267" s="112" t="s">
        <v>3549</v>
      </c>
      <c r="Y1267" s="10" t="s">
        <v>360</v>
      </c>
      <c r="Z1267" s="10" t="s">
        <v>3085</v>
      </c>
      <c r="AA1267" s="112" t="s">
        <v>3552</v>
      </c>
      <c r="AB1267" s="14" t="s">
        <v>713</v>
      </c>
      <c r="AC1267" s="14"/>
      <c r="AD1267" s="14"/>
      <c r="AE1267" s="14"/>
      <c r="AF1267" s="14"/>
      <c r="AG1267" s="14"/>
      <c r="AH1267" s="14"/>
    </row>
    <row r="1268" spans="2:34" hidden="1" x14ac:dyDescent="0.35">
      <c r="B1268" s="10">
        <v>41271909</v>
      </c>
      <c r="C1268" s="10">
        <v>909</v>
      </c>
      <c r="D1268" s="11" t="s">
        <v>3553</v>
      </c>
      <c r="E1268" s="11" t="s">
        <v>44</v>
      </c>
      <c r="F1268" s="11" t="s">
        <v>51</v>
      </c>
      <c r="G1268" s="11" t="s">
        <v>46</v>
      </c>
      <c r="H1268" s="10" t="s">
        <v>735</v>
      </c>
      <c r="I1268" s="41" t="s">
        <v>63</v>
      </c>
      <c r="J1268" s="41" t="s">
        <v>709</v>
      </c>
      <c r="K1268" s="10" t="s">
        <v>65</v>
      </c>
      <c r="L1268" s="10" t="s">
        <v>51</v>
      </c>
      <c r="M1268" s="10" t="s">
        <v>67</v>
      </c>
      <c r="N1268" s="13">
        <v>44682</v>
      </c>
      <c r="O1268" s="10" t="s">
        <v>53</v>
      </c>
      <c r="P1268" s="15" t="s">
        <v>2577</v>
      </c>
      <c r="Q1268" s="11"/>
      <c r="R1268" s="10"/>
      <c r="S1268" s="10"/>
      <c r="T1268" s="10"/>
      <c r="U1268" s="10"/>
      <c r="V1268" s="10">
        <v>27101932</v>
      </c>
      <c r="W1268" s="10" t="s">
        <v>2582</v>
      </c>
      <c r="X1268" s="10" t="s">
        <v>3554</v>
      </c>
      <c r="Y1268" s="10">
        <v>265100</v>
      </c>
      <c r="Z1268" s="10" t="s">
        <v>3556</v>
      </c>
      <c r="AA1268" s="10" t="s">
        <v>3557</v>
      </c>
      <c r="AB1268" s="14" t="s">
        <v>713</v>
      </c>
      <c r="AC1268" s="14"/>
      <c r="AD1268" s="14"/>
      <c r="AE1268" s="14"/>
      <c r="AF1268" s="14"/>
      <c r="AG1268" s="14"/>
      <c r="AH1268" s="14"/>
    </row>
    <row r="1269" spans="2:34" hidden="1" x14ac:dyDescent="0.35">
      <c r="B1269" s="10">
        <v>43001909</v>
      </c>
      <c r="C1269" s="10">
        <v>909</v>
      </c>
      <c r="D1269" s="11" t="s">
        <v>3558</v>
      </c>
      <c r="E1269" s="11"/>
      <c r="F1269" s="11"/>
      <c r="G1269" s="11" t="s">
        <v>46</v>
      </c>
      <c r="H1269" s="10" t="s">
        <v>735</v>
      </c>
      <c r="I1269" s="41" t="s">
        <v>63</v>
      </c>
      <c r="J1269" s="41" t="s">
        <v>709</v>
      </c>
      <c r="K1269" s="10" t="s">
        <v>65</v>
      </c>
      <c r="L1269" s="10" t="s">
        <v>51</v>
      </c>
      <c r="M1269" s="10" t="s">
        <v>52</v>
      </c>
      <c r="N1269" s="13">
        <v>41150</v>
      </c>
      <c r="O1269" s="10" t="s">
        <v>92</v>
      </c>
      <c r="P1269" s="15" t="s">
        <v>2577</v>
      </c>
      <c r="Q1269" s="11"/>
      <c r="R1269" s="10"/>
      <c r="S1269" s="10" t="s">
        <v>536</v>
      </c>
      <c r="T1269" s="10" t="s">
        <v>536</v>
      </c>
      <c r="U1269" s="10" t="s">
        <v>2580</v>
      </c>
      <c r="V1269" s="10">
        <v>2710193200</v>
      </c>
      <c r="W1269" s="10" t="s">
        <v>2582</v>
      </c>
      <c r="X1269" s="112" t="s">
        <v>3559</v>
      </c>
      <c r="Y1269" s="10" t="s">
        <v>1075</v>
      </c>
      <c r="Z1269" s="10" t="s">
        <v>2085</v>
      </c>
      <c r="AA1269" s="112" t="s">
        <v>3560</v>
      </c>
      <c r="AB1269" s="14" t="s">
        <v>713</v>
      </c>
      <c r="AC1269" s="14"/>
      <c r="AD1269" s="14"/>
      <c r="AE1269" s="14"/>
      <c r="AF1269" s="14"/>
      <c r="AG1269" s="14"/>
      <c r="AH1269" s="14"/>
    </row>
    <row r="1270" spans="2:34" hidden="1" x14ac:dyDescent="0.35">
      <c r="B1270" s="10">
        <v>41052909</v>
      </c>
      <c r="C1270" s="10">
        <v>909</v>
      </c>
      <c r="D1270" s="11" t="s">
        <v>3561</v>
      </c>
      <c r="E1270" s="11"/>
      <c r="F1270" s="11"/>
      <c r="G1270" s="11" t="s">
        <v>46</v>
      </c>
      <c r="H1270" s="10" t="s">
        <v>3046</v>
      </c>
      <c r="I1270" s="41" t="s">
        <v>63</v>
      </c>
      <c r="J1270" s="41" t="s">
        <v>709</v>
      </c>
      <c r="K1270" s="10" t="s">
        <v>65</v>
      </c>
      <c r="L1270" s="10" t="s">
        <v>51</v>
      </c>
      <c r="M1270" s="10" t="s">
        <v>67</v>
      </c>
      <c r="N1270" s="13" t="s">
        <v>604</v>
      </c>
      <c r="O1270" s="10" t="s">
        <v>92</v>
      </c>
      <c r="P1270" s="15" t="s">
        <v>2577</v>
      </c>
      <c r="Q1270" s="111"/>
      <c r="R1270" s="120"/>
      <c r="S1270" s="10" t="s">
        <v>536</v>
      </c>
      <c r="T1270" s="10" t="s">
        <v>536</v>
      </c>
      <c r="U1270" s="10" t="s">
        <v>2580</v>
      </c>
      <c r="V1270" s="10">
        <v>2710193200</v>
      </c>
      <c r="W1270" s="10" t="s">
        <v>2582</v>
      </c>
      <c r="X1270" s="112" t="s">
        <v>3562</v>
      </c>
      <c r="Y1270" s="10" t="s">
        <v>1075</v>
      </c>
      <c r="Z1270" s="10" t="s">
        <v>3563</v>
      </c>
      <c r="AA1270" s="112" t="s">
        <v>3564</v>
      </c>
      <c r="AB1270" s="14" t="s">
        <v>713</v>
      </c>
      <c r="AC1270" s="14"/>
      <c r="AD1270" s="14"/>
      <c r="AE1270" s="14"/>
      <c r="AF1270" s="14"/>
      <c r="AG1270" s="14"/>
      <c r="AH1270" s="14"/>
    </row>
    <row r="1271" spans="2:34" hidden="1" x14ac:dyDescent="0.35">
      <c r="B1271" s="10">
        <v>41067909</v>
      </c>
      <c r="C1271" s="10">
        <v>909</v>
      </c>
      <c r="D1271" s="11" t="s">
        <v>3565</v>
      </c>
      <c r="E1271" s="11"/>
      <c r="F1271" s="11"/>
      <c r="G1271" s="11" t="s">
        <v>46</v>
      </c>
      <c r="H1271" s="10" t="s">
        <v>735</v>
      </c>
      <c r="I1271" s="41" t="s">
        <v>63</v>
      </c>
      <c r="J1271" s="41" t="s">
        <v>709</v>
      </c>
      <c r="K1271" s="10" t="s">
        <v>65</v>
      </c>
      <c r="L1271" s="10" t="s">
        <v>51</v>
      </c>
      <c r="M1271" s="10" t="s">
        <v>52</v>
      </c>
      <c r="N1271" s="13">
        <v>42146</v>
      </c>
      <c r="O1271" s="10" t="s">
        <v>92</v>
      </c>
      <c r="P1271" s="15" t="s">
        <v>2577</v>
      </c>
      <c r="Q1271" s="11"/>
      <c r="R1271" s="10"/>
      <c r="S1271" s="10">
        <v>41051905</v>
      </c>
      <c r="T1271" s="10" t="s">
        <v>3462</v>
      </c>
      <c r="U1271" s="10" t="s">
        <v>2594</v>
      </c>
      <c r="V1271" s="10">
        <v>2710193200</v>
      </c>
      <c r="W1271" s="10" t="s">
        <v>2582</v>
      </c>
      <c r="X1271" s="112" t="s">
        <v>3566</v>
      </c>
      <c r="Y1271" s="10" t="s">
        <v>1075</v>
      </c>
      <c r="Z1271" s="10" t="s">
        <v>3502</v>
      </c>
      <c r="AA1271" s="112" t="s">
        <v>3567</v>
      </c>
      <c r="AB1271" s="14" t="s">
        <v>713</v>
      </c>
      <c r="AC1271" s="14"/>
      <c r="AD1271" s="14"/>
      <c r="AE1271" s="14"/>
      <c r="AF1271" s="14"/>
      <c r="AG1271" s="14"/>
      <c r="AH1271" s="14"/>
    </row>
    <row r="1272" spans="2:34" hidden="1" x14ac:dyDescent="0.35">
      <c r="B1272" s="10">
        <v>43609905</v>
      </c>
      <c r="C1272" s="10">
        <v>905</v>
      </c>
      <c r="D1272" s="11" t="s">
        <v>3568</v>
      </c>
      <c r="E1272" s="11">
        <v>43609801</v>
      </c>
      <c r="F1272" s="11" t="s">
        <v>870</v>
      </c>
      <c r="G1272" s="11" t="s">
        <v>46</v>
      </c>
      <c r="H1272" s="10" t="s">
        <v>62</v>
      </c>
      <c r="I1272" s="41" t="s">
        <v>63</v>
      </c>
      <c r="J1272" s="41" t="s">
        <v>709</v>
      </c>
      <c r="K1272" s="10" t="s">
        <v>65</v>
      </c>
      <c r="L1272" s="10" t="s">
        <v>66</v>
      </c>
      <c r="M1272" s="10" t="s">
        <v>67</v>
      </c>
      <c r="N1272" s="13">
        <v>42314</v>
      </c>
      <c r="O1272" s="10" t="s">
        <v>92</v>
      </c>
      <c r="P1272" s="15" t="s">
        <v>2577</v>
      </c>
      <c r="Q1272" s="111" t="s">
        <v>6962</v>
      </c>
      <c r="R1272" s="120" t="s">
        <v>6963</v>
      </c>
      <c r="S1272" s="10" t="s">
        <v>44</v>
      </c>
      <c r="T1272" s="10" t="s">
        <v>44</v>
      </c>
      <c r="U1272" s="10" t="s">
        <v>55</v>
      </c>
      <c r="V1272" s="10">
        <v>2710193200</v>
      </c>
      <c r="W1272" s="10" t="s">
        <v>70</v>
      </c>
      <c r="X1272" s="112" t="s">
        <v>872</v>
      </c>
      <c r="Y1272" s="10" t="s">
        <v>1075</v>
      </c>
      <c r="Z1272" s="10" t="s">
        <v>73</v>
      </c>
      <c r="AA1272" s="112" t="s">
        <v>3571</v>
      </c>
      <c r="AB1272" s="14" t="s">
        <v>713</v>
      </c>
      <c r="AC1272" s="14"/>
      <c r="AD1272" s="14"/>
      <c r="AE1272" s="14"/>
      <c r="AF1272" s="14"/>
      <c r="AG1272" s="14"/>
      <c r="AH1272" s="14"/>
    </row>
    <row r="1273" spans="2:34" hidden="1" x14ac:dyDescent="0.35">
      <c r="B1273" s="10">
        <v>43617809</v>
      </c>
      <c r="C1273" s="10">
        <v>809</v>
      </c>
      <c r="D1273" s="11" t="s">
        <v>3572</v>
      </c>
      <c r="E1273" s="11"/>
      <c r="F1273" s="11"/>
      <c r="G1273" s="11" t="s">
        <v>46</v>
      </c>
      <c r="H1273" s="10" t="s">
        <v>47</v>
      </c>
      <c r="I1273" s="41" t="s">
        <v>48</v>
      </c>
      <c r="J1273" s="41" t="s">
        <v>709</v>
      </c>
      <c r="K1273" s="10" t="s">
        <v>65</v>
      </c>
      <c r="L1273" s="10" t="s">
        <v>66</v>
      </c>
      <c r="M1273" s="10" t="s">
        <v>67</v>
      </c>
      <c r="N1273" s="13">
        <v>42795</v>
      </c>
      <c r="O1273" s="10" t="s">
        <v>92</v>
      </c>
      <c r="P1273" s="15" t="s">
        <v>2577</v>
      </c>
      <c r="Q1273" s="11"/>
      <c r="R1273" s="10"/>
      <c r="S1273" s="10" t="s">
        <v>536</v>
      </c>
      <c r="T1273" s="10" t="s">
        <v>536</v>
      </c>
      <c r="U1273" s="10" t="s">
        <v>2580</v>
      </c>
      <c r="V1273" s="10">
        <v>2710193200</v>
      </c>
      <c r="W1273" s="10" t="s">
        <v>83</v>
      </c>
      <c r="X1273" s="112" t="s">
        <v>872</v>
      </c>
      <c r="Y1273" s="10" t="s">
        <v>360</v>
      </c>
      <c r="Z1273" s="10" t="s">
        <v>565</v>
      </c>
      <c r="AA1273" s="112" t="s">
        <v>3573</v>
      </c>
      <c r="AB1273" s="14" t="s">
        <v>713</v>
      </c>
      <c r="AC1273" s="14"/>
      <c r="AD1273" s="14"/>
      <c r="AE1273" s="14"/>
      <c r="AF1273" s="14"/>
      <c r="AG1273" s="14"/>
      <c r="AH1273" s="14"/>
    </row>
    <row r="1274" spans="2:34" hidden="1" x14ac:dyDescent="0.35">
      <c r="B1274" s="10">
        <v>43607905</v>
      </c>
      <c r="C1274" s="10">
        <v>905</v>
      </c>
      <c r="D1274" s="11" t="s">
        <v>3574</v>
      </c>
      <c r="E1274" s="11"/>
      <c r="F1274" s="11"/>
      <c r="G1274" s="11" t="s">
        <v>46</v>
      </c>
      <c r="H1274" s="10" t="s">
        <v>735</v>
      </c>
      <c r="I1274" s="41" t="s">
        <v>63</v>
      </c>
      <c r="J1274" s="41" t="s">
        <v>709</v>
      </c>
      <c r="K1274" s="10" t="s">
        <v>65</v>
      </c>
      <c r="L1274" s="10" t="s">
        <v>66</v>
      </c>
      <c r="M1274" s="10" t="s">
        <v>67</v>
      </c>
      <c r="N1274" s="13">
        <v>42314</v>
      </c>
      <c r="O1274" s="10" t="s">
        <v>92</v>
      </c>
      <c r="P1274" s="15" t="s">
        <v>2577</v>
      </c>
      <c r="Q1274" s="11"/>
      <c r="R1274" s="10"/>
      <c r="S1274" s="10">
        <v>43610905</v>
      </c>
      <c r="T1274" s="10" t="s">
        <v>3575</v>
      </c>
      <c r="U1274" s="10" t="s">
        <v>2594</v>
      </c>
      <c r="V1274" s="10">
        <v>2710193200</v>
      </c>
      <c r="W1274" s="10" t="s">
        <v>604</v>
      </c>
      <c r="X1274" s="112" t="s">
        <v>3576</v>
      </c>
      <c r="Y1274" s="10" t="s">
        <v>1075</v>
      </c>
      <c r="Z1274" s="10" t="s">
        <v>73</v>
      </c>
      <c r="AA1274" s="112" t="s">
        <v>3577</v>
      </c>
      <c r="AB1274" s="14" t="s">
        <v>713</v>
      </c>
      <c r="AC1274" s="14"/>
      <c r="AD1274" s="14"/>
      <c r="AE1274" s="14"/>
      <c r="AF1274" s="14"/>
      <c r="AG1274" s="14"/>
      <c r="AH1274" s="14"/>
    </row>
    <row r="1275" spans="2:34" hidden="1" x14ac:dyDescent="0.35">
      <c r="B1275" s="10">
        <v>43607809</v>
      </c>
      <c r="C1275" s="10">
        <v>809</v>
      </c>
      <c r="D1275" s="11" t="s">
        <v>3578</v>
      </c>
      <c r="E1275" s="11"/>
      <c r="F1275" s="11"/>
      <c r="G1275" s="11" t="s">
        <v>46</v>
      </c>
      <c r="H1275" s="10" t="s">
        <v>47</v>
      </c>
      <c r="I1275" s="41" t="s">
        <v>48</v>
      </c>
      <c r="J1275" s="41" t="s">
        <v>709</v>
      </c>
      <c r="K1275" s="10" t="s">
        <v>65</v>
      </c>
      <c r="L1275" s="10" t="s">
        <v>66</v>
      </c>
      <c r="M1275" s="10" t="s">
        <v>67</v>
      </c>
      <c r="N1275" s="13">
        <v>42314</v>
      </c>
      <c r="O1275" s="10" t="s">
        <v>92</v>
      </c>
      <c r="P1275" s="15" t="s">
        <v>2577</v>
      </c>
      <c r="Q1275" s="11"/>
      <c r="R1275" s="120"/>
      <c r="S1275" s="10">
        <v>43610809</v>
      </c>
      <c r="T1275" s="10" t="s">
        <v>3579</v>
      </c>
      <c r="U1275" s="10" t="s">
        <v>2594</v>
      </c>
      <c r="V1275" s="10">
        <v>2710193200</v>
      </c>
      <c r="W1275" s="10" t="s">
        <v>604</v>
      </c>
      <c r="X1275" s="112" t="s">
        <v>3576</v>
      </c>
      <c r="Y1275" s="10" t="s">
        <v>360</v>
      </c>
      <c r="Z1275" s="10" t="s">
        <v>88</v>
      </c>
      <c r="AA1275" s="112" t="s">
        <v>3580</v>
      </c>
      <c r="AB1275" s="14" t="s">
        <v>713</v>
      </c>
      <c r="AC1275" s="14"/>
      <c r="AD1275" s="14"/>
      <c r="AE1275" s="14"/>
      <c r="AF1275" s="14"/>
      <c r="AG1275" s="14"/>
      <c r="AH1275" s="14"/>
    </row>
    <row r="1276" spans="2:34" hidden="1" x14ac:dyDescent="0.35">
      <c r="B1276" s="10">
        <v>43610905</v>
      </c>
      <c r="C1276" s="10">
        <v>905</v>
      </c>
      <c r="D1276" s="11" t="s">
        <v>3575</v>
      </c>
      <c r="E1276" s="11">
        <v>43610801</v>
      </c>
      <c r="F1276" s="11" t="s">
        <v>875</v>
      </c>
      <c r="G1276" s="11" t="s">
        <v>46</v>
      </c>
      <c r="H1276" s="10" t="s">
        <v>62</v>
      </c>
      <c r="I1276" s="41" t="s">
        <v>63</v>
      </c>
      <c r="J1276" s="41" t="s">
        <v>709</v>
      </c>
      <c r="K1276" s="10" t="s">
        <v>65</v>
      </c>
      <c r="L1276" s="10" t="s">
        <v>66</v>
      </c>
      <c r="M1276" s="10" t="s">
        <v>67</v>
      </c>
      <c r="N1276" s="13">
        <v>44049</v>
      </c>
      <c r="O1276" s="10" t="s">
        <v>92</v>
      </c>
      <c r="P1276" s="15" t="s">
        <v>2577</v>
      </c>
      <c r="Q1276" s="11">
        <v>5011987079472</v>
      </c>
      <c r="R1276" s="10">
        <v>5011987079496</v>
      </c>
      <c r="S1276" s="10">
        <v>47988905</v>
      </c>
      <c r="T1276" s="10" t="s">
        <v>805</v>
      </c>
      <c r="U1276" s="10" t="s">
        <v>329</v>
      </c>
      <c r="V1276" s="10">
        <v>2710193200</v>
      </c>
      <c r="W1276" s="10" t="s">
        <v>70</v>
      </c>
      <c r="X1276" s="112" t="s">
        <v>3581</v>
      </c>
      <c r="Y1276" s="10" t="s">
        <v>3486</v>
      </c>
      <c r="Z1276" s="10" t="s">
        <v>73</v>
      </c>
      <c r="AA1276" s="112" t="s">
        <v>3582</v>
      </c>
      <c r="AB1276" s="14" t="s">
        <v>713</v>
      </c>
      <c r="AC1276" s="14"/>
      <c r="AD1276" s="14"/>
      <c r="AE1276" s="14"/>
      <c r="AF1276" s="14"/>
      <c r="AG1276" s="14"/>
      <c r="AH1276" s="14"/>
    </row>
    <row r="1277" spans="2:34" hidden="1" x14ac:dyDescent="0.35">
      <c r="B1277" s="10">
        <v>43610801</v>
      </c>
      <c r="C1277" s="10">
        <v>801</v>
      </c>
      <c r="D1277" s="11" t="s">
        <v>3583</v>
      </c>
      <c r="E1277" s="11">
        <v>43610801</v>
      </c>
      <c r="F1277" s="11" t="s">
        <v>3583</v>
      </c>
      <c r="G1277" s="11" t="s">
        <v>46</v>
      </c>
      <c r="H1277" s="10" t="s">
        <v>79</v>
      </c>
      <c r="I1277" s="41" t="s">
        <v>79</v>
      </c>
      <c r="J1277" s="41" t="s">
        <v>709</v>
      </c>
      <c r="K1277" s="10" t="s">
        <v>65</v>
      </c>
      <c r="L1277" s="10" t="s">
        <v>66</v>
      </c>
      <c r="M1277" s="10" t="s">
        <v>67</v>
      </c>
      <c r="N1277" s="13">
        <v>44048</v>
      </c>
      <c r="O1277" s="10" t="s">
        <v>92</v>
      </c>
      <c r="P1277" s="15" t="s">
        <v>2577</v>
      </c>
      <c r="Q1277" s="11"/>
      <c r="R1277" s="10" t="s">
        <v>54</v>
      </c>
      <c r="S1277" s="10">
        <v>43136801</v>
      </c>
      <c r="T1277" s="10" t="s">
        <v>299</v>
      </c>
      <c r="U1277" s="10" t="s">
        <v>329</v>
      </c>
      <c r="V1277" s="10">
        <v>2710193200</v>
      </c>
      <c r="W1277" s="10" t="s">
        <v>2613</v>
      </c>
      <c r="X1277" s="112" t="s">
        <v>3581</v>
      </c>
      <c r="Y1277" s="10" t="s">
        <v>3486</v>
      </c>
      <c r="Z1277" s="10" t="s">
        <v>392</v>
      </c>
      <c r="AA1277" s="112" t="s">
        <v>3584</v>
      </c>
      <c r="AB1277" s="14" t="s">
        <v>713</v>
      </c>
      <c r="AC1277" s="14"/>
      <c r="AD1277" s="14"/>
      <c r="AE1277" s="14"/>
      <c r="AF1277" s="14"/>
      <c r="AG1277" s="14"/>
      <c r="AH1277" s="14"/>
    </row>
    <row r="1278" spans="2:34" hidden="1" x14ac:dyDescent="0.35">
      <c r="B1278" s="10">
        <v>49069815</v>
      </c>
      <c r="C1278" s="10">
        <v>815</v>
      </c>
      <c r="D1278" s="11" t="s">
        <v>3585</v>
      </c>
      <c r="E1278" s="11"/>
      <c r="F1278" s="11"/>
      <c r="G1278" s="11" t="s">
        <v>46</v>
      </c>
      <c r="H1278" s="10" t="s">
        <v>1578</v>
      </c>
      <c r="I1278" s="41" t="s">
        <v>447</v>
      </c>
      <c r="J1278" s="41"/>
      <c r="K1278" s="10"/>
      <c r="L1278" s="10" t="s">
        <v>66</v>
      </c>
      <c r="M1278" s="10" t="s">
        <v>67</v>
      </c>
      <c r="N1278" s="13" t="s">
        <v>604</v>
      </c>
      <c r="O1278" s="10" t="s">
        <v>604</v>
      </c>
      <c r="P1278" s="15" t="s">
        <v>2577</v>
      </c>
      <c r="Q1278" s="11"/>
      <c r="R1278" s="10"/>
      <c r="S1278" s="10" t="s">
        <v>536</v>
      </c>
      <c r="T1278" s="10" t="s">
        <v>536</v>
      </c>
      <c r="U1278" s="10" t="s">
        <v>2580</v>
      </c>
      <c r="V1278" s="10">
        <v>2710193200</v>
      </c>
      <c r="W1278" s="10" t="s">
        <v>83</v>
      </c>
      <c r="X1278" s="112" t="s">
        <v>3586</v>
      </c>
      <c r="Y1278" s="10" t="s">
        <v>3587</v>
      </c>
      <c r="Z1278" s="10" t="s">
        <v>565</v>
      </c>
      <c r="AA1278" s="112" t="s">
        <v>3588</v>
      </c>
      <c r="AB1278" s="14"/>
      <c r="AC1278" s="14"/>
      <c r="AD1278" s="14"/>
      <c r="AE1278" s="14"/>
      <c r="AF1278" s="14"/>
      <c r="AG1278" s="14"/>
      <c r="AH1278" s="14"/>
    </row>
    <row r="1279" spans="2:34" hidden="1" x14ac:dyDescent="0.35">
      <c r="B1279" s="10">
        <v>49069855</v>
      </c>
      <c r="C1279" s="10">
        <v>855</v>
      </c>
      <c r="D1279" s="11" t="s">
        <v>3589</v>
      </c>
      <c r="E1279" s="11"/>
      <c r="F1279" s="11"/>
      <c r="G1279" s="11" t="s">
        <v>46</v>
      </c>
      <c r="H1279" s="10" t="s">
        <v>163</v>
      </c>
      <c r="I1279" s="41" t="s">
        <v>164</v>
      </c>
      <c r="J1279" s="41"/>
      <c r="K1279" s="10"/>
      <c r="L1279" s="10" t="s">
        <v>66</v>
      </c>
      <c r="M1279" s="10" t="s">
        <v>67</v>
      </c>
      <c r="N1279" s="13"/>
      <c r="O1279" s="10" t="s">
        <v>53</v>
      </c>
      <c r="P1279" s="15" t="s">
        <v>2577</v>
      </c>
      <c r="Q1279" s="11"/>
      <c r="R1279" s="10"/>
      <c r="S1279" s="10" t="s">
        <v>536</v>
      </c>
      <c r="T1279" s="10" t="s">
        <v>536</v>
      </c>
      <c r="U1279" s="10" t="s">
        <v>2580</v>
      </c>
      <c r="V1279" s="10">
        <v>2710199200</v>
      </c>
      <c r="W1279" s="10" t="s">
        <v>70</v>
      </c>
      <c r="X1279" s="10" t="s">
        <v>3586</v>
      </c>
      <c r="Y1279" s="10" t="s">
        <v>3084</v>
      </c>
      <c r="Z1279" s="10" t="s">
        <v>565</v>
      </c>
      <c r="AA1279" s="10" t="s">
        <v>3590</v>
      </c>
      <c r="AB1279" s="14"/>
      <c r="AC1279" s="14"/>
      <c r="AD1279" s="14"/>
      <c r="AE1279" s="14"/>
      <c r="AF1279" s="14"/>
      <c r="AG1279" s="14"/>
      <c r="AH1279" s="14"/>
    </row>
    <row r="1280" spans="2:34" hidden="1" x14ac:dyDescent="0.35">
      <c r="B1280" s="10">
        <v>49069809</v>
      </c>
      <c r="C1280" s="10">
        <v>809</v>
      </c>
      <c r="D1280" s="11" t="s">
        <v>3591</v>
      </c>
      <c r="E1280" s="11">
        <v>49067801</v>
      </c>
      <c r="F1280" s="11" t="s">
        <v>888</v>
      </c>
      <c r="G1280" s="11" t="s">
        <v>46</v>
      </c>
      <c r="H1280" s="10" t="s">
        <v>47</v>
      </c>
      <c r="I1280" s="41" t="s">
        <v>48</v>
      </c>
      <c r="J1280" s="41" t="s">
        <v>119</v>
      </c>
      <c r="K1280" s="10" t="s">
        <v>65</v>
      </c>
      <c r="L1280" s="10" t="s">
        <v>66</v>
      </c>
      <c r="M1280" s="10" t="s">
        <v>67</v>
      </c>
      <c r="N1280" s="13">
        <v>43709</v>
      </c>
      <c r="O1280" s="10" t="s">
        <v>53</v>
      </c>
      <c r="P1280" s="15" t="s">
        <v>3592</v>
      </c>
      <c r="Q1280" s="11">
        <v>5011987033153</v>
      </c>
      <c r="R1280" s="10" t="s">
        <v>54</v>
      </c>
      <c r="S1280" s="10" t="s">
        <v>44</v>
      </c>
      <c r="T1280" s="10" t="s">
        <v>44</v>
      </c>
      <c r="U1280" s="10" t="s">
        <v>55</v>
      </c>
      <c r="V1280" s="10">
        <v>2710199200</v>
      </c>
      <c r="W1280" s="10" t="s">
        <v>83</v>
      </c>
      <c r="X1280" s="10" t="s">
        <v>3586</v>
      </c>
      <c r="Y1280" s="10" t="s">
        <v>360</v>
      </c>
      <c r="Z1280" s="10" t="s">
        <v>565</v>
      </c>
      <c r="AA1280" s="10" t="s">
        <v>3594</v>
      </c>
      <c r="AB1280" s="14"/>
      <c r="AC1280" s="14"/>
      <c r="AD1280" s="14"/>
      <c r="AE1280" s="14"/>
      <c r="AF1280" s="14"/>
      <c r="AG1280" s="14"/>
      <c r="AH1280" s="14"/>
    </row>
    <row r="1281" spans="2:34" hidden="1" x14ac:dyDescent="0.35">
      <c r="B1281" s="10">
        <v>43601849</v>
      </c>
      <c r="C1281" s="10">
        <v>849</v>
      </c>
      <c r="D1281" s="11" t="s">
        <v>3595</v>
      </c>
      <c r="E1281" s="11"/>
      <c r="F1281" s="11"/>
      <c r="G1281" s="11" t="s">
        <v>46</v>
      </c>
      <c r="H1281" s="10" t="s">
        <v>47</v>
      </c>
      <c r="I1281" s="41" t="s">
        <v>48</v>
      </c>
      <c r="J1281" s="41"/>
      <c r="K1281" s="10"/>
      <c r="L1281" s="10" t="s">
        <v>51</v>
      </c>
      <c r="M1281" s="10" t="s">
        <v>67</v>
      </c>
      <c r="N1281" s="13" t="s">
        <v>2577</v>
      </c>
      <c r="O1281" s="10" t="s">
        <v>604</v>
      </c>
      <c r="P1281" s="15" t="s">
        <v>2577</v>
      </c>
      <c r="Q1281" s="11"/>
      <c r="R1281" s="10"/>
      <c r="S1281" s="10" t="s">
        <v>536</v>
      </c>
      <c r="T1281" s="10" t="s">
        <v>536</v>
      </c>
      <c r="U1281" s="10" t="s">
        <v>2580</v>
      </c>
      <c r="V1281" s="10">
        <v>3403190000</v>
      </c>
      <c r="W1281" s="10" t="s">
        <v>2582</v>
      </c>
      <c r="X1281" s="10" t="s">
        <v>3596</v>
      </c>
      <c r="Y1281" s="10" t="s">
        <v>604</v>
      </c>
      <c r="Z1281" s="10" t="s">
        <v>604</v>
      </c>
      <c r="AA1281" s="10" t="s">
        <v>3597</v>
      </c>
      <c r="AB1281" s="14"/>
      <c r="AC1281" s="14"/>
      <c r="AD1281" s="14"/>
      <c r="AE1281" s="14"/>
      <c r="AF1281" s="14"/>
      <c r="AG1281" s="14"/>
      <c r="AH1281" s="14"/>
    </row>
    <row r="1282" spans="2:34" hidden="1" x14ac:dyDescent="0.35">
      <c r="B1282" s="10">
        <v>46650815</v>
      </c>
      <c r="C1282" s="10">
        <v>815</v>
      </c>
      <c r="D1282" s="11" t="s">
        <v>3598</v>
      </c>
      <c r="E1282" s="11"/>
      <c r="F1282" s="11"/>
      <c r="G1282" s="11" t="s">
        <v>46</v>
      </c>
      <c r="H1282" s="10" t="s">
        <v>163</v>
      </c>
      <c r="I1282" s="41" t="s">
        <v>164</v>
      </c>
      <c r="J1282" s="41"/>
      <c r="K1282" s="10"/>
      <c r="L1282" s="10" t="s">
        <v>66</v>
      </c>
      <c r="M1282" s="10" t="s">
        <v>67</v>
      </c>
      <c r="N1282" s="13" t="s">
        <v>2577</v>
      </c>
      <c r="O1282" s="10" t="s">
        <v>604</v>
      </c>
      <c r="P1282" s="15" t="s">
        <v>2577</v>
      </c>
      <c r="Q1282" s="11"/>
      <c r="R1282" s="10"/>
      <c r="S1282" s="10" t="s">
        <v>536</v>
      </c>
      <c r="T1282" s="10" t="s">
        <v>536</v>
      </c>
      <c r="U1282" s="10" t="s">
        <v>2580</v>
      </c>
      <c r="V1282" s="10">
        <v>3824908900</v>
      </c>
      <c r="W1282" s="10" t="s">
        <v>604</v>
      </c>
      <c r="X1282" s="10" t="s">
        <v>3599</v>
      </c>
      <c r="Y1282" s="10" t="s">
        <v>604</v>
      </c>
      <c r="Z1282" s="10" t="s">
        <v>604</v>
      </c>
      <c r="AA1282" s="10" t="s">
        <v>3600</v>
      </c>
      <c r="AB1282" s="14"/>
      <c r="AC1282" s="14"/>
      <c r="AD1282" s="14"/>
      <c r="AE1282" s="14"/>
      <c r="AF1282" s="14"/>
      <c r="AG1282" s="14"/>
      <c r="AH1282" s="14"/>
    </row>
    <row r="1283" spans="2:34" hidden="1" x14ac:dyDescent="0.35">
      <c r="B1283" s="10">
        <v>46650803</v>
      </c>
      <c r="C1283" s="10">
        <v>803</v>
      </c>
      <c r="D1283" s="11" t="s">
        <v>3601</v>
      </c>
      <c r="E1283" s="11"/>
      <c r="F1283" s="11"/>
      <c r="G1283" s="11" t="s">
        <v>46</v>
      </c>
      <c r="H1283" s="10" t="s">
        <v>1837</v>
      </c>
      <c r="I1283" s="41" t="s">
        <v>48</v>
      </c>
      <c r="J1283" s="41"/>
      <c r="K1283" s="10"/>
      <c r="L1283" s="10" t="s">
        <v>66</v>
      </c>
      <c r="M1283" s="10" t="s">
        <v>67</v>
      </c>
      <c r="N1283" s="13" t="s">
        <v>2577</v>
      </c>
      <c r="O1283" s="10" t="s">
        <v>604</v>
      </c>
      <c r="P1283" s="15" t="s">
        <v>2577</v>
      </c>
      <c r="Q1283" s="11"/>
      <c r="R1283" s="10"/>
      <c r="S1283" s="10" t="s">
        <v>536</v>
      </c>
      <c r="T1283" s="10" t="s">
        <v>536</v>
      </c>
      <c r="U1283" s="10" t="s">
        <v>2580</v>
      </c>
      <c r="V1283" s="10">
        <v>3824908900</v>
      </c>
      <c r="W1283" s="10" t="s">
        <v>604</v>
      </c>
      <c r="X1283" s="10" t="s">
        <v>3599</v>
      </c>
      <c r="Y1283" s="10" t="s">
        <v>604</v>
      </c>
      <c r="Z1283" s="10" t="s">
        <v>604</v>
      </c>
      <c r="AA1283" s="10" t="s">
        <v>3600</v>
      </c>
      <c r="AB1283" s="14"/>
      <c r="AC1283" s="14"/>
      <c r="AD1283" s="14"/>
      <c r="AE1283" s="14"/>
      <c r="AF1283" s="14"/>
      <c r="AG1283" s="14"/>
      <c r="AH1283" s="14"/>
    </row>
    <row r="1284" spans="2:34" hidden="1" x14ac:dyDescent="0.35">
      <c r="B1284" s="10">
        <v>43701849</v>
      </c>
      <c r="C1284" s="10">
        <v>849</v>
      </c>
      <c r="D1284" s="11" t="s">
        <v>3602</v>
      </c>
      <c r="E1284" s="11"/>
      <c r="F1284" s="11"/>
      <c r="G1284" s="11" t="s">
        <v>46</v>
      </c>
      <c r="H1284" s="10" t="s">
        <v>47</v>
      </c>
      <c r="I1284" s="41" t="s">
        <v>48</v>
      </c>
      <c r="J1284" s="41"/>
      <c r="K1284" s="10"/>
      <c r="L1284" s="10" t="s">
        <v>51</v>
      </c>
      <c r="M1284" s="10" t="s">
        <v>67</v>
      </c>
      <c r="N1284" s="13" t="s">
        <v>2577</v>
      </c>
      <c r="O1284" s="10" t="s">
        <v>604</v>
      </c>
      <c r="P1284" s="15" t="s">
        <v>2577</v>
      </c>
      <c r="Q1284" s="11"/>
      <c r="R1284" s="10"/>
      <c r="S1284" s="10" t="s">
        <v>536</v>
      </c>
      <c r="T1284" s="10" t="s">
        <v>536</v>
      </c>
      <c r="U1284" s="10" t="s">
        <v>2580</v>
      </c>
      <c r="V1284" s="10">
        <v>3403190000</v>
      </c>
      <c r="W1284" s="10" t="s">
        <v>2582</v>
      </c>
      <c r="X1284" s="10" t="s">
        <v>3603</v>
      </c>
      <c r="Y1284" s="10" t="s">
        <v>604</v>
      </c>
      <c r="Z1284" s="10" t="s">
        <v>604</v>
      </c>
      <c r="AA1284" s="10" t="s">
        <v>3604</v>
      </c>
      <c r="AB1284" s="14"/>
      <c r="AC1284" s="14"/>
      <c r="AD1284" s="14"/>
      <c r="AE1284" s="14"/>
      <c r="AF1284" s="14"/>
      <c r="AG1284" s="14"/>
      <c r="AH1284" s="14"/>
    </row>
    <row r="1285" spans="2:34" hidden="1" x14ac:dyDescent="0.35">
      <c r="B1285" s="10">
        <v>46205815</v>
      </c>
      <c r="C1285" s="10">
        <v>815</v>
      </c>
      <c r="D1285" s="11" t="s">
        <v>3605</v>
      </c>
      <c r="E1285" s="11"/>
      <c r="F1285" s="11"/>
      <c r="G1285" s="11" t="s">
        <v>46</v>
      </c>
      <c r="H1285" s="10" t="s">
        <v>163</v>
      </c>
      <c r="I1285" s="41" t="s">
        <v>164</v>
      </c>
      <c r="J1285" s="41"/>
      <c r="K1285" s="10"/>
      <c r="L1285" s="10" t="s">
        <v>66</v>
      </c>
      <c r="M1285" s="10" t="s">
        <v>67</v>
      </c>
      <c r="N1285" s="13" t="s">
        <v>2577</v>
      </c>
      <c r="O1285" s="10" t="s">
        <v>604</v>
      </c>
      <c r="P1285" s="15" t="s">
        <v>2577</v>
      </c>
      <c r="Q1285" s="11"/>
      <c r="R1285" s="10"/>
      <c r="S1285" s="10" t="s">
        <v>536</v>
      </c>
      <c r="T1285" s="10" t="s">
        <v>536</v>
      </c>
      <c r="U1285" s="10" t="s">
        <v>2580</v>
      </c>
      <c r="V1285" s="10">
        <v>3824908900</v>
      </c>
      <c r="W1285" s="10" t="s">
        <v>604</v>
      </c>
      <c r="X1285" s="10" t="s">
        <v>3606</v>
      </c>
      <c r="Y1285" s="10" t="s">
        <v>604</v>
      </c>
      <c r="Z1285" s="10" t="s">
        <v>604</v>
      </c>
      <c r="AA1285" s="10" t="s">
        <v>3607</v>
      </c>
      <c r="AB1285" s="14"/>
      <c r="AC1285" s="14"/>
      <c r="AD1285" s="14"/>
      <c r="AE1285" s="14"/>
      <c r="AF1285" s="14"/>
      <c r="AG1285" s="14"/>
      <c r="AH1285" s="14"/>
    </row>
    <row r="1286" spans="2:34" hidden="1" x14ac:dyDescent="0.35">
      <c r="B1286" s="10">
        <v>46205803</v>
      </c>
      <c r="C1286" s="10">
        <v>803</v>
      </c>
      <c r="D1286" s="11" t="s">
        <v>3608</v>
      </c>
      <c r="E1286" s="11"/>
      <c r="F1286" s="11"/>
      <c r="G1286" s="11" t="s">
        <v>46</v>
      </c>
      <c r="H1286" s="10" t="s">
        <v>1837</v>
      </c>
      <c r="I1286" s="41" t="s">
        <v>48</v>
      </c>
      <c r="J1286" s="41"/>
      <c r="K1286" s="10"/>
      <c r="L1286" s="10" t="s">
        <v>66</v>
      </c>
      <c r="M1286" s="10" t="s">
        <v>67</v>
      </c>
      <c r="N1286" s="13" t="s">
        <v>2577</v>
      </c>
      <c r="O1286" s="10" t="s">
        <v>604</v>
      </c>
      <c r="P1286" s="15" t="s">
        <v>2577</v>
      </c>
      <c r="Q1286" s="11"/>
      <c r="R1286" s="10"/>
      <c r="S1286" s="10" t="s">
        <v>536</v>
      </c>
      <c r="T1286" s="10" t="s">
        <v>536</v>
      </c>
      <c r="U1286" s="10" t="s">
        <v>2580</v>
      </c>
      <c r="V1286" s="10">
        <v>3824908900</v>
      </c>
      <c r="W1286" s="10" t="s">
        <v>604</v>
      </c>
      <c r="X1286" s="10" t="s">
        <v>3606</v>
      </c>
      <c r="Y1286" s="10" t="s">
        <v>604</v>
      </c>
      <c r="Z1286" s="10" t="s">
        <v>604</v>
      </c>
      <c r="AA1286" s="10" t="s">
        <v>3607</v>
      </c>
      <c r="AB1286" s="14"/>
      <c r="AC1286" s="14"/>
      <c r="AD1286" s="14"/>
      <c r="AE1286" s="14"/>
      <c r="AF1286" s="14"/>
      <c r="AG1286" s="14"/>
      <c r="AH1286" s="14"/>
    </row>
    <row r="1287" spans="2:34" hidden="1" x14ac:dyDescent="0.35">
      <c r="B1287" s="10">
        <v>46220801</v>
      </c>
      <c r="C1287" s="10">
        <v>801</v>
      </c>
      <c r="D1287" s="11" t="s">
        <v>3609</v>
      </c>
      <c r="E1287" s="11"/>
      <c r="F1287" s="11"/>
      <c r="G1287" s="11" t="s">
        <v>46</v>
      </c>
      <c r="H1287" s="10" t="s">
        <v>79</v>
      </c>
      <c r="I1287" s="41" t="s">
        <v>79</v>
      </c>
      <c r="J1287" s="41"/>
      <c r="K1287" s="10"/>
      <c r="L1287" s="10" t="s">
        <v>66</v>
      </c>
      <c r="M1287" s="10" t="s">
        <v>67</v>
      </c>
      <c r="N1287" s="13" t="s">
        <v>2577</v>
      </c>
      <c r="O1287" s="10" t="s">
        <v>604</v>
      </c>
      <c r="P1287" s="15" t="s">
        <v>2577</v>
      </c>
      <c r="Q1287" s="11"/>
      <c r="R1287" s="10"/>
      <c r="S1287" s="10" t="s">
        <v>536</v>
      </c>
      <c r="T1287" s="10" t="s">
        <v>536</v>
      </c>
      <c r="U1287" s="10" t="s">
        <v>2580</v>
      </c>
      <c r="V1287" s="10" t="s">
        <v>604</v>
      </c>
      <c r="W1287" s="10" t="s">
        <v>44</v>
      </c>
      <c r="X1287" s="10" t="s">
        <v>3610</v>
      </c>
      <c r="Y1287" s="10" t="s">
        <v>604</v>
      </c>
      <c r="Z1287" s="10" t="s">
        <v>604</v>
      </c>
      <c r="AA1287" s="10" t="s">
        <v>3611</v>
      </c>
      <c r="AB1287" s="14"/>
      <c r="AC1287" s="14"/>
      <c r="AD1287" s="14"/>
      <c r="AE1287" s="14"/>
      <c r="AF1287" s="14"/>
      <c r="AG1287" s="14"/>
      <c r="AH1287" s="14"/>
    </row>
    <row r="1288" spans="2:34" hidden="1" x14ac:dyDescent="0.35">
      <c r="B1288" s="10">
        <v>46220803</v>
      </c>
      <c r="C1288" s="10">
        <v>803</v>
      </c>
      <c r="D1288" s="11" t="s">
        <v>3612</v>
      </c>
      <c r="E1288" s="11"/>
      <c r="F1288" s="11"/>
      <c r="G1288" s="11" t="s">
        <v>46</v>
      </c>
      <c r="H1288" s="10" t="s">
        <v>1837</v>
      </c>
      <c r="I1288" s="41" t="s">
        <v>48</v>
      </c>
      <c r="J1288" s="41"/>
      <c r="K1288" s="10"/>
      <c r="L1288" s="10" t="s">
        <v>66</v>
      </c>
      <c r="M1288" s="10" t="s">
        <v>67</v>
      </c>
      <c r="N1288" s="13" t="s">
        <v>2577</v>
      </c>
      <c r="O1288" s="10" t="s">
        <v>604</v>
      </c>
      <c r="P1288" s="15" t="s">
        <v>2577</v>
      </c>
      <c r="Q1288" s="11"/>
      <c r="R1288" s="10"/>
      <c r="S1288" s="10" t="s">
        <v>536</v>
      </c>
      <c r="T1288" s="10" t="s">
        <v>536</v>
      </c>
      <c r="U1288" s="10" t="s">
        <v>2580</v>
      </c>
      <c r="V1288" s="10">
        <v>3824908900</v>
      </c>
      <c r="W1288" s="10" t="s">
        <v>604</v>
      </c>
      <c r="X1288" s="10" t="s">
        <v>3610</v>
      </c>
      <c r="Y1288" s="10" t="s">
        <v>604</v>
      </c>
      <c r="Z1288" s="10" t="s">
        <v>604</v>
      </c>
      <c r="AA1288" s="10" t="s">
        <v>3611</v>
      </c>
      <c r="AB1288" s="14"/>
      <c r="AC1288" s="14"/>
      <c r="AD1288" s="14"/>
      <c r="AE1288" s="14"/>
      <c r="AF1288" s="14"/>
      <c r="AG1288" s="14"/>
      <c r="AH1288" s="14"/>
    </row>
    <row r="1289" spans="2:34" hidden="1" x14ac:dyDescent="0.35">
      <c r="B1289" s="10">
        <v>46220870</v>
      </c>
      <c r="C1289" s="10">
        <v>870</v>
      </c>
      <c r="D1289" s="11" t="s">
        <v>3613</v>
      </c>
      <c r="E1289" s="11"/>
      <c r="F1289" s="11"/>
      <c r="G1289" s="11" t="s">
        <v>46</v>
      </c>
      <c r="H1289" s="10" t="s">
        <v>151</v>
      </c>
      <c r="I1289" s="41" t="s">
        <v>86</v>
      </c>
      <c r="J1289" s="41"/>
      <c r="K1289" s="10"/>
      <c r="L1289" s="10" t="s">
        <v>66</v>
      </c>
      <c r="M1289" s="10" t="s">
        <v>67</v>
      </c>
      <c r="N1289" s="13" t="s">
        <v>2577</v>
      </c>
      <c r="O1289" s="10" t="s">
        <v>604</v>
      </c>
      <c r="P1289" s="15" t="s">
        <v>2577</v>
      </c>
      <c r="Q1289" s="11"/>
      <c r="R1289" s="10"/>
      <c r="S1289" s="10" t="s">
        <v>536</v>
      </c>
      <c r="T1289" s="10" t="s">
        <v>536</v>
      </c>
      <c r="U1289" s="10" t="s">
        <v>2580</v>
      </c>
      <c r="V1289" s="10">
        <v>3824908900</v>
      </c>
      <c r="W1289" s="10" t="s">
        <v>604</v>
      </c>
      <c r="X1289" s="10" t="s">
        <v>604</v>
      </c>
      <c r="Y1289" s="10" t="s">
        <v>604</v>
      </c>
      <c r="Z1289" s="10" t="s">
        <v>604</v>
      </c>
      <c r="AA1289" s="10" t="s">
        <v>2581</v>
      </c>
      <c r="AB1289" s="14"/>
      <c r="AC1289" s="14"/>
      <c r="AD1289" s="14"/>
      <c r="AE1289" s="14"/>
      <c r="AF1289" s="14"/>
      <c r="AG1289" s="14"/>
      <c r="AH1289" s="14"/>
    </row>
    <row r="1290" spans="2:34" hidden="1" x14ac:dyDescent="0.35">
      <c r="B1290" s="10">
        <v>46250803</v>
      </c>
      <c r="C1290" s="10">
        <v>803</v>
      </c>
      <c r="D1290" s="11" t="s">
        <v>3614</v>
      </c>
      <c r="E1290" s="11"/>
      <c r="F1290" s="11"/>
      <c r="G1290" s="11" t="s">
        <v>46</v>
      </c>
      <c r="H1290" s="10" t="s">
        <v>1837</v>
      </c>
      <c r="I1290" s="41" t="s">
        <v>48</v>
      </c>
      <c r="J1290" s="41"/>
      <c r="K1290" s="10"/>
      <c r="L1290" s="10" t="s">
        <v>66</v>
      </c>
      <c r="M1290" s="10" t="s">
        <v>67</v>
      </c>
      <c r="N1290" s="13" t="s">
        <v>2577</v>
      </c>
      <c r="O1290" s="10" t="s">
        <v>604</v>
      </c>
      <c r="P1290" s="15" t="s">
        <v>2577</v>
      </c>
      <c r="Q1290" s="11"/>
      <c r="R1290" s="10"/>
      <c r="S1290" s="10" t="s">
        <v>536</v>
      </c>
      <c r="T1290" s="10" t="s">
        <v>536</v>
      </c>
      <c r="U1290" s="10" t="s">
        <v>2580</v>
      </c>
      <c r="V1290" s="10">
        <v>3824908900</v>
      </c>
      <c r="W1290" s="10" t="s">
        <v>604</v>
      </c>
      <c r="X1290" s="10" t="s">
        <v>3615</v>
      </c>
      <c r="Y1290" s="10" t="s">
        <v>604</v>
      </c>
      <c r="Z1290" s="10" t="s">
        <v>604</v>
      </c>
      <c r="AA1290" s="10" t="s">
        <v>3616</v>
      </c>
      <c r="AB1290" s="14"/>
      <c r="AC1290" s="14"/>
      <c r="AD1290" s="14"/>
      <c r="AE1290" s="14"/>
      <c r="AF1290" s="14"/>
      <c r="AG1290" s="14"/>
      <c r="AH1290" s="14"/>
    </row>
    <row r="1291" spans="2:34" hidden="1" x14ac:dyDescent="0.35">
      <c r="B1291" s="10">
        <v>46600803</v>
      </c>
      <c r="C1291" s="10">
        <v>803</v>
      </c>
      <c r="D1291" s="11" t="s">
        <v>3617</v>
      </c>
      <c r="E1291" s="11"/>
      <c r="F1291" s="11"/>
      <c r="G1291" s="11" t="s">
        <v>46</v>
      </c>
      <c r="H1291" s="10" t="s">
        <v>1837</v>
      </c>
      <c r="I1291" s="41" t="s">
        <v>48</v>
      </c>
      <c r="J1291" s="41"/>
      <c r="K1291" s="10"/>
      <c r="L1291" s="10" t="s">
        <v>66</v>
      </c>
      <c r="M1291" s="10" t="s">
        <v>67</v>
      </c>
      <c r="N1291" s="13" t="s">
        <v>2577</v>
      </c>
      <c r="O1291" s="10" t="s">
        <v>604</v>
      </c>
      <c r="P1291" s="15" t="s">
        <v>2577</v>
      </c>
      <c r="Q1291" s="11"/>
      <c r="R1291" s="10"/>
      <c r="S1291" s="10" t="s">
        <v>536</v>
      </c>
      <c r="T1291" s="10" t="s">
        <v>536</v>
      </c>
      <c r="U1291" s="10" t="s">
        <v>2580</v>
      </c>
      <c r="V1291" s="10">
        <v>3824908900</v>
      </c>
      <c r="W1291" s="10" t="s">
        <v>604</v>
      </c>
      <c r="X1291" s="10" t="s">
        <v>3618</v>
      </c>
      <c r="Y1291" s="10" t="s">
        <v>604</v>
      </c>
      <c r="Z1291" s="10" t="s">
        <v>604</v>
      </c>
      <c r="AA1291" s="10" t="s">
        <v>3619</v>
      </c>
      <c r="AB1291" s="14"/>
      <c r="AC1291" s="14"/>
      <c r="AD1291" s="14"/>
      <c r="AE1291" s="14"/>
      <c r="AF1291" s="14"/>
      <c r="AG1291" s="14"/>
      <c r="AH1291" s="14"/>
    </row>
    <row r="1292" spans="2:34" hidden="1" x14ac:dyDescent="0.35">
      <c r="B1292" s="10">
        <v>46600870</v>
      </c>
      <c r="C1292" s="10">
        <v>870</v>
      </c>
      <c r="D1292" s="11" t="s">
        <v>3620</v>
      </c>
      <c r="E1292" s="11"/>
      <c r="F1292" s="11"/>
      <c r="G1292" s="11" t="s">
        <v>46</v>
      </c>
      <c r="H1292" s="10" t="s">
        <v>151</v>
      </c>
      <c r="I1292" s="41" t="s">
        <v>86</v>
      </c>
      <c r="J1292" s="41"/>
      <c r="K1292" s="10"/>
      <c r="L1292" s="10" t="s">
        <v>66</v>
      </c>
      <c r="M1292" s="10" t="s">
        <v>67</v>
      </c>
      <c r="N1292" s="13" t="s">
        <v>2577</v>
      </c>
      <c r="O1292" s="10" t="s">
        <v>604</v>
      </c>
      <c r="P1292" s="15" t="s">
        <v>2577</v>
      </c>
      <c r="Q1292" s="11"/>
      <c r="R1292" s="10"/>
      <c r="S1292" s="10" t="s">
        <v>536</v>
      </c>
      <c r="T1292" s="10" t="s">
        <v>536</v>
      </c>
      <c r="U1292" s="10" t="s">
        <v>2580</v>
      </c>
      <c r="V1292" s="10">
        <v>3824908900</v>
      </c>
      <c r="W1292" s="10" t="s">
        <v>604</v>
      </c>
      <c r="X1292" s="10" t="s">
        <v>604</v>
      </c>
      <c r="Y1292" s="10" t="s">
        <v>604</v>
      </c>
      <c r="Z1292" s="10" t="s">
        <v>604</v>
      </c>
      <c r="AA1292" s="10" t="s">
        <v>2581</v>
      </c>
      <c r="AB1292" s="14"/>
      <c r="AC1292" s="14"/>
      <c r="AD1292" s="14"/>
      <c r="AE1292" s="14"/>
      <c r="AF1292" s="14"/>
      <c r="AG1292" s="14"/>
      <c r="AH1292" s="14"/>
    </row>
    <row r="1293" spans="2:34" hidden="1" x14ac:dyDescent="0.35">
      <c r="B1293" s="10">
        <v>46222803</v>
      </c>
      <c r="C1293" s="10">
        <v>803</v>
      </c>
      <c r="D1293" s="11" t="s">
        <v>3621</v>
      </c>
      <c r="E1293" s="11"/>
      <c r="F1293" s="11"/>
      <c r="G1293" s="11" t="s">
        <v>46</v>
      </c>
      <c r="H1293" s="10" t="s">
        <v>1837</v>
      </c>
      <c r="I1293" s="41" t="s">
        <v>48</v>
      </c>
      <c r="J1293" s="41"/>
      <c r="K1293" s="10"/>
      <c r="L1293" s="10" t="s">
        <v>66</v>
      </c>
      <c r="M1293" s="10" t="s">
        <v>67</v>
      </c>
      <c r="N1293" s="13" t="s">
        <v>2577</v>
      </c>
      <c r="O1293" s="10" t="s">
        <v>604</v>
      </c>
      <c r="P1293" s="15" t="s">
        <v>2577</v>
      </c>
      <c r="Q1293" s="11"/>
      <c r="R1293" s="10"/>
      <c r="S1293" s="10" t="s">
        <v>536</v>
      </c>
      <c r="T1293" s="10" t="s">
        <v>536</v>
      </c>
      <c r="U1293" s="10" t="s">
        <v>2580</v>
      </c>
      <c r="V1293" s="10">
        <v>3824908900</v>
      </c>
      <c r="W1293" s="10" t="s">
        <v>604</v>
      </c>
      <c r="X1293" s="10" t="s">
        <v>3622</v>
      </c>
      <c r="Y1293" s="10" t="s">
        <v>604</v>
      </c>
      <c r="Z1293" s="10" t="s">
        <v>604</v>
      </c>
      <c r="AA1293" s="10" t="s">
        <v>3623</v>
      </c>
      <c r="AB1293" s="14"/>
      <c r="AC1293" s="14"/>
      <c r="AD1293" s="14"/>
      <c r="AE1293" s="14"/>
      <c r="AF1293" s="14"/>
      <c r="AG1293" s="14"/>
      <c r="AH1293" s="14"/>
    </row>
    <row r="1294" spans="2:34" hidden="1" x14ac:dyDescent="0.35">
      <c r="B1294" s="10">
        <v>44420905</v>
      </c>
      <c r="C1294" s="10">
        <v>905</v>
      </c>
      <c r="D1294" s="11" t="s">
        <v>3624</v>
      </c>
      <c r="E1294" s="11"/>
      <c r="F1294" s="11"/>
      <c r="G1294" s="11" t="s">
        <v>46</v>
      </c>
      <c r="H1294" s="10" t="s">
        <v>735</v>
      </c>
      <c r="I1294" s="41" t="s">
        <v>63</v>
      </c>
      <c r="J1294" s="41" t="s">
        <v>64</v>
      </c>
      <c r="K1294" s="10" t="s">
        <v>65</v>
      </c>
      <c r="L1294" s="10" t="s">
        <v>66</v>
      </c>
      <c r="M1294" s="10" t="s">
        <v>67</v>
      </c>
      <c r="N1294" s="13" t="s">
        <v>2577</v>
      </c>
      <c r="O1294" s="10" t="s">
        <v>53</v>
      </c>
      <c r="P1294" s="15" t="s">
        <v>2577</v>
      </c>
      <c r="Q1294" s="11"/>
      <c r="R1294" s="10"/>
      <c r="S1294" s="10">
        <v>45297905</v>
      </c>
      <c r="T1294" s="10" t="s">
        <v>60</v>
      </c>
      <c r="U1294" s="10" t="s">
        <v>2594</v>
      </c>
      <c r="V1294" s="10">
        <v>2710193200</v>
      </c>
      <c r="W1294" s="10" t="s">
        <v>604</v>
      </c>
      <c r="X1294" s="10" t="s">
        <v>3625</v>
      </c>
      <c r="Y1294" s="10" t="s">
        <v>604</v>
      </c>
      <c r="Z1294" s="10" t="s">
        <v>604</v>
      </c>
      <c r="AA1294" s="10" t="s">
        <v>3626</v>
      </c>
      <c r="AB1294" s="14" t="s">
        <v>75</v>
      </c>
      <c r="AC1294" s="14"/>
      <c r="AD1294" s="14"/>
      <c r="AE1294" s="14"/>
      <c r="AF1294" s="14"/>
      <c r="AG1294" s="14"/>
      <c r="AH1294" s="14"/>
    </row>
    <row r="1295" spans="2:34" hidden="1" x14ac:dyDescent="0.35">
      <c r="B1295" s="10">
        <v>43993856</v>
      </c>
      <c r="C1295" s="10">
        <v>856</v>
      </c>
      <c r="D1295" s="11" t="s">
        <v>3627</v>
      </c>
      <c r="E1295" s="11"/>
      <c r="F1295" s="11"/>
      <c r="G1295" s="11" t="s">
        <v>46</v>
      </c>
      <c r="H1295" s="10" t="s">
        <v>2634</v>
      </c>
      <c r="I1295" s="41" t="s">
        <v>140</v>
      </c>
      <c r="J1295" s="41" t="s">
        <v>64</v>
      </c>
      <c r="K1295" s="10" t="s">
        <v>65</v>
      </c>
      <c r="L1295" s="10" t="s">
        <v>66</v>
      </c>
      <c r="M1295" s="10" t="s">
        <v>67</v>
      </c>
      <c r="N1295" s="13" t="s">
        <v>2577</v>
      </c>
      <c r="O1295" s="10" t="s">
        <v>53</v>
      </c>
      <c r="P1295" s="15" t="s">
        <v>2577</v>
      </c>
      <c r="Q1295" s="11"/>
      <c r="R1295" s="10"/>
      <c r="S1295" s="10" t="s">
        <v>536</v>
      </c>
      <c r="T1295" s="10" t="s">
        <v>536</v>
      </c>
      <c r="U1295" s="10" t="s">
        <v>2580</v>
      </c>
      <c r="V1295" s="10">
        <v>2710193200</v>
      </c>
      <c r="W1295" s="10" t="s">
        <v>604</v>
      </c>
      <c r="X1295" s="10" t="s">
        <v>604</v>
      </c>
      <c r="Y1295" s="10" t="s">
        <v>604</v>
      </c>
      <c r="Z1295" s="10" t="s">
        <v>604</v>
      </c>
      <c r="AA1295" s="10" t="s">
        <v>2581</v>
      </c>
      <c r="AB1295" s="14" t="s">
        <v>75</v>
      </c>
      <c r="AC1295" s="14"/>
      <c r="AD1295" s="14"/>
      <c r="AE1295" s="14"/>
      <c r="AF1295" s="14"/>
      <c r="AG1295" s="14"/>
      <c r="AH1295" s="14"/>
    </row>
    <row r="1296" spans="2:34" hidden="1" x14ac:dyDescent="0.35">
      <c r="B1296" s="10">
        <v>43993853</v>
      </c>
      <c r="C1296" s="10">
        <v>853</v>
      </c>
      <c r="D1296" s="11" t="s">
        <v>3628</v>
      </c>
      <c r="E1296" s="11"/>
      <c r="F1296" s="11"/>
      <c r="G1296" s="11" t="s">
        <v>46</v>
      </c>
      <c r="H1296" s="10" t="s">
        <v>2634</v>
      </c>
      <c r="I1296" s="41" t="s">
        <v>140</v>
      </c>
      <c r="J1296" s="41" t="s">
        <v>64</v>
      </c>
      <c r="K1296" s="10" t="s">
        <v>65</v>
      </c>
      <c r="L1296" s="10" t="s">
        <v>66</v>
      </c>
      <c r="M1296" s="10" t="s">
        <v>67</v>
      </c>
      <c r="N1296" s="13" t="s">
        <v>2577</v>
      </c>
      <c r="O1296" s="10" t="s">
        <v>53</v>
      </c>
      <c r="P1296" s="15" t="s">
        <v>2577</v>
      </c>
      <c r="Q1296" s="11"/>
      <c r="R1296" s="10"/>
      <c r="S1296" s="10" t="s">
        <v>3629</v>
      </c>
      <c r="T1296" s="10" t="s">
        <v>3629</v>
      </c>
      <c r="U1296" s="10" t="s">
        <v>2580</v>
      </c>
      <c r="V1296" s="10">
        <v>2710193200</v>
      </c>
      <c r="W1296" s="10" t="s">
        <v>604</v>
      </c>
      <c r="X1296" s="10" t="s">
        <v>3630</v>
      </c>
      <c r="Y1296" s="10" t="s">
        <v>604</v>
      </c>
      <c r="Z1296" s="10" t="s">
        <v>604</v>
      </c>
      <c r="AA1296" s="10" t="s">
        <v>3631</v>
      </c>
      <c r="AB1296" s="14" t="s">
        <v>75</v>
      </c>
      <c r="AC1296" s="14"/>
      <c r="AD1296" s="14"/>
      <c r="AE1296" s="14"/>
      <c r="AF1296" s="14"/>
      <c r="AG1296" s="14"/>
      <c r="AH1296" s="14"/>
    </row>
    <row r="1297" spans="2:34" hidden="1" x14ac:dyDescent="0.35">
      <c r="B1297" s="10">
        <v>44819854</v>
      </c>
      <c r="C1297" s="10">
        <v>854</v>
      </c>
      <c r="D1297" s="11" t="s">
        <v>3632</v>
      </c>
      <c r="E1297" s="11"/>
      <c r="F1297" s="11"/>
      <c r="G1297" s="11" t="s">
        <v>46</v>
      </c>
      <c r="H1297" s="10" t="s">
        <v>2634</v>
      </c>
      <c r="I1297" s="41" t="s">
        <v>140</v>
      </c>
      <c r="J1297" s="41" t="s">
        <v>64</v>
      </c>
      <c r="K1297" s="10" t="s">
        <v>65</v>
      </c>
      <c r="L1297" s="10" t="s">
        <v>66</v>
      </c>
      <c r="M1297" s="10" t="s">
        <v>67</v>
      </c>
      <c r="N1297" s="13" t="s">
        <v>2577</v>
      </c>
      <c r="O1297" s="10" t="s">
        <v>53</v>
      </c>
      <c r="P1297" s="15" t="s">
        <v>2577</v>
      </c>
      <c r="Q1297" s="11"/>
      <c r="R1297" s="10"/>
      <c r="S1297" s="10" t="s">
        <v>536</v>
      </c>
      <c r="T1297" s="10" t="s">
        <v>536</v>
      </c>
      <c r="U1297" s="10" t="s">
        <v>2580</v>
      </c>
      <c r="V1297" s="10">
        <v>2710193200</v>
      </c>
      <c r="W1297" s="10" t="s">
        <v>604</v>
      </c>
      <c r="X1297" s="10" t="s">
        <v>604</v>
      </c>
      <c r="Y1297" s="10" t="s">
        <v>604</v>
      </c>
      <c r="Z1297" s="10" t="s">
        <v>604</v>
      </c>
      <c r="AA1297" s="10" t="s">
        <v>2581</v>
      </c>
      <c r="AB1297" s="14" t="s">
        <v>75</v>
      </c>
      <c r="AC1297" s="14"/>
      <c r="AD1297" s="14"/>
      <c r="AE1297" s="14"/>
      <c r="AF1297" s="14"/>
      <c r="AG1297" s="14"/>
      <c r="AH1297" s="14"/>
    </row>
    <row r="1298" spans="2:34" hidden="1" x14ac:dyDescent="0.35">
      <c r="B1298" s="10">
        <v>44842856</v>
      </c>
      <c r="C1298" s="10">
        <v>856</v>
      </c>
      <c r="D1298" s="11" t="s">
        <v>3633</v>
      </c>
      <c r="E1298" s="11"/>
      <c r="F1298" s="11"/>
      <c r="G1298" s="11" t="s">
        <v>46</v>
      </c>
      <c r="H1298" s="10" t="s">
        <v>2634</v>
      </c>
      <c r="I1298" s="41" t="s">
        <v>140</v>
      </c>
      <c r="J1298" s="41" t="s">
        <v>64</v>
      </c>
      <c r="K1298" s="10" t="s">
        <v>65</v>
      </c>
      <c r="L1298" s="10" t="s">
        <v>66</v>
      </c>
      <c r="M1298" s="10" t="s">
        <v>67</v>
      </c>
      <c r="N1298" s="13" t="s">
        <v>2577</v>
      </c>
      <c r="O1298" s="10" t="s">
        <v>53</v>
      </c>
      <c r="P1298" s="15" t="s">
        <v>2577</v>
      </c>
      <c r="Q1298" s="11"/>
      <c r="R1298" s="10"/>
      <c r="S1298" s="10" t="s">
        <v>536</v>
      </c>
      <c r="T1298" s="10" t="s">
        <v>536</v>
      </c>
      <c r="U1298" s="10" t="s">
        <v>2580</v>
      </c>
      <c r="V1298" s="10">
        <v>2710193200</v>
      </c>
      <c r="W1298" s="10" t="s">
        <v>604</v>
      </c>
      <c r="X1298" s="10" t="s">
        <v>604</v>
      </c>
      <c r="Y1298" s="10" t="s">
        <v>604</v>
      </c>
      <c r="Z1298" s="10" t="s">
        <v>604</v>
      </c>
      <c r="AA1298" s="10" t="s">
        <v>2581</v>
      </c>
      <c r="AB1298" s="14" t="s">
        <v>75</v>
      </c>
      <c r="AC1298" s="14"/>
      <c r="AD1298" s="14"/>
      <c r="AE1298" s="14"/>
      <c r="AF1298" s="14"/>
      <c r="AG1298" s="14"/>
      <c r="AH1298" s="14"/>
    </row>
    <row r="1299" spans="2:34" hidden="1" x14ac:dyDescent="0.35">
      <c r="B1299" s="10">
        <v>44842853</v>
      </c>
      <c r="C1299" s="10">
        <v>853</v>
      </c>
      <c r="D1299" s="11" t="s">
        <v>3634</v>
      </c>
      <c r="E1299" s="11"/>
      <c r="F1299" s="11"/>
      <c r="G1299" s="11" t="s">
        <v>46</v>
      </c>
      <c r="H1299" s="10" t="s">
        <v>2634</v>
      </c>
      <c r="I1299" s="41" t="s">
        <v>140</v>
      </c>
      <c r="J1299" s="41" t="s">
        <v>64</v>
      </c>
      <c r="K1299" s="10" t="s">
        <v>65</v>
      </c>
      <c r="L1299" s="10" t="s">
        <v>66</v>
      </c>
      <c r="M1299" s="10" t="s">
        <v>67</v>
      </c>
      <c r="N1299" s="13" t="s">
        <v>2577</v>
      </c>
      <c r="O1299" s="10" t="s">
        <v>53</v>
      </c>
      <c r="P1299" s="15" t="s">
        <v>2577</v>
      </c>
      <c r="Q1299" s="11"/>
      <c r="R1299" s="10"/>
      <c r="S1299" s="10">
        <v>45291853</v>
      </c>
      <c r="T1299" s="10" t="s">
        <v>137</v>
      </c>
      <c r="U1299" s="10" t="s">
        <v>2594</v>
      </c>
      <c r="V1299" s="10">
        <v>2710193200</v>
      </c>
      <c r="W1299" s="10" t="s">
        <v>604</v>
      </c>
      <c r="X1299" s="10" t="s">
        <v>3635</v>
      </c>
      <c r="Y1299" s="10" t="s">
        <v>604</v>
      </c>
      <c r="Z1299" s="10" t="s">
        <v>604</v>
      </c>
      <c r="AA1299" s="10" t="s">
        <v>3636</v>
      </c>
      <c r="AB1299" s="14" t="s">
        <v>75</v>
      </c>
      <c r="AC1299" s="14"/>
      <c r="AD1299" s="14"/>
      <c r="AE1299" s="14"/>
      <c r="AF1299" s="14"/>
      <c r="AG1299" s="14"/>
      <c r="AH1299" s="14"/>
    </row>
    <row r="1300" spans="2:34" hidden="1" x14ac:dyDescent="0.35">
      <c r="B1300" s="10">
        <v>44420803</v>
      </c>
      <c r="C1300" s="10">
        <v>803</v>
      </c>
      <c r="D1300" s="11" t="s">
        <v>3637</v>
      </c>
      <c r="E1300" s="11"/>
      <c r="F1300" s="11"/>
      <c r="G1300" s="11" t="s">
        <v>46</v>
      </c>
      <c r="H1300" s="10" t="s">
        <v>1837</v>
      </c>
      <c r="I1300" s="41" t="s">
        <v>48</v>
      </c>
      <c r="J1300" s="41" t="s">
        <v>64</v>
      </c>
      <c r="K1300" s="10" t="s">
        <v>65</v>
      </c>
      <c r="L1300" s="10" t="s">
        <v>66</v>
      </c>
      <c r="M1300" s="10" t="s">
        <v>67</v>
      </c>
      <c r="N1300" s="13" t="s">
        <v>2577</v>
      </c>
      <c r="O1300" s="10" t="s">
        <v>53</v>
      </c>
      <c r="P1300" s="15" t="s">
        <v>2577</v>
      </c>
      <c r="Q1300" s="11"/>
      <c r="R1300" s="10"/>
      <c r="S1300" s="10">
        <v>45297809</v>
      </c>
      <c r="T1300" s="10" t="s">
        <v>81</v>
      </c>
      <c r="U1300" s="10" t="s">
        <v>2594</v>
      </c>
      <c r="V1300" s="10">
        <v>2710193200</v>
      </c>
      <c r="W1300" s="10" t="s">
        <v>604</v>
      </c>
      <c r="X1300" s="10" t="s">
        <v>3625</v>
      </c>
      <c r="Y1300" s="10" t="s">
        <v>604</v>
      </c>
      <c r="Z1300" s="10" t="s">
        <v>604</v>
      </c>
      <c r="AA1300" s="10" t="s">
        <v>3626</v>
      </c>
      <c r="AB1300" s="14" t="s">
        <v>75</v>
      </c>
      <c r="AC1300" s="14"/>
      <c r="AD1300" s="14"/>
      <c r="AE1300" s="14"/>
      <c r="AF1300" s="14"/>
      <c r="AG1300" s="14"/>
      <c r="AH1300" s="14"/>
    </row>
    <row r="1301" spans="2:34" hidden="1" x14ac:dyDescent="0.35">
      <c r="B1301" s="10">
        <v>44772829</v>
      </c>
      <c r="C1301" s="10">
        <v>829</v>
      </c>
      <c r="D1301" s="11" t="s">
        <v>3638</v>
      </c>
      <c r="E1301" s="11"/>
      <c r="F1301" s="11"/>
      <c r="G1301" s="11" t="s">
        <v>46</v>
      </c>
      <c r="H1301" s="10" t="s">
        <v>3639</v>
      </c>
      <c r="I1301" s="41" t="s">
        <v>140</v>
      </c>
      <c r="J1301" s="41" t="s">
        <v>64</v>
      </c>
      <c r="K1301" s="10" t="s">
        <v>65</v>
      </c>
      <c r="L1301" s="10" t="s">
        <v>66</v>
      </c>
      <c r="M1301" s="10" t="s">
        <v>67</v>
      </c>
      <c r="N1301" s="13" t="s">
        <v>2577</v>
      </c>
      <c r="O1301" s="10" t="s">
        <v>53</v>
      </c>
      <c r="P1301" s="15" t="s">
        <v>2577</v>
      </c>
      <c r="Q1301" s="11"/>
      <c r="R1301" s="10"/>
      <c r="S1301" s="10" t="s">
        <v>536</v>
      </c>
      <c r="T1301" s="10" t="s">
        <v>536</v>
      </c>
      <c r="U1301" s="10" t="s">
        <v>2580</v>
      </c>
      <c r="V1301" s="10">
        <v>2710193200</v>
      </c>
      <c r="W1301" s="10" t="s">
        <v>604</v>
      </c>
      <c r="X1301" s="10" t="s">
        <v>604</v>
      </c>
      <c r="Y1301" s="10" t="s">
        <v>604</v>
      </c>
      <c r="Z1301" s="10" t="s">
        <v>604</v>
      </c>
      <c r="AA1301" s="10" t="s">
        <v>2581</v>
      </c>
      <c r="AB1301" s="14" t="s">
        <v>75</v>
      </c>
      <c r="AC1301" s="14"/>
      <c r="AD1301" s="14"/>
      <c r="AE1301" s="14"/>
      <c r="AF1301" s="14"/>
      <c r="AG1301" s="14"/>
      <c r="AH1301" s="14"/>
    </row>
    <row r="1302" spans="2:34" hidden="1" x14ac:dyDescent="0.35">
      <c r="B1302" s="10">
        <v>44772803</v>
      </c>
      <c r="C1302" s="10">
        <v>803</v>
      </c>
      <c r="D1302" s="11" t="s">
        <v>3640</v>
      </c>
      <c r="E1302" s="11"/>
      <c r="F1302" s="11"/>
      <c r="G1302" s="11" t="s">
        <v>46</v>
      </c>
      <c r="H1302" s="10" t="s">
        <v>1837</v>
      </c>
      <c r="I1302" s="41" t="s">
        <v>48</v>
      </c>
      <c r="J1302" s="41" t="s">
        <v>64</v>
      </c>
      <c r="K1302" s="10" t="s">
        <v>65</v>
      </c>
      <c r="L1302" s="10" t="s">
        <v>66</v>
      </c>
      <c r="M1302" s="10" t="s">
        <v>67</v>
      </c>
      <c r="N1302" s="13" t="s">
        <v>2577</v>
      </c>
      <c r="O1302" s="10" t="s">
        <v>53</v>
      </c>
      <c r="P1302" s="15" t="s">
        <v>2577</v>
      </c>
      <c r="Q1302" s="11"/>
      <c r="R1302" s="10"/>
      <c r="S1302" s="10" t="s">
        <v>536</v>
      </c>
      <c r="T1302" s="10" t="s">
        <v>536</v>
      </c>
      <c r="U1302" s="10" t="s">
        <v>2580</v>
      </c>
      <c r="V1302" s="10">
        <v>2710193200</v>
      </c>
      <c r="W1302" s="10" t="s">
        <v>604</v>
      </c>
      <c r="X1302" s="10" t="s">
        <v>604</v>
      </c>
      <c r="Y1302" s="10" t="s">
        <v>604</v>
      </c>
      <c r="Z1302" s="10" t="s">
        <v>604</v>
      </c>
      <c r="AA1302" s="10" t="s">
        <v>2581</v>
      </c>
      <c r="AB1302" s="14" t="s">
        <v>75</v>
      </c>
      <c r="AC1302" s="14"/>
      <c r="AD1302" s="14"/>
      <c r="AE1302" s="14"/>
      <c r="AF1302" s="14"/>
      <c r="AG1302" s="14"/>
      <c r="AH1302" s="14"/>
    </row>
    <row r="1303" spans="2:34" hidden="1" x14ac:dyDescent="0.35">
      <c r="B1303" s="10">
        <v>43085964</v>
      </c>
      <c r="C1303" s="10">
        <v>964</v>
      </c>
      <c r="D1303" s="11" t="s">
        <v>3641</v>
      </c>
      <c r="E1303" s="11"/>
      <c r="F1303" s="11"/>
      <c r="G1303" s="11" t="s">
        <v>46</v>
      </c>
      <c r="H1303" s="10" t="s">
        <v>3642</v>
      </c>
      <c r="I1303" s="41" t="s">
        <v>140</v>
      </c>
      <c r="J1303" s="41" t="s">
        <v>64</v>
      </c>
      <c r="K1303" s="10" t="s">
        <v>65</v>
      </c>
      <c r="L1303" s="10" t="s">
        <v>51</v>
      </c>
      <c r="M1303" s="10" t="s">
        <v>67</v>
      </c>
      <c r="N1303" s="13" t="s">
        <v>2577</v>
      </c>
      <c r="O1303" s="10" t="s">
        <v>53</v>
      </c>
      <c r="P1303" s="15" t="s">
        <v>2577</v>
      </c>
      <c r="Q1303" s="11"/>
      <c r="R1303" s="10"/>
      <c r="S1303" s="10" t="s">
        <v>536</v>
      </c>
      <c r="T1303" s="10" t="s">
        <v>536</v>
      </c>
      <c r="U1303" s="10" t="s">
        <v>2580</v>
      </c>
      <c r="V1303" s="10">
        <v>2710193200</v>
      </c>
      <c r="W1303" s="10" t="s">
        <v>2582</v>
      </c>
      <c r="X1303" s="10" t="s">
        <v>604</v>
      </c>
      <c r="Y1303" s="10" t="s">
        <v>604</v>
      </c>
      <c r="Z1303" s="10" t="s">
        <v>604</v>
      </c>
      <c r="AA1303" s="10" t="s">
        <v>2581</v>
      </c>
      <c r="AB1303" s="14" t="s">
        <v>75</v>
      </c>
      <c r="AC1303" s="14"/>
      <c r="AD1303" s="14"/>
      <c r="AE1303" s="14"/>
      <c r="AF1303" s="14"/>
      <c r="AG1303" s="14"/>
      <c r="AH1303" s="14"/>
    </row>
    <row r="1304" spans="2:34" hidden="1" x14ac:dyDescent="0.35">
      <c r="B1304" s="10">
        <v>44761928</v>
      </c>
      <c r="C1304" s="10">
        <v>928</v>
      </c>
      <c r="D1304" s="11" t="s">
        <v>3643</v>
      </c>
      <c r="E1304" s="11"/>
      <c r="F1304" s="11"/>
      <c r="G1304" s="11" t="s">
        <v>46</v>
      </c>
      <c r="H1304" s="10" t="s">
        <v>735</v>
      </c>
      <c r="I1304" s="41" t="s">
        <v>63</v>
      </c>
      <c r="J1304" s="41" t="s">
        <v>64</v>
      </c>
      <c r="K1304" s="10" t="s">
        <v>65</v>
      </c>
      <c r="L1304" s="10" t="s">
        <v>51</v>
      </c>
      <c r="M1304" s="10" t="s">
        <v>67</v>
      </c>
      <c r="N1304" s="13" t="s">
        <v>2577</v>
      </c>
      <c r="O1304" s="10" t="s">
        <v>604</v>
      </c>
      <c r="P1304" s="15" t="s">
        <v>2577</v>
      </c>
      <c r="Q1304" s="11"/>
      <c r="R1304" s="10"/>
      <c r="S1304" s="10">
        <v>45242909</v>
      </c>
      <c r="T1304" s="10" t="s">
        <v>2629</v>
      </c>
      <c r="U1304" s="10" t="s">
        <v>2594</v>
      </c>
      <c r="V1304" s="10">
        <v>3403990000</v>
      </c>
      <c r="W1304" s="10" t="s">
        <v>2582</v>
      </c>
      <c r="X1304" s="10" t="s">
        <v>3644</v>
      </c>
      <c r="Y1304" s="10" t="s">
        <v>604</v>
      </c>
      <c r="Z1304" s="10" t="s">
        <v>604</v>
      </c>
      <c r="AA1304" s="10" t="s">
        <v>3645</v>
      </c>
      <c r="AB1304" s="14" t="s">
        <v>75</v>
      </c>
      <c r="AC1304" s="14"/>
      <c r="AD1304" s="14"/>
      <c r="AE1304" s="14"/>
      <c r="AF1304" s="14"/>
      <c r="AG1304" s="14"/>
      <c r="AH1304" s="14"/>
    </row>
    <row r="1305" spans="2:34" hidden="1" x14ac:dyDescent="0.35">
      <c r="B1305" s="10">
        <v>44783856</v>
      </c>
      <c r="C1305" s="10">
        <v>856</v>
      </c>
      <c r="D1305" s="11" t="s">
        <v>3646</v>
      </c>
      <c r="E1305" s="11"/>
      <c r="F1305" s="11"/>
      <c r="G1305" s="11" t="s">
        <v>46</v>
      </c>
      <c r="H1305" s="10" t="s">
        <v>2634</v>
      </c>
      <c r="I1305" s="41" t="s">
        <v>140</v>
      </c>
      <c r="J1305" s="41" t="s">
        <v>64</v>
      </c>
      <c r="K1305" s="10" t="s">
        <v>65</v>
      </c>
      <c r="L1305" s="10" t="s">
        <v>66</v>
      </c>
      <c r="M1305" s="10" t="s">
        <v>67</v>
      </c>
      <c r="N1305" s="13" t="s">
        <v>2577</v>
      </c>
      <c r="O1305" s="10" t="s">
        <v>53</v>
      </c>
      <c r="P1305" s="15" t="s">
        <v>2577</v>
      </c>
      <c r="Q1305" s="11"/>
      <c r="R1305" s="10"/>
      <c r="S1305" s="10" t="s">
        <v>536</v>
      </c>
      <c r="T1305" s="10" t="s">
        <v>536</v>
      </c>
      <c r="U1305" s="10" t="s">
        <v>2580</v>
      </c>
      <c r="V1305" s="10">
        <v>3403990000</v>
      </c>
      <c r="W1305" s="10" t="s">
        <v>604</v>
      </c>
      <c r="X1305" s="10" t="s">
        <v>604</v>
      </c>
      <c r="Y1305" s="10" t="s">
        <v>604</v>
      </c>
      <c r="Z1305" s="10" t="s">
        <v>604</v>
      </c>
      <c r="AA1305" s="10" t="s">
        <v>2581</v>
      </c>
      <c r="AB1305" s="14" t="s">
        <v>75</v>
      </c>
      <c r="AC1305" s="14"/>
      <c r="AD1305" s="14"/>
      <c r="AE1305" s="14"/>
      <c r="AF1305" s="14"/>
      <c r="AG1305" s="14"/>
      <c r="AH1305" s="14"/>
    </row>
    <row r="1306" spans="2:34" hidden="1" x14ac:dyDescent="0.35">
      <c r="B1306" s="10">
        <v>48506801</v>
      </c>
      <c r="C1306" s="10">
        <v>801</v>
      </c>
      <c r="D1306" s="11" t="s">
        <v>3647</v>
      </c>
      <c r="E1306" s="11"/>
      <c r="F1306" s="11"/>
      <c r="G1306" s="11" t="s">
        <v>46</v>
      </c>
      <c r="H1306" s="10" t="s">
        <v>79</v>
      </c>
      <c r="I1306" s="41" t="s">
        <v>79</v>
      </c>
      <c r="J1306" s="41"/>
      <c r="K1306" s="10"/>
      <c r="L1306" s="10" t="s">
        <v>66</v>
      </c>
      <c r="M1306" s="10" t="s">
        <v>67</v>
      </c>
      <c r="N1306" s="13" t="s">
        <v>2577</v>
      </c>
      <c r="O1306" s="10" t="s">
        <v>604</v>
      </c>
      <c r="P1306" s="15" t="s">
        <v>2577</v>
      </c>
      <c r="Q1306" s="11"/>
      <c r="R1306" s="10"/>
      <c r="S1306" s="10" t="s">
        <v>536</v>
      </c>
      <c r="T1306" s="10" t="s">
        <v>536</v>
      </c>
      <c r="U1306" s="10" t="s">
        <v>2580</v>
      </c>
      <c r="V1306" s="10" t="s">
        <v>604</v>
      </c>
      <c r="W1306" s="10" t="s">
        <v>44</v>
      </c>
      <c r="X1306" s="10" t="s">
        <v>604</v>
      </c>
      <c r="Y1306" s="10" t="s">
        <v>604</v>
      </c>
      <c r="Z1306" s="10" t="s">
        <v>604</v>
      </c>
      <c r="AA1306" s="10" t="s">
        <v>2581</v>
      </c>
      <c r="AB1306" s="14"/>
      <c r="AC1306" s="14"/>
      <c r="AD1306" s="14"/>
      <c r="AE1306" s="14"/>
      <c r="AF1306" s="14"/>
      <c r="AG1306" s="14"/>
      <c r="AH1306" s="14"/>
    </row>
    <row r="1307" spans="2:34" hidden="1" x14ac:dyDescent="0.35">
      <c r="B1307" s="10">
        <v>49582815</v>
      </c>
      <c r="C1307" s="10">
        <v>815</v>
      </c>
      <c r="D1307" s="11" t="s">
        <v>3648</v>
      </c>
      <c r="E1307" s="11"/>
      <c r="F1307" s="11"/>
      <c r="G1307" s="11" t="s">
        <v>46</v>
      </c>
      <c r="H1307" s="10" t="s">
        <v>163</v>
      </c>
      <c r="I1307" s="41" t="s">
        <v>164</v>
      </c>
      <c r="J1307" s="41"/>
      <c r="K1307" s="10"/>
      <c r="L1307" s="10" t="s">
        <v>66</v>
      </c>
      <c r="M1307" s="10" t="s">
        <v>67</v>
      </c>
      <c r="N1307" s="13" t="s">
        <v>2577</v>
      </c>
      <c r="O1307" s="10" t="s">
        <v>604</v>
      </c>
      <c r="P1307" s="15" t="s">
        <v>2577</v>
      </c>
      <c r="Q1307" s="11"/>
      <c r="R1307" s="10"/>
      <c r="S1307" s="10" t="s">
        <v>536</v>
      </c>
      <c r="T1307" s="10" t="s">
        <v>536</v>
      </c>
      <c r="U1307" s="10" t="s">
        <v>2580</v>
      </c>
      <c r="V1307" s="10" t="s">
        <v>604</v>
      </c>
      <c r="W1307" s="10" t="s">
        <v>604</v>
      </c>
      <c r="X1307" s="10" t="s">
        <v>604</v>
      </c>
      <c r="Y1307" s="10" t="s">
        <v>604</v>
      </c>
      <c r="Z1307" s="10" t="s">
        <v>604</v>
      </c>
      <c r="AA1307" s="10" t="s">
        <v>2581</v>
      </c>
      <c r="AB1307" s="14"/>
      <c r="AC1307" s="14"/>
      <c r="AD1307" s="14"/>
      <c r="AE1307" s="14"/>
      <c r="AF1307" s="14"/>
      <c r="AG1307" s="14"/>
      <c r="AH1307" s="14"/>
    </row>
    <row r="1308" spans="2:34" hidden="1" x14ac:dyDescent="0.35">
      <c r="B1308" s="10">
        <v>49582801</v>
      </c>
      <c r="C1308" s="10">
        <v>801</v>
      </c>
      <c r="D1308" s="11" t="s">
        <v>3649</v>
      </c>
      <c r="E1308" s="11"/>
      <c r="F1308" s="11"/>
      <c r="G1308" s="11" t="s">
        <v>46</v>
      </c>
      <c r="H1308" s="10" t="s">
        <v>79</v>
      </c>
      <c r="I1308" s="41" t="s">
        <v>79</v>
      </c>
      <c r="J1308" s="41"/>
      <c r="K1308" s="10"/>
      <c r="L1308" s="10" t="s">
        <v>66</v>
      </c>
      <c r="M1308" s="10" t="s">
        <v>67</v>
      </c>
      <c r="N1308" s="13" t="s">
        <v>2577</v>
      </c>
      <c r="O1308" s="10" t="s">
        <v>604</v>
      </c>
      <c r="P1308" s="15" t="s">
        <v>2577</v>
      </c>
      <c r="Q1308" s="11"/>
      <c r="R1308" s="10"/>
      <c r="S1308" s="10" t="s">
        <v>536</v>
      </c>
      <c r="T1308" s="10" t="s">
        <v>536</v>
      </c>
      <c r="U1308" s="10" t="s">
        <v>2580</v>
      </c>
      <c r="V1308" s="10" t="s">
        <v>604</v>
      </c>
      <c r="W1308" s="10" t="s">
        <v>44</v>
      </c>
      <c r="X1308" s="10" t="s">
        <v>604</v>
      </c>
      <c r="Y1308" s="10" t="s">
        <v>604</v>
      </c>
      <c r="Z1308" s="10" t="s">
        <v>604</v>
      </c>
      <c r="AA1308" s="10" t="s">
        <v>2581</v>
      </c>
      <c r="AB1308" s="14"/>
      <c r="AC1308" s="14"/>
      <c r="AD1308" s="14"/>
      <c r="AE1308" s="14"/>
      <c r="AF1308" s="14"/>
      <c r="AG1308" s="14"/>
      <c r="AH1308" s="14"/>
    </row>
    <row r="1309" spans="2:34" hidden="1" x14ac:dyDescent="0.35">
      <c r="B1309" s="10">
        <v>49582803</v>
      </c>
      <c r="C1309" s="10">
        <v>803</v>
      </c>
      <c r="D1309" s="11" t="s">
        <v>3650</v>
      </c>
      <c r="E1309" s="11"/>
      <c r="F1309" s="11"/>
      <c r="G1309" s="11" t="s">
        <v>46</v>
      </c>
      <c r="H1309" s="10" t="s">
        <v>1837</v>
      </c>
      <c r="I1309" s="41" t="s">
        <v>48</v>
      </c>
      <c r="J1309" s="41"/>
      <c r="K1309" s="10"/>
      <c r="L1309" s="10" t="s">
        <v>66</v>
      </c>
      <c r="M1309" s="10" t="s">
        <v>67</v>
      </c>
      <c r="N1309" s="13" t="s">
        <v>2577</v>
      </c>
      <c r="O1309" s="10" t="s">
        <v>604</v>
      </c>
      <c r="P1309" s="15" t="s">
        <v>2577</v>
      </c>
      <c r="Q1309" s="11"/>
      <c r="R1309" s="10"/>
      <c r="S1309" s="10" t="s">
        <v>536</v>
      </c>
      <c r="T1309" s="10" t="s">
        <v>536</v>
      </c>
      <c r="U1309" s="10" t="s">
        <v>2580</v>
      </c>
      <c r="V1309" s="10" t="s">
        <v>604</v>
      </c>
      <c r="W1309" s="10" t="s">
        <v>604</v>
      </c>
      <c r="X1309" s="10" t="s">
        <v>604</v>
      </c>
      <c r="Y1309" s="10" t="s">
        <v>604</v>
      </c>
      <c r="Z1309" s="10" t="s">
        <v>604</v>
      </c>
      <c r="AA1309" s="10" t="s">
        <v>2581</v>
      </c>
      <c r="AB1309" s="14"/>
      <c r="AC1309" s="14"/>
      <c r="AD1309" s="14"/>
      <c r="AE1309" s="14"/>
      <c r="AF1309" s="14"/>
      <c r="AG1309" s="14"/>
      <c r="AH1309" s="14"/>
    </row>
    <row r="1310" spans="2:34" hidden="1" x14ac:dyDescent="0.35">
      <c r="B1310" s="10">
        <v>31071823</v>
      </c>
      <c r="C1310" s="10">
        <v>823</v>
      </c>
      <c r="D1310" s="11" t="s">
        <v>3651</v>
      </c>
      <c r="E1310" s="11"/>
      <c r="F1310" s="11"/>
      <c r="G1310" s="11" t="s">
        <v>46</v>
      </c>
      <c r="H1310" s="10" t="s">
        <v>2638</v>
      </c>
      <c r="I1310" s="41" t="s">
        <v>140</v>
      </c>
      <c r="J1310" s="41"/>
      <c r="K1310" s="10"/>
      <c r="L1310" s="10" t="s">
        <v>51</v>
      </c>
      <c r="M1310" s="10" t="s">
        <v>67</v>
      </c>
      <c r="N1310" s="13" t="s">
        <v>2577</v>
      </c>
      <c r="O1310" s="10" t="s">
        <v>53</v>
      </c>
      <c r="P1310" s="15" t="s">
        <v>2577</v>
      </c>
      <c r="Q1310" s="11"/>
      <c r="R1310" s="10"/>
      <c r="S1310" s="10" t="s">
        <v>536</v>
      </c>
      <c r="T1310" s="10" t="s">
        <v>536</v>
      </c>
      <c r="U1310" s="10" t="s">
        <v>2580</v>
      </c>
      <c r="V1310" s="10" t="s">
        <v>604</v>
      </c>
      <c r="W1310" s="10" t="s">
        <v>2582</v>
      </c>
      <c r="X1310" s="10" t="s">
        <v>604</v>
      </c>
      <c r="Y1310" s="10" t="s">
        <v>604</v>
      </c>
      <c r="Z1310" s="10" t="s">
        <v>604</v>
      </c>
      <c r="AA1310" s="10" t="s">
        <v>2581</v>
      </c>
      <c r="AB1310" s="14"/>
      <c r="AC1310" s="14"/>
      <c r="AD1310" s="14"/>
      <c r="AE1310" s="14"/>
      <c r="AF1310" s="14"/>
      <c r="AG1310" s="14"/>
      <c r="AH1310" s="14"/>
    </row>
    <row r="1311" spans="2:34" hidden="1" x14ac:dyDescent="0.35">
      <c r="B1311" s="10">
        <v>31004823</v>
      </c>
      <c r="C1311" s="10">
        <v>823</v>
      </c>
      <c r="D1311" s="11" t="s">
        <v>3652</v>
      </c>
      <c r="E1311" s="11"/>
      <c r="F1311" s="11"/>
      <c r="G1311" s="11" t="s">
        <v>46</v>
      </c>
      <c r="H1311" s="10" t="s">
        <v>2638</v>
      </c>
      <c r="I1311" s="41" t="s">
        <v>140</v>
      </c>
      <c r="J1311" s="41" t="s">
        <v>64</v>
      </c>
      <c r="K1311" s="10" t="s">
        <v>65</v>
      </c>
      <c r="L1311" s="10" t="s">
        <v>51</v>
      </c>
      <c r="M1311" s="10" t="s">
        <v>67</v>
      </c>
      <c r="N1311" s="13" t="s">
        <v>2577</v>
      </c>
      <c r="O1311" s="10" t="s">
        <v>53</v>
      </c>
      <c r="P1311" s="15" t="s">
        <v>2577</v>
      </c>
      <c r="Q1311" s="11"/>
      <c r="R1311" s="10"/>
      <c r="S1311" s="10" t="s">
        <v>536</v>
      </c>
      <c r="T1311" s="10" t="s">
        <v>536</v>
      </c>
      <c r="U1311" s="10" t="s">
        <v>2580</v>
      </c>
      <c r="V1311" s="10" t="s">
        <v>604</v>
      </c>
      <c r="W1311" s="10" t="s">
        <v>2582</v>
      </c>
      <c r="X1311" s="10" t="s">
        <v>604</v>
      </c>
      <c r="Y1311" s="10" t="s">
        <v>604</v>
      </c>
      <c r="Z1311" s="10" t="s">
        <v>604</v>
      </c>
      <c r="AA1311" s="10" t="s">
        <v>2581</v>
      </c>
      <c r="AB1311" s="14" t="s">
        <v>2650</v>
      </c>
      <c r="AC1311" s="14"/>
      <c r="AD1311" s="14"/>
      <c r="AE1311" s="14"/>
      <c r="AF1311" s="14"/>
      <c r="AG1311" s="14"/>
      <c r="AH1311" s="14"/>
    </row>
    <row r="1312" spans="2:34" hidden="1" x14ac:dyDescent="0.35">
      <c r="B1312" s="10">
        <v>31012878</v>
      </c>
      <c r="C1312" s="10">
        <v>878</v>
      </c>
      <c r="D1312" s="11" t="s">
        <v>3653</v>
      </c>
      <c r="E1312" s="11"/>
      <c r="F1312" s="11"/>
      <c r="G1312" s="11" t="s">
        <v>46</v>
      </c>
      <c r="H1312" s="10" t="s">
        <v>3654</v>
      </c>
      <c r="I1312" s="41" t="s">
        <v>140</v>
      </c>
      <c r="J1312" s="41" t="s">
        <v>64</v>
      </c>
      <c r="K1312" s="10" t="s">
        <v>65</v>
      </c>
      <c r="L1312" s="10" t="s">
        <v>51</v>
      </c>
      <c r="M1312" s="10" t="s">
        <v>67</v>
      </c>
      <c r="N1312" s="13" t="s">
        <v>2577</v>
      </c>
      <c r="O1312" s="10" t="s">
        <v>53</v>
      </c>
      <c r="P1312" s="15" t="s">
        <v>2577</v>
      </c>
      <c r="Q1312" s="11"/>
      <c r="R1312" s="10"/>
      <c r="S1312" s="10" t="s">
        <v>536</v>
      </c>
      <c r="T1312" s="10" t="s">
        <v>536</v>
      </c>
      <c r="U1312" s="10" t="s">
        <v>2580</v>
      </c>
      <c r="V1312" s="10" t="s">
        <v>604</v>
      </c>
      <c r="W1312" s="10" t="s">
        <v>2582</v>
      </c>
      <c r="X1312" s="10" t="s">
        <v>604</v>
      </c>
      <c r="Y1312" s="10" t="s">
        <v>604</v>
      </c>
      <c r="Z1312" s="10" t="s">
        <v>604</v>
      </c>
      <c r="AA1312" s="10" t="s">
        <v>2581</v>
      </c>
      <c r="AB1312" s="14" t="s">
        <v>2650</v>
      </c>
      <c r="AC1312" s="14"/>
      <c r="AD1312" s="14"/>
      <c r="AE1312" s="14"/>
      <c r="AF1312" s="14"/>
      <c r="AG1312" s="14"/>
      <c r="AH1312" s="14"/>
    </row>
    <row r="1313" spans="2:34" hidden="1" x14ac:dyDescent="0.35">
      <c r="B1313" s="10">
        <v>31012898</v>
      </c>
      <c r="C1313" s="10">
        <v>898</v>
      </c>
      <c r="D1313" s="11" t="s">
        <v>3655</v>
      </c>
      <c r="E1313" s="11"/>
      <c r="F1313" s="11"/>
      <c r="G1313" s="11" t="s">
        <v>46</v>
      </c>
      <c r="H1313" s="10" t="s">
        <v>3656</v>
      </c>
      <c r="I1313" s="41" t="s">
        <v>140</v>
      </c>
      <c r="J1313" s="41" t="s">
        <v>64</v>
      </c>
      <c r="K1313" s="10" t="s">
        <v>65</v>
      </c>
      <c r="L1313" s="10" t="s">
        <v>51</v>
      </c>
      <c r="M1313" s="10" t="s">
        <v>67</v>
      </c>
      <c r="N1313" s="13" t="s">
        <v>2577</v>
      </c>
      <c r="O1313" s="10" t="s">
        <v>53</v>
      </c>
      <c r="P1313" s="15" t="s">
        <v>2577</v>
      </c>
      <c r="Q1313" s="11"/>
      <c r="R1313" s="10"/>
      <c r="S1313" s="10" t="s">
        <v>536</v>
      </c>
      <c r="T1313" s="10" t="s">
        <v>536</v>
      </c>
      <c r="U1313" s="10" t="s">
        <v>2580</v>
      </c>
      <c r="V1313" s="10" t="s">
        <v>604</v>
      </c>
      <c r="W1313" s="10" t="s">
        <v>2582</v>
      </c>
      <c r="X1313" s="10" t="s">
        <v>604</v>
      </c>
      <c r="Y1313" s="10" t="s">
        <v>604</v>
      </c>
      <c r="Z1313" s="10" t="s">
        <v>604</v>
      </c>
      <c r="AA1313" s="10" t="s">
        <v>2581</v>
      </c>
      <c r="AB1313" s="14" t="s">
        <v>2650</v>
      </c>
      <c r="AC1313" s="14"/>
      <c r="AD1313" s="14"/>
      <c r="AE1313" s="14"/>
      <c r="AF1313" s="14"/>
      <c r="AG1313" s="14"/>
      <c r="AH1313" s="14"/>
    </row>
    <row r="1314" spans="2:34" hidden="1" x14ac:dyDescent="0.35">
      <c r="B1314" s="10">
        <v>31011878</v>
      </c>
      <c r="C1314" s="10">
        <v>878</v>
      </c>
      <c r="D1314" s="11" t="s">
        <v>3657</v>
      </c>
      <c r="E1314" s="11"/>
      <c r="F1314" s="11"/>
      <c r="G1314" s="11" t="s">
        <v>46</v>
      </c>
      <c r="H1314" s="10" t="s">
        <v>3654</v>
      </c>
      <c r="I1314" s="41" t="s">
        <v>140</v>
      </c>
      <c r="J1314" s="41" t="s">
        <v>64</v>
      </c>
      <c r="K1314" s="10" t="s">
        <v>65</v>
      </c>
      <c r="L1314" s="10" t="s">
        <v>51</v>
      </c>
      <c r="M1314" s="10" t="s">
        <v>67</v>
      </c>
      <c r="N1314" s="13" t="s">
        <v>2577</v>
      </c>
      <c r="O1314" s="10" t="s">
        <v>53</v>
      </c>
      <c r="P1314" s="15" t="s">
        <v>2577</v>
      </c>
      <c r="Q1314" s="11"/>
      <c r="R1314" s="10"/>
      <c r="S1314" s="10" t="s">
        <v>536</v>
      </c>
      <c r="T1314" s="10" t="s">
        <v>536</v>
      </c>
      <c r="U1314" s="10" t="s">
        <v>2580</v>
      </c>
      <c r="V1314" s="10" t="s">
        <v>604</v>
      </c>
      <c r="W1314" s="10" t="s">
        <v>2582</v>
      </c>
      <c r="X1314" s="10" t="s">
        <v>604</v>
      </c>
      <c r="Y1314" s="10" t="s">
        <v>604</v>
      </c>
      <c r="Z1314" s="10" t="s">
        <v>604</v>
      </c>
      <c r="AA1314" s="10" t="s">
        <v>2581</v>
      </c>
      <c r="AB1314" s="14" t="s">
        <v>2650</v>
      </c>
      <c r="AC1314" s="14"/>
      <c r="AD1314" s="14"/>
      <c r="AE1314" s="14"/>
      <c r="AF1314" s="14"/>
      <c r="AG1314" s="14"/>
      <c r="AH1314" s="14"/>
    </row>
    <row r="1315" spans="2:34" hidden="1" x14ac:dyDescent="0.35">
      <c r="B1315" s="10">
        <v>31011898</v>
      </c>
      <c r="C1315" s="10">
        <v>898</v>
      </c>
      <c r="D1315" s="11" t="s">
        <v>3658</v>
      </c>
      <c r="E1315" s="11"/>
      <c r="F1315" s="11"/>
      <c r="G1315" s="11" t="s">
        <v>46</v>
      </c>
      <c r="H1315" s="10" t="s">
        <v>3656</v>
      </c>
      <c r="I1315" s="41" t="s">
        <v>140</v>
      </c>
      <c r="J1315" s="41" t="s">
        <v>64</v>
      </c>
      <c r="K1315" s="10" t="s">
        <v>65</v>
      </c>
      <c r="L1315" s="10" t="s">
        <v>51</v>
      </c>
      <c r="M1315" s="10" t="s">
        <v>67</v>
      </c>
      <c r="N1315" s="13" t="s">
        <v>2577</v>
      </c>
      <c r="O1315" s="10" t="s">
        <v>53</v>
      </c>
      <c r="P1315" s="15" t="s">
        <v>2577</v>
      </c>
      <c r="Q1315" s="11"/>
      <c r="R1315" s="10"/>
      <c r="S1315" s="10" t="s">
        <v>536</v>
      </c>
      <c r="T1315" s="10" t="s">
        <v>536</v>
      </c>
      <c r="U1315" s="10" t="s">
        <v>2580</v>
      </c>
      <c r="V1315" s="10" t="s">
        <v>604</v>
      </c>
      <c r="W1315" s="10" t="s">
        <v>2582</v>
      </c>
      <c r="X1315" s="10" t="s">
        <v>604</v>
      </c>
      <c r="Y1315" s="10" t="s">
        <v>604</v>
      </c>
      <c r="Z1315" s="10" t="s">
        <v>604</v>
      </c>
      <c r="AA1315" s="10" t="s">
        <v>2581</v>
      </c>
      <c r="AB1315" s="14" t="s">
        <v>2650</v>
      </c>
      <c r="AC1315" s="14"/>
      <c r="AD1315" s="14"/>
      <c r="AE1315" s="14"/>
      <c r="AF1315" s="14"/>
      <c r="AG1315" s="14"/>
      <c r="AH1315" s="14"/>
    </row>
    <row r="1316" spans="2:34" hidden="1" x14ac:dyDescent="0.35">
      <c r="B1316" s="10">
        <v>31002877</v>
      </c>
      <c r="C1316" s="10">
        <v>877</v>
      </c>
      <c r="D1316" s="11" t="s">
        <v>3659</v>
      </c>
      <c r="E1316" s="11"/>
      <c r="F1316" s="11"/>
      <c r="G1316" s="11" t="s">
        <v>46</v>
      </c>
      <c r="H1316" s="10" t="s">
        <v>3660</v>
      </c>
      <c r="I1316" s="41" t="s">
        <v>140</v>
      </c>
      <c r="J1316" s="41" t="s">
        <v>64</v>
      </c>
      <c r="K1316" s="10" t="s">
        <v>65</v>
      </c>
      <c r="L1316" s="10" t="s">
        <v>51</v>
      </c>
      <c r="M1316" s="10" t="s">
        <v>67</v>
      </c>
      <c r="N1316" s="13" t="s">
        <v>2577</v>
      </c>
      <c r="O1316" s="10" t="s">
        <v>53</v>
      </c>
      <c r="P1316" s="15" t="s">
        <v>2577</v>
      </c>
      <c r="Q1316" s="11"/>
      <c r="R1316" s="10"/>
      <c r="S1316" s="10" t="s">
        <v>536</v>
      </c>
      <c r="T1316" s="10" t="s">
        <v>536</v>
      </c>
      <c r="U1316" s="10" t="s">
        <v>2580</v>
      </c>
      <c r="V1316" s="10" t="s">
        <v>604</v>
      </c>
      <c r="W1316" s="10" t="s">
        <v>2582</v>
      </c>
      <c r="X1316" s="10" t="s">
        <v>604</v>
      </c>
      <c r="Y1316" s="10" t="s">
        <v>604</v>
      </c>
      <c r="Z1316" s="10" t="s">
        <v>604</v>
      </c>
      <c r="AA1316" s="10" t="s">
        <v>2581</v>
      </c>
      <c r="AB1316" s="14" t="s">
        <v>2650</v>
      </c>
      <c r="AC1316" s="14"/>
      <c r="AD1316" s="14"/>
      <c r="AE1316" s="14"/>
      <c r="AF1316" s="14"/>
      <c r="AG1316" s="14"/>
      <c r="AH1316" s="14"/>
    </row>
    <row r="1317" spans="2:34" hidden="1" x14ac:dyDescent="0.35">
      <c r="B1317" s="10">
        <v>31003877</v>
      </c>
      <c r="C1317" s="10">
        <v>877</v>
      </c>
      <c r="D1317" s="11" t="s">
        <v>3661</v>
      </c>
      <c r="E1317" s="11"/>
      <c r="F1317" s="11"/>
      <c r="G1317" s="11" t="s">
        <v>46</v>
      </c>
      <c r="H1317" s="10" t="s">
        <v>3660</v>
      </c>
      <c r="I1317" s="41" t="s">
        <v>140</v>
      </c>
      <c r="J1317" s="41" t="s">
        <v>64</v>
      </c>
      <c r="K1317" s="10" t="s">
        <v>65</v>
      </c>
      <c r="L1317" s="10" t="s">
        <v>51</v>
      </c>
      <c r="M1317" s="10" t="s">
        <v>67</v>
      </c>
      <c r="N1317" s="13" t="s">
        <v>2577</v>
      </c>
      <c r="O1317" s="10" t="s">
        <v>53</v>
      </c>
      <c r="P1317" s="15" t="s">
        <v>2577</v>
      </c>
      <c r="Q1317" s="11"/>
      <c r="R1317" s="10"/>
      <c r="S1317" s="10" t="s">
        <v>536</v>
      </c>
      <c r="T1317" s="10" t="s">
        <v>536</v>
      </c>
      <c r="U1317" s="10" t="s">
        <v>2580</v>
      </c>
      <c r="V1317" s="10" t="s">
        <v>604</v>
      </c>
      <c r="W1317" s="10" t="s">
        <v>2582</v>
      </c>
      <c r="X1317" s="10" t="s">
        <v>604</v>
      </c>
      <c r="Y1317" s="10" t="s">
        <v>604</v>
      </c>
      <c r="Z1317" s="10" t="s">
        <v>604</v>
      </c>
      <c r="AA1317" s="10" t="s">
        <v>2581</v>
      </c>
      <c r="AB1317" s="14" t="s">
        <v>2650</v>
      </c>
      <c r="AC1317" s="14"/>
      <c r="AD1317" s="14"/>
      <c r="AE1317" s="14"/>
      <c r="AF1317" s="14"/>
      <c r="AG1317" s="14"/>
      <c r="AH1317" s="14"/>
    </row>
    <row r="1318" spans="2:34" hidden="1" x14ac:dyDescent="0.35">
      <c r="B1318" s="10">
        <v>31003882</v>
      </c>
      <c r="C1318" s="10">
        <v>882</v>
      </c>
      <c r="D1318" s="11" t="s">
        <v>3662</v>
      </c>
      <c r="E1318" s="11"/>
      <c r="F1318" s="11"/>
      <c r="G1318" s="11" t="s">
        <v>46</v>
      </c>
      <c r="H1318" s="10" t="s">
        <v>3663</v>
      </c>
      <c r="I1318" s="41" t="s">
        <v>140</v>
      </c>
      <c r="J1318" s="41" t="s">
        <v>64</v>
      </c>
      <c r="K1318" s="10" t="s">
        <v>65</v>
      </c>
      <c r="L1318" s="10" t="s">
        <v>51</v>
      </c>
      <c r="M1318" s="10" t="s">
        <v>67</v>
      </c>
      <c r="N1318" s="13" t="s">
        <v>2577</v>
      </c>
      <c r="O1318" s="10" t="s">
        <v>53</v>
      </c>
      <c r="P1318" s="15" t="s">
        <v>2577</v>
      </c>
      <c r="Q1318" s="11"/>
      <c r="R1318" s="10"/>
      <c r="S1318" s="10" t="s">
        <v>536</v>
      </c>
      <c r="T1318" s="10" t="s">
        <v>536</v>
      </c>
      <c r="U1318" s="10" t="s">
        <v>2580</v>
      </c>
      <c r="V1318" s="10" t="s">
        <v>604</v>
      </c>
      <c r="W1318" s="10" t="s">
        <v>2582</v>
      </c>
      <c r="X1318" s="10" t="s">
        <v>604</v>
      </c>
      <c r="Y1318" s="10" t="s">
        <v>604</v>
      </c>
      <c r="Z1318" s="10" t="s">
        <v>604</v>
      </c>
      <c r="AA1318" s="10" t="s">
        <v>2581</v>
      </c>
      <c r="AB1318" s="14" t="s">
        <v>2650</v>
      </c>
      <c r="AC1318" s="14"/>
      <c r="AD1318" s="14"/>
      <c r="AE1318" s="14"/>
      <c r="AF1318" s="14"/>
      <c r="AG1318" s="14"/>
      <c r="AH1318" s="14"/>
    </row>
    <row r="1319" spans="2:34" hidden="1" x14ac:dyDescent="0.35">
      <c r="B1319" s="10">
        <v>31004877</v>
      </c>
      <c r="C1319" s="10">
        <v>877</v>
      </c>
      <c r="D1319" s="11" t="s">
        <v>3664</v>
      </c>
      <c r="E1319" s="11"/>
      <c r="F1319" s="11"/>
      <c r="G1319" s="11" t="s">
        <v>46</v>
      </c>
      <c r="H1319" s="10" t="s">
        <v>3660</v>
      </c>
      <c r="I1319" s="41" t="s">
        <v>140</v>
      </c>
      <c r="J1319" s="41" t="s">
        <v>64</v>
      </c>
      <c r="K1319" s="10" t="s">
        <v>65</v>
      </c>
      <c r="L1319" s="10" t="s">
        <v>51</v>
      </c>
      <c r="M1319" s="10" t="s">
        <v>67</v>
      </c>
      <c r="N1319" s="13" t="s">
        <v>2577</v>
      </c>
      <c r="O1319" s="10" t="s">
        <v>53</v>
      </c>
      <c r="P1319" s="15" t="s">
        <v>2577</v>
      </c>
      <c r="Q1319" s="11"/>
      <c r="R1319" s="10"/>
      <c r="S1319" s="10" t="s">
        <v>536</v>
      </c>
      <c r="T1319" s="10" t="s">
        <v>536</v>
      </c>
      <c r="U1319" s="10" t="s">
        <v>2580</v>
      </c>
      <c r="V1319" s="10" t="s">
        <v>604</v>
      </c>
      <c r="W1319" s="10" t="s">
        <v>2582</v>
      </c>
      <c r="X1319" s="10" t="s">
        <v>604</v>
      </c>
      <c r="Y1319" s="10" t="s">
        <v>604</v>
      </c>
      <c r="Z1319" s="10" t="s">
        <v>604</v>
      </c>
      <c r="AA1319" s="10" t="s">
        <v>2581</v>
      </c>
      <c r="AB1319" s="14" t="s">
        <v>2650</v>
      </c>
      <c r="AC1319" s="14"/>
      <c r="AD1319" s="14"/>
      <c r="AE1319" s="14"/>
      <c r="AF1319" s="14"/>
      <c r="AG1319" s="14"/>
      <c r="AH1319" s="14"/>
    </row>
    <row r="1320" spans="2:34" hidden="1" x14ac:dyDescent="0.35">
      <c r="B1320" s="10">
        <v>31004882</v>
      </c>
      <c r="C1320" s="10">
        <v>882</v>
      </c>
      <c r="D1320" s="11" t="s">
        <v>3665</v>
      </c>
      <c r="E1320" s="11"/>
      <c r="F1320" s="11"/>
      <c r="G1320" s="11" t="s">
        <v>46</v>
      </c>
      <c r="H1320" s="10" t="s">
        <v>3663</v>
      </c>
      <c r="I1320" s="41" t="s">
        <v>140</v>
      </c>
      <c r="J1320" s="41" t="s">
        <v>64</v>
      </c>
      <c r="K1320" s="10" t="s">
        <v>65</v>
      </c>
      <c r="L1320" s="10" t="s">
        <v>51</v>
      </c>
      <c r="M1320" s="10" t="s">
        <v>67</v>
      </c>
      <c r="N1320" s="13" t="s">
        <v>2577</v>
      </c>
      <c r="O1320" s="10" t="s">
        <v>53</v>
      </c>
      <c r="P1320" s="15" t="s">
        <v>2577</v>
      </c>
      <c r="Q1320" s="11"/>
      <c r="R1320" s="10"/>
      <c r="S1320" s="10" t="s">
        <v>536</v>
      </c>
      <c r="T1320" s="10" t="s">
        <v>536</v>
      </c>
      <c r="U1320" s="10" t="s">
        <v>2580</v>
      </c>
      <c r="V1320" s="10" t="s">
        <v>604</v>
      </c>
      <c r="W1320" s="10" t="s">
        <v>2582</v>
      </c>
      <c r="X1320" s="10" t="s">
        <v>604</v>
      </c>
      <c r="Y1320" s="10" t="s">
        <v>604</v>
      </c>
      <c r="Z1320" s="10" t="s">
        <v>604</v>
      </c>
      <c r="AA1320" s="10" t="s">
        <v>2581</v>
      </c>
      <c r="AB1320" s="14" t="s">
        <v>2650</v>
      </c>
      <c r="AC1320" s="14"/>
      <c r="AD1320" s="14"/>
      <c r="AE1320" s="14"/>
      <c r="AF1320" s="14"/>
      <c r="AG1320" s="14"/>
      <c r="AH1320" s="14"/>
    </row>
    <row r="1321" spans="2:34" hidden="1" x14ac:dyDescent="0.35">
      <c r="B1321" s="10">
        <v>31001882</v>
      </c>
      <c r="C1321" s="10">
        <v>882</v>
      </c>
      <c r="D1321" s="11" t="s">
        <v>3666</v>
      </c>
      <c r="E1321" s="11"/>
      <c r="F1321" s="11"/>
      <c r="G1321" s="11" t="s">
        <v>46</v>
      </c>
      <c r="H1321" s="10" t="s">
        <v>3663</v>
      </c>
      <c r="I1321" s="41" t="s">
        <v>140</v>
      </c>
      <c r="J1321" s="41" t="s">
        <v>64</v>
      </c>
      <c r="K1321" s="10" t="s">
        <v>65</v>
      </c>
      <c r="L1321" s="10" t="s">
        <v>51</v>
      </c>
      <c r="M1321" s="10" t="s">
        <v>67</v>
      </c>
      <c r="N1321" s="13" t="s">
        <v>2577</v>
      </c>
      <c r="O1321" s="10" t="s">
        <v>53</v>
      </c>
      <c r="P1321" s="15" t="s">
        <v>2577</v>
      </c>
      <c r="Q1321" s="11"/>
      <c r="R1321" s="10"/>
      <c r="S1321" s="10" t="s">
        <v>536</v>
      </c>
      <c r="T1321" s="10" t="s">
        <v>536</v>
      </c>
      <c r="U1321" s="10" t="s">
        <v>2580</v>
      </c>
      <c r="V1321" s="10" t="s">
        <v>604</v>
      </c>
      <c r="W1321" s="10" t="s">
        <v>2582</v>
      </c>
      <c r="X1321" s="10" t="s">
        <v>604</v>
      </c>
      <c r="Y1321" s="10" t="s">
        <v>604</v>
      </c>
      <c r="Z1321" s="10" t="s">
        <v>604</v>
      </c>
      <c r="AA1321" s="10" t="s">
        <v>2581</v>
      </c>
      <c r="AB1321" s="14" t="s">
        <v>2650</v>
      </c>
      <c r="AC1321" s="14"/>
      <c r="AD1321" s="14"/>
      <c r="AE1321" s="14"/>
      <c r="AF1321" s="14"/>
      <c r="AG1321" s="14"/>
      <c r="AH1321" s="14"/>
    </row>
    <row r="1322" spans="2:34" hidden="1" x14ac:dyDescent="0.35">
      <c r="B1322" s="10">
        <v>31001877</v>
      </c>
      <c r="C1322" s="10">
        <v>877</v>
      </c>
      <c r="D1322" s="11" t="s">
        <v>3667</v>
      </c>
      <c r="E1322" s="11"/>
      <c r="F1322" s="11"/>
      <c r="G1322" s="11" t="s">
        <v>46</v>
      </c>
      <c r="H1322" s="10" t="s">
        <v>3660</v>
      </c>
      <c r="I1322" s="41" t="s">
        <v>140</v>
      </c>
      <c r="J1322" s="41" t="s">
        <v>64</v>
      </c>
      <c r="K1322" s="10" t="s">
        <v>65</v>
      </c>
      <c r="L1322" s="10" t="s">
        <v>51</v>
      </c>
      <c r="M1322" s="10" t="s">
        <v>67</v>
      </c>
      <c r="N1322" s="13" t="s">
        <v>2577</v>
      </c>
      <c r="O1322" s="10" t="s">
        <v>53</v>
      </c>
      <c r="P1322" s="15" t="s">
        <v>2577</v>
      </c>
      <c r="Q1322" s="11"/>
      <c r="R1322" s="10"/>
      <c r="S1322" s="10" t="s">
        <v>536</v>
      </c>
      <c r="T1322" s="10" t="s">
        <v>536</v>
      </c>
      <c r="U1322" s="10" t="s">
        <v>2580</v>
      </c>
      <c r="V1322" s="10" t="s">
        <v>604</v>
      </c>
      <c r="W1322" s="10" t="s">
        <v>2582</v>
      </c>
      <c r="X1322" s="10" t="s">
        <v>604</v>
      </c>
      <c r="Y1322" s="10" t="s">
        <v>604</v>
      </c>
      <c r="Z1322" s="10" t="s">
        <v>604</v>
      </c>
      <c r="AA1322" s="10" t="s">
        <v>2581</v>
      </c>
      <c r="AB1322" s="14" t="s">
        <v>2650</v>
      </c>
      <c r="AC1322" s="14"/>
      <c r="AD1322" s="14"/>
      <c r="AE1322" s="14"/>
      <c r="AF1322" s="14"/>
      <c r="AG1322" s="14"/>
      <c r="AH1322" s="14"/>
    </row>
    <row r="1323" spans="2:34" hidden="1" x14ac:dyDescent="0.35">
      <c r="B1323" s="10">
        <v>31017849</v>
      </c>
      <c r="C1323" s="10">
        <v>849</v>
      </c>
      <c r="D1323" s="11" t="s">
        <v>3668</v>
      </c>
      <c r="E1323" s="11"/>
      <c r="F1323" s="11"/>
      <c r="G1323" s="11" t="s">
        <v>46</v>
      </c>
      <c r="H1323" s="10" t="s">
        <v>2662</v>
      </c>
      <c r="I1323" s="41" t="s">
        <v>140</v>
      </c>
      <c r="J1323" s="41" t="s">
        <v>64</v>
      </c>
      <c r="K1323" s="10" t="s">
        <v>65</v>
      </c>
      <c r="L1323" s="10" t="s">
        <v>51</v>
      </c>
      <c r="M1323" s="10" t="s">
        <v>52</v>
      </c>
      <c r="N1323" s="13">
        <v>41768</v>
      </c>
      <c r="O1323" s="10" t="s">
        <v>53</v>
      </c>
      <c r="P1323" s="15" t="s">
        <v>2577</v>
      </c>
      <c r="Q1323" s="11"/>
      <c r="R1323" s="10"/>
      <c r="S1323" s="10" t="s">
        <v>536</v>
      </c>
      <c r="T1323" s="10" t="s">
        <v>536</v>
      </c>
      <c r="U1323" s="10" t="s">
        <v>2580</v>
      </c>
      <c r="V1323" s="10">
        <v>2710193200</v>
      </c>
      <c r="W1323" s="10" t="s">
        <v>2582</v>
      </c>
      <c r="X1323" s="10" t="s">
        <v>2646</v>
      </c>
      <c r="Y1323" s="10" t="s">
        <v>2663</v>
      </c>
      <c r="Z1323" s="10" t="s">
        <v>2664</v>
      </c>
      <c r="AA1323" s="10" t="s">
        <v>3669</v>
      </c>
      <c r="AB1323" s="14" t="s">
        <v>2650</v>
      </c>
      <c r="AC1323" s="14"/>
      <c r="AD1323" s="14"/>
      <c r="AE1323" s="14"/>
      <c r="AF1323" s="14"/>
      <c r="AG1323" s="14"/>
      <c r="AH1323" s="14"/>
    </row>
    <row r="1324" spans="2:34" hidden="1" x14ac:dyDescent="0.35">
      <c r="B1324" s="10">
        <v>31005885</v>
      </c>
      <c r="C1324" s="10">
        <v>885</v>
      </c>
      <c r="D1324" s="11" t="s">
        <v>3670</v>
      </c>
      <c r="E1324" s="11"/>
      <c r="F1324" s="11"/>
      <c r="G1324" s="11" t="s">
        <v>46</v>
      </c>
      <c r="H1324" s="10" t="s">
        <v>2638</v>
      </c>
      <c r="I1324" s="41" t="s">
        <v>140</v>
      </c>
      <c r="J1324" s="41" t="s">
        <v>64</v>
      </c>
      <c r="K1324" s="10" t="s">
        <v>65</v>
      </c>
      <c r="L1324" s="10" t="s">
        <v>51</v>
      </c>
      <c r="M1324" s="10" t="s">
        <v>52</v>
      </c>
      <c r="N1324" s="13">
        <v>42368</v>
      </c>
      <c r="O1324" s="10" t="s">
        <v>604</v>
      </c>
      <c r="P1324" s="15" t="s">
        <v>2577</v>
      </c>
      <c r="Q1324" s="11"/>
      <c r="R1324" s="10"/>
      <c r="S1324" s="10" t="s">
        <v>536</v>
      </c>
      <c r="T1324" s="10" t="s">
        <v>536</v>
      </c>
      <c r="U1324" s="10" t="s">
        <v>2580</v>
      </c>
      <c r="V1324" s="10">
        <v>2710193200</v>
      </c>
      <c r="W1324" s="10" t="s">
        <v>2582</v>
      </c>
      <c r="X1324" s="10" t="s">
        <v>3671</v>
      </c>
      <c r="Y1324" s="10" t="s">
        <v>2673</v>
      </c>
      <c r="Z1324" s="10" t="s">
        <v>2674</v>
      </c>
      <c r="AA1324" s="10" t="s">
        <v>3672</v>
      </c>
      <c r="AB1324" s="14" t="s">
        <v>2650</v>
      </c>
      <c r="AC1324" s="14"/>
      <c r="AD1324" s="14"/>
      <c r="AE1324" s="14"/>
      <c r="AF1324" s="14"/>
      <c r="AG1324" s="14"/>
      <c r="AH1324" s="14"/>
    </row>
    <row r="1325" spans="2:34" hidden="1" x14ac:dyDescent="0.35">
      <c r="B1325" s="10">
        <v>31006885</v>
      </c>
      <c r="C1325" s="10">
        <v>885</v>
      </c>
      <c r="D1325" s="11" t="s">
        <v>3673</v>
      </c>
      <c r="E1325" s="11"/>
      <c r="F1325" s="11"/>
      <c r="G1325" s="11" t="s">
        <v>46</v>
      </c>
      <c r="H1325" s="10" t="s">
        <v>2638</v>
      </c>
      <c r="I1325" s="41" t="s">
        <v>140</v>
      </c>
      <c r="J1325" s="41" t="s">
        <v>64</v>
      </c>
      <c r="K1325" s="10" t="s">
        <v>65</v>
      </c>
      <c r="L1325" s="10" t="s">
        <v>51</v>
      </c>
      <c r="M1325" s="10" t="s">
        <v>52</v>
      </c>
      <c r="N1325" s="13">
        <v>42368</v>
      </c>
      <c r="O1325" s="10" t="s">
        <v>604</v>
      </c>
      <c r="P1325" s="15" t="s">
        <v>2577</v>
      </c>
      <c r="Q1325" s="11"/>
      <c r="R1325" s="10"/>
      <c r="S1325" s="10" t="s">
        <v>536</v>
      </c>
      <c r="T1325" s="10" t="s">
        <v>536</v>
      </c>
      <c r="U1325" s="10" t="s">
        <v>2580</v>
      </c>
      <c r="V1325" s="10">
        <v>2710193200</v>
      </c>
      <c r="W1325" s="10" t="s">
        <v>2582</v>
      </c>
      <c r="X1325" s="10" t="s">
        <v>3674</v>
      </c>
      <c r="Y1325" s="10" t="s">
        <v>2673</v>
      </c>
      <c r="Z1325" s="10" t="s">
        <v>2674</v>
      </c>
      <c r="AA1325" s="10" t="s">
        <v>3675</v>
      </c>
      <c r="AB1325" s="14" t="s">
        <v>2650</v>
      </c>
      <c r="AC1325" s="14"/>
      <c r="AD1325" s="14"/>
      <c r="AE1325" s="14"/>
      <c r="AF1325" s="14"/>
      <c r="AG1325" s="14"/>
      <c r="AH1325" s="14"/>
    </row>
    <row r="1326" spans="2:34" hidden="1" x14ac:dyDescent="0.35">
      <c r="B1326" s="10">
        <v>31022857</v>
      </c>
      <c r="C1326" s="10">
        <v>857</v>
      </c>
      <c r="D1326" s="11" t="s">
        <v>3676</v>
      </c>
      <c r="E1326" s="11"/>
      <c r="F1326" s="11"/>
      <c r="G1326" s="11" t="s">
        <v>46</v>
      </c>
      <c r="H1326" s="10" t="s">
        <v>2693</v>
      </c>
      <c r="I1326" s="41" t="s">
        <v>140</v>
      </c>
      <c r="J1326" s="41" t="s">
        <v>64</v>
      </c>
      <c r="K1326" s="10" t="s">
        <v>65</v>
      </c>
      <c r="L1326" s="10" t="s">
        <v>51</v>
      </c>
      <c r="M1326" s="10" t="s">
        <v>52</v>
      </c>
      <c r="N1326" s="13">
        <v>41768</v>
      </c>
      <c r="O1326" s="10" t="s">
        <v>53</v>
      </c>
      <c r="P1326" s="15" t="s">
        <v>2577</v>
      </c>
      <c r="Q1326" s="11"/>
      <c r="R1326" s="10"/>
      <c r="S1326" s="10" t="s">
        <v>536</v>
      </c>
      <c r="T1326" s="10" t="s">
        <v>536</v>
      </c>
      <c r="U1326" s="10" t="s">
        <v>2580</v>
      </c>
      <c r="V1326" s="10">
        <v>2710193200</v>
      </c>
      <c r="W1326" s="10" t="s">
        <v>2582</v>
      </c>
      <c r="X1326" s="10" t="s">
        <v>2683</v>
      </c>
      <c r="Y1326" s="10" t="s">
        <v>2694</v>
      </c>
      <c r="Z1326" s="10" t="s">
        <v>2674</v>
      </c>
      <c r="AA1326" s="10" t="s">
        <v>3677</v>
      </c>
      <c r="AB1326" s="14" t="s">
        <v>2650</v>
      </c>
      <c r="AC1326" s="14"/>
      <c r="AD1326" s="14"/>
      <c r="AE1326" s="14"/>
      <c r="AF1326" s="14"/>
      <c r="AG1326" s="14"/>
      <c r="AH1326" s="14"/>
    </row>
    <row r="1327" spans="2:34" hidden="1" x14ac:dyDescent="0.35">
      <c r="B1327" s="10">
        <v>31019849</v>
      </c>
      <c r="C1327" s="10">
        <v>849</v>
      </c>
      <c r="D1327" s="11" t="s">
        <v>3678</v>
      </c>
      <c r="E1327" s="11"/>
      <c r="F1327" s="11"/>
      <c r="G1327" s="11" t="s">
        <v>46</v>
      </c>
      <c r="H1327" s="10" t="s">
        <v>2662</v>
      </c>
      <c r="I1327" s="41" t="s">
        <v>140</v>
      </c>
      <c r="J1327" s="41" t="s">
        <v>64</v>
      </c>
      <c r="K1327" s="10" t="s">
        <v>65</v>
      </c>
      <c r="L1327" s="10" t="s">
        <v>51</v>
      </c>
      <c r="M1327" s="10" t="s">
        <v>52</v>
      </c>
      <c r="N1327" s="13">
        <v>41768</v>
      </c>
      <c r="O1327" s="10" t="s">
        <v>53</v>
      </c>
      <c r="P1327" s="15" t="s">
        <v>2577</v>
      </c>
      <c r="Q1327" s="11"/>
      <c r="R1327" s="10"/>
      <c r="S1327" s="10" t="s">
        <v>536</v>
      </c>
      <c r="T1327" s="10" t="s">
        <v>536</v>
      </c>
      <c r="U1327" s="10" t="s">
        <v>2580</v>
      </c>
      <c r="V1327" s="10">
        <v>2710193200</v>
      </c>
      <c r="W1327" s="10" t="s">
        <v>2582</v>
      </c>
      <c r="X1327" s="10" t="s">
        <v>2686</v>
      </c>
      <c r="Y1327" s="10" t="s">
        <v>2663</v>
      </c>
      <c r="Z1327" s="10" t="s">
        <v>2664</v>
      </c>
      <c r="AA1327" s="10" t="s">
        <v>3679</v>
      </c>
      <c r="AB1327" s="14" t="s">
        <v>2650</v>
      </c>
      <c r="AC1327" s="14"/>
      <c r="AD1327" s="14"/>
      <c r="AE1327" s="14"/>
      <c r="AF1327" s="14"/>
      <c r="AG1327" s="14"/>
      <c r="AH1327" s="14"/>
    </row>
    <row r="1328" spans="2:34" hidden="1" x14ac:dyDescent="0.35">
      <c r="B1328" s="10">
        <v>31022849</v>
      </c>
      <c r="C1328" s="10">
        <v>849</v>
      </c>
      <c r="D1328" s="11" t="s">
        <v>3680</v>
      </c>
      <c r="E1328" s="11"/>
      <c r="F1328" s="11"/>
      <c r="G1328" s="11" t="s">
        <v>46</v>
      </c>
      <c r="H1328" s="10" t="s">
        <v>2662</v>
      </c>
      <c r="I1328" s="41" t="s">
        <v>140</v>
      </c>
      <c r="J1328" s="41" t="s">
        <v>64</v>
      </c>
      <c r="K1328" s="10" t="s">
        <v>65</v>
      </c>
      <c r="L1328" s="10" t="s">
        <v>51</v>
      </c>
      <c r="M1328" s="10" t="s">
        <v>52</v>
      </c>
      <c r="N1328" s="13">
        <v>41768</v>
      </c>
      <c r="O1328" s="10" t="s">
        <v>53</v>
      </c>
      <c r="P1328" s="15" t="s">
        <v>2577</v>
      </c>
      <c r="Q1328" s="11"/>
      <c r="R1328" s="10"/>
      <c r="S1328" s="10" t="s">
        <v>536</v>
      </c>
      <c r="T1328" s="10" t="s">
        <v>536</v>
      </c>
      <c r="U1328" s="10" t="s">
        <v>2580</v>
      </c>
      <c r="V1328" s="10">
        <v>2710193200</v>
      </c>
      <c r="W1328" s="10" t="s">
        <v>2582</v>
      </c>
      <c r="X1328" s="10" t="s">
        <v>2683</v>
      </c>
      <c r="Y1328" s="10" t="s">
        <v>2663</v>
      </c>
      <c r="Z1328" s="10" t="s">
        <v>2664</v>
      </c>
      <c r="AA1328" s="10" t="s">
        <v>3681</v>
      </c>
      <c r="AB1328" s="14" t="s">
        <v>2650</v>
      </c>
      <c r="AC1328" s="14"/>
      <c r="AD1328" s="14"/>
      <c r="AE1328" s="14"/>
      <c r="AF1328" s="14"/>
      <c r="AG1328" s="14"/>
      <c r="AH1328" s="14"/>
    </row>
    <row r="1329" spans="2:34" hidden="1" x14ac:dyDescent="0.35">
      <c r="B1329" s="10">
        <v>31016849</v>
      </c>
      <c r="C1329" s="10">
        <v>849</v>
      </c>
      <c r="D1329" s="11" t="s">
        <v>3682</v>
      </c>
      <c r="E1329" s="11"/>
      <c r="F1329" s="11"/>
      <c r="G1329" s="11" t="s">
        <v>46</v>
      </c>
      <c r="H1329" s="10" t="s">
        <v>2662</v>
      </c>
      <c r="I1329" s="41" t="s">
        <v>140</v>
      </c>
      <c r="J1329" s="41" t="s">
        <v>64</v>
      </c>
      <c r="K1329" s="10" t="s">
        <v>65</v>
      </c>
      <c r="L1329" s="10" t="s">
        <v>51</v>
      </c>
      <c r="M1329" s="10" t="s">
        <v>52</v>
      </c>
      <c r="N1329" s="13">
        <v>41768</v>
      </c>
      <c r="O1329" s="10" t="s">
        <v>92</v>
      </c>
      <c r="P1329" s="15" t="s">
        <v>2577</v>
      </c>
      <c r="Q1329" s="11"/>
      <c r="R1329" s="10"/>
      <c r="S1329" s="10" t="s">
        <v>536</v>
      </c>
      <c r="T1329" s="10" t="s">
        <v>536</v>
      </c>
      <c r="U1329" s="10" t="s">
        <v>2580</v>
      </c>
      <c r="V1329" s="10">
        <v>2710193200</v>
      </c>
      <c r="W1329" s="10" t="s">
        <v>2582</v>
      </c>
      <c r="X1329" s="10" t="s">
        <v>2640</v>
      </c>
      <c r="Y1329" s="10" t="s">
        <v>2663</v>
      </c>
      <c r="Z1329" s="10" t="s">
        <v>2664</v>
      </c>
      <c r="AA1329" s="10" t="s">
        <v>3683</v>
      </c>
      <c r="AB1329" s="14" t="s">
        <v>2650</v>
      </c>
      <c r="AC1329" s="14"/>
      <c r="AD1329" s="14"/>
      <c r="AE1329" s="14"/>
      <c r="AF1329" s="14"/>
      <c r="AG1329" s="14"/>
      <c r="AH1329" s="14"/>
    </row>
    <row r="1330" spans="2:34" hidden="1" x14ac:dyDescent="0.35">
      <c r="B1330" s="10">
        <v>31008885</v>
      </c>
      <c r="C1330" s="10">
        <v>885</v>
      </c>
      <c r="D1330" s="11" t="s">
        <v>3684</v>
      </c>
      <c r="E1330" s="11"/>
      <c r="F1330" s="11"/>
      <c r="G1330" s="11" t="s">
        <v>46</v>
      </c>
      <c r="H1330" s="10" t="s">
        <v>2638</v>
      </c>
      <c r="I1330" s="41" t="s">
        <v>140</v>
      </c>
      <c r="J1330" s="41" t="s">
        <v>64</v>
      </c>
      <c r="K1330" s="10" t="s">
        <v>65</v>
      </c>
      <c r="L1330" s="10" t="s">
        <v>51</v>
      </c>
      <c r="M1330" s="10" t="s">
        <v>52</v>
      </c>
      <c r="N1330" s="13">
        <v>42368</v>
      </c>
      <c r="O1330" s="10" t="s">
        <v>604</v>
      </c>
      <c r="P1330" s="15" t="s">
        <v>2577</v>
      </c>
      <c r="Q1330" s="11"/>
      <c r="R1330" s="10"/>
      <c r="S1330" s="10" t="s">
        <v>536</v>
      </c>
      <c r="T1330" s="10" t="s">
        <v>536</v>
      </c>
      <c r="U1330" s="10" t="s">
        <v>2580</v>
      </c>
      <c r="V1330" s="10">
        <v>2710193200</v>
      </c>
      <c r="W1330" s="10" t="s">
        <v>2582</v>
      </c>
      <c r="X1330" s="10" t="s">
        <v>3685</v>
      </c>
      <c r="Y1330" s="10" t="s">
        <v>2673</v>
      </c>
      <c r="Z1330" s="10" t="s">
        <v>2674</v>
      </c>
      <c r="AA1330" s="10" t="s">
        <v>3686</v>
      </c>
      <c r="AB1330" s="14" t="s">
        <v>2650</v>
      </c>
      <c r="AC1330" s="14"/>
      <c r="AD1330" s="14"/>
      <c r="AE1330" s="14"/>
      <c r="AF1330" s="14"/>
      <c r="AG1330" s="14"/>
      <c r="AH1330" s="14"/>
    </row>
    <row r="1331" spans="2:34" hidden="1" x14ac:dyDescent="0.35">
      <c r="B1331" s="10">
        <v>31037823</v>
      </c>
      <c r="C1331" s="10">
        <v>823</v>
      </c>
      <c r="D1331" s="11" t="s">
        <v>3687</v>
      </c>
      <c r="E1331" s="11"/>
      <c r="F1331" s="11"/>
      <c r="G1331" s="11" t="s">
        <v>46</v>
      </c>
      <c r="H1331" s="10" t="s">
        <v>2638</v>
      </c>
      <c r="I1331" s="41" t="s">
        <v>140</v>
      </c>
      <c r="J1331" s="41" t="s">
        <v>64</v>
      </c>
      <c r="K1331" s="10" t="s">
        <v>65</v>
      </c>
      <c r="L1331" s="10" t="s">
        <v>51</v>
      </c>
      <c r="M1331" s="10" t="s">
        <v>67</v>
      </c>
      <c r="N1331" s="13" t="s">
        <v>2577</v>
      </c>
      <c r="O1331" s="10" t="s">
        <v>53</v>
      </c>
      <c r="P1331" s="15" t="s">
        <v>2577</v>
      </c>
      <c r="Q1331" s="11"/>
      <c r="R1331" s="10"/>
      <c r="S1331" s="10" t="s">
        <v>536</v>
      </c>
      <c r="T1331" s="10" t="s">
        <v>536</v>
      </c>
      <c r="U1331" s="10" t="s">
        <v>2580</v>
      </c>
      <c r="V1331" s="10" t="s">
        <v>604</v>
      </c>
      <c r="W1331" s="10" t="s">
        <v>2582</v>
      </c>
      <c r="X1331" s="10" t="s">
        <v>604</v>
      </c>
      <c r="Y1331" s="10" t="s">
        <v>604</v>
      </c>
      <c r="Z1331" s="10" t="s">
        <v>604</v>
      </c>
      <c r="AA1331" s="10" t="s">
        <v>2581</v>
      </c>
      <c r="AB1331" s="14" t="s">
        <v>2650</v>
      </c>
      <c r="AC1331" s="14"/>
      <c r="AD1331" s="14"/>
      <c r="AE1331" s="14"/>
      <c r="AF1331" s="14"/>
      <c r="AG1331" s="14"/>
      <c r="AH1331" s="14"/>
    </row>
    <row r="1332" spans="2:34" hidden="1" x14ac:dyDescent="0.35">
      <c r="B1332" s="10">
        <v>31059823</v>
      </c>
      <c r="C1332" s="10">
        <v>823</v>
      </c>
      <c r="D1332" s="11" t="s">
        <v>3688</v>
      </c>
      <c r="E1332" s="11"/>
      <c r="F1332" s="11"/>
      <c r="G1332" s="11" t="s">
        <v>46</v>
      </c>
      <c r="H1332" s="10" t="s">
        <v>2638</v>
      </c>
      <c r="I1332" s="41" t="s">
        <v>140</v>
      </c>
      <c r="J1332" s="41" t="s">
        <v>64</v>
      </c>
      <c r="K1332" s="10" t="s">
        <v>65</v>
      </c>
      <c r="L1332" s="10" t="s">
        <v>51</v>
      </c>
      <c r="M1332" s="10" t="s">
        <v>67</v>
      </c>
      <c r="N1332" s="13" t="s">
        <v>2577</v>
      </c>
      <c r="O1332" s="10" t="s">
        <v>53</v>
      </c>
      <c r="P1332" s="15" t="s">
        <v>2577</v>
      </c>
      <c r="Q1332" s="11"/>
      <c r="R1332" s="10"/>
      <c r="S1332" s="10" t="s">
        <v>536</v>
      </c>
      <c r="T1332" s="10" t="s">
        <v>536</v>
      </c>
      <c r="U1332" s="10" t="s">
        <v>2580</v>
      </c>
      <c r="V1332" s="10" t="s">
        <v>604</v>
      </c>
      <c r="W1332" s="10" t="s">
        <v>2582</v>
      </c>
      <c r="X1332" s="10" t="s">
        <v>604</v>
      </c>
      <c r="Y1332" s="10" t="s">
        <v>604</v>
      </c>
      <c r="Z1332" s="10" t="s">
        <v>604</v>
      </c>
      <c r="AA1332" s="10" t="s">
        <v>2581</v>
      </c>
      <c r="AB1332" s="14" t="s">
        <v>2650</v>
      </c>
      <c r="AC1332" s="14"/>
      <c r="AD1332" s="14"/>
      <c r="AE1332" s="14"/>
      <c r="AF1332" s="14"/>
      <c r="AG1332" s="14"/>
      <c r="AH1332" s="14"/>
    </row>
    <row r="1333" spans="2:34" hidden="1" x14ac:dyDescent="0.35">
      <c r="B1333" s="10">
        <v>52283888</v>
      </c>
      <c r="C1333" s="10">
        <v>888</v>
      </c>
      <c r="D1333" s="11" t="s">
        <v>3689</v>
      </c>
      <c r="E1333" s="11"/>
      <c r="F1333" s="11"/>
      <c r="G1333" s="11" t="s">
        <v>46</v>
      </c>
      <c r="H1333" s="10" t="s">
        <v>431</v>
      </c>
      <c r="I1333" s="41" t="s">
        <v>48</v>
      </c>
      <c r="J1333" s="41"/>
      <c r="K1333" s="10"/>
      <c r="L1333" s="10" t="s">
        <v>66</v>
      </c>
      <c r="M1333" s="10" t="s">
        <v>67</v>
      </c>
      <c r="N1333" s="13" t="s">
        <v>2577</v>
      </c>
      <c r="O1333" s="10" t="s">
        <v>92</v>
      </c>
      <c r="P1333" s="15" t="s">
        <v>2577</v>
      </c>
      <c r="Q1333" s="11"/>
      <c r="R1333" s="10"/>
      <c r="S1333" s="10">
        <v>52893988</v>
      </c>
      <c r="T1333" s="10" t="s">
        <v>613</v>
      </c>
      <c r="U1333" s="10" t="s">
        <v>2594</v>
      </c>
      <c r="V1333" s="10">
        <v>2710199900</v>
      </c>
      <c r="W1333" s="10" t="s">
        <v>604</v>
      </c>
      <c r="X1333" s="10" t="s">
        <v>3690</v>
      </c>
      <c r="Y1333" s="10" t="s">
        <v>604</v>
      </c>
      <c r="Z1333" s="10" t="s">
        <v>604</v>
      </c>
      <c r="AA1333" s="10" t="s">
        <v>3691</v>
      </c>
      <c r="AB1333" s="14"/>
      <c r="AC1333" s="14"/>
      <c r="AD1333" s="14"/>
      <c r="AE1333" s="14"/>
      <c r="AF1333" s="14"/>
      <c r="AG1333" s="14"/>
      <c r="AH1333" s="14"/>
    </row>
    <row r="1334" spans="2:34" hidden="1" x14ac:dyDescent="0.35">
      <c r="B1334" s="10">
        <v>52284888</v>
      </c>
      <c r="C1334" s="10">
        <v>888</v>
      </c>
      <c r="D1334" s="11" t="s">
        <v>3692</v>
      </c>
      <c r="E1334" s="11"/>
      <c r="F1334" s="11"/>
      <c r="G1334" s="11" t="s">
        <v>46</v>
      </c>
      <c r="H1334" s="10" t="s">
        <v>431</v>
      </c>
      <c r="I1334" s="41" t="s">
        <v>48</v>
      </c>
      <c r="J1334" s="41"/>
      <c r="K1334" s="10"/>
      <c r="L1334" s="10" t="s">
        <v>66</v>
      </c>
      <c r="M1334" s="10" t="s">
        <v>67</v>
      </c>
      <c r="N1334" s="13" t="s">
        <v>2577</v>
      </c>
      <c r="O1334" s="10" t="s">
        <v>604</v>
      </c>
      <c r="P1334" s="15" t="s">
        <v>2577</v>
      </c>
      <c r="Q1334" s="11"/>
      <c r="R1334" s="10"/>
      <c r="S1334" s="10">
        <v>52895988</v>
      </c>
      <c r="T1334" s="10" t="s">
        <v>629</v>
      </c>
      <c r="U1334" s="10" t="s">
        <v>2594</v>
      </c>
      <c r="V1334" s="10">
        <v>2710199900</v>
      </c>
      <c r="W1334" s="10" t="s">
        <v>604</v>
      </c>
      <c r="X1334" s="10" t="s">
        <v>3693</v>
      </c>
      <c r="Y1334" s="10" t="s">
        <v>604</v>
      </c>
      <c r="Z1334" s="10" t="s">
        <v>604</v>
      </c>
      <c r="AA1334" s="10" t="s">
        <v>3694</v>
      </c>
      <c r="AB1334" s="14"/>
      <c r="AC1334" s="14"/>
      <c r="AD1334" s="14"/>
      <c r="AE1334" s="14"/>
      <c r="AF1334" s="14"/>
      <c r="AG1334" s="14"/>
      <c r="AH1334" s="14"/>
    </row>
    <row r="1335" spans="2:34" hidden="1" x14ac:dyDescent="0.35">
      <c r="B1335" s="10">
        <v>52384888</v>
      </c>
      <c r="C1335" s="10">
        <v>888</v>
      </c>
      <c r="D1335" s="11" t="s">
        <v>3695</v>
      </c>
      <c r="E1335" s="11"/>
      <c r="F1335" s="11"/>
      <c r="G1335" s="11" t="s">
        <v>46</v>
      </c>
      <c r="H1335" s="10" t="s">
        <v>431</v>
      </c>
      <c r="I1335" s="41" t="s">
        <v>48</v>
      </c>
      <c r="J1335" s="41"/>
      <c r="K1335" s="10"/>
      <c r="L1335" s="10" t="s">
        <v>66</v>
      </c>
      <c r="M1335" s="10" t="s">
        <v>67</v>
      </c>
      <c r="N1335" s="13" t="s">
        <v>2577</v>
      </c>
      <c r="O1335" s="10" t="s">
        <v>92</v>
      </c>
      <c r="P1335" s="15" t="s">
        <v>2577</v>
      </c>
      <c r="Q1335" s="11"/>
      <c r="R1335" s="10"/>
      <c r="S1335" s="10" t="s">
        <v>3629</v>
      </c>
      <c r="T1335" s="10" t="s">
        <v>3629</v>
      </c>
      <c r="U1335" s="10" t="s">
        <v>2580</v>
      </c>
      <c r="V1335" s="10">
        <v>2710199900</v>
      </c>
      <c r="W1335" s="10" t="s">
        <v>604</v>
      </c>
      <c r="X1335" s="10" t="s">
        <v>3696</v>
      </c>
      <c r="Y1335" s="10" t="s">
        <v>604</v>
      </c>
      <c r="Z1335" s="10" t="s">
        <v>604</v>
      </c>
      <c r="AA1335" s="10" t="s">
        <v>3697</v>
      </c>
      <c r="AB1335" s="14"/>
      <c r="AC1335" s="14"/>
      <c r="AD1335" s="14"/>
      <c r="AE1335" s="14"/>
      <c r="AF1335" s="14"/>
      <c r="AG1335" s="14"/>
      <c r="AH1335" s="14"/>
    </row>
    <row r="1336" spans="2:34" hidden="1" x14ac:dyDescent="0.35">
      <c r="B1336" s="10">
        <v>52287919</v>
      </c>
      <c r="C1336" s="10">
        <v>919</v>
      </c>
      <c r="D1336" s="11" t="s">
        <v>3698</v>
      </c>
      <c r="E1336" s="11"/>
      <c r="F1336" s="11"/>
      <c r="G1336" s="11" t="s">
        <v>46</v>
      </c>
      <c r="H1336" s="10" t="s">
        <v>3295</v>
      </c>
      <c r="I1336" s="41" t="s">
        <v>140</v>
      </c>
      <c r="J1336" s="41"/>
      <c r="K1336" s="10"/>
      <c r="L1336" s="10" t="s">
        <v>66</v>
      </c>
      <c r="M1336" s="10" t="s">
        <v>67</v>
      </c>
      <c r="N1336" s="13" t="s">
        <v>2577</v>
      </c>
      <c r="O1336" s="10" t="s">
        <v>53</v>
      </c>
      <c r="P1336" s="15" t="s">
        <v>2577</v>
      </c>
      <c r="Q1336" s="11"/>
      <c r="R1336" s="10"/>
      <c r="S1336" s="10">
        <v>52896817</v>
      </c>
      <c r="T1336" s="10" t="s">
        <v>648</v>
      </c>
      <c r="U1336" s="10" t="s">
        <v>2594</v>
      </c>
      <c r="V1336" s="10">
        <v>2710199900</v>
      </c>
      <c r="W1336" s="10" t="s">
        <v>604</v>
      </c>
      <c r="X1336" s="10" t="s">
        <v>3699</v>
      </c>
      <c r="Y1336" s="10" t="s">
        <v>604</v>
      </c>
      <c r="Z1336" s="10" t="s">
        <v>604</v>
      </c>
      <c r="AA1336" s="10" t="s">
        <v>3700</v>
      </c>
      <c r="AB1336" s="14"/>
      <c r="AC1336" s="14"/>
      <c r="AD1336" s="14"/>
      <c r="AE1336" s="14"/>
      <c r="AF1336" s="14"/>
      <c r="AG1336" s="14"/>
      <c r="AH1336" s="14"/>
    </row>
    <row r="1337" spans="2:34" hidden="1" x14ac:dyDescent="0.35">
      <c r="B1337" s="10">
        <v>52287888</v>
      </c>
      <c r="C1337" s="10">
        <v>888</v>
      </c>
      <c r="D1337" s="11" t="s">
        <v>3701</v>
      </c>
      <c r="E1337" s="11"/>
      <c r="F1337" s="11"/>
      <c r="G1337" s="11" t="s">
        <v>46</v>
      </c>
      <c r="H1337" s="10" t="s">
        <v>431</v>
      </c>
      <c r="I1337" s="41" t="s">
        <v>48</v>
      </c>
      <c r="J1337" s="41"/>
      <c r="K1337" s="10"/>
      <c r="L1337" s="10" t="s">
        <v>66</v>
      </c>
      <c r="M1337" s="10" t="s">
        <v>67</v>
      </c>
      <c r="N1337" s="13" t="s">
        <v>2577</v>
      </c>
      <c r="O1337" s="10" t="s">
        <v>53</v>
      </c>
      <c r="P1337" s="15" t="s">
        <v>2577</v>
      </c>
      <c r="Q1337" s="11"/>
      <c r="R1337" s="10"/>
      <c r="S1337" s="10">
        <v>52896988</v>
      </c>
      <c r="T1337" s="10" t="s">
        <v>652</v>
      </c>
      <c r="U1337" s="10" t="s">
        <v>2594</v>
      </c>
      <c r="V1337" s="10">
        <v>2710199900</v>
      </c>
      <c r="W1337" s="10" t="s">
        <v>604</v>
      </c>
      <c r="X1337" s="10" t="s">
        <v>3699</v>
      </c>
      <c r="Y1337" s="10" t="s">
        <v>604</v>
      </c>
      <c r="Z1337" s="10" t="s">
        <v>604</v>
      </c>
      <c r="AA1337" s="10" t="s">
        <v>3700</v>
      </c>
      <c r="AB1337" s="14"/>
      <c r="AC1337" s="14"/>
      <c r="AD1337" s="14"/>
      <c r="AE1337" s="14"/>
      <c r="AF1337" s="14"/>
      <c r="AG1337" s="14"/>
      <c r="AH1337" s="14"/>
    </row>
    <row r="1338" spans="2:34" hidden="1" x14ac:dyDescent="0.35">
      <c r="B1338" s="10">
        <v>43137815</v>
      </c>
      <c r="C1338" s="10">
        <v>815</v>
      </c>
      <c r="D1338" s="11" t="s">
        <v>3702</v>
      </c>
      <c r="E1338" s="11"/>
      <c r="F1338" s="11"/>
      <c r="G1338" s="11" t="s">
        <v>46</v>
      </c>
      <c r="H1338" s="10" t="s">
        <v>163</v>
      </c>
      <c r="I1338" s="41" t="s">
        <v>164</v>
      </c>
      <c r="J1338" s="41"/>
      <c r="K1338" s="10"/>
      <c r="L1338" s="10" t="s">
        <v>66</v>
      </c>
      <c r="M1338" s="10" t="s">
        <v>67</v>
      </c>
      <c r="N1338" s="13" t="s">
        <v>2577</v>
      </c>
      <c r="O1338" s="10" t="s">
        <v>604</v>
      </c>
      <c r="P1338" s="15" t="s">
        <v>2577</v>
      </c>
      <c r="Q1338" s="11"/>
      <c r="R1338" s="10"/>
      <c r="S1338" s="10" t="s">
        <v>536</v>
      </c>
      <c r="T1338" s="10" t="s">
        <v>536</v>
      </c>
      <c r="U1338" s="10" t="s">
        <v>2580</v>
      </c>
      <c r="V1338" s="10" t="s">
        <v>604</v>
      </c>
      <c r="W1338" s="10" t="s">
        <v>604</v>
      </c>
      <c r="X1338" s="10" t="s">
        <v>604</v>
      </c>
      <c r="Y1338" s="10" t="s">
        <v>604</v>
      </c>
      <c r="Z1338" s="10" t="s">
        <v>604</v>
      </c>
      <c r="AA1338" s="10" t="s">
        <v>2581</v>
      </c>
      <c r="AB1338" s="113"/>
      <c r="AC1338" s="14"/>
      <c r="AD1338" s="14"/>
      <c r="AE1338" s="14"/>
      <c r="AF1338" s="14"/>
      <c r="AG1338" s="14"/>
      <c r="AH1338" s="14"/>
    </row>
    <row r="1339" spans="2:34" hidden="1" x14ac:dyDescent="0.35">
      <c r="B1339" s="10">
        <v>43137803</v>
      </c>
      <c r="C1339" s="10">
        <v>803</v>
      </c>
      <c r="D1339" s="11" t="s">
        <v>3703</v>
      </c>
      <c r="E1339" s="11"/>
      <c r="F1339" s="11"/>
      <c r="G1339" s="11" t="s">
        <v>46</v>
      </c>
      <c r="H1339" s="10" t="s">
        <v>1837</v>
      </c>
      <c r="I1339" s="41" t="s">
        <v>48</v>
      </c>
      <c r="J1339" s="41"/>
      <c r="K1339" s="10"/>
      <c r="L1339" s="10" t="s">
        <v>66</v>
      </c>
      <c r="M1339" s="10" t="s">
        <v>67</v>
      </c>
      <c r="N1339" s="13" t="s">
        <v>2577</v>
      </c>
      <c r="O1339" s="10" t="s">
        <v>604</v>
      </c>
      <c r="P1339" s="15" t="s">
        <v>2577</v>
      </c>
      <c r="Q1339" s="11"/>
      <c r="R1339" s="10"/>
      <c r="S1339" s="10" t="s">
        <v>536</v>
      </c>
      <c r="T1339" s="10" t="s">
        <v>536</v>
      </c>
      <c r="U1339" s="10" t="s">
        <v>2580</v>
      </c>
      <c r="V1339" s="10" t="s">
        <v>604</v>
      </c>
      <c r="W1339" s="10" t="s">
        <v>604</v>
      </c>
      <c r="X1339" s="10" t="s">
        <v>604</v>
      </c>
      <c r="Y1339" s="10" t="s">
        <v>604</v>
      </c>
      <c r="Z1339" s="10" t="s">
        <v>604</v>
      </c>
      <c r="AA1339" s="10" t="s">
        <v>2581</v>
      </c>
      <c r="AB1339" s="113"/>
      <c r="AC1339" s="14"/>
      <c r="AD1339" s="14"/>
      <c r="AE1339" s="14"/>
      <c r="AF1339" s="14"/>
      <c r="AG1339" s="14"/>
      <c r="AH1339" s="14"/>
    </row>
    <row r="1340" spans="2:34" hidden="1" x14ac:dyDescent="0.35">
      <c r="B1340" s="10">
        <v>43137870</v>
      </c>
      <c r="C1340" s="10">
        <v>870</v>
      </c>
      <c r="D1340" s="11" t="s">
        <v>3704</v>
      </c>
      <c r="E1340" s="11"/>
      <c r="F1340" s="11"/>
      <c r="G1340" s="11" t="s">
        <v>46</v>
      </c>
      <c r="H1340" s="10" t="s">
        <v>151</v>
      </c>
      <c r="I1340" s="41" t="s">
        <v>86</v>
      </c>
      <c r="J1340" s="41"/>
      <c r="K1340" s="10"/>
      <c r="L1340" s="10" t="s">
        <v>66</v>
      </c>
      <c r="M1340" s="10" t="s">
        <v>67</v>
      </c>
      <c r="N1340" s="13" t="s">
        <v>2577</v>
      </c>
      <c r="O1340" s="10" t="s">
        <v>604</v>
      </c>
      <c r="P1340" s="15" t="s">
        <v>2577</v>
      </c>
      <c r="Q1340" s="11"/>
      <c r="R1340" s="10"/>
      <c r="S1340" s="10" t="s">
        <v>536</v>
      </c>
      <c r="T1340" s="10" t="s">
        <v>536</v>
      </c>
      <c r="U1340" s="10" t="s">
        <v>2580</v>
      </c>
      <c r="V1340" s="10" t="s">
        <v>604</v>
      </c>
      <c r="W1340" s="10" t="s">
        <v>604</v>
      </c>
      <c r="X1340" s="10" t="s">
        <v>604</v>
      </c>
      <c r="Y1340" s="10" t="s">
        <v>604</v>
      </c>
      <c r="Z1340" s="10" t="s">
        <v>604</v>
      </c>
      <c r="AA1340" s="10" t="s">
        <v>2581</v>
      </c>
      <c r="AB1340" s="14"/>
      <c r="AC1340" s="14"/>
      <c r="AD1340" s="14"/>
      <c r="AE1340" s="14"/>
      <c r="AF1340" s="14"/>
      <c r="AG1340" s="14"/>
      <c r="AH1340" s="14"/>
    </row>
    <row r="1341" spans="2:34" hidden="1" x14ac:dyDescent="0.35">
      <c r="B1341" s="10">
        <v>43731815</v>
      </c>
      <c r="C1341" s="10">
        <v>815</v>
      </c>
      <c r="D1341" s="11" t="s">
        <v>3705</v>
      </c>
      <c r="E1341" s="11"/>
      <c r="F1341" s="11"/>
      <c r="G1341" s="11" t="s">
        <v>46</v>
      </c>
      <c r="H1341" s="10" t="s">
        <v>163</v>
      </c>
      <c r="I1341" s="41" t="s">
        <v>164</v>
      </c>
      <c r="J1341" s="41"/>
      <c r="K1341" s="10"/>
      <c r="L1341" s="10" t="s">
        <v>66</v>
      </c>
      <c r="M1341" s="10" t="s">
        <v>67</v>
      </c>
      <c r="N1341" s="13" t="s">
        <v>2577</v>
      </c>
      <c r="O1341" s="10" t="s">
        <v>604</v>
      </c>
      <c r="P1341" s="15" t="s">
        <v>2577</v>
      </c>
      <c r="Q1341" s="11"/>
      <c r="R1341" s="10"/>
      <c r="S1341" s="10" t="s">
        <v>536</v>
      </c>
      <c r="T1341" s="10" t="s">
        <v>536</v>
      </c>
      <c r="U1341" s="10" t="s">
        <v>2580</v>
      </c>
      <c r="V1341" s="10">
        <v>3824909000</v>
      </c>
      <c r="W1341" s="10" t="s">
        <v>604</v>
      </c>
      <c r="X1341" s="10" t="s">
        <v>604</v>
      </c>
      <c r="Y1341" s="10" t="s">
        <v>604</v>
      </c>
      <c r="Z1341" s="10" t="s">
        <v>604</v>
      </c>
      <c r="AA1341" s="10" t="s">
        <v>2581</v>
      </c>
      <c r="AB1341" s="14"/>
      <c r="AC1341" s="14"/>
      <c r="AD1341" s="14"/>
      <c r="AE1341" s="14"/>
      <c r="AF1341" s="14"/>
      <c r="AG1341" s="14"/>
      <c r="AH1341" s="14"/>
    </row>
    <row r="1342" spans="2:34" hidden="1" x14ac:dyDescent="0.35">
      <c r="B1342" s="10">
        <v>44635815</v>
      </c>
      <c r="C1342" s="10">
        <v>815</v>
      </c>
      <c r="D1342" s="11" t="s">
        <v>3706</v>
      </c>
      <c r="E1342" s="11"/>
      <c r="F1342" s="11"/>
      <c r="G1342" s="11" t="s">
        <v>46</v>
      </c>
      <c r="H1342" s="10" t="s">
        <v>163</v>
      </c>
      <c r="I1342" s="41" t="s">
        <v>164</v>
      </c>
      <c r="J1342" s="41"/>
      <c r="K1342" s="10"/>
      <c r="L1342" s="10" t="s">
        <v>66</v>
      </c>
      <c r="M1342" s="10" t="s">
        <v>67</v>
      </c>
      <c r="N1342" s="13" t="s">
        <v>2577</v>
      </c>
      <c r="O1342" s="10" t="s">
        <v>604</v>
      </c>
      <c r="P1342" s="15" t="s">
        <v>2577</v>
      </c>
      <c r="Q1342" s="11"/>
      <c r="R1342" s="10"/>
      <c r="S1342" s="10" t="s">
        <v>536</v>
      </c>
      <c r="T1342" s="10" t="s">
        <v>536</v>
      </c>
      <c r="U1342" s="10" t="s">
        <v>2580</v>
      </c>
      <c r="V1342" s="10">
        <v>2922110000</v>
      </c>
      <c r="W1342" s="10" t="s">
        <v>604</v>
      </c>
      <c r="X1342" s="10" t="s">
        <v>3707</v>
      </c>
      <c r="Y1342" s="10" t="s">
        <v>604</v>
      </c>
      <c r="Z1342" s="10" t="s">
        <v>604</v>
      </c>
      <c r="AA1342" s="10" t="s">
        <v>3708</v>
      </c>
      <c r="AB1342" s="14"/>
      <c r="AC1342" s="14"/>
      <c r="AD1342" s="14"/>
      <c r="AE1342" s="14"/>
      <c r="AF1342" s="14"/>
      <c r="AG1342" s="14"/>
      <c r="AH1342" s="14"/>
    </row>
    <row r="1343" spans="2:34" hidden="1" x14ac:dyDescent="0.35">
      <c r="B1343" s="10">
        <v>44635803</v>
      </c>
      <c r="C1343" s="10">
        <v>803</v>
      </c>
      <c r="D1343" s="11" t="s">
        <v>3709</v>
      </c>
      <c r="E1343" s="11"/>
      <c r="F1343" s="11"/>
      <c r="G1343" s="11" t="s">
        <v>46</v>
      </c>
      <c r="H1343" s="10" t="s">
        <v>1837</v>
      </c>
      <c r="I1343" s="41" t="s">
        <v>48</v>
      </c>
      <c r="J1343" s="41"/>
      <c r="K1343" s="10"/>
      <c r="L1343" s="10" t="s">
        <v>604</v>
      </c>
      <c r="M1343" s="10" t="s">
        <v>67</v>
      </c>
      <c r="N1343" s="13" t="s">
        <v>2577</v>
      </c>
      <c r="O1343" s="10" t="s">
        <v>604</v>
      </c>
      <c r="P1343" s="15" t="s">
        <v>2577</v>
      </c>
      <c r="Q1343" s="11"/>
      <c r="R1343" s="10"/>
      <c r="S1343" s="10" t="s">
        <v>536</v>
      </c>
      <c r="T1343" s="10" t="s">
        <v>536</v>
      </c>
      <c r="U1343" s="10" t="s">
        <v>2580</v>
      </c>
      <c r="V1343" s="10" t="s">
        <v>604</v>
      </c>
      <c r="W1343" s="10" t="s">
        <v>604</v>
      </c>
      <c r="X1343" s="10" t="s">
        <v>604</v>
      </c>
      <c r="Y1343" s="10" t="s">
        <v>604</v>
      </c>
      <c r="Z1343" s="10" t="s">
        <v>604</v>
      </c>
      <c r="AA1343" s="10" t="s">
        <v>2581</v>
      </c>
      <c r="AB1343" s="14"/>
      <c r="AC1343" s="14"/>
      <c r="AD1343" s="14"/>
      <c r="AE1343" s="14"/>
      <c r="AF1343" s="14"/>
      <c r="AG1343" s="14"/>
      <c r="AH1343" s="14"/>
    </row>
    <row r="1344" spans="2:34" hidden="1" x14ac:dyDescent="0.35">
      <c r="B1344" s="10">
        <v>43731803</v>
      </c>
      <c r="C1344" s="10">
        <v>803</v>
      </c>
      <c r="D1344" s="11" t="s">
        <v>3710</v>
      </c>
      <c r="E1344" s="11"/>
      <c r="F1344" s="11"/>
      <c r="G1344" s="11" t="s">
        <v>46</v>
      </c>
      <c r="H1344" s="10" t="s">
        <v>1837</v>
      </c>
      <c r="I1344" s="41" t="s">
        <v>48</v>
      </c>
      <c r="J1344" s="41"/>
      <c r="K1344" s="10"/>
      <c r="L1344" s="10" t="s">
        <v>66</v>
      </c>
      <c r="M1344" s="10" t="s">
        <v>67</v>
      </c>
      <c r="N1344" s="13" t="s">
        <v>2577</v>
      </c>
      <c r="O1344" s="10" t="s">
        <v>604</v>
      </c>
      <c r="P1344" s="15" t="s">
        <v>2577</v>
      </c>
      <c r="Q1344" s="11"/>
      <c r="R1344" s="10"/>
      <c r="S1344" s="10" t="s">
        <v>536</v>
      </c>
      <c r="T1344" s="10" t="s">
        <v>536</v>
      </c>
      <c r="U1344" s="10" t="s">
        <v>2580</v>
      </c>
      <c r="V1344" s="10" t="s">
        <v>604</v>
      </c>
      <c r="W1344" s="10" t="s">
        <v>604</v>
      </c>
      <c r="X1344" s="10" t="s">
        <v>604</v>
      </c>
      <c r="Y1344" s="10" t="s">
        <v>604</v>
      </c>
      <c r="Z1344" s="10" t="s">
        <v>604</v>
      </c>
      <c r="AA1344" s="10" t="s">
        <v>2581</v>
      </c>
      <c r="AB1344" s="14"/>
      <c r="AC1344" s="14"/>
      <c r="AD1344" s="14"/>
      <c r="AE1344" s="14"/>
      <c r="AF1344" s="14"/>
      <c r="AG1344" s="14"/>
      <c r="AH1344" s="14"/>
    </row>
    <row r="1345" spans="2:34" hidden="1" x14ac:dyDescent="0.35">
      <c r="B1345" s="10">
        <v>47061803</v>
      </c>
      <c r="C1345" s="10">
        <v>803</v>
      </c>
      <c r="D1345" s="11" t="s">
        <v>3711</v>
      </c>
      <c r="E1345" s="11"/>
      <c r="F1345" s="11"/>
      <c r="G1345" s="11" t="s">
        <v>46</v>
      </c>
      <c r="H1345" s="10" t="s">
        <v>1837</v>
      </c>
      <c r="I1345" s="41" t="s">
        <v>48</v>
      </c>
      <c r="J1345" s="41" t="s">
        <v>145</v>
      </c>
      <c r="K1345" s="10" t="s">
        <v>65</v>
      </c>
      <c r="L1345" s="10" t="s">
        <v>66</v>
      </c>
      <c r="M1345" s="10" t="s">
        <v>67</v>
      </c>
      <c r="N1345" s="13" t="s">
        <v>2577</v>
      </c>
      <c r="O1345" s="10" t="s">
        <v>53</v>
      </c>
      <c r="P1345" s="15" t="s">
        <v>2577</v>
      </c>
      <c r="Q1345" s="11"/>
      <c r="R1345" s="10"/>
      <c r="S1345" s="10" t="s">
        <v>536</v>
      </c>
      <c r="T1345" s="10" t="s">
        <v>536</v>
      </c>
      <c r="U1345" s="10" t="s">
        <v>2580</v>
      </c>
      <c r="V1345" s="10">
        <v>2710193200</v>
      </c>
      <c r="W1345" s="10" t="s">
        <v>604</v>
      </c>
      <c r="X1345" s="10" t="s">
        <v>2755</v>
      </c>
      <c r="Y1345" s="10" t="s">
        <v>604</v>
      </c>
      <c r="Z1345" s="10" t="s">
        <v>604</v>
      </c>
      <c r="AA1345" s="10" t="s">
        <v>3712</v>
      </c>
      <c r="AB1345" s="14" t="s">
        <v>147</v>
      </c>
      <c r="AC1345" s="14"/>
      <c r="AD1345" s="14"/>
      <c r="AE1345" s="14"/>
      <c r="AF1345" s="14"/>
      <c r="AG1345" s="14"/>
      <c r="AH1345" s="14"/>
    </row>
    <row r="1346" spans="2:34" hidden="1" x14ac:dyDescent="0.35">
      <c r="B1346" s="10">
        <v>47061966</v>
      </c>
      <c r="C1346" s="10">
        <v>966</v>
      </c>
      <c r="D1346" s="11" t="s">
        <v>3713</v>
      </c>
      <c r="E1346" s="11"/>
      <c r="F1346" s="11"/>
      <c r="G1346" s="11" t="s">
        <v>46</v>
      </c>
      <c r="H1346" s="10" t="s">
        <v>151</v>
      </c>
      <c r="I1346" s="41" t="s">
        <v>86</v>
      </c>
      <c r="J1346" s="41" t="s">
        <v>145</v>
      </c>
      <c r="K1346" s="10" t="s">
        <v>65</v>
      </c>
      <c r="L1346" s="10" t="s">
        <v>66</v>
      </c>
      <c r="M1346" s="10" t="s">
        <v>52</v>
      </c>
      <c r="N1346" s="13" t="s">
        <v>2577</v>
      </c>
      <c r="O1346" s="10" t="s">
        <v>53</v>
      </c>
      <c r="P1346" s="15" t="s">
        <v>2577</v>
      </c>
      <c r="Q1346" s="11"/>
      <c r="R1346" s="10"/>
      <c r="S1346" s="10" t="s">
        <v>536</v>
      </c>
      <c r="T1346" s="10" t="s">
        <v>536</v>
      </c>
      <c r="U1346" s="10" t="s">
        <v>2580</v>
      </c>
      <c r="V1346" s="10">
        <v>2710193200</v>
      </c>
      <c r="W1346" s="10" t="s">
        <v>604</v>
      </c>
      <c r="X1346" s="10" t="s">
        <v>2755</v>
      </c>
      <c r="Y1346" s="10" t="s">
        <v>87</v>
      </c>
      <c r="Z1346" s="10" t="s">
        <v>88</v>
      </c>
      <c r="AA1346" s="10" t="s">
        <v>2763</v>
      </c>
      <c r="AB1346" s="14" t="s">
        <v>147</v>
      </c>
      <c r="AC1346" s="14"/>
      <c r="AD1346" s="14"/>
      <c r="AE1346" s="14"/>
      <c r="AF1346" s="14"/>
      <c r="AG1346" s="14"/>
      <c r="AH1346" s="14"/>
    </row>
    <row r="1347" spans="2:34" hidden="1" x14ac:dyDescent="0.35">
      <c r="B1347" s="10">
        <v>47066801</v>
      </c>
      <c r="C1347" s="10">
        <v>801</v>
      </c>
      <c r="D1347" s="11" t="s">
        <v>3714</v>
      </c>
      <c r="E1347" s="11"/>
      <c r="F1347" s="11"/>
      <c r="G1347" s="11" t="s">
        <v>46</v>
      </c>
      <c r="H1347" s="10" t="s">
        <v>79</v>
      </c>
      <c r="I1347" s="41" t="s">
        <v>79</v>
      </c>
      <c r="J1347" s="41" t="s">
        <v>145</v>
      </c>
      <c r="K1347" s="10" t="s">
        <v>65</v>
      </c>
      <c r="L1347" s="10" t="s">
        <v>66</v>
      </c>
      <c r="M1347" s="10" t="s">
        <v>52</v>
      </c>
      <c r="N1347" s="13" t="s">
        <v>2577</v>
      </c>
      <c r="O1347" s="10" t="s">
        <v>53</v>
      </c>
      <c r="P1347" s="15" t="s">
        <v>2577</v>
      </c>
      <c r="Q1347" s="11"/>
      <c r="R1347" s="10"/>
      <c r="S1347" s="10">
        <v>47067801</v>
      </c>
      <c r="T1347" s="10" t="s">
        <v>2764</v>
      </c>
      <c r="U1347" s="10" t="s">
        <v>2594</v>
      </c>
      <c r="V1347" s="10">
        <v>2710193200</v>
      </c>
      <c r="W1347" s="10" t="s">
        <v>44</v>
      </c>
      <c r="X1347" s="10" t="s">
        <v>3715</v>
      </c>
      <c r="Y1347" s="10">
        <v>1176</v>
      </c>
      <c r="Z1347" s="10" t="s">
        <v>392</v>
      </c>
      <c r="AA1347" s="10" t="s">
        <v>3716</v>
      </c>
      <c r="AB1347" s="14" t="s">
        <v>147</v>
      </c>
      <c r="AC1347" s="14"/>
      <c r="AD1347" s="14"/>
      <c r="AE1347" s="14"/>
      <c r="AF1347" s="14"/>
      <c r="AG1347" s="14"/>
      <c r="AH1347" s="14"/>
    </row>
    <row r="1348" spans="2:34" hidden="1" x14ac:dyDescent="0.35">
      <c r="B1348" s="10">
        <v>47066803</v>
      </c>
      <c r="C1348" s="10">
        <v>803</v>
      </c>
      <c r="D1348" s="11" t="s">
        <v>3717</v>
      </c>
      <c r="E1348" s="11"/>
      <c r="F1348" s="11"/>
      <c r="G1348" s="11" t="s">
        <v>46</v>
      </c>
      <c r="H1348" s="10" t="s">
        <v>1837</v>
      </c>
      <c r="I1348" s="41" t="s">
        <v>48</v>
      </c>
      <c r="J1348" s="41" t="s">
        <v>145</v>
      </c>
      <c r="K1348" s="10" t="s">
        <v>65</v>
      </c>
      <c r="L1348" s="10" t="s">
        <v>66</v>
      </c>
      <c r="M1348" s="10" t="s">
        <v>67</v>
      </c>
      <c r="N1348" s="13" t="s">
        <v>2577</v>
      </c>
      <c r="O1348" s="10" t="s">
        <v>53</v>
      </c>
      <c r="P1348" s="15" t="s">
        <v>2577</v>
      </c>
      <c r="Q1348" s="11"/>
      <c r="R1348" s="10"/>
      <c r="S1348" s="10">
        <v>47067809</v>
      </c>
      <c r="T1348" s="10" t="s">
        <v>2767</v>
      </c>
      <c r="U1348" s="10" t="s">
        <v>2594</v>
      </c>
      <c r="V1348" s="10">
        <v>2710193200</v>
      </c>
      <c r="W1348" s="10" t="s">
        <v>604</v>
      </c>
      <c r="X1348" s="10" t="s">
        <v>3715</v>
      </c>
      <c r="Y1348" s="10" t="s">
        <v>604</v>
      </c>
      <c r="Z1348" s="10" t="s">
        <v>604</v>
      </c>
      <c r="AA1348" s="10" t="s">
        <v>3718</v>
      </c>
      <c r="AB1348" s="14" t="s">
        <v>147</v>
      </c>
      <c r="AC1348" s="14"/>
      <c r="AD1348" s="14"/>
      <c r="AE1348" s="14"/>
      <c r="AF1348" s="14"/>
      <c r="AG1348" s="14"/>
      <c r="AH1348" s="14"/>
    </row>
    <row r="1349" spans="2:34" hidden="1" x14ac:dyDescent="0.35">
      <c r="B1349" s="10">
        <v>47066809</v>
      </c>
      <c r="C1349" s="10">
        <v>809</v>
      </c>
      <c r="D1349" s="11" t="s">
        <v>3719</v>
      </c>
      <c r="E1349" s="11"/>
      <c r="F1349" s="11"/>
      <c r="G1349" s="11" t="s">
        <v>46</v>
      </c>
      <c r="H1349" s="10" t="s">
        <v>47</v>
      </c>
      <c r="I1349" s="41" t="s">
        <v>48</v>
      </c>
      <c r="J1349" s="41" t="s">
        <v>145</v>
      </c>
      <c r="K1349" s="10" t="s">
        <v>65</v>
      </c>
      <c r="L1349" s="10" t="s">
        <v>66</v>
      </c>
      <c r="M1349" s="10" t="s">
        <v>52</v>
      </c>
      <c r="N1349" s="13" t="s">
        <v>2577</v>
      </c>
      <c r="O1349" s="10" t="s">
        <v>53</v>
      </c>
      <c r="P1349" s="15" t="s">
        <v>2577</v>
      </c>
      <c r="Q1349" s="11"/>
      <c r="R1349" s="10"/>
      <c r="S1349" s="10">
        <v>47067809</v>
      </c>
      <c r="T1349" s="10" t="s">
        <v>2767</v>
      </c>
      <c r="U1349" s="10" t="s">
        <v>2594</v>
      </c>
      <c r="V1349" s="10">
        <v>2710193200</v>
      </c>
      <c r="W1349" s="10" t="s">
        <v>604</v>
      </c>
      <c r="X1349" s="10" t="s">
        <v>3715</v>
      </c>
      <c r="Y1349" s="10" t="s">
        <v>360</v>
      </c>
      <c r="Z1349" s="10" t="s">
        <v>88</v>
      </c>
      <c r="AA1349" s="10" t="s">
        <v>3720</v>
      </c>
      <c r="AB1349" s="14" t="s">
        <v>147</v>
      </c>
      <c r="AC1349" s="14"/>
      <c r="AD1349" s="14"/>
      <c r="AE1349" s="14"/>
      <c r="AF1349" s="14"/>
      <c r="AG1349" s="14"/>
      <c r="AH1349" s="14"/>
    </row>
    <row r="1350" spans="2:34" hidden="1" x14ac:dyDescent="0.35">
      <c r="B1350" s="10">
        <v>47066966</v>
      </c>
      <c r="C1350" s="10">
        <v>966</v>
      </c>
      <c r="D1350" s="11" t="s">
        <v>3721</v>
      </c>
      <c r="E1350" s="11"/>
      <c r="F1350" s="11"/>
      <c r="G1350" s="11" t="s">
        <v>46</v>
      </c>
      <c r="H1350" s="10" t="s">
        <v>151</v>
      </c>
      <c r="I1350" s="41" t="s">
        <v>86</v>
      </c>
      <c r="J1350" s="41" t="s">
        <v>145</v>
      </c>
      <c r="K1350" s="10" t="s">
        <v>65</v>
      </c>
      <c r="L1350" s="10" t="s">
        <v>66</v>
      </c>
      <c r="M1350" s="10" t="s">
        <v>52</v>
      </c>
      <c r="N1350" s="13" t="s">
        <v>2577</v>
      </c>
      <c r="O1350" s="10" t="s">
        <v>53</v>
      </c>
      <c r="P1350" s="15" t="s">
        <v>2577</v>
      </c>
      <c r="Q1350" s="11"/>
      <c r="R1350" s="10"/>
      <c r="S1350" s="10" t="s">
        <v>536</v>
      </c>
      <c r="T1350" s="10" t="s">
        <v>536</v>
      </c>
      <c r="U1350" s="10" t="s">
        <v>2580</v>
      </c>
      <c r="V1350" s="10">
        <v>2710193200</v>
      </c>
      <c r="W1350" s="10" t="s">
        <v>604</v>
      </c>
      <c r="X1350" s="10" t="s">
        <v>3715</v>
      </c>
      <c r="Y1350" s="10" t="s">
        <v>87</v>
      </c>
      <c r="Z1350" s="10" t="s">
        <v>88</v>
      </c>
      <c r="AA1350" s="10" t="s">
        <v>3722</v>
      </c>
      <c r="AB1350" s="14" t="s">
        <v>147</v>
      </c>
      <c r="AC1350" s="14"/>
      <c r="AD1350" s="14"/>
      <c r="AE1350" s="14"/>
      <c r="AF1350" s="14"/>
      <c r="AG1350" s="14"/>
      <c r="AH1350" s="14"/>
    </row>
    <row r="1351" spans="2:34" hidden="1" x14ac:dyDescent="0.35">
      <c r="B1351" s="10">
        <v>47066967</v>
      </c>
      <c r="C1351" s="10">
        <v>967</v>
      </c>
      <c r="D1351" s="11" t="s">
        <v>3721</v>
      </c>
      <c r="E1351" s="11"/>
      <c r="F1351" s="11"/>
      <c r="G1351" s="11" t="s">
        <v>46</v>
      </c>
      <c r="H1351" s="10" t="s">
        <v>151</v>
      </c>
      <c r="I1351" s="41" t="s">
        <v>86</v>
      </c>
      <c r="J1351" s="41" t="s">
        <v>145</v>
      </c>
      <c r="K1351" s="10" t="s">
        <v>65</v>
      </c>
      <c r="L1351" s="10" t="s">
        <v>66</v>
      </c>
      <c r="M1351" s="10" t="s">
        <v>52</v>
      </c>
      <c r="N1351" s="13" t="s">
        <v>2577</v>
      </c>
      <c r="O1351" s="10" t="s">
        <v>53</v>
      </c>
      <c r="P1351" s="15" t="s">
        <v>2577</v>
      </c>
      <c r="Q1351" s="11"/>
      <c r="R1351" s="10"/>
      <c r="S1351" s="10" t="s">
        <v>536</v>
      </c>
      <c r="T1351" s="10" t="s">
        <v>536</v>
      </c>
      <c r="U1351" s="10" t="s">
        <v>2580</v>
      </c>
      <c r="V1351" s="10">
        <v>2710193200</v>
      </c>
      <c r="W1351" s="10" t="s">
        <v>604</v>
      </c>
      <c r="X1351" s="10" t="s">
        <v>3715</v>
      </c>
      <c r="Y1351" s="10" t="s">
        <v>87</v>
      </c>
      <c r="Z1351" s="10" t="s">
        <v>88</v>
      </c>
      <c r="AA1351" s="10" t="s">
        <v>3722</v>
      </c>
      <c r="AB1351" s="14" t="s">
        <v>147</v>
      </c>
      <c r="AC1351" s="14"/>
      <c r="AD1351" s="14"/>
      <c r="AE1351" s="14"/>
      <c r="AF1351" s="14"/>
      <c r="AG1351" s="14"/>
      <c r="AH1351" s="14"/>
    </row>
    <row r="1352" spans="2:34" hidden="1" x14ac:dyDescent="0.35">
      <c r="B1352" s="10">
        <v>52201807</v>
      </c>
      <c r="C1352" s="10">
        <v>807</v>
      </c>
      <c r="D1352" s="11" t="s">
        <v>3723</v>
      </c>
      <c r="E1352" s="11"/>
      <c r="F1352" s="11"/>
      <c r="G1352" s="11" t="s">
        <v>46</v>
      </c>
      <c r="H1352" s="10" t="s">
        <v>669</v>
      </c>
      <c r="I1352" s="41" t="s">
        <v>140</v>
      </c>
      <c r="J1352" s="41"/>
      <c r="K1352" s="10"/>
      <c r="L1352" s="10" t="s">
        <v>51</v>
      </c>
      <c r="M1352" s="10" t="s">
        <v>52</v>
      </c>
      <c r="N1352" s="13" t="s">
        <v>2577</v>
      </c>
      <c r="O1352" s="10" t="s">
        <v>53</v>
      </c>
      <c r="P1352" s="15" t="s">
        <v>2577</v>
      </c>
      <c r="Q1352" s="11"/>
      <c r="R1352" s="10"/>
      <c r="S1352" s="10">
        <v>52201988</v>
      </c>
      <c r="T1352" s="10" t="s">
        <v>214</v>
      </c>
      <c r="U1352" s="10" t="s">
        <v>2594</v>
      </c>
      <c r="V1352" s="10">
        <v>2710199900</v>
      </c>
      <c r="W1352" s="10" t="s">
        <v>2582</v>
      </c>
      <c r="X1352" s="10" t="s">
        <v>3724</v>
      </c>
      <c r="Y1352" s="10" t="s">
        <v>525</v>
      </c>
      <c r="Z1352" s="10" t="s">
        <v>3725</v>
      </c>
      <c r="AA1352" s="10" t="s">
        <v>3726</v>
      </c>
      <c r="AB1352" s="14"/>
      <c r="AC1352" s="14"/>
      <c r="AD1352" s="14"/>
      <c r="AE1352" s="14"/>
      <c r="AF1352" s="14"/>
      <c r="AG1352" s="14"/>
      <c r="AH1352" s="14"/>
    </row>
    <row r="1353" spans="2:34" hidden="1" x14ac:dyDescent="0.35">
      <c r="B1353" s="10">
        <v>52120919</v>
      </c>
      <c r="C1353" s="10">
        <v>919</v>
      </c>
      <c r="D1353" s="11" t="s">
        <v>3727</v>
      </c>
      <c r="E1353" s="11"/>
      <c r="F1353" s="11"/>
      <c r="G1353" s="11" t="s">
        <v>46</v>
      </c>
      <c r="H1353" s="10" t="s">
        <v>3295</v>
      </c>
      <c r="I1353" s="41" t="s">
        <v>140</v>
      </c>
      <c r="J1353" s="41"/>
      <c r="K1353" s="10"/>
      <c r="L1353" s="10" t="s">
        <v>66</v>
      </c>
      <c r="M1353" s="10" t="s">
        <v>67</v>
      </c>
      <c r="N1353" s="13" t="s">
        <v>2577</v>
      </c>
      <c r="O1353" s="10" t="s">
        <v>53</v>
      </c>
      <c r="P1353" s="15" t="s">
        <v>2577</v>
      </c>
      <c r="Q1353" s="11"/>
      <c r="R1353" s="10"/>
      <c r="S1353" s="10" t="s">
        <v>536</v>
      </c>
      <c r="T1353" s="10" t="s">
        <v>536</v>
      </c>
      <c r="U1353" s="10" t="s">
        <v>2580</v>
      </c>
      <c r="V1353" s="10">
        <v>2710199900</v>
      </c>
      <c r="W1353" s="10" t="s">
        <v>604</v>
      </c>
      <c r="X1353" s="10" t="s">
        <v>604</v>
      </c>
      <c r="Y1353" s="10" t="s">
        <v>604</v>
      </c>
      <c r="Z1353" s="10" t="s">
        <v>604</v>
      </c>
      <c r="AA1353" s="10" t="s">
        <v>2581</v>
      </c>
      <c r="AB1353" s="14"/>
      <c r="AC1353" s="14"/>
      <c r="AD1353" s="14"/>
      <c r="AE1353" s="14"/>
      <c r="AF1353" s="14"/>
      <c r="AG1353" s="14"/>
      <c r="AH1353" s="14"/>
    </row>
    <row r="1354" spans="2:34" hidden="1" x14ac:dyDescent="0.35">
      <c r="B1354" s="10">
        <v>52120888</v>
      </c>
      <c r="C1354" s="10">
        <v>888</v>
      </c>
      <c r="D1354" s="11" t="s">
        <v>3728</v>
      </c>
      <c r="E1354" s="11"/>
      <c r="F1354" s="11"/>
      <c r="G1354" s="11" t="s">
        <v>46</v>
      </c>
      <c r="H1354" s="10" t="s">
        <v>431</v>
      </c>
      <c r="I1354" s="41" t="s">
        <v>48</v>
      </c>
      <c r="J1354" s="41"/>
      <c r="K1354" s="10"/>
      <c r="L1354" s="10" t="s">
        <v>66</v>
      </c>
      <c r="M1354" s="10" t="s">
        <v>67</v>
      </c>
      <c r="N1354" s="13" t="s">
        <v>2577</v>
      </c>
      <c r="O1354" s="10" t="s">
        <v>53</v>
      </c>
      <c r="P1354" s="15" t="s">
        <v>2577</v>
      </c>
      <c r="Q1354" s="11"/>
      <c r="R1354" s="10"/>
      <c r="S1354" s="10" t="s">
        <v>536</v>
      </c>
      <c r="T1354" s="10" t="s">
        <v>536</v>
      </c>
      <c r="U1354" s="10" t="s">
        <v>2580</v>
      </c>
      <c r="V1354" s="10" t="s">
        <v>604</v>
      </c>
      <c r="W1354" s="10" t="s">
        <v>604</v>
      </c>
      <c r="X1354" s="10" t="s">
        <v>604</v>
      </c>
      <c r="Y1354" s="10" t="s">
        <v>604</v>
      </c>
      <c r="Z1354" s="10" t="s">
        <v>604</v>
      </c>
      <c r="AA1354" s="10" t="s">
        <v>2581</v>
      </c>
      <c r="AB1354" s="14"/>
      <c r="AC1354" s="14"/>
      <c r="AD1354" s="14"/>
      <c r="AE1354" s="14"/>
      <c r="AF1354" s="14"/>
      <c r="AG1354" s="14"/>
      <c r="AH1354" s="14"/>
    </row>
    <row r="1355" spans="2:34" hidden="1" x14ac:dyDescent="0.35">
      <c r="B1355" s="10">
        <v>52870919</v>
      </c>
      <c r="C1355" s="10">
        <v>919</v>
      </c>
      <c r="D1355" s="11" t="s">
        <v>3729</v>
      </c>
      <c r="E1355" s="11"/>
      <c r="F1355" s="11"/>
      <c r="G1355" s="11" t="s">
        <v>46</v>
      </c>
      <c r="H1355" s="10" t="s">
        <v>3295</v>
      </c>
      <c r="I1355" s="41" t="s">
        <v>140</v>
      </c>
      <c r="J1355" s="41"/>
      <c r="K1355" s="10"/>
      <c r="L1355" s="10" t="s">
        <v>66</v>
      </c>
      <c r="M1355" s="10" t="s">
        <v>67</v>
      </c>
      <c r="N1355" s="13" t="s">
        <v>2577</v>
      </c>
      <c r="O1355" s="10" t="s">
        <v>53</v>
      </c>
      <c r="P1355" s="15" t="s">
        <v>2577</v>
      </c>
      <c r="Q1355" s="11"/>
      <c r="R1355" s="10"/>
      <c r="S1355" s="10">
        <v>52889817</v>
      </c>
      <c r="T1355" s="10" t="s">
        <v>527</v>
      </c>
      <c r="U1355" s="10" t="s">
        <v>2594</v>
      </c>
      <c r="V1355" s="10">
        <v>2710199900</v>
      </c>
      <c r="W1355" s="10" t="s">
        <v>604</v>
      </c>
      <c r="X1355" s="10" t="s">
        <v>3730</v>
      </c>
      <c r="Y1355" s="10" t="s">
        <v>604</v>
      </c>
      <c r="Z1355" s="10" t="s">
        <v>604</v>
      </c>
      <c r="AA1355" s="10" t="s">
        <v>3731</v>
      </c>
      <c r="AB1355" s="14"/>
      <c r="AC1355" s="14"/>
      <c r="AD1355" s="14"/>
      <c r="AE1355" s="14"/>
      <c r="AF1355" s="14"/>
      <c r="AG1355" s="14"/>
      <c r="AH1355" s="14"/>
    </row>
    <row r="1356" spans="2:34" hidden="1" x14ac:dyDescent="0.35">
      <c r="B1356" s="10">
        <v>52870888</v>
      </c>
      <c r="C1356" s="10">
        <v>888</v>
      </c>
      <c r="D1356" s="11" t="s">
        <v>3732</v>
      </c>
      <c r="E1356" s="11"/>
      <c r="F1356" s="11"/>
      <c r="G1356" s="11" t="s">
        <v>46</v>
      </c>
      <c r="H1356" s="10" t="s">
        <v>431</v>
      </c>
      <c r="I1356" s="41" t="s">
        <v>48</v>
      </c>
      <c r="J1356" s="41"/>
      <c r="K1356" s="10"/>
      <c r="L1356" s="10" t="s">
        <v>66</v>
      </c>
      <c r="M1356" s="10" t="s">
        <v>67</v>
      </c>
      <c r="N1356" s="13" t="s">
        <v>2577</v>
      </c>
      <c r="O1356" s="10" t="s">
        <v>53</v>
      </c>
      <c r="P1356" s="15" t="s">
        <v>2577</v>
      </c>
      <c r="Q1356" s="11"/>
      <c r="R1356" s="10"/>
      <c r="S1356" s="10">
        <v>52889988</v>
      </c>
      <c r="T1356" s="10" t="s">
        <v>531</v>
      </c>
      <c r="U1356" s="10" t="s">
        <v>2594</v>
      </c>
      <c r="V1356" s="10">
        <v>2710199900</v>
      </c>
      <c r="W1356" s="10" t="s">
        <v>604</v>
      </c>
      <c r="X1356" s="10" t="s">
        <v>3730</v>
      </c>
      <c r="Y1356" s="10" t="s">
        <v>604</v>
      </c>
      <c r="Z1356" s="10" t="s">
        <v>604</v>
      </c>
      <c r="AA1356" s="10" t="s">
        <v>3731</v>
      </c>
      <c r="AB1356" s="14"/>
      <c r="AC1356" s="14"/>
      <c r="AD1356" s="14"/>
      <c r="AE1356" s="14"/>
      <c r="AF1356" s="14"/>
      <c r="AG1356" s="14"/>
      <c r="AH1356" s="14"/>
    </row>
    <row r="1357" spans="2:34" hidden="1" x14ac:dyDescent="0.35">
      <c r="B1357" s="10">
        <v>52870861</v>
      </c>
      <c r="C1357" s="10">
        <v>861</v>
      </c>
      <c r="D1357" s="11" t="s">
        <v>3733</v>
      </c>
      <c r="E1357" s="11"/>
      <c r="F1357" s="11"/>
      <c r="G1357" s="11" t="s">
        <v>46</v>
      </c>
      <c r="H1357" s="10" t="s">
        <v>3227</v>
      </c>
      <c r="I1357" s="41" t="s">
        <v>86</v>
      </c>
      <c r="J1357" s="41"/>
      <c r="K1357" s="10"/>
      <c r="L1357" s="10" t="s">
        <v>66</v>
      </c>
      <c r="M1357" s="10" t="s">
        <v>67</v>
      </c>
      <c r="N1357" s="13" t="s">
        <v>2577</v>
      </c>
      <c r="O1357" s="10" t="s">
        <v>53</v>
      </c>
      <c r="P1357" s="15" t="s">
        <v>2577</v>
      </c>
      <c r="Q1357" s="11"/>
      <c r="R1357" s="10"/>
      <c r="S1357" s="10">
        <v>52889861</v>
      </c>
      <c r="T1357" s="10" t="s">
        <v>3226</v>
      </c>
      <c r="U1357" s="10" t="s">
        <v>2594</v>
      </c>
      <c r="V1357" s="10">
        <v>2710199900</v>
      </c>
      <c r="W1357" s="10" t="s">
        <v>604</v>
      </c>
      <c r="X1357" s="10" t="s">
        <v>3730</v>
      </c>
      <c r="Y1357" s="10" t="s">
        <v>604</v>
      </c>
      <c r="Z1357" s="10" t="s">
        <v>604</v>
      </c>
      <c r="AA1357" s="10" t="s">
        <v>3731</v>
      </c>
      <c r="AB1357" s="14"/>
      <c r="AC1357" s="14"/>
      <c r="AD1357" s="14"/>
      <c r="AE1357" s="14"/>
      <c r="AF1357" s="14"/>
      <c r="AG1357" s="14"/>
      <c r="AH1357" s="14"/>
    </row>
    <row r="1358" spans="2:34" hidden="1" x14ac:dyDescent="0.35">
      <c r="B1358" s="10">
        <v>52146919</v>
      </c>
      <c r="C1358" s="10">
        <v>919</v>
      </c>
      <c r="D1358" s="11" t="s">
        <v>3734</v>
      </c>
      <c r="E1358" s="11"/>
      <c r="F1358" s="11"/>
      <c r="G1358" s="11" t="s">
        <v>46</v>
      </c>
      <c r="H1358" s="10" t="s">
        <v>3295</v>
      </c>
      <c r="I1358" s="41" t="s">
        <v>140</v>
      </c>
      <c r="J1358" s="41"/>
      <c r="K1358" s="10"/>
      <c r="L1358" s="10" t="s">
        <v>66</v>
      </c>
      <c r="M1358" s="10" t="s">
        <v>67</v>
      </c>
      <c r="N1358" s="13" t="s">
        <v>2577</v>
      </c>
      <c r="O1358" s="10" t="s">
        <v>53</v>
      </c>
      <c r="P1358" s="15" t="s">
        <v>2577</v>
      </c>
      <c r="Q1358" s="11"/>
      <c r="R1358" s="10"/>
      <c r="S1358" s="10" t="s">
        <v>536</v>
      </c>
      <c r="T1358" s="10" t="s">
        <v>536</v>
      </c>
      <c r="U1358" s="10" t="s">
        <v>2580</v>
      </c>
      <c r="V1358" s="10">
        <v>2710199900</v>
      </c>
      <c r="W1358" s="10" t="s">
        <v>604</v>
      </c>
      <c r="X1358" s="10" t="s">
        <v>604</v>
      </c>
      <c r="Y1358" s="10" t="s">
        <v>604</v>
      </c>
      <c r="Z1358" s="10" t="s">
        <v>604</v>
      </c>
      <c r="AA1358" s="10" t="s">
        <v>2581</v>
      </c>
      <c r="AB1358" s="14"/>
      <c r="AC1358" s="14"/>
      <c r="AD1358" s="14"/>
      <c r="AE1358" s="14"/>
      <c r="AF1358" s="14"/>
      <c r="AG1358" s="14"/>
      <c r="AH1358" s="14"/>
    </row>
    <row r="1359" spans="2:34" hidden="1" x14ac:dyDescent="0.35">
      <c r="B1359" s="10">
        <v>52700919</v>
      </c>
      <c r="C1359" s="10">
        <v>919</v>
      </c>
      <c r="D1359" s="11" t="s">
        <v>3734</v>
      </c>
      <c r="E1359" s="11"/>
      <c r="F1359" s="11"/>
      <c r="G1359" s="11" t="s">
        <v>46</v>
      </c>
      <c r="H1359" s="10" t="s">
        <v>3295</v>
      </c>
      <c r="I1359" s="41" t="s">
        <v>140</v>
      </c>
      <c r="J1359" s="41"/>
      <c r="K1359" s="10"/>
      <c r="L1359" s="10" t="s">
        <v>66</v>
      </c>
      <c r="M1359" s="10" t="s">
        <v>67</v>
      </c>
      <c r="N1359" s="13" t="s">
        <v>2577</v>
      </c>
      <c r="O1359" s="10" t="s">
        <v>53</v>
      </c>
      <c r="P1359" s="15" t="s">
        <v>2577</v>
      </c>
      <c r="Q1359" s="11"/>
      <c r="R1359" s="10"/>
      <c r="S1359" s="10">
        <v>52890817</v>
      </c>
      <c r="T1359" s="10" t="s">
        <v>539</v>
      </c>
      <c r="U1359" s="10" t="s">
        <v>2594</v>
      </c>
      <c r="V1359" s="10">
        <v>2710199900</v>
      </c>
      <c r="W1359" s="10" t="s">
        <v>604</v>
      </c>
      <c r="X1359" s="10" t="s">
        <v>3735</v>
      </c>
      <c r="Y1359" s="10" t="s">
        <v>604</v>
      </c>
      <c r="Z1359" s="10" t="s">
        <v>604</v>
      </c>
      <c r="AA1359" s="10" t="s">
        <v>3736</v>
      </c>
      <c r="AB1359" s="14"/>
      <c r="AC1359" s="14"/>
      <c r="AD1359" s="14"/>
      <c r="AE1359" s="14"/>
      <c r="AF1359" s="14"/>
      <c r="AG1359" s="14"/>
      <c r="AH1359" s="14"/>
    </row>
    <row r="1360" spans="2:34" hidden="1" x14ac:dyDescent="0.35">
      <c r="B1360" s="10">
        <v>52700807</v>
      </c>
      <c r="C1360" s="10">
        <v>807</v>
      </c>
      <c r="D1360" s="11" t="s">
        <v>3737</v>
      </c>
      <c r="E1360" s="11"/>
      <c r="F1360" s="11"/>
      <c r="G1360" s="11" t="s">
        <v>46</v>
      </c>
      <c r="H1360" s="10" t="s">
        <v>669</v>
      </c>
      <c r="I1360" s="41" t="s">
        <v>140</v>
      </c>
      <c r="J1360" s="41"/>
      <c r="K1360" s="10"/>
      <c r="L1360" s="10" t="s">
        <v>51</v>
      </c>
      <c r="M1360" s="10" t="s">
        <v>67</v>
      </c>
      <c r="N1360" s="13" t="s">
        <v>2577</v>
      </c>
      <c r="O1360" s="10" t="s">
        <v>53</v>
      </c>
      <c r="P1360" s="15" t="s">
        <v>2577</v>
      </c>
      <c r="Q1360" s="11"/>
      <c r="R1360" s="10"/>
      <c r="S1360" s="10" t="s">
        <v>536</v>
      </c>
      <c r="T1360" s="10" t="s">
        <v>536</v>
      </c>
      <c r="U1360" s="10" t="s">
        <v>2580</v>
      </c>
      <c r="V1360" s="10">
        <v>2710199900</v>
      </c>
      <c r="W1360" s="10" t="s">
        <v>2582</v>
      </c>
      <c r="X1360" s="10" t="s">
        <v>604</v>
      </c>
      <c r="Y1360" s="10" t="s">
        <v>604</v>
      </c>
      <c r="Z1360" s="10" t="s">
        <v>604</v>
      </c>
      <c r="AA1360" s="10" t="s">
        <v>2581</v>
      </c>
      <c r="AB1360" s="14"/>
      <c r="AC1360" s="14"/>
      <c r="AD1360" s="14"/>
      <c r="AE1360" s="14"/>
      <c r="AF1360" s="14"/>
      <c r="AG1360" s="14"/>
      <c r="AH1360" s="14"/>
    </row>
    <row r="1361" spans="2:34" hidden="1" x14ac:dyDescent="0.35">
      <c r="B1361" s="10">
        <v>52146888</v>
      </c>
      <c r="C1361" s="10">
        <v>888</v>
      </c>
      <c r="D1361" s="11" t="s">
        <v>3738</v>
      </c>
      <c r="E1361" s="11"/>
      <c r="F1361" s="11"/>
      <c r="G1361" s="11" t="s">
        <v>46</v>
      </c>
      <c r="H1361" s="10" t="s">
        <v>431</v>
      </c>
      <c r="I1361" s="41" t="s">
        <v>48</v>
      </c>
      <c r="J1361" s="41"/>
      <c r="K1361" s="10"/>
      <c r="L1361" s="10" t="s">
        <v>66</v>
      </c>
      <c r="M1361" s="10" t="s">
        <v>67</v>
      </c>
      <c r="N1361" s="13" t="s">
        <v>2577</v>
      </c>
      <c r="O1361" s="10" t="s">
        <v>53</v>
      </c>
      <c r="P1361" s="15" t="s">
        <v>2577</v>
      </c>
      <c r="Q1361" s="11"/>
      <c r="R1361" s="10"/>
      <c r="S1361" s="10" t="s">
        <v>536</v>
      </c>
      <c r="T1361" s="10" t="s">
        <v>536</v>
      </c>
      <c r="U1361" s="10" t="s">
        <v>2580</v>
      </c>
      <c r="V1361" s="10" t="s">
        <v>604</v>
      </c>
      <c r="W1361" s="10" t="s">
        <v>604</v>
      </c>
      <c r="X1361" s="10" t="s">
        <v>604</v>
      </c>
      <c r="Y1361" s="10" t="s">
        <v>604</v>
      </c>
      <c r="Z1361" s="10" t="s">
        <v>604</v>
      </c>
      <c r="AA1361" s="10" t="s">
        <v>2581</v>
      </c>
      <c r="AB1361" s="14"/>
      <c r="AC1361" s="14"/>
      <c r="AD1361" s="14"/>
      <c r="AE1361" s="14"/>
      <c r="AF1361" s="14"/>
      <c r="AG1361" s="14"/>
      <c r="AH1361" s="14"/>
    </row>
    <row r="1362" spans="2:34" hidden="1" x14ac:dyDescent="0.35">
      <c r="B1362" s="10">
        <v>52700888</v>
      </c>
      <c r="C1362" s="10">
        <v>888</v>
      </c>
      <c r="D1362" s="11" t="s">
        <v>3738</v>
      </c>
      <c r="E1362" s="11"/>
      <c r="F1362" s="11"/>
      <c r="G1362" s="11" t="s">
        <v>46</v>
      </c>
      <c r="H1362" s="10" t="s">
        <v>431</v>
      </c>
      <c r="I1362" s="41" t="s">
        <v>48</v>
      </c>
      <c r="J1362" s="41"/>
      <c r="K1362" s="10"/>
      <c r="L1362" s="10" t="s">
        <v>66</v>
      </c>
      <c r="M1362" s="10" t="s">
        <v>67</v>
      </c>
      <c r="N1362" s="13" t="s">
        <v>2577</v>
      </c>
      <c r="O1362" s="10" t="s">
        <v>53</v>
      </c>
      <c r="P1362" s="15" t="s">
        <v>2577</v>
      </c>
      <c r="Q1362" s="11"/>
      <c r="R1362" s="10"/>
      <c r="S1362" s="10">
        <v>52890988</v>
      </c>
      <c r="T1362" s="10" t="s">
        <v>550</v>
      </c>
      <c r="U1362" s="10" t="s">
        <v>2594</v>
      </c>
      <c r="V1362" s="10">
        <v>2710199900</v>
      </c>
      <c r="W1362" s="10" t="s">
        <v>604</v>
      </c>
      <c r="X1362" s="10" t="s">
        <v>3735</v>
      </c>
      <c r="Y1362" s="10" t="s">
        <v>604</v>
      </c>
      <c r="Z1362" s="10" t="s">
        <v>604</v>
      </c>
      <c r="AA1362" s="10" t="s">
        <v>3736</v>
      </c>
      <c r="AB1362" s="14"/>
      <c r="AC1362" s="14"/>
      <c r="AD1362" s="14"/>
      <c r="AE1362" s="14"/>
      <c r="AF1362" s="14"/>
      <c r="AG1362" s="14"/>
      <c r="AH1362" s="14"/>
    </row>
    <row r="1363" spans="2:34" hidden="1" x14ac:dyDescent="0.35">
      <c r="B1363" s="10">
        <v>52700861</v>
      </c>
      <c r="C1363" s="10">
        <v>861</v>
      </c>
      <c r="D1363" s="11" t="s">
        <v>3739</v>
      </c>
      <c r="E1363" s="11"/>
      <c r="F1363" s="11"/>
      <c r="G1363" s="11" t="s">
        <v>46</v>
      </c>
      <c r="H1363" s="10" t="s">
        <v>3227</v>
      </c>
      <c r="I1363" s="41" t="s">
        <v>86</v>
      </c>
      <c r="J1363" s="41"/>
      <c r="K1363" s="10"/>
      <c r="L1363" s="10" t="s">
        <v>66</v>
      </c>
      <c r="M1363" s="10" t="s">
        <v>67</v>
      </c>
      <c r="N1363" s="13" t="s">
        <v>2577</v>
      </c>
      <c r="O1363" s="10" t="s">
        <v>53</v>
      </c>
      <c r="P1363" s="15" t="s">
        <v>2577</v>
      </c>
      <c r="Q1363" s="11"/>
      <c r="R1363" s="10"/>
      <c r="S1363" s="10">
        <v>52890861</v>
      </c>
      <c r="T1363" s="10" t="s">
        <v>3233</v>
      </c>
      <c r="U1363" s="10" t="s">
        <v>2594</v>
      </c>
      <c r="V1363" s="10">
        <v>2710199900</v>
      </c>
      <c r="W1363" s="10" t="s">
        <v>604</v>
      </c>
      <c r="X1363" s="10" t="s">
        <v>3735</v>
      </c>
      <c r="Y1363" s="10" t="s">
        <v>604</v>
      </c>
      <c r="Z1363" s="10" t="s">
        <v>604</v>
      </c>
      <c r="AA1363" s="10" t="s">
        <v>3736</v>
      </c>
      <c r="AB1363" s="14"/>
      <c r="AC1363" s="14"/>
      <c r="AD1363" s="14"/>
      <c r="AE1363" s="14"/>
      <c r="AF1363" s="14"/>
      <c r="AG1363" s="14"/>
      <c r="AH1363" s="14"/>
    </row>
    <row r="1364" spans="2:34" hidden="1" x14ac:dyDescent="0.35">
      <c r="B1364" s="10">
        <v>52659807</v>
      </c>
      <c r="C1364" s="10">
        <v>807</v>
      </c>
      <c r="D1364" s="11" t="s">
        <v>3740</v>
      </c>
      <c r="E1364" s="11"/>
      <c r="F1364" s="11"/>
      <c r="G1364" s="11" t="s">
        <v>46</v>
      </c>
      <c r="H1364" s="10" t="s">
        <v>669</v>
      </c>
      <c r="I1364" s="41" t="s">
        <v>140</v>
      </c>
      <c r="J1364" s="41"/>
      <c r="K1364" s="10"/>
      <c r="L1364" s="10" t="s">
        <v>51</v>
      </c>
      <c r="M1364" s="10" t="s">
        <v>67</v>
      </c>
      <c r="N1364" s="13" t="s">
        <v>2577</v>
      </c>
      <c r="O1364" s="10" t="s">
        <v>92</v>
      </c>
      <c r="P1364" s="15" t="s">
        <v>2577</v>
      </c>
      <c r="Q1364" s="11"/>
      <c r="R1364" s="10"/>
      <c r="S1364" s="10" t="s">
        <v>3629</v>
      </c>
      <c r="T1364" s="10" t="s">
        <v>3629</v>
      </c>
      <c r="U1364" s="10" t="s">
        <v>2580</v>
      </c>
      <c r="V1364" s="10">
        <v>2710199900</v>
      </c>
      <c r="W1364" s="10" t="s">
        <v>2582</v>
      </c>
      <c r="X1364" s="10" t="s">
        <v>3741</v>
      </c>
      <c r="Y1364" s="10" t="s">
        <v>604</v>
      </c>
      <c r="Z1364" s="10" t="s">
        <v>604</v>
      </c>
      <c r="AA1364" s="10" t="s">
        <v>3742</v>
      </c>
      <c r="AB1364" s="14"/>
      <c r="AC1364" s="14"/>
      <c r="AD1364" s="14"/>
      <c r="AE1364" s="14"/>
      <c r="AF1364" s="14"/>
      <c r="AG1364" s="14"/>
      <c r="AH1364" s="14"/>
    </row>
    <row r="1365" spans="2:34" hidden="1" x14ac:dyDescent="0.35">
      <c r="B1365" s="10">
        <v>52100919</v>
      </c>
      <c r="C1365" s="10">
        <v>919</v>
      </c>
      <c r="D1365" s="11" t="s">
        <v>3743</v>
      </c>
      <c r="E1365" s="11"/>
      <c r="F1365" s="11"/>
      <c r="G1365" s="11" t="s">
        <v>46</v>
      </c>
      <c r="H1365" s="10" t="s">
        <v>3295</v>
      </c>
      <c r="I1365" s="41" t="s">
        <v>140</v>
      </c>
      <c r="J1365" s="41"/>
      <c r="K1365" s="10"/>
      <c r="L1365" s="10" t="s">
        <v>66</v>
      </c>
      <c r="M1365" s="10" t="s">
        <v>67</v>
      </c>
      <c r="N1365" s="13" t="s">
        <v>2577</v>
      </c>
      <c r="O1365" s="10" t="s">
        <v>53</v>
      </c>
      <c r="P1365" s="15" t="s">
        <v>2577</v>
      </c>
      <c r="Q1365" s="11"/>
      <c r="R1365" s="10"/>
      <c r="S1365" s="10" t="s">
        <v>536</v>
      </c>
      <c r="T1365" s="10" t="s">
        <v>536</v>
      </c>
      <c r="U1365" s="10" t="s">
        <v>2580</v>
      </c>
      <c r="V1365" s="10">
        <v>2710199900</v>
      </c>
      <c r="W1365" s="10" t="s">
        <v>604</v>
      </c>
      <c r="X1365" s="10" t="s">
        <v>3744</v>
      </c>
      <c r="Y1365" s="10" t="s">
        <v>604</v>
      </c>
      <c r="Z1365" s="10" t="s">
        <v>604</v>
      </c>
      <c r="AA1365" s="10" t="s">
        <v>3745</v>
      </c>
      <c r="AB1365" s="14"/>
      <c r="AC1365" s="14"/>
      <c r="AD1365" s="14"/>
      <c r="AE1365" s="14"/>
      <c r="AF1365" s="14"/>
      <c r="AG1365" s="14"/>
      <c r="AH1365" s="14"/>
    </row>
    <row r="1366" spans="2:34" hidden="1" x14ac:dyDescent="0.35">
      <c r="B1366" s="10">
        <v>52100888</v>
      </c>
      <c r="C1366" s="10">
        <v>888</v>
      </c>
      <c r="D1366" s="11" t="s">
        <v>3746</v>
      </c>
      <c r="E1366" s="11"/>
      <c r="F1366" s="11"/>
      <c r="G1366" s="11" t="s">
        <v>46</v>
      </c>
      <c r="H1366" s="10" t="s">
        <v>431</v>
      </c>
      <c r="I1366" s="41" t="s">
        <v>48</v>
      </c>
      <c r="J1366" s="41"/>
      <c r="K1366" s="10"/>
      <c r="L1366" s="10" t="s">
        <v>66</v>
      </c>
      <c r="M1366" s="10" t="s">
        <v>67</v>
      </c>
      <c r="N1366" s="13" t="s">
        <v>2577</v>
      </c>
      <c r="O1366" s="10" t="s">
        <v>53</v>
      </c>
      <c r="P1366" s="15" t="s">
        <v>2577</v>
      </c>
      <c r="Q1366" s="11"/>
      <c r="R1366" s="10"/>
      <c r="S1366" s="10">
        <v>52892988</v>
      </c>
      <c r="T1366" s="10" t="s">
        <v>580</v>
      </c>
      <c r="U1366" s="10" t="s">
        <v>2594</v>
      </c>
      <c r="V1366" s="10">
        <v>2710199900</v>
      </c>
      <c r="W1366" s="10" t="s">
        <v>604</v>
      </c>
      <c r="X1366" s="10" t="s">
        <v>3744</v>
      </c>
      <c r="Y1366" s="10" t="s">
        <v>604</v>
      </c>
      <c r="Z1366" s="10" t="s">
        <v>604</v>
      </c>
      <c r="AA1366" s="10" t="s">
        <v>3745</v>
      </c>
      <c r="AB1366" s="14"/>
      <c r="AC1366" s="14"/>
      <c r="AD1366" s="14"/>
      <c r="AE1366" s="14"/>
      <c r="AF1366" s="14"/>
      <c r="AG1366" s="14"/>
      <c r="AH1366" s="14"/>
    </row>
    <row r="1367" spans="2:34" hidden="1" x14ac:dyDescent="0.35">
      <c r="B1367" s="10">
        <v>52200919</v>
      </c>
      <c r="C1367" s="10">
        <v>919</v>
      </c>
      <c r="D1367" s="11" t="s">
        <v>3747</v>
      </c>
      <c r="E1367" s="11"/>
      <c r="F1367" s="11"/>
      <c r="G1367" s="11" t="s">
        <v>46</v>
      </c>
      <c r="H1367" s="10" t="s">
        <v>3295</v>
      </c>
      <c r="I1367" s="41" t="s">
        <v>140</v>
      </c>
      <c r="J1367" s="41"/>
      <c r="K1367" s="10"/>
      <c r="L1367" s="10" t="s">
        <v>66</v>
      </c>
      <c r="M1367" s="10" t="s">
        <v>67</v>
      </c>
      <c r="N1367" s="13" t="s">
        <v>2577</v>
      </c>
      <c r="O1367" s="10" t="s">
        <v>92</v>
      </c>
      <c r="P1367" s="15" t="s">
        <v>2577</v>
      </c>
      <c r="Q1367" s="11"/>
      <c r="R1367" s="10"/>
      <c r="S1367" s="10">
        <v>52888817</v>
      </c>
      <c r="T1367" s="10" t="s">
        <v>518</v>
      </c>
      <c r="U1367" s="10" t="s">
        <v>2594</v>
      </c>
      <c r="V1367" s="10">
        <v>2710199900</v>
      </c>
      <c r="W1367" s="10" t="s">
        <v>604</v>
      </c>
      <c r="X1367" s="10" t="s">
        <v>3748</v>
      </c>
      <c r="Y1367" s="10" t="s">
        <v>604</v>
      </c>
      <c r="Z1367" s="10" t="s">
        <v>604</v>
      </c>
      <c r="AA1367" s="10" t="s">
        <v>3749</v>
      </c>
      <c r="AB1367" s="14"/>
      <c r="AC1367" s="14"/>
      <c r="AD1367" s="14"/>
      <c r="AE1367" s="14"/>
      <c r="AF1367" s="14"/>
      <c r="AG1367" s="14"/>
      <c r="AH1367" s="14"/>
    </row>
    <row r="1368" spans="2:34" hidden="1" x14ac:dyDescent="0.35">
      <c r="B1368" s="10">
        <v>52200888</v>
      </c>
      <c r="C1368" s="10">
        <v>888</v>
      </c>
      <c r="D1368" s="11" t="s">
        <v>3750</v>
      </c>
      <c r="E1368" s="11"/>
      <c r="F1368" s="11"/>
      <c r="G1368" s="11" t="s">
        <v>46</v>
      </c>
      <c r="H1368" s="10" t="s">
        <v>431</v>
      </c>
      <c r="I1368" s="41" t="s">
        <v>48</v>
      </c>
      <c r="J1368" s="41"/>
      <c r="K1368" s="10"/>
      <c r="L1368" s="10" t="s">
        <v>66</v>
      </c>
      <c r="M1368" s="10" t="s">
        <v>67</v>
      </c>
      <c r="N1368" s="13" t="s">
        <v>2577</v>
      </c>
      <c r="O1368" s="10" t="s">
        <v>92</v>
      </c>
      <c r="P1368" s="15" t="s">
        <v>2577</v>
      </c>
      <c r="Q1368" s="11"/>
      <c r="R1368" s="10"/>
      <c r="S1368" s="10">
        <v>52888988</v>
      </c>
      <c r="T1368" s="10" t="s">
        <v>522</v>
      </c>
      <c r="U1368" s="10" t="s">
        <v>2594</v>
      </c>
      <c r="V1368" s="10">
        <v>2710199900</v>
      </c>
      <c r="W1368" s="10" t="s">
        <v>604</v>
      </c>
      <c r="X1368" s="10" t="s">
        <v>3748</v>
      </c>
      <c r="Y1368" s="10" t="s">
        <v>604</v>
      </c>
      <c r="Z1368" s="10" t="s">
        <v>604</v>
      </c>
      <c r="AA1368" s="10" t="s">
        <v>3749</v>
      </c>
      <c r="AB1368" s="14"/>
      <c r="AC1368" s="14"/>
      <c r="AD1368" s="14"/>
      <c r="AE1368" s="14"/>
      <c r="AF1368" s="14"/>
      <c r="AG1368" s="14"/>
      <c r="AH1368" s="14"/>
    </row>
    <row r="1369" spans="2:34" hidden="1" x14ac:dyDescent="0.35">
      <c r="B1369" s="10">
        <v>52157888</v>
      </c>
      <c r="C1369" s="10">
        <v>888</v>
      </c>
      <c r="D1369" s="11" t="s">
        <v>3751</v>
      </c>
      <c r="E1369" s="11"/>
      <c r="F1369" s="11"/>
      <c r="G1369" s="11" t="s">
        <v>46</v>
      </c>
      <c r="H1369" s="10" t="s">
        <v>431</v>
      </c>
      <c r="I1369" s="41" t="s">
        <v>48</v>
      </c>
      <c r="J1369" s="41"/>
      <c r="K1369" s="10"/>
      <c r="L1369" s="10" t="s">
        <v>66</v>
      </c>
      <c r="M1369" s="10" t="s">
        <v>67</v>
      </c>
      <c r="N1369" s="13" t="s">
        <v>2577</v>
      </c>
      <c r="O1369" s="10" t="s">
        <v>53</v>
      </c>
      <c r="P1369" s="15" t="s">
        <v>2577</v>
      </c>
      <c r="Q1369" s="11"/>
      <c r="R1369" s="10"/>
      <c r="S1369" s="10" t="s">
        <v>536</v>
      </c>
      <c r="T1369" s="10" t="s">
        <v>536</v>
      </c>
      <c r="U1369" s="10" t="s">
        <v>2580</v>
      </c>
      <c r="V1369" s="10" t="s">
        <v>604</v>
      </c>
      <c r="W1369" s="10" t="s">
        <v>604</v>
      </c>
      <c r="X1369" s="10" t="s">
        <v>604</v>
      </c>
      <c r="Y1369" s="10" t="s">
        <v>604</v>
      </c>
      <c r="Z1369" s="10" t="s">
        <v>604</v>
      </c>
      <c r="AA1369" s="10" t="s">
        <v>2581</v>
      </c>
      <c r="AB1369" s="14"/>
      <c r="AC1369" s="14"/>
      <c r="AD1369" s="14"/>
      <c r="AE1369" s="14"/>
      <c r="AF1369" s="14"/>
      <c r="AG1369" s="14"/>
      <c r="AH1369" s="14"/>
    </row>
    <row r="1370" spans="2:34" hidden="1" x14ac:dyDescent="0.35">
      <c r="B1370" s="10">
        <v>52168816</v>
      </c>
      <c r="C1370" s="10">
        <v>816</v>
      </c>
      <c r="D1370" s="11" t="s">
        <v>3752</v>
      </c>
      <c r="E1370" s="11"/>
      <c r="F1370" s="11"/>
      <c r="G1370" s="11" t="s">
        <v>46</v>
      </c>
      <c r="H1370" s="10" t="s">
        <v>3295</v>
      </c>
      <c r="I1370" s="41" t="s">
        <v>140</v>
      </c>
      <c r="J1370" s="41"/>
      <c r="K1370" s="10"/>
      <c r="L1370" s="10" t="s">
        <v>51</v>
      </c>
      <c r="M1370" s="10" t="s">
        <v>67</v>
      </c>
      <c r="N1370" s="13" t="s">
        <v>2577</v>
      </c>
      <c r="O1370" s="10" t="s">
        <v>53</v>
      </c>
      <c r="P1370" s="15" t="s">
        <v>2577</v>
      </c>
      <c r="Q1370" s="11"/>
      <c r="R1370" s="10"/>
      <c r="S1370" s="10" t="s">
        <v>536</v>
      </c>
      <c r="T1370" s="10" t="s">
        <v>536</v>
      </c>
      <c r="U1370" s="10" t="s">
        <v>2580</v>
      </c>
      <c r="V1370" s="10" t="s">
        <v>604</v>
      </c>
      <c r="W1370" s="10" t="s">
        <v>2582</v>
      </c>
      <c r="X1370" s="10" t="s">
        <v>604</v>
      </c>
      <c r="Y1370" s="10" t="s">
        <v>604</v>
      </c>
      <c r="Z1370" s="10" t="s">
        <v>604</v>
      </c>
      <c r="AA1370" s="10" t="s">
        <v>2581</v>
      </c>
      <c r="AB1370" s="14"/>
      <c r="AC1370" s="14"/>
      <c r="AD1370" s="14"/>
      <c r="AE1370" s="14"/>
      <c r="AF1370" s="14"/>
      <c r="AG1370" s="14"/>
      <c r="AH1370" s="14"/>
    </row>
    <row r="1371" spans="2:34" hidden="1" x14ac:dyDescent="0.35">
      <c r="B1371" s="10">
        <v>52168919</v>
      </c>
      <c r="C1371" s="10">
        <v>919</v>
      </c>
      <c r="D1371" s="11" t="s">
        <v>3753</v>
      </c>
      <c r="E1371" s="11"/>
      <c r="F1371" s="11"/>
      <c r="G1371" s="11" t="s">
        <v>46</v>
      </c>
      <c r="H1371" s="10" t="s">
        <v>3295</v>
      </c>
      <c r="I1371" s="41" t="s">
        <v>140</v>
      </c>
      <c r="J1371" s="41"/>
      <c r="K1371" s="10"/>
      <c r="L1371" s="10" t="s">
        <v>66</v>
      </c>
      <c r="M1371" s="10" t="s">
        <v>67</v>
      </c>
      <c r="N1371" s="13" t="s">
        <v>2577</v>
      </c>
      <c r="O1371" s="10" t="s">
        <v>53</v>
      </c>
      <c r="P1371" s="15" t="s">
        <v>2577</v>
      </c>
      <c r="Q1371" s="11"/>
      <c r="R1371" s="10"/>
      <c r="S1371" s="10" t="s">
        <v>536</v>
      </c>
      <c r="T1371" s="10" t="s">
        <v>536</v>
      </c>
      <c r="U1371" s="10" t="s">
        <v>2580</v>
      </c>
      <c r="V1371" s="10" t="s">
        <v>604</v>
      </c>
      <c r="W1371" s="10" t="s">
        <v>604</v>
      </c>
      <c r="X1371" s="10" t="s">
        <v>604</v>
      </c>
      <c r="Y1371" s="10" t="s">
        <v>604</v>
      </c>
      <c r="Z1371" s="10" t="s">
        <v>604</v>
      </c>
      <c r="AA1371" s="10" t="s">
        <v>2581</v>
      </c>
      <c r="AB1371" s="14"/>
      <c r="AC1371" s="14"/>
      <c r="AD1371" s="14"/>
      <c r="AE1371" s="14"/>
      <c r="AF1371" s="14"/>
      <c r="AG1371" s="14"/>
      <c r="AH1371" s="14"/>
    </row>
    <row r="1372" spans="2:34" hidden="1" x14ac:dyDescent="0.35">
      <c r="B1372" s="10">
        <v>52199919</v>
      </c>
      <c r="C1372" s="10">
        <v>919</v>
      </c>
      <c r="D1372" s="11" t="s">
        <v>3754</v>
      </c>
      <c r="E1372" s="11"/>
      <c r="F1372" s="11"/>
      <c r="G1372" s="11" t="s">
        <v>46</v>
      </c>
      <c r="H1372" s="10" t="s">
        <v>3295</v>
      </c>
      <c r="I1372" s="41" t="s">
        <v>140</v>
      </c>
      <c r="J1372" s="41"/>
      <c r="K1372" s="10"/>
      <c r="L1372" s="10" t="s">
        <v>66</v>
      </c>
      <c r="M1372" s="10" t="s">
        <v>67</v>
      </c>
      <c r="N1372" s="13" t="s">
        <v>2577</v>
      </c>
      <c r="O1372" s="10" t="s">
        <v>92</v>
      </c>
      <c r="P1372" s="15" t="s">
        <v>2577</v>
      </c>
      <c r="Q1372" s="11"/>
      <c r="R1372" s="10"/>
      <c r="S1372" s="10">
        <v>52887817</v>
      </c>
      <c r="T1372" s="10" t="s">
        <v>504</v>
      </c>
      <c r="U1372" s="10" t="s">
        <v>2594</v>
      </c>
      <c r="V1372" s="10">
        <v>2710199900</v>
      </c>
      <c r="W1372" s="10" t="s">
        <v>604</v>
      </c>
      <c r="X1372" s="10" t="s">
        <v>3755</v>
      </c>
      <c r="Y1372" s="10" t="s">
        <v>604</v>
      </c>
      <c r="Z1372" s="10" t="s">
        <v>604</v>
      </c>
      <c r="AA1372" s="10" t="s">
        <v>3756</v>
      </c>
      <c r="AB1372" s="14"/>
      <c r="AC1372" s="14"/>
      <c r="AD1372" s="14"/>
      <c r="AE1372" s="14"/>
      <c r="AF1372" s="14"/>
      <c r="AG1372" s="14"/>
      <c r="AH1372" s="14"/>
    </row>
    <row r="1373" spans="2:34" hidden="1" x14ac:dyDescent="0.35">
      <c r="B1373" s="10">
        <v>52199888</v>
      </c>
      <c r="C1373" s="10">
        <v>888</v>
      </c>
      <c r="D1373" s="11" t="s">
        <v>3757</v>
      </c>
      <c r="E1373" s="11"/>
      <c r="F1373" s="11"/>
      <c r="G1373" s="11" t="s">
        <v>46</v>
      </c>
      <c r="H1373" s="10" t="s">
        <v>431</v>
      </c>
      <c r="I1373" s="41" t="s">
        <v>48</v>
      </c>
      <c r="J1373" s="41"/>
      <c r="K1373" s="10"/>
      <c r="L1373" s="10" t="s">
        <v>66</v>
      </c>
      <c r="M1373" s="10" t="s">
        <v>67</v>
      </c>
      <c r="N1373" s="13" t="s">
        <v>2577</v>
      </c>
      <c r="O1373" s="10" t="s">
        <v>92</v>
      </c>
      <c r="P1373" s="15" t="s">
        <v>2577</v>
      </c>
      <c r="Q1373" s="11"/>
      <c r="R1373" s="10"/>
      <c r="S1373" s="10">
        <v>52887988</v>
      </c>
      <c r="T1373" s="10" t="s">
        <v>508</v>
      </c>
      <c r="U1373" s="10" t="s">
        <v>2594</v>
      </c>
      <c r="V1373" s="10">
        <v>2710199900</v>
      </c>
      <c r="W1373" s="10" t="s">
        <v>604</v>
      </c>
      <c r="X1373" s="10" t="s">
        <v>3755</v>
      </c>
      <c r="Y1373" s="10" t="s">
        <v>604</v>
      </c>
      <c r="Z1373" s="10" t="s">
        <v>604</v>
      </c>
      <c r="AA1373" s="10" t="s">
        <v>3756</v>
      </c>
      <c r="AB1373" s="14"/>
      <c r="AC1373" s="14"/>
      <c r="AD1373" s="14"/>
      <c r="AE1373" s="14"/>
      <c r="AF1373" s="14"/>
      <c r="AG1373" s="14"/>
      <c r="AH1373" s="14"/>
    </row>
    <row r="1374" spans="2:34" hidden="1" x14ac:dyDescent="0.35">
      <c r="B1374" s="10">
        <v>52188919</v>
      </c>
      <c r="C1374" s="10">
        <v>919</v>
      </c>
      <c r="D1374" s="11" t="s">
        <v>3758</v>
      </c>
      <c r="E1374" s="11"/>
      <c r="F1374" s="11"/>
      <c r="G1374" s="11" t="s">
        <v>46</v>
      </c>
      <c r="H1374" s="10" t="s">
        <v>3295</v>
      </c>
      <c r="I1374" s="41" t="s">
        <v>140</v>
      </c>
      <c r="J1374" s="41"/>
      <c r="K1374" s="10"/>
      <c r="L1374" s="10" t="s">
        <v>66</v>
      </c>
      <c r="M1374" s="10" t="s">
        <v>67</v>
      </c>
      <c r="N1374" s="13" t="s">
        <v>2577</v>
      </c>
      <c r="O1374" s="10" t="s">
        <v>92</v>
      </c>
      <c r="P1374" s="15" t="s">
        <v>2577</v>
      </c>
      <c r="Q1374" s="11"/>
      <c r="R1374" s="10"/>
      <c r="S1374" s="10">
        <v>52887817</v>
      </c>
      <c r="T1374" s="10" t="s">
        <v>504</v>
      </c>
      <c r="U1374" s="10" t="s">
        <v>2594</v>
      </c>
      <c r="V1374" s="10">
        <v>2710199900</v>
      </c>
      <c r="W1374" s="10" t="s">
        <v>604</v>
      </c>
      <c r="X1374" s="10" t="s">
        <v>3759</v>
      </c>
      <c r="Y1374" s="10" t="s">
        <v>604</v>
      </c>
      <c r="Z1374" s="10" t="s">
        <v>604</v>
      </c>
      <c r="AA1374" s="10" t="s">
        <v>3760</v>
      </c>
      <c r="AB1374" s="14"/>
      <c r="AC1374" s="14"/>
      <c r="AD1374" s="14"/>
      <c r="AE1374" s="14"/>
      <c r="AF1374" s="14"/>
      <c r="AG1374" s="14"/>
      <c r="AH1374" s="14"/>
    </row>
    <row r="1375" spans="2:34" hidden="1" x14ac:dyDescent="0.35">
      <c r="B1375" s="10">
        <v>52188888</v>
      </c>
      <c r="C1375" s="10">
        <v>888</v>
      </c>
      <c r="D1375" s="11" t="s">
        <v>3761</v>
      </c>
      <c r="E1375" s="11"/>
      <c r="F1375" s="11"/>
      <c r="G1375" s="11" t="s">
        <v>46</v>
      </c>
      <c r="H1375" s="10" t="s">
        <v>431</v>
      </c>
      <c r="I1375" s="41" t="s">
        <v>48</v>
      </c>
      <c r="J1375" s="41"/>
      <c r="K1375" s="10"/>
      <c r="L1375" s="10" t="s">
        <v>66</v>
      </c>
      <c r="M1375" s="10" t="s">
        <v>67</v>
      </c>
      <c r="N1375" s="13" t="s">
        <v>2577</v>
      </c>
      <c r="O1375" s="10" t="s">
        <v>92</v>
      </c>
      <c r="P1375" s="15" t="s">
        <v>2577</v>
      </c>
      <c r="Q1375" s="11"/>
      <c r="R1375" s="10"/>
      <c r="S1375" s="10">
        <v>52887988</v>
      </c>
      <c r="T1375" s="10" t="s">
        <v>508</v>
      </c>
      <c r="U1375" s="10" t="s">
        <v>2594</v>
      </c>
      <c r="V1375" s="10">
        <v>2710199900</v>
      </c>
      <c r="W1375" s="10" t="s">
        <v>604</v>
      </c>
      <c r="X1375" s="10" t="s">
        <v>3759</v>
      </c>
      <c r="Y1375" s="10" t="s">
        <v>604</v>
      </c>
      <c r="Z1375" s="10" t="s">
        <v>604</v>
      </c>
      <c r="AA1375" s="10" t="s">
        <v>3760</v>
      </c>
      <c r="AB1375" s="14"/>
      <c r="AC1375" s="14"/>
      <c r="AD1375" s="14"/>
      <c r="AE1375" s="14"/>
      <c r="AF1375" s="14"/>
      <c r="AG1375" s="14"/>
      <c r="AH1375" s="14"/>
    </row>
    <row r="1376" spans="2:34" hidden="1" x14ac:dyDescent="0.35">
      <c r="B1376" s="10">
        <v>52009861</v>
      </c>
      <c r="C1376" s="10">
        <v>861</v>
      </c>
      <c r="D1376" s="11" t="s">
        <v>3762</v>
      </c>
      <c r="E1376" s="11"/>
      <c r="F1376" s="11"/>
      <c r="G1376" s="11" t="s">
        <v>46</v>
      </c>
      <c r="H1376" s="10" t="s">
        <v>3227</v>
      </c>
      <c r="I1376" s="41" t="s">
        <v>86</v>
      </c>
      <c r="J1376" s="41"/>
      <c r="K1376" s="10"/>
      <c r="L1376" s="10" t="s">
        <v>66</v>
      </c>
      <c r="M1376" s="10" t="s">
        <v>67</v>
      </c>
      <c r="N1376" s="13" t="s">
        <v>2577</v>
      </c>
      <c r="O1376" s="10" t="s">
        <v>53</v>
      </c>
      <c r="P1376" s="15" t="s">
        <v>2577</v>
      </c>
      <c r="Q1376" s="11"/>
      <c r="R1376" s="10"/>
      <c r="S1376" s="10">
        <v>52891861</v>
      </c>
      <c r="T1376" s="10" t="s">
        <v>3238</v>
      </c>
      <c r="U1376" s="10" t="s">
        <v>2594</v>
      </c>
      <c r="V1376" s="10">
        <v>2710199900</v>
      </c>
      <c r="W1376" s="10" t="s">
        <v>604</v>
      </c>
      <c r="X1376" s="10" t="s">
        <v>3763</v>
      </c>
      <c r="Y1376" s="10" t="s">
        <v>604</v>
      </c>
      <c r="Z1376" s="10" t="s">
        <v>604</v>
      </c>
      <c r="AA1376" s="10" t="s">
        <v>3764</v>
      </c>
      <c r="AB1376" s="14"/>
      <c r="AC1376" s="14"/>
      <c r="AD1376" s="14"/>
      <c r="AE1376" s="14"/>
      <c r="AF1376" s="14"/>
      <c r="AG1376" s="14"/>
      <c r="AH1376" s="14"/>
    </row>
    <row r="1377" spans="2:34" hidden="1" x14ac:dyDescent="0.35">
      <c r="B1377" s="10">
        <v>52009888</v>
      </c>
      <c r="C1377" s="10">
        <v>888</v>
      </c>
      <c r="D1377" s="11" t="s">
        <v>3765</v>
      </c>
      <c r="E1377" s="11"/>
      <c r="F1377" s="11"/>
      <c r="G1377" s="11" t="s">
        <v>46</v>
      </c>
      <c r="H1377" s="10" t="s">
        <v>431</v>
      </c>
      <c r="I1377" s="41" t="s">
        <v>48</v>
      </c>
      <c r="J1377" s="41"/>
      <c r="K1377" s="10"/>
      <c r="L1377" s="10" t="s">
        <v>66</v>
      </c>
      <c r="M1377" s="10" t="s">
        <v>67</v>
      </c>
      <c r="N1377" s="13" t="s">
        <v>2577</v>
      </c>
      <c r="O1377" s="10" t="s">
        <v>53</v>
      </c>
      <c r="P1377" s="15" t="s">
        <v>2577</v>
      </c>
      <c r="Q1377" s="11"/>
      <c r="R1377" s="10"/>
      <c r="S1377" s="10">
        <v>52891988</v>
      </c>
      <c r="T1377" s="10" t="s">
        <v>567</v>
      </c>
      <c r="U1377" s="10" t="s">
        <v>2594</v>
      </c>
      <c r="V1377" s="10">
        <v>2710199900</v>
      </c>
      <c r="W1377" s="10" t="s">
        <v>604</v>
      </c>
      <c r="X1377" s="10" t="s">
        <v>3763</v>
      </c>
      <c r="Y1377" s="10" t="s">
        <v>604</v>
      </c>
      <c r="Z1377" s="10" t="s">
        <v>604</v>
      </c>
      <c r="AA1377" s="10" t="s">
        <v>3764</v>
      </c>
      <c r="AB1377" s="14"/>
      <c r="AC1377" s="14"/>
      <c r="AD1377" s="14"/>
      <c r="AE1377" s="14"/>
      <c r="AF1377" s="14"/>
      <c r="AG1377" s="14"/>
      <c r="AH1377" s="14"/>
    </row>
    <row r="1378" spans="2:34" hidden="1" x14ac:dyDescent="0.35">
      <c r="B1378" s="10">
        <v>46040801</v>
      </c>
      <c r="C1378" s="10">
        <v>801</v>
      </c>
      <c r="D1378" s="11" t="s">
        <v>3766</v>
      </c>
      <c r="E1378" s="11"/>
      <c r="F1378" s="11"/>
      <c r="G1378" s="11" t="s">
        <v>46</v>
      </c>
      <c r="H1378" s="10" t="s">
        <v>79</v>
      </c>
      <c r="I1378" s="41" t="s">
        <v>79</v>
      </c>
      <c r="J1378" s="41" t="s">
        <v>145</v>
      </c>
      <c r="K1378" s="10" t="s">
        <v>65</v>
      </c>
      <c r="L1378" s="10" t="s">
        <v>66</v>
      </c>
      <c r="M1378" s="10" t="s">
        <v>52</v>
      </c>
      <c r="N1378" s="13" t="s">
        <v>2577</v>
      </c>
      <c r="O1378" s="10" t="s">
        <v>53</v>
      </c>
      <c r="P1378" s="15" t="s">
        <v>2577</v>
      </c>
      <c r="Q1378" s="11"/>
      <c r="R1378" s="10"/>
      <c r="S1378" s="10" t="s">
        <v>536</v>
      </c>
      <c r="T1378" s="10" t="s">
        <v>536</v>
      </c>
      <c r="U1378" s="10" t="s">
        <v>2580</v>
      </c>
      <c r="V1378" s="10">
        <v>2710193200</v>
      </c>
      <c r="W1378" s="10" t="s">
        <v>44</v>
      </c>
      <c r="X1378" s="10" t="s">
        <v>3767</v>
      </c>
      <c r="Y1378" s="10">
        <v>1176</v>
      </c>
      <c r="Z1378" s="10" t="s">
        <v>392</v>
      </c>
      <c r="AA1378" s="10" t="s">
        <v>3768</v>
      </c>
      <c r="AB1378" s="14" t="s">
        <v>229</v>
      </c>
      <c r="AC1378" s="14"/>
      <c r="AD1378" s="14"/>
      <c r="AE1378" s="14"/>
      <c r="AF1378" s="14"/>
      <c r="AG1378" s="14"/>
      <c r="AH1378" s="14"/>
    </row>
    <row r="1379" spans="2:34" hidden="1" x14ac:dyDescent="0.35">
      <c r="B1379" s="10">
        <v>46040803</v>
      </c>
      <c r="C1379" s="10">
        <v>803</v>
      </c>
      <c r="D1379" s="11" t="s">
        <v>3769</v>
      </c>
      <c r="E1379" s="11"/>
      <c r="F1379" s="11"/>
      <c r="G1379" s="11" t="s">
        <v>46</v>
      </c>
      <c r="H1379" s="10" t="s">
        <v>1837</v>
      </c>
      <c r="I1379" s="41" t="s">
        <v>48</v>
      </c>
      <c r="J1379" s="41" t="s">
        <v>145</v>
      </c>
      <c r="K1379" s="10" t="s">
        <v>65</v>
      </c>
      <c r="L1379" s="10" t="s">
        <v>66</v>
      </c>
      <c r="M1379" s="10" t="s">
        <v>67</v>
      </c>
      <c r="N1379" s="13" t="s">
        <v>2577</v>
      </c>
      <c r="O1379" s="10" t="s">
        <v>53</v>
      </c>
      <c r="P1379" s="15" t="s">
        <v>2577</v>
      </c>
      <c r="Q1379" s="11"/>
      <c r="R1379" s="10"/>
      <c r="S1379" s="10">
        <v>46040809</v>
      </c>
      <c r="T1379" s="10" t="s">
        <v>3770</v>
      </c>
      <c r="U1379" s="10" t="s">
        <v>2594</v>
      </c>
      <c r="V1379" s="10">
        <v>2710193200</v>
      </c>
      <c r="W1379" s="10" t="s">
        <v>604</v>
      </c>
      <c r="X1379" s="10" t="s">
        <v>3767</v>
      </c>
      <c r="Y1379" s="10" t="s">
        <v>604</v>
      </c>
      <c r="Z1379" s="10" t="s">
        <v>604</v>
      </c>
      <c r="AA1379" s="10" t="s">
        <v>3771</v>
      </c>
      <c r="AB1379" s="14" t="s">
        <v>229</v>
      </c>
      <c r="AC1379" s="14"/>
      <c r="AD1379" s="14"/>
      <c r="AE1379" s="14"/>
      <c r="AF1379" s="14"/>
      <c r="AG1379" s="14"/>
      <c r="AH1379" s="14"/>
    </row>
    <row r="1380" spans="2:34" hidden="1" x14ac:dyDescent="0.35">
      <c r="B1380" s="10">
        <v>46040809</v>
      </c>
      <c r="C1380" s="10">
        <v>809</v>
      </c>
      <c r="D1380" s="11" t="s">
        <v>3770</v>
      </c>
      <c r="E1380" s="11"/>
      <c r="F1380" s="11"/>
      <c r="G1380" s="11" t="s">
        <v>46</v>
      </c>
      <c r="H1380" s="10" t="s">
        <v>47</v>
      </c>
      <c r="I1380" s="41" t="s">
        <v>48</v>
      </c>
      <c r="J1380" s="41" t="s">
        <v>145</v>
      </c>
      <c r="K1380" s="10" t="s">
        <v>65</v>
      </c>
      <c r="L1380" s="10" t="s">
        <v>66</v>
      </c>
      <c r="M1380" s="10" t="s">
        <v>52</v>
      </c>
      <c r="N1380" s="13" t="s">
        <v>2577</v>
      </c>
      <c r="O1380" s="10" t="s">
        <v>53</v>
      </c>
      <c r="P1380" s="15" t="s">
        <v>2577</v>
      </c>
      <c r="Q1380" s="11"/>
      <c r="R1380" s="10"/>
      <c r="S1380" s="10" t="s">
        <v>536</v>
      </c>
      <c r="T1380" s="10" t="s">
        <v>536</v>
      </c>
      <c r="U1380" s="10" t="s">
        <v>2580</v>
      </c>
      <c r="V1380" s="10">
        <v>2710193200</v>
      </c>
      <c r="W1380" s="10" t="s">
        <v>604</v>
      </c>
      <c r="X1380" s="10" t="s">
        <v>3767</v>
      </c>
      <c r="Y1380" s="10" t="s">
        <v>360</v>
      </c>
      <c r="Z1380" s="10" t="s">
        <v>88</v>
      </c>
      <c r="AA1380" s="10" t="s">
        <v>3772</v>
      </c>
      <c r="AB1380" s="14" t="s">
        <v>229</v>
      </c>
      <c r="AC1380" s="14"/>
      <c r="AD1380" s="14"/>
      <c r="AE1380" s="14"/>
      <c r="AF1380" s="14"/>
      <c r="AG1380" s="14"/>
      <c r="AH1380" s="14"/>
    </row>
    <row r="1381" spans="2:34" hidden="1" x14ac:dyDescent="0.35">
      <c r="B1381" s="10">
        <v>46983803</v>
      </c>
      <c r="C1381" s="10">
        <v>803</v>
      </c>
      <c r="D1381" s="11" t="s">
        <v>3773</v>
      </c>
      <c r="E1381" s="11"/>
      <c r="F1381" s="11"/>
      <c r="G1381" s="11" t="s">
        <v>46</v>
      </c>
      <c r="H1381" s="10" t="s">
        <v>1837</v>
      </c>
      <c r="I1381" s="41" t="s">
        <v>48</v>
      </c>
      <c r="J1381" s="41" t="s">
        <v>145</v>
      </c>
      <c r="K1381" s="10" t="s">
        <v>65</v>
      </c>
      <c r="L1381" s="10" t="s">
        <v>66</v>
      </c>
      <c r="M1381" s="10" t="s">
        <v>67</v>
      </c>
      <c r="N1381" s="13" t="s">
        <v>2577</v>
      </c>
      <c r="O1381" s="10" t="s">
        <v>53</v>
      </c>
      <c r="P1381" s="15" t="s">
        <v>2577</v>
      </c>
      <c r="Q1381" s="11"/>
      <c r="R1381" s="10"/>
      <c r="S1381" s="10">
        <v>46983809</v>
      </c>
      <c r="T1381" s="10" t="s">
        <v>2804</v>
      </c>
      <c r="U1381" s="10" t="s">
        <v>2594</v>
      </c>
      <c r="V1381" s="10">
        <v>2710193200</v>
      </c>
      <c r="W1381" s="10" t="s">
        <v>604</v>
      </c>
      <c r="X1381" s="10" t="s">
        <v>2802</v>
      </c>
      <c r="Y1381" s="10" t="s">
        <v>604</v>
      </c>
      <c r="Z1381" s="10" t="s">
        <v>604</v>
      </c>
      <c r="AA1381" s="10" t="s">
        <v>3774</v>
      </c>
      <c r="AB1381" s="14" t="s">
        <v>229</v>
      </c>
      <c r="AC1381" s="14"/>
      <c r="AD1381" s="14"/>
      <c r="AE1381" s="14"/>
      <c r="AF1381" s="14"/>
      <c r="AG1381" s="14"/>
      <c r="AH1381" s="14"/>
    </row>
    <row r="1382" spans="2:34" hidden="1" x14ac:dyDescent="0.35">
      <c r="B1382" s="10">
        <v>46994803</v>
      </c>
      <c r="C1382" s="10">
        <v>803</v>
      </c>
      <c r="D1382" s="11" t="s">
        <v>3775</v>
      </c>
      <c r="E1382" s="11"/>
      <c r="F1382" s="11"/>
      <c r="G1382" s="11" t="s">
        <v>46</v>
      </c>
      <c r="H1382" s="10" t="s">
        <v>1837</v>
      </c>
      <c r="I1382" s="41" t="s">
        <v>48</v>
      </c>
      <c r="J1382" s="41" t="s">
        <v>145</v>
      </c>
      <c r="K1382" s="10" t="s">
        <v>65</v>
      </c>
      <c r="L1382" s="10" t="s">
        <v>66</v>
      </c>
      <c r="M1382" s="10" t="s">
        <v>67</v>
      </c>
      <c r="N1382" s="13" t="s">
        <v>2577</v>
      </c>
      <c r="O1382" s="10" t="s">
        <v>53</v>
      </c>
      <c r="P1382" s="15" t="s">
        <v>2577</v>
      </c>
      <c r="Q1382" s="11"/>
      <c r="R1382" s="10"/>
      <c r="S1382" s="10">
        <v>46994809</v>
      </c>
      <c r="T1382" s="10" t="s">
        <v>2811</v>
      </c>
      <c r="U1382" s="10" t="s">
        <v>2594</v>
      </c>
      <c r="V1382" s="10">
        <v>2710193200</v>
      </c>
      <c r="W1382" s="10" t="s">
        <v>604</v>
      </c>
      <c r="X1382" s="10" t="s">
        <v>2809</v>
      </c>
      <c r="Y1382" s="10" t="s">
        <v>604</v>
      </c>
      <c r="Z1382" s="10" t="s">
        <v>604</v>
      </c>
      <c r="AA1382" s="10" t="s">
        <v>3776</v>
      </c>
      <c r="AB1382" s="14" t="s">
        <v>229</v>
      </c>
      <c r="AC1382" s="14"/>
      <c r="AD1382" s="14"/>
      <c r="AE1382" s="14"/>
      <c r="AF1382" s="14"/>
      <c r="AG1382" s="14"/>
      <c r="AH1382" s="14"/>
    </row>
    <row r="1383" spans="2:34" hidden="1" x14ac:dyDescent="0.35">
      <c r="B1383" s="10">
        <v>43546803</v>
      </c>
      <c r="C1383" s="10">
        <v>803</v>
      </c>
      <c r="D1383" s="11" t="s">
        <v>3777</v>
      </c>
      <c r="E1383" s="11"/>
      <c r="F1383" s="11"/>
      <c r="G1383" s="11" t="s">
        <v>46</v>
      </c>
      <c r="H1383" s="10" t="s">
        <v>1837</v>
      </c>
      <c r="I1383" s="41" t="s">
        <v>48</v>
      </c>
      <c r="J1383" s="41" t="s">
        <v>145</v>
      </c>
      <c r="K1383" s="10" t="s">
        <v>65</v>
      </c>
      <c r="L1383" s="10" t="s">
        <v>66</v>
      </c>
      <c r="M1383" s="10" t="s">
        <v>67</v>
      </c>
      <c r="N1383" s="13" t="s">
        <v>2577</v>
      </c>
      <c r="O1383" s="10" t="s">
        <v>53</v>
      </c>
      <c r="P1383" s="15" t="s">
        <v>2577</v>
      </c>
      <c r="Q1383" s="11"/>
      <c r="R1383" s="10"/>
      <c r="S1383" s="10">
        <v>43546809</v>
      </c>
      <c r="T1383" s="10" t="s">
        <v>2818</v>
      </c>
      <c r="U1383" s="10" t="s">
        <v>2594</v>
      </c>
      <c r="V1383" s="10">
        <v>2710193200</v>
      </c>
      <c r="W1383" s="10" t="s">
        <v>604</v>
      </c>
      <c r="X1383" s="10" t="s">
        <v>2816</v>
      </c>
      <c r="Y1383" s="10" t="s">
        <v>604</v>
      </c>
      <c r="Z1383" s="10" t="s">
        <v>604</v>
      </c>
      <c r="AA1383" s="10" t="s">
        <v>3778</v>
      </c>
      <c r="AB1383" s="14" t="s">
        <v>229</v>
      </c>
      <c r="AC1383" s="14"/>
      <c r="AD1383" s="14"/>
      <c r="AE1383" s="14"/>
      <c r="AF1383" s="14"/>
      <c r="AG1383" s="14"/>
      <c r="AH1383" s="14"/>
    </row>
    <row r="1384" spans="2:34" hidden="1" x14ac:dyDescent="0.35">
      <c r="B1384" s="10">
        <v>43546966</v>
      </c>
      <c r="C1384" s="10">
        <v>966</v>
      </c>
      <c r="D1384" s="11" t="s">
        <v>3779</v>
      </c>
      <c r="E1384" s="11"/>
      <c r="F1384" s="11"/>
      <c r="G1384" s="11" t="s">
        <v>46</v>
      </c>
      <c r="H1384" s="10" t="s">
        <v>151</v>
      </c>
      <c r="I1384" s="41" t="s">
        <v>86</v>
      </c>
      <c r="J1384" s="41" t="s">
        <v>145</v>
      </c>
      <c r="K1384" s="10" t="s">
        <v>65</v>
      </c>
      <c r="L1384" s="10" t="s">
        <v>66</v>
      </c>
      <c r="M1384" s="10" t="s">
        <v>52</v>
      </c>
      <c r="N1384" s="13" t="s">
        <v>2577</v>
      </c>
      <c r="O1384" s="10" t="s">
        <v>53</v>
      </c>
      <c r="P1384" s="15" t="s">
        <v>2577</v>
      </c>
      <c r="Q1384" s="11"/>
      <c r="R1384" s="10"/>
      <c r="S1384" s="10" t="s">
        <v>536</v>
      </c>
      <c r="T1384" s="10" t="s">
        <v>536</v>
      </c>
      <c r="U1384" s="10" t="s">
        <v>2580</v>
      </c>
      <c r="V1384" s="10">
        <v>2710193200</v>
      </c>
      <c r="W1384" s="10" t="s">
        <v>604</v>
      </c>
      <c r="X1384" s="10" t="s">
        <v>2816</v>
      </c>
      <c r="Y1384" s="10" t="s">
        <v>87</v>
      </c>
      <c r="Z1384" s="10" t="s">
        <v>88</v>
      </c>
      <c r="AA1384" s="10" t="s">
        <v>2824</v>
      </c>
      <c r="AB1384" s="14" t="s">
        <v>229</v>
      </c>
      <c r="AC1384" s="14"/>
      <c r="AD1384" s="14"/>
      <c r="AE1384" s="14"/>
      <c r="AF1384" s="14"/>
      <c r="AG1384" s="14"/>
      <c r="AH1384" s="14"/>
    </row>
    <row r="1385" spans="2:34" hidden="1" x14ac:dyDescent="0.35">
      <c r="B1385" s="10">
        <v>35002850</v>
      </c>
      <c r="C1385" s="10">
        <v>850</v>
      </c>
      <c r="D1385" s="11" t="s">
        <v>3780</v>
      </c>
      <c r="E1385" s="11"/>
      <c r="F1385" s="11"/>
      <c r="G1385" s="11" t="s">
        <v>46</v>
      </c>
      <c r="H1385" s="10" t="s">
        <v>3781</v>
      </c>
      <c r="I1385" s="41" t="s">
        <v>140</v>
      </c>
      <c r="J1385" s="41"/>
      <c r="K1385" s="10"/>
      <c r="L1385" s="10" t="s">
        <v>51</v>
      </c>
      <c r="M1385" s="10" t="s">
        <v>67</v>
      </c>
      <c r="N1385" s="13" t="s">
        <v>2577</v>
      </c>
      <c r="O1385" s="10" t="s">
        <v>53</v>
      </c>
      <c r="P1385" s="15" t="s">
        <v>2577</v>
      </c>
      <c r="Q1385" s="11"/>
      <c r="R1385" s="10"/>
      <c r="S1385" s="10" t="s">
        <v>536</v>
      </c>
      <c r="T1385" s="10" t="s">
        <v>536</v>
      </c>
      <c r="U1385" s="10" t="s">
        <v>2580</v>
      </c>
      <c r="V1385" s="10">
        <v>2710199900</v>
      </c>
      <c r="W1385" s="10" t="s">
        <v>2582</v>
      </c>
      <c r="X1385" s="10" t="s">
        <v>604</v>
      </c>
      <c r="Y1385" s="10" t="s">
        <v>604</v>
      </c>
      <c r="Z1385" s="10" t="s">
        <v>604</v>
      </c>
      <c r="AA1385" s="10" t="s">
        <v>2581</v>
      </c>
      <c r="AB1385" s="14"/>
      <c r="AC1385" s="14"/>
      <c r="AD1385" s="14"/>
      <c r="AE1385" s="14"/>
      <c r="AF1385" s="14"/>
      <c r="AG1385" s="14"/>
      <c r="AH1385" s="14"/>
    </row>
    <row r="1386" spans="2:34" hidden="1" x14ac:dyDescent="0.35">
      <c r="B1386" s="10">
        <v>35002815</v>
      </c>
      <c r="C1386" s="10">
        <v>815</v>
      </c>
      <c r="D1386" s="11" t="s">
        <v>3782</v>
      </c>
      <c r="E1386" s="11"/>
      <c r="F1386" s="11"/>
      <c r="G1386" s="11" t="s">
        <v>46</v>
      </c>
      <c r="H1386" s="10" t="s">
        <v>163</v>
      </c>
      <c r="I1386" s="41" t="s">
        <v>164</v>
      </c>
      <c r="J1386" s="41"/>
      <c r="K1386" s="10"/>
      <c r="L1386" s="10" t="s">
        <v>51</v>
      </c>
      <c r="M1386" s="10" t="s">
        <v>67</v>
      </c>
      <c r="N1386" s="13" t="s">
        <v>2577</v>
      </c>
      <c r="O1386" s="10" t="s">
        <v>53</v>
      </c>
      <c r="P1386" s="15" t="s">
        <v>2577</v>
      </c>
      <c r="Q1386" s="11"/>
      <c r="R1386" s="10"/>
      <c r="S1386" s="10" t="s">
        <v>536</v>
      </c>
      <c r="T1386" s="10" t="s">
        <v>536</v>
      </c>
      <c r="U1386" s="10" t="s">
        <v>2580</v>
      </c>
      <c r="V1386" s="10" t="s">
        <v>604</v>
      </c>
      <c r="W1386" s="10" t="s">
        <v>2582</v>
      </c>
      <c r="X1386" s="10" t="s">
        <v>604</v>
      </c>
      <c r="Y1386" s="10" t="s">
        <v>604</v>
      </c>
      <c r="Z1386" s="10" t="s">
        <v>604</v>
      </c>
      <c r="AA1386" s="10" t="s">
        <v>2581</v>
      </c>
      <c r="AB1386" s="14"/>
      <c r="AC1386" s="14"/>
      <c r="AD1386" s="14"/>
      <c r="AE1386" s="14"/>
      <c r="AF1386" s="14"/>
      <c r="AG1386" s="14"/>
      <c r="AH1386" s="14"/>
    </row>
    <row r="1387" spans="2:34" hidden="1" x14ac:dyDescent="0.35">
      <c r="B1387" s="10">
        <v>35002851</v>
      </c>
      <c r="C1387" s="10">
        <v>851</v>
      </c>
      <c r="D1387" s="11" t="s">
        <v>3783</v>
      </c>
      <c r="E1387" s="11"/>
      <c r="F1387" s="11"/>
      <c r="G1387" s="11" t="s">
        <v>46</v>
      </c>
      <c r="H1387" s="10" t="s">
        <v>163</v>
      </c>
      <c r="I1387" s="41" t="s">
        <v>164</v>
      </c>
      <c r="J1387" s="41"/>
      <c r="K1387" s="10"/>
      <c r="L1387" s="10" t="s">
        <v>51</v>
      </c>
      <c r="M1387" s="10" t="s">
        <v>52</v>
      </c>
      <c r="N1387" s="13" t="s">
        <v>2577</v>
      </c>
      <c r="O1387" s="10" t="s">
        <v>53</v>
      </c>
      <c r="P1387" s="15" t="s">
        <v>2577</v>
      </c>
      <c r="Q1387" s="11"/>
      <c r="R1387" s="10"/>
      <c r="S1387" s="10">
        <v>35002857</v>
      </c>
      <c r="T1387" s="10" t="s">
        <v>2852</v>
      </c>
      <c r="U1387" s="10" t="s">
        <v>2594</v>
      </c>
      <c r="V1387" s="10">
        <v>2710199900</v>
      </c>
      <c r="W1387" s="10" t="s">
        <v>2582</v>
      </c>
      <c r="X1387" s="10" t="s">
        <v>2853</v>
      </c>
      <c r="Y1387" s="10" t="s">
        <v>2854</v>
      </c>
      <c r="Z1387" s="10" t="s">
        <v>604</v>
      </c>
      <c r="AA1387" s="10" t="s">
        <v>3784</v>
      </c>
      <c r="AB1387" s="14"/>
      <c r="AC1387" s="14"/>
      <c r="AD1387" s="14"/>
      <c r="AE1387" s="14"/>
      <c r="AF1387" s="14"/>
      <c r="AG1387" s="14"/>
      <c r="AH1387" s="14"/>
    </row>
    <row r="1388" spans="2:34" hidden="1" x14ac:dyDescent="0.35">
      <c r="B1388" s="10">
        <v>35091850</v>
      </c>
      <c r="C1388" s="10">
        <v>850</v>
      </c>
      <c r="D1388" s="11" t="s">
        <v>3785</v>
      </c>
      <c r="E1388" s="11"/>
      <c r="F1388" s="11"/>
      <c r="G1388" s="11" t="s">
        <v>46</v>
      </c>
      <c r="H1388" s="10" t="s">
        <v>3786</v>
      </c>
      <c r="I1388" s="41" t="s">
        <v>140</v>
      </c>
      <c r="J1388" s="41"/>
      <c r="K1388" s="10"/>
      <c r="L1388" s="10" t="s">
        <v>51</v>
      </c>
      <c r="M1388" s="10" t="s">
        <v>67</v>
      </c>
      <c r="N1388" s="13" t="s">
        <v>2577</v>
      </c>
      <c r="O1388" s="10" t="s">
        <v>53</v>
      </c>
      <c r="P1388" s="15" t="s">
        <v>2577</v>
      </c>
      <c r="Q1388" s="11"/>
      <c r="R1388" s="10"/>
      <c r="S1388" s="10" t="s">
        <v>536</v>
      </c>
      <c r="T1388" s="10" t="s">
        <v>536</v>
      </c>
      <c r="U1388" s="10" t="s">
        <v>2580</v>
      </c>
      <c r="V1388" s="10" t="s">
        <v>604</v>
      </c>
      <c r="W1388" s="10" t="s">
        <v>2582</v>
      </c>
      <c r="X1388" s="10" t="s">
        <v>604</v>
      </c>
      <c r="Y1388" s="10" t="s">
        <v>604</v>
      </c>
      <c r="Z1388" s="10" t="s">
        <v>604</v>
      </c>
      <c r="AA1388" s="10" t="s">
        <v>2581</v>
      </c>
      <c r="AB1388" s="14"/>
      <c r="AC1388" s="14"/>
      <c r="AD1388" s="14"/>
      <c r="AE1388" s="14"/>
      <c r="AF1388" s="14"/>
      <c r="AG1388" s="14"/>
      <c r="AH1388" s="14"/>
    </row>
    <row r="1389" spans="2:34" hidden="1" x14ac:dyDescent="0.35">
      <c r="B1389" s="10">
        <v>35183850</v>
      </c>
      <c r="C1389" s="10">
        <v>850</v>
      </c>
      <c r="D1389" s="11" t="s">
        <v>3787</v>
      </c>
      <c r="E1389" s="11"/>
      <c r="F1389" s="11"/>
      <c r="G1389" s="11" t="s">
        <v>46</v>
      </c>
      <c r="H1389" s="10" t="s">
        <v>3786</v>
      </c>
      <c r="I1389" s="41" t="s">
        <v>140</v>
      </c>
      <c r="J1389" s="41"/>
      <c r="K1389" s="10"/>
      <c r="L1389" s="10" t="s">
        <v>51</v>
      </c>
      <c r="M1389" s="10" t="s">
        <v>67</v>
      </c>
      <c r="N1389" s="13" t="s">
        <v>2577</v>
      </c>
      <c r="O1389" s="10" t="s">
        <v>53</v>
      </c>
      <c r="P1389" s="15" t="s">
        <v>2577</v>
      </c>
      <c r="Q1389" s="11"/>
      <c r="R1389" s="10"/>
      <c r="S1389" s="10" t="s">
        <v>536</v>
      </c>
      <c r="T1389" s="10" t="s">
        <v>536</v>
      </c>
      <c r="U1389" s="10" t="s">
        <v>2580</v>
      </c>
      <c r="V1389" s="10" t="s">
        <v>604</v>
      </c>
      <c r="W1389" s="10" t="s">
        <v>2582</v>
      </c>
      <c r="X1389" s="10" t="s">
        <v>604</v>
      </c>
      <c r="Y1389" s="10" t="s">
        <v>604</v>
      </c>
      <c r="Z1389" s="10" t="s">
        <v>604</v>
      </c>
      <c r="AA1389" s="10" t="s">
        <v>2581</v>
      </c>
      <c r="AB1389" s="14"/>
      <c r="AC1389" s="14"/>
      <c r="AD1389" s="14"/>
      <c r="AE1389" s="14"/>
      <c r="AF1389" s="14"/>
      <c r="AG1389" s="14"/>
      <c r="AH1389" s="14"/>
    </row>
    <row r="1390" spans="2:34" hidden="1" x14ac:dyDescent="0.35">
      <c r="B1390" s="10">
        <v>39251846</v>
      </c>
      <c r="C1390" s="10">
        <v>846</v>
      </c>
      <c r="D1390" s="11" t="s">
        <v>3788</v>
      </c>
      <c r="E1390" s="11"/>
      <c r="F1390" s="11"/>
      <c r="G1390" s="11" t="s">
        <v>46</v>
      </c>
      <c r="H1390" s="10" t="s">
        <v>2918</v>
      </c>
      <c r="I1390" s="41" t="s">
        <v>140</v>
      </c>
      <c r="J1390" s="41"/>
      <c r="K1390" s="10"/>
      <c r="L1390" s="10" t="s">
        <v>51</v>
      </c>
      <c r="M1390" s="10" t="s">
        <v>67</v>
      </c>
      <c r="N1390" s="13" t="s">
        <v>2577</v>
      </c>
      <c r="O1390" s="10" t="s">
        <v>53</v>
      </c>
      <c r="P1390" s="15" t="s">
        <v>2577</v>
      </c>
      <c r="Q1390" s="11"/>
      <c r="R1390" s="10"/>
      <c r="S1390" s="10" t="s">
        <v>536</v>
      </c>
      <c r="T1390" s="10" t="s">
        <v>536</v>
      </c>
      <c r="U1390" s="10" t="s">
        <v>2580</v>
      </c>
      <c r="V1390" s="10">
        <v>3403990000</v>
      </c>
      <c r="W1390" s="10" t="s">
        <v>2582</v>
      </c>
      <c r="X1390" s="10" t="s">
        <v>604</v>
      </c>
      <c r="Y1390" s="10" t="s">
        <v>604</v>
      </c>
      <c r="Z1390" s="10" t="s">
        <v>604</v>
      </c>
      <c r="AA1390" s="10" t="s">
        <v>2581</v>
      </c>
      <c r="AB1390" s="14"/>
      <c r="AC1390" s="14"/>
      <c r="AD1390" s="14"/>
      <c r="AE1390" s="14"/>
      <c r="AF1390" s="14"/>
      <c r="AG1390" s="14"/>
      <c r="AH1390" s="14"/>
    </row>
    <row r="1391" spans="2:34" hidden="1" x14ac:dyDescent="0.35">
      <c r="B1391" s="10">
        <v>39251835</v>
      </c>
      <c r="C1391" s="10">
        <v>835</v>
      </c>
      <c r="D1391" s="11" t="s">
        <v>3789</v>
      </c>
      <c r="E1391" s="11"/>
      <c r="F1391" s="11"/>
      <c r="G1391" s="11" t="s">
        <v>46</v>
      </c>
      <c r="H1391" s="10" t="s">
        <v>3790</v>
      </c>
      <c r="I1391" s="41" t="s">
        <v>140</v>
      </c>
      <c r="J1391" s="41"/>
      <c r="K1391" s="10"/>
      <c r="L1391" s="10" t="s">
        <v>51</v>
      </c>
      <c r="M1391" s="10" t="s">
        <v>67</v>
      </c>
      <c r="N1391" s="13" t="s">
        <v>2577</v>
      </c>
      <c r="O1391" s="10" t="s">
        <v>53</v>
      </c>
      <c r="P1391" s="15" t="s">
        <v>2577</v>
      </c>
      <c r="Q1391" s="11"/>
      <c r="R1391" s="10"/>
      <c r="S1391" s="10" t="s">
        <v>536</v>
      </c>
      <c r="T1391" s="10" t="s">
        <v>536</v>
      </c>
      <c r="U1391" s="10" t="s">
        <v>2580</v>
      </c>
      <c r="V1391" s="10" t="s">
        <v>604</v>
      </c>
      <c r="W1391" s="10" t="s">
        <v>2582</v>
      </c>
      <c r="X1391" s="10" t="s">
        <v>604</v>
      </c>
      <c r="Y1391" s="10" t="s">
        <v>604</v>
      </c>
      <c r="Z1391" s="10" t="s">
        <v>604</v>
      </c>
      <c r="AA1391" s="10" t="s">
        <v>2581</v>
      </c>
      <c r="AB1391" s="14"/>
      <c r="AC1391" s="14"/>
      <c r="AD1391" s="14"/>
      <c r="AE1391" s="14"/>
      <c r="AF1391" s="14"/>
      <c r="AG1391" s="14"/>
      <c r="AH1391" s="14"/>
    </row>
    <row r="1392" spans="2:34" hidden="1" x14ac:dyDescent="0.35">
      <c r="B1392" s="10">
        <v>39000902</v>
      </c>
      <c r="C1392" s="10">
        <v>902</v>
      </c>
      <c r="D1392" s="11" t="s">
        <v>3791</v>
      </c>
      <c r="E1392" s="11"/>
      <c r="F1392" s="11"/>
      <c r="G1392" s="11" t="s">
        <v>46</v>
      </c>
      <c r="H1392" s="10" t="s">
        <v>3792</v>
      </c>
      <c r="I1392" s="41" t="s">
        <v>140</v>
      </c>
      <c r="J1392" s="41"/>
      <c r="K1392" s="10"/>
      <c r="L1392" s="10" t="s">
        <v>51</v>
      </c>
      <c r="M1392" s="10" t="s">
        <v>67</v>
      </c>
      <c r="N1392" s="13" t="s">
        <v>2577</v>
      </c>
      <c r="O1392" s="10" t="s">
        <v>53</v>
      </c>
      <c r="P1392" s="15" t="s">
        <v>2577</v>
      </c>
      <c r="Q1392" s="11"/>
      <c r="R1392" s="10"/>
      <c r="S1392" s="10" t="s">
        <v>536</v>
      </c>
      <c r="T1392" s="10" t="s">
        <v>536</v>
      </c>
      <c r="U1392" s="10" t="s">
        <v>2580</v>
      </c>
      <c r="V1392" s="10">
        <v>3403990000</v>
      </c>
      <c r="W1392" s="10" t="s">
        <v>2582</v>
      </c>
      <c r="X1392" s="10" t="s">
        <v>604</v>
      </c>
      <c r="Y1392" s="10" t="s">
        <v>604</v>
      </c>
      <c r="Z1392" s="10" t="s">
        <v>604</v>
      </c>
      <c r="AA1392" s="10" t="s">
        <v>2581</v>
      </c>
      <c r="AB1392" s="14"/>
      <c r="AC1392" s="14"/>
      <c r="AD1392" s="14"/>
      <c r="AE1392" s="14"/>
      <c r="AF1392" s="14"/>
      <c r="AG1392" s="14"/>
      <c r="AH1392" s="14"/>
    </row>
    <row r="1393" spans="2:34" hidden="1" x14ac:dyDescent="0.35">
      <c r="B1393" s="10">
        <v>39000835</v>
      </c>
      <c r="C1393" s="10">
        <v>835</v>
      </c>
      <c r="D1393" s="11" t="s">
        <v>3793</v>
      </c>
      <c r="E1393" s="11"/>
      <c r="F1393" s="11"/>
      <c r="G1393" s="11" t="s">
        <v>46</v>
      </c>
      <c r="H1393" s="10" t="s">
        <v>3794</v>
      </c>
      <c r="I1393" s="41" t="s">
        <v>140</v>
      </c>
      <c r="J1393" s="41"/>
      <c r="K1393" s="10"/>
      <c r="L1393" s="10" t="s">
        <v>51</v>
      </c>
      <c r="M1393" s="10" t="s">
        <v>67</v>
      </c>
      <c r="N1393" s="13" t="s">
        <v>2577</v>
      </c>
      <c r="O1393" s="10" t="s">
        <v>53</v>
      </c>
      <c r="P1393" s="15" t="s">
        <v>2577</v>
      </c>
      <c r="Q1393" s="11"/>
      <c r="R1393" s="10"/>
      <c r="S1393" s="10" t="s">
        <v>536</v>
      </c>
      <c r="T1393" s="10" t="s">
        <v>536</v>
      </c>
      <c r="U1393" s="10" t="s">
        <v>2580</v>
      </c>
      <c r="V1393" s="10" t="s">
        <v>604</v>
      </c>
      <c r="W1393" s="10" t="s">
        <v>2582</v>
      </c>
      <c r="X1393" s="10" t="s">
        <v>604</v>
      </c>
      <c r="Y1393" s="10" t="s">
        <v>604</v>
      </c>
      <c r="Z1393" s="10" t="s">
        <v>604</v>
      </c>
      <c r="AA1393" s="10" t="s">
        <v>2581</v>
      </c>
      <c r="AB1393" s="14"/>
      <c r="AC1393" s="14"/>
      <c r="AD1393" s="14"/>
      <c r="AE1393" s="14"/>
      <c r="AF1393" s="14"/>
      <c r="AG1393" s="14"/>
      <c r="AH1393" s="14"/>
    </row>
    <row r="1394" spans="2:34" hidden="1" x14ac:dyDescent="0.35">
      <c r="B1394" s="10">
        <v>39000890</v>
      </c>
      <c r="C1394" s="10">
        <v>890</v>
      </c>
      <c r="D1394" s="11" t="s">
        <v>3795</v>
      </c>
      <c r="E1394" s="11"/>
      <c r="F1394" s="11"/>
      <c r="G1394" s="11" t="s">
        <v>46</v>
      </c>
      <c r="H1394" s="10" t="s">
        <v>3796</v>
      </c>
      <c r="I1394" s="41" t="s">
        <v>140</v>
      </c>
      <c r="J1394" s="41"/>
      <c r="K1394" s="10"/>
      <c r="L1394" s="10" t="s">
        <v>51</v>
      </c>
      <c r="M1394" s="10" t="s">
        <v>67</v>
      </c>
      <c r="N1394" s="13" t="s">
        <v>2577</v>
      </c>
      <c r="O1394" s="10" t="s">
        <v>53</v>
      </c>
      <c r="P1394" s="15" t="s">
        <v>2577</v>
      </c>
      <c r="Q1394" s="11"/>
      <c r="R1394" s="10"/>
      <c r="S1394" s="10" t="s">
        <v>536</v>
      </c>
      <c r="T1394" s="10" t="s">
        <v>536</v>
      </c>
      <c r="U1394" s="10" t="s">
        <v>2580</v>
      </c>
      <c r="V1394" s="10" t="s">
        <v>604</v>
      </c>
      <c r="W1394" s="10" t="s">
        <v>2582</v>
      </c>
      <c r="X1394" s="10" t="s">
        <v>604</v>
      </c>
      <c r="Y1394" s="10" t="s">
        <v>604</v>
      </c>
      <c r="Z1394" s="10" t="s">
        <v>604</v>
      </c>
      <c r="AA1394" s="10" t="s">
        <v>2581</v>
      </c>
      <c r="AB1394" s="14"/>
      <c r="AC1394" s="14"/>
      <c r="AD1394" s="14"/>
      <c r="AE1394" s="14"/>
      <c r="AF1394" s="14"/>
      <c r="AG1394" s="14"/>
      <c r="AH1394" s="14"/>
    </row>
    <row r="1395" spans="2:34" hidden="1" x14ac:dyDescent="0.35">
      <c r="B1395" s="10">
        <v>39011890</v>
      </c>
      <c r="C1395" s="10">
        <v>890</v>
      </c>
      <c r="D1395" s="11" t="s">
        <v>3797</v>
      </c>
      <c r="E1395" s="11"/>
      <c r="F1395" s="11"/>
      <c r="G1395" s="11" t="s">
        <v>46</v>
      </c>
      <c r="H1395" s="10" t="s">
        <v>3798</v>
      </c>
      <c r="I1395" s="41" t="s">
        <v>140</v>
      </c>
      <c r="J1395" s="41"/>
      <c r="K1395" s="10"/>
      <c r="L1395" s="10" t="s">
        <v>51</v>
      </c>
      <c r="M1395" s="10" t="s">
        <v>67</v>
      </c>
      <c r="N1395" s="13" t="s">
        <v>2577</v>
      </c>
      <c r="O1395" s="10" t="s">
        <v>53</v>
      </c>
      <c r="P1395" s="15" t="s">
        <v>2577</v>
      </c>
      <c r="Q1395" s="11"/>
      <c r="R1395" s="10"/>
      <c r="S1395" s="10" t="s">
        <v>536</v>
      </c>
      <c r="T1395" s="10" t="s">
        <v>536</v>
      </c>
      <c r="U1395" s="10" t="s">
        <v>2580</v>
      </c>
      <c r="V1395" s="10">
        <v>3403990000</v>
      </c>
      <c r="W1395" s="10" t="s">
        <v>2582</v>
      </c>
      <c r="X1395" s="10" t="s">
        <v>604</v>
      </c>
      <c r="Y1395" s="10" t="s">
        <v>604</v>
      </c>
      <c r="Z1395" s="10" t="s">
        <v>604</v>
      </c>
      <c r="AA1395" s="10" t="s">
        <v>2581</v>
      </c>
      <c r="AB1395" s="14"/>
      <c r="AC1395" s="14"/>
      <c r="AD1395" s="14"/>
      <c r="AE1395" s="14"/>
      <c r="AF1395" s="14"/>
      <c r="AG1395" s="14"/>
      <c r="AH1395" s="14"/>
    </row>
    <row r="1396" spans="2:34" hidden="1" x14ac:dyDescent="0.35">
      <c r="B1396" s="10">
        <v>39011986</v>
      </c>
      <c r="C1396" s="10">
        <v>986</v>
      </c>
      <c r="D1396" s="11" t="s">
        <v>3799</v>
      </c>
      <c r="E1396" s="11"/>
      <c r="F1396" s="11"/>
      <c r="G1396" s="11" t="s">
        <v>46</v>
      </c>
      <c r="H1396" s="10" t="s">
        <v>2958</v>
      </c>
      <c r="I1396" s="41" t="s">
        <v>140</v>
      </c>
      <c r="J1396" s="41"/>
      <c r="K1396" s="10"/>
      <c r="L1396" s="10" t="s">
        <v>51</v>
      </c>
      <c r="M1396" s="10" t="s">
        <v>67</v>
      </c>
      <c r="N1396" s="13" t="s">
        <v>2577</v>
      </c>
      <c r="O1396" s="10" t="s">
        <v>53</v>
      </c>
      <c r="P1396" s="15" t="s">
        <v>2577</v>
      </c>
      <c r="Q1396" s="11"/>
      <c r="R1396" s="10"/>
      <c r="S1396" s="10" t="s">
        <v>536</v>
      </c>
      <c r="T1396" s="10" t="s">
        <v>536</v>
      </c>
      <c r="U1396" s="10" t="s">
        <v>2580</v>
      </c>
      <c r="V1396" s="10">
        <v>3403990000</v>
      </c>
      <c r="W1396" s="10" t="s">
        <v>2582</v>
      </c>
      <c r="X1396" s="10" t="s">
        <v>604</v>
      </c>
      <c r="Y1396" s="10" t="s">
        <v>604</v>
      </c>
      <c r="Z1396" s="10" t="s">
        <v>604</v>
      </c>
      <c r="AA1396" s="10" t="s">
        <v>2581</v>
      </c>
      <c r="AB1396" s="14"/>
      <c r="AC1396" s="14"/>
      <c r="AD1396" s="14"/>
      <c r="AE1396" s="14"/>
      <c r="AF1396" s="14"/>
      <c r="AG1396" s="14"/>
      <c r="AH1396" s="14"/>
    </row>
    <row r="1397" spans="2:34" hidden="1" x14ac:dyDescent="0.35">
      <c r="B1397" s="10">
        <v>39011835</v>
      </c>
      <c r="C1397" s="10">
        <v>835</v>
      </c>
      <c r="D1397" s="11" t="s">
        <v>3800</v>
      </c>
      <c r="E1397" s="11"/>
      <c r="F1397" s="11"/>
      <c r="G1397" s="11" t="s">
        <v>46</v>
      </c>
      <c r="H1397" s="10" t="s">
        <v>3790</v>
      </c>
      <c r="I1397" s="41" t="s">
        <v>140</v>
      </c>
      <c r="J1397" s="41"/>
      <c r="K1397" s="10"/>
      <c r="L1397" s="10" t="s">
        <v>51</v>
      </c>
      <c r="M1397" s="10" t="s">
        <v>67</v>
      </c>
      <c r="N1397" s="13" t="s">
        <v>2577</v>
      </c>
      <c r="O1397" s="10" t="s">
        <v>53</v>
      </c>
      <c r="P1397" s="15" t="s">
        <v>2577</v>
      </c>
      <c r="Q1397" s="11"/>
      <c r="R1397" s="10"/>
      <c r="S1397" s="10" t="s">
        <v>536</v>
      </c>
      <c r="T1397" s="10" t="s">
        <v>536</v>
      </c>
      <c r="U1397" s="10" t="s">
        <v>2580</v>
      </c>
      <c r="V1397" s="10">
        <v>3403990000</v>
      </c>
      <c r="W1397" s="10" t="s">
        <v>2582</v>
      </c>
      <c r="X1397" s="10" t="s">
        <v>604</v>
      </c>
      <c r="Y1397" s="10" t="s">
        <v>604</v>
      </c>
      <c r="Z1397" s="10" t="s">
        <v>604</v>
      </c>
      <c r="AA1397" s="10" t="s">
        <v>2581</v>
      </c>
      <c r="AB1397" s="14"/>
      <c r="AC1397" s="14"/>
      <c r="AD1397" s="14"/>
      <c r="AE1397" s="14"/>
      <c r="AF1397" s="14"/>
      <c r="AG1397" s="14"/>
      <c r="AH1397" s="14"/>
    </row>
    <row r="1398" spans="2:34" hidden="1" x14ac:dyDescent="0.35">
      <c r="B1398" s="10">
        <v>39077886</v>
      </c>
      <c r="C1398" s="10">
        <v>886</v>
      </c>
      <c r="D1398" s="11" t="s">
        <v>3801</v>
      </c>
      <c r="E1398" s="11"/>
      <c r="F1398" s="11"/>
      <c r="G1398" s="11" t="s">
        <v>46</v>
      </c>
      <c r="H1398" s="10" t="s">
        <v>2910</v>
      </c>
      <c r="I1398" s="41" t="s">
        <v>140</v>
      </c>
      <c r="J1398" s="41"/>
      <c r="K1398" s="10"/>
      <c r="L1398" s="10" t="s">
        <v>51</v>
      </c>
      <c r="M1398" s="10" t="s">
        <v>67</v>
      </c>
      <c r="N1398" s="13" t="s">
        <v>2577</v>
      </c>
      <c r="O1398" s="10" t="s">
        <v>53</v>
      </c>
      <c r="P1398" s="15" t="s">
        <v>2577</v>
      </c>
      <c r="Q1398" s="11"/>
      <c r="R1398" s="10"/>
      <c r="S1398" s="10" t="s">
        <v>536</v>
      </c>
      <c r="T1398" s="10" t="s">
        <v>536</v>
      </c>
      <c r="U1398" s="10" t="s">
        <v>2580</v>
      </c>
      <c r="V1398" s="10">
        <v>2710199900</v>
      </c>
      <c r="W1398" s="10" t="s">
        <v>2582</v>
      </c>
      <c r="X1398" s="10" t="s">
        <v>604</v>
      </c>
      <c r="Y1398" s="10" t="s">
        <v>604</v>
      </c>
      <c r="Z1398" s="10" t="s">
        <v>604</v>
      </c>
      <c r="AA1398" s="10" t="s">
        <v>2581</v>
      </c>
      <c r="AB1398" s="14"/>
      <c r="AC1398" s="14"/>
      <c r="AD1398" s="14"/>
      <c r="AE1398" s="14"/>
      <c r="AF1398" s="14"/>
      <c r="AG1398" s="14"/>
      <c r="AH1398" s="14"/>
    </row>
    <row r="1399" spans="2:34" hidden="1" x14ac:dyDescent="0.35">
      <c r="B1399" s="10">
        <v>39077890</v>
      </c>
      <c r="C1399" s="10">
        <v>890</v>
      </c>
      <c r="D1399" s="11" t="s">
        <v>3802</v>
      </c>
      <c r="E1399" s="11"/>
      <c r="F1399" s="11"/>
      <c r="G1399" s="11" t="s">
        <v>46</v>
      </c>
      <c r="H1399" s="10" t="s">
        <v>3798</v>
      </c>
      <c r="I1399" s="41" t="s">
        <v>140</v>
      </c>
      <c r="J1399" s="41"/>
      <c r="K1399" s="10"/>
      <c r="L1399" s="10" t="s">
        <v>51</v>
      </c>
      <c r="M1399" s="10" t="s">
        <v>67</v>
      </c>
      <c r="N1399" s="13" t="s">
        <v>2577</v>
      </c>
      <c r="O1399" s="10" t="s">
        <v>53</v>
      </c>
      <c r="P1399" s="15" t="s">
        <v>2577</v>
      </c>
      <c r="Q1399" s="11"/>
      <c r="R1399" s="10"/>
      <c r="S1399" s="10" t="s">
        <v>536</v>
      </c>
      <c r="T1399" s="10" t="s">
        <v>536</v>
      </c>
      <c r="U1399" s="10" t="s">
        <v>2580</v>
      </c>
      <c r="V1399" s="10" t="s">
        <v>604</v>
      </c>
      <c r="W1399" s="10" t="s">
        <v>2582</v>
      </c>
      <c r="X1399" s="10" t="s">
        <v>604</v>
      </c>
      <c r="Y1399" s="10" t="s">
        <v>604</v>
      </c>
      <c r="Z1399" s="10" t="s">
        <v>604</v>
      </c>
      <c r="AA1399" s="10" t="s">
        <v>2581</v>
      </c>
      <c r="AB1399" s="14"/>
      <c r="AC1399" s="14"/>
      <c r="AD1399" s="14"/>
      <c r="AE1399" s="14"/>
      <c r="AF1399" s="14"/>
      <c r="AG1399" s="14"/>
      <c r="AH1399" s="14"/>
    </row>
    <row r="1400" spans="2:34" hidden="1" x14ac:dyDescent="0.35">
      <c r="B1400" s="10">
        <v>39088886</v>
      </c>
      <c r="C1400" s="10">
        <v>886</v>
      </c>
      <c r="D1400" s="11" t="s">
        <v>3803</v>
      </c>
      <c r="E1400" s="11"/>
      <c r="F1400" s="11"/>
      <c r="G1400" s="11" t="s">
        <v>46</v>
      </c>
      <c r="H1400" s="10" t="s">
        <v>3798</v>
      </c>
      <c r="I1400" s="41" t="s">
        <v>140</v>
      </c>
      <c r="J1400" s="41"/>
      <c r="K1400" s="10"/>
      <c r="L1400" s="10" t="s">
        <v>51</v>
      </c>
      <c r="M1400" s="10" t="s">
        <v>67</v>
      </c>
      <c r="N1400" s="13" t="s">
        <v>2577</v>
      </c>
      <c r="O1400" s="10" t="s">
        <v>53</v>
      </c>
      <c r="P1400" s="15" t="s">
        <v>2577</v>
      </c>
      <c r="Q1400" s="11"/>
      <c r="R1400" s="10"/>
      <c r="S1400" s="10" t="s">
        <v>536</v>
      </c>
      <c r="T1400" s="10" t="s">
        <v>536</v>
      </c>
      <c r="U1400" s="10" t="s">
        <v>2580</v>
      </c>
      <c r="V1400" s="10" t="s">
        <v>604</v>
      </c>
      <c r="W1400" s="10" t="s">
        <v>2582</v>
      </c>
      <c r="X1400" s="10" t="s">
        <v>604</v>
      </c>
      <c r="Y1400" s="10" t="s">
        <v>604</v>
      </c>
      <c r="Z1400" s="10" t="s">
        <v>604</v>
      </c>
      <c r="AA1400" s="10" t="s">
        <v>2581</v>
      </c>
      <c r="AB1400" s="14"/>
      <c r="AC1400" s="14"/>
      <c r="AD1400" s="14"/>
      <c r="AE1400" s="14"/>
      <c r="AF1400" s="14"/>
      <c r="AG1400" s="14"/>
      <c r="AH1400" s="14"/>
    </row>
    <row r="1401" spans="2:34" hidden="1" x14ac:dyDescent="0.35">
      <c r="B1401" s="10">
        <v>39077835</v>
      </c>
      <c r="C1401" s="10">
        <v>835</v>
      </c>
      <c r="D1401" s="11" t="s">
        <v>3804</v>
      </c>
      <c r="E1401" s="11"/>
      <c r="F1401" s="11"/>
      <c r="G1401" s="11" t="s">
        <v>46</v>
      </c>
      <c r="H1401" s="10" t="s">
        <v>3790</v>
      </c>
      <c r="I1401" s="41" t="s">
        <v>140</v>
      </c>
      <c r="J1401" s="41"/>
      <c r="K1401" s="10"/>
      <c r="L1401" s="10" t="s">
        <v>51</v>
      </c>
      <c r="M1401" s="10" t="s">
        <v>67</v>
      </c>
      <c r="N1401" s="13" t="s">
        <v>2577</v>
      </c>
      <c r="O1401" s="10" t="s">
        <v>53</v>
      </c>
      <c r="P1401" s="15" t="s">
        <v>2577</v>
      </c>
      <c r="Q1401" s="11"/>
      <c r="R1401" s="10"/>
      <c r="S1401" s="10" t="s">
        <v>536</v>
      </c>
      <c r="T1401" s="10" t="s">
        <v>536</v>
      </c>
      <c r="U1401" s="10" t="s">
        <v>2580</v>
      </c>
      <c r="V1401" s="10" t="s">
        <v>604</v>
      </c>
      <c r="W1401" s="10" t="s">
        <v>2582</v>
      </c>
      <c r="X1401" s="10" t="s">
        <v>604</v>
      </c>
      <c r="Y1401" s="10" t="s">
        <v>604</v>
      </c>
      <c r="Z1401" s="10" t="s">
        <v>604</v>
      </c>
      <c r="AA1401" s="10" t="s">
        <v>2581</v>
      </c>
      <c r="AB1401" s="14"/>
      <c r="AC1401" s="14"/>
      <c r="AD1401" s="14"/>
      <c r="AE1401" s="14"/>
      <c r="AF1401" s="14"/>
      <c r="AG1401" s="14"/>
      <c r="AH1401" s="14"/>
    </row>
    <row r="1402" spans="2:34" hidden="1" x14ac:dyDescent="0.35">
      <c r="B1402" s="10">
        <v>39016890</v>
      </c>
      <c r="C1402" s="10">
        <v>890</v>
      </c>
      <c r="D1402" s="11" t="s">
        <v>3805</v>
      </c>
      <c r="E1402" s="11"/>
      <c r="F1402" s="11"/>
      <c r="G1402" s="11" t="s">
        <v>46</v>
      </c>
      <c r="H1402" s="10" t="s">
        <v>3798</v>
      </c>
      <c r="I1402" s="41" t="s">
        <v>140</v>
      </c>
      <c r="J1402" s="41"/>
      <c r="K1402" s="10"/>
      <c r="L1402" s="10" t="s">
        <v>51</v>
      </c>
      <c r="M1402" s="10" t="s">
        <v>67</v>
      </c>
      <c r="N1402" s="13" t="s">
        <v>2577</v>
      </c>
      <c r="O1402" s="10" t="s">
        <v>53</v>
      </c>
      <c r="P1402" s="15" t="s">
        <v>2577</v>
      </c>
      <c r="Q1402" s="11"/>
      <c r="R1402" s="10"/>
      <c r="S1402" s="10" t="s">
        <v>536</v>
      </c>
      <c r="T1402" s="10" t="s">
        <v>536</v>
      </c>
      <c r="U1402" s="10" t="s">
        <v>2580</v>
      </c>
      <c r="V1402" s="10">
        <v>2710199900</v>
      </c>
      <c r="W1402" s="10" t="s">
        <v>2582</v>
      </c>
      <c r="X1402" s="10" t="s">
        <v>604</v>
      </c>
      <c r="Y1402" s="10" t="s">
        <v>604</v>
      </c>
      <c r="Z1402" s="10" t="s">
        <v>604</v>
      </c>
      <c r="AA1402" s="10" t="s">
        <v>2581</v>
      </c>
      <c r="AB1402" s="14"/>
      <c r="AC1402" s="14"/>
      <c r="AD1402" s="14"/>
      <c r="AE1402" s="14"/>
      <c r="AF1402" s="14"/>
      <c r="AG1402" s="14"/>
      <c r="AH1402" s="14"/>
    </row>
    <row r="1403" spans="2:34" hidden="1" x14ac:dyDescent="0.35">
      <c r="B1403" s="10">
        <v>39114835</v>
      </c>
      <c r="C1403" s="10">
        <v>835</v>
      </c>
      <c r="D1403" s="11" t="s">
        <v>3806</v>
      </c>
      <c r="E1403" s="11"/>
      <c r="F1403" s="11"/>
      <c r="G1403" s="11" t="s">
        <v>46</v>
      </c>
      <c r="H1403" s="10" t="s">
        <v>3790</v>
      </c>
      <c r="I1403" s="41" t="s">
        <v>140</v>
      </c>
      <c r="J1403" s="41"/>
      <c r="K1403" s="10"/>
      <c r="L1403" s="10" t="s">
        <v>51</v>
      </c>
      <c r="M1403" s="10" t="s">
        <v>67</v>
      </c>
      <c r="N1403" s="13" t="s">
        <v>2577</v>
      </c>
      <c r="O1403" s="10" t="s">
        <v>53</v>
      </c>
      <c r="P1403" s="15" t="s">
        <v>2577</v>
      </c>
      <c r="Q1403" s="11"/>
      <c r="R1403" s="10"/>
      <c r="S1403" s="10" t="s">
        <v>536</v>
      </c>
      <c r="T1403" s="10" t="s">
        <v>536</v>
      </c>
      <c r="U1403" s="10" t="s">
        <v>2580</v>
      </c>
      <c r="V1403" s="10" t="s">
        <v>604</v>
      </c>
      <c r="W1403" s="10" t="s">
        <v>2582</v>
      </c>
      <c r="X1403" s="10" t="s">
        <v>604</v>
      </c>
      <c r="Y1403" s="10" t="s">
        <v>604</v>
      </c>
      <c r="Z1403" s="10" t="s">
        <v>604</v>
      </c>
      <c r="AA1403" s="10" t="s">
        <v>2581</v>
      </c>
      <c r="AB1403" s="14"/>
      <c r="AC1403" s="14"/>
      <c r="AD1403" s="14"/>
      <c r="AE1403" s="14"/>
      <c r="AF1403" s="14"/>
      <c r="AG1403" s="14"/>
      <c r="AH1403" s="14"/>
    </row>
    <row r="1404" spans="2:34" hidden="1" x14ac:dyDescent="0.35">
      <c r="B1404" s="10">
        <v>39192835</v>
      </c>
      <c r="C1404" s="10">
        <v>835</v>
      </c>
      <c r="D1404" s="11" t="s">
        <v>3807</v>
      </c>
      <c r="E1404" s="11"/>
      <c r="F1404" s="11"/>
      <c r="G1404" s="11" t="s">
        <v>46</v>
      </c>
      <c r="H1404" s="10" t="s">
        <v>3790</v>
      </c>
      <c r="I1404" s="41" t="s">
        <v>140</v>
      </c>
      <c r="J1404" s="41"/>
      <c r="K1404" s="10"/>
      <c r="L1404" s="10" t="s">
        <v>51</v>
      </c>
      <c r="M1404" s="10" t="s">
        <v>67</v>
      </c>
      <c r="N1404" s="13" t="s">
        <v>2577</v>
      </c>
      <c r="O1404" s="10" t="s">
        <v>53</v>
      </c>
      <c r="P1404" s="15" t="s">
        <v>2577</v>
      </c>
      <c r="Q1404" s="11"/>
      <c r="R1404" s="10"/>
      <c r="S1404" s="10" t="s">
        <v>536</v>
      </c>
      <c r="T1404" s="10" t="s">
        <v>536</v>
      </c>
      <c r="U1404" s="10" t="s">
        <v>2580</v>
      </c>
      <c r="V1404" s="10" t="s">
        <v>604</v>
      </c>
      <c r="W1404" s="10" t="s">
        <v>2582</v>
      </c>
      <c r="X1404" s="10" t="s">
        <v>604</v>
      </c>
      <c r="Y1404" s="10" t="s">
        <v>604</v>
      </c>
      <c r="Z1404" s="10" t="s">
        <v>604</v>
      </c>
      <c r="AA1404" s="10" t="s">
        <v>2581</v>
      </c>
      <c r="AB1404" s="14"/>
      <c r="AC1404" s="14"/>
      <c r="AD1404" s="14"/>
      <c r="AE1404" s="14"/>
      <c r="AF1404" s="14"/>
      <c r="AG1404" s="14"/>
      <c r="AH1404" s="14"/>
    </row>
    <row r="1405" spans="2:34" hidden="1" x14ac:dyDescent="0.35">
      <c r="B1405" s="10">
        <v>39000904</v>
      </c>
      <c r="C1405" s="10">
        <v>904</v>
      </c>
      <c r="D1405" s="11" t="s">
        <v>3808</v>
      </c>
      <c r="E1405" s="11"/>
      <c r="F1405" s="11"/>
      <c r="G1405" s="11" t="s">
        <v>46</v>
      </c>
      <c r="H1405" s="10" t="s">
        <v>3809</v>
      </c>
      <c r="I1405" s="41" t="s">
        <v>140</v>
      </c>
      <c r="J1405" s="41"/>
      <c r="K1405" s="10"/>
      <c r="L1405" s="10" t="s">
        <v>51</v>
      </c>
      <c r="M1405" s="10" t="s">
        <v>67</v>
      </c>
      <c r="N1405" s="13" t="s">
        <v>2577</v>
      </c>
      <c r="O1405" s="10" t="s">
        <v>53</v>
      </c>
      <c r="P1405" s="15" t="s">
        <v>2577</v>
      </c>
      <c r="Q1405" s="11"/>
      <c r="R1405" s="10"/>
      <c r="S1405" s="10" t="s">
        <v>536</v>
      </c>
      <c r="T1405" s="10" t="s">
        <v>536</v>
      </c>
      <c r="U1405" s="10" t="s">
        <v>2580</v>
      </c>
      <c r="V1405" s="10" t="s">
        <v>604</v>
      </c>
      <c r="W1405" s="10" t="s">
        <v>2582</v>
      </c>
      <c r="X1405" s="10" t="s">
        <v>604</v>
      </c>
      <c r="Y1405" s="10" t="s">
        <v>604</v>
      </c>
      <c r="Z1405" s="10" t="s">
        <v>604</v>
      </c>
      <c r="AA1405" s="10" t="s">
        <v>2581</v>
      </c>
      <c r="AB1405" s="14"/>
      <c r="AC1405" s="14"/>
      <c r="AD1405" s="14"/>
      <c r="AE1405" s="14"/>
      <c r="AF1405" s="14"/>
      <c r="AG1405" s="14"/>
      <c r="AH1405" s="14"/>
    </row>
    <row r="1406" spans="2:34" hidden="1" x14ac:dyDescent="0.35">
      <c r="B1406" s="10">
        <v>31026823</v>
      </c>
      <c r="C1406" s="10">
        <v>823</v>
      </c>
      <c r="D1406" s="11" t="s">
        <v>3810</v>
      </c>
      <c r="E1406" s="11"/>
      <c r="F1406" s="11"/>
      <c r="G1406" s="11" t="s">
        <v>46</v>
      </c>
      <c r="H1406" s="10" t="s">
        <v>2638</v>
      </c>
      <c r="I1406" s="41" t="s">
        <v>140</v>
      </c>
      <c r="J1406" s="41"/>
      <c r="K1406" s="10"/>
      <c r="L1406" s="10" t="s">
        <v>51</v>
      </c>
      <c r="M1406" s="10" t="s">
        <v>67</v>
      </c>
      <c r="N1406" s="13" t="s">
        <v>2577</v>
      </c>
      <c r="O1406" s="10" t="s">
        <v>53</v>
      </c>
      <c r="P1406" s="15" t="s">
        <v>2577</v>
      </c>
      <c r="Q1406" s="11"/>
      <c r="R1406" s="10"/>
      <c r="S1406" s="10" t="s">
        <v>536</v>
      </c>
      <c r="T1406" s="10" t="s">
        <v>536</v>
      </c>
      <c r="U1406" s="10" t="s">
        <v>2580</v>
      </c>
      <c r="V1406" s="10" t="s">
        <v>604</v>
      </c>
      <c r="W1406" s="10" t="s">
        <v>2582</v>
      </c>
      <c r="X1406" s="10" t="s">
        <v>604</v>
      </c>
      <c r="Y1406" s="10" t="s">
        <v>604</v>
      </c>
      <c r="Z1406" s="10" t="s">
        <v>604</v>
      </c>
      <c r="AA1406" s="10" t="s">
        <v>2581</v>
      </c>
      <c r="AB1406" s="14"/>
      <c r="AC1406" s="14"/>
      <c r="AD1406" s="14"/>
      <c r="AE1406" s="14"/>
      <c r="AF1406" s="14"/>
      <c r="AG1406" s="14"/>
      <c r="AH1406" s="14"/>
    </row>
    <row r="1407" spans="2:34" hidden="1" x14ac:dyDescent="0.35">
      <c r="B1407" s="10">
        <v>33123837</v>
      </c>
      <c r="C1407" s="10">
        <v>837</v>
      </c>
      <c r="D1407" s="11" t="s">
        <v>3811</v>
      </c>
      <c r="E1407" s="11"/>
      <c r="F1407" s="11"/>
      <c r="G1407" s="11" t="s">
        <v>46</v>
      </c>
      <c r="H1407" s="10" t="s">
        <v>2638</v>
      </c>
      <c r="I1407" s="41" t="s">
        <v>140</v>
      </c>
      <c r="J1407" s="41"/>
      <c r="K1407" s="10"/>
      <c r="L1407" s="10" t="s">
        <v>51</v>
      </c>
      <c r="M1407" s="10" t="s">
        <v>67</v>
      </c>
      <c r="N1407" s="13" t="s">
        <v>2577</v>
      </c>
      <c r="O1407" s="10" t="s">
        <v>53</v>
      </c>
      <c r="P1407" s="15" t="s">
        <v>2577</v>
      </c>
      <c r="Q1407" s="11"/>
      <c r="R1407" s="10"/>
      <c r="S1407" s="10" t="s">
        <v>536</v>
      </c>
      <c r="T1407" s="10" t="s">
        <v>536</v>
      </c>
      <c r="U1407" s="10" t="s">
        <v>2580</v>
      </c>
      <c r="V1407" s="10" t="s">
        <v>604</v>
      </c>
      <c r="W1407" s="10" t="s">
        <v>2582</v>
      </c>
      <c r="X1407" s="10" t="s">
        <v>604</v>
      </c>
      <c r="Y1407" s="10" t="s">
        <v>604</v>
      </c>
      <c r="Z1407" s="10" t="s">
        <v>604</v>
      </c>
      <c r="AA1407" s="10" t="s">
        <v>2581</v>
      </c>
      <c r="AB1407" s="14"/>
      <c r="AC1407" s="14"/>
      <c r="AD1407" s="14"/>
      <c r="AE1407" s="14"/>
      <c r="AF1407" s="14"/>
      <c r="AG1407" s="14"/>
      <c r="AH1407" s="14"/>
    </row>
    <row r="1408" spans="2:34" hidden="1" x14ac:dyDescent="0.35">
      <c r="B1408" s="10">
        <v>33101837</v>
      </c>
      <c r="C1408" s="10">
        <v>837</v>
      </c>
      <c r="D1408" s="11" t="s">
        <v>3812</v>
      </c>
      <c r="E1408" s="11"/>
      <c r="F1408" s="11"/>
      <c r="G1408" s="11" t="s">
        <v>46</v>
      </c>
      <c r="H1408" s="10" t="s">
        <v>2638</v>
      </c>
      <c r="I1408" s="41" t="s">
        <v>140</v>
      </c>
      <c r="J1408" s="41"/>
      <c r="K1408" s="10"/>
      <c r="L1408" s="10" t="s">
        <v>51</v>
      </c>
      <c r="M1408" s="10" t="s">
        <v>67</v>
      </c>
      <c r="N1408" s="13" t="s">
        <v>2577</v>
      </c>
      <c r="O1408" s="10" t="s">
        <v>53</v>
      </c>
      <c r="P1408" s="15" t="s">
        <v>2577</v>
      </c>
      <c r="Q1408" s="11"/>
      <c r="R1408" s="10"/>
      <c r="S1408" s="10">
        <v>31066872</v>
      </c>
      <c r="T1408" s="10" t="s">
        <v>2729</v>
      </c>
      <c r="U1408" s="10" t="s">
        <v>2594</v>
      </c>
      <c r="V1408" s="10" t="s">
        <v>604</v>
      </c>
      <c r="W1408" s="10" t="s">
        <v>2582</v>
      </c>
      <c r="X1408" s="10" t="s">
        <v>604</v>
      </c>
      <c r="Y1408" s="10" t="s">
        <v>604</v>
      </c>
      <c r="Z1408" s="10" t="s">
        <v>604</v>
      </c>
      <c r="AA1408" s="10" t="s">
        <v>2581</v>
      </c>
      <c r="AB1408" s="14"/>
      <c r="AC1408" s="14"/>
      <c r="AD1408" s="14"/>
      <c r="AE1408" s="14"/>
      <c r="AF1408" s="14"/>
      <c r="AG1408" s="14"/>
      <c r="AH1408" s="14"/>
    </row>
    <row r="1409" spans="2:34" hidden="1" x14ac:dyDescent="0.35">
      <c r="B1409" s="10">
        <v>33020837</v>
      </c>
      <c r="C1409" s="10">
        <v>837</v>
      </c>
      <c r="D1409" s="11" t="s">
        <v>3813</v>
      </c>
      <c r="E1409" s="11"/>
      <c r="F1409" s="11"/>
      <c r="G1409" s="11" t="s">
        <v>46</v>
      </c>
      <c r="H1409" s="10" t="s">
        <v>2638</v>
      </c>
      <c r="I1409" s="41" t="s">
        <v>140</v>
      </c>
      <c r="J1409" s="41"/>
      <c r="K1409" s="10"/>
      <c r="L1409" s="10" t="s">
        <v>51</v>
      </c>
      <c r="M1409" s="10" t="s">
        <v>67</v>
      </c>
      <c r="N1409" s="13" t="s">
        <v>2577</v>
      </c>
      <c r="O1409" s="10" t="s">
        <v>53</v>
      </c>
      <c r="P1409" s="15" t="s">
        <v>2577</v>
      </c>
      <c r="Q1409" s="11"/>
      <c r="R1409" s="10"/>
      <c r="S1409" s="10" t="s">
        <v>536</v>
      </c>
      <c r="T1409" s="10" t="s">
        <v>536</v>
      </c>
      <c r="U1409" s="10" t="s">
        <v>2580</v>
      </c>
      <c r="V1409" s="10" t="s">
        <v>604</v>
      </c>
      <c r="W1409" s="10" t="s">
        <v>2582</v>
      </c>
      <c r="X1409" s="10" t="s">
        <v>604</v>
      </c>
      <c r="Y1409" s="10" t="s">
        <v>604</v>
      </c>
      <c r="Z1409" s="10" t="s">
        <v>604</v>
      </c>
      <c r="AA1409" s="10" t="s">
        <v>2581</v>
      </c>
      <c r="AB1409" s="14"/>
      <c r="AC1409" s="14"/>
      <c r="AD1409" s="14"/>
      <c r="AE1409" s="14"/>
      <c r="AF1409" s="14"/>
      <c r="AG1409" s="14"/>
      <c r="AH1409" s="14"/>
    </row>
    <row r="1410" spans="2:34" hidden="1" x14ac:dyDescent="0.35">
      <c r="B1410" s="10">
        <v>33112852</v>
      </c>
      <c r="C1410" s="10">
        <v>852</v>
      </c>
      <c r="D1410" s="11" t="s">
        <v>3814</v>
      </c>
      <c r="E1410" s="11"/>
      <c r="F1410" s="11"/>
      <c r="G1410" s="11" t="s">
        <v>46</v>
      </c>
      <c r="H1410" s="10" t="s">
        <v>3639</v>
      </c>
      <c r="I1410" s="41" t="s">
        <v>140</v>
      </c>
      <c r="J1410" s="41"/>
      <c r="K1410" s="10"/>
      <c r="L1410" s="10" t="s">
        <v>51</v>
      </c>
      <c r="M1410" s="10" t="s">
        <v>67</v>
      </c>
      <c r="N1410" s="13" t="s">
        <v>2577</v>
      </c>
      <c r="O1410" s="10" t="s">
        <v>53</v>
      </c>
      <c r="P1410" s="15" t="s">
        <v>2577</v>
      </c>
      <c r="Q1410" s="11"/>
      <c r="R1410" s="10"/>
      <c r="S1410" s="10" t="s">
        <v>536</v>
      </c>
      <c r="T1410" s="10" t="s">
        <v>536</v>
      </c>
      <c r="U1410" s="10" t="s">
        <v>2580</v>
      </c>
      <c r="V1410" s="10" t="s">
        <v>604</v>
      </c>
      <c r="W1410" s="10" t="s">
        <v>2582</v>
      </c>
      <c r="X1410" s="10" t="s">
        <v>604</v>
      </c>
      <c r="Y1410" s="10" t="s">
        <v>604</v>
      </c>
      <c r="Z1410" s="10" t="s">
        <v>604</v>
      </c>
      <c r="AA1410" s="10" t="s">
        <v>2581</v>
      </c>
      <c r="AB1410" s="14"/>
      <c r="AC1410" s="14"/>
      <c r="AD1410" s="14"/>
      <c r="AE1410" s="14"/>
      <c r="AF1410" s="14"/>
      <c r="AG1410" s="14"/>
      <c r="AH1410" s="14"/>
    </row>
    <row r="1411" spans="2:34" hidden="1" x14ac:dyDescent="0.35">
      <c r="B1411" s="10">
        <v>33112830</v>
      </c>
      <c r="C1411" s="10">
        <v>830</v>
      </c>
      <c r="D1411" s="11" t="s">
        <v>3815</v>
      </c>
      <c r="E1411" s="11"/>
      <c r="F1411" s="11"/>
      <c r="G1411" s="11" t="s">
        <v>46</v>
      </c>
      <c r="H1411" s="10" t="s">
        <v>3046</v>
      </c>
      <c r="I1411" s="41" t="s">
        <v>140</v>
      </c>
      <c r="J1411" s="41"/>
      <c r="K1411" s="10"/>
      <c r="L1411" s="10" t="s">
        <v>51</v>
      </c>
      <c r="M1411" s="10" t="s">
        <v>67</v>
      </c>
      <c r="N1411" s="13" t="s">
        <v>2577</v>
      </c>
      <c r="O1411" s="10" t="s">
        <v>53</v>
      </c>
      <c r="P1411" s="15" t="s">
        <v>2577</v>
      </c>
      <c r="Q1411" s="11"/>
      <c r="R1411" s="10"/>
      <c r="S1411" s="10" t="s">
        <v>536</v>
      </c>
      <c r="T1411" s="10" t="s">
        <v>536</v>
      </c>
      <c r="U1411" s="10" t="s">
        <v>2580</v>
      </c>
      <c r="V1411" s="10" t="s">
        <v>604</v>
      </c>
      <c r="W1411" s="10" t="s">
        <v>2582</v>
      </c>
      <c r="X1411" s="10" t="s">
        <v>604</v>
      </c>
      <c r="Y1411" s="10" t="s">
        <v>604</v>
      </c>
      <c r="Z1411" s="10" t="s">
        <v>604</v>
      </c>
      <c r="AA1411" s="10" t="s">
        <v>2581</v>
      </c>
      <c r="AB1411" s="14"/>
      <c r="AC1411" s="14"/>
      <c r="AD1411" s="14"/>
      <c r="AE1411" s="14"/>
      <c r="AF1411" s="14"/>
      <c r="AG1411" s="14"/>
      <c r="AH1411" s="14"/>
    </row>
    <row r="1412" spans="2:34" hidden="1" x14ac:dyDescent="0.35">
      <c r="B1412" s="10">
        <v>43134849</v>
      </c>
      <c r="C1412" s="10">
        <v>849</v>
      </c>
      <c r="D1412" s="11" t="s">
        <v>3816</v>
      </c>
      <c r="E1412" s="11"/>
      <c r="F1412" s="11"/>
      <c r="G1412" s="11" t="s">
        <v>46</v>
      </c>
      <c r="H1412" s="10" t="s">
        <v>47</v>
      </c>
      <c r="I1412" s="41" t="s">
        <v>48</v>
      </c>
      <c r="J1412" s="41"/>
      <c r="K1412" s="10"/>
      <c r="L1412" s="10" t="s">
        <v>51</v>
      </c>
      <c r="M1412" s="10" t="s">
        <v>67</v>
      </c>
      <c r="N1412" s="13" t="s">
        <v>2577</v>
      </c>
      <c r="O1412" s="10" t="s">
        <v>92</v>
      </c>
      <c r="P1412" s="15" t="s">
        <v>2577</v>
      </c>
      <c r="Q1412" s="11"/>
      <c r="R1412" s="10"/>
      <c r="S1412" s="10" t="s">
        <v>3629</v>
      </c>
      <c r="T1412" s="10" t="s">
        <v>3629</v>
      </c>
      <c r="U1412" s="10" t="s">
        <v>2580</v>
      </c>
      <c r="V1412" s="10">
        <v>2710199200</v>
      </c>
      <c r="W1412" s="10" t="s">
        <v>2582</v>
      </c>
      <c r="X1412" s="10" t="s">
        <v>3817</v>
      </c>
      <c r="Y1412" s="10" t="s">
        <v>604</v>
      </c>
      <c r="Z1412" s="10" t="s">
        <v>604</v>
      </c>
      <c r="AA1412" s="10" t="s">
        <v>3818</v>
      </c>
      <c r="AB1412" s="14"/>
      <c r="AC1412" s="14"/>
      <c r="AD1412" s="14"/>
      <c r="AE1412" s="14"/>
      <c r="AF1412" s="14"/>
      <c r="AG1412" s="14"/>
      <c r="AH1412" s="14"/>
    </row>
    <row r="1413" spans="2:34" hidden="1" x14ac:dyDescent="0.35">
      <c r="B1413" s="10">
        <v>43353849</v>
      </c>
      <c r="C1413" s="10">
        <v>849</v>
      </c>
      <c r="D1413" s="11" t="s">
        <v>3819</v>
      </c>
      <c r="E1413" s="11"/>
      <c r="F1413" s="11"/>
      <c r="G1413" s="11" t="s">
        <v>46</v>
      </c>
      <c r="H1413" s="10" t="s">
        <v>47</v>
      </c>
      <c r="I1413" s="41" t="s">
        <v>48</v>
      </c>
      <c r="J1413" s="41"/>
      <c r="K1413" s="10"/>
      <c r="L1413" s="10" t="s">
        <v>51</v>
      </c>
      <c r="M1413" s="10" t="s">
        <v>67</v>
      </c>
      <c r="N1413" s="13" t="s">
        <v>2577</v>
      </c>
      <c r="O1413" s="10" t="s">
        <v>53</v>
      </c>
      <c r="P1413" s="15" t="s">
        <v>2577</v>
      </c>
      <c r="Q1413" s="11"/>
      <c r="R1413" s="10"/>
      <c r="S1413" s="10" t="s">
        <v>3629</v>
      </c>
      <c r="T1413" s="10" t="s">
        <v>3629</v>
      </c>
      <c r="U1413" s="10" t="s">
        <v>2580</v>
      </c>
      <c r="V1413" s="10">
        <v>2710199200</v>
      </c>
      <c r="W1413" s="10" t="s">
        <v>2582</v>
      </c>
      <c r="X1413" s="10" t="s">
        <v>3820</v>
      </c>
      <c r="Y1413" s="10" t="s">
        <v>604</v>
      </c>
      <c r="Z1413" s="10" t="s">
        <v>604</v>
      </c>
      <c r="AA1413" s="10" t="s">
        <v>3821</v>
      </c>
      <c r="AB1413" s="14"/>
      <c r="AC1413" s="14"/>
      <c r="AD1413" s="14"/>
      <c r="AE1413" s="14"/>
      <c r="AF1413" s="14"/>
      <c r="AG1413" s="14"/>
      <c r="AH1413" s="14"/>
    </row>
    <row r="1414" spans="2:34" hidden="1" x14ac:dyDescent="0.35">
      <c r="B1414" s="10">
        <v>44004829</v>
      </c>
      <c r="C1414" s="10">
        <v>829</v>
      </c>
      <c r="D1414" s="11" t="s">
        <v>3822</v>
      </c>
      <c r="E1414" s="11"/>
      <c r="F1414" s="11"/>
      <c r="G1414" s="11" t="s">
        <v>46</v>
      </c>
      <c r="H1414" s="10" t="s">
        <v>3639</v>
      </c>
      <c r="I1414" s="41" t="s">
        <v>140</v>
      </c>
      <c r="J1414" s="41"/>
      <c r="K1414" s="10"/>
      <c r="L1414" s="10" t="s">
        <v>604</v>
      </c>
      <c r="M1414" s="10" t="s">
        <v>67</v>
      </c>
      <c r="N1414" s="13" t="s">
        <v>2577</v>
      </c>
      <c r="O1414" s="10" t="s">
        <v>53</v>
      </c>
      <c r="P1414" s="15" t="s">
        <v>2577</v>
      </c>
      <c r="Q1414" s="11"/>
      <c r="R1414" s="10"/>
      <c r="S1414" s="10" t="s">
        <v>536</v>
      </c>
      <c r="T1414" s="10" t="s">
        <v>536</v>
      </c>
      <c r="U1414" s="10" t="s">
        <v>2580</v>
      </c>
      <c r="V1414" s="10">
        <v>2710193200</v>
      </c>
      <c r="W1414" s="10" t="s">
        <v>604</v>
      </c>
      <c r="X1414" s="10" t="s">
        <v>604</v>
      </c>
      <c r="Y1414" s="10" t="s">
        <v>604</v>
      </c>
      <c r="Z1414" s="10" t="s">
        <v>604</v>
      </c>
      <c r="AA1414" s="10" t="s">
        <v>2581</v>
      </c>
      <c r="AB1414" s="14"/>
      <c r="AC1414" s="14"/>
      <c r="AD1414" s="14"/>
      <c r="AE1414" s="14"/>
      <c r="AF1414" s="14"/>
      <c r="AG1414" s="14"/>
      <c r="AH1414" s="14"/>
    </row>
    <row r="1415" spans="2:34" hidden="1" x14ac:dyDescent="0.35">
      <c r="B1415" s="10">
        <v>44004860</v>
      </c>
      <c r="C1415" s="10">
        <v>860</v>
      </c>
      <c r="D1415" s="11" t="s">
        <v>3823</v>
      </c>
      <c r="E1415" s="11"/>
      <c r="F1415" s="11"/>
      <c r="G1415" s="11" t="s">
        <v>46</v>
      </c>
      <c r="H1415" s="10" t="s">
        <v>163</v>
      </c>
      <c r="I1415" s="41" t="s">
        <v>164</v>
      </c>
      <c r="J1415" s="41"/>
      <c r="K1415" s="10"/>
      <c r="L1415" s="10" t="s">
        <v>51</v>
      </c>
      <c r="M1415" s="10" t="s">
        <v>67</v>
      </c>
      <c r="N1415" s="13" t="s">
        <v>2577</v>
      </c>
      <c r="O1415" s="10" t="s">
        <v>53</v>
      </c>
      <c r="P1415" s="15" t="s">
        <v>2577</v>
      </c>
      <c r="Q1415" s="11"/>
      <c r="R1415" s="10"/>
      <c r="S1415" s="10" t="s">
        <v>536</v>
      </c>
      <c r="T1415" s="10" t="s">
        <v>536</v>
      </c>
      <c r="U1415" s="10" t="s">
        <v>2580</v>
      </c>
      <c r="V1415" s="10" t="s">
        <v>604</v>
      </c>
      <c r="W1415" s="10" t="s">
        <v>2582</v>
      </c>
      <c r="X1415" s="10" t="s">
        <v>604</v>
      </c>
      <c r="Y1415" s="10" t="s">
        <v>604</v>
      </c>
      <c r="Z1415" s="10" t="s">
        <v>604</v>
      </c>
      <c r="AA1415" s="10" t="s">
        <v>2581</v>
      </c>
      <c r="AB1415" s="14"/>
      <c r="AC1415" s="14"/>
      <c r="AD1415" s="14"/>
      <c r="AE1415" s="14"/>
      <c r="AF1415" s="14"/>
      <c r="AG1415" s="14"/>
      <c r="AH1415" s="14"/>
    </row>
    <row r="1416" spans="2:34" hidden="1" x14ac:dyDescent="0.35">
      <c r="B1416" s="10">
        <v>44044905</v>
      </c>
      <c r="C1416" s="10">
        <v>905</v>
      </c>
      <c r="D1416" s="11" t="s">
        <v>3824</v>
      </c>
      <c r="E1416" s="11"/>
      <c r="F1416" s="11"/>
      <c r="G1416" s="11" t="s">
        <v>46</v>
      </c>
      <c r="H1416" s="10" t="s">
        <v>735</v>
      </c>
      <c r="I1416" s="41" t="s">
        <v>63</v>
      </c>
      <c r="J1416" s="41"/>
      <c r="K1416" s="10"/>
      <c r="L1416" s="10" t="s">
        <v>66</v>
      </c>
      <c r="M1416" s="10" t="s">
        <v>67</v>
      </c>
      <c r="N1416" s="13" t="s">
        <v>2577</v>
      </c>
      <c r="O1416" s="10" t="s">
        <v>53</v>
      </c>
      <c r="P1416" s="15" t="s">
        <v>2577</v>
      </c>
      <c r="Q1416" s="11"/>
      <c r="R1416" s="10"/>
      <c r="S1416" s="10">
        <v>45274905</v>
      </c>
      <c r="T1416" s="10" t="s">
        <v>1895</v>
      </c>
      <c r="U1416" s="10" t="s">
        <v>2594</v>
      </c>
      <c r="V1416" s="10">
        <v>2710199200</v>
      </c>
      <c r="W1416" s="10" t="s">
        <v>604</v>
      </c>
      <c r="X1416" s="10" t="s">
        <v>3825</v>
      </c>
      <c r="Y1416" s="10" t="s">
        <v>604</v>
      </c>
      <c r="Z1416" s="10" t="s">
        <v>604</v>
      </c>
      <c r="AA1416" s="10" t="s">
        <v>3826</v>
      </c>
      <c r="AB1416" s="14"/>
      <c r="AC1416" s="14"/>
      <c r="AD1416" s="14"/>
      <c r="AE1416" s="14"/>
      <c r="AF1416" s="14"/>
      <c r="AG1416" s="14"/>
      <c r="AH1416" s="14"/>
    </row>
    <row r="1417" spans="2:34" hidden="1" x14ac:dyDescent="0.35">
      <c r="B1417" s="10">
        <v>44044853</v>
      </c>
      <c r="C1417" s="10">
        <v>853</v>
      </c>
      <c r="D1417" s="11" t="s">
        <v>3827</v>
      </c>
      <c r="E1417" s="11"/>
      <c r="F1417" s="11"/>
      <c r="G1417" s="11" t="s">
        <v>46</v>
      </c>
      <c r="H1417" s="10" t="s">
        <v>2634</v>
      </c>
      <c r="I1417" s="41" t="s">
        <v>140</v>
      </c>
      <c r="J1417" s="41"/>
      <c r="K1417" s="10"/>
      <c r="L1417" s="10" t="s">
        <v>66</v>
      </c>
      <c r="M1417" s="10" t="s">
        <v>67</v>
      </c>
      <c r="N1417" s="13" t="s">
        <v>2577</v>
      </c>
      <c r="O1417" s="10" t="s">
        <v>53</v>
      </c>
      <c r="P1417" s="15" t="s">
        <v>2577</v>
      </c>
      <c r="Q1417" s="11"/>
      <c r="R1417" s="10"/>
      <c r="S1417" s="10">
        <v>45274905</v>
      </c>
      <c r="T1417" s="10" t="s">
        <v>1895</v>
      </c>
      <c r="U1417" s="10" t="s">
        <v>2594</v>
      </c>
      <c r="V1417" s="10">
        <v>2710199200</v>
      </c>
      <c r="W1417" s="10" t="s">
        <v>604</v>
      </c>
      <c r="X1417" s="10" t="s">
        <v>3825</v>
      </c>
      <c r="Y1417" s="10" t="s">
        <v>604</v>
      </c>
      <c r="Z1417" s="10" t="s">
        <v>604</v>
      </c>
      <c r="AA1417" s="10" t="s">
        <v>3826</v>
      </c>
      <c r="AB1417" s="14"/>
      <c r="AC1417" s="14"/>
      <c r="AD1417" s="14"/>
      <c r="AE1417" s="14"/>
      <c r="AF1417" s="14"/>
      <c r="AG1417" s="14"/>
      <c r="AH1417" s="14"/>
    </row>
    <row r="1418" spans="2:34" hidden="1" x14ac:dyDescent="0.35">
      <c r="B1418" s="10">
        <v>44044855</v>
      </c>
      <c r="C1418" s="10">
        <v>855</v>
      </c>
      <c r="D1418" s="11" t="s">
        <v>3828</v>
      </c>
      <c r="E1418" s="11"/>
      <c r="F1418" s="11"/>
      <c r="G1418" s="11" t="s">
        <v>46</v>
      </c>
      <c r="H1418" s="10" t="s">
        <v>163</v>
      </c>
      <c r="I1418" s="41" t="s">
        <v>164</v>
      </c>
      <c r="J1418" s="41"/>
      <c r="K1418" s="10"/>
      <c r="L1418" s="10" t="s">
        <v>66</v>
      </c>
      <c r="M1418" s="10" t="s">
        <v>67</v>
      </c>
      <c r="N1418" s="13" t="s">
        <v>2577</v>
      </c>
      <c r="O1418" s="10" t="s">
        <v>53</v>
      </c>
      <c r="P1418" s="15" t="s">
        <v>2577</v>
      </c>
      <c r="Q1418" s="11"/>
      <c r="R1418" s="10"/>
      <c r="S1418" s="10">
        <v>45274855</v>
      </c>
      <c r="T1418" s="10" t="s">
        <v>1901</v>
      </c>
      <c r="U1418" s="10" t="s">
        <v>2594</v>
      </c>
      <c r="V1418" s="10">
        <v>2710199200</v>
      </c>
      <c r="W1418" s="10" t="s">
        <v>604</v>
      </c>
      <c r="X1418" s="10" t="s">
        <v>3825</v>
      </c>
      <c r="Y1418" s="10" t="s">
        <v>604</v>
      </c>
      <c r="Z1418" s="10" t="s">
        <v>604</v>
      </c>
      <c r="AA1418" s="10" t="s">
        <v>3826</v>
      </c>
      <c r="AB1418" s="14"/>
      <c r="AC1418" s="14"/>
      <c r="AD1418" s="14"/>
      <c r="AE1418" s="14"/>
      <c r="AF1418" s="14"/>
      <c r="AG1418" s="14"/>
      <c r="AH1418" s="14"/>
    </row>
    <row r="1419" spans="2:34" hidden="1" x14ac:dyDescent="0.35">
      <c r="B1419" s="10">
        <v>44044803</v>
      </c>
      <c r="C1419" s="10">
        <v>803</v>
      </c>
      <c r="D1419" s="11" t="s">
        <v>3829</v>
      </c>
      <c r="E1419" s="11"/>
      <c r="F1419" s="11"/>
      <c r="G1419" s="11" t="s">
        <v>46</v>
      </c>
      <c r="H1419" s="10" t="s">
        <v>1837</v>
      </c>
      <c r="I1419" s="41" t="s">
        <v>48</v>
      </c>
      <c r="J1419" s="41"/>
      <c r="K1419" s="10"/>
      <c r="L1419" s="10" t="s">
        <v>66</v>
      </c>
      <c r="M1419" s="10" t="s">
        <v>67</v>
      </c>
      <c r="N1419" s="13" t="s">
        <v>2577</v>
      </c>
      <c r="O1419" s="10" t="s">
        <v>53</v>
      </c>
      <c r="P1419" s="15" t="s">
        <v>2577</v>
      </c>
      <c r="Q1419" s="11"/>
      <c r="R1419" s="10"/>
      <c r="S1419" s="10">
        <v>45274809</v>
      </c>
      <c r="T1419" s="10" t="s">
        <v>1904</v>
      </c>
      <c r="U1419" s="10" t="s">
        <v>2594</v>
      </c>
      <c r="V1419" s="10">
        <v>2710199200</v>
      </c>
      <c r="W1419" s="10" t="s">
        <v>604</v>
      </c>
      <c r="X1419" s="10" t="s">
        <v>3825</v>
      </c>
      <c r="Y1419" s="10" t="s">
        <v>604</v>
      </c>
      <c r="Z1419" s="10" t="s">
        <v>604</v>
      </c>
      <c r="AA1419" s="10" t="s">
        <v>3826</v>
      </c>
      <c r="AB1419" s="14"/>
      <c r="AC1419" s="14"/>
      <c r="AD1419" s="14"/>
      <c r="AE1419" s="14"/>
      <c r="AF1419" s="14"/>
      <c r="AG1419" s="14"/>
      <c r="AH1419" s="14"/>
    </row>
    <row r="1420" spans="2:34" hidden="1" x14ac:dyDescent="0.35">
      <c r="B1420" s="10">
        <v>44452855</v>
      </c>
      <c r="C1420" s="10">
        <v>855</v>
      </c>
      <c r="D1420" s="11" t="s">
        <v>3830</v>
      </c>
      <c r="E1420" s="11"/>
      <c r="F1420" s="11"/>
      <c r="G1420" s="11" t="s">
        <v>46</v>
      </c>
      <c r="H1420" s="10" t="s">
        <v>163</v>
      </c>
      <c r="I1420" s="41" t="s">
        <v>164</v>
      </c>
      <c r="J1420" s="41"/>
      <c r="K1420" s="10"/>
      <c r="L1420" s="10" t="s">
        <v>66</v>
      </c>
      <c r="M1420" s="10" t="s">
        <v>67</v>
      </c>
      <c r="N1420" s="13" t="s">
        <v>2577</v>
      </c>
      <c r="O1420" s="10" t="s">
        <v>53</v>
      </c>
      <c r="P1420" s="15" t="s">
        <v>2577</v>
      </c>
      <c r="Q1420" s="11"/>
      <c r="R1420" s="10"/>
      <c r="S1420" s="10" t="s">
        <v>536</v>
      </c>
      <c r="T1420" s="10" t="s">
        <v>536</v>
      </c>
      <c r="U1420" s="10" t="s">
        <v>2580</v>
      </c>
      <c r="V1420" s="10">
        <v>2710193200</v>
      </c>
      <c r="W1420" s="10" t="s">
        <v>604</v>
      </c>
      <c r="X1420" s="10" t="s">
        <v>3005</v>
      </c>
      <c r="Y1420" s="10" t="s">
        <v>604</v>
      </c>
      <c r="Z1420" s="10" t="s">
        <v>3006</v>
      </c>
      <c r="AA1420" s="10" t="s">
        <v>3831</v>
      </c>
      <c r="AB1420" s="14"/>
      <c r="AC1420" s="14"/>
      <c r="AD1420" s="14"/>
      <c r="AE1420" s="14"/>
      <c r="AF1420" s="14"/>
      <c r="AG1420" s="14"/>
      <c r="AH1420" s="14"/>
    </row>
    <row r="1421" spans="2:34" hidden="1" x14ac:dyDescent="0.35">
      <c r="B1421" s="10">
        <v>44452803</v>
      </c>
      <c r="C1421" s="10">
        <v>803</v>
      </c>
      <c r="D1421" s="11" t="s">
        <v>3832</v>
      </c>
      <c r="E1421" s="11"/>
      <c r="F1421" s="11"/>
      <c r="G1421" s="11" t="s">
        <v>46</v>
      </c>
      <c r="H1421" s="10" t="s">
        <v>1837</v>
      </c>
      <c r="I1421" s="41" t="s">
        <v>48</v>
      </c>
      <c r="J1421" s="41"/>
      <c r="K1421" s="10"/>
      <c r="L1421" s="10" t="s">
        <v>66</v>
      </c>
      <c r="M1421" s="10" t="s">
        <v>67</v>
      </c>
      <c r="N1421" s="13" t="s">
        <v>2577</v>
      </c>
      <c r="O1421" s="10" t="s">
        <v>53</v>
      </c>
      <c r="P1421" s="15" t="s">
        <v>2577</v>
      </c>
      <c r="Q1421" s="11"/>
      <c r="R1421" s="10"/>
      <c r="S1421" s="10">
        <v>44452809</v>
      </c>
      <c r="T1421" s="10" t="s">
        <v>3833</v>
      </c>
      <c r="U1421" s="10" t="s">
        <v>2594</v>
      </c>
      <c r="V1421" s="10">
        <v>2710193200</v>
      </c>
      <c r="W1421" s="10" t="s">
        <v>604</v>
      </c>
      <c r="X1421" s="10" t="s">
        <v>3005</v>
      </c>
      <c r="Y1421" s="10" t="s">
        <v>604</v>
      </c>
      <c r="Z1421" s="10" t="s">
        <v>3006</v>
      </c>
      <c r="AA1421" s="10" t="s">
        <v>3831</v>
      </c>
      <c r="AB1421" s="14"/>
      <c r="AC1421" s="14"/>
      <c r="AD1421" s="14"/>
      <c r="AE1421" s="14"/>
      <c r="AF1421" s="14"/>
      <c r="AG1421" s="14"/>
      <c r="AH1421" s="14"/>
    </row>
    <row r="1422" spans="2:34" hidden="1" x14ac:dyDescent="0.35">
      <c r="B1422" s="10">
        <v>44452809</v>
      </c>
      <c r="C1422" s="10">
        <v>809</v>
      </c>
      <c r="D1422" s="11" t="s">
        <v>3833</v>
      </c>
      <c r="E1422" s="11"/>
      <c r="F1422" s="11"/>
      <c r="G1422" s="11" t="s">
        <v>46</v>
      </c>
      <c r="H1422" s="10" t="s">
        <v>47</v>
      </c>
      <c r="I1422" s="41" t="s">
        <v>48</v>
      </c>
      <c r="J1422" s="41"/>
      <c r="K1422" s="10"/>
      <c r="L1422" s="10" t="s">
        <v>66</v>
      </c>
      <c r="M1422" s="10" t="s">
        <v>52</v>
      </c>
      <c r="N1422" s="13">
        <v>40837</v>
      </c>
      <c r="O1422" s="10" t="s">
        <v>53</v>
      </c>
      <c r="P1422" s="15" t="s">
        <v>2577</v>
      </c>
      <c r="Q1422" s="11"/>
      <c r="R1422" s="10"/>
      <c r="S1422" s="10" t="s">
        <v>536</v>
      </c>
      <c r="T1422" s="10" t="s">
        <v>536</v>
      </c>
      <c r="U1422" s="10" t="s">
        <v>2580</v>
      </c>
      <c r="V1422" s="10">
        <v>2710193200</v>
      </c>
      <c r="W1422" s="10" t="s">
        <v>604</v>
      </c>
      <c r="X1422" s="10" t="s">
        <v>3005</v>
      </c>
      <c r="Y1422" s="10" t="s">
        <v>360</v>
      </c>
      <c r="Z1422" s="10" t="s">
        <v>3006</v>
      </c>
      <c r="AA1422" s="10" t="s">
        <v>3834</v>
      </c>
      <c r="AB1422" s="14"/>
      <c r="AC1422" s="14"/>
      <c r="AD1422" s="14"/>
      <c r="AE1422" s="14"/>
      <c r="AF1422" s="14"/>
      <c r="AG1422" s="14"/>
      <c r="AH1422" s="14"/>
    </row>
    <row r="1423" spans="2:34" hidden="1" x14ac:dyDescent="0.35">
      <c r="B1423" s="10">
        <v>41041809</v>
      </c>
      <c r="C1423" s="10">
        <v>809</v>
      </c>
      <c r="D1423" s="11" t="s">
        <v>3835</v>
      </c>
      <c r="E1423" s="11"/>
      <c r="F1423" s="11"/>
      <c r="G1423" s="11" t="s">
        <v>46</v>
      </c>
      <c r="H1423" s="10" t="s">
        <v>47</v>
      </c>
      <c r="I1423" s="41" t="s">
        <v>48</v>
      </c>
      <c r="J1423" s="41"/>
      <c r="K1423" s="10"/>
      <c r="L1423" s="10" t="s">
        <v>3055</v>
      </c>
      <c r="M1423" s="10" t="s">
        <v>52</v>
      </c>
      <c r="N1423" s="13">
        <v>41094</v>
      </c>
      <c r="O1423" s="10" t="s">
        <v>53</v>
      </c>
      <c r="P1423" s="15" t="s">
        <v>2577</v>
      </c>
      <c r="Q1423" s="11"/>
      <c r="R1423" s="10"/>
      <c r="S1423" s="10" t="s">
        <v>536</v>
      </c>
      <c r="T1423" s="10" t="s">
        <v>536</v>
      </c>
      <c r="U1423" s="10" t="s">
        <v>2580</v>
      </c>
      <c r="V1423" s="10">
        <v>3819000000</v>
      </c>
      <c r="W1423" s="10" t="s">
        <v>604</v>
      </c>
      <c r="X1423" s="10" t="s">
        <v>3060</v>
      </c>
      <c r="Y1423" s="10" t="s">
        <v>360</v>
      </c>
      <c r="Z1423" s="10" t="s">
        <v>88</v>
      </c>
      <c r="AA1423" s="10" t="s">
        <v>3836</v>
      </c>
      <c r="AB1423" s="14"/>
      <c r="AC1423" s="14"/>
      <c r="AD1423" s="14"/>
      <c r="AE1423" s="14"/>
      <c r="AF1423" s="14"/>
      <c r="AG1423" s="14"/>
      <c r="AH1423" s="14"/>
    </row>
    <row r="1424" spans="2:34" hidden="1" x14ac:dyDescent="0.35">
      <c r="B1424" s="10">
        <v>46402803</v>
      </c>
      <c r="C1424" s="10">
        <v>803</v>
      </c>
      <c r="D1424" s="11" t="s">
        <v>3837</v>
      </c>
      <c r="E1424" s="11"/>
      <c r="F1424" s="11"/>
      <c r="G1424" s="11" t="s">
        <v>46</v>
      </c>
      <c r="H1424" s="10" t="s">
        <v>1837</v>
      </c>
      <c r="I1424" s="41" t="s">
        <v>48</v>
      </c>
      <c r="J1424" s="41"/>
      <c r="K1424" s="10"/>
      <c r="L1424" s="10" t="s">
        <v>66</v>
      </c>
      <c r="M1424" s="10" t="s">
        <v>67</v>
      </c>
      <c r="N1424" s="13" t="s">
        <v>2577</v>
      </c>
      <c r="O1424" s="10" t="s">
        <v>604</v>
      </c>
      <c r="P1424" s="15" t="s">
        <v>2577</v>
      </c>
      <c r="Q1424" s="11"/>
      <c r="R1424" s="10"/>
      <c r="S1424" s="10" t="s">
        <v>536</v>
      </c>
      <c r="T1424" s="10" t="s">
        <v>536</v>
      </c>
      <c r="U1424" s="10" t="s">
        <v>2580</v>
      </c>
      <c r="V1424" s="10">
        <v>2710199900</v>
      </c>
      <c r="W1424" s="10" t="s">
        <v>604</v>
      </c>
      <c r="X1424" s="10" t="s">
        <v>3838</v>
      </c>
      <c r="Y1424" s="10" t="s">
        <v>604</v>
      </c>
      <c r="Z1424" s="10" t="s">
        <v>604</v>
      </c>
      <c r="AA1424" s="10" t="s">
        <v>3839</v>
      </c>
      <c r="AB1424" s="14"/>
      <c r="AC1424" s="14"/>
      <c r="AD1424" s="14"/>
      <c r="AE1424" s="14"/>
      <c r="AF1424" s="14"/>
      <c r="AG1424" s="14"/>
      <c r="AH1424" s="14"/>
    </row>
    <row r="1425" spans="2:34" hidden="1" x14ac:dyDescent="0.35">
      <c r="B1425" s="10">
        <v>46301803</v>
      </c>
      <c r="C1425" s="10">
        <v>803</v>
      </c>
      <c r="D1425" s="11" t="s">
        <v>3840</v>
      </c>
      <c r="E1425" s="11"/>
      <c r="F1425" s="11"/>
      <c r="G1425" s="11" t="s">
        <v>46</v>
      </c>
      <c r="H1425" s="10" t="s">
        <v>1837</v>
      </c>
      <c r="I1425" s="41" t="s">
        <v>48</v>
      </c>
      <c r="J1425" s="41"/>
      <c r="K1425" s="10"/>
      <c r="L1425" s="10" t="s">
        <v>66</v>
      </c>
      <c r="M1425" s="10" t="s">
        <v>67</v>
      </c>
      <c r="N1425" s="13" t="s">
        <v>2577</v>
      </c>
      <c r="O1425" s="10" t="s">
        <v>604</v>
      </c>
      <c r="P1425" s="15" t="s">
        <v>2577</v>
      </c>
      <c r="Q1425" s="11"/>
      <c r="R1425" s="10"/>
      <c r="S1425" s="10" t="s">
        <v>536</v>
      </c>
      <c r="T1425" s="10" t="s">
        <v>536</v>
      </c>
      <c r="U1425" s="10" t="s">
        <v>2580</v>
      </c>
      <c r="V1425" s="10">
        <v>2710199900</v>
      </c>
      <c r="W1425" s="10" t="s">
        <v>604</v>
      </c>
      <c r="X1425" s="10" t="s">
        <v>3841</v>
      </c>
      <c r="Y1425" s="10" t="s">
        <v>604</v>
      </c>
      <c r="Z1425" s="10" t="s">
        <v>604</v>
      </c>
      <c r="AA1425" s="10" t="s">
        <v>3842</v>
      </c>
      <c r="AB1425" s="14"/>
      <c r="AC1425" s="14"/>
      <c r="AD1425" s="14"/>
      <c r="AE1425" s="14"/>
      <c r="AF1425" s="14"/>
      <c r="AG1425" s="14"/>
      <c r="AH1425" s="14"/>
    </row>
    <row r="1426" spans="2:34" hidden="1" x14ac:dyDescent="0.35">
      <c r="B1426" s="10">
        <v>43443801</v>
      </c>
      <c r="C1426" s="10">
        <v>801</v>
      </c>
      <c r="D1426" s="11" t="s">
        <v>3843</v>
      </c>
      <c r="E1426" s="11"/>
      <c r="F1426" s="11"/>
      <c r="G1426" s="11" t="s">
        <v>46</v>
      </c>
      <c r="H1426" s="10" t="s">
        <v>79</v>
      </c>
      <c r="I1426" s="41" t="s">
        <v>79</v>
      </c>
      <c r="J1426" s="41"/>
      <c r="K1426" s="10"/>
      <c r="L1426" s="10" t="s">
        <v>66</v>
      </c>
      <c r="M1426" s="10" t="s">
        <v>67</v>
      </c>
      <c r="N1426" s="13" t="s">
        <v>2577</v>
      </c>
      <c r="O1426" s="10" t="s">
        <v>53</v>
      </c>
      <c r="P1426" s="15" t="s">
        <v>2577</v>
      </c>
      <c r="Q1426" s="11"/>
      <c r="R1426" s="10"/>
      <c r="S1426" s="10" t="s">
        <v>536</v>
      </c>
      <c r="T1426" s="10" t="s">
        <v>536</v>
      </c>
      <c r="U1426" s="10" t="s">
        <v>2580</v>
      </c>
      <c r="V1426" s="10" t="s">
        <v>604</v>
      </c>
      <c r="W1426" s="10" t="s">
        <v>44</v>
      </c>
      <c r="X1426" s="10" t="s">
        <v>604</v>
      </c>
      <c r="Y1426" s="10" t="s">
        <v>604</v>
      </c>
      <c r="Z1426" s="10" t="s">
        <v>604</v>
      </c>
      <c r="AA1426" s="10" t="s">
        <v>2581</v>
      </c>
      <c r="AB1426" s="14" t="s">
        <v>310</v>
      </c>
      <c r="AC1426" s="14"/>
      <c r="AD1426" s="14"/>
      <c r="AE1426" s="14"/>
      <c r="AF1426" s="14"/>
      <c r="AG1426" s="14"/>
      <c r="AH1426" s="14"/>
    </row>
    <row r="1427" spans="2:34" hidden="1" x14ac:dyDescent="0.35">
      <c r="B1427" s="10">
        <v>43443803</v>
      </c>
      <c r="C1427" s="10">
        <v>803</v>
      </c>
      <c r="D1427" s="11" t="s">
        <v>3844</v>
      </c>
      <c r="E1427" s="11"/>
      <c r="F1427" s="11"/>
      <c r="G1427" s="11" t="s">
        <v>46</v>
      </c>
      <c r="H1427" s="10" t="s">
        <v>1837</v>
      </c>
      <c r="I1427" s="41" t="s">
        <v>48</v>
      </c>
      <c r="J1427" s="41"/>
      <c r="K1427" s="10"/>
      <c r="L1427" s="10" t="s">
        <v>66</v>
      </c>
      <c r="M1427" s="10" t="s">
        <v>67</v>
      </c>
      <c r="N1427" s="13" t="s">
        <v>2577</v>
      </c>
      <c r="O1427" s="10" t="s">
        <v>53</v>
      </c>
      <c r="P1427" s="15" t="s">
        <v>2577</v>
      </c>
      <c r="Q1427" s="11"/>
      <c r="R1427" s="10"/>
      <c r="S1427" s="10" t="s">
        <v>536</v>
      </c>
      <c r="T1427" s="10" t="s">
        <v>536</v>
      </c>
      <c r="U1427" s="10" t="s">
        <v>2580</v>
      </c>
      <c r="V1427" s="10">
        <v>2710193200</v>
      </c>
      <c r="W1427" s="10" t="s">
        <v>604</v>
      </c>
      <c r="X1427" s="10" t="s">
        <v>604</v>
      </c>
      <c r="Y1427" s="10" t="s">
        <v>604</v>
      </c>
      <c r="Z1427" s="10" t="s">
        <v>604</v>
      </c>
      <c r="AA1427" s="10" t="s">
        <v>2581</v>
      </c>
      <c r="AB1427" s="14" t="s">
        <v>310</v>
      </c>
      <c r="AC1427" s="14"/>
      <c r="AD1427" s="14"/>
      <c r="AE1427" s="14"/>
      <c r="AF1427" s="14"/>
      <c r="AG1427" s="14"/>
      <c r="AH1427" s="14"/>
    </row>
    <row r="1428" spans="2:34" hidden="1" x14ac:dyDescent="0.35">
      <c r="B1428" s="10">
        <v>43443977</v>
      </c>
      <c r="C1428" s="10">
        <v>977</v>
      </c>
      <c r="D1428" s="11" t="s">
        <v>3845</v>
      </c>
      <c r="E1428" s="11"/>
      <c r="F1428" s="11"/>
      <c r="G1428" s="11" t="s">
        <v>46</v>
      </c>
      <c r="H1428" s="10" t="s">
        <v>151</v>
      </c>
      <c r="I1428" s="41" t="s">
        <v>86</v>
      </c>
      <c r="J1428" s="41"/>
      <c r="K1428" s="10"/>
      <c r="L1428" s="10" t="s">
        <v>66</v>
      </c>
      <c r="M1428" s="10" t="s">
        <v>67</v>
      </c>
      <c r="N1428" s="13" t="s">
        <v>2577</v>
      </c>
      <c r="O1428" s="10" t="s">
        <v>53</v>
      </c>
      <c r="P1428" s="15" t="s">
        <v>2577</v>
      </c>
      <c r="Q1428" s="11"/>
      <c r="R1428" s="10"/>
      <c r="S1428" s="10" t="s">
        <v>536</v>
      </c>
      <c r="T1428" s="10" t="s">
        <v>536</v>
      </c>
      <c r="U1428" s="10" t="s">
        <v>2580</v>
      </c>
      <c r="V1428" s="10" t="s">
        <v>604</v>
      </c>
      <c r="W1428" s="10" t="s">
        <v>604</v>
      </c>
      <c r="X1428" s="10" t="s">
        <v>604</v>
      </c>
      <c r="Y1428" s="10" t="s">
        <v>604</v>
      </c>
      <c r="Z1428" s="10" t="s">
        <v>604</v>
      </c>
      <c r="AA1428" s="10" t="s">
        <v>2581</v>
      </c>
      <c r="AB1428" s="14" t="s">
        <v>310</v>
      </c>
      <c r="AC1428" s="14"/>
      <c r="AD1428" s="14"/>
      <c r="AE1428" s="14"/>
      <c r="AF1428" s="14"/>
      <c r="AG1428" s="14"/>
      <c r="AH1428" s="14"/>
    </row>
    <row r="1429" spans="2:34" hidden="1" x14ac:dyDescent="0.35">
      <c r="B1429" s="10">
        <v>43443870</v>
      </c>
      <c r="C1429" s="10">
        <v>870</v>
      </c>
      <c r="D1429" s="11" t="s">
        <v>3846</v>
      </c>
      <c r="E1429" s="11"/>
      <c r="F1429" s="11"/>
      <c r="G1429" s="11" t="s">
        <v>46</v>
      </c>
      <c r="H1429" s="10" t="s">
        <v>151</v>
      </c>
      <c r="I1429" s="41" t="s">
        <v>86</v>
      </c>
      <c r="J1429" s="41"/>
      <c r="K1429" s="10"/>
      <c r="L1429" s="10" t="s">
        <v>66</v>
      </c>
      <c r="M1429" s="10" t="s">
        <v>67</v>
      </c>
      <c r="N1429" s="13" t="s">
        <v>2577</v>
      </c>
      <c r="O1429" s="10" t="s">
        <v>53</v>
      </c>
      <c r="P1429" s="15" t="s">
        <v>2577</v>
      </c>
      <c r="Q1429" s="11"/>
      <c r="R1429" s="10"/>
      <c r="S1429" s="10" t="s">
        <v>536</v>
      </c>
      <c r="T1429" s="10" t="s">
        <v>536</v>
      </c>
      <c r="U1429" s="10" t="s">
        <v>2580</v>
      </c>
      <c r="V1429" s="10" t="s">
        <v>604</v>
      </c>
      <c r="W1429" s="10" t="s">
        <v>604</v>
      </c>
      <c r="X1429" s="112" t="s">
        <v>604</v>
      </c>
      <c r="Y1429" s="10" t="s">
        <v>604</v>
      </c>
      <c r="Z1429" s="10" t="s">
        <v>604</v>
      </c>
      <c r="AA1429" s="10" t="s">
        <v>2581</v>
      </c>
      <c r="AB1429" s="14" t="s">
        <v>310</v>
      </c>
      <c r="AC1429" s="14"/>
      <c r="AD1429" s="14"/>
      <c r="AE1429" s="14"/>
      <c r="AF1429" s="14"/>
      <c r="AG1429" s="14"/>
      <c r="AH1429" s="14"/>
    </row>
    <row r="1430" spans="2:34" hidden="1" x14ac:dyDescent="0.35">
      <c r="B1430" s="10">
        <v>52181896</v>
      </c>
      <c r="C1430" s="10">
        <v>896</v>
      </c>
      <c r="D1430" s="11" t="s">
        <v>3847</v>
      </c>
      <c r="E1430" s="11"/>
      <c r="F1430" s="11"/>
      <c r="G1430" s="11" t="s">
        <v>46</v>
      </c>
      <c r="H1430" s="10" t="s">
        <v>3848</v>
      </c>
      <c r="I1430" s="41" t="s">
        <v>140</v>
      </c>
      <c r="J1430" s="41"/>
      <c r="K1430" s="10"/>
      <c r="L1430" s="10" t="s">
        <v>51</v>
      </c>
      <c r="M1430" s="10" t="s">
        <v>67</v>
      </c>
      <c r="N1430" s="13" t="s">
        <v>2577</v>
      </c>
      <c r="O1430" s="10" t="s">
        <v>604</v>
      </c>
      <c r="P1430" s="15" t="s">
        <v>2577</v>
      </c>
      <c r="Q1430" s="11"/>
      <c r="R1430" s="10"/>
      <c r="S1430" s="10">
        <v>52882807</v>
      </c>
      <c r="T1430" s="10" t="s">
        <v>3184</v>
      </c>
      <c r="U1430" s="10" t="s">
        <v>2594</v>
      </c>
      <c r="V1430" s="10">
        <v>2715000000</v>
      </c>
      <c r="W1430" s="10" t="s">
        <v>2582</v>
      </c>
      <c r="X1430" s="10" t="s">
        <v>3849</v>
      </c>
      <c r="Y1430" s="10" t="s">
        <v>604</v>
      </c>
      <c r="Z1430" s="10" t="s">
        <v>604</v>
      </c>
      <c r="AA1430" s="10" t="s">
        <v>3850</v>
      </c>
      <c r="AB1430" s="14"/>
      <c r="AC1430" s="14"/>
      <c r="AD1430" s="14"/>
      <c r="AE1430" s="14"/>
      <c r="AF1430" s="14"/>
      <c r="AG1430" s="14"/>
      <c r="AH1430" s="14"/>
    </row>
    <row r="1431" spans="2:34" hidden="1" x14ac:dyDescent="0.35">
      <c r="B1431" s="10">
        <v>43100918</v>
      </c>
      <c r="C1431" s="10">
        <v>918</v>
      </c>
      <c r="D1431" s="11" t="s">
        <v>3851</v>
      </c>
      <c r="E1431" s="11"/>
      <c r="F1431" s="11"/>
      <c r="G1431" s="11" t="s">
        <v>46</v>
      </c>
      <c r="H1431" s="10" t="s">
        <v>3852</v>
      </c>
      <c r="I1431" s="41" t="s">
        <v>140</v>
      </c>
      <c r="J1431" s="41"/>
      <c r="K1431" s="10"/>
      <c r="L1431" s="10" t="s">
        <v>51</v>
      </c>
      <c r="M1431" s="10" t="s">
        <v>67</v>
      </c>
      <c r="N1431" s="13" t="s">
        <v>2577</v>
      </c>
      <c r="O1431" s="10" t="s">
        <v>604</v>
      </c>
      <c r="P1431" s="15" t="s">
        <v>2577</v>
      </c>
      <c r="Q1431" s="11"/>
      <c r="R1431" s="10"/>
      <c r="S1431" s="10" t="s">
        <v>536</v>
      </c>
      <c r="T1431" s="10" t="s">
        <v>536</v>
      </c>
      <c r="U1431" s="10" t="s">
        <v>2580</v>
      </c>
      <c r="V1431" s="10">
        <v>3403990000</v>
      </c>
      <c r="W1431" s="10" t="s">
        <v>2582</v>
      </c>
      <c r="X1431" s="10" t="s">
        <v>3853</v>
      </c>
      <c r="Y1431" s="10" t="s">
        <v>604</v>
      </c>
      <c r="Z1431" s="10" t="s">
        <v>604</v>
      </c>
      <c r="AA1431" s="10" t="s">
        <v>3854</v>
      </c>
      <c r="AB1431" s="14"/>
      <c r="AC1431" s="14"/>
      <c r="AD1431" s="14"/>
      <c r="AE1431" s="14"/>
      <c r="AF1431" s="14"/>
      <c r="AG1431" s="14"/>
      <c r="AH1431" s="14"/>
    </row>
    <row r="1432" spans="2:34" hidden="1" x14ac:dyDescent="0.35">
      <c r="B1432" s="10">
        <v>43100923</v>
      </c>
      <c r="C1432" s="10">
        <v>923</v>
      </c>
      <c r="D1432" s="11" t="s">
        <v>3855</v>
      </c>
      <c r="E1432" s="11"/>
      <c r="F1432" s="11"/>
      <c r="G1432" s="11" t="s">
        <v>46</v>
      </c>
      <c r="H1432" s="10" t="s">
        <v>3642</v>
      </c>
      <c r="I1432" s="41" t="s">
        <v>140</v>
      </c>
      <c r="J1432" s="41"/>
      <c r="K1432" s="10"/>
      <c r="L1432" s="10" t="s">
        <v>51</v>
      </c>
      <c r="M1432" s="10" t="s">
        <v>67</v>
      </c>
      <c r="N1432" s="13" t="s">
        <v>2577</v>
      </c>
      <c r="O1432" s="10" t="s">
        <v>604</v>
      </c>
      <c r="P1432" s="15" t="s">
        <v>2577</v>
      </c>
      <c r="Q1432" s="11"/>
      <c r="R1432" s="10"/>
      <c r="S1432" s="10" t="s">
        <v>536</v>
      </c>
      <c r="T1432" s="10" t="s">
        <v>536</v>
      </c>
      <c r="U1432" s="10" t="s">
        <v>2580</v>
      </c>
      <c r="V1432" s="10">
        <v>3403990000</v>
      </c>
      <c r="W1432" s="10" t="s">
        <v>2582</v>
      </c>
      <c r="X1432" s="10" t="s">
        <v>3856</v>
      </c>
      <c r="Y1432" s="10" t="s">
        <v>604</v>
      </c>
      <c r="Z1432" s="10" t="s">
        <v>604</v>
      </c>
      <c r="AA1432" s="10" t="s">
        <v>3857</v>
      </c>
      <c r="AB1432" s="14"/>
      <c r="AC1432" s="14"/>
      <c r="AD1432" s="14"/>
      <c r="AE1432" s="14"/>
      <c r="AF1432" s="14"/>
      <c r="AG1432" s="14"/>
      <c r="AH1432" s="14"/>
    </row>
    <row r="1433" spans="2:34" hidden="1" x14ac:dyDescent="0.35">
      <c r="B1433" s="10">
        <v>43856918</v>
      </c>
      <c r="C1433" s="10">
        <v>918</v>
      </c>
      <c r="D1433" s="11" t="s">
        <v>3858</v>
      </c>
      <c r="E1433" s="11"/>
      <c r="F1433" s="11"/>
      <c r="G1433" s="11" t="s">
        <v>46</v>
      </c>
      <c r="H1433" s="10" t="s">
        <v>3852</v>
      </c>
      <c r="I1433" s="41" t="s">
        <v>140</v>
      </c>
      <c r="J1433" s="41"/>
      <c r="K1433" s="10"/>
      <c r="L1433" s="10" t="s">
        <v>51</v>
      </c>
      <c r="M1433" s="10" t="s">
        <v>67</v>
      </c>
      <c r="N1433" s="13" t="s">
        <v>2577</v>
      </c>
      <c r="O1433" s="10" t="s">
        <v>604</v>
      </c>
      <c r="P1433" s="15" t="s">
        <v>2577</v>
      </c>
      <c r="Q1433" s="11"/>
      <c r="R1433" s="10"/>
      <c r="S1433" s="10" t="s">
        <v>536</v>
      </c>
      <c r="T1433" s="10" t="s">
        <v>536</v>
      </c>
      <c r="U1433" s="10" t="s">
        <v>2580</v>
      </c>
      <c r="V1433" s="10">
        <v>3403990000</v>
      </c>
      <c r="W1433" s="10" t="s">
        <v>2582</v>
      </c>
      <c r="X1433" s="10" t="s">
        <v>3859</v>
      </c>
      <c r="Y1433" s="10" t="s">
        <v>604</v>
      </c>
      <c r="Z1433" s="10" t="s">
        <v>604</v>
      </c>
      <c r="AA1433" s="10" t="s">
        <v>3860</v>
      </c>
      <c r="AB1433" s="14"/>
      <c r="AC1433" s="14"/>
      <c r="AD1433" s="14"/>
      <c r="AE1433" s="14"/>
      <c r="AF1433" s="14"/>
      <c r="AG1433" s="14"/>
      <c r="AH1433" s="14"/>
    </row>
    <row r="1434" spans="2:34" hidden="1" x14ac:dyDescent="0.35">
      <c r="B1434" s="10">
        <v>51141916</v>
      </c>
      <c r="C1434" s="10">
        <v>916</v>
      </c>
      <c r="D1434" s="11" t="s">
        <v>3861</v>
      </c>
      <c r="E1434" s="11"/>
      <c r="F1434" s="11"/>
      <c r="G1434" s="11" t="s">
        <v>46</v>
      </c>
      <c r="H1434" s="10" t="s">
        <v>3862</v>
      </c>
      <c r="I1434" s="41" t="s">
        <v>140</v>
      </c>
      <c r="J1434" s="41"/>
      <c r="K1434" s="10"/>
      <c r="L1434" s="10" t="s">
        <v>51</v>
      </c>
      <c r="M1434" s="10" t="s">
        <v>67</v>
      </c>
      <c r="N1434" s="13" t="s">
        <v>2577</v>
      </c>
      <c r="O1434" s="10" t="s">
        <v>604</v>
      </c>
      <c r="P1434" s="15" t="s">
        <v>2577</v>
      </c>
      <c r="Q1434" s="11"/>
      <c r="R1434" s="10"/>
      <c r="S1434" s="10" t="s">
        <v>536</v>
      </c>
      <c r="T1434" s="10" t="s">
        <v>536</v>
      </c>
      <c r="U1434" s="10" t="s">
        <v>2580</v>
      </c>
      <c r="V1434" s="10">
        <v>3403990000</v>
      </c>
      <c r="W1434" s="10" t="s">
        <v>2582</v>
      </c>
      <c r="X1434" s="10" t="s">
        <v>2589</v>
      </c>
      <c r="Y1434" s="10" t="s">
        <v>604</v>
      </c>
      <c r="Z1434" s="10" t="s">
        <v>604</v>
      </c>
      <c r="AA1434" s="10" t="s">
        <v>2592</v>
      </c>
      <c r="AB1434" s="14"/>
      <c r="AC1434" s="14"/>
      <c r="AD1434" s="14"/>
      <c r="AE1434" s="14"/>
      <c r="AF1434" s="14"/>
      <c r="AG1434" s="14"/>
      <c r="AH1434" s="14"/>
    </row>
    <row r="1435" spans="2:34" hidden="1" x14ac:dyDescent="0.35">
      <c r="B1435" s="10">
        <v>51149916</v>
      </c>
      <c r="C1435" s="10">
        <v>916</v>
      </c>
      <c r="D1435" s="11" t="s">
        <v>3863</v>
      </c>
      <c r="E1435" s="11"/>
      <c r="F1435" s="11"/>
      <c r="G1435" s="11" t="s">
        <v>46</v>
      </c>
      <c r="H1435" s="10" t="s">
        <v>3862</v>
      </c>
      <c r="I1435" s="41" t="s">
        <v>140</v>
      </c>
      <c r="J1435" s="41"/>
      <c r="K1435" s="10"/>
      <c r="L1435" s="10" t="s">
        <v>51</v>
      </c>
      <c r="M1435" s="10" t="s">
        <v>67</v>
      </c>
      <c r="N1435" s="13" t="s">
        <v>2577</v>
      </c>
      <c r="O1435" s="10" t="s">
        <v>604</v>
      </c>
      <c r="P1435" s="15" t="s">
        <v>2577</v>
      </c>
      <c r="Q1435" s="11"/>
      <c r="R1435" s="10"/>
      <c r="S1435" s="10" t="s">
        <v>536</v>
      </c>
      <c r="T1435" s="10" t="s">
        <v>536</v>
      </c>
      <c r="U1435" s="10" t="s">
        <v>2580</v>
      </c>
      <c r="V1435" s="10">
        <v>3403990000</v>
      </c>
      <c r="W1435" s="10" t="s">
        <v>2582</v>
      </c>
      <c r="X1435" s="10" t="s">
        <v>3864</v>
      </c>
      <c r="Y1435" s="10" t="s">
        <v>604</v>
      </c>
      <c r="Z1435" s="10" t="s">
        <v>604</v>
      </c>
      <c r="AA1435" s="10" t="s">
        <v>3865</v>
      </c>
      <c r="AB1435" s="14"/>
      <c r="AC1435" s="14"/>
      <c r="AD1435" s="14"/>
      <c r="AE1435" s="14"/>
      <c r="AF1435" s="14"/>
      <c r="AG1435" s="14"/>
      <c r="AH1435" s="14"/>
    </row>
    <row r="1436" spans="2:34" hidden="1" x14ac:dyDescent="0.35">
      <c r="B1436" s="10">
        <v>43050918</v>
      </c>
      <c r="C1436" s="10">
        <v>918</v>
      </c>
      <c r="D1436" s="11" t="s">
        <v>3866</v>
      </c>
      <c r="E1436" s="11"/>
      <c r="F1436" s="11"/>
      <c r="G1436" s="11" t="s">
        <v>46</v>
      </c>
      <c r="H1436" s="10" t="s">
        <v>3852</v>
      </c>
      <c r="I1436" s="41" t="s">
        <v>140</v>
      </c>
      <c r="J1436" s="41"/>
      <c r="K1436" s="10"/>
      <c r="L1436" s="10" t="s">
        <v>51</v>
      </c>
      <c r="M1436" s="10" t="s">
        <v>67</v>
      </c>
      <c r="N1436" s="13" t="s">
        <v>2577</v>
      </c>
      <c r="O1436" s="10" t="s">
        <v>604</v>
      </c>
      <c r="P1436" s="15" t="s">
        <v>2577</v>
      </c>
      <c r="Q1436" s="11"/>
      <c r="R1436" s="10"/>
      <c r="S1436" s="10" t="s">
        <v>536</v>
      </c>
      <c r="T1436" s="10" t="s">
        <v>536</v>
      </c>
      <c r="U1436" s="10" t="s">
        <v>2580</v>
      </c>
      <c r="V1436" s="10">
        <v>3403990000</v>
      </c>
      <c r="W1436" s="10" t="s">
        <v>2582</v>
      </c>
      <c r="X1436" s="10" t="s">
        <v>3867</v>
      </c>
      <c r="Y1436" s="10" t="s">
        <v>604</v>
      </c>
      <c r="Z1436" s="10" t="s">
        <v>604</v>
      </c>
      <c r="AA1436" s="10" t="s">
        <v>3868</v>
      </c>
      <c r="AB1436" s="14"/>
      <c r="AC1436" s="14"/>
      <c r="AD1436" s="14"/>
      <c r="AE1436" s="14"/>
      <c r="AF1436" s="14"/>
      <c r="AG1436" s="14"/>
      <c r="AH1436" s="14"/>
    </row>
    <row r="1437" spans="2:34" hidden="1" x14ac:dyDescent="0.35">
      <c r="B1437" s="10">
        <v>43020918</v>
      </c>
      <c r="C1437" s="10">
        <v>918</v>
      </c>
      <c r="D1437" s="11" t="s">
        <v>3869</v>
      </c>
      <c r="E1437" s="11"/>
      <c r="F1437" s="11"/>
      <c r="G1437" s="11" t="s">
        <v>46</v>
      </c>
      <c r="H1437" s="10" t="s">
        <v>3852</v>
      </c>
      <c r="I1437" s="41" t="s">
        <v>140</v>
      </c>
      <c r="J1437" s="41"/>
      <c r="K1437" s="10"/>
      <c r="L1437" s="10" t="s">
        <v>51</v>
      </c>
      <c r="M1437" s="10" t="s">
        <v>67</v>
      </c>
      <c r="N1437" s="13" t="s">
        <v>2577</v>
      </c>
      <c r="O1437" s="10" t="s">
        <v>604</v>
      </c>
      <c r="P1437" s="15" t="s">
        <v>2577</v>
      </c>
      <c r="Q1437" s="11"/>
      <c r="R1437" s="10"/>
      <c r="S1437" s="10" t="s">
        <v>536</v>
      </c>
      <c r="T1437" s="10" t="s">
        <v>536</v>
      </c>
      <c r="U1437" s="10" t="s">
        <v>2580</v>
      </c>
      <c r="V1437" s="10">
        <v>3403990000</v>
      </c>
      <c r="W1437" s="10" t="s">
        <v>2582</v>
      </c>
      <c r="X1437" s="10" t="s">
        <v>3870</v>
      </c>
      <c r="Y1437" s="10" t="s">
        <v>604</v>
      </c>
      <c r="Z1437" s="10" t="s">
        <v>604</v>
      </c>
      <c r="AA1437" s="10" t="s">
        <v>3871</v>
      </c>
      <c r="AB1437" s="14"/>
      <c r="AC1437" s="14"/>
      <c r="AD1437" s="14"/>
      <c r="AE1437" s="14"/>
      <c r="AF1437" s="14"/>
      <c r="AG1437" s="14"/>
      <c r="AH1437" s="14"/>
    </row>
    <row r="1438" spans="2:34" hidden="1" x14ac:dyDescent="0.35">
      <c r="B1438" s="10">
        <v>41500803</v>
      </c>
      <c r="C1438" s="10">
        <v>803</v>
      </c>
      <c r="D1438" s="11" t="s">
        <v>3872</v>
      </c>
      <c r="E1438" s="11"/>
      <c r="F1438" s="11"/>
      <c r="G1438" s="11" t="s">
        <v>46</v>
      </c>
      <c r="H1438" s="10" t="s">
        <v>1837</v>
      </c>
      <c r="I1438" s="41" t="s">
        <v>48</v>
      </c>
      <c r="J1438" s="41"/>
      <c r="K1438" s="10"/>
      <c r="L1438" s="10" t="s">
        <v>66</v>
      </c>
      <c r="M1438" s="10" t="s">
        <v>67</v>
      </c>
      <c r="N1438" s="13" t="s">
        <v>2577</v>
      </c>
      <c r="O1438" s="10" t="s">
        <v>604</v>
      </c>
      <c r="P1438" s="15" t="s">
        <v>2577</v>
      </c>
      <c r="Q1438" s="11"/>
      <c r="R1438" s="10"/>
      <c r="S1438" s="10" t="s">
        <v>536</v>
      </c>
      <c r="T1438" s="10" t="s">
        <v>536</v>
      </c>
      <c r="U1438" s="10" t="s">
        <v>2580</v>
      </c>
      <c r="V1438" s="10" t="s">
        <v>604</v>
      </c>
      <c r="W1438" s="10" t="s">
        <v>604</v>
      </c>
      <c r="X1438" s="10" t="s">
        <v>604</v>
      </c>
      <c r="Y1438" s="10" t="s">
        <v>604</v>
      </c>
      <c r="Z1438" s="10" t="s">
        <v>604</v>
      </c>
      <c r="AA1438" s="10" t="s">
        <v>2581</v>
      </c>
      <c r="AB1438" s="14"/>
      <c r="AC1438" s="14"/>
      <c r="AD1438" s="14"/>
      <c r="AE1438" s="14"/>
      <c r="AF1438" s="14"/>
      <c r="AG1438" s="14"/>
      <c r="AH1438" s="14"/>
    </row>
    <row r="1439" spans="2:34" hidden="1" x14ac:dyDescent="0.35">
      <c r="B1439" s="10">
        <v>41800803</v>
      </c>
      <c r="C1439" s="10">
        <v>803</v>
      </c>
      <c r="D1439" s="11" t="s">
        <v>3873</v>
      </c>
      <c r="E1439" s="11"/>
      <c r="F1439" s="11"/>
      <c r="G1439" s="11" t="s">
        <v>46</v>
      </c>
      <c r="H1439" s="10" t="s">
        <v>1837</v>
      </c>
      <c r="I1439" s="41" t="s">
        <v>48</v>
      </c>
      <c r="J1439" s="41"/>
      <c r="K1439" s="10"/>
      <c r="L1439" s="10" t="s">
        <v>66</v>
      </c>
      <c r="M1439" s="10" t="s">
        <v>67</v>
      </c>
      <c r="N1439" s="13" t="s">
        <v>2577</v>
      </c>
      <c r="O1439" s="10" t="s">
        <v>604</v>
      </c>
      <c r="P1439" s="15" t="s">
        <v>2577</v>
      </c>
      <c r="Q1439" s="11"/>
      <c r="R1439" s="10"/>
      <c r="S1439" s="10" t="s">
        <v>536</v>
      </c>
      <c r="T1439" s="10" t="s">
        <v>536</v>
      </c>
      <c r="U1439" s="10" t="s">
        <v>2580</v>
      </c>
      <c r="V1439" s="10">
        <v>3824905300</v>
      </c>
      <c r="W1439" s="10" t="s">
        <v>604</v>
      </c>
      <c r="X1439" s="10" t="s">
        <v>604</v>
      </c>
      <c r="Y1439" s="10" t="s">
        <v>604</v>
      </c>
      <c r="Z1439" s="10" t="s">
        <v>604</v>
      </c>
      <c r="AA1439" s="10" t="s">
        <v>2581</v>
      </c>
      <c r="AB1439" s="14"/>
      <c r="AC1439" s="14"/>
      <c r="AD1439" s="14"/>
      <c r="AE1439" s="14"/>
      <c r="AF1439" s="14"/>
      <c r="AG1439" s="14"/>
      <c r="AH1439" s="14"/>
    </row>
    <row r="1440" spans="2:34" hidden="1" x14ac:dyDescent="0.35">
      <c r="B1440" s="10">
        <v>41001918</v>
      </c>
      <c r="C1440" s="10">
        <v>918</v>
      </c>
      <c r="D1440" s="11" t="s">
        <v>3874</v>
      </c>
      <c r="E1440" s="11"/>
      <c r="F1440" s="11"/>
      <c r="G1440" s="11" t="s">
        <v>46</v>
      </c>
      <c r="H1440" s="10" t="s">
        <v>3852</v>
      </c>
      <c r="I1440" s="41" t="s">
        <v>140</v>
      </c>
      <c r="J1440" s="41"/>
      <c r="K1440" s="10"/>
      <c r="L1440" s="10" t="s">
        <v>51</v>
      </c>
      <c r="M1440" s="10" t="s">
        <v>67</v>
      </c>
      <c r="N1440" s="13" t="s">
        <v>2577</v>
      </c>
      <c r="O1440" s="10" t="s">
        <v>604</v>
      </c>
      <c r="P1440" s="15" t="s">
        <v>2577</v>
      </c>
      <c r="Q1440" s="11"/>
      <c r="R1440" s="10"/>
      <c r="S1440" s="10" t="s">
        <v>536</v>
      </c>
      <c r="T1440" s="10" t="s">
        <v>536</v>
      </c>
      <c r="U1440" s="10" t="s">
        <v>2580</v>
      </c>
      <c r="V1440" s="10">
        <v>3403990000</v>
      </c>
      <c r="W1440" s="10" t="s">
        <v>2582</v>
      </c>
      <c r="X1440" s="10" t="s">
        <v>3875</v>
      </c>
      <c r="Y1440" s="10" t="s">
        <v>604</v>
      </c>
      <c r="Z1440" s="10" t="s">
        <v>604</v>
      </c>
      <c r="AA1440" s="10" t="s">
        <v>3876</v>
      </c>
      <c r="AB1440" s="14"/>
      <c r="AC1440" s="14"/>
      <c r="AD1440" s="14"/>
      <c r="AE1440" s="14"/>
      <c r="AF1440" s="14"/>
      <c r="AG1440" s="14"/>
      <c r="AH1440" s="14"/>
    </row>
    <row r="1441" spans="2:34" hidden="1" x14ac:dyDescent="0.35">
      <c r="B1441" s="10">
        <v>43889918</v>
      </c>
      <c r="C1441" s="10">
        <v>918</v>
      </c>
      <c r="D1441" s="11" t="s">
        <v>3877</v>
      </c>
      <c r="E1441" s="11"/>
      <c r="F1441" s="11"/>
      <c r="G1441" s="11" t="s">
        <v>46</v>
      </c>
      <c r="H1441" s="10" t="s">
        <v>3852</v>
      </c>
      <c r="I1441" s="41" t="s">
        <v>140</v>
      </c>
      <c r="J1441" s="41"/>
      <c r="K1441" s="10"/>
      <c r="L1441" s="10" t="s">
        <v>51</v>
      </c>
      <c r="M1441" s="10" t="s">
        <v>67</v>
      </c>
      <c r="N1441" s="13" t="s">
        <v>2577</v>
      </c>
      <c r="O1441" s="10" t="s">
        <v>604</v>
      </c>
      <c r="P1441" s="15" t="s">
        <v>2577</v>
      </c>
      <c r="Q1441" s="11"/>
      <c r="R1441" s="10"/>
      <c r="S1441" s="10" t="s">
        <v>536</v>
      </c>
      <c r="T1441" s="10" t="s">
        <v>536</v>
      </c>
      <c r="U1441" s="10" t="s">
        <v>2580</v>
      </c>
      <c r="V1441" s="10">
        <v>3403990000</v>
      </c>
      <c r="W1441" s="10" t="s">
        <v>2582</v>
      </c>
      <c r="X1441" s="10" t="s">
        <v>3878</v>
      </c>
      <c r="Y1441" s="10" t="s">
        <v>604</v>
      </c>
      <c r="Z1441" s="10" t="s">
        <v>604</v>
      </c>
      <c r="AA1441" s="10" t="s">
        <v>3879</v>
      </c>
      <c r="AB1441" s="14"/>
      <c r="AC1441" s="14"/>
      <c r="AD1441" s="14"/>
      <c r="AE1441" s="14"/>
      <c r="AF1441" s="14"/>
      <c r="AG1441" s="14"/>
      <c r="AH1441" s="14"/>
    </row>
    <row r="1442" spans="2:34" hidden="1" x14ac:dyDescent="0.35">
      <c r="B1442" s="10">
        <v>43889851</v>
      </c>
      <c r="C1442" s="10">
        <v>851</v>
      </c>
      <c r="D1442" s="11" t="s">
        <v>3880</v>
      </c>
      <c r="E1442" s="11"/>
      <c r="F1442" s="11"/>
      <c r="G1442" s="11" t="s">
        <v>46</v>
      </c>
      <c r="H1442" s="10" t="s">
        <v>3852</v>
      </c>
      <c r="I1442" s="41" t="s">
        <v>140</v>
      </c>
      <c r="J1442" s="41"/>
      <c r="K1442" s="10"/>
      <c r="L1442" s="10" t="s">
        <v>51</v>
      </c>
      <c r="M1442" s="10" t="s">
        <v>67</v>
      </c>
      <c r="N1442" s="13" t="s">
        <v>2577</v>
      </c>
      <c r="O1442" s="10" t="s">
        <v>604</v>
      </c>
      <c r="P1442" s="15" t="s">
        <v>2577</v>
      </c>
      <c r="Q1442" s="11"/>
      <c r="R1442" s="10"/>
      <c r="S1442" s="10" t="s">
        <v>536</v>
      </c>
      <c r="T1442" s="10" t="s">
        <v>536</v>
      </c>
      <c r="U1442" s="10" t="s">
        <v>2580</v>
      </c>
      <c r="V1442" s="10" t="s">
        <v>604</v>
      </c>
      <c r="W1442" s="10" t="s">
        <v>2582</v>
      </c>
      <c r="X1442" s="10" t="s">
        <v>604</v>
      </c>
      <c r="Y1442" s="10" t="s">
        <v>604</v>
      </c>
      <c r="Z1442" s="10" t="s">
        <v>604</v>
      </c>
      <c r="AA1442" s="10" t="s">
        <v>2581</v>
      </c>
      <c r="AB1442" s="14"/>
      <c r="AC1442" s="14"/>
      <c r="AD1442" s="14"/>
      <c r="AE1442" s="14"/>
      <c r="AF1442" s="14"/>
      <c r="AG1442" s="14"/>
      <c r="AH1442" s="14"/>
    </row>
    <row r="1443" spans="2:34" hidden="1" x14ac:dyDescent="0.35">
      <c r="B1443" s="10">
        <v>43885918</v>
      </c>
      <c r="C1443" s="10">
        <v>918</v>
      </c>
      <c r="D1443" s="11" t="s">
        <v>3881</v>
      </c>
      <c r="E1443" s="11"/>
      <c r="F1443" s="11"/>
      <c r="G1443" s="11" t="s">
        <v>46</v>
      </c>
      <c r="H1443" s="10" t="s">
        <v>3852</v>
      </c>
      <c r="I1443" s="41" t="s">
        <v>140</v>
      </c>
      <c r="J1443" s="41"/>
      <c r="K1443" s="10"/>
      <c r="L1443" s="10" t="s">
        <v>51</v>
      </c>
      <c r="M1443" s="10" t="s">
        <v>67</v>
      </c>
      <c r="N1443" s="13" t="s">
        <v>2577</v>
      </c>
      <c r="O1443" s="10" t="s">
        <v>604</v>
      </c>
      <c r="P1443" s="15" t="s">
        <v>2577</v>
      </c>
      <c r="Q1443" s="11"/>
      <c r="R1443" s="10"/>
      <c r="S1443" s="10" t="s">
        <v>536</v>
      </c>
      <c r="T1443" s="10" t="s">
        <v>536</v>
      </c>
      <c r="U1443" s="10" t="s">
        <v>2580</v>
      </c>
      <c r="V1443" s="10">
        <v>3403990000</v>
      </c>
      <c r="W1443" s="10" t="s">
        <v>2582</v>
      </c>
      <c r="X1443" s="10" t="s">
        <v>3882</v>
      </c>
      <c r="Y1443" s="10" t="s">
        <v>604</v>
      </c>
      <c r="Z1443" s="10" t="s">
        <v>604</v>
      </c>
      <c r="AA1443" s="10" t="s">
        <v>3883</v>
      </c>
      <c r="AB1443" s="14"/>
      <c r="AC1443" s="14"/>
      <c r="AD1443" s="14"/>
      <c r="AE1443" s="14"/>
      <c r="AF1443" s="14"/>
      <c r="AG1443" s="14"/>
      <c r="AH1443" s="14"/>
    </row>
    <row r="1444" spans="2:34" hidden="1" x14ac:dyDescent="0.35">
      <c r="B1444" s="10">
        <v>43878918</v>
      </c>
      <c r="C1444" s="10">
        <v>918</v>
      </c>
      <c r="D1444" s="11" t="s">
        <v>3884</v>
      </c>
      <c r="E1444" s="11"/>
      <c r="F1444" s="11"/>
      <c r="G1444" s="11" t="s">
        <v>46</v>
      </c>
      <c r="H1444" s="10" t="s">
        <v>3852</v>
      </c>
      <c r="I1444" s="41" t="s">
        <v>140</v>
      </c>
      <c r="J1444" s="41"/>
      <c r="K1444" s="10"/>
      <c r="L1444" s="10" t="s">
        <v>51</v>
      </c>
      <c r="M1444" s="10" t="s">
        <v>67</v>
      </c>
      <c r="N1444" s="13" t="s">
        <v>2577</v>
      </c>
      <c r="O1444" s="10" t="s">
        <v>604</v>
      </c>
      <c r="P1444" s="15" t="s">
        <v>2577</v>
      </c>
      <c r="Q1444" s="11"/>
      <c r="R1444" s="10"/>
      <c r="S1444" s="10" t="s">
        <v>536</v>
      </c>
      <c r="T1444" s="10" t="s">
        <v>536</v>
      </c>
      <c r="U1444" s="10" t="s">
        <v>2580</v>
      </c>
      <c r="V1444" s="10">
        <v>3403990000</v>
      </c>
      <c r="W1444" s="10" t="s">
        <v>2582</v>
      </c>
      <c r="X1444" s="10" t="s">
        <v>3885</v>
      </c>
      <c r="Y1444" s="10" t="s">
        <v>604</v>
      </c>
      <c r="Z1444" s="10" t="s">
        <v>604</v>
      </c>
      <c r="AA1444" s="10" t="s">
        <v>3886</v>
      </c>
      <c r="AB1444" s="14"/>
      <c r="AC1444" s="14"/>
      <c r="AD1444" s="14"/>
      <c r="AE1444" s="14"/>
      <c r="AF1444" s="14"/>
      <c r="AG1444" s="14"/>
      <c r="AH1444" s="14"/>
    </row>
    <row r="1445" spans="2:34" hidden="1" x14ac:dyDescent="0.35">
      <c r="B1445" s="10">
        <v>43878851</v>
      </c>
      <c r="C1445" s="10">
        <v>851</v>
      </c>
      <c r="D1445" s="11" t="s">
        <v>3887</v>
      </c>
      <c r="E1445" s="11"/>
      <c r="F1445" s="11"/>
      <c r="G1445" s="11" t="s">
        <v>46</v>
      </c>
      <c r="H1445" s="10" t="s">
        <v>163</v>
      </c>
      <c r="I1445" s="41" t="s">
        <v>164</v>
      </c>
      <c r="J1445" s="41"/>
      <c r="K1445" s="10"/>
      <c r="L1445" s="10" t="s">
        <v>51</v>
      </c>
      <c r="M1445" s="10" t="s">
        <v>67</v>
      </c>
      <c r="N1445" s="13" t="s">
        <v>2577</v>
      </c>
      <c r="O1445" s="10" t="s">
        <v>604</v>
      </c>
      <c r="P1445" s="15" t="s">
        <v>2577</v>
      </c>
      <c r="Q1445" s="11"/>
      <c r="R1445" s="10"/>
      <c r="S1445" s="10" t="s">
        <v>536</v>
      </c>
      <c r="T1445" s="10" t="s">
        <v>536</v>
      </c>
      <c r="U1445" s="10" t="s">
        <v>2580</v>
      </c>
      <c r="V1445" s="10" t="s">
        <v>604</v>
      </c>
      <c r="W1445" s="10" t="s">
        <v>2582</v>
      </c>
      <c r="X1445" s="112" t="s">
        <v>604</v>
      </c>
      <c r="Y1445" s="10" t="s">
        <v>604</v>
      </c>
      <c r="Z1445" s="10" t="s">
        <v>604</v>
      </c>
      <c r="AA1445" s="112" t="s">
        <v>2581</v>
      </c>
      <c r="AB1445" s="14"/>
      <c r="AC1445" s="14"/>
      <c r="AD1445" s="14"/>
      <c r="AE1445" s="14"/>
      <c r="AF1445" s="14"/>
      <c r="AG1445" s="14"/>
      <c r="AH1445" s="14"/>
    </row>
    <row r="1446" spans="2:34" hidden="1" x14ac:dyDescent="0.35">
      <c r="B1446" s="10">
        <v>43886918</v>
      </c>
      <c r="C1446" s="10">
        <v>918</v>
      </c>
      <c r="D1446" s="11" t="s">
        <v>3888</v>
      </c>
      <c r="E1446" s="11"/>
      <c r="F1446" s="11"/>
      <c r="G1446" s="11" t="s">
        <v>46</v>
      </c>
      <c r="H1446" s="10" t="s">
        <v>3852</v>
      </c>
      <c r="I1446" s="41" t="s">
        <v>140</v>
      </c>
      <c r="J1446" s="41"/>
      <c r="K1446" s="10"/>
      <c r="L1446" s="10" t="s">
        <v>51</v>
      </c>
      <c r="M1446" s="10" t="s">
        <v>67</v>
      </c>
      <c r="N1446" s="13" t="s">
        <v>2577</v>
      </c>
      <c r="O1446" s="10" t="s">
        <v>604</v>
      </c>
      <c r="P1446" s="15" t="s">
        <v>2577</v>
      </c>
      <c r="Q1446" s="11"/>
      <c r="R1446" s="10"/>
      <c r="S1446" s="10" t="s">
        <v>536</v>
      </c>
      <c r="T1446" s="10" t="s">
        <v>536</v>
      </c>
      <c r="U1446" s="10" t="s">
        <v>2580</v>
      </c>
      <c r="V1446" s="10">
        <v>3403990000</v>
      </c>
      <c r="W1446" s="10" t="s">
        <v>2582</v>
      </c>
      <c r="X1446" s="112" t="s">
        <v>3889</v>
      </c>
      <c r="Y1446" s="10" t="s">
        <v>604</v>
      </c>
      <c r="Z1446" s="10" t="s">
        <v>604</v>
      </c>
      <c r="AA1446" s="112" t="s">
        <v>3890</v>
      </c>
      <c r="AB1446" s="14"/>
      <c r="AC1446" s="14"/>
      <c r="AD1446" s="14"/>
      <c r="AE1446" s="14"/>
      <c r="AF1446" s="14"/>
      <c r="AG1446" s="14"/>
      <c r="AH1446" s="14"/>
    </row>
    <row r="1447" spans="2:34" hidden="1" x14ac:dyDescent="0.35">
      <c r="B1447" s="10">
        <v>43810918</v>
      </c>
      <c r="C1447" s="10">
        <v>918</v>
      </c>
      <c r="D1447" s="11" t="s">
        <v>3891</v>
      </c>
      <c r="E1447" s="11"/>
      <c r="F1447" s="11"/>
      <c r="G1447" s="11" t="s">
        <v>46</v>
      </c>
      <c r="H1447" s="10" t="s">
        <v>3852</v>
      </c>
      <c r="I1447" s="41" t="s">
        <v>140</v>
      </c>
      <c r="J1447" s="41"/>
      <c r="K1447" s="10"/>
      <c r="L1447" s="10" t="s">
        <v>51</v>
      </c>
      <c r="M1447" s="10" t="s">
        <v>67</v>
      </c>
      <c r="N1447" s="13" t="s">
        <v>2577</v>
      </c>
      <c r="O1447" s="10" t="s">
        <v>604</v>
      </c>
      <c r="P1447" s="15" t="s">
        <v>2577</v>
      </c>
      <c r="Q1447" s="11"/>
      <c r="R1447" s="10"/>
      <c r="S1447" s="10" t="s">
        <v>536</v>
      </c>
      <c r="T1447" s="10" t="s">
        <v>536</v>
      </c>
      <c r="U1447" s="10" t="s">
        <v>2580</v>
      </c>
      <c r="V1447" s="10">
        <v>3403990000</v>
      </c>
      <c r="W1447" s="10" t="s">
        <v>2582</v>
      </c>
      <c r="X1447" s="112" t="s">
        <v>3892</v>
      </c>
      <c r="Y1447" s="10" t="s">
        <v>604</v>
      </c>
      <c r="Z1447" s="10" t="s">
        <v>604</v>
      </c>
      <c r="AA1447" s="10" t="s">
        <v>3893</v>
      </c>
      <c r="AB1447" s="14"/>
      <c r="AC1447" s="14"/>
      <c r="AD1447" s="14"/>
      <c r="AE1447" s="14"/>
      <c r="AF1447" s="14"/>
      <c r="AG1447" s="14"/>
      <c r="AH1447" s="14"/>
    </row>
    <row r="1448" spans="2:34" hidden="1" x14ac:dyDescent="0.35">
      <c r="B1448" s="10">
        <v>43930918</v>
      </c>
      <c r="C1448" s="10">
        <v>918</v>
      </c>
      <c r="D1448" s="11" t="s">
        <v>3894</v>
      </c>
      <c r="E1448" s="11"/>
      <c r="F1448" s="11"/>
      <c r="G1448" s="11" t="s">
        <v>46</v>
      </c>
      <c r="H1448" s="10" t="s">
        <v>3852</v>
      </c>
      <c r="I1448" s="41" t="s">
        <v>140</v>
      </c>
      <c r="J1448" s="41"/>
      <c r="K1448" s="10"/>
      <c r="L1448" s="10" t="s">
        <v>51</v>
      </c>
      <c r="M1448" s="10" t="s">
        <v>67</v>
      </c>
      <c r="N1448" s="13" t="s">
        <v>2577</v>
      </c>
      <c r="O1448" s="10" t="s">
        <v>604</v>
      </c>
      <c r="P1448" s="15" t="s">
        <v>2577</v>
      </c>
      <c r="Q1448" s="11"/>
      <c r="R1448" s="10"/>
      <c r="S1448" s="10" t="s">
        <v>536</v>
      </c>
      <c r="T1448" s="10" t="s">
        <v>536</v>
      </c>
      <c r="U1448" s="10" t="s">
        <v>2580</v>
      </c>
      <c r="V1448" s="10">
        <v>3403990000</v>
      </c>
      <c r="W1448" s="10" t="s">
        <v>2582</v>
      </c>
      <c r="X1448" s="112" t="s">
        <v>3895</v>
      </c>
      <c r="Y1448" s="10" t="s">
        <v>604</v>
      </c>
      <c r="Z1448" s="10" t="s">
        <v>604</v>
      </c>
      <c r="AA1448" s="112" t="s">
        <v>3896</v>
      </c>
      <c r="AB1448" s="14"/>
      <c r="AC1448" s="14"/>
      <c r="AD1448" s="14"/>
      <c r="AE1448" s="14"/>
      <c r="AF1448" s="14"/>
      <c r="AG1448" s="14"/>
      <c r="AH1448" s="14"/>
    </row>
    <row r="1449" spans="2:34" hidden="1" x14ac:dyDescent="0.35">
      <c r="B1449" s="10">
        <v>43930851</v>
      </c>
      <c r="C1449" s="10">
        <v>851</v>
      </c>
      <c r="D1449" s="11" t="s">
        <v>3897</v>
      </c>
      <c r="E1449" s="11"/>
      <c r="F1449" s="11"/>
      <c r="G1449" s="11" t="s">
        <v>46</v>
      </c>
      <c r="H1449" s="10" t="s">
        <v>163</v>
      </c>
      <c r="I1449" s="41" t="s">
        <v>164</v>
      </c>
      <c r="J1449" s="41"/>
      <c r="K1449" s="10"/>
      <c r="L1449" s="10" t="s">
        <v>51</v>
      </c>
      <c r="M1449" s="10" t="s">
        <v>67</v>
      </c>
      <c r="N1449" s="13" t="s">
        <v>2577</v>
      </c>
      <c r="O1449" s="10" t="s">
        <v>604</v>
      </c>
      <c r="P1449" s="15" t="s">
        <v>2577</v>
      </c>
      <c r="Q1449" s="11"/>
      <c r="R1449" s="10"/>
      <c r="S1449" s="10" t="s">
        <v>536</v>
      </c>
      <c r="T1449" s="10" t="s">
        <v>536</v>
      </c>
      <c r="U1449" s="10" t="s">
        <v>2580</v>
      </c>
      <c r="V1449" s="10">
        <v>3403990000</v>
      </c>
      <c r="W1449" s="10" t="s">
        <v>2582</v>
      </c>
      <c r="X1449" s="112" t="s">
        <v>604</v>
      </c>
      <c r="Y1449" s="10" t="s">
        <v>604</v>
      </c>
      <c r="Z1449" s="10" t="s">
        <v>604</v>
      </c>
      <c r="AA1449" s="112" t="s">
        <v>2581</v>
      </c>
      <c r="AB1449" s="14"/>
      <c r="AC1449" s="14"/>
      <c r="AD1449" s="14"/>
      <c r="AE1449" s="14"/>
      <c r="AF1449" s="14"/>
      <c r="AG1449" s="14"/>
      <c r="AH1449" s="14"/>
    </row>
    <row r="1450" spans="2:34" hidden="1" x14ac:dyDescent="0.35">
      <c r="B1450" s="10">
        <v>43915918</v>
      </c>
      <c r="C1450" s="10">
        <v>918</v>
      </c>
      <c r="D1450" s="11" t="s">
        <v>3898</v>
      </c>
      <c r="E1450" s="11"/>
      <c r="F1450" s="11"/>
      <c r="G1450" s="11" t="s">
        <v>46</v>
      </c>
      <c r="H1450" s="10" t="s">
        <v>3852</v>
      </c>
      <c r="I1450" s="41" t="s">
        <v>140</v>
      </c>
      <c r="J1450" s="41"/>
      <c r="K1450" s="10"/>
      <c r="L1450" s="10" t="s">
        <v>51</v>
      </c>
      <c r="M1450" s="10" t="s">
        <v>67</v>
      </c>
      <c r="N1450" s="13" t="s">
        <v>2577</v>
      </c>
      <c r="O1450" s="10" t="s">
        <v>604</v>
      </c>
      <c r="P1450" s="15" t="s">
        <v>2577</v>
      </c>
      <c r="Q1450" s="11"/>
      <c r="R1450" s="10"/>
      <c r="S1450" s="10" t="s">
        <v>536</v>
      </c>
      <c r="T1450" s="10" t="s">
        <v>536</v>
      </c>
      <c r="U1450" s="10" t="s">
        <v>2580</v>
      </c>
      <c r="V1450" s="10">
        <v>3403990000</v>
      </c>
      <c r="W1450" s="10" t="s">
        <v>2582</v>
      </c>
      <c r="X1450" s="112" t="s">
        <v>3899</v>
      </c>
      <c r="Y1450" s="10" t="s">
        <v>604</v>
      </c>
      <c r="Z1450" s="10" t="s">
        <v>604</v>
      </c>
      <c r="AA1450" s="10" t="s">
        <v>3900</v>
      </c>
      <c r="AB1450" s="14"/>
      <c r="AC1450" s="14"/>
      <c r="AD1450" s="14"/>
      <c r="AE1450" s="14"/>
      <c r="AF1450" s="14"/>
      <c r="AG1450" s="14"/>
      <c r="AH1450" s="14"/>
    </row>
    <row r="1451" spans="2:34" hidden="1" x14ac:dyDescent="0.35">
      <c r="B1451" s="10">
        <v>43904918</v>
      </c>
      <c r="C1451" s="10">
        <v>918</v>
      </c>
      <c r="D1451" s="11" t="s">
        <v>3901</v>
      </c>
      <c r="E1451" s="11"/>
      <c r="F1451" s="11"/>
      <c r="G1451" s="11" t="s">
        <v>46</v>
      </c>
      <c r="H1451" s="10" t="s">
        <v>3852</v>
      </c>
      <c r="I1451" s="41" t="s">
        <v>140</v>
      </c>
      <c r="J1451" s="41"/>
      <c r="K1451" s="10"/>
      <c r="L1451" s="10" t="s">
        <v>51</v>
      </c>
      <c r="M1451" s="10" t="s">
        <v>67</v>
      </c>
      <c r="N1451" s="13" t="s">
        <v>2577</v>
      </c>
      <c r="O1451" s="10" t="s">
        <v>604</v>
      </c>
      <c r="P1451" s="15" t="s">
        <v>2577</v>
      </c>
      <c r="Q1451" s="11"/>
      <c r="R1451" s="10"/>
      <c r="S1451" s="10" t="s">
        <v>536</v>
      </c>
      <c r="T1451" s="10" t="s">
        <v>536</v>
      </c>
      <c r="U1451" s="10" t="s">
        <v>2580</v>
      </c>
      <c r="V1451" s="10">
        <v>3403990000</v>
      </c>
      <c r="W1451" s="10" t="s">
        <v>2582</v>
      </c>
      <c r="X1451" s="112" t="s">
        <v>3902</v>
      </c>
      <c r="Y1451" s="10" t="s">
        <v>604</v>
      </c>
      <c r="Z1451" s="10" t="s">
        <v>604</v>
      </c>
      <c r="AA1451" s="112" t="s">
        <v>3903</v>
      </c>
      <c r="AB1451" s="14"/>
      <c r="AC1451" s="14"/>
      <c r="AD1451" s="14"/>
      <c r="AE1451" s="14"/>
      <c r="AF1451" s="14"/>
      <c r="AG1451" s="14"/>
      <c r="AH1451" s="14"/>
    </row>
    <row r="1452" spans="2:34" hidden="1" x14ac:dyDescent="0.35">
      <c r="B1452" s="10">
        <v>43890918</v>
      </c>
      <c r="C1452" s="10">
        <v>918</v>
      </c>
      <c r="D1452" s="11" t="s">
        <v>3904</v>
      </c>
      <c r="E1452" s="11"/>
      <c r="F1452" s="11"/>
      <c r="G1452" s="11" t="s">
        <v>46</v>
      </c>
      <c r="H1452" s="10" t="s">
        <v>3852</v>
      </c>
      <c r="I1452" s="41" t="s">
        <v>140</v>
      </c>
      <c r="J1452" s="41"/>
      <c r="K1452" s="10"/>
      <c r="L1452" s="10" t="s">
        <v>51</v>
      </c>
      <c r="M1452" s="10" t="s">
        <v>67</v>
      </c>
      <c r="N1452" s="13" t="s">
        <v>2577</v>
      </c>
      <c r="O1452" s="10" t="s">
        <v>604</v>
      </c>
      <c r="P1452" s="15" t="s">
        <v>2577</v>
      </c>
      <c r="Q1452" s="11"/>
      <c r="R1452" s="10"/>
      <c r="S1452" s="10" t="s">
        <v>536</v>
      </c>
      <c r="T1452" s="10" t="s">
        <v>536</v>
      </c>
      <c r="U1452" s="10" t="s">
        <v>2580</v>
      </c>
      <c r="V1452" s="10">
        <v>3403990000</v>
      </c>
      <c r="W1452" s="10" t="s">
        <v>2582</v>
      </c>
      <c r="X1452" s="112" t="s">
        <v>3905</v>
      </c>
      <c r="Y1452" s="10" t="s">
        <v>604</v>
      </c>
      <c r="Z1452" s="10" t="s">
        <v>604</v>
      </c>
      <c r="AA1452" s="112" t="s">
        <v>3906</v>
      </c>
      <c r="AB1452" s="14"/>
      <c r="AC1452" s="14"/>
      <c r="AD1452" s="14"/>
      <c r="AE1452" s="14"/>
      <c r="AF1452" s="14"/>
      <c r="AG1452" s="14"/>
      <c r="AH1452" s="14"/>
    </row>
    <row r="1453" spans="2:34" hidden="1" x14ac:dyDescent="0.35">
      <c r="B1453" s="10">
        <v>52600916</v>
      </c>
      <c r="C1453" s="10">
        <v>916</v>
      </c>
      <c r="D1453" s="11" t="s">
        <v>3907</v>
      </c>
      <c r="E1453" s="11"/>
      <c r="F1453" s="11"/>
      <c r="G1453" s="11" t="s">
        <v>46</v>
      </c>
      <c r="H1453" s="10" t="s">
        <v>3862</v>
      </c>
      <c r="I1453" s="41" t="s">
        <v>140</v>
      </c>
      <c r="J1453" s="41"/>
      <c r="K1453" s="10"/>
      <c r="L1453" s="10" t="s">
        <v>51</v>
      </c>
      <c r="M1453" s="10" t="s">
        <v>67</v>
      </c>
      <c r="N1453" s="13" t="s">
        <v>2577</v>
      </c>
      <c r="O1453" s="10" t="s">
        <v>604</v>
      </c>
      <c r="P1453" s="15" t="s">
        <v>2577</v>
      </c>
      <c r="Q1453" s="11"/>
      <c r="R1453" s="10"/>
      <c r="S1453" s="10" t="s">
        <v>536</v>
      </c>
      <c r="T1453" s="10" t="s">
        <v>536</v>
      </c>
      <c r="U1453" s="10" t="s">
        <v>2580</v>
      </c>
      <c r="V1453" s="10">
        <v>3403990000</v>
      </c>
      <c r="W1453" s="10" t="s">
        <v>2582</v>
      </c>
      <c r="X1453" s="112" t="s">
        <v>3908</v>
      </c>
      <c r="Y1453" s="10" t="s">
        <v>604</v>
      </c>
      <c r="Z1453" s="10" t="s">
        <v>604</v>
      </c>
      <c r="AA1453" s="112" t="s">
        <v>3909</v>
      </c>
      <c r="AB1453" s="14"/>
      <c r="AC1453" s="14"/>
      <c r="AD1453" s="14"/>
      <c r="AE1453" s="14"/>
      <c r="AF1453" s="14"/>
      <c r="AG1453" s="14"/>
      <c r="AH1453" s="14"/>
    </row>
    <row r="1454" spans="2:34" hidden="1" x14ac:dyDescent="0.35">
      <c r="B1454" s="10">
        <v>51144916</v>
      </c>
      <c r="C1454" s="10">
        <v>916</v>
      </c>
      <c r="D1454" s="11" t="s">
        <v>3910</v>
      </c>
      <c r="E1454" s="11"/>
      <c r="F1454" s="11"/>
      <c r="G1454" s="11" t="s">
        <v>46</v>
      </c>
      <c r="H1454" s="10" t="s">
        <v>3862</v>
      </c>
      <c r="I1454" s="41" t="s">
        <v>140</v>
      </c>
      <c r="J1454" s="41"/>
      <c r="K1454" s="10"/>
      <c r="L1454" s="10" t="s">
        <v>51</v>
      </c>
      <c r="M1454" s="10" t="s">
        <v>67</v>
      </c>
      <c r="N1454" s="13" t="s">
        <v>2577</v>
      </c>
      <c r="O1454" s="10" t="s">
        <v>604</v>
      </c>
      <c r="P1454" s="15" t="s">
        <v>2577</v>
      </c>
      <c r="Q1454" s="11"/>
      <c r="R1454" s="10"/>
      <c r="S1454" s="10" t="s">
        <v>536</v>
      </c>
      <c r="T1454" s="10" t="s">
        <v>536</v>
      </c>
      <c r="U1454" s="10" t="s">
        <v>2580</v>
      </c>
      <c r="V1454" s="10">
        <v>3403990000</v>
      </c>
      <c r="W1454" s="10" t="s">
        <v>2582</v>
      </c>
      <c r="X1454" s="10" t="s">
        <v>3911</v>
      </c>
      <c r="Y1454" s="10" t="s">
        <v>604</v>
      </c>
      <c r="Z1454" s="10" t="s">
        <v>604</v>
      </c>
      <c r="AA1454" s="10" t="s">
        <v>3912</v>
      </c>
      <c r="AB1454" s="14"/>
      <c r="AC1454" s="14"/>
      <c r="AD1454" s="14"/>
      <c r="AE1454" s="14"/>
      <c r="AF1454" s="14"/>
      <c r="AG1454" s="14"/>
      <c r="AH1454" s="14"/>
    </row>
    <row r="1455" spans="2:34" hidden="1" x14ac:dyDescent="0.35">
      <c r="B1455" s="10">
        <v>51138916</v>
      </c>
      <c r="C1455" s="10">
        <v>916</v>
      </c>
      <c r="D1455" s="11" t="s">
        <v>3913</v>
      </c>
      <c r="E1455" s="11"/>
      <c r="F1455" s="11"/>
      <c r="G1455" s="11" t="s">
        <v>46</v>
      </c>
      <c r="H1455" s="10" t="s">
        <v>3862</v>
      </c>
      <c r="I1455" s="41" t="s">
        <v>140</v>
      </c>
      <c r="J1455" s="41"/>
      <c r="K1455" s="10"/>
      <c r="L1455" s="10" t="s">
        <v>51</v>
      </c>
      <c r="M1455" s="10" t="s">
        <v>67</v>
      </c>
      <c r="N1455" s="13" t="s">
        <v>2577</v>
      </c>
      <c r="O1455" s="10" t="s">
        <v>604</v>
      </c>
      <c r="P1455" s="15" t="s">
        <v>2577</v>
      </c>
      <c r="Q1455" s="11"/>
      <c r="R1455" s="10"/>
      <c r="S1455" s="10" t="s">
        <v>536</v>
      </c>
      <c r="T1455" s="10" t="s">
        <v>536</v>
      </c>
      <c r="U1455" s="10" t="s">
        <v>2580</v>
      </c>
      <c r="V1455" s="10">
        <v>3403990000</v>
      </c>
      <c r="W1455" s="10" t="s">
        <v>2582</v>
      </c>
      <c r="X1455" s="10" t="s">
        <v>3914</v>
      </c>
      <c r="Y1455" s="10" t="s">
        <v>604</v>
      </c>
      <c r="Z1455" s="10" t="s">
        <v>604</v>
      </c>
      <c r="AA1455" s="10" t="s">
        <v>3915</v>
      </c>
      <c r="AB1455" s="14"/>
      <c r="AC1455" s="14"/>
      <c r="AD1455" s="14"/>
      <c r="AE1455" s="14"/>
      <c r="AF1455" s="14"/>
      <c r="AG1455" s="14"/>
      <c r="AH1455" s="14"/>
    </row>
    <row r="1456" spans="2:34" hidden="1" x14ac:dyDescent="0.35">
      <c r="B1456" s="10">
        <v>43935838</v>
      </c>
      <c r="C1456" s="10">
        <v>838</v>
      </c>
      <c r="D1456" s="11" t="s">
        <v>3916</v>
      </c>
      <c r="E1456" s="11"/>
      <c r="F1456" s="11"/>
      <c r="G1456" s="11" t="s">
        <v>46</v>
      </c>
      <c r="H1456" s="10" t="s">
        <v>3917</v>
      </c>
      <c r="I1456" s="41" t="s">
        <v>140</v>
      </c>
      <c r="J1456" s="41"/>
      <c r="K1456" s="10"/>
      <c r="L1456" s="10" t="s">
        <v>51</v>
      </c>
      <c r="M1456" s="10" t="s">
        <v>67</v>
      </c>
      <c r="N1456" s="13" t="s">
        <v>2577</v>
      </c>
      <c r="O1456" s="10" t="s">
        <v>604</v>
      </c>
      <c r="P1456" s="15" t="s">
        <v>2577</v>
      </c>
      <c r="Q1456" s="11"/>
      <c r="R1456" s="10"/>
      <c r="S1456" s="10" t="s">
        <v>536</v>
      </c>
      <c r="T1456" s="10" t="s">
        <v>536</v>
      </c>
      <c r="U1456" s="10" t="s">
        <v>2580</v>
      </c>
      <c r="V1456" s="10">
        <v>3403990000</v>
      </c>
      <c r="W1456" s="10" t="s">
        <v>2582</v>
      </c>
      <c r="X1456" s="10" t="s">
        <v>3918</v>
      </c>
      <c r="Y1456" s="10" t="s">
        <v>604</v>
      </c>
      <c r="Z1456" s="10" t="s">
        <v>604</v>
      </c>
      <c r="AA1456" s="10" t="s">
        <v>3919</v>
      </c>
      <c r="AB1456" s="14"/>
      <c r="AC1456" s="14"/>
      <c r="AD1456" s="14"/>
      <c r="AE1456" s="14"/>
      <c r="AF1456" s="14"/>
      <c r="AG1456" s="14"/>
      <c r="AH1456" s="14"/>
    </row>
    <row r="1457" spans="2:34" hidden="1" x14ac:dyDescent="0.35">
      <c r="B1457" s="10">
        <v>42727849</v>
      </c>
      <c r="C1457" s="10">
        <v>849</v>
      </c>
      <c r="D1457" s="11" t="s">
        <v>3920</v>
      </c>
      <c r="E1457" s="11"/>
      <c r="F1457" s="11"/>
      <c r="G1457" s="11" t="s">
        <v>46</v>
      </c>
      <c r="H1457" s="10" t="s">
        <v>47</v>
      </c>
      <c r="I1457" s="41" t="s">
        <v>48</v>
      </c>
      <c r="J1457" s="41" t="s">
        <v>145</v>
      </c>
      <c r="K1457" s="10" t="s">
        <v>65</v>
      </c>
      <c r="L1457" s="10" t="s">
        <v>51</v>
      </c>
      <c r="M1457" s="10" t="s">
        <v>67</v>
      </c>
      <c r="N1457" s="13" t="s">
        <v>2577</v>
      </c>
      <c r="O1457" s="10" t="s">
        <v>53</v>
      </c>
      <c r="P1457" s="15" t="s">
        <v>2577</v>
      </c>
      <c r="Q1457" s="11"/>
      <c r="R1457" s="10"/>
      <c r="S1457" s="10" t="s">
        <v>536</v>
      </c>
      <c r="T1457" s="10" t="s">
        <v>536</v>
      </c>
      <c r="U1457" s="10" t="s">
        <v>2580</v>
      </c>
      <c r="V1457" s="10" t="s">
        <v>604</v>
      </c>
      <c r="W1457" s="10" t="s">
        <v>2582</v>
      </c>
      <c r="X1457" s="10" t="s">
        <v>604</v>
      </c>
      <c r="Y1457" s="10" t="s">
        <v>604</v>
      </c>
      <c r="Z1457" s="10" t="s">
        <v>604</v>
      </c>
      <c r="AA1457" s="10" t="s">
        <v>2581</v>
      </c>
      <c r="AB1457" s="14" t="s">
        <v>316</v>
      </c>
      <c r="AC1457" s="14"/>
      <c r="AD1457" s="14"/>
      <c r="AE1457" s="14"/>
      <c r="AF1457" s="14"/>
      <c r="AG1457" s="14"/>
      <c r="AH1457" s="14"/>
    </row>
    <row r="1458" spans="2:34" hidden="1" x14ac:dyDescent="0.35">
      <c r="B1458" s="10">
        <v>51127919</v>
      </c>
      <c r="C1458" s="10">
        <v>919</v>
      </c>
      <c r="D1458" s="11" t="s">
        <v>3921</v>
      </c>
      <c r="E1458" s="11"/>
      <c r="F1458" s="11"/>
      <c r="G1458" s="11" t="s">
        <v>46</v>
      </c>
      <c r="H1458" s="10" t="s">
        <v>3295</v>
      </c>
      <c r="I1458" s="41" t="s">
        <v>140</v>
      </c>
      <c r="J1458" s="41"/>
      <c r="K1458" s="10"/>
      <c r="L1458" s="10" t="s">
        <v>66</v>
      </c>
      <c r="M1458" s="10" t="s">
        <v>67</v>
      </c>
      <c r="N1458" s="13" t="s">
        <v>2577</v>
      </c>
      <c r="O1458" s="10" t="s">
        <v>53</v>
      </c>
      <c r="P1458" s="15" t="s">
        <v>2577</v>
      </c>
      <c r="Q1458" s="11"/>
      <c r="R1458" s="10"/>
      <c r="S1458" s="10" t="s">
        <v>536</v>
      </c>
      <c r="T1458" s="10" t="s">
        <v>536</v>
      </c>
      <c r="U1458" s="10" t="s">
        <v>2580</v>
      </c>
      <c r="V1458" s="10" t="s">
        <v>604</v>
      </c>
      <c r="W1458" s="10" t="s">
        <v>604</v>
      </c>
      <c r="X1458" s="10" t="s">
        <v>604</v>
      </c>
      <c r="Y1458" s="10" t="s">
        <v>604</v>
      </c>
      <c r="Z1458" s="10" t="s">
        <v>604</v>
      </c>
      <c r="AA1458" s="10" t="s">
        <v>2581</v>
      </c>
      <c r="AB1458" s="14"/>
      <c r="AC1458" s="14"/>
      <c r="AD1458" s="14"/>
      <c r="AE1458" s="14"/>
      <c r="AF1458" s="14"/>
      <c r="AG1458" s="14"/>
      <c r="AH1458" s="14"/>
    </row>
    <row r="1459" spans="2:34" hidden="1" x14ac:dyDescent="0.35">
      <c r="B1459" s="10">
        <v>51127922</v>
      </c>
      <c r="C1459" s="10">
        <v>922</v>
      </c>
      <c r="D1459" s="11" t="s">
        <v>3922</v>
      </c>
      <c r="E1459" s="11"/>
      <c r="F1459" s="11"/>
      <c r="G1459" s="11" t="s">
        <v>46</v>
      </c>
      <c r="H1459" s="10" t="s">
        <v>3180</v>
      </c>
      <c r="I1459" s="41" t="s">
        <v>140</v>
      </c>
      <c r="J1459" s="41"/>
      <c r="K1459" s="10"/>
      <c r="L1459" s="10" t="s">
        <v>66</v>
      </c>
      <c r="M1459" s="10" t="s">
        <v>67</v>
      </c>
      <c r="N1459" s="13" t="s">
        <v>2577</v>
      </c>
      <c r="O1459" s="10" t="s">
        <v>53</v>
      </c>
      <c r="P1459" s="15" t="s">
        <v>2577</v>
      </c>
      <c r="Q1459" s="11"/>
      <c r="R1459" s="10"/>
      <c r="S1459" s="10" t="s">
        <v>536</v>
      </c>
      <c r="T1459" s="10" t="s">
        <v>536</v>
      </c>
      <c r="U1459" s="10" t="s">
        <v>2580</v>
      </c>
      <c r="V1459" s="10">
        <v>2710199900</v>
      </c>
      <c r="W1459" s="10" t="s">
        <v>604</v>
      </c>
      <c r="X1459" s="10" t="s">
        <v>604</v>
      </c>
      <c r="Y1459" s="10" t="s">
        <v>604</v>
      </c>
      <c r="Z1459" s="10" t="s">
        <v>604</v>
      </c>
      <c r="AA1459" s="10" t="s">
        <v>2581</v>
      </c>
      <c r="AB1459" s="14"/>
      <c r="AC1459" s="14"/>
      <c r="AD1459" s="14"/>
      <c r="AE1459" s="14"/>
      <c r="AF1459" s="14"/>
      <c r="AG1459" s="14"/>
      <c r="AH1459" s="14"/>
    </row>
    <row r="1460" spans="2:34" hidden="1" x14ac:dyDescent="0.35">
      <c r="B1460" s="10">
        <v>51127888</v>
      </c>
      <c r="C1460" s="10">
        <v>888</v>
      </c>
      <c r="D1460" s="11" t="s">
        <v>3923</v>
      </c>
      <c r="E1460" s="11"/>
      <c r="F1460" s="11"/>
      <c r="G1460" s="11" t="s">
        <v>46</v>
      </c>
      <c r="H1460" s="10" t="s">
        <v>431</v>
      </c>
      <c r="I1460" s="41" t="s">
        <v>48</v>
      </c>
      <c r="J1460" s="41"/>
      <c r="K1460" s="10"/>
      <c r="L1460" s="10" t="s">
        <v>66</v>
      </c>
      <c r="M1460" s="10" t="s">
        <v>67</v>
      </c>
      <c r="N1460" s="13" t="s">
        <v>2577</v>
      </c>
      <c r="O1460" s="10" t="s">
        <v>53</v>
      </c>
      <c r="P1460" s="15" t="s">
        <v>2577</v>
      </c>
      <c r="Q1460" s="11"/>
      <c r="R1460" s="10"/>
      <c r="S1460" s="10" t="s">
        <v>536</v>
      </c>
      <c r="T1460" s="10" t="s">
        <v>536</v>
      </c>
      <c r="U1460" s="10" t="s">
        <v>2580</v>
      </c>
      <c r="V1460" s="10">
        <v>2710199900</v>
      </c>
      <c r="W1460" s="10" t="s">
        <v>604</v>
      </c>
      <c r="X1460" s="10" t="s">
        <v>604</v>
      </c>
      <c r="Y1460" s="10" t="s">
        <v>604</v>
      </c>
      <c r="Z1460" s="10" t="s">
        <v>604</v>
      </c>
      <c r="AA1460" s="10" t="s">
        <v>2581</v>
      </c>
      <c r="AB1460" s="14"/>
      <c r="AC1460" s="14"/>
      <c r="AD1460" s="14"/>
      <c r="AE1460" s="14"/>
      <c r="AF1460" s="14"/>
      <c r="AG1460" s="14"/>
      <c r="AH1460" s="14"/>
    </row>
    <row r="1461" spans="2:34" hidden="1" x14ac:dyDescent="0.35">
      <c r="B1461" s="10">
        <v>49602801</v>
      </c>
      <c r="C1461" s="10">
        <v>801</v>
      </c>
      <c r="D1461" s="11" t="s">
        <v>3924</v>
      </c>
      <c r="E1461" s="11"/>
      <c r="F1461" s="11"/>
      <c r="G1461" s="11" t="s">
        <v>46</v>
      </c>
      <c r="H1461" s="10" t="s">
        <v>79</v>
      </c>
      <c r="I1461" s="41" t="s">
        <v>79</v>
      </c>
      <c r="J1461" s="41"/>
      <c r="K1461" s="10"/>
      <c r="L1461" s="10" t="s">
        <v>51</v>
      </c>
      <c r="M1461" s="10" t="s">
        <v>52</v>
      </c>
      <c r="N1461" s="13" t="s">
        <v>2577</v>
      </c>
      <c r="O1461" s="10" t="s">
        <v>53</v>
      </c>
      <c r="P1461" s="15" t="s">
        <v>2577</v>
      </c>
      <c r="Q1461" s="11"/>
      <c r="R1461" s="10"/>
      <c r="S1461" s="10" t="s">
        <v>536</v>
      </c>
      <c r="T1461" s="10" t="s">
        <v>536</v>
      </c>
      <c r="U1461" s="10" t="s">
        <v>2580</v>
      </c>
      <c r="V1461" s="10">
        <v>3819000000</v>
      </c>
      <c r="W1461" s="10" t="s">
        <v>2582</v>
      </c>
      <c r="X1461" s="10" t="s">
        <v>3925</v>
      </c>
      <c r="Y1461" s="10">
        <v>1176</v>
      </c>
      <c r="Z1461" s="10" t="s">
        <v>604</v>
      </c>
      <c r="AA1461" s="10" t="s">
        <v>3926</v>
      </c>
      <c r="AB1461" s="14"/>
      <c r="AC1461" s="14"/>
      <c r="AD1461" s="14"/>
      <c r="AE1461" s="14"/>
      <c r="AF1461" s="14"/>
      <c r="AG1461" s="14"/>
      <c r="AH1461" s="14"/>
    </row>
    <row r="1462" spans="2:34" hidden="1" x14ac:dyDescent="0.35">
      <c r="B1462" s="10">
        <v>49602849</v>
      </c>
      <c r="C1462" s="10">
        <v>849</v>
      </c>
      <c r="D1462" s="11" t="s">
        <v>3927</v>
      </c>
      <c r="E1462" s="11"/>
      <c r="F1462" s="11"/>
      <c r="G1462" s="11" t="s">
        <v>46</v>
      </c>
      <c r="H1462" s="10" t="s">
        <v>3928</v>
      </c>
      <c r="I1462" s="41" t="s">
        <v>140</v>
      </c>
      <c r="J1462" s="41"/>
      <c r="K1462" s="10"/>
      <c r="L1462" s="10" t="s">
        <v>51</v>
      </c>
      <c r="M1462" s="10" t="s">
        <v>67</v>
      </c>
      <c r="N1462" s="13" t="s">
        <v>2577</v>
      </c>
      <c r="O1462" s="10" t="s">
        <v>53</v>
      </c>
      <c r="P1462" s="15" t="s">
        <v>2577</v>
      </c>
      <c r="Q1462" s="11"/>
      <c r="R1462" s="10"/>
      <c r="S1462" s="10" t="s">
        <v>536</v>
      </c>
      <c r="T1462" s="10" t="s">
        <v>536</v>
      </c>
      <c r="U1462" s="10" t="s">
        <v>2580</v>
      </c>
      <c r="V1462" s="10" t="s">
        <v>604</v>
      </c>
      <c r="W1462" s="10" t="s">
        <v>2582</v>
      </c>
      <c r="X1462" s="10" t="s">
        <v>604</v>
      </c>
      <c r="Y1462" s="10" t="s">
        <v>604</v>
      </c>
      <c r="Z1462" s="10" t="s">
        <v>604</v>
      </c>
      <c r="AA1462" s="10" t="s">
        <v>2581</v>
      </c>
      <c r="AB1462" s="14"/>
      <c r="AC1462" s="14"/>
      <c r="AD1462" s="14"/>
      <c r="AE1462" s="14"/>
      <c r="AF1462" s="14"/>
      <c r="AG1462" s="14"/>
      <c r="AH1462" s="14"/>
    </row>
    <row r="1463" spans="2:34" hidden="1" x14ac:dyDescent="0.35">
      <c r="B1463" s="10">
        <v>48680801</v>
      </c>
      <c r="C1463" s="10">
        <v>801</v>
      </c>
      <c r="D1463" s="11" t="s">
        <v>3929</v>
      </c>
      <c r="E1463" s="11"/>
      <c r="F1463" s="11"/>
      <c r="G1463" s="11" t="s">
        <v>46</v>
      </c>
      <c r="H1463" s="10" t="s">
        <v>79</v>
      </c>
      <c r="I1463" s="41" t="s">
        <v>79</v>
      </c>
      <c r="J1463" s="41"/>
      <c r="K1463" s="10"/>
      <c r="L1463" s="10" t="s">
        <v>66</v>
      </c>
      <c r="M1463" s="10" t="s">
        <v>67</v>
      </c>
      <c r="N1463" s="13" t="s">
        <v>2577</v>
      </c>
      <c r="O1463" s="10" t="s">
        <v>604</v>
      </c>
      <c r="P1463" s="15" t="s">
        <v>2577</v>
      </c>
      <c r="Q1463" s="11"/>
      <c r="R1463" s="10"/>
      <c r="S1463" s="10" t="s">
        <v>536</v>
      </c>
      <c r="T1463" s="10" t="s">
        <v>536</v>
      </c>
      <c r="U1463" s="10" t="s">
        <v>2580</v>
      </c>
      <c r="V1463" s="10" t="s">
        <v>604</v>
      </c>
      <c r="W1463" s="10" t="s">
        <v>44</v>
      </c>
      <c r="X1463" s="10" t="s">
        <v>604</v>
      </c>
      <c r="Y1463" s="10" t="s">
        <v>604</v>
      </c>
      <c r="Z1463" s="10" t="s">
        <v>604</v>
      </c>
      <c r="AA1463" s="10" t="s">
        <v>2581</v>
      </c>
      <c r="AB1463" s="14"/>
      <c r="AC1463" s="14"/>
      <c r="AD1463" s="14"/>
      <c r="AE1463" s="14"/>
      <c r="AF1463" s="14"/>
      <c r="AG1463" s="14"/>
      <c r="AH1463" s="14"/>
    </row>
    <row r="1464" spans="2:34" hidden="1" x14ac:dyDescent="0.35">
      <c r="B1464" s="10">
        <v>48680803</v>
      </c>
      <c r="C1464" s="10">
        <v>803</v>
      </c>
      <c r="D1464" s="11" t="s">
        <v>3930</v>
      </c>
      <c r="E1464" s="11"/>
      <c r="F1464" s="11"/>
      <c r="G1464" s="11" t="s">
        <v>46</v>
      </c>
      <c r="H1464" s="10" t="s">
        <v>1837</v>
      </c>
      <c r="I1464" s="41" t="s">
        <v>48</v>
      </c>
      <c r="J1464" s="41"/>
      <c r="K1464" s="10"/>
      <c r="L1464" s="10" t="s">
        <v>66</v>
      </c>
      <c r="M1464" s="10" t="s">
        <v>67</v>
      </c>
      <c r="N1464" s="13" t="s">
        <v>2577</v>
      </c>
      <c r="O1464" s="10" t="s">
        <v>604</v>
      </c>
      <c r="P1464" s="15" t="s">
        <v>2577</v>
      </c>
      <c r="Q1464" s="11"/>
      <c r="R1464" s="10"/>
      <c r="S1464" s="10" t="s">
        <v>536</v>
      </c>
      <c r="T1464" s="10" t="s">
        <v>536</v>
      </c>
      <c r="U1464" s="10" t="s">
        <v>2580</v>
      </c>
      <c r="V1464" s="10">
        <v>2710193200</v>
      </c>
      <c r="W1464" s="10" t="s">
        <v>604</v>
      </c>
      <c r="X1464" s="10" t="s">
        <v>604</v>
      </c>
      <c r="Y1464" s="10" t="s">
        <v>604</v>
      </c>
      <c r="Z1464" s="10" t="s">
        <v>604</v>
      </c>
      <c r="AA1464" s="10" t="s">
        <v>2581</v>
      </c>
      <c r="AB1464" s="14"/>
      <c r="AC1464" s="14"/>
      <c r="AD1464" s="14"/>
      <c r="AE1464" s="14"/>
      <c r="AF1464" s="14"/>
      <c r="AG1464" s="14"/>
      <c r="AH1464" s="14"/>
    </row>
    <row r="1465" spans="2:34" hidden="1" x14ac:dyDescent="0.35">
      <c r="B1465" s="10">
        <v>48253855</v>
      </c>
      <c r="C1465" s="10">
        <v>855</v>
      </c>
      <c r="D1465" s="11" t="s">
        <v>3931</v>
      </c>
      <c r="E1465" s="11"/>
      <c r="F1465" s="11"/>
      <c r="G1465" s="11" t="s">
        <v>46</v>
      </c>
      <c r="H1465" s="10" t="s">
        <v>163</v>
      </c>
      <c r="I1465" s="41" t="s">
        <v>164</v>
      </c>
      <c r="J1465" s="41"/>
      <c r="K1465" s="10"/>
      <c r="L1465" s="10" t="s">
        <v>66</v>
      </c>
      <c r="M1465" s="10" t="s">
        <v>67</v>
      </c>
      <c r="N1465" s="13" t="s">
        <v>2577</v>
      </c>
      <c r="O1465" s="10" t="s">
        <v>53</v>
      </c>
      <c r="P1465" s="15" t="s">
        <v>2577</v>
      </c>
      <c r="Q1465" s="11"/>
      <c r="R1465" s="10"/>
      <c r="S1465" s="10" t="s">
        <v>3629</v>
      </c>
      <c r="T1465" s="10" t="s">
        <v>3629</v>
      </c>
      <c r="U1465" s="10" t="s">
        <v>2580</v>
      </c>
      <c r="V1465" s="10">
        <v>2710193100</v>
      </c>
      <c r="W1465" s="10" t="s">
        <v>604</v>
      </c>
      <c r="X1465" s="10" t="s">
        <v>3932</v>
      </c>
      <c r="Y1465" s="10" t="s">
        <v>604</v>
      </c>
      <c r="Z1465" s="10" t="s">
        <v>604</v>
      </c>
      <c r="AA1465" s="10" t="s">
        <v>3933</v>
      </c>
      <c r="AB1465" s="14"/>
      <c r="AC1465" s="14"/>
      <c r="AD1465" s="14"/>
      <c r="AE1465" s="14"/>
      <c r="AF1465" s="14"/>
      <c r="AG1465" s="14"/>
      <c r="AH1465" s="14"/>
    </row>
    <row r="1466" spans="2:34" hidden="1" x14ac:dyDescent="0.35">
      <c r="B1466" s="10">
        <v>48253803</v>
      </c>
      <c r="C1466" s="10">
        <v>803</v>
      </c>
      <c r="D1466" s="11" t="s">
        <v>3934</v>
      </c>
      <c r="E1466" s="11"/>
      <c r="F1466" s="11"/>
      <c r="G1466" s="11" t="s">
        <v>46</v>
      </c>
      <c r="H1466" s="10" t="s">
        <v>1837</v>
      </c>
      <c r="I1466" s="41" t="s">
        <v>48</v>
      </c>
      <c r="J1466" s="41"/>
      <c r="K1466" s="10"/>
      <c r="L1466" s="10" t="s">
        <v>66</v>
      </c>
      <c r="M1466" s="10" t="s">
        <v>67</v>
      </c>
      <c r="N1466" s="13" t="s">
        <v>2577</v>
      </c>
      <c r="O1466" s="10" t="s">
        <v>53</v>
      </c>
      <c r="P1466" s="15" t="s">
        <v>2577</v>
      </c>
      <c r="Q1466" s="11"/>
      <c r="R1466" s="10"/>
      <c r="S1466" s="10" t="s">
        <v>3629</v>
      </c>
      <c r="T1466" s="10" t="s">
        <v>3629</v>
      </c>
      <c r="U1466" s="10" t="s">
        <v>2580</v>
      </c>
      <c r="V1466" s="10">
        <v>2710193100</v>
      </c>
      <c r="W1466" s="10" t="s">
        <v>604</v>
      </c>
      <c r="X1466" s="10" t="s">
        <v>3932</v>
      </c>
      <c r="Y1466" s="10" t="s">
        <v>604</v>
      </c>
      <c r="Z1466" s="10" t="s">
        <v>604</v>
      </c>
      <c r="AA1466" s="10" t="s">
        <v>3933</v>
      </c>
      <c r="AB1466" s="14"/>
      <c r="AC1466" s="14"/>
      <c r="AD1466" s="14"/>
      <c r="AE1466" s="14"/>
      <c r="AF1466" s="14"/>
      <c r="AG1466" s="14"/>
      <c r="AH1466" s="14"/>
    </row>
    <row r="1467" spans="2:34" hidden="1" x14ac:dyDescent="0.35">
      <c r="B1467" s="10">
        <v>43590860</v>
      </c>
      <c r="C1467" s="10">
        <v>860</v>
      </c>
      <c r="D1467" s="11" t="s">
        <v>3935</v>
      </c>
      <c r="E1467" s="11"/>
      <c r="F1467" s="11"/>
      <c r="G1467" s="11" t="s">
        <v>46</v>
      </c>
      <c r="H1467" s="10" t="s">
        <v>163</v>
      </c>
      <c r="I1467" s="41" t="s">
        <v>164</v>
      </c>
      <c r="J1467" s="41"/>
      <c r="K1467" s="10"/>
      <c r="L1467" s="10" t="s">
        <v>51</v>
      </c>
      <c r="M1467" s="10" t="s">
        <v>67</v>
      </c>
      <c r="N1467" s="13" t="s">
        <v>2577</v>
      </c>
      <c r="O1467" s="10" t="s">
        <v>53</v>
      </c>
      <c r="P1467" s="15" t="s">
        <v>2577</v>
      </c>
      <c r="Q1467" s="11"/>
      <c r="R1467" s="10"/>
      <c r="S1467" s="10">
        <v>44965860</v>
      </c>
      <c r="T1467" s="10" t="s">
        <v>1551</v>
      </c>
      <c r="U1467" s="10" t="s">
        <v>2594</v>
      </c>
      <c r="V1467" s="10">
        <v>3403990000</v>
      </c>
      <c r="W1467" s="10" t="s">
        <v>2582</v>
      </c>
      <c r="X1467" s="10" t="s">
        <v>3936</v>
      </c>
      <c r="Y1467" s="10" t="s">
        <v>604</v>
      </c>
      <c r="Z1467" s="10" t="s">
        <v>604</v>
      </c>
      <c r="AA1467" s="10" t="s">
        <v>3937</v>
      </c>
      <c r="AB1467" s="14"/>
      <c r="AC1467" s="14"/>
      <c r="AD1467" s="14"/>
      <c r="AE1467" s="14"/>
      <c r="AF1467" s="14"/>
      <c r="AG1467" s="14"/>
      <c r="AH1467" s="14"/>
    </row>
    <row r="1468" spans="2:34" hidden="1" x14ac:dyDescent="0.35">
      <c r="B1468" s="10">
        <v>48032860</v>
      </c>
      <c r="C1468" s="10">
        <v>860</v>
      </c>
      <c r="D1468" s="11" t="s">
        <v>3938</v>
      </c>
      <c r="E1468" s="11"/>
      <c r="F1468" s="11"/>
      <c r="G1468" s="11" t="s">
        <v>46</v>
      </c>
      <c r="H1468" s="10" t="s">
        <v>163</v>
      </c>
      <c r="I1468" s="41" t="s">
        <v>164</v>
      </c>
      <c r="J1468" s="41"/>
      <c r="K1468" s="10"/>
      <c r="L1468" s="10" t="s">
        <v>51</v>
      </c>
      <c r="M1468" s="10" t="s">
        <v>67</v>
      </c>
      <c r="N1468" s="13" t="s">
        <v>2577</v>
      </c>
      <c r="O1468" s="10" t="s">
        <v>53</v>
      </c>
      <c r="P1468" s="15" t="s">
        <v>2577</v>
      </c>
      <c r="Q1468" s="11"/>
      <c r="R1468" s="10"/>
      <c r="S1468" s="10" t="s">
        <v>536</v>
      </c>
      <c r="T1468" s="10" t="s">
        <v>536</v>
      </c>
      <c r="U1468" s="10" t="s">
        <v>2580</v>
      </c>
      <c r="V1468" s="10" t="s">
        <v>604</v>
      </c>
      <c r="W1468" s="10" t="s">
        <v>2582</v>
      </c>
      <c r="X1468" s="10" t="s">
        <v>604</v>
      </c>
      <c r="Y1468" s="10" t="s">
        <v>604</v>
      </c>
      <c r="Z1468" s="10" t="s">
        <v>604</v>
      </c>
      <c r="AA1468" s="10" t="s">
        <v>2581</v>
      </c>
      <c r="AB1468" s="14"/>
      <c r="AC1468" s="14"/>
      <c r="AD1468" s="14"/>
      <c r="AE1468" s="14"/>
      <c r="AF1468" s="14"/>
      <c r="AG1468" s="14"/>
      <c r="AH1468" s="14"/>
    </row>
    <row r="1469" spans="2:34" hidden="1" x14ac:dyDescent="0.35">
      <c r="B1469" s="10">
        <v>43568815</v>
      </c>
      <c r="C1469" s="10">
        <v>815</v>
      </c>
      <c r="D1469" s="11" t="s">
        <v>3939</v>
      </c>
      <c r="E1469" s="11"/>
      <c r="F1469" s="11"/>
      <c r="G1469" s="11" t="s">
        <v>46</v>
      </c>
      <c r="H1469" s="10" t="s">
        <v>163</v>
      </c>
      <c r="I1469" s="41" t="s">
        <v>164</v>
      </c>
      <c r="J1469" s="41"/>
      <c r="K1469" s="10"/>
      <c r="L1469" s="10" t="s">
        <v>51</v>
      </c>
      <c r="M1469" s="10" t="s">
        <v>67</v>
      </c>
      <c r="N1469" s="13" t="s">
        <v>2577</v>
      </c>
      <c r="O1469" s="10" t="s">
        <v>53</v>
      </c>
      <c r="P1469" s="15" t="s">
        <v>2577</v>
      </c>
      <c r="Q1469" s="11"/>
      <c r="R1469" s="10"/>
      <c r="S1469" s="10" t="s">
        <v>3629</v>
      </c>
      <c r="T1469" s="10" t="s">
        <v>3629</v>
      </c>
      <c r="U1469" s="10" t="s">
        <v>2580</v>
      </c>
      <c r="V1469" s="10">
        <v>2710193100</v>
      </c>
      <c r="W1469" s="10" t="s">
        <v>2582</v>
      </c>
      <c r="X1469" s="10" t="s">
        <v>3940</v>
      </c>
      <c r="Y1469" s="10" t="s">
        <v>604</v>
      </c>
      <c r="Z1469" s="10" t="s">
        <v>604</v>
      </c>
      <c r="AA1469" s="10" t="s">
        <v>3941</v>
      </c>
      <c r="AB1469" s="14"/>
      <c r="AC1469" s="14"/>
      <c r="AD1469" s="14"/>
      <c r="AE1469" s="14"/>
      <c r="AF1469" s="14"/>
      <c r="AG1469" s="14"/>
      <c r="AH1469" s="14"/>
    </row>
    <row r="1470" spans="2:34" hidden="1" x14ac:dyDescent="0.35">
      <c r="B1470" s="10">
        <v>48432860</v>
      </c>
      <c r="C1470" s="10">
        <v>860</v>
      </c>
      <c r="D1470" s="11" t="s">
        <v>3942</v>
      </c>
      <c r="E1470" s="11"/>
      <c r="F1470" s="11"/>
      <c r="G1470" s="11" t="s">
        <v>46</v>
      </c>
      <c r="H1470" s="10" t="s">
        <v>163</v>
      </c>
      <c r="I1470" s="41" t="s">
        <v>164</v>
      </c>
      <c r="J1470" s="41"/>
      <c r="K1470" s="10"/>
      <c r="L1470" s="10" t="s">
        <v>51</v>
      </c>
      <c r="M1470" s="10" t="s">
        <v>67</v>
      </c>
      <c r="N1470" s="13" t="s">
        <v>2577</v>
      </c>
      <c r="O1470" s="10" t="s">
        <v>53</v>
      </c>
      <c r="P1470" s="15" t="s">
        <v>2577</v>
      </c>
      <c r="Q1470" s="11"/>
      <c r="R1470" s="10"/>
      <c r="S1470" s="10" t="s">
        <v>536</v>
      </c>
      <c r="T1470" s="10" t="s">
        <v>536</v>
      </c>
      <c r="U1470" s="10" t="s">
        <v>2580</v>
      </c>
      <c r="V1470" s="10">
        <v>3403990000</v>
      </c>
      <c r="W1470" s="10" t="s">
        <v>2582</v>
      </c>
      <c r="X1470" s="10" t="s">
        <v>604</v>
      </c>
      <c r="Y1470" s="10" t="s">
        <v>604</v>
      </c>
      <c r="Z1470" s="10" t="s">
        <v>604</v>
      </c>
      <c r="AA1470" s="10" t="s">
        <v>2581</v>
      </c>
      <c r="AB1470" s="14"/>
      <c r="AC1470" s="14"/>
      <c r="AD1470" s="14"/>
      <c r="AE1470" s="14"/>
      <c r="AF1470" s="14"/>
      <c r="AG1470" s="14"/>
      <c r="AH1470" s="14"/>
    </row>
    <row r="1471" spans="2:34" hidden="1" x14ac:dyDescent="0.35">
      <c r="B1471" s="10">
        <v>48068860</v>
      </c>
      <c r="C1471" s="10">
        <v>860</v>
      </c>
      <c r="D1471" s="11" t="s">
        <v>3943</v>
      </c>
      <c r="E1471" s="11"/>
      <c r="F1471" s="11"/>
      <c r="G1471" s="11" t="s">
        <v>46</v>
      </c>
      <c r="H1471" s="10" t="s">
        <v>163</v>
      </c>
      <c r="I1471" s="41" t="s">
        <v>164</v>
      </c>
      <c r="J1471" s="41"/>
      <c r="K1471" s="10"/>
      <c r="L1471" s="10" t="s">
        <v>51</v>
      </c>
      <c r="M1471" s="10" t="s">
        <v>67</v>
      </c>
      <c r="N1471" s="13" t="s">
        <v>2577</v>
      </c>
      <c r="O1471" s="10" t="s">
        <v>53</v>
      </c>
      <c r="P1471" s="15" t="s">
        <v>2577</v>
      </c>
      <c r="Q1471" s="11"/>
      <c r="R1471" s="10"/>
      <c r="S1471" s="10">
        <v>44964860</v>
      </c>
      <c r="T1471" s="10" t="s">
        <v>1547</v>
      </c>
      <c r="U1471" s="10" t="s">
        <v>2594</v>
      </c>
      <c r="V1471" s="10">
        <v>3403990000</v>
      </c>
      <c r="W1471" s="10" t="s">
        <v>2582</v>
      </c>
      <c r="X1471" s="10" t="s">
        <v>3944</v>
      </c>
      <c r="Y1471" s="10" t="s">
        <v>604</v>
      </c>
      <c r="Z1471" s="10" t="s">
        <v>604</v>
      </c>
      <c r="AA1471" s="10" t="s">
        <v>3945</v>
      </c>
      <c r="AB1471" s="14"/>
      <c r="AC1471" s="14"/>
      <c r="AD1471" s="14"/>
      <c r="AE1471" s="14"/>
      <c r="AF1471" s="14"/>
      <c r="AG1471" s="14"/>
      <c r="AH1471" s="14"/>
    </row>
    <row r="1472" spans="2:34" hidden="1" x14ac:dyDescent="0.35">
      <c r="B1472" s="10">
        <v>44468849</v>
      </c>
      <c r="C1472" s="10">
        <v>849</v>
      </c>
      <c r="D1472" s="11" t="s">
        <v>3946</v>
      </c>
      <c r="E1472" s="11"/>
      <c r="F1472" s="11"/>
      <c r="G1472" s="11" t="s">
        <v>46</v>
      </c>
      <c r="H1472" s="10" t="s">
        <v>47</v>
      </c>
      <c r="I1472" s="41" t="s">
        <v>48</v>
      </c>
      <c r="J1472" s="41"/>
      <c r="K1472" s="10"/>
      <c r="L1472" s="10" t="s">
        <v>51</v>
      </c>
      <c r="M1472" s="10" t="s">
        <v>67</v>
      </c>
      <c r="N1472" s="13" t="s">
        <v>2577</v>
      </c>
      <c r="O1472" s="10" t="s">
        <v>53</v>
      </c>
      <c r="P1472" s="15" t="s">
        <v>2577</v>
      </c>
      <c r="Q1472" s="11"/>
      <c r="R1472" s="10"/>
      <c r="S1472" s="10" t="s">
        <v>3629</v>
      </c>
      <c r="T1472" s="10" t="s">
        <v>3629</v>
      </c>
      <c r="U1472" s="10" t="s">
        <v>2580</v>
      </c>
      <c r="V1472" s="10">
        <v>3403990000</v>
      </c>
      <c r="W1472" s="10" t="s">
        <v>2582</v>
      </c>
      <c r="X1472" s="10" t="s">
        <v>3947</v>
      </c>
      <c r="Y1472" s="10" t="s">
        <v>604</v>
      </c>
      <c r="Z1472" s="10" t="s">
        <v>604</v>
      </c>
      <c r="AA1472" s="10" t="s">
        <v>3948</v>
      </c>
      <c r="AB1472" s="14"/>
      <c r="AC1472" s="14"/>
      <c r="AD1472" s="14"/>
      <c r="AE1472" s="14"/>
      <c r="AF1472" s="14"/>
      <c r="AG1472" s="14"/>
      <c r="AH1472" s="14"/>
    </row>
    <row r="1473" spans="2:34" hidden="1" x14ac:dyDescent="0.35">
      <c r="B1473" s="10">
        <v>43708803</v>
      </c>
      <c r="C1473" s="10">
        <v>803</v>
      </c>
      <c r="D1473" s="11" t="s">
        <v>3949</v>
      </c>
      <c r="E1473" s="11"/>
      <c r="F1473" s="11"/>
      <c r="G1473" s="11" t="s">
        <v>46</v>
      </c>
      <c r="H1473" s="10" t="s">
        <v>1837</v>
      </c>
      <c r="I1473" s="41" t="s">
        <v>48</v>
      </c>
      <c r="J1473" s="41"/>
      <c r="K1473" s="10"/>
      <c r="L1473" s="10" t="s">
        <v>604</v>
      </c>
      <c r="M1473" s="10" t="s">
        <v>67</v>
      </c>
      <c r="N1473" s="13" t="s">
        <v>2577</v>
      </c>
      <c r="O1473" s="10" t="s">
        <v>604</v>
      </c>
      <c r="P1473" s="15" t="s">
        <v>2577</v>
      </c>
      <c r="Q1473" s="11"/>
      <c r="R1473" s="10"/>
      <c r="S1473" s="10" t="s">
        <v>536</v>
      </c>
      <c r="T1473" s="10" t="s">
        <v>536</v>
      </c>
      <c r="U1473" s="10" t="s">
        <v>2580</v>
      </c>
      <c r="V1473" s="10">
        <v>2710199900</v>
      </c>
      <c r="W1473" s="10" t="s">
        <v>604</v>
      </c>
      <c r="X1473" s="10" t="s">
        <v>604</v>
      </c>
      <c r="Y1473" s="10" t="s">
        <v>604</v>
      </c>
      <c r="Z1473" s="10" t="s">
        <v>604</v>
      </c>
      <c r="AA1473" s="10" t="s">
        <v>2581</v>
      </c>
      <c r="AB1473" s="14"/>
      <c r="AC1473" s="14"/>
      <c r="AD1473" s="14"/>
      <c r="AE1473" s="14"/>
      <c r="AF1473" s="14"/>
      <c r="AG1473" s="14"/>
      <c r="AH1473" s="14"/>
    </row>
    <row r="1474" spans="2:34" hidden="1" x14ac:dyDescent="0.35">
      <c r="B1474" s="10">
        <v>44370803</v>
      </c>
      <c r="C1474" s="10">
        <v>803</v>
      </c>
      <c r="D1474" s="11" t="s">
        <v>3950</v>
      </c>
      <c r="E1474" s="11"/>
      <c r="F1474" s="11"/>
      <c r="G1474" s="11" t="s">
        <v>46</v>
      </c>
      <c r="H1474" s="10" t="s">
        <v>1837</v>
      </c>
      <c r="I1474" s="41" t="s">
        <v>48</v>
      </c>
      <c r="J1474" s="41"/>
      <c r="K1474" s="10"/>
      <c r="L1474" s="10" t="s">
        <v>604</v>
      </c>
      <c r="M1474" s="10" t="s">
        <v>67</v>
      </c>
      <c r="N1474" s="13" t="s">
        <v>2577</v>
      </c>
      <c r="O1474" s="10" t="s">
        <v>604</v>
      </c>
      <c r="P1474" s="15" t="s">
        <v>2577</v>
      </c>
      <c r="Q1474" s="11"/>
      <c r="R1474" s="10"/>
      <c r="S1474" s="10" t="s">
        <v>536</v>
      </c>
      <c r="T1474" s="10" t="s">
        <v>536</v>
      </c>
      <c r="U1474" s="10" t="s">
        <v>2580</v>
      </c>
      <c r="V1474" s="10" t="s">
        <v>604</v>
      </c>
      <c r="W1474" s="10" t="s">
        <v>604</v>
      </c>
      <c r="X1474" s="10" t="s">
        <v>604</v>
      </c>
      <c r="Y1474" s="10" t="s">
        <v>604</v>
      </c>
      <c r="Z1474" s="10" t="s">
        <v>604</v>
      </c>
      <c r="AA1474" s="10" t="s">
        <v>2581</v>
      </c>
      <c r="AB1474" s="14"/>
      <c r="AC1474" s="14"/>
      <c r="AD1474" s="14"/>
      <c r="AE1474" s="14"/>
      <c r="AF1474" s="14"/>
      <c r="AG1474" s="14"/>
      <c r="AH1474" s="14"/>
    </row>
    <row r="1475" spans="2:34" hidden="1" x14ac:dyDescent="0.35">
      <c r="B1475" s="10">
        <v>46444855</v>
      </c>
      <c r="C1475" s="10">
        <v>855</v>
      </c>
      <c r="D1475" s="11" t="s">
        <v>3951</v>
      </c>
      <c r="E1475" s="11"/>
      <c r="F1475" s="11"/>
      <c r="G1475" s="11" t="s">
        <v>46</v>
      </c>
      <c r="H1475" s="10" t="s">
        <v>163</v>
      </c>
      <c r="I1475" s="41" t="s">
        <v>164</v>
      </c>
      <c r="J1475" s="41"/>
      <c r="K1475" s="10"/>
      <c r="L1475" s="10" t="s">
        <v>66</v>
      </c>
      <c r="M1475" s="10" t="s">
        <v>67</v>
      </c>
      <c r="N1475" s="13" t="s">
        <v>2577</v>
      </c>
      <c r="O1475" s="10" t="s">
        <v>604</v>
      </c>
      <c r="P1475" s="15" t="s">
        <v>2577</v>
      </c>
      <c r="Q1475" s="11"/>
      <c r="R1475" s="10"/>
      <c r="S1475" s="10" t="s">
        <v>536</v>
      </c>
      <c r="T1475" s="10" t="s">
        <v>536</v>
      </c>
      <c r="U1475" s="10" t="s">
        <v>2580</v>
      </c>
      <c r="V1475" s="10">
        <v>2710193200</v>
      </c>
      <c r="W1475" s="10" t="s">
        <v>604</v>
      </c>
      <c r="X1475" s="10" t="s">
        <v>604</v>
      </c>
      <c r="Y1475" s="10" t="s">
        <v>604</v>
      </c>
      <c r="Z1475" s="10" t="s">
        <v>604</v>
      </c>
      <c r="AA1475" s="10" t="s">
        <v>2581</v>
      </c>
      <c r="AB1475" s="14"/>
      <c r="AC1475" s="14"/>
      <c r="AD1475" s="14"/>
      <c r="AE1475" s="14"/>
      <c r="AF1475" s="14"/>
      <c r="AG1475" s="14"/>
      <c r="AH1475" s="14"/>
    </row>
    <row r="1476" spans="2:34" hidden="1" x14ac:dyDescent="0.35">
      <c r="B1476" s="10">
        <v>46444803</v>
      </c>
      <c r="C1476" s="10">
        <v>803</v>
      </c>
      <c r="D1476" s="11" t="s">
        <v>3952</v>
      </c>
      <c r="E1476" s="11"/>
      <c r="F1476" s="11"/>
      <c r="G1476" s="11" t="s">
        <v>46</v>
      </c>
      <c r="H1476" s="10" t="s">
        <v>1837</v>
      </c>
      <c r="I1476" s="41" t="s">
        <v>48</v>
      </c>
      <c r="J1476" s="41"/>
      <c r="K1476" s="10"/>
      <c r="L1476" s="10" t="s">
        <v>66</v>
      </c>
      <c r="M1476" s="10" t="s">
        <v>67</v>
      </c>
      <c r="N1476" s="13" t="s">
        <v>2577</v>
      </c>
      <c r="O1476" s="10" t="s">
        <v>604</v>
      </c>
      <c r="P1476" s="15" t="s">
        <v>2577</v>
      </c>
      <c r="Q1476" s="11"/>
      <c r="R1476" s="10"/>
      <c r="S1476" s="10" t="s">
        <v>536</v>
      </c>
      <c r="T1476" s="10" t="s">
        <v>536</v>
      </c>
      <c r="U1476" s="10" t="s">
        <v>2580</v>
      </c>
      <c r="V1476" s="10">
        <v>2710193200</v>
      </c>
      <c r="W1476" s="10" t="s">
        <v>604</v>
      </c>
      <c r="X1476" s="10" t="s">
        <v>604</v>
      </c>
      <c r="Y1476" s="10" t="s">
        <v>604</v>
      </c>
      <c r="Z1476" s="10" t="s">
        <v>604</v>
      </c>
      <c r="AA1476" s="10" t="s">
        <v>2581</v>
      </c>
      <c r="AB1476" s="14"/>
      <c r="AC1476" s="14"/>
      <c r="AD1476" s="14"/>
      <c r="AE1476" s="14"/>
      <c r="AF1476" s="14"/>
      <c r="AG1476" s="14"/>
      <c r="AH1476" s="14"/>
    </row>
    <row r="1477" spans="2:34" hidden="1" x14ac:dyDescent="0.35">
      <c r="B1477" s="10">
        <v>45453860</v>
      </c>
      <c r="C1477" s="10">
        <v>860</v>
      </c>
      <c r="D1477" s="11" t="s">
        <v>3953</v>
      </c>
      <c r="E1477" s="11"/>
      <c r="F1477" s="11"/>
      <c r="G1477" s="11" t="s">
        <v>46</v>
      </c>
      <c r="H1477" s="10" t="s">
        <v>163</v>
      </c>
      <c r="I1477" s="41" t="s">
        <v>164</v>
      </c>
      <c r="J1477" s="41"/>
      <c r="K1477" s="10"/>
      <c r="L1477" s="10" t="s">
        <v>51</v>
      </c>
      <c r="M1477" s="10" t="s">
        <v>67</v>
      </c>
      <c r="N1477" s="13" t="s">
        <v>2577</v>
      </c>
      <c r="O1477" s="10" t="s">
        <v>92</v>
      </c>
      <c r="P1477" s="15" t="s">
        <v>2577</v>
      </c>
      <c r="Q1477" s="11"/>
      <c r="R1477" s="10"/>
      <c r="S1477" s="10">
        <v>45248860</v>
      </c>
      <c r="T1477" s="10" t="s">
        <v>346</v>
      </c>
      <c r="U1477" s="10" t="s">
        <v>2594</v>
      </c>
      <c r="V1477" s="10">
        <v>3403990000</v>
      </c>
      <c r="W1477" s="10" t="s">
        <v>2582</v>
      </c>
      <c r="X1477" s="10" t="s">
        <v>3954</v>
      </c>
      <c r="Y1477" s="10" t="s">
        <v>604</v>
      </c>
      <c r="Z1477" s="10" t="s">
        <v>604</v>
      </c>
      <c r="AA1477" s="10" t="s">
        <v>3955</v>
      </c>
      <c r="AB1477" s="14" t="s">
        <v>344</v>
      </c>
      <c r="AC1477" s="14"/>
      <c r="AD1477" s="14"/>
      <c r="AE1477" s="14"/>
      <c r="AF1477" s="14"/>
      <c r="AG1477" s="14"/>
      <c r="AH1477" s="14"/>
    </row>
    <row r="1478" spans="2:34" hidden="1" x14ac:dyDescent="0.35">
      <c r="B1478" s="10">
        <v>45451860</v>
      </c>
      <c r="C1478" s="10">
        <v>860</v>
      </c>
      <c r="D1478" s="11" t="s">
        <v>3956</v>
      </c>
      <c r="E1478" s="11"/>
      <c r="F1478" s="11"/>
      <c r="G1478" s="11" t="s">
        <v>46</v>
      </c>
      <c r="H1478" s="10" t="s">
        <v>163</v>
      </c>
      <c r="I1478" s="41" t="s">
        <v>164</v>
      </c>
      <c r="J1478" s="41"/>
      <c r="K1478" s="10"/>
      <c r="L1478" s="10" t="s">
        <v>51</v>
      </c>
      <c r="M1478" s="10" t="s">
        <v>67</v>
      </c>
      <c r="N1478" s="13" t="s">
        <v>2577</v>
      </c>
      <c r="O1478" s="10" t="s">
        <v>53</v>
      </c>
      <c r="P1478" s="15" t="s">
        <v>2577</v>
      </c>
      <c r="Q1478" s="11"/>
      <c r="R1478" s="10"/>
      <c r="S1478" s="10">
        <v>45249860</v>
      </c>
      <c r="T1478" s="10" t="s">
        <v>3093</v>
      </c>
      <c r="U1478" s="10" t="s">
        <v>2594</v>
      </c>
      <c r="V1478" s="10">
        <v>3403990000</v>
      </c>
      <c r="W1478" s="10" t="s">
        <v>2582</v>
      </c>
      <c r="X1478" s="10" t="s">
        <v>3957</v>
      </c>
      <c r="Y1478" s="10" t="s">
        <v>604</v>
      </c>
      <c r="Z1478" s="10" t="s">
        <v>604</v>
      </c>
      <c r="AA1478" s="10" t="s">
        <v>3958</v>
      </c>
      <c r="AB1478" s="14" t="s">
        <v>344</v>
      </c>
      <c r="AC1478" s="14"/>
      <c r="AD1478" s="14"/>
      <c r="AE1478" s="14"/>
      <c r="AF1478" s="14"/>
      <c r="AG1478" s="14"/>
      <c r="AH1478" s="14"/>
    </row>
    <row r="1479" spans="2:34" hidden="1" x14ac:dyDescent="0.35">
      <c r="B1479" s="10">
        <v>45451849</v>
      </c>
      <c r="C1479" s="10">
        <v>849</v>
      </c>
      <c r="D1479" s="11" t="s">
        <v>3959</v>
      </c>
      <c r="E1479" s="11"/>
      <c r="F1479" s="11"/>
      <c r="G1479" s="11" t="s">
        <v>46</v>
      </c>
      <c r="H1479" s="10" t="s">
        <v>3960</v>
      </c>
      <c r="I1479" s="41" t="s">
        <v>140</v>
      </c>
      <c r="J1479" s="41"/>
      <c r="K1479" s="10"/>
      <c r="L1479" s="10" t="s">
        <v>51</v>
      </c>
      <c r="M1479" s="10" t="s">
        <v>67</v>
      </c>
      <c r="N1479" s="13" t="s">
        <v>2577</v>
      </c>
      <c r="O1479" s="10" t="s">
        <v>53</v>
      </c>
      <c r="P1479" s="15" t="s">
        <v>2577</v>
      </c>
      <c r="Q1479" s="11"/>
      <c r="R1479" s="10"/>
      <c r="S1479" s="10" t="s">
        <v>536</v>
      </c>
      <c r="T1479" s="10" t="s">
        <v>536</v>
      </c>
      <c r="U1479" s="10" t="s">
        <v>2580</v>
      </c>
      <c r="V1479" s="10">
        <v>3403990000</v>
      </c>
      <c r="W1479" s="10" t="s">
        <v>2582</v>
      </c>
      <c r="X1479" s="10" t="s">
        <v>604</v>
      </c>
      <c r="Y1479" s="10" t="s">
        <v>604</v>
      </c>
      <c r="Z1479" s="10" t="s">
        <v>604</v>
      </c>
      <c r="AA1479" s="10" t="s">
        <v>2581</v>
      </c>
      <c r="AB1479" s="14" t="s">
        <v>344</v>
      </c>
      <c r="AC1479" s="14"/>
      <c r="AD1479" s="14"/>
      <c r="AE1479" s="14"/>
      <c r="AF1479" s="14"/>
      <c r="AG1479" s="14"/>
      <c r="AH1479" s="14"/>
    </row>
    <row r="1480" spans="2:34" hidden="1" x14ac:dyDescent="0.35">
      <c r="B1480" s="10">
        <v>45432849</v>
      </c>
      <c r="C1480" s="10">
        <v>849</v>
      </c>
      <c r="D1480" s="11" t="s">
        <v>3961</v>
      </c>
      <c r="E1480" s="11"/>
      <c r="F1480" s="11"/>
      <c r="G1480" s="11" t="s">
        <v>46</v>
      </c>
      <c r="H1480" s="10" t="s">
        <v>47</v>
      </c>
      <c r="I1480" s="41" t="s">
        <v>48</v>
      </c>
      <c r="J1480" s="41"/>
      <c r="K1480" s="10"/>
      <c r="L1480" s="10" t="s">
        <v>51</v>
      </c>
      <c r="M1480" s="10" t="s">
        <v>67</v>
      </c>
      <c r="N1480" s="13" t="s">
        <v>2577</v>
      </c>
      <c r="O1480" s="10" t="s">
        <v>53</v>
      </c>
      <c r="P1480" s="15" t="s">
        <v>2577</v>
      </c>
      <c r="Q1480" s="11"/>
      <c r="R1480" s="10"/>
      <c r="S1480" s="10" t="s">
        <v>536</v>
      </c>
      <c r="T1480" s="10" t="s">
        <v>536</v>
      </c>
      <c r="U1480" s="10" t="s">
        <v>2580</v>
      </c>
      <c r="V1480" s="10" t="s">
        <v>604</v>
      </c>
      <c r="W1480" s="10" t="s">
        <v>2582</v>
      </c>
      <c r="X1480" s="10" t="s">
        <v>604</v>
      </c>
      <c r="Y1480" s="10" t="s">
        <v>604</v>
      </c>
      <c r="Z1480" s="10" t="s">
        <v>604</v>
      </c>
      <c r="AA1480" s="10" t="s">
        <v>2581</v>
      </c>
      <c r="AB1480" s="14" t="s">
        <v>344</v>
      </c>
      <c r="AC1480" s="14"/>
      <c r="AD1480" s="14"/>
      <c r="AE1480" s="14"/>
      <c r="AF1480" s="14"/>
      <c r="AG1480" s="14"/>
      <c r="AH1480" s="14"/>
    </row>
    <row r="1481" spans="2:34" hidden="1" x14ac:dyDescent="0.35">
      <c r="B1481" s="10">
        <v>45452860</v>
      </c>
      <c r="C1481" s="10">
        <v>860</v>
      </c>
      <c r="D1481" s="11" t="s">
        <v>3962</v>
      </c>
      <c r="E1481" s="11"/>
      <c r="F1481" s="11"/>
      <c r="G1481" s="11" t="s">
        <v>46</v>
      </c>
      <c r="H1481" s="10" t="s">
        <v>163</v>
      </c>
      <c r="I1481" s="41" t="s">
        <v>164</v>
      </c>
      <c r="J1481" s="41"/>
      <c r="K1481" s="10"/>
      <c r="L1481" s="10" t="s">
        <v>51</v>
      </c>
      <c r="M1481" s="10" t="s">
        <v>67</v>
      </c>
      <c r="N1481" s="13" t="s">
        <v>2577</v>
      </c>
      <c r="O1481" s="10" t="s">
        <v>53</v>
      </c>
      <c r="P1481" s="15" t="s">
        <v>2577</v>
      </c>
      <c r="Q1481" s="11"/>
      <c r="R1481" s="10"/>
      <c r="S1481" s="10" t="s">
        <v>536</v>
      </c>
      <c r="T1481" s="10" t="s">
        <v>536</v>
      </c>
      <c r="U1481" s="10" t="s">
        <v>2580</v>
      </c>
      <c r="V1481" s="10">
        <v>2710193200</v>
      </c>
      <c r="W1481" s="10" t="s">
        <v>2582</v>
      </c>
      <c r="X1481" s="10" t="s">
        <v>604</v>
      </c>
      <c r="Y1481" s="10" t="s">
        <v>604</v>
      </c>
      <c r="Z1481" s="10" t="s">
        <v>604</v>
      </c>
      <c r="AA1481" s="10" t="s">
        <v>2581</v>
      </c>
      <c r="AB1481" s="14" t="s">
        <v>344</v>
      </c>
      <c r="AC1481" s="14"/>
      <c r="AD1481" s="14"/>
      <c r="AE1481" s="14"/>
      <c r="AF1481" s="14"/>
      <c r="AG1481" s="14"/>
      <c r="AH1481" s="14"/>
    </row>
    <row r="1482" spans="2:34" hidden="1" x14ac:dyDescent="0.35">
      <c r="B1482" s="10">
        <v>45246860</v>
      </c>
      <c r="C1482" s="10">
        <v>860</v>
      </c>
      <c r="D1482" s="11" t="s">
        <v>3963</v>
      </c>
      <c r="E1482" s="11"/>
      <c r="F1482" s="11"/>
      <c r="G1482" s="11" t="s">
        <v>46</v>
      </c>
      <c r="H1482" s="10" t="s">
        <v>163</v>
      </c>
      <c r="I1482" s="41" t="s">
        <v>164</v>
      </c>
      <c r="J1482" s="41"/>
      <c r="K1482" s="10"/>
      <c r="L1482" s="10" t="s">
        <v>51</v>
      </c>
      <c r="M1482" s="10" t="s">
        <v>67</v>
      </c>
      <c r="N1482" s="13" t="s">
        <v>2577</v>
      </c>
      <c r="O1482" s="10" t="s">
        <v>92</v>
      </c>
      <c r="P1482" s="15" t="s">
        <v>2577</v>
      </c>
      <c r="Q1482" s="11"/>
      <c r="R1482" s="10"/>
      <c r="S1482" s="10">
        <v>45261860</v>
      </c>
      <c r="T1482" s="10" t="s">
        <v>3098</v>
      </c>
      <c r="U1482" s="10" t="s">
        <v>2594</v>
      </c>
      <c r="V1482" s="10">
        <v>3403190000</v>
      </c>
      <c r="W1482" s="10" t="s">
        <v>2582</v>
      </c>
      <c r="X1482" s="10" t="s">
        <v>3964</v>
      </c>
      <c r="Y1482" s="10" t="s">
        <v>604</v>
      </c>
      <c r="Z1482" s="10" t="s">
        <v>604</v>
      </c>
      <c r="AA1482" s="10" t="s">
        <v>3965</v>
      </c>
      <c r="AB1482" s="14" t="s">
        <v>344</v>
      </c>
      <c r="AC1482" s="14"/>
      <c r="AD1482" s="14"/>
      <c r="AE1482" s="14"/>
      <c r="AF1482" s="14"/>
      <c r="AG1482" s="14"/>
      <c r="AH1482" s="14"/>
    </row>
    <row r="1483" spans="2:34" hidden="1" x14ac:dyDescent="0.35">
      <c r="B1483" s="10">
        <v>45246849</v>
      </c>
      <c r="C1483" s="10">
        <v>849</v>
      </c>
      <c r="D1483" s="11" t="s">
        <v>3966</v>
      </c>
      <c r="E1483" s="11"/>
      <c r="F1483" s="11"/>
      <c r="G1483" s="11" t="s">
        <v>46</v>
      </c>
      <c r="H1483" s="10" t="s">
        <v>47</v>
      </c>
      <c r="I1483" s="41" t="s">
        <v>48</v>
      </c>
      <c r="J1483" s="41"/>
      <c r="K1483" s="10"/>
      <c r="L1483" s="10" t="s">
        <v>51</v>
      </c>
      <c r="M1483" s="10" t="s">
        <v>67</v>
      </c>
      <c r="N1483" s="13" t="s">
        <v>2577</v>
      </c>
      <c r="O1483" s="10" t="s">
        <v>92</v>
      </c>
      <c r="P1483" s="15" t="s">
        <v>2577</v>
      </c>
      <c r="Q1483" s="11"/>
      <c r="R1483" s="10"/>
      <c r="S1483" s="10">
        <v>45261849</v>
      </c>
      <c r="T1483" s="10" t="s">
        <v>3101</v>
      </c>
      <c r="U1483" s="10" t="s">
        <v>2594</v>
      </c>
      <c r="V1483" s="10">
        <v>3403190000</v>
      </c>
      <c r="W1483" s="10" t="s">
        <v>2582</v>
      </c>
      <c r="X1483" s="10" t="s">
        <v>3964</v>
      </c>
      <c r="Y1483" s="10" t="s">
        <v>604</v>
      </c>
      <c r="Z1483" s="10" t="s">
        <v>604</v>
      </c>
      <c r="AA1483" s="10" t="s">
        <v>3965</v>
      </c>
      <c r="AB1483" s="14" t="s">
        <v>344</v>
      </c>
      <c r="AC1483" s="14"/>
      <c r="AD1483" s="14"/>
      <c r="AE1483" s="14"/>
      <c r="AF1483" s="14"/>
      <c r="AG1483" s="14"/>
      <c r="AH1483" s="14"/>
    </row>
    <row r="1484" spans="2:34" hidden="1" x14ac:dyDescent="0.35">
      <c r="B1484" s="10">
        <v>45452849</v>
      </c>
      <c r="C1484" s="10">
        <v>849</v>
      </c>
      <c r="D1484" s="11" t="s">
        <v>3967</v>
      </c>
      <c r="E1484" s="11"/>
      <c r="F1484" s="11"/>
      <c r="G1484" s="11" t="s">
        <v>46</v>
      </c>
      <c r="H1484" s="10" t="s">
        <v>3279</v>
      </c>
      <c r="I1484" s="41" t="s">
        <v>140</v>
      </c>
      <c r="J1484" s="41"/>
      <c r="K1484" s="10"/>
      <c r="L1484" s="10" t="s">
        <v>51</v>
      </c>
      <c r="M1484" s="10" t="s">
        <v>67</v>
      </c>
      <c r="N1484" s="13" t="s">
        <v>2577</v>
      </c>
      <c r="O1484" s="10" t="s">
        <v>53</v>
      </c>
      <c r="P1484" s="15" t="s">
        <v>2577</v>
      </c>
      <c r="Q1484" s="11"/>
      <c r="R1484" s="10"/>
      <c r="S1484" s="10" t="s">
        <v>536</v>
      </c>
      <c r="T1484" s="10" t="s">
        <v>536</v>
      </c>
      <c r="U1484" s="10" t="s">
        <v>2580</v>
      </c>
      <c r="V1484" s="10">
        <v>2710193200</v>
      </c>
      <c r="W1484" s="10" t="s">
        <v>2582</v>
      </c>
      <c r="X1484" s="10" t="s">
        <v>604</v>
      </c>
      <c r="Y1484" s="10" t="s">
        <v>604</v>
      </c>
      <c r="Z1484" s="10" t="s">
        <v>604</v>
      </c>
      <c r="AA1484" s="10" t="s">
        <v>2581</v>
      </c>
      <c r="AB1484" s="14" t="s">
        <v>344</v>
      </c>
      <c r="AC1484" s="14"/>
      <c r="AD1484" s="14"/>
      <c r="AE1484" s="14"/>
      <c r="AF1484" s="14"/>
      <c r="AG1484" s="14"/>
      <c r="AH1484" s="14"/>
    </row>
    <row r="1485" spans="2:34" hidden="1" x14ac:dyDescent="0.35">
      <c r="B1485" s="10">
        <v>45450860</v>
      </c>
      <c r="C1485" s="10">
        <v>860</v>
      </c>
      <c r="D1485" s="11" t="s">
        <v>3968</v>
      </c>
      <c r="E1485" s="11"/>
      <c r="F1485" s="11"/>
      <c r="G1485" s="11" t="s">
        <v>46</v>
      </c>
      <c r="H1485" s="10" t="s">
        <v>163</v>
      </c>
      <c r="I1485" s="41" t="s">
        <v>164</v>
      </c>
      <c r="J1485" s="41"/>
      <c r="K1485" s="10"/>
      <c r="L1485" s="10" t="s">
        <v>51</v>
      </c>
      <c r="M1485" s="10" t="s">
        <v>67</v>
      </c>
      <c r="N1485" s="13" t="s">
        <v>2577</v>
      </c>
      <c r="O1485" s="10" t="s">
        <v>53</v>
      </c>
      <c r="P1485" s="15" t="s">
        <v>2577</v>
      </c>
      <c r="Q1485" s="11"/>
      <c r="R1485" s="10"/>
      <c r="S1485" s="10" t="s">
        <v>536</v>
      </c>
      <c r="T1485" s="10" t="s">
        <v>536</v>
      </c>
      <c r="U1485" s="10" t="s">
        <v>2580</v>
      </c>
      <c r="V1485" s="10">
        <v>2710193200</v>
      </c>
      <c r="W1485" s="10" t="s">
        <v>2582</v>
      </c>
      <c r="X1485" s="10" t="s">
        <v>604</v>
      </c>
      <c r="Y1485" s="10" t="s">
        <v>604</v>
      </c>
      <c r="Z1485" s="10" t="s">
        <v>604</v>
      </c>
      <c r="AA1485" s="10" t="s">
        <v>2581</v>
      </c>
      <c r="AB1485" s="14" t="s">
        <v>344</v>
      </c>
      <c r="AC1485" s="14"/>
      <c r="AD1485" s="14"/>
      <c r="AE1485" s="14"/>
      <c r="AF1485" s="14"/>
      <c r="AG1485" s="14"/>
      <c r="AH1485" s="14"/>
    </row>
    <row r="1486" spans="2:34" hidden="1" x14ac:dyDescent="0.35">
      <c r="B1486" s="10">
        <v>45468860</v>
      </c>
      <c r="C1486" s="10">
        <v>860</v>
      </c>
      <c r="D1486" s="11" t="s">
        <v>3969</v>
      </c>
      <c r="E1486" s="11"/>
      <c r="F1486" s="11"/>
      <c r="G1486" s="11" t="s">
        <v>46</v>
      </c>
      <c r="H1486" s="10" t="s">
        <v>163</v>
      </c>
      <c r="I1486" s="41" t="s">
        <v>164</v>
      </c>
      <c r="J1486" s="41"/>
      <c r="K1486" s="10"/>
      <c r="L1486" s="10" t="s">
        <v>51</v>
      </c>
      <c r="M1486" s="10" t="s">
        <v>67</v>
      </c>
      <c r="N1486" s="13" t="s">
        <v>2577</v>
      </c>
      <c r="O1486" s="10" t="s">
        <v>53</v>
      </c>
      <c r="P1486" s="15" t="s">
        <v>2577</v>
      </c>
      <c r="Q1486" s="11"/>
      <c r="R1486" s="10"/>
      <c r="S1486" s="10">
        <v>45250860</v>
      </c>
      <c r="T1486" s="10" t="s">
        <v>356</v>
      </c>
      <c r="U1486" s="10" t="s">
        <v>2594</v>
      </c>
      <c r="V1486" s="10">
        <v>3403190000</v>
      </c>
      <c r="W1486" s="10" t="s">
        <v>2582</v>
      </c>
      <c r="X1486" s="10" t="s">
        <v>3970</v>
      </c>
      <c r="Y1486" s="10" t="s">
        <v>604</v>
      </c>
      <c r="Z1486" s="10" t="s">
        <v>604</v>
      </c>
      <c r="AA1486" s="10" t="s">
        <v>3971</v>
      </c>
      <c r="AB1486" s="14" t="s">
        <v>344</v>
      </c>
      <c r="AC1486" s="14"/>
      <c r="AD1486" s="14"/>
      <c r="AE1486" s="14"/>
      <c r="AF1486" s="14"/>
      <c r="AG1486" s="14"/>
      <c r="AH1486" s="14"/>
    </row>
    <row r="1487" spans="2:34" hidden="1" x14ac:dyDescent="0.35">
      <c r="B1487" s="10">
        <v>45446860</v>
      </c>
      <c r="C1487" s="10">
        <v>860</v>
      </c>
      <c r="D1487" s="11" t="s">
        <v>3972</v>
      </c>
      <c r="E1487" s="11"/>
      <c r="F1487" s="11"/>
      <c r="G1487" s="11" t="s">
        <v>46</v>
      </c>
      <c r="H1487" s="10" t="s">
        <v>163</v>
      </c>
      <c r="I1487" s="41" t="s">
        <v>164</v>
      </c>
      <c r="J1487" s="41"/>
      <c r="K1487" s="10"/>
      <c r="L1487" s="10" t="s">
        <v>51</v>
      </c>
      <c r="M1487" s="10" t="s">
        <v>67</v>
      </c>
      <c r="N1487" s="13" t="s">
        <v>2577</v>
      </c>
      <c r="O1487" s="10" t="s">
        <v>53</v>
      </c>
      <c r="P1487" s="15" t="s">
        <v>2577</v>
      </c>
      <c r="Q1487" s="11"/>
      <c r="R1487" s="10"/>
      <c r="S1487" s="10" t="s">
        <v>3629</v>
      </c>
      <c r="T1487" s="10" t="s">
        <v>3629</v>
      </c>
      <c r="U1487" s="10" t="s">
        <v>2580</v>
      </c>
      <c r="V1487" s="10">
        <v>2710193200</v>
      </c>
      <c r="W1487" s="10" t="s">
        <v>2582</v>
      </c>
      <c r="X1487" s="10" t="s">
        <v>3973</v>
      </c>
      <c r="Y1487" s="10" t="s">
        <v>604</v>
      </c>
      <c r="Z1487" s="10" t="s">
        <v>604</v>
      </c>
      <c r="AA1487" s="10" t="s">
        <v>3974</v>
      </c>
      <c r="AB1487" s="14" t="s">
        <v>344</v>
      </c>
      <c r="AC1487" s="14"/>
      <c r="AD1487" s="14"/>
      <c r="AE1487" s="14"/>
      <c r="AF1487" s="14"/>
      <c r="AG1487" s="14"/>
      <c r="AH1487" s="14"/>
    </row>
    <row r="1488" spans="2:34" hidden="1" x14ac:dyDescent="0.35">
      <c r="B1488" s="10">
        <v>45046855</v>
      </c>
      <c r="C1488" s="10">
        <v>855</v>
      </c>
      <c r="D1488" s="11" t="s">
        <v>3975</v>
      </c>
      <c r="E1488" s="11"/>
      <c r="F1488" s="11"/>
      <c r="G1488" s="11" t="s">
        <v>46</v>
      </c>
      <c r="H1488" s="10" t="s">
        <v>163</v>
      </c>
      <c r="I1488" s="41" t="s">
        <v>164</v>
      </c>
      <c r="J1488" s="41"/>
      <c r="K1488" s="10"/>
      <c r="L1488" s="10" t="s">
        <v>51</v>
      </c>
      <c r="M1488" s="10" t="s">
        <v>67</v>
      </c>
      <c r="N1488" s="13" t="s">
        <v>2577</v>
      </c>
      <c r="O1488" s="10" t="s">
        <v>53</v>
      </c>
      <c r="P1488" s="15" t="s">
        <v>2577</v>
      </c>
      <c r="Q1488" s="11"/>
      <c r="R1488" s="10"/>
      <c r="S1488" s="10" t="s">
        <v>536</v>
      </c>
      <c r="T1488" s="10" t="s">
        <v>536</v>
      </c>
      <c r="U1488" s="10" t="s">
        <v>2580</v>
      </c>
      <c r="V1488" s="10" t="s">
        <v>604</v>
      </c>
      <c r="W1488" s="10" t="s">
        <v>2582</v>
      </c>
      <c r="X1488" s="10" t="s">
        <v>604</v>
      </c>
      <c r="Y1488" s="10" t="s">
        <v>604</v>
      </c>
      <c r="Z1488" s="10" t="s">
        <v>604</v>
      </c>
      <c r="AA1488" s="10" t="s">
        <v>2581</v>
      </c>
      <c r="AB1488" s="14" t="s">
        <v>344</v>
      </c>
      <c r="AC1488" s="14"/>
      <c r="AD1488" s="14"/>
      <c r="AE1488" s="14"/>
      <c r="AF1488" s="14"/>
      <c r="AG1488" s="14"/>
      <c r="AH1488" s="14"/>
    </row>
    <row r="1489" spans="2:34" hidden="1" x14ac:dyDescent="0.35">
      <c r="B1489" s="10">
        <v>45046803</v>
      </c>
      <c r="C1489" s="10">
        <v>803</v>
      </c>
      <c r="D1489" s="11" t="s">
        <v>3976</v>
      </c>
      <c r="E1489" s="11"/>
      <c r="F1489" s="11"/>
      <c r="G1489" s="11" t="s">
        <v>46</v>
      </c>
      <c r="H1489" s="10" t="s">
        <v>1837</v>
      </c>
      <c r="I1489" s="41" t="s">
        <v>48</v>
      </c>
      <c r="J1489" s="41"/>
      <c r="K1489" s="10"/>
      <c r="L1489" s="10" t="s">
        <v>66</v>
      </c>
      <c r="M1489" s="10" t="s">
        <v>67</v>
      </c>
      <c r="N1489" s="13" t="s">
        <v>2577</v>
      </c>
      <c r="O1489" s="10" t="s">
        <v>53</v>
      </c>
      <c r="P1489" s="15" t="s">
        <v>2577</v>
      </c>
      <c r="Q1489" s="11"/>
      <c r="R1489" s="10"/>
      <c r="S1489" s="10" t="s">
        <v>536</v>
      </c>
      <c r="T1489" s="10" t="s">
        <v>536</v>
      </c>
      <c r="U1489" s="10" t="s">
        <v>2580</v>
      </c>
      <c r="V1489" s="10">
        <v>2710193200</v>
      </c>
      <c r="W1489" s="10" t="s">
        <v>604</v>
      </c>
      <c r="X1489" s="10" t="s">
        <v>604</v>
      </c>
      <c r="Y1489" s="10" t="s">
        <v>604</v>
      </c>
      <c r="Z1489" s="10" t="s">
        <v>604</v>
      </c>
      <c r="AA1489" s="10" t="s">
        <v>2581</v>
      </c>
      <c r="AB1489" s="14" t="s">
        <v>344</v>
      </c>
      <c r="AC1489" s="14"/>
      <c r="AD1489" s="14"/>
      <c r="AE1489" s="14"/>
      <c r="AF1489" s="14"/>
      <c r="AG1489" s="14"/>
      <c r="AH1489" s="14"/>
    </row>
    <row r="1490" spans="2:34" hidden="1" x14ac:dyDescent="0.35">
      <c r="B1490" s="10">
        <v>45446849</v>
      </c>
      <c r="C1490" s="10">
        <v>849</v>
      </c>
      <c r="D1490" s="11" t="s">
        <v>3977</v>
      </c>
      <c r="E1490" s="11"/>
      <c r="F1490" s="11"/>
      <c r="G1490" s="11" t="s">
        <v>46</v>
      </c>
      <c r="H1490" s="10" t="s">
        <v>3279</v>
      </c>
      <c r="I1490" s="41" t="s">
        <v>140</v>
      </c>
      <c r="J1490" s="41"/>
      <c r="K1490" s="10"/>
      <c r="L1490" s="10" t="s">
        <v>51</v>
      </c>
      <c r="M1490" s="10" t="s">
        <v>67</v>
      </c>
      <c r="N1490" s="13" t="s">
        <v>2577</v>
      </c>
      <c r="O1490" s="10" t="s">
        <v>53</v>
      </c>
      <c r="P1490" s="15" t="s">
        <v>2577</v>
      </c>
      <c r="Q1490" s="11"/>
      <c r="R1490" s="10"/>
      <c r="S1490" s="10" t="s">
        <v>3629</v>
      </c>
      <c r="T1490" s="10" t="s">
        <v>3629</v>
      </c>
      <c r="U1490" s="10" t="s">
        <v>2580</v>
      </c>
      <c r="V1490" s="10">
        <v>2710193200</v>
      </c>
      <c r="W1490" s="10" t="s">
        <v>2582</v>
      </c>
      <c r="X1490" s="10" t="s">
        <v>3973</v>
      </c>
      <c r="Y1490" s="10" t="s">
        <v>604</v>
      </c>
      <c r="Z1490" s="10" t="s">
        <v>604</v>
      </c>
      <c r="AA1490" s="10" t="s">
        <v>3974</v>
      </c>
      <c r="AB1490" s="14" t="s">
        <v>344</v>
      </c>
      <c r="AC1490" s="14"/>
      <c r="AD1490" s="14"/>
      <c r="AE1490" s="14"/>
      <c r="AF1490" s="14"/>
      <c r="AG1490" s="14"/>
      <c r="AH1490" s="14"/>
    </row>
    <row r="1491" spans="2:34" hidden="1" x14ac:dyDescent="0.35">
      <c r="B1491" s="10">
        <v>45458815</v>
      </c>
      <c r="C1491" s="10">
        <v>815</v>
      </c>
      <c r="D1491" s="11" t="s">
        <v>3978</v>
      </c>
      <c r="E1491" s="11"/>
      <c r="F1491" s="11"/>
      <c r="G1491" s="11" t="s">
        <v>46</v>
      </c>
      <c r="H1491" s="10" t="s">
        <v>163</v>
      </c>
      <c r="I1491" s="41" t="s">
        <v>164</v>
      </c>
      <c r="J1491" s="41"/>
      <c r="K1491" s="10"/>
      <c r="L1491" s="10" t="s">
        <v>51</v>
      </c>
      <c r="M1491" s="10" t="s">
        <v>67</v>
      </c>
      <c r="N1491" s="13" t="s">
        <v>2577</v>
      </c>
      <c r="O1491" s="10" t="s">
        <v>53</v>
      </c>
      <c r="P1491" s="15" t="s">
        <v>2577</v>
      </c>
      <c r="Q1491" s="11"/>
      <c r="R1491" s="10"/>
      <c r="S1491" s="10">
        <v>45247860</v>
      </c>
      <c r="T1491" s="10" t="s">
        <v>341</v>
      </c>
      <c r="U1491" s="10" t="s">
        <v>2594</v>
      </c>
      <c r="V1491" s="10">
        <v>2710193200</v>
      </c>
      <c r="W1491" s="10" t="s">
        <v>2582</v>
      </c>
      <c r="X1491" s="10" t="s">
        <v>3979</v>
      </c>
      <c r="Y1491" s="10" t="s">
        <v>604</v>
      </c>
      <c r="Z1491" s="10" t="s">
        <v>604</v>
      </c>
      <c r="AA1491" s="10" t="s">
        <v>3980</v>
      </c>
      <c r="AB1491" s="14" t="s">
        <v>344</v>
      </c>
      <c r="AC1491" s="14"/>
      <c r="AD1491" s="14"/>
      <c r="AE1491" s="14"/>
      <c r="AF1491" s="14"/>
      <c r="AG1491" s="14"/>
      <c r="AH1491" s="14"/>
    </row>
    <row r="1492" spans="2:34" hidden="1" x14ac:dyDescent="0.35">
      <c r="B1492" s="10">
        <v>52869919</v>
      </c>
      <c r="C1492" s="10">
        <v>919</v>
      </c>
      <c r="D1492" s="11" t="s">
        <v>3981</v>
      </c>
      <c r="E1492" s="11"/>
      <c r="F1492" s="11"/>
      <c r="G1492" s="11" t="s">
        <v>46</v>
      </c>
      <c r="H1492" s="10" t="s">
        <v>3295</v>
      </c>
      <c r="I1492" s="41" t="s">
        <v>140</v>
      </c>
      <c r="J1492" s="41"/>
      <c r="K1492" s="10"/>
      <c r="L1492" s="10" t="s">
        <v>66</v>
      </c>
      <c r="M1492" s="10" t="s">
        <v>67</v>
      </c>
      <c r="N1492" s="13" t="s">
        <v>2577</v>
      </c>
      <c r="O1492" s="10" t="s">
        <v>53</v>
      </c>
      <c r="P1492" s="15" t="s">
        <v>2577</v>
      </c>
      <c r="Q1492" s="11"/>
      <c r="R1492" s="10"/>
      <c r="S1492" s="10">
        <v>52886817</v>
      </c>
      <c r="T1492" s="10" t="s">
        <v>497</v>
      </c>
      <c r="U1492" s="10" t="s">
        <v>2594</v>
      </c>
      <c r="V1492" s="10">
        <v>2710199900</v>
      </c>
      <c r="W1492" s="10" t="s">
        <v>604</v>
      </c>
      <c r="X1492" s="10" t="s">
        <v>3982</v>
      </c>
      <c r="Y1492" s="10" t="s">
        <v>604</v>
      </c>
      <c r="Z1492" s="10" t="s">
        <v>604</v>
      </c>
      <c r="AA1492" s="10" t="s">
        <v>3983</v>
      </c>
      <c r="AB1492" s="14"/>
      <c r="AC1492" s="14"/>
      <c r="AD1492" s="14"/>
      <c r="AE1492" s="14"/>
      <c r="AF1492" s="14"/>
      <c r="AG1492" s="14"/>
      <c r="AH1492" s="14"/>
    </row>
    <row r="1493" spans="2:34" hidden="1" x14ac:dyDescent="0.35">
      <c r="B1493" s="10">
        <v>52869888</v>
      </c>
      <c r="C1493" s="10">
        <v>888</v>
      </c>
      <c r="D1493" s="11" t="s">
        <v>3984</v>
      </c>
      <c r="E1493" s="11"/>
      <c r="F1493" s="11"/>
      <c r="G1493" s="11" t="s">
        <v>46</v>
      </c>
      <c r="H1493" s="10" t="s">
        <v>431</v>
      </c>
      <c r="I1493" s="41" t="s">
        <v>48</v>
      </c>
      <c r="J1493" s="41"/>
      <c r="K1493" s="10"/>
      <c r="L1493" s="10" t="s">
        <v>66</v>
      </c>
      <c r="M1493" s="10" t="s">
        <v>67</v>
      </c>
      <c r="N1493" s="13" t="s">
        <v>2577</v>
      </c>
      <c r="O1493" s="10" t="s">
        <v>53</v>
      </c>
      <c r="P1493" s="15" t="s">
        <v>2577</v>
      </c>
      <c r="Q1493" s="11"/>
      <c r="R1493" s="10"/>
      <c r="S1493" s="10">
        <v>52886988</v>
      </c>
      <c r="T1493" s="10" t="s">
        <v>501</v>
      </c>
      <c r="U1493" s="10" t="s">
        <v>2594</v>
      </c>
      <c r="V1493" s="10">
        <v>2710199900</v>
      </c>
      <c r="W1493" s="10" t="s">
        <v>604</v>
      </c>
      <c r="X1493" s="10" t="s">
        <v>3982</v>
      </c>
      <c r="Y1493" s="10" t="s">
        <v>604</v>
      </c>
      <c r="Z1493" s="10" t="s">
        <v>604</v>
      </c>
      <c r="AA1493" s="10" t="s">
        <v>3983</v>
      </c>
      <c r="AB1493" s="14"/>
      <c r="AC1493" s="14"/>
      <c r="AD1493" s="14"/>
      <c r="AE1493" s="14"/>
      <c r="AF1493" s="14"/>
      <c r="AG1493" s="14"/>
      <c r="AH1493" s="14"/>
    </row>
    <row r="1494" spans="2:34" hidden="1" x14ac:dyDescent="0.35">
      <c r="B1494" s="10">
        <v>45599905</v>
      </c>
      <c r="C1494" s="10">
        <v>905</v>
      </c>
      <c r="D1494" s="11" t="s">
        <v>3985</v>
      </c>
      <c r="E1494" s="11"/>
      <c r="F1494" s="11"/>
      <c r="G1494" s="11" t="s">
        <v>46</v>
      </c>
      <c r="H1494" s="10" t="s">
        <v>735</v>
      </c>
      <c r="I1494" s="41" t="s">
        <v>63</v>
      </c>
      <c r="J1494" s="41"/>
      <c r="K1494" s="10"/>
      <c r="L1494" s="10" t="s">
        <v>66</v>
      </c>
      <c r="M1494" s="10" t="s">
        <v>67</v>
      </c>
      <c r="N1494" s="13" t="s">
        <v>2577</v>
      </c>
      <c r="O1494" s="10" t="s">
        <v>53</v>
      </c>
      <c r="P1494" s="15" t="s">
        <v>2577</v>
      </c>
      <c r="Q1494" s="11"/>
      <c r="R1494" s="10"/>
      <c r="S1494" s="10" t="s">
        <v>536</v>
      </c>
      <c r="T1494" s="10" t="s">
        <v>536</v>
      </c>
      <c r="U1494" s="10" t="s">
        <v>2580</v>
      </c>
      <c r="V1494" s="10">
        <v>2710193200</v>
      </c>
      <c r="W1494" s="10" t="s">
        <v>604</v>
      </c>
      <c r="X1494" s="10" t="s">
        <v>3986</v>
      </c>
      <c r="Y1494" s="10" t="s">
        <v>604</v>
      </c>
      <c r="Z1494" s="10" t="s">
        <v>604</v>
      </c>
      <c r="AA1494" s="10" t="s">
        <v>3987</v>
      </c>
      <c r="AB1494" s="14"/>
      <c r="AC1494" s="14"/>
      <c r="AD1494" s="14"/>
      <c r="AE1494" s="14"/>
      <c r="AF1494" s="14"/>
      <c r="AG1494" s="14"/>
      <c r="AH1494" s="14"/>
    </row>
    <row r="1495" spans="2:34" hidden="1" x14ac:dyDescent="0.35">
      <c r="B1495" s="10">
        <v>45599907</v>
      </c>
      <c r="C1495" s="10">
        <v>907</v>
      </c>
      <c r="D1495" s="11" t="s">
        <v>3988</v>
      </c>
      <c r="E1495" s="11"/>
      <c r="F1495" s="11"/>
      <c r="G1495" s="11" t="s">
        <v>46</v>
      </c>
      <c r="H1495" s="10" t="s">
        <v>2583</v>
      </c>
      <c r="I1495" s="41" t="s">
        <v>364</v>
      </c>
      <c r="J1495" s="41"/>
      <c r="K1495" s="10"/>
      <c r="L1495" s="10" t="s">
        <v>66</v>
      </c>
      <c r="M1495" s="10" t="s">
        <v>67</v>
      </c>
      <c r="N1495" s="13" t="s">
        <v>2577</v>
      </c>
      <c r="O1495" s="10" t="s">
        <v>53</v>
      </c>
      <c r="P1495" s="15" t="s">
        <v>2577</v>
      </c>
      <c r="Q1495" s="11"/>
      <c r="R1495" s="10"/>
      <c r="S1495" s="10" t="s">
        <v>536</v>
      </c>
      <c r="T1495" s="10" t="s">
        <v>536</v>
      </c>
      <c r="U1495" s="10" t="s">
        <v>2580</v>
      </c>
      <c r="V1495" s="10">
        <v>2710193200</v>
      </c>
      <c r="W1495" s="10" t="s">
        <v>604</v>
      </c>
      <c r="X1495" s="10" t="s">
        <v>3986</v>
      </c>
      <c r="Y1495" s="10" t="s">
        <v>604</v>
      </c>
      <c r="Z1495" s="10" t="s">
        <v>604</v>
      </c>
      <c r="AA1495" s="10" t="s">
        <v>3987</v>
      </c>
      <c r="AB1495" s="14"/>
      <c r="AC1495" s="14"/>
      <c r="AD1495" s="14"/>
      <c r="AE1495" s="14"/>
      <c r="AF1495" s="14"/>
      <c r="AG1495" s="14"/>
      <c r="AH1495" s="14"/>
    </row>
    <row r="1496" spans="2:34" hidden="1" x14ac:dyDescent="0.35">
      <c r="B1496" s="10">
        <v>45599829</v>
      </c>
      <c r="C1496" s="10">
        <v>829</v>
      </c>
      <c r="D1496" s="11" t="s">
        <v>3989</v>
      </c>
      <c r="E1496" s="11"/>
      <c r="F1496" s="11"/>
      <c r="G1496" s="11" t="s">
        <v>46</v>
      </c>
      <c r="H1496" s="10" t="s">
        <v>3639</v>
      </c>
      <c r="I1496" s="41" t="s">
        <v>140</v>
      </c>
      <c r="J1496" s="41"/>
      <c r="K1496" s="10"/>
      <c r="L1496" s="10" t="s">
        <v>66</v>
      </c>
      <c r="M1496" s="10" t="s">
        <v>67</v>
      </c>
      <c r="N1496" s="13" t="s">
        <v>2577</v>
      </c>
      <c r="O1496" s="10" t="s">
        <v>604</v>
      </c>
      <c r="P1496" s="15" t="s">
        <v>2577</v>
      </c>
      <c r="Q1496" s="11"/>
      <c r="R1496" s="10"/>
      <c r="S1496" s="10" t="s">
        <v>536</v>
      </c>
      <c r="T1496" s="10" t="s">
        <v>536</v>
      </c>
      <c r="U1496" s="10" t="s">
        <v>2580</v>
      </c>
      <c r="V1496" s="10">
        <v>2710193200</v>
      </c>
      <c r="W1496" s="10" t="s">
        <v>604</v>
      </c>
      <c r="X1496" s="10" t="s">
        <v>604</v>
      </c>
      <c r="Y1496" s="10" t="s">
        <v>604</v>
      </c>
      <c r="Z1496" s="10" t="s">
        <v>604</v>
      </c>
      <c r="AA1496" s="10" t="s">
        <v>2581</v>
      </c>
      <c r="AB1496" s="14"/>
      <c r="AC1496" s="14"/>
      <c r="AD1496" s="14"/>
      <c r="AE1496" s="14"/>
      <c r="AF1496" s="14"/>
      <c r="AG1496" s="14"/>
      <c r="AH1496" s="14"/>
    </row>
    <row r="1497" spans="2:34" hidden="1" x14ac:dyDescent="0.35">
      <c r="B1497" s="10">
        <v>45599903</v>
      </c>
      <c r="C1497" s="10">
        <v>903</v>
      </c>
      <c r="D1497" s="11" t="s">
        <v>3990</v>
      </c>
      <c r="E1497" s="11"/>
      <c r="F1497" s="11"/>
      <c r="G1497" s="11" t="s">
        <v>46</v>
      </c>
      <c r="H1497" s="10" t="s">
        <v>2583</v>
      </c>
      <c r="I1497" s="41" t="s">
        <v>364</v>
      </c>
      <c r="J1497" s="41"/>
      <c r="K1497" s="10"/>
      <c r="L1497" s="10" t="s">
        <v>66</v>
      </c>
      <c r="M1497" s="10" t="s">
        <v>67</v>
      </c>
      <c r="N1497" s="13" t="s">
        <v>2577</v>
      </c>
      <c r="O1497" s="10" t="s">
        <v>604</v>
      </c>
      <c r="P1497" s="15" t="s">
        <v>2577</v>
      </c>
      <c r="Q1497" s="11"/>
      <c r="R1497" s="10"/>
      <c r="S1497" s="10" t="s">
        <v>536</v>
      </c>
      <c r="T1497" s="10" t="s">
        <v>536</v>
      </c>
      <c r="U1497" s="10" t="s">
        <v>2580</v>
      </c>
      <c r="V1497" s="10" t="s">
        <v>604</v>
      </c>
      <c r="W1497" s="10" t="s">
        <v>604</v>
      </c>
      <c r="X1497" s="10" t="s">
        <v>604</v>
      </c>
      <c r="Y1497" s="10" t="s">
        <v>604</v>
      </c>
      <c r="Z1497" s="10" t="s">
        <v>604</v>
      </c>
      <c r="AA1497" s="10" t="s">
        <v>2581</v>
      </c>
      <c r="AB1497" s="14"/>
      <c r="AC1497" s="14"/>
      <c r="AD1497" s="14"/>
      <c r="AE1497" s="14"/>
      <c r="AF1497" s="14"/>
      <c r="AG1497" s="14"/>
      <c r="AH1497" s="14"/>
    </row>
    <row r="1498" spans="2:34" hidden="1" x14ac:dyDescent="0.35">
      <c r="B1498" s="10">
        <v>43339849</v>
      </c>
      <c r="C1498" s="10">
        <v>849</v>
      </c>
      <c r="D1498" s="11" t="s">
        <v>3991</v>
      </c>
      <c r="E1498" s="11"/>
      <c r="F1498" s="11"/>
      <c r="G1498" s="11" t="s">
        <v>46</v>
      </c>
      <c r="H1498" s="10" t="s">
        <v>3992</v>
      </c>
      <c r="I1498" s="41" t="s">
        <v>140</v>
      </c>
      <c r="J1498" s="41"/>
      <c r="K1498" s="10"/>
      <c r="L1498" s="10" t="s">
        <v>51</v>
      </c>
      <c r="M1498" s="10" t="s">
        <v>67</v>
      </c>
      <c r="N1498" s="13" t="s">
        <v>2577</v>
      </c>
      <c r="O1498" s="10" t="s">
        <v>53</v>
      </c>
      <c r="P1498" s="15" t="s">
        <v>2577</v>
      </c>
      <c r="Q1498" s="11"/>
      <c r="R1498" s="10"/>
      <c r="S1498" s="10" t="s">
        <v>536</v>
      </c>
      <c r="T1498" s="10" t="s">
        <v>536</v>
      </c>
      <c r="U1498" s="10" t="s">
        <v>2580</v>
      </c>
      <c r="V1498" s="10">
        <v>2710199300</v>
      </c>
      <c r="W1498" s="10" t="s">
        <v>2582</v>
      </c>
      <c r="X1498" s="10" t="s">
        <v>604</v>
      </c>
      <c r="Y1498" s="10" t="s">
        <v>604</v>
      </c>
      <c r="Z1498" s="10" t="s">
        <v>604</v>
      </c>
      <c r="AA1498" s="10" t="s">
        <v>2581</v>
      </c>
      <c r="AB1498" s="14"/>
      <c r="AC1498" s="14"/>
      <c r="AD1498" s="14"/>
      <c r="AE1498" s="14"/>
      <c r="AF1498" s="14"/>
      <c r="AG1498" s="14"/>
      <c r="AH1498" s="14"/>
    </row>
    <row r="1499" spans="2:34" hidden="1" x14ac:dyDescent="0.35">
      <c r="B1499" s="10">
        <v>47032801</v>
      </c>
      <c r="C1499" s="10">
        <v>801</v>
      </c>
      <c r="D1499" s="11" t="s">
        <v>3993</v>
      </c>
      <c r="E1499" s="11"/>
      <c r="F1499" s="11"/>
      <c r="G1499" s="11" t="s">
        <v>46</v>
      </c>
      <c r="H1499" s="10" t="s">
        <v>79</v>
      </c>
      <c r="I1499" s="41" t="s">
        <v>79</v>
      </c>
      <c r="J1499" s="41"/>
      <c r="K1499" s="10"/>
      <c r="L1499" s="10" t="s">
        <v>66</v>
      </c>
      <c r="M1499" s="10" t="s">
        <v>67</v>
      </c>
      <c r="N1499" s="13" t="s">
        <v>2577</v>
      </c>
      <c r="O1499" s="10" t="s">
        <v>604</v>
      </c>
      <c r="P1499" s="15" t="s">
        <v>2577</v>
      </c>
      <c r="Q1499" s="11"/>
      <c r="R1499" s="10"/>
      <c r="S1499" s="10" t="s">
        <v>536</v>
      </c>
      <c r="T1499" s="10" t="s">
        <v>536</v>
      </c>
      <c r="U1499" s="10" t="s">
        <v>2580</v>
      </c>
      <c r="V1499" s="10" t="s">
        <v>604</v>
      </c>
      <c r="W1499" s="10" t="s">
        <v>44</v>
      </c>
      <c r="X1499" s="10" t="s">
        <v>604</v>
      </c>
      <c r="Y1499" s="10" t="s">
        <v>604</v>
      </c>
      <c r="Z1499" s="10" t="s">
        <v>604</v>
      </c>
      <c r="AA1499" s="10" t="s">
        <v>2581</v>
      </c>
      <c r="AB1499" s="14"/>
      <c r="AC1499" s="14"/>
      <c r="AD1499" s="14"/>
      <c r="AE1499" s="14"/>
      <c r="AF1499" s="14"/>
      <c r="AG1499" s="14"/>
      <c r="AH1499" s="14"/>
    </row>
    <row r="1500" spans="2:34" hidden="1" x14ac:dyDescent="0.35">
      <c r="B1500" s="10">
        <v>47032803</v>
      </c>
      <c r="C1500" s="10">
        <v>803</v>
      </c>
      <c r="D1500" s="11" t="s">
        <v>3994</v>
      </c>
      <c r="E1500" s="11"/>
      <c r="F1500" s="11"/>
      <c r="G1500" s="11" t="s">
        <v>46</v>
      </c>
      <c r="H1500" s="10" t="s">
        <v>1837</v>
      </c>
      <c r="I1500" s="41" t="s">
        <v>48</v>
      </c>
      <c r="J1500" s="41"/>
      <c r="K1500" s="10"/>
      <c r="L1500" s="10" t="s">
        <v>66</v>
      </c>
      <c r="M1500" s="10" t="s">
        <v>67</v>
      </c>
      <c r="N1500" s="13" t="s">
        <v>2577</v>
      </c>
      <c r="O1500" s="10" t="s">
        <v>604</v>
      </c>
      <c r="P1500" s="15" t="s">
        <v>2577</v>
      </c>
      <c r="Q1500" s="11"/>
      <c r="R1500" s="10"/>
      <c r="S1500" s="10" t="s">
        <v>536</v>
      </c>
      <c r="T1500" s="10" t="s">
        <v>536</v>
      </c>
      <c r="U1500" s="10" t="s">
        <v>2580</v>
      </c>
      <c r="V1500" s="10" t="s">
        <v>604</v>
      </c>
      <c r="W1500" s="10" t="s">
        <v>604</v>
      </c>
      <c r="X1500" s="10" t="s">
        <v>604</v>
      </c>
      <c r="Y1500" s="10" t="s">
        <v>604</v>
      </c>
      <c r="Z1500" s="10" t="s">
        <v>604</v>
      </c>
      <c r="AA1500" s="10" t="s">
        <v>2581</v>
      </c>
      <c r="AB1500" s="14"/>
      <c r="AC1500" s="14"/>
      <c r="AD1500" s="14"/>
      <c r="AE1500" s="14"/>
      <c r="AF1500" s="14"/>
      <c r="AG1500" s="14"/>
      <c r="AH1500" s="14"/>
    </row>
    <row r="1501" spans="2:34" hidden="1" x14ac:dyDescent="0.35">
      <c r="B1501" s="10">
        <v>47980801</v>
      </c>
      <c r="C1501" s="10">
        <v>801</v>
      </c>
      <c r="D1501" s="11" t="s">
        <v>3995</v>
      </c>
      <c r="E1501" s="11"/>
      <c r="F1501" s="11"/>
      <c r="G1501" s="11" t="s">
        <v>46</v>
      </c>
      <c r="H1501" s="10" t="s">
        <v>79</v>
      </c>
      <c r="I1501" s="41" t="s">
        <v>79</v>
      </c>
      <c r="J1501" s="41"/>
      <c r="K1501" s="10"/>
      <c r="L1501" s="10" t="s">
        <v>66</v>
      </c>
      <c r="M1501" s="10" t="s">
        <v>67</v>
      </c>
      <c r="N1501" s="13" t="s">
        <v>2577</v>
      </c>
      <c r="O1501" s="10" t="s">
        <v>604</v>
      </c>
      <c r="P1501" s="15" t="s">
        <v>2577</v>
      </c>
      <c r="Q1501" s="11"/>
      <c r="R1501" s="10"/>
      <c r="S1501" s="10" t="s">
        <v>536</v>
      </c>
      <c r="T1501" s="10" t="s">
        <v>536</v>
      </c>
      <c r="U1501" s="10" t="s">
        <v>2580</v>
      </c>
      <c r="V1501" s="10" t="s">
        <v>604</v>
      </c>
      <c r="W1501" s="10" t="s">
        <v>44</v>
      </c>
      <c r="X1501" s="10" t="s">
        <v>604</v>
      </c>
      <c r="Y1501" s="10" t="s">
        <v>604</v>
      </c>
      <c r="Z1501" s="10" t="s">
        <v>604</v>
      </c>
      <c r="AA1501" s="10" t="s">
        <v>2581</v>
      </c>
      <c r="AB1501" s="14"/>
      <c r="AC1501" s="14"/>
      <c r="AD1501" s="14"/>
      <c r="AE1501" s="14"/>
      <c r="AF1501" s="14"/>
      <c r="AG1501" s="14"/>
      <c r="AH1501" s="14"/>
    </row>
    <row r="1502" spans="2:34" hidden="1" x14ac:dyDescent="0.35">
      <c r="B1502" s="10">
        <v>47980803</v>
      </c>
      <c r="C1502" s="10">
        <v>803</v>
      </c>
      <c r="D1502" s="11" t="s">
        <v>3996</v>
      </c>
      <c r="E1502" s="11"/>
      <c r="F1502" s="11"/>
      <c r="G1502" s="11" t="s">
        <v>46</v>
      </c>
      <c r="H1502" s="10" t="s">
        <v>1837</v>
      </c>
      <c r="I1502" s="41" t="s">
        <v>48</v>
      </c>
      <c r="J1502" s="41"/>
      <c r="K1502" s="10"/>
      <c r="L1502" s="10" t="s">
        <v>66</v>
      </c>
      <c r="M1502" s="10" t="s">
        <v>67</v>
      </c>
      <c r="N1502" s="13" t="s">
        <v>2577</v>
      </c>
      <c r="O1502" s="10" t="s">
        <v>604</v>
      </c>
      <c r="P1502" s="15" t="s">
        <v>2577</v>
      </c>
      <c r="Q1502" s="11"/>
      <c r="R1502" s="10"/>
      <c r="S1502" s="10" t="s">
        <v>536</v>
      </c>
      <c r="T1502" s="10" t="s">
        <v>536</v>
      </c>
      <c r="U1502" s="10" t="s">
        <v>2580</v>
      </c>
      <c r="V1502" s="10" t="s">
        <v>604</v>
      </c>
      <c r="W1502" s="10" t="s">
        <v>604</v>
      </c>
      <c r="X1502" s="10" t="s">
        <v>604</v>
      </c>
      <c r="Y1502" s="10" t="s">
        <v>604</v>
      </c>
      <c r="Z1502" s="10" t="s">
        <v>604</v>
      </c>
      <c r="AA1502" s="10" t="s">
        <v>2581</v>
      </c>
      <c r="AB1502" s="14"/>
      <c r="AC1502" s="14"/>
      <c r="AD1502" s="14"/>
      <c r="AE1502" s="14"/>
      <c r="AF1502" s="14"/>
      <c r="AG1502" s="14"/>
      <c r="AH1502" s="14"/>
    </row>
    <row r="1503" spans="2:34" hidden="1" x14ac:dyDescent="0.35">
      <c r="B1503" s="10">
        <v>48667801</v>
      </c>
      <c r="C1503" s="10">
        <v>801</v>
      </c>
      <c r="D1503" s="11" t="s">
        <v>3997</v>
      </c>
      <c r="E1503" s="11"/>
      <c r="F1503" s="11"/>
      <c r="G1503" s="11" t="s">
        <v>46</v>
      </c>
      <c r="H1503" s="10" t="s">
        <v>79</v>
      </c>
      <c r="I1503" s="41" t="s">
        <v>79</v>
      </c>
      <c r="J1503" s="41"/>
      <c r="K1503" s="10"/>
      <c r="L1503" s="10" t="s">
        <v>66</v>
      </c>
      <c r="M1503" s="10" t="s">
        <v>67</v>
      </c>
      <c r="N1503" s="13" t="s">
        <v>2577</v>
      </c>
      <c r="O1503" s="10" t="s">
        <v>604</v>
      </c>
      <c r="P1503" s="15" t="s">
        <v>2577</v>
      </c>
      <c r="Q1503" s="11"/>
      <c r="R1503" s="10"/>
      <c r="S1503" s="10" t="s">
        <v>536</v>
      </c>
      <c r="T1503" s="10" t="s">
        <v>536</v>
      </c>
      <c r="U1503" s="10" t="s">
        <v>2580</v>
      </c>
      <c r="V1503" s="10" t="s">
        <v>604</v>
      </c>
      <c r="W1503" s="10" t="s">
        <v>44</v>
      </c>
      <c r="X1503" s="10" t="s">
        <v>604</v>
      </c>
      <c r="Y1503" s="10" t="s">
        <v>604</v>
      </c>
      <c r="Z1503" s="10" t="s">
        <v>604</v>
      </c>
      <c r="AA1503" s="10" t="s">
        <v>2581</v>
      </c>
      <c r="AB1503" s="14"/>
      <c r="AC1503" s="14"/>
      <c r="AD1503" s="14"/>
      <c r="AE1503" s="14"/>
      <c r="AF1503" s="14"/>
      <c r="AG1503" s="14"/>
      <c r="AH1503" s="14"/>
    </row>
    <row r="1504" spans="2:34" hidden="1" x14ac:dyDescent="0.35">
      <c r="B1504" s="10">
        <v>48666803</v>
      </c>
      <c r="C1504" s="10">
        <v>803</v>
      </c>
      <c r="D1504" s="11" t="s">
        <v>3998</v>
      </c>
      <c r="E1504" s="11"/>
      <c r="F1504" s="11"/>
      <c r="G1504" s="11" t="s">
        <v>46</v>
      </c>
      <c r="H1504" s="10" t="s">
        <v>1837</v>
      </c>
      <c r="I1504" s="41" t="s">
        <v>48</v>
      </c>
      <c r="J1504" s="41"/>
      <c r="K1504" s="10"/>
      <c r="L1504" s="10" t="s">
        <v>66</v>
      </c>
      <c r="M1504" s="10" t="s">
        <v>67</v>
      </c>
      <c r="N1504" s="13" t="s">
        <v>2577</v>
      </c>
      <c r="O1504" s="10" t="s">
        <v>604</v>
      </c>
      <c r="P1504" s="15" t="s">
        <v>2577</v>
      </c>
      <c r="Q1504" s="11"/>
      <c r="R1504" s="10"/>
      <c r="S1504" s="10" t="s">
        <v>536</v>
      </c>
      <c r="T1504" s="10" t="s">
        <v>536</v>
      </c>
      <c r="U1504" s="10" t="s">
        <v>2580</v>
      </c>
      <c r="V1504" s="10" t="s">
        <v>604</v>
      </c>
      <c r="W1504" s="10" t="s">
        <v>604</v>
      </c>
      <c r="X1504" s="10" t="s">
        <v>604</v>
      </c>
      <c r="Y1504" s="10" t="s">
        <v>604</v>
      </c>
      <c r="Z1504" s="10" t="s">
        <v>604</v>
      </c>
      <c r="AA1504" s="10" t="s">
        <v>2581</v>
      </c>
      <c r="AB1504" s="14"/>
      <c r="AC1504" s="14"/>
      <c r="AD1504" s="14"/>
      <c r="AE1504" s="14"/>
      <c r="AF1504" s="14"/>
      <c r="AG1504" s="14"/>
      <c r="AH1504" s="14"/>
    </row>
    <row r="1505" spans="2:34" hidden="1" x14ac:dyDescent="0.35">
      <c r="B1505" s="10">
        <v>47267801</v>
      </c>
      <c r="C1505" s="10">
        <v>801</v>
      </c>
      <c r="D1505" s="11" t="s">
        <v>3999</v>
      </c>
      <c r="E1505" s="11"/>
      <c r="F1505" s="11"/>
      <c r="G1505" s="11" t="s">
        <v>46</v>
      </c>
      <c r="H1505" s="10" t="s">
        <v>79</v>
      </c>
      <c r="I1505" s="41" t="s">
        <v>79</v>
      </c>
      <c r="J1505" s="41"/>
      <c r="K1505" s="10"/>
      <c r="L1505" s="10" t="s">
        <v>66</v>
      </c>
      <c r="M1505" s="10" t="s">
        <v>67</v>
      </c>
      <c r="N1505" s="13" t="s">
        <v>2577</v>
      </c>
      <c r="O1505" s="10" t="s">
        <v>604</v>
      </c>
      <c r="P1505" s="15" t="s">
        <v>2577</v>
      </c>
      <c r="Q1505" s="11"/>
      <c r="R1505" s="10"/>
      <c r="S1505" s="10" t="s">
        <v>536</v>
      </c>
      <c r="T1505" s="10" t="s">
        <v>536</v>
      </c>
      <c r="U1505" s="10" t="s">
        <v>2580</v>
      </c>
      <c r="V1505" s="10" t="s">
        <v>604</v>
      </c>
      <c r="W1505" s="10" t="s">
        <v>44</v>
      </c>
      <c r="X1505" s="10" t="s">
        <v>604</v>
      </c>
      <c r="Y1505" s="10" t="s">
        <v>604</v>
      </c>
      <c r="Z1505" s="10" t="s">
        <v>604</v>
      </c>
      <c r="AA1505" s="10" t="s">
        <v>2581</v>
      </c>
      <c r="AB1505" s="14"/>
      <c r="AC1505" s="14"/>
      <c r="AD1505" s="14"/>
      <c r="AE1505" s="14"/>
      <c r="AF1505" s="14"/>
      <c r="AG1505" s="14"/>
      <c r="AH1505" s="14"/>
    </row>
    <row r="1506" spans="2:34" hidden="1" x14ac:dyDescent="0.35">
      <c r="B1506" s="10">
        <v>47267803</v>
      </c>
      <c r="C1506" s="10">
        <v>803</v>
      </c>
      <c r="D1506" s="11" t="s">
        <v>4000</v>
      </c>
      <c r="E1506" s="11"/>
      <c r="F1506" s="11"/>
      <c r="G1506" s="11" t="s">
        <v>46</v>
      </c>
      <c r="H1506" s="10" t="s">
        <v>1837</v>
      </c>
      <c r="I1506" s="41" t="s">
        <v>48</v>
      </c>
      <c r="J1506" s="41"/>
      <c r="K1506" s="10"/>
      <c r="L1506" s="10" t="s">
        <v>66</v>
      </c>
      <c r="M1506" s="10" t="s">
        <v>67</v>
      </c>
      <c r="N1506" s="13" t="s">
        <v>2577</v>
      </c>
      <c r="O1506" s="10" t="s">
        <v>604</v>
      </c>
      <c r="P1506" s="15" t="s">
        <v>2577</v>
      </c>
      <c r="Q1506" s="11"/>
      <c r="R1506" s="10"/>
      <c r="S1506" s="10" t="s">
        <v>536</v>
      </c>
      <c r="T1506" s="10" t="s">
        <v>536</v>
      </c>
      <c r="U1506" s="10" t="s">
        <v>2580</v>
      </c>
      <c r="V1506" s="10">
        <v>2710193200</v>
      </c>
      <c r="W1506" s="10" t="s">
        <v>604</v>
      </c>
      <c r="X1506" s="10" t="s">
        <v>604</v>
      </c>
      <c r="Y1506" s="10" t="s">
        <v>604</v>
      </c>
      <c r="Z1506" s="10" t="s">
        <v>604</v>
      </c>
      <c r="AA1506" s="10" t="s">
        <v>2581</v>
      </c>
      <c r="AB1506" s="14"/>
      <c r="AC1506" s="14"/>
      <c r="AD1506" s="14"/>
      <c r="AE1506" s="14"/>
      <c r="AF1506" s="14"/>
      <c r="AG1506" s="14"/>
      <c r="AH1506" s="14"/>
    </row>
    <row r="1507" spans="2:34" hidden="1" x14ac:dyDescent="0.35">
      <c r="B1507" s="10">
        <v>47267870</v>
      </c>
      <c r="C1507" s="10">
        <v>870</v>
      </c>
      <c r="D1507" s="11" t="s">
        <v>4001</v>
      </c>
      <c r="E1507" s="11"/>
      <c r="F1507" s="11"/>
      <c r="G1507" s="11" t="s">
        <v>46</v>
      </c>
      <c r="H1507" s="10" t="s">
        <v>151</v>
      </c>
      <c r="I1507" s="41" t="s">
        <v>86</v>
      </c>
      <c r="J1507" s="41"/>
      <c r="K1507" s="10"/>
      <c r="L1507" s="10" t="s">
        <v>66</v>
      </c>
      <c r="M1507" s="10" t="s">
        <v>67</v>
      </c>
      <c r="N1507" s="13" t="s">
        <v>2577</v>
      </c>
      <c r="O1507" s="10" t="s">
        <v>604</v>
      </c>
      <c r="P1507" s="15" t="s">
        <v>2577</v>
      </c>
      <c r="Q1507" s="11"/>
      <c r="R1507" s="10"/>
      <c r="S1507" s="10" t="s">
        <v>536</v>
      </c>
      <c r="T1507" s="10" t="s">
        <v>536</v>
      </c>
      <c r="U1507" s="10" t="s">
        <v>2580</v>
      </c>
      <c r="V1507" s="10" t="s">
        <v>604</v>
      </c>
      <c r="W1507" s="10" t="s">
        <v>604</v>
      </c>
      <c r="X1507" s="10" t="s">
        <v>604</v>
      </c>
      <c r="Y1507" s="10" t="s">
        <v>604</v>
      </c>
      <c r="Z1507" s="10" t="s">
        <v>604</v>
      </c>
      <c r="AA1507" s="10" t="s">
        <v>2581</v>
      </c>
      <c r="AB1507" s="14"/>
      <c r="AC1507" s="14"/>
      <c r="AD1507" s="14"/>
      <c r="AE1507" s="14"/>
      <c r="AF1507" s="14"/>
      <c r="AG1507" s="14"/>
      <c r="AH1507" s="14"/>
    </row>
    <row r="1508" spans="2:34" hidden="1" x14ac:dyDescent="0.35">
      <c r="B1508" s="10">
        <v>48633803</v>
      </c>
      <c r="C1508" s="10">
        <v>803</v>
      </c>
      <c r="D1508" s="11" t="s">
        <v>4002</v>
      </c>
      <c r="E1508" s="11"/>
      <c r="F1508" s="11"/>
      <c r="G1508" s="11" t="s">
        <v>46</v>
      </c>
      <c r="H1508" s="10" t="s">
        <v>1837</v>
      </c>
      <c r="I1508" s="41" t="s">
        <v>48</v>
      </c>
      <c r="J1508" s="41"/>
      <c r="K1508" s="10"/>
      <c r="L1508" s="10" t="s">
        <v>66</v>
      </c>
      <c r="M1508" s="10" t="s">
        <v>67</v>
      </c>
      <c r="N1508" s="13" t="s">
        <v>2577</v>
      </c>
      <c r="O1508" s="10" t="s">
        <v>604</v>
      </c>
      <c r="P1508" s="15" t="s">
        <v>2577</v>
      </c>
      <c r="Q1508" s="11"/>
      <c r="R1508" s="10"/>
      <c r="S1508" s="10" t="s">
        <v>536</v>
      </c>
      <c r="T1508" s="10" t="s">
        <v>536</v>
      </c>
      <c r="U1508" s="10" t="s">
        <v>2580</v>
      </c>
      <c r="V1508" s="10" t="s">
        <v>604</v>
      </c>
      <c r="W1508" s="10" t="s">
        <v>604</v>
      </c>
      <c r="X1508" s="10" t="s">
        <v>604</v>
      </c>
      <c r="Y1508" s="10" t="s">
        <v>604</v>
      </c>
      <c r="Z1508" s="10" t="s">
        <v>604</v>
      </c>
      <c r="AA1508" s="10" t="s">
        <v>2581</v>
      </c>
      <c r="AB1508" s="14"/>
      <c r="AC1508" s="14"/>
      <c r="AD1508" s="14"/>
      <c r="AE1508" s="14"/>
      <c r="AF1508" s="14"/>
      <c r="AG1508" s="14"/>
      <c r="AH1508" s="14"/>
    </row>
    <row r="1509" spans="2:34" hidden="1" x14ac:dyDescent="0.35">
      <c r="B1509" s="10">
        <v>48633870</v>
      </c>
      <c r="C1509" s="10">
        <v>870</v>
      </c>
      <c r="D1509" s="11" t="s">
        <v>4003</v>
      </c>
      <c r="E1509" s="11"/>
      <c r="F1509" s="11"/>
      <c r="G1509" s="11" t="s">
        <v>46</v>
      </c>
      <c r="H1509" s="10" t="s">
        <v>151</v>
      </c>
      <c r="I1509" s="41" t="s">
        <v>86</v>
      </c>
      <c r="J1509" s="41"/>
      <c r="K1509" s="10"/>
      <c r="L1509" s="10" t="s">
        <v>66</v>
      </c>
      <c r="M1509" s="10" t="s">
        <v>67</v>
      </c>
      <c r="N1509" s="13" t="s">
        <v>2577</v>
      </c>
      <c r="O1509" s="10" t="s">
        <v>604</v>
      </c>
      <c r="P1509" s="15" t="s">
        <v>2577</v>
      </c>
      <c r="Q1509" s="11"/>
      <c r="R1509" s="10"/>
      <c r="S1509" s="10" t="s">
        <v>536</v>
      </c>
      <c r="T1509" s="10" t="s">
        <v>536</v>
      </c>
      <c r="U1509" s="10" t="s">
        <v>2580</v>
      </c>
      <c r="V1509" s="10" t="s">
        <v>604</v>
      </c>
      <c r="W1509" s="10" t="s">
        <v>604</v>
      </c>
      <c r="X1509" s="10" t="s">
        <v>604</v>
      </c>
      <c r="Y1509" s="10" t="s">
        <v>604</v>
      </c>
      <c r="Z1509" s="10" t="s">
        <v>604</v>
      </c>
      <c r="AA1509" s="10" t="s">
        <v>2581</v>
      </c>
      <c r="AB1509" s="14"/>
      <c r="AC1509" s="14"/>
      <c r="AD1509" s="14"/>
      <c r="AE1509" s="14"/>
      <c r="AF1509" s="14"/>
      <c r="AG1509" s="14"/>
      <c r="AH1509" s="14"/>
    </row>
    <row r="1510" spans="2:34" hidden="1" x14ac:dyDescent="0.35">
      <c r="B1510" s="10">
        <v>48312803</v>
      </c>
      <c r="C1510" s="10">
        <v>803</v>
      </c>
      <c r="D1510" s="11" t="s">
        <v>4004</v>
      </c>
      <c r="E1510" s="11"/>
      <c r="F1510" s="11"/>
      <c r="G1510" s="11" t="s">
        <v>46</v>
      </c>
      <c r="H1510" s="10" t="s">
        <v>1837</v>
      </c>
      <c r="I1510" s="41" t="s">
        <v>48</v>
      </c>
      <c r="J1510" s="41"/>
      <c r="K1510" s="10"/>
      <c r="L1510" s="10" t="s">
        <v>66</v>
      </c>
      <c r="M1510" s="10" t="s">
        <v>67</v>
      </c>
      <c r="N1510" s="13" t="s">
        <v>2577</v>
      </c>
      <c r="O1510" s="10" t="s">
        <v>604</v>
      </c>
      <c r="P1510" s="15" t="s">
        <v>2577</v>
      </c>
      <c r="Q1510" s="11"/>
      <c r="R1510" s="10"/>
      <c r="S1510" s="10" t="s">
        <v>536</v>
      </c>
      <c r="T1510" s="10" t="s">
        <v>536</v>
      </c>
      <c r="U1510" s="10" t="s">
        <v>2580</v>
      </c>
      <c r="V1510" s="10">
        <v>2710193200</v>
      </c>
      <c r="W1510" s="10" t="s">
        <v>604</v>
      </c>
      <c r="X1510" s="10" t="s">
        <v>604</v>
      </c>
      <c r="Y1510" s="10" t="s">
        <v>604</v>
      </c>
      <c r="Z1510" s="10" t="s">
        <v>604</v>
      </c>
      <c r="AA1510" s="10" t="s">
        <v>2581</v>
      </c>
      <c r="AB1510" s="14"/>
      <c r="AC1510" s="14"/>
      <c r="AD1510" s="14"/>
      <c r="AE1510" s="14"/>
      <c r="AF1510" s="14"/>
      <c r="AG1510" s="14"/>
      <c r="AH1510" s="14"/>
    </row>
    <row r="1511" spans="2:34" hidden="1" x14ac:dyDescent="0.35">
      <c r="B1511" s="10">
        <v>48057803</v>
      </c>
      <c r="C1511" s="10">
        <v>803</v>
      </c>
      <c r="D1511" s="11" t="s">
        <v>4005</v>
      </c>
      <c r="E1511" s="11"/>
      <c r="F1511" s="11"/>
      <c r="G1511" s="11" t="s">
        <v>46</v>
      </c>
      <c r="H1511" s="10" t="s">
        <v>1837</v>
      </c>
      <c r="I1511" s="41" t="s">
        <v>48</v>
      </c>
      <c r="J1511" s="41"/>
      <c r="K1511" s="10"/>
      <c r="L1511" s="10" t="s">
        <v>66</v>
      </c>
      <c r="M1511" s="10" t="s">
        <v>67</v>
      </c>
      <c r="N1511" s="13" t="s">
        <v>2577</v>
      </c>
      <c r="O1511" s="10" t="s">
        <v>604</v>
      </c>
      <c r="P1511" s="15" t="s">
        <v>2577</v>
      </c>
      <c r="Q1511" s="11"/>
      <c r="R1511" s="10"/>
      <c r="S1511" s="10" t="s">
        <v>536</v>
      </c>
      <c r="T1511" s="10" t="s">
        <v>536</v>
      </c>
      <c r="U1511" s="10" t="s">
        <v>2580</v>
      </c>
      <c r="V1511" s="10" t="s">
        <v>604</v>
      </c>
      <c r="W1511" s="10" t="s">
        <v>604</v>
      </c>
      <c r="X1511" s="10" t="s">
        <v>604</v>
      </c>
      <c r="Y1511" s="10" t="s">
        <v>604</v>
      </c>
      <c r="Z1511" s="10" t="s">
        <v>604</v>
      </c>
      <c r="AA1511" s="10" t="s">
        <v>2581</v>
      </c>
      <c r="AB1511" s="14"/>
      <c r="AC1511" s="14"/>
      <c r="AD1511" s="14"/>
      <c r="AE1511" s="14"/>
      <c r="AF1511" s="14"/>
      <c r="AG1511" s="14"/>
      <c r="AH1511" s="14"/>
    </row>
    <row r="1512" spans="2:34" hidden="1" x14ac:dyDescent="0.35">
      <c r="B1512" s="10">
        <v>47762801</v>
      </c>
      <c r="C1512" s="10">
        <v>801</v>
      </c>
      <c r="D1512" s="11" t="s">
        <v>4006</v>
      </c>
      <c r="E1512" s="11"/>
      <c r="F1512" s="11"/>
      <c r="G1512" s="11" t="s">
        <v>46</v>
      </c>
      <c r="H1512" s="10" t="s">
        <v>79</v>
      </c>
      <c r="I1512" s="41" t="s">
        <v>79</v>
      </c>
      <c r="J1512" s="41"/>
      <c r="K1512" s="10"/>
      <c r="L1512" s="10" t="s">
        <v>66</v>
      </c>
      <c r="M1512" s="10" t="s">
        <v>67</v>
      </c>
      <c r="N1512" s="13" t="s">
        <v>2577</v>
      </c>
      <c r="O1512" s="10" t="s">
        <v>604</v>
      </c>
      <c r="P1512" s="15" t="s">
        <v>2577</v>
      </c>
      <c r="Q1512" s="11"/>
      <c r="R1512" s="10"/>
      <c r="S1512" s="10" t="s">
        <v>536</v>
      </c>
      <c r="T1512" s="10" t="s">
        <v>536</v>
      </c>
      <c r="U1512" s="10" t="s">
        <v>2580</v>
      </c>
      <c r="V1512" s="10" t="s">
        <v>604</v>
      </c>
      <c r="W1512" s="10" t="s">
        <v>44</v>
      </c>
      <c r="X1512" s="10" t="s">
        <v>604</v>
      </c>
      <c r="Y1512" s="10" t="s">
        <v>604</v>
      </c>
      <c r="Z1512" s="10" t="s">
        <v>604</v>
      </c>
      <c r="AA1512" s="10" t="s">
        <v>2581</v>
      </c>
      <c r="AB1512" s="14"/>
      <c r="AC1512" s="14"/>
      <c r="AD1512" s="14"/>
      <c r="AE1512" s="14"/>
      <c r="AF1512" s="14"/>
      <c r="AG1512" s="14"/>
      <c r="AH1512" s="14"/>
    </row>
    <row r="1513" spans="2:34" hidden="1" x14ac:dyDescent="0.35">
      <c r="B1513" s="10">
        <v>47762803</v>
      </c>
      <c r="C1513" s="10">
        <v>803</v>
      </c>
      <c r="D1513" s="11" t="s">
        <v>4007</v>
      </c>
      <c r="E1513" s="11"/>
      <c r="F1513" s="11"/>
      <c r="G1513" s="11" t="s">
        <v>46</v>
      </c>
      <c r="H1513" s="10" t="s">
        <v>1837</v>
      </c>
      <c r="I1513" s="41" t="s">
        <v>48</v>
      </c>
      <c r="J1513" s="41"/>
      <c r="K1513" s="10"/>
      <c r="L1513" s="10" t="s">
        <v>66</v>
      </c>
      <c r="M1513" s="10" t="s">
        <v>67</v>
      </c>
      <c r="N1513" s="13" t="s">
        <v>2577</v>
      </c>
      <c r="O1513" s="10" t="s">
        <v>604</v>
      </c>
      <c r="P1513" s="15" t="s">
        <v>2577</v>
      </c>
      <c r="Q1513" s="11"/>
      <c r="R1513" s="10"/>
      <c r="S1513" s="10" t="s">
        <v>536</v>
      </c>
      <c r="T1513" s="10" t="s">
        <v>536</v>
      </c>
      <c r="U1513" s="10" t="s">
        <v>2580</v>
      </c>
      <c r="V1513" s="10" t="s">
        <v>604</v>
      </c>
      <c r="W1513" s="10" t="s">
        <v>604</v>
      </c>
      <c r="X1513" s="10" t="s">
        <v>604</v>
      </c>
      <c r="Y1513" s="10" t="s">
        <v>604</v>
      </c>
      <c r="Z1513" s="10" t="s">
        <v>604</v>
      </c>
      <c r="AA1513" s="10" t="s">
        <v>2581</v>
      </c>
      <c r="AB1513" s="14"/>
      <c r="AC1513" s="14"/>
      <c r="AD1513" s="14"/>
      <c r="AE1513" s="14"/>
      <c r="AF1513" s="14"/>
      <c r="AG1513" s="14"/>
      <c r="AH1513" s="14"/>
    </row>
    <row r="1514" spans="2:34" hidden="1" x14ac:dyDescent="0.35">
      <c r="B1514" s="10">
        <v>47898803</v>
      </c>
      <c r="C1514" s="10">
        <v>803</v>
      </c>
      <c r="D1514" s="11" t="s">
        <v>4008</v>
      </c>
      <c r="E1514" s="11"/>
      <c r="F1514" s="11"/>
      <c r="G1514" s="11" t="s">
        <v>46</v>
      </c>
      <c r="H1514" s="10" t="s">
        <v>1837</v>
      </c>
      <c r="I1514" s="41" t="s">
        <v>48</v>
      </c>
      <c r="J1514" s="41"/>
      <c r="K1514" s="10"/>
      <c r="L1514" s="10" t="s">
        <v>66</v>
      </c>
      <c r="M1514" s="10" t="s">
        <v>67</v>
      </c>
      <c r="N1514" s="13" t="s">
        <v>2577</v>
      </c>
      <c r="O1514" s="10" t="s">
        <v>604</v>
      </c>
      <c r="P1514" s="15" t="s">
        <v>2577</v>
      </c>
      <c r="Q1514" s="11"/>
      <c r="R1514" s="10"/>
      <c r="S1514" s="10" t="s">
        <v>536</v>
      </c>
      <c r="T1514" s="10" t="s">
        <v>536</v>
      </c>
      <c r="U1514" s="10" t="s">
        <v>2580</v>
      </c>
      <c r="V1514" s="10" t="s">
        <v>604</v>
      </c>
      <c r="W1514" s="10" t="s">
        <v>604</v>
      </c>
      <c r="X1514" s="10" t="s">
        <v>604</v>
      </c>
      <c r="Y1514" s="10" t="s">
        <v>604</v>
      </c>
      <c r="Z1514" s="10" t="s">
        <v>604</v>
      </c>
      <c r="AA1514" s="10" t="s">
        <v>2581</v>
      </c>
      <c r="AB1514" s="14"/>
      <c r="AC1514" s="14"/>
      <c r="AD1514" s="14"/>
      <c r="AE1514" s="14"/>
      <c r="AF1514" s="14"/>
      <c r="AG1514" s="14"/>
      <c r="AH1514" s="14"/>
    </row>
    <row r="1515" spans="2:34" hidden="1" x14ac:dyDescent="0.35">
      <c r="B1515" s="10">
        <v>47898870</v>
      </c>
      <c r="C1515" s="10">
        <v>870</v>
      </c>
      <c r="D1515" s="11" t="s">
        <v>4009</v>
      </c>
      <c r="E1515" s="11"/>
      <c r="F1515" s="11"/>
      <c r="G1515" s="11" t="s">
        <v>46</v>
      </c>
      <c r="H1515" s="10" t="s">
        <v>151</v>
      </c>
      <c r="I1515" s="41" t="s">
        <v>86</v>
      </c>
      <c r="J1515" s="41"/>
      <c r="K1515" s="10"/>
      <c r="L1515" s="10" t="s">
        <v>66</v>
      </c>
      <c r="M1515" s="10" t="s">
        <v>67</v>
      </c>
      <c r="N1515" s="13" t="s">
        <v>2577</v>
      </c>
      <c r="O1515" s="10" t="s">
        <v>604</v>
      </c>
      <c r="P1515" s="15" t="s">
        <v>2577</v>
      </c>
      <c r="Q1515" s="11"/>
      <c r="R1515" s="10"/>
      <c r="S1515" s="10" t="s">
        <v>536</v>
      </c>
      <c r="T1515" s="10" t="s">
        <v>536</v>
      </c>
      <c r="U1515" s="10" t="s">
        <v>2580</v>
      </c>
      <c r="V1515" s="10" t="s">
        <v>604</v>
      </c>
      <c r="W1515" s="10" t="s">
        <v>604</v>
      </c>
      <c r="X1515" s="10" t="s">
        <v>604</v>
      </c>
      <c r="Y1515" s="10" t="s">
        <v>604</v>
      </c>
      <c r="Z1515" s="10" t="s">
        <v>604</v>
      </c>
      <c r="AA1515" s="10" t="s">
        <v>2581</v>
      </c>
      <c r="AB1515" s="14"/>
      <c r="AC1515" s="14"/>
      <c r="AD1515" s="14"/>
      <c r="AE1515" s="14"/>
      <c r="AF1515" s="14"/>
      <c r="AG1515" s="14"/>
      <c r="AH1515" s="14"/>
    </row>
    <row r="1516" spans="2:34" hidden="1" x14ac:dyDescent="0.35">
      <c r="B1516" s="10">
        <v>43959801</v>
      </c>
      <c r="C1516" s="10">
        <v>801</v>
      </c>
      <c r="D1516" s="11" t="s">
        <v>4010</v>
      </c>
      <c r="E1516" s="11"/>
      <c r="F1516" s="11"/>
      <c r="G1516" s="11" t="s">
        <v>46</v>
      </c>
      <c r="H1516" s="10" t="s">
        <v>79</v>
      </c>
      <c r="I1516" s="41" t="s">
        <v>79</v>
      </c>
      <c r="J1516" s="41"/>
      <c r="K1516" s="10"/>
      <c r="L1516" s="10" t="s">
        <v>604</v>
      </c>
      <c r="M1516" s="10" t="s">
        <v>67</v>
      </c>
      <c r="N1516" s="13" t="s">
        <v>2577</v>
      </c>
      <c r="O1516" s="10" t="s">
        <v>604</v>
      </c>
      <c r="P1516" s="15" t="s">
        <v>2577</v>
      </c>
      <c r="Q1516" s="11"/>
      <c r="R1516" s="10"/>
      <c r="S1516" s="10" t="s">
        <v>536</v>
      </c>
      <c r="T1516" s="10" t="s">
        <v>536</v>
      </c>
      <c r="U1516" s="10" t="s">
        <v>2580</v>
      </c>
      <c r="V1516" s="10" t="s">
        <v>604</v>
      </c>
      <c r="W1516" s="10" t="s">
        <v>604</v>
      </c>
      <c r="X1516" s="10" t="s">
        <v>604</v>
      </c>
      <c r="Y1516" s="10" t="s">
        <v>604</v>
      </c>
      <c r="Z1516" s="10" t="s">
        <v>604</v>
      </c>
      <c r="AA1516" s="10" t="s">
        <v>2581</v>
      </c>
      <c r="AB1516" s="14"/>
      <c r="AC1516" s="14"/>
      <c r="AD1516" s="14"/>
      <c r="AE1516" s="14"/>
      <c r="AF1516" s="14"/>
      <c r="AG1516" s="14"/>
      <c r="AH1516" s="14"/>
    </row>
    <row r="1517" spans="2:34" hidden="1" x14ac:dyDescent="0.35">
      <c r="B1517" s="10">
        <v>43959803</v>
      </c>
      <c r="C1517" s="10">
        <v>803</v>
      </c>
      <c r="D1517" s="11" t="s">
        <v>4011</v>
      </c>
      <c r="E1517" s="11"/>
      <c r="F1517" s="11"/>
      <c r="G1517" s="11" t="s">
        <v>46</v>
      </c>
      <c r="H1517" s="10" t="s">
        <v>1837</v>
      </c>
      <c r="I1517" s="41" t="s">
        <v>48</v>
      </c>
      <c r="J1517" s="41"/>
      <c r="K1517" s="10"/>
      <c r="L1517" s="10" t="s">
        <v>604</v>
      </c>
      <c r="M1517" s="10" t="s">
        <v>67</v>
      </c>
      <c r="N1517" s="13" t="s">
        <v>2577</v>
      </c>
      <c r="O1517" s="10" t="s">
        <v>604</v>
      </c>
      <c r="P1517" s="15" t="s">
        <v>2577</v>
      </c>
      <c r="Q1517" s="11"/>
      <c r="R1517" s="10"/>
      <c r="S1517" s="10" t="s">
        <v>536</v>
      </c>
      <c r="T1517" s="10" t="s">
        <v>536</v>
      </c>
      <c r="U1517" s="10" t="s">
        <v>2580</v>
      </c>
      <c r="V1517" s="10" t="s">
        <v>604</v>
      </c>
      <c r="W1517" s="10" t="s">
        <v>604</v>
      </c>
      <c r="X1517" s="10" t="s">
        <v>604</v>
      </c>
      <c r="Y1517" s="10" t="s">
        <v>604</v>
      </c>
      <c r="Z1517" s="10" t="s">
        <v>604</v>
      </c>
      <c r="AA1517" s="10" t="s">
        <v>2581</v>
      </c>
      <c r="AB1517" s="14"/>
      <c r="AC1517" s="14"/>
      <c r="AD1517" s="14"/>
      <c r="AE1517" s="14"/>
      <c r="AF1517" s="14"/>
      <c r="AG1517" s="14"/>
      <c r="AH1517" s="14"/>
    </row>
    <row r="1518" spans="2:34" hidden="1" x14ac:dyDescent="0.35">
      <c r="B1518" s="10">
        <v>43797801</v>
      </c>
      <c r="C1518" s="10">
        <v>801</v>
      </c>
      <c r="D1518" s="11" t="s">
        <v>4012</v>
      </c>
      <c r="E1518" s="11"/>
      <c r="F1518" s="11"/>
      <c r="G1518" s="11" t="s">
        <v>46</v>
      </c>
      <c r="H1518" s="10" t="s">
        <v>79</v>
      </c>
      <c r="I1518" s="41" t="s">
        <v>79</v>
      </c>
      <c r="J1518" s="41"/>
      <c r="K1518" s="10"/>
      <c r="L1518" s="10" t="s">
        <v>604</v>
      </c>
      <c r="M1518" s="10" t="s">
        <v>67</v>
      </c>
      <c r="N1518" s="13" t="s">
        <v>2577</v>
      </c>
      <c r="O1518" s="10" t="s">
        <v>604</v>
      </c>
      <c r="P1518" s="15" t="s">
        <v>2577</v>
      </c>
      <c r="Q1518" s="11"/>
      <c r="R1518" s="10"/>
      <c r="S1518" s="10" t="s">
        <v>536</v>
      </c>
      <c r="T1518" s="10" t="s">
        <v>536</v>
      </c>
      <c r="U1518" s="10" t="s">
        <v>2580</v>
      </c>
      <c r="V1518" s="10" t="s">
        <v>604</v>
      </c>
      <c r="W1518" s="10" t="s">
        <v>604</v>
      </c>
      <c r="X1518" s="10" t="s">
        <v>604</v>
      </c>
      <c r="Y1518" s="10" t="s">
        <v>604</v>
      </c>
      <c r="Z1518" s="10" t="s">
        <v>604</v>
      </c>
      <c r="AA1518" s="10" t="s">
        <v>2581</v>
      </c>
      <c r="AB1518" s="14"/>
      <c r="AC1518" s="14"/>
      <c r="AD1518" s="14"/>
      <c r="AE1518" s="14"/>
      <c r="AF1518" s="14"/>
      <c r="AG1518" s="14"/>
      <c r="AH1518" s="14"/>
    </row>
    <row r="1519" spans="2:34" hidden="1" x14ac:dyDescent="0.35">
      <c r="B1519" s="10">
        <v>43797803</v>
      </c>
      <c r="C1519" s="10">
        <v>803</v>
      </c>
      <c r="D1519" s="11" t="s">
        <v>4013</v>
      </c>
      <c r="E1519" s="11"/>
      <c r="F1519" s="11"/>
      <c r="G1519" s="11" t="s">
        <v>46</v>
      </c>
      <c r="H1519" s="10" t="s">
        <v>1837</v>
      </c>
      <c r="I1519" s="41" t="s">
        <v>48</v>
      </c>
      <c r="J1519" s="41"/>
      <c r="K1519" s="10"/>
      <c r="L1519" s="10" t="s">
        <v>604</v>
      </c>
      <c r="M1519" s="10" t="s">
        <v>67</v>
      </c>
      <c r="N1519" s="13" t="s">
        <v>2577</v>
      </c>
      <c r="O1519" s="10" t="s">
        <v>604</v>
      </c>
      <c r="P1519" s="15" t="s">
        <v>2577</v>
      </c>
      <c r="Q1519" s="11"/>
      <c r="R1519" s="10"/>
      <c r="S1519" s="10" t="s">
        <v>536</v>
      </c>
      <c r="T1519" s="10" t="s">
        <v>536</v>
      </c>
      <c r="U1519" s="10" t="s">
        <v>2580</v>
      </c>
      <c r="V1519" s="10" t="s">
        <v>604</v>
      </c>
      <c r="W1519" s="10" t="s">
        <v>604</v>
      </c>
      <c r="X1519" s="10" t="s">
        <v>604</v>
      </c>
      <c r="Y1519" s="10" t="s">
        <v>604</v>
      </c>
      <c r="Z1519" s="10" t="s">
        <v>604</v>
      </c>
      <c r="AA1519" s="10" t="s">
        <v>2581</v>
      </c>
      <c r="AB1519" s="14"/>
      <c r="AC1519" s="14"/>
      <c r="AD1519" s="14"/>
      <c r="AE1519" s="14"/>
      <c r="AF1519" s="14"/>
      <c r="AG1519" s="14"/>
      <c r="AH1519" s="14"/>
    </row>
    <row r="1520" spans="2:34" hidden="1" x14ac:dyDescent="0.35">
      <c r="B1520" s="10">
        <v>49250815</v>
      </c>
      <c r="C1520" s="10">
        <v>815</v>
      </c>
      <c r="D1520" s="11" t="s">
        <v>4014</v>
      </c>
      <c r="E1520" s="11"/>
      <c r="F1520" s="11"/>
      <c r="G1520" s="11" t="s">
        <v>46</v>
      </c>
      <c r="H1520" s="10" t="s">
        <v>163</v>
      </c>
      <c r="I1520" s="41" t="s">
        <v>164</v>
      </c>
      <c r="J1520" s="41"/>
      <c r="K1520" s="10"/>
      <c r="L1520" s="10" t="s">
        <v>66</v>
      </c>
      <c r="M1520" s="10" t="s">
        <v>67</v>
      </c>
      <c r="N1520" s="13" t="s">
        <v>2577</v>
      </c>
      <c r="O1520" s="10" t="s">
        <v>604</v>
      </c>
      <c r="P1520" s="15" t="s">
        <v>2577</v>
      </c>
      <c r="Q1520" s="11"/>
      <c r="R1520" s="10"/>
      <c r="S1520" s="10" t="s">
        <v>536</v>
      </c>
      <c r="T1520" s="10" t="s">
        <v>536</v>
      </c>
      <c r="U1520" s="10" t="s">
        <v>2580</v>
      </c>
      <c r="V1520" s="10">
        <v>2710193200</v>
      </c>
      <c r="W1520" s="10" t="s">
        <v>604</v>
      </c>
      <c r="X1520" s="10" t="s">
        <v>604</v>
      </c>
      <c r="Y1520" s="10" t="s">
        <v>604</v>
      </c>
      <c r="Z1520" s="10" t="s">
        <v>604</v>
      </c>
      <c r="AA1520" s="10" t="s">
        <v>2581</v>
      </c>
      <c r="AB1520" s="14"/>
      <c r="AC1520" s="14"/>
      <c r="AD1520" s="14"/>
      <c r="AE1520" s="14"/>
      <c r="AF1520" s="14"/>
      <c r="AG1520" s="14"/>
      <c r="AH1520" s="14"/>
    </row>
    <row r="1521" spans="2:34" hidden="1" x14ac:dyDescent="0.35">
      <c r="B1521" s="10">
        <v>49250803</v>
      </c>
      <c r="C1521" s="10">
        <v>803</v>
      </c>
      <c r="D1521" s="11" t="s">
        <v>4015</v>
      </c>
      <c r="E1521" s="11"/>
      <c r="F1521" s="11"/>
      <c r="G1521" s="11" t="s">
        <v>46</v>
      </c>
      <c r="H1521" s="10" t="s">
        <v>1837</v>
      </c>
      <c r="I1521" s="41" t="s">
        <v>48</v>
      </c>
      <c r="J1521" s="41"/>
      <c r="K1521" s="10"/>
      <c r="L1521" s="10" t="s">
        <v>66</v>
      </c>
      <c r="M1521" s="10" t="s">
        <v>67</v>
      </c>
      <c r="N1521" s="13" t="s">
        <v>2577</v>
      </c>
      <c r="O1521" s="10" t="s">
        <v>604</v>
      </c>
      <c r="P1521" s="15" t="s">
        <v>2577</v>
      </c>
      <c r="Q1521" s="11"/>
      <c r="R1521" s="10"/>
      <c r="S1521" s="10" t="s">
        <v>536</v>
      </c>
      <c r="T1521" s="10" t="s">
        <v>536</v>
      </c>
      <c r="U1521" s="10" t="s">
        <v>2580</v>
      </c>
      <c r="V1521" s="10">
        <v>2710193200</v>
      </c>
      <c r="W1521" s="10" t="s">
        <v>604</v>
      </c>
      <c r="X1521" s="10" t="s">
        <v>604</v>
      </c>
      <c r="Y1521" s="10" t="s">
        <v>604</v>
      </c>
      <c r="Z1521" s="10" t="s">
        <v>604</v>
      </c>
      <c r="AA1521" s="10" t="s">
        <v>2581</v>
      </c>
      <c r="AB1521" s="14"/>
      <c r="AC1521" s="14"/>
      <c r="AD1521" s="14"/>
      <c r="AE1521" s="14"/>
      <c r="AF1521" s="14"/>
      <c r="AG1521" s="14"/>
      <c r="AH1521" s="14"/>
    </row>
    <row r="1522" spans="2:34" hidden="1" x14ac:dyDescent="0.35">
      <c r="B1522" s="10">
        <v>49364803</v>
      </c>
      <c r="C1522" s="10">
        <v>803</v>
      </c>
      <c r="D1522" s="11" t="s">
        <v>4016</v>
      </c>
      <c r="E1522" s="11"/>
      <c r="F1522" s="11"/>
      <c r="G1522" s="11" t="s">
        <v>46</v>
      </c>
      <c r="H1522" s="10" t="s">
        <v>1837</v>
      </c>
      <c r="I1522" s="41" t="s">
        <v>48</v>
      </c>
      <c r="J1522" s="41"/>
      <c r="K1522" s="10"/>
      <c r="L1522" s="10" t="s">
        <v>604</v>
      </c>
      <c r="M1522" s="10" t="s">
        <v>67</v>
      </c>
      <c r="N1522" s="13" t="s">
        <v>2577</v>
      </c>
      <c r="O1522" s="10" t="s">
        <v>604</v>
      </c>
      <c r="P1522" s="15" t="s">
        <v>2577</v>
      </c>
      <c r="Q1522" s="11"/>
      <c r="R1522" s="10"/>
      <c r="S1522" s="10" t="s">
        <v>536</v>
      </c>
      <c r="T1522" s="10" t="s">
        <v>536</v>
      </c>
      <c r="U1522" s="10" t="s">
        <v>2580</v>
      </c>
      <c r="V1522" s="10" t="s">
        <v>604</v>
      </c>
      <c r="W1522" s="10" t="s">
        <v>604</v>
      </c>
      <c r="X1522" s="10" t="s">
        <v>604</v>
      </c>
      <c r="Y1522" s="10" t="s">
        <v>604</v>
      </c>
      <c r="Z1522" s="10" t="s">
        <v>604</v>
      </c>
      <c r="AA1522" s="10" t="s">
        <v>2581</v>
      </c>
      <c r="AB1522" s="14"/>
      <c r="AC1522" s="14"/>
      <c r="AD1522" s="14"/>
      <c r="AE1522" s="14"/>
      <c r="AF1522" s="14"/>
      <c r="AG1522" s="14"/>
      <c r="AH1522" s="14"/>
    </row>
    <row r="1523" spans="2:34" hidden="1" x14ac:dyDescent="0.35">
      <c r="B1523" s="10">
        <v>46617815</v>
      </c>
      <c r="C1523" s="10">
        <v>815</v>
      </c>
      <c r="D1523" s="11" t="s">
        <v>4017</v>
      </c>
      <c r="E1523" s="11"/>
      <c r="F1523" s="11"/>
      <c r="G1523" s="11" t="s">
        <v>46</v>
      </c>
      <c r="H1523" s="10" t="s">
        <v>163</v>
      </c>
      <c r="I1523" s="41" t="s">
        <v>164</v>
      </c>
      <c r="J1523" s="41"/>
      <c r="K1523" s="10"/>
      <c r="L1523" s="10" t="s">
        <v>66</v>
      </c>
      <c r="M1523" s="10" t="s">
        <v>67</v>
      </c>
      <c r="N1523" s="13" t="s">
        <v>2577</v>
      </c>
      <c r="O1523" s="10" t="s">
        <v>604</v>
      </c>
      <c r="P1523" s="15" t="s">
        <v>2577</v>
      </c>
      <c r="Q1523" s="11"/>
      <c r="R1523" s="10"/>
      <c r="S1523" s="10" t="s">
        <v>536</v>
      </c>
      <c r="T1523" s="10" t="s">
        <v>536</v>
      </c>
      <c r="U1523" s="10" t="s">
        <v>2580</v>
      </c>
      <c r="V1523" s="10">
        <v>2710193200</v>
      </c>
      <c r="W1523" s="10" t="s">
        <v>604</v>
      </c>
      <c r="X1523" s="10" t="s">
        <v>604</v>
      </c>
      <c r="Y1523" s="10" t="s">
        <v>604</v>
      </c>
      <c r="Z1523" s="10" t="s">
        <v>604</v>
      </c>
      <c r="AA1523" s="10" t="s">
        <v>2581</v>
      </c>
      <c r="AB1523" s="14"/>
      <c r="AC1523" s="14"/>
      <c r="AD1523" s="14"/>
      <c r="AE1523" s="14"/>
      <c r="AF1523" s="14"/>
      <c r="AG1523" s="14"/>
      <c r="AH1523" s="14"/>
    </row>
    <row r="1524" spans="2:34" hidden="1" x14ac:dyDescent="0.35">
      <c r="B1524" s="10">
        <v>46617801</v>
      </c>
      <c r="C1524" s="10">
        <v>801</v>
      </c>
      <c r="D1524" s="11" t="s">
        <v>4018</v>
      </c>
      <c r="E1524" s="11"/>
      <c r="F1524" s="11"/>
      <c r="G1524" s="11" t="s">
        <v>46</v>
      </c>
      <c r="H1524" s="10" t="s">
        <v>79</v>
      </c>
      <c r="I1524" s="41" t="s">
        <v>79</v>
      </c>
      <c r="J1524" s="41"/>
      <c r="K1524" s="10"/>
      <c r="L1524" s="10" t="s">
        <v>66</v>
      </c>
      <c r="M1524" s="10" t="s">
        <v>67</v>
      </c>
      <c r="N1524" s="13" t="s">
        <v>2577</v>
      </c>
      <c r="O1524" s="10" t="s">
        <v>604</v>
      </c>
      <c r="P1524" s="15" t="s">
        <v>2577</v>
      </c>
      <c r="Q1524" s="11"/>
      <c r="R1524" s="10"/>
      <c r="S1524" s="10" t="s">
        <v>536</v>
      </c>
      <c r="T1524" s="10" t="s">
        <v>536</v>
      </c>
      <c r="U1524" s="10" t="s">
        <v>2580</v>
      </c>
      <c r="V1524" s="10" t="s">
        <v>604</v>
      </c>
      <c r="W1524" s="10" t="s">
        <v>44</v>
      </c>
      <c r="X1524" s="10" t="s">
        <v>604</v>
      </c>
      <c r="Y1524" s="10" t="s">
        <v>604</v>
      </c>
      <c r="Z1524" s="10" t="s">
        <v>604</v>
      </c>
      <c r="AA1524" s="10" t="s">
        <v>2581</v>
      </c>
      <c r="AB1524" s="14"/>
      <c r="AC1524" s="14"/>
      <c r="AD1524" s="14"/>
      <c r="AE1524" s="14"/>
      <c r="AF1524" s="14"/>
      <c r="AG1524" s="14"/>
      <c r="AH1524" s="14"/>
    </row>
    <row r="1525" spans="2:34" hidden="1" x14ac:dyDescent="0.35">
      <c r="B1525" s="10">
        <v>46617803</v>
      </c>
      <c r="C1525" s="10">
        <v>803</v>
      </c>
      <c r="D1525" s="11" t="s">
        <v>4019</v>
      </c>
      <c r="E1525" s="11"/>
      <c r="F1525" s="11"/>
      <c r="G1525" s="11" t="s">
        <v>46</v>
      </c>
      <c r="H1525" s="10" t="s">
        <v>1837</v>
      </c>
      <c r="I1525" s="41" t="s">
        <v>48</v>
      </c>
      <c r="J1525" s="41"/>
      <c r="K1525" s="10"/>
      <c r="L1525" s="10" t="s">
        <v>66</v>
      </c>
      <c r="M1525" s="10" t="s">
        <v>67</v>
      </c>
      <c r="N1525" s="13" t="s">
        <v>2577</v>
      </c>
      <c r="O1525" s="10" t="s">
        <v>604</v>
      </c>
      <c r="P1525" s="15" t="s">
        <v>2577</v>
      </c>
      <c r="Q1525" s="11"/>
      <c r="R1525" s="10"/>
      <c r="S1525" s="10" t="s">
        <v>536</v>
      </c>
      <c r="T1525" s="10" t="s">
        <v>536</v>
      </c>
      <c r="U1525" s="10" t="s">
        <v>2580</v>
      </c>
      <c r="V1525" s="10">
        <v>2710193200</v>
      </c>
      <c r="W1525" s="10" t="s">
        <v>604</v>
      </c>
      <c r="X1525" s="10" t="s">
        <v>604</v>
      </c>
      <c r="Y1525" s="10" t="s">
        <v>604</v>
      </c>
      <c r="Z1525" s="10" t="s">
        <v>604</v>
      </c>
      <c r="AA1525" s="10" t="s">
        <v>2581</v>
      </c>
      <c r="AB1525" s="14"/>
      <c r="AC1525" s="14"/>
      <c r="AD1525" s="14"/>
      <c r="AE1525" s="14"/>
      <c r="AF1525" s="14"/>
      <c r="AG1525" s="14"/>
      <c r="AH1525" s="14"/>
    </row>
    <row r="1526" spans="2:34" hidden="1" x14ac:dyDescent="0.35">
      <c r="B1526" s="10">
        <v>46617870</v>
      </c>
      <c r="C1526" s="10">
        <v>870</v>
      </c>
      <c r="D1526" s="11" t="s">
        <v>4020</v>
      </c>
      <c r="E1526" s="11"/>
      <c r="F1526" s="11"/>
      <c r="G1526" s="11" t="s">
        <v>46</v>
      </c>
      <c r="H1526" s="10" t="s">
        <v>151</v>
      </c>
      <c r="I1526" s="41" t="s">
        <v>86</v>
      </c>
      <c r="J1526" s="41"/>
      <c r="K1526" s="10"/>
      <c r="L1526" s="10" t="s">
        <v>66</v>
      </c>
      <c r="M1526" s="10" t="s">
        <v>67</v>
      </c>
      <c r="N1526" s="13" t="s">
        <v>2577</v>
      </c>
      <c r="O1526" s="10" t="s">
        <v>604</v>
      </c>
      <c r="P1526" s="15" t="s">
        <v>2577</v>
      </c>
      <c r="Q1526" s="11"/>
      <c r="R1526" s="10"/>
      <c r="S1526" s="10" t="s">
        <v>536</v>
      </c>
      <c r="T1526" s="10" t="s">
        <v>536</v>
      </c>
      <c r="U1526" s="10" t="s">
        <v>2580</v>
      </c>
      <c r="V1526" s="10" t="s">
        <v>604</v>
      </c>
      <c r="W1526" s="10" t="s">
        <v>604</v>
      </c>
      <c r="X1526" s="10" t="s">
        <v>604</v>
      </c>
      <c r="Y1526" s="10" t="s">
        <v>604</v>
      </c>
      <c r="Z1526" s="10" t="s">
        <v>604</v>
      </c>
      <c r="AA1526" s="10" t="s">
        <v>2581</v>
      </c>
      <c r="AB1526" s="14"/>
      <c r="AC1526" s="14"/>
      <c r="AD1526" s="14"/>
      <c r="AE1526" s="14"/>
      <c r="AF1526" s="14"/>
      <c r="AG1526" s="14"/>
      <c r="AH1526" s="14"/>
    </row>
    <row r="1527" spans="2:34" hidden="1" x14ac:dyDescent="0.35">
      <c r="B1527" s="10">
        <v>47245803</v>
      </c>
      <c r="C1527" s="10">
        <v>803</v>
      </c>
      <c r="D1527" s="11" t="s">
        <v>4021</v>
      </c>
      <c r="E1527" s="11"/>
      <c r="F1527" s="11"/>
      <c r="G1527" s="11" t="s">
        <v>46</v>
      </c>
      <c r="H1527" s="10" t="s">
        <v>1837</v>
      </c>
      <c r="I1527" s="41" t="s">
        <v>48</v>
      </c>
      <c r="J1527" s="41"/>
      <c r="K1527" s="10"/>
      <c r="L1527" s="10" t="s">
        <v>66</v>
      </c>
      <c r="M1527" s="10" t="s">
        <v>67</v>
      </c>
      <c r="N1527" s="13" t="s">
        <v>2577</v>
      </c>
      <c r="O1527" s="10" t="s">
        <v>604</v>
      </c>
      <c r="P1527" s="15" t="s">
        <v>2577</v>
      </c>
      <c r="Q1527" s="11"/>
      <c r="R1527" s="10"/>
      <c r="S1527" s="10" t="s">
        <v>536</v>
      </c>
      <c r="T1527" s="10" t="s">
        <v>536</v>
      </c>
      <c r="U1527" s="10" t="s">
        <v>2580</v>
      </c>
      <c r="V1527" s="10" t="s">
        <v>604</v>
      </c>
      <c r="W1527" s="10" t="s">
        <v>604</v>
      </c>
      <c r="X1527" s="10" t="s">
        <v>604</v>
      </c>
      <c r="Y1527" s="10" t="s">
        <v>604</v>
      </c>
      <c r="Z1527" s="10" t="s">
        <v>604</v>
      </c>
      <c r="AA1527" s="10" t="s">
        <v>2581</v>
      </c>
      <c r="AB1527" s="14"/>
      <c r="AC1527" s="14"/>
      <c r="AD1527" s="14"/>
      <c r="AE1527" s="14"/>
      <c r="AF1527" s="14"/>
      <c r="AG1527" s="14"/>
      <c r="AH1527" s="14"/>
    </row>
    <row r="1528" spans="2:34" hidden="1" x14ac:dyDescent="0.35">
      <c r="B1528" s="10">
        <v>48404801</v>
      </c>
      <c r="C1528" s="10">
        <v>801</v>
      </c>
      <c r="D1528" s="11" t="s">
        <v>4022</v>
      </c>
      <c r="E1528" s="11"/>
      <c r="F1528" s="11"/>
      <c r="G1528" s="11" t="s">
        <v>46</v>
      </c>
      <c r="H1528" s="10" t="s">
        <v>79</v>
      </c>
      <c r="I1528" s="41" t="s">
        <v>79</v>
      </c>
      <c r="J1528" s="41"/>
      <c r="K1528" s="10"/>
      <c r="L1528" s="10" t="s">
        <v>66</v>
      </c>
      <c r="M1528" s="10" t="s">
        <v>67</v>
      </c>
      <c r="N1528" s="13" t="s">
        <v>2577</v>
      </c>
      <c r="O1528" s="10" t="s">
        <v>604</v>
      </c>
      <c r="P1528" s="15" t="s">
        <v>2577</v>
      </c>
      <c r="Q1528" s="11"/>
      <c r="R1528" s="10"/>
      <c r="S1528" s="10" t="s">
        <v>536</v>
      </c>
      <c r="T1528" s="10" t="s">
        <v>536</v>
      </c>
      <c r="U1528" s="10" t="s">
        <v>2580</v>
      </c>
      <c r="V1528" s="10" t="s">
        <v>604</v>
      </c>
      <c r="W1528" s="10" t="s">
        <v>44</v>
      </c>
      <c r="X1528" s="10" t="s">
        <v>604</v>
      </c>
      <c r="Y1528" s="10" t="s">
        <v>604</v>
      </c>
      <c r="Z1528" s="10" t="s">
        <v>604</v>
      </c>
      <c r="AA1528" s="10" t="s">
        <v>2581</v>
      </c>
      <c r="AB1528" s="14"/>
      <c r="AC1528" s="14"/>
      <c r="AD1528" s="14"/>
      <c r="AE1528" s="14"/>
      <c r="AF1528" s="14"/>
      <c r="AG1528" s="14"/>
      <c r="AH1528" s="14"/>
    </row>
    <row r="1529" spans="2:34" hidden="1" x14ac:dyDescent="0.35">
      <c r="B1529" s="10">
        <v>48404803</v>
      </c>
      <c r="C1529" s="10">
        <v>803</v>
      </c>
      <c r="D1529" s="11" t="s">
        <v>4023</v>
      </c>
      <c r="E1529" s="11"/>
      <c r="F1529" s="11"/>
      <c r="G1529" s="11" t="s">
        <v>46</v>
      </c>
      <c r="H1529" s="10" t="s">
        <v>1837</v>
      </c>
      <c r="I1529" s="41" t="s">
        <v>48</v>
      </c>
      <c r="J1529" s="41"/>
      <c r="K1529" s="10"/>
      <c r="L1529" s="10" t="s">
        <v>66</v>
      </c>
      <c r="M1529" s="10" t="s">
        <v>67</v>
      </c>
      <c r="N1529" s="13" t="s">
        <v>2577</v>
      </c>
      <c r="O1529" s="10" t="s">
        <v>604</v>
      </c>
      <c r="P1529" s="15" t="s">
        <v>2577</v>
      </c>
      <c r="Q1529" s="11"/>
      <c r="R1529" s="10"/>
      <c r="S1529" s="10" t="s">
        <v>536</v>
      </c>
      <c r="T1529" s="10" t="s">
        <v>536</v>
      </c>
      <c r="U1529" s="10" t="s">
        <v>2580</v>
      </c>
      <c r="V1529" s="10" t="s">
        <v>604</v>
      </c>
      <c r="W1529" s="10" t="s">
        <v>604</v>
      </c>
      <c r="X1529" s="10" t="s">
        <v>604</v>
      </c>
      <c r="Y1529" s="10" t="s">
        <v>604</v>
      </c>
      <c r="Z1529" s="10" t="s">
        <v>604</v>
      </c>
      <c r="AA1529" s="10" t="s">
        <v>2581</v>
      </c>
      <c r="AB1529" s="14"/>
      <c r="AC1529" s="14"/>
      <c r="AD1529" s="14"/>
      <c r="AE1529" s="14"/>
      <c r="AF1529" s="14"/>
      <c r="AG1529" s="14"/>
      <c r="AH1529" s="14"/>
    </row>
    <row r="1530" spans="2:34" hidden="1" x14ac:dyDescent="0.35">
      <c r="B1530" s="10">
        <v>43719801</v>
      </c>
      <c r="C1530" s="10">
        <v>801</v>
      </c>
      <c r="D1530" s="11" t="s">
        <v>4024</v>
      </c>
      <c r="E1530" s="11"/>
      <c r="F1530" s="11"/>
      <c r="G1530" s="11" t="s">
        <v>46</v>
      </c>
      <c r="H1530" s="10" t="s">
        <v>79</v>
      </c>
      <c r="I1530" s="41" t="s">
        <v>79</v>
      </c>
      <c r="J1530" s="41"/>
      <c r="K1530" s="10"/>
      <c r="L1530" s="10" t="s">
        <v>604</v>
      </c>
      <c r="M1530" s="10" t="s">
        <v>67</v>
      </c>
      <c r="N1530" s="13" t="s">
        <v>2577</v>
      </c>
      <c r="O1530" s="10" t="s">
        <v>604</v>
      </c>
      <c r="P1530" s="15" t="s">
        <v>2577</v>
      </c>
      <c r="Q1530" s="11"/>
      <c r="R1530" s="10"/>
      <c r="S1530" s="10" t="s">
        <v>536</v>
      </c>
      <c r="T1530" s="10" t="s">
        <v>536</v>
      </c>
      <c r="U1530" s="10" t="s">
        <v>2580</v>
      </c>
      <c r="V1530" s="10" t="s">
        <v>604</v>
      </c>
      <c r="W1530" s="10" t="s">
        <v>604</v>
      </c>
      <c r="X1530" s="10" t="s">
        <v>604</v>
      </c>
      <c r="Y1530" s="10" t="s">
        <v>604</v>
      </c>
      <c r="Z1530" s="10" t="s">
        <v>604</v>
      </c>
      <c r="AA1530" s="10" t="s">
        <v>2581</v>
      </c>
      <c r="AB1530" s="14"/>
      <c r="AC1530" s="14"/>
      <c r="AD1530" s="14"/>
      <c r="AE1530" s="14"/>
      <c r="AF1530" s="14"/>
      <c r="AG1530" s="14"/>
      <c r="AH1530" s="14"/>
    </row>
    <row r="1531" spans="2:34" hidden="1" x14ac:dyDescent="0.35">
      <c r="B1531" s="10">
        <v>43719803</v>
      </c>
      <c r="C1531" s="10">
        <v>803</v>
      </c>
      <c r="D1531" s="11" t="s">
        <v>4025</v>
      </c>
      <c r="E1531" s="11"/>
      <c r="F1531" s="11"/>
      <c r="G1531" s="11" t="s">
        <v>46</v>
      </c>
      <c r="H1531" s="10" t="s">
        <v>1837</v>
      </c>
      <c r="I1531" s="41" t="s">
        <v>48</v>
      </c>
      <c r="J1531" s="41"/>
      <c r="K1531" s="10"/>
      <c r="L1531" s="10" t="s">
        <v>604</v>
      </c>
      <c r="M1531" s="10" t="s">
        <v>67</v>
      </c>
      <c r="N1531" s="13" t="s">
        <v>2577</v>
      </c>
      <c r="O1531" s="10" t="s">
        <v>604</v>
      </c>
      <c r="P1531" s="15" t="s">
        <v>2577</v>
      </c>
      <c r="Q1531" s="11"/>
      <c r="R1531" s="10"/>
      <c r="S1531" s="10" t="s">
        <v>536</v>
      </c>
      <c r="T1531" s="10" t="s">
        <v>536</v>
      </c>
      <c r="U1531" s="10" t="s">
        <v>2580</v>
      </c>
      <c r="V1531" s="10" t="s">
        <v>604</v>
      </c>
      <c r="W1531" s="10" t="s">
        <v>604</v>
      </c>
      <c r="X1531" s="10" t="s">
        <v>604</v>
      </c>
      <c r="Y1531" s="10" t="s">
        <v>604</v>
      </c>
      <c r="Z1531" s="10" t="s">
        <v>604</v>
      </c>
      <c r="AA1531" s="10" t="s">
        <v>2581</v>
      </c>
      <c r="AB1531" s="14"/>
      <c r="AC1531" s="14"/>
      <c r="AD1531" s="14"/>
      <c r="AE1531" s="14"/>
      <c r="AF1531" s="14"/>
      <c r="AG1531" s="14"/>
      <c r="AH1531" s="14"/>
    </row>
    <row r="1532" spans="2:34" hidden="1" x14ac:dyDescent="0.35">
      <c r="B1532" s="10">
        <v>49892803</v>
      </c>
      <c r="C1532" s="10">
        <v>803</v>
      </c>
      <c r="D1532" s="11" t="s">
        <v>4026</v>
      </c>
      <c r="E1532" s="11"/>
      <c r="F1532" s="11"/>
      <c r="G1532" s="11" t="s">
        <v>46</v>
      </c>
      <c r="H1532" s="10" t="s">
        <v>1837</v>
      </c>
      <c r="I1532" s="41" t="s">
        <v>48</v>
      </c>
      <c r="J1532" s="41"/>
      <c r="K1532" s="10"/>
      <c r="L1532" s="10" t="s">
        <v>66</v>
      </c>
      <c r="M1532" s="10" t="s">
        <v>67</v>
      </c>
      <c r="N1532" s="13" t="s">
        <v>2577</v>
      </c>
      <c r="O1532" s="10" t="s">
        <v>604</v>
      </c>
      <c r="P1532" s="15" t="s">
        <v>2577</v>
      </c>
      <c r="Q1532" s="11"/>
      <c r="R1532" s="10"/>
      <c r="S1532" s="10" t="s">
        <v>536</v>
      </c>
      <c r="T1532" s="10" t="s">
        <v>536</v>
      </c>
      <c r="U1532" s="10" t="s">
        <v>2580</v>
      </c>
      <c r="V1532" s="10" t="s">
        <v>604</v>
      </c>
      <c r="W1532" s="10" t="s">
        <v>604</v>
      </c>
      <c r="X1532" s="10" t="s">
        <v>604</v>
      </c>
      <c r="Y1532" s="10" t="s">
        <v>604</v>
      </c>
      <c r="Z1532" s="10" t="s">
        <v>604</v>
      </c>
      <c r="AA1532" s="10" t="s">
        <v>2581</v>
      </c>
      <c r="AB1532" s="14"/>
      <c r="AC1532" s="14"/>
      <c r="AD1532" s="14"/>
      <c r="AE1532" s="14"/>
      <c r="AF1532" s="14"/>
      <c r="AG1532" s="14"/>
      <c r="AH1532" s="14"/>
    </row>
    <row r="1533" spans="2:34" hidden="1" x14ac:dyDescent="0.35">
      <c r="B1533" s="10">
        <v>47746801</v>
      </c>
      <c r="C1533" s="10">
        <v>801</v>
      </c>
      <c r="D1533" s="11" t="s">
        <v>4027</v>
      </c>
      <c r="E1533" s="11"/>
      <c r="F1533" s="11"/>
      <c r="G1533" s="11" t="s">
        <v>46</v>
      </c>
      <c r="H1533" s="10" t="s">
        <v>79</v>
      </c>
      <c r="I1533" s="41" t="s">
        <v>79</v>
      </c>
      <c r="J1533" s="41"/>
      <c r="K1533" s="10"/>
      <c r="L1533" s="10" t="s">
        <v>66</v>
      </c>
      <c r="M1533" s="10" t="s">
        <v>67</v>
      </c>
      <c r="N1533" s="13" t="s">
        <v>2577</v>
      </c>
      <c r="O1533" s="10" t="s">
        <v>604</v>
      </c>
      <c r="P1533" s="15" t="s">
        <v>2577</v>
      </c>
      <c r="Q1533" s="11"/>
      <c r="R1533" s="10"/>
      <c r="S1533" s="10" t="s">
        <v>536</v>
      </c>
      <c r="T1533" s="10" t="s">
        <v>536</v>
      </c>
      <c r="U1533" s="10" t="s">
        <v>2580</v>
      </c>
      <c r="V1533" s="10" t="s">
        <v>604</v>
      </c>
      <c r="W1533" s="10" t="s">
        <v>44</v>
      </c>
      <c r="X1533" s="10" t="s">
        <v>604</v>
      </c>
      <c r="Y1533" s="10" t="s">
        <v>604</v>
      </c>
      <c r="Z1533" s="10" t="s">
        <v>604</v>
      </c>
      <c r="AA1533" s="10" t="s">
        <v>2581</v>
      </c>
      <c r="AB1533" s="14"/>
      <c r="AC1533" s="14"/>
      <c r="AD1533" s="14"/>
      <c r="AE1533" s="14"/>
      <c r="AF1533" s="14"/>
      <c r="AG1533" s="14"/>
      <c r="AH1533" s="14"/>
    </row>
    <row r="1534" spans="2:34" hidden="1" x14ac:dyDescent="0.35">
      <c r="B1534" s="10">
        <v>47746803</v>
      </c>
      <c r="C1534" s="10">
        <v>803</v>
      </c>
      <c r="D1534" s="11" t="s">
        <v>4028</v>
      </c>
      <c r="E1534" s="11"/>
      <c r="F1534" s="11"/>
      <c r="G1534" s="11" t="s">
        <v>46</v>
      </c>
      <c r="H1534" s="10" t="s">
        <v>1837</v>
      </c>
      <c r="I1534" s="41" t="s">
        <v>48</v>
      </c>
      <c r="J1534" s="41"/>
      <c r="K1534" s="10"/>
      <c r="L1534" s="10" t="s">
        <v>66</v>
      </c>
      <c r="M1534" s="10" t="s">
        <v>67</v>
      </c>
      <c r="N1534" s="13" t="s">
        <v>2577</v>
      </c>
      <c r="O1534" s="10" t="s">
        <v>604</v>
      </c>
      <c r="P1534" s="15" t="s">
        <v>2577</v>
      </c>
      <c r="Q1534" s="11"/>
      <c r="R1534" s="10"/>
      <c r="S1534" s="10" t="s">
        <v>536</v>
      </c>
      <c r="T1534" s="10" t="s">
        <v>536</v>
      </c>
      <c r="U1534" s="10" t="s">
        <v>2580</v>
      </c>
      <c r="V1534" s="10" t="s">
        <v>604</v>
      </c>
      <c r="W1534" s="10" t="s">
        <v>604</v>
      </c>
      <c r="X1534" s="10" t="s">
        <v>604</v>
      </c>
      <c r="Y1534" s="10" t="s">
        <v>604</v>
      </c>
      <c r="Z1534" s="10" t="s">
        <v>604</v>
      </c>
      <c r="AA1534" s="10" t="s">
        <v>2581</v>
      </c>
      <c r="AB1534" s="14"/>
      <c r="AC1534" s="14"/>
      <c r="AD1534" s="14"/>
      <c r="AE1534" s="14"/>
      <c r="AF1534" s="14"/>
      <c r="AG1534" s="14"/>
      <c r="AH1534" s="14"/>
    </row>
    <row r="1535" spans="2:34" hidden="1" x14ac:dyDescent="0.35">
      <c r="B1535" s="10">
        <v>47746870</v>
      </c>
      <c r="C1535" s="10">
        <v>870</v>
      </c>
      <c r="D1535" s="11" t="s">
        <v>4029</v>
      </c>
      <c r="E1535" s="11"/>
      <c r="F1535" s="11"/>
      <c r="G1535" s="11" t="s">
        <v>46</v>
      </c>
      <c r="H1535" s="10" t="s">
        <v>151</v>
      </c>
      <c r="I1535" s="41" t="s">
        <v>86</v>
      </c>
      <c r="J1535" s="41"/>
      <c r="K1535" s="10"/>
      <c r="L1535" s="10" t="s">
        <v>66</v>
      </c>
      <c r="M1535" s="10" t="s">
        <v>67</v>
      </c>
      <c r="N1535" s="13" t="s">
        <v>2577</v>
      </c>
      <c r="O1535" s="10" t="s">
        <v>604</v>
      </c>
      <c r="P1535" s="15" t="s">
        <v>2577</v>
      </c>
      <c r="Q1535" s="11"/>
      <c r="R1535" s="10"/>
      <c r="S1535" s="10" t="s">
        <v>536</v>
      </c>
      <c r="T1535" s="10" t="s">
        <v>536</v>
      </c>
      <c r="U1535" s="10" t="s">
        <v>2580</v>
      </c>
      <c r="V1535" s="10" t="s">
        <v>604</v>
      </c>
      <c r="W1535" s="10" t="s">
        <v>604</v>
      </c>
      <c r="X1535" s="10" t="s">
        <v>604</v>
      </c>
      <c r="Y1535" s="10" t="s">
        <v>604</v>
      </c>
      <c r="Z1535" s="10" t="s">
        <v>604</v>
      </c>
      <c r="AA1535" s="10" t="s">
        <v>2581</v>
      </c>
      <c r="AB1535" s="14"/>
      <c r="AC1535" s="14"/>
      <c r="AD1535" s="14"/>
      <c r="AE1535" s="14"/>
      <c r="AF1535" s="14"/>
      <c r="AG1535" s="14"/>
      <c r="AH1535" s="14"/>
    </row>
    <row r="1536" spans="2:34" hidden="1" x14ac:dyDescent="0.35">
      <c r="B1536" s="10">
        <v>48150803</v>
      </c>
      <c r="C1536" s="10">
        <v>803</v>
      </c>
      <c r="D1536" s="11" t="s">
        <v>4030</v>
      </c>
      <c r="E1536" s="11"/>
      <c r="F1536" s="11"/>
      <c r="G1536" s="11" t="s">
        <v>46</v>
      </c>
      <c r="H1536" s="10" t="s">
        <v>1837</v>
      </c>
      <c r="I1536" s="41" t="s">
        <v>48</v>
      </c>
      <c r="J1536" s="41"/>
      <c r="K1536" s="10"/>
      <c r="L1536" s="10" t="s">
        <v>66</v>
      </c>
      <c r="M1536" s="10" t="s">
        <v>67</v>
      </c>
      <c r="N1536" s="13" t="s">
        <v>2577</v>
      </c>
      <c r="O1536" s="10" t="s">
        <v>604</v>
      </c>
      <c r="P1536" s="15" t="s">
        <v>2577</v>
      </c>
      <c r="Q1536" s="11"/>
      <c r="R1536" s="10"/>
      <c r="S1536" s="10" t="s">
        <v>536</v>
      </c>
      <c r="T1536" s="10" t="s">
        <v>536</v>
      </c>
      <c r="U1536" s="10" t="s">
        <v>2580</v>
      </c>
      <c r="V1536" s="10">
        <v>3824905900</v>
      </c>
      <c r="W1536" s="10" t="s">
        <v>604</v>
      </c>
      <c r="X1536" s="10" t="s">
        <v>604</v>
      </c>
      <c r="Y1536" s="10" t="s">
        <v>604</v>
      </c>
      <c r="Z1536" s="10" t="s">
        <v>604</v>
      </c>
      <c r="AA1536" s="10" t="s">
        <v>2581</v>
      </c>
      <c r="AB1536" s="14"/>
      <c r="AC1536" s="14"/>
      <c r="AD1536" s="14"/>
      <c r="AE1536" s="14"/>
      <c r="AF1536" s="14"/>
      <c r="AG1536" s="14"/>
      <c r="AH1536" s="14"/>
    </row>
    <row r="1537" spans="2:34" hidden="1" x14ac:dyDescent="0.35">
      <c r="B1537" s="10">
        <v>48150870</v>
      </c>
      <c r="C1537" s="10">
        <v>870</v>
      </c>
      <c r="D1537" s="11" t="s">
        <v>4031</v>
      </c>
      <c r="E1537" s="11"/>
      <c r="F1537" s="11"/>
      <c r="G1537" s="11" t="s">
        <v>46</v>
      </c>
      <c r="H1537" s="10" t="s">
        <v>151</v>
      </c>
      <c r="I1537" s="41" t="s">
        <v>86</v>
      </c>
      <c r="J1537" s="41"/>
      <c r="K1537" s="10"/>
      <c r="L1537" s="10" t="s">
        <v>66</v>
      </c>
      <c r="M1537" s="10" t="s">
        <v>67</v>
      </c>
      <c r="N1537" s="13" t="s">
        <v>2577</v>
      </c>
      <c r="O1537" s="10" t="s">
        <v>604</v>
      </c>
      <c r="P1537" s="15" t="s">
        <v>2577</v>
      </c>
      <c r="Q1537" s="11"/>
      <c r="R1537" s="10"/>
      <c r="S1537" s="10" t="s">
        <v>536</v>
      </c>
      <c r="T1537" s="10" t="s">
        <v>536</v>
      </c>
      <c r="U1537" s="10" t="s">
        <v>2580</v>
      </c>
      <c r="V1537" s="10" t="s">
        <v>604</v>
      </c>
      <c r="W1537" s="10" t="s">
        <v>604</v>
      </c>
      <c r="X1537" s="10" t="s">
        <v>604</v>
      </c>
      <c r="Y1537" s="10" t="s">
        <v>604</v>
      </c>
      <c r="Z1537" s="10" t="s">
        <v>604</v>
      </c>
      <c r="AA1537" s="10" t="s">
        <v>2581</v>
      </c>
      <c r="AB1537" s="14"/>
      <c r="AC1537" s="14"/>
      <c r="AD1537" s="14"/>
      <c r="AE1537" s="14"/>
      <c r="AF1537" s="14"/>
      <c r="AG1537" s="14"/>
      <c r="AH1537" s="14"/>
    </row>
    <row r="1538" spans="2:34" hidden="1" x14ac:dyDescent="0.35">
      <c r="B1538" s="10">
        <v>46200801</v>
      </c>
      <c r="C1538" s="10">
        <v>801</v>
      </c>
      <c r="D1538" s="11" t="s">
        <v>4032</v>
      </c>
      <c r="E1538" s="11"/>
      <c r="F1538" s="11"/>
      <c r="G1538" s="11" t="s">
        <v>46</v>
      </c>
      <c r="H1538" s="10" t="s">
        <v>79</v>
      </c>
      <c r="I1538" s="41" t="s">
        <v>79</v>
      </c>
      <c r="J1538" s="41"/>
      <c r="K1538" s="10"/>
      <c r="L1538" s="10" t="s">
        <v>66</v>
      </c>
      <c r="M1538" s="10" t="s">
        <v>67</v>
      </c>
      <c r="N1538" s="13" t="s">
        <v>2577</v>
      </c>
      <c r="O1538" s="10" t="s">
        <v>604</v>
      </c>
      <c r="P1538" s="15" t="s">
        <v>2577</v>
      </c>
      <c r="Q1538" s="11"/>
      <c r="R1538" s="10"/>
      <c r="S1538" s="10" t="s">
        <v>536</v>
      </c>
      <c r="T1538" s="10" t="s">
        <v>536</v>
      </c>
      <c r="U1538" s="10" t="s">
        <v>2580</v>
      </c>
      <c r="V1538" s="10" t="s">
        <v>604</v>
      </c>
      <c r="W1538" s="10" t="s">
        <v>44</v>
      </c>
      <c r="X1538" s="10" t="s">
        <v>604</v>
      </c>
      <c r="Y1538" s="10" t="s">
        <v>604</v>
      </c>
      <c r="Z1538" s="10" t="s">
        <v>604</v>
      </c>
      <c r="AA1538" s="10" t="s">
        <v>2581</v>
      </c>
      <c r="AB1538" s="14"/>
      <c r="AC1538" s="14"/>
      <c r="AD1538" s="14"/>
      <c r="AE1538" s="14"/>
      <c r="AF1538" s="14"/>
      <c r="AG1538" s="14"/>
      <c r="AH1538" s="14"/>
    </row>
    <row r="1539" spans="2:34" hidden="1" x14ac:dyDescent="0.35">
      <c r="B1539" s="10">
        <v>46200803</v>
      </c>
      <c r="C1539" s="10">
        <v>803</v>
      </c>
      <c r="D1539" s="11" t="s">
        <v>4033</v>
      </c>
      <c r="E1539" s="11"/>
      <c r="F1539" s="11"/>
      <c r="G1539" s="11" t="s">
        <v>46</v>
      </c>
      <c r="H1539" s="10" t="s">
        <v>1837</v>
      </c>
      <c r="I1539" s="41" t="s">
        <v>48</v>
      </c>
      <c r="J1539" s="41"/>
      <c r="K1539" s="10"/>
      <c r="L1539" s="10" t="s">
        <v>66</v>
      </c>
      <c r="M1539" s="10" t="s">
        <v>67</v>
      </c>
      <c r="N1539" s="13" t="s">
        <v>2577</v>
      </c>
      <c r="O1539" s="10" t="s">
        <v>604</v>
      </c>
      <c r="P1539" s="15" t="s">
        <v>2577</v>
      </c>
      <c r="Q1539" s="11"/>
      <c r="R1539" s="10"/>
      <c r="S1539" s="10" t="s">
        <v>536</v>
      </c>
      <c r="T1539" s="10" t="s">
        <v>536</v>
      </c>
      <c r="U1539" s="10" t="s">
        <v>2580</v>
      </c>
      <c r="V1539" s="10">
        <v>3824908900</v>
      </c>
      <c r="W1539" s="10" t="s">
        <v>604</v>
      </c>
      <c r="X1539" s="10" t="s">
        <v>604</v>
      </c>
      <c r="Y1539" s="10" t="s">
        <v>604</v>
      </c>
      <c r="Z1539" s="10" t="s">
        <v>604</v>
      </c>
      <c r="AA1539" s="10" t="s">
        <v>2581</v>
      </c>
      <c r="AB1539" s="14"/>
      <c r="AC1539" s="14"/>
      <c r="AD1539" s="14"/>
      <c r="AE1539" s="14"/>
      <c r="AF1539" s="14"/>
      <c r="AG1539" s="14"/>
      <c r="AH1539" s="14"/>
    </row>
    <row r="1540" spans="2:34" hidden="1" x14ac:dyDescent="0.35">
      <c r="B1540" s="10">
        <v>46200870</v>
      </c>
      <c r="C1540" s="10">
        <v>870</v>
      </c>
      <c r="D1540" s="11" t="s">
        <v>4034</v>
      </c>
      <c r="E1540" s="11"/>
      <c r="F1540" s="11"/>
      <c r="G1540" s="11" t="s">
        <v>46</v>
      </c>
      <c r="H1540" s="10" t="s">
        <v>151</v>
      </c>
      <c r="I1540" s="41" t="s">
        <v>86</v>
      </c>
      <c r="J1540" s="41"/>
      <c r="K1540" s="10"/>
      <c r="L1540" s="10" t="s">
        <v>66</v>
      </c>
      <c r="M1540" s="10" t="s">
        <v>67</v>
      </c>
      <c r="N1540" s="13" t="s">
        <v>2577</v>
      </c>
      <c r="O1540" s="10" t="s">
        <v>604</v>
      </c>
      <c r="P1540" s="15" t="s">
        <v>2577</v>
      </c>
      <c r="Q1540" s="11"/>
      <c r="R1540" s="10"/>
      <c r="S1540" s="10" t="s">
        <v>536</v>
      </c>
      <c r="T1540" s="10" t="s">
        <v>536</v>
      </c>
      <c r="U1540" s="10" t="s">
        <v>2580</v>
      </c>
      <c r="V1540" s="10" t="s">
        <v>604</v>
      </c>
      <c r="W1540" s="10" t="s">
        <v>604</v>
      </c>
      <c r="X1540" s="10" t="s">
        <v>604</v>
      </c>
      <c r="Y1540" s="10" t="s">
        <v>604</v>
      </c>
      <c r="Z1540" s="10" t="s">
        <v>604</v>
      </c>
      <c r="AA1540" s="10" t="s">
        <v>2581</v>
      </c>
      <c r="AB1540" s="14"/>
      <c r="AC1540" s="14"/>
      <c r="AD1540" s="14"/>
      <c r="AE1540" s="14"/>
      <c r="AF1540" s="14"/>
      <c r="AG1540" s="14"/>
      <c r="AH1540" s="14"/>
    </row>
    <row r="1541" spans="2:34" hidden="1" x14ac:dyDescent="0.35">
      <c r="B1541" s="10">
        <v>46352815</v>
      </c>
      <c r="C1541" s="10">
        <v>815</v>
      </c>
      <c r="D1541" s="11" t="s">
        <v>4035</v>
      </c>
      <c r="E1541" s="11"/>
      <c r="F1541" s="11"/>
      <c r="G1541" s="11" t="s">
        <v>46</v>
      </c>
      <c r="H1541" s="10" t="s">
        <v>163</v>
      </c>
      <c r="I1541" s="41" t="s">
        <v>164</v>
      </c>
      <c r="J1541" s="41"/>
      <c r="K1541" s="10"/>
      <c r="L1541" s="10" t="s">
        <v>66</v>
      </c>
      <c r="M1541" s="10" t="s">
        <v>67</v>
      </c>
      <c r="N1541" s="13" t="s">
        <v>2577</v>
      </c>
      <c r="O1541" s="10" t="s">
        <v>604</v>
      </c>
      <c r="P1541" s="15" t="s">
        <v>2577</v>
      </c>
      <c r="Q1541" s="11"/>
      <c r="R1541" s="10"/>
      <c r="S1541" s="10" t="s">
        <v>536</v>
      </c>
      <c r="T1541" s="10" t="s">
        <v>536</v>
      </c>
      <c r="U1541" s="10" t="s">
        <v>2580</v>
      </c>
      <c r="V1541" s="10">
        <v>3824908900</v>
      </c>
      <c r="W1541" s="10" t="s">
        <v>604</v>
      </c>
      <c r="X1541" s="10" t="s">
        <v>604</v>
      </c>
      <c r="Y1541" s="10" t="s">
        <v>604</v>
      </c>
      <c r="Z1541" s="10" t="s">
        <v>604</v>
      </c>
      <c r="AA1541" s="10" t="s">
        <v>2581</v>
      </c>
      <c r="AB1541" s="14"/>
      <c r="AC1541" s="14"/>
      <c r="AD1541" s="14"/>
      <c r="AE1541" s="14"/>
      <c r="AF1541" s="14"/>
      <c r="AG1541" s="14"/>
      <c r="AH1541" s="14"/>
    </row>
    <row r="1542" spans="2:34" hidden="1" x14ac:dyDescent="0.35">
      <c r="B1542" s="10">
        <v>46352801</v>
      </c>
      <c r="C1542" s="10">
        <v>801</v>
      </c>
      <c r="D1542" s="11" t="s">
        <v>4036</v>
      </c>
      <c r="E1542" s="11"/>
      <c r="F1542" s="11"/>
      <c r="G1542" s="11" t="s">
        <v>46</v>
      </c>
      <c r="H1542" s="10" t="s">
        <v>79</v>
      </c>
      <c r="I1542" s="41" t="s">
        <v>79</v>
      </c>
      <c r="J1542" s="41"/>
      <c r="K1542" s="10"/>
      <c r="L1542" s="10" t="s">
        <v>66</v>
      </c>
      <c r="M1542" s="10" t="s">
        <v>67</v>
      </c>
      <c r="N1542" s="13" t="s">
        <v>2577</v>
      </c>
      <c r="O1542" s="10" t="s">
        <v>604</v>
      </c>
      <c r="P1542" s="15" t="s">
        <v>2577</v>
      </c>
      <c r="Q1542" s="11"/>
      <c r="R1542" s="10"/>
      <c r="S1542" s="10" t="s">
        <v>536</v>
      </c>
      <c r="T1542" s="10" t="s">
        <v>536</v>
      </c>
      <c r="U1542" s="10" t="s">
        <v>2580</v>
      </c>
      <c r="V1542" s="10" t="s">
        <v>604</v>
      </c>
      <c r="W1542" s="10" t="s">
        <v>44</v>
      </c>
      <c r="X1542" s="10" t="s">
        <v>604</v>
      </c>
      <c r="Y1542" s="10" t="s">
        <v>604</v>
      </c>
      <c r="Z1542" s="10" t="s">
        <v>604</v>
      </c>
      <c r="AA1542" s="10" t="s">
        <v>2581</v>
      </c>
      <c r="AB1542" s="14"/>
      <c r="AC1542" s="14"/>
      <c r="AD1542" s="14"/>
      <c r="AE1542" s="14"/>
      <c r="AF1542" s="14"/>
      <c r="AG1542" s="14"/>
      <c r="AH1542" s="14"/>
    </row>
    <row r="1543" spans="2:34" hidden="1" x14ac:dyDescent="0.35">
      <c r="B1543" s="10">
        <v>46352803</v>
      </c>
      <c r="C1543" s="10">
        <v>803</v>
      </c>
      <c r="D1543" s="11" t="s">
        <v>4037</v>
      </c>
      <c r="E1543" s="11"/>
      <c r="F1543" s="11"/>
      <c r="G1543" s="11" t="s">
        <v>46</v>
      </c>
      <c r="H1543" s="10" t="s">
        <v>1837</v>
      </c>
      <c r="I1543" s="41" t="s">
        <v>48</v>
      </c>
      <c r="J1543" s="41"/>
      <c r="K1543" s="10"/>
      <c r="L1543" s="10" t="s">
        <v>66</v>
      </c>
      <c r="M1543" s="10" t="s">
        <v>67</v>
      </c>
      <c r="N1543" s="13" t="s">
        <v>2577</v>
      </c>
      <c r="O1543" s="10" t="s">
        <v>604</v>
      </c>
      <c r="P1543" s="15" t="s">
        <v>2577</v>
      </c>
      <c r="Q1543" s="11"/>
      <c r="R1543" s="10"/>
      <c r="S1543" s="10" t="s">
        <v>536</v>
      </c>
      <c r="T1543" s="10" t="s">
        <v>536</v>
      </c>
      <c r="U1543" s="10" t="s">
        <v>2580</v>
      </c>
      <c r="V1543" s="10">
        <v>3824908900</v>
      </c>
      <c r="W1543" s="10" t="s">
        <v>604</v>
      </c>
      <c r="X1543" s="10" t="s">
        <v>604</v>
      </c>
      <c r="Y1543" s="10" t="s">
        <v>604</v>
      </c>
      <c r="Z1543" s="10" t="s">
        <v>604</v>
      </c>
      <c r="AA1543" s="10" t="s">
        <v>2581</v>
      </c>
      <c r="AB1543" s="14"/>
      <c r="AC1543" s="14"/>
      <c r="AD1543" s="14"/>
      <c r="AE1543" s="14"/>
      <c r="AF1543" s="14"/>
      <c r="AG1543" s="14"/>
      <c r="AH1543" s="14"/>
    </row>
    <row r="1544" spans="2:34" hidden="1" x14ac:dyDescent="0.35">
      <c r="B1544" s="10">
        <v>46352870</v>
      </c>
      <c r="C1544" s="10">
        <v>870</v>
      </c>
      <c r="D1544" s="11" t="s">
        <v>4038</v>
      </c>
      <c r="E1544" s="11"/>
      <c r="F1544" s="11"/>
      <c r="G1544" s="11" t="s">
        <v>46</v>
      </c>
      <c r="H1544" s="10" t="s">
        <v>151</v>
      </c>
      <c r="I1544" s="41" t="s">
        <v>86</v>
      </c>
      <c r="J1544" s="41"/>
      <c r="K1544" s="10"/>
      <c r="L1544" s="10" t="s">
        <v>66</v>
      </c>
      <c r="M1544" s="10" t="s">
        <v>67</v>
      </c>
      <c r="N1544" s="13" t="s">
        <v>2577</v>
      </c>
      <c r="O1544" s="10" t="s">
        <v>604</v>
      </c>
      <c r="P1544" s="15" t="s">
        <v>2577</v>
      </c>
      <c r="Q1544" s="11"/>
      <c r="R1544" s="10"/>
      <c r="S1544" s="10" t="s">
        <v>536</v>
      </c>
      <c r="T1544" s="10" t="s">
        <v>536</v>
      </c>
      <c r="U1544" s="10" t="s">
        <v>2580</v>
      </c>
      <c r="V1544" s="10" t="s">
        <v>604</v>
      </c>
      <c r="W1544" s="10" t="s">
        <v>604</v>
      </c>
      <c r="X1544" s="10" t="s">
        <v>604</v>
      </c>
      <c r="Y1544" s="10" t="s">
        <v>604</v>
      </c>
      <c r="Z1544" s="10" t="s">
        <v>604</v>
      </c>
      <c r="AA1544" s="10" t="s">
        <v>2581</v>
      </c>
      <c r="AB1544" s="14"/>
      <c r="AC1544" s="14"/>
      <c r="AD1544" s="14"/>
      <c r="AE1544" s="14"/>
      <c r="AF1544" s="14"/>
      <c r="AG1544" s="14"/>
      <c r="AH1544" s="14"/>
    </row>
    <row r="1545" spans="2:34" hidden="1" x14ac:dyDescent="0.35">
      <c r="B1545" s="10">
        <v>45229815</v>
      </c>
      <c r="C1545" s="10">
        <v>815</v>
      </c>
      <c r="D1545" s="11" t="s">
        <v>4039</v>
      </c>
      <c r="E1545" s="11"/>
      <c r="F1545" s="11"/>
      <c r="G1545" s="11" t="s">
        <v>46</v>
      </c>
      <c r="H1545" s="10" t="s">
        <v>163</v>
      </c>
      <c r="I1545" s="41" t="s">
        <v>164</v>
      </c>
      <c r="J1545" s="41"/>
      <c r="K1545" s="10"/>
      <c r="L1545" s="10" t="s">
        <v>66</v>
      </c>
      <c r="M1545" s="10" t="s">
        <v>67</v>
      </c>
      <c r="N1545" s="13" t="s">
        <v>2577</v>
      </c>
      <c r="O1545" s="10" t="s">
        <v>604</v>
      </c>
      <c r="P1545" s="15" t="s">
        <v>2577</v>
      </c>
      <c r="Q1545" s="11"/>
      <c r="R1545" s="10"/>
      <c r="S1545" s="10" t="s">
        <v>536</v>
      </c>
      <c r="T1545" s="10" t="s">
        <v>536</v>
      </c>
      <c r="U1545" s="10" t="s">
        <v>2580</v>
      </c>
      <c r="V1545" s="10" t="s">
        <v>604</v>
      </c>
      <c r="W1545" s="10" t="s">
        <v>604</v>
      </c>
      <c r="X1545" s="10" t="s">
        <v>604</v>
      </c>
      <c r="Y1545" s="10" t="s">
        <v>604</v>
      </c>
      <c r="Z1545" s="10" t="s">
        <v>604</v>
      </c>
      <c r="AA1545" s="10" t="s">
        <v>2581</v>
      </c>
      <c r="AB1545" s="14"/>
      <c r="AC1545" s="14"/>
      <c r="AD1545" s="14"/>
      <c r="AE1545" s="14"/>
      <c r="AF1545" s="14"/>
      <c r="AG1545" s="14"/>
      <c r="AH1545" s="14"/>
    </row>
    <row r="1546" spans="2:34" hidden="1" x14ac:dyDescent="0.35">
      <c r="B1546" s="10">
        <v>45229803</v>
      </c>
      <c r="C1546" s="10">
        <v>803</v>
      </c>
      <c r="D1546" s="11" t="s">
        <v>4040</v>
      </c>
      <c r="E1546" s="11"/>
      <c r="F1546" s="11"/>
      <c r="G1546" s="11" t="s">
        <v>46</v>
      </c>
      <c r="H1546" s="10" t="s">
        <v>1837</v>
      </c>
      <c r="I1546" s="41" t="s">
        <v>48</v>
      </c>
      <c r="J1546" s="41"/>
      <c r="K1546" s="10"/>
      <c r="L1546" s="10" t="s">
        <v>604</v>
      </c>
      <c r="M1546" s="10" t="s">
        <v>67</v>
      </c>
      <c r="N1546" s="13" t="s">
        <v>2577</v>
      </c>
      <c r="O1546" s="10" t="s">
        <v>604</v>
      </c>
      <c r="P1546" s="15" t="s">
        <v>2577</v>
      </c>
      <c r="Q1546" s="11"/>
      <c r="R1546" s="10"/>
      <c r="S1546" s="10" t="s">
        <v>536</v>
      </c>
      <c r="T1546" s="10" t="s">
        <v>536</v>
      </c>
      <c r="U1546" s="10" t="s">
        <v>2580</v>
      </c>
      <c r="V1546" s="10" t="s">
        <v>604</v>
      </c>
      <c r="W1546" s="10" t="s">
        <v>604</v>
      </c>
      <c r="X1546" s="10" t="s">
        <v>604</v>
      </c>
      <c r="Y1546" s="10" t="s">
        <v>604</v>
      </c>
      <c r="Z1546" s="10" t="s">
        <v>604</v>
      </c>
      <c r="AA1546" s="10" t="s">
        <v>2581</v>
      </c>
      <c r="AB1546" s="14"/>
      <c r="AC1546" s="14"/>
      <c r="AD1546" s="14"/>
      <c r="AE1546" s="14"/>
      <c r="AF1546" s="14"/>
      <c r="AG1546" s="14"/>
      <c r="AH1546" s="14"/>
    </row>
    <row r="1547" spans="2:34" hidden="1" x14ac:dyDescent="0.35">
      <c r="B1547" s="10">
        <v>46341803</v>
      </c>
      <c r="C1547" s="10">
        <v>803</v>
      </c>
      <c r="D1547" s="11" t="s">
        <v>4041</v>
      </c>
      <c r="E1547" s="11"/>
      <c r="F1547" s="11"/>
      <c r="G1547" s="11" t="s">
        <v>46</v>
      </c>
      <c r="H1547" s="10" t="s">
        <v>1837</v>
      </c>
      <c r="I1547" s="41" t="s">
        <v>48</v>
      </c>
      <c r="J1547" s="41"/>
      <c r="K1547" s="10"/>
      <c r="L1547" s="10" t="s">
        <v>66</v>
      </c>
      <c r="M1547" s="10" t="s">
        <v>67</v>
      </c>
      <c r="N1547" s="13" t="s">
        <v>2577</v>
      </c>
      <c r="O1547" s="10" t="s">
        <v>604</v>
      </c>
      <c r="P1547" s="15" t="s">
        <v>2577</v>
      </c>
      <c r="Q1547" s="11"/>
      <c r="R1547" s="10"/>
      <c r="S1547" s="10" t="s">
        <v>536</v>
      </c>
      <c r="T1547" s="10" t="s">
        <v>536</v>
      </c>
      <c r="U1547" s="10" t="s">
        <v>2580</v>
      </c>
      <c r="V1547" s="10" t="s">
        <v>604</v>
      </c>
      <c r="W1547" s="10" t="s">
        <v>604</v>
      </c>
      <c r="X1547" s="10" t="s">
        <v>604</v>
      </c>
      <c r="Y1547" s="10" t="s">
        <v>604</v>
      </c>
      <c r="Z1547" s="10" t="s">
        <v>604</v>
      </c>
      <c r="AA1547" s="10" t="s">
        <v>2581</v>
      </c>
      <c r="AB1547" s="14"/>
      <c r="AC1547" s="14"/>
      <c r="AD1547" s="14"/>
      <c r="AE1547" s="14"/>
      <c r="AF1547" s="14"/>
      <c r="AG1547" s="14"/>
      <c r="AH1547" s="14"/>
    </row>
    <row r="1548" spans="2:34" hidden="1" x14ac:dyDescent="0.35">
      <c r="B1548" s="10">
        <v>46385815</v>
      </c>
      <c r="C1548" s="10">
        <v>815</v>
      </c>
      <c r="D1548" s="11" t="s">
        <v>4042</v>
      </c>
      <c r="E1548" s="11"/>
      <c r="F1548" s="11"/>
      <c r="G1548" s="11" t="s">
        <v>46</v>
      </c>
      <c r="H1548" s="10" t="s">
        <v>163</v>
      </c>
      <c r="I1548" s="41" t="s">
        <v>164</v>
      </c>
      <c r="J1548" s="41"/>
      <c r="K1548" s="10"/>
      <c r="L1548" s="10" t="s">
        <v>66</v>
      </c>
      <c r="M1548" s="10" t="s">
        <v>67</v>
      </c>
      <c r="N1548" s="13" t="s">
        <v>2577</v>
      </c>
      <c r="O1548" s="10" t="s">
        <v>604</v>
      </c>
      <c r="P1548" s="15" t="s">
        <v>2577</v>
      </c>
      <c r="Q1548" s="11"/>
      <c r="R1548" s="10"/>
      <c r="S1548" s="10" t="s">
        <v>536</v>
      </c>
      <c r="T1548" s="10" t="s">
        <v>536</v>
      </c>
      <c r="U1548" s="10" t="s">
        <v>2580</v>
      </c>
      <c r="V1548" s="10" t="s">
        <v>604</v>
      </c>
      <c r="W1548" s="10" t="s">
        <v>604</v>
      </c>
      <c r="X1548" s="10" t="s">
        <v>604</v>
      </c>
      <c r="Y1548" s="10" t="s">
        <v>604</v>
      </c>
      <c r="Z1548" s="10" t="s">
        <v>604</v>
      </c>
      <c r="AA1548" s="10" t="s">
        <v>2581</v>
      </c>
      <c r="AB1548" s="14"/>
      <c r="AC1548" s="14"/>
      <c r="AD1548" s="14"/>
      <c r="AE1548" s="14"/>
      <c r="AF1548" s="14"/>
      <c r="AG1548" s="14"/>
      <c r="AH1548" s="14"/>
    </row>
    <row r="1549" spans="2:34" hidden="1" x14ac:dyDescent="0.35">
      <c r="B1549" s="10">
        <v>46385803</v>
      </c>
      <c r="C1549" s="10">
        <v>803</v>
      </c>
      <c r="D1549" s="11" t="s">
        <v>4043</v>
      </c>
      <c r="E1549" s="11"/>
      <c r="F1549" s="11"/>
      <c r="G1549" s="11" t="s">
        <v>46</v>
      </c>
      <c r="H1549" s="10" t="s">
        <v>1837</v>
      </c>
      <c r="I1549" s="41" t="s">
        <v>48</v>
      </c>
      <c r="J1549" s="41"/>
      <c r="K1549" s="10"/>
      <c r="L1549" s="10" t="s">
        <v>66</v>
      </c>
      <c r="M1549" s="10" t="s">
        <v>67</v>
      </c>
      <c r="N1549" s="13" t="s">
        <v>2577</v>
      </c>
      <c r="O1549" s="10" t="s">
        <v>604</v>
      </c>
      <c r="P1549" s="15" t="s">
        <v>2577</v>
      </c>
      <c r="Q1549" s="11"/>
      <c r="R1549" s="10"/>
      <c r="S1549" s="10" t="s">
        <v>536</v>
      </c>
      <c r="T1549" s="10" t="s">
        <v>536</v>
      </c>
      <c r="U1549" s="10" t="s">
        <v>2580</v>
      </c>
      <c r="V1549" s="10" t="s">
        <v>604</v>
      </c>
      <c r="W1549" s="10" t="s">
        <v>604</v>
      </c>
      <c r="X1549" s="10" t="s">
        <v>604</v>
      </c>
      <c r="Y1549" s="10" t="s">
        <v>604</v>
      </c>
      <c r="Z1549" s="10" t="s">
        <v>604</v>
      </c>
      <c r="AA1549" s="10" t="s">
        <v>2581</v>
      </c>
      <c r="AB1549" s="14"/>
      <c r="AC1549" s="14"/>
      <c r="AD1549" s="14"/>
      <c r="AE1549" s="14"/>
      <c r="AF1549" s="14"/>
      <c r="AG1549" s="14"/>
      <c r="AH1549" s="14"/>
    </row>
    <row r="1550" spans="2:34" hidden="1" x14ac:dyDescent="0.35">
      <c r="B1550" s="10">
        <v>43557803</v>
      </c>
      <c r="C1550" s="10">
        <v>803</v>
      </c>
      <c r="D1550" s="11" t="s">
        <v>4044</v>
      </c>
      <c r="E1550" s="11"/>
      <c r="F1550" s="11"/>
      <c r="G1550" s="11" t="s">
        <v>46</v>
      </c>
      <c r="H1550" s="10" t="s">
        <v>1837</v>
      </c>
      <c r="I1550" s="41" t="s">
        <v>48</v>
      </c>
      <c r="J1550" s="41"/>
      <c r="K1550" s="10"/>
      <c r="L1550" s="10" t="s">
        <v>66</v>
      </c>
      <c r="M1550" s="10" t="s">
        <v>67</v>
      </c>
      <c r="N1550" s="13" t="s">
        <v>2577</v>
      </c>
      <c r="O1550" s="10" t="s">
        <v>604</v>
      </c>
      <c r="P1550" s="15" t="s">
        <v>2577</v>
      </c>
      <c r="Q1550" s="11"/>
      <c r="R1550" s="10"/>
      <c r="S1550" s="10" t="s">
        <v>536</v>
      </c>
      <c r="T1550" s="10" t="s">
        <v>536</v>
      </c>
      <c r="U1550" s="10" t="s">
        <v>2580</v>
      </c>
      <c r="V1550" s="10">
        <v>3824908900</v>
      </c>
      <c r="W1550" s="10" t="s">
        <v>604</v>
      </c>
      <c r="X1550" s="10" t="s">
        <v>604</v>
      </c>
      <c r="Y1550" s="10" t="s">
        <v>604</v>
      </c>
      <c r="Z1550" s="10" t="s">
        <v>604</v>
      </c>
      <c r="AA1550" s="10" t="s">
        <v>2581</v>
      </c>
      <c r="AB1550" s="14"/>
      <c r="AC1550" s="14"/>
      <c r="AD1550" s="14"/>
      <c r="AE1550" s="14"/>
      <c r="AF1550" s="14"/>
      <c r="AG1550" s="14"/>
      <c r="AH1550" s="14"/>
    </row>
    <row r="1551" spans="2:34" hidden="1" x14ac:dyDescent="0.35">
      <c r="B1551" s="10">
        <v>43557870</v>
      </c>
      <c r="C1551" s="10">
        <v>870</v>
      </c>
      <c r="D1551" s="11" t="s">
        <v>4045</v>
      </c>
      <c r="E1551" s="11"/>
      <c r="F1551" s="11"/>
      <c r="G1551" s="11" t="s">
        <v>46</v>
      </c>
      <c r="H1551" s="10" t="s">
        <v>151</v>
      </c>
      <c r="I1551" s="41" t="s">
        <v>86</v>
      </c>
      <c r="J1551" s="41"/>
      <c r="K1551" s="10"/>
      <c r="L1551" s="10" t="s">
        <v>66</v>
      </c>
      <c r="M1551" s="10" t="s">
        <v>67</v>
      </c>
      <c r="N1551" s="13" t="s">
        <v>2577</v>
      </c>
      <c r="O1551" s="10" t="s">
        <v>604</v>
      </c>
      <c r="P1551" s="15" t="s">
        <v>2577</v>
      </c>
      <c r="Q1551" s="11"/>
      <c r="R1551" s="10"/>
      <c r="S1551" s="10" t="s">
        <v>536</v>
      </c>
      <c r="T1551" s="10" t="s">
        <v>536</v>
      </c>
      <c r="U1551" s="10" t="s">
        <v>2580</v>
      </c>
      <c r="V1551" s="10" t="s">
        <v>604</v>
      </c>
      <c r="W1551" s="10" t="s">
        <v>604</v>
      </c>
      <c r="X1551" s="10" t="s">
        <v>604</v>
      </c>
      <c r="Y1551" s="10" t="s">
        <v>604</v>
      </c>
      <c r="Z1551" s="10" t="s">
        <v>604</v>
      </c>
      <c r="AA1551" s="10" t="s">
        <v>2581</v>
      </c>
      <c r="AB1551" s="14"/>
      <c r="AC1551" s="14"/>
      <c r="AD1551" s="14"/>
      <c r="AE1551" s="14"/>
      <c r="AF1551" s="14"/>
      <c r="AG1551" s="14"/>
      <c r="AH1551" s="14"/>
    </row>
    <row r="1552" spans="2:34" hidden="1" x14ac:dyDescent="0.35">
      <c r="B1552" s="10">
        <v>49179815</v>
      </c>
      <c r="C1552" s="10">
        <v>815</v>
      </c>
      <c r="D1552" s="11" t="s">
        <v>4046</v>
      </c>
      <c r="E1552" s="11"/>
      <c r="F1552" s="11"/>
      <c r="G1552" s="11" t="s">
        <v>46</v>
      </c>
      <c r="H1552" s="10" t="s">
        <v>163</v>
      </c>
      <c r="I1552" s="41" t="s">
        <v>164</v>
      </c>
      <c r="J1552" s="41"/>
      <c r="K1552" s="10"/>
      <c r="L1552" s="10" t="s">
        <v>66</v>
      </c>
      <c r="M1552" s="10" t="s">
        <v>67</v>
      </c>
      <c r="N1552" s="13" t="s">
        <v>2577</v>
      </c>
      <c r="O1552" s="10" t="s">
        <v>604</v>
      </c>
      <c r="P1552" s="15" t="s">
        <v>2577</v>
      </c>
      <c r="Q1552" s="11"/>
      <c r="R1552" s="10"/>
      <c r="S1552" s="10" t="s">
        <v>536</v>
      </c>
      <c r="T1552" s="10" t="s">
        <v>536</v>
      </c>
      <c r="U1552" s="10" t="s">
        <v>2580</v>
      </c>
      <c r="V1552" s="10">
        <v>3824908900</v>
      </c>
      <c r="W1552" s="10" t="s">
        <v>604</v>
      </c>
      <c r="X1552" s="10" t="s">
        <v>604</v>
      </c>
      <c r="Y1552" s="10" t="s">
        <v>604</v>
      </c>
      <c r="Z1552" s="10" t="s">
        <v>604</v>
      </c>
      <c r="AA1552" s="10" t="s">
        <v>2581</v>
      </c>
      <c r="AB1552" s="14"/>
      <c r="AC1552" s="14"/>
      <c r="AD1552" s="14"/>
      <c r="AE1552" s="14"/>
      <c r="AF1552" s="14"/>
      <c r="AG1552" s="14"/>
      <c r="AH1552" s="14"/>
    </row>
    <row r="1553" spans="2:34" hidden="1" x14ac:dyDescent="0.35">
      <c r="B1553" s="10">
        <v>49179803</v>
      </c>
      <c r="C1553" s="10">
        <v>803</v>
      </c>
      <c r="D1553" s="11" t="s">
        <v>4047</v>
      </c>
      <c r="E1553" s="11"/>
      <c r="F1553" s="11"/>
      <c r="G1553" s="11" t="s">
        <v>46</v>
      </c>
      <c r="H1553" s="10" t="s">
        <v>1837</v>
      </c>
      <c r="I1553" s="41" t="s">
        <v>48</v>
      </c>
      <c r="J1553" s="41"/>
      <c r="K1553" s="10"/>
      <c r="L1553" s="10" t="s">
        <v>66</v>
      </c>
      <c r="M1553" s="10" t="s">
        <v>67</v>
      </c>
      <c r="N1553" s="13" t="s">
        <v>2577</v>
      </c>
      <c r="O1553" s="10" t="s">
        <v>604</v>
      </c>
      <c r="P1553" s="15" t="s">
        <v>2577</v>
      </c>
      <c r="Q1553" s="11"/>
      <c r="R1553" s="10"/>
      <c r="S1553" s="10" t="s">
        <v>536</v>
      </c>
      <c r="T1553" s="10" t="s">
        <v>536</v>
      </c>
      <c r="U1553" s="10" t="s">
        <v>2580</v>
      </c>
      <c r="V1553" s="10">
        <v>3824908900</v>
      </c>
      <c r="W1553" s="10" t="s">
        <v>604</v>
      </c>
      <c r="X1553" s="10" t="s">
        <v>604</v>
      </c>
      <c r="Y1553" s="10" t="s">
        <v>604</v>
      </c>
      <c r="Z1553" s="10" t="s">
        <v>604</v>
      </c>
      <c r="AA1553" s="10" t="s">
        <v>2581</v>
      </c>
      <c r="AB1553" s="14"/>
      <c r="AC1553" s="14"/>
      <c r="AD1553" s="14"/>
      <c r="AE1553" s="14"/>
      <c r="AF1553" s="14"/>
      <c r="AG1553" s="14"/>
      <c r="AH1553" s="14"/>
    </row>
    <row r="1554" spans="2:34" hidden="1" x14ac:dyDescent="0.35">
      <c r="B1554" s="10">
        <v>47979815</v>
      </c>
      <c r="C1554" s="10">
        <v>815</v>
      </c>
      <c r="D1554" s="11" t="s">
        <v>4048</v>
      </c>
      <c r="E1554" s="11"/>
      <c r="F1554" s="11"/>
      <c r="G1554" s="11" t="s">
        <v>46</v>
      </c>
      <c r="H1554" s="10" t="s">
        <v>163</v>
      </c>
      <c r="I1554" s="41" t="s">
        <v>164</v>
      </c>
      <c r="J1554" s="41"/>
      <c r="K1554" s="10"/>
      <c r="L1554" s="10" t="s">
        <v>66</v>
      </c>
      <c r="M1554" s="10" t="s">
        <v>67</v>
      </c>
      <c r="N1554" s="13" t="s">
        <v>2577</v>
      </c>
      <c r="O1554" s="10" t="s">
        <v>604</v>
      </c>
      <c r="P1554" s="15" t="s">
        <v>2577</v>
      </c>
      <c r="Q1554" s="11"/>
      <c r="R1554" s="10"/>
      <c r="S1554" s="10" t="s">
        <v>536</v>
      </c>
      <c r="T1554" s="10" t="s">
        <v>536</v>
      </c>
      <c r="U1554" s="10" t="s">
        <v>2580</v>
      </c>
      <c r="V1554" s="10">
        <v>3824908900</v>
      </c>
      <c r="W1554" s="10" t="s">
        <v>604</v>
      </c>
      <c r="X1554" s="10" t="s">
        <v>604</v>
      </c>
      <c r="Y1554" s="10" t="s">
        <v>604</v>
      </c>
      <c r="Z1554" s="10" t="s">
        <v>604</v>
      </c>
      <c r="AA1554" s="10" t="s">
        <v>2581</v>
      </c>
      <c r="AB1554" s="14"/>
      <c r="AC1554" s="14"/>
      <c r="AD1554" s="14"/>
      <c r="AE1554" s="14"/>
      <c r="AF1554" s="14"/>
      <c r="AG1554" s="14"/>
      <c r="AH1554" s="14"/>
    </row>
    <row r="1555" spans="2:34" hidden="1" x14ac:dyDescent="0.35">
      <c r="B1555" s="10">
        <v>43845803</v>
      </c>
      <c r="C1555" s="10">
        <v>803</v>
      </c>
      <c r="D1555" s="11" t="s">
        <v>4049</v>
      </c>
      <c r="E1555" s="11"/>
      <c r="F1555" s="11"/>
      <c r="G1555" s="11" t="s">
        <v>46</v>
      </c>
      <c r="H1555" s="10" t="s">
        <v>1837</v>
      </c>
      <c r="I1555" s="41" t="s">
        <v>48</v>
      </c>
      <c r="J1555" s="41"/>
      <c r="K1555" s="10"/>
      <c r="L1555" s="10" t="s">
        <v>66</v>
      </c>
      <c r="M1555" s="10" t="s">
        <v>67</v>
      </c>
      <c r="N1555" s="13" t="s">
        <v>2577</v>
      </c>
      <c r="O1555" s="10" t="s">
        <v>604</v>
      </c>
      <c r="P1555" s="15" t="s">
        <v>2577</v>
      </c>
      <c r="Q1555" s="11"/>
      <c r="R1555" s="10"/>
      <c r="S1555" s="10" t="s">
        <v>536</v>
      </c>
      <c r="T1555" s="10" t="s">
        <v>536</v>
      </c>
      <c r="U1555" s="10" t="s">
        <v>2580</v>
      </c>
      <c r="V1555" s="10">
        <v>3824908900</v>
      </c>
      <c r="W1555" s="10" t="s">
        <v>604</v>
      </c>
      <c r="X1555" s="10" t="s">
        <v>604</v>
      </c>
      <c r="Y1555" s="10" t="s">
        <v>604</v>
      </c>
      <c r="Z1555" s="10" t="s">
        <v>604</v>
      </c>
      <c r="AA1555" s="10" t="s">
        <v>2581</v>
      </c>
      <c r="AB1555" s="14"/>
      <c r="AC1555" s="14"/>
      <c r="AD1555" s="14"/>
      <c r="AE1555" s="14"/>
      <c r="AF1555" s="14"/>
      <c r="AG1555" s="14"/>
      <c r="AH1555" s="14"/>
    </row>
    <row r="1556" spans="2:34" hidden="1" x14ac:dyDescent="0.35">
      <c r="B1556" s="10">
        <v>47979803</v>
      </c>
      <c r="C1556" s="10">
        <v>803</v>
      </c>
      <c r="D1556" s="11" t="s">
        <v>4050</v>
      </c>
      <c r="E1556" s="11"/>
      <c r="F1556" s="11"/>
      <c r="G1556" s="11" t="s">
        <v>46</v>
      </c>
      <c r="H1556" s="10" t="s">
        <v>1837</v>
      </c>
      <c r="I1556" s="41" t="s">
        <v>48</v>
      </c>
      <c r="J1556" s="41"/>
      <c r="K1556" s="10"/>
      <c r="L1556" s="10" t="s">
        <v>66</v>
      </c>
      <c r="M1556" s="10" t="s">
        <v>67</v>
      </c>
      <c r="N1556" s="13" t="s">
        <v>2577</v>
      </c>
      <c r="O1556" s="10" t="s">
        <v>604</v>
      </c>
      <c r="P1556" s="15" t="s">
        <v>2577</v>
      </c>
      <c r="Q1556" s="11"/>
      <c r="R1556" s="10"/>
      <c r="S1556" s="10" t="s">
        <v>536</v>
      </c>
      <c r="T1556" s="10" t="s">
        <v>536</v>
      </c>
      <c r="U1556" s="10" t="s">
        <v>2580</v>
      </c>
      <c r="V1556" s="10">
        <v>3824908900</v>
      </c>
      <c r="W1556" s="10" t="s">
        <v>604</v>
      </c>
      <c r="X1556" s="10" t="s">
        <v>604</v>
      </c>
      <c r="Y1556" s="10" t="s">
        <v>604</v>
      </c>
      <c r="Z1556" s="10" t="s">
        <v>604</v>
      </c>
      <c r="AA1556" s="10" t="s">
        <v>2581</v>
      </c>
      <c r="AB1556" s="14"/>
      <c r="AC1556" s="14"/>
      <c r="AD1556" s="14"/>
      <c r="AE1556" s="14"/>
      <c r="AF1556" s="14"/>
      <c r="AG1556" s="14"/>
      <c r="AH1556" s="14"/>
    </row>
    <row r="1557" spans="2:34" hidden="1" x14ac:dyDescent="0.35">
      <c r="B1557" s="10">
        <v>46350870</v>
      </c>
      <c r="C1557" s="10">
        <v>870</v>
      </c>
      <c r="D1557" s="11" t="s">
        <v>4051</v>
      </c>
      <c r="E1557" s="11"/>
      <c r="F1557" s="11"/>
      <c r="G1557" s="11" t="s">
        <v>46</v>
      </c>
      <c r="H1557" s="10" t="s">
        <v>151</v>
      </c>
      <c r="I1557" s="41" t="s">
        <v>86</v>
      </c>
      <c r="J1557" s="41"/>
      <c r="K1557" s="10"/>
      <c r="L1557" s="10" t="s">
        <v>66</v>
      </c>
      <c r="M1557" s="10" t="s">
        <v>67</v>
      </c>
      <c r="N1557" s="13" t="s">
        <v>2577</v>
      </c>
      <c r="O1557" s="10" t="s">
        <v>604</v>
      </c>
      <c r="P1557" s="15" t="s">
        <v>2577</v>
      </c>
      <c r="Q1557" s="11"/>
      <c r="R1557" s="10"/>
      <c r="S1557" s="10" t="s">
        <v>536</v>
      </c>
      <c r="T1557" s="10" t="s">
        <v>536</v>
      </c>
      <c r="U1557" s="10" t="s">
        <v>2580</v>
      </c>
      <c r="V1557" s="10" t="s">
        <v>604</v>
      </c>
      <c r="W1557" s="10" t="s">
        <v>604</v>
      </c>
      <c r="X1557" s="10" t="s">
        <v>604</v>
      </c>
      <c r="Y1557" s="10" t="s">
        <v>604</v>
      </c>
      <c r="Z1557" s="10" t="s">
        <v>604</v>
      </c>
      <c r="AA1557" s="10" t="s">
        <v>2581</v>
      </c>
      <c r="AB1557" s="14"/>
      <c r="AC1557" s="14"/>
      <c r="AD1557" s="14"/>
      <c r="AE1557" s="14"/>
      <c r="AF1557" s="14"/>
      <c r="AG1557" s="14"/>
      <c r="AH1557" s="14"/>
    </row>
    <row r="1558" spans="2:34" hidden="1" x14ac:dyDescent="0.35">
      <c r="B1558" s="10">
        <v>46350801</v>
      </c>
      <c r="C1558" s="10">
        <v>801</v>
      </c>
      <c r="D1558" s="11" t="s">
        <v>4052</v>
      </c>
      <c r="E1558" s="11"/>
      <c r="F1558" s="11"/>
      <c r="G1558" s="11" t="s">
        <v>46</v>
      </c>
      <c r="H1558" s="10" t="s">
        <v>79</v>
      </c>
      <c r="I1558" s="41" t="s">
        <v>79</v>
      </c>
      <c r="J1558" s="41"/>
      <c r="K1558" s="10"/>
      <c r="L1558" s="10" t="s">
        <v>66</v>
      </c>
      <c r="M1558" s="10" t="s">
        <v>67</v>
      </c>
      <c r="N1558" s="13" t="s">
        <v>2577</v>
      </c>
      <c r="O1558" s="10" t="s">
        <v>604</v>
      </c>
      <c r="P1558" s="15" t="s">
        <v>2577</v>
      </c>
      <c r="Q1558" s="11"/>
      <c r="R1558" s="10"/>
      <c r="S1558" s="10" t="s">
        <v>536</v>
      </c>
      <c r="T1558" s="10" t="s">
        <v>536</v>
      </c>
      <c r="U1558" s="10" t="s">
        <v>2580</v>
      </c>
      <c r="V1558" s="10" t="s">
        <v>604</v>
      </c>
      <c r="W1558" s="10" t="s">
        <v>44</v>
      </c>
      <c r="X1558" s="10" t="s">
        <v>604</v>
      </c>
      <c r="Y1558" s="10" t="s">
        <v>604</v>
      </c>
      <c r="Z1558" s="10" t="s">
        <v>604</v>
      </c>
      <c r="AA1558" s="10" t="s">
        <v>2581</v>
      </c>
      <c r="AB1558" s="14"/>
      <c r="AC1558" s="14"/>
      <c r="AD1558" s="14"/>
      <c r="AE1558" s="14"/>
      <c r="AF1558" s="14"/>
      <c r="AG1558" s="14"/>
      <c r="AH1558" s="14"/>
    </row>
    <row r="1559" spans="2:34" hidden="1" x14ac:dyDescent="0.35">
      <c r="B1559" s="10">
        <v>46350803</v>
      </c>
      <c r="C1559" s="10">
        <v>803</v>
      </c>
      <c r="D1559" s="11" t="s">
        <v>4053</v>
      </c>
      <c r="E1559" s="11"/>
      <c r="F1559" s="11"/>
      <c r="G1559" s="11" t="s">
        <v>46</v>
      </c>
      <c r="H1559" s="10" t="s">
        <v>1837</v>
      </c>
      <c r="I1559" s="41" t="s">
        <v>48</v>
      </c>
      <c r="J1559" s="41"/>
      <c r="K1559" s="10"/>
      <c r="L1559" s="10" t="s">
        <v>66</v>
      </c>
      <c r="M1559" s="10" t="s">
        <v>67</v>
      </c>
      <c r="N1559" s="13" t="s">
        <v>2577</v>
      </c>
      <c r="O1559" s="10" t="s">
        <v>604</v>
      </c>
      <c r="P1559" s="15" t="s">
        <v>2577</v>
      </c>
      <c r="Q1559" s="11"/>
      <c r="R1559" s="10"/>
      <c r="S1559" s="10" t="s">
        <v>536</v>
      </c>
      <c r="T1559" s="10" t="s">
        <v>536</v>
      </c>
      <c r="U1559" s="10" t="s">
        <v>2580</v>
      </c>
      <c r="V1559" s="10" t="s">
        <v>604</v>
      </c>
      <c r="W1559" s="10" t="s">
        <v>604</v>
      </c>
      <c r="X1559" s="10" t="s">
        <v>604</v>
      </c>
      <c r="Y1559" s="10" t="s">
        <v>604</v>
      </c>
      <c r="Z1559" s="10" t="s">
        <v>604</v>
      </c>
      <c r="AA1559" s="10" t="s">
        <v>2581</v>
      </c>
      <c r="AB1559" s="14"/>
      <c r="AC1559" s="14"/>
      <c r="AD1559" s="14"/>
      <c r="AE1559" s="14"/>
      <c r="AF1559" s="14"/>
      <c r="AG1559" s="14"/>
      <c r="AH1559" s="14"/>
    </row>
    <row r="1560" spans="2:34" hidden="1" x14ac:dyDescent="0.35">
      <c r="B1560" s="10">
        <v>44888860</v>
      </c>
      <c r="C1560" s="10">
        <v>860</v>
      </c>
      <c r="D1560" s="11" t="s">
        <v>4054</v>
      </c>
      <c r="E1560" s="11"/>
      <c r="F1560" s="11"/>
      <c r="G1560" s="11" t="s">
        <v>46</v>
      </c>
      <c r="H1560" s="10" t="s">
        <v>163</v>
      </c>
      <c r="I1560" s="41" t="s">
        <v>164</v>
      </c>
      <c r="J1560" s="41"/>
      <c r="K1560" s="10"/>
      <c r="L1560" s="10" t="s">
        <v>51</v>
      </c>
      <c r="M1560" s="10" t="s">
        <v>67</v>
      </c>
      <c r="N1560" s="13" t="s">
        <v>2577</v>
      </c>
      <c r="O1560" s="10" t="s">
        <v>53</v>
      </c>
      <c r="P1560" s="15" t="s">
        <v>2577</v>
      </c>
      <c r="Q1560" s="11"/>
      <c r="R1560" s="10"/>
      <c r="S1560" s="10" t="s">
        <v>536</v>
      </c>
      <c r="T1560" s="10" t="s">
        <v>536</v>
      </c>
      <c r="U1560" s="10" t="s">
        <v>2580</v>
      </c>
      <c r="V1560" s="10" t="s">
        <v>604</v>
      </c>
      <c r="W1560" s="10" t="s">
        <v>2582</v>
      </c>
      <c r="X1560" s="10" t="s">
        <v>604</v>
      </c>
      <c r="Y1560" s="10" t="s">
        <v>604</v>
      </c>
      <c r="Z1560" s="10" t="s">
        <v>604</v>
      </c>
      <c r="AA1560" s="10" t="s">
        <v>2581</v>
      </c>
      <c r="AB1560" s="14"/>
      <c r="AC1560" s="14"/>
      <c r="AD1560" s="14"/>
      <c r="AE1560" s="14"/>
      <c r="AF1560" s="14"/>
      <c r="AG1560" s="14"/>
      <c r="AH1560" s="14"/>
    </row>
    <row r="1561" spans="2:34" hidden="1" x14ac:dyDescent="0.35">
      <c r="B1561" s="10">
        <v>44888849</v>
      </c>
      <c r="C1561" s="10">
        <v>849</v>
      </c>
      <c r="D1561" s="11" t="s">
        <v>4055</v>
      </c>
      <c r="E1561" s="11"/>
      <c r="F1561" s="11"/>
      <c r="G1561" s="11" t="s">
        <v>46</v>
      </c>
      <c r="H1561" s="10" t="s">
        <v>47</v>
      </c>
      <c r="I1561" s="41" t="s">
        <v>48</v>
      </c>
      <c r="J1561" s="41"/>
      <c r="K1561" s="10"/>
      <c r="L1561" s="10" t="s">
        <v>51</v>
      </c>
      <c r="M1561" s="10" t="s">
        <v>67</v>
      </c>
      <c r="N1561" s="13" t="s">
        <v>2577</v>
      </c>
      <c r="O1561" s="10" t="s">
        <v>53</v>
      </c>
      <c r="P1561" s="15" t="s">
        <v>2577</v>
      </c>
      <c r="Q1561" s="11"/>
      <c r="R1561" s="10"/>
      <c r="S1561" s="10" t="s">
        <v>536</v>
      </c>
      <c r="T1561" s="10" t="s">
        <v>536</v>
      </c>
      <c r="U1561" s="10" t="s">
        <v>2580</v>
      </c>
      <c r="V1561" s="10" t="s">
        <v>604</v>
      </c>
      <c r="W1561" s="10" t="s">
        <v>2582</v>
      </c>
      <c r="X1561" s="10" t="s">
        <v>604</v>
      </c>
      <c r="Y1561" s="10" t="s">
        <v>604</v>
      </c>
      <c r="Z1561" s="10" t="s">
        <v>604</v>
      </c>
      <c r="AA1561" s="10" t="s">
        <v>2581</v>
      </c>
      <c r="AB1561" s="14"/>
      <c r="AC1561" s="14"/>
      <c r="AD1561" s="14"/>
      <c r="AE1561" s="14"/>
      <c r="AF1561" s="14"/>
      <c r="AG1561" s="14"/>
      <c r="AH1561" s="14"/>
    </row>
    <row r="1562" spans="2:34" hidden="1" x14ac:dyDescent="0.35">
      <c r="B1562" s="10">
        <v>45285801</v>
      </c>
      <c r="C1562" s="10">
        <v>801</v>
      </c>
      <c r="D1562" s="11" t="s">
        <v>4056</v>
      </c>
      <c r="E1562" s="11"/>
      <c r="F1562" s="11"/>
      <c r="G1562" s="11" t="s">
        <v>46</v>
      </c>
      <c r="H1562" s="10" t="s">
        <v>79</v>
      </c>
      <c r="I1562" s="41" t="s">
        <v>79</v>
      </c>
      <c r="J1562" s="41"/>
      <c r="K1562" s="10"/>
      <c r="L1562" s="10" t="s">
        <v>66</v>
      </c>
      <c r="M1562" s="10" t="s">
        <v>67</v>
      </c>
      <c r="N1562" s="13" t="s">
        <v>2577</v>
      </c>
      <c r="O1562" s="10" t="s">
        <v>92</v>
      </c>
      <c r="P1562" s="15" t="s">
        <v>2577</v>
      </c>
      <c r="Q1562" s="11"/>
      <c r="R1562" s="10"/>
      <c r="S1562" s="10">
        <v>45281801</v>
      </c>
      <c r="T1562" s="10" t="s">
        <v>2096</v>
      </c>
      <c r="U1562" s="10" t="s">
        <v>2594</v>
      </c>
      <c r="V1562" s="10" t="s">
        <v>604</v>
      </c>
      <c r="W1562" s="10" t="s">
        <v>44</v>
      </c>
      <c r="X1562" s="10" t="s">
        <v>4057</v>
      </c>
      <c r="Y1562" s="10" t="s">
        <v>604</v>
      </c>
      <c r="Z1562" s="10" t="s">
        <v>604</v>
      </c>
      <c r="AA1562" s="10" t="s">
        <v>4058</v>
      </c>
      <c r="AB1562" s="14"/>
      <c r="AC1562" s="14"/>
      <c r="AD1562" s="14"/>
      <c r="AE1562" s="14"/>
      <c r="AF1562" s="14"/>
      <c r="AG1562" s="14"/>
      <c r="AH1562" s="14"/>
    </row>
    <row r="1563" spans="2:34" hidden="1" x14ac:dyDescent="0.35">
      <c r="B1563" s="10">
        <v>45285803</v>
      </c>
      <c r="C1563" s="10">
        <v>803</v>
      </c>
      <c r="D1563" s="11" t="s">
        <v>4059</v>
      </c>
      <c r="E1563" s="11"/>
      <c r="F1563" s="11"/>
      <c r="G1563" s="11" t="s">
        <v>46</v>
      </c>
      <c r="H1563" s="10" t="s">
        <v>1837</v>
      </c>
      <c r="I1563" s="41" t="s">
        <v>48</v>
      </c>
      <c r="J1563" s="41"/>
      <c r="K1563" s="10"/>
      <c r="L1563" s="10" t="s">
        <v>66</v>
      </c>
      <c r="M1563" s="10" t="s">
        <v>67</v>
      </c>
      <c r="N1563" s="13" t="s">
        <v>2577</v>
      </c>
      <c r="O1563" s="10" t="s">
        <v>92</v>
      </c>
      <c r="P1563" s="15" t="s">
        <v>2577</v>
      </c>
      <c r="Q1563" s="11"/>
      <c r="R1563" s="10"/>
      <c r="S1563" s="10">
        <v>45281809</v>
      </c>
      <c r="T1563" s="10" t="s">
        <v>2103</v>
      </c>
      <c r="U1563" s="10" t="s">
        <v>2594</v>
      </c>
      <c r="V1563" s="10">
        <v>2710193200</v>
      </c>
      <c r="W1563" s="10" t="s">
        <v>604</v>
      </c>
      <c r="X1563" s="10" t="s">
        <v>4057</v>
      </c>
      <c r="Y1563" s="10" t="s">
        <v>604</v>
      </c>
      <c r="Z1563" s="10" t="s">
        <v>604</v>
      </c>
      <c r="AA1563" s="10" t="s">
        <v>4058</v>
      </c>
      <c r="AB1563" s="14"/>
      <c r="AC1563" s="14"/>
      <c r="AD1563" s="14"/>
      <c r="AE1563" s="14"/>
      <c r="AF1563" s="14"/>
      <c r="AG1563" s="14"/>
      <c r="AH1563" s="14"/>
    </row>
    <row r="1564" spans="2:34" hidden="1" x14ac:dyDescent="0.35">
      <c r="B1564" s="10">
        <v>45285966</v>
      </c>
      <c r="C1564" s="10">
        <v>966</v>
      </c>
      <c r="D1564" s="11" t="s">
        <v>4060</v>
      </c>
      <c r="E1564" s="11"/>
      <c r="F1564" s="11"/>
      <c r="G1564" s="11" t="s">
        <v>46</v>
      </c>
      <c r="H1564" s="10" t="s">
        <v>151</v>
      </c>
      <c r="I1564" s="41" t="s">
        <v>86</v>
      </c>
      <c r="J1564" s="41"/>
      <c r="K1564" s="10"/>
      <c r="L1564" s="10" t="s">
        <v>66</v>
      </c>
      <c r="M1564" s="10" t="s">
        <v>67</v>
      </c>
      <c r="N1564" s="13" t="s">
        <v>2577</v>
      </c>
      <c r="O1564" s="10" t="s">
        <v>92</v>
      </c>
      <c r="P1564" s="15" t="s">
        <v>2577</v>
      </c>
      <c r="Q1564" s="11"/>
      <c r="R1564" s="10"/>
      <c r="S1564" s="10">
        <v>45281966</v>
      </c>
      <c r="T1564" s="10" t="s">
        <v>4061</v>
      </c>
      <c r="U1564" s="10" t="s">
        <v>2594</v>
      </c>
      <c r="V1564" s="10" t="s">
        <v>604</v>
      </c>
      <c r="W1564" s="10" t="s">
        <v>604</v>
      </c>
      <c r="X1564" s="10" t="s">
        <v>4057</v>
      </c>
      <c r="Y1564" s="10" t="s">
        <v>604</v>
      </c>
      <c r="Z1564" s="10" t="s">
        <v>604</v>
      </c>
      <c r="AA1564" s="10" t="s">
        <v>4058</v>
      </c>
      <c r="AB1564" s="14"/>
      <c r="AC1564" s="14"/>
      <c r="AD1564" s="14"/>
      <c r="AE1564" s="14"/>
      <c r="AF1564" s="14"/>
      <c r="AG1564" s="14"/>
      <c r="AH1564" s="14"/>
    </row>
    <row r="1565" spans="2:34" hidden="1" x14ac:dyDescent="0.35">
      <c r="B1565" s="10">
        <v>45300801</v>
      </c>
      <c r="C1565" s="10">
        <v>801</v>
      </c>
      <c r="D1565" s="11" t="s">
        <v>4062</v>
      </c>
      <c r="E1565" s="11"/>
      <c r="F1565" s="11"/>
      <c r="G1565" s="11" t="s">
        <v>46</v>
      </c>
      <c r="H1565" s="10" t="s">
        <v>79</v>
      </c>
      <c r="I1565" s="41" t="s">
        <v>79</v>
      </c>
      <c r="J1565" s="41"/>
      <c r="K1565" s="10"/>
      <c r="L1565" s="10" t="s">
        <v>66</v>
      </c>
      <c r="M1565" s="10" t="s">
        <v>67</v>
      </c>
      <c r="N1565" s="13" t="s">
        <v>2577</v>
      </c>
      <c r="O1565" s="10" t="s">
        <v>53</v>
      </c>
      <c r="P1565" s="15" t="s">
        <v>2577</v>
      </c>
      <c r="Q1565" s="11"/>
      <c r="R1565" s="10"/>
      <c r="S1565" s="10">
        <v>45282801</v>
      </c>
      <c r="T1565" s="10" t="s">
        <v>2109</v>
      </c>
      <c r="U1565" s="10" t="s">
        <v>2594</v>
      </c>
      <c r="V1565" s="10" t="s">
        <v>604</v>
      </c>
      <c r="W1565" s="10" t="s">
        <v>44</v>
      </c>
      <c r="X1565" s="10" t="s">
        <v>4063</v>
      </c>
      <c r="Y1565" s="10" t="s">
        <v>604</v>
      </c>
      <c r="Z1565" s="10" t="s">
        <v>604</v>
      </c>
      <c r="AA1565" s="10" t="s">
        <v>4064</v>
      </c>
      <c r="AB1565" s="14"/>
      <c r="AC1565" s="14"/>
      <c r="AD1565" s="14"/>
      <c r="AE1565" s="14"/>
      <c r="AF1565" s="14"/>
      <c r="AG1565" s="14"/>
      <c r="AH1565" s="14"/>
    </row>
    <row r="1566" spans="2:34" hidden="1" x14ac:dyDescent="0.35">
      <c r="B1566" s="10">
        <v>45300803</v>
      </c>
      <c r="C1566" s="10">
        <v>803</v>
      </c>
      <c r="D1566" s="11" t="s">
        <v>4065</v>
      </c>
      <c r="E1566" s="11"/>
      <c r="F1566" s="11"/>
      <c r="G1566" s="11" t="s">
        <v>46</v>
      </c>
      <c r="H1566" s="10" t="s">
        <v>1837</v>
      </c>
      <c r="I1566" s="41" t="s">
        <v>48</v>
      </c>
      <c r="J1566" s="41"/>
      <c r="K1566" s="10"/>
      <c r="L1566" s="10" t="s">
        <v>66</v>
      </c>
      <c r="M1566" s="10" t="s">
        <v>67</v>
      </c>
      <c r="N1566" s="13" t="s">
        <v>2577</v>
      </c>
      <c r="O1566" s="10" t="s">
        <v>53</v>
      </c>
      <c r="P1566" s="15" t="s">
        <v>2577</v>
      </c>
      <c r="Q1566" s="11"/>
      <c r="R1566" s="10"/>
      <c r="S1566" s="10">
        <v>45282809</v>
      </c>
      <c r="T1566" s="10" t="s">
        <v>2111</v>
      </c>
      <c r="U1566" s="10" t="s">
        <v>2594</v>
      </c>
      <c r="V1566" s="10">
        <v>2710193200</v>
      </c>
      <c r="W1566" s="10" t="s">
        <v>604</v>
      </c>
      <c r="X1566" s="10" t="s">
        <v>4063</v>
      </c>
      <c r="Y1566" s="10" t="s">
        <v>604</v>
      </c>
      <c r="Z1566" s="10" t="s">
        <v>604</v>
      </c>
      <c r="AA1566" s="10" t="s">
        <v>4064</v>
      </c>
      <c r="AB1566" s="14"/>
      <c r="AC1566" s="14"/>
      <c r="AD1566" s="14"/>
      <c r="AE1566" s="14"/>
      <c r="AF1566" s="14"/>
      <c r="AG1566" s="14"/>
      <c r="AH1566" s="14"/>
    </row>
    <row r="1567" spans="2:34" hidden="1" x14ac:dyDescent="0.35">
      <c r="B1567" s="10">
        <v>45300870</v>
      </c>
      <c r="C1567" s="10">
        <v>870</v>
      </c>
      <c r="D1567" s="11" t="s">
        <v>4066</v>
      </c>
      <c r="E1567" s="11"/>
      <c r="F1567" s="11"/>
      <c r="G1567" s="11" t="s">
        <v>46</v>
      </c>
      <c r="H1567" s="10" t="s">
        <v>151</v>
      </c>
      <c r="I1567" s="41" t="s">
        <v>86</v>
      </c>
      <c r="J1567" s="41"/>
      <c r="K1567" s="10"/>
      <c r="L1567" s="10" t="s">
        <v>66</v>
      </c>
      <c r="M1567" s="10" t="s">
        <v>67</v>
      </c>
      <c r="N1567" s="13" t="s">
        <v>2577</v>
      </c>
      <c r="O1567" s="10" t="s">
        <v>53</v>
      </c>
      <c r="P1567" s="15" t="s">
        <v>2577</v>
      </c>
      <c r="Q1567" s="11"/>
      <c r="R1567" s="10"/>
      <c r="S1567" s="10" t="s">
        <v>536</v>
      </c>
      <c r="T1567" s="10" t="s">
        <v>536</v>
      </c>
      <c r="U1567" s="10" t="s">
        <v>2580</v>
      </c>
      <c r="V1567" s="10" t="s">
        <v>604</v>
      </c>
      <c r="W1567" s="10" t="s">
        <v>604</v>
      </c>
      <c r="X1567" s="10" t="s">
        <v>604</v>
      </c>
      <c r="Y1567" s="10" t="s">
        <v>604</v>
      </c>
      <c r="Z1567" s="10" t="s">
        <v>604</v>
      </c>
      <c r="AA1567" s="10" t="s">
        <v>2581</v>
      </c>
      <c r="AB1567" s="14"/>
      <c r="AC1567" s="14"/>
      <c r="AD1567" s="14"/>
      <c r="AE1567" s="14"/>
      <c r="AF1567" s="14"/>
      <c r="AG1567" s="14"/>
      <c r="AH1567" s="14"/>
    </row>
    <row r="1568" spans="2:34" hidden="1" x14ac:dyDescent="0.35">
      <c r="B1568" s="10">
        <v>45300966</v>
      </c>
      <c r="C1568" s="10">
        <v>966</v>
      </c>
      <c r="D1568" s="11" t="s">
        <v>4067</v>
      </c>
      <c r="E1568" s="11"/>
      <c r="F1568" s="11"/>
      <c r="G1568" s="11" t="s">
        <v>46</v>
      </c>
      <c r="H1568" s="10" t="s">
        <v>151</v>
      </c>
      <c r="I1568" s="41" t="s">
        <v>86</v>
      </c>
      <c r="J1568" s="41"/>
      <c r="K1568" s="10"/>
      <c r="L1568" s="10" t="s">
        <v>66</v>
      </c>
      <c r="M1568" s="10" t="s">
        <v>67</v>
      </c>
      <c r="N1568" s="13" t="s">
        <v>2577</v>
      </c>
      <c r="O1568" s="10" t="s">
        <v>53</v>
      </c>
      <c r="P1568" s="15" t="s">
        <v>2577</v>
      </c>
      <c r="Q1568" s="11"/>
      <c r="R1568" s="10"/>
      <c r="S1568" s="10" t="s">
        <v>4068</v>
      </c>
      <c r="T1568" s="10" t="s">
        <v>4069</v>
      </c>
      <c r="U1568" s="10" t="s">
        <v>2594</v>
      </c>
      <c r="V1568" s="10">
        <v>2710193200</v>
      </c>
      <c r="W1568" s="10" t="s">
        <v>604</v>
      </c>
      <c r="X1568" s="10" t="s">
        <v>4063</v>
      </c>
      <c r="Y1568" s="10" t="s">
        <v>604</v>
      </c>
      <c r="Z1568" s="10" t="s">
        <v>604</v>
      </c>
      <c r="AA1568" s="10" t="s">
        <v>4064</v>
      </c>
      <c r="AB1568" s="14"/>
      <c r="AC1568" s="14"/>
      <c r="AD1568" s="14"/>
      <c r="AE1568" s="14"/>
      <c r="AF1568" s="14"/>
      <c r="AG1568" s="14"/>
      <c r="AH1568" s="14"/>
    </row>
    <row r="1569" spans="2:34" hidden="1" x14ac:dyDescent="0.35">
      <c r="B1569" s="10">
        <v>45780801</v>
      </c>
      <c r="C1569" s="10">
        <v>801</v>
      </c>
      <c r="D1569" s="11" t="s">
        <v>4070</v>
      </c>
      <c r="E1569" s="11"/>
      <c r="F1569" s="11"/>
      <c r="G1569" s="11" t="s">
        <v>46</v>
      </c>
      <c r="H1569" s="10" t="s">
        <v>79</v>
      </c>
      <c r="I1569" s="41" t="s">
        <v>79</v>
      </c>
      <c r="J1569" s="41"/>
      <c r="K1569" s="10"/>
      <c r="L1569" s="10" t="s">
        <v>66</v>
      </c>
      <c r="M1569" s="10" t="s">
        <v>67</v>
      </c>
      <c r="N1569" s="13" t="s">
        <v>2577</v>
      </c>
      <c r="O1569" s="10" t="s">
        <v>92</v>
      </c>
      <c r="P1569" s="15" t="s">
        <v>2577</v>
      </c>
      <c r="Q1569" s="11"/>
      <c r="R1569" s="10"/>
      <c r="S1569" s="10">
        <v>45294801</v>
      </c>
      <c r="T1569" s="10" t="s">
        <v>2117</v>
      </c>
      <c r="U1569" s="10" t="s">
        <v>2594</v>
      </c>
      <c r="V1569" s="10" t="s">
        <v>604</v>
      </c>
      <c r="W1569" s="10" t="s">
        <v>44</v>
      </c>
      <c r="X1569" s="10" t="s">
        <v>4071</v>
      </c>
      <c r="Y1569" s="10" t="s">
        <v>604</v>
      </c>
      <c r="Z1569" s="10" t="s">
        <v>604</v>
      </c>
      <c r="AA1569" s="10" t="s">
        <v>4072</v>
      </c>
      <c r="AB1569" s="14"/>
      <c r="AC1569" s="14"/>
      <c r="AD1569" s="14"/>
      <c r="AE1569" s="14"/>
      <c r="AF1569" s="14"/>
      <c r="AG1569" s="14"/>
      <c r="AH1569" s="14"/>
    </row>
    <row r="1570" spans="2:34" hidden="1" x14ac:dyDescent="0.35">
      <c r="B1570" s="10">
        <v>45780803</v>
      </c>
      <c r="C1570" s="10">
        <v>803</v>
      </c>
      <c r="D1570" s="11" t="s">
        <v>4073</v>
      </c>
      <c r="E1570" s="11"/>
      <c r="F1570" s="11"/>
      <c r="G1570" s="11" t="s">
        <v>46</v>
      </c>
      <c r="H1570" s="10" t="s">
        <v>1837</v>
      </c>
      <c r="I1570" s="41" t="s">
        <v>48</v>
      </c>
      <c r="J1570" s="41"/>
      <c r="K1570" s="10"/>
      <c r="L1570" s="10" t="s">
        <v>66</v>
      </c>
      <c r="M1570" s="10" t="s">
        <v>67</v>
      </c>
      <c r="N1570" s="13" t="s">
        <v>2577</v>
      </c>
      <c r="O1570" s="10" t="s">
        <v>92</v>
      </c>
      <c r="P1570" s="15" t="s">
        <v>2577</v>
      </c>
      <c r="Q1570" s="11"/>
      <c r="R1570" s="10"/>
      <c r="S1570" s="10">
        <v>45294809</v>
      </c>
      <c r="T1570" s="10" t="s">
        <v>2119</v>
      </c>
      <c r="U1570" s="10" t="s">
        <v>2594</v>
      </c>
      <c r="V1570" s="10">
        <v>2710193200</v>
      </c>
      <c r="W1570" s="10" t="s">
        <v>604</v>
      </c>
      <c r="X1570" s="10" t="s">
        <v>4071</v>
      </c>
      <c r="Y1570" s="10" t="s">
        <v>604</v>
      </c>
      <c r="Z1570" s="10" t="s">
        <v>604</v>
      </c>
      <c r="AA1570" s="10" t="s">
        <v>4072</v>
      </c>
      <c r="AB1570" s="14"/>
      <c r="AC1570" s="14"/>
      <c r="AD1570" s="14"/>
      <c r="AE1570" s="14"/>
      <c r="AF1570" s="14"/>
      <c r="AG1570" s="14"/>
      <c r="AH1570" s="14"/>
    </row>
    <row r="1571" spans="2:34" hidden="1" x14ac:dyDescent="0.35">
      <c r="B1571" s="10">
        <v>45780966</v>
      </c>
      <c r="C1571" s="10">
        <v>966</v>
      </c>
      <c r="D1571" s="11" t="s">
        <v>4074</v>
      </c>
      <c r="E1571" s="11"/>
      <c r="F1571" s="11"/>
      <c r="G1571" s="11" t="s">
        <v>46</v>
      </c>
      <c r="H1571" s="10" t="s">
        <v>151</v>
      </c>
      <c r="I1571" s="41" t="s">
        <v>86</v>
      </c>
      <c r="J1571" s="41"/>
      <c r="K1571" s="10"/>
      <c r="L1571" s="10" t="s">
        <v>66</v>
      </c>
      <c r="M1571" s="10" t="s">
        <v>67</v>
      </c>
      <c r="N1571" s="13" t="s">
        <v>2577</v>
      </c>
      <c r="O1571" s="10" t="s">
        <v>92</v>
      </c>
      <c r="P1571" s="15" t="s">
        <v>2577</v>
      </c>
      <c r="Q1571" s="11"/>
      <c r="R1571" s="10"/>
      <c r="S1571" s="10">
        <v>45294966</v>
      </c>
      <c r="T1571" s="10" t="s">
        <v>4075</v>
      </c>
      <c r="U1571" s="10" t="s">
        <v>2594</v>
      </c>
      <c r="V1571" s="10" t="s">
        <v>604</v>
      </c>
      <c r="W1571" s="10" t="s">
        <v>604</v>
      </c>
      <c r="X1571" s="10" t="s">
        <v>4071</v>
      </c>
      <c r="Y1571" s="10" t="s">
        <v>604</v>
      </c>
      <c r="Z1571" s="10" t="s">
        <v>604</v>
      </c>
      <c r="AA1571" s="10" t="s">
        <v>4072</v>
      </c>
      <c r="AB1571" s="14"/>
      <c r="AC1571" s="14"/>
      <c r="AD1571" s="14"/>
      <c r="AE1571" s="14"/>
      <c r="AF1571" s="14"/>
      <c r="AG1571" s="14"/>
      <c r="AH1571" s="14"/>
    </row>
    <row r="1572" spans="2:34" hidden="1" x14ac:dyDescent="0.35">
      <c r="B1572" s="10">
        <v>45780870</v>
      </c>
      <c r="C1572" s="10">
        <v>870</v>
      </c>
      <c r="D1572" s="11" t="s">
        <v>4076</v>
      </c>
      <c r="E1572" s="11"/>
      <c r="F1572" s="11"/>
      <c r="G1572" s="11" t="s">
        <v>46</v>
      </c>
      <c r="H1572" s="10" t="s">
        <v>151</v>
      </c>
      <c r="I1572" s="41" t="s">
        <v>86</v>
      </c>
      <c r="J1572" s="41"/>
      <c r="K1572" s="10"/>
      <c r="L1572" s="10" t="s">
        <v>66</v>
      </c>
      <c r="M1572" s="10" t="s">
        <v>67</v>
      </c>
      <c r="N1572" s="13" t="s">
        <v>2577</v>
      </c>
      <c r="O1572" s="10" t="s">
        <v>53</v>
      </c>
      <c r="P1572" s="15" t="s">
        <v>2577</v>
      </c>
      <c r="Q1572" s="11"/>
      <c r="R1572" s="10"/>
      <c r="S1572" s="10" t="s">
        <v>536</v>
      </c>
      <c r="T1572" s="10" t="s">
        <v>536</v>
      </c>
      <c r="U1572" s="10" t="s">
        <v>2580</v>
      </c>
      <c r="V1572" s="10" t="s">
        <v>604</v>
      </c>
      <c r="W1572" s="10" t="s">
        <v>604</v>
      </c>
      <c r="X1572" s="10" t="s">
        <v>604</v>
      </c>
      <c r="Y1572" s="10" t="s">
        <v>604</v>
      </c>
      <c r="Z1572" s="10" t="s">
        <v>604</v>
      </c>
      <c r="AA1572" s="10" t="s">
        <v>2581</v>
      </c>
      <c r="AB1572" s="14"/>
      <c r="AC1572" s="14"/>
      <c r="AD1572" s="14"/>
      <c r="AE1572" s="14"/>
      <c r="AF1572" s="14"/>
      <c r="AG1572" s="14"/>
      <c r="AH1572" s="14"/>
    </row>
    <row r="1573" spans="2:34" hidden="1" x14ac:dyDescent="0.35">
      <c r="B1573" s="10">
        <v>43373801</v>
      </c>
      <c r="C1573" s="10">
        <v>801</v>
      </c>
      <c r="D1573" s="11" t="s">
        <v>4077</v>
      </c>
      <c r="E1573" s="11"/>
      <c r="F1573" s="11"/>
      <c r="G1573" s="11" t="s">
        <v>46</v>
      </c>
      <c r="H1573" s="10" t="s">
        <v>79</v>
      </c>
      <c r="I1573" s="41" t="s">
        <v>79</v>
      </c>
      <c r="J1573" s="41"/>
      <c r="K1573" s="10"/>
      <c r="L1573" s="10" t="s">
        <v>66</v>
      </c>
      <c r="M1573" s="10" t="s">
        <v>67</v>
      </c>
      <c r="N1573" s="13" t="s">
        <v>2577</v>
      </c>
      <c r="O1573" s="10" t="s">
        <v>53</v>
      </c>
      <c r="P1573" s="15" t="s">
        <v>2577</v>
      </c>
      <c r="Q1573" s="11"/>
      <c r="R1573" s="10"/>
      <c r="S1573" s="10">
        <v>45295801</v>
      </c>
      <c r="T1573" s="10" t="s">
        <v>2126</v>
      </c>
      <c r="U1573" s="10" t="s">
        <v>2594</v>
      </c>
      <c r="V1573" s="10" t="s">
        <v>604</v>
      </c>
      <c r="W1573" s="10" t="s">
        <v>44</v>
      </c>
      <c r="X1573" s="10" t="s">
        <v>4078</v>
      </c>
      <c r="Y1573" s="10" t="s">
        <v>604</v>
      </c>
      <c r="Z1573" s="10" t="s">
        <v>604</v>
      </c>
      <c r="AA1573" s="10" t="s">
        <v>4079</v>
      </c>
      <c r="AB1573" s="14"/>
      <c r="AC1573" s="14"/>
      <c r="AD1573" s="14"/>
      <c r="AE1573" s="14"/>
      <c r="AF1573" s="14"/>
      <c r="AG1573" s="14"/>
      <c r="AH1573" s="14"/>
    </row>
    <row r="1574" spans="2:34" hidden="1" x14ac:dyDescent="0.35">
      <c r="B1574" s="10">
        <v>43373803</v>
      </c>
      <c r="C1574" s="10">
        <v>803</v>
      </c>
      <c r="D1574" s="11" t="s">
        <v>4080</v>
      </c>
      <c r="E1574" s="11"/>
      <c r="F1574" s="11"/>
      <c r="G1574" s="11" t="s">
        <v>46</v>
      </c>
      <c r="H1574" s="10" t="s">
        <v>1837</v>
      </c>
      <c r="I1574" s="41" t="s">
        <v>48</v>
      </c>
      <c r="J1574" s="41"/>
      <c r="K1574" s="10"/>
      <c r="L1574" s="10" t="s">
        <v>66</v>
      </c>
      <c r="M1574" s="10" t="s">
        <v>67</v>
      </c>
      <c r="N1574" s="13" t="s">
        <v>2577</v>
      </c>
      <c r="O1574" s="10" t="s">
        <v>53</v>
      </c>
      <c r="P1574" s="15" t="s">
        <v>2577</v>
      </c>
      <c r="Q1574" s="11"/>
      <c r="R1574" s="10"/>
      <c r="S1574" s="10">
        <v>45295809</v>
      </c>
      <c r="T1574" s="10" t="s">
        <v>4081</v>
      </c>
      <c r="U1574" s="10" t="s">
        <v>2594</v>
      </c>
      <c r="V1574" s="10">
        <v>2710193200</v>
      </c>
      <c r="W1574" s="10" t="s">
        <v>604</v>
      </c>
      <c r="X1574" s="10" t="s">
        <v>4078</v>
      </c>
      <c r="Y1574" s="10" t="s">
        <v>604</v>
      </c>
      <c r="Z1574" s="10" t="s">
        <v>604</v>
      </c>
      <c r="AA1574" s="10" t="s">
        <v>4079</v>
      </c>
      <c r="AB1574" s="14"/>
      <c r="AC1574" s="14"/>
      <c r="AD1574" s="14"/>
      <c r="AE1574" s="14"/>
      <c r="AF1574" s="14"/>
      <c r="AG1574" s="14"/>
      <c r="AH1574" s="14"/>
    </row>
    <row r="1575" spans="2:34" hidden="1" x14ac:dyDescent="0.35">
      <c r="B1575" s="10">
        <v>43373966</v>
      </c>
      <c r="C1575" s="10">
        <v>966</v>
      </c>
      <c r="D1575" s="11" t="s">
        <v>4082</v>
      </c>
      <c r="E1575" s="11"/>
      <c r="F1575" s="11"/>
      <c r="G1575" s="11" t="s">
        <v>46</v>
      </c>
      <c r="H1575" s="10" t="s">
        <v>151</v>
      </c>
      <c r="I1575" s="41" t="s">
        <v>86</v>
      </c>
      <c r="J1575" s="41"/>
      <c r="K1575" s="10"/>
      <c r="L1575" s="10" t="s">
        <v>66</v>
      </c>
      <c r="M1575" s="10" t="s">
        <v>67</v>
      </c>
      <c r="N1575" s="13" t="s">
        <v>2577</v>
      </c>
      <c r="O1575" s="10" t="s">
        <v>53</v>
      </c>
      <c r="P1575" s="15" t="s">
        <v>2577</v>
      </c>
      <c r="Q1575" s="11"/>
      <c r="R1575" s="10"/>
      <c r="S1575" s="10">
        <v>45295966</v>
      </c>
      <c r="T1575" s="10" t="s">
        <v>4083</v>
      </c>
      <c r="U1575" s="10" t="s">
        <v>2594</v>
      </c>
      <c r="V1575" s="10" t="s">
        <v>604</v>
      </c>
      <c r="W1575" s="10" t="s">
        <v>604</v>
      </c>
      <c r="X1575" s="10" t="s">
        <v>4078</v>
      </c>
      <c r="Y1575" s="10" t="s">
        <v>604</v>
      </c>
      <c r="Z1575" s="10" t="s">
        <v>604</v>
      </c>
      <c r="AA1575" s="10" t="s">
        <v>4079</v>
      </c>
      <c r="AB1575" s="14"/>
      <c r="AC1575" s="14"/>
      <c r="AD1575" s="14"/>
      <c r="AE1575" s="14"/>
      <c r="AF1575" s="14"/>
      <c r="AG1575" s="14"/>
      <c r="AH1575" s="14"/>
    </row>
    <row r="1576" spans="2:34" hidden="1" x14ac:dyDescent="0.35">
      <c r="B1576" s="10">
        <v>48943855</v>
      </c>
      <c r="C1576" s="10">
        <v>855</v>
      </c>
      <c r="D1576" s="11" t="s">
        <v>4084</v>
      </c>
      <c r="E1576" s="11"/>
      <c r="F1576" s="11"/>
      <c r="G1576" s="11" t="s">
        <v>46</v>
      </c>
      <c r="H1576" s="10" t="s">
        <v>163</v>
      </c>
      <c r="I1576" s="41" t="s">
        <v>164</v>
      </c>
      <c r="J1576" s="41"/>
      <c r="K1576" s="10"/>
      <c r="L1576" s="10" t="s">
        <v>66</v>
      </c>
      <c r="M1576" s="10" t="s">
        <v>67</v>
      </c>
      <c r="N1576" s="13" t="s">
        <v>2577</v>
      </c>
      <c r="O1576" s="10" t="s">
        <v>53</v>
      </c>
      <c r="P1576" s="15" t="s">
        <v>2577</v>
      </c>
      <c r="Q1576" s="11"/>
      <c r="R1576" s="10"/>
      <c r="S1576" s="10">
        <v>45283855</v>
      </c>
      <c r="T1576" s="10" t="s">
        <v>2132</v>
      </c>
      <c r="U1576" s="10" t="s">
        <v>2594</v>
      </c>
      <c r="V1576" s="10">
        <v>2710193200</v>
      </c>
      <c r="W1576" s="10" t="s">
        <v>604</v>
      </c>
      <c r="X1576" s="10" t="s">
        <v>4085</v>
      </c>
      <c r="Y1576" s="10" t="s">
        <v>604</v>
      </c>
      <c r="Z1576" s="10" t="s">
        <v>604</v>
      </c>
      <c r="AA1576" s="10" t="s">
        <v>4086</v>
      </c>
      <c r="AB1576" s="14"/>
      <c r="AC1576" s="14"/>
      <c r="AD1576" s="14"/>
      <c r="AE1576" s="14"/>
      <c r="AF1576" s="14"/>
      <c r="AG1576" s="14"/>
      <c r="AH1576" s="14"/>
    </row>
    <row r="1577" spans="2:34" hidden="1" x14ac:dyDescent="0.35">
      <c r="B1577" s="10">
        <v>48943803</v>
      </c>
      <c r="C1577" s="10">
        <v>803</v>
      </c>
      <c r="D1577" s="11" t="s">
        <v>4087</v>
      </c>
      <c r="E1577" s="11"/>
      <c r="F1577" s="11"/>
      <c r="G1577" s="11" t="s">
        <v>46</v>
      </c>
      <c r="H1577" s="10" t="s">
        <v>1837</v>
      </c>
      <c r="I1577" s="41" t="s">
        <v>48</v>
      </c>
      <c r="J1577" s="41"/>
      <c r="K1577" s="10"/>
      <c r="L1577" s="10" t="s">
        <v>66</v>
      </c>
      <c r="M1577" s="10" t="s">
        <v>67</v>
      </c>
      <c r="N1577" s="13" t="s">
        <v>2577</v>
      </c>
      <c r="O1577" s="10" t="s">
        <v>53</v>
      </c>
      <c r="P1577" s="15" t="s">
        <v>2577</v>
      </c>
      <c r="Q1577" s="11"/>
      <c r="R1577" s="10"/>
      <c r="S1577" s="10">
        <v>45283809</v>
      </c>
      <c r="T1577" s="10" t="s">
        <v>2136</v>
      </c>
      <c r="U1577" s="10" t="s">
        <v>2594</v>
      </c>
      <c r="V1577" s="10">
        <v>2710193200</v>
      </c>
      <c r="W1577" s="10" t="s">
        <v>604</v>
      </c>
      <c r="X1577" s="10" t="s">
        <v>4085</v>
      </c>
      <c r="Y1577" s="10" t="s">
        <v>604</v>
      </c>
      <c r="Z1577" s="10" t="s">
        <v>604</v>
      </c>
      <c r="AA1577" s="10" t="s">
        <v>4086</v>
      </c>
      <c r="AB1577" s="14"/>
      <c r="AC1577" s="14"/>
      <c r="AD1577" s="14"/>
      <c r="AE1577" s="14"/>
      <c r="AF1577" s="14"/>
      <c r="AG1577" s="14"/>
      <c r="AH1577" s="14"/>
    </row>
    <row r="1578" spans="2:34" hidden="1" x14ac:dyDescent="0.35">
      <c r="B1578" s="10">
        <v>48943801</v>
      </c>
      <c r="C1578" s="10">
        <v>801</v>
      </c>
      <c r="D1578" s="11" t="s">
        <v>4088</v>
      </c>
      <c r="E1578" s="11"/>
      <c r="F1578" s="11"/>
      <c r="G1578" s="11" t="s">
        <v>46</v>
      </c>
      <c r="H1578" s="10" t="s">
        <v>79</v>
      </c>
      <c r="I1578" s="41" t="s">
        <v>79</v>
      </c>
      <c r="J1578" s="41"/>
      <c r="K1578" s="10"/>
      <c r="L1578" s="10" t="s">
        <v>66</v>
      </c>
      <c r="M1578" s="10" t="s">
        <v>67</v>
      </c>
      <c r="N1578" s="13" t="s">
        <v>2577</v>
      </c>
      <c r="O1578" s="10" t="s">
        <v>53</v>
      </c>
      <c r="P1578" s="15" t="s">
        <v>2577</v>
      </c>
      <c r="Q1578" s="11"/>
      <c r="R1578" s="10"/>
      <c r="S1578" s="10">
        <v>45283801</v>
      </c>
      <c r="T1578" s="10" t="s">
        <v>409</v>
      </c>
      <c r="U1578" s="10" t="s">
        <v>2594</v>
      </c>
      <c r="V1578" s="10" t="s">
        <v>604</v>
      </c>
      <c r="W1578" s="10" t="s">
        <v>44</v>
      </c>
      <c r="X1578" s="10" t="s">
        <v>4085</v>
      </c>
      <c r="Y1578" s="10" t="s">
        <v>604</v>
      </c>
      <c r="Z1578" s="10" t="s">
        <v>604</v>
      </c>
      <c r="AA1578" s="10" t="s">
        <v>4086</v>
      </c>
      <c r="AB1578" s="14"/>
      <c r="AC1578" s="14"/>
      <c r="AD1578" s="14"/>
      <c r="AE1578" s="14"/>
      <c r="AF1578" s="14"/>
      <c r="AG1578" s="14"/>
      <c r="AH1578" s="14"/>
    </row>
    <row r="1579" spans="2:34" hidden="1" x14ac:dyDescent="0.35">
      <c r="B1579" s="10">
        <v>42022860</v>
      </c>
      <c r="C1579" s="10">
        <v>860</v>
      </c>
      <c r="D1579" s="11" t="s">
        <v>4089</v>
      </c>
      <c r="E1579" s="11"/>
      <c r="F1579" s="11"/>
      <c r="G1579" s="11" t="s">
        <v>46</v>
      </c>
      <c r="H1579" s="10" t="s">
        <v>163</v>
      </c>
      <c r="I1579" s="41" t="s">
        <v>164</v>
      </c>
      <c r="J1579" s="41"/>
      <c r="K1579" s="10"/>
      <c r="L1579" s="10" t="s">
        <v>51</v>
      </c>
      <c r="M1579" s="10" t="s">
        <v>67</v>
      </c>
      <c r="N1579" s="13" t="s">
        <v>2577</v>
      </c>
      <c r="O1579" s="10" t="s">
        <v>53</v>
      </c>
      <c r="P1579" s="15" t="s">
        <v>2577</v>
      </c>
      <c r="Q1579" s="11"/>
      <c r="R1579" s="10"/>
      <c r="S1579" s="10">
        <v>45258860</v>
      </c>
      <c r="T1579" s="10" t="s">
        <v>4090</v>
      </c>
      <c r="U1579" s="10" t="s">
        <v>2594</v>
      </c>
      <c r="V1579" s="10">
        <v>2710193200</v>
      </c>
      <c r="W1579" s="10" t="s">
        <v>2582</v>
      </c>
      <c r="X1579" s="10" t="s">
        <v>4091</v>
      </c>
      <c r="Y1579" s="10" t="s">
        <v>604</v>
      </c>
      <c r="Z1579" s="10" t="s">
        <v>604</v>
      </c>
      <c r="AA1579" s="10" t="s">
        <v>4092</v>
      </c>
      <c r="AB1579" s="14"/>
      <c r="AC1579" s="14"/>
      <c r="AD1579" s="14"/>
      <c r="AE1579" s="14"/>
      <c r="AF1579" s="14"/>
      <c r="AG1579" s="14"/>
      <c r="AH1579" s="14"/>
    </row>
    <row r="1580" spans="2:34" hidden="1" x14ac:dyDescent="0.35">
      <c r="B1580" s="10">
        <v>42022885</v>
      </c>
      <c r="C1580" s="10">
        <v>885</v>
      </c>
      <c r="D1580" s="11" t="s">
        <v>4093</v>
      </c>
      <c r="E1580" s="11"/>
      <c r="F1580" s="11"/>
      <c r="G1580" s="11" t="s">
        <v>46</v>
      </c>
      <c r="H1580" s="10" t="s">
        <v>2638</v>
      </c>
      <c r="I1580" s="41" t="s">
        <v>140</v>
      </c>
      <c r="J1580" s="41"/>
      <c r="K1580" s="10"/>
      <c r="L1580" s="10" t="s">
        <v>51</v>
      </c>
      <c r="M1580" s="10" t="s">
        <v>67</v>
      </c>
      <c r="N1580" s="13" t="s">
        <v>2577</v>
      </c>
      <c r="O1580" s="10" t="s">
        <v>53</v>
      </c>
      <c r="P1580" s="15" t="s">
        <v>2577</v>
      </c>
      <c r="Q1580" s="11"/>
      <c r="R1580" s="10"/>
      <c r="S1580" s="10">
        <v>45258909</v>
      </c>
      <c r="T1580" s="10" t="s">
        <v>4094</v>
      </c>
      <c r="U1580" s="10" t="s">
        <v>2594</v>
      </c>
      <c r="V1580" s="10">
        <v>2710193200</v>
      </c>
      <c r="W1580" s="10" t="s">
        <v>2582</v>
      </c>
      <c r="X1580" s="10" t="s">
        <v>4091</v>
      </c>
      <c r="Y1580" s="10" t="s">
        <v>604</v>
      </c>
      <c r="Z1580" s="10" t="s">
        <v>604</v>
      </c>
      <c r="AA1580" s="10" t="s">
        <v>4092</v>
      </c>
      <c r="AB1580" s="14"/>
      <c r="AC1580" s="14"/>
      <c r="AD1580" s="14"/>
      <c r="AE1580" s="14"/>
      <c r="AF1580" s="14"/>
      <c r="AG1580" s="14"/>
      <c r="AH1580" s="14"/>
    </row>
    <row r="1581" spans="2:34" hidden="1" x14ac:dyDescent="0.35">
      <c r="B1581" s="10">
        <v>42022849</v>
      </c>
      <c r="C1581" s="10">
        <v>849</v>
      </c>
      <c r="D1581" s="11" t="s">
        <v>4095</v>
      </c>
      <c r="E1581" s="11"/>
      <c r="F1581" s="11"/>
      <c r="G1581" s="11" t="s">
        <v>46</v>
      </c>
      <c r="H1581" s="10" t="s">
        <v>3279</v>
      </c>
      <c r="I1581" s="41" t="s">
        <v>140</v>
      </c>
      <c r="J1581" s="41"/>
      <c r="K1581" s="10"/>
      <c r="L1581" s="10" t="s">
        <v>51</v>
      </c>
      <c r="M1581" s="10" t="s">
        <v>67</v>
      </c>
      <c r="N1581" s="13" t="s">
        <v>2577</v>
      </c>
      <c r="O1581" s="10" t="s">
        <v>53</v>
      </c>
      <c r="P1581" s="15" t="s">
        <v>2577</v>
      </c>
      <c r="Q1581" s="11"/>
      <c r="R1581" s="10"/>
      <c r="S1581" s="10">
        <v>45258849</v>
      </c>
      <c r="T1581" s="10" t="s">
        <v>2049</v>
      </c>
      <c r="U1581" s="10" t="s">
        <v>2594</v>
      </c>
      <c r="V1581" s="10">
        <v>2710193200</v>
      </c>
      <c r="W1581" s="10" t="s">
        <v>2582</v>
      </c>
      <c r="X1581" s="10" t="s">
        <v>4091</v>
      </c>
      <c r="Y1581" s="10" t="s">
        <v>604</v>
      </c>
      <c r="Z1581" s="10" t="s">
        <v>604</v>
      </c>
      <c r="AA1581" s="10" t="s">
        <v>4092</v>
      </c>
      <c r="AB1581" s="14"/>
      <c r="AC1581" s="14"/>
      <c r="AD1581" s="14"/>
      <c r="AE1581" s="14"/>
      <c r="AF1581" s="14"/>
      <c r="AG1581" s="14"/>
      <c r="AH1581" s="14"/>
    </row>
    <row r="1582" spans="2:34" hidden="1" x14ac:dyDescent="0.35">
      <c r="B1582" s="10">
        <v>44738905</v>
      </c>
      <c r="C1582" s="10">
        <v>905</v>
      </c>
      <c r="D1582" s="11" t="s">
        <v>4096</v>
      </c>
      <c r="E1582" s="11"/>
      <c r="F1582" s="11"/>
      <c r="G1582" s="11" t="s">
        <v>46</v>
      </c>
      <c r="H1582" s="10" t="s">
        <v>735</v>
      </c>
      <c r="I1582" s="41" t="s">
        <v>63</v>
      </c>
      <c r="J1582" s="41"/>
      <c r="K1582" s="10"/>
      <c r="L1582" s="10" t="s">
        <v>66</v>
      </c>
      <c r="M1582" s="10" t="s">
        <v>67</v>
      </c>
      <c r="N1582" s="13" t="s">
        <v>2577</v>
      </c>
      <c r="O1582" s="10" t="s">
        <v>53</v>
      </c>
      <c r="P1582" s="15" t="s">
        <v>2577</v>
      </c>
      <c r="Q1582" s="11"/>
      <c r="R1582" s="10"/>
      <c r="S1582" s="10" t="s">
        <v>536</v>
      </c>
      <c r="T1582" s="10" t="s">
        <v>536</v>
      </c>
      <c r="U1582" s="10" t="s">
        <v>2580</v>
      </c>
      <c r="V1582" s="10">
        <v>2710199200</v>
      </c>
      <c r="W1582" s="10" t="s">
        <v>604</v>
      </c>
      <c r="X1582" s="10" t="s">
        <v>604</v>
      </c>
      <c r="Y1582" s="10" t="s">
        <v>604</v>
      </c>
      <c r="Z1582" s="10" t="s">
        <v>604</v>
      </c>
      <c r="AA1582" s="10" t="s">
        <v>2581</v>
      </c>
      <c r="AB1582" s="14"/>
      <c r="AC1582" s="14"/>
      <c r="AD1582" s="14"/>
      <c r="AE1582" s="14"/>
      <c r="AF1582" s="14"/>
      <c r="AG1582" s="14"/>
      <c r="AH1582" s="14"/>
    </row>
    <row r="1583" spans="2:34" hidden="1" x14ac:dyDescent="0.35">
      <c r="B1583" s="10">
        <v>44738829</v>
      </c>
      <c r="C1583" s="10">
        <v>829</v>
      </c>
      <c r="D1583" s="11" t="s">
        <v>4097</v>
      </c>
      <c r="E1583" s="11"/>
      <c r="F1583" s="11"/>
      <c r="G1583" s="11" t="s">
        <v>46</v>
      </c>
      <c r="H1583" s="10" t="s">
        <v>3639</v>
      </c>
      <c r="I1583" s="41" t="s">
        <v>140</v>
      </c>
      <c r="J1583" s="41"/>
      <c r="K1583" s="10"/>
      <c r="L1583" s="10" t="s">
        <v>66</v>
      </c>
      <c r="M1583" s="10" t="s">
        <v>67</v>
      </c>
      <c r="N1583" s="13" t="s">
        <v>2577</v>
      </c>
      <c r="O1583" s="10" t="s">
        <v>53</v>
      </c>
      <c r="P1583" s="15" t="s">
        <v>2577</v>
      </c>
      <c r="Q1583" s="11"/>
      <c r="R1583" s="10"/>
      <c r="S1583" s="10" t="s">
        <v>536</v>
      </c>
      <c r="T1583" s="10" t="s">
        <v>536</v>
      </c>
      <c r="U1583" s="10" t="s">
        <v>2580</v>
      </c>
      <c r="V1583" s="10">
        <v>2710193200</v>
      </c>
      <c r="W1583" s="10" t="s">
        <v>604</v>
      </c>
      <c r="X1583" s="10" t="s">
        <v>604</v>
      </c>
      <c r="Y1583" s="10" t="s">
        <v>604</v>
      </c>
      <c r="Z1583" s="10" t="s">
        <v>604</v>
      </c>
      <c r="AA1583" s="10" t="s">
        <v>2581</v>
      </c>
      <c r="AB1583" s="14"/>
      <c r="AC1583" s="14"/>
      <c r="AD1583" s="14"/>
      <c r="AE1583" s="14"/>
      <c r="AF1583" s="14"/>
      <c r="AG1583" s="14"/>
      <c r="AH1583" s="14"/>
    </row>
    <row r="1584" spans="2:34" hidden="1" x14ac:dyDescent="0.35">
      <c r="B1584" s="10">
        <v>44738856</v>
      </c>
      <c r="C1584" s="10">
        <v>856</v>
      </c>
      <c r="D1584" s="11" t="s">
        <v>4098</v>
      </c>
      <c r="E1584" s="11"/>
      <c r="F1584" s="11"/>
      <c r="G1584" s="11" t="s">
        <v>46</v>
      </c>
      <c r="H1584" s="10" t="s">
        <v>2634</v>
      </c>
      <c r="I1584" s="41" t="s">
        <v>140</v>
      </c>
      <c r="J1584" s="41"/>
      <c r="K1584" s="10"/>
      <c r="L1584" s="10" t="s">
        <v>66</v>
      </c>
      <c r="M1584" s="10" t="s">
        <v>67</v>
      </c>
      <c r="N1584" s="13" t="s">
        <v>2577</v>
      </c>
      <c r="O1584" s="10" t="s">
        <v>53</v>
      </c>
      <c r="P1584" s="15" t="s">
        <v>2577</v>
      </c>
      <c r="Q1584" s="11"/>
      <c r="R1584" s="10"/>
      <c r="S1584" s="10" t="s">
        <v>536</v>
      </c>
      <c r="T1584" s="10" t="s">
        <v>536</v>
      </c>
      <c r="U1584" s="10" t="s">
        <v>2580</v>
      </c>
      <c r="V1584" s="10" t="s">
        <v>604</v>
      </c>
      <c r="W1584" s="10" t="s">
        <v>604</v>
      </c>
      <c r="X1584" s="10" t="s">
        <v>604</v>
      </c>
      <c r="Y1584" s="10" t="s">
        <v>604</v>
      </c>
      <c r="Z1584" s="10" t="s">
        <v>604</v>
      </c>
      <c r="AA1584" s="10" t="s">
        <v>2581</v>
      </c>
      <c r="AB1584" s="14"/>
      <c r="AC1584" s="14"/>
      <c r="AD1584" s="14"/>
      <c r="AE1584" s="14"/>
      <c r="AF1584" s="14"/>
      <c r="AG1584" s="14"/>
      <c r="AH1584" s="14"/>
    </row>
    <row r="1585" spans="2:34" hidden="1" x14ac:dyDescent="0.35">
      <c r="B1585" s="10">
        <v>44738853</v>
      </c>
      <c r="C1585" s="10">
        <v>853</v>
      </c>
      <c r="D1585" s="11" t="s">
        <v>4099</v>
      </c>
      <c r="E1585" s="11"/>
      <c r="F1585" s="11"/>
      <c r="G1585" s="11" t="s">
        <v>46</v>
      </c>
      <c r="H1585" s="10" t="s">
        <v>2634</v>
      </c>
      <c r="I1585" s="41" t="s">
        <v>140</v>
      </c>
      <c r="J1585" s="41"/>
      <c r="K1585" s="10"/>
      <c r="L1585" s="10" t="s">
        <v>66</v>
      </c>
      <c r="M1585" s="10" t="s">
        <v>67</v>
      </c>
      <c r="N1585" s="13" t="s">
        <v>2577</v>
      </c>
      <c r="O1585" s="10" t="s">
        <v>53</v>
      </c>
      <c r="P1585" s="15" t="s">
        <v>2577</v>
      </c>
      <c r="Q1585" s="11"/>
      <c r="R1585" s="10"/>
      <c r="S1585" s="10" t="s">
        <v>536</v>
      </c>
      <c r="T1585" s="10" t="s">
        <v>536</v>
      </c>
      <c r="U1585" s="10" t="s">
        <v>2580</v>
      </c>
      <c r="V1585" s="10">
        <v>2710199200</v>
      </c>
      <c r="W1585" s="10" t="s">
        <v>604</v>
      </c>
      <c r="X1585" s="10" t="s">
        <v>604</v>
      </c>
      <c r="Y1585" s="10" t="s">
        <v>604</v>
      </c>
      <c r="Z1585" s="10" t="s">
        <v>604</v>
      </c>
      <c r="AA1585" s="10" t="s">
        <v>2581</v>
      </c>
      <c r="AB1585" s="14"/>
      <c r="AC1585" s="14"/>
      <c r="AD1585" s="14"/>
      <c r="AE1585" s="14"/>
      <c r="AF1585" s="14"/>
      <c r="AG1585" s="14"/>
      <c r="AH1585" s="14"/>
    </row>
    <row r="1586" spans="2:34" hidden="1" x14ac:dyDescent="0.35">
      <c r="B1586" s="10">
        <v>44738855</v>
      </c>
      <c r="C1586" s="10">
        <v>855</v>
      </c>
      <c r="D1586" s="11" t="s">
        <v>4100</v>
      </c>
      <c r="E1586" s="11"/>
      <c r="F1586" s="11"/>
      <c r="G1586" s="11" t="s">
        <v>46</v>
      </c>
      <c r="H1586" s="10" t="s">
        <v>163</v>
      </c>
      <c r="I1586" s="41" t="s">
        <v>164</v>
      </c>
      <c r="J1586" s="41"/>
      <c r="K1586" s="10"/>
      <c r="L1586" s="10" t="s">
        <v>66</v>
      </c>
      <c r="M1586" s="10" t="s">
        <v>67</v>
      </c>
      <c r="N1586" s="13" t="s">
        <v>2577</v>
      </c>
      <c r="O1586" s="10" t="s">
        <v>53</v>
      </c>
      <c r="P1586" s="15" t="s">
        <v>2577</v>
      </c>
      <c r="Q1586" s="11"/>
      <c r="R1586" s="10"/>
      <c r="S1586" s="10" t="s">
        <v>536</v>
      </c>
      <c r="T1586" s="10" t="s">
        <v>536</v>
      </c>
      <c r="U1586" s="10" t="s">
        <v>2580</v>
      </c>
      <c r="V1586" s="10">
        <v>2710193200</v>
      </c>
      <c r="W1586" s="10" t="s">
        <v>604</v>
      </c>
      <c r="X1586" s="10" t="s">
        <v>604</v>
      </c>
      <c r="Y1586" s="10" t="s">
        <v>604</v>
      </c>
      <c r="Z1586" s="10" t="s">
        <v>604</v>
      </c>
      <c r="AA1586" s="10" t="s">
        <v>2581</v>
      </c>
      <c r="AB1586" s="14"/>
      <c r="AC1586" s="14"/>
      <c r="AD1586" s="14"/>
      <c r="AE1586" s="14"/>
      <c r="AF1586" s="14"/>
      <c r="AG1586" s="14"/>
      <c r="AH1586" s="14"/>
    </row>
    <row r="1587" spans="2:34" hidden="1" x14ac:dyDescent="0.35">
      <c r="B1587" s="10">
        <v>44738803</v>
      </c>
      <c r="C1587" s="10">
        <v>803</v>
      </c>
      <c r="D1587" s="11" t="s">
        <v>4101</v>
      </c>
      <c r="E1587" s="11"/>
      <c r="F1587" s="11"/>
      <c r="G1587" s="11" t="s">
        <v>46</v>
      </c>
      <c r="H1587" s="10" t="s">
        <v>1837</v>
      </c>
      <c r="I1587" s="41" t="s">
        <v>48</v>
      </c>
      <c r="J1587" s="41"/>
      <c r="K1587" s="10"/>
      <c r="L1587" s="10" t="s">
        <v>66</v>
      </c>
      <c r="M1587" s="10" t="s">
        <v>67</v>
      </c>
      <c r="N1587" s="13" t="s">
        <v>2577</v>
      </c>
      <c r="O1587" s="10" t="s">
        <v>53</v>
      </c>
      <c r="P1587" s="15" t="s">
        <v>2577</v>
      </c>
      <c r="Q1587" s="11"/>
      <c r="R1587" s="10"/>
      <c r="S1587" s="10" t="s">
        <v>536</v>
      </c>
      <c r="T1587" s="10" t="s">
        <v>536</v>
      </c>
      <c r="U1587" s="10" t="s">
        <v>2580</v>
      </c>
      <c r="V1587" s="10">
        <v>2710193200</v>
      </c>
      <c r="W1587" s="10" t="s">
        <v>604</v>
      </c>
      <c r="X1587" s="10" t="s">
        <v>604</v>
      </c>
      <c r="Y1587" s="10" t="s">
        <v>604</v>
      </c>
      <c r="Z1587" s="10" t="s">
        <v>604</v>
      </c>
      <c r="AA1587" s="10" t="s">
        <v>2581</v>
      </c>
      <c r="AB1587" s="14"/>
      <c r="AC1587" s="14"/>
      <c r="AD1587" s="14"/>
      <c r="AE1587" s="14"/>
      <c r="AF1587" s="14"/>
      <c r="AG1587" s="14"/>
      <c r="AH1587" s="14"/>
    </row>
    <row r="1588" spans="2:34" hidden="1" x14ac:dyDescent="0.35">
      <c r="B1588" s="10">
        <v>44738870</v>
      </c>
      <c r="C1588" s="10">
        <v>870</v>
      </c>
      <c r="D1588" s="11" t="s">
        <v>4102</v>
      </c>
      <c r="E1588" s="11"/>
      <c r="F1588" s="11"/>
      <c r="G1588" s="11" t="s">
        <v>46</v>
      </c>
      <c r="H1588" s="10" t="s">
        <v>151</v>
      </c>
      <c r="I1588" s="41" t="s">
        <v>86</v>
      </c>
      <c r="J1588" s="41"/>
      <c r="K1588" s="10"/>
      <c r="L1588" s="10" t="s">
        <v>66</v>
      </c>
      <c r="M1588" s="10" t="s">
        <v>67</v>
      </c>
      <c r="N1588" s="13" t="s">
        <v>2577</v>
      </c>
      <c r="O1588" s="10" t="s">
        <v>53</v>
      </c>
      <c r="P1588" s="15" t="s">
        <v>2577</v>
      </c>
      <c r="Q1588" s="11"/>
      <c r="R1588" s="10"/>
      <c r="S1588" s="10" t="s">
        <v>536</v>
      </c>
      <c r="T1588" s="10" t="s">
        <v>536</v>
      </c>
      <c r="U1588" s="10" t="s">
        <v>2580</v>
      </c>
      <c r="V1588" s="10" t="s">
        <v>604</v>
      </c>
      <c r="W1588" s="10" t="s">
        <v>604</v>
      </c>
      <c r="X1588" s="10" t="s">
        <v>604</v>
      </c>
      <c r="Y1588" s="10" t="s">
        <v>604</v>
      </c>
      <c r="Z1588" s="10" t="s">
        <v>604</v>
      </c>
      <c r="AA1588" s="10" t="s">
        <v>2581</v>
      </c>
      <c r="AB1588" s="14"/>
      <c r="AC1588" s="14"/>
      <c r="AD1588" s="14"/>
      <c r="AE1588" s="14"/>
      <c r="AF1588" s="14"/>
      <c r="AG1588" s="14"/>
      <c r="AH1588" s="14"/>
    </row>
    <row r="1589" spans="2:34" hidden="1" x14ac:dyDescent="0.35">
      <c r="B1589" s="10">
        <v>42250849</v>
      </c>
      <c r="C1589" s="10">
        <v>849</v>
      </c>
      <c r="D1589" s="11" t="s">
        <v>4103</v>
      </c>
      <c r="E1589" s="11"/>
      <c r="F1589" s="11"/>
      <c r="G1589" s="11" t="s">
        <v>46</v>
      </c>
      <c r="H1589" s="10" t="s">
        <v>3279</v>
      </c>
      <c r="I1589" s="41" t="s">
        <v>140</v>
      </c>
      <c r="J1589" s="41"/>
      <c r="K1589" s="10"/>
      <c r="L1589" s="10" t="s">
        <v>51</v>
      </c>
      <c r="M1589" s="10" t="s">
        <v>67</v>
      </c>
      <c r="N1589" s="13" t="s">
        <v>2577</v>
      </c>
      <c r="O1589" s="10" t="s">
        <v>53</v>
      </c>
      <c r="P1589" s="15" t="s">
        <v>2577</v>
      </c>
      <c r="Q1589" s="11"/>
      <c r="R1589" s="10"/>
      <c r="S1589" s="10">
        <v>45259849</v>
      </c>
      <c r="T1589" s="10" t="s">
        <v>4104</v>
      </c>
      <c r="U1589" s="10" t="s">
        <v>2594</v>
      </c>
      <c r="V1589" s="10">
        <v>2710199200</v>
      </c>
      <c r="W1589" s="10" t="s">
        <v>2582</v>
      </c>
      <c r="X1589" s="10" t="s">
        <v>4105</v>
      </c>
      <c r="Y1589" s="10" t="s">
        <v>604</v>
      </c>
      <c r="Z1589" s="10" t="s">
        <v>604</v>
      </c>
      <c r="AA1589" s="10" t="s">
        <v>4106</v>
      </c>
      <c r="AB1589" s="14"/>
      <c r="AC1589" s="14"/>
      <c r="AD1589" s="14"/>
      <c r="AE1589" s="14"/>
      <c r="AF1589" s="14"/>
      <c r="AG1589" s="14"/>
      <c r="AH1589" s="14"/>
    </row>
    <row r="1590" spans="2:34" hidden="1" x14ac:dyDescent="0.35">
      <c r="B1590" s="10">
        <v>48378815</v>
      </c>
      <c r="C1590" s="10">
        <v>815</v>
      </c>
      <c r="D1590" s="11" t="s">
        <v>4107</v>
      </c>
      <c r="E1590" s="11"/>
      <c r="F1590" s="11"/>
      <c r="G1590" s="11" t="s">
        <v>46</v>
      </c>
      <c r="H1590" s="10" t="s">
        <v>163</v>
      </c>
      <c r="I1590" s="41" t="s">
        <v>164</v>
      </c>
      <c r="J1590" s="41"/>
      <c r="K1590" s="10"/>
      <c r="L1590" s="10" t="s">
        <v>66</v>
      </c>
      <c r="M1590" s="10" t="s">
        <v>67</v>
      </c>
      <c r="N1590" s="13" t="s">
        <v>2577</v>
      </c>
      <c r="O1590" s="10" t="s">
        <v>604</v>
      </c>
      <c r="P1590" s="15" t="s">
        <v>2577</v>
      </c>
      <c r="Q1590" s="11"/>
      <c r="R1590" s="10"/>
      <c r="S1590" s="10" t="s">
        <v>536</v>
      </c>
      <c r="T1590" s="10" t="s">
        <v>536</v>
      </c>
      <c r="U1590" s="10" t="s">
        <v>2580</v>
      </c>
      <c r="V1590" s="10">
        <v>2710199900</v>
      </c>
      <c r="W1590" s="10" t="s">
        <v>604</v>
      </c>
      <c r="X1590" s="10" t="s">
        <v>604</v>
      </c>
      <c r="Y1590" s="10" t="s">
        <v>604</v>
      </c>
      <c r="Z1590" s="10" t="s">
        <v>604</v>
      </c>
      <c r="AA1590" s="10" t="s">
        <v>2581</v>
      </c>
      <c r="AB1590" s="14"/>
      <c r="AC1590" s="14"/>
      <c r="AD1590" s="14"/>
      <c r="AE1590" s="14"/>
      <c r="AF1590" s="14"/>
      <c r="AG1590" s="14"/>
      <c r="AH1590" s="14"/>
    </row>
    <row r="1591" spans="2:34" hidden="1" x14ac:dyDescent="0.35">
      <c r="B1591" s="10">
        <v>48378803</v>
      </c>
      <c r="C1591" s="10">
        <v>803</v>
      </c>
      <c r="D1591" s="11" t="s">
        <v>4108</v>
      </c>
      <c r="E1591" s="11"/>
      <c r="F1591" s="11"/>
      <c r="G1591" s="11" t="s">
        <v>46</v>
      </c>
      <c r="H1591" s="10" t="s">
        <v>1837</v>
      </c>
      <c r="I1591" s="41" t="s">
        <v>48</v>
      </c>
      <c r="J1591" s="41"/>
      <c r="K1591" s="10"/>
      <c r="L1591" s="10" t="s">
        <v>66</v>
      </c>
      <c r="M1591" s="10" t="s">
        <v>67</v>
      </c>
      <c r="N1591" s="13" t="s">
        <v>2577</v>
      </c>
      <c r="O1591" s="10" t="s">
        <v>604</v>
      </c>
      <c r="P1591" s="15" t="s">
        <v>2577</v>
      </c>
      <c r="Q1591" s="11"/>
      <c r="R1591" s="10"/>
      <c r="S1591" s="10" t="s">
        <v>536</v>
      </c>
      <c r="T1591" s="10" t="s">
        <v>536</v>
      </c>
      <c r="U1591" s="10" t="s">
        <v>2580</v>
      </c>
      <c r="V1591" s="10">
        <v>2710199900</v>
      </c>
      <c r="W1591" s="10" t="s">
        <v>604</v>
      </c>
      <c r="X1591" s="10" t="s">
        <v>604</v>
      </c>
      <c r="Y1591" s="10" t="s">
        <v>604</v>
      </c>
      <c r="Z1591" s="10" t="s">
        <v>604</v>
      </c>
      <c r="AA1591" s="10" t="s">
        <v>2581</v>
      </c>
      <c r="AB1591" s="14"/>
      <c r="AC1591" s="14"/>
      <c r="AD1591" s="14"/>
      <c r="AE1591" s="14"/>
      <c r="AF1591" s="14"/>
      <c r="AG1591" s="14"/>
      <c r="AH1591" s="14"/>
    </row>
    <row r="1592" spans="2:34" hidden="1" x14ac:dyDescent="0.35">
      <c r="B1592" s="10">
        <v>45426815</v>
      </c>
      <c r="C1592" s="10">
        <v>815</v>
      </c>
      <c r="D1592" s="11" t="s">
        <v>4109</v>
      </c>
      <c r="E1592" s="11"/>
      <c r="F1592" s="11"/>
      <c r="G1592" s="11" t="s">
        <v>46</v>
      </c>
      <c r="H1592" s="10" t="s">
        <v>163</v>
      </c>
      <c r="I1592" s="41" t="s">
        <v>164</v>
      </c>
      <c r="J1592" s="41"/>
      <c r="K1592" s="10"/>
      <c r="L1592" s="10" t="s">
        <v>66</v>
      </c>
      <c r="M1592" s="10" t="s">
        <v>67</v>
      </c>
      <c r="N1592" s="13" t="s">
        <v>2577</v>
      </c>
      <c r="O1592" s="10" t="s">
        <v>604</v>
      </c>
      <c r="P1592" s="15" t="s">
        <v>2577</v>
      </c>
      <c r="Q1592" s="11"/>
      <c r="R1592" s="10"/>
      <c r="S1592" s="10" t="s">
        <v>536</v>
      </c>
      <c r="T1592" s="10" t="s">
        <v>536</v>
      </c>
      <c r="U1592" s="10" t="s">
        <v>2580</v>
      </c>
      <c r="V1592" s="10">
        <v>2710199900</v>
      </c>
      <c r="W1592" s="10" t="s">
        <v>604</v>
      </c>
      <c r="X1592" s="10" t="s">
        <v>4110</v>
      </c>
      <c r="Y1592" s="10" t="s">
        <v>604</v>
      </c>
      <c r="Z1592" s="10" t="s">
        <v>604</v>
      </c>
      <c r="AA1592" s="10" t="s">
        <v>4111</v>
      </c>
      <c r="AB1592" s="14"/>
      <c r="AC1592" s="14"/>
      <c r="AD1592" s="14"/>
      <c r="AE1592" s="14"/>
      <c r="AF1592" s="14"/>
      <c r="AG1592" s="14"/>
      <c r="AH1592" s="14"/>
    </row>
    <row r="1593" spans="2:34" hidden="1" x14ac:dyDescent="0.35">
      <c r="B1593" s="10">
        <v>45426803</v>
      </c>
      <c r="C1593" s="10">
        <v>803</v>
      </c>
      <c r="D1593" s="11" t="s">
        <v>4112</v>
      </c>
      <c r="E1593" s="11"/>
      <c r="F1593" s="11"/>
      <c r="G1593" s="11" t="s">
        <v>46</v>
      </c>
      <c r="H1593" s="10" t="s">
        <v>1837</v>
      </c>
      <c r="I1593" s="41" t="s">
        <v>48</v>
      </c>
      <c r="J1593" s="41"/>
      <c r="K1593" s="10"/>
      <c r="L1593" s="10" t="s">
        <v>66</v>
      </c>
      <c r="M1593" s="10" t="s">
        <v>67</v>
      </c>
      <c r="N1593" s="13" t="s">
        <v>2577</v>
      </c>
      <c r="O1593" s="10" t="s">
        <v>604</v>
      </c>
      <c r="P1593" s="15" t="s">
        <v>2577</v>
      </c>
      <c r="Q1593" s="11"/>
      <c r="R1593" s="10"/>
      <c r="S1593" s="10" t="s">
        <v>536</v>
      </c>
      <c r="T1593" s="10" t="s">
        <v>536</v>
      </c>
      <c r="U1593" s="10" t="s">
        <v>2580</v>
      </c>
      <c r="V1593" s="10">
        <v>2710199900</v>
      </c>
      <c r="W1593" s="10" t="s">
        <v>604</v>
      </c>
      <c r="X1593" s="10" t="s">
        <v>4110</v>
      </c>
      <c r="Y1593" s="10" t="s">
        <v>604</v>
      </c>
      <c r="Z1593" s="10" t="s">
        <v>604</v>
      </c>
      <c r="AA1593" s="10" t="s">
        <v>4111</v>
      </c>
      <c r="AB1593" s="14"/>
      <c r="AC1593" s="14"/>
      <c r="AD1593" s="14"/>
      <c r="AE1593" s="14"/>
      <c r="AF1593" s="14"/>
      <c r="AG1593" s="14"/>
      <c r="AH1593" s="14"/>
    </row>
    <row r="1594" spans="2:34" hidden="1" x14ac:dyDescent="0.35">
      <c r="B1594" s="10">
        <v>45425815</v>
      </c>
      <c r="C1594" s="10">
        <v>815</v>
      </c>
      <c r="D1594" s="11" t="s">
        <v>4113</v>
      </c>
      <c r="E1594" s="11"/>
      <c r="F1594" s="11"/>
      <c r="G1594" s="11" t="s">
        <v>46</v>
      </c>
      <c r="H1594" s="10" t="s">
        <v>163</v>
      </c>
      <c r="I1594" s="41" t="s">
        <v>164</v>
      </c>
      <c r="J1594" s="41"/>
      <c r="K1594" s="10"/>
      <c r="L1594" s="10" t="s">
        <v>66</v>
      </c>
      <c r="M1594" s="10" t="s">
        <v>67</v>
      </c>
      <c r="N1594" s="13" t="s">
        <v>2577</v>
      </c>
      <c r="O1594" s="10" t="s">
        <v>604</v>
      </c>
      <c r="P1594" s="15" t="s">
        <v>2577</v>
      </c>
      <c r="Q1594" s="11"/>
      <c r="R1594" s="10"/>
      <c r="S1594" s="10" t="s">
        <v>536</v>
      </c>
      <c r="T1594" s="10" t="s">
        <v>536</v>
      </c>
      <c r="U1594" s="10" t="s">
        <v>2580</v>
      </c>
      <c r="V1594" s="10">
        <v>2710199900</v>
      </c>
      <c r="W1594" s="10" t="s">
        <v>604</v>
      </c>
      <c r="X1594" s="10" t="s">
        <v>604</v>
      </c>
      <c r="Y1594" s="10" t="s">
        <v>604</v>
      </c>
      <c r="Z1594" s="10" t="s">
        <v>604</v>
      </c>
      <c r="AA1594" s="10" t="s">
        <v>2581</v>
      </c>
      <c r="AB1594" s="14"/>
      <c r="AC1594" s="14"/>
      <c r="AD1594" s="14"/>
      <c r="AE1594" s="14"/>
      <c r="AF1594" s="14"/>
      <c r="AG1594" s="14"/>
      <c r="AH1594" s="14"/>
    </row>
    <row r="1595" spans="2:34" hidden="1" x14ac:dyDescent="0.35">
      <c r="B1595" s="10">
        <v>45425803</v>
      </c>
      <c r="C1595" s="10">
        <v>803</v>
      </c>
      <c r="D1595" s="11" t="s">
        <v>4114</v>
      </c>
      <c r="E1595" s="11"/>
      <c r="F1595" s="11"/>
      <c r="G1595" s="11" t="s">
        <v>46</v>
      </c>
      <c r="H1595" s="10" t="s">
        <v>1837</v>
      </c>
      <c r="I1595" s="41" t="s">
        <v>48</v>
      </c>
      <c r="J1595" s="41"/>
      <c r="K1595" s="10"/>
      <c r="L1595" s="10" t="s">
        <v>66</v>
      </c>
      <c r="M1595" s="10" t="s">
        <v>67</v>
      </c>
      <c r="N1595" s="13" t="s">
        <v>2577</v>
      </c>
      <c r="O1595" s="10" t="s">
        <v>604</v>
      </c>
      <c r="P1595" s="15" t="s">
        <v>2577</v>
      </c>
      <c r="Q1595" s="11"/>
      <c r="R1595" s="10"/>
      <c r="S1595" s="10" t="s">
        <v>536</v>
      </c>
      <c r="T1595" s="10" t="s">
        <v>536</v>
      </c>
      <c r="U1595" s="10" t="s">
        <v>2580</v>
      </c>
      <c r="V1595" s="10">
        <v>2710199900</v>
      </c>
      <c r="W1595" s="10" t="s">
        <v>604</v>
      </c>
      <c r="X1595" s="10" t="s">
        <v>604</v>
      </c>
      <c r="Y1595" s="10" t="s">
        <v>604</v>
      </c>
      <c r="Z1595" s="10" t="s">
        <v>604</v>
      </c>
      <c r="AA1595" s="10" t="s">
        <v>2581</v>
      </c>
      <c r="AB1595" s="14"/>
      <c r="AC1595" s="14"/>
      <c r="AD1595" s="14"/>
      <c r="AE1595" s="14"/>
      <c r="AF1595" s="14"/>
      <c r="AG1595" s="14"/>
      <c r="AH1595" s="14"/>
    </row>
    <row r="1596" spans="2:34" hidden="1" x14ac:dyDescent="0.35">
      <c r="B1596" s="10">
        <v>48389815</v>
      </c>
      <c r="C1596" s="10">
        <v>815</v>
      </c>
      <c r="D1596" s="11" t="s">
        <v>4115</v>
      </c>
      <c r="E1596" s="11"/>
      <c r="F1596" s="11"/>
      <c r="G1596" s="11" t="s">
        <v>46</v>
      </c>
      <c r="H1596" s="10" t="s">
        <v>163</v>
      </c>
      <c r="I1596" s="41" t="s">
        <v>164</v>
      </c>
      <c r="J1596" s="41"/>
      <c r="K1596" s="10"/>
      <c r="L1596" s="10" t="s">
        <v>66</v>
      </c>
      <c r="M1596" s="10" t="s">
        <v>67</v>
      </c>
      <c r="N1596" s="13" t="s">
        <v>2577</v>
      </c>
      <c r="O1596" s="10" t="s">
        <v>604</v>
      </c>
      <c r="P1596" s="15" t="s">
        <v>2577</v>
      </c>
      <c r="Q1596" s="11"/>
      <c r="R1596" s="10"/>
      <c r="S1596" s="10" t="s">
        <v>536</v>
      </c>
      <c r="T1596" s="10" t="s">
        <v>536</v>
      </c>
      <c r="U1596" s="10" t="s">
        <v>2580</v>
      </c>
      <c r="V1596" s="10">
        <v>3824909000</v>
      </c>
      <c r="W1596" s="10" t="s">
        <v>604</v>
      </c>
      <c r="X1596" s="10" t="s">
        <v>604</v>
      </c>
      <c r="Y1596" s="10" t="s">
        <v>604</v>
      </c>
      <c r="Z1596" s="10" t="s">
        <v>604</v>
      </c>
      <c r="AA1596" s="10" t="s">
        <v>2581</v>
      </c>
      <c r="AB1596" s="14"/>
      <c r="AC1596" s="14"/>
      <c r="AD1596" s="14"/>
      <c r="AE1596" s="14"/>
      <c r="AF1596" s="14"/>
      <c r="AG1596" s="14"/>
      <c r="AH1596" s="14"/>
    </row>
    <row r="1597" spans="2:34" hidden="1" x14ac:dyDescent="0.35">
      <c r="B1597" s="10">
        <v>48389803</v>
      </c>
      <c r="C1597" s="10">
        <v>803</v>
      </c>
      <c r="D1597" s="11" t="s">
        <v>4116</v>
      </c>
      <c r="E1597" s="11"/>
      <c r="F1597" s="11"/>
      <c r="G1597" s="11" t="s">
        <v>46</v>
      </c>
      <c r="H1597" s="10" t="s">
        <v>1837</v>
      </c>
      <c r="I1597" s="41" t="s">
        <v>48</v>
      </c>
      <c r="J1597" s="41"/>
      <c r="K1597" s="10"/>
      <c r="L1597" s="10" t="s">
        <v>66</v>
      </c>
      <c r="M1597" s="10" t="s">
        <v>67</v>
      </c>
      <c r="N1597" s="13" t="s">
        <v>2577</v>
      </c>
      <c r="O1597" s="10" t="s">
        <v>604</v>
      </c>
      <c r="P1597" s="15" t="s">
        <v>2577</v>
      </c>
      <c r="Q1597" s="11"/>
      <c r="R1597" s="10"/>
      <c r="S1597" s="10" t="s">
        <v>536</v>
      </c>
      <c r="T1597" s="10" t="s">
        <v>536</v>
      </c>
      <c r="U1597" s="10" t="s">
        <v>2580</v>
      </c>
      <c r="V1597" s="10">
        <v>3824904100</v>
      </c>
      <c r="W1597" s="10" t="s">
        <v>604</v>
      </c>
      <c r="X1597" s="10" t="s">
        <v>604</v>
      </c>
      <c r="Y1597" s="10" t="s">
        <v>604</v>
      </c>
      <c r="Z1597" s="10" t="s">
        <v>604</v>
      </c>
      <c r="AA1597" s="10" t="s">
        <v>2581</v>
      </c>
      <c r="AB1597" s="14"/>
      <c r="AC1597" s="14"/>
      <c r="AD1597" s="14"/>
      <c r="AE1597" s="14"/>
      <c r="AF1597" s="14"/>
      <c r="AG1597" s="14"/>
      <c r="AH1597" s="14"/>
    </row>
    <row r="1598" spans="2:34" hidden="1" x14ac:dyDescent="0.35">
      <c r="B1598" s="10">
        <v>48390815</v>
      </c>
      <c r="C1598" s="10">
        <v>815</v>
      </c>
      <c r="D1598" s="11" t="s">
        <v>4117</v>
      </c>
      <c r="E1598" s="11"/>
      <c r="F1598" s="11"/>
      <c r="G1598" s="11" t="s">
        <v>46</v>
      </c>
      <c r="H1598" s="10" t="s">
        <v>163</v>
      </c>
      <c r="I1598" s="41" t="s">
        <v>164</v>
      </c>
      <c r="J1598" s="41"/>
      <c r="K1598" s="10"/>
      <c r="L1598" s="10" t="s">
        <v>66</v>
      </c>
      <c r="M1598" s="10" t="s">
        <v>67</v>
      </c>
      <c r="N1598" s="13" t="s">
        <v>2577</v>
      </c>
      <c r="O1598" s="10" t="s">
        <v>604</v>
      </c>
      <c r="P1598" s="15" t="s">
        <v>2577</v>
      </c>
      <c r="Q1598" s="11"/>
      <c r="R1598" s="10"/>
      <c r="S1598" s="10" t="s">
        <v>536</v>
      </c>
      <c r="T1598" s="10" t="s">
        <v>536</v>
      </c>
      <c r="U1598" s="10" t="s">
        <v>2580</v>
      </c>
      <c r="V1598" s="10">
        <v>3824909000</v>
      </c>
      <c r="W1598" s="10" t="s">
        <v>604</v>
      </c>
      <c r="X1598" s="10" t="s">
        <v>604</v>
      </c>
      <c r="Y1598" s="10" t="s">
        <v>604</v>
      </c>
      <c r="Z1598" s="10" t="s">
        <v>604</v>
      </c>
      <c r="AA1598" s="10" t="s">
        <v>2581</v>
      </c>
      <c r="AB1598" s="14"/>
      <c r="AC1598" s="14"/>
      <c r="AD1598" s="14"/>
      <c r="AE1598" s="14"/>
      <c r="AF1598" s="14"/>
      <c r="AG1598" s="14"/>
      <c r="AH1598" s="14"/>
    </row>
    <row r="1599" spans="2:34" hidden="1" x14ac:dyDescent="0.35">
      <c r="B1599" s="10">
        <v>48390803</v>
      </c>
      <c r="C1599" s="10">
        <v>803</v>
      </c>
      <c r="D1599" s="11" t="s">
        <v>4118</v>
      </c>
      <c r="E1599" s="11"/>
      <c r="F1599" s="11"/>
      <c r="G1599" s="11" t="s">
        <v>46</v>
      </c>
      <c r="H1599" s="10" t="s">
        <v>1837</v>
      </c>
      <c r="I1599" s="41" t="s">
        <v>48</v>
      </c>
      <c r="J1599" s="41"/>
      <c r="K1599" s="10"/>
      <c r="L1599" s="10" t="s">
        <v>66</v>
      </c>
      <c r="M1599" s="10" t="s">
        <v>67</v>
      </c>
      <c r="N1599" s="13" t="s">
        <v>2577</v>
      </c>
      <c r="O1599" s="10" t="s">
        <v>604</v>
      </c>
      <c r="P1599" s="15" t="s">
        <v>2577</v>
      </c>
      <c r="Q1599" s="11"/>
      <c r="R1599" s="10"/>
      <c r="S1599" s="10" t="s">
        <v>536</v>
      </c>
      <c r="T1599" s="10" t="s">
        <v>536</v>
      </c>
      <c r="U1599" s="10" t="s">
        <v>2580</v>
      </c>
      <c r="V1599" s="10" t="s">
        <v>604</v>
      </c>
      <c r="W1599" s="10" t="s">
        <v>604</v>
      </c>
      <c r="X1599" s="10" t="s">
        <v>604</v>
      </c>
      <c r="Y1599" s="10" t="s">
        <v>604</v>
      </c>
      <c r="Z1599" s="10" t="s">
        <v>604</v>
      </c>
      <c r="AA1599" s="10" t="s">
        <v>2581</v>
      </c>
      <c r="AB1599" s="14"/>
      <c r="AC1599" s="14"/>
      <c r="AD1599" s="14"/>
      <c r="AE1599" s="14"/>
      <c r="AF1599" s="14"/>
      <c r="AG1599" s="14"/>
      <c r="AH1599" s="14"/>
    </row>
    <row r="1600" spans="2:34" hidden="1" x14ac:dyDescent="0.35">
      <c r="B1600" s="10">
        <v>48391815</v>
      </c>
      <c r="C1600" s="10">
        <v>815</v>
      </c>
      <c r="D1600" s="11" t="s">
        <v>4119</v>
      </c>
      <c r="E1600" s="11"/>
      <c r="F1600" s="11"/>
      <c r="G1600" s="11" t="s">
        <v>46</v>
      </c>
      <c r="H1600" s="10" t="s">
        <v>163</v>
      </c>
      <c r="I1600" s="41" t="s">
        <v>164</v>
      </c>
      <c r="J1600" s="41"/>
      <c r="K1600" s="10"/>
      <c r="L1600" s="10" t="s">
        <v>66</v>
      </c>
      <c r="M1600" s="10" t="s">
        <v>67</v>
      </c>
      <c r="N1600" s="13" t="s">
        <v>2577</v>
      </c>
      <c r="O1600" s="10" t="s">
        <v>604</v>
      </c>
      <c r="P1600" s="15" t="s">
        <v>2577</v>
      </c>
      <c r="Q1600" s="11"/>
      <c r="R1600" s="10"/>
      <c r="S1600" s="10" t="s">
        <v>536</v>
      </c>
      <c r="T1600" s="10" t="s">
        <v>536</v>
      </c>
      <c r="U1600" s="10" t="s">
        <v>2580</v>
      </c>
      <c r="V1600" s="10">
        <v>2710199900</v>
      </c>
      <c r="W1600" s="10" t="s">
        <v>604</v>
      </c>
      <c r="X1600" s="10" t="s">
        <v>4120</v>
      </c>
      <c r="Y1600" s="10" t="s">
        <v>604</v>
      </c>
      <c r="Z1600" s="10" t="s">
        <v>604</v>
      </c>
      <c r="AA1600" s="10" t="s">
        <v>4121</v>
      </c>
      <c r="AB1600" s="14"/>
      <c r="AC1600" s="14"/>
      <c r="AD1600" s="14"/>
      <c r="AE1600" s="14"/>
      <c r="AF1600" s="14"/>
      <c r="AG1600" s="14"/>
      <c r="AH1600" s="14"/>
    </row>
    <row r="1601" spans="2:41" hidden="1" x14ac:dyDescent="0.35">
      <c r="B1601" s="10">
        <v>48391803</v>
      </c>
      <c r="C1601" s="10">
        <v>803</v>
      </c>
      <c r="D1601" s="11" t="s">
        <v>4122</v>
      </c>
      <c r="E1601" s="11"/>
      <c r="F1601" s="11"/>
      <c r="G1601" s="11" t="s">
        <v>46</v>
      </c>
      <c r="H1601" s="10" t="s">
        <v>1837</v>
      </c>
      <c r="I1601" s="41" t="s">
        <v>48</v>
      </c>
      <c r="J1601" s="41"/>
      <c r="K1601" s="10"/>
      <c r="L1601" s="10" t="s">
        <v>66</v>
      </c>
      <c r="M1601" s="10" t="s">
        <v>67</v>
      </c>
      <c r="N1601" s="13" t="s">
        <v>2577</v>
      </c>
      <c r="O1601" s="10" t="s">
        <v>604</v>
      </c>
      <c r="P1601" s="15" t="s">
        <v>2577</v>
      </c>
      <c r="Q1601" s="11"/>
      <c r="R1601" s="10"/>
      <c r="S1601" s="10" t="s">
        <v>536</v>
      </c>
      <c r="T1601" s="10" t="s">
        <v>536</v>
      </c>
      <c r="U1601" s="10" t="s">
        <v>2580</v>
      </c>
      <c r="V1601" s="10">
        <v>2710199900</v>
      </c>
      <c r="W1601" s="10" t="s">
        <v>604</v>
      </c>
      <c r="X1601" s="10" t="s">
        <v>4120</v>
      </c>
      <c r="Y1601" s="10" t="s">
        <v>604</v>
      </c>
      <c r="Z1601" s="10" t="s">
        <v>604</v>
      </c>
      <c r="AA1601" s="10" t="s">
        <v>4121</v>
      </c>
      <c r="AB1601" s="14"/>
      <c r="AC1601" s="14"/>
      <c r="AD1601" s="14"/>
      <c r="AE1601" s="14"/>
      <c r="AF1601" s="14"/>
      <c r="AG1601" s="14"/>
      <c r="AH1601" s="14"/>
    </row>
    <row r="1602" spans="2:41" hidden="1" x14ac:dyDescent="0.35">
      <c r="B1602" s="10">
        <v>44509803</v>
      </c>
      <c r="C1602" s="10">
        <v>803</v>
      </c>
      <c r="D1602" s="11" t="s">
        <v>4123</v>
      </c>
      <c r="E1602" s="11"/>
      <c r="F1602" s="11"/>
      <c r="G1602" s="11" t="s">
        <v>46</v>
      </c>
      <c r="H1602" s="10" t="s">
        <v>1837</v>
      </c>
      <c r="I1602" s="41" t="s">
        <v>48</v>
      </c>
      <c r="J1602" s="41"/>
      <c r="K1602" s="10"/>
      <c r="L1602" s="10" t="s">
        <v>604</v>
      </c>
      <c r="M1602" s="10" t="s">
        <v>67</v>
      </c>
      <c r="N1602" s="13" t="s">
        <v>2577</v>
      </c>
      <c r="O1602" s="10" t="s">
        <v>604</v>
      </c>
      <c r="P1602" s="15" t="s">
        <v>2577</v>
      </c>
      <c r="Q1602" s="11"/>
      <c r="R1602" s="10"/>
      <c r="S1602" s="10" t="s">
        <v>536</v>
      </c>
      <c r="T1602" s="10" t="s">
        <v>536</v>
      </c>
      <c r="U1602" s="10" t="s">
        <v>2580</v>
      </c>
      <c r="V1602" s="10">
        <v>2710199900</v>
      </c>
      <c r="W1602" s="10" t="s">
        <v>604</v>
      </c>
      <c r="X1602" s="10" t="s">
        <v>604</v>
      </c>
      <c r="Y1602" s="10" t="s">
        <v>604</v>
      </c>
      <c r="Z1602" s="10" t="s">
        <v>604</v>
      </c>
      <c r="AA1602" s="10" t="s">
        <v>2581</v>
      </c>
      <c r="AB1602" s="14"/>
      <c r="AC1602" s="14"/>
      <c r="AD1602" s="14"/>
      <c r="AE1602" s="14"/>
      <c r="AF1602" s="14"/>
      <c r="AG1602" s="14"/>
      <c r="AH1602" s="14"/>
    </row>
    <row r="1603" spans="2:41" hidden="1" x14ac:dyDescent="0.35">
      <c r="B1603" s="10">
        <v>43926801</v>
      </c>
      <c r="C1603" s="10">
        <v>801</v>
      </c>
      <c r="D1603" s="11" t="s">
        <v>4124</v>
      </c>
      <c r="E1603" s="11"/>
      <c r="F1603" s="11"/>
      <c r="G1603" s="11" t="s">
        <v>46</v>
      </c>
      <c r="H1603" s="10" t="s">
        <v>79</v>
      </c>
      <c r="I1603" s="41" t="s">
        <v>79</v>
      </c>
      <c r="J1603" s="41"/>
      <c r="K1603" s="10"/>
      <c r="L1603" s="10" t="s">
        <v>66</v>
      </c>
      <c r="M1603" s="10" t="s">
        <v>67</v>
      </c>
      <c r="N1603" s="13" t="s">
        <v>2577</v>
      </c>
      <c r="O1603" s="10" t="s">
        <v>53</v>
      </c>
      <c r="P1603" s="15" t="s">
        <v>2577</v>
      </c>
      <c r="Q1603" s="11"/>
      <c r="R1603" s="10"/>
      <c r="S1603" s="10" t="s">
        <v>536</v>
      </c>
      <c r="T1603" s="10" t="s">
        <v>536</v>
      </c>
      <c r="U1603" s="10" t="s">
        <v>2580</v>
      </c>
      <c r="V1603" s="10" t="s">
        <v>604</v>
      </c>
      <c r="W1603" s="10" t="s">
        <v>44</v>
      </c>
      <c r="X1603" s="10" t="s">
        <v>4125</v>
      </c>
      <c r="Y1603" s="10">
        <v>1176</v>
      </c>
      <c r="Z1603" s="10" t="s">
        <v>392</v>
      </c>
      <c r="AA1603" s="10" t="s">
        <v>4126</v>
      </c>
      <c r="AB1603" s="14"/>
      <c r="AC1603" s="14"/>
      <c r="AD1603" s="14"/>
      <c r="AE1603" s="14"/>
      <c r="AF1603" s="14"/>
      <c r="AG1603" s="14"/>
      <c r="AH1603" s="14"/>
    </row>
    <row r="1604" spans="2:41" hidden="1" x14ac:dyDescent="0.35">
      <c r="B1604" s="10">
        <v>48262815</v>
      </c>
      <c r="C1604" s="10">
        <v>815</v>
      </c>
      <c r="D1604" s="11" t="s">
        <v>4127</v>
      </c>
      <c r="E1604" s="11"/>
      <c r="F1604" s="11"/>
      <c r="G1604" s="11" t="s">
        <v>46</v>
      </c>
      <c r="H1604" s="10" t="s">
        <v>163</v>
      </c>
      <c r="I1604" s="41" t="s">
        <v>164</v>
      </c>
      <c r="J1604" s="41"/>
      <c r="K1604" s="10"/>
      <c r="L1604" s="10" t="s">
        <v>66</v>
      </c>
      <c r="M1604" s="10" t="s">
        <v>67</v>
      </c>
      <c r="N1604" s="13" t="s">
        <v>2577</v>
      </c>
      <c r="O1604" s="10" t="s">
        <v>604</v>
      </c>
      <c r="P1604" s="15" t="s">
        <v>2577</v>
      </c>
      <c r="Q1604" s="11"/>
      <c r="R1604" s="10"/>
      <c r="S1604" s="10" t="s">
        <v>536</v>
      </c>
      <c r="T1604" s="10" t="s">
        <v>536</v>
      </c>
      <c r="U1604" s="10" t="s">
        <v>2580</v>
      </c>
      <c r="V1604" s="10">
        <v>3403190000</v>
      </c>
      <c r="W1604" s="10" t="s">
        <v>604</v>
      </c>
      <c r="X1604" s="10" t="s">
        <v>4128</v>
      </c>
      <c r="Y1604" s="10" t="s">
        <v>604</v>
      </c>
      <c r="Z1604" s="10" t="s">
        <v>604</v>
      </c>
      <c r="AA1604" s="10" t="s">
        <v>4129</v>
      </c>
      <c r="AB1604" s="14"/>
      <c r="AC1604" s="14"/>
      <c r="AD1604" s="14"/>
      <c r="AE1604" s="14"/>
      <c r="AF1604" s="14"/>
      <c r="AG1604" s="14"/>
      <c r="AH1604" s="14"/>
    </row>
    <row r="1605" spans="2:41" hidden="1" x14ac:dyDescent="0.35">
      <c r="B1605" s="10">
        <v>48262803</v>
      </c>
      <c r="C1605" s="10">
        <v>803</v>
      </c>
      <c r="D1605" s="11" t="s">
        <v>4130</v>
      </c>
      <c r="E1605" s="11"/>
      <c r="F1605" s="11"/>
      <c r="G1605" s="11" t="s">
        <v>46</v>
      </c>
      <c r="H1605" s="10" t="s">
        <v>1837</v>
      </c>
      <c r="I1605" s="41" t="s">
        <v>48</v>
      </c>
      <c r="J1605" s="41"/>
      <c r="K1605" s="10"/>
      <c r="L1605" s="10" t="s">
        <v>66</v>
      </c>
      <c r="M1605" s="10" t="s">
        <v>67</v>
      </c>
      <c r="N1605" s="13" t="s">
        <v>2577</v>
      </c>
      <c r="O1605" s="10" t="s">
        <v>604</v>
      </c>
      <c r="P1605" s="15" t="s">
        <v>2577</v>
      </c>
      <c r="Q1605" s="11"/>
      <c r="R1605" s="10"/>
      <c r="S1605" s="10" t="s">
        <v>536</v>
      </c>
      <c r="T1605" s="10" t="s">
        <v>536</v>
      </c>
      <c r="U1605" s="10" t="s">
        <v>2580</v>
      </c>
      <c r="V1605" s="10">
        <v>3403190000</v>
      </c>
      <c r="W1605" s="10" t="s">
        <v>604</v>
      </c>
      <c r="X1605" s="10" t="s">
        <v>4128</v>
      </c>
      <c r="Y1605" s="10" t="s">
        <v>604</v>
      </c>
      <c r="Z1605" s="10" t="s">
        <v>604</v>
      </c>
      <c r="AA1605" s="10" t="s">
        <v>4129</v>
      </c>
      <c r="AB1605" s="14"/>
      <c r="AC1605" s="14"/>
      <c r="AD1605" s="14"/>
      <c r="AE1605" s="14"/>
      <c r="AF1605" s="14"/>
      <c r="AG1605" s="14"/>
      <c r="AH1605" s="14"/>
    </row>
    <row r="1606" spans="2:41" hidden="1" x14ac:dyDescent="0.35">
      <c r="B1606" s="10">
        <v>48100803</v>
      </c>
      <c r="C1606" s="10">
        <v>803</v>
      </c>
      <c r="D1606" s="11" t="s">
        <v>4131</v>
      </c>
      <c r="E1606" s="11"/>
      <c r="F1606" s="11"/>
      <c r="G1606" s="11" t="s">
        <v>46</v>
      </c>
      <c r="H1606" s="10" t="s">
        <v>1837</v>
      </c>
      <c r="I1606" s="41" t="s">
        <v>48</v>
      </c>
      <c r="J1606" s="41"/>
      <c r="K1606" s="10"/>
      <c r="L1606" s="10" t="s">
        <v>66</v>
      </c>
      <c r="M1606" s="10" t="s">
        <v>67</v>
      </c>
      <c r="N1606" s="13" t="s">
        <v>2577</v>
      </c>
      <c r="O1606" s="10" t="s">
        <v>604</v>
      </c>
      <c r="P1606" s="15" t="s">
        <v>2577</v>
      </c>
      <c r="Q1606" s="11"/>
      <c r="R1606" s="10"/>
      <c r="S1606" s="10" t="s">
        <v>536</v>
      </c>
      <c r="T1606" s="10" t="s">
        <v>536</v>
      </c>
      <c r="U1606" s="10" t="s">
        <v>2580</v>
      </c>
      <c r="V1606" s="10" t="s">
        <v>604</v>
      </c>
      <c r="W1606" s="10" t="s">
        <v>604</v>
      </c>
      <c r="X1606" s="10" t="s">
        <v>4132</v>
      </c>
      <c r="Y1606" s="10" t="s">
        <v>604</v>
      </c>
      <c r="Z1606" s="10" t="s">
        <v>604</v>
      </c>
      <c r="AA1606" s="10" t="s">
        <v>4133</v>
      </c>
      <c r="AB1606" s="14"/>
      <c r="AC1606" s="14"/>
      <c r="AD1606" s="14"/>
      <c r="AE1606" s="14"/>
      <c r="AF1606" s="14"/>
      <c r="AG1606" s="14"/>
      <c r="AH1606" s="14"/>
    </row>
    <row r="1607" spans="2:41" hidden="1" x14ac:dyDescent="0.35">
      <c r="B1607" s="10">
        <v>48608849</v>
      </c>
      <c r="C1607" s="10">
        <v>849</v>
      </c>
      <c r="D1607" s="11" t="s">
        <v>4134</v>
      </c>
      <c r="E1607" s="11"/>
      <c r="F1607" s="11"/>
      <c r="G1607" s="11" t="s">
        <v>46</v>
      </c>
      <c r="H1607" s="10" t="s">
        <v>47</v>
      </c>
      <c r="I1607" s="41" t="s">
        <v>48</v>
      </c>
      <c r="J1607" s="41"/>
      <c r="K1607" s="10"/>
      <c r="L1607" s="10" t="s">
        <v>51</v>
      </c>
      <c r="M1607" s="10" t="s">
        <v>67</v>
      </c>
      <c r="N1607" s="13" t="s">
        <v>2577</v>
      </c>
      <c r="O1607" s="10" t="s">
        <v>604</v>
      </c>
      <c r="P1607" s="15" t="s">
        <v>2577</v>
      </c>
      <c r="Q1607" s="11"/>
      <c r="R1607" s="10"/>
      <c r="S1607" s="10" t="s">
        <v>536</v>
      </c>
      <c r="T1607" s="10" t="s">
        <v>536</v>
      </c>
      <c r="U1607" s="10" t="s">
        <v>2580</v>
      </c>
      <c r="V1607" s="10">
        <v>2710199900</v>
      </c>
      <c r="W1607" s="10" t="s">
        <v>2582</v>
      </c>
      <c r="X1607" s="10" t="s">
        <v>4135</v>
      </c>
      <c r="Y1607" s="10" t="s">
        <v>604</v>
      </c>
      <c r="Z1607" s="10" t="s">
        <v>604</v>
      </c>
      <c r="AA1607" s="10" t="s">
        <v>4136</v>
      </c>
      <c r="AB1607" s="14"/>
      <c r="AC1607" s="14"/>
      <c r="AD1607" s="14"/>
      <c r="AE1607" s="14"/>
      <c r="AF1607" s="14"/>
      <c r="AG1607" s="14"/>
      <c r="AH1607" s="14"/>
    </row>
    <row r="1608" spans="2:41" hidden="1" x14ac:dyDescent="0.35">
      <c r="B1608" s="10">
        <v>43720815</v>
      </c>
      <c r="C1608" s="10">
        <v>815</v>
      </c>
      <c r="D1608" s="11" t="s">
        <v>4137</v>
      </c>
      <c r="E1608" s="11"/>
      <c r="F1608" s="11"/>
      <c r="G1608" s="11" t="s">
        <v>46</v>
      </c>
      <c r="H1608" s="10" t="s">
        <v>163</v>
      </c>
      <c r="I1608" s="41" t="s">
        <v>164</v>
      </c>
      <c r="J1608" s="41"/>
      <c r="K1608" s="10"/>
      <c r="L1608" s="10" t="s">
        <v>66</v>
      </c>
      <c r="M1608" s="10" t="s">
        <v>67</v>
      </c>
      <c r="N1608" s="13" t="s">
        <v>2577</v>
      </c>
      <c r="O1608" s="10" t="s">
        <v>604</v>
      </c>
      <c r="P1608" s="15" t="s">
        <v>2577</v>
      </c>
      <c r="Q1608" s="11"/>
      <c r="R1608" s="10"/>
      <c r="S1608" s="10" t="s">
        <v>536</v>
      </c>
      <c r="T1608" s="10" t="s">
        <v>536</v>
      </c>
      <c r="U1608" s="10" t="s">
        <v>2580</v>
      </c>
      <c r="V1608" s="10">
        <v>2710193200</v>
      </c>
      <c r="W1608" s="10" t="s">
        <v>604</v>
      </c>
      <c r="X1608" s="10" t="s">
        <v>604</v>
      </c>
      <c r="Y1608" s="10" t="s">
        <v>604</v>
      </c>
      <c r="Z1608" s="10" t="s">
        <v>604</v>
      </c>
      <c r="AA1608" s="10" t="s">
        <v>2581</v>
      </c>
      <c r="AB1608" s="14"/>
      <c r="AC1608" s="14"/>
      <c r="AD1608" s="14"/>
      <c r="AE1608" s="14"/>
      <c r="AF1608" s="14"/>
      <c r="AG1608" s="14"/>
      <c r="AH1608" s="14"/>
    </row>
    <row r="1609" spans="2:41" hidden="1" x14ac:dyDescent="0.35">
      <c r="B1609" s="10">
        <v>43720803</v>
      </c>
      <c r="C1609" s="10">
        <v>803</v>
      </c>
      <c r="D1609" s="11" t="s">
        <v>4138</v>
      </c>
      <c r="E1609" s="11"/>
      <c r="F1609" s="11"/>
      <c r="G1609" s="11" t="s">
        <v>46</v>
      </c>
      <c r="H1609" s="10" t="s">
        <v>1837</v>
      </c>
      <c r="I1609" s="41" t="s">
        <v>48</v>
      </c>
      <c r="J1609" s="41"/>
      <c r="K1609" s="10"/>
      <c r="L1609" s="10" t="s">
        <v>604</v>
      </c>
      <c r="M1609" s="10" t="s">
        <v>67</v>
      </c>
      <c r="N1609" s="13" t="s">
        <v>2577</v>
      </c>
      <c r="O1609" s="10" t="s">
        <v>604</v>
      </c>
      <c r="P1609" s="15" t="s">
        <v>2577</v>
      </c>
      <c r="Q1609" s="11"/>
      <c r="R1609" s="10"/>
      <c r="S1609" s="10" t="s">
        <v>536</v>
      </c>
      <c r="T1609" s="10" t="s">
        <v>536</v>
      </c>
      <c r="U1609" s="10" t="s">
        <v>2580</v>
      </c>
      <c r="V1609" s="10" t="s">
        <v>604</v>
      </c>
      <c r="W1609" s="10" t="s">
        <v>604</v>
      </c>
      <c r="X1609" s="10" t="s">
        <v>604</v>
      </c>
      <c r="Y1609" s="10" t="s">
        <v>604</v>
      </c>
      <c r="Z1609" s="10" t="s">
        <v>604</v>
      </c>
      <c r="AA1609" s="10" t="s">
        <v>2581</v>
      </c>
      <c r="AB1609" s="14"/>
      <c r="AC1609" s="14"/>
      <c r="AD1609" s="14"/>
      <c r="AE1609" s="14"/>
      <c r="AF1609" s="14"/>
      <c r="AG1609" s="14"/>
      <c r="AH1609" s="14"/>
    </row>
    <row r="1610" spans="2:41" hidden="1" x14ac:dyDescent="0.35">
      <c r="B1610" s="10">
        <v>43041815</v>
      </c>
      <c r="C1610" s="10">
        <v>815</v>
      </c>
      <c r="D1610" s="11" t="s">
        <v>4139</v>
      </c>
      <c r="E1610" s="11"/>
      <c r="F1610" s="11"/>
      <c r="G1610" s="11" t="s">
        <v>46</v>
      </c>
      <c r="H1610" s="10" t="s">
        <v>163</v>
      </c>
      <c r="I1610" s="41" t="s">
        <v>164</v>
      </c>
      <c r="J1610" s="41"/>
      <c r="K1610" s="10"/>
      <c r="L1610" s="10" t="s">
        <v>66</v>
      </c>
      <c r="M1610" s="10" t="s">
        <v>67</v>
      </c>
      <c r="N1610" s="13" t="s">
        <v>2577</v>
      </c>
      <c r="O1610" s="10" t="s">
        <v>604</v>
      </c>
      <c r="P1610" s="15" t="s">
        <v>2577</v>
      </c>
      <c r="Q1610" s="11"/>
      <c r="R1610" s="10"/>
      <c r="S1610" s="10" t="s">
        <v>536</v>
      </c>
      <c r="T1610" s="10" t="s">
        <v>536</v>
      </c>
      <c r="U1610" s="10" t="s">
        <v>2580</v>
      </c>
      <c r="V1610" s="10">
        <v>3824908900</v>
      </c>
      <c r="W1610" s="10" t="s">
        <v>604</v>
      </c>
      <c r="X1610" s="10" t="s">
        <v>604</v>
      </c>
      <c r="Y1610" s="10" t="s">
        <v>604</v>
      </c>
      <c r="Z1610" s="10" t="s">
        <v>604</v>
      </c>
      <c r="AA1610" s="10" t="s">
        <v>2581</v>
      </c>
      <c r="AB1610" s="14"/>
      <c r="AC1610" s="14"/>
      <c r="AD1610" s="14"/>
      <c r="AE1610" s="14"/>
      <c r="AF1610" s="14"/>
      <c r="AG1610" s="14"/>
      <c r="AH1610" s="14"/>
    </row>
    <row r="1611" spans="2:41" hidden="1" x14ac:dyDescent="0.35">
      <c r="B1611" s="10">
        <v>43041803</v>
      </c>
      <c r="C1611" s="10">
        <v>803</v>
      </c>
      <c r="D1611" s="11" t="s">
        <v>4140</v>
      </c>
      <c r="E1611" s="11"/>
      <c r="F1611" s="11"/>
      <c r="G1611" s="11" t="s">
        <v>46</v>
      </c>
      <c r="H1611" s="10" t="s">
        <v>1837</v>
      </c>
      <c r="I1611" s="41" t="s">
        <v>48</v>
      </c>
      <c r="J1611" s="41"/>
      <c r="K1611" s="10"/>
      <c r="L1611" s="10" t="s">
        <v>66</v>
      </c>
      <c r="M1611" s="10" t="s">
        <v>67</v>
      </c>
      <c r="N1611" s="13" t="s">
        <v>2577</v>
      </c>
      <c r="O1611" s="10" t="s">
        <v>604</v>
      </c>
      <c r="P1611" s="15" t="s">
        <v>2577</v>
      </c>
      <c r="Q1611" s="11"/>
      <c r="R1611" s="10"/>
      <c r="S1611" s="10" t="s">
        <v>536</v>
      </c>
      <c r="T1611" s="10" t="s">
        <v>536</v>
      </c>
      <c r="U1611" s="10" t="s">
        <v>2580</v>
      </c>
      <c r="V1611" s="10">
        <v>2710193200</v>
      </c>
      <c r="W1611" s="10" t="s">
        <v>604</v>
      </c>
      <c r="X1611" s="10" t="s">
        <v>4141</v>
      </c>
      <c r="Y1611" s="10" t="s">
        <v>604</v>
      </c>
      <c r="Z1611" s="10" t="s">
        <v>604</v>
      </c>
      <c r="AA1611" s="10" t="s">
        <v>4142</v>
      </c>
      <c r="AB1611" s="14"/>
      <c r="AC1611" s="14"/>
      <c r="AD1611" s="14"/>
      <c r="AE1611" s="14"/>
      <c r="AF1611" s="14"/>
      <c r="AG1611" s="14"/>
      <c r="AH1611" s="14"/>
    </row>
    <row r="1612" spans="2:41" hidden="1" x14ac:dyDescent="0.35">
      <c r="B1612" s="10">
        <v>43616803</v>
      </c>
      <c r="C1612" s="10">
        <v>803</v>
      </c>
      <c r="D1612" s="11" t="s">
        <v>4143</v>
      </c>
      <c r="E1612" s="11"/>
      <c r="F1612" s="11"/>
      <c r="G1612" s="11" t="s">
        <v>46</v>
      </c>
      <c r="H1612" s="10" t="s">
        <v>1837</v>
      </c>
      <c r="I1612" s="41" t="s">
        <v>48</v>
      </c>
      <c r="J1612" s="41"/>
      <c r="K1612" s="10"/>
      <c r="L1612" s="10" t="s">
        <v>604</v>
      </c>
      <c r="M1612" s="10" t="s">
        <v>67</v>
      </c>
      <c r="N1612" s="13" t="s">
        <v>2577</v>
      </c>
      <c r="O1612" s="10" t="s">
        <v>604</v>
      </c>
      <c r="P1612" s="15" t="s">
        <v>2577</v>
      </c>
      <c r="Q1612" s="11"/>
      <c r="R1612" s="10"/>
      <c r="S1612" s="10" t="s">
        <v>536</v>
      </c>
      <c r="T1612" s="10" t="s">
        <v>536</v>
      </c>
      <c r="U1612" s="112" t="s">
        <v>2580</v>
      </c>
      <c r="V1612" s="10" t="s">
        <v>604</v>
      </c>
      <c r="W1612" s="10" t="s">
        <v>604</v>
      </c>
      <c r="X1612" s="112" t="s">
        <v>604</v>
      </c>
      <c r="Y1612" s="10" t="s">
        <v>604</v>
      </c>
      <c r="Z1612" s="10" t="s">
        <v>604</v>
      </c>
      <c r="AA1612" s="10" t="s">
        <v>2581</v>
      </c>
      <c r="AB1612" s="14"/>
      <c r="AC1612" s="14"/>
      <c r="AD1612" s="14"/>
      <c r="AE1612" s="14"/>
      <c r="AF1612" s="14"/>
      <c r="AG1612" s="14"/>
      <c r="AH1612" s="14"/>
    </row>
    <row r="1613" spans="2:41" hidden="1" x14ac:dyDescent="0.35">
      <c r="B1613" s="10">
        <v>44140801</v>
      </c>
      <c r="C1613" s="10">
        <v>801</v>
      </c>
      <c r="D1613" s="11" t="s">
        <v>4144</v>
      </c>
      <c r="E1613" s="11"/>
      <c r="F1613" s="11"/>
      <c r="G1613" s="11" t="s">
        <v>46</v>
      </c>
      <c r="H1613" s="10" t="s">
        <v>79</v>
      </c>
      <c r="I1613" s="41" t="s">
        <v>79</v>
      </c>
      <c r="J1613" s="41"/>
      <c r="K1613" s="10"/>
      <c r="L1613" s="10" t="s">
        <v>604</v>
      </c>
      <c r="M1613" s="10" t="s">
        <v>67</v>
      </c>
      <c r="N1613" s="13" t="s">
        <v>2577</v>
      </c>
      <c r="O1613" s="10" t="s">
        <v>604</v>
      </c>
      <c r="P1613" s="15" t="s">
        <v>2577</v>
      </c>
      <c r="Q1613" s="11"/>
      <c r="R1613" s="10"/>
      <c r="S1613" s="10" t="s">
        <v>536</v>
      </c>
      <c r="T1613" s="10" t="s">
        <v>536</v>
      </c>
      <c r="U1613" s="112" t="s">
        <v>2580</v>
      </c>
      <c r="V1613" s="10" t="s">
        <v>604</v>
      </c>
      <c r="W1613" s="10" t="s">
        <v>604</v>
      </c>
      <c r="X1613" s="112" t="s">
        <v>604</v>
      </c>
      <c r="Y1613" s="10" t="s">
        <v>604</v>
      </c>
      <c r="Z1613" s="10" t="s">
        <v>604</v>
      </c>
      <c r="AA1613" s="10" t="s">
        <v>2581</v>
      </c>
      <c r="AB1613" s="14"/>
      <c r="AC1613" s="14"/>
      <c r="AD1613" s="14"/>
      <c r="AE1613" s="14"/>
      <c r="AF1613" s="14"/>
      <c r="AG1613" s="14"/>
      <c r="AH1613" s="14"/>
    </row>
    <row r="1614" spans="2:41" hidden="1" x14ac:dyDescent="0.35">
      <c r="B1614" s="10">
        <v>43580801</v>
      </c>
      <c r="C1614" s="10">
        <v>801</v>
      </c>
      <c r="D1614" s="11" t="s">
        <v>4145</v>
      </c>
      <c r="E1614" s="11"/>
      <c r="F1614" s="11"/>
      <c r="G1614" s="11" t="s">
        <v>46</v>
      </c>
      <c r="H1614" s="10" t="s">
        <v>79</v>
      </c>
      <c r="I1614" s="41" t="s">
        <v>79</v>
      </c>
      <c r="J1614" s="41"/>
      <c r="K1614" s="10"/>
      <c r="L1614" s="10" t="s">
        <v>66</v>
      </c>
      <c r="M1614" s="10" t="s">
        <v>67</v>
      </c>
      <c r="N1614" s="13" t="s">
        <v>2577</v>
      </c>
      <c r="O1614" s="10" t="s">
        <v>604</v>
      </c>
      <c r="P1614" s="15" t="s">
        <v>2577</v>
      </c>
      <c r="Q1614" s="11"/>
      <c r="R1614" s="10"/>
      <c r="S1614" s="10" t="s">
        <v>536</v>
      </c>
      <c r="T1614" s="10" t="s">
        <v>536</v>
      </c>
      <c r="U1614" s="112" t="s">
        <v>2580</v>
      </c>
      <c r="V1614" s="10" t="s">
        <v>604</v>
      </c>
      <c r="W1614" s="10" t="s">
        <v>44</v>
      </c>
      <c r="X1614" s="112" t="s">
        <v>604</v>
      </c>
      <c r="Y1614" s="10" t="s">
        <v>604</v>
      </c>
      <c r="Z1614" s="10" t="s">
        <v>604</v>
      </c>
      <c r="AA1614" s="112" t="s">
        <v>2581</v>
      </c>
      <c r="AB1614" s="14"/>
      <c r="AC1614" s="14"/>
      <c r="AD1614" s="14"/>
      <c r="AE1614" s="14"/>
      <c r="AF1614" s="14"/>
      <c r="AG1614" s="14"/>
      <c r="AH1614" s="14"/>
      <c r="AL1614" s="115"/>
      <c r="AO1614" s="115"/>
    </row>
    <row r="1615" spans="2:41" hidden="1" x14ac:dyDescent="0.35">
      <c r="B1615" s="10">
        <v>43580803</v>
      </c>
      <c r="C1615" s="10">
        <v>803</v>
      </c>
      <c r="D1615" s="11" t="s">
        <v>4146</v>
      </c>
      <c r="E1615" s="11"/>
      <c r="F1615" s="11"/>
      <c r="G1615" s="11" t="s">
        <v>46</v>
      </c>
      <c r="H1615" s="10" t="s">
        <v>1837</v>
      </c>
      <c r="I1615" s="41" t="s">
        <v>48</v>
      </c>
      <c r="J1615" s="41"/>
      <c r="K1615" s="10"/>
      <c r="L1615" s="10" t="s">
        <v>66</v>
      </c>
      <c r="M1615" s="10" t="s">
        <v>67</v>
      </c>
      <c r="N1615" s="13" t="s">
        <v>2577</v>
      </c>
      <c r="O1615" s="10" t="s">
        <v>604</v>
      </c>
      <c r="P1615" s="15" t="s">
        <v>2577</v>
      </c>
      <c r="Q1615" s="11"/>
      <c r="R1615" s="10"/>
      <c r="S1615" s="10" t="s">
        <v>536</v>
      </c>
      <c r="T1615" s="10" t="s">
        <v>536</v>
      </c>
      <c r="U1615" s="10" t="s">
        <v>2580</v>
      </c>
      <c r="V1615" s="10" t="s">
        <v>604</v>
      </c>
      <c r="W1615" s="10" t="s">
        <v>604</v>
      </c>
      <c r="X1615" s="112" t="s">
        <v>604</v>
      </c>
      <c r="Y1615" s="10" t="s">
        <v>604</v>
      </c>
      <c r="Z1615" s="10" t="s">
        <v>604</v>
      </c>
      <c r="AA1615" s="112" t="s">
        <v>2581</v>
      </c>
      <c r="AB1615" s="14"/>
      <c r="AC1615" s="14"/>
      <c r="AD1615" s="14"/>
      <c r="AE1615" s="14"/>
      <c r="AF1615" s="14"/>
      <c r="AG1615" s="14"/>
      <c r="AH1615" s="14"/>
      <c r="AL1615" s="115"/>
      <c r="AO1615" s="115"/>
    </row>
    <row r="1616" spans="2:41" hidden="1" x14ac:dyDescent="0.35">
      <c r="B1616" s="10">
        <v>46876801</v>
      </c>
      <c r="C1616" s="10">
        <v>801</v>
      </c>
      <c r="D1616" s="11" t="s">
        <v>4147</v>
      </c>
      <c r="E1616" s="11"/>
      <c r="F1616" s="11"/>
      <c r="G1616" s="11" t="s">
        <v>46</v>
      </c>
      <c r="H1616" s="10" t="s">
        <v>79</v>
      </c>
      <c r="I1616" s="41" t="s">
        <v>79</v>
      </c>
      <c r="J1616" s="41"/>
      <c r="K1616" s="10"/>
      <c r="L1616" s="10" t="s">
        <v>66</v>
      </c>
      <c r="M1616" s="10" t="s">
        <v>67</v>
      </c>
      <c r="N1616" s="13" t="s">
        <v>2577</v>
      </c>
      <c r="O1616" s="10" t="s">
        <v>604</v>
      </c>
      <c r="P1616" s="15" t="s">
        <v>2577</v>
      </c>
      <c r="Q1616" s="11"/>
      <c r="R1616" s="10"/>
      <c r="S1616" s="10" t="s">
        <v>536</v>
      </c>
      <c r="T1616" s="10" t="s">
        <v>536</v>
      </c>
      <c r="U1616" s="10" t="s">
        <v>2580</v>
      </c>
      <c r="V1616" s="10" t="s">
        <v>604</v>
      </c>
      <c r="W1616" s="10" t="s">
        <v>44</v>
      </c>
      <c r="X1616" s="112" t="s">
        <v>4148</v>
      </c>
      <c r="Y1616" s="10" t="s">
        <v>604</v>
      </c>
      <c r="Z1616" s="10" t="s">
        <v>604</v>
      </c>
      <c r="AA1616" s="112" t="s">
        <v>4149</v>
      </c>
      <c r="AB1616" s="14"/>
      <c r="AC1616" s="14"/>
      <c r="AD1616" s="14"/>
      <c r="AE1616" s="14"/>
      <c r="AF1616" s="14"/>
      <c r="AG1616" s="14"/>
      <c r="AH1616" s="14"/>
      <c r="AL1616" s="115"/>
      <c r="AO1616" s="115"/>
    </row>
    <row r="1617" spans="2:34" hidden="1" x14ac:dyDescent="0.35">
      <c r="B1617" s="10">
        <v>46201803</v>
      </c>
      <c r="C1617" s="10">
        <v>803</v>
      </c>
      <c r="D1617" s="11" t="s">
        <v>4150</v>
      </c>
      <c r="E1617" s="11"/>
      <c r="F1617" s="11"/>
      <c r="G1617" s="11" t="s">
        <v>46</v>
      </c>
      <c r="H1617" s="10" t="s">
        <v>1837</v>
      </c>
      <c r="I1617" s="41" t="s">
        <v>48</v>
      </c>
      <c r="J1617" s="41"/>
      <c r="K1617" s="10"/>
      <c r="L1617" s="10" t="s">
        <v>66</v>
      </c>
      <c r="M1617" s="10" t="s">
        <v>67</v>
      </c>
      <c r="N1617" s="13" t="s">
        <v>2577</v>
      </c>
      <c r="O1617" s="10" t="s">
        <v>604</v>
      </c>
      <c r="P1617" s="15" t="s">
        <v>2577</v>
      </c>
      <c r="Q1617" s="11"/>
      <c r="R1617" s="10"/>
      <c r="S1617" s="10" t="s">
        <v>536</v>
      </c>
      <c r="T1617" s="10" t="s">
        <v>536</v>
      </c>
      <c r="U1617" s="10" t="s">
        <v>2580</v>
      </c>
      <c r="V1617" s="10">
        <v>2710199900</v>
      </c>
      <c r="W1617" s="10" t="s">
        <v>604</v>
      </c>
      <c r="X1617" s="10" t="s">
        <v>4151</v>
      </c>
      <c r="Y1617" s="10" t="s">
        <v>604</v>
      </c>
      <c r="Z1617" s="10" t="s">
        <v>604</v>
      </c>
      <c r="AA1617" s="10" t="s">
        <v>4152</v>
      </c>
      <c r="AB1617" s="14"/>
      <c r="AC1617" s="14"/>
      <c r="AD1617" s="14"/>
      <c r="AE1617" s="14"/>
      <c r="AF1617" s="14"/>
      <c r="AG1617" s="14"/>
      <c r="AH1617" s="14"/>
    </row>
    <row r="1618" spans="2:34" hidden="1" x14ac:dyDescent="0.35">
      <c r="B1618" s="10">
        <v>46400801</v>
      </c>
      <c r="C1618" s="10">
        <v>801</v>
      </c>
      <c r="D1618" s="11" t="s">
        <v>4153</v>
      </c>
      <c r="E1618" s="11"/>
      <c r="F1618" s="11"/>
      <c r="G1618" s="11" t="s">
        <v>46</v>
      </c>
      <c r="H1618" s="10" t="s">
        <v>79</v>
      </c>
      <c r="I1618" s="41" t="s">
        <v>79</v>
      </c>
      <c r="J1618" s="41"/>
      <c r="K1618" s="10"/>
      <c r="L1618" s="10" t="s">
        <v>66</v>
      </c>
      <c r="M1618" s="10" t="s">
        <v>67</v>
      </c>
      <c r="N1618" s="13" t="s">
        <v>2577</v>
      </c>
      <c r="O1618" s="10" t="s">
        <v>604</v>
      </c>
      <c r="P1618" s="15" t="s">
        <v>2577</v>
      </c>
      <c r="Q1618" s="11"/>
      <c r="R1618" s="10"/>
      <c r="S1618" s="10" t="s">
        <v>536</v>
      </c>
      <c r="T1618" s="10" t="s">
        <v>536</v>
      </c>
      <c r="U1618" s="10" t="s">
        <v>2580</v>
      </c>
      <c r="V1618" s="10" t="s">
        <v>604</v>
      </c>
      <c r="W1618" s="10" t="s">
        <v>44</v>
      </c>
      <c r="X1618" s="10" t="s">
        <v>4154</v>
      </c>
      <c r="Y1618" s="10" t="s">
        <v>604</v>
      </c>
      <c r="Z1618" s="10" t="s">
        <v>604</v>
      </c>
      <c r="AA1618" s="10" t="s">
        <v>4155</v>
      </c>
      <c r="AB1618" s="14"/>
      <c r="AC1618" s="14"/>
      <c r="AD1618" s="14"/>
      <c r="AE1618" s="14"/>
      <c r="AF1618" s="14"/>
      <c r="AG1618" s="14"/>
      <c r="AH1618" s="14"/>
    </row>
    <row r="1619" spans="2:34" hidden="1" x14ac:dyDescent="0.35">
      <c r="B1619" s="10">
        <v>46447801</v>
      </c>
      <c r="C1619" s="10">
        <v>801</v>
      </c>
      <c r="D1619" s="11" t="s">
        <v>4156</v>
      </c>
      <c r="E1619" s="11"/>
      <c r="F1619" s="11"/>
      <c r="G1619" s="11" t="s">
        <v>46</v>
      </c>
      <c r="H1619" s="10" t="s">
        <v>79</v>
      </c>
      <c r="I1619" s="41" t="s">
        <v>79</v>
      </c>
      <c r="J1619" s="41"/>
      <c r="K1619" s="10"/>
      <c r="L1619" s="10" t="s">
        <v>66</v>
      </c>
      <c r="M1619" s="10" t="s">
        <v>67</v>
      </c>
      <c r="N1619" s="13" t="s">
        <v>2577</v>
      </c>
      <c r="O1619" s="10" t="s">
        <v>604</v>
      </c>
      <c r="P1619" s="15" t="s">
        <v>2577</v>
      </c>
      <c r="Q1619" s="11"/>
      <c r="R1619" s="10"/>
      <c r="S1619" s="10" t="s">
        <v>536</v>
      </c>
      <c r="T1619" s="10" t="s">
        <v>536</v>
      </c>
      <c r="U1619" s="10" t="s">
        <v>2580</v>
      </c>
      <c r="V1619" s="10">
        <v>3403190000</v>
      </c>
      <c r="W1619" s="10" t="s">
        <v>44</v>
      </c>
      <c r="X1619" s="112" t="s">
        <v>4157</v>
      </c>
      <c r="Y1619" s="10" t="s">
        <v>604</v>
      </c>
      <c r="Z1619" s="10" t="s">
        <v>604</v>
      </c>
      <c r="AA1619" s="112" t="s">
        <v>4158</v>
      </c>
      <c r="AB1619" s="14"/>
      <c r="AC1619" s="14"/>
      <c r="AD1619" s="14"/>
      <c r="AE1619" s="14"/>
      <c r="AF1619" s="14"/>
      <c r="AG1619" s="14"/>
      <c r="AH1619" s="14"/>
    </row>
    <row r="1620" spans="2:34" hidden="1" x14ac:dyDescent="0.35">
      <c r="B1620" s="10">
        <v>46233979</v>
      </c>
      <c r="C1620" s="10">
        <v>979</v>
      </c>
      <c r="D1620" s="11" t="s">
        <v>4159</v>
      </c>
      <c r="E1620" s="11"/>
      <c r="F1620" s="11"/>
      <c r="G1620" s="11" t="s">
        <v>46</v>
      </c>
      <c r="H1620" s="10" t="s">
        <v>151</v>
      </c>
      <c r="I1620" s="41" t="s">
        <v>86</v>
      </c>
      <c r="J1620" s="41"/>
      <c r="K1620" s="10"/>
      <c r="L1620" s="10" t="s">
        <v>51</v>
      </c>
      <c r="M1620" s="10" t="s">
        <v>67</v>
      </c>
      <c r="N1620" s="13" t="s">
        <v>2577</v>
      </c>
      <c r="O1620" s="10" t="s">
        <v>604</v>
      </c>
      <c r="P1620" s="15" t="s">
        <v>2577</v>
      </c>
      <c r="Q1620" s="11"/>
      <c r="R1620" s="10"/>
      <c r="S1620" s="10" t="s">
        <v>536</v>
      </c>
      <c r="T1620" s="10" t="s">
        <v>536</v>
      </c>
      <c r="U1620" s="10" t="s">
        <v>2580</v>
      </c>
      <c r="V1620" s="10">
        <v>3403190000</v>
      </c>
      <c r="W1620" s="10" t="s">
        <v>2582</v>
      </c>
      <c r="X1620" s="112" t="s">
        <v>4157</v>
      </c>
      <c r="Y1620" s="10" t="s">
        <v>604</v>
      </c>
      <c r="Z1620" s="10" t="s">
        <v>604</v>
      </c>
      <c r="AA1620" s="112" t="s">
        <v>4158</v>
      </c>
      <c r="AB1620" s="14"/>
      <c r="AC1620" s="14"/>
      <c r="AD1620" s="14"/>
      <c r="AE1620" s="14"/>
      <c r="AF1620" s="14"/>
      <c r="AG1620" s="14"/>
      <c r="AH1620" s="14"/>
    </row>
    <row r="1621" spans="2:34" hidden="1" x14ac:dyDescent="0.35">
      <c r="B1621" s="10">
        <v>46203979</v>
      </c>
      <c r="C1621" s="10">
        <v>979</v>
      </c>
      <c r="D1621" s="11" t="s">
        <v>4160</v>
      </c>
      <c r="E1621" s="11"/>
      <c r="F1621" s="11"/>
      <c r="G1621" s="11" t="s">
        <v>46</v>
      </c>
      <c r="H1621" s="10" t="s">
        <v>151</v>
      </c>
      <c r="I1621" s="41" t="s">
        <v>86</v>
      </c>
      <c r="J1621" s="41"/>
      <c r="K1621" s="10"/>
      <c r="L1621" s="10" t="s">
        <v>51</v>
      </c>
      <c r="M1621" s="10" t="s">
        <v>67</v>
      </c>
      <c r="N1621" s="13" t="s">
        <v>2577</v>
      </c>
      <c r="O1621" s="10" t="s">
        <v>604</v>
      </c>
      <c r="P1621" s="15" t="s">
        <v>2577</v>
      </c>
      <c r="Q1621" s="11"/>
      <c r="R1621" s="10"/>
      <c r="S1621" s="10" t="s">
        <v>536</v>
      </c>
      <c r="T1621" s="10" t="s">
        <v>536</v>
      </c>
      <c r="U1621" s="10" t="s">
        <v>2580</v>
      </c>
      <c r="V1621" s="10">
        <v>3403190000</v>
      </c>
      <c r="W1621" s="10" t="s">
        <v>2582</v>
      </c>
      <c r="X1621" s="112" t="s">
        <v>4161</v>
      </c>
      <c r="Y1621" s="10" t="s">
        <v>604</v>
      </c>
      <c r="Z1621" s="10" t="s">
        <v>604</v>
      </c>
      <c r="AA1621" s="112" t="s">
        <v>4162</v>
      </c>
      <c r="AB1621" s="14"/>
      <c r="AC1621" s="14"/>
      <c r="AD1621" s="14"/>
      <c r="AE1621" s="14"/>
      <c r="AF1621" s="14"/>
      <c r="AG1621" s="14"/>
      <c r="AH1621" s="14"/>
    </row>
    <row r="1622" spans="2:34" hidden="1" x14ac:dyDescent="0.35">
      <c r="B1622" s="10">
        <v>46446801</v>
      </c>
      <c r="C1622" s="10">
        <v>801</v>
      </c>
      <c r="D1622" s="11" t="s">
        <v>4163</v>
      </c>
      <c r="E1622" s="11"/>
      <c r="F1622" s="11"/>
      <c r="G1622" s="11" t="s">
        <v>46</v>
      </c>
      <c r="H1622" s="10" t="s">
        <v>79</v>
      </c>
      <c r="I1622" s="41" t="s">
        <v>79</v>
      </c>
      <c r="J1622" s="41"/>
      <c r="K1622" s="10"/>
      <c r="L1622" s="10" t="s">
        <v>66</v>
      </c>
      <c r="M1622" s="10" t="s">
        <v>67</v>
      </c>
      <c r="N1622" s="13" t="s">
        <v>2577</v>
      </c>
      <c r="O1622" s="10" t="s">
        <v>604</v>
      </c>
      <c r="P1622" s="15" t="s">
        <v>2577</v>
      </c>
      <c r="Q1622" s="11"/>
      <c r="R1622" s="10"/>
      <c r="S1622" s="10" t="s">
        <v>536</v>
      </c>
      <c r="T1622" s="10" t="s">
        <v>536</v>
      </c>
      <c r="U1622" s="10" t="s">
        <v>2580</v>
      </c>
      <c r="V1622" s="10" t="s">
        <v>604</v>
      </c>
      <c r="W1622" s="10" t="s">
        <v>44</v>
      </c>
      <c r="X1622" s="112" t="s">
        <v>4164</v>
      </c>
      <c r="Y1622" s="10" t="s">
        <v>604</v>
      </c>
      <c r="Z1622" s="10" t="s">
        <v>604</v>
      </c>
      <c r="AA1622" s="112" t="s">
        <v>4165</v>
      </c>
      <c r="AB1622" s="14"/>
      <c r="AC1622" s="14"/>
      <c r="AD1622" s="14"/>
      <c r="AE1622" s="14"/>
      <c r="AF1622" s="14"/>
      <c r="AG1622" s="14"/>
      <c r="AH1622" s="14"/>
    </row>
    <row r="1623" spans="2:34" hidden="1" x14ac:dyDescent="0.35">
      <c r="B1623" s="10">
        <v>46446803</v>
      </c>
      <c r="C1623" s="10">
        <v>803</v>
      </c>
      <c r="D1623" s="11" t="s">
        <v>4166</v>
      </c>
      <c r="E1623" s="11"/>
      <c r="F1623" s="11"/>
      <c r="G1623" s="11" t="s">
        <v>46</v>
      </c>
      <c r="H1623" s="10" t="s">
        <v>1837</v>
      </c>
      <c r="I1623" s="41" t="s">
        <v>48</v>
      </c>
      <c r="J1623" s="41"/>
      <c r="K1623" s="10"/>
      <c r="L1623" s="10" t="s">
        <v>66</v>
      </c>
      <c r="M1623" s="10" t="s">
        <v>67</v>
      </c>
      <c r="N1623" s="13" t="s">
        <v>2577</v>
      </c>
      <c r="O1623" s="10" t="s">
        <v>604</v>
      </c>
      <c r="P1623" s="15" t="s">
        <v>2577</v>
      </c>
      <c r="Q1623" s="11"/>
      <c r="R1623" s="10"/>
      <c r="S1623" s="10" t="s">
        <v>536</v>
      </c>
      <c r="T1623" s="10" t="s">
        <v>536</v>
      </c>
      <c r="U1623" s="10" t="s">
        <v>2580</v>
      </c>
      <c r="V1623" s="10">
        <v>2710193200</v>
      </c>
      <c r="W1623" s="10" t="s">
        <v>604</v>
      </c>
      <c r="X1623" s="112" t="s">
        <v>4164</v>
      </c>
      <c r="Y1623" s="10" t="s">
        <v>604</v>
      </c>
      <c r="Z1623" s="10" t="s">
        <v>604</v>
      </c>
      <c r="AA1623" s="112" t="s">
        <v>4165</v>
      </c>
      <c r="AB1623" s="14"/>
      <c r="AC1623" s="14"/>
      <c r="AD1623" s="14"/>
      <c r="AE1623" s="14"/>
      <c r="AF1623" s="14"/>
      <c r="AG1623" s="14"/>
      <c r="AH1623" s="14"/>
    </row>
    <row r="1624" spans="2:34" hidden="1" x14ac:dyDescent="0.35">
      <c r="B1624" s="10">
        <v>46446870</v>
      </c>
      <c r="C1624" s="10">
        <v>870</v>
      </c>
      <c r="D1624" s="11" t="s">
        <v>4167</v>
      </c>
      <c r="E1624" s="11"/>
      <c r="F1624" s="11"/>
      <c r="G1624" s="11" t="s">
        <v>46</v>
      </c>
      <c r="H1624" s="10" t="s">
        <v>151</v>
      </c>
      <c r="I1624" s="41" t="s">
        <v>86</v>
      </c>
      <c r="J1624" s="41"/>
      <c r="K1624" s="10"/>
      <c r="L1624" s="10" t="s">
        <v>66</v>
      </c>
      <c r="M1624" s="10" t="s">
        <v>67</v>
      </c>
      <c r="N1624" s="13" t="s">
        <v>2577</v>
      </c>
      <c r="O1624" s="10" t="s">
        <v>604</v>
      </c>
      <c r="P1624" s="15" t="s">
        <v>2577</v>
      </c>
      <c r="Q1624" s="11"/>
      <c r="R1624" s="10"/>
      <c r="S1624" s="10" t="s">
        <v>536</v>
      </c>
      <c r="T1624" s="10" t="s">
        <v>536</v>
      </c>
      <c r="U1624" s="10" t="s">
        <v>2580</v>
      </c>
      <c r="V1624" s="10" t="s">
        <v>604</v>
      </c>
      <c r="W1624" s="10" t="s">
        <v>604</v>
      </c>
      <c r="X1624" s="10" t="s">
        <v>604</v>
      </c>
      <c r="Y1624" s="10" t="s">
        <v>604</v>
      </c>
      <c r="Z1624" s="10" t="s">
        <v>604</v>
      </c>
      <c r="AA1624" s="10" t="s">
        <v>2581</v>
      </c>
      <c r="AB1624" s="14"/>
      <c r="AC1624" s="14"/>
      <c r="AD1624" s="14"/>
      <c r="AE1624" s="14"/>
      <c r="AF1624" s="14"/>
      <c r="AG1624" s="14"/>
      <c r="AH1624" s="14"/>
    </row>
    <row r="1625" spans="2:34" hidden="1" x14ac:dyDescent="0.35">
      <c r="B1625" s="10">
        <v>46446966</v>
      </c>
      <c r="C1625" s="10">
        <v>966</v>
      </c>
      <c r="D1625" s="11" t="s">
        <v>4168</v>
      </c>
      <c r="E1625" s="11"/>
      <c r="F1625" s="11"/>
      <c r="G1625" s="11" t="s">
        <v>46</v>
      </c>
      <c r="H1625" s="10" t="s">
        <v>151</v>
      </c>
      <c r="I1625" s="41" t="s">
        <v>86</v>
      </c>
      <c r="J1625" s="41"/>
      <c r="K1625" s="10"/>
      <c r="L1625" s="10" t="s">
        <v>66</v>
      </c>
      <c r="M1625" s="10" t="s">
        <v>67</v>
      </c>
      <c r="N1625" s="13" t="s">
        <v>2577</v>
      </c>
      <c r="O1625" s="10" t="s">
        <v>604</v>
      </c>
      <c r="P1625" s="15" t="s">
        <v>2577</v>
      </c>
      <c r="Q1625" s="11"/>
      <c r="R1625" s="10"/>
      <c r="S1625" s="10" t="s">
        <v>536</v>
      </c>
      <c r="T1625" s="10" t="s">
        <v>536</v>
      </c>
      <c r="U1625" s="10" t="s">
        <v>2580</v>
      </c>
      <c r="V1625" s="10">
        <v>2710193200</v>
      </c>
      <c r="W1625" s="10" t="s">
        <v>604</v>
      </c>
      <c r="X1625" s="10" t="s">
        <v>4164</v>
      </c>
      <c r="Y1625" s="10" t="s">
        <v>604</v>
      </c>
      <c r="Z1625" s="10" t="s">
        <v>604</v>
      </c>
      <c r="AA1625" s="10" t="s">
        <v>4165</v>
      </c>
      <c r="AB1625" s="14"/>
      <c r="AC1625" s="14"/>
      <c r="AD1625" s="14"/>
      <c r="AE1625" s="14"/>
      <c r="AF1625" s="14"/>
      <c r="AG1625" s="14"/>
      <c r="AH1625" s="14"/>
    </row>
    <row r="1626" spans="2:34" hidden="1" x14ac:dyDescent="0.35">
      <c r="B1626" s="10">
        <v>46230801</v>
      </c>
      <c r="C1626" s="10">
        <v>801</v>
      </c>
      <c r="D1626" s="11" t="s">
        <v>4169</v>
      </c>
      <c r="E1626" s="11"/>
      <c r="F1626" s="11"/>
      <c r="G1626" s="11" t="s">
        <v>46</v>
      </c>
      <c r="H1626" s="10" t="s">
        <v>79</v>
      </c>
      <c r="I1626" s="41" t="s">
        <v>79</v>
      </c>
      <c r="J1626" s="41"/>
      <c r="K1626" s="10"/>
      <c r="L1626" s="10" t="s">
        <v>66</v>
      </c>
      <c r="M1626" s="10" t="s">
        <v>67</v>
      </c>
      <c r="N1626" s="13" t="s">
        <v>2577</v>
      </c>
      <c r="O1626" s="10" t="s">
        <v>604</v>
      </c>
      <c r="P1626" s="15" t="s">
        <v>2577</v>
      </c>
      <c r="Q1626" s="11"/>
      <c r="R1626" s="10"/>
      <c r="S1626" s="10" t="s">
        <v>536</v>
      </c>
      <c r="T1626" s="10" t="s">
        <v>536</v>
      </c>
      <c r="U1626" s="10" t="s">
        <v>2580</v>
      </c>
      <c r="V1626" s="10" t="s">
        <v>604</v>
      </c>
      <c r="W1626" s="10" t="s">
        <v>44</v>
      </c>
      <c r="X1626" s="10" t="s">
        <v>4170</v>
      </c>
      <c r="Y1626" s="10" t="s">
        <v>604</v>
      </c>
      <c r="Z1626" s="10" t="s">
        <v>604</v>
      </c>
      <c r="AA1626" s="10" t="s">
        <v>4171</v>
      </c>
      <c r="AB1626" s="14"/>
      <c r="AC1626" s="14"/>
      <c r="AD1626" s="14"/>
      <c r="AE1626" s="14"/>
      <c r="AF1626" s="14"/>
      <c r="AG1626" s="14"/>
      <c r="AH1626" s="14"/>
    </row>
    <row r="1627" spans="2:34" hidden="1" x14ac:dyDescent="0.35">
      <c r="B1627" s="10">
        <v>46230803</v>
      </c>
      <c r="C1627" s="10">
        <v>803</v>
      </c>
      <c r="D1627" s="11" t="s">
        <v>4172</v>
      </c>
      <c r="E1627" s="11"/>
      <c r="F1627" s="11"/>
      <c r="G1627" s="11" t="s">
        <v>46</v>
      </c>
      <c r="H1627" s="10" t="s">
        <v>1837</v>
      </c>
      <c r="I1627" s="41" t="s">
        <v>48</v>
      </c>
      <c r="J1627" s="41"/>
      <c r="K1627" s="10"/>
      <c r="L1627" s="10" t="s">
        <v>66</v>
      </c>
      <c r="M1627" s="10" t="s">
        <v>67</v>
      </c>
      <c r="N1627" s="13" t="s">
        <v>2577</v>
      </c>
      <c r="O1627" s="10" t="s">
        <v>604</v>
      </c>
      <c r="P1627" s="15" t="s">
        <v>2577</v>
      </c>
      <c r="Q1627" s="11"/>
      <c r="R1627" s="10"/>
      <c r="S1627" s="10" t="s">
        <v>536</v>
      </c>
      <c r="T1627" s="10" t="s">
        <v>536</v>
      </c>
      <c r="U1627" s="10" t="s">
        <v>2580</v>
      </c>
      <c r="V1627" s="10">
        <v>2710193200</v>
      </c>
      <c r="W1627" s="10" t="s">
        <v>604</v>
      </c>
      <c r="X1627" s="10" t="s">
        <v>4170</v>
      </c>
      <c r="Y1627" s="10" t="s">
        <v>604</v>
      </c>
      <c r="Z1627" s="10" t="s">
        <v>604</v>
      </c>
      <c r="AA1627" s="10" t="s">
        <v>4171</v>
      </c>
      <c r="AB1627" s="14"/>
      <c r="AC1627" s="14"/>
      <c r="AD1627" s="14"/>
      <c r="AE1627" s="14"/>
      <c r="AF1627" s="14"/>
      <c r="AG1627" s="14"/>
      <c r="AH1627" s="14"/>
    </row>
    <row r="1628" spans="2:34" hidden="1" x14ac:dyDescent="0.35">
      <c r="B1628" s="10">
        <v>46232979</v>
      </c>
      <c r="C1628" s="10">
        <v>979</v>
      </c>
      <c r="D1628" s="11" t="s">
        <v>4173</v>
      </c>
      <c r="E1628" s="11"/>
      <c r="F1628" s="11"/>
      <c r="G1628" s="11" t="s">
        <v>46</v>
      </c>
      <c r="H1628" s="10" t="s">
        <v>151</v>
      </c>
      <c r="I1628" s="41" t="s">
        <v>86</v>
      </c>
      <c r="J1628" s="41"/>
      <c r="K1628" s="10"/>
      <c r="L1628" s="10" t="s">
        <v>51</v>
      </c>
      <c r="M1628" s="10" t="s">
        <v>67</v>
      </c>
      <c r="N1628" s="13" t="s">
        <v>2577</v>
      </c>
      <c r="O1628" s="10" t="s">
        <v>604</v>
      </c>
      <c r="P1628" s="15" t="s">
        <v>2577</v>
      </c>
      <c r="Q1628" s="11"/>
      <c r="R1628" s="10"/>
      <c r="S1628" s="10" t="s">
        <v>536</v>
      </c>
      <c r="T1628" s="10" t="s">
        <v>536</v>
      </c>
      <c r="U1628" s="10" t="s">
        <v>2580</v>
      </c>
      <c r="V1628" s="10">
        <v>3403190000</v>
      </c>
      <c r="W1628" s="10" t="s">
        <v>2582</v>
      </c>
      <c r="X1628" s="10" t="s">
        <v>4174</v>
      </c>
      <c r="Y1628" s="10" t="s">
        <v>604</v>
      </c>
      <c r="Z1628" s="10" t="s">
        <v>604</v>
      </c>
      <c r="AA1628" s="10" t="s">
        <v>4175</v>
      </c>
      <c r="AB1628" s="14"/>
      <c r="AC1628" s="14"/>
      <c r="AD1628" s="14"/>
      <c r="AE1628" s="14"/>
      <c r="AF1628" s="14"/>
      <c r="AG1628" s="14"/>
      <c r="AH1628" s="14"/>
    </row>
    <row r="1629" spans="2:34" hidden="1" x14ac:dyDescent="0.35">
      <c r="B1629" s="10">
        <v>49191815</v>
      </c>
      <c r="C1629" s="10">
        <v>815</v>
      </c>
      <c r="D1629" s="11" t="s">
        <v>4176</v>
      </c>
      <c r="E1629" s="11"/>
      <c r="F1629" s="11"/>
      <c r="G1629" s="11" t="s">
        <v>46</v>
      </c>
      <c r="H1629" s="10" t="s">
        <v>163</v>
      </c>
      <c r="I1629" s="41" t="s">
        <v>164</v>
      </c>
      <c r="J1629" s="41"/>
      <c r="K1629" s="10"/>
      <c r="L1629" s="10" t="s">
        <v>66</v>
      </c>
      <c r="M1629" s="10" t="s">
        <v>67</v>
      </c>
      <c r="N1629" s="13" t="s">
        <v>2577</v>
      </c>
      <c r="O1629" s="10" t="s">
        <v>604</v>
      </c>
      <c r="P1629" s="15" t="s">
        <v>2577</v>
      </c>
      <c r="Q1629" s="11"/>
      <c r="R1629" s="10"/>
      <c r="S1629" s="10" t="s">
        <v>536</v>
      </c>
      <c r="T1629" s="10" t="s">
        <v>536</v>
      </c>
      <c r="U1629" s="10" t="s">
        <v>2580</v>
      </c>
      <c r="V1629" s="10">
        <v>3403190000</v>
      </c>
      <c r="W1629" s="10" t="s">
        <v>604</v>
      </c>
      <c r="X1629" s="10" t="s">
        <v>604</v>
      </c>
      <c r="Y1629" s="10" t="s">
        <v>604</v>
      </c>
      <c r="Z1629" s="10" t="s">
        <v>604</v>
      </c>
      <c r="AA1629" s="10" t="s">
        <v>2581</v>
      </c>
      <c r="AB1629" s="14"/>
      <c r="AC1629" s="14"/>
      <c r="AD1629" s="14"/>
      <c r="AE1629" s="14"/>
      <c r="AF1629" s="14"/>
      <c r="AG1629" s="14"/>
      <c r="AH1629" s="14"/>
    </row>
    <row r="1630" spans="2:34" hidden="1" x14ac:dyDescent="0.35">
      <c r="B1630" s="10">
        <v>49191803</v>
      </c>
      <c r="C1630" s="10">
        <v>803</v>
      </c>
      <c r="D1630" s="11" t="s">
        <v>4177</v>
      </c>
      <c r="E1630" s="11"/>
      <c r="F1630" s="11"/>
      <c r="G1630" s="11" t="s">
        <v>46</v>
      </c>
      <c r="H1630" s="10" t="s">
        <v>1837</v>
      </c>
      <c r="I1630" s="41" t="s">
        <v>48</v>
      </c>
      <c r="J1630" s="41"/>
      <c r="K1630" s="10"/>
      <c r="L1630" s="10" t="s">
        <v>66</v>
      </c>
      <c r="M1630" s="10" t="s">
        <v>67</v>
      </c>
      <c r="N1630" s="13" t="s">
        <v>2577</v>
      </c>
      <c r="O1630" s="10" t="s">
        <v>604</v>
      </c>
      <c r="P1630" s="15" t="s">
        <v>2577</v>
      </c>
      <c r="Q1630" s="11"/>
      <c r="R1630" s="10"/>
      <c r="S1630" s="10" t="s">
        <v>536</v>
      </c>
      <c r="T1630" s="10" t="s">
        <v>536</v>
      </c>
      <c r="U1630" s="10" t="s">
        <v>2580</v>
      </c>
      <c r="V1630" s="10" t="s">
        <v>604</v>
      </c>
      <c r="W1630" s="10" t="s">
        <v>604</v>
      </c>
      <c r="X1630" s="10" t="s">
        <v>604</v>
      </c>
      <c r="Y1630" s="10" t="s">
        <v>604</v>
      </c>
      <c r="Z1630" s="10" t="s">
        <v>604</v>
      </c>
      <c r="AA1630" s="10" t="s">
        <v>2581</v>
      </c>
      <c r="AB1630" s="14"/>
      <c r="AC1630" s="14"/>
      <c r="AD1630" s="14"/>
      <c r="AE1630" s="14"/>
      <c r="AF1630" s="14"/>
      <c r="AG1630" s="14"/>
      <c r="AH1630" s="14"/>
    </row>
    <row r="1631" spans="2:34" hidden="1" x14ac:dyDescent="0.35">
      <c r="B1631" s="10">
        <v>47290815</v>
      </c>
      <c r="C1631" s="10">
        <v>815</v>
      </c>
      <c r="D1631" s="11" t="s">
        <v>4178</v>
      </c>
      <c r="E1631" s="11"/>
      <c r="F1631" s="11"/>
      <c r="G1631" s="11" t="s">
        <v>46</v>
      </c>
      <c r="H1631" s="10" t="s">
        <v>163</v>
      </c>
      <c r="I1631" s="41" t="s">
        <v>164</v>
      </c>
      <c r="J1631" s="41"/>
      <c r="K1631" s="10"/>
      <c r="L1631" s="10" t="s">
        <v>66</v>
      </c>
      <c r="M1631" s="10" t="s">
        <v>67</v>
      </c>
      <c r="N1631" s="13" t="s">
        <v>2577</v>
      </c>
      <c r="O1631" s="10" t="s">
        <v>604</v>
      </c>
      <c r="P1631" s="15" t="s">
        <v>2577</v>
      </c>
      <c r="Q1631" s="11"/>
      <c r="R1631" s="10"/>
      <c r="S1631" s="10" t="s">
        <v>536</v>
      </c>
      <c r="T1631" s="10" t="s">
        <v>536</v>
      </c>
      <c r="U1631" s="10" t="s">
        <v>2580</v>
      </c>
      <c r="V1631" s="10">
        <v>3403190000</v>
      </c>
      <c r="W1631" s="10" t="s">
        <v>604</v>
      </c>
      <c r="X1631" s="10" t="s">
        <v>604</v>
      </c>
      <c r="Y1631" s="10" t="s">
        <v>604</v>
      </c>
      <c r="Z1631" s="10" t="s">
        <v>604</v>
      </c>
      <c r="AA1631" s="10" t="s">
        <v>2581</v>
      </c>
      <c r="AB1631" s="14"/>
      <c r="AC1631" s="14"/>
      <c r="AD1631" s="14"/>
      <c r="AE1631" s="14"/>
      <c r="AF1631" s="14"/>
      <c r="AG1631" s="14"/>
      <c r="AH1631" s="14"/>
    </row>
    <row r="1632" spans="2:34" hidden="1" x14ac:dyDescent="0.35">
      <c r="B1632" s="10">
        <v>47290803</v>
      </c>
      <c r="C1632" s="10">
        <v>803</v>
      </c>
      <c r="D1632" s="11" t="s">
        <v>4179</v>
      </c>
      <c r="E1632" s="11"/>
      <c r="F1632" s="11"/>
      <c r="G1632" s="11" t="s">
        <v>46</v>
      </c>
      <c r="H1632" s="10" t="s">
        <v>1837</v>
      </c>
      <c r="I1632" s="41" t="s">
        <v>48</v>
      </c>
      <c r="J1632" s="41"/>
      <c r="K1632" s="10"/>
      <c r="L1632" s="10" t="s">
        <v>66</v>
      </c>
      <c r="M1632" s="10" t="s">
        <v>67</v>
      </c>
      <c r="N1632" s="13" t="s">
        <v>2577</v>
      </c>
      <c r="O1632" s="10" t="s">
        <v>604</v>
      </c>
      <c r="P1632" s="15" t="s">
        <v>2577</v>
      </c>
      <c r="Q1632" s="11"/>
      <c r="R1632" s="10"/>
      <c r="S1632" s="10" t="s">
        <v>536</v>
      </c>
      <c r="T1632" s="10" t="s">
        <v>536</v>
      </c>
      <c r="U1632" s="10" t="s">
        <v>2580</v>
      </c>
      <c r="V1632" s="10">
        <v>3403190000</v>
      </c>
      <c r="W1632" s="10" t="s">
        <v>604</v>
      </c>
      <c r="X1632" s="10" t="s">
        <v>604</v>
      </c>
      <c r="Y1632" s="10" t="s">
        <v>604</v>
      </c>
      <c r="Z1632" s="10" t="s">
        <v>604</v>
      </c>
      <c r="AA1632" s="10" t="s">
        <v>2581</v>
      </c>
      <c r="AB1632" s="14"/>
      <c r="AC1632" s="14"/>
      <c r="AD1632" s="14"/>
      <c r="AE1632" s="14"/>
      <c r="AF1632" s="14"/>
      <c r="AG1632" s="14"/>
      <c r="AH1632" s="14"/>
    </row>
    <row r="1633" spans="2:34" hidden="1" x14ac:dyDescent="0.35">
      <c r="B1633" s="10">
        <v>49595801</v>
      </c>
      <c r="C1633" s="10">
        <v>801</v>
      </c>
      <c r="D1633" s="11" t="s">
        <v>4180</v>
      </c>
      <c r="E1633" s="11"/>
      <c r="F1633" s="11"/>
      <c r="G1633" s="11" t="s">
        <v>46</v>
      </c>
      <c r="H1633" s="10" t="s">
        <v>79</v>
      </c>
      <c r="I1633" s="41" t="s">
        <v>79</v>
      </c>
      <c r="J1633" s="41"/>
      <c r="K1633" s="10"/>
      <c r="L1633" s="10" t="s">
        <v>604</v>
      </c>
      <c r="M1633" s="10" t="s">
        <v>67</v>
      </c>
      <c r="N1633" s="13" t="s">
        <v>2577</v>
      </c>
      <c r="O1633" s="10" t="s">
        <v>604</v>
      </c>
      <c r="P1633" s="15" t="s">
        <v>2577</v>
      </c>
      <c r="Q1633" s="11"/>
      <c r="R1633" s="10"/>
      <c r="S1633" s="10" t="s">
        <v>536</v>
      </c>
      <c r="T1633" s="10" t="s">
        <v>536</v>
      </c>
      <c r="U1633" s="10" t="s">
        <v>2580</v>
      </c>
      <c r="V1633" s="10" t="s">
        <v>604</v>
      </c>
      <c r="W1633" s="10" t="s">
        <v>604</v>
      </c>
      <c r="X1633" s="10" t="s">
        <v>604</v>
      </c>
      <c r="Y1633" s="10" t="s">
        <v>604</v>
      </c>
      <c r="Z1633" s="10" t="s">
        <v>604</v>
      </c>
      <c r="AA1633" s="10" t="s">
        <v>2581</v>
      </c>
      <c r="AB1633" s="14"/>
      <c r="AC1633" s="14"/>
      <c r="AD1633" s="14"/>
      <c r="AE1633" s="14"/>
      <c r="AF1633" s="14"/>
      <c r="AG1633" s="14"/>
      <c r="AH1633" s="14"/>
    </row>
    <row r="1634" spans="2:34" hidden="1" x14ac:dyDescent="0.35">
      <c r="B1634" s="10">
        <v>44668876</v>
      </c>
      <c r="C1634" s="10">
        <v>876</v>
      </c>
      <c r="D1634" s="11" t="s">
        <v>4181</v>
      </c>
      <c r="E1634" s="11"/>
      <c r="F1634" s="11"/>
      <c r="G1634" s="11" t="s">
        <v>46</v>
      </c>
      <c r="H1634" s="10" t="s">
        <v>2634</v>
      </c>
      <c r="I1634" s="41" t="s">
        <v>140</v>
      </c>
      <c r="J1634" s="41"/>
      <c r="K1634" s="10"/>
      <c r="L1634" s="10" t="s">
        <v>3055</v>
      </c>
      <c r="M1634" s="10" t="s">
        <v>67</v>
      </c>
      <c r="N1634" s="13" t="s">
        <v>2577</v>
      </c>
      <c r="O1634" s="10" t="s">
        <v>53</v>
      </c>
      <c r="P1634" s="15" t="s">
        <v>2577</v>
      </c>
      <c r="Q1634" s="11"/>
      <c r="R1634" s="10"/>
      <c r="S1634" s="10">
        <v>41040876</v>
      </c>
      <c r="T1634" s="10" t="s">
        <v>3054</v>
      </c>
      <c r="U1634" s="10" t="s">
        <v>2594</v>
      </c>
      <c r="V1634" s="10">
        <v>3819000000</v>
      </c>
      <c r="W1634" s="10" t="s">
        <v>604</v>
      </c>
      <c r="X1634" s="10" t="s">
        <v>3056</v>
      </c>
      <c r="Y1634" s="10" t="s">
        <v>604</v>
      </c>
      <c r="Z1634" s="10" t="s">
        <v>604</v>
      </c>
      <c r="AA1634" s="10" t="s">
        <v>4182</v>
      </c>
      <c r="AB1634" s="14"/>
      <c r="AC1634" s="14"/>
      <c r="AD1634" s="14"/>
      <c r="AE1634" s="14"/>
      <c r="AF1634" s="14"/>
      <c r="AG1634" s="14"/>
      <c r="AH1634" s="14"/>
    </row>
    <row r="1635" spans="2:34" hidden="1" x14ac:dyDescent="0.35">
      <c r="B1635" s="10">
        <v>44668875</v>
      </c>
      <c r="C1635" s="10">
        <v>875</v>
      </c>
      <c r="D1635" s="11" t="s">
        <v>4183</v>
      </c>
      <c r="E1635" s="11"/>
      <c r="F1635" s="11"/>
      <c r="G1635" s="11" t="s">
        <v>46</v>
      </c>
      <c r="H1635" s="10" t="s">
        <v>4184</v>
      </c>
      <c r="I1635" s="41" t="s">
        <v>140</v>
      </c>
      <c r="J1635" s="41"/>
      <c r="K1635" s="10"/>
      <c r="L1635" s="10" t="s">
        <v>3055</v>
      </c>
      <c r="M1635" s="10" t="s">
        <v>67</v>
      </c>
      <c r="N1635" s="13" t="s">
        <v>2577</v>
      </c>
      <c r="O1635" s="10" t="s">
        <v>53</v>
      </c>
      <c r="P1635" s="15" t="s">
        <v>2577</v>
      </c>
      <c r="Q1635" s="11"/>
      <c r="R1635" s="10"/>
      <c r="S1635" s="10" t="s">
        <v>536</v>
      </c>
      <c r="T1635" s="10" t="s">
        <v>536</v>
      </c>
      <c r="U1635" s="10" t="s">
        <v>2580</v>
      </c>
      <c r="V1635" s="10">
        <v>3819000000</v>
      </c>
      <c r="W1635" s="10" t="s">
        <v>604</v>
      </c>
      <c r="X1635" s="10" t="s">
        <v>604</v>
      </c>
      <c r="Y1635" s="10" t="s">
        <v>604</v>
      </c>
      <c r="Z1635" s="10" t="s">
        <v>604</v>
      </c>
      <c r="AA1635" s="10" t="s">
        <v>2581</v>
      </c>
      <c r="AB1635" s="14"/>
      <c r="AC1635" s="14"/>
      <c r="AD1635" s="14"/>
      <c r="AE1635" s="14"/>
      <c r="AF1635" s="14"/>
      <c r="AG1635" s="14"/>
      <c r="AH1635" s="14"/>
    </row>
    <row r="1636" spans="2:34" hidden="1" x14ac:dyDescent="0.35">
      <c r="B1636" s="10">
        <v>44668803</v>
      </c>
      <c r="C1636" s="10">
        <v>803</v>
      </c>
      <c r="D1636" s="11" t="s">
        <v>4185</v>
      </c>
      <c r="E1636" s="11"/>
      <c r="F1636" s="11"/>
      <c r="G1636" s="11" t="s">
        <v>46</v>
      </c>
      <c r="H1636" s="10" t="s">
        <v>1837</v>
      </c>
      <c r="I1636" s="41" t="s">
        <v>48</v>
      </c>
      <c r="J1636" s="41"/>
      <c r="K1636" s="10"/>
      <c r="L1636" s="10" t="s">
        <v>3055</v>
      </c>
      <c r="M1636" s="10" t="s">
        <v>67</v>
      </c>
      <c r="N1636" s="13" t="s">
        <v>2577</v>
      </c>
      <c r="O1636" s="10" t="s">
        <v>53</v>
      </c>
      <c r="P1636" s="15" t="s">
        <v>2577</v>
      </c>
      <c r="Q1636" s="11"/>
      <c r="R1636" s="10"/>
      <c r="S1636" s="10" t="s">
        <v>536</v>
      </c>
      <c r="T1636" s="10" t="s">
        <v>536</v>
      </c>
      <c r="U1636" s="10" t="s">
        <v>2580</v>
      </c>
      <c r="V1636" s="10">
        <v>3819000000</v>
      </c>
      <c r="W1636" s="10" t="s">
        <v>604</v>
      </c>
      <c r="X1636" s="10" t="s">
        <v>604</v>
      </c>
      <c r="Y1636" s="10" t="s">
        <v>604</v>
      </c>
      <c r="Z1636" s="10" t="s">
        <v>604</v>
      </c>
      <c r="AA1636" s="10" t="s">
        <v>2581</v>
      </c>
      <c r="AB1636" s="14"/>
      <c r="AC1636" s="14"/>
      <c r="AD1636" s="14"/>
      <c r="AE1636" s="14"/>
      <c r="AF1636" s="14"/>
      <c r="AG1636" s="14"/>
      <c r="AH1636" s="14"/>
    </row>
    <row r="1637" spans="2:34" hidden="1" x14ac:dyDescent="0.35">
      <c r="B1637" s="10">
        <v>41036876</v>
      </c>
      <c r="C1637" s="10">
        <v>876</v>
      </c>
      <c r="D1637" s="11" t="s">
        <v>4186</v>
      </c>
      <c r="E1637" s="11"/>
      <c r="F1637" s="11"/>
      <c r="G1637" s="11" t="s">
        <v>46</v>
      </c>
      <c r="H1637" s="10" t="s">
        <v>2634</v>
      </c>
      <c r="I1637" s="41" t="s">
        <v>140</v>
      </c>
      <c r="J1637" s="41"/>
      <c r="K1637" s="10"/>
      <c r="L1637" s="10" t="s">
        <v>3055</v>
      </c>
      <c r="M1637" s="10" t="s">
        <v>67</v>
      </c>
      <c r="N1637" s="13" t="s">
        <v>2577</v>
      </c>
      <c r="O1637" s="10" t="s">
        <v>53</v>
      </c>
      <c r="P1637" s="15" t="s">
        <v>2577</v>
      </c>
      <c r="Q1637" s="11"/>
      <c r="R1637" s="10"/>
      <c r="S1637" s="10">
        <v>41041876</v>
      </c>
      <c r="T1637" s="10" t="s">
        <v>3059</v>
      </c>
      <c r="U1637" s="10" t="s">
        <v>2594</v>
      </c>
      <c r="V1637" s="10">
        <v>3819000000</v>
      </c>
      <c r="W1637" s="10" t="s">
        <v>604</v>
      </c>
      <c r="X1637" s="10" t="s">
        <v>3060</v>
      </c>
      <c r="Y1637" s="10" t="s">
        <v>604</v>
      </c>
      <c r="Z1637" s="10" t="s">
        <v>604</v>
      </c>
      <c r="AA1637" s="10" t="s">
        <v>4187</v>
      </c>
      <c r="AB1637" s="14"/>
      <c r="AC1637" s="14"/>
      <c r="AD1637" s="14"/>
      <c r="AE1637" s="14"/>
      <c r="AF1637" s="14"/>
      <c r="AG1637" s="14"/>
      <c r="AH1637" s="14"/>
    </row>
    <row r="1638" spans="2:34" hidden="1" x14ac:dyDescent="0.35">
      <c r="B1638" s="10">
        <v>41036875</v>
      </c>
      <c r="C1638" s="10">
        <v>875</v>
      </c>
      <c r="D1638" s="11" t="s">
        <v>4188</v>
      </c>
      <c r="E1638" s="11"/>
      <c r="F1638" s="11"/>
      <c r="G1638" s="11" t="s">
        <v>46</v>
      </c>
      <c r="H1638" s="10" t="s">
        <v>4184</v>
      </c>
      <c r="I1638" s="41" t="s">
        <v>140</v>
      </c>
      <c r="J1638" s="41"/>
      <c r="K1638" s="10"/>
      <c r="L1638" s="10" t="s">
        <v>3055</v>
      </c>
      <c r="M1638" s="10" t="s">
        <v>67</v>
      </c>
      <c r="N1638" s="13" t="s">
        <v>2577</v>
      </c>
      <c r="O1638" s="10" t="s">
        <v>53</v>
      </c>
      <c r="P1638" s="15" t="s">
        <v>2577</v>
      </c>
      <c r="Q1638" s="11"/>
      <c r="R1638" s="10"/>
      <c r="S1638" s="10" t="s">
        <v>536</v>
      </c>
      <c r="T1638" s="10" t="s">
        <v>536</v>
      </c>
      <c r="U1638" s="10" t="s">
        <v>2580</v>
      </c>
      <c r="V1638" s="10">
        <v>3819000000</v>
      </c>
      <c r="W1638" s="10" t="s">
        <v>604</v>
      </c>
      <c r="X1638" s="10" t="s">
        <v>604</v>
      </c>
      <c r="Y1638" s="10" t="s">
        <v>604</v>
      </c>
      <c r="Z1638" s="10" t="s">
        <v>604</v>
      </c>
      <c r="AA1638" s="10" t="s">
        <v>2581</v>
      </c>
      <c r="AB1638" s="14"/>
      <c r="AC1638" s="14"/>
      <c r="AD1638" s="14"/>
      <c r="AE1638" s="14"/>
      <c r="AF1638" s="14"/>
      <c r="AG1638" s="14"/>
      <c r="AH1638" s="14"/>
    </row>
    <row r="1639" spans="2:34" hidden="1" x14ac:dyDescent="0.35">
      <c r="B1639" s="10">
        <v>41036803</v>
      </c>
      <c r="C1639" s="10">
        <v>803</v>
      </c>
      <c r="D1639" s="11" t="s">
        <v>4189</v>
      </c>
      <c r="E1639" s="11"/>
      <c r="F1639" s="11"/>
      <c r="G1639" s="11" t="s">
        <v>46</v>
      </c>
      <c r="H1639" s="10" t="s">
        <v>1837</v>
      </c>
      <c r="I1639" s="41" t="s">
        <v>48</v>
      </c>
      <c r="J1639" s="41"/>
      <c r="K1639" s="10"/>
      <c r="L1639" s="10" t="s">
        <v>3055</v>
      </c>
      <c r="M1639" s="10" t="s">
        <v>67</v>
      </c>
      <c r="N1639" s="13" t="s">
        <v>2577</v>
      </c>
      <c r="O1639" s="10" t="s">
        <v>53</v>
      </c>
      <c r="P1639" s="15" t="s">
        <v>2577</v>
      </c>
      <c r="Q1639" s="11"/>
      <c r="R1639" s="10"/>
      <c r="S1639" s="10">
        <v>41041809</v>
      </c>
      <c r="T1639" s="10" t="s">
        <v>3835</v>
      </c>
      <c r="U1639" s="10" t="s">
        <v>2594</v>
      </c>
      <c r="V1639" s="10">
        <v>3819000000</v>
      </c>
      <c r="W1639" s="10" t="s">
        <v>604</v>
      </c>
      <c r="X1639" s="10" t="s">
        <v>3060</v>
      </c>
      <c r="Y1639" s="10" t="s">
        <v>604</v>
      </c>
      <c r="Z1639" s="10" t="s">
        <v>604</v>
      </c>
      <c r="AA1639" s="10" t="s">
        <v>4187</v>
      </c>
      <c r="AB1639" s="14"/>
      <c r="AC1639" s="14"/>
      <c r="AD1639" s="14"/>
      <c r="AE1639" s="14"/>
      <c r="AF1639" s="14"/>
      <c r="AG1639" s="14"/>
      <c r="AH1639" s="14"/>
    </row>
    <row r="1640" spans="2:34" hidden="1" x14ac:dyDescent="0.35">
      <c r="B1640" s="10">
        <v>41070859</v>
      </c>
      <c r="C1640" s="10">
        <v>859</v>
      </c>
      <c r="D1640" s="11" t="s">
        <v>4190</v>
      </c>
      <c r="E1640" s="11"/>
      <c r="F1640" s="11"/>
      <c r="G1640" s="11" t="s">
        <v>46</v>
      </c>
      <c r="H1640" s="10" t="s">
        <v>3639</v>
      </c>
      <c r="I1640" s="41" t="s">
        <v>140</v>
      </c>
      <c r="J1640" s="41"/>
      <c r="K1640" s="10"/>
      <c r="L1640" s="10" t="s">
        <v>3055</v>
      </c>
      <c r="M1640" s="10" t="s">
        <v>67</v>
      </c>
      <c r="N1640" s="13" t="s">
        <v>2577</v>
      </c>
      <c r="O1640" s="10" t="s">
        <v>53</v>
      </c>
      <c r="P1640" s="15" t="s">
        <v>2577</v>
      </c>
      <c r="Q1640" s="11"/>
      <c r="R1640" s="10"/>
      <c r="S1640" s="10" t="s">
        <v>536</v>
      </c>
      <c r="T1640" s="10" t="s">
        <v>536</v>
      </c>
      <c r="U1640" s="10" t="s">
        <v>2580</v>
      </c>
      <c r="V1640" s="10">
        <v>3820000000</v>
      </c>
      <c r="W1640" s="10" t="s">
        <v>604</v>
      </c>
      <c r="X1640" s="10" t="s">
        <v>4191</v>
      </c>
      <c r="Y1640" s="10" t="s">
        <v>604</v>
      </c>
      <c r="Z1640" s="10" t="s">
        <v>604</v>
      </c>
      <c r="AA1640" s="10" t="s">
        <v>4192</v>
      </c>
      <c r="AB1640" s="14"/>
      <c r="AC1640" s="14"/>
      <c r="AD1640" s="14"/>
      <c r="AE1640" s="14"/>
      <c r="AF1640" s="14"/>
      <c r="AG1640" s="14"/>
      <c r="AH1640" s="14"/>
    </row>
    <row r="1641" spans="2:34" hidden="1" x14ac:dyDescent="0.35">
      <c r="B1641" s="10">
        <v>41070854</v>
      </c>
      <c r="C1641" s="10">
        <v>854</v>
      </c>
      <c r="D1641" s="11" t="s">
        <v>4193</v>
      </c>
      <c r="E1641" s="11"/>
      <c r="F1641" s="11"/>
      <c r="G1641" s="11" t="s">
        <v>46</v>
      </c>
      <c r="H1641" s="10" t="s">
        <v>2634</v>
      </c>
      <c r="I1641" s="41" t="s">
        <v>140</v>
      </c>
      <c r="J1641" s="41"/>
      <c r="K1641" s="10"/>
      <c r="L1641" s="10" t="s">
        <v>3055</v>
      </c>
      <c r="M1641" s="10" t="s">
        <v>67</v>
      </c>
      <c r="N1641" s="13" t="s">
        <v>2577</v>
      </c>
      <c r="O1641" s="10" t="s">
        <v>53</v>
      </c>
      <c r="P1641" s="15" t="s">
        <v>2577</v>
      </c>
      <c r="Q1641" s="11"/>
      <c r="R1641" s="10"/>
      <c r="S1641" s="10" t="s">
        <v>536</v>
      </c>
      <c r="T1641" s="10" t="s">
        <v>536</v>
      </c>
      <c r="U1641" s="10" t="s">
        <v>2580</v>
      </c>
      <c r="V1641" s="10">
        <v>3820000000</v>
      </c>
      <c r="W1641" s="10" t="s">
        <v>604</v>
      </c>
      <c r="X1641" s="10" t="s">
        <v>4191</v>
      </c>
      <c r="Y1641" s="10" t="s">
        <v>604</v>
      </c>
      <c r="Z1641" s="10" t="s">
        <v>604</v>
      </c>
      <c r="AA1641" s="10" t="s">
        <v>4192</v>
      </c>
      <c r="AB1641" s="14"/>
      <c r="AC1641" s="14"/>
      <c r="AD1641" s="14"/>
      <c r="AE1641" s="14"/>
      <c r="AF1641" s="14"/>
      <c r="AG1641" s="14"/>
      <c r="AH1641" s="14"/>
    </row>
    <row r="1642" spans="2:34" hidden="1" x14ac:dyDescent="0.35">
      <c r="B1642" s="10">
        <v>41070803</v>
      </c>
      <c r="C1642" s="10">
        <v>803</v>
      </c>
      <c r="D1642" s="11" t="s">
        <v>4194</v>
      </c>
      <c r="E1642" s="11"/>
      <c r="F1642" s="11"/>
      <c r="G1642" s="11" t="s">
        <v>46</v>
      </c>
      <c r="H1642" s="10" t="s">
        <v>1837</v>
      </c>
      <c r="I1642" s="41" t="s">
        <v>48</v>
      </c>
      <c r="J1642" s="41"/>
      <c r="K1642" s="10"/>
      <c r="L1642" s="10" t="s">
        <v>3055</v>
      </c>
      <c r="M1642" s="10" t="s">
        <v>67</v>
      </c>
      <c r="N1642" s="13" t="s">
        <v>2577</v>
      </c>
      <c r="O1642" s="10" t="s">
        <v>53</v>
      </c>
      <c r="P1642" s="15" t="s">
        <v>2577</v>
      </c>
      <c r="Q1642" s="11"/>
      <c r="R1642" s="10"/>
      <c r="S1642" s="10" t="s">
        <v>536</v>
      </c>
      <c r="T1642" s="10" t="s">
        <v>536</v>
      </c>
      <c r="U1642" s="10" t="s">
        <v>2580</v>
      </c>
      <c r="V1642" s="10">
        <v>3820000000</v>
      </c>
      <c r="W1642" s="10" t="s">
        <v>604</v>
      </c>
      <c r="X1642" s="10" t="s">
        <v>4191</v>
      </c>
      <c r="Y1642" s="10" t="s">
        <v>604</v>
      </c>
      <c r="Z1642" s="10" t="s">
        <v>604</v>
      </c>
      <c r="AA1642" s="10" t="s">
        <v>4192</v>
      </c>
      <c r="AB1642" s="14"/>
      <c r="AC1642" s="14"/>
      <c r="AD1642" s="14"/>
      <c r="AE1642" s="14"/>
      <c r="AF1642" s="14"/>
      <c r="AG1642" s="14"/>
      <c r="AH1642" s="14"/>
    </row>
    <row r="1643" spans="2:34" hidden="1" x14ac:dyDescent="0.35">
      <c r="B1643" s="10">
        <v>41070870</v>
      </c>
      <c r="C1643" s="10">
        <v>870</v>
      </c>
      <c r="D1643" s="11" t="s">
        <v>4195</v>
      </c>
      <c r="E1643" s="11"/>
      <c r="F1643" s="11"/>
      <c r="G1643" s="11" t="s">
        <v>46</v>
      </c>
      <c r="H1643" s="10" t="s">
        <v>151</v>
      </c>
      <c r="I1643" s="41" t="s">
        <v>86</v>
      </c>
      <c r="J1643" s="41"/>
      <c r="K1643" s="10"/>
      <c r="L1643" s="10" t="s">
        <v>3055</v>
      </c>
      <c r="M1643" s="10" t="s">
        <v>67</v>
      </c>
      <c r="N1643" s="13" t="s">
        <v>2577</v>
      </c>
      <c r="O1643" s="10" t="s">
        <v>53</v>
      </c>
      <c r="P1643" s="15" t="s">
        <v>2577</v>
      </c>
      <c r="Q1643" s="11"/>
      <c r="R1643" s="10"/>
      <c r="S1643" s="10" t="s">
        <v>536</v>
      </c>
      <c r="T1643" s="10" t="s">
        <v>536</v>
      </c>
      <c r="U1643" s="10" t="s">
        <v>2580</v>
      </c>
      <c r="V1643" s="10" t="s">
        <v>604</v>
      </c>
      <c r="W1643" s="10" t="s">
        <v>604</v>
      </c>
      <c r="X1643" s="10" t="s">
        <v>604</v>
      </c>
      <c r="Y1643" s="10" t="s">
        <v>604</v>
      </c>
      <c r="Z1643" s="10" t="s">
        <v>604</v>
      </c>
      <c r="AA1643" s="10" t="s">
        <v>2581</v>
      </c>
      <c r="AB1643" s="14"/>
      <c r="AC1643" s="14"/>
      <c r="AD1643" s="14"/>
      <c r="AE1643" s="14"/>
      <c r="AF1643" s="14"/>
      <c r="AG1643" s="14"/>
      <c r="AH1643" s="14"/>
    </row>
    <row r="1644" spans="2:34" hidden="1" x14ac:dyDescent="0.35">
      <c r="B1644" s="10">
        <v>43220918</v>
      </c>
      <c r="C1644" s="10">
        <v>918</v>
      </c>
      <c r="D1644" s="11" t="s">
        <v>4196</v>
      </c>
      <c r="E1644" s="11"/>
      <c r="F1644" s="11"/>
      <c r="G1644" s="11" t="s">
        <v>46</v>
      </c>
      <c r="H1644" s="10" t="s">
        <v>3852</v>
      </c>
      <c r="I1644" s="41" t="s">
        <v>140</v>
      </c>
      <c r="J1644" s="41"/>
      <c r="K1644" s="10"/>
      <c r="L1644" s="10" t="s">
        <v>51</v>
      </c>
      <c r="M1644" s="10" t="s">
        <v>67</v>
      </c>
      <c r="N1644" s="13" t="s">
        <v>2577</v>
      </c>
      <c r="O1644" s="10" t="s">
        <v>604</v>
      </c>
      <c r="P1644" s="15" t="s">
        <v>2577</v>
      </c>
      <c r="Q1644" s="11"/>
      <c r="R1644" s="10"/>
      <c r="S1644" s="10" t="s">
        <v>536</v>
      </c>
      <c r="T1644" s="10" t="s">
        <v>536</v>
      </c>
      <c r="U1644" s="10" t="s">
        <v>2580</v>
      </c>
      <c r="V1644" s="10">
        <v>2710199900</v>
      </c>
      <c r="W1644" s="10" t="s">
        <v>2582</v>
      </c>
      <c r="X1644" s="10" t="s">
        <v>4197</v>
      </c>
      <c r="Y1644" s="10" t="s">
        <v>604</v>
      </c>
      <c r="Z1644" s="10" t="s">
        <v>604</v>
      </c>
      <c r="AA1644" s="10" t="s">
        <v>4198</v>
      </c>
      <c r="AB1644" s="14"/>
      <c r="AC1644" s="14"/>
      <c r="AD1644" s="14"/>
      <c r="AE1644" s="14"/>
      <c r="AF1644" s="14"/>
      <c r="AG1644" s="14"/>
      <c r="AH1644" s="14"/>
    </row>
    <row r="1645" spans="2:34" hidden="1" x14ac:dyDescent="0.35">
      <c r="B1645" s="10">
        <v>51102845</v>
      </c>
      <c r="C1645" s="10">
        <v>845</v>
      </c>
      <c r="D1645" s="11" t="s">
        <v>4199</v>
      </c>
      <c r="E1645" s="11"/>
      <c r="F1645" s="11"/>
      <c r="G1645" s="11" t="s">
        <v>46</v>
      </c>
      <c r="H1645" s="10" t="s">
        <v>4200</v>
      </c>
      <c r="I1645" s="41" t="s">
        <v>140</v>
      </c>
      <c r="J1645" s="41"/>
      <c r="K1645" s="10"/>
      <c r="L1645" s="10" t="s">
        <v>51</v>
      </c>
      <c r="M1645" s="10" t="s">
        <v>67</v>
      </c>
      <c r="N1645" s="13" t="s">
        <v>2577</v>
      </c>
      <c r="O1645" s="10" t="s">
        <v>604</v>
      </c>
      <c r="P1645" s="15" t="s">
        <v>2577</v>
      </c>
      <c r="Q1645" s="11"/>
      <c r="R1645" s="10"/>
      <c r="S1645" s="10" t="s">
        <v>536</v>
      </c>
      <c r="T1645" s="10" t="s">
        <v>536</v>
      </c>
      <c r="U1645" s="10" t="s">
        <v>2580</v>
      </c>
      <c r="V1645" s="10">
        <v>3403190000</v>
      </c>
      <c r="W1645" s="10" t="s">
        <v>2582</v>
      </c>
      <c r="X1645" s="10" t="s">
        <v>4201</v>
      </c>
      <c r="Y1645" s="10" t="s">
        <v>604</v>
      </c>
      <c r="Z1645" s="10" t="s">
        <v>604</v>
      </c>
      <c r="AA1645" s="10" t="s">
        <v>4202</v>
      </c>
      <c r="AB1645" s="14"/>
      <c r="AC1645" s="14"/>
      <c r="AD1645" s="14"/>
      <c r="AE1645" s="14"/>
      <c r="AF1645" s="14"/>
      <c r="AG1645" s="14"/>
      <c r="AH1645" s="14"/>
    </row>
    <row r="1646" spans="2:34" hidden="1" x14ac:dyDescent="0.35">
      <c r="B1646" s="10">
        <v>51102916</v>
      </c>
      <c r="C1646" s="10">
        <v>916</v>
      </c>
      <c r="D1646" s="11" t="s">
        <v>4203</v>
      </c>
      <c r="E1646" s="11"/>
      <c r="F1646" s="11"/>
      <c r="G1646" s="11" t="s">
        <v>46</v>
      </c>
      <c r="H1646" s="10" t="s">
        <v>3862</v>
      </c>
      <c r="I1646" s="41" t="s">
        <v>140</v>
      </c>
      <c r="J1646" s="41"/>
      <c r="K1646" s="10"/>
      <c r="L1646" s="10" t="s">
        <v>51</v>
      </c>
      <c r="M1646" s="10" t="s">
        <v>67</v>
      </c>
      <c r="N1646" s="13" t="s">
        <v>2577</v>
      </c>
      <c r="O1646" s="10" t="s">
        <v>604</v>
      </c>
      <c r="P1646" s="15" t="s">
        <v>2577</v>
      </c>
      <c r="Q1646" s="11"/>
      <c r="R1646" s="10"/>
      <c r="S1646" s="10" t="s">
        <v>536</v>
      </c>
      <c r="T1646" s="10" t="s">
        <v>536</v>
      </c>
      <c r="U1646" s="10" t="s">
        <v>2580</v>
      </c>
      <c r="V1646" s="10">
        <v>3403190000</v>
      </c>
      <c r="W1646" s="10" t="s">
        <v>2582</v>
      </c>
      <c r="X1646" s="10" t="s">
        <v>4201</v>
      </c>
      <c r="Y1646" s="10" t="s">
        <v>604</v>
      </c>
      <c r="Z1646" s="10" t="s">
        <v>604</v>
      </c>
      <c r="AA1646" s="10" t="s">
        <v>4202</v>
      </c>
      <c r="AB1646" s="14"/>
      <c r="AC1646" s="14"/>
      <c r="AD1646" s="14"/>
      <c r="AE1646" s="14"/>
      <c r="AF1646" s="14"/>
      <c r="AG1646" s="14"/>
      <c r="AH1646" s="14"/>
    </row>
    <row r="1647" spans="2:34" hidden="1" x14ac:dyDescent="0.35">
      <c r="B1647" s="10">
        <v>43068918</v>
      </c>
      <c r="C1647" s="10">
        <v>918</v>
      </c>
      <c r="D1647" s="11" t="s">
        <v>4204</v>
      </c>
      <c r="E1647" s="11"/>
      <c r="F1647" s="11"/>
      <c r="G1647" s="11" t="s">
        <v>46</v>
      </c>
      <c r="H1647" s="10" t="s">
        <v>3852</v>
      </c>
      <c r="I1647" s="41" t="s">
        <v>140</v>
      </c>
      <c r="J1647" s="41"/>
      <c r="K1647" s="10"/>
      <c r="L1647" s="10" t="s">
        <v>51</v>
      </c>
      <c r="M1647" s="10" t="s">
        <v>67</v>
      </c>
      <c r="N1647" s="13" t="s">
        <v>2577</v>
      </c>
      <c r="O1647" s="10" t="s">
        <v>604</v>
      </c>
      <c r="P1647" s="15" t="s">
        <v>2577</v>
      </c>
      <c r="Q1647" s="11"/>
      <c r="R1647" s="10"/>
      <c r="S1647" s="10" t="s">
        <v>536</v>
      </c>
      <c r="T1647" s="10" t="s">
        <v>536</v>
      </c>
      <c r="U1647" s="10" t="s">
        <v>2580</v>
      </c>
      <c r="V1647" s="10">
        <v>2710199900</v>
      </c>
      <c r="W1647" s="10" t="s">
        <v>2582</v>
      </c>
      <c r="X1647" s="10" t="s">
        <v>4205</v>
      </c>
      <c r="Y1647" s="10" t="s">
        <v>604</v>
      </c>
      <c r="Z1647" s="10" t="s">
        <v>604</v>
      </c>
      <c r="AA1647" s="10" t="s">
        <v>4206</v>
      </c>
      <c r="AB1647" s="14"/>
      <c r="AC1647" s="14"/>
      <c r="AD1647" s="14"/>
      <c r="AE1647" s="14"/>
      <c r="AF1647" s="14"/>
      <c r="AG1647" s="14"/>
      <c r="AH1647" s="14"/>
    </row>
    <row r="1648" spans="2:34" hidden="1" x14ac:dyDescent="0.35">
      <c r="B1648" s="10">
        <v>48507803</v>
      </c>
      <c r="C1648" s="10">
        <v>803</v>
      </c>
      <c r="D1648" s="11" t="s">
        <v>4207</v>
      </c>
      <c r="E1648" s="11"/>
      <c r="F1648" s="11"/>
      <c r="G1648" s="11" t="s">
        <v>46</v>
      </c>
      <c r="H1648" s="10" t="s">
        <v>1837</v>
      </c>
      <c r="I1648" s="41" t="s">
        <v>48</v>
      </c>
      <c r="J1648" s="41"/>
      <c r="K1648" s="10"/>
      <c r="L1648" s="10" t="s">
        <v>66</v>
      </c>
      <c r="M1648" s="10" t="s">
        <v>67</v>
      </c>
      <c r="N1648" s="13" t="s">
        <v>2577</v>
      </c>
      <c r="O1648" s="10" t="s">
        <v>604</v>
      </c>
      <c r="P1648" s="15" t="s">
        <v>2577</v>
      </c>
      <c r="Q1648" s="11"/>
      <c r="R1648" s="10"/>
      <c r="S1648" s="10" t="s">
        <v>536</v>
      </c>
      <c r="T1648" s="10" t="s">
        <v>536</v>
      </c>
      <c r="U1648" s="10" t="s">
        <v>2580</v>
      </c>
      <c r="V1648" s="10" t="s">
        <v>604</v>
      </c>
      <c r="W1648" s="10" t="s">
        <v>604</v>
      </c>
      <c r="X1648" s="10" t="s">
        <v>604</v>
      </c>
      <c r="Y1648" s="10" t="s">
        <v>604</v>
      </c>
      <c r="Z1648" s="10" t="s">
        <v>604</v>
      </c>
      <c r="AA1648" s="10" t="s">
        <v>2581</v>
      </c>
      <c r="AB1648" s="14"/>
      <c r="AC1648" s="14"/>
      <c r="AD1648" s="14"/>
      <c r="AE1648" s="14"/>
      <c r="AF1648" s="14"/>
      <c r="AG1648" s="14"/>
      <c r="AH1648" s="14"/>
    </row>
    <row r="1649" spans="2:34" hidden="1" x14ac:dyDescent="0.35">
      <c r="B1649" s="10">
        <v>47083803</v>
      </c>
      <c r="C1649" s="10">
        <v>803</v>
      </c>
      <c r="D1649" s="11" t="s">
        <v>4208</v>
      </c>
      <c r="E1649" s="11"/>
      <c r="F1649" s="11"/>
      <c r="G1649" s="11" t="s">
        <v>46</v>
      </c>
      <c r="H1649" s="10" t="s">
        <v>1837</v>
      </c>
      <c r="I1649" s="41" t="s">
        <v>48</v>
      </c>
      <c r="J1649" s="41" t="s">
        <v>145</v>
      </c>
      <c r="K1649" s="10" t="s">
        <v>65</v>
      </c>
      <c r="L1649" s="10" t="s">
        <v>66</v>
      </c>
      <c r="M1649" s="10" t="s">
        <v>67</v>
      </c>
      <c r="N1649" s="13" t="s">
        <v>2577</v>
      </c>
      <c r="O1649" s="10" t="s">
        <v>53</v>
      </c>
      <c r="P1649" s="15" t="s">
        <v>2577</v>
      </c>
      <c r="Q1649" s="11"/>
      <c r="R1649" s="10"/>
      <c r="S1649" s="10">
        <v>47083809</v>
      </c>
      <c r="T1649" s="10" t="s">
        <v>3151</v>
      </c>
      <c r="U1649" s="10" t="s">
        <v>2594</v>
      </c>
      <c r="V1649" s="10">
        <v>2710193200</v>
      </c>
      <c r="W1649" s="10" t="s">
        <v>604</v>
      </c>
      <c r="X1649" s="10" t="s">
        <v>3147</v>
      </c>
      <c r="Y1649" s="10" t="s">
        <v>604</v>
      </c>
      <c r="Z1649" s="10" t="s">
        <v>604</v>
      </c>
      <c r="AA1649" s="10" t="s">
        <v>4209</v>
      </c>
      <c r="AB1649" s="14" t="s">
        <v>425</v>
      </c>
      <c r="AC1649" s="14"/>
      <c r="AD1649" s="14"/>
      <c r="AE1649" s="14"/>
      <c r="AF1649" s="14"/>
      <c r="AG1649" s="14"/>
      <c r="AH1649" s="14"/>
    </row>
    <row r="1650" spans="2:34" hidden="1" x14ac:dyDescent="0.35">
      <c r="B1650" s="10">
        <v>47094803</v>
      </c>
      <c r="C1650" s="10">
        <v>803</v>
      </c>
      <c r="D1650" s="11" t="s">
        <v>4210</v>
      </c>
      <c r="E1650" s="11"/>
      <c r="F1650" s="11"/>
      <c r="G1650" s="11" t="s">
        <v>46</v>
      </c>
      <c r="H1650" s="10" t="s">
        <v>1837</v>
      </c>
      <c r="I1650" s="41" t="s">
        <v>48</v>
      </c>
      <c r="J1650" s="41" t="s">
        <v>145</v>
      </c>
      <c r="K1650" s="10" t="s">
        <v>65</v>
      </c>
      <c r="L1650" s="10" t="s">
        <v>66</v>
      </c>
      <c r="M1650" s="10" t="s">
        <v>67</v>
      </c>
      <c r="N1650" s="13" t="s">
        <v>2577</v>
      </c>
      <c r="O1650" s="10" t="s">
        <v>53</v>
      </c>
      <c r="P1650" s="15" t="s">
        <v>2577</v>
      </c>
      <c r="Q1650" s="11"/>
      <c r="R1650" s="10"/>
      <c r="S1650" s="10">
        <v>47094809</v>
      </c>
      <c r="T1650" s="10" t="s">
        <v>3161</v>
      </c>
      <c r="U1650" s="10" t="s">
        <v>2594</v>
      </c>
      <c r="V1650" s="10">
        <v>2710193200</v>
      </c>
      <c r="W1650" s="10" t="s">
        <v>604</v>
      </c>
      <c r="X1650" s="10" t="s">
        <v>3157</v>
      </c>
      <c r="Y1650" s="10" t="s">
        <v>604</v>
      </c>
      <c r="Z1650" s="10" t="s">
        <v>604</v>
      </c>
      <c r="AA1650" s="10" t="s">
        <v>4211</v>
      </c>
      <c r="AB1650" s="14" t="s">
        <v>425</v>
      </c>
      <c r="AC1650" s="14"/>
      <c r="AD1650" s="14"/>
      <c r="AE1650" s="14"/>
      <c r="AF1650" s="14"/>
      <c r="AG1650" s="14"/>
      <c r="AH1650" s="14"/>
    </row>
    <row r="1651" spans="2:34" hidden="1" x14ac:dyDescent="0.35">
      <c r="B1651" s="10">
        <v>47094977</v>
      </c>
      <c r="C1651" s="10">
        <v>977</v>
      </c>
      <c r="D1651" s="11" t="s">
        <v>4212</v>
      </c>
      <c r="E1651" s="11"/>
      <c r="F1651" s="11"/>
      <c r="G1651" s="11" t="s">
        <v>46</v>
      </c>
      <c r="H1651" s="10" t="s">
        <v>151</v>
      </c>
      <c r="I1651" s="41" t="s">
        <v>86</v>
      </c>
      <c r="J1651" s="41" t="s">
        <v>145</v>
      </c>
      <c r="K1651" s="10" t="s">
        <v>65</v>
      </c>
      <c r="L1651" s="10" t="s">
        <v>66</v>
      </c>
      <c r="M1651" s="10" t="s">
        <v>67</v>
      </c>
      <c r="N1651" s="13" t="s">
        <v>2577</v>
      </c>
      <c r="O1651" s="10" t="s">
        <v>53</v>
      </c>
      <c r="P1651" s="15" t="s">
        <v>2577</v>
      </c>
      <c r="Q1651" s="11"/>
      <c r="R1651" s="10"/>
      <c r="S1651" s="10">
        <v>47094967</v>
      </c>
      <c r="T1651" s="10" t="s">
        <v>3163</v>
      </c>
      <c r="U1651" s="10" t="s">
        <v>2594</v>
      </c>
      <c r="V1651" s="10">
        <v>2710193200</v>
      </c>
      <c r="W1651" s="10" t="s">
        <v>604</v>
      </c>
      <c r="X1651" s="10" t="s">
        <v>3157</v>
      </c>
      <c r="Y1651" s="10" t="s">
        <v>604</v>
      </c>
      <c r="Z1651" s="10" t="s">
        <v>604</v>
      </c>
      <c r="AA1651" s="10" t="s">
        <v>4211</v>
      </c>
      <c r="AB1651" s="14" t="s">
        <v>425</v>
      </c>
      <c r="AC1651" s="14"/>
      <c r="AD1651" s="14"/>
      <c r="AE1651" s="14"/>
      <c r="AF1651" s="14"/>
      <c r="AG1651" s="14"/>
      <c r="AH1651" s="14"/>
    </row>
    <row r="1652" spans="2:34" hidden="1" x14ac:dyDescent="0.35">
      <c r="B1652" s="10">
        <v>47088803</v>
      </c>
      <c r="C1652" s="10">
        <v>803</v>
      </c>
      <c r="D1652" s="11" t="s">
        <v>4213</v>
      </c>
      <c r="E1652" s="11"/>
      <c r="F1652" s="11"/>
      <c r="G1652" s="11" t="s">
        <v>46</v>
      </c>
      <c r="H1652" s="10" t="s">
        <v>1837</v>
      </c>
      <c r="I1652" s="41" t="s">
        <v>48</v>
      </c>
      <c r="J1652" s="41" t="s">
        <v>145</v>
      </c>
      <c r="K1652" s="10" t="s">
        <v>65</v>
      </c>
      <c r="L1652" s="10" t="s">
        <v>66</v>
      </c>
      <c r="M1652" s="10" t="s">
        <v>67</v>
      </c>
      <c r="N1652" s="13" t="s">
        <v>2577</v>
      </c>
      <c r="O1652" s="10" t="s">
        <v>53</v>
      </c>
      <c r="P1652" s="15" t="s">
        <v>2577</v>
      </c>
      <c r="Q1652" s="11"/>
      <c r="R1652" s="10"/>
      <c r="S1652" s="10">
        <v>47088809</v>
      </c>
      <c r="T1652" s="10" t="s">
        <v>427</v>
      </c>
      <c r="U1652" s="10" t="s">
        <v>2594</v>
      </c>
      <c r="V1652" s="10">
        <v>2710193200</v>
      </c>
      <c r="W1652" s="10" t="s">
        <v>604</v>
      </c>
      <c r="X1652" s="10" t="s">
        <v>4214</v>
      </c>
      <c r="Y1652" s="10" t="s">
        <v>604</v>
      </c>
      <c r="Z1652" s="10" t="s">
        <v>604</v>
      </c>
      <c r="AA1652" s="10" t="s">
        <v>4215</v>
      </c>
      <c r="AB1652" s="14" t="s">
        <v>425</v>
      </c>
      <c r="AC1652" s="14"/>
      <c r="AD1652" s="14"/>
      <c r="AE1652" s="14"/>
      <c r="AF1652" s="14"/>
      <c r="AG1652" s="14"/>
      <c r="AH1652" s="14"/>
    </row>
    <row r="1653" spans="2:34" hidden="1" x14ac:dyDescent="0.35">
      <c r="B1653" s="10">
        <v>51004816</v>
      </c>
      <c r="C1653" s="10">
        <v>816</v>
      </c>
      <c r="D1653" s="11" t="s">
        <v>4216</v>
      </c>
      <c r="E1653" s="11"/>
      <c r="F1653" s="11"/>
      <c r="G1653" s="11" t="s">
        <v>216</v>
      </c>
      <c r="H1653" s="10" t="s">
        <v>446</v>
      </c>
      <c r="I1653" s="41" t="s">
        <v>447</v>
      </c>
      <c r="J1653" s="41" t="s">
        <v>145</v>
      </c>
      <c r="K1653" s="10" t="s">
        <v>65</v>
      </c>
      <c r="L1653" s="10" t="s">
        <v>51</v>
      </c>
      <c r="M1653" s="10" t="s">
        <v>52</v>
      </c>
      <c r="N1653" s="13" t="s">
        <v>2577</v>
      </c>
      <c r="O1653" s="10" t="s">
        <v>92</v>
      </c>
      <c r="P1653" s="15" t="s">
        <v>2577</v>
      </c>
      <c r="Q1653" s="11"/>
      <c r="R1653" s="10"/>
      <c r="S1653" s="10" t="s">
        <v>536</v>
      </c>
      <c r="T1653" s="10" t="s">
        <v>536</v>
      </c>
      <c r="U1653" s="10" t="s">
        <v>2580</v>
      </c>
      <c r="V1653" s="10">
        <v>3403190000</v>
      </c>
      <c r="W1653" s="10" t="s">
        <v>2582</v>
      </c>
      <c r="X1653" s="10" t="s">
        <v>3197</v>
      </c>
      <c r="Y1653" s="10" t="s">
        <v>564</v>
      </c>
      <c r="Z1653" s="10" t="s">
        <v>2664</v>
      </c>
      <c r="AA1653" s="10" t="s">
        <v>4217</v>
      </c>
      <c r="AB1653" s="14" t="s">
        <v>434</v>
      </c>
      <c r="AC1653" s="14"/>
      <c r="AD1653" s="14"/>
      <c r="AE1653" s="14"/>
      <c r="AF1653" s="14"/>
      <c r="AG1653" s="14"/>
      <c r="AH1653" s="14"/>
    </row>
    <row r="1654" spans="2:34" hidden="1" x14ac:dyDescent="0.35">
      <c r="B1654" s="10">
        <v>52874807</v>
      </c>
      <c r="C1654" s="10">
        <v>807</v>
      </c>
      <c r="D1654" s="11" t="s">
        <v>4218</v>
      </c>
      <c r="E1654" s="11"/>
      <c r="F1654" s="11"/>
      <c r="G1654" s="11" t="s">
        <v>216</v>
      </c>
      <c r="H1654" s="10" t="s">
        <v>2662</v>
      </c>
      <c r="I1654" s="41" t="s">
        <v>140</v>
      </c>
      <c r="J1654" s="41" t="s">
        <v>145</v>
      </c>
      <c r="K1654" s="10" t="s">
        <v>65</v>
      </c>
      <c r="L1654" s="10" t="s">
        <v>51</v>
      </c>
      <c r="M1654" s="10" t="s">
        <v>67</v>
      </c>
      <c r="N1654" s="13" t="s">
        <v>2577</v>
      </c>
      <c r="O1654" s="10" t="s">
        <v>92</v>
      </c>
      <c r="P1654" s="15" t="s">
        <v>2577</v>
      </c>
      <c r="Q1654" s="11"/>
      <c r="R1654" s="10"/>
      <c r="S1654" s="10">
        <v>51001807</v>
      </c>
      <c r="T1654" s="10" t="s">
        <v>3200</v>
      </c>
      <c r="U1654" s="10" t="s">
        <v>2594</v>
      </c>
      <c r="V1654" s="10">
        <v>3403190000</v>
      </c>
      <c r="W1654" s="10" t="s">
        <v>2582</v>
      </c>
      <c r="X1654" s="10" t="s">
        <v>3202</v>
      </c>
      <c r="Y1654" s="10" t="s">
        <v>354</v>
      </c>
      <c r="Z1654" s="10" t="s">
        <v>2664</v>
      </c>
      <c r="AA1654" s="10" t="s">
        <v>4219</v>
      </c>
      <c r="AB1654" s="14" t="s">
        <v>434</v>
      </c>
      <c r="AC1654" s="14"/>
      <c r="AD1654" s="14"/>
      <c r="AE1654" s="14"/>
      <c r="AF1654" s="14"/>
      <c r="AG1654" s="14"/>
      <c r="AH1654" s="14"/>
    </row>
    <row r="1655" spans="2:34" hidden="1" x14ac:dyDescent="0.35">
      <c r="B1655" s="10">
        <v>52871816</v>
      </c>
      <c r="C1655" s="10">
        <v>816</v>
      </c>
      <c r="D1655" s="11" t="s">
        <v>4220</v>
      </c>
      <c r="E1655" s="11"/>
      <c r="F1655" s="11"/>
      <c r="G1655" s="11" t="s">
        <v>216</v>
      </c>
      <c r="H1655" s="10" t="s">
        <v>446</v>
      </c>
      <c r="I1655" s="41" t="s">
        <v>447</v>
      </c>
      <c r="J1655" s="41" t="s">
        <v>145</v>
      </c>
      <c r="K1655" s="10" t="s">
        <v>65</v>
      </c>
      <c r="L1655" s="10" t="s">
        <v>51</v>
      </c>
      <c r="M1655" s="10" t="s">
        <v>52</v>
      </c>
      <c r="N1655" s="13" t="s">
        <v>2577</v>
      </c>
      <c r="O1655" s="10" t="s">
        <v>92</v>
      </c>
      <c r="P1655" s="15" t="s">
        <v>2577</v>
      </c>
      <c r="Q1655" s="11"/>
      <c r="R1655" s="10"/>
      <c r="S1655" s="10">
        <v>52871817</v>
      </c>
      <c r="T1655" s="10" t="s">
        <v>511</v>
      </c>
      <c r="U1655" s="10" t="s">
        <v>2594</v>
      </c>
      <c r="V1655" s="10">
        <v>2710199900</v>
      </c>
      <c r="W1655" s="10" t="s">
        <v>2582</v>
      </c>
      <c r="X1655" s="10" t="s">
        <v>3217</v>
      </c>
      <c r="Y1655" s="10" t="s">
        <v>564</v>
      </c>
      <c r="Z1655" s="10" t="s">
        <v>2664</v>
      </c>
      <c r="AA1655" s="10" t="s">
        <v>4221</v>
      </c>
      <c r="AB1655" s="14" t="s">
        <v>434</v>
      </c>
      <c r="AC1655" s="14"/>
      <c r="AD1655" s="14"/>
      <c r="AE1655" s="14"/>
      <c r="AF1655" s="14"/>
      <c r="AG1655" s="14"/>
      <c r="AH1655" s="14"/>
    </row>
    <row r="1656" spans="2:34" hidden="1" x14ac:dyDescent="0.35">
      <c r="B1656" s="10">
        <v>46496815</v>
      </c>
      <c r="C1656" s="10">
        <v>815</v>
      </c>
      <c r="D1656" s="11" t="s">
        <v>4222</v>
      </c>
      <c r="E1656" s="11"/>
      <c r="F1656" s="11"/>
      <c r="G1656" s="11" t="s">
        <v>46</v>
      </c>
      <c r="H1656" s="10" t="s">
        <v>163</v>
      </c>
      <c r="I1656" s="41" t="s">
        <v>164</v>
      </c>
      <c r="J1656" s="41"/>
      <c r="K1656" s="10"/>
      <c r="L1656" s="10" t="s">
        <v>66</v>
      </c>
      <c r="M1656" s="10" t="s">
        <v>67</v>
      </c>
      <c r="N1656" s="13" t="s">
        <v>2577</v>
      </c>
      <c r="O1656" s="10" t="s">
        <v>604</v>
      </c>
      <c r="P1656" s="15" t="s">
        <v>2577</v>
      </c>
      <c r="Q1656" s="11"/>
      <c r="R1656" s="10"/>
      <c r="S1656" s="10" t="s">
        <v>536</v>
      </c>
      <c r="T1656" s="10" t="s">
        <v>536</v>
      </c>
      <c r="U1656" s="10" t="s">
        <v>2580</v>
      </c>
      <c r="V1656" s="10">
        <v>2710193200</v>
      </c>
      <c r="W1656" s="10" t="s">
        <v>604</v>
      </c>
      <c r="X1656" s="10" t="s">
        <v>4223</v>
      </c>
      <c r="Y1656" s="10" t="s">
        <v>604</v>
      </c>
      <c r="Z1656" s="10" t="s">
        <v>604</v>
      </c>
      <c r="AA1656" s="10" t="s">
        <v>4224</v>
      </c>
      <c r="AB1656" s="14"/>
      <c r="AC1656" s="14"/>
      <c r="AD1656" s="14"/>
      <c r="AE1656" s="14"/>
      <c r="AF1656" s="14"/>
      <c r="AG1656" s="14"/>
      <c r="AH1656" s="14"/>
    </row>
    <row r="1657" spans="2:34" hidden="1" x14ac:dyDescent="0.35">
      <c r="B1657" s="10">
        <v>46496803</v>
      </c>
      <c r="C1657" s="10">
        <v>803</v>
      </c>
      <c r="D1657" s="11" t="s">
        <v>4225</v>
      </c>
      <c r="E1657" s="11"/>
      <c r="F1657" s="11"/>
      <c r="G1657" s="11" t="s">
        <v>46</v>
      </c>
      <c r="H1657" s="10" t="s">
        <v>1837</v>
      </c>
      <c r="I1657" s="41" t="s">
        <v>48</v>
      </c>
      <c r="J1657" s="41"/>
      <c r="K1657" s="10"/>
      <c r="L1657" s="10" t="s">
        <v>66</v>
      </c>
      <c r="M1657" s="10" t="s">
        <v>67</v>
      </c>
      <c r="N1657" s="13" t="s">
        <v>2577</v>
      </c>
      <c r="O1657" s="10" t="s">
        <v>604</v>
      </c>
      <c r="P1657" s="15" t="s">
        <v>2577</v>
      </c>
      <c r="Q1657" s="11"/>
      <c r="R1657" s="10"/>
      <c r="S1657" s="10" t="s">
        <v>536</v>
      </c>
      <c r="T1657" s="10" t="s">
        <v>536</v>
      </c>
      <c r="U1657" s="10" t="s">
        <v>2580</v>
      </c>
      <c r="V1657" s="10">
        <v>2710193200</v>
      </c>
      <c r="W1657" s="10" t="s">
        <v>604</v>
      </c>
      <c r="X1657" s="10" t="s">
        <v>4223</v>
      </c>
      <c r="Y1657" s="10" t="s">
        <v>604</v>
      </c>
      <c r="Z1657" s="10" t="s">
        <v>604</v>
      </c>
      <c r="AA1657" s="10" t="s">
        <v>4224</v>
      </c>
      <c r="AB1657" s="14"/>
      <c r="AC1657" s="14"/>
      <c r="AD1657" s="14"/>
      <c r="AE1657" s="14"/>
      <c r="AF1657" s="14"/>
      <c r="AG1657" s="14"/>
      <c r="AH1657" s="14"/>
    </row>
    <row r="1658" spans="2:34" hidden="1" x14ac:dyDescent="0.35">
      <c r="B1658" s="10">
        <v>46498803</v>
      </c>
      <c r="C1658" s="10">
        <v>803</v>
      </c>
      <c r="D1658" s="11" t="s">
        <v>4226</v>
      </c>
      <c r="E1658" s="11"/>
      <c r="F1658" s="11"/>
      <c r="G1658" s="11" t="s">
        <v>46</v>
      </c>
      <c r="H1658" s="10" t="s">
        <v>1837</v>
      </c>
      <c r="I1658" s="41" t="s">
        <v>48</v>
      </c>
      <c r="J1658" s="41"/>
      <c r="K1658" s="10"/>
      <c r="L1658" s="10" t="s">
        <v>66</v>
      </c>
      <c r="M1658" s="10" t="s">
        <v>67</v>
      </c>
      <c r="N1658" s="13" t="s">
        <v>2577</v>
      </c>
      <c r="O1658" s="10" t="s">
        <v>604</v>
      </c>
      <c r="P1658" s="15" t="s">
        <v>2577</v>
      </c>
      <c r="Q1658" s="11"/>
      <c r="R1658" s="10"/>
      <c r="S1658" s="10" t="s">
        <v>536</v>
      </c>
      <c r="T1658" s="10" t="s">
        <v>536</v>
      </c>
      <c r="U1658" s="10" t="s">
        <v>2580</v>
      </c>
      <c r="V1658" s="10">
        <v>2710193200</v>
      </c>
      <c r="W1658" s="10" t="s">
        <v>604</v>
      </c>
      <c r="X1658" s="10" t="s">
        <v>4227</v>
      </c>
      <c r="Y1658" s="10" t="s">
        <v>604</v>
      </c>
      <c r="Z1658" s="10" t="s">
        <v>604</v>
      </c>
      <c r="AA1658" s="10" t="s">
        <v>4228</v>
      </c>
      <c r="AB1658" s="14"/>
      <c r="AC1658" s="14"/>
      <c r="AD1658" s="14"/>
      <c r="AE1658" s="14"/>
      <c r="AF1658" s="14"/>
      <c r="AG1658" s="14"/>
      <c r="AH1658" s="14"/>
    </row>
    <row r="1659" spans="2:34" hidden="1" x14ac:dyDescent="0.35">
      <c r="B1659" s="10">
        <v>46601849</v>
      </c>
      <c r="C1659" s="10">
        <v>849</v>
      </c>
      <c r="D1659" s="11" t="s">
        <v>4229</v>
      </c>
      <c r="E1659" s="11"/>
      <c r="F1659" s="11"/>
      <c r="G1659" s="11" t="s">
        <v>46</v>
      </c>
      <c r="H1659" s="10" t="s">
        <v>47</v>
      </c>
      <c r="I1659" s="41" t="s">
        <v>48</v>
      </c>
      <c r="J1659" s="41"/>
      <c r="K1659" s="10"/>
      <c r="L1659" s="10" t="s">
        <v>51</v>
      </c>
      <c r="M1659" s="10" t="s">
        <v>67</v>
      </c>
      <c r="N1659" s="13" t="s">
        <v>2577</v>
      </c>
      <c r="O1659" s="10" t="s">
        <v>604</v>
      </c>
      <c r="P1659" s="15" t="s">
        <v>2577</v>
      </c>
      <c r="Q1659" s="11"/>
      <c r="R1659" s="10"/>
      <c r="S1659" s="10" t="s">
        <v>536</v>
      </c>
      <c r="T1659" s="10" t="s">
        <v>536</v>
      </c>
      <c r="U1659" s="10" t="s">
        <v>2580</v>
      </c>
      <c r="V1659" s="10">
        <v>2710199900</v>
      </c>
      <c r="W1659" s="10" t="s">
        <v>2582</v>
      </c>
      <c r="X1659" s="10" t="s">
        <v>4230</v>
      </c>
      <c r="Y1659" s="10" t="s">
        <v>604</v>
      </c>
      <c r="Z1659" s="10" t="s">
        <v>604</v>
      </c>
      <c r="AA1659" s="10" t="s">
        <v>4231</v>
      </c>
      <c r="AB1659" s="14"/>
      <c r="AC1659" s="14"/>
      <c r="AD1659" s="14"/>
      <c r="AE1659" s="14"/>
      <c r="AF1659" s="14"/>
      <c r="AG1659" s="14"/>
      <c r="AH1659" s="14"/>
    </row>
    <row r="1660" spans="2:34" hidden="1" x14ac:dyDescent="0.35">
      <c r="B1660" s="10">
        <v>46202803</v>
      </c>
      <c r="C1660" s="10">
        <v>803</v>
      </c>
      <c r="D1660" s="11" t="s">
        <v>4232</v>
      </c>
      <c r="E1660" s="11"/>
      <c r="F1660" s="11"/>
      <c r="G1660" s="11" t="s">
        <v>46</v>
      </c>
      <c r="H1660" s="10" t="s">
        <v>1837</v>
      </c>
      <c r="I1660" s="41" t="s">
        <v>48</v>
      </c>
      <c r="J1660" s="41"/>
      <c r="K1660" s="10"/>
      <c r="L1660" s="10" t="s">
        <v>66</v>
      </c>
      <c r="M1660" s="10" t="s">
        <v>67</v>
      </c>
      <c r="N1660" s="13" t="s">
        <v>2577</v>
      </c>
      <c r="O1660" s="10" t="s">
        <v>604</v>
      </c>
      <c r="P1660" s="15" t="s">
        <v>2577</v>
      </c>
      <c r="Q1660" s="11"/>
      <c r="R1660" s="10"/>
      <c r="S1660" s="10" t="s">
        <v>536</v>
      </c>
      <c r="T1660" s="10" t="s">
        <v>536</v>
      </c>
      <c r="U1660" s="10" t="s">
        <v>2580</v>
      </c>
      <c r="V1660" s="10">
        <v>2710193200</v>
      </c>
      <c r="W1660" s="10" t="s">
        <v>604</v>
      </c>
      <c r="X1660" s="10" t="s">
        <v>4233</v>
      </c>
      <c r="Y1660" s="10" t="s">
        <v>604</v>
      </c>
      <c r="Z1660" s="10" t="s">
        <v>604</v>
      </c>
      <c r="AA1660" s="10" t="s">
        <v>4234</v>
      </c>
      <c r="AB1660" s="14"/>
      <c r="AC1660" s="14"/>
      <c r="AD1660" s="14"/>
      <c r="AE1660" s="14"/>
      <c r="AF1660" s="14"/>
      <c r="AG1660" s="14"/>
      <c r="AH1660" s="14"/>
    </row>
    <row r="1661" spans="2:34" hidden="1" x14ac:dyDescent="0.35">
      <c r="B1661" s="10">
        <v>46401803</v>
      </c>
      <c r="C1661" s="10">
        <v>803</v>
      </c>
      <c r="D1661" s="11" t="s">
        <v>4235</v>
      </c>
      <c r="E1661" s="11"/>
      <c r="F1661" s="11"/>
      <c r="G1661" s="11" t="s">
        <v>46</v>
      </c>
      <c r="H1661" s="10" t="s">
        <v>1837</v>
      </c>
      <c r="I1661" s="41" t="s">
        <v>48</v>
      </c>
      <c r="J1661" s="41"/>
      <c r="K1661" s="10"/>
      <c r="L1661" s="10" t="s">
        <v>66</v>
      </c>
      <c r="M1661" s="10" t="s">
        <v>67</v>
      </c>
      <c r="N1661" s="13" t="s">
        <v>2577</v>
      </c>
      <c r="O1661" s="10" t="s">
        <v>604</v>
      </c>
      <c r="P1661" s="15" t="s">
        <v>2577</v>
      </c>
      <c r="Q1661" s="11"/>
      <c r="R1661" s="10"/>
      <c r="S1661" s="10" t="s">
        <v>536</v>
      </c>
      <c r="T1661" s="10" t="s">
        <v>536</v>
      </c>
      <c r="U1661" s="10" t="s">
        <v>2580</v>
      </c>
      <c r="V1661" s="10">
        <v>2710193200</v>
      </c>
      <c r="W1661" s="10" t="s">
        <v>604</v>
      </c>
      <c r="X1661" s="10" t="s">
        <v>4236</v>
      </c>
      <c r="Y1661" s="10" t="s">
        <v>604</v>
      </c>
      <c r="Z1661" s="10" t="s">
        <v>604</v>
      </c>
      <c r="AA1661" s="10" t="s">
        <v>4237</v>
      </c>
      <c r="AB1661" s="14"/>
      <c r="AC1661" s="14"/>
      <c r="AD1661" s="14"/>
      <c r="AE1661" s="14"/>
      <c r="AF1661" s="14"/>
      <c r="AG1661" s="14"/>
      <c r="AH1661" s="14"/>
    </row>
    <row r="1662" spans="2:34" hidden="1" x14ac:dyDescent="0.35">
      <c r="B1662" s="10">
        <v>46440815</v>
      </c>
      <c r="C1662" s="10">
        <v>815</v>
      </c>
      <c r="D1662" s="11" t="s">
        <v>4238</v>
      </c>
      <c r="E1662" s="11"/>
      <c r="F1662" s="11"/>
      <c r="G1662" s="11" t="s">
        <v>46</v>
      </c>
      <c r="H1662" s="10" t="s">
        <v>163</v>
      </c>
      <c r="I1662" s="41" t="s">
        <v>164</v>
      </c>
      <c r="J1662" s="41"/>
      <c r="K1662" s="10"/>
      <c r="L1662" s="10" t="s">
        <v>66</v>
      </c>
      <c r="M1662" s="10" t="s">
        <v>67</v>
      </c>
      <c r="N1662" s="13" t="s">
        <v>2577</v>
      </c>
      <c r="O1662" s="10" t="s">
        <v>604</v>
      </c>
      <c r="P1662" s="15" t="s">
        <v>2577</v>
      </c>
      <c r="Q1662" s="11"/>
      <c r="R1662" s="10"/>
      <c r="S1662" s="10" t="s">
        <v>536</v>
      </c>
      <c r="T1662" s="10" t="s">
        <v>536</v>
      </c>
      <c r="U1662" s="10" t="s">
        <v>2580</v>
      </c>
      <c r="V1662" s="10">
        <v>2710193200</v>
      </c>
      <c r="W1662" s="10" t="s">
        <v>604</v>
      </c>
      <c r="X1662" s="10" t="s">
        <v>4239</v>
      </c>
      <c r="Y1662" s="10" t="s">
        <v>604</v>
      </c>
      <c r="Z1662" s="10" t="s">
        <v>604</v>
      </c>
      <c r="AA1662" s="10" t="s">
        <v>4240</v>
      </c>
      <c r="AB1662" s="14"/>
      <c r="AC1662" s="14"/>
      <c r="AD1662" s="14"/>
      <c r="AE1662" s="14"/>
      <c r="AF1662" s="14"/>
      <c r="AG1662" s="14"/>
      <c r="AH1662" s="14"/>
    </row>
    <row r="1663" spans="2:34" hidden="1" x14ac:dyDescent="0.35">
      <c r="B1663" s="10">
        <v>46440803</v>
      </c>
      <c r="C1663" s="10">
        <v>803</v>
      </c>
      <c r="D1663" s="11" t="s">
        <v>4241</v>
      </c>
      <c r="E1663" s="11"/>
      <c r="F1663" s="11"/>
      <c r="G1663" s="11" t="s">
        <v>46</v>
      </c>
      <c r="H1663" s="10" t="s">
        <v>1837</v>
      </c>
      <c r="I1663" s="41" t="s">
        <v>48</v>
      </c>
      <c r="J1663" s="41"/>
      <c r="K1663" s="10"/>
      <c r="L1663" s="10" t="s">
        <v>66</v>
      </c>
      <c r="M1663" s="10" t="s">
        <v>67</v>
      </c>
      <c r="N1663" s="13" t="s">
        <v>2577</v>
      </c>
      <c r="O1663" s="10" t="s">
        <v>604</v>
      </c>
      <c r="P1663" s="15" t="s">
        <v>2577</v>
      </c>
      <c r="Q1663" s="11"/>
      <c r="R1663" s="10"/>
      <c r="S1663" s="10" t="s">
        <v>536</v>
      </c>
      <c r="T1663" s="10" t="s">
        <v>536</v>
      </c>
      <c r="U1663" s="10" t="s">
        <v>2580</v>
      </c>
      <c r="V1663" s="10">
        <v>2710193200</v>
      </c>
      <c r="W1663" s="10" t="s">
        <v>604</v>
      </c>
      <c r="X1663" s="10" t="s">
        <v>4239</v>
      </c>
      <c r="Y1663" s="10" t="s">
        <v>604</v>
      </c>
      <c r="Z1663" s="10" t="s">
        <v>604</v>
      </c>
      <c r="AA1663" s="10" t="s">
        <v>4240</v>
      </c>
      <c r="AB1663" s="14"/>
      <c r="AC1663" s="14"/>
      <c r="AD1663" s="14"/>
      <c r="AE1663" s="14"/>
      <c r="AF1663" s="14"/>
      <c r="AG1663" s="14"/>
      <c r="AH1663" s="14"/>
    </row>
    <row r="1664" spans="2:34" hidden="1" x14ac:dyDescent="0.35">
      <c r="B1664" s="10">
        <v>46440870</v>
      </c>
      <c r="C1664" s="10">
        <v>870</v>
      </c>
      <c r="D1664" s="11" t="s">
        <v>4242</v>
      </c>
      <c r="E1664" s="11"/>
      <c r="F1664" s="11"/>
      <c r="G1664" s="11" t="s">
        <v>46</v>
      </c>
      <c r="H1664" s="10" t="s">
        <v>151</v>
      </c>
      <c r="I1664" s="41" t="s">
        <v>86</v>
      </c>
      <c r="J1664" s="41"/>
      <c r="K1664" s="10"/>
      <c r="L1664" s="10" t="s">
        <v>66</v>
      </c>
      <c r="M1664" s="10" t="s">
        <v>67</v>
      </c>
      <c r="N1664" s="13" t="s">
        <v>2577</v>
      </c>
      <c r="O1664" s="10" t="s">
        <v>604</v>
      </c>
      <c r="P1664" s="15" t="s">
        <v>2577</v>
      </c>
      <c r="Q1664" s="11"/>
      <c r="R1664" s="10"/>
      <c r="S1664" s="10" t="s">
        <v>536</v>
      </c>
      <c r="T1664" s="10" t="s">
        <v>536</v>
      </c>
      <c r="U1664" s="10" t="s">
        <v>2580</v>
      </c>
      <c r="V1664" s="10">
        <v>2710193200</v>
      </c>
      <c r="W1664" s="10" t="s">
        <v>604</v>
      </c>
      <c r="X1664" s="10" t="s">
        <v>604</v>
      </c>
      <c r="Y1664" s="10" t="s">
        <v>604</v>
      </c>
      <c r="Z1664" s="10" t="s">
        <v>604</v>
      </c>
      <c r="AA1664" s="10" t="s">
        <v>2581</v>
      </c>
      <c r="AB1664" s="14"/>
      <c r="AC1664" s="14"/>
      <c r="AD1664" s="14"/>
      <c r="AE1664" s="14"/>
      <c r="AF1664" s="14"/>
      <c r="AG1664" s="14"/>
      <c r="AH1664" s="14"/>
    </row>
    <row r="1665" spans="2:34" hidden="1" x14ac:dyDescent="0.35">
      <c r="B1665" s="10">
        <v>46440966</v>
      </c>
      <c r="C1665" s="10">
        <v>966</v>
      </c>
      <c r="D1665" s="11" t="s">
        <v>4243</v>
      </c>
      <c r="E1665" s="11"/>
      <c r="F1665" s="11"/>
      <c r="G1665" s="11" t="s">
        <v>46</v>
      </c>
      <c r="H1665" s="10" t="s">
        <v>151</v>
      </c>
      <c r="I1665" s="41" t="s">
        <v>86</v>
      </c>
      <c r="J1665" s="41"/>
      <c r="K1665" s="10"/>
      <c r="L1665" s="10" t="s">
        <v>66</v>
      </c>
      <c r="M1665" s="10" t="s">
        <v>67</v>
      </c>
      <c r="N1665" s="13" t="s">
        <v>2577</v>
      </c>
      <c r="O1665" s="10" t="s">
        <v>604</v>
      </c>
      <c r="P1665" s="15" t="s">
        <v>2577</v>
      </c>
      <c r="Q1665" s="11"/>
      <c r="R1665" s="10"/>
      <c r="S1665" s="10" t="s">
        <v>536</v>
      </c>
      <c r="T1665" s="10" t="s">
        <v>536</v>
      </c>
      <c r="U1665" s="10" t="s">
        <v>2580</v>
      </c>
      <c r="V1665" s="10">
        <v>2710193200</v>
      </c>
      <c r="W1665" s="10" t="s">
        <v>604</v>
      </c>
      <c r="X1665" s="10" t="s">
        <v>4239</v>
      </c>
      <c r="Y1665" s="10" t="s">
        <v>604</v>
      </c>
      <c r="Z1665" s="10" t="s">
        <v>604</v>
      </c>
      <c r="AA1665" s="10" t="s">
        <v>4240</v>
      </c>
      <c r="AB1665" s="14"/>
      <c r="AC1665" s="14"/>
      <c r="AD1665" s="14"/>
      <c r="AE1665" s="14"/>
      <c r="AF1665" s="14"/>
      <c r="AG1665" s="14"/>
      <c r="AH1665" s="14"/>
    </row>
    <row r="1666" spans="2:34" hidden="1" x14ac:dyDescent="0.35">
      <c r="B1666" s="10">
        <v>46405870</v>
      </c>
      <c r="C1666" s="10">
        <v>870</v>
      </c>
      <c r="D1666" s="11" t="s">
        <v>4244</v>
      </c>
      <c r="E1666" s="11"/>
      <c r="F1666" s="11"/>
      <c r="G1666" s="11" t="s">
        <v>46</v>
      </c>
      <c r="H1666" s="10" t="s">
        <v>151</v>
      </c>
      <c r="I1666" s="41" t="s">
        <v>86</v>
      </c>
      <c r="J1666" s="41"/>
      <c r="K1666" s="10"/>
      <c r="L1666" s="10" t="s">
        <v>66</v>
      </c>
      <c r="M1666" s="10" t="s">
        <v>67</v>
      </c>
      <c r="N1666" s="13" t="s">
        <v>2577</v>
      </c>
      <c r="O1666" s="10" t="s">
        <v>604</v>
      </c>
      <c r="P1666" s="15" t="s">
        <v>2577</v>
      </c>
      <c r="Q1666" s="11"/>
      <c r="R1666" s="10"/>
      <c r="S1666" s="10" t="s">
        <v>536</v>
      </c>
      <c r="T1666" s="10" t="s">
        <v>536</v>
      </c>
      <c r="U1666" s="10" t="s">
        <v>2580</v>
      </c>
      <c r="V1666" s="10">
        <v>2710193200</v>
      </c>
      <c r="W1666" s="10" t="s">
        <v>604</v>
      </c>
      <c r="X1666" s="10" t="s">
        <v>604</v>
      </c>
      <c r="Y1666" s="10" t="s">
        <v>604</v>
      </c>
      <c r="Z1666" s="10" t="s">
        <v>604</v>
      </c>
      <c r="AA1666" s="10" t="s">
        <v>2581</v>
      </c>
      <c r="AB1666" s="14"/>
      <c r="AC1666" s="14"/>
      <c r="AD1666" s="14"/>
      <c r="AE1666" s="14"/>
      <c r="AF1666" s="14"/>
      <c r="AG1666" s="14"/>
      <c r="AH1666" s="14"/>
    </row>
    <row r="1667" spans="2:34" hidden="1" x14ac:dyDescent="0.35">
      <c r="B1667" s="10">
        <v>46405966</v>
      </c>
      <c r="C1667" s="10">
        <v>966</v>
      </c>
      <c r="D1667" s="11" t="s">
        <v>4245</v>
      </c>
      <c r="E1667" s="11"/>
      <c r="F1667" s="11"/>
      <c r="G1667" s="11" t="s">
        <v>46</v>
      </c>
      <c r="H1667" s="10" t="s">
        <v>151</v>
      </c>
      <c r="I1667" s="41" t="s">
        <v>86</v>
      </c>
      <c r="J1667" s="41"/>
      <c r="K1667" s="10"/>
      <c r="L1667" s="10" t="s">
        <v>66</v>
      </c>
      <c r="M1667" s="10" t="s">
        <v>67</v>
      </c>
      <c r="N1667" s="13" t="s">
        <v>2577</v>
      </c>
      <c r="O1667" s="10" t="s">
        <v>604</v>
      </c>
      <c r="P1667" s="15" t="s">
        <v>2577</v>
      </c>
      <c r="Q1667" s="11"/>
      <c r="R1667" s="10"/>
      <c r="S1667" s="10" t="s">
        <v>536</v>
      </c>
      <c r="T1667" s="10" t="s">
        <v>536</v>
      </c>
      <c r="U1667" s="10" t="s">
        <v>2580</v>
      </c>
      <c r="V1667" s="10">
        <v>2710193200</v>
      </c>
      <c r="W1667" s="10" t="s">
        <v>604</v>
      </c>
      <c r="X1667" s="10" t="s">
        <v>4246</v>
      </c>
      <c r="Y1667" s="10" t="s">
        <v>604</v>
      </c>
      <c r="Z1667" s="10" t="s">
        <v>604</v>
      </c>
      <c r="AA1667" s="10" t="s">
        <v>4247</v>
      </c>
      <c r="AB1667" s="14"/>
      <c r="AC1667" s="14"/>
      <c r="AD1667" s="14"/>
      <c r="AE1667" s="14"/>
      <c r="AF1667" s="14"/>
      <c r="AG1667" s="14"/>
      <c r="AH1667" s="14"/>
    </row>
    <row r="1668" spans="2:34" hidden="1" x14ac:dyDescent="0.35">
      <c r="B1668" s="10">
        <v>46405801</v>
      </c>
      <c r="C1668" s="10">
        <v>801</v>
      </c>
      <c r="D1668" s="11" t="s">
        <v>4248</v>
      </c>
      <c r="E1668" s="11"/>
      <c r="F1668" s="11"/>
      <c r="G1668" s="11" t="s">
        <v>46</v>
      </c>
      <c r="H1668" s="10" t="s">
        <v>79</v>
      </c>
      <c r="I1668" s="41" t="s">
        <v>79</v>
      </c>
      <c r="J1668" s="41"/>
      <c r="K1668" s="10"/>
      <c r="L1668" s="10" t="s">
        <v>66</v>
      </c>
      <c r="M1668" s="10" t="s">
        <v>67</v>
      </c>
      <c r="N1668" s="13" t="s">
        <v>2577</v>
      </c>
      <c r="O1668" s="10" t="s">
        <v>604</v>
      </c>
      <c r="P1668" s="15" t="s">
        <v>2577</v>
      </c>
      <c r="Q1668" s="11"/>
      <c r="R1668" s="10"/>
      <c r="S1668" s="10" t="s">
        <v>536</v>
      </c>
      <c r="T1668" s="10" t="s">
        <v>536</v>
      </c>
      <c r="U1668" s="10" t="s">
        <v>2580</v>
      </c>
      <c r="V1668" s="10">
        <v>2710193200</v>
      </c>
      <c r="W1668" s="10" t="s">
        <v>44</v>
      </c>
      <c r="X1668" s="10" t="s">
        <v>4246</v>
      </c>
      <c r="Y1668" s="10" t="s">
        <v>604</v>
      </c>
      <c r="Z1668" s="10" t="s">
        <v>604</v>
      </c>
      <c r="AA1668" s="10" t="s">
        <v>4247</v>
      </c>
      <c r="AB1668" s="14"/>
      <c r="AC1668" s="14"/>
      <c r="AD1668" s="14"/>
      <c r="AE1668" s="14"/>
      <c r="AF1668" s="14"/>
      <c r="AG1668" s="14"/>
      <c r="AH1668" s="14"/>
    </row>
    <row r="1669" spans="2:34" hidden="1" x14ac:dyDescent="0.35">
      <c r="B1669" s="10">
        <v>46405803</v>
      </c>
      <c r="C1669" s="10">
        <v>803</v>
      </c>
      <c r="D1669" s="11" t="s">
        <v>4249</v>
      </c>
      <c r="E1669" s="11"/>
      <c r="F1669" s="11"/>
      <c r="G1669" s="11" t="s">
        <v>46</v>
      </c>
      <c r="H1669" s="10" t="s">
        <v>1837</v>
      </c>
      <c r="I1669" s="41" t="s">
        <v>48</v>
      </c>
      <c r="J1669" s="41"/>
      <c r="K1669" s="10"/>
      <c r="L1669" s="10" t="s">
        <v>66</v>
      </c>
      <c r="M1669" s="10" t="s">
        <v>67</v>
      </c>
      <c r="N1669" s="13" t="s">
        <v>2577</v>
      </c>
      <c r="O1669" s="10" t="s">
        <v>604</v>
      </c>
      <c r="P1669" s="15" t="s">
        <v>2577</v>
      </c>
      <c r="Q1669" s="11"/>
      <c r="R1669" s="10"/>
      <c r="S1669" s="10" t="s">
        <v>536</v>
      </c>
      <c r="T1669" s="10" t="s">
        <v>536</v>
      </c>
      <c r="U1669" s="10" t="s">
        <v>2580</v>
      </c>
      <c r="V1669" s="10">
        <v>2710193200</v>
      </c>
      <c r="W1669" s="10" t="s">
        <v>604</v>
      </c>
      <c r="X1669" s="10" t="s">
        <v>4246</v>
      </c>
      <c r="Y1669" s="10" t="s">
        <v>604</v>
      </c>
      <c r="Z1669" s="10" t="s">
        <v>604</v>
      </c>
      <c r="AA1669" s="10" t="s">
        <v>4247</v>
      </c>
      <c r="AB1669" s="14"/>
      <c r="AC1669" s="14"/>
      <c r="AD1669" s="14"/>
      <c r="AE1669" s="14"/>
      <c r="AF1669" s="14"/>
      <c r="AG1669" s="14"/>
      <c r="AH1669" s="14"/>
    </row>
    <row r="1670" spans="2:34" hidden="1" x14ac:dyDescent="0.35">
      <c r="B1670" s="10">
        <v>46610803</v>
      </c>
      <c r="C1670" s="10">
        <v>803</v>
      </c>
      <c r="D1670" s="11" t="s">
        <v>4250</v>
      </c>
      <c r="E1670" s="11"/>
      <c r="F1670" s="11"/>
      <c r="G1670" s="11" t="s">
        <v>46</v>
      </c>
      <c r="H1670" s="10" t="s">
        <v>1837</v>
      </c>
      <c r="I1670" s="41" t="s">
        <v>48</v>
      </c>
      <c r="J1670" s="41"/>
      <c r="K1670" s="10"/>
      <c r="L1670" s="10" t="s">
        <v>66</v>
      </c>
      <c r="M1670" s="10" t="s">
        <v>67</v>
      </c>
      <c r="N1670" s="13" t="s">
        <v>2577</v>
      </c>
      <c r="O1670" s="10" t="s">
        <v>604</v>
      </c>
      <c r="P1670" s="15" t="s">
        <v>2577</v>
      </c>
      <c r="Q1670" s="11"/>
      <c r="R1670" s="10"/>
      <c r="S1670" s="10" t="s">
        <v>536</v>
      </c>
      <c r="T1670" s="10" t="s">
        <v>536</v>
      </c>
      <c r="U1670" s="10" t="s">
        <v>2580</v>
      </c>
      <c r="V1670" s="10">
        <v>3403190000</v>
      </c>
      <c r="W1670" s="10" t="s">
        <v>604</v>
      </c>
      <c r="X1670" s="10" t="s">
        <v>4251</v>
      </c>
      <c r="Y1670" s="10" t="s">
        <v>604</v>
      </c>
      <c r="Z1670" s="10" t="s">
        <v>604</v>
      </c>
      <c r="AA1670" s="10" t="s">
        <v>4252</v>
      </c>
      <c r="AB1670" s="14"/>
      <c r="AC1670" s="14"/>
      <c r="AD1670" s="14"/>
      <c r="AE1670" s="14"/>
      <c r="AF1670" s="14"/>
      <c r="AG1670" s="14"/>
      <c r="AH1670" s="14"/>
    </row>
    <row r="1671" spans="2:34" hidden="1" x14ac:dyDescent="0.35">
      <c r="B1671" s="10">
        <v>48563815</v>
      </c>
      <c r="C1671" s="10">
        <v>815</v>
      </c>
      <c r="D1671" s="11" t="s">
        <v>4253</v>
      </c>
      <c r="E1671" s="11"/>
      <c r="F1671" s="11"/>
      <c r="G1671" s="11" t="s">
        <v>46</v>
      </c>
      <c r="H1671" s="10" t="s">
        <v>163</v>
      </c>
      <c r="I1671" s="41" t="s">
        <v>164</v>
      </c>
      <c r="J1671" s="41"/>
      <c r="K1671" s="10"/>
      <c r="L1671" s="10" t="s">
        <v>66</v>
      </c>
      <c r="M1671" s="10" t="s">
        <v>67</v>
      </c>
      <c r="N1671" s="13" t="s">
        <v>2577</v>
      </c>
      <c r="O1671" s="10" t="s">
        <v>604</v>
      </c>
      <c r="P1671" s="15" t="s">
        <v>2577</v>
      </c>
      <c r="Q1671" s="11"/>
      <c r="R1671" s="10"/>
      <c r="S1671" s="10" t="s">
        <v>536</v>
      </c>
      <c r="T1671" s="10" t="s">
        <v>536</v>
      </c>
      <c r="U1671" s="10" t="s">
        <v>2580</v>
      </c>
      <c r="V1671" s="10">
        <v>2710193200</v>
      </c>
      <c r="W1671" s="10" t="s">
        <v>604</v>
      </c>
      <c r="X1671" s="10" t="s">
        <v>604</v>
      </c>
      <c r="Y1671" s="10" t="s">
        <v>604</v>
      </c>
      <c r="Z1671" s="10" t="s">
        <v>604</v>
      </c>
      <c r="AA1671" s="10" t="s">
        <v>2581</v>
      </c>
      <c r="AB1671" s="14"/>
      <c r="AC1671" s="14"/>
      <c r="AD1671" s="14"/>
      <c r="AE1671" s="14"/>
      <c r="AF1671" s="14"/>
      <c r="AG1671" s="14"/>
      <c r="AH1671" s="14"/>
    </row>
    <row r="1672" spans="2:34" hidden="1" x14ac:dyDescent="0.35">
      <c r="B1672" s="10">
        <v>48563803</v>
      </c>
      <c r="C1672" s="10">
        <v>803</v>
      </c>
      <c r="D1672" s="11" t="s">
        <v>4254</v>
      </c>
      <c r="E1672" s="11"/>
      <c r="F1672" s="11"/>
      <c r="G1672" s="11" t="s">
        <v>46</v>
      </c>
      <c r="H1672" s="10" t="s">
        <v>1837</v>
      </c>
      <c r="I1672" s="41" t="s">
        <v>48</v>
      </c>
      <c r="J1672" s="41"/>
      <c r="K1672" s="10"/>
      <c r="L1672" s="10" t="s">
        <v>66</v>
      </c>
      <c r="M1672" s="10" t="s">
        <v>67</v>
      </c>
      <c r="N1672" s="13" t="s">
        <v>2577</v>
      </c>
      <c r="O1672" s="10" t="s">
        <v>604</v>
      </c>
      <c r="P1672" s="15" t="s">
        <v>2577</v>
      </c>
      <c r="Q1672" s="11"/>
      <c r="R1672" s="10"/>
      <c r="S1672" s="10" t="s">
        <v>536</v>
      </c>
      <c r="T1672" s="10" t="s">
        <v>536</v>
      </c>
      <c r="U1672" s="10" t="s">
        <v>2580</v>
      </c>
      <c r="V1672" s="10">
        <v>2710193200</v>
      </c>
      <c r="W1672" s="10" t="s">
        <v>604</v>
      </c>
      <c r="X1672" s="10" t="s">
        <v>604</v>
      </c>
      <c r="Y1672" s="10" t="s">
        <v>604</v>
      </c>
      <c r="Z1672" s="10" t="s">
        <v>604</v>
      </c>
      <c r="AA1672" s="10" t="s">
        <v>2581</v>
      </c>
      <c r="AB1672" s="14"/>
      <c r="AC1672" s="14"/>
      <c r="AD1672" s="14"/>
      <c r="AE1672" s="14"/>
      <c r="AF1672" s="14"/>
      <c r="AG1672" s="14"/>
      <c r="AH1672" s="14"/>
    </row>
    <row r="1673" spans="2:34" hidden="1" x14ac:dyDescent="0.35">
      <c r="B1673" s="10">
        <v>48552803</v>
      </c>
      <c r="C1673" s="10">
        <v>803</v>
      </c>
      <c r="D1673" s="11" t="s">
        <v>4255</v>
      </c>
      <c r="E1673" s="11"/>
      <c r="F1673" s="11"/>
      <c r="G1673" s="11" t="s">
        <v>46</v>
      </c>
      <c r="H1673" s="10" t="s">
        <v>1837</v>
      </c>
      <c r="I1673" s="41" t="s">
        <v>48</v>
      </c>
      <c r="J1673" s="41"/>
      <c r="K1673" s="10"/>
      <c r="L1673" s="10" t="s">
        <v>66</v>
      </c>
      <c r="M1673" s="10" t="s">
        <v>67</v>
      </c>
      <c r="N1673" s="13" t="s">
        <v>2577</v>
      </c>
      <c r="O1673" s="10" t="s">
        <v>604</v>
      </c>
      <c r="P1673" s="15" t="s">
        <v>2577</v>
      </c>
      <c r="Q1673" s="11"/>
      <c r="R1673" s="10"/>
      <c r="S1673" s="10" t="s">
        <v>536</v>
      </c>
      <c r="T1673" s="10" t="s">
        <v>536</v>
      </c>
      <c r="U1673" s="10" t="s">
        <v>2580</v>
      </c>
      <c r="V1673" s="10" t="s">
        <v>604</v>
      </c>
      <c r="W1673" s="10" t="s">
        <v>604</v>
      </c>
      <c r="X1673" s="10" t="s">
        <v>604</v>
      </c>
      <c r="Y1673" s="10" t="s">
        <v>604</v>
      </c>
      <c r="Z1673" s="10" t="s">
        <v>604</v>
      </c>
      <c r="AA1673" s="10" t="s">
        <v>2581</v>
      </c>
      <c r="AB1673" s="14"/>
      <c r="AC1673" s="14"/>
      <c r="AD1673" s="14"/>
      <c r="AE1673" s="14"/>
      <c r="AF1673" s="14"/>
      <c r="AG1673" s="14"/>
      <c r="AH1673" s="14"/>
    </row>
    <row r="1674" spans="2:34" hidden="1" x14ac:dyDescent="0.35">
      <c r="B1674" s="10">
        <v>52155888</v>
      </c>
      <c r="C1674" s="10">
        <v>888</v>
      </c>
      <c r="D1674" s="11" t="s">
        <v>4256</v>
      </c>
      <c r="E1674" s="11"/>
      <c r="F1674" s="11"/>
      <c r="G1674" s="11" t="s">
        <v>216</v>
      </c>
      <c r="H1674" s="10" t="s">
        <v>431</v>
      </c>
      <c r="I1674" s="41" t="s">
        <v>48</v>
      </c>
      <c r="J1674" s="41"/>
      <c r="K1674" s="10"/>
      <c r="L1674" s="10" t="s">
        <v>66</v>
      </c>
      <c r="M1674" s="10" t="s">
        <v>67</v>
      </c>
      <c r="N1674" s="13" t="s">
        <v>2577</v>
      </c>
      <c r="O1674" s="10" t="s">
        <v>53</v>
      </c>
      <c r="P1674" s="15" t="s">
        <v>2577</v>
      </c>
      <c r="Q1674" s="11"/>
      <c r="R1674" s="10"/>
      <c r="S1674" s="10">
        <v>52155988</v>
      </c>
      <c r="T1674" s="10" t="s">
        <v>3301</v>
      </c>
      <c r="U1674" s="10" t="s">
        <v>2594</v>
      </c>
      <c r="V1674" s="10">
        <v>2710199900</v>
      </c>
      <c r="W1674" s="10" t="s">
        <v>604</v>
      </c>
      <c r="X1674" s="10" t="s">
        <v>3290</v>
      </c>
      <c r="Y1674" s="10" t="s">
        <v>604</v>
      </c>
      <c r="Z1674" s="10" t="s">
        <v>3292</v>
      </c>
      <c r="AA1674" s="10" t="s">
        <v>4257</v>
      </c>
      <c r="AB1674" s="14"/>
      <c r="AC1674" s="14"/>
      <c r="AD1674" s="14"/>
      <c r="AE1674" s="14"/>
      <c r="AF1674" s="14"/>
      <c r="AG1674" s="14"/>
      <c r="AH1674" s="14"/>
    </row>
    <row r="1675" spans="2:34" hidden="1" x14ac:dyDescent="0.35">
      <c r="B1675" s="10">
        <v>44120855</v>
      </c>
      <c r="C1675" s="10">
        <v>855</v>
      </c>
      <c r="D1675" s="11" t="s">
        <v>4258</v>
      </c>
      <c r="E1675" s="11"/>
      <c r="F1675" s="11"/>
      <c r="G1675" s="11" t="s">
        <v>46</v>
      </c>
      <c r="H1675" s="10" t="s">
        <v>163</v>
      </c>
      <c r="I1675" s="41" t="s">
        <v>164</v>
      </c>
      <c r="J1675" s="41"/>
      <c r="K1675" s="10"/>
      <c r="L1675" s="10" t="s">
        <v>66</v>
      </c>
      <c r="M1675" s="10" t="s">
        <v>67</v>
      </c>
      <c r="N1675" s="13" t="s">
        <v>2577</v>
      </c>
      <c r="O1675" s="10" t="s">
        <v>604</v>
      </c>
      <c r="P1675" s="15" t="s">
        <v>2577</v>
      </c>
      <c r="Q1675" s="11"/>
      <c r="R1675" s="10"/>
      <c r="S1675" s="10">
        <v>44523855</v>
      </c>
      <c r="T1675" s="10" t="s">
        <v>2075</v>
      </c>
      <c r="U1675" s="10" t="s">
        <v>2594</v>
      </c>
      <c r="V1675" s="10">
        <v>2710193200</v>
      </c>
      <c r="W1675" s="10" t="s">
        <v>604</v>
      </c>
      <c r="X1675" s="10" t="s">
        <v>4259</v>
      </c>
      <c r="Y1675" s="10" t="s">
        <v>604</v>
      </c>
      <c r="Z1675" s="10" t="s">
        <v>604</v>
      </c>
      <c r="AA1675" s="10" t="s">
        <v>4260</v>
      </c>
      <c r="AB1675" s="14"/>
      <c r="AC1675" s="14"/>
      <c r="AD1675" s="14"/>
      <c r="AE1675" s="14"/>
      <c r="AF1675" s="14"/>
      <c r="AG1675" s="14"/>
      <c r="AH1675" s="14"/>
    </row>
    <row r="1676" spans="2:34" hidden="1" x14ac:dyDescent="0.35">
      <c r="B1676" s="10">
        <v>44120803</v>
      </c>
      <c r="C1676" s="10">
        <v>803</v>
      </c>
      <c r="D1676" s="11" t="s">
        <v>4261</v>
      </c>
      <c r="E1676" s="11"/>
      <c r="F1676" s="11"/>
      <c r="G1676" s="11" t="s">
        <v>46</v>
      </c>
      <c r="H1676" s="10" t="s">
        <v>1837</v>
      </c>
      <c r="I1676" s="41" t="s">
        <v>48</v>
      </c>
      <c r="J1676" s="41"/>
      <c r="K1676" s="10"/>
      <c r="L1676" s="10" t="s">
        <v>66</v>
      </c>
      <c r="M1676" s="10" t="s">
        <v>67</v>
      </c>
      <c r="N1676" s="13" t="s">
        <v>2577</v>
      </c>
      <c r="O1676" s="10" t="s">
        <v>604</v>
      </c>
      <c r="P1676" s="15" t="s">
        <v>2577</v>
      </c>
      <c r="Q1676" s="11"/>
      <c r="R1676" s="10"/>
      <c r="S1676" s="10">
        <v>44523809</v>
      </c>
      <c r="T1676" s="10" t="s">
        <v>2079</v>
      </c>
      <c r="U1676" s="10" t="s">
        <v>2594</v>
      </c>
      <c r="V1676" s="10">
        <v>2710193200</v>
      </c>
      <c r="W1676" s="10" t="s">
        <v>604</v>
      </c>
      <c r="X1676" s="10" t="s">
        <v>4259</v>
      </c>
      <c r="Y1676" s="10" t="s">
        <v>604</v>
      </c>
      <c r="Z1676" s="10" t="s">
        <v>604</v>
      </c>
      <c r="AA1676" s="10" t="s">
        <v>4260</v>
      </c>
      <c r="AB1676" s="14"/>
      <c r="AC1676" s="14"/>
      <c r="AD1676" s="14"/>
      <c r="AE1676" s="14"/>
      <c r="AF1676" s="14"/>
      <c r="AG1676" s="14"/>
      <c r="AH1676" s="14"/>
    </row>
    <row r="1677" spans="2:34" hidden="1" x14ac:dyDescent="0.35">
      <c r="B1677" s="10">
        <v>45581801</v>
      </c>
      <c r="C1677" s="10">
        <v>801</v>
      </c>
      <c r="D1677" s="11" t="s">
        <v>4262</v>
      </c>
      <c r="E1677" s="11"/>
      <c r="F1677" s="11"/>
      <c r="G1677" s="11" t="s">
        <v>46</v>
      </c>
      <c r="H1677" s="10" t="s">
        <v>79</v>
      </c>
      <c r="I1677" s="41" t="s">
        <v>79</v>
      </c>
      <c r="J1677" s="41"/>
      <c r="K1677" s="10"/>
      <c r="L1677" s="10" t="s">
        <v>604</v>
      </c>
      <c r="M1677" s="10" t="s">
        <v>67</v>
      </c>
      <c r="N1677" s="13" t="s">
        <v>2577</v>
      </c>
      <c r="O1677" s="10" t="s">
        <v>604</v>
      </c>
      <c r="P1677" s="15" t="s">
        <v>2577</v>
      </c>
      <c r="Q1677" s="11"/>
      <c r="R1677" s="10"/>
      <c r="S1677" s="10" t="s">
        <v>536</v>
      </c>
      <c r="T1677" s="10" t="s">
        <v>536</v>
      </c>
      <c r="U1677" s="10" t="s">
        <v>2580</v>
      </c>
      <c r="V1677" s="10" t="s">
        <v>604</v>
      </c>
      <c r="W1677" s="10" t="s">
        <v>604</v>
      </c>
      <c r="X1677" s="112" t="s">
        <v>604</v>
      </c>
      <c r="Y1677" s="10" t="s">
        <v>604</v>
      </c>
      <c r="Z1677" s="10" t="s">
        <v>604</v>
      </c>
      <c r="AA1677" s="112" t="s">
        <v>2581</v>
      </c>
      <c r="AB1677" s="14"/>
      <c r="AC1677" s="14"/>
      <c r="AD1677" s="14"/>
      <c r="AE1677" s="14"/>
      <c r="AF1677" s="14"/>
      <c r="AG1677" s="14"/>
      <c r="AH1677" s="14"/>
    </row>
    <row r="1678" spans="2:34" hidden="1" x14ac:dyDescent="0.35">
      <c r="B1678" s="10">
        <v>45581803</v>
      </c>
      <c r="C1678" s="10">
        <v>803</v>
      </c>
      <c r="D1678" s="11" t="s">
        <v>4263</v>
      </c>
      <c r="E1678" s="11"/>
      <c r="F1678" s="11"/>
      <c r="G1678" s="11" t="s">
        <v>46</v>
      </c>
      <c r="H1678" s="10" t="s">
        <v>1837</v>
      </c>
      <c r="I1678" s="41" t="s">
        <v>48</v>
      </c>
      <c r="J1678" s="41"/>
      <c r="K1678" s="10"/>
      <c r="L1678" s="10" t="s">
        <v>604</v>
      </c>
      <c r="M1678" s="10" t="s">
        <v>67</v>
      </c>
      <c r="N1678" s="13" t="s">
        <v>2577</v>
      </c>
      <c r="O1678" s="10" t="s">
        <v>604</v>
      </c>
      <c r="P1678" s="15" t="s">
        <v>2577</v>
      </c>
      <c r="Q1678" s="11"/>
      <c r="R1678" s="10"/>
      <c r="S1678" s="10" t="s">
        <v>536</v>
      </c>
      <c r="T1678" s="10" t="s">
        <v>536</v>
      </c>
      <c r="U1678" s="10" t="s">
        <v>2580</v>
      </c>
      <c r="V1678" s="10" t="s">
        <v>604</v>
      </c>
      <c r="W1678" s="10" t="s">
        <v>604</v>
      </c>
      <c r="X1678" s="112" t="s">
        <v>604</v>
      </c>
      <c r="Y1678" s="10" t="s">
        <v>604</v>
      </c>
      <c r="Z1678" s="10" t="s">
        <v>604</v>
      </c>
      <c r="AA1678" s="112" t="s">
        <v>2581</v>
      </c>
      <c r="AB1678" s="14"/>
      <c r="AC1678" s="14"/>
      <c r="AD1678" s="14"/>
      <c r="AE1678" s="14"/>
      <c r="AF1678" s="14"/>
      <c r="AG1678" s="14"/>
      <c r="AH1678" s="14"/>
    </row>
    <row r="1679" spans="2:34" hidden="1" x14ac:dyDescent="0.35">
      <c r="B1679" s="10">
        <v>45054801</v>
      </c>
      <c r="C1679" s="10">
        <v>801</v>
      </c>
      <c r="D1679" s="11" t="s">
        <v>4264</v>
      </c>
      <c r="E1679" s="11"/>
      <c r="F1679" s="11"/>
      <c r="G1679" s="11" t="s">
        <v>46</v>
      </c>
      <c r="H1679" s="10" t="s">
        <v>79</v>
      </c>
      <c r="I1679" s="41" t="s">
        <v>79</v>
      </c>
      <c r="J1679" s="41"/>
      <c r="K1679" s="10"/>
      <c r="L1679" s="10" t="s">
        <v>66</v>
      </c>
      <c r="M1679" s="10" t="s">
        <v>52</v>
      </c>
      <c r="N1679" s="13" t="s">
        <v>2577</v>
      </c>
      <c r="O1679" s="10" t="s">
        <v>604</v>
      </c>
      <c r="P1679" s="15" t="s">
        <v>2577</v>
      </c>
      <c r="Q1679" s="11"/>
      <c r="R1679" s="10"/>
      <c r="S1679" s="10" t="s">
        <v>536</v>
      </c>
      <c r="T1679" s="10" t="s">
        <v>536</v>
      </c>
      <c r="U1679" s="10" t="s">
        <v>2580</v>
      </c>
      <c r="V1679" s="10">
        <v>2710193200</v>
      </c>
      <c r="W1679" s="10" t="s">
        <v>44</v>
      </c>
      <c r="X1679" s="112" t="s">
        <v>4265</v>
      </c>
      <c r="Y1679" s="10">
        <v>1176</v>
      </c>
      <c r="Z1679" s="10" t="s">
        <v>392</v>
      </c>
      <c r="AA1679" s="112" t="s">
        <v>4266</v>
      </c>
      <c r="AB1679" s="14"/>
      <c r="AC1679" s="14"/>
      <c r="AD1679" s="14"/>
      <c r="AE1679" s="14"/>
      <c r="AF1679" s="14"/>
      <c r="AG1679" s="14"/>
      <c r="AH1679" s="14"/>
    </row>
    <row r="1680" spans="2:34" hidden="1" x14ac:dyDescent="0.35">
      <c r="B1680" s="10">
        <v>45054803</v>
      </c>
      <c r="C1680" s="10">
        <v>803</v>
      </c>
      <c r="D1680" s="11" t="s">
        <v>4267</v>
      </c>
      <c r="E1680" s="11"/>
      <c r="F1680" s="11"/>
      <c r="G1680" s="11" t="s">
        <v>46</v>
      </c>
      <c r="H1680" s="10" t="s">
        <v>1837</v>
      </c>
      <c r="I1680" s="41" t="s">
        <v>48</v>
      </c>
      <c r="J1680" s="41"/>
      <c r="K1680" s="10"/>
      <c r="L1680" s="10" t="s">
        <v>66</v>
      </c>
      <c r="M1680" s="10" t="s">
        <v>67</v>
      </c>
      <c r="N1680" s="13" t="s">
        <v>2577</v>
      </c>
      <c r="O1680" s="10" t="s">
        <v>604</v>
      </c>
      <c r="P1680" s="15" t="s">
        <v>2577</v>
      </c>
      <c r="Q1680" s="11"/>
      <c r="R1680" s="10"/>
      <c r="S1680" s="10" t="s">
        <v>3629</v>
      </c>
      <c r="T1680" s="10" t="s">
        <v>3629</v>
      </c>
      <c r="U1680" s="10" t="s">
        <v>2580</v>
      </c>
      <c r="V1680" s="10">
        <v>2710193200</v>
      </c>
      <c r="W1680" s="10" t="s">
        <v>604</v>
      </c>
      <c r="X1680" s="10" t="s">
        <v>4265</v>
      </c>
      <c r="Y1680" s="10" t="s">
        <v>604</v>
      </c>
      <c r="Z1680" s="10" t="s">
        <v>604</v>
      </c>
      <c r="AA1680" s="10" t="s">
        <v>4268</v>
      </c>
      <c r="AB1680" s="14"/>
      <c r="AC1680" s="14"/>
      <c r="AD1680" s="14"/>
      <c r="AE1680" s="14"/>
      <c r="AF1680" s="14"/>
      <c r="AG1680" s="14"/>
      <c r="AH1680" s="14"/>
    </row>
    <row r="1681" spans="2:34" hidden="1" x14ac:dyDescent="0.35">
      <c r="B1681" s="10">
        <v>43555856</v>
      </c>
      <c r="C1681" s="10">
        <v>856</v>
      </c>
      <c r="D1681" s="11" t="s">
        <v>4269</v>
      </c>
      <c r="E1681" s="11"/>
      <c r="F1681" s="11"/>
      <c r="G1681" s="11" t="s">
        <v>46</v>
      </c>
      <c r="H1681" s="10" t="s">
        <v>2634</v>
      </c>
      <c r="I1681" s="41" t="s">
        <v>140</v>
      </c>
      <c r="J1681" s="41" t="s">
        <v>709</v>
      </c>
      <c r="K1681" s="10" t="s">
        <v>65</v>
      </c>
      <c r="L1681" s="10" t="s">
        <v>66</v>
      </c>
      <c r="M1681" s="10" t="s">
        <v>67</v>
      </c>
      <c r="N1681" s="13" t="s">
        <v>2577</v>
      </c>
      <c r="O1681" s="10" t="s">
        <v>53</v>
      </c>
      <c r="P1681" s="15" t="s">
        <v>2577</v>
      </c>
      <c r="Q1681" s="11"/>
      <c r="R1681" s="10"/>
      <c r="S1681" s="10" t="s">
        <v>536</v>
      </c>
      <c r="T1681" s="10" t="s">
        <v>536</v>
      </c>
      <c r="U1681" s="10" t="s">
        <v>2580</v>
      </c>
      <c r="V1681" s="10">
        <v>2710193200</v>
      </c>
      <c r="W1681" s="10" t="s">
        <v>604</v>
      </c>
      <c r="X1681" s="112" t="s">
        <v>604</v>
      </c>
      <c r="Y1681" s="10" t="s">
        <v>604</v>
      </c>
      <c r="Z1681" s="10" t="s">
        <v>604</v>
      </c>
      <c r="AA1681" s="112" t="s">
        <v>2581</v>
      </c>
      <c r="AB1681" s="14" t="s">
        <v>713</v>
      </c>
      <c r="AC1681" s="14"/>
      <c r="AD1681" s="14"/>
      <c r="AE1681" s="14"/>
      <c r="AF1681" s="14"/>
      <c r="AG1681" s="14"/>
      <c r="AH1681" s="14"/>
    </row>
    <row r="1682" spans="2:34" hidden="1" x14ac:dyDescent="0.35">
      <c r="B1682" s="10">
        <v>43555903</v>
      </c>
      <c r="C1682" s="10">
        <v>903</v>
      </c>
      <c r="D1682" s="11" t="s">
        <v>4270</v>
      </c>
      <c r="E1682" s="11"/>
      <c r="F1682" s="11"/>
      <c r="G1682" s="11" t="s">
        <v>46</v>
      </c>
      <c r="H1682" s="10" t="s">
        <v>2583</v>
      </c>
      <c r="I1682" s="41" t="s">
        <v>364</v>
      </c>
      <c r="J1682" s="41" t="s">
        <v>709</v>
      </c>
      <c r="K1682" s="10" t="s">
        <v>65</v>
      </c>
      <c r="L1682" s="10" t="s">
        <v>66</v>
      </c>
      <c r="M1682" s="10" t="s">
        <v>67</v>
      </c>
      <c r="N1682" s="13" t="s">
        <v>2577</v>
      </c>
      <c r="O1682" s="10" t="s">
        <v>53</v>
      </c>
      <c r="P1682" s="15" t="s">
        <v>2577</v>
      </c>
      <c r="Q1682" s="11"/>
      <c r="R1682" s="10"/>
      <c r="S1682" s="10" t="s">
        <v>536</v>
      </c>
      <c r="T1682" s="10" t="s">
        <v>536</v>
      </c>
      <c r="U1682" s="10" t="s">
        <v>2580</v>
      </c>
      <c r="V1682" s="10">
        <v>2710193200</v>
      </c>
      <c r="W1682" s="10" t="s">
        <v>604</v>
      </c>
      <c r="X1682" s="112" t="s">
        <v>604</v>
      </c>
      <c r="Y1682" s="10" t="s">
        <v>604</v>
      </c>
      <c r="Z1682" s="10" t="s">
        <v>604</v>
      </c>
      <c r="AA1682" s="112" t="s">
        <v>2581</v>
      </c>
      <c r="AB1682" s="14" t="s">
        <v>713</v>
      </c>
      <c r="AC1682" s="14"/>
      <c r="AD1682" s="14"/>
      <c r="AE1682" s="14"/>
      <c r="AF1682" s="14"/>
      <c r="AG1682" s="14"/>
      <c r="AH1682" s="14"/>
    </row>
    <row r="1683" spans="2:34" hidden="1" x14ac:dyDescent="0.35">
      <c r="B1683" s="10">
        <v>43555829</v>
      </c>
      <c r="C1683" s="10">
        <v>829</v>
      </c>
      <c r="D1683" s="11" t="s">
        <v>4271</v>
      </c>
      <c r="E1683" s="11"/>
      <c r="F1683" s="11"/>
      <c r="G1683" s="11" t="s">
        <v>46</v>
      </c>
      <c r="H1683" s="10" t="s">
        <v>3639</v>
      </c>
      <c r="I1683" s="41" t="s">
        <v>140</v>
      </c>
      <c r="J1683" s="41" t="s">
        <v>709</v>
      </c>
      <c r="K1683" s="10" t="s">
        <v>65</v>
      </c>
      <c r="L1683" s="10" t="s">
        <v>66</v>
      </c>
      <c r="M1683" s="10" t="s">
        <v>67</v>
      </c>
      <c r="N1683" s="13" t="s">
        <v>2577</v>
      </c>
      <c r="O1683" s="10" t="s">
        <v>53</v>
      </c>
      <c r="P1683" s="15" t="s">
        <v>2577</v>
      </c>
      <c r="Q1683" s="11"/>
      <c r="R1683" s="10"/>
      <c r="S1683" s="10" t="s">
        <v>536</v>
      </c>
      <c r="T1683" s="10" t="s">
        <v>536</v>
      </c>
      <c r="U1683" s="10" t="s">
        <v>2580</v>
      </c>
      <c r="V1683" s="10">
        <v>2710193200</v>
      </c>
      <c r="W1683" s="10" t="s">
        <v>604</v>
      </c>
      <c r="X1683" s="112" t="s">
        <v>604</v>
      </c>
      <c r="Y1683" s="10" t="s">
        <v>604</v>
      </c>
      <c r="Z1683" s="10" t="s">
        <v>604</v>
      </c>
      <c r="AA1683" s="112" t="s">
        <v>2581</v>
      </c>
      <c r="AB1683" s="14" t="s">
        <v>713</v>
      </c>
      <c r="AC1683" s="14"/>
      <c r="AD1683" s="14"/>
      <c r="AE1683" s="14"/>
      <c r="AF1683" s="14"/>
      <c r="AG1683" s="14"/>
      <c r="AH1683" s="14"/>
    </row>
    <row r="1684" spans="2:34" hidden="1" x14ac:dyDescent="0.35">
      <c r="B1684" s="10">
        <v>44104903</v>
      </c>
      <c r="C1684" s="10">
        <v>903</v>
      </c>
      <c r="D1684" s="11" t="s">
        <v>4272</v>
      </c>
      <c r="E1684" s="11"/>
      <c r="F1684" s="11"/>
      <c r="G1684" s="11" t="s">
        <v>46</v>
      </c>
      <c r="H1684" s="10" t="s">
        <v>2583</v>
      </c>
      <c r="I1684" s="41" t="s">
        <v>364</v>
      </c>
      <c r="J1684" s="41" t="s">
        <v>709</v>
      </c>
      <c r="K1684" s="10" t="s">
        <v>65</v>
      </c>
      <c r="L1684" s="10" t="s">
        <v>66</v>
      </c>
      <c r="M1684" s="10" t="s">
        <v>67</v>
      </c>
      <c r="N1684" s="13" t="s">
        <v>2577</v>
      </c>
      <c r="O1684" s="10" t="s">
        <v>53</v>
      </c>
      <c r="P1684" s="15" t="s">
        <v>2577</v>
      </c>
      <c r="Q1684" s="11"/>
      <c r="R1684" s="10"/>
      <c r="S1684" s="10" t="s">
        <v>536</v>
      </c>
      <c r="T1684" s="10" t="s">
        <v>536</v>
      </c>
      <c r="U1684" s="10" t="s">
        <v>2580</v>
      </c>
      <c r="V1684" s="10" t="s">
        <v>604</v>
      </c>
      <c r="W1684" s="10" t="s">
        <v>604</v>
      </c>
      <c r="X1684" s="10" t="s">
        <v>604</v>
      </c>
      <c r="Y1684" s="10" t="s">
        <v>604</v>
      </c>
      <c r="Z1684" s="10" t="s">
        <v>604</v>
      </c>
      <c r="AA1684" s="10" t="s">
        <v>2581</v>
      </c>
      <c r="AB1684" s="14" t="s">
        <v>713</v>
      </c>
      <c r="AC1684" s="14"/>
      <c r="AD1684" s="14"/>
      <c r="AE1684" s="14"/>
      <c r="AF1684" s="14"/>
      <c r="AG1684" s="14"/>
      <c r="AH1684" s="14"/>
    </row>
    <row r="1685" spans="2:34" hidden="1" x14ac:dyDescent="0.35">
      <c r="B1685" s="10">
        <v>44154849</v>
      </c>
      <c r="C1685" s="10">
        <v>849</v>
      </c>
      <c r="D1685" s="11" t="s">
        <v>4273</v>
      </c>
      <c r="E1685" s="11"/>
      <c r="F1685" s="11"/>
      <c r="G1685" s="11" t="s">
        <v>46</v>
      </c>
      <c r="H1685" s="10" t="s">
        <v>3279</v>
      </c>
      <c r="I1685" s="41" t="s">
        <v>140</v>
      </c>
      <c r="J1685" s="41" t="s">
        <v>709</v>
      </c>
      <c r="K1685" s="10" t="s">
        <v>65</v>
      </c>
      <c r="L1685" s="10" t="s">
        <v>51</v>
      </c>
      <c r="M1685" s="10" t="s">
        <v>67</v>
      </c>
      <c r="N1685" s="13" t="s">
        <v>2577</v>
      </c>
      <c r="O1685" s="10" t="s">
        <v>53</v>
      </c>
      <c r="P1685" s="15" t="s">
        <v>2577</v>
      </c>
      <c r="Q1685" s="11"/>
      <c r="R1685" s="10"/>
      <c r="S1685" s="10" t="s">
        <v>536</v>
      </c>
      <c r="T1685" s="10" t="s">
        <v>536</v>
      </c>
      <c r="U1685" s="10" t="s">
        <v>2580</v>
      </c>
      <c r="V1685" s="10" t="s">
        <v>604</v>
      </c>
      <c r="W1685" s="10" t="s">
        <v>2582</v>
      </c>
      <c r="X1685" s="10" t="s">
        <v>604</v>
      </c>
      <c r="Y1685" s="10" t="s">
        <v>604</v>
      </c>
      <c r="Z1685" s="10" t="s">
        <v>604</v>
      </c>
      <c r="AA1685" s="10" t="s">
        <v>2581</v>
      </c>
      <c r="AB1685" s="14" t="s">
        <v>713</v>
      </c>
      <c r="AC1685" s="14"/>
      <c r="AD1685" s="14"/>
      <c r="AE1685" s="14"/>
      <c r="AF1685" s="14"/>
      <c r="AG1685" s="14"/>
      <c r="AH1685" s="14"/>
    </row>
    <row r="1686" spans="2:34" hidden="1" x14ac:dyDescent="0.35">
      <c r="B1686" s="10">
        <v>43530909</v>
      </c>
      <c r="C1686" s="10">
        <v>909</v>
      </c>
      <c r="D1686" s="11" t="s">
        <v>4274</v>
      </c>
      <c r="E1686" s="11"/>
      <c r="F1686" s="11"/>
      <c r="G1686" s="11" t="s">
        <v>46</v>
      </c>
      <c r="H1686" s="10" t="s">
        <v>735</v>
      </c>
      <c r="I1686" s="41" t="s">
        <v>63</v>
      </c>
      <c r="J1686" s="41" t="s">
        <v>709</v>
      </c>
      <c r="K1686" s="10" t="s">
        <v>65</v>
      </c>
      <c r="L1686" s="10" t="s">
        <v>51</v>
      </c>
      <c r="M1686" s="10" t="s">
        <v>67</v>
      </c>
      <c r="N1686" s="13" t="s">
        <v>2577</v>
      </c>
      <c r="O1686" s="10" t="s">
        <v>604</v>
      </c>
      <c r="P1686" s="15" t="s">
        <v>2577</v>
      </c>
      <c r="Q1686" s="11"/>
      <c r="R1686" s="10"/>
      <c r="S1686" s="10" t="s">
        <v>536</v>
      </c>
      <c r="T1686" s="10" t="s">
        <v>536</v>
      </c>
      <c r="U1686" s="10" t="s">
        <v>2580</v>
      </c>
      <c r="V1686" s="10">
        <v>2710193200</v>
      </c>
      <c r="W1686" s="10" t="s">
        <v>2582</v>
      </c>
      <c r="X1686" s="10" t="s">
        <v>4275</v>
      </c>
      <c r="Y1686" s="10" t="s">
        <v>604</v>
      </c>
      <c r="Z1686" s="10" t="s">
        <v>604</v>
      </c>
      <c r="AA1686" s="10" t="s">
        <v>4276</v>
      </c>
      <c r="AB1686" s="14" t="s">
        <v>713</v>
      </c>
      <c r="AC1686" s="14"/>
      <c r="AD1686" s="14"/>
      <c r="AE1686" s="14"/>
      <c r="AF1686" s="14"/>
      <c r="AG1686" s="14"/>
      <c r="AH1686" s="14"/>
    </row>
    <row r="1687" spans="2:34" hidden="1" x14ac:dyDescent="0.35">
      <c r="B1687" s="10">
        <v>43530849</v>
      </c>
      <c r="C1687" s="10">
        <v>849</v>
      </c>
      <c r="D1687" s="11" t="s">
        <v>4277</v>
      </c>
      <c r="E1687" s="11"/>
      <c r="F1687" s="11"/>
      <c r="G1687" s="11" t="s">
        <v>46</v>
      </c>
      <c r="H1687" s="10" t="s">
        <v>47</v>
      </c>
      <c r="I1687" s="41" t="s">
        <v>48</v>
      </c>
      <c r="J1687" s="41" t="s">
        <v>709</v>
      </c>
      <c r="K1687" s="10" t="s">
        <v>65</v>
      </c>
      <c r="L1687" s="10" t="s">
        <v>51</v>
      </c>
      <c r="M1687" s="10" t="s">
        <v>67</v>
      </c>
      <c r="N1687" s="13" t="s">
        <v>2577</v>
      </c>
      <c r="O1687" s="10" t="s">
        <v>604</v>
      </c>
      <c r="P1687" s="15" t="s">
        <v>2577</v>
      </c>
      <c r="Q1687" s="11"/>
      <c r="R1687" s="10"/>
      <c r="S1687" s="10" t="s">
        <v>536</v>
      </c>
      <c r="T1687" s="10" t="s">
        <v>536</v>
      </c>
      <c r="U1687" s="10" t="s">
        <v>2580</v>
      </c>
      <c r="V1687" s="10">
        <v>2710193200</v>
      </c>
      <c r="W1687" s="10" t="s">
        <v>2582</v>
      </c>
      <c r="X1687" s="10" t="s">
        <v>4275</v>
      </c>
      <c r="Y1687" s="10" t="s">
        <v>604</v>
      </c>
      <c r="Z1687" s="10" t="s">
        <v>604</v>
      </c>
      <c r="AA1687" s="10" t="s">
        <v>4276</v>
      </c>
      <c r="AB1687" s="14" t="s">
        <v>713</v>
      </c>
      <c r="AC1687" s="14"/>
      <c r="AD1687" s="14"/>
      <c r="AE1687" s="14"/>
      <c r="AF1687" s="14"/>
      <c r="AG1687" s="14"/>
      <c r="AH1687" s="14"/>
    </row>
    <row r="1688" spans="2:34" hidden="1" x14ac:dyDescent="0.35">
      <c r="B1688" s="10">
        <v>43465801</v>
      </c>
      <c r="C1688" s="10">
        <v>801</v>
      </c>
      <c r="D1688" s="11" t="s">
        <v>4278</v>
      </c>
      <c r="E1688" s="11"/>
      <c r="F1688" s="11"/>
      <c r="G1688" s="11" t="s">
        <v>46</v>
      </c>
      <c r="H1688" s="10" t="s">
        <v>79</v>
      </c>
      <c r="I1688" s="41" t="s">
        <v>79</v>
      </c>
      <c r="J1688" s="41" t="s">
        <v>709</v>
      </c>
      <c r="K1688" s="10" t="s">
        <v>65</v>
      </c>
      <c r="L1688" s="10" t="s">
        <v>66</v>
      </c>
      <c r="M1688" s="10" t="s">
        <v>67</v>
      </c>
      <c r="N1688" s="13" t="s">
        <v>2577</v>
      </c>
      <c r="O1688" s="10" t="s">
        <v>53</v>
      </c>
      <c r="P1688" s="15" t="s">
        <v>2577</v>
      </c>
      <c r="Q1688" s="11"/>
      <c r="R1688" s="10"/>
      <c r="S1688" s="10" t="s">
        <v>536</v>
      </c>
      <c r="T1688" s="10" t="s">
        <v>536</v>
      </c>
      <c r="U1688" s="10" t="s">
        <v>2580</v>
      </c>
      <c r="V1688" s="10" t="s">
        <v>604</v>
      </c>
      <c r="W1688" s="10" t="s">
        <v>44</v>
      </c>
      <c r="X1688" s="10" t="s">
        <v>604</v>
      </c>
      <c r="Y1688" s="10" t="s">
        <v>604</v>
      </c>
      <c r="Z1688" s="10" t="s">
        <v>604</v>
      </c>
      <c r="AA1688" s="10" t="s">
        <v>2581</v>
      </c>
      <c r="AB1688" s="14" t="s">
        <v>713</v>
      </c>
      <c r="AC1688" s="14"/>
      <c r="AD1688" s="14"/>
      <c r="AE1688" s="14"/>
      <c r="AF1688" s="14"/>
      <c r="AG1688" s="14"/>
      <c r="AH1688" s="14"/>
    </row>
    <row r="1689" spans="2:34" hidden="1" x14ac:dyDescent="0.35">
      <c r="B1689" s="10">
        <v>43300905</v>
      </c>
      <c r="C1689" s="10">
        <v>905</v>
      </c>
      <c r="D1689" s="11" t="s">
        <v>4279</v>
      </c>
      <c r="E1689" s="11"/>
      <c r="F1689" s="11"/>
      <c r="G1689" s="11" t="s">
        <v>46</v>
      </c>
      <c r="H1689" s="10" t="s">
        <v>735</v>
      </c>
      <c r="I1689" s="41" t="s">
        <v>63</v>
      </c>
      <c r="J1689" s="41" t="s">
        <v>709</v>
      </c>
      <c r="K1689" s="10" t="s">
        <v>65</v>
      </c>
      <c r="L1689" s="10" t="s">
        <v>66</v>
      </c>
      <c r="M1689" s="10" t="s">
        <v>67</v>
      </c>
      <c r="N1689" s="13" t="s">
        <v>2577</v>
      </c>
      <c r="O1689" s="10" t="s">
        <v>53</v>
      </c>
      <c r="P1689" s="15" t="s">
        <v>2577</v>
      </c>
      <c r="Q1689" s="11"/>
      <c r="R1689" s="10"/>
      <c r="S1689" s="10" t="s">
        <v>536</v>
      </c>
      <c r="T1689" s="10" t="s">
        <v>536</v>
      </c>
      <c r="U1689" s="10" t="s">
        <v>2580</v>
      </c>
      <c r="V1689" s="10">
        <v>2710193200</v>
      </c>
      <c r="W1689" s="10" t="s">
        <v>604</v>
      </c>
      <c r="X1689" s="10" t="s">
        <v>3310</v>
      </c>
      <c r="Y1689" s="10" t="s">
        <v>604</v>
      </c>
      <c r="Z1689" s="10" t="s">
        <v>604</v>
      </c>
      <c r="AA1689" s="10" t="s">
        <v>3311</v>
      </c>
      <c r="AB1689" s="14" t="s">
        <v>713</v>
      </c>
      <c r="AC1689" s="14"/>
      <c r="AD1689" s="14"/>
      <c r="AE1689" s="14"/>
      <c r="AF1689" s="14"/>
      <c r="AG1689" s="14"/>
      <c r="AH1689" s="14"/>
    </row>
    <row r="1690" spans="2:34" hidden="1" x14ac:dyDescent="0.35">
      <c r="B1690" s="10">
        <v>43300803</v>
      </c>
      <c r="C1690" s="10">
        <v>803</v>
      </c>
      <c r="D1690" s="11" t="s">
        <v>4280</v>
      </c>
      <c r="E1690" s="11"/>
      <c r="F1690" s="11"/>
      <c r="G1690" s="11" t="s">
        <v>46</v>
      </c>
      <c r="H1690" s="10" t="s">
        <v>1837</v>
      </c>
      <c r="I1690" s="41" t="s">
        <v>48</v>
      </c>
      <c r="J1690" s="41" t="s">
        <v>709</v>
      </c>
      <c r="K1690" s="10" t="s">
        <v>65</v>
      </c>
      <c r="L1690" s="10" t="s">
        <v>66</v>
      </c>
      <c r="M1690" s="10" t="s">
        <v>67</v>
      </c>
      <c r="N1690" s="13" t="s">
        <v>2577</v>
      </c>
      <c r="O1690" s="10" t="s">
        <v>53</v>
      </c>
      <c r="P1690" s="15" t="s">
        <v>2577</v>
      </c>
      <c r="Q1690" s="11"/>
      <c r="R1690" s="10"/>
      <c r="S1690" s="10" t="s">
        <v>536</v>
      </c>
      <c r="T1690" s="10" t="s">
        <v>536</v>
      </c>
      <c r="U1690" s="10" t="s">
        <v>2580</v>
      </c>
      <c r="V1690" s="10">
        <v>2710193200</v>
      </c>
      <c r="W1690" s="10" t="s">
        <v>604</v>
      </c>
      <c r="X1690" s="10" t="s">
        <v>3310</v>
      </c>
      <c r="Y1690" s="10" t="s">
        <v>604</v>
      </c>
      <c r="Z1690" s="10" t="s">
        <v>604</v>
      </c>
      <c r="AA1690" s="10" t="s">
        <v>3311</v>
      </c>
      <c r="AB1690" s="14" t="s">
        <v>713</v>
      </c>
      <c r="AC1690" s="14"/>
      <c r="AD1690" s="14"/>
      <c r="AE1690" s="14"/>
      <c r="AF1690" s="14"/>
      <c r="AG1690" s="14"/>
      <c r="AH1690" s="14"/>
    </row>
    <row r="1691" spans="2:34" hidden="1" x14ac:dyDescent="0.35">
      <c r="B1691" s="10">
        <v>43310803</v>
      </c>
      <c r="C1691" s="10">
        <v>803</v>
      </c>
      <c r="D1691" s="11" t="s">
        <v>4281</v>
      </c>
      <c r="E1691" s="11"/>
      <c r="F1691" s="11"/>
      <c r="G1691" s="11" t="s">
        <v>46</v>
      </c>
      <c r="H1691" s="10" t="s">
        <v>1837</v>
      </c>
      <c r="I1691" s="41" t="s">
        <v>48</v>
      </c>
      <c r="J1691" s="41" t="s">
        <v>709</v>
      </c>
      <c r="K1691" s="10" t="s">
        <v>65</v>
      </c>
      <c r="L1691" s="10" t="s">
        <v>66</v>
      </c>
      <c r="M1691" s="10" t="s">
        <v>67</v>
      </c>
      <c r="N1691" s="13" t="s">
        <v>2577</v>
      </c>
      <c r="O1691" s="10" t="s">
        <v>53</v>
      </c>
      <c r="P1691" s="15" t="s">
        <v>2577</v>
      </c>
      <c r="Q1691" s="11"/>
      <c r="R1691" s="10"/>
      <c r="S1691" s="10">
        <v>43310809</v>
      </c>
      <c r="T1691" s="10" t="s">
        <v>3348</v>
      </c>
      <c r="U1691" s="10" t="s">
        <v>2594</v>
      </c>
      <c r="V1691" s="10">
        <v>2710193200</v>
      </c>
      <c r="W1691" s="10" t="s">
        <v>604</v>
      </c>
      <c r="X1691" s="10" t="s">
        <v>3344</v>
      </c>
      <c r="Y1691" s="10" t="s">
        <v>604</v>
      </c>
      <c r="Z1691" s="10" t="s">
        <v>604</v>
      </c>
      <c r="AA1691" s="10" t="s">
        <v>4282</v>
      </c>
      <c r="AB1691" s="14" t="s">
        <v>713</v>
      </c>
      <c r="AC1691" s="14"/>
      <c r="AD1691" s="14"/>
      <c r="AE1691" s="14"/>
      <c r="AF1691" s="14"/>
      <c r="AG1691" s="14"/>
      <c r="AH1691" s="14"/>
    </row>
    <row r="1692" spans="2:34" hidden="1" x14ac:dyDescent="0.35">
      <c r="B1692" s="10">
        <v>43500907</v>
      </c>
      <c r="C1692" s="10">
        <v>907</v>
      </c>
      <c r="D1692" s="11" t="s">
        <v>4283</v>
      </c>
      <c r="E1692" s="11"/>
      <c r="F1692" s="11"/>
      <c r="G1692" s="11" t="s">
        <v>46</v>
      </c>
      <c r="H1692" s="10" t="s">
        <v>2583</v>
      </c>
      <c r="I1692" s="41" t="s">
        <v>364</v>
      </c>
      <c r="J1692" s="41" t="s">
        <v>709</v>
      </c>
      <c r="K1692" s="10" t="s">
        <v>65</v>
      </c>
      <c r="L1692" s="10" t="s">
        <v>66</v>
      </c>
      <c r="M1692" s="10" t="s">
        <v>52</v>
      </c>
      <c r="N1692" s="13" t="s">
        <v>2577</v>
      </c>
      <c r="O1692" s="10" t="s">
        <v>53</v>
      </c>
      <c r="P1692" s="15" t="s">
        <v>2577</v>
      </c>
      <c r="Q1692" s="11"/>
      <c r="R1692" s="10"/>
      <c r="S1692" s="10">
        <v>43507907</v>
      </c>
      <c r="T1692" s="10" t="s">
        <v>3371</v>
      </c>
      <c r="U1692" s="10" t="s">
        <v>2594</v>
      </c>
      <c r="V1692" s="10">
        <v>2710193200</v>
      </c>
      <c r="W1692" s="10" t="s">
        <v>604</v>
      </c>
      <c r="X1692" s="10" t="s">
        <v>3366</v>
      </c>
      <c r="Y1692" s="10" t="s">
        <v>3358</v>
      </c>
      <c r="Z1692" s="10" t="s">
        <v>73</v>
      </c>
      <c r="AA1692" s="10" t="s">
        <v>3372</v>
      </c>
      <c r="AB1692" s="14" t="s">
        <v>713</v>
      </c>
      <c r="AC1692" s="14"/>
      <c r="AD1692" s="14"/>
      <c r="AE1692" s="14"/>
      <c r="AF1692" s="14"/>
      <c r="AG1692" s="14"/>
      <c r="AH1692" s="14"/>
    </row>
    <row r="1693" spans="2:34" hidden="1" x14ac:dyDescent="0.35">
      <c r="B1693" s="10">
        <v>43500803</v>
      </c>
      <c r="C1693" s="10">
        <v>803</v>
      </c>
      <c r="D1693" s="11" t="s">
        <v>4284</v>
      </c>
      <c r="E1693" s="11"/>
      <c r="F1693" s="11"/>
      <c r="G1693" s="11" t="s">
        <v>46</v>
      </c>
      <c r="H1693" s="10" t="s">
        <v>1837</v>
      </c>
      <c r="I1693" s="41" t="s">
        <v>48</v>
      </c>
      <c r="J1693" s="41" t="s">
        <v>709</v>
      </c>
      <c r="K1693" s="10" t="s">
        <v>65</v>
      </c>
      <c r="L1693" s="10" t="s">
        <v>66</v>
      </c>
      <c r="M1693" s="10" t="s">
        <v>67</v>
      </c>
      <c r="N1693" s="13" t="s">
        <v>2577</v>
      </c>
      <c r="O1693" s="10" t="s">
        <v>53</v>
      </c>
      <c r="P1693" s="15" t="s">
        <v>2577</v>
      </c>
      <c r="Q1693" s="11"/>
      <c r="R1693" s="10"/>
      <c r="S1693" s="10">
        <v>43500809</v>
      </c>
      <c r="T1693" s="10" t="s">
        <v>3373</v>
      </c>
      <c r="U1693" s="10" t="s">
        <v>2594</v>
      </c>
      <c r="V1693" s="10">
        <v>2710193200</v>
      </c>
      <c r="W1693" s="10" t="s">
        <v>604</v>
      </c>
      <c r="X1693" s="10" t="s">
        <v>3366</v>
      </c>
      <c r="Y1693" s="10" t="s">
        <v>604</v>
      </c>
      <c r="Z1693" s="10" t="s">
        <v>604</v>
      </c>
      <c r="AA1693" s="10" t="s">
        <v>4285</v>
      </c>
      <c r="AB1693" s="14" t="s">
        <v>713</v>
      </c>
      <c r="AC1693" s="14"/>
      <c r="AD1693" s="14"/>
      <c r="AE1693" s="14"/>
      <c r="AF1693" s="14"/>
      <c r="AG1693" s="14"/>
      <c r="AH1693" s="14"/>
    </row>
    <row r="1694" spans="2:34" hidden="1" x14ac:dyDescent="0.35">
      <c r="B1694" s="10">
        <v>43501905</v>
      </c>
      <c r="C1694" s="10">
        <v>905</v>
      </c>
      <c r="D1694" s="11" t="s">
        <v>4286</v>
      </c>
      <c r="E1694" s="11"/>
      <c r="F1694" s="11"/>
      <c r="G1694" s="11" t="s">
        <v>46</v>
      </c>
      <c r="H1694" s="10" t="s">
        <v>735</v>
      </c>
      <c r="I1694" s="41" t="s">
        <v>63</v>
      </c>
      <c r="J1694" s="41" t="s">
        <v>709</v>
      </c>
      <c r="K1694" s="10" t="s">
        <v>65</v>
      </c>
      <c r="L1694" s="10" t="s">
        <v>66</v>
      </c>
      <c r="M1694" s="10" t="s">
        <v>67</v>
      </c>
      <c r="N1694" s="13" t="s">
        <v>2577</v>
      </c>
      <c r="O1694" s="10" t="s">
        <v>53</v>
      </c>
      <c r="P1694" s="15" t="s">
        <v>2577</v>
      </c>
      <c r="Q1694" s="11"/>
      <c r="R1694" s="10"/>
      <c r="S1694" s="10" t="s">
        <v>536</v>
      </c>
      <c r="T1694" s="10" t="s">
        <v>536</v>
      </c>
      <c r="U1694" s="10" t="s">
        <v>2580</v>
      </c>
      <c r="V1694" s="10">
        <v>2710193200</v>
      </c>
      <c r="W1694" s="10" t="s">
        <v>604</v>
      </c>
      <c r="X1694" s="10" t="s">
        <v>4287</v>
      </c>
      <c r="Y1694" s="10" t="s">
        <v>604</v>
      </c>
      <c r="Z1694" s="10" t="s">
        <v>604</v>
      </c>
      <c r="AA1694" s="10" t="s">
        <v>4288</v>
      </c>
      <c r="AB1694" s="14" t="s">
        <v>713</v>
      </c>
      <c r="AC1694" s="14"/>
      <c r="AD1694" s="14"/>
      <c r="AE1694" s="14"/>
      <c r="AF1694" s="14"/>
      <c r="AG1694" s="14"/>
      <c r="AH1694" s="14"/>
    </row>
    <row r="1695" spans="2:34" hidden="1" x14ac:dyDescent="0.35">
      <c r="B1695" s="10">
        <v>43501853</v>
      </c>
      <c r="C1695" s="10">
        <v>853</v>
      </c>
      <c r="D1695" s="11" t="s">
        <v>4289</v>
      </c>
      <c r="E1695" s="11"/>
      <c r="F1695" s="11"/>
      <c r="G1695" s="11" t="s">
        <v>46</v>
      </c>
      <c r="H1695" s="10" t="s">
        <v>2634</v>
      </c>
      <c r="I1695" s="41" t="s">
        <v>140</v>
      </c>
      <c r="J1695" s="41" t="s">
        <v>709</v>
      </c>
      <c r="K1695" s="10" t="s">
        <v>65</v>
      </c>
      <c r="L1695" s="10" t="s">
        <v>66</v>
      </c>
      <c r="M1695" s="10" t="s">
        <v>67</v>
      </c>
      <c r="N1695" s="13" t="s">
        <v>2577</v>
      </c>
      <c r="O1695" s="10" t="s">
        <v>53</v>
      </c>
      <c r="P1695" s="15" t="s">
        <v>2577</v>
      </c>
      <c r="Q1695" s="11"/>
      <c r="R1695" s="10"/>
      <c r="S1695" s="10" t="s">
        <v>536</v>
      </c>
      <c r="T1695" s="10" t="s">
        <v>536</v>
      </c>
      <c r="U1695" s="10" t="s">
        <v>2580</v>
      </c>
      <c r="V1695" s="10">
        <v>2710193200</v>
      </c>
      <c r="W1695" s="10" t="s">
        <v>604</v>
      </c>
      <c r="X1695" s="10" t="s">
        <v>4287</v>
      </c>
      <c r="Y1695" s="10" t="s">
        <v>604</v>
      </c>
      <c r="Z1695" s="10" t="s">
        <v>604</v>
      </c>
      <c r="AA1695" s="10" t="s">
        <v>4288</v>
      </c>
      <c r="AB1695" s="14" t="s">
        <v>713</v>
      </c>
      <c r="AC1695" s="14"/>
      <c r="AD1695" s="14"/>
      <c r="AE1695" s="14"/>
      <c r="AF1695" s="14"/>
      <c r="AG1695" s="14"/>
      <c r="AH1695" s="14"/>
    </row>
    <row r="1696" spans="2:34" hidden="1" x14ac:dyDescent="0.35">
      <c r="B1696" s="10">
        <v>43501907</v>
      </c>
      <c r="C1696" s="10">
        <v>907</v>
      </c>
      <c r="D1696" s="11" t="s">
        <v>4290</v>
      </c>
      <c r="E1696" s="11"/>
      <c r="F1696" s="11"/>
      <c r="G1696" s="11" t="s">
        <v>46</v>
      </c>
      <c r="H1696" s="10" t="s">
        <v>2583</v>
      </c>
      <c r="I1696" s="41" t="s">
        <v>364</v>
      </c>
      <c r="J1696" s="41" t="s">
        <v>709</v>
      </c>
      <c r="K1696" s="10" t="s">
        <v>65</v>
      </c>
      <c r="L1696" s="10" t="s">
        <v>66</v>
      </c>
      <c r="M1696" s="10" t="s">
        <v>67</v>
      </c>
      <c r="N1696" s="13" t="s">
        <v>2577</v>
      </c>
      <c r="O1696" s="10" t="s">
        <v>53</v>
      </c>
      <c r="P1696" s="15" t="s">
        <v>2577</v>
      </c>
      <c r="Q1696" s="11"/>
      <c r="R1696" s="10"/>
      <c r="S1696" s="10" t="s">
        <v>536</v>
      </c>
      <c r="T1696" s="10" t="s">
        <v>536</v>
      </c>
      <c r="U1696" s="10" t="s">
        <v>2580</v>
      </c>
      <c r="V1696" s="10">
        <v>2710193200</v>
      </c>
      <c r="W1696" s="10" t="s">
        <v>604</v>
      </c>
      <c r="X1696" s="112" t="s">
        <v>4287</v>
      </c>
      <c r="Y1696" s="10" t="s">
        <v>604</v>
      </c>
      <c r="Z1696" s="10" t="s">
        <v>604</v>
      </c>
      <c r="AA1696" s="112" t="s">
        <v>4288</v>
      </c>
      <c r="AB1696" s="14" t="s">
        <v>713</v>
      </c>
      <c r="AC1696" s="14"/>
      <c r="AD1696" s="14"/>
      <c r="AE1696" s="14"/>
      <c r="AF1696" s="14"/>
      <c r="AG1696" s="14"/>
      <c r="AH1696" s="14"/>
    </row>
    <row r="1697" spans="2:34" hidden="1" x14ac:dyDescent="0.35">
      <c r="B1697" s="10">
        <v>43501803</v>
      </c>
      <c r="C1697" s="10">
        <v>803</v>
      </c>
      <c r="D1697" s="11" t="s">
        <v>4291</v>
      </c>
      <c r="E1697" s="11"/>
      <c r="F1697" s="11"/>
      <c r="G1697" s="11" t="s">
        <v>46</v>
      </c>
      <c r="H1697" s="10" t="s">
        <v>1837</v>
      </c>
      <c r="I1697" s="41" t="s">
        <v>48</v>
      </c>
      <c r="J1697" s="41" t="s">
        <v>709</v>
      </c>
      <c r="K1697" s="10" t="s">
        <v>65</v>
      </c>
      <c r="L1697" s="10" t="s">
        <v>66</v>
      </c>
      <c r="M1697" s="10" t="s">
        <v>67</v>
      </c>
      <c r="N1697" s="13" t="s">
        <v>2577</v>
      </c>
      <c r="O1697" s="10" t="s">
        <v>53</v>
      </c>
      <c r="P1697" s="15" t="s">
        <v>2577</v>
      </c>
      <c r="Q1697" s="11"/>
      <c r="R1697" s="10"/>
      <c r="S1697" s="10" t="s">
        <v>536</v>
      </c>
      <c r="T1697" s="10" t="s">
        <v>536</v>
      </c>
      <c r="U1697" s="10" t="s">
        <v>2580</v>
      </c>
      <c r="V1697" s="10">
        <v>2710193200</v>
      </c>
      <c r="W1697" s="10" t="s">
        <v>604</v>
      </c>
      <c r="X1697" s="112" t="s">
        <v>4287</v>
      </c>
      <c r="Y1697" s="10" t="s">
        <v>604</v>
      </c>
      <c r="Z1697" s="10" t="s">
        <v>604</v>
      </c>
      <c r="AA1697" s="112" t="s">
        <v>4288</v>
      </c>
      <c r="AB1697" s="14" t="s">
        <v>713</v>
      </c>
      <c r="AC1697" s="14"/>
      <c r="AD1697" s="14"/>
      <c r="AE1697" s="14"/>
      <c r="AF1697" s="14"/>
      <c r="AG1697" s="14"/>
      <c r="AH1697" s="14"/>
    </row>
    <row r="1698" spans="2:34" hidden="1" x14ac:dyDescent="0.35">
      <c r="B1698" s="10">
        <v>43504905</v>
      </c>
      <c r="C1698" s="10">
        <v>905</v>
      </c>
      <c r="D1698" s="11" t="s">
        <v>4292</v>
      </c>
      <c r="E1698" s="11"/>
      <c r="F1698" s="11"/>
      <c r="G1698" s="11" t="s">
        <v>46</v>
      </c>
      <c r="H1698" s="10" t="s">
        <v>735</v>
      </c>
      <c r="I1698" s="41" t="s">
        <v>63</v>
      </c>
      <c r="J1698" s="41" t="s">
        <v>709</v>
      </c>
      <c r="K1698" s="10" t="s">
        <v>65</v>
      </c>
      <c r="L1698" s="10" t="s">
        <v>66</v>
      </c>
      <c r="M1698" s="10" t="s">
        <v>52</v>
      </c>
      <c r="N1698" s="13" t="s">
        <v>2577</v>
      </c>
      <c r="O1698" s="10" t="s">
        <v>92</v>
      </c>
      <c r="P1698" s="15" t="s">
        <v>2577</v>
      </c>
      <c r="Q1698" s="11"/>
      <c r="R1698" s="10"/>
      <c r="S1698" s="10">
        <v>45308905</v>
      </c>
      <c r="T1698" s="10" t="s">
        <v>3399</v>
      </c>
      <c r="U1698" s="10" t="s">
        <v>2594</v>
      </c>
      <c r="V1698" s="10">
        <v>2710193200</v>
      </c>
      <c r="W1698" s="10" t="s">
        <v>604</v>
      </c>
      <c r="X1698" s="112" t="s">
        <v>737</v>
      </c>
      <c r="Y1698" s="10" t="s">
        <v>72</v>
      </c>
      <c r="Z1698" s="10" t="s">
        <v>73</v>
      </c>
      <c r="AA1698" s="112" t="s">
        <v>738</v>
      </c>
      <c r="AB1698" s="14" t="s">
        <v>713</v>
      </c>
      <c r="AC1698" s="14"/>
      <c r="AD1698" s="14"/>
      <c r="AE1698" s="14"/>
      <c r="AF1698" s="14"/>
      <c r="AG1698" s="14"/>
      <c r="AH1698" s="14"/>
    </row>
    <row r="1699" spans="2:34" hidden="1" x14ac:dyDescent="0.35">
      <c r="B1699" s="10">
        <v>43504907</v>
      </c>
      <c r="C1699" s="10">
        <v>907</v>
      </c>
      <c r="D1699" s="11" t="s">
        <v>4293</v>
      </c>
      <c r="E1699" s="11"/>
      <c r="F1699" s="11"/>
      <c r="G1699" s="11" t="s">
        <v>46</v>
      </c>
      <c r="H1699" s="10" t="s">
        <v>2583</v>
      </c>
      <c r="I1699" s="41" t="s">
        <v>364</v>
      </c>
      <c r="J1699" s="41" t="s">
        <v>709</v>
      </c>
      <c r="K1699" s="10" t="s">
        <v>65</v>
      </c>
      <c r="L1699" s="10" t="s">
        <v>66</v>
      </c>
      <c r="M1699" s="10" t="s">
        <v>52</v>
      </c>
      <c r="N1699" s="13" t="s">
        <v>2577</v>
      </c>
      <c r="O1699" s="10" t="s">
        <v>92</v>
      </c>
      <c r="P1699" s="15" t="s">
        <v>2577</v>
      </c>
      <c r="Q1699" s="11"/>
      <c r="R1699" s="10"/>
      <c r="S1699" s="10">
        <v>45308907</v>
      </c>
      <c r="T1699" s="10" t="s">
        <v>3400</v>
      </c>
      <c r="U1699" s="10" t="s">
        <v>2594</v>
      </c>
      <c r="V1699" s="10">
        <v>2710193200</v>
      </c>
      <c r="W1699" s="10" t="s">
        <v>604</v>
      </c>
      <c r="X1699" s="112" t="s">
        <v>737</v>
      </c>
      <c r="Y1699" s="10" t="s">
        <v>3358</v>
      </c>
      <c r="Z1699" s="10" t="s">
        <v>73</v>
      </c>
      <c r="AA1699" s="112" t="s">
        <v>3401</v>
      </c>
      <c r="AB1699" s="14" t="s">
        <v>713</v>
      </c>
      <c r="AC1699" s="14"/>
      <c r="AD1699" s="14"/>
      <c r="AE1699" s="14"/>
      <c r="AF1699" s="14"/>
      <c r="AG1699" s="14"/>
      <c r="AH1699" s="14"/>
    </row>
    <row r="1700" spans="2:34" hidden="1" x14ac:dyDescent="0.35">
      <c r="B1700" s="10">
        <v>43504803</v>
      </c>
      <c r="C1700" s="10">
        <v>803</v>
      </c>
      <c r="D1700" s="11" t="s">
        <v>4294</v>
      </c>
      <c r="E1700" s="11"/>
      <c r="F1700" s="11"/>
      <c r="G1700" s="11" t="s">
        <v>46</v>
      </c>
      <c r="H1700" s="10" t="s">
        <v>1837</v>
      </c>
      <c r="I1700" s="41" t="s">
        <v>48</v>
      </c>
      <c r="J1700" s="41" t="s">
        <v>709</v>
      </c>
      <c r="K1700" s="10" t="s">
        <v>65</v>
      </c>
      <c r="L1700" s="10" t="s">
        <v>66</v>
      </c>
      <c r="M1700" s="10" t="s">
        <v>67</v>
      </c>
      <c r="N1700" s="13" t="s">
        <v>2577</v>
      </c>
      <c r="O1700" s="10" t="s">
        <v>92</v>
      </c>
      <c r="P1700" s="15" t="s">
        <v>2577</v>
      </c>
      <c r="Q1700" s="11"/>
      <c r="R1700" s="10"/>
      <c r="S1700" s="10">
        <v>43504809</v>
      </c>
      <c r="T1700" s="10" t="s">
        <v>3402</v>
      </c>
      <c r="U1700" s="10" t="s">
        <v>2594</v>
      </c>
      <c r="V1700" s="10">
        <v>2710193200</v>
      </c>
      <c r="W1700" s="10" t="s">
        <v>604</v>
      </c>
      <c r="X1700" s="112" t="s">
        <v>737</v>
      </c>
      <c r="Y1700" s="10" t="s">
        <v>604</v>
      </c>
      <c r="Z1700" s="10" t="s">
        <v>604</v>
      </c>
      <c r="AA1700" s="112" t="s">
        <v>4295</v>
      </c>
      <c r="AB1700" s="14" t="s">
        <v>713</v>
      </c>
      <c r="AC1700" s="14"/>
      <c r="AD1700" s="14"/>
      <c r="AE1700" s="14"/>
      <c r="AF1700" s="14"/>
      <c r="AG1700" s="14"/>
      <c r="AH1700" s="14"/>
    </row>
    <row r="1701" spans="2:34" hidden="1" x14ac:dyDescent="0.35">
      <c r="B1701" s="10">
        <v>43700905</v>
      </c>
      <c r="C1701" s="10">
        <v>905</v>
      </c>
      <c r="D1701" s="11" t="s">
        <v>4296</v>
      </c>
      <c r="E1701" s="11"/>
      <c r="F1701" s="11"/>
      <c r="G1701" s="11" t="s">
        <v>46</v>
      </c>
      <c r="H1701" s="10" t="s">
        <v>735</v>
      </c>
      <c r="I1701" s="41" t="s">
        <v>63</v>
      </c>
      <c r="J1701" s="41" t="s">
        <v>709</v>
      </c>
      <c r="K1701" s="10" t="s">
        <v>65</v>
      </c>
      <c r="L1701" s="10" t="s">
        <v>66</v>
      </c>
      <c r="M1701" s="10" t="s">
        <v>67</v>
      </c>
      <c r="N1701" s="13" t="s">
        <v>2577</v>
      </c>
      <c r="O1701" s="10" t="s">
        <v>92</v>
      </c>
      <c r="P1701" s="15" t="s">
        <v>2577</v>
      </c>
      <c r="Q1701" s="11"/>
      <c r="R1701" s="10"/>
      <c r="S1701" s="10" t="s">
        <v>536</v>
      </c>
      <c r="T1701" s="10" t="s">
        <v>536</v>
      </c>
      <c r="U1701" s="10" t="s">
        <v>2580</v>
      </c>
      <c r="V1701" s="10">
        <v>2710193200</v>
      </c>
      <c r="W1701" s="10" t="s">
        <v>604</v>
      </c>
      <c r="X1701" s="112" t="s">
        <v>4297</v>
      </c>
      <c r="Y1701" s="10" t="s">
        <v>604</v>
      </c>
      <c r="Z1701" s="10" t="s">
        <v>604</v>
      </c>
      <c r="AA1701" s="112" t="s">
        <v>4298</v>
      </c>
      <c r="AB1701" s="14" t="s">
        <v>713</v>
      </c>
      <c r="AC1701" s="14"/>
      <c r="AD1701" s="14"/>
      <c r="AE1701" s="14"/>
      <c r="AF1701" s="14"/>
      <c r="AG1701" s="14"/>
      <c r="AH1701" s="14"/>
    </row>
    <row r="1702" spans="2:34" hidden="1" x14ac:dyDescent="0.35">
      <c r="B1702" s="10">
        <v>43700907</v>
      </c>
      <c r="C1702" s="10">
        <v>907</v>
      </c>
      <c r="D1702" s="11" t="s">
        <v>4299</v>
      </c>
      <c r="E1702" s="11"/>
      <c r="F1702" s="11"/>
      <c r="G1702" s="11" t="s">
        <v>46</v>
      </c>
      <c r="H1702" s="10" t="s">
        <v>2583</v>
      </c>
      <c r="I1702" s="41" t="s">
        <v>364</v>
      </c>
      <c r="J1702" s="41" t="s">
        <v>709</v>
      </c>
      <c r="K1702" s="10" t="s">
        <v>65</v>
      </c>
      <c r="L1702" s="10" t="s">
        <v>66</v>
      </c>
      <c r="M1702" s="10" t="s">
        <v>67</v>
      </c>
      <c r="N1702" s="13" t="s">
        <v>2577</v>
      </c>
      <c r="O1702" s="10" t="s">
        <v>92</v>
      </c>
      <c r="P1702" s="15" t="s">
        <v>2577</v>
      </c>
      <c r="Q1702" s="11"/>
      <c r="R1702" s="10"/>
      <c r="S1702" s="10" t="s">
        <v>536</v>
      </c>
      <c r="T1702" s="10" t="s">
        <v>536</v>
      </c>
      <c r="U1702" s="10" t="s">
        <v>2580</v>
      </c>
      <c r="V1702" s="10">
        <v>2710193200</v>
      </c>
      <c r="W1702" s="10" t="s">
        <v>604</v>
      </c>
      <c r="X1702" s="112" t="s">
        <v>4297</v>
      </c>
      <c r="Y1702" s="10" t="s">
        <v>604</v>
      </c>
      <c r="Z1702" s="10" t="s">
        <v>604</v>
      </c>
      <c r="AA1702" s="112" t="s">
        <v>4298</v>
      </c>
      <c r="AB1702" s="14" t="s">
        <v>713</v>
      </c>
      <c r="AC1702" s="14"/>
      <c r="AD1702" s="14"/>
      <c r="AE1702" s="14"/>
      <c r="AF1702" s="14"/>
      <c r="AG1702" s="14"/>
      <c r="AH1702" s="14"/>
    </row>
    <row r="1703" spans="2:34" hidden="1" x14ac:dyDescent="0.35">
      <c r="B1703" s="10">
        <v>43505905</v>
      </c>
      <c r="C1703" s="10">
        <v>905</v>
      </c>
      <c r="D1703" s="11" t="s">
        <v>4300</v>
      </c>
      <c r="E1703" s="11"/>
      <c r="F1703" s="11"/>
      <c r="G1703" s="11" t="s">
        <v>46</v>
      </c>
      <c r="H1703" s="10" t="s">
        <v>735</v>
      </c>
      <c r="I1703" s="41" t="s">
        <v>63</v>
      </c>
      <c r="J1703" s="41" t="s">
        <v>709</v>
      </c>
      <c r="K1703" s="10" t="s">
        <v>65</v>
      </c>
      <c r="L1703" s="10" t="s">
        <v>66</v>
      </c>
      <c r="M1703" s="10" t="s">
        <v>52</v>
      </c>
      <c r="N1703" s="13" t="s">
        <v>2577</v>
      </c>
      <c r="O1703" s="10" t="s">
        <v>92</v>
      </c>
      <c r="P1703" s="15" t="s">
        <v>2577</v>
      </c>
      <c r="Q1703" s="11"/>
      <c r="R1703" s="10"/>
      <c r="S1703" s="10">
        <v>43506905</v>
      </c>
      <c r="T1703" s="10" t="s">
        <v>3408</v>
      </c>
      <c r="U1703" s="10" t="s">
        <v>2594</v>
      </c>
      <c r="V1703" s="10">
        <v>2710193200</v>
      </c>
      <c r="W1703" s="10" t="s">
        <v>604</v>
      </c>
      <c r="X1703" s="112" t="s">
        <v>3405</v>
      </c>
      <c r="Y1703" s="10" t="s">
        <v>2624</v>
      </c>
      <c r="Z1703" s="10" t="s">
        <v>73</v>
      </c>
      <c r="AA1703" s="112" t="s">
        <v>3410</v>
      </c>
      <c r="AB1703" s="14" t="s">
        <v>713</v>
      </c>
      <c r="AC1703" s="14"/>
      <c r="AD1703" s="14"/>
      <c r="AE1703" s="14"/>
      <c r="AF1703" s="14"/>
      <c r="AG1703" s="14"/>
      <c r="AH1703" s="14"/>
    </row>
    <row r="1704" spans="2:34" hidden="1" x14ac:dyDescent="0.35">
      <c r="B1704" s="10">
        <v>43505803</v>
      </c>
      <c r="C1704" s="10">
        <v>803</v>
      </c>
      <c r="D1704" s="11" t="s">
        <v>4301</v>
      </c>
      <c r="E1704" s="11"/>
      <c r="F1704" s="11"/>
      <c r="G1704" s="11" t="s">
        <v>46</v>
      </c>
      <c r="H1704" s="10" t="s">
        <v>1837</v>
      </c>
      <c r="I1704" s="41" t="s">
        <v>48</v>
      </c>
      <c r="J1704" s="41" t="s">
        <v>709</v>
      </c>
      <c r="K1704" s="10" t="s">
        <v>65</v>
      </c>
      <c r="L1704" s="10" t="s">
        <v>66</v>
      </c>
      <c r="M1704" s="10" t="s">
        <v>67</v>
      </c>
      <c r="N1704" s="13" t="s">
        <v>2577</v>
      </c>
      <c r="O1704" s="10" t="s">
        <v>92</v>
      </c>
      <c r="P1704" s="15" t="s">
        <v>2577</v>
      </c>
      <c r="Q1704" s="11"/>
      <c r="R1704" s="10"/>
      <c r="S1704" s="10">
        <v>43505809</v>
      </c>
      <c r="T1704" s="10" t="s">
        <v>4302</v>
      </c>
      <c r="U1704" s="10" t="s">
        <v>2594</v>
      </c>
      <c r="V1704" s="10">
        <v>2710193200</v>
      </c>
      <c r="W1704" s="10" t="s">
        <v>604</v>
      </c>
      <c r="X1704" s="10" t="s">
        <v>3405</v>
      </c>
      <c r="Y1704" s="10" t="s">
        <v>604</v>
      </c>
      <c r="Z1704" s="10" t="s">
        <v>604</v>
      </c>
      <c r="AA1704" s="10" t="s">
        <v>4303</v>
      </c>
      <c r="AB1704" s="14" t="s">
        <v>713</v>
      </c>
      <c r="AC1704" s="14"/>
      <c r="AD1704" s="14"/>
      <c r="AE1704" s="14"/>
      <c r="AF1704" s="14"/>
      <c r="AG1704" s="14"/>
      <c r="AH1704" s="14"/>
    </row>
    <row r="1705" spans="2:34" hidden="1" x14ac:dyDescent="0.35">
      <c r="B1705" s="10">
        <v>43505809</v>
      </c>
      <c r="C1705" s="10">
        <v>809</v>
      </c>
      <c r="D1705" s="11" t="s">
        <v>4302</v>
      </c>
      <c r="E1705" s="11"/>
      <c r="F1705" s="11"/>
      <c r="G1705" s="11" t="s">
        <v>46</v>
      </c>
      <c r="H1705" s="10" t="s">
        <v>47</v>
      </c>
      <c r="I1705" s="41" t="s">
        <v>48</v>
      </c>
      <c r="J1705" s="41" t="s">
        <v>709</v>
      </c>
      <c r="K1705" s="10" t="s">
        <v>65</v>
      </c>
      <c r="L1705" s="10" t="s">
        <v>66</v>
      </c>
      <c r="M1705" s="10" t="s">
        <v>52</v>
      </c>
      <c r="N1705" s="13" t="s">
        <v>2577</v>
      </c>
      <c r="O1705" s="10" t="s">
        <v>92</v>
      </c>
      <c r="P1705" s="15" t="s">
        <v>2577</v>
      </c>
      <c r="Q1705" s="11"/>
      <c r="R1705" s="10"/>
      <c r="S1705" s="10">
        <v>43508809</v>
      </c>
      <c r="T1705" s="10" t="s">
        <v>3415</v>
      </c>
      <c r="U1705" s="10" t="s">
        <v>2594</v>
      </c>
      <c r="V1705" s="10">
        <v>2710193200</v>
      </c>
      <c r="W1705" s="10" t="s">
        <v>604</v>
      </c>
      <c r="X1705" s="10" t="s">
        <v>3405</v>
      </c>
      <c r="Y1705" s="10" t="s">
        <v>360</v>
      </c>
      <c r="Z1705" s="10" t="s">
        <v>88</v>
      </c>
      <c r="AA1705" s="10" t="s">
        <v>3417</v>
      </c>
      <c r="AB1705" s="14" t="s">
        <v>713</v>
      </c>
      <c r="AC1705" s="14"/>
      <c r="AD1705" s="14"/>
      <c r="AE1705" s="14"/>
      <c r="AF1705" s="14"/>
      <c r="AG1705" s="14"/>
      <c r="AH1705" s="14"/>
    </row>
    <row r="1706" spans="2:34" hidden="1" x14ac:dyDescent="0.35">
      <c r="B1706" s="10">
        <v>43700803</v>
      </c>
      <c r="C1706" s="10">
        <v>803</v>
      </c>
      <c r="D1706" s="11" t="s">
        <v>4304</v>
      </c>
      <c r="E1706" s="11"/>
      <c r="F1706" s="11"/>
      <c r="G1706" s="11" t="s">
        <v>46</v>
      </c>
      <c r="H1706" s="10" t="s">
        <v>1837</v>
      </c>
      <c r="I1706" s="41" t="s">
        <v>48</v>
      </c>
      <c r="J1706" s="41" t="s">
        <v>709</v>
      </c>
      <c r="K1706" s="10" t="s">
        <v>65</v>
      </c>
      <c r="L1706" s="10" t="s">
        <v>66</v>
      </c>
      <c r="M1706" s="10" t="s">
        <v>67</v>
      </c>
      <c r="N1706" s="13" t="s">
        <v>2577</v>
      </c>
      <c r="O1706" s="10" t="s">
        <v>92</v>
      </c>
      <c r="P1706" s="15" t="s">
        <v>2577</v>
      </c>
      <c r="Q1706" s="11"/>
      <c r="R1706" s="10"/>
      <c r="S1706" s="10" t="s">
        <v>536</v>
      </c>
      <c r="T1706" s="10" t="s">
        <v>536</v>
      </c>
      <c r="U1706" s="10" t="s">
        <v>2580</v>
      </c>
      <c r="V1706" s="10">
        <v>2710193200</v>
      </c>
      <c r="W1706" s="10" t="s">
        <v>604</v>
      </c>
      <c r="X1706" s="10" t="s">
        <v>4297</v>
      </c>
      <c r="Y1706" s="10" t="s">
        <v>604</v>
      </c>
      <c r="Z1706" s="10" t="s">
        <v>604</v>
      </c>
      <c r="AA1706" s="10" t="s">
        <v>4298</v>
      </c>
      <c r="AB1706" s="14" t="s">
        <v>713</v>
      </c>
      <c r="AC1706" s="14"/>
      <c r="AD1706" s="14"/>
      <c r="AE1706" s="14"/>
      <c r="AF1706" s="14"/>
      <c r="AG1706" s="14"/>
      <c r="AH1706" s="14"/>
    </row>
    <row r="1707" spans="2:34" hidden="1" x14ac:dyDescent="0.35">
      <c r="B1707" s="10">
        <v>43704905</v>
      </c>
      <c r="C1707" s="10">
        <v>905</v>
      </c>
      <c r="D1707" s="11" t="s">
        <v>4305</v>
      </c>
      <c r="E1707" s="11"/>
      <c r="F1707" s="11"/>
      <c r="G1707" s="11" t="s">
        <v>46</v>
      </c>
      <c r="H1707" s="10" t="s">
        <v>735</v>
      </c>
      <c r="I1707" s="41" t="s">
        <v>63</v>
      </c>
      <c r="J1707" s="41" t="s">
        <v>709</v>
      </c>
      <c r="K1707" s="10" t="s">
        <v>65</v>
      </c>
      <c r="L1707" s="10" t="s">
        <v>51</v>
      </c>
      <c r="M1707" s="10" t="s">
        <v>67</v>
      </c>
      <c r="N1707" s="13" t="s">
        <v>2577</v>
      </c>
      <c r="O1707" s="10" t="s">
        <v>92</v>
      </c>
      <c r="P1707" s="15" t="s">
        <v>2577</v>
      </c>
      <c r="Q1707" s="11"/>
      <c r="R1707" s="10"/>
      <c r="S1707" s="10" t="s">
        <v>536</v>
      </c>
      <c r="T1707" s="10" t="s">
        <v>536</v>
      </c>
      <c r="U1707" s="10" t="s">
        <v>2580</v>
      </c>
      <c r="V1707" s="10">
        <v>2710193200</v>
      </c>
      <c r="W1707" s="10" t="s">
        <v>2582</v>
      </c>
      <c r="X1707" s="10" t="s">
        <v>3439</v>
      </c>
      <c r="Y1707" s="10" t="s">
        <v>604</v>
      </c>
      <c r="Z1707" s="10" t="s">
        <v>604</v>
      </c>
      <c r="AA1707" s="10" t="s">
        <v>4306</v>
      </c>
      <c r="AB1707" s="14" t="s">
        <v>713</v>
      </c>
      <c r="AC1707" s="14"/>
      <c r="AD1707" s="14"/>
      <c r="AE1707" s="14"/>
      <c r="AF1707" s="14"/>
      <c r="AG1707" s="14"/>
      <c r="AH1707" s="14"/>
    </row>
    <row r="1708" spans="2:34" hidden="1" x14ac:dyDescent="0.35">
      <c r="B1708" s="10">
        <v>43702849</v>
      </c>
      <c r="C1708" s="10">
        <v>849</v>
      </c>
      <c r="D1708" s="11" t="s">
        <v>4307</v>
      </c>
      <c r="E1708" s="11"/>
      <c r="F1708" s="11"/>
      <c r="G1708" s="11" t="s">
        <v>46</v>
      </c>
      <c r="H1708" s="10" t="s">
        <v>47</v>
      </c>
      <c r="I1708" s="41" t="s">
        <v>48</v>
      </c>
      <c r="J1708" s="41" t="s">
        <v>709</v>
      </c>
      <c r="K1708" s="10" t="s">
        <v>65</v>
      </c>
      <c r="L1708" s="10" t="s">
        <v>51</v>
      </c>
      <c r="M1708" s="10" t="s">
        <v>52</v>
      </c>
      <c r="N1708" s="13" t="s">
        <v>2577</v>
      </c>
      <c r="O1708" s="10" t="s">
        <v>92</v>
      </c>
      <c r="P1708" s="15" t="s">
        <v>2577</v>
      </c>
      <c r="Q1708" s="11"/>
      <c r="R1708" s="10"/>
      <c r="S1708" s="10" t="s">
        <v>536</v>
      </c>
      <c r="T1708" s="10" t="s">
        <v>536</v>
      </c>
      <c r="U1708" s="10" t="s">
        <v>2580</v>
      </c>
      <c r="V1708" s="10">
        <v>2710193200</v>
      </c>
      <c r="W1708" s="10" t="s">
        <v>2582</v>
      </c>
      <c r="X1708" s="10" t="s">
        <v>3439</v>
      </c>
      <c r="Y1708" s="10" t="s">
        <v>3263</v>
      </c>
      <c r="Z1708" s="10" t="s">
        <v>604</v>
      </c>
      <c r="AA1708" s="10" t="s">
        <v>4308</v>
      </c>
      <c r="AB1708" s="14" t="s">
        <v>713</v>
      </c>
      <c r="AC1708" s="14"/>
      <c r="AD1708" s="14"/>
      <c r="AE1708" s="14"/>
      <c r="AF1708" s="14"/>
      <c r="AG1708" s="14"/>
      <c r="AH1708" s="14"/>
    </row>
    <row r="1709" spans="2:34" hidden="1" x14ac:dyDescent="0.35">
      <c r="B1709" s="10">
        <v>43503909</v>
      </c>
      <c r="C1709" s="10">
        <v>909</v>
      </c>
      <c r="D1709" s="11" t="s">
        <v>4309</v>
      </c>
      <c r="E1709" s="11"/>
      <c r="F1709" s="11"/>
      <c r="G1709" s="11" t="s">
        <v>46</v>
      </c>
      <c r="H1709" s="10" t="s">
        <v>735</v>
      </c>
      <c r="I1709" s="41" t="s">
        <v>63</v>
      </c>
      <c r="J1709" s="41" t="s">
        <v>709</v>
      </c>
      <c r="K1709" s="10" t="s">
        <v>65</v>
      </c>
      <c r="L1709" s="10" t="s">
        <v>51</v>
      </c>
      <c r="M1709" s="10" t="s">
        <v>67</v>
      </c>
      <c r="N1709" s="13" t="s">
        <v>2577</v>
      </c>
      <c r="O1709" s="10" t="s">
        <v>92</v>
      </c>
      <c r="P1709" s="15" t="s">
        <v>2577</v>
      </c>
      <c r="Q1709" s="11"/>
      <c r="R1709" s="10"/>
      <c r="S1709" s="10" t="s">
        <v>536</v>
      </c>
      <c r="T1709" s="10" t="s">
        <v>536</v>
      </c>
      <c r="U1709" s="10" t="s">
        <v>2580</v>
      </c>
      <c r="V1709" s="10">
        <v>2710193200</v>
      </c>
      <c r="W1709" s="10" t="s">
        <v>2582</v>
      </c>
      <c r="X1709" s="10" t="s">
        <v>3442</v>
      </c>
      <c r="Y1709" s="10" t="s">
        <v>604</v>
      </c>
      <c r="Z1709" s="10" t="s">
        <v>604</v>
      </c>
      <c r="AA1709" s="10" t="s">
        <v>4310</v>
      </c>
      <c r="AB1709" s="14" t="s">
        <v>713</v>
      </c>
      <c r="AC1709" s="14"/>
      <c r="AD1709" s="14"/>
      <c r="AE1709" s="14"/>
      <c r="AF1709" s="14"/>
      <c r="AG1709" s="14"/>
      <c r="AH1709" s="14"/>
    </row>
    <row r="1710" spans="2:34" hidden="1" x14ac:dyDescent="0.35">
      <c r="B1710" s="10">
        <v>43503849</v>
      </c>
      <c r="C1710" s="10">
        <v>849</v>
      </c>
      <c r="D1710" s="11" t="s">
        <v>4311</v>
      </c>
      <c r="E1710" s="11"/>
      <c r="F1710" s="11"/>
      <c r="G1710" s="11" t="s">
        <v>46</v>
      </c>
      <c r="H1710" s="10" t="s">
        <v>47</v>
      </c>
      <c r="I1710" s="41" t="s">
        <v>48</v>
      </c>
      <c r="J1710" s="41" t="s">
        <v>709</v>
      </c>
      <c r="K1710" s="10" t="s">
        <v>65</v>
      </c>
      <c r="L1710" s="10" t="s">
        <v>51</v>
      </c>
      <c r="M1710" s="10" t="s">
        <v>52</v>
      </c>
      <c r="N1710" s="13" t="s">
        <v>2577</v>
      </c>
      <c r="O1710" s="10" t="s">
        <v>92</v>
      </c>
      <c r="P1710" s="15" t="s">
        <v>2577</v>
      </c>
      <c r="Q1710" s="11"/>
      <c r="R1710" s="10"/>
      <c r="S1710" s="10" t="s">
        <v>536</v>
      </c>
      <c r="T1710" s="10" t="s">
        <v>536</v>
      </c>
      <c r="U1710" s="10" t="s">
        <v>2580</v>
      </c>
      <c r="V1710" s="10">
        <v>2710193200</v>
      </c>
      <c r="W1710" s="10" t="s">
        <v>2582</v>
      </c>
      <c r="X1710" s="10" t="s">
        <v>3442</v>
      </c>
      <c r="Y1710" s="10" t="s">
        <v>360</v>
      </c>
      <c r="Z1710" s="10" t="s">
        <v>604</v>
      </c>
      <c r="AA1710" s="10" t="s">
        <v>4312</v>
      </c>
      <c r="AB1710" s="14" t="s">
        <v>713</v>
      </c>
      <c r="AC1710" s="14"/>
      <c r="AD1710" s="14"/>
      <c r="AE1710" s="14"/>
      <c r="AF1710" s="14"/>
      <c r="AG1710" s="14"/>
      <c r="AH1710" s="14"/>
    </row>
    <row r="1711" spans="2:34" hidden="1" x14ac:dyDescent="0.35">
      <c r="B1711" s="10">
        <v>43122829</v>
      </c>
      <c r="C1711" s="10">
        <v>829</v>
      </c>
      <c r="D1711" s="11" t="s">
        <v>4313</v>
      </c>
      <c r="E1711" s="11"/>
      <c r="F1711" s="11"/>
      <c r="G1711" s="11" t="s">
        <v>46</v>
      </c>
      <c r="H1711" s="10" t="s">
        <v>3639</v>
      </c>
      <c r="I1711" s="41" t="s">
        <v>140</v>
      </c>
      <c r="J1711" s="41" t="s">
        <v>709</v>
      </c>
      <c r="K1711" s="10" t="s">
        <v>65</v>
      </c>
      <c r="L1711" s="10" t="s">
        <v>66</v>
      </c>
      <c r="M1711" s="10" t="s">
        <v>67</v>
      </c>
      <c r="N1711" s="13" t="s">
        <v>2577</v>
      </c>
      <c r="O1711" s="10" t="s">
        <v>53</v>
      </c>
      <c r="P1711" s="15" t="s">
        <v>2577</v>
      </c>
      <c r="Q1711" s="11"/>
      <c r="R1711" s="10"/>
      <c r="S1711" s="10" t="s">
        <v>536</v>
      </c>
      <c r="T1711" s="10" t="s">
        <v>536</v>
      </c>
      <c r="U1711" s="10" t="s">
        <v>2580</v>
      </c>
      <c r="V1711" s="10" t="s">
        <v>604</v>
      </c>
      <c r="W1711" s="10" t="s">
        <v>604</v>
      </c>
      <c r="X1711" s="10" t="s">
        <v>604</v>
      </c>
      <c r="Y1711" s="10" t="s">
        <v>604</v>
      </c>
      <c r="Z1711" s="10" t="s">
        <v>604</v>
      </c>
      <c r="AA1711" s="10" t="s">
        <v>2581</v>
      </c>
      <c r="AB1711" s="14" t="s">
        <v>713</v>
      </c>
      <c r="AC1711" s="14"/>
      <c r="AD1711" s="14"/>
      <c r="AE1711" s="14"/>
      <c r="AF1711" s="14"/>
      <c r="AG1711" s="14"/>
      <c r="AH1711" s="14"/>
    </row>
    <row r="1712" spans="2:34" hidden="1" x14ac:dyDescent="0.35">
      <c r="B1712" s="10">
        <v>44163909</v>
      </c>
      <c r="C1712" s="10">
        <v>909</v>
      </c>
      <c r="D1712" s="11" t="s">
        <v>4314</v>
      </c>
      <c r="E1712" s="11"/>
      <c r="F1712" s="11"/>
      <c r="G1712" s="11" t="s">
        <v>46</v>
      </c>
      <c r="H1712" s="10" t="s">
        <v>735</v>
      </c>
      <c r="I1712" s="41" t="s">
        <v>63</v>
      </c>
      <c r="J1712" s="41" t="s">
        <v>709</v>
      </c>
      <c r="K1712" s="10" t="s">
        <v>65</v>
      </c>
      <c r="L1712" s="10" t="s">
        <v>51</v>
      </c>
      <c r="M1712" s="10" t="s">
        <v>67</v>
      </c>
      <c r="N1712" s="13" t="s">
        <v>2577</v>
      </c>
      <c r="O1712" s="10" t="s">
        <v>53</v>
      </c>
      <c r="P1712" s="15" t="s">
        <v>2577</v>
      </c>
      <c r="Q1712" s="11"/>
      <c r="R1712" s="10"/>
      <c r="S1712" s="10" t="s">
        <v>536</v>
      </c>
      <c r="T1712" s="10" t="s">
        <v>536</v>
      </c>
      <c r="U1712" s="10" t="s">
        <v>2580</v>
      </c>
      <c r="V1712" s="10">
        <v>2710193200</v>
      </c>
      <c r="W1712" s="10" t="s">
        <v>2582</v>
      </c>
      <c r="X1712" s="10" t="s">
        <v>604</v>
      </c>
      <c r="Y1712" s="10" t="s">
        <v>604</v>
      </c>
      <c r="Z1712" s="10" t="s">
        <v>604</v>
      </c>
      <c r="AA1712" s="10" t="s">
        <v>2581</v>
      </c>
      <c r="AB1712" s="14" t="s">
        <v>713</v>
      </c>
      <c r="AC1712" s="14"/>
      <c r="AD1712" s="14"/>
      <c r="AE1712" s="14"/>
      <c r="AF1712" s="14"/>
      <c r="AG1712" s="14"/>
      <c r="AH1712" s="14"/>
    </row>
    <row r="1713" spans="2:34" hidden="1" x14ac:dyDescent="0.35">
      <c r="B1713" s="10">
        <v>44168905</v>
      </c>
      <c r="C1713" s="10">
        <v>905</v>
      </c>
      <c r="D1713" s="11" t="s">
        <v>4315</v>
      </c>
      <c r="E1713" s="11"/>
      <c r="F1713" s="11"/>
      <c r="G1713" s="11" t="s">
        <v>46</v>
      </c>
      <c r="H1713" s="10" t="s">
        <v>735</v>
      </c>
      <c r="I1713" s="41" t="s">
        <v>63</v>
      </c>
      <c r="J1713" s="41" t="s">
        <v>709</v>
      </c>
      <c r="K1713" s="10" t="s">
        <v>65</v>
      </c>
      <c r="L1713" s="10" t="s">
        <v>66</v>
      </c>
      <c r="M1713" s="10" t="s">
        <v>67</v>
      </c>
      <c r="N1713" s="13" t="s">
        <v>2577</v>
      </c>
      <c r="O1713" s="10" t="s">
        <v>53</v>
      </c>
      <c r="P1713" s="15" t="s">
        <v>2577</v>
      </c>
      <c r="Q1713" s="11"/>
      <c r="R1713" s="10"/>
      <c r="S1713" s="10" t="s">
        <v>536</v>
      </c>
      <c r="T1713" s="10" t="s">
        <v>536</v>
      </c>
      <c r="U1713" s="10" t="s">
        <v>2580</v>
      </c>
      <c r="V1713" s="10">
        <v>2710193200</v>
      </c>
      <c r="W1713" s="10" t="s">
        <v>604</v>
      </c>
      <c r="X1713" s="10" t="s">
        <v>604</v>
      </c>
      <c r="Y1713" s="10" t="s">
        <v>604</v>
      </c>
      <c r="Z1713" s="10" t="s">
        <v>604</v>
      </c>
      <c r="AA1713" s="10" t="s">
        <v>2581</v>
      </c>
      <c r="AB1713" s="14" t="s">
        <v>713</v>
      </c>
      <c r="AC1713" s="14"/>
      <c r="AD1713" s="14"/>
      <c r="AE1713" s="14"/>
      <c r="AF1713" s="14"/>
      <c r="AG1713" s="14"/>
      <c r="AH1713" s="14"/>
    </row>
    <row r="1714" spans="2:34" hidden="1" x14ac:dyDescent="0.35">
      <c r="B1714" s="10">
        <v>44168903</v>
      </c>
      <c r="C1714" s="10">
        <v>903</v>
      </c>
      <c r="D1714" s="11" t="s">
        <v>4316</v>
      </c>
      <c r="E1714" s="11"/>
      <c r="F1714" s="11"/>
      <c r="G1714" s="11" t="s">
        <v>46</v>
      </c>
      <c r="H1714" s="10" t="s">
        <v>2583</v>
      </c>
      <c r="I1714" s="41" t="s">
        <v>364</v>
      </c>
      <c r="J1714" s="41" t="s">
        <v>709</v>
      </c>
      <c r="K1714" s="10" t="s">
        <v>65</v>
      </c>
      <c r="L1714" s="10" t="s">
        <v>66</v>
      </c>
      <c r="M1714" s="10" t="s">
        <v>67</v>
      </c>
      <c r="N1714" s="13" t="s">
        <v>2577</v>
      </c>
      <c r="O1714" s="10" t="s">
        <v>53</v>
      </c>
      <c r="P1714" s="15" t="s">
        <v>2577</v>
      </c>
      <c r="Q1714" s="11"/>
      <c r="R1714" s="10"/>
      <c r="S1714" s="10" t="s">
        <v>536</v>
      </c>
      <c r="T1714" s="10" t="s">
        <v>536</v>
      </c>
      <c r="U1714" s="10" t="s">
        <v>2580</v>
      </c>
      <c r="V1714" s="10">
        <v>2710193200</v>
      </c>
      <c r="W1714" s="10" t="s">
        <v>604</v>
      </c>
      <c r="X1714" s="10" t="s">
        <v>604</v>
      </c>
      <c r="Y1714" s="10" t="s">
        <v>604</v>
      </c>
      <c r="Z1714" s="10" t="s">
        <v>604</v>
      </c>
      <c r="AA1714" s="10" t="s">
        <v>2581</v>
      </c>
      <c r="AB1714" s="14" t="s">
        <v>713</v>
      </c>
      <c r="AC1714" s="14"/>
      <c r="AD1714" s="14"/>
      <c r="AE1714" s="14"/>
      <c r="AF1714" s="14"/>
      <c r="AG1714" s="14"/>
      <c r="AH1714" s="14"/>
    </row>
    <row r="1715" spans="2:34" hidden="1" x14ac:dyDescent="0.35">
      <c r="B1715" s="10">
        <v>44163935</v>
      </c>
      <c r="C1715" s="10">
        <v>935</v>
      </c>
      <c r="D1715" s="11" t="s">
        <v>4317</v>
      </c>
      <c r="E1715" s="11"/>
      <c r="F1715" s="11"/>
      <c r="G1715" s="11" t="s">
        <v>46</v>
      </c>
      <c r="H1715" s="10" t="s">
        <v>363</v>
      </c>
      <c r="I1715" s="41" t="s">
        <v>364</v>
      </c>
      <c r="J1715" s="41" t="s">
        <v>709</v>
      </c>
      <c r="K1715" s="10" t="s">
        <v>65</v>
      </c>
      <c r="L1715" s="10" t="s">
        <v>51</v>
      </c>
      <c r="M1715" s="10" t="s">
        <v>67</v>
      </c>
      <c r="N1715" s="13" t="s">
        <v>2577</v>
      </c>
      <c r="O1715" s="10" t="s">
        <v>53</v>
      </c>
      <c r="P1715" s="15" t="s">
        <v>2577</v>
      </c>
      <c r="Q1715" s="11"/>
      <c r="R1715" s="10"/>
      <c r="S1715" s="10" t="s">
        <v>536</v>
      </c>
      <c r="T1715" s="10" t="s">
        <v>536</v>
      </c>
      <c r="U1715" s="10" t="s">
        <v>2580</v>
      </c>
      <c r="V1715" s="10">
        <v>2710193200</v>
      </c>
      <c r="W1715" s="10" t="s">
        <v>2582</v>
      </c>
      <c r="X1715" s="10" t="s">
        <v>604</v>
      </c>
      <c r="Y1715" s="10" t="s">
        <v>604</v>
      </c>
      <c r="Z1715" s="10" t="s">
        <v>604</v>
      </c>
      <c r="AA1715" s="10" t="s">
        <v>2581</v>
      </c>
      <c r="AB1715" s="14" t="s">
        <v>713</v>
      </c>
      <c r="AC1715" s="14"/>
      <c r="AD1715" s="14"/>
      <c r="AE1715" s="14"/>
      <c r="AF1715" s="14"/>
      <c r="AG1715" s="14"/>
      <c r="AH1715" s="14"/>
    </row>
    <row r="1716" spans="2:34" hidden="1" x14ac:dyDescent="0.35">
      <c r="B1716" s="10">
        <v>44163849</v>
      </c>
      <c r="C1716" s="10">
        <v>849</v>
      </c>
      <c r="D1716" s="11" t="s">
        <v>4318</v>
      </c>
      <c r="E1716" s="11"/>
      <c r="F1716" s="11"/>
      <c r="G1716" s="11" t="s">
        <v>46</v>
      </c>
      <c r="H1716" s="10" t="s">
        <v>3279</v>
      </c>
      <c r="I1716" s="41" t="s">
        <v>140</v>
      </c>
      <c r="J1716" s="41" t="s">
        <v>709</v>
      </c>
      <c r="K1716" s="10" t="s">
        <v>65</v>
      </c>
      <c r="L1716" s="10" t="s">
        <v>51</v>
      </c>
      <c r="M1716" s="10" t="s">
        <v>67</v>
      </c>
      <c r="N1716" s="13" t="s">
        <v>2577</v>
      </c>
      <c r="O1716" s="10" t="s">
        <v>53</v>
      </c>
      <c r="P1716" s="15" t="s">
        <v>2577</v>
      </c>
      <c r="Q1716" s="11"/>
      <c r="R1716" s="10"/>
      <c r="S1716" s="10" t="s">
        <v>536</v>
      </c>
      <c r="T1716" s="10" t="s">
        <v>536</v>
      </c>
      <c r="U1716" s="10" t="s">
        <v>2580</v>
      </c>
      <c r="V1716" s="10">
        <v>2710193200</v>
      </c>
      <c r="W1716" s="10" t="s">
        <v>2582</v>
      </c>
      <c r="X1716" s="10" t="s">
        <v>604</v>
      </c>
      <c r="Y1716" s="10" t="s">
        <v>604</v>
      </c>
      <c r="Z1716" s="10" t="s">
        <v>604</v>
      </c>
      <c r="AA1716" s="10" t="s">
        <v>2581</v>
      </c>
      <c r="AB1716" s="14" t="s">
        <v>713</v>
      </c>
      <c r="AC1716" s="14"/>
      <c r="AD1716" s="14"/>
      <c r="AE1716" s="14"/>
      <c r="AF1716" s="14"/>
      <c r="AG1716" s="14"/>
      <c r="AH1716" s="14"/>
    </row>
    <row r="1717" spans="2:34" hidden="1" x14ac:dyDescent="0.35">
      <c r="B1717" s="10">
        <v>44168803</v>
      </c>
      <c r="C1717" s="10">
        <v>803</v>
      </c>
      <c r="D1717" s="11" t="s">
        <v>4318</v>
      </c>
      <c r="E1717" s="11"/>
      <c r="F1717" s="11"/>
      <c r="G1717" s="11" t="s">
        <v>46</v>
      </c>
      <c r="H1717" s="10" t="s">
        <v>1837</v>
      </c>
      <c r="I1717" s="41" t="s">
        <v>48</v>
      </c>
      <c r="J1717" s="41" t="s">
        <v>709</v>
      </c>
      <c r="K1717" s="10" t="s">
        <v>65</v>
      </c>
      <c r="L1717" s="10" t="s">
        <v>66</v>
      </c>
      <c r="M1717" s="10" t="s">
        <v>67</v>
      </c>
      <c r="N1717" s="13" t="s">
        <v>2577</v>
      </c>
      <c r="O1717" s="10" t="s">
        <v>53</v>
      </c>
      <c r="P1717" s="15" t="s">
        <v>2577</v>
      </c>
      <c r="Q1717" s="11"/>
      <c r="R1717" s="10"/>
      <c r="S1717" s="10" t="s">
        <v>536</v>
      </c>
      <c r="T1717" s="10" t="s">
        <v>536</v>
      </c>
      <c r="U1717" s="10" t="s">
        <v>2580</v>
      </c>
      <c r="V1717" s="10">
        <v>2710193200</v>
      </c>
      <c r="W1717" s="10" t="s">
        <v>604</v>
      </c>
      <c r="X1717" s="10" t="s">
        <v>604</v>
      </c>
      <c r="Y1717" s="10" t="s">
        <v>604</v>
      </c>
      <c r="Z1717" s="10" t="s">
        <v>604</v>
      </c>
      <c r="AA1717" s="10" t="s">
        <v>2581</v>
      </c>
      <c r="AB1717" s="14" t="s">
        <v>713</v>
      </c>
      <c r="AC1717" s="14"/>
      <c r="AD1717" s="14"/>
      <c r="AE1717" s="14"/>
      <c r="AF1717" s="14"/>
      <c r="AG1717" s="14"/>
      <c r="AH1717" s="14"/>
    </row>
    <row r="1718" spans="2:34" hidden="1" x14ac:dyDescent="0.35">
      <c r="B1718" s="10">
        <v>43982935</v>
      </c>
      <c r="C1718" s="10">
        <v>935</v>
      </c>
      <c r="D1718" s="11" t="s">
        <v>4319</v>
      </c>
      <c r="E1718" s="11"/>
      <c r="F1718" s="11"/>
      <c r="G1718" s="11" t="s">
        <v>46</v>
      </c>
      <c r="H1718" s="10" t="s">
        <v>363</v>
      </c>
      <c r="I1718" s="41" t="s">
        <v>364</v>
      </c>
      <c r="J1718" s="41" t="s">
        <v>709</v>
      </c>
      <c r="K1718" s="10" t="s">
        <v>65</v>
      </c>
      <c r="L1718" s="10" t="s">
        <v>51</v>
      </c>
      <c r="M1718" s="10" t="s">
        <v>67</v>
      </c>
      <c r="N1718" s="13" t="s">
        <v>2577</v>
      </c>
      <c r="O1718" s="10" t="s">
        <v>53</v>
      </c>
      <c r="P1718" s="15" t="s">
        <v>2577</v>
      </c>
      <c r="Q1718" s="11"/>
      <c r="R1718" s="10"/>
      <c r="S1718" s="10" t="s">
        <v>536</v>
      </c>
      <c r="T1718" s="10" t="s">
        <v>536</v>
      </c>
      <c r="U1718" s="10" t="s">
        <v>2580</v>
      </c>
      <c r="V1718" s="10" t="s">
        <v>604</v>
      </c>
      <c r="W1718" s="10" t="s">
        <v>2582</v>
      </c>
      <c r="X1718" s="10" t="s">
        <v>604</v>
      </c>
      <c r="Y1718" s="10" t="s">
        <v>604</v>
      </c>
      <c r="Z1718" s="10" t="s">
        <v>604</v>
      </c>
      <c r="AA1718" s="10" t="s">
        <v>2581</v>
      </c>
      <c r="AB1718" s="14" t="s">
        <v>713</v>
      </c>
      <c r="AC1718" s="14"/>
      <c r="AD1718" s="14"/>
      <c r="AE1718" s="14"/>
      <c r="AF1718" s="14"/>
      <c r="AG1718" s="14"/>
      <c r="AH1718" s="14"/>
    </row>
    <row r="1719" spans="2:34" hidden="1" x14ac:dyDescent="0.35">
      <c r="B1719" s="10">
        <v>43931909</v>
      </c>
      <c r="C1719" s="10">
        <v>909</v>
      </c>
      <c r="D1719" s="11" t="s">
        <v>4320</v>
      </c>
      <c r="E1719" s="11"/>
      <c r="F1719" s="11"/>
      <c r="G1719" s="11" t="s">
        <v>46</v>
      </c>
      <c r="H1719" s="10" t="s">
        <v>735</v>
      </c>
      <c r="I1719" s="41" t="s">
        <v>63</v>
      </c>
      <c r="J1719" s="41" t="s">
        <v>709</v>
      </c>
      <c r="K1719" s="10" t="s">
        <v>65</v>
      </c>
      <c r="L1719" s="10" t="s">
        <v>51</v>
      </c>
      <c r="M1719" s="10" t="s">
        <v>67</v>
      </c>
      <c r="N1719" s="13" t="s">
        <v>2577</v>
      </c>
      <c r="O1719" s="10" t="s">
        <v>604</v>
      </c>
      <c r="P1719" s="15" t="s">
        <v>2577</v>
      </c>
      <c r="Q1719" s="11"/>
      <c r="R1719" s="10"/>
      <c r="S1719" s="10" t="s">
        <v>536</v>
      </c>
      <c r="T1719" s="10" t="s">
        <v>536</v>
      </c>
      <c r="U1719" s="10" t="s">
        <v>2580</v>
      </c>
      <c r="V1719" s="10">
        <v>2710193200</v>
      </c>
      <c r="W1719" s="10" t="s">
        <v>2582</v>
      </c>
      <c r="X1719" s="10" t="s">
        <v>4321</v>
      </c>
      <c r="Y1719" s="10" t="s">
        <v>604</v>
      </c>
      <c r="Z1719" s="10" t="s">
        <v>604</v>
      </c>
      <c r="AA1719" s="10" t="s">
        <v>4322</v>
      </c>
      <c r="AB1719" s="14" t="s">
        <v>713</v>
      </c>
      <c r="AC1719" s="14"/>
      <c r="AD1719" s="14"/>
      <c r="AE1719" s="14"/>
      <c r="AF1719" s="14"/>
      <c r="AG1719" s="14"/>
      <c r="AH1719" s="14"/>
    </row>
    <row r="1720" spans="2:34" hidden="1" x14ac:dyDescent="0.35">
      <c r="B1720" s="10">
        <v>43931903</v>
      </c>
      <c r="C1720" s="10">
        <v>903</v>
      </c>
      <c r="D1720" s="11" t="s">
        <v>4323</v>
      </c>
      <c r="E1720" s="11"/>
      <c r="F1720" s="11"/>
      <c r="G1720" s="11" t="s">
        <v>46</v>
      </c>
      <c r="H1720" s="10" t="s">
        <v>2583</v>
      </c>
      <c r="I1720" s="41" t="s">
        <v>364</v>
      </c>
      <c r="J1720" s="41" t="s">
        <v>709</v>
      </c>
      <c r="K1720" s="10" t="s">
        <v>65</v>
      </c>
      <c r="L1720" s="10" t="s">
        <v>51</v>
      </c>
      <c r="M1720" s="10" t="s">
        <v>67</v>
      </c>
      <c r="N1720" s="13" t="s">
        <v>2577</v>
      </c>
      <c r="O1720" s="10" t="s">
        <v>604</v>
      </c>
      <c r="P1720" s="15" t="s">
        <v>2577</v>
      </c>
      <c r="Q1720" s="11"/>
      <c r="R1720" s="10"/>
      <c r="S1720" s="10" t="s">
        <v>536</v>
      </c>
      <c r="T1720" s="10" t="s">
        <v>536</v>
      </c>
      <c r="U1720" s="10" t="s">
        <v>2580</v>
      </c>
      <c r="V1720" s="10">
        <v>2710193200</v>
      </c>
      <c r="W1720" s="10" t="s">
        <v>2582</v>
      </c>
      <c r="X1720" s="10" t="s">
        <v>4321</v>
      </c>
      <c r="Y1720" s="10" t="s">
        <v>604</v>
      </c>
      <c r="Z1720" s="10" t="s">
        <v>604</v>
      </c>
      <c r="AA1720" s="10" t="s">
        <v>4322</v>
      </c>
      <c r="AB1720" s="14" t="s">
        <v>713</v>
      </c>
      <c r="AC1720" s="14"/>
      <c r="AD1720" s="14"/>
      <c r="AE1720" s="14"/>
      <c r="AF1720" s="14"/>
      <c r="AG1720" s="14"/>
      <c r="AH1720" s="14"/>
    </row>
    <row r="1721" spans="2:34" hidden="1" x14ac:dyDescent="0.35">
      <c r="B1721" s="10">
        <v>43931849</v>
      </c>
      <c r="C1721" s="10">
        <v>849</v>
      </c>
      <c r="D1721" s="11" t="s">
        <v>4324</v>
      </c>
      <c r="E1721" s="11"/>
      <c r="F1721" s="11"/>
      <c r="G1721" s="11" t="s">
        <v>46</v>
      </c>
      <c r="H1721" s="10" t="s">
        <v>47</v>
      </c>
      <c r="I1721" s="41" t="s">
        <v>48</v>
      </c>
      <c r="J1721" s="41" t="s">
        <v>709</v>
      </c>
      <c r="K1721" s="10" t="s">
        <v>65</v>
      </c>
      <c r="L1721" s="10" t="s">
        <v>51</v>
      </c>
      <c r="M1721" s="10" t="s">
        <v>67</v>
      </c>
      <c r="N1721" s="13" t="s">
        <v>2577</v>
      </c>
      <c r="O1721" s="10" t="s">
        <v>604</v>
      </c>
      <c r="P1721" s="15" t="s">
        <v>2577</v>
      </c>
      <c r="Q1721" s="11"/>
      <c r="R1721" s="10"/>
      <c r="S1721" s="10" t="s">
        <v>536</v>
      </c>
      <c r="T1721" s="10" t="s">
        <v>536</v>
      </c>
      <c r="U1721" s="10" t="s">
        <v>2580</v>
      </c>
      <c r="V1721" s="10">
        <v>2710193200</v>
      </c>
      <c r="W1721" s="10" t="s">
        <v>2582</v>
      </c>
      <c r="X1721" s="10" t="s">
        <v>4321</v>
      </c>
      <c r="Y1721" s="10" t="s">
        <v>604</v>
      </c>
      <c r="Z1721" s="10" t="s">
        <v>604</v>
      </c>
      <c r="AA1721" s="10" t="s">
        <v>4322</v>
      </c>
      <c r="AB1721" s="14" t="s">
        <v>713</v>
      </c>
      <c r="AC1721" s="14"/>
      <c r="AD1721" s="14"/>
      <c r="AE1721" s="14"/>
      <c r="AF1721" s="14"/>
      <c r="AG1721" s="14"/>
      <c r="AH1721" s="14"/>
    </row>
    <row r="1722" spans="2:34" hidden="1" x14ac:dyDescent="0.35">
      <c r="B1722" s="10">
        <v>43133903</v>
      </c>
      <c r="C1722" s="10">
        <v>903</v>
      </c>
      <c r="D1722" s="11" t="s">
        <v>4325</v>
      </c>
      <c r="E1722" s="11"/>
      <c r="F1722" s="11"/>
      <c r="G1722" s="11" t="s">
        <v>46</v>
      </c>
      <c r="H1722" s="10" t="s">
        <v>2583</v>
      </c>
      <c r="I1722" s="41" t="s">
        <v>364</v>
      </c>
      <c r="J1722" s="41" t="s">
        <v>709</v>
      </c>
      <c r="K1722" s="10" t="s">
        <v>65</v>
      </c>
      <c r="L1722" s="10" t="s">
        <v>66</v>
      </c>
      <c r="M1722" s="10" t="s">
        <v>67</v>
      </c>
      <c r="N1722" s="13" t="s">
        <v>2577</v>
      </c>
      <c r="O1722" s="10" t="s">
        <v>53</v>
      </c>
      <c r="P1722" s="15" t="s">
        <v>2577</v>
      </c>
      <c r="Q1722" s="11"/>
      <c r="R1722" s="10"/>
      <c r="S1722" s="10" t="s">
        <v>536</v>
      </c>
      <c r="T1722" s="10" t="s">
        <v>536</v>
      </c>
      <c r="U1722" s="10" t="s">
        <v>2580</v>
      </c>
      <c r="V1722" s="10">
        <v>2710193200</v>
      </c>
      <c r="W1722" s="10" t="s">
        <v>604</v>
      </c>
      <c r="X1722" s="10" t="s">
        <v>604</v>
      </c>
      <c r="Y1722" s="10" t="s">
        <v>604</v>
      </c>
      <c r="Z1722" s="10" t="s">
        <v>604</v>
      </c>
      <c r="AA1722" s="10" t="s">
        <v>2581</v>
      </c>
      <c r="AB1722" s="14" t="s">
        <v>713</v>
      </c>
      <c r="AC1722" s="14"/>
      <c r="AD1722" s="14"/>
      <c r="AE1722" s="14"/>
      <c r="AF1722" s="14"/>
      <c r="AG1722" s="14"/>
      <c r="AH1722" s="14"/>
    </row>
    <row r="1723" spans="2:34" hidden="1" x14ac:dyDescent="0.35">
      <c r="B1723" s="10">
        <v>43133856</v>
      </c>
      <c r="C1723" s="10">
        <v>856</v>
      </c>
      <c r="D1723" s="11" t="s">
        <v>4326</v>
      </c>
      <c r="E1723" s="11"/>
      <c r="F1723" s="11"/>
      <c r="G1723" s="11" t="s">
        <v>46</v>
      </c>
      <c r="H1723" s="10" t="s">
        <v>2634</v>
      </c>
      <c r="I1723" s="41" t="s">
        <v>140</v>
      </c>
      <c r="J1723" s="41" t="s">
        <v>709</v>
      </c>
      <c r="K1723" s="10" t="s">
        <v>65</v>
      </c>
      <c r="L1723" s="10" t="s">
        <v>66</v>
      </c>
      <c r="M1723" s="10" t="s">
        <v>67</v>
      </c>
      <c r="N1723" s="13" t="s">
        <v>2577</v>
      </c>
      <c r="O1723" s="10" t="s">
        <v>53</v>
      </c>
      <c r="P1723" s="15" t="s">
        <v>2577</v>
      </c>
      <c r="Q1723" s="11"/>
      <c r="R1723" s="10"/>
      <c r="S1723" s="10" t="s">
        <v>536</v>
      </c>
      <c r="T1723" s="10" t="s">
        <v>536</v>
      </c>
      <c r="U1723" s="10" t="s">
        <v>2580</v>
      </c>
      <c r="V1723" s="10" t="s">
        <v>604</v>
      </c>
      <c r="W1723" s="10" t="s">
        <v>604</v>
      </c>
      <c r="X1723" s="10" t="s">
        <v>604</v>
      </c>
      <c r="Y1723" s="10" t="s">
        <v>604</v>
      </c>
      <c r="Z1723" s="10" t="s">
        <v>604</v>
      </c>
      <c r="AA1723" s="10" t="s">
        <v>2581</v>
      </c>
      <c r="AB1723" s="14" t="s">
        <v>713</v>
      </c>
      <c r="AC1723" s="14"/>
      <c r="AD1723" s="14"/>
      <c r="AE1723" s="14"/>
      <c r="AF1723" s="14"/>
      <c r="AG1723" s="14"/>
      <c r="AH1723" s="14"/>
    </row>
    <row r="1724" spans="2:34" hidden="1" x14ac:dyDescent="0.35">
      <c r="B1724" s="10">
        <v>43133829</v>
      </c>
      <c r="C1724" s="10">
        <v>829</v>
      </c>
      <c r="D1724" s="11" t="s">
        <v>4327</v>
      </c>
      <c r="E1724" s="11"/>
      <c r="F1724" s="11"/>
      <c r="G1724" s="11" t="s">
        <v>46</v>
      </c>
      <c r="H1724" s="10" t="s">
        <v>3639</v>
      </c>
      <c r="I1724" s="41" t="s">
        <v>140</v>
      </c>
      <c r="J1724" s="41" t="s">
        <v>709</v>
      </c>
      <c r="K1724" s="10" t="s">
        <v>65</v>
      </c>
      <c r="L1724" s="10" t="s">
        <v>66</v>
      </c>
      <c r="M1724" s="10" t="s">
        <v>67</v>
      </c>
      <c r="N1724" s="13" t="s">
        <v>2577</v>
      </c>
      <c r="O1724" s="10" t="s">
        <v>53</v>
      </c>
      <c r="P1724" s="15" t="s">
        <v>2577</v>
      </c>
      <c r="Q1724" s="11"/>
      <c r="R1724" s="10"/>
      <c r="S1724" s="10" t="s">
        <v>536</v>
      </c>
      <c r="T1724" s="10" t="s">
        <v>536</v>
      </c>
      <c r="U1724" s="10" t="s">
        <v>2580</v>
      </c>
      <c r="V1724" s="10">
        <v>2710193200</v>
      </c>
      <c r="W1724" s="10" t="s">
        <v>604</v>
      </c>
      <c r="X1724" s="10" t="s">
        <v>604</v>
      </c>
      <c r="Y1724" s="10" t="s">
        <v>604</v>
      </c>
      <c r="Z1724" s="10" t="s">
        <v>604</v>
      </c>
      <c r="AA1724" s="10" t="s">
        <v>2581</v>
      </c>
      <c r="AB1724" s="14" t="s">
        <v>713</v>
      </c>
      <c r="AC1724" s="14"/>
      <c r="AD1724" s="14"/>
      <c r="AE1724" s="14"/>
      <c r="AF1724" s="14"/>
      <c r="AG1724" s="14"/>
      <c r="AH1724" s="14"/>
    </row>
    <row r="1725" spans="2:34" hidden="1" x14ac:dyDescent="0.35">
      <c r="B1725" s="10">
        <v>43133908</v>
      </c>
      <c r="C1725" s="10">
        <v>908</v>
      </c>
      <c r="D1725" s="11" t="s">
        <v>4328</v>
      </c>
      <c r="E1725" s="11"/>
      <c r="F1725" s="11"/>
      <c r="G1725" s="11" t="s">
        <v>46</v>
      </c>
      <c r="H1725" s="10" t="s">
        <v>4329</v>
      </c>
      <c r="I1725" s="41" t="s">
        <v>140</v>
      </c>
      <c r="J1725" s="41" t="s">
        <v>709</v>
      </c>
      <c r="K1725" s="10" t="s">
        <v>65</v>
      </c>
      <c r="L1725" s="10" t="s">
        <v>66</v>
      </c>
      <c r="M1725" s="10" t="s">
        <v>67</v>
      </c>
      <c r="N1725" s="13" t="s">
        <v>2577</v>
      </c>
      <c r="O1725" s="10" t="s">
        <v>53</v>
      </c>
      <c r="P1725" s="15" t="s">
        <v>2577</v>
      </c>
      <c r="Q1725" s="11"/>
      <c r="R1725" s="10"/>
      <c r="S1725" s="10" t="s">
        <v>536</v>
      </c>
      <c r="T1725" s="10" t="s">
        <v>536</v>
      </c>
      <c r="U1725" s="10" t="s">
        <v>2580</v>
      </c>
      <c r="V1725" s="10" t="s">
        <v>604</v>
      </c>
      <c r="W1725" s="10" t="s">
        <v>604</v>
      </c>
      <c r="X1725" s="10" t="s">
        <v>604</v>
      </c>
      <c r="Y1725" s="10" t="s">
        <v>604</v>
      </c>
      <c r="Z1725" s="10" t="s">
        <v>604</v>
      </c>
      <c r="AA1725" s="10" t="s">
        <v>2581</v>
      </c>
      <c r="AB1725" s="14" t="s">
        <v>713</v>
      </c>
      <c r="AC1725" s="14"/>
      <c r="AD1725" s="14"/>
      <c r="AE1725" s="14"/>
      <c r="AF1725" s="14"/>
      <c r="AG1725" s="14"/>
      <c r="AH1725" s="14"/>
    </row>
    <row r="1726" spans="2:34" hidden="1" x14ac:dyDescent="0.35">
      <c r="B1726" s="10">
        <v>43133803</v>
      </c>
      <c r="C1726" s="10">
        <v>803</v>
      </c>
      <c r="D1726" s="11" t="s">
        <v>4330</v>
      </c>
      <c r="E1726" s="11"/>
      <c r="F1726" s="11"/>
      <c r="G1726" s="11" t="s">
        <v>46</v>
      </c>
      <c r="H1726" s="10" t="s">
        <v>1837</v>
      </c>
      <c r="I1726" s="41" t="s">
        <v>48</v>
      </c>
      <c r="J1726" s="41" t="s">
        <v>709</v>
      </c>
      <c r="K1726" s="10" t="s">
        <v>65</v>
      </c>
      <c r="L1726" s="10" t="s">
        <v>66</v>
      </c>
      <c r="M1726" s="10" t="s">
        <v>67</v>
      </c>
      <c r="N1726" s="13" t="s">
        <v>2577</v>
      </c>
      <c r="O1726" s="10" t="s">
        <v>53</v>
      </c>
      <c r="P1726" s="15" t="s">
        <v>2577</v>
      </c>
      <c r="Q1726" s="11"/>
      <c r="R1726" s="10"/>
      <c r="S1726" s="10" t="s">
        <v>536</v>
      </c>
      <c r="T1726" s="10" t="s">
        <v>536</v>
      </c>
      <c r="U1726" s="10" t="s">
        <v>2580</v>
      </c>
      <c r="V1726" s="10">
        <v>2710193200</v>
      </c>
      <c r="W1726" s="10" t="s">
        <v>604</v>
      </c>
      <c r="X1726" s="10" t="s">
        <v>604</v>
      </c>
      <c r="Y1726" s="10" t="s">
        <v>604</v>
      </c>
      <c r="Z1726" s="10" t="s">
        <v>604</v>
      </c>
      <c r="AA1726" s="10" t="s">
        <v>2581</v>
      </c>
      <c r="AB1726" s="14" t="s">
        <v>713</v>
      </c>
      <c r="AC1726" s="14"/>
      <c r="AD1726" s="14"/>
      <c r="AE1726" s="14"/>
      <c r="AF1726" s="14"/>
      <c r="AG1726" s="14"/>
      <c r="AH1726" s="14"/>
    </row>
    <row r="1727" spans="2:34" hidden="1" x14ac:dyDescent="0.35">
      <c r="B1727" s="10">
        <v>43661903</v>
      </c>
      <c r="C1727" s="10">
        <v>903</v>
      </c>
      <c r="D1727" s="11" t="s">
        <v>4331</v>
      </c>
      <c r="E1727" s="11"/>
      <c r="F1727" s="11"/>
      <c r="G1727" s="11" t="s">
        <v>46</v>
      </c>
      <c r="H1727" s="10" t="s">
        <v>2583</v>
      </c>
      <c r="I1727" s="41" t="s">
        <v>364</v>
      </c>
      <c r="J1727" s="41" t="s">
        <v>709</v>
      </c>
      <c r="K1727" s="10" t="s">
        <v>65</v>
      </c>
      <c r="L1727" s="10" t="s">
        <v>66</v>
      </c>
      <c r="M1727" s="10" t="s">
        <v>67</v>
      </c>
      <c r="N1727" s="13" t="s">
        <v>2577</v>
      </c>
      <c r="O1727" s="10" t="s">
        <v>53</v>
      </c>
      <c r="P1727" s="15" t="s">
        <v>2577</v>
      </c>
      <c r="Q1727" s="11"/>
      <c r="R1727" s="10"/>
      <c r="S1727" s="10" t="s">
        <v>536</v>
      </c>
      <c r="T1727" s="10" t="s">
        <v>536</v>
      </c>
      <c r="U1727" s="10" t="s">
        <v>2580</v>
      </c>
      <c r="V1727" s="10" t="s">
        <v>604</v>
      </c>
      <c r="W1727" s="10" t="s">
        <v>604</v>
      </c>
      <c r="X1727" s="10" t="s">
        <v>604</v>
      </c>
      <c r="Y1727" s="10" t="s">
        <v>604</v>
      </c>
      <c r="Z1727" s="10" t="s">
        <v>604</v>
      </c>
      <c r="AA1727" s="10" t="s">
        <v>2581</v>
      </c>
      <c r="AB1727" s="14" t="s">
        <v>713</v>
      </c>
      <c r="AC1727" s="14"/>
      <c r="AD1727" s="14"/>
      <c r="AE1727" s="14"/>
      <c r="AF1727" s="14"/>
      <c r="AG1727" s="14"/>
      <c r="AH1727" s="14"/>
    </row>
    <row r="1728" spans="2:34" hidden="1" x14ac:dyDescent="0.35">
      <c r="B1728" s="10">
        <v>43661829</v>
      </c>
      <c r="C1728" s="10">
        <v>829</v>
      </c>
      <c r="D1728" s="11" t="s">
        <v>4332</v>
      </c>
      <c r="E1728" s="11"/>
      <c r="F1728" s="11"/>
      <c r="G1728" s="11" t="s">
        <v>46</v>
      </c>
      <c r="H1728" s="10" t="s">
        <v>3639</v>
      </c>
      <c r="I1728" s="41" t="s">
        <v>140</v>
      </c>
      <c r="J1728" s="41" t="s">
        <v>709</v>
      </c>
      <c r="K1728" s="10" t="s">
        <v>65</v>
      </c>
      <c r="L1728" s="10" t="s">
        <v>66</v>
      </c>
      <c r="M1728" s="10" t="s">
        <v>67</v>
      </c>
      <c r="N1728" s="13" t="s">
        <v>2577</v>
      </c>
      <c r="O1728" s="10" t="s">
        <v>53</v>
      </c>
      <c r="P1728" s="15" t="s">
        <v>2577</v>
      </c>
      <c r="Q1728" s="11"/>
      <c r="R1728" s="10"/>
      <c r="S1728" s="10" t="s">
        <v>536</v>
      </c>
      <c r="T1728" s="10" t="s">
        <v>536</v>
      </c>
      <c r="U1728" s="10" t="s">
        <v>2580</v>
      </c>
      <c r="V1728" s="10">
        <v>2710193200</v>
      </c>
      <c r="W1728" s="10" t="s">
        <v>604</v>
      </c>
      <c r="X1728" s="10" t="s">
        <v>604</v>
      </c>
      <c r="Y1728" s="10" t="s">
        <v>604</v>
      </c>
      <c r="Z1728" s="10" t="s">
        <v>604</v>
      </c>
      <c r="AA1728" s="10" t="s">
        <v>2581</v>
      </c>
      <c r="AB1728" s="14" t="s">
        <v>713</v>
      </c>
      <c r="AC1728" s="14"/>
      <c r="AD1728" s="14"/>
      <c r="AE1728" s="14"/>
      <c r="AF1728" s="14"/>
      <c r="AG1728" s="14"/>
      <c r="AH1728" s="14"/>
    </row>
    <row r="1729" spans="2:34" hidden="1" x14ac:dyDescent="0.35">
      <c r="B1729" s="10">
        <v>43661803</v>
      </c>
      <c r="C1729" s="10">
        <v>803</v>
      </c>
      <c r="D1729" s="11" t="s">
        <v>4333</v>
      </c>
      <c r="E1729" s="11"/>
      <c r="F1729" s="11"/>
      <c r="G1729" s="11" t="s">
        <v>46</v>
      </c>
      <c r="H1729" s="10" t="s">
        <v>1837</v>
      </c>
      <c r="I1729" s="41" t="s">
        <v>48</v>
      </c>
      <c r="J1729" s="41" t="s">
        <v>709</v>
      </c>
      <c r="K1729" s="10" t="s">
        <v>65</v>
      </c>
      <c r="L1729" s="10" t="s">
        <v>66</v>
      </c>
      <c r="M1729" s="10" t="s">
        <v>67</v>
      </c>
      <c r="N1729" s="13" t="s">
        <v>2577</v>
      </c>
      <c r="O1729" s="10" t="s">
        <v>53</v>
      </c>
      <c r="P1729" s="15" t="s">
        <v>2577</v>
      </c>
      <c r="Q1729" s="11"/>
      <c r="R1729" s="10"/>
      <c r="S1729" s="10" t="s">
        <v>536</v>
      </c>
      <c r="T1729" s="10" t="s">
        <v>536</v>
      </c>
      <c r="U1729" s="10" t="s">
        <v>2580</v>
      </c>
      <c r="V1729" s="10">
        <v>2710193200</v>
      </c>
      <c r="W1729" s="10" t="s">
        <v>604</v>
      </c>
      <c r="X1729" s="10" t="s">
        <v>604</v>
      </c>
      <c r="Y1729" s="10" t="s">
        <v>604</v>
      </c>
      <c r="Z1729" s="10" t="s">
        <v>604</v>
      </c>
      <c r="AA1729" s="10" t="s">
        <v>2581</v>
      </c>
      <c r="AB1729" s="14" t="s">
        <v>713</v>
      </c>
      <c r="AC1729" s="14"/>
      <c r="AD1729" s="14"/>
      <c r="AE1729" s="14"/>
      <c r="AF1729" s="14"/>
      <c r="AG1729" s="14"/>
      <c r="AH1729" s="14"/>
    </row>
    <row r="1730" spans="2:34" hidden="1" x14ac:dyDescent="0.35">
      <c r="B1730" s="10">
        <v>43476903</v>
      </c>
      <c r="C1730" s="10">
        <v>903</v>
      </c>
      <c r="D1730" s="11" t="s">
        <v>4334</v>
      </c>
      <c r="E1730" s="11"/>
      <c r="F1730" s="11"/>
      <c r="G1730" s="11" t="s">
        <v>46</v>
      </c>
      <c r="H1730" s="10" t="s">
        <v>2583</v>
      </c>
      <c r="I1730" s="41" t="s">
        <v>364</v>
      </c>
      <c r="J1730" s="41" t="s">
        <v>709</v>
      </c>
      <c r="K1730" s="10" t="s">
        <v>65</v>
      </c>
      <c r="L1730" s="10" t="s">
        <v>66</v>
      </c>
      <c r="M1730" s="10" t="s">
        <v>67</v>
      </c>
      <c r="N1730" s="13" t="s">
        <v>2577</v>
      </c>
      <c r="O1730" s="10" t="s">
        <v>53</v>
      </c>
      <c r="P1730" s="15" t="s">
        <v>2577</v>
      </c>
      <c r="Q1730" s="11"/>
      <c r="R1730" s="10"/>
      <c r="S1730" s="10" t="s">
        <v>536</v>
      </c>
      <c r="T1730" s="10" t="s">
        <v>536</v>
      </c>
      <c r="U1730" s="10" t="s">
        <v>2580</v>
      </c>
      <c r="V1730" s="10">
        <v>2710193200</v>
      </c>
      <c r="W1730" s="10" t="s">
        <v>604</v>
      </c>
      <c r="X1730" s="10" t="s">
        <v>604</v>
      </c>
      <c r="Y1730" s="10" t="s">
        <v>604</v>
      </c>
      <c r="Z1730" s="10" t="s">
        <v>604</v>
      </c>
      <c r="AA1730" s="10" t="s">
        <v>2581</v>
      </c>
      <c r="AB1730" s="14" t="s">
        <v>713</v>
      </c>
      <c r="AC1730" s="14"/>
      <c r="AD1730" s="14"/>
      <c r="AE1730" s="14"/>
      <c r="AF1730" s="14"/>
      <c r="AG1730" s="14"/>
      <c r="AH1730" s="14"/>
    </row>
    <row r="1731" spans="2:34" hidden="1" x14ac:dyDescent="0.35">
      <c r="B1731" s="10">
        <v>43210856</v>
      </c>
      <c r="C1731" s="10">
        <v>856</v>
      </c>
      <c r="D1731" s="11" t="s">
        <v>4335</v>
      </c>
      <c r="E1731" s="11"/>
      <c r="F1731" s="11"/>
      <c r="G1731" s="11" t="s">
        <v>46</v>
      </c>
      <c r="H1731" s="10" t="s">
        <v>2634</v>
      </c>
      <c r="I1731" s="41" t="s">
        <v>140</v>
      </c>
      <c r="J1731" s="41" t="s">
        <v>709</v>
      </c>
      <c r="K1731" s="10" t="s">
        <v>65</v>
      </c>
      <c r="L1731" s="10" t="s">
        <v>66</v>
      </c>
      <c r="M1731" s="10" t="s">
        <v>67</v>
      </c>
      <c r="N1731" s="13" t="s">
        <v>2577</v>
      </c>
      <c r="O1731" s="10" t="s">
        <v>53</v>
      </c>
      <c r="P1731" s="15" t="s">
        <v>2577</v>
      </c>
      <c r="Q1731" s="11"/>
      <c r="R1731" s="10"/>
      <c r="S1731" s="10" t="s">
        <v>536</v>
      </c>
      <c r="T1731" s="10" t="s">
        <v>536</v>
      </c>
      <c r="U1731" s="10" t="s">
        <v>2580</v>
      </c>
      <c r="V1731" s="10">
        <v>2710193200</v>
      </c>
      <c r="W1731" s="10" t="s">
        <v>604</v>
      </c>
      <c r="X1731" s="10" t="s">
        <v>604</v>
      </c>
      <c r="Y1731" s="10" t="s">
        <v>604</v>
      </c>
      <c r="Z1731" s="10" t="s">
        <v>604</v>
      </c>
      <c r="AA1731" s="10" t="s">
        <v>2581</v>
      </c>
      <c r="AB1731" s="14" t="s">
        <v>713</v>
      </c>
      <c r="AC1731" s="14"/>
      <c r="AD1731" s="14"/>
      <c r="AE1731" s="14"/>
      <c r="AF1731" s="14"/>
      <c r="AG1731" s="14"/>
      <c r="AH1731" s="14"/>
    </row>
    <row r="1732" spans="2:34" hidden="1" x14ac:dyDescent="0.35">
      <c r="B1732" s="10">
        <v>43476856</v>
      </c>
      <c r="C1732" s="10">
        <v>856</v>
      </c>
      <c r="D1732" s="11" t="s">
        <v>4335</v>
      </c>
      <c r="E1732" s="11"/>
      <c r="F1732" s="11"/>
      <c r="G1732" s="11" t="s">
        <v>46</v>
      </c>
      <c r="H1732" s="10" t="s">
        <v>2634</v>
      </c>
      <c r="I1732" s="41" t="s">
        <v>140</v>
      </c>
      <c r="J1732" s="41" t="s">
        <v>709</v>
      </c>
      <c r="K1732" s="10" t="s">
        <v>65</v>
      </c>
      <c r="L1732" s="10" t="s">
        <v>51</v>
      </c>
      <c r="M1732" s="10" t="s">
        <v>67</v>
      </c>
      <c r="N1732" s="13" t="s">
        <v>2577</v>
      </c>
      <c r="O1732" s="10" t="s">
        <v>53</v>
      </c>
      <c r="P1732" s="15" t="s">
        <v>2577</v>
      </c>
      <c r="Q1732" s="11"/>
      <c r="R1732" s="10"/>
      <c r="S1732" s="10" t="s">
        <v>536</v>
      </c>
      <c r="T1732" s="10" t="s">
        <v>536</v>
      </c>
      <c r="U1732" s="10" t="s">
        <v>2580</v>
      </c>
      <c r="V1732" s="10">
        <v>2710193200</v>
      </c>
      <c r="W1732" s="10" t="s">
        <v>2582</v>
      </c>
      <c r="X1732" s="10" t="s">
        <v>604</v>
      </c>
      <c r="Y1732" s="10" t="s">
        <v>604</v>
      </c>
      <c r="Z1732" s="10" t="s">
        <v>604</v>
      </c>
      <c r="AA1732" s="10" t="s">
        <v>2581</v>
      </c>
      <c r="AB1732" s="14" t="s">
        <v>713</v>
      </c>
      <c r="AC1732" s="14"/>
      <c r="AD1732" s="14"/>
      <c r="AE1732" s="14"/>
      <c r="AF1732" s="14"/>
      <c r="AG1732" s="14"/>
      <c r="AH1732" s="14"/>
    </row>
    <row r="1733" spans="2:34" hidden="1" x14ac:dyDescent="0.35">
      <c r="B1733" s="10">
        <v>43210829</v>
      </c>
      <c r="C1733" s="10">
        <v>829</v>
      </c>
      <c r="D1733" s="11" t="s">
        <v>4336</v>
      </c>
      <c r="E1733" s="11"/>
      <c r="F1733" s="11"/>
      <c r="G1733" s="11" t="s">
        <v>46</v>
      </c>
      <c r="H1733" s="10" t="s">
        <v>3639</v>
      </c>
      <c r="I1733" s="41" t="s">
        <v>140</v>
      </c>
      <c r="J1733" s="41" t="s">
        <v>709</v>
      </c>
      <c r="K1733" s="10" t="s">
        <v>65</v>
      </c>
      <c r="L1733" s="10" t="s">
        <v>66</v>
      </c>
      <c r="M1733" s="10" t="s">
        <v>67</v>
      </c>
      <c r="N1733" s="13" t="s">
        <v>2577</v>
      </c>
      <c r="O1733" s="10" t="s">
        <v>53</v>
      </c>
      <c r="P1733" s="15" t="s">
        <v>2577</v>
      </c>
      <c r="Q1733" s="11"/>
      <c r="R1733" s="10"/>
      <c r="S1733" s="10" t="s">
        <v>536</v>
      </c>
      <c r="T1733" s="10" t="s">
        <v>536</v>
      </c>
      <c r="U1733" s="10" t="s">
        <v>2580</v>
      </c>
      <c r="V1733" s="10">
        <v>2710193200</v>
      </c>
      <c r="W1733" s="10" t="s">
        <v>604</v>
      </c>
      <c r="X1733" s="10" t="s">
        <v>604</v>
      </c>
      <c r="Y1733" s="10" t="s">
        <v>604</v>
      </c>
      <c r="Z1733" s="10" t="s">
        <v>604</v>
      </c>
      <c r="AA1733" s="10" t="s">
        <v>2581</v>
      </c>
      <c r="AB1733" s="14" t="s">
        <v>713</v>
      </c>
      <c r="AC1733" s="14"/>
      <c r="AD1733" s="14"/>
      <c r="AE1733" s="14"/>
      <c r="AF1733" s="14"/>
      <c r="AG1733" s="14"/>
      <c r="AH1733" s="14"/>
    </row>
    <row r="1734" spans="2:34" hidden="1" x14ac:dyDescent="0.35">
      <c r="B1734" s="10">
        <v>43476854</v>
      </c>
      <c r="C1734" s="10">
        <v>854</v>
      </c>
      <c r="D1734" s="11" t="s">
        <v>4337</v>
      </c>
      <c r="E1734" s="11"/>
      <c r="F1734" s="11"/>
      <c r="G1734" s="11" t="s">
        <v>46</v>
      </c>
      <c r="H1734" s="10" t="s">
        <v>2634</v>
      </c>
      <c r="I1734" s="41" t="s">
        <v>140</v>
      </c>
      <c r="J1734" s="41" t="s">
        <v>709</v>
      </c>
      <c r="K1734" s="10" t="s">
        <v>65</v>
      </c>
      <c r="L1734" s="10" t="s">
        <v>66</v>
      </c>
      <c r="M1734" s="10" t="s">
        <v>67</v>
      </c>
      <c r="N1734" s="13" t="s">
        <v>2577</v>
      </c>
      <c r="O1734" s="10" t="s">
        <v>53</v>
      </c>
      <c r="P1734" s="15" t="s">
        <v>2577</v>
      </c>
      <c r="Q1734" s="11"/>
      <c r="R1734" s="10"/>
      <c r="S1734" s="10" t="s">
        <v>536</v>
      </c>
      <c r="T1734" s="10" t="s">
        <v>536</v>
      </c>
      <c r="U1734" s="10" t="s">
        <v>2580</v>
      </c>
      <c r="V1734" s="10">
        <v>2710193200</v>
      </c>
      <c r="W1734" s="10" t="s">
        <v>604</v>
      </c>
      <c r="X1734" s="10" t="s">
        <v>604</v>
      </c>
      <c r="Y1734" s="10" t="s">
        <v>604</v>
      </c>
      <c r="Z1734" s="10" t="s">
        <v>604</v>
      </c>
      <c r="AA1734" s="10" t="s">
        <v>2581</v>
      </c>
      <c r="AB1734" s="113" t="s">
        <v>713</v>
      </c>
      <c r="AC1734" s="14"/>
      <c r="AD1734" s="14"/>
      <c r="AE1734" s="14"/>
      <c r="AF1734" s="14"/>
      <c r="AG1734" s="14"/>
      <c r="AH1734" s="14"/>
    </row>
    <row r="1735" spans="2:34" hidden="1" x14ac:dyDescent="0.35">
      <c r="B1735" s="10">
        <v>43210903</v>
      </c>
      <c r="C1735" s="10">
        <v>903</v>
      </c>
      <c r="D1735" s="11" t="s">
        <v>4338</v>
      </c>
      <c r="E1735" s="11"/>
      <c r="F1735" s="11"/>
      <c r="G1735" s="11" t="s">
        <v>46</v>
      </c>
      <c r="H1735" s="10" t="s">
        <v>2583</v>
      </c>
      <c r="I1735" s="41" t="s">
        <v>364</v>
      </c>
      <c r="J1735" s="41" t="s">
        <v>709</v>
      </c>
      <c r="K1735" s="10" t="s">
        <v>65</v>
      </c>
      <c r="L1735" s="10" t="s">
        <v>66</v>
      </c>
      <c r="M1735" s="10" t="s">
        <v>67</v>
      </c>
      <c r="N1735" s="13" t="s">
        <v>2577</v>
      </c>
      <c r="O1735" s="10" t="s">
        <v>53</v>
      </c>
      <c r="P1735" s="15" t="s">
        <v>2577</v>
      </c>
      <c r="Q1735" s="11"/>
      <c r="R1735" s="10"/>
      <c r="S1735" s="10" t="s">
        <v>536</v>
      </c>
      <c r="T1735" s="10" t="s">
        <v>536</v>
      </c>
      <c r="U1735" s="10" t="s">
        <v>2580</v>
      </c>
      <c r="V1735" s="10">
        <v>2710193200</v>
      </c>
      <c r="W1735" s="10" t="s">
        <v>604</v>
      </c>
      <c r="X1735" s="10" t="s">
        <v>604</v>
      </c>
      <c r="Y1735" s="10" t="s">
        <v>604</v>
      </c>
      <c r="Z1735" s="10" t="s">
        <v>604</v>
      </c>
      <c r="AA1735" s="10" t="s">
        <v>2581</v>
      </c>
      <c r="AB1735" s="14" t="s">
        <v>713</v>
      </c>
      <c r="AC1735" s="14"/>
      <c r="AD1735" s="14"/>
      <c r="AE1735" s="14"/>
      <c r="AF1735" s="14"/>
      <c r="AG1735" s="14"/>
      <c r="AH1735" s="14"/>
    </row>
    <row r="1736" spans="2:34" hidden="1" x14ac:dyDescent="0.35">
      <c r="B1736" s="10">
        <v>43210803</v>
      </c>
      <c r="C1736" s="10">
        <v>803</v>
      </c>
      <c r="D1736" s="11" t="s">
        <v>4339</v>
      </c>
      <c r="E1736" s="11"/>
      <c r="F1736" s="11"/>
      <c r="G1736" s="11" t="s">
        <v>46</v>
      </c>
      <c r="H1736" s="10" t="s">
        <v>1837</v>
      </c>
      <c r="I1736" s="41" t="s">
        <v>48</v>
      </c>
      <c r="J1736" s="41" t="s">
        <v>709</v>
      </c>
      <c r="K1736" s="10" t="s">
        <v>65</v>
      </c>
      <c r="L1736" s="10" t="s">
        <v>604</v>
      </c>
      <c r="M1736" s="10" t="s">
        <v>67</v>
      </c>
      <c r="N1736" s="13" t="s">
        <v>2577</v>
      </c>
      <c r="O1736" s="10" t="s">
        <v>53</v>
      </c>
      <c r="P1736" s="15" t="s">
        <v>2577</v>
      </c>
      <c r="Q1736" s="11"/>
      <c r="R1736" s="10"/>
      <c r="S1736" s="10" t="s">
        <v>536</v>
      </c>
      <c r="T1736" s="10" t="s">
        <v>536</v>
      </c>
      <c r="U1736" s="10" t="s">
        <v>2580</v>
      </c>
      <c r="V1736" s="10">
        <v>2710193200</v>
      </c>
      <c r="W1736" s="10" t="s">
        <v>604</v>
      </c>
      <c r="X1736" s="10" t="s">
        <v>604</v>
      </c>
      <c r="Y1736" s="10" t="s">
        <v>604</v>
      </c>
      <c r="Z1736" s="10" t="s">
        <v>604</v>
      </c>
      <c r="AA1736" s="10" t="s">
        <v>2581</v>
      </c>
      <c r="AB1736" s="14" t="s">
        <v>713</v>
      </c>
      <c r="AC1736" s="14"/>
      <c r="AD1736" s="14"/>
      <c r="AE1736" s="14"/>
      <c r="AF1736" s="14"/>
      <c r="AG1736" s="14"/>
      <c r="AH1736" s="14"/>
    </row>
    <row r="1737" spans="2:34" hidden="1" x14ac:dyDescent="0.35">
      <c r="B1737" s="10">
        <v>43454903</v>
      </c>
      <c r="C1737" s="10">
        <v>903</v>
      </c>
      <c r="D1737" s="11" t="s">
        <v>4340</v>
      </c>
      <c r="E1737" s="11"/>
      <c r="F1737" s="11"/>
      <c r="G1737" s="11" t="s">
        <v>46</v>
      </c>
      <c r="H1737" s="10" t="s">
        <v>2583</v>
      </c>
      <c r="I1737" s="41" t="s">
        <v>364</v>
      </c>
      <c r="J1737" s="41" t="s">
        <v>709</v>
      </c>
      <c r="K1737" s="10" t="s">
        <v>65</v>
      </c>
      <c r="L1737" s="10" t="s">
        <v>66</v>
      </c>
      <c r="M1737" s="10" t="s">
        <v>67</v>
      </c>
      <c r="N1737" s="13" t="s">
        <v>2577</v>
      </c>
      <c r="O1737" s="10" t="s">
        <v>53</v>
      </c>
      <c r="P1737" s="15" t="s">
        <v>2577</v>
      </c>
      <c r="Q1737" s="11"/>
      <c r="R1737" s="10"/>
      <c r="S1737" s="10" t="s">
        <v>536</v>
      </c>
      <c r="T1737" s="10" t="s">
        <v>536</v>
      </c>
      <c r="U1737" s="10" t="s">
        <v>2580</v>
      </c>
      <c r="V1737" s="10">
        <v>3403990000</v>
      </c>
      <c r="W1737" s="10" t="s">
        <v>604</v>
      </c>
      <c r="X1737" s="10" t="s">
        <v>604</v>
      </c>
      <c r="Y1737" s="10" t="s">
        <v>604</v>
      </c>
      <c r="Z1737" s="10" t="s">
        <v>604</v>
      </c>
      <c r="AA1737" s="10" t="s">
        <v>2581</v>
      </c>
      <c r="AB1737" s="14" t="s">
        <v>713</v>
      </c>
      <c r="AC1737" s="14"/>
      <c r="AD1737" s="14"/>
      <c r="AE1737" s="14"/>
      <c r="AF1737" s="14"/>
      <c r="AG1737" s="14"/>
      <c r="AH1737" s="14"/>
    </row>
    <row r="1738" spans="2:34" hidden="1" x14ac:dyDescent="0.35">
      <c r="B1738" s="10">
        <v>43454909</v>
      </c>
      <c r="C1738" s="10">
        <v>909</v>
      </c>
      <c r="D1738" s="11" t="s">
        <v>4341</v>
      </c>
      <c r="E1738" s="11"/>
      <c r="F1738" s="11"/>
      <c r="G1738" s="11" t="s">
        <v>46</v>
      </c>
      <c r="H1738" s="10" t="s">
        <v>735</v>
      </c>
      <c r="I1738" s="41" t="s">
        <v>63</v>
      </c>
      <c r="J1738" s="41" t="s">
        <v>709</v>
      </c>
      <c r="K1738" s="10" t="s">
        <v>65</v>
      </c>
      <c r="L1738" s="10" t="s">
        <v>51</v>
      </c>
      <c r="M1738" s="10" t="s">
        <v>67</v>
      </c>
      <c r="N1738" s="13" t="s">
        <v>2577</v>
      </c>
      <c r="O1738" s="10" t="s">
        <v>53</v>
      </c>
      <c r="P1738" s="15" t="s">
        <v>2577</v>
      </c>
      <c r="Q1738" s="11"/>
      <c r="R1738" s="10"/>
      <c r="S1738" s="10" t="s">
        <v>536</v>
      </c>
      <c r="T1738" s="10" t="s">
        <v>536</v>
      </c>
      <c r="U1738" s="10" t="s">
        <v>2580</v>
      </c>
      <c r="V1738" s="10">
        <v>3403990000</v>
      </c>
      <c r="W1738" s="10" t="s">
        <v>2582</v>
      </c>
      <c r="X1738" s="10" t="s">
        <v>604</v>
      </c>
      <c r="Y1738" s="10" t="s">
        <v>604</v>
      </c>
      <c r="Z1738" s="10" t="s">
        <v>604</v>
      </c>
      <c r="AA1738" s="10" t="s">
        <v>2581</v>
      </c>
      <c r="AB1738" s="14" t="s">
        <v>713</v>
      </c>
      <c r="AC1738" s="14"/>
      <c r="AD1738" s="14"/>
      <c r="AE1738" s="14"/>
      <c r="AF1738" s="14"/>
      <c r="AG1738" s="14"/>
      <c r="AH1738" s="14"/>
    </row>
    <row r="1739" spans="2:34" hidden="1" x14ac:dyDescent="0.35">
      <c r="B1739" s="10">
        <v>43454935</v>
      </c>
      <c r="C1739" s="10">
        <v>935</v>
      </c>
      <c r="D1739" s="11" t="s">
        <v>4342</v>
      </c>
      <c r="E1739" s="11"/>
      <c r="F1739" s="11"/>
      <c r="G1739" s="11" t="s">
        <v>46</v>
      </c>
      <c r="H1739" s="10" t="s">
        <v>363</v>
      </c>
      <c r="I1739" s="41" t="s">
        <v>364</v>
      </c>
      <c r="J1739" s="41" t="s">
        <v>709</v>
      </c>
      <c r="K1739" s="10" t="s">
        <v>65</v>
      </c>
      <c r="L1739" s="10" t="s">
        <v>51</v>
      </c>
      <c r="M1739" s="10" t="s">
        <v>67</v>
      </c>
      <c r="N1739" s="13" t="s">
        <v>2577</v>
      </c>
      <c r="O1739" s="10" t="s">
        <v>53</v>
      </c>
      <c r="P1739" s="15" t="s">
        <v>2577</v>
      </c>
      <c r="Q1739" s="11"/>
      <c r="R1739" s="10"/>
      <c r="S1739" s="10" t="s">
        <v>536</v>
      </c>
      <c r="T1739" s="10" t="s">
        <v>536</v>
      </c>
      <c r="U1739" s="10" t="s">
        <v>2580</v>
      </c>
      <c r="V1739" s="10">
        <v>3403990000</v>
      </c>
      <c r="W1739" s="10" t="s">
        <v>2582</v>
      </c>
      <c r="X1739" s="10" t="s">
        <v>604</v>
      </c>
      <c r="Y1739" s="10" t="s">
        <v>604</v>
      </c>
      <c r="Z1739" s="10" t="s">
        <v>604</v>
      </c>
      <c r="AA1739" s="10" t="s">
        <v>2581</v>
      </c>
      <c r="AB1739" s="14" t="s">
        <v>713</v>
      </c>
      <c r="AC1739" s="14"/>
      <c r="AD1739" s="14"/>
      <c r="AE1739" s="14"/>
      <c r="AF1739" s="14"/>
      <c r="AG1739" s="14"/>
      <c r="AH1739" s="14"/>
    </row>
    <row r="1740" spans="2:34" hidden="1" x14ac:dyDescent="0.35">
      <c r="B1740" s="10">
        <v>43602907</v>
      </c>
      <c r="C1740" s="10">
        <v>907</v>
      </c>
      <c r="D1740" s="11" t="s">
        <v>4343</v>
      </c>
      <c r="E1740" s="11"/>
      <c r="F1740" s="11"/>
      <c r="G1740" s="11" t="s">
        <v>46</v>
      </c>
      <c r="H1740" s="10" t="s">
        <v>2583</v>
      </c>
      <c r="I1740" s="41" t="s">
        <v>364</v>
      </c>
      <c r="J1740" s="41" t="s">
        <v>709</v>
      </c>
      <c r="K1740" s="10" t="s">
        <v>65</v>
      </c>
      <c r="L1740" s="10" t="s">
        <v>66</v>
      </c>
      <c r="M1740" s="10" t="s">
        <v>67</v>
      </c>
      <c r="N1740" s="13" t="s">
        <v>2577</v>
      </c>
      <c r="O1740" s="10" t="s">
        <v>92</v>
      </c>
      <c r="P1740" s="15" t="s">
        <v>2577</v>
      </c>
      <c r="Q1740" s="11"/>
      <c r="R1740" s="10"/>
      <c r="S1740" s="10" t="s">
        <v>536</v>
      </c>
      <c r="T1740" s="10" t="s">
        <v>536</v>
      </c>
      <c r="U1740" s="10" t="s">
        <v>2580</v>
      </c>
      <c r="V1740" s="10" t="s">
        <v>604</v>
      </c>
      <c r="W1740" s="10" t="s">
        <v>604</v>
      </c>
      <c r="X1740" s="10" t="s">
        <v>3506</v>
      </c>
      <c r="Y1740" s="10" t="s">
        <v>604</v>
      </c>
      <c r="Z1740" s="10" t="s">
        <v>604</v>
      </c>
      <c r="AA1740" s="10" t="s">
        <v>4344</v>
      </c>
      <c r="AB1740" s="14" t="s">
        <v>713</v>
      </c>
      <c r="AC1740" s="14"/>
      <c r="AD1740" s="14"/>
      <c r="AE1740" s="14"/>
      <c r="AF1740" s="14"/>
      <c r="AG1740" s="14"/>
      <c r="AH1740" s="14"/>
    </row>
    <row r="1741" spans="2:34" hidden="1" x14ac:dyDescent="0.35">
      <c r="B1741" s="10">
        <v>43602803</v>
      </c>
      <c r="C1741" s="10">
        <v>803</v>
      </c>
      <c r="D1741" s="11" t="s">
        <v>4345</v>
      </c>
      <c r="E1741" s="11"/>
      <c r="F1741" s="11"/>
      <c r="G1741" s="11" t="s">
        <v>46</v>
      </c>
      <c r="H1741" s="10" t="s">
        <v>1837</v>
      </c>
      <c r="I1741" s="41" t="s">
        <v>48</v>
      </c>
      <c r="J1741" s="41" t="s">
        <v>709</v>
      </c>
      <c r="K1741" s="10" t="s">
        <v>65</v>
      </c>
      <c r="L1741" s="10" t="s">
        <v>66</v>
      </c>
      <c r="M1741" s="10" t="s">
        <v>67</v>
      </c>
      <c r="N1741" s="13" t="s">
        <v>2577</v>
      </c>
      <c r="O1741" s="10" t="s">
        <v>92</v>
      </c>
      <c r="P1741" s="15" t="s">
        <v>2577</v>
      </c>
      <c r="Q1741" s="11"/>
      <c r="R1741" s="10"/>
      <c r="S1741" s="10">
        <v>43602809</v>
      </c>
      <c r="T1741" s="10" t="s">
        <v>4346</v>
      </c>
      <c r="U1741" s="10" t="s">
        <v>2594</v>
      </c>
      <c r="V1741" s="10">
        <v>2710193200</v>
      </c>
      <c r="W1741" s="10" t="s">
        <v>604</v>
      </c>
      <c r="X1741" s="10" t="s">
        <v>3506</v>
      </c>
      <c r="Y1741" s="10" t="s">
        <v>604</v>
      </c>
      <c r="Z1741" s="10" t="s">
        <v>604</v>
      </c>
      <c r="AA1741" s="10" t="s">
        <v>4344</v>
      </c>
      <c r="AB1741" s="14" t="s">
        <v>713</v>
      </c>
      <c r="AC1741" s="14"/>
      <c r="AD1741" s="14"/>
      <c r="AE1741" s="14"/>
      <c r="AF1741" s="14"/>
      <c r="AG1741" s="14"/>
      <c r="AH1741" s="14"/>
    </row>
    <row r="1742" spans="2:34" hidden="1" x14ac:dyDescent="0.35">
      <c r="B1742" s="10">
        <v>43602809</v>
      </c>
      <c r="C1742" s="10">
        <v>809</v>
      </c>
      <c r="D1742" s="11" t="s">
        <v>4346</v>
      </c>
      <c r="E1742" s="11"/>
      <c r="F1742" s="11"/>
      <c r="G1742" s="11" t="s">
        <v>46</v>
      </c>
      <c r="H1742" s="10" t="s">
        <v>47</v>
      </c>
      <c r="I1742" s="41" t="s">
        <v>48</v>
      </c>
      <c r="J1742" s="41" t="s">
        <v>709</v>
      </c>
      <c r="K1742" s="10" t="s">
        <v>65</v>
      </c>
      <c r="L1742" s="10" t="s">
        <v>66</v>
      </c>
      <c r="M1742" s="10" t="s">
        <v>52</v>
      </c>
      <c r="N1742" s="13" t="s">
        <v>2577</v>
      </c>
      <c r="O1742" s="10" t="s">
        <v>92</v>
      </c>
      <c r="P1742" s="15" t="s">
        <v>2577</v>
      </c>
      <c r="Q1742" s="11"/>
      <c r="R1742" s="10"/>
      <c r="S1742" s="10">
        <v>43603809</v>
      </c>
      <c r="T1742" s="10" t="s">
        <v>3508</v>
      </c>
      <c r="U1742" s="10" t="s">
        <v>2594</v>
      </c>
      <c r="V1742" s="10">
        <v>2710193200</v>
      </c>
      <c r="W1742" s="10" t="s">
        <v>604</v>
      </c>
      <c r="X1742" s="10" t="s">
        <v>3506</v>
      </c>
      <c r="Y1742" s="10" t="s">
        <v>360</v>
      </c>
      <c r="Z1742" s="10" t="s">
        <v>88</v>
      </c>
      <c r="AA1742" s="10" t="s">
        <v>3510</v>
      </c>
      <c r="AB1742" s="14" t="s">
        <v>713</v>
      </c>
      <c r="AC1742" s="14"/>
      <c r="AD1742" s="14"/>
      <c r="AE1742" s="14"/>
      <c r="AF1742" s="14"/>
      <c r="AG1742" s="14"/>
      <c r="AH1742" s="14"/>
    </row>
    <row r="1743" spans="2:34" hidden="1" x14ac:dyDescent="0.35">
      <c r="B1743" s="10">
        <v>43004909</v>
      </c>
      <c r="C1743" s="10">
        <v>909</v>
      </c>
      <c r="D1743" s="11" t="s">
        <v>4347</v>
      </c>
      <c r="E1743" s="11"/>
      <c r="F1743" s="11"/>
      <c r="G1743" s="11" t="s">
        <v>46</v>
      </c>
      <c r="H1743" s="10" t="s">
        <v>735</v>
      </c>
      <c r="I1743" s="41" t="s">
        <v>63</v>
      </c>
      <c r="J1743" s="41" t="s">
        <v>709</v>
      </c>
      <c r="K1743" s="10" t="s">
        <v>65</v>
      </c>
      <c r="L1743" s="10" t="s">
        <v>51</v>
      </c>
      <c r="M1743" s="10" t="s">
        <v>67</v>
      </c>
      <c r="N1743" s="13" t="s">
        <v>2577</v>
      </c>
      <c r="O1743" s="10" t="s">
        <v>92</v>
      </c>
      <c r="P1743" s="15" t="s">
        <v>2577</v>
      </c>
      <c r="Q1743" s="11"/>
      <c r="R1743" s="10"/>
      <c r="S1743" s="10" t="s">
        <v>536</v>
      </c>
      <c r="T1743" s="10" t="s">
        <v>536</v>
      </c>
      <c r="U1743" s="10" t="s">
        <v>2580</v>
      </c>
      <c r="V1743" s="10">
        <v>2710193200</v>
      </c>
      <c r="W1743" s="10" t="s">
        <v>2582</v>
      </c>
      <c r="X1743" s="10" t="s">
        <v>3506</v>
      </c>
      <c r="Y1743" s="10" t="s">
        <v>604</v>
      </c>
      <c r="Z1743" s="10" t="s">
        <v>604</v>
      </c>
      <c r="AA1743" s="10" t="s">
        <v>4344</v>
      </c>
      <c r="AB1743" s="14" t="s">
        <v>713</v>
      </c>
      <c r="AC1743" s="14"/>
      <c r="AD1743" s="14"/>
      <c r="AE1743" s="14"/>
      <c r="AF1743" s="14"/>
      <c r="AG1743" s="14"/>
      <c r="AH1743" s="14"/>
    </row>
    <row r="1744" spans="2:34" hidden="1" x14ac:dyDescent="0.35">
      <c r="B1744" s="10">
        <v>43005905</v>
      </c>
      <c r="C1744" s="10">
        <v>905</v>
      </c>
      <c r="D1744" s="11" t="s">
        <v>4348</v>
      </c>
      <c r="E1744" s="11"/>
      <c r="F1744" s="11"/>
      <c r="G1744" s="11" t="s">
        <v>46</v>
      </c>
      <c r="H1744" s="10" t="s">
        <v>735</v>
      </c>
      <c r="I1744" s="41" t="s">
        <v>63</v>
      </c>
      <c r="J1744" s="41" t="s">
        <v>709</v>
      </c>
      <c r="K1744" s="10" t="s">
        <v>65</v>
      </c>
      <c r="L1744" s="10" t="s">
        <v>66</v>
      </c>
      <c r="M1744" s="10" t="s">
        <v>52</v>
      </c>
      <c r="N1744" s="13" t="s">
        <v>2577</v>
      </c>
      <c r="O1744" s="10" t="s">
        <v>92</v>
      </c>
      <c r="P1744" s="15" t="s">
        <v>2577</v>
      </c>
      <c r="Q1744" s="11"/>
      <c r="R1744" s="10"/>
      <c r="S1744" s="10">
        <v>43006905</v>
      </c>
      <c r="T1744" s="10" t="s">
        <v>3532</v>
      </c>
      <c r="U1744" s="10" t="s">
        <v>2594</v>
      </c>
      <c r="V1744" s="10">
        <v>2710193200</v>
      </c>
      <c r="W1744" s="10" t="s">
        <v>604</v>
      </c>
      <c r="X1744" s="10" t="s">
        <v>3534</v>
      </c>
      <c r="Y1744" s="10" t="s">
        <v>1075</v>
      </c>
      <c r="Z1744" s="10" t="s">
        <v>73</v>
      </c>
      <c r="AA1744" s="10" t="s">
        <v>3535</v>
      </c>
      <c r="AB1744" s="14" t="s">
        <v>713</v>
      </c>
      <c r="AC1744" s="14"/>
      <c r="AD1744" s="14"/>
      <c r="AE1744" s="14"/>
      <c r="AF1744" s="14"/>
      <c r="AG1744" s="14"/>
      <c r="AH1744" s="14"/>
    </row>
    <row r="1745" spans="2:34" hidden="1" x14ac:dyDescent="0.35">
      <c r="B1745" s="10">
        <v>43005803</v>
      </c>
      <c r="C1745" s="10">
        <v>803</v>
      </c>
      <c r="D1745" s="11" t="s">
        <v>4349</v>
      </c>
      <c r="E1745" s="11"/>
      <c r="F1745" s="11"/>
      <c r="G1745" s="11" t="s">
        <v>46</v>
      </c>
      <c r="H1745" s="10" t="s">
        <v>1837</v>
      </c>
      <c r="I1745" s="41" t="s">
        <v>48</v>
      </c>
      <c r="J1745" s="41" t="s">
        <v>709</v>
      </c>
      <c r="K1745" s="10" t="s">
        <v>65</v>
      </c>
      <c r="L1745" s="10" t="s">
        <v>66</v>
      </c>
      <c r="M1745" s="10" t="s">
        <v>67</v>
      </c>
      <c r="N1745" s="13" t="s">
        <v>2577</v>
      </c>
      <c r="O1745" s="10" t="s">
        <v>92</v>
      </c>
      <c r="P1745" s="15" t="s">
        <v>2577</v>
      </c>
      <c r="Q1745" s="11"/>
      <c r="R1745" s="10"/>
      <c r="S1745" s="10">
        <v>43005809</v>
      </c>
      <c r="T1745" s="10" t="s">
        <v>4350</v>
      </c>
      <c r="U1745" s="10" t="s">
        <v>2594</v>
      </c>
      <c r="V1745" s="10">
        <v>2710193200</v>
      </c>
      <c r="W1745" s="10" t="s">
        <v>604</v>
      </c>
      <c r="X1745" s="10" t="s">
        <v>3534</v>
      </c>
      <c r="Y1745" s="10" t="s">
        <v>604</v>
      </c>
      <c r="Z1745" s="10" t="s">
        <v>604</v>
      </c>
      <c r="AA1745" s="10" t="s">
        <v>4351</v>
      </c>
      <c r="AB1745" s="14" t="s">
        <v>713</v>
      </c>
      <c r="AC1745" s="14"/>
      <c r="AD1745" s="14"/>
      <c r="AE1745" s="14"/>
      <c r="AF1745" s="14"/>
      <c r="AG1745" s="14"/>
      <c r="AH1745" s="14"/>
    </row>
    <row r="1746" spans="2:34" hidden="1" x14ac:dyDescent="0.35">
      <c r="B1746" s="10">
        <v>43005809</v>
      </c>
      <c r="C1746" s="10">
        <v>809</v>
      </c>
      <c r="D1746" s="11" t="s">
        <v>4350</v>
      </c>
      <c r="E1746" s="11"/>
      <c r="F1746" s="11"/>
      <c r="G1746" s="11" t="s">
        <v>46</v>
      </c>
      <c r="H1746" s="10" t="s">
        <v>47</v>
      </c>
      <c r="I1746" s="41" t="s">
        <v>48</v>
      </c>
      <c r="J1746" s="41" t="s">
        <v>709</v>
      </c>
      <c r="K1746" s="10" t="s">
        <v>65</v>
      </c>
      <c r="L1746" s="10" t="s">
        <v>66</v>
      </c>
      <c r="M1746" s="10" t="s">
        <v>52</v>
      </c>
      <c r="N1746" s="13" t="s">
        <v>2577</v>
      </c>
      <c r="O1746" s="10" t="s">
        <v>92</v>
      </c>
      <c r="P1746" s="15" t="s">
        <v>2577</v>
      </c>
      <c r="Q1746" s="11"/>
      <c r="R1746" s="10"/>
      <c r="S1746" s="10">
        <v>43007809</v>
      </c>
      <c r="T1746" s="10" t="s">
        <v>3536</v>
      </c>
      <c r="U1746" s="10" t="s">
        <v>2594</v>
      </c>
      <c r="V1746" s="10">
        <v>2710193200</v>
      </c>
      <c r="W1746" s="10" t="s">
        <v>604</v>
      </c>
      <c r="X1746" s="10" t="s">
        <v>3534</v>
      </c>
      <c r="Y1746" s="10" t="s">
        <v>360</v>
      </c>
      <c r="Z1746" s="10" t="s">
        <v>88</v>
      </c>
      <c r="AA1746" s="10" t="s">
        <v>3537</v>
      </c>
      <c r="AB1746" s="14" t="s">
        <v>713</v>
      </c>
      <c r="AC1746" s="14"/>
      <c r="AD1746" s="14"/>
      <c r="AE1746" s="14"/>
      <c r="AF1746" s="14"/>
      <c r="AG1746" s="14"/>
      <c r="AH1746" s="14"/>
    </row>
    <row r="1747" spans="2:34" hidden="1" x14ac:dyDescent="0.35">
      <c r="B1747" s="10">
        <v>43421803</v>
      </c>
      <c r="C1747" s="10">
        <v>803</v>
      </c>
      <c r="D1747" s="11" t="s">
        <v>4352</v>
      </c>
      <c r="E1747" s="11"/>
      <c r="F1747" s="11"/>
      <c r="G1747" s="11" t="s">
        <v>46</v>
      </c>
      <c r="H1747" s="10" t="s">
        <v>1837</v>
      </c>
      <c r="I1747" s="41" t="s">
        <v>48</v>
      </c>
      <c r="J1747" s="41"/>
      <c r="K1747" s="10"/>
      <c r="L1747" s="10" t="s">
        <v>66</v>
      </c>
      <c r="M1747" s="10" t="s">
        <v>67</v>
      </c>
      <c r="N1747" s="13" t="s">
        <v>2577</v>
      </c>
      <c r="O1747" s="10" t="s">
        <v>604</v>
      </c>
      <c r="P1747" s="15" t="s">
        <v>2577</v>
      </c>
      <c r="Q1747" s="11"/>
      <c r="R1747" s="10"/>
      <c r="S1747" s="10" t="s">
        <v>536</v>
      </c>
      <c r="T1747" s="10" t="s">
        <v>536</v>
      </c>
      <c r="U1747" s="10" t="s">
        <v>2580</v>
      </c>
      <c r="V1747" s="10">
        <v>2710193200</v>
      </c>
      <c r="W1747" s="10" t="s">
        <v>604</v>
      </c>
      <c r="X1747" s="10" t="s">
        <v>604</v>
      </c>
      <c r="Y1747" s="10" t="s">
        <v>604</v>
      </c>
      <c r="Z1747" s="10" t="s">
        <v>604</v>
      </c>
      <c r="AA1747" s="10" t="s">
        <v>2581</v>
      </c>
      <c r="AB1747" s="14"/>
      <c r="AC1747" s="14"/>
      <c r="AD1747" s="14"/>
      <c r="AE1747" s="14"/>
      <c r="AF1747" s="14"/>
      <c r="AG1747" s="14"/>
      <c r="AH1747" s="14"/>
    </row>
    <row r="1748" spans="2:34" hidden="1" x14ac:dyDescent="0.35">
      <c r="B1748" s="10">
        <v>49168855</v>
      </c>
      <c r="C1748" s="10">
        <v>855</v>
      </c>
      <c r="D1748" s="11" t="s">
        <v>4353</v>
      </c>
      <c r="E1748" s="11"/>
      <c r="F1748" s="11"/>
      <c r="G1748" s="11" t="s">
        <v>46</v>
      </c>
      <c r="H1748" s="10" t="s">
        <v>163</v>
      </c>
      <c r="I1748" s="41" t="s">
        <v>164</v>
      </c>
      <c r="J1748" s="41"/>
      <c r="K1748" s="10"/>
      <c r="L1748" s="10" t="s">
        <v>66</v>
      </c>
      <c r="M1748" s="10" t="s">
        <v>67</v>
      </c>
      <c r="N1748" s="13" t="s">
        <v>2577</v>
      </c>
      <c r="O1748" s="10" t="s">
        <v>604</v>
      </c>
      <c r="P1748" s="15" t="s">
        <v>2577</v>
      </c>
      <c r="Q1748" s="11"/>
      <c r="R1748" s="10"/>
      <c r="S1748" s="10" t="s">
        <v>536</v>
      </c>
      <c r="T1748" s="10" t="s">
        <v>536</v>
      </c>
      <c r="U1748" s="10" t="s">
        <v>2580</v>
      </c>
      <c r="V1748" s="10">
        <v>2710193200</v>
      </c>
      <c r="W1748" s="10" t="s">
        <v>604</v>
      </c>
      <c r="X1748" s="10" t="s">
        <v>604</v>
      </c>
      <c r="Y1748" s="10" t="s">
        <v>604</v>
      </c>
      <c r="Z1748" s="10" t="s">
        <v>604</v>
      </c>
      <c r="AA1748" s="10" t="s">
        <v>2581</v>
      </c>
      <c r="AB1748" s="14"/>
      <c r="AC1748" s="14"/>
      <c r="AD1748" s="14"/>
      <c r="AE1748" s="14"/>
      <c r="AF1748" s="14"/>
      <c r="AG1748" s="14"/>
      <c r="AH1748" s="14"/>
    </row>
    <row r="1749" spans="2:34" hidden="1" x14ac:dyDescent="0.35">
      <c r="B1749" s="10">
        <v>49168801</v>
      </c>
      <c r="C1749" s="10">
        <v>801</v>
      </c>
      <c r="D1749" s="11" t="s">
        <v>4354</v>
      </c>
      <c r="E1749" s="11"/>
      <c r="F1749" s="11"/>
      <c r="G1749" s="11" t="s">
        <v>46</v>
      </c>
      <c r="H1749" s="10" t="s">
        <v>79</v>
      </c>
      <c r="I1749" s="41" t="s">
        <v>79</v>
      </c>
      <c r="J1749" s="41"/>
      <c r="K1749" s="10"/>
      <c r="L1749" s="10" t="s">
        <v>66</v>
      </c>
      <c r="M1749" s="10" t="s">
        <v>67</v>
      </c>
      <c r="N1749" s="13" t="s">
        <v>2577</v>
      </c>
      <c r="O1749" s="10" t="s">
        <v>604</v>
      </c>
      <c r="P1749" s="15" t="s">
        <v>2577</v>
      </c>
      <c r="Q1749" s="11"/>
      <c r="R1749" s="10"/>
      <c r="S1749" s="10" t="s">
        <v>536</v>
      </c>
      <c r="T1749" s="10" t="s">
        <v>536</v>
      </c>
      <c r="U1749" s="10" t="s">
        <v>2580</v>
      </c>
      <c r="V1749" s="10" t="s">
        <v>604</v>
      </c>
      <c r="W1749" s="10" t="s">
        <v>44</v>
      </c>
      <c r="X1749" s="10" t="s">
        <v>604</v>
      </c>
      <c r="Y1749" s="10" t="s">
        <v>604</v>
      </c>
      <c r="Z1749" s="10" t="s">
        <v>604</v>
      </c>
      <c r="AA1749" s="10" t="s">
        <v>2581</v>
      </c>
      <c r="AB1749" s="14"/>
      <c r="AC1749" s="14"/>
      <c r="AD1749" s="14"/>
      <c r="AE1749" s="14"/>
      <c r="AF1749" s="14"/>
      <c r="AG1749" s="14"/>
      <c r="AH1749" s="14"/>
    </row>
    <row r="1750" spans="2:34" hidden="1" x14ac:dyDescent="0.35">
      <c r="B1750" s="10">
        <v>49168803</v>
      </c>
      <c r="C1750" s="10">
        <v>803</v>
      </c>
      <c r="D1750" s="11" t="s">
        <v>4355</v>
      </c>
      <c r="E1750" s="11"/>
      <c r="F1750" s="11"/>
      <c r="G1750" s="11" t="s">
        <v>46</v>
      </c>
      <c r="H1750" s="10" t="s">
        <v>1837</v>
      </c>
      <c r="I1750" s="41" t="s">
        <v>48</v>
      </c>
      <c r="J1750" s="41"/>
      <c r="K1750" s="10"/>
      <c r="L1750" s="10" t="s">
        <v>66</v>
      </c>
      <c r="M1750" s="10" t="s">
        <v>67</v>
      </c>
      <c r="N1750" s="13" t="s">
        <v>2577</v>
      </c>
      <c r="O1750" s="10" t="s">
        <v>604</v>
      </c>
      <c r="P1750" s="15" t="s">
        <v>2577</v>
      </c>
      <c r="Q1750" s="11"/>
      <c r="R1750" s="10"/>
      <c r="S1750" s="10" t="s">
        <v>536</v>
      </c>
      <c r="T1750" s="10" t="s">
        <v>536</v>
      </c>
      <c r="U1750" s="10" t="s">
        <v>2580</v>
      </c>
      <c r="V1750" s="10" t="s">
        <v>604</v>
      </c>
      <c r="W1750" s="10" t="s">
        <v>604</v>
      </c>
      <c r="X1750" s="10" t="s">
        <v>604</v>
      </c>
      <c r="Y1750" s="10" t="s">
        <v>604</v>
      </c>
      <c r="Z1750" s="10" t="s">
        <v>604</v>
      </c>
      <c r="AA1750" s="10" t="s">
        <v>2581</v>
      </c>
      <c r="AB1750" s="14"/>
      <c r="AC1750" s="14"/>
      <c r="AD1750" s="14"/>
      <c r="AE1750" s="14"/>
      <c r="AF1750" s="14"/>
      <c r="AG1750" s="14"/>
      <c r="AH1750" s="14"/>
    </row>
    <row r="1751" spans="2:34" hidden="1" x14ac:dyDescent="0.35">
      <c r="B1751" s="10">
        <v>49100803</v>
      </c>
      <c r="C1751" s="10">
        <v>803</v>
      </c>
      <c r="D1751" s="11" t="s">
        <v>4356</v>
      </c>
      <c r="E1751" s="11"/>
      <c r="F1751" s="11"/>
      <c r="G1751" s="11" t="s">
        <v>46</v>
      </c>
      <c r="H1751" s="10" t="s">
        <v>1837</v>
      </c>
      <c r="I1751" s="41" t="s">
        <v>48</v>
      </c>
      <c r="J1751" s="41"/>
      <c r="K1751" s="10"/>
      <c r="L1751" s="10" t="s">
        <v>66</v>
      </c>
      <c r="M1751" s="10" t="s">
        <v>67</v>
      </c>
      <c r="N1751" s="13" t="s">
        <v>2577</v>
      </c>
      <c r="O1751" s="10" t="s">
        <v>604</v>
      </c>
      <c r="P1751" s="15" t="s">
        <v>2577</v>
      </c>
      <c r="Q1751" s="11"/>
      <c r="R1751" s="10"/>
      <c r="S1751" s="10" t="s">
        <v>536</v>
      </c>
      <c r="T1751" s="10" t="s">
        <v>536</v>
      </c>
      <c r="U1751" s="10" t="s">
        <v>2580</v>
      </c>
      <c r="V1751" s="10" t="s">
        <v>604</v>
      </c>
      <c r="W1751" s="10" t="s">
        <v>604</v>
      </c>
      <c r="X1751" s="10" t="s">
        <v>604</v>
      </c>
      <c r="Y1751" s="10" t="s">
        <v>604</v>
      </c>
      <c r="Z1751" s="10" t="s">
        <v>604</v>
      </c>
      <c r="AA1751" s="10" t="s">
        <v>2581</v>
      </c>
      <c r="AB1751" s="14"/>
      <c r="AC1751" s="14"/>
      <c r="AD1751" s="14"/>
      <c r="AE1751" s="14"/>
      <c r="AF1751" s="14"/>
      <c r="AG1751" s="14"/>
      <c r="AH1751" s="14"/>
    </row>
    <row r="1752" spans="2:34" hidden="1" x14ac:dyDescent="0.35">
      <c r="B1752" s="10">
        <v>49668855</v>
      </c>
      <c r="C1752" s="10">
        <v>855</v>
      </c>
      <c r="D1752" s="11" t="s">
        <v>4357</v>
      </c>
      <c r="E1752" s="11"/>
      <c r="F1752" s="11"/>
      <c r="G1752" s="11" t="s">
        <v>46</v>
      </c>
      <c r="H1752" s="10" t="s">
        <v>163</v>
      </c>
      <c r="I1752" s="41" t="s">
        <v>164</v>
      </c>
      <c r="J1752" s="41"/>
      <c r="K1752" s="10"/>
      <c r="L1752" s="10" t="s">
        <v>66</v>
      </c>
      <c r="M1752" s="10" t="s">
        <v>67</v>
      </c>
      <c r="N1752" s="13" t="s">
        <v>2577</v>
      </c>
      <c r="O1752" s="10" t="s">
        <v>604</v>
      </c>
      <c r="P1752" s="15" t="s">
        <v>2577</v>
      </c>
      <c r="Q1752" s="11"/>
      <c r="R1752" s="10"/>
      <c r="S1752" s="10" t="s">
        <v>536</v>
      </c>
      <c r="T1752" s="10" t="s">
        <v>536</v>
      </c>
      <c r="U1752" s="10" t="s">
        <v>2580</v>
      </c>
      <c r="V1752" s="10">
        <v>2710193200</v>
      </c>
      <c r="W1752" s="10" t="s">
        <v>604</v>
      </c>
      <c r="X1752" s="10" t="s">
        <v>604</v>
      </c>
      <c r="Y1752" s="10" t="s">
        <v>604</v>
      </c>
      <c r="Z1752" s="10" t="s">
        <v>604</v>
      </c>
      <c r="AA1752" s="10" t="s">
        <v>2581</v>
      </c>
      <c r="AB1752" s="14"/>
      <c r="AC1752" s="14"/>
      <c r="AD1752" s="14"/>
      <c r="AE1752" s="14"/>
      <c r="AF1752" s="14"/>
      <c r="AG1752" s="14"/>
      <c r="AH1752" s="14"/>
    </row>
    <row r="1753" spans="2:34" hidden="1" x14ac:dyDescent="0.35">
      <c r="B1753" s="10">
        <v>49668801</v>
      </c>
      <c r="C1753" s="10">
        <v>801</v>
      </c>
      <c r="D1753" s="11" t="s">
        <v>4358</v>
      </c>
      <c r="E1753" s="11"/>
      <c r="F1753" s="11"/>
      <c r="G1753" s="11" t="s">
        <v>46</v>
      </c>
      <c r="H1753" s="10" t="s">
        <v>79</v>
      </c>
      <c r="I1753" s="41" t="s">
        <v>79</v>
      </c>
      <c r="J1753" s="41"/>
      <c r="K1753" s="10"/>
      <c r="L1753" s="10" t="s">
        <v>66</v>
      </c>
      <c r="M1753" s="10" t="s">
        <v>67</v>
      </c>
      <c r="N1753" s="13" t="s">
        <v>2577</v>
      </c>
      <c r="O1753" s="10" t="s">
        <v>604</v>
      </c>
      <c r="P1753" s="15" t="s">
        <v>2577</v>
      </c>
      <c r="Q1753" s="11"/>
      <c r="R1753" s="10"/>
      <c r="S1753" s="10" t="s">
        <v>536</v>
      </c>
      <c r="T1753" s="10" t="s">
        <v>536</v>
      </c>
      <c r="U1753" s="10" t="s">
        <v>2580</v>
      </c>
      <c r="V1753" s="10" t="s">
        <v>604</v>
      </c>
      <c r="W1753" s="10" t="s">
        <v>44</v>
      </c>
      <c r="X1753" s="10" t="s">
        <v>604</v>
      </c>
      <c r="Y1753" s="10" t="s">
        <v>604</v>
      </c>
      <c r="Z1753" s="10" t="s">
        <v>604</v>
      </c>
      <c r="AA1753" s="10" t="s">
        <v>2581</v>
      </c>
      <c r="AB1753" s="14"/>
      <c r="AC1753" s="14"/>
      <c r="AD1753" s="14"/>
      <c r="AE1753" s="14"/>
      <c r="AF1753" s="14"/>
      <c r="AG1753" s="14"/>
      <c r="AH1753" s="14"/>
    </row>
    <row r="1754" spans="2:34" hidden="1" x14ac:dyDescent="0.35">
      <c r="B1754" s="10">
        <v>49668803</v>
      </c>
      <c r="C1754" s="10">
        <v>803</v>
      </c>
      <c r="D1754" s="11" t="s">
        <v>4359</v>
      </c>
      <c r="E1754" s="11"/>
      <c r="F1754" s="11"/>
      <c r="G1754" s="11" t="s">
        <v>46</v>
      </c>
      <c r="H1754" s="10" t="s">
        <v>1837</v>
      </c>
      <c r="I1754" s="41" t="s">
        <v>48</v>
      </c>
      <c r="J1754" s="41"/>
      <c r="K1754" s="10"/>
      <c r="L1754" s="10" t="s">
        <v>66</v>
      </c>
      <c r="M1754" s="10" t="s">
        <v>67</v>
      </c>
      <c r="N1754" s="13" t="s">
        <v>2577</v>
      </c>
      <c r="O1754" s="10" t="s">
        <v>604</v>
      </c>
      <c r="P1754" s="15" t="s">
        <v>2577</v>
      </c>
      <c r="Q1754" s="11"/>
      <c r="R1754" s="10"/>
      <c r="S1754" s="10" t="s">
        <v>536</v>
      </c>
      <c r="T1754" s="10" t="s">
        <v>536</v>
      </c>
      <c r="U1754" s="10" t="s">
        <v>2580</v>
      </c>
      <c r="V1754" s="10">
        <v>2710193200</v>
      </c>
      <c r="W1754" s="10" t="s">
        <v>604</v>
      </c>
      <c r="X1754" s="10" t="s">
        <v>604</v>
      </c>
      <c r="Y1754" s="10" t="s">
        <v>604</v>
      </c>
      <c r="Z1754" s="10" t="s">
        <v>604</v>
      </c>
      <c r="AA1754" s="10" t="s">
        <v>2581</v>
      </c>
      <c r="AB1754" s="14"/>
      <c r="AC1754" s="14"/>
      <c r="AD1754" s="14"/>
      <c r="AE1754" s="14"/>
      <c r="AF1754" s="14"/>
      <c r="AG1754" s="14"/>
      <c r="AH1754" s="14"/>
    </row>
    <row r="1755" spans="2:34" hidden="1" x14ac:dyDescent="0.35">
      <c r="B1755" s="10">
        <v>49668870</v>
      </c>
      <c r="C1755" s="10">
        <v>870</v>
      </c>
      <c r="D1755" s="11" t="s">
        <v>4360</v>
      </c>
      <c r="E1755" s="11"/>
      <c r="F1755" s="11"/>
      <c r="G1755" s="11" t="s">
        <v>46</v>
      </c>
      <c r="H1755" s="10" t="s">
        <v>151</v>
      </c>
      <c r="I1755" s="41" t="s">
        <v>86</v>
      </c>
      <c r="J1755" s="41"/>
      <c r="K1755" s="10"/>
      <c r="L1755" s="10" t="s">
        <v>66</v>
      </c>
      <c r="M1755" s="10" t="s">
        <v>67</v>
      </c>
      <c r="N1755" s="13" t="s">
        <v>2577</v>
      </c>
      <c r="O1755" s="10" t="s">
        <v>604</v>
      </c>
      <c r="P1755" s="15" t="s">
        <v>2577</v>
      </c>
      <c r="Q1755" s="11"/>
      <c r="R1755" s="10"/>
      <c r="S1755" s="10" t="s">
        <v>536</v>
      </c>
      <c r="T1755" s="10" t="s">
        <v>536</v>
      </c>
      <c r="U1755" s="10" t="s">
        <v>2580</v>
      </c>
      <c r="V1755" s="10" t="s">
        <v>604</v>
      </c>
      <c r="W1755" s="10" t="s">
        <v>604</v>
      </c>
      <c r="X1755" s="10" t="s">
        <v>604</v>
      </c>
      <c r="Y1755" s="10" t="s">
        <v>604</v>
      </c>
      <c r="Z1755" s="10" t="s">
        <v>604</v>
      </c>
      <c r="AA1755" s="10" t="s">
        <v>2581</v>
      </c>
      <c r="AB1755" s="14"/>
      <c r="AC1755" s="14"/>
      <c r="AD1755" s="14"/>
      <c r="AE1755" s="14"/>
      <c r="AF1755" s="14"/>
      <c r="AG1755" s="14"/>
      <c r="AH1755" s="14"/>
    </row>
    <row r="1756" spans="2:34" hidden="1" x14ac:dyDescent="0.35">
      <c r="B1756" s="10">
        <v>49068855</v>
      </c>
      <c r="C1756" s="10">
        <v>855</v>
      </c>
      <c r="D1756" s="11" t="s">
        <v>4361</v>
      </c>
      <c r="E1756" s="11"/>
      <c r="F1756" s="11"/>
      <c r="G1756" s="11" t="s">
        <v>46</v>
      </c>
      <c r="H1756" s="10" t="s">
        <v>163</v>
      </c>
      <c r="I1756" s="41" t="s">
        <v>164</v>
      </c>
      <c r="J1756" s="41"/>
      <c r="K1756" s="10"/>
      <c r="L1756" s="10" t="s">
        <v>66</v>
      </c>
      <c r="M1756" s="10" t="s">
        <v>67</v>
      </c>
      <c r="N1756" s="13" t="s">
        <v>2577</v>
      </c>
      <c r="O1756" s="10" t="s">
        <v>53</v>
      </c>
      <c r="P1756" s="15" t="s">
        <v>2577</v>
      </c>
      <c r="Q1756" s="11"/>
      <c r="R1756" s="10"/>
      <c r="S1756" s="10">
        <v>45288855</v>
      </c>
      <c r="T1756" s="10" t="s">
        <v>2226</v>
      </c>
      <c r="U1756" s="10" t="s">
        <v>2594</v>
      </c>
      <c r="V1756" s="10">
        <v>2710193200</v>
      </c>
      <c r="W1756" s="10" t="s">
        <v>604</v>
      </c>
      <c r="X1756" s="10" t="s">
        <v>4362</v>
      </c>
      <c r="Y1756" s="10" t="s">
        <v>604</v>
      </c>
      <c r="Z1756" s="10" t="s">
        <v>604</v>
      </c>
      <c r="AA1756" s="10" t="s">
        <v>4363</v>
      </c>
      <c r="AB1756" s="113"/>
      <c r="AC1756" s="14"/>
      <c r="AD1756" s="14"/>
      <c r="AE1756" s="14"/>
      <c r="AF1756" s="14"/>
      <c r="AG1756" s="14"/>
      <c r="AH1756" s="14"/>
    </row>
    <row r="1757" spans="2:34" hidden="1" x14ac:dyDescent="0.35">
      <c r="B1757" s="10">
        <v>49068801</v>
      </c>
      <c r="C1757" s="10">
        <v>801</v>
      </c>
      <c r="D1757" s="11" t="s">
        <v>4364</v>
      </c>
      <c r="E1757" s="11"/>
      <c r="F1757" s="11"/>
      <c r="G1757" s="11" t="s">
        <v>46</v>
      </c>
      <c r="H1757" s="10" t="s">
        <v>79</v>
      </c>
      <c r="I1757" s="41" t="s">
        <v>79</v>
      </c>
      <c r="J1757" s="41"/>
      <c r="K1757" s="10"/>
      <c r="L1757" s="10" t="s">
        <v>66</v>
      </c>
      <c r="M1757" s="10" t="s">
        <v>67</v>
      </c>
      <c r="N1757" s="13" t="s">
        <v>2577</v>
      </c>
      <c r="O1757" s="10" t="s">
        <v>53</v>
      </c>
      <c r="P1757" s="15" t="s">
        <v>2577</v>
      </c>
      <c r="Q1757" s="11"/>
      <c r="R1757" s="10"/>
      <c r="S1757" s="10" t="s">
        <v>536</v>
      </c>
      <c r="T1757" s="10" t="s">
        <v>536</v>
      </c>
      <c r="U1757" s="10" t="s">
        <v>2580</v>
      </c>
      <c r="V1757" s="10" t="s">
        <v>604</v>
      </c>
      <c r="W1757" s="10" t="s">
        <v>44</v>
      </c>
      <c r="X1757" s="10" t="s">
        <v>4362</v>
      </c>
      <c r="Y1757" s="10" t="s">
        <v>604</v>
      </c>
      <c r="Z1757" s="10" t="s">
        <v>604</v>
      </c>
      <c r="AA1757" s="10" t="s">
        <v>4363</v>
      </c>
      <c r="AB1757" s="14"/>
      <c r="AC1757" s="14"/>
      <c r="AD1757" s="14"/>
      <c r="AE1757" s="14"/>
      <c r="AF1757" s="14"/>
      <c r="AG1757" s="14"/>
      <c r="AH1757" s="14"/>
    </row>
    <row r="1758" spans="2:34" hidden="1" x14ac:dyDescent="0.35">
      <c r="B1758" s="10">
        <v>49068803</v>
      </c>
      <c r="C1758" s="10">
        <v>803</v>
      </c>
      <c r="D1758" s="11" t="s">
        <v>4365</v>
      </c>
      <c r="E1758" s="11"/>
      <c r="F1758" s="11"/>
      <c r="G1758" s="11" t="s">
        <v>46</v>
      </c>
      <c r="H1758" s="10" t="s">
        <v>1837</v>
      </c>
      <c r="I1758" s="41" t="s">
        <v>48</v>
      </c>
      <c r="J1758" s="41"/>
      <c r="K1758" s="10"/>
      <c r="L1758" s="10" t="s">
        <v>66</v>
      </c>
      <c r="M1758" s="10" t="s">
        <v>67</v>
      </c>
      <c r="N1758" s="13" t="s">
        <v>2577</v>
      </c>
      <c r="O1758" s="10" t="s">
        <v>53</v>
      </c>
      <c r="P1758" s="15" t="s">
        <v>2577</v>
      </c>
      <c r="Q1758" s="11"/>
      <c r="R1758" s="10"/>
      <c r="S1758" s="10">
        <v>45288809</v>
      </c>
      <c r="T1758" s="10" t="s">
        <v>2230</v>
      </c>
      <c r="U1758" s="10" t="s">
        <v>2594</v>
      </c>
      <c r="V1758" s="10" t="s">
        <v>604</v>
      </c>
      <c r="W1758" s="10" t="s">
        <v>604</v>
      </c>
      <c r="X1758" s="10" t="s">
        <v>4362</v>
      </c>
      <c r="Y1758" s="10" t="s">
        <v>604</v>
      </c>
      <c r="Z1758" s="10" t="s">
        <v>604</v>
      </c>
      <c r="AA1758" s="10" t="s">
        <v>4363</v>
      </c>
      <c r="AB1758" s="14"/>
      <c r="AC1758" s="14"/>
      <c r="AD1758" s="14"/>
      <c r="AE1758" s="14"/>
      <c r="AF1758" s="14"/>
      <c r="AG1758" s="14"/>
      <c r="AH1758" s="14"/>
    </row>
    <row r="1759" spans="2:34" hidden="1" x14ac:dyDescent="0.35">
      <c r="B1759" s="10">
        <v>49068870</v>
      </c>
      <c r="C1759" s="10">
        <v>870</v>
      </c>
      <c r="D1759" s="11" t="s">
        <v>4366</v>
      </c>
      <c r="E1759" s="11"/>
      <c r="F1759" s="11"/>
      <c r="G1759" s="11" t="s">
        <v>46</v>
      </c>
      <c r="H1759" s="10" t="s">
        <v>151</v>
      </c>
      <c r="I1759" s="41" t="s">
        <v>86</v>
      </c>
      <c r="J1759" s="41"/>
      <c r="K1759" s="10"/>
      <c r="L1759" s="10" t="s">
        <v>66</v>
      </c>
      <c r="M1759" s="10" t="s">
        <v>67</v>
      </c>
      <c r="N1759" s="13" t="s">
        <v>2577</v>
      </c>
      <c r="O1759" s="10" t="s">
        <v>53</v>
      </c>
      <c r="P1759" s="15" t="s">
        <v>2577</v>
      </c>
      <c r="Q1759" s="11"/>
      <c r="R1759" s="10"/>
      <c r="S1759" s="10" t="s">
        <v>536</v>
      </c>
      <c r="T1759" s="10" t="s">
        <v>536</v>
      </c>
      <c r="U1759" s="10" t="s">
        <v>2580</v>
      </c>
      <c r="V1759" s="10" t="s">
        <v>604</v>
      </c>
      <c r="W1759" s="10" t="s">
        <v>604</v>
      </c>
      <c r="X1759" s="10" t="s">
        <v>604</v>
      </c>
      <c r="Y1759" s="10" t="s">
        <v>604</v>
      </c>
      <c r="Z1759" s="10" t="s">
        <v>604</v>
      </c>
      <c r="AA1759" s="10" t="s">
        <v>2581</v>
      </c>
      <c r="AB1759" s="14"/>
      <c r="AC1759" s="14"/>
      <c r="AD1759" s="14"/>
      <c r="AE1759" s="14"/>
      <c r="AF1759" s="14"/>
      <c r="AG1759" s="14"/>
      <c r="AH1759" s="14"/>
    </row>
    <row r="1760" spans="2:34" hidden="1" x14ac:dyDescent="0.35">
      <c r="B1760" s="10">
        <v>49068966</v>
      </c>
      <c r="C1760" s="10">
        <v>966</v>
      </c>
      <c r="D1760" s="11" t="s">
        <v>4367</v>
      </c>
      <c r="E1760" s="11"/>
      <c r="F1760" s="11"/>
      <c r="G1760" s="11" t="s">
        <v>46</v>
      </c>
      <c r="H1760" s="10" t="s">
        <v>151</v>
      </c>
      <c r="I1760" s="41" t="s">
        <v>86</v>
      </c>
      <c r="J1760" s="41"/>
      <c r="K1760" s="10"/>
      <c r="L1760" s="10" t="s">
        <v>66</v>
      </c>
      <c r="M1760" s="10" t="s">
        <v>67</v>
      </c>
      <c r="N1760" s="13" t="s">
        <v>2577</v>
      </c>
      <c r="O1760" s="10" t="s">
        <v>53</v>
      </c>
      <c r="P1760" s="15" t="s">
        <v>2577</v>
      </c>
      <c r="Q1760" s="11"/>
      <c r="R1760" s="10"/>
      <c r="S1760" s="10">
        <v>45288966</v>
      </c>
      <c r="T1760" s="10" t="s">
        <v>4368</v>
      </c>
      <c r="U1760" s="10" t="s">
        <v>2594</v>
      </c>
      <c r="V1760" s="10">
        <v>2710193200</v>
      </c>
      <c r="W1760" s="10" t="s">
        <v>604</v>
      </c>
      <c r="X1760" s="10" t="s">
        <v>4362</v>
      </c>
      <c r="Y1760" s="10" t="s">
        <v>604</v>
      </c>
      <c r="Z1760" s="10" t="s">
        <v>604</v>
      </c>
      <c r="AA1760" s="10" t="s">
        <v>4363</v>
      </c>
      <c r="AB1760" s="14"/>
      <c r="AC1760" s="14"/>
      <c r="AD1760" s="14"/>
      <c r="AE1760" s="14"/>
      <c r="AF1760" s="14"/>
      <c r="AG1760" s="14"/>
      <c r="AH1760" s="14"/>
    </row>
    <row r="1761" spans="2:34" hidden="1" x14ac:dyDescent="0.35">
      <c r="B1761" s="10">
        <v>31015937</v>
      </c>
      <c r="C1761" s="10">
        <v>937</v>
      </c>
      <c r="D1761" s="11" t="s">
        <v>4369</v>
      </c>
      <c r="E1761" s="11"/>
      <c r="F1761" s="11"/>
      <c r="G1761" s="11" t="s">
        <v>46</v>
      </c>
      <c r="H1761" s="10" t="s">
        <v>4370</v>
      </c>
      <c r="I1761" s="41" t="s">
        <v>140</v>
      </c>
      <c r="J1761" s="41"/>
      <c r="K1761" s="10"/>
      <c r="L1761" s="10" t="s">
        <v>51</v>
      </c>
      <c r="M1761" s="10" t="s">
        <v>67</v>
      </c>
      <c r="N1761" s="13" t="s">
        <v>2577</v>
      </c>
      <c r="O1761" s="10" t="s">
        <v>604</v>
      </c>
      <c r="P1761" s="15" t="s">
        <v>2577</v>
      </c>
      <c r="Q1761" s="11"/>
      <c r="R1761" s="10"/>
      <c r="S1761" s="10" t="s">
        <v>536</v>
      </c>
      <c r="T1761" s="10" t="s">
        <v>536</v>
      </c>
      <c r="U1761" s="10" t="s">
        <v>2580</v>
      </c>
      <c r="V1761" s="10" t="s">
        <v>604</v>
      </c>
      <c r="W1761" s="10" t="s">
        <v>2582</v>
      </c>
      <c r="X1761" s="10" t="s">
        <v>604</v>
      </c>
      <c r="Y1761" s="10" t="s">
        <v>604</v>
      </c>
      <c r="Z1761" s="10" t="s">
        <v>604</v>
      </c>
      <c r="AA1761" s="10" t="s">
        <v>2581</v>
      </c>
      <c r="AB1761" s="14"/>
      <c r="AC1761" s="14"/>
      <c r="AD1761" s="14"/>
      <c r="AE1761" s="14"/>
      <c r="AF1761" s="14"/>
      <c r="AG1761" s="14"/>
      <c r="AH1761" s="14"/>
    </row>
    <row r="1762" spans="2:34" hidden="1" x14ac:dyDescent="0.35">
      <c r="B1762" s="10">
        <v>43346803</v>
      </c>
      <c r="C1762" s="10">
        <v>803</v>
      </c>
      <c r="D1762" s="11" t="s">
        <v>4371</v>
      </c>
      <c r="E1762" s="11"/>
      <c r="F1762" s="11"/>
      <c r="G1762" s="11" t="s">
        <v>46</v>
      </c>
      <c r="H1762" s="10" t="s">
        <v>1837</v>
      </c>
      <c r="I1762" s="41" t="s">
        <v>48</v>
      </c>
      <c r="J1762" s="41"/>
      <c r="K1762" s="10"/>
      <c r="L1762" s="10" t="s">
        <v>66</v>
      </c>
      <c r="M1762" s="10" t="s">
        <v>52</v>
      </c>
      <c r="N1762" s="13" t="s">
        <v>2577</v>
      </c>
      <c r="O1762" s="10" t="s">
        <v>53</v>
      </c>
      <c r="P1762" s="15" t="s">
        <v>2577</v>
      </c>
      <c r="Q1762" s="11"/>
      <c r="R1762" s="10"/>
      <c r="S1762" s="10" t="s">
        <v>536</v>
      </c>
      <c r="T1762" s="10" t="s">
        <v>536</v>
      </c>
      <c r="U1762" s="10" t="s">
        <v>2580</v>
      </c>
      <c r="V1762" s="10" t="s">
        <v>604</v>
      </c>
      <c r="W1762" s="10" t="s">
        <v>604</v>
      </c>
      <c r="X1762" s="10" t="s">
        <v>4372</v>
      </c>
      <c r="Y1762" s="10" t="s">
        <v>604</v>
      </c>
      <c r="Z1762" s="10" t="s">
        <v>604</v>
      </c>
      <c r="AA1762" s="10" t="s">
        <v>4373</v>
      </c>
      <c r="AB1762" s="14"/>
      <c r="AC1762" s="14"/>
      <c r="AD1762" s="14"/>
      <c r="AE1762" s="14"/>
      <c r="AF1762" s="14"/>
      <c r="AG1762" s="14"/>
      <c r="AH1762" s="14"/>
    </row>
    <row r="1763" spans="2:34" hidden="1" x14ac:dyDescent="0.35">
      <c r="B1763" s="10">
        <v>43395892</v>
      </c>
      <c r="C1763" s="10">
        <v>892</v>
      </c>
      <c r="D1763" s="11" t="s">
        <v>4374</v>
      </c>
      <c r="E1763" s="11"/>
      <c r="F1763" s="11"/>
      <c r="G1763" s="11" t="s">
        <v>46</v>
      </c>
      <c r="H1763" s="10" t="s">
        <v>163</v>
      </c>
      <c r="I1763" s="41" t="s">
        <v>164</v>
      </c>
      <c r="J1763" s="41"/>
      <c r="K1763" s="10"/>
      <c r="L1763" s="10" t="s">
        <v>66</v>
      </c>
      <c r="M1763" s="10" t="s">
        <v>52</v>
      </c>
      <c r="N1763" s="13" t="s">
        <v>2577</v>
      </c>
      <c r="O1763" s="10" t="s">
        <v>53</v>
      </c>
      <c r="P1763" s="15" t="s">
        <v>2577</v>
      </c>
      <c r="Q1763" s="11"/>
      <c r="R1763" s="10"/>
      <c r="S1763" s="10" t="s">
        <v>536</v>
      </c>
      <c r="T1763" s="10" t="s">
        <v>536</v>
      </c>
      <c r="U1763" s="10" t="s">
        <v>2580</v>
      </c>
      <c r="V1763" s="10">
        <v>2710193200</v>
      </c>
      <c r="W1763" s="10" t="s">
        <v>604</v>
      </c>
      <c r="X1763" s="10" t="s">
        <v>604</v>
      </c>
      <c r="Y1763" s="10" t="s">
        <v>604</v>
      </c>
      <c r="Z1763" s="10" t="s">
        <v>604</v>
      </c>
      <c r="AA1763" s="10" t="s">
        <v>2581</v>
      </c>
      <c r="AB1763" s="14"/>
      <c r="AC1763" s="14"/>
      <c r="AD1763" s="14"/>
      <c r="AE1763" s="14"/>
      <c r="AF1763" s="14"/>
      <c r="AG1763" s="14"/>
      <c r="AH1763" s="14"/>
    </row>
    <row r="1764" spans="2:34" hidden="1" x14ac:dyDescent="0.35">
      <c r="B1764" s="10">
        <v>43384892</v>
      </c>
      <c r="C1764" s="10">
        <v>892</v>
      </c>
      <c r="D1764" s="11" t="s">
        <v>4375</v>
      </c>
      <c r="E1764" s="11"/>
      <c r="F1764" s="11"/>
      <c r="G1764" s="11" t="s">
        <v>46</v>
      </c>
      <c r="H1764" s="10" t="s">
        <v>163</v>
      </c>
      <c r="I1764" s="41" t="s">
        <v>164</v>
      </c>
      <c r="J1764" s="41"/>
      <c r="K1764" s="10"/>
      <c r="L1764" s="10" t="s">
        <v>66</v>
      </c>
      <c r="M1764" s="10" t="s">
        <v>52</v>
      </c>
      <c r="N1764" s="13" t="s">
        <v>2577</v>
      </c>
      <c r="O1764" s="10" t="s">
        <v>53</v>
      </c>
      <c r="P1764" s="15" t="s">
        <v>2577</v>
      </c>
      <c r="Q1764" s="11"/>
      <c r="R1764" s="10"/>
      <c r="S1764" s="10" t="s">
        <v>536</v>
      </c>
      <c r="T1764" s="10" t="s">
        <v>536</v>
      </c>
      <c r="U1764" s="10" t="s">
        <v>2580</v>
      </c>
      <c r="V1764" s="10" t="s">
        <v>604</v>
      </c>
      <c r="W1764" s="10" t="s">
        <v>604</v>
      </c>
      <c r="X1764" s="10" t="s">
        <v>604</v>
      </c>
      <c r="Y1764" s="10" t="s">
        <v>604</v>
      </c>
      <c r="Z1764" s="10" t="s">
        <v>604</v>
      </c>
      <c r="AA1764" s="10" t="s">
        <v>2581</v>
      </c>
      <c r="AB1764" s="14"/>
      <c r="AC1764" s="14"/>
      <c r="AD1764" s="14"/>
      <c r="AE1764" s="14"/>
      <c r="AF1764" s="14"/>
      <c r="AG1764" s="14"/>
      <c r="AH1764" s="14"/>
    </row>
    <row r="1765" spans="2:34" hidden="1" x14ac:dyDescent="0.35">
      <c r="B1765" s="10">
        <v>49021803</v>
      </c>
      <c r="C1765" s="10">
        <v>803</v>
      </c>
      <c r="D1765" s="11" t="s">
        <v>4376</v>
      </c>
      <c r="E1765" s="11"/>
      <c r="F1765" s="11"/>
      <c r="G1765" s="11" t="s">
        <v>46</v>
      </c>
      <c r="H1765" s="10" t="s">
        <v>1837</v>
      </c>
      <c r="I1765" s="41" t="s">
        <v>48</v>
      </c>
      <c r="J1765" s="41"/>
      <c r="K1765" s="10"/>
      <c r="L1765" s="10" t="s">
        <v>604</v>
      </c>
      <c r="M1765" s="10" t="s">
        <v>67</v>
      </c>
      <c r="N1765" s="13" t="s">
        <v>2577</v>
      </c>
      <c r="O1765" s="10" t="s">
        <v>604</v>
      </c>
      <c r="P1765" s="15" t="s">
        <v>2577</v>
      </c>
      <c r="Q1765" s="11"/>
      <c r="R1765" s="10"/>
      <c r="S1765" s="10" t="s">
        <v>536</v>
      </c>
      <c r="T1765" s="10" t="s">
        <v>536</v>
      </c>
      <c r="U1765" s="10" t="s">
        <v>2580</v>
      </c>
      <c r="V1765" s="10" t="s">
        <v>604</v>
      </c>
      <c r="W1765" s="10" t="s">
        <v>604</v>
      </c>
      <c r="X1765" s="10" t="s">
        <v>604</v>
      </c>
      <c r="Y1765" s="10" t="s">
        <v>604</v>
      </c>
      <c r="Z1765" s="10" t="s">
        <v>604</v>
      </c>
      <c r="AA1765" s="10" t="s">
        <v>2581</v>
      </c>
      <c r="AB1765" s="14"/>
      <c r="AC1765" s="14"/>
      <c r="AD1765" s="14"/>
      <c r="AE1765" s="14"/>
      <c r="AF1765" s="14"/>
      <c r="AG1765" s="14"/>
      <c r="AH1765" s="14"/>
    </row>
    <row r="1766" spans="2:34" hidden="1" x14ac:dyDescent="0.35">
      <c r="B1766" s="10">
        <v>48425803</v>
      </c>
      <c r="C1766" s="10">
        <v>803</v>
      </c>
      <c r="D1766" s="11" t="s">
        <v>4377</v>
      </c>
      <c r="E1766" s="11"/>
      <c r="F1766" s="11"/>
      <c r="G1766" s="11" t="s">
        <v>46</v>
      </c>
      <c r="H1766" s="10" t="s">
        <v>1837</v>
      </c>
      <c r="I1766" s="41" t="s">
        <v>48</v>
      </c>
      <c r="J1766" s="41"/>
      <c r="K1766" s="10"/>
      <c r="L1766" s="10" t="s">
        <v>66</v>
      </c>
      <c r="M1766" s="10" t="s">
        <v>67</v>
      </c>
      <c r="N1766" s="13" t="s">
        <v>2577</v>
      </c>
      <c r="O1766" s="10" t="s">
        <v>604</v>
      </c>
      <c r="P1766" s="15" t="s">
        <v>2577</v>
      </c>
      <c r="Q1766" s="11"/>
      <c r="R1766" s="10"/>
      <c r="S1766" s="10" t="s">
        <v>536</v>
      </c>
      <c r="T1766" s="10" t="s">
        <v>536</v>
      </c>
      <c r="U1766" s="10" t="s">
        <v>2580</v>
      </c>
      <c r="V1766" s="10">
        <v>2710193200</v>
      </c>
      <c r="W1766" s="10" t="s">
        <v>604</v>
      </c>
      <c r="X1766" s="10" t="s">
        <v>4378</v>
      </c>
      <c r="Y1766" s="10" t="s">
        <v>604</v>
      </c>
      <c r="Z1766" s="10" t="s">
        <v>604</v>
      </c>
      <c r="AA1766" s="10" t="s">
        <v>4379</v>
      </c>
      <c r="AB1766" s="14"/>
      <c r="AC1766" s="14"/>
      <c r="AD1766" s="14"/>
      <c r="AE1766" s="14"/>
      <c r="AF1766" s="14"/>
      <c r="AG1766" s="14"/>
      <c r="AH1766" s="14"/>
    </row>
    <row r="1767" spans="2:34" hidden="1" x14ac:dyDescent="0.35">
      <c r="B1767" s="10">
        <v>48242803</v>
      </c>
      <c r="C1767" s="10">
        <v>803</v>
      </c>
      <c r="D1767" s="11" t="s">
        <v>4380</v>
      </c>
      <c r="E1767" s="11"/>
      <c r="F1767" s="11"/>
      <c r="G1767" s="11" t="s">
        <v>46</v>
      </c>
      <c r="H1767" s="10" t="s">
        <v>1837</v>
      </c>
      <c r="I1767" s="41" t="s">
        <v>48</v>
      </c>
      <c r="J1767" s="41"/>
      <c r="K1767" s="10"/>
      <c r="L1767" s="10" t="s">
        <v>66</v>
      </c>
      <c r="M1767" s="10" t="s">
        <v>67</v>
      </c>
      <c r="N1767" s="13" t="s">
        <v>2577</v>
      </c>
      <c r="O1767" s="10" t="s">
        <v>604</v>
      </c>
      <c r="P1767" s="15" t="s">
        <v>2577</v>
      </c>
      <c r="Q1767" s="11"/>
      <c r="R1767" s="10"/>
      <c r="S1767" s="10" t="s">
        <v>536</v>
      </c>
      <c r="T1767" s="10" t="s">
        <v>536</v>
      </c>
      <c r="U1767" s="10" t="s">
        <v>2580</v>
      </c>
      <c r="V1767" s="10" t="s">
        <v>604</v>
      </c>
      <c r="W1767" s="10" t="s">
        <v>604</v>
      </c>
      <c r="X1767" s="10" t="s">
        <v>604</v>
      </c>
      <c r="Y1767" s="10" t="s">
        <v>604</v>
      </c>
      <c r="Z1767" s="10" t="s">
        <v>604</v>
      </c>
      <c r="AA1767" s="10" t="s">
        <v>2581</v>
      </c>
      <c r="AB1767" s="14"/>
      <c r="AC1767" s="14"/>
      <c r="AD1767" s="14"/>
      <c r="AE1767" s="14"/>
      <c r="AF1767" s="14"/>
      <c r="AG1767" s="14"/>
      <c r="AH1767" s="14"/>
    </row>
    <row r="1768" spans="2:34" hidden="1" x14ac:dyDescent="0.35">
      <c r="B1768" s="10">
        <v>46003803</v>
      </c>
      <c r="C1768" s="10">
        <v>803</v>
      </c>
      <c r="D1768" s="11" t="s">
        <v>4381</v>
      </c>
      <c r="E1768" s="11"/>
      <c r="F1768" s="11"/>
      <c r="G1768" s="11" t="s">
        <v>46</v>
      </c>
      <c r="H1768" s="10" t="s">
        <v>1837</v>
      </c>
      <c r="I1768" s="41" t="s">
        <v>48</v>
      </c>
      <c r="J1768" s="41"/>
      <c r="K1768" s="10"/>
      <c r="L1768" s="10" t="s">
        <v>66</v>
      </c>
      <c r="M1768" s="10" t="s">
        <v>67</v>
      </c>
      <c r="N1768" s="13" t="s">
        <v>2577</v>
      </c>
      <c r="O1768" s="10" t="s">
        <v>604</v>
      </c>
      <c r="P1768" s="15" t="s">
        <v>2577</v>
      </c>
      <c r="Q1768" s="11"/>
      <c r="R1768" s="10"/>
      <c r="S1768" s="10" t="s">
        <v>536</v>
      </c>
      <c r="T1768" s="10" t="s">
        <v>536</v>
      </c>
      <c r="U1768" s="10" t="s">
        <v>2580</v>
      </c>
      <c r="V1768" s="10">
        <v>2710193200</v>
      </c>
      <c r="W1768" s="10" t="s">
        <v>604</v>
      </c>
      <c r="X1768" s="10" t="s">
        <v>4382</v>
      </c>
      <c r="Y1768" s="10" t="s">
        <v>604</v>
      </c>
      <c r="Z1768" s="10" t="s">
        <v>604</v>
      </c>
      <c r="AA1768" s="10" t="s">
        <v>4383</v>
      </c>
      <c r="AB1768" s="14"/>
      <c r="AC1768" s="14"/>
      <c r="AD1768" s="14"/>
      <c r="AE1768" s="14"/>
      <c r="AF1768" s="14"/>
      <c r="AG1768" s="14"/>
      <c r="AH1768" s="14"/>
    </row>
    <row r="1769" spans="2:34" hidden="1" x14ac:dyDescent="0.35">
      <c r="B1769" s="10">
        <v>48498803</v>
      </c>
      <c r="C1769" s="10">
        <v>803</v>
      </c>
      <c r="D1769" s="11" t="s">
        <v>4384</v>
      </c>
      <c r="E1769" s="11"/>
      <c r="F1769" s="11"/>
      <c r="G1769" s="11" t="s">
        <v>46</v>
      </c>
      <c r="H1769" s="10" t="s">
        <v>1837</v>
      </c>
      <c r="I1769" s="41" t="s">
        <v>48</v>
      </c>
      <c r="J1769" s="41"/>
      <c r="K1769" s="10"/>
      <c r="L1769" s="10" t="s">
        <v>66</v>
      </c>
      <c r="M1769" s="10" t="s">
        <v>67</v>
      </c>
      <c r="N1769" s="13" t="s">
        <v>2577</v>
      </c>
      <c r="O1769" s="10" t="s">
        <v>604</v>
      </c>
      <c r="P1769" s="15" t="s">
        <v>2577</v>
      </c>
      <c r="Q1769" s="11"/>
      <c r="R1769" s="10"/>
      <c r="S1769" s="10" t="s">
        <v>536</v>
      </c>
      <c r="T1769" s="10" t="s">
        <v>536</v>
      </c>
      <c r="U1769" s="10" t="s">
        <v>2580</v>
      </c>
      <c r="V1769" s="10">
        <v>2710193200</v>
      </c>
      <c r="W1769" s="10" t="s">
        <v>604</v>
      </c>
      <c r="X1769" s="10" t="s">
        <v>4385</v>
      </c>
      <c r="Y1769" s="10" t="s">
        <v>604</v>
      </c>
      <c r="Z1769" s="10" t="s">
        <v>604</v>
      </c>
      <c r="AA1769" s="10" t="s">
        <v>4386</v>
      </c>
      <c r="AB1769" s="14"/>
      <c r="AC1769" s="14"/>
      <c r="AD1769" s="14"/>
      <c r="AE1769" s="14"/>
      <c r="AF1769" s="14"/>
      <c r="AG1769" s="14"/>
      <c r="AH1769" s="14"/>
    </row>
    <row r="1770" spans="2:34" hidden="1" x14ac:dyDescent="0.35">
      <c r="B1770" s="10">
        <v>46002803</v>
      </c>
      <c r="C1770" s="10">
        <v>803</v>
      </c>
      <c r="D1770" s="11" t="s">
        <v>4387</v>
      </c>
      <c r="E1770" s="11"/>
      <c r="F1770" s="11"/>
      <c r="G1770" s="11" t="s">
        <v>46</v>
      </c>
      <c r="H1770" s="10" t="s">
        <v>1837</v>
      </c>
      <c r="I1770" s="41" t="s">
        <v>48</v>
      </c>
      <c r="J1770" s="41"/>
      <c r="K1770" s="10"/>
      <c r="L1770" s="10" t="s">
        <v>66</v>
      </c>
      <c r="M1770" s="10" t="s">
        <v>67</v>
      </c>
      <c r="N1770" s="13" t="s">
        <v>2577</v>
      </c>
      <c r="O1770" s="10" t="s">
        <v>604</v>
      </c>
      <c r="P1770" s="15" t="s">
        <v>2577</v>
      </c>
      <c r="Q1770" s="11"/>
      <c r="R1770" s="10"/>
      <c r="S1770" s="10" t="s">
        <v>536</v>
      </c>
      <c r="T1770" s="10" t="s">
        <v>536</v>
      </c>
      <c r="U1770" s="10" t="s">
        <v>2580</v>
      </c>
      <c r="V1770" s="10">
        <v>2710193200</v>
      </c>
      <c r="W1770" s="10" t="s">
        <v>604</v>
      </c>
      <c r="X1770" s="10" t="s">
        <v>4388</v>
      </c>
      <c r="Y1770" s="10" t="s">
        <v>604</v>
      </c>
      <c r="Z1770" s="10" t="s">
        <v>604</v>
      </c>
      <c r="AA1770" s="10" t="s">
        <v>4389</v>
      </c>
      <c r="AB1770" s="14"/>
      <c r="AC1770" s="14"/>
      <c r="AD1770" s="14"/>
      <c r="AE1770" s="14"/>
      <c r="AF1770" s="14"/>
      <c r="AG1770" s="14"/>
      <c r="AH1770" s="14"/>
    </row>
    <row r="1771" spans="2:34" hidden="1" x14ac:dyDescent="0.35">
      <c r="B1771" s="10">
        <v>46002870</v>
      </c>
      <c r="C1771" s="10">
        <v>870</v>
      </c>
      <c r="D1771" s="11" t="s">
        <v>4390</v>
      </c>
      <c r="E1771" s="11"/>
      <c r="F1771" s="11"/>
      <c r="G1771" s="11" t="s">
        <v>46</v>
      </c>
      <c r="H1771" s="10" t="s">
        <v>151</v>
      </c>
      <c r="I1771" s="41" t="s">
        <v>86</v>
      </c>
      <c r="J1771" s="41"/>
      <c r="K1771" s="10"/>
      <c r="L1771" s="10" t="s">
        <v>66</v>
      </c>
      <c r="M1771" s="10" t="s">
        <v>67</v>
      </c>
      <c r="N1771" s="13" t="s">
        <v>2577</v>
      </c>
      <c r="O1771" s="10" t="s">
        <v>604</v>
      </c>
      <c r="P1771" s="15" t="s">
        <v>2577</v>
      </c>
      <c r="Q1771" s="11"/>
      <c r="R1771" s="10"/>
      <c r="S1771" s="10" t="s">
        <v>536</v>
      </c>
      <c r="T1771" s="10" t="s">
        <v>536</v>
      </c>
      <c r="U1771" s="10" t="s">
        <v>2580</v>
      </c>
      <c r="V1771" s="10" t="s">
        <v>604</v>
      </c>
      <c r="W1771" s="10" t="s">
        <v>604</v>
      </c>
      <c r="X1771" s="10" t="s">
        <v>4388</v>
      </c>
      <c r="Y1771" s="10" t="s">
        <v>604</v>
      </c>
      <c r="Z1771" s="10" t="s">
        <v>604</v>
      </c>
      <c r="AA1771" s="10" t="s">
        <v>4389</v>
      </c>
      <c r="AB1771" s="14"/>
      <c r="AC1771" s="14"/>
      <c r="AD1771" s="14"/>
      <c r="AE1771" s="14"/>
      <c r="AF1771" s="14"/>
      <c r="AG1771" s="14"/>
      <c r="AH1771" s="14"/>
    </row>
    <row r="1772" spans="2:34" hidden="1" x14ac:dyDescent="0.35">
      <c r="B1772" s="10">
        <v>48620801</v>
      </c>
      <c r="C1772" s="10">
        <v>801</v>
      </c>
      <c r="D1772" s="11" t="s">
        <v>4391</v>
      </c>
      <c r="E1772" s="11"/>
      <c r="F1772" s="11"/>
      <c r="G1772" s="11" t="s">
        <v>46</v>
      </c>
      <c r="H1772" s="10" t="s">
        <v>79</v>
      </c>
      <c r="I1772" s="41" t="s">
        <v>79</v>
      </c>
      <c r="J1772" s="41"/>
      <c r="K1772" s="10"/>
      <c r="L1772" s="10" t="s">
        <v>66</v>
      </c>
      <c r="M1772" s="10" t="s">
        <v>67</v>
      </c>
      <c r="N1772" s="13" t="s">
        <v>2577</v>
      </c>
      <c r="O1772" s="10" t="s">
        <v>604</v>
      </c>
      <c r="P1772" s="15" t="s">
        <v>2577</v>
      </c>
      <c r="Q1772" s="11"/>
      <c r="R1772" s="10"/>
      <c r="S1772" s="10" t="s">
        <v>536</v>
      </c>
      <c r="T1772" s="10" t="s">
        <v>536</v>
      </c>
      <c r="U1772" s="10" t="s">
        <v>2580</v>
      </c>
      <c r="V1772" s="10" t="s">
        <v>604</v>
      </c>
      <c r="W1772" s="10" t="s">
        <v>44</v>
      </c>
      <c r="X1772" s="10" t="s">
        <v>4392</v>
      </c>
      <c r="Y1772" s="10" t="s">
        <v>604</v>
      </c>
      <c r="Z1772" s="10" t="s">
        <v>604</v>
      </c>
      <c r="AA1772" s="10" t="s">
        <v>4393</v>
      </c>
      <c r="AB1772" s="14"/>
      <c r="AC1772" s="14"/>
      <c r="AD1772" s="14"/>
      <c r="AE1772" s="14"/>
      <c r="AF1772" s="14"/>
      <c r="AG1772" s="14"/>
      <c r="AH1772" s="14"/>
    </row>
    <row r="1773" spans="2:34" hidden="1" x14ac:dyDescent="0.35">
      <c r="B1773" s="10">
        <v>48620803</v>
      </c>
      <c r="C1773" s="10">
        <v>803</v>
      </c>
      <c r="D1773" s="11" t="s">
        <v>4394</v>
      </c>
      <c r="E1773" s="11"/>
      <c r="F1773" s="11"/>
      <c r="G1773" s="11" t="s">
        <v>46</v>
      </c>
      <c r="H1773" s="10" t="s">
        <v>1837</v>
      </c>
      <c r="I1773" s="41" t="s">
        <v>48</v>
      </c>
      <c r="J1773" s="41"/>
      <c r="K1773" s="10"/>
      <c r="L1773" s="10" t="s">
        <v>66</v>
      </c>
      <c r="M1773" s="10" t="s">
        <v>67</v>
      </c>
      <c r="N1773" s="13" t="s">
        <v>2577</v>
      </c>
      <c r="O1773" s="10" t="s">
        <v>604</v>
      </c>
      <c r="P1773" s="15" t="s">
        <v>2577</v>
      </c>
      <c r="Q1773" s="11"/>
      <c r="R1773" s="10"/>
      <c r="S1773" s="10" t="s">
        <v>536</v>
      </c>
      <c r="T1773" s="10" t="s">
        <v>536</v>
      </c>
      <c r="U1773" s="10" t="s">
        <v>2580</v>
      </c>
      <c r="V1773" s="10">
        <v>2710193200</v>
      </c>
      <c r="W1773" s="10" t="s">
        <v>604</v>
      </c>
      <c r="X1773" s="10" t="s">
        <v>4392</v>
      </c>
      <c r="Y1773" s="10" t="s">
        <v>604</v>
      </c>
      <c r="Z1773" s="10" t="s">
        <v>604</v>
      </c>
      <c r="AA1773" s="10" t="s">
        <v>4393</v>
      </c>
      <c r="AB1773" s="14"/>
      <c r="AC1773" s="14"/>
      <c r="AD1773" s="14"/>
      <c r="AE1773" s="14"/>
      <c r="AF1773" s="14"/>
      <c r="AG1773" s="14"/>
      <c r="AH1773" s="14"/>
    </row>
    <row r="1774" spans="2:34" hidden="1" x14ac:dyDescent="0.35">
      <c r="B1774" s="10">
        <v>48280801</v>
      </c>
      <c r="C1774" s="10">
        <v>801</v>
      </c>
      <c r="D1774" s="11" t="s">
        <v>4395</v>
      </c>
      <c r="E1774" s="11"/>
      <c r="F1774" s="11"/>
      <c r="G1774" s="11" t="s">
        <v>46</v>
      </c>
      <c r="H1774" s="10" t="s">
        <v>79</v>
      </c>
      <c r="I1774" s="41" t="s">
        <v>79</v>
      </c>
      <c r="J1774" s="41"/>
      <c r="K1774" s="10"/>
      <c r="L1774" s="10" t="s">
        <v>66</v>
      </c>
      <c r="M1774" s="10" t="s">
        <v>67</v>
      </c>
      <c r="N1774" s="13" t="s">
        <v>2577</v>
      </c>
      <c r="O1774" s="10" t="s">
        <v>604</v>
      </c>
      <c r="P1774" s="15" t="s">
        <v>2577</v>
      </c>
      <c r="Q1774" s="11"/>
      <c r="R1774" s="10"/>
      <c r="S1774" s="10" t="s">
        <v>536</v>
      </c>
      <c r="T1774" s="10" t="s">
        <v>536</v>
      </c>
      <c r="U1774" s="10" t="s">
        <v>2580</v>
      </c>
      <c r="V1774" s="10" t="s">
        <v>604</v>
      </c>
      <c r="W1774" s="10" t="s">
        <v>44</v>
      </c>
      <c r="X1774" s="10" t="s">
        <v>4396</v>
      </c>
      <c r="Y1774" s="10" t="s">
        <v>604</v>
      </c>
      <c r="Z1774" s="10" t="s">
        <v>604</v>
      </c>
      <c r="AA1774" s="10" t="s">
        <v>4397</v>
      </c>
      <c r="AB1774" s="14"/>
      <c r="AC1774" s="14"/>
      <c r="AD1774" s="14"/>
      <c r="AE1774" s="14"/>
      <c r="AF1774" s="14"/>
      <c r="AG1774" s="14"/>
      <c r="AH1774" s="14"/>
    </row>
    <row r="1775" spans="2:34" hidden="1" x14ac:dyDescent="0.35">
      <c r="B1775" s="10">
        <v>48280803</v>
      </c>
      <c r="C1775" s="10">
        <v>803</v>
      </c>
      <c r="D1775" s="11" t="s">
        <v>4398</v>
      </c>
      <c r="E1775" s="11"/>
      <c r="F1775" s="11"/>
      <c r="G1775" s="11" t="s">
        <v>46</v>
      </c>
      <c r="H1775" s="10" t="s">
        <v>1837</v>
      </c>
      <c r="I1775" s="41" t="s">
        <v>48</v>
      </c>
      <c r="J1775" s="41"/>
      <c r="K1775" s="10"/>
      <c r="L1775" s="10" t="s">
        <v>66</v>
      </c>
      <c r="M1775" s="10" t="s">
        <v>67</v>
      </c>
      <c r="N1775" s="13" t="s">
        <v>2577</v>
      </c>
      <c r="O1775" s="10" t="s">
        <v>604</v>
      </c>
      <c r="P1775" s="15" t="s">
        <v>2577</v>
      </c>
      <c r="Q1775" s="11"/>
      <c r="R1775" s="10"/>
      <c r="S1775" s="10" t="s">
        <v>536</v>
      </c>
      <c r="T1775" s="10" t="s">
        <v>536</v>
      </c>
      <c r="U1775" s="10" t="s">
        <v>2580</v>
      </c>
      <c r="V1775" s="10">
        <v>2710193100</v>
      </c>
      <c r="W1775" s="10" t="s">
        <v>604</v>
      </c>
      <c r="X1775" s="10" t="s">
        <v>4396</v>
      </c>
      <c r="Y1775" s="10" t="s">
        <v>604</v>
      </c>
      <c r="Z1775" s="10" t="s">
        <v>604</v>
      </c>
      <c r="AA1775" s="10" t="s">
        <v>4397</v>
      </c>
      <c r="AB1775" s="14"/>
      <c r="AC1775" s="14"/>
      <c r="AD1775" s="14"/>
      <c r="AE1775" s="14"/>
      <c r="AF1775" s="14"/>
      <c r="AG1775" s="14"/>
      <c r="AH1775" s="14"/>
    </row>
    <row r="1776" spans="2:34" hidden="1" x14ac:dyDescent="0.35">
      <c r="B1776" s="10">
        <v>48280966</v>
      </c>
      <c r="C1776" s="10">
        <v>966</v>
      </c>
      <c r="D1776" s="11" t="s">
        <v>4399</v>
      </c>
      <c r="E1776" s="11"/>
      <c r="F1776" s="11"/>
      <c r="G1776" s="11" t="s">
        <v>46</v>
      </c>
      <c r="H1776" s="10" t="s">
        <v>151</v>
      </c>
      <c r="I1776" s="41" t="s">
        <v>86</v>
      </c>
      <c r="J1776" s="41"/>
      <c r="K1776" s="10"/>
      <c r="L1776" s="10" t="s">
        <v>66</v>
      </c>
      <c r="M1776" s="10" t="s">
        <v>67</v>
      </c>
      <c r="N1776" s="13" t="s">
        <v>2577</v>
      </c>
      <c r="O1776" s="10" t="s">
        <v>604</v>
      </c>
      <c r="P1776" s="15" t="s">
        <v>2577</v>
      </c>
      <c r="Q1776" s="11"/>
      <c r="R1776" s="10"/>
      <c r="S1776" s="10" t="s">
        <v>536</v>
      </c>
      <c r="T1776" s="10" t="s">
        <v>536</v>
      </c>
      <c r="U1776" s="10" t="s">
        <v>2580</v>
      </c>
      <c r="V1776" s="10">
        <v>2710193100</v>
      </c>
      <c r="W1776" s="10" t="s">
        <v>604</v>
      </c>
      <c r="X1776" s="10" t="s">
        <v>4396</v>
      </c>
      <c r="Y1776" s="10" t="s">
        <v>604</v>
      </c>
      <c r="Z1776" s="10" t="s">
        <v>604</v>
      </c>
      <c r="AA1776" s="10" t="s">
        <v>4397</v>
      </c>
      <c r="AB1776" s="14"/>
      <c r="AC1776" s="14"/>
      <c r="AD1776" s="14"/>
      <c r="AE1776" s="14"/>
      <c r="AF1776" s="14"/>
      <c r="AG1776" s="14"/>
      <c r="AH1776" s="14"/>
    </row>
    <row r="1777" spans="2:34" hidden="1" x14ac:dyDescent="0.35">
      <c r="B1777" s="10">
        <v>48210801</v>
      </c>
      <c r="C1777" s="10">
        <v>801</v>
      </c>
      <c r="D1777" s="11" t="s">
        <v>4400</v>
      </c>
      <c r="E1777" s="11"/>
      <c r="F1777" s="11"/>
      <c r="G1777" s="11" t="s">
        <v>46</v>
      </c>
      <c r="H1777" s="10" t="s">
        <v>79</v>
      </c>
      <c r="I1777" s="41" t="s">
        <v>79</v>
      </c>
      <c r="J1777" s="41"/>
      <c r="K1777" s="10"/>
      <c r="L1777" s="10" t="s">
        <v>66</v>
      </c>
      <c r="M1777" s="10" t="s">
        <v>67</v>
      </c>
      <c r="N1777" s="13" t="s">
        <v>2577</v>
      </c>
      <c r="O1777" s="10" t="s">
        <v>604</v>
      </c>
      <c r="P1777" s="15" t="s">
        <v>2577</v>
      </c>
      <c r="Q1777" s="11"/>
      <c r="R1777" s="10"/>
      <c r="S1777" s="10" t="s">
        <v>536</v>
      </c>
      <c r="T1777" s="10" t="s">
        <v>536</v>
      </c>
      <c r="U1777" s="10" t="s">
        <v>2580</v>
      </c>
      <c r="V1777" s="10" t="s">
        <v>604</v>
      </c>
      <c r="W1777" s="10" t="s">
        <v>44</v>
      </c>
      <c r="X1777" s="10" t="s">
        <v>4401</v>
      </c>
      <c r="Y1777" s="10" t="s">
        <v>604</v>
      </c>
      <c r="Z1777" s="10" t="s">
        <v>604</v>
      </c>
      <c r="AA1777" s="10" t="s">
        <v>4402</v>
      </c>
      <c r="AB1777" s="14"/>
      <c r="AC1777" s="14"/>
      <c r="AD1777" s="14"/>
      <c r="AE1777" s="14"/>
      <c r="AF1777" s="14"/>
      <c r="AG1777" s="14"/>
      <c r="AH1777" s="14"/>
    </row>
    <row r="1778" spans="2:34" hidden="1" x14ac:dyDescent="0.35">
      <c r="B1778" s="10">
        <v>48210803</v>
      </c>
      <c r="C1778" s="10">
        <v>803</v>
      </c>
      <c r="D1778" s="11" t="s">
        <v>4403</v>
      </c>
      <c r="E1778" s="11"/>
      <c r="F1778" s="11"/>
      <c r="G1778" s="11" t="s">
        <v>46</v>
      </c>
      <c r="H1778" s="10" t="s">
        <v>1837</v>
      </c>
      <c r="I1778" s="41" t="s">
        <v>48</v>
      </c>
      <c r="J1778" s="41"/>
      <c r="K1778" s="10"/>
      <c r="L1778" s="10" t="s">
        <v>66</v>
      </c>
      <c r="M1778" s="10" t="s">
        <v>67</v>
      </c>
      <c r="N1778" s="13" t="s">
        <v>2577</v>
      </c>
      <c r="O1778" s="10" t="s">
        <v>604</v>
      </c>
      <c r="P1778" s="15" t="s">
        <v>2577</v>
      </c>
      <c r="Q1778" s="11"/>
      <c r="R1778" s="10"/>
      <c r="S1778" s="10" t="s">
        <v>536</v>
      </c>
      <c r="T1778" s="10" t="s">
        <v>536</v>
      </c>
      <c r="U1778" s="10" t="s">
        <v>2580</v>
      </c>
      <c r="V1778" s="10">
        <v>2710193200</v>
      </c>
      <c r="W1778" s="10" t="s">
        <v>604</v>
      </c>
      <c r="X1778" s="10" t="s">
        <v>4401</v>
      </c>
      <c r="Y1778" s="10" t="s">
        <v>604</v>
      </c>
      <c r="Z1778" s="10" t="s">
        <v>604</v>
      </c>
      <c r="AA1778" s="10" t="s">
        <v>4402</v>
      </c>
      <c r="AB1778" s="14"/>
      <c r="AC1778" s="14"/>
      <c r="AD1778" s="14"/>
      <c r="AE1778" s="14"/>
      <c r="AF1778" s="14"/>
      <c r="AG1778" s="14"/>
      <c r="AH1778" s="14"/>
    </row>
    <row r="1779" spans="2:34" hidden="1" x14ac:dyDescent="0.35">
      <c r="B1779" s="10">
        <v>48222803</v>
      </c>
      <c r="C1779" s="10">
        <v>803</v>
      </c>
      <c r="D1779" s="11" t="s">
        <v>4404</v>
      </c>
      <c r="E1779" s="11"/>
      <c r="F1779" s="11"/>
      <c r="G1779" s="11" t="s">
        <v>46</v>
      </c>
      <c r="H1779" s="10" t="s">
        <v>1837</v>
      </c>
      <c r="I1779" s="41" t="s">
        <v>48</v>
      </c>
      <c r="J1779" s="41"/>
      <c r="K1779" s="10"/>
      <c r="L1779" s="10" t="s">
        <v>66</v>
      </c>
      <c r="M1779" s="10" t="s">
        <v>67</v>
      </c>
      <c r="N1779" s="13" t="s">
        <v>2577</v>
      </c>
      <c r="O1779" s="10" t="s">
        <v>604</v>
      </c>
      <c r="P1779" s="15" t="s">
        <v>2577</v>
      </c>
      <c r="Q1779" s="11"/>
      <c r="R1779" s="10"/>
      <c r="S1779" s="10" t="s">
        <v>536</v>
      </c>
      <c r="T1779" s="10" t="s">
        <v>536</v>
      </c>
      <c r="U1779" s="10" t="s">
        <v>2580</v>
      </c>
      <c r="V1779" s="10">
        <v>2710193200</v>
      </c>
      <c r="W1779" s="10" t="s">
        <v>604</v>
      </c>
      <c r="X1779" s="10" t="s">
        <v>4405</v>
      </c>
      <c r="Y1779" s="10" t="s">
        <v>604</v>
      </c>
      <c r="Z1779" s="10" t="s">
        <v>604</v>
      </c>
      <c r="AA1779" s="10" t="s">
        <v>4406</v>
      </c>
      <c r="AB1779" s="14"/>
      <c r="AC1779" s="14"/>
      <c r="AD1779" s="14"/>
      <c r="AE1779" s="14"/>
      <c r="AF1779" s="14"/>
      <c r="AG1779" s="14"/>
      <c r="AH1779" s="14"/>
    </row>
    <row r="1780" spans="2:34" hidden="1" x14ac:dyDescent="0.35">
      <c r="B1780" s="10">
        <v>48222870</v>
      </c>
      <c r="C1780" s="10">
        <v>870</v>
      </c>
      <c r="D1780" s="11" t="s">
        <v>4407</v>
      </c>
      <c r="E1780" s="11"/>
      <c r="F1780" s="11"/>
      <c r="G1780" s="11" t="s">
        <v>46</v>
      </c>
      <c r="H1780" s="10" t="s">
        <v>151</v>
      </c>
      <c r="I1780" s="41" t="s">
        <v>86</v>
      </c>
      <c r="J1780" s="41"/>
      <c r="K1780" s="10"/>
      <c r="L1780" s="10" t="s">
        <v>66</v>
      </c>
      <c r="M1780" s="10" t="s">
        <v>67</v>
      </c>
      <c r="N1780" s="13" t="s">
        <v>2577</v>
      </c>
      <c r="O1780" s="10" t="s">
        <v>604</v>
      </c>
      <c r="P1780" s="15" t="s">
        <v>2577</v>
      </c>
      <c r="Q1780" s="11"/>
      <c r="R1780" s="10"/>
      <c r="S1780" s="10" t="s">
        <v>536</v>
      </c>
      <c r="T1780" s="10" t="s">
        <v>536</v>
      </c>
      <c r="U1780" s="10" t="s">
        <v>2580</v>
      </c>
      <c r="V1780" s="10">
        <v>2710193200</v>
      </c>
      <c r="W1780" s="10" t="s">
        <v>604</v>
      </c>
      <c r="X1780" s="10" t="s">
        <v>604</v>
      </c>
      <c r="Y1780" s="10" t="s">
        <v>604</v>
      </c>
      <c r="Z1780" s="10" t="s">
        <v>604</v>
      </c>
      <c r="AA1780" s="10" t="s">
        <v>2581</v>
      </c>
      <c r="AB1780" s="14"/>
      <c r="AC1780" s="14"/>
      <c r="AD1780" s="14"/>
      <c r="AE1780" s="14"/>
      <c r="AF1780" s="14"/>
      <c r="AG1780" s="14"/>
      <c r="AH1780" s="14"/>
    </row>
    <row r="1781" spans="2:34" hidden="1" x14ac:dyDescent="0.35">
      <c r="B1781" s="10">
        <v>48250803</v>
      </c>
      <c r="C1781" s="10">
        <v>803</v>
      </c>
      <c r="D1781" s="11" t="s">
        <v>4408</v>
      </c>
      <c r="E1781" s="11"/>
      <c r="F1781" s="11"/>
      <c r="G1781" s="11" t="s">
        <v>46</v>
      </c>
      <c r="H1781" s="10" t="s">
        <v>1837</v>
      </c>
      <c r="I1781" s="41" t="s">
        <v>48</v>
      </c>
      <c r="J1781" s="41"/>
      <c r="K1781" s="10"/>
      <c r="L1781" s="10" t="s">
        <v>66</v>
      </c>
      <c r="M1781" s="10" t="s">
        <v>67</v>
      </c>
      <c r="N1781" s="13" t="s">
        <v>2577</v>
      </c>
      <c r="O1781" s="10" t="s">
        <v>604</v>
      </c>
      <c r="P1781" s="15" t="s">
        <v>2577</v>
      </c>
      <c r="Q1781" s="11"/>
      <c r="R1781" s="10"/>
      <c r="S1781" s="10" t="s">
        <v>536</v>
      </c>
      <c r="T1781" s="10" t="s">
        <v>536</v>
      </c>
      <c r="U1781" s="10" t="s">
        <v>2580</v>
      </c>
      <c r="V1781" s="10">
        <v>2710193200</v>
      </c>
      <c r="W1781" s="10" t="s">
        <v>604</v>
      </c>
      <c r="X1781" s="10" t="s">
        <v>4409</v>
      </c>
      <c r="Y1781" s="10" t="s">
        <v>604</v>
      </c>
      <c r="Z1781" s="10" t="s">
        <v>604</v>
      </c>
      <c r="AA1781" s="10" t="s">
        <v>4410</v>
      </c>
      <c r="AB1781" s="14"/>
      <c r="AC1781" s="14"/>
      <c r="AD1781" s="14"/>
      <c r="AE1781" s="14"/>
      <c r="AF1781" s="14"/>
      <c r="AG1781" s="14"/>
      <c r="AH1781" s="14"/>
    </row>
    <row r="1782" spans="2:34" hidden="1" x14ac:dyDescent="0.35">
      <c r="B1782" s="10">
        <v>48411801</v>
      </c>
      <c r="C1782" s="10">
        <v>801</v>
      </c>
      <c r="D1782" s="11" t="s">
        <v>4411</v>
      </c>
      <c r="E1782" s="11"/>
      <c r="F1782" s="11"/>
      <c r="G1782" s="11" t="s">
        <v>46</v>
      </c>
      <c r="H1782" s="10" t="s">
        <v>79</v>
      </c>
      <c r="I1782" s="41" t="s">
        <v>79</v>
      </c>
      <c r="J1782" s="41"/>
      <c r="K1782" s="10"/>
      <c r="L1782" s="10" t="s">
        <v>66</v>
      </c>
      <c r="M1782" s="10" t="s">
        <v>67</v>
      </c>
      <c r="N1782" s="13" t="s">
        <v>2577</v>
      </c>
      <c r="O1782" s="10" t="s">
        <v>604</v>
      </c>
      <c r="P1782" s="15" t="s">
        <v>2577</v>
      </c>
      <c r="Q1782" s="11"/>
      <c r="R1782" s="10"/>
      <c r="S1782" s="10" t="s">
        <v>536</v>
      </c>
      <c r="T1782" s="10" t="s">
        <v>536</v>
      </c>
      <c r="U1782" s="10" t="s">
        <v>2580</v>
      </c>
      <c r="V1782" s="10">
        <v>2710193200</v>
      </c>
      <c r="W1782" s="10" t="s">
        <v>44</v>
      </c>
      <c r="X1782" s="10" t="s">
        <v>4412</v>
      </c>
      <c r="Y1782" s="10" t="s">
        <v>604</v>
      </c>
      <c r="Z1782" s="10" t="s">
        <v>604</v>
      </c>
      <c r="AA1782" s="10" t="s">
        <v>4413</v>
      </c>
      <c r="AB1782" s="14"/>
      <c r="AC1782" s="14"/>
      <c r="AD1782" s="14"/>
      <c r="AE1782" s="14"/>
      <c r="AF1782" s="14"/>
      <c r="AG1782" s="14"/>
      <c r="AH1782" s="14"/>
    </row>
    <row r="1783" spans="2:34" hidden="1" x14ac:dyDescent="0.35">
      <c r="B1783" s="10">
        <v>48401801</v>
      </c>
      <c r="C1783" s="10">
        <v>801</v>
      </c>
      <c r="D1783" s="11" t="s">
        <v>4414</v>
      </c>
      <c r="E1783" s="11"/>
      <c r="F1783" s="11"/>
      <c r="G1783" s="11" t="s">
        <v>46</v>
      </c>
      <c r="H1783" s="10" t="s">
        <v>79</v>
      </c>
      <c r="I1783" s="41" t="s">
        <v>79</v>
      </c>
      <c r="J1783" s="41"/>
      <c r="K1783" s="10"/>
      <c r="L1783" s="10" t="s">
        <v>66</v>
      </c>
      <c r="M1783" s="10" t="s">
        <v>67</v>
      </c>
      <c r="N1783" s="13" t="s">
        <v>2577</v>
      </c>
      <c r="O1783" s="10" t="s">
        <v>604</v>
      </c>
      <c r="P1783" s="15" t="s">
        <v>2577</v>
      </c>
      <c r="Q1783" s="11"/>
      <c r="R1783" s="10"/>
      <c r="S1783" s="10" t="s">
        <v>536</v>
      </c>
      <c r="T1783" s="10" t="s">
        <v>536</v>
      </c>
      <c r="U1783" s="10" t="s">
        <v>2580</v>
      </c>
      <c r="V1783" s="10" t="s">
        <v>604</v>
      </c>
      <c r="W1783" s="10" t="s">
        <v>44</v>
      </c>
      <c r="X1783" s="10" t="s">
        <v>4415</v>
      </c>
      <c r="Y1783" s="10" t="s">
        <v>604</v>
      </c>
      <c r="Z1783" s="10" t="s">
        <v>604</v>
      </c>
      <c r="AA1783" s="10" t="s">
        <v>4416</v>
      </c>
      <c r="AB1783" s="14"/>
      <c r="AC1783" s="14"/>
      <c r="AD1783" s="14"/>
      <c r="AE1783" s="14"/>
      <c r="AF1783" s="14"/>
      <c r="AG1783" s="14"/>
      <c r="AH1783" s="14"/>
    </row>
    <row r="1784" spans="2:34" hidden="1" x14ac:dyDescent="0.35">
      <c r="B1784" s="10">
        <v>48401803</v>
      </c>
      <c r="C1784" s="10">
        <v>803</v>
      </c>
      <c r="D1784" s="11" t="s">
        <v>4417</v>
      </c>
      <c r="E1784" s="11"/>
      <c r="F1784" s="11"/>
      <c r="G1784" s="11" t="s">
        <v>46</v>
      </c>
      <c r="H1784" s="10" t="s">
        <v>1837</v>
      </c>
      <c r="I1784" s="41" t="s">
        <v>48</v>
      </c>
      <c r="J1784" s="41"/>
      <c r="K1784" s="10"/>
      <c r="L1784" s="10" t="s">
        <v>66</v>
      </c>
      <c r="M1784" s="10" t="s">
        <v>67</v>
      </c>
      <c r="N1784" s="13" t="s">
        <v>2577</v>
      </c>
      <c r="O1784" s="10" t="s">
        <v>604</v>
      </c>
      <c r="P1784" s="15" t="s">
        <v>2577</v>
      </c>
      <c r="Q1784" s="11"/>
      <c r="R1784" s="10"/>
      <c r="S1784" s="10" t="s">
        <v>536</v>
      </c>
      <c r="T1784" s="10" t="s">
        <v>536</v>
      </c>
      <c r="U1784" s="10" t="s">
        <v>2580</v>
      </c>
      <c r="V1784" s="10">
        <v>2710193200</v>
      </c>
      <c r="W1784" s="10" t="s">
        <v>604</v>
      </c>
      <c r="X1784" s="10" t="s">
        <v>4415</v>
      </c>
      <c r="Y1784" s="10" t="s">
        <v>604</v>
      </c>
      <c r="Z1784" s="10" t="s">
        <v>604</v>
      </c>
      <c r="AA1784" s="10" t="s">
        <v>4416</v>
      </c>
      <c r="AB1784" s="14"/>
      <c r="AC1784" s="14"/>
      <c r="AD1784" s="14"/>
      <c r="AE1784" s="14"/>
      <c r="AF1784" s="14"/>
      <c r="AG1784" s="14"/>
      <c r="AH1784" s="14"/>
    </row>
    <row r="1785" spans="2:34" hidden="1" x14ac:dyDescent="0.35">
      <c r="B1785" s="10">
        <v>48402801</v>
      </c>
      <c r="C1785" s="10">
        <v>801</v>
      </c>
      <c r="D1785" s="11" t="s">
        <v>4418</v>
      </c>
      <c r="E1785" s="11"/>
      <c r="F1785" s="11"/>
      <c r="G1785" s="11" t="s">
        <v>46</v>
      </c>
      <c r="H1785" s="10" t="s">
        <v>79</v>
      </c>
      <c r="I1785" s="41" t="s">
        <v>79</v>
      </c>
      <c r="J1785" s="41"/>
      <c r="K1785" s="10"/>
      <c r="L1785" s="10" t="s">
        <v>66</v>
      </c>
      <c r="M1785" s="10" t="s">
        <v>67</v>
      </c>
      <c r="N1785" s="13" t="s">
        <v>2577</v>
      </c>
      <c r="O1785" s="10" t="s">
        <v>604</v>
      </c>
      <c r="P1785" s="15" t="s">
        <v>2577</v>
      </c>
      <c r="Q1785" s="11"/>
      <c r="R1785" s="10"/>
      <c r="S1785" s="10" t="s">
        <v>536</v>
      </c>
      <c r="T1785" s="10" t="s">
        <v>536</v>
      </c>
      <c r="U1785" s="10" t="s">
        <v>2580</v>
      </c>
      <c r="V1785" s="10" t="s">
        <v>604</v>
      </c>
      <c r="W1785" s="10" t="s">
        <v>44</v>
      </c>
      <c r="X1785" s="10" t="s">
        <v>4419</v>
      </c>
      <c r="Y1785" s="10" t="s">
        <v>604</v>
      </c>
      <c r="Z1785" s="10" t="s">
        <v>604</v>
      </c>
      <c r="AA1785" s="10" t="s">
        <v>4420</v>
      </c>
      <c r="AB1785" s="14"/>
      <c r="AC1785" s="14"/>
      <c r="AD1785" s="14"/>
      <c r="AE1785" s="14"/>
      <c r="AF1785" s="14"/>
      <c r="AG1785" s="14"/>
      <c r="AH1785" s="14"/>
    </row>
    <row r="1786" spans="2:34" hidden="1" x14ac:dyDescent="0.35">
      <c r="B1786" s="10">
        <v>48402803</v>
      </c>
      <c r="C1786" s="10">
        <v>803</v>
      </c>
      <c r="D1786" s="11" t="s">
        <v>4421</v>
      </c>
      <c r="E1786" s="11"/>
      <c r="F1786" s="11"/>
      <c r="G1786" s="11" t="s">
        <v>46</v>
      </c>
      <c r="H1786" s="10" t="s">
        <v>1837</v>
      </c>
      <c r="I1786" s="41" t="s">
        <v>48</v>
      </c>
      <c r="J1786" s="41"/>
      <c r="K1786" s="10"/>
      <c r="L1786" s="10" t="s">
        <v>66</v>
      </c>
      <c r="M1786" s="10" t="s">
        <v>67</v>
      </c>
      <c r="N1786" s="13" t="s">
        <v>2577</v>
      </c>
      <c r="O1786" s="10" t="s">
        <v>604</v>
      </c>
      <c r="P1786" s="15" t="s">
        <v>2577</v>
      </c>
      <c r="Q1786" s="11"/>
      <c r="R1786" s="10"/>
      <c r="S1786" s="10" t="s">
        <v>536</v>
      </c>
      <c r="T1786" s="10" t="s">
        <v>536</v>
      </c>
      <c r="U1786" s="10" t="s">
        <v>2580</v>
      </c>
      <c r="V1786" s="10">
        <v>2710193200</v>
      </c>
      <c r="W1786" s="10" t="s">
        <v>604</v>
      </c>
      <c r="X1786" s="10" t="s">
        <v>4419</v>
      </c>
      <c r="Y1786" s="10" t="s">
        <v>604</v>
      </c>
      <c r="Z1786" s="10" t="s">
        <v>604</v>
      </c>
      <c r="AA1786" s="10" t="s">
        <v>4420</v>
      </c>
      <c r="AB1786" s="14"/>
      <c r="AC1786" s="14"/>
      <c r="AD1786" s="14"/>
      <c r="AE1786" s="14"/>
      <c r="AF1786" s="14"/>
      <c r="AG1786" s="14"/>
      <c r="AH1786" s="14"/>
    </row>
    <row r="1787" spans="2:34" hidden="1" x14ac:dyDescent="0.35">
      <c r="B1787" s="10">
        <v>47033801</v>
      </c>
      <c r="C1787" s="10">
        <v>801</v>
      </c>
      <c r="D1787" s="11" t="s">
        <v>4422</v>
      </c>
      <c r="E1787" s="11"/>
      <c r="F1787" s="11"/>
      <c r="G1787" s="11" t="s">
        <v>46</v>
      </c>
      <c r="H1787" s="10" t="s">
        <v>79</v>
      </c>
      <c r="I1787" s="41" t="s">
        <v>79</v>
      </c>
      <c r="J1787" s="41"/>
      <c r="K1787" s="10"/>
      <c r="L1787" s="10" t="s">
        <v>66</v>
      </c>
      <c r="M1787" s="10" t="s">
        <v>67</v>
      </c>
      <c r="N1787" s="13" t="s">
        <v>2577</v>
      </c>
      <c r="O1787" s="10" t="s">
        <v>604</v>
      </c>
      <c r="P1787" s="15" t="s">
        <v>2577</v>
      </c>
      <c r="Q1787" s="11"/>
      <c r="R1787" s="10"/>
      <c r="S1787" s="10" t="s">
        <v>536</v>
      </c>
      <c r="T1787" s="10" t="s">
        <v>536</v>
      </c>
      <c r="U1787" s="10" t="s">
        <v>2580</v>
      </c>
      <c r="V1787" s="10">
        <v>2710199900</v>
      </c>
      <c r="W1787" s="10" t="s">
        <v>44</v>
      </c>
      <c r="X1787" s="10" t="s">
        <v>4423</v>
      </c>
      <c r="Y1787" s="10" t="s">
        <v>604</v>
      </c>
      <c r="Z1787" s="10" t="s">
        <v>604</v>
      </c>
      <c r="AA1787" s="10" t="s">
        <v>4424</v>
      </c>
      <c r="AB1787" s="14"/>
      <c r="AC1787" s="14"/>
      <c r="AD1787" s="14"/>
      <c r="AE1787" s="14"/>
      <c r="AF1787" s="14"/>
      <c r="AG1787" s="14"/>
      <c r="AH1787" s="14"/>
    </row>
    <row r="1788" spans="2:34" hidden="1" x14ac:dyDescent="0.35">
      <c r="B1788" s="10">
        <v>47033870</v>
      </c>
      <c r="C1788" s="10">
        <v>870</v>
      </c>
      <c r="D1788" s="11" t="s">
        <v>4425</v>
      </c>
      <c r="E1788" s="11"/>
      <c r="F1788" s="11"/>
      <c r="G1788" s="11" t="s">
        <v>46</v>
      </c>
      <c r="H1788" s="10" t="s">
        <v>151</v>
      </c>
      <c r="I1788" s="41" t="s">
        <v>86</v>
      </c>
      <c r="J1788" s="41"/>
      <c r="K1788" s="10"/>
      <c r="L1788" s="10" t="s">
        <v>66</v>
      </c>
      <c r="M1788" s="10" t="s">
        <v>67</v>
      </c>
      <c r="N1788" s="13" t="s">
        <v>2577</v>
      </c>
      <c r="O1788" s="10" t="s">
        <v>604</v>
      </c>
      <c r="P1788" s="15" t="s">
        <v>2577</v>
      </c>
      <c r="Q1788" s="11"/>
      <c r="R1788" s="10"/>
      <c r="S1788" s="10" t="s">
        <v>536</v>
      </c>
      <c r="T1788" s="10" t="s">
        <v>536</v>
      </c>
      <c r="U1788" s="10" t="s">
        <v>2580</v>
      </c>
      <c r="V1788" s="10" t="s">
        <v>604</v>
      </c>
      <c r="W1788" s="10" t="s">
        <v>604</v>
      </c>
      <c r="X1788" s="10" t="s">
        <v>604</v>
      </c>
      <c r="Y1788" s="10" t="s">
        <v>604</v>
      </c>
      <c r="Z1788" s="10" t="s">
        <v>604</v>
      </c>
      <c r="AA1788" s="10" t="s">
        <v>2581</v>
      </c>
      <c r="AB1788" s="14"/>
      <c r="AC1788" s="14"/>
      <c r="AD1788" s="14"/>
      <c r="AE1788" s="14"/>
      <c r="AF1788" s="14"/>
      <c r="AG1788" s="14"/>
      <c r="AH1788" s="14"/>
    </row>
    <row r="1789" spans="2:34" hidden="1" x14ac:dyDescent="0.35">
      <c r="B1789" s="10">
        <v>47033966</v>
      </c>
      <c r="C1789" s="10">
        <v>966</v>
      </c>
      <c r="D1789" s="11" t="s">
        <v>4426</v>
      </c>
      <c r="E1789" s="11"/>
      <c r="F1789" s="11"/>
      <c r="G1789" s="11" t="s">
        <v>46</v>
      </c>
      <c r="H1789" s="10" t="s">
        <v>151</v>
      </c>
      <c r="I1789" s="41" t="s">
        <v>86</v>
      </c>
      <c r="J1789" s="41"/>
      <c r="K1789" s="10"/>
      <c r="L1789" s="10" t="s">
        <v>66</v>
      </c>
      <c r="M1789" s="10" t="s">
        <v>67</v>
      </c>
      <c r="N1789" s="13" t="s">
        <v>2577</v>
      </c>
      <c r="O1789" s="10" t="s">
        <v>604</v>
      </c>
      <c r="P1789" s="15" t="s">
        <v>2577</v>
      </c>
      <c r="Q1789" s="11"/>
      <c r="R1789" s="10"/>
      <c r="S1789" s="10" t="s">
        <v>536</v>
      </c>
      <c r="T1789" s="10" t="s">
        <v>536</v>
      </c>
      <c r="U1789" s="10" t="s">
        <v>2580</v>
      </c>
      <c r="V1789" s="10">
        <v>2710199900</v>
      </c>
      <c r="W1789" s="10" t="s">
        <v>604</v>
      </c>
      <c r="X1789" s="10" t="s">
        <v>4423</v>
      </c>
      <c r="Y1789" s="10" t="s">
        <v>604</v>
      </c>
      <c r="Z1789" s="10" t="s">
        <v>604</v>
      </c>
      <c r="AA1789" s="10" t="s">
        <v>4424</v>
      </c>
      <c r="AB1789" s="14"/>
      <c r="AC1789" s="14"/>
      <c r="AD1789" s="14"/>
      <c r="AE1789" s="14"/>
      <c r="AF1789" s="14"/>
      <c r="AG1789" s="14"/>
      <c r="AH1789" s="14"/>
    </row>
    <row r="1790" spans="2:34" hidden="1" x14ac:dyDescent="0.35">
      <c r="B1790" s="10">
        <v>48801803</v>
      </c>
      <c r="C1790" s="10">
        <v>803</v>
      </c>
      <c r="D1790" s="11" t="s">
        <v>4427</v>
      </c>
      <c r="E1790" s="11"/>
      <c r="F1790" s="11"/>
      <c r="G1790" s="11" t="s">
        <v>46</v>
      </c>
      <c r="H1790" s="10" t="s">
        <v>1837</v>
      </c>
      <c r="I1790" s="41" t="s">
        <v>48</v>
      </c>
      <c r="J1790" s="41"/>
      <c r="K1790" s="10"/>
      <c r="L1790" s="10" t="s">
        <v>66</v>
      </c>
      <c r="M1790" s="10" t="s">
        <v>67</v>
      </c>
      <c r="N1790" s="13" t="s">
        <v>2577</v>
      </c>
      <c r="O1790" s="10" t="s">
        <v>604</v>
      </c>
      <c r="P1790" s="15" t="s">
        <v>2577</v>
      </c>
      <c r="Q1790" s="11"/>
      <c r="R1790" s="10"/>
      <c r="S1790" s="10" t="s">
        <v>536</v>
      </c>
      <c r="T1790" s="10" t="s">
        <v>536</v>
      </c>
      <c r="U1790" s="10" t="s">
        <v>2580</v>
      </c>
      <c r="V1790" s="10">
        <v>3403190000</v>
      </c>
      <c r="W1790" s="10" t="s">
        <v>604</v>
      </c>
      <c r="X1790" s="10" t="s">
        <v>4428</v>
      </c>
      <c r="Y1790" s="10" t="s">
        <v>604</v>
      </c>
      <c r="Z1790" s="10" t="s">
        <v>604</v>
      </c>
      <c r="AA1790" s="10" t="s">
        <v>4429</v>
      </c>
      <c r="AB1790" s="14"/>
      <c r="AC1790" s="14"/>
      <c r="AD1790" s="14"/>
      <c r="AE1790" s="14"/>
      <c r="AF1790" s="14"/>
      <c r="AG1790" s="14"/>
      <c r="AH1790" s="14"/>
    </row>
    <row r="1791" spans="2:34" hidden="1" x14ac:dyDescent="0.35">
      <c r="B1791" s="10">
        <v>48802849</v>
      </c>
      <c r="C1791" s="10">
        <v>849</v>
      </c>
      <c r="D1791" s="11" t="s">
        <v>4430</v>
      </c>
      <c r="E1791" s="11"/>
      <c r="F1791" s="11"/>
      <c r="G1791" s="11" t="s">
        <v>46</v>
      </c>
      <c r="H1791" s="10" t="s">
        <v>47</v>
      </c>
      <c r="I1791" s="41" t="s">
        <v>48</v>
      </c>
      <c r="J1791" s="41"/>
      <c r="K1791" s="10"/>
      <c r="L1791" s="10" t="s">
        <v>51</v>
      </c>
      <c r="M1791" s="10" t="s">
        <v>67</v>
      </c>
      <c r="N1791" s="13" t="s">
        <v>2577</v>
      </c>
      <c r="O1791" s="10" t="s">
        <v>604</v>
      </c>
      <c r="P1791" s="15" t="s">
        <v>2577</v>
      </c>
      <c r="Q1791" s="11"/>
      <c r="R1791" s="10"/>
      <c r="S1791" s="10" t="s">
        <v>536</v>
      </c>
      <c r="T1791" s="10" t="s">
        <v>536</v>
      </c>
      <c r="U1791" s="10" t="s">
        <v>2580</v>
      </c>
      <c r="V1791" s="10">
        <v>2710193200</v>
      </c>
      <c r="W1791" s="10" t="s">
        <v>2582</v>
      </c>
      <c r="X1791" s="10" t="s">
        <v>4431</v>
      </c>
      <c r="Y1791" s="10" t="s">
        <v>604</v>
      </c>
      <c r="Z1791" s="10" t="s">
        <v>604</v>
      </c>
      <c r="AA1791" s="10" t="s">
        <v>4432</v>
      </c>
      <c r="AB1791" s="14"/>
      <c r="AC1791" s="14"/>
      <c r="AD1791" s="14"/>
      <c r="AE1791" s="14"/>
      <c r="AF1791" s="14"/>
      <c r="AG1791" s="14"/>
      <c r="AH1791" s="14"/>
    </row>
    <row r="1792" spans="2:34" hidden="1" x14ac:dyDescent="0.35">
      <c r="B1792" s="10">
        <v>48817803</v>
      </c>
      <c r="C1792" s="10">
        <v>803</v>
      </c>
      <c r="D1792" s="11" t="s">
        <v>4433</v>
      </c>
      <c r="E1792" s="11"/>
      <c r="F1792" s="11"/>
      <c r="G1792" s="11" t="s">
        <v>46</v>
      </c>
      <c r="H1792" s="10" t="s">
        <v>1837</v>
      </c>
      <c r="I1792" s="41" t="s">
        <v>48</v>
      </c>
      <c r="J1792" s="41"/>
      <c r="K1792" s="10"/>
      <c r="L1792" s="10" t="s">
        <v>604</v>
      </c>
      <c r="M1792" s="10" t="s">
        <v>67</v>
      </c>
      <c r="N1792" s="13" t="s">
        <v>2577</v>
      </c>
      <c r="O1792" s="10" t="s">
        <v>604</v>
      </c>
      <c r="P1792" s="15" t="s">
        <v>2577</v>
      </c>
      <c r="Q1792" s="11"/>
      <c r="R1792" s="10"/>
      <c r="S1792" s="10" t="s">
        <v>536</v>
      </c>
      <c r="T1792" s="10" t="s">
        <v>536</v>
      </c>
      <c r="U1792" s="10" t="s">
        <v>2580</v>
      </c>
      <c r="V1792" s="10" t="s">
        <v>604</v>
      </c>
      <c r="W1792" s="10" t="s">
        <v>604</v>
      </c>
      <c r="X1792" s="10" t="s">
        <v>604</v>
      </c>
      <c r="Y1792" s="10" t="s">
        <v>604</v>
      </c>
      <c r="Z1792" s="10" t="s">
        <v>604</v>
      </c>
      <c r="AA1792" s="10" t="s">
        <v>2581</v>
      </c>
      <c r="AB1792" s="14"/>
      <c r="AC1792" s="14"/>
      <c r="AD1792" s="14"/>
      <c r="AE1792" s="14"/>
      <c r="AF1792" s="14"/>
      <c r="AG1792" s="14"/>
      <c r="AH1792" s="14"/>
    </row>
    <row r="1793" spans="2:34" hidden="1" x14ac:dyDescent="0.35">
      <c r="B1793" s="10">
        <v>48110803</v>
      </c>
      <c r="C1793" s="10">
        <v>803</v>
      </c>
      <c r="D1793" s="11" t="s">
        <v>4434</v>
      </c>
      <c r="E1793" s="11"/>
      <c r="F1793" s="11"/>
      <c r="G1793" s="11" t="s">
        <v>46</v>
      </c>
      <c r="H1793" s="10" t="s">
        <v>1837</v>
      </c>
      <c r="I1793" s="41" t="s">
        <v>48</v>
      </c>
      <c r="J1793" s="41"/>
      <c r="K1793" s="10"/>
      <c r="L1793" s="10" t="s">
        <v>66</v>
      </c>
      <c r="M1793" s="10" t="s">
        <v>67</v>
      </c>
      <c r="N1793" s="13" t="s">
        <v>2577</v>
      </c>
      <c r="O1793" s="10" t="s">
        <v>604</v>
      </c>
      <c r="P1793" s="15" t="s">
        <v>2577</v>
      </c>
      <c r="Q1793" s="11"/>
      <c r="R1793" s="10"/>
      <c r="S1793" s="10" t="s">
        <v>536</v>
      </c>
      <c r="T1793" s="10" t="s">
        <v>536</v>
      </c>
      <c r="U1793" s="10" t="s">
        <v>2580</v>
      </c>
      <c r="V1793" s="10">
        <v>2710199900</v>
      </c>
      <c r="W1793" s="10" t="s">
        <v>604</v>
      </c>
      <c r="X1793" s="10" t="s">
        <v>4435</v>
      </c>
      <c r="Y1793" s="10" t="s">
        <v>604</v>
      </c>
      <c r="Z1793" s="10" t="s">
        <v>604</v>
      </c>
      <c r="AA1793" s="10" t="s">
        <v>4436</v>
      </c>
      <c r="AB1793" s="14"/>
      <c r="AC1793" s="14"/>
      <c r="AD1793" s="14"/>
      <c r="AE1793" s="14"/>
      <c r="AF1793" s="14"/>
      <c r="AG1793" s="14"/>
      <c r="AH1793" s="14"/>
    </row>
    <row r="1794" spans="2:34" hidden="1" x14ac:dyDescent="0.35">
      <c r="B1794" s="10">
        <v>48130801</v>
      </c>
      <c r="C1794" s="10">
        <v>801</v>
      </c>
      <c r="D1794" s="11" t="s">
        <v>4437</v>
      </c>
      <c r="E1794" s="11"/>
      <c r="F1794" s="11"/>
      <c r="G1794" s="11" t="s">
        <v>46</v>
      </c>
      <c r="H1794" s="10" t="s">
        <v>79</v>
      </c>
      <c r="I1794" s="41" t="s">
        <v>79</v>
      </c>
      <c r="J1794" s="41"/>
      <c r="K1794" s="10"/>
      <c r="L1794" s="10" t="s">
        <v>66</v>
      </c>
      <c r="M1794" s="10" t="s">
        <v>67</v>
      </c>
      <c r="N1794" s="13" t="s">
        <v>2577</v>
      </c>
      <c r="O1794" s="10" t="s">
        <v>604</v>
      </c>
      <c r="P1794" s="15" t="s">
        <v>2577</v>
      </c>
      <c r="Q1794" s="11"/>
      <c r="R1794" s="10"/>
      <c r="S1794" s="10" t="s">
        <v>536</v>
      </c>
      <c r="T1794" s="10" t="s">
        <v>536</v>
      </c>
      <c r="U1794" s="10" t="s">
        <v>2580</v>
      </c>
      <c r="V1794" s="10" t="s">
        <v>604</v>
      </c>
      <c r="W1794" s="10" t="s">
        <v>44</v>
      </c>
      <c r="X1794" s="10" t="s">
        <v>4438</v>
      </c>
      <c r="Y1794" s="10" t="s">
        <v>604</v>
      </c>
      <c r="Z1794" s="10" t="s">
        <v>604</v>
      </c>
      <c r="AA1794" s="10" t="s">
        <v>4439</v>
      </c>
      <c r="AB1794" s="14"/>
      <c r="AC1794" s="14"/>
      <c r="AD1794" s="14"/>
      <c r="AE1794" s="14"/>
      <c r="AF1794" s="14"/>
      <c r="AG1794" s="14"/>
      <c r="AH1794" s="14"/>
    </row>
    <row r="1795" spans="2:34" hidden="1" x14ac:dyDescent="0.35">
      <c r="B1795" s="10">
        <v>48460803</v>
      </c>
      <c r="C1795" s="10">
        <v>803</v>
      </c>
      <c r="D1795" s="11" t="s">
        <v>4440</v>
      </c>
      <c r="E1795" s="11"/>
      <c r="F1795" s="11"/>
      <c r="G1795" s="11" t="s">
        <v>46</v>
      </c>
      <c r="H1795" s="10" t="s">
        <v>1837</v>
      </c>
      <c r="I1795" s="41" t="s">
        <v>48</v>
      </c>
      <c r="J1795" s="41"/>
      <c r="K1795" s="10"/>
      <c r="L1795" s="10" t="s">
        <v>66</v>
      </c>
      <c r="M1795" s="10" t="s">
        <v>67</v>
      </c>
      <c r="N1795" s="13" t="s">
        <v>2577</v>
      </c>
      <c r="O1795" s="10" t="s">
        <v>604</v>
      </c>
      <c r="P1795" s="15" t="s">
        <v>2577</v>
      </c>
      <c r="Q1795" s="11"/>
      <c r="R1795" s="10"/>
      <c r="S1795" s="10" t="s">
        <v>536</v>
      </c>
      <c r="T1795" s="10" t="s">
        <v>536</v>
      </c>
      <c r="U1795" s="10" t="s">
        <v>2580</v>
      </c>
      <c r="V1795" s="10" t="s">
        <v>604</v>
      </c>
      <c r="W1795" s="10" t="s">
        <v>604</v>
      </c>
      <c r="X1795" s="10" t="s">
        <v>604</v>
      </c>
      <c r="Y1795" s="10" t="s">
        <v>604</v>
      </c>
      <c r="Z1795" s="10" t="s">
        <v>604</v>
      </c>
      <c r="AA1795" s="10" t="s">
        <v>2581</v>
      </c>
      <c r="AB1795" s="14"/>
      <c r="AC1795" s="14"/>
      <c r="AD1795" s="14"/>
      <c r="AE1795" s="14"/>
      <c r="AF1795" s="14"/>
      <c r="AG1795" s="14"/>
      <c r="AH1795" s="14"/>
    </row>
    <row r="1796" spans="2:34" hidden="1" x14ac:dyDescent="0.35">
      <c r="B1796" s="10">
        <v>48450860</v>
      </c>
      <c r="C1796" s="10">
        <v>860</v>
      </c>
      <c r="D1796" s="11" t="s">
        <v>4441</v>
      </c>
      <c r="E1796" s="11"/>
      <c r="F1796" s="11"/>
      <c r="G1796" s="11" t="s">
        <v>46</v>
      </c>
      <c r="H1796" s="10" t="s">
        <v>163</v>
      </c>
      <c r="I1796" s="41" t="s">
        <v>164</v>
      </c>
      <c r="J1796" s="41"/>
      <c r="K1796" s="10"/>
      <c r="L1796" s="10" t="s">
        <v>51</v>
      </c>
      <c r="M1796" s="10" t="s">
        <v>67</v>
      </c>
      <c r="N1796" s="13" t="s">
        <v>2577</v>
      </c>
      <c r="O1796" s="10" t="s">
        <v>604</v>
      </c>
      <c r="P1796" s="15" t="s">
        <v>2577</v>
      </c>
      <c r="Q1796" s="11"/>
      <c r="R1796" s="10"/>
      <c r="S1796" s="10" t="s">
        <v>3629</v>
      </c>
      <c r="T1796" s="10" t="s">
        <v>3629</v>
      </c>
      <c r="U1796" s="10" t="s">
        <v>2580</v>
      </c>
      <c r="V1796" s="10">
        <v>3403990000</v>
      </c>
      <c r="W1796" s="10" t="s">
        <v>2582</v>
      </c>
      <c r="X1796" s="10" t="s">
        <v>4442</v>
      </c>
      <c r="Y1796" s="10" t="s">
        <v>604</v>
      </c>
      <c r="Z1796" s="10" t="s">
        <v>604</v>
      </c>
      <c r="AA1796" s="10" t="s">
        <v>4443</v>
      </c>
      <c r="AB1796" s="14"/>
      <c r="AC1796" s="14"/>
      <c r="AD1796" s="14"/>
      <c r="AE1796" s="14"/>
      <c r="AF1796" s="14"/>
      <c r="AG1796" s="14"/>
      <c r="AH1796" s="14"/>
    </row>
    <row r="1797" spans="2:34" hidden="1" x14ac:dyDescent="0.35">
      <c r="B1797" s="10">
        <v>48450849</v>
      </c>
      <c r="C1797" s="10">
        <v>849</v>
      </c>
      <c r="D1797" s="11" t="s">
        <v>4444</v>
      </c>
      <c r="E1797" s="11"/>
      <c r="F1797" s="11"/>
      <c r="G1797" s="11" t="s">
        <v>46</v>
      </c>
      <c r="H1797" s="10" t="s">
        <v>3279</v>
      </c>
      <c r="I1797" s="41" t="s">
        <v>140</v>
      </c>
      <c r="J1797" s="41"/>
      <c r="K1797" s="10"/>
      <c r="L1797" s="10" t="s">
        <v>51</v>
      </c>
      <c r="M1797" s="10" t="s">
        <v>67</v>
      </c>
      <c r="N1797" s="13" t="s">
        <v>2577</v>
      </c>
      <c r="O1797" s="10" t="s">
        <v>604</v>
      </c>
      <c r="P1797" s="15" t="s">
        <v>2577</v>
      </c>
      <c r="Q1797" s="11"/>
      <c r="R1797" s="10"/>
      <c r="S1797" s="10" t="s">
        <v>536</v>
      </c>
      <c r="T1797" s="10" t="s">
        <v>536</v>
      </c>
      <c r="U1797" s="10" t="s">
        <v>2580</v>
      </c>
      <c r="V1797" s="10" t="s">
        <v>604</v>
      </c>
      <c r="W1797" s="10" t="s">
        <v>2582</v>
      </c>
      <c r="X1797" s="10" t="s">
        <v>604</v>
      </c>
      <c r="Y1797" s="10" t="s">
        <v>604</v>
      </c>
      <c r="Z1797" s="10" t="s">
        <v>604</v>
      </c>
      <c r="AA1797" s="10" t="s">
        <v>2581</v>
      </c>
      <c r="AB1797" s="14"/>
      <c r="AC1797" s="14"/>
      <c r="AD1797" s="14"/>
      <c r="AE1797" s="14"/>
      <c r="AF1797" s="14"/>
      <c r="AG1797" s="14"/>
      <c r="AH1797" s="14"/>
    </row>
    <row r="1798" spans="2:34" hidden="1" x14ac:dyDescent="0.35">
      <c r="B1798" s="10">
        <v>52250816</v>
      </c>
      <c r="C1798" s="10">
        <v>816</v>
      </c>
      <c r="D1798" s="11" t="s">
        <v>4445</v>
      </c>
      <c r="E1798" s="11"/>
      <c r="F1798" s="11"/>
      <c r="G1798" s="11" t="s">
        <v>46</v>
      </c>
      <c r="H1798" s="10" t="s">
        <v>446</v>
      </c>
      <c r="I1798" s="41" t="s">
        <v>447</v>
      </c>
      <c r="J1798" s="41"/>
      <c r="K1798" s="10"/>
      <c r="L1798" s="10" t="s">
        <v>51</v>
      </c>
      <c r="M1798" s="10" t="s">
        <v>52</v>
      </c>
      <c r="N1798" s="13" t="s">
        <v>2577</v>
      </c>
      <c r="O1798" s="10" t="s">
        <v>53</v>
      </c>
      <c r="P1798" s="15" t="s">
        <v>2577</v>
      </c>
      <c r="Q1798" s="11"/>
      <c r="R1798" s="10"/>
      <c r="S1798" s="10">
        <v>51004816</v>
      </c>
      <c r="T1798" s="10" t="s">
        <v>4216</v>
      </c>
      <c r="U1798" s="10" t="s">
        <v>2594</v>
      </c>
      <c r="V1798" s="10">
        <v>3403190000</v>
      </c>
      <c r="W1798" s="10" t="s">
        <v>2582</v>
      </c>
      <c r="X1798" s="10" t="s">
        <v>4446</v>
      </c>
      <c r="Y1798" s="10" t="s">
        <v>4447</v>
      </c>
      <c r="Z1798" s="10" t="s">
        <v>2664</v>
      </c>
      <c r="AA1798" s="10" t="s">
        <v>4448</v>
      </c>
      <c r="AB1798" s="14"/>
      <c r="AC1798" s="14"/>
      <c r="AD1798" s="14"/>
      <c r="AE1798" s="14"/>
      <c r="AF1798" s="14"/>
      <c r="AG1798" s="14"/>
      <c r="AH1798" s="14"/>
    </row>
    <row r="1799" spans="2:34" hidden="1" x14ac:dyDescent="0.35">
      <c r="B1799" s="10">
        <v>51264896</v>
      </c>
      <c r="C1799" s="10">
        <v>896</v>
      </c>
      <c r="D1799" s="11" t="s">
        <v>4449</v>
      </c>
      <c r="E1799" s="11"/>
      <c r="F1799" s="11"/>
      <c r="G1799" s="11" t="s">
        <v>46</v>
      </c>
      <c r="H1799" s="10" t="s">
        <v>3192</v>
      </c>
      <c r="I1799" s="41" t="s">
        <v>140</v>
      </c>
      <c r="J1799" s="41"/>
      <c r="K1799" s="10"/>
      <c r="L1799" s="10" t="s">
        <v>51</v>
      </c>
      <c r="M1799" s="10" t="s">
        <v>52</v>
      </c>
      <c r="N1799" s="13" t="s">
        <v>6</v>
      </c>
      <c r="O1799" s="10" t="s">
        <v>53</v>
      </c>
      <c r="P1799" s="15" t="s">
        <v>2577</v>
      </c>
      <c r="Q1799" s="11"/>
      <c r="R1799" s="10"/>
      <c r="S1799" s="10">
        <v>51006896</v>
      </c>
      <c r="T1799" s="10" t="s">
        <v>3199</v>
      </c>
      <c r="U1799" s="10" t="s">
        <v>2594</v>
      </c>
      <c r="V1799" s="10">
        <v>3403190000</v>
      </c>
      <c r="W1799" s="10" t="s">
        <v>2582</v>
      </c>
      <c r="X1799" s="10" t="s">
        <v>4450</v>
      </c>
      <c r="Y1799" s="10" t="s">
        <v>3193</v>
      </c>
      <c r="Z1799" s="10" t="s">
        <v>2664</v>
      </c>
      <c r="AA1799" s="10" t="s">
        <v>4451</v>
      </c>
      <c r="AB1799" s="14"/>
      <c r="AC1799" s="14"/>
      <c r="AD1799" s="14"/>
      <c r="AE1799" s="14"/>
      <c r="AF1799" s="14"/>
      <c r="AG1799" s="14"/>
      <c r="AH1799" s="14"/>
    </row>
    <row r="1800" spans="2:34" hidden="1" x14ac:dyDescent="0.35">
      <c r="B1800" s="10">
        <v>52666807</v>
      </c>
      <c r="C1800" s="10">
        <v>807</v>
      </c>
      <c r="D1800" s="11" t="s">
        <v>4452</v>
      </c>
      <c r="E1800" s="11"/>
      <c r="F1800" s="11"/>
      <c r="G1800" s="11" t="s">
        <v>46</v>
      </c>
      <c r="H1800" s="10" t="s">
        <v>669</v>
      </c>
      <c r="I1800" s="41" t="s">
        <v>140</v>
      </c>
      <c r="J1800" s="41"/>
      <c r="K1800" s="10"/>
      <c r="L1800" s="10" t="s">
        <v>51</v>
      </c>
      <c r="M1800" s="10" t="s">
        <v>67</v>
      </c>
      <c r="N1800" s="13" t="s">
        <v>2577</v>
      </c>
      <c r="O1800" s="10" t="s">
        <v>53</v>
      </c>
      <c r="P1800" s="15" t="s">
        <v>2577</v>
      </c>
      <c r="Q1800" s="11"/>
      <c r="R1800" s="10"/>
      <c r="S1800" s="10">
        <v>52875807</v>
      </c>
      <c r="T1800" s="10" t="s">
        <v>3210</v>
      </c>
      <c r="U1800" s="10" t="s">
        <v>2594</v>
      </c>
      <c r="V1800" s="10">
        <v>2710199900</v>
      </c>
      <c r="W1800" s="10" t="s">
        <v>2582</v>
      </c>
      <c r="X1800" s="10" t="s">
        <v>4453</v>
      </c>
      <c r="Y1800" s="10" t="s">
        <v>604</v>
      </c>
      <c r="Z1800" s="10" t="s">
        <v>604</v>
      </c>
      <c r="AA1800" s="10" t="s">
        <v>4454</v>
      </c>
      <c r="AB1800" s="14"/>
      <c r="AC1800" s="14"/>
      <c r="AD1800" s="14"/>
      <c r="AE1800" s="14"/>
      <c r="AF1800" s="14"/>
      <c r="AG1800" s="14"/>
      <c r="AH1800" s="14"/>
    </row>
    <row r="1801" spans="2:34" hidden="1" x14ac:dyDescent="0.35">
      <c r="B1801" s="10">
        <v>52230896</v>
      </c>
      <c r="C1801" s="10">
        <v>896</v>
      </c>
      <c r="D1801" s="11" t="s">
        <v>4455</v>
      </c>
      <c r="E1801" s="11"/>
      <c r="F1801" s="11"/>
      <c r="G1801" s="11" t="s">
        <v>46</v>
      </c>
      <c r="H1801" s="10" t="s">
        <v>669</v>
      </c>
      <c r="I1801" s="41" t="s">
        <v>140</v>
      </c>
      <c r="J1801" s="41"/>
      <c r="K1801" s="10"/>
      <c r="L1801" s="10" t="s">
        <v>51</v>
      </c>
      <c r="M1801" s="10" t="s">
        <v>67</v>
      </c>
      <c r="N1801" s="13" t="s">
        <v>2577</v>
      </c>
      <c r="O1801" s="10" t="s">
        <v>53</v>
      </c>
      <c r="P1801" s="15" t="s">
        <v>2577</v>
      </c>
      <c r="Q1801" s="11"/>
      <c r="R1801" s="10"/>
      <c r="S1801" s="10" t="s">
        <v>3629</v>
      </c>
      <c r="T1801" s="10" t="s">
        <v>3629</v>
      </c>
      <c r="U1801" s="10" t="s">
        <v>2580</v>
      </c>
      <c r="V1801" s="10">
        <v>3403190000</v>
      </c>
      <c r="W1801" s="10" t="s">
        <v>2582</v>
      </c>
      <c r="X1801" s="10" t="s">
        <v>4456</v>
      </c>
      <c r="Y1801" s="10" t="s">
        <v>604</v>
      </c>
      <c r="Z1801" s="10" t="s">
        <v>604</v>
      </c>
      <c r="AA1801" s="10" t="s">
        <v>4457</v>
      </c>
      <c r="AB1801" s="14"/>
      <c r="AC1801" s="14"/>
      <c r="AD1801" s="14"/>
      <c r="AE1801" s="14"/>
      <c r="AF1801" s="14"/>
      <c r="AG1801" s="14"/>
      <c r="AH1801" s="14"/>
    </row>
    <row r="1802" spans="2:34" hidden="1" x14ac:dyDescent="0.35">
      <c r="B1802" s="10">
        <v>46916803</v>
      </c>
      <c r="C1802" s="10">
        <v>803</v>
      </c>
      <c r="D1802" s="11" t="s">
        <v>4458</v>
      </c>
      <c r="E1802" s="11"/>
      <c r="F1802" s="11"/>
      <c r="G1802" s="11" t="s">
        <v>46</v>
      </c>
      <c r="H1802" s="10" t="s">
        <v>1837</v>
      </c>
      <c r="I1802" s="41" t="s">
        <v>48</v>
      </c>
      <c r="J1802" s="41"/>
      <c r="K1802" s="10"/>
      <c r="L1802" s="10" t="s">
        <v>66</v>
      </c>
      <c r="M1802" s="10" t="s">
        <v>67</v>
      </c>
      <c r="N1802" s="13" t="s">
        <v>2577</v>
      </c>
      <c r="O1802" s="10" t="s">
        <v>604</v>
      </c>
      <c r="P1802" s="15" t="s">
        <v>2577</v>
      </c>
      <c r="Q1802" s="11"/>
      <c r="R1802" s="10"/>
      <c r="S1802" s="10">
        <v>46916809</v>
      </c>
      <c r="T1802" s="10" t="s">
        <v>1156</v>
      </c>
      <c r="U1802" s="10" t="s">
        <v>2594</v>
      </c>
      <c r="V1802" s="10">
        <v>2710193200</v>
      </c>
      <c r="W1802" s="10" t="s">
        <v>604</v>
      </c>
      <c r="X1802" s="10" t="s">
        <v>4459</v>
      </c>
      <c r="Y1802" s="10" t="s">
        <v>604</v>
      </c>
      <c r="Z1802" s="10" t="s">
        <v>604</v>
      </c>
      <c r="AA1802" s="10" t="s">
        <v>4460</v>
      </c>
      <c r="AB1802" s="14"/>
      <c r="AC1802" s="14"/>
      <c r="AD1802" s="14"/>
      <c r="AE1802" s="14"/>
      <c r="AF1802" s="14"/>
      <c r="AG1802" s="14"/>
      <c r="AH1802" s="14"/>
    </row>
    <row r="1803" spans="2:34" hidden="1" x14ac:dyDescent="0.35">
      <c r="B1803" s="10">
        <v>46916966</v>
      </c>
      <c r="C1803" s="10">
        <v>966</v>
      </c>
      <c r="D1803" s="11" t="s">
        <v>4461</v>
      </c>
      <c r="E1803" s="11"/>
      <c r="F1803" s="11"/>
      <c r="G1803" s="11" t="s">
        <v>46</v>
      </c>
      <c r="H1803" s="10" t="s">
        <v>151</v>
      </c>
      <c r="I1803" s="41" t="s">
        <v>86</v>
      </c>
      <c r="J1803" s="41"/>
      <c r="K1803" s="10"/>
      <c r="L1803" s="10" t="s">
        <v>66</v>
      </c>
      <c r="M1803" s="10" t="s">
        <v>52</v>
      </c>
      <c r="N1803" s="13" t="s">
        <v>2577</v>
      </c>
      <c r="O1803" s="10" t="s">
        <v>604</v>
      </c>
      <c r="P1803" s="15" t="s">
        <v>2577</v>
      </c>
      <c r="Q1803" s="11"/>
      <c r="R1803" s="10"/>
      <c r="S1803" s="10" t="s">
        <v>536</v>
      </c>
      <c r="T1803" s="10" t="s">
        <v>536</v>
      </c>
      <c r="U1803" s="10" t="s">
        <v>2580</v>
      </c>
      <c r="V1803" s="10">
        <v>2710193200</v>
      </c>
      <c r="W1803" s="10" t="s">
        <v>604</v>
      </c>
      <c r="X1803" s="10" t="s">
        <v>4459</v>
      </c>
      <c r="Y1803" s="10" t="s">
        <v>87</v>
      </c>
      <c r="Z1803" s="10" t="s">
        <v>88</v>
      </c>
      <c r="AA1803" s="10" t="s">
        <v>1161</v>
      </c>
      <c r="AB1803" s="14"/>
      <c r="AC1803" s="14"/>
      <c r="AD1803" s="14"/>
      <c r="AE1803" s="14"/>
      <c r="AF1803" s="14"/>
      <c r="AG1803" s="14"/>
      <c r="AH1803" s="14"/>
    </row>
    <row r="1804" spans="2:34" hidden="1" x14ac:dyDescent="0.35">
      <c r="B1804" s="10">
        <v>47660803</v>
      </c>
      <c r="C1804" s="10">
        <v>803</v>
      </c>
      <c r="D1804" s="11" t="s">
        <v>4462</v>
      </c>
      <c r="E1804" s="11"/>
      <c r="F1804" s="11"/>
      <c r="G1804" s="11" t="s">
        <v>46</v>
      </c>
      <c r="H1804" s="10" t="s">
        <v>1837</v>
      </c>
      <c r="I1804" s="41" t="s">
        <v>48</v>
      </c>
      <c r="J1804" s="41"/>
      <c r="K1804" s="10"/>
      <c r="L1804" s="10" t="s">
        <v>66</v>
      </c>
      <c r="M1804" s="10" t="s">
        <v>67</v>
      </c>
      <c r="N1804" s="13" t="s">
        <v>2577</v>
      </c>
      <c r="O1804" s="10" t="s">
        <v>604</v>
      </c>
      <c r="P1804" s="15" t="s">
        <v>2577</v>
      </c>
      <c r="Q1804" s="11"/>
      <c r="R1804" s="10"/>
      <c r="S1804" s="10" t="s">
        <v>536</v>
      </c>
      <c r="T1804" s="10" t="s">
        <v>536</v>
      </c>
      <c r="U1804" s="10" t="s">
        <v>2580</v>
      </c>
      <c r="V1804" s="10">
        <v>3824908900</v>
      </c>
      <c r="W1804" s="10" t="s">
        <v>604</v>
      </c>
      <c r="X1804" s="10" t="s">
        <v>4463</v>
      </c>
      <c r="Y1804" s="10" t="s">
        <v>604</v>
      </c>
      <c r="Z1804" s="10" t="s">
        <v>604</v>
      </c>
      <c r="AA1804" s="10" t="s">
        <v>4464</v>
      </c>
      <c r="AB1804" s="14"/>
      <c r="AC1804" s="14"/>
      <c r="AD1804" s="14"/>
      <c r="AE1804" s="14"/>
      <c r="AF1804" s="14"/>
      <c r="AG1804" s="14"/>
      <c r="AH1804" s="14"/>
    </row>
    <row r="1805" spans="2:34" hidden="1" x14ac:dyDescent="0.35">
      <c r="B1805" s="10">
        <v>47620815</v>
      </c>
      <c r="C1805" s="10">
        <v>815</v>
      </c>
      <c r="D1805" s="11" t="s">
        <v>4465</v>
      </c>
      <c r="E1805" s="11"/>
      <c r="F1805" s="11"/>
      <c r="G1805" s="11" t="s">
        <v>46</v>
      </c>
      <c r="H1805" s="10" t="s">
        <v>163</v>
      </c>
      <c r="I1805" s="41" t="s">
        <v>164</v>
      </c>
      <c r="J1805" s="41"/>
      <c r="K1805" s="10"/>
      <c r="L1805" s="10" t="s">
        <v>66</v>
      </c>
      <c r="M1805" s="10" t="s">
        <v>67</v>
      </c>
      <c r="N1805" s="13" t="s">
        <v>2577</v>
      </c>
      <c r="O1805" s="10" t="s">
        <v>604</v>
      </c>
      <c r="P1805" s="15" t="s">
        <v>2577</v>
      </c>
      <c r="Q1805" s="11"/>
      <c r="R1805" s="10"/>
      <c r="S1805" s="10" t="s">
        <v>536</v>
      </c>
      <c r="T1805" s="10" t="s">
        <v>536</v>
      </c>
      <c r="U1805" s="10" t="s">
        <v>2580</v>
      </c>
      <c r="V1805" s="10">
        <v>3824908900</v>
      </c>
      <c r="W1805" s="10" t="s">
        <v>604</v>
      </c>
      <c r="X1805" s="10" t="s">
        <v>4466</v>
      </c>
      <c r="Y1805" s="10" t="s">
        <v>604</v>
      </c>
      <c r="Z1805" s="10" t="s">
        <v>604</v>
      </c>
      <c r="AA1805" s="10" t="s">
        <v>4467</v>
      </c>
      <c r="AB1805" s="14"/>
      <c r="AC1805" s="14"/>
      <c r="AD1805" s="14"/>
      <c r="AE1805" s="14"/>
      <c r="AF1805" s="14"/>
      <c r="AG1805" s="14"/>
      <c r="AH1805" s="14"/>
    </row>
    <row r="1806" spans="2:34" hidden="1" x14ac:dyDescent="0.35">
      <c r="B1806" s="10">
        <v>47620803</v>
      </c>
      <c r="C1806" s="10">
        <v>803</v>
      </c>
      <c r="D1806" s="11" t="s">
        <v>4468</v>
      </c>
      <c r="E1806" s="11"/>
      <c r="F1806" s="11"/>
      <c r="G1806" s="11" t="s">
        <v>46</v>
      </c>
      <c r="H1806" s="10" t="s">
        <v>1837</v>
      </c>
      <c r="I1806" s="41" t="s">
        <v>48</v>
      </c>
      <c r="J1806" s="41"/>
      <c r="K1806" s="10"/>
      <c r="L1806" s="10" t="s">
        <v>66</v>
      </c>
      <c r="M1806" s="10" t="s">
        <v>67</v>
      </c>
      <c r="N1806" s="13" t="s">
        <v>2577</v>
      </c>
      <c r="O1806" s="10" t="s">
        <v>604</v>
      </c>
      <c r="P1806" s="15" t="s">
        <v>2577</v>
      </c>
      <c r="Q1806" s="11"/>
      <c r="R1806" s="10"/>
      <c r="S1806" s="10" t="s">
        <v>536</v>
      </c>
      <c r="T1806" s="10" t="s">
        <v>536</v>
      </c>
      <c r="U1806" s="10" t="s">
        <v>2580</v>
      </c>
      <c r="V1806" s="10">
        <v>3824908900</v>
      </c>
      <c r="W1806" s="10" t="s">
        <v>604</v>
      </c>
      <c r="X1806" s="10" t="s">
        <v>4466</v>
      </c>
      <c r="Y1806" s="10" t="s">
        <v>604</v>
      </c>
      <c r="Z1806" s="10" t="s">
        <v>604</v>
      </c>
      <c r="AA1806" s="10" t="s">
        <v>4467</v>
      </c>
      <c r="AB1806" s="14"/>
      <c r="AC1806" s="14"/>
      <c r="AD1806" s="14"/>
      <c r="AE1806" s="14"/>
      <c r="AF1806" s="14"/>
      <c r="AG1806" s="14"/>
      <c r="AH1806" s="14"/>
    </row>
    <row r="1807" spans="2:34" hidden="1" x14ac:dyDescent="0.35">
      <c r="B1807" s="10">
        <v>47624815</v>
      </c>
      <c r="C1807" s="10">
        <v>815</v>
      </c>
      <c r="D1807" s="11" t="s">
        <v>4469</v>
      </c>
      <c r="E1807" s="11"/>
      <c r="F1807" s="11"/>
      <c r="G1807" s="11" t="s">
        <v>46</v>
      </c>
      <c r="H1807" s="10" t="s">
        <v>163</v>
      </c>
      <c r="I1807" s="41" t="s">
        <v>164</v>
      </c>
      <c r="J1807" s="41"/>
      <c r="K1807" s="10"/>
      <c r="L1807" s="10" t="s">
        <v>66</v>
      </c>
      <c r="M1807" s="10" t="s">
        <v>67</v>
      </c>
      <c r="N1807" s="13" t="s">
        <v>2577</v>
      </c>
      <c r="O1807" s="10" t="s">
        <v>604</v>
      </c>
      <c r="P1807" s="15" t="s">
        <v>2577</v>
      </c>
      <c r="Q1807" s="11"/>
      <c r="R1807" s="10"/>
      <c r="S1807" s="10" t="s">
        <v>536</v>
      </c>
      <c r="T1807" s="10" t="s">
        <v>536</v>
      </c>
      <c r="U1807" s="10" t="s">
        <v>2580</v>
      </c>
      <c r="V1807" s="10">
        <v>3824908900</v>
      </c>
      <c r="W1807" s="10" t="s">
        <v>604</v>
      </c>
      <c r="X1807" s="10" t="s">
        <v>4470</v>
      </c>
      <c r="Y1807" s="10" t="s">
        <v>604</v>
      </c>
      <c r="Z1807" s="10" t="s">
        <v>604</v>
      </c>
      <c r="AA1807" s="10" t="s">
        <v>4471</v>
      </c>
      <c r="AB1807" s="14"/>
      <c r="AC1807" s="14"/>
      <c r="AD1807" s="14"/>
      <c r="AE1807" s="14"/>
      <c r="AF1807" s="14"/>
      <c r="AG1807" s="14"/>
      <c r="AH1807" s="14"/>
    </row>
    <row r="1808" spans="2:34" hidden="1" x14ac:dyDescent="0.35">
      <c r="B1808" s="10">
        <v>47624803</v>
      </c>
      <c r="C1808" s="10">
        <v>803</v>
      </c>
      <c r="D1808" s="11" t="s">
        <v>4472</v>
      </c>
      <c r="E1808" s="11"/>
      <c r="F1808" s="11"/>
      <c r="G1808" s="11" t="s">
        <v>46</v>
      </c>
      <c r="H1808" s="10" t="s">
        <v>1837</v>
      </c>
      <c r="I1808" s="41" t="s">
        <v>48</v>
      </c>
      <c r="J1808" s="41"/>
      <c r="K1808" s="10"/>
      <c r="L1808" s="10" t="s">
        <v>66</v>
      </c>
      <c r="M1808" s="10" t="s">
        <v>67</v>
      </c>
      <c r="N1808" s="13" t="s">
        <v>2577</v>
      </c>
      <c r="O1808" s="10" t="s">
        <v>604</v>
      </c>
      <c r="P1808" s="15" t="s">
        <v>2577</v>
      </c>
      <c r="Q1808" s="11"/>
      <c r="R1808" s="10"/>
      <c r="S1808" s="10" t="s">
        <v>536</v>
      </c>
      <c r="T1808" s="10" t="s">
        <v>536</v>
      </c>
      <c r="U1808" s="10" t="s">
        <v>2580</v>
      </c>
      <c r="V1808" s="10">
        <v>3824908900</v>
      </c>
      <c r="W1808" s="10" t="s">
        <v>604</v>
      </c>
      <c r="X1808" s="10" t="s">
        <v>4470</v>
      </c>
      <c r="Y1808" s="10" t="s">
        <v>604</v>
      </c>
      <c r="Z1808" s="10" t="s">
        <v>604</v>
      </c>
      <c r="AA1808" s="10" t="s">
        <v>4471</v>
      </c>
      <c r="AB1808" s="14"/>
      <c r="AC1808" s="14"/>
      <c r="AD1808" s="14"/>
      <c r="AE1808" s="14"/>
      <c r="AF1808" s="14"/>
      <c r="AG1808" s="14"/>
      <c r="AH1808" s="14"/>
    </row>
    <row r="1809" spans="2:34" hidden="1" x14ac:dyDescent="0.35">
      <c r="B1809" s="10">
        <v>47641803</v>
      </c>
      <c r="C1809" s="10">
        <v>803</v>
      </c>
      <c r="D1809" s="11" t="s">
        <v>4473</v>
      </c>
      <c r="E1809" s="11"/>
      <c r="F1809" s="11"/>
      <c r="G1809" s="11" t="s">
        <v>46</v>
      </c>
      <c r="H1809" s="10" t="s">
        <v>1837</v>
      </c>
      <c r="I1809" s="41" t="s">
        <v>48</v>
      </c>
      <c r="J1809" s="41"/>
      <c r="K1809" s="10"/>
      <c r="L1809" s="10" t="s">
        <v>66</v>
      </c>
      <c r="M1809" s="10" t="s">
        <v>67</v>
      </c>
      <c r="N1809" s="13" t="s">
        <v>2577</v>
      </c>
      <c r="O1809" s="10" t="s">
        <v>604</v>
      </c>
      <c r="P1809" s="15" t="s">
        <v>2577</v>
      </c>
      <c r="Q1809" s="11"/>
      <c r="R1809" s="10"/>
      <c r="S1809" s="10" t="s">
        <v>536</v>
      </c>
      <c r="T1809" s="10" t="s">
        <v>536</v>
      </c>
      <c r="U1809" s="10" t="s">
        <v>2580</v>
      </c>
      <c r="V1809" s="10">
        <v>3824908900</v>
      </c>
      <c r="W1809" s="10" t="s">
        <v>604</v>
      </c>
      <c r="X1809" s="10" t="s">
        <v>4474</v>
      </c>
      <c r="Y1809" s="10" t="s">
        <v>604</v>
      </c>
      <c r="Z1809" s="10" t="s">
        <v>604</v>
      </c>
      <c r="AA1809" s="10" t="s">
        <v>4475</v>
      </c>
      <c r="AB1809" s="14"/>
      <c r="AC1809" s="14"/>
      <c r="AD1809" s="14"/>
      <c r="AE1809" s="14"/>
      <c r="AF1809" s="14"/>
      <c r="AG1809" s="14"/>
      <c r="AH1809" s="14"/>
    </row>
    <row r="1810" spans="2:34" hidden="1" x14ac:dyDescent="0.35">
      <c r="B1810" s="10">
        <v>47664803</v>
      </c>
      <c r="C1810" s="10">
        <v>803</v>
      </c>
      <c r="D1810" s="11" t="s">
        <v>4476</v>
      </c>
      <c r="E1810" s="11"/>
      <c r="F1810" s="11"/>
      <c r="G1810" s="11" t="s">
        <v>46</v>
      </c>
      <c r="H1810" s="10" t="s">
        <v>1837</v>
      </c>
      <c r="I1810" s="41" t="s">
        <v>48</v>
      </c>
      <c r="J1810" s="41"/>
      <c r="K1810" s="10"/>
      <c r="L1810" s="10" t="s">
        <v>66</v>
      </c>
      <c r="M1810" s="10" t="s">
        <v>67</v>
      </c>
      <c r="N1810" s="13" t="s">
        <v>2577</v>
      </c>
      <c r="O1810" s="10" t="s">
        <v>604</v>
      </c>
      <c r="P1810" s="15" t="s">
        <v>2577</v>
      </c>
      <c r="Q1810" s="11"/>
      <c r="R1810" s="10"/>
      <c r="S1810" s="10" t="s">
        <v>536</v>
      </c>
      <c r="T1810" s="10" t="s">
        <v>536</v>
      </c>
      <c r="U1810" s="10" t="s">
        <v>2580</v>
      </c>
      <c r="V1810" s="10">
        <v>3824908900</v>
      </c>
      <c r="W1810" s="10" t="s">
        <v>604</v>
      </c>
      <c r="X1810" s="10" t="s">
        <v>4477</v>
      </c>
      <c r="Y1810" s="10" t="s">
        <v>604</v>
      </c>
      <c r="Z1810" s="10" t="s">
        <v>604</v>
      </c>
      <c r="AA1810" s="10" t="s">
        <v>4478</v>
      </c>
      <c r="AB1810" s="14"/>
      <c r="AC1810" s="14"/>
      <c r="AD1810" s="14"/>
      <c r="AE1810" s="14"/>
      <c r="AF1810" s="14"/>
      <c r="AG1810" s="14"/>
      <c r="AH1810" s="14"/>
    </row>
    <row r="1811" spans="2:34" hidden="1" x14ac:dyDescent="0.35">
      <c r="B1811" s="10">
        <v>48792855</v>
      </c>
      <c r="C1811" s="10">
        <v>855</v>
      </c>
      <c r="D1811" s="11" t="s">
        <v>4479</v>
      </c>
      <c r="E1811" s="11"/>
      <c r="F1811" s="11"/>
      <c r="G1811" s="11" t="s">
        <v>46</v>
      </c>
      <c r="H1811" s="10" t="s">
        <v>163</v>
      </c>
      <c r="I1811" s="41" t="s">
        <v>164</v>
      </c>
      <c r="J1811" s="41"/>
      <c r="K1811" s="10"/>
      <c r="L1811" s="10" t="s">
        <v>66</v>
      </c>
      <c r="M1811" s="10" t="s">
        <v>67</v>
      </c>
      <c r="N1811" s="13" t="s">
        <v>2577</v>
      </c>
      <c r="O1811" s="10" t="s">
        <v>53</v>
      </c>
      <c r="P1811" s="15" t="s">
        <v>2577</v>
      </c>
      <c r="Q1811" s="11"/>
      <c r="R1811" s="10"/>
      <c r="S1811" s="10">
        <v>45269855</v>
      </c>
      <c r="T1811" s="10" t="s">
        <v>1311</v>
      </c>
      <c r="U1811" s="10" t="s">
        <v>2594</v>
      </c>
      <c r="V1811" s="10">
        <v>2710193200</v>
      </c>
      <c r="W1811" s="10" t="s">
        <v>604</v>
      </c>
      <c r="X1811" s="10" t="s">
        <v>4480</v>
      </c>
      <c r="Y1811" s="10" t="s">
        <v>604</v>
      </c>
      <c r="Z1811" s="10" t="s">
        <v>604</v>
      </c>
      <c r="AA1811" s="10" t="s">
        <v>4481</v>
      </c>
      <c r="AB1811" s="14" t="s">
        <v>1291</v>
      </c>
      <c r="AC1811" s="14"/>
      <c r="AD1811" s="14"/>
      <c r="AE1811" s="14"/>
      <c r="AF1811" s="14"/>
      <c r="AG1811" s="14"/>
      <c r="AH1811" s="14"/>
    </row>
    <row r="1812" spans="2:34" hidden="1" x14ac:dyDescent="0.35">
      <c r="B1812" s="10">
        <v>48792803</v>
      </c>
      <c r="C1812" s="10">
        <v>803</v>
      </c>
      <c r="D1812" s="11" t="s">
        <v>4482</v>
      </c>
      <c r="E1812" s="11"/>
      <c r="F1812" s="11"/>
      <c r="G1812" s="11" t="s">
        <v>46</v>
      </c>
      <c r="H1812" s="10" t="s">
        <v>1837</v>
      </c>
      <c r="I1812" s="41" t="s">
        <v>48</v>
      </c>
      <c r="J1812" s="41"/>
      <c r="K1812" s="10"/>
      <c r="L1812" s="10" t="s">
        <v>66</v>
      </c>
      <c r="M1812" s="10" t="s">
        <v>67</v>
      </c>
      <c r="N1812" s="13" t="s">
        <v>2577</v>
      </c>
      <c r="O1812" s="10" t="s">
        <v>53</v>
      </c>
      <c r="P1812" s="15" t="s">
        <v>2577</v>
      </c>
      <c r="Q1812" s="11"/>
      <c r="R1812" s="10"/>
      <c r="S1812" s="10">
        <v>45269809</v>
      </c>
      <c r="T1812" s="10" t="s">
        <v>4483</v>
      </c>
      <c r="U1812" s="10" t="s">
        <v>2594</v>
      </c>
      <c r="V1812" s="10">
        <v>2710193200</v>
      </c>
      <c r="W1812" s="10" t="s">
        <v>604</v>
      </c>
      <c r="X1812" s="10" t="s">
        <v>4480</v>
      </c>
      <c r="Y1812" s="10" t="s">
        <v>604</v>
      </c>
      <c r="Z1812" s="10" t="s">
        <v>604</v>
      </c>
      <c r="AA1812" s="10" t="s">
        <v>4481</v>
      </c>
      <c r="AB1812" s="14" t="s">
        <v>1291</v>
      </c>
      <c r="AC1812" s="14"/>
      <c r="AD1812" s="14"/>
      <c r="AE1812" s="14"/>
      <c r="AF1812" s="14"/>
      <c r="AG1812" s="14"/>
      <c r="AH1812" s="14"/>
    </row>
    <row r="1813" spans="2:34" hidden="1" x14ac:dyDescent="0.35">
      <c r="B1813" s="10">
        <v>48611855</v>
      </c>
      <c r="C1813" s="10">
        <v>855</v>
      </c>
      <c r="D1813" s="11" t="s">
        <v>4484</v>
      </c>
      <c r="E1813" s="11"/>
      <c r="F1813" s="11"/>
      <c r="G1813" s="11" t="s">
        <v>46</v>
      </c>
      <c r="H1813" s="10" t="s">
        <v>163</v>
      </c>
      <c r="I1813" s="41" t="s">
        <v>164</v>
      </c>
      <c r="J1813" s="41"/>
      <c r="K1813" s="10"/>
      <c r="L1813" s="10" t="s">
        <v>66</v>
      </c>
      <c r="M1813" s="10" t="s">
        <v>67</v>
      </c>
      <c r="N1813" s="13" t="s">
        <v>2577</v>
      </c>
      <c r="O1813" s="10" t="s">
        <v>53</v>
      </c>
      <c r="P1813" s="15" t="s">
        <v>2577</v>
      </c>
      <c r="Q1813" s="11"/>
      <c r="R1813" s="10"/>
      <c r="S1813" s="10">
        <v>45662809</v>
      </c>
      <c r="T1813" s="10" t="s">
        <v>1299</v>
      </c>
      <c r="U1813" s="10" t="s">
        <v>2594</v>
      </c>
      <c r="V1813" s="10">
        <v>2710193200</v>
      </c>
      <c r="W1813" s="10" t="s">
        <v>604</v>
      </c>
      <c r="X1813" s="10" t="s">
        <v>4485</v>
      </c>
      <c r="Y1813" s="10" t="s">
        <v>604</v>
      </c>
      <c r="Z1813" s="10" t="s">
        <v>604</v>
      </c>
      <c r="AA1813" s="10" t="s">
        <v>4486</v>
      </c>
      <c r="AB1813" s="14" t="s">
        <v>1291</v>
      </c>
      <c r="AC1813" s="14"/>
      <c r="AD1813" s="14"/>
      <c r="AE1813" s="14"/>
      <c r="AF1813" s="14"/>
      <c r="AG1813" s="14"/>
      <c r="AH1813" s="14"/>
    </row>
    <row r="1814" spans="2:34" hidden="1" x14ac:dyDescent="0.35">
      <c r="B1814" s="10">
        <v>48611803</v>
      </c>
      <c r="C1814" s="10">
        <v>803</v>
      </c>
      <c r="D1814" s="11" t="s">
        <v>4487</v>
      </c>
      <c r="E1814" s="11"/>
      <c r="F1814" s="11"/>
      <c r="G1814" s="11" t="s">
        <v>46</v>
      </c>
      <c r="H1814" s="10" t="s">
        <v>1837</v>
      </c>
      <c r="I1814" s="41" t="s">
        <v>48</v>
      </c>
      <c r="J1814" s="41"/>
      <c r="K1814" s="10"/>
      <c r="L1814" s="10" t="s">
        <v>66</v>
      </c>
      <c r="M1814" s="10" t="s">
        <v>67</v>
      </c>
      <c r="N1814" s="13" t="s">
        <v>2577</v>
      </c>
      <c r="O1814" s="10" t="s">
        <v>53</v>
      </c>
      <c r="P1814" s="15" t="s">
        <v>2577</v>
      </c>
      <c r="Q1814" s="11"/>
      <c r="R1814" s="10"/>
      <c r="S1814" s="10">
        <v>45662809</v>
      </c>
      <c r="T1814" s="10" t="s">
        <v>1299</v>
      </c>
      <c r="U1814" s="10" t="s">
        <v>2594</v>
      </c>
      <c r="V1814" s="10">
        <v>2710193200</v>
      </c>
      <c r="W1814" s="10" t="s">
        <v>604</v>
      </c>
      <c r="X1814" s="10" t="s">
        <v>4485</v>
      </c>
      <c r="Y1814" s="10" t="s">
        <v>604</v>
      </c>
      <c r="Z1814" s="10" t="s">
        <v>604</v>
      </c>
      <c r="AA1814" s="10" t="s">
        <v>4486</v>
      </c>
      <c r="AB1814" s="14" t="s">
        <v>1291</v>
      </c>
      <c r="AC1814" s="14"/>
      <c r="AD1814" s="14"/>
      <c r="AE1814" s="14"/>
      <c r="AF1814" s="14"/>
      <c r="AG1814" s="14"/>
      <c r="AH1814" s="14"/>
    </row>
    <row r="1815" spans="2:34" hidden="1" x14ac:dyDescent="0.35">
      <c r="B1815" s="10">
        <v>48840803</v>
      </c>
      <c r="C1815" s="10">
        <v>803</v>
      </c>
      <c r="D1815" s="11" t="s">
        <v>4488</v>
      </c>
      <c r="E1815" s="11"/>
      <c r="F1815" s="11"/>
      <c r="G1815" s="11" t="s">
        <v>46</v>
      </c>
      <c r="H1815" s="10" t="s">
        <v>1837</v>
      </c>
      <c r="I1815" s="41" t="s">
        <v>48</v>
      </c>
      <c r="J1815" s="41"/>
      <c r="K1815" s="10"/>
      <c r="L1815" s="10" t="s">
        <v>66</v>
      </c>
      <c r="M1815" s="10" t="s">
        <v>67</v>
      </c>
      <c r="N1815" s="13" t="s">
        <v>2577</v>
      </c>
      <c r="O1815" s="10" t="s">
        <v>53</v>
      </c>
      <c r="P1815" s="15" t="s">
        <v>2577</v>
      </c>
      <c r="Q1815" s="11"/>
      <c r="R1815" s="10"/>
      <c r="S1815" s="10">
        <v>45270809</v>
      </c>
      <c r="T1815" s="10" t="s">
        <v>1316</v>
      </c>
      <c r="U1815" s="10" t="s">
        <v>2594</v>
      </c>
      <c r="V1815" s="10">
        <v>2710193200</v>
      </c>
      <c r="W1815" s="10" t="s">
        <v>604</v>
      </c>
      <c r="X1815" s="10" t="s">
        <v>4489</v>
      </c>
      <c r="Y1815" s="10" t="s">
        <v>604</v>
      </c>
      <c r="Z1815" s="10" t="s">
        <v>604</v>
      </c>
      <c r="AA1815" s="10" t="s">
        <v>4490</v>
      </c>
      <c r="AB1815" s="14" t="s">
        <v>1291</v>
      </c>
      <c r="AC1815" s="14"/>
      <c r="AD1815" s="14"/>
      <c r="AE1815" s="14"/>
      <c r="AF1815" s="14"/>
      <c r="AG1815" s="14"/>
      <c r="AH1815" s="14"/>
    </row>
    <row r="1816" spans="2:34" hidden="1" x14ac:dyDescent="0.35">
      <c r="B1816" s="10">
        <v>48781801</v>
      </c>
      <c r="C1816" s="10">
        <v>801</v>
      </c>
      <c r="D1816" s="11" t="s">
        <v>4491</v>
      </c>
      <c r="E1816" s="11"/>
      <c r="F1816" s="11"/>
      <c r="G1816" s="11" t="s">
        <v>46</v>
      </c>
      <c r="H1816" s="10" t="s">
        <v>79</v>
      </c>
      <c r="I1816" s="41" t="s">
        <v>79</v>
      </c>
      <c r="J1816" s="41"/>
      <c r="K1816" s="10"/>
      <c r="L1816" s="10" t="s">
        <v>66</v>
      </c>
      <c r="M1816" s="10" t="s">
        <v>67</v>
      </c>
      <c r="N1816" s="13" t="s">
        <v>2577</v>
      </c>
      <c r="O1816" s="10" t="s">
        <v>53</v>
      </c>
      <c r="P1816" s="15" t="s">
        <v>2577</v>
      </c>
      <c r="Q1816" s="11"/>
      <c r="R1816" s="10"/>
      <c r="S1816" s="10" t="s">
        <v>536</v>
      </c>
      <c r="T1816" s="10" t="s">
        <v>536</v>
      </c>
      <c r="U1816" s="10" t="s">
        <v>2580</v>
      </c>
      <c r="V1816" s="10">
        <v>2710193200</v>
      </c>
      <c r="W1816" s="10" t="s">
        <v>44</v>
      </c>
      <c r="X1816" s="10" t="s">
        <v>604</v>
      </c>
      <c r="Y1816" s="10" t="s">
        <v>604</v>
      </c>
      <c r="Z1816" s="10" t="s">
        <v>604</v>
      </c>
      <c r="AA1816" s="10" t="s">
        <v>2581</v>
      </c>
      <c r="AB1816" s="14" t="s">
        <v>1291</v>
      </c>
      <c r="AC1816" s="14"/>
      <c r="AD1816" s="14"/>
      <c r="AE1816" s="14"/>
      <c r="AF1816" s="14"/>
      <c r="AG1816" s="14"/>
      <c r="AH1816" s="14"/>
    </row>
    <row r="1817" spans="2:34" hidden="1" x14ac:dyDescent="0.35">
      <c r="B1817" s="10">
        <v>48781803</v>
      </c>
      <c r="C1817" s="10">
        <v>803</v>
      </c>
      <c r="D1817" s="11" t="s">
        <v>4492</v>
      </c>
      <c r="E1817" s="11"/>
      <c r="F1817" s="11"/>
      <c r="G1817" s="11" t="s">
        <v>46</v>
      </c>
      <c r="H1817" s="10" t="s">
        <v>1837</v>
      </c>
      <c r="I1817" s="41" t="s">
        <v>48</v>
      </c>
      <c r="J1817" s="41"/>
      <c r="K1817" s="10"/>
      <c r="L1817" s="10" t="s">
        <v>66</v>
      </c>
      <c r="M1817" s="10" t="s">
        <v>67</v>
      </c>
      <c r="N1817" s="13" t="s">
        <v>2577</v>
      </c>
      <c r="O1817" s="10" t="s">
        <v>53</v>
      </c>
      <c r="P1817" s="15" t="s">
        <v>2577</v>
      </c>
      <c r="Q1817" s="11"/>
      <c r="R1817" s="10"/>
      <c r="S1817" s="10" t="s">
        <v>3629</v>
      </c>
      <c r="T1817" s="10" t="s">
        <v>3629</v>
      </c>
      <c r="U1817" s="10" t="s">
        <v>2580</v>
      </c>
      <c r="V1817" s="10">
        <v>2710193200</v>
      </c>
      <c r="W1817" s="10" t="s">
        <v>604</v>
      </c>
      <c r="X1817" s="10" t="s">
        <v>4493</v>
      </c>
      <c r="Y1817" s="10" t="s">
        <v>604</v>
      </c>
      <c r="Z1817" s="10" t="s">
        <v>604</v>
      </c>
      <c r="AA1817" s="10" t="s">
        <v>4494</v>
      </c>
      <c r="AB1817" s="14" t="s">
        <v>1291</v>
      </c>
      <c r="AC1817" s="14"/>
      <c r="AD1817" s="14"/>
      <c r="AE1817" s="14"/>
      <c r="AF1817" s="14"/>
      <c r="AG1817" s="14"/>
      <c r="AH1817" s="14"/>
    </row>
    <row r="1818" spans="2:34" hidden="1" x14ac:dyDescent="0.35">
      <c r="B1818" s="10">
        <v>45268809</v>
      </c>
      <c r="C1818" s="10">
        <v>809</v>
      </c>
      <c r="D1818" s="11" t="s">
        <v>4495</v>
      </c>
      <c r="E1818" s="11"/>
      <c r="F1818" s="11"/>
      <c r="G1818" s="11" t="s">
        <v>46</v>
      </c>
      <c r="H1818" s="10" t="s">
        <v>47</v>
      </c>
      <c r="I1818" s="41" t="s">
        <v>48</v>
      </c>
      <c r="J1818" s="41"/>
      <c r="K1818" s="10"/>
      <c r="L1818" s="10" t="s">
        <v>66</v>
      </c>
      <c r="M1818" s="10" t="s">
        <v>52</v>
      </c>
      <c r="N1818" s="13">
        <v>40893</v>
      </c>
      <c r="O1818" s="10" t="s">
        <v>53</v>
      </c>
      <c r="P1818" s="15" t="s">
        <v>2577</v>
      </c>
      <c r="Q1818" s="11"/>
      <c r="R1818" s="10"/>
      <c r="S1818" s="10">
        <v>45268849</v>
      </c>
      <c r="T1818" s="10" t="s">
        <v>4496</v>
      </c>
      <c r="U1818" s="10" t="s">
        <v>2594</v>
      </c>
      <c r="V1818" s="10">
        <v>2710193200</v>
      </c>
      <c r="W1818" s="10" t="s">
        <v>604</v>
      </c>
      <c r="X1818" s="10" t="s">
        <v>4497</v>
      </c>
      <c r="Y1818" s="10" t="s">
        <v>360</v>
      </c>
      <c r="Z1818" s="10" t="s">
        <v>88</v>
      </c>
      <c r="AA1818" s="10" t="s">
        <v>4498</v>
      </c>
      <c r="AB1818" s="14" t="s">
        <v>1291</v>
      </c>
      <c r="AC1818" s="14"/>
      <c r="AD1818" s="14"/>
      <c r="AE1818" s="14"/>
      <c r="AF1818" s="14"/>
      <c r="AG1818" s="14"/>
      <c r="AH1818" s="14"/>
    </row>
    <row r="1819" spans="2:34" hidden="1" x14ac:dyDescent="0.35">
      <c r="B1819" s="10">
        <v>46100849</v>
      </c>
      <c r="C1819" s="10">
        <v>849</v>
      </c>
      <c r="D1819" s="11" t="s">
        <v>4499</v>
      </c>
      <c r="E1819" s="11"/>
      <c r="F1819" s="11"/>
      <c r="G1819" s="11" t="s">
        <v>46</v>
      </c>
      <c r="H1819" s="10" t="s">
        <v>3279</v>
      </c>
      <c r="I1819" s="41" t="s">
        <v>140</v>
      </c>
      <c r="J1819" s="41"/>
      <c r="K1819" s="10"/>
      <c r="L1819" s="10" t="s">
        <v>51</v>
      </c>
      <c r="M1819" s="10" t="s">
        <v>67</v>
      </c>
      <c r="N1819" s="13" t="s">
        <v>2577</v>
      </c>
      <c r="O1819" s="10" t="s">
        <v>53</v>
      </c>
      <c r="P1819" s="15" t="s">
        <v>2577</v>
      </c>
      <c r="Q1819" s="11"/>
      <c r="R1819" s="10"/>
      <c r="S1819" s="10" t="s">
        <v>536</v>
      </c>
      <c r="T1819" s="10" t="s">
        <v>536</v>
      </c>
      <c r="U1819" s="10" t="s">
        <v>2580</v>
      </c>
      <c r="V1819" s="10" t="s">
        <v>604</v>
      </c>
      <c r="W1819" s="10" t="s">
        <v>2582</v>
      </c>
      <c r="X1819" s="10" t="s">
        <v>4500</v>
      </c>
      <c r="Y1819" s="10" t="s">
        <v>604</v>
      </c>
      <c r="Z1819" s="10" t="s">
        <v>604</v>
      </c>
      <c r="AA1819" s="10" t="s">
        <v>4501</v>
      </c>
      <c r="AB1819" s="14" t="s">
        <v>1291</v>
      </c>
      <c r="AC1819" s="14"/>
      <c r="AD1819" s="14"/>
      <c r="AE1819" s="14"/>
      <c r="AF1819" s="14"/>
      <c r="AG1819" s="14"/>
      <c r="AH1819" s="14"/>
    </row>
    <row r="1820" spans="2:34" hidden="1" x14ac:dyDescent="0.35">
      <c r="B1820" s="10">
        <v>47220849</v>
      </c>
      <c r="C1820" s="10">
        <v>849</v>
      </c>
      <c r="D1820" s="11" t="s">
        <v>4502</v>
      </c>
      <c r="E1820" s="11"/>
      <c r="F1820" s="11"/>
      <c r="G1820" s="11" t="s">
        <v>46</v>
      </c>
      <c r="H1820" s="10" t="s">
        <v>3279</v>
      </c>
      <c r="I1820" s="41" t="s">
        <v>140</v>
      </c>
      <c r="J1820" s="41"/>
      <c r="K1820" s="10"/>
      <c r="L1820" s="10" t="s">
        <v>51</v>
      </c>
      <c r="M1820" s="10" t="s">
        <v>67</v>
      </c>
      <c r="N1820" s="13" t="s">
        <v>2577</v>
      </c>
      <c r="O1820" s="10" t="s">
        <v>53</v>
      </c>
      <c r="P1820" s="15" t="s">
        <v>2577</v>
      </c>
      <c r="Q1820" s="11"/>
      <c r="R1820" s="10"/>
      <c r="S1820" s="10" t="s">
        <v>536</v>
      </c>
      <c r="T1820" s="10" t="s">
        <v>536</v>
      </c>
      <c r="U1820" s="10" t="s">
        <v>2580</v>
      </c>
      <c r="V1820" s="10" t="s">
        <v>604</v>
      </c>
      <c r="W1820" s="10" t="s">
        <v>2582</v>
      </c>
      <c r="X1820" s="10" t="s">
        <v>4503</v>
      </c>
      <c r="Y1820" s="10" t="s">
        <v>604</v>
      </c>
      <c r="Z1820" s="10" t="s">
        <v>604</v>
      </c>
      <c r="AA1820" s="10" t="s">
        <v>4504</v>
      </c>
      <c r="AB1820" s="14" t="s">
        <v>1291</v>
      </c>
      <c r="AC1820" s="14"/>
      <c r="AD1820" s="14"/>
      <c r="AE1820" s="14"/>
      <c r="AF1820" s="14"/>
      <c r="AG1820" s="14"/>
      <c r="AH1820" s="14"/>
    </row>
    <row r="1821" spans="2:34" hidden="1" x14ac:dyDescent="0.35">
      <c r="B1821" s="10">
        <v>44255829</v>
      </c>
      <c r="C1821" s="10">
        <v>829</v>
      </c>
      <c r="D1821" s="11" t="s">
        <v>4505</v>
      </c>
      <c r="E1821" s="11"/>
      <c r="F1821" s="11"/>
      <c r="G1821" s="11" t="s">
        <v>46</v>
      </c>
      <c r="H1821" s="10" t="s">
        <v>3639</v>
      </c>
      <c r="I1821" s="41" t="s">
        <v>140</v>
      </c>
      <c r="J1821" s="41"/>
      <c r="K1821" s="10"/>
      <c r="L1821" s="10" t="s">
        <v>66</v>
      </c>
      <c r="M1821" s="10" t="s">
        <v>67</v>
      </c>
      <c r="N1821" s="13" t="s">
        <v>2577</v>
      </c>
      <c r="O1821" s="10" t="s">
        <v>604</v>
      </c>
      <c r="P1821" s="15" t="s">
        <v>2577</v>
      </c>
      <c r="Q1821" s="11"/>
      <c r="R1821" s="10"/>
      <c r="S1821" s="10" t="s">
        <v>536</v>
      </c>
      <c r="T1821" s="10" t="s">
        <v>536</v>
      </c>
      <c r="U1821" s="10" t="s">
        <v>2580</v>
      </c>
      <c r="V1821" s="10">
        <v>2710193200</v>
      </c>
      <c r="W1821" s="10" t="s">
        <v>604</v>
      </c>
      <c r="X1821" s="10" t="s">
        <v>604</v>
      </c>
      <c r="Y1821" s="10" t="s">
        <v>604</v>
      </c>
      <c r="Z1821" s="10" t="s">
        <v>604</v>
      </c>
      <c r="AA1821" s="10" t="s">
        <v>2581</v>
      </c>
      <c r="AB1821" s="14"/>
      <c r="AC1821" s="14"/>
      <c r="AD1821" s="14"/>
      <c r="AE1821" s="14"/>
      <c r="AF1821" s="14"/>
      <c r="AG1821" s="14"/>
      <c r="AH1821" s="14"/>
    </row>
    <row r="1822" spans="2:34" hidden="1" x14ac:dyDescent="0.35">
      <c r="B1822" s="10">
        <v>45528829</v>
      </c>
      <c r="C1822" s="10">
        <v>829</v>
      </c>
      <c r="D1822" s="11" t="s">
        <v>4506</v>
      </c>
      <c r="E1822" s="11"/>
      <c r="F1822" s="11"/>
      <c r="G1822" s="11" t="s">
        <v>46</v>
      </c>
      <c r="H1822" s="10" t="s">
        <v>3639</v>
      </c>
      <c r="I1822" s="41" t="s">
        <v>140</v>
      </c>
      <c r="J1822" s="41"/>
      <c r="K1822" s="10"/>
      <c r="L1822" s="10" t="s">
        <v>604</v>
      </c>
      <c r="M1822" s="10" t="s">
        <v>67</v>
      </c>
      <c r="N1822" s="13" t="s">
        <v>2577</v>
      </c>
      <c r="O1822" s="10" t="s">
        <v>604</v>
      </c>
      <c r="P1822" s="15" t="s">
        <v>2577</v>
      </c>
      <c r="Q1822" s="11"/>
      <c r="R1822" s="10"/>
      <c r="S1822" s="10" t="s">
        <v>536</v>
      </c>
      <c r="T1822" s="10" t="s">
        <v>536</v>
      </c>
      <c r="U1822" s="10" t="s">
        <v>2580</v>
      </c>
      <c r="V1822" s="10" t="s">
        <v>604</v>
      </c>
      <c r="W1822" s="10" t="s">
        <v>604</v>
      </c>
      <c r="X1822" s="10" t="s">
        <v>604</v>
      </c>
      <c r="Y1822" s="10" t="s">
        <v>604</v>
      </c>
      <c r="Z1822" s="10" t="s">
        <v>604</v>
      </c>
      <c r="AA1822" s="10" t="s">
        <v>2581</v>
      </c>
      <c r="AB1822" s="14"/>
      <c r="AC1822" s="14"/>
      <c r="AD1822" s="14"/>
      <c r="AE1822" s="14"/>
      <c r="AF1822" s="14"/>
      <c r="AG1822" s="14"/>
      <c r="AH1822" s="14"/>
    </row>
    <row r="1823" spans="2:34" hidden="1" x14ac:dyDescent="0.35">
      <c r="B1823" s="10">
        <v>43498829</v>
      </c>
      <c r="C1823" s="10">
        <v>829</v>
      </c>
      <c r="D1823" s="11" t="s">
        <v>4507</v>
      </c>
      <c r="E1823" s="11"/>
      <c r="F1823" s="11"/>
      <c r="G1823" s="11" t="s">
        <v>46</v>
      </c>
      <c r="H1823" s="10" t="s">
        <v>3639</v>
      </c>
      <c r="I1823" s="41" t="s">
        <v>140</v>
      </c>
      <c r="J1823" s="41"/>
      <c r="K1823" s="10"/>
      <c r="L1823" s="10" t="s">
        <v>66</v>
      </c>
      <c r="M1823" s="10" t="s">
        <v>67</v>
      </c>
      <c r="N1823" s="13" t="s">
        <v>2577</v>
      </c>
      <c r="O1823" s="10" t="s">
        <v>604</v>
      </c>
      <c r="P1823" s="15" t="s">
        <v>2577</v>
      </c>
      <c r="Q1823" s="11"/>
      <c r="R1823" s="10"/>
      <c r="S1823" s="10" t="s">
        <v>536</v>
      </c>
      <c r="T1823" s="10" t="s">
        <v>536</v>
      </c>
      <c r="U1823" s="10" t="s">
        <v>2580</v>
      </c>
      <c r="V1823" s="10">
        <v>2710193100</v>
      </c>
      <c r="W1823" s="10" t="s">
        <v>604</v>
      </c>
      <c r="X1823" s="10" t="s">
        <v>604</v>
      </c>
      <c r="Y1823" s="10" t="s">
        <v>604</v>
      </c>
      <c r="Z1823" s="10" t="s">
        <v>604</v>
      </c>
      <c r="AA1823" s="10" t="s">
        <v>2581</v>
      </c>
      <c r="AB1823" s="14"/>
      <c r="AC1823" s="14"/>
      <c r="AD1823" s="14"/>
      <c r="AE1823" s="14"/>
      <c r="AF1823" s="14"/>
      <c r="AG1823" s="14"/>
      <c r="AH1823" s="14"/>
    </row>
    <row r="1824" spans="2:34" hidden="1" x14ac:dyDescent="0.35">
      <c r="B1824" s="10">
        <v>51122919</v>
      </c>
      <c r="C1824" s="10">
        <v>919</v>
      </c>
      <c r="D1824" s="11" t="s">
        <v>4508</v>
      </c>
      <c r="E1824" s="11"/>
      <c r="F1824" s="11"/>
      <c r="G1824" s="11" t="s">
        <v>46</v>
      </c>
      <c r="H1824" s="10" t="s">
        <v>3295</v>
      </c>
      <c r="I1824" s="41" t="s">
        <v>140</v>
      </c>
      <c r="J1824" s="41"/>
      <c r="K1824" s="10"/>
      <c r="L1824" s="10" t="s">
        <v>66</v>
      </c>
      <c r="M1824" s="10" t="s">
        <v>67</v>
      </c>
      <c r="N1824" s="13" t="s">
        <v>2577</v>
      </c>
      <c r="O1824" s="10" t="s">
        <v>53</v>
      </c>
      <c r="P1824" s="15" t="s">
        <v>2577</v>
      </c>
      <c r="Q1824" s="11"/>
      <c r="R1824" s="10"/>
      <c r="S1824" s="10">
        <v>52883817</v>
      </c>
      <c r="T1824" s="10" t="s">
        <v>444</v>
      </c>
      <c r="U1824" s="10" t="s">
        <v>2594</v>
      </c>
      <c r="V1824" s="10">
        <v>2710199900</v>
      </c>
      <c r="W1824" s="10" t="s">
        <v>604</v>
      </c>
      <c r="X1824" s="10" t="s">
        <v>4509</v>
      </c>
      <c r="Y1824" s="10" t="s">
        <v>604</v>
      </c>
      <c r="Z1824" s="10" t="s">
        <v>604</v>
      </c>
      <c r="AA1824" s="10" t="s">
        <v>4510</v>
      </c>
      <c r="AB1824" s="14"/>
      <c r="AC1824" s="14"/>
      <c r="AD1824" s="14"/>
      <c r="AE1824" s="14"/>
      <c r="AF1824" s="14"/>
      <c r="AG1824" s="14"/>
      <c r="AH1824" s="14"/>
    </row>
    <row r="1825" spans="2:34" hidden="1" x14ac:dyDescent="0.35">
      <c r="B1825" s="10">
        <v>51122922</v>
      </c>
      <c r="C1825" s="10">
        <v>922</v>
      </c>
      <c r="D1825" s="11" t="s">
        <v>4511</v>
      </c>
      <c r="E1825" s="11"/>
      <c r="F1825" s="11"/>
      <c r="G1825" s="11" t="s">
        <v>46</v>
      </c>
      <c r="H1825" s="10" t="s">
        <v>3180</v>
      </c>
      <c r="I1825" s="41" t="s">
        <v>140</v>
      </c>
      <c r="J1825" s="41"/>
      <c r="K1825" s="10"/>
      <c r="L1825" s="10" t="s">
        <v>66</v>
      </c>
      <c r="M1825" s="10" t="s">
        <v>67</v>
      </c>
      <c r="N1825" s="13" t="s">
        <v>2577</v>
      </c>
      <c r="O1825" s="10" t="s">
        <v>53</v>
      </c>
      <c r="P1825" s="15" t="s">
        <v>2577</v>
      </c>
      <c r="Q1825" s="11"/>
      <c r="R1825" s="10"/>
      <c r="S1825" s="10">
        <v>52883922</v>
      </c>
      <c r="T1825" s="10" t="s">
        <v>452</v>
      </c>
      <c r="U1825" s="10" t="s">
        <v>2594</v>
      </c>
      <c r="V1825" s="10">
        <v>2710199900</v>
      </c>
      <c r="W1825" s="10" t="s">
        <v>604</v>
      </c>
      <c r="X1825" s="10" t="s">
        <v>4509</v>
      </c>
      <c r="Y1825" s="10" t="s">
        <v>604</v>
      </c>
      <c r="Z1825" s="10" t="s">
        <v>604</v>
      </c>
      <c r="AA1825" s="10" t="s">
        <v>4510</v>
      </c>
      <c r="AB1825" s="14"/>
      <c r="AC1825" s="14"/>
      <c r="AD1825" s="14"/>
      <c r="AE1825" s="14"/>
      <c r="AF1825" s="14"/>
      <c r="AG1825" s="14"/>
      <c r="AH1825" s="14"/>
    </row>
    <row r="1826" spans="2:34" hidden="1" x14ac:dyDescent="0.35">
      <c r="B1826" s="10">
        <v>51122888</v>
      </c>
      <c r="C1826" s="10">
        <v>888</v>
      </c>
      <c r="D1826" s="11" t="s">
        <v>4512</v>
      </c>
      <c r="E1826" s="11"/>
      <c r="F1826" s="11"/>
      <c r="G1826" s="11" t="s">
        <v>46</v>
      </c>
      <c r="H1826" s="10" t="s">
        <v>431</v>
      </c>
      <c r="I1826" s="41" t="s">
        <v>48</v>
      </c>
      <c r="J1826" s="41"/>
      <c r="K1826" s="10"/>
      <c r="L1826" s="10" t="s">
        <v>66</v>
      </c>
      <c r="M1826" s="10" t="s">
        <v>67</v>
      </c>
      <c r="N1826" s="13" t="s">
        <v>2577</v>
      </c>
      <c r="O1826" s="10" t="s">
        <v>53</v>
      </c>
      <c r="P1826" s="15" t="s">
        <v>2577</v>
      </c>
      <c r="Q1826" s="11"/>
      <c r="R1826" s="10"/>
      <c r="S1826" s="10">
        <v>52883988</v>
      </c>
      <c r="T1826" s="10" t="s">
        <v>457</v>
      </c>
      <c r="U1826" s="10" t="s">
        <v>2594</v>
      </c>
      <c r="V1826" s="10">
        <v>2710199900</v>
      </c>
      <c r="W1826" s="10" t="s">
        <v>604</v>
      </c>
      <c r="X1826" s="10" t="s">
        <v>4509</v>
      </c>
      <c r="Y1826" s="10" t="s">
        <v>604</v>
      </c>
      <c r="Z1826" s="10" t="s">
        <v>604</v>
      </c>
      <c r="AA1826" s="10" t="s">
        <v>4510</v>
      </c>
      <c r="AB1826" s="14"/>
      <c r="AC1826" s="14"/>
      <c r="AD1826" s="14"/>
      <c r="AE1826" s="14"/>
      <c r="AF1826" s="14"/>
      <c r="AG1826" s="14"/>
      <c r="AH1826" s="14"/>
    </row>
    <row r="1827" spans="2:34" hidden="1" x14ac:dyDescent="0.35">
      <c r="B1827" s="10">
        <v>51222919</v>
      </c>
      <c r="C1827" s="10">
        <v>919</v>
      </c>
      <c r="D1827" s="11" t="s">
        <v>4513</v>
      </c>
      <c r="E1827" s="11"/>
      <c r="F1827" s="11"/>
      <c r="G1827" s="11" t="s">
        <v>46</v>
      </c>
      <c r="H1827" s="10" t="s">
        <v>3295</v>
      </c>
      <c r="I1827" s="41" t="s">
        <v>140</v>
      </c>
      <c r="J1827" s="41"/>
      <c r="K1827" s="10"/>
      <c r="L1827" s="10" t="s">
        <v>66</v>
      </c>
      <c r="M1827" s="10" t="s">
        <v>67</v>
      </c>
      <c r="N1827" s="13" t="s">
        <v>2577</v>
      </c>
      <c r="O1827" s="10" t="s">
        <v>53</v>
      </c>
      <c r="P1827" s="15" t="s">
        <v>2577</v>
      </c>
      <c r="Q1827" s="11"/>
      <c r="R1827" s="10"/>
      <c r="S1827" s="10">
        <v>52885817</v>
      </c>
      <c r="T1827" s="10" t="s">
        <v>473</v>
      </c>
      <c r="U1827" s="10" t="s">
        <v>2594</v>
      </c>
      <c r="V1827" s="10">
        <v>2710199900</v>
      </c>
      <c r="W1827" s="10" t="s">
        <v>604</v>
      </c>
      <c r="X1827" s="10" t="s">
        <v>4514</v>
      </c>
      <c r="Y1827" s="10" t="s">
        <v>604</v>
      </c>
      <c r="Z1827" s="10" t="s">
        <v>604</v>
      </c>
      <c r="AA1827" s="10" t="s">
        <v>4515</v>
      </c>
      <c r="AB1827" s="14"/>
      <c r="AC1827" s="14"/>
      <c r="AD1827" s="14"/>
      <c r="AE1827" s="14"/>
      <c r="AF1827" s="14"/>
      <c r="AG1827" s="14"/>
      <c r="AH1827" s="14"/>
    </row>
    <row r="1828" spans="2:34" hidden="1" x14ac:dyDescent="0.35">
      <c r="B1828" s="10">
        <v>51222888</v>
      </c>
      <c r="C1828" s="10">
        <v>888</v>
      </c>
      <c r="D1828" s="11" t="s">
        <v>4516</v>
      </c>
      <c r="E1828" s="11"/>
      <c r="F1828" s="11"/>
      <c r="G1828" s="11" t="s">
        <v>46</v>
      </c>
      <c r="H1828" s="10" t="s">
        <v>431</v>
      </c>
      <c r="I1828" s="41" t="s">
        <v>48</v>
      </c>
      <c r="J1828" s="41"/>
      <c r="K1828" s="10"/>
      <c r="L1828" s="10" t="s">
        <v>66</v>
      </c>
      <c r="M1828" s="10" t="s">
        <v>67</v>
      </c>
      <c r="N1828" s="13" t="s">
        <v>2577</v>
      </c>
      <c r="O1828" s="10" t="s">
        <v>53</v>
      </c>
      <c r="P1828" s="15" t="s">
        <v>2577</v>
      </c>
      <c r="Q1828" s="11"/>
      <c r="R1828" s="10"/>
      <c r="S1828" s="10">
        <v>52885988</v>
      </c>
      <c r="T1828" s="10" t="s">
        <v>477</v>
      </c>
      <c r="U1828" s="10" t="s">
        <v>2594</v>
      </c>
      <c r="V1828" s="10">
        <v>2710199900</v>
      </c>
      <c r="W1828" s="10" t="s">
        <v>604</v>
      </c>
      <c r="X1828" s="10" t="s">
        <v>4514</v>
      </c>
      <c r="Y1828" s="10" t="s">
        <v>604</v>
      </c>
      <c r="Z1828" s="10" t="s">
        <v>604</v>
      </c>
      <c r="AA1828" s="10" t="s">
        <v>4515</v>
      </c>
      <c r="AB1828" s="14"/>
      <c r="AC1828" s="14"/>
      <c r="AD1828" s="14"/>
      <c r="AE1828" s="14"/>
      <c r="AF1828" s="14"/>
      <c r="AG1828" s="14"/>
      <c r="AH1828" s="14"/>
    </row>
    <row r="1829" spans="2:34" hidden="1" x14ac:dyDescent="0.35">
      <c r="B1829" s="10">
        <v>51222861</v>
      </c>
      <c r="C1829" s="10">
        <v>861</v>
      </c>
      <c r="D1829" s="11" t="s">
        <v>4517</v>
      </c>
      <c r="E1829" s="11"/>
      <c r="F1829" s="11"/>
      <c r="G1829" s="11" t="s">
        <v>46</v>
      </c>
      <c r="H1829" s="10" t="s">
        <v>3227</v>
      </c>
      <c r="I1829" s="41" t="s">
        <v>86</v>
      </c>
      <c r="J1829" s="41"/>
      <c r="K1829" s="10"/>
      <c r="L1829" s="10" t="s">
        <v>66</v>
      </c>
      <c r="M1829" s="10" t="s">
        <v>67</v>
      </c>
      <c r="N1829" s="13" t="s">
        <v>2577</v>
      </c>
      <c r="O1829" s="10" t="s">
        <v>604</v>
      </c>
      <c r="P1829" s="15" t="s">
        <v>2577</v>
      </c>
      <c r="Q1829" s="11"/>
      <c r="R1829" s="10"/>
      <c r="S1829" s="10" t="s">
        <v>536</v>
      </c>
      <c r="T1829" s="10" t="s">
        <v>536</v>
      </c>
      <c r="U1829" s="10" t="s">
        <v>2580</v>
      </c>
      <c r="V1829" s="10" t="s">
        <v>604</v>
      </c>
      <c r="W1829" s="10" t="s">
        <v>604</v>
      </c>
      <c r="X1829" s="10" t="s">
        <v>4514</v>
      </c>
      <c r="Y1829" s="10" t="s">
        <v>604</v>
      </c>
      <c r="Z1829" s="10" t="s">
        <v>604</v>
      </c>
      <c r="AA1829" s="10" t="s">
        <v>4515</v>
      </c>
      <c r="AB1829" s="14"/>
      <c r="AC1829" s="14"/>
      <c r="AD1829" s="14"/>
      <c r="AE1829" s="14"/>
      <c r="AF1829" s="14"/>
      <c r="AG1829" s="14"/>
      <c r="AH1829" s="14"/>
    </row>
    <row r="1830" spans="2:34" hidden="1" x14ac:dyDescent="0.35">
      <c r="B1830" s="10">
        <v>51200888</v>
      </c>
      <c r="C1830" s="10">
        <v>888</v>
      </c>
      <c r="D1830" s="11" t="s">
        <v>4518</v>
      </c>
      <c r="E1830" s="11"/>
      <c r="F1830" s="11"/>
      <c r="G1830" s="11" t="s">
        <v>46</v>
      </c>
      <c r="H1830" s="10" t="s">
        <v>431</v>
      </c>
      <c r="I1830" s="41" t="s">
        <v>48</v>
      </c>
      <c r="J1830" s="41"/>
      <c r="K1830" s="10"/>
      <c r="L1830" s="10" t="s">
        <v>66</v>
      </c>
      <c r="M1830" s="10" t="s">
        <v>67</v>
      </c>
      <c r="N1830" s="13" t="s">
        <v>2577</v>
      </c>
      <c r="O1830" s="10" t="s">
        <v>53</v>
      </c>
      <c r="P1830" s="15" t="s">
        <v>2577</v>
      </c>
      <c r="Q1830" s="11"/>
      <c r="R1830" s="10"/>
      <c r="S1830" s="10">
        <v>52892988</v>
      </c>
      <c r="T1830" s="10" t="s">
        <v>580</v>
      </c>
      <c r="U1830" s="10" t="s">
        <v>2594</v>
      </c>
      <c r="V1830" s="10">
        <v>2710199900</v>
      </c>
      <c r="W1830" s="10" t="s">
        <v>604</v>
      </c>
      <c r="X1830" s="10" t="s">
        <v>4519</v>
      </c>
      <c r="Y1830" s="10" t="s">
        <v>604</v>
      </c>
      <c r="Z1830" s="10" t="s">
        <v>604</v>
      </c>
      <c r="AA1830" s="10" t="s">
        <v>4520</v>
      </c>
      <c r="AB1830" s="14"/>
      <c r="AC1830" s="14"/>
      <c r="AD1830" s="14"/>
      <c r="AE1830" s="14"/>
      <c r="AF1830" s="14"/>
      <c r="AG1830" s="14"/>
      <c r="AH1830" s="14"/>
    </row>
    <row r="1831" spans="2:34" hidden="1" x14ac:dyDescent="0.35">
      <c r="B1831" s="10">
        <v>51200861</v>
      </c>
      <c r="C1831" s="10">
        <v>861</v>
      </c>
      <c r="D1831" s="11" t="s">
        <v>4521</v>
      </c>
      <c r="E1831" s="11"/>
      <c r="F1831" s="11"/>
      <c r="G1831" s="11" t="s">
        <v>46</v>
      </c>
      <c r="H1831" s="10" t="s">
        <v>3227</v>
      </c>
      <c r="I1831" s="41" t="s">
        <v>86</v>
      </c>
      <c r="J1831" s="41"/>
      <c r="K1831" s="10"/>
      <c r="L1831" s="10" t="s">
        <v>66</v>
      </c>
      <c r="M1831" s="10" t="s">
        <v>67</v>
      </c>
      <c r="N1831" s="13" t="s">
        <v>2577</v>
      </c>
      <c r="O1831" s="10" t="s">
        <v>604</v>
      </c>
      <c r="P1831" s="15" t="s">
        <v>2577</v>
      </c>
      <c r="Q1831" s="11"/>
      <c r="R1831" s="10"/>
      <c r="S1831" s="10">
        <v>52892861</v>
      </c>
      <c r="T1831" s="10" t="s">
        <v>3243</v>
      </c>
      <c r="U1831" s="10" t="s">
        <v>2594</v>
      </c>
      <c r="V1831" s="10" t="s">
        <v>604</v>
      </c>
      <c r="W1831" s="10" t="s">
        <v>604</v>
      </c>
      <c r="X1831" s="10" t="s">
        <v>4519</v>
      </c>
      <c r="Y1831" s="10" t="s">
        <v>604</v>
      </c>
      <c r="Z1831" s="10" t="s">
        <v>604</v>
      </c>
      <c r="AA1831" s="10" t="s">
        <v>4520</v>
      </c>
      <c r="AB1831" s="14"/>
      <c r="AC1831" s="14"/>
      <c r="AD1831" s="14"/>
      <c r="AE1831" s="14"/>
      <c r="AF1831" s="14"/>
      <c r="AG1831" s="14"/>
      <c r="AH1831" s="14"/>
    </row>
    <row r="1832" spans="2:34" hidden="1" x14ac:dyDescent="0.35">
      <c r="B1832" s="10">
        <v>48621803</v>
      </c>
      <c r="C1832" s="10">
        <v>803</v>
      </c>
      <c r="D1832" s="11" t="s">
        <v>4522</v>
      </c>
      <c r="E1832" s="11"/>
      <c r="F1832" s="11"/>
      <c r="G1832" s="11" t="s">
        <v>46</v>
      </c>
      <c r="H1832" s="10" t="s">
        <v>1837</v>
      </c>
      <c r="I1832" s="41" t="s">
        <v>48</v>
      </c>
      <c r="J1832" s="41"/>
      <c r="K1832" s="10"/>
      <c r="L1832" s="10" t="s">
        <v>66</v>
      </c>
      <c r="M1832" s="10" t="s">
        <v>67</v>
      </c>
      <c r="N1832" s="13" t="s">
        <v>2577</v>
      </c>
      <c r="O1832" s="10" t="s">
        <v>604</v>
      </c>
      <c r="P1832" s="15" t="s">
        <v>2577</v>
      </c>
      <c r="Q1832" s="11"/>
      <c r="R1832" s="10"/>
      <c r="S1832" s="10" t="s">
        <v>536</v>
      </c>
      <c r="T1832" s="10" t="s">
        <v>536</v>
      </c>
      <c r="U1832" s="10" t="s">
        <v>2580</v>
      </c>
      <c r="V1832" s="10">
        <v>3403119000</v>
      </c>
      <c r="W1832" s="10" t="s">
        <v>604</v>
      </c>
      <c r="X1832" s="10" t="s">
        <v>4523</v>
      </c>
      <c r="Y1832" s="10" t="s">
        <v>604</v>
      </c>
      <c r="Z1832" s="10" t="s">
        <v>604</v>
      </c>
      <c r="AA1832" s="10" t="s">
        <v>4524</v>
      </c>
      <c r="AB1832" s="14"/>
      <c r="AC1832" s="14"/>
      <c r="AD1832" s="14"/>
      <c r="AE1832" s="14"/>
      <c r="AF1832" s="14"/>
      <c r="AG1832" s="14"/>
      <c r="AH1832" s="14"/>
    </row>
    <row r="1833" spans="2:34" hidden="1" x14ac:dyDescent="0.35">
      <c r="B1833" s="10">
        <v>48632803</v>
      </c>
      <c r="C1833" s="10">
        <v>803</v>
      </c>
      <c r="D1833" s="11" t="s">
        <v>4525</v>
      </c>
      <c r="E1833" s="11"/>
      <c r="F1833" s="11"/>
      <c r="G1833" s="11" t="s">
        <v>46</v>
      </c>
      <c r="H1833" s="10" t="s">
        <v>1837</v>
      </c>
      <c r="I1833" s="41" t="s">
        <v>48</v>
      </c>
      <c r="J1833" s="41"/>
      <c r="K1833" s="10"/>
      <c r="L1833" s="10" t="s">
        <v>66</v>
      </c>
      <c r="M1833" s="10" t="s">
        <v>67</v>
      </c>
      <c r="N1833" s="13" t="s">
        <v>2577</v>
      </c>
      <c r="O1833" s="10" t="s">
        <v>604</v>
      </c>
      <c r="P1833" s="15" t="s">
        <v>2577</v>
      </c>
      <c r="Q1833" s="11"/>
      <c r="R1833" s="10"/>
      <c r="S1833" s="10" t="s">
        <v>536</v>
      </c>
      <c r="T1833" s="10" t="s">
        <v>536</v>
      </c>
      <c r="U1833" s="10" t="s">
        <v>2580</v>
      </c>
      <c r="V1833" s="10">
        <v>3403119000</v>
      </c>
      <c r="W1833" s="10" t="s">
        <v>604</v>
      </c>
      <c r="X1833" s="10" t="s">
        <v>4526</v>
      </c>
      <c r="Y1833" s="10" t="s">
        <v>604</v>
      </c>
      <c r="Z1833" s="10" t="s">
        <v>604</v>
      </c>
      <c r="AA1833" s="10" t="s">
        <v>4527</v>
      </c>
      <c r="AB1833" s="14"/>
      <c r="AC1833" s="14"/>
      <c r="AD1833" s="14"/>
      <c r="AE1833" s="14"/>
      <c r="AF1833" s="14"/>
      <c r="AG1833" s="14"/>
      <c r="AH1833" s="14"/>
    </row>
    <row r="1834" spans="2:34" hidden="1" x14ac:dyDescent="0.35">
      <c r="B1834" s="10">
        <v>48625815</v>
      </c>
      <c r="C1834" s="10">
        <v>815</v>
      </c>
      <c r="D1834" s="11" t="s">
        <v>4528</v>
      </c>
      <c r="E1834" s="11"/>
      <c r="F1834" s="11"/>
      <c r="G1834" s="11" t="s">
        <v>46</v>
      </c>
      <c r="H1834" s="10" t="s">
        <v>163</v>
      </c>
      <c r="I1834" s="41" t="s">
        <v>164</v>
      </c>
      <c r="J1834" s="41"/>
      <c r="K1834" s="10"/>
      <c r="L1834" s="10" t="s">
        <v>66</v>
      </c>
      <c r="M1834" s="10" t="s">
        <v>67</v>
      </c>
      <c r="N1834" s="13" t="s">
        <v>2577</v>
      </c>
      <c r="O1834" s="10" t="s">
        <v>604</v>
      </c>
      <c r="P1834" s="15" t="s">
        <v>2577</v>
      </c>
      <c r="Q1834" s="11"/>
      <c r="R1834" s="10"/>
      <c r="S1834" s="10" t="s">
        <v>536</v>
      </c>
      <c r="T1834" s="10" t="s">
        <v>536</v>
      </c>
      <c r="U1834" s="10" t="s">
        <v>2580</v>
      </c>
      <c r="V1834" s="10">
        <v>3824904100</v>
      </c>
      <c r="W1834" s="10" t="s">
        <v>604</v>
      </c>
      <c r="X1834" s="10" t="s">
        <v>4529</v>
      </c>
      <c r="Y1834" s="10" t="s">
        <v>604</v>
      </c>
      <c r="Z1834" s="10" t="s">
        <v>604</v>
      </c>
      <c r="AA1834" s="10" t="s">
        <v>4530</v>
      </c>
      <c r="AB1834" s="14"/>
      <c r="AC1834" s="14"/>
      <c r="AD1834" s="14"/>
      <c r="AE1834" s="14"/>
      <c r="AF1834" s="14"/>
      <c r="AG1834" s="14"/>
      <c r="AH1834" s="14"/>
    </row>
    <row r="1835" spans="2:34" hidden="1" x14ac:dyDescent="0.35">
      <c r="B1835" s="10">
        <v>43139855</v>
      </c>
      <c r="C1835" s="10">
        <v>855</v>
      </c>
      <c r="D1835" s="11" t="s">
        <v>4531</v>
      </c>
      <c r="E1835" s="11"/>
      <c r="F1835" s="11"/>
      <c r="G1835" s="11" t="s">
        <v>46</v>
      </c>
      <c r="H1835" s="10" t="s">
        <v>163</v>
      </c>
      <c r="I1835" s="41" t="s">
        <v>164</v>
      </c>
      <c r="J1835" s="41"/>
      <c r="K1835" s="10"/>
      <c r="L1835" s="10" t="s">
        <v>66</v>
      </c>
      <c r="M1835" s="10" t="s">
        <v>67</v>
      </c>
      <c r="N1835" s="13" t="s">
        <v>2577</v>
      </c>
      <c r="O1835" s="10" t="s">
        <v>604</v>
      </c>
      <c r="P1835" s="15" t="s">
        <v>2577</v>
      </c>
      <c r="Q1835" s="11"/>
      <c r="R1835" s="10"/>
      <c r="S1835" s="10" t="s">
        <v>536</v>
      </c>
      <c r="T1835" s="10" t="s">
        <v>536</v>
      </c>
      <c r="U1835" s="10" t="s">
        <v>2580</v>
      </c>
      <c r="V1835" s="10">
        <v>3402903900</v>
      </c>
      <c r="W1835" s="10" t="s">
        <v>604</v>
      </c>
      <c r="X1835" s="10" t="s">
        <v>4532</v>
      </c>
      <c r="Y1835" s="10" t="s">
        <v>604</v>
      </c>
      <c r="Z1835" s="10" t="s">
        <v>604</v>
      </c>
      <c r="AA1835" s="10" t="s">
        <v>4533</v>
      </c>
      <c r="AB1835" s="14"/>
      <c r="AC1835" s="14"/>
      <c r="AD1835" s="14"/>
      <c r="AE1835" s="14"/>
      <c r="AF1835" s="14"/>
      <c r="AG1835" s="14"/>
      <c r="AH1835" s="14"/>
    </row>
    <row r="1836" spans="2:34" hidden="1" x14ac:dyDescent="0.35">
      <c r="B1836" s="10">
        <v>43139805</v>
      </c>
      <c r="C1836" s="10">
        <v>805</v>
      </c>
      <c r="D1836" s="11" t="s">
        <v>4534</v>
      </c>
      <c r="E1836" s="11"/>
      <c r="F1836" s="11"/>
      <c r="G1836" s="11" t="s">
        <v>46</v>
      </c>
      <c r="H1836" s="10" t="s">
        <v>1837</v>
      </c>
      <c r="I1836" s="41" t="s">
        <v>48</v>
      </c>
      <c r="J1836" s="41"/>
      <c r="K1836" s="10"/>
      <c r="L1836" s="10" t="s">
        <v>66</v>
      </c>
      <c r="M1836" s="10" t="s">
        <v>67</v>
      </c>
      <c r="N1836" s="13" t="s">
        <v>2577</v>
      </c>
      <c r="O1836" s="10" t="s">
        <v>604</v>
      </c>
      <c r="P1836" s="15" t="s">
        <v>2577</v>
      </c>
      <c r="Q1836" s="11"/>
      <c r="R1836" s="10"/>
      <c r="S1836" s="10" t="s">
        <v>536</v>
      </c>
      <c r="T1836" s="10" t="s">
        <v>536</v>
      </c>
      <c r="U1836" s="10" t="s">
        <v>2580</v>
      </c>
      <c r="V1836" s="10">
        <v>3402903900</v>
      </c>
      <c r="W1836" s="10" t="s">
        <v>604</v>
      </c>
      <c r="X1836" s="10" t="s">
        <v>4532</v>
      </c>
      <c r="Y1836" s="10" t="s">
        <v>604</v>
      </c>
      <c r="Z1836" s="10" t="s">
        <v>604</v>
      </c>
      <c r="AA1836" s="10" t="s">
        <v>4533</v>
      </c>
      <c r="AB1836" s="14"/>
      <c r="AC1836" s="14"/>
      <c r="AD1836" s="14"/>
      <c r="AE1836" s="14"/>
      <c r="AF1836" s="14"/>
      <c r="AG1836" s="14"/>
      <c r="AH1836" s="14"/>
    </row>
    <row r="1837" spans="2:34" hidden="1" x14ac:dyDescent="0.35">
      <c r="B1837" s="10">
        <v>43139870</v>
      </c>
      <c r="C1837" s="10">
        <v>870</v>
      </c>
      <c r="D1837" s="11" t="s">
        <v>4535</v>
      </c>
      <c r="E1837" s="11"/>
      <c r="F1837" s="11"/>
      <c r="G1837" s="11" t="s">
        <v>46</v>
      </c>
      <c r="H1837" s="10" t="s">
        <v>151</v>
      </c>
      <c r="I1837" s="41" t="s">
        <v>86</v>
      </c>
      <c r="J1837" s="41"/>
      <c r="K1837" s="10"/>
      <c r="L1837" s="10" t="s">
        <v>66</v>
      </c>
      <c r="M1837" s="10" t="s">
        <v>67</v>
      </c>
      <c r="N1837" s="13" t="s">
        <v>2577</v>
      </c>
      <c r="O1837" s="10" t="s">
        <v>604</v>
      </c>
      <c r="P1837" s="15" t="s">
        <v>2577</v>
      </c>
      <c r="Q1837" s="11"/>
      <c r="R1837" s="10"/>
      <c r="S1837" s="10" t="s">
        <v>536</v>
      </c>
      <c r="T1837" s="10" t="s">
        <v>536</v>
      </c>
      <c r="U1837" s="10" t="s">
        <v>2580</v>
      </c>
      <c r="V1837" s="10" t="s">
        <v>604</v>
      </c>
      <c r="W1837" s="10" t="s">
        <v>604</v>
      </c>
      <c r="X1837" s="10" t="s">
        <v>4532</v>
      </c>
      <c r="Y1837" s="10" t="s">
        <v>604</v>
      </c>
      <c r="Z1837" s="10" t="s">
        <v>604</v>
      </c>
      <c r="AA1837" s="10" t="s">
        <v>4533</v>
      </c>
      <c r="AB1837" s="14"/>
      <c r="AC1837" s="14"/>
      <c r="AD1837" s="14"/>
      <c r="AE1837" s="14"/>
      <c r="AF1837" s="14"/>
      <c r="AG1837" s="14"/>
      <c r="AH1837" s="14"/>
    </row>
    <row r="1838" spans="2:34" hidden="1" x14ac:dyDescent="0.35">
      <c r="B1838" s="10">
        <v>43139966</v>
      </c>
      <c r="C1838" s="10">
        <v>966</v>
      </c>
      <c r="D1838" s="11" t="s">
        <v>4536</v>
      </c>
      <c r="E1838" s="11"/>
      <c r="F1838" s="11"/>
      <c r="G1838" s="11" t="s">
        <v>46</v>
      </c>
      <c r="H1838" s="10" t="s">
        <v>151</v>
      </c>
      <c r="I1838" s="41" t="s">
        <v>86</v>
      </c>
      <c r="J1838" s="41"/>
      <c r="K1838" s="10"/>
      <c r="L1838" s="10" t="s">
        <v>66</v>
      </c>
      <c r="M1838" s="10" t="s">
        <v>67</v>
      </c>
      <c r="N1838" s="13" t="s">
        <v>2577</v>
      </c>
      <c r="O1838" s="10" t="s">
        <v>604</v>
      </c>
      <c r="P1838" s="15" t="s">
        <v>2577</v>
      </c>
      <c r="Q1838" s="11"/>
      <c r="R1838" s="10"/>
      <c r="S1838" s="10" t="s">
        <v>536</v>
      </c>
      <c r="T1838" s="10" t="s">
        <v>536</v>
      </c>
      <c r="U1838" s="10" t="s">
        <v>2580</v>
      </c>
      <c r="V1838" s="10">
        <v>3402903900</v>
      </c>
      <c r="W1838" s="10" t="s">
        <v>604</v>
      </c>
      <c r="X1838" s="10" t="s">
        <v>4532</v>
      </c>
      <c r="Y1838" s="10" t="s">
        <v>604</v>
      </c>
      <c r="Z1838" s="10" t="s">
        <v>604</v>
      </c>
      <c r="AA1838" s="10" t="s">
        <v>4533</v>
      </c>
      <c r="AB1838" s="14"/>
      <c r="AC1838" s="14"/>
      <c r="AD1838" s="14"/>
      <c r="AE1838" s="14"/>
      <c r="AF1838" s="14"/>
      <c r="AG1838" s="14"/>
      <c r="AH1838" s="14"/>
    </row>
    <row r="1839" spans="2:34" hidden="1" x14ac:dyDescent="0.35">
      <c r="B1839" s="10">
        <v>43351803</v>
      </c>
      <c r="C1839" s="10">
        <v>803</v>
      </c>
      <c r="D1839" s="11" t="s">
        <v>4537</v>
      </c>
      <c r="E1839" s="11"/>
      <c r="F1839" s="11"/>
      <c r="G1839" s="11" t="s">
        <v>46</v>
      </c>
      <c r="H1839" s="10" t="s">
        <v>1837</v>
      </c>
      <c r="I1839" s="41" t="s">
        <v>48</v>
      </c>
      <c r="J1839" s="41"/>
      <c r="K1839" s="10"/>
      <c r="L1839" s="10" t="s">
        <v>66</v>
      </c>
      <c r="M1839" s="10" t="s">
        <v>52</v>
      </c>
      <c r="N1839" s="13" t="s">
        <v>2577</v>
      </c>
      <c r="O1839" s="10" t="s">
        <v>53</v>
      </c>
      <c r="P1839" s="15" t="s">
        <v>2577</v>
      </c>
      <c r="Q1839" s="11"/>
      <c r="R1839" s="10"/>
      <c r="S1839" s="10">
        <v>43351809</v>
      </c>
      <c r="T1839" s="10" t="s">
        <v>4538</v>
      </c>
      <c r="U1839" s="10" t="s">
        <v>2594</v>
      </c>
      <c r="V1839" s="10">
        <v>2710193200</v>
      </c>
      <c r="W1839" s="10" t="s">
        <v>604</v>
      </c>
      <c r="X1839" s="10" t="s">
        <v>4539</v>
      </c>
      <c r="Y1839" s="10" t="s">
        <v>3263</v>
      </c>
      <c r="Z1839" s="10" t="s">
        <v>88</v>
      </c>
      <c r="AA1839" s="10" t="s">
        <v>4540</v>
      </c>
      <c r="AB1839" s="14"/>
      <c r="AC1839" s="14"/>
      <c r="AD1839" s="14"/>
      <c r="AE1839" s="14"/>
      <c r="AF1839" s="14"/>
      <c r="AG1839" s="14"/>
      <c r="AH1839" s="14"/>
    </row>
    <row r="1840" spans="2:34" hidden="1" x14ac:dyDescent="0.35">
      <c r="B1840" s="10">
        <v>43351809</v>
      </c>
      <c r="C1840" s="10">
        <v>809</v>
      </c>
      <c r="D1840" s="11" t="s">
        <v>4538</v>
      </c>
      <c r="E1840" s="11"/>
      <c r="F1840" s="11"/>
      <c r="G1840" s="11" t="s">
        <v>46</v>
      </c>
      <c r="H1840" s="10" t="s">
        <v>47</v>
      </c>
      <c r="I1840" s="41" t="s">
        <v>48</v>
      </c>
      <c r="J1840" s="41"/>
      <c r="K1840" s="10"/>
      <c r="L1840" s="10" t="s">
        <v>66</v>
      </c>
      <c r="M1840" s="10" t="s">
        <v>52</v>
      </c>
      <c r="N1840" s="13">
        <v>40891</v>
      </c>
      <c r="O1840" s="10" t="s">
        <v>53</v>
      </c>
      <c r="P1840" s="15" t="s">
        <v>2577</v>
      </c>
      <c r="Q1840" s="11"/>
      <c r="R1840" s="10"/>
      <c r="S1840" s="10">
        <v>43352809</v>
      </c>
      <c r="T1840" s="10" t="s">
        <v>1335</v>
      </c>
      <c r="U1840" s="10" t="s">
        <v>2594</v>
      </c>
      <c r="V1840" s="10">
        <v>2710193200</v>
      </c>
      <c r="W1840" s="10" t="s">
        <v>604</v>
      </c>
      <c r="X1840" s="10" t="s">
        <v>4539</v>
      </c>
      <c r="Y1840" s="10" t="s">
        <v>360</v>
      </c>
      <c r="Z1840" s="10" t="s">
        <v>88</v>
      </c>
      <c r="AA1840" s="10" t="s">
        <v>4541</v>
      </c>
      <c r="AB1840" s="14"/>
      <c r="AC1840" s="14"/>
      <c r="AD1840" s="14"/>
      <c r="AE1840" s="14"/>
      <c r="AF1840" s="14"/>
      <c r="AG1840" s="14"/>
      <c r="AH1840" s="14"/>
    </row>
    <row r="1841" spans="2:34" hidden="1" x14ac:dyDescent="0.35">
      <c r="B1841" s="10">
        <v>44853928</v>
      </c>
      <c r="C1841" s="10">
        <v>928</v>
      </c>
      <c r="D1841" s="11" t="s">
        <v>4542</v>
      </c>
      <c r="E1841" s="11"/>
      <c r="F1841" s="11"/>
      <c r="G1841" s="11" t="s">
        <v>46</v>
      </c>
      <c r="H1841" s="10" t="s">
        <v>735</v>
      </c>
      <c r="I1841" s="41" t="s">
        <v>63</v>
      </c>
      <c r="J1841" s="41"/>
      <c r="K1841" s="10"/>
      <c r="L1841" s="10" t="s">
        <v>51</v>
      </c>
      <c r="M1841" s="10" t="s">
        <v>67</v>
      </c>
      <c r="N1841" s="13" t="s">
        <v>2577</v>
      </c>
      <c r="O1841" s="10" t="s">
        <v>53</v>
      </c>
      <c r="P1841" s="15" t="s">
        <v>2577</v>
      </c>
      <c r="Q1841" s="11"/>
      <c r="R1841" s="10"/>
      <c r="S1841" s="10" t="s">
        <v>536</v>
      </c>
      <c r="T1841" s="10" t="s">
        <v>536</v>
      </c>
      <c r="U1841" s="10" t="s">
        <v>2580</v>
      </c>
      <c r="V1841" s="10">
        <v>3403990000</v>
      </c>
      <c r="W1841" s="10" t="s">
        <v>2582</v>
      </c>
      <c r="X1841" s="10" t="s">
        <v>604</v>
      </c>
      <c r="Y1841" s="10" t="s">
        <v>604</v>
      </c>
      <c r="Z1841" s="10" t="s">
        <v>604</v>
      </c>
      <c r="AA1841" s="10" t="s">
        <v>2581</v>
      </c>
      <c r="AB1841" s="14" t="s">
        <v>4543</v>
      </c>
      <c r="AC1841" s="14"/>
      <c r="AD1841" s="14"/>
      <c r="AE1841" s="14"/>
      <c r="AF1841" s="14"/>
      <c r="AG1841" s="14"/>
      <c r="AH1841" s="14"/>
    </row>
    <row r="1842" spans="2:34" hidden="1" x14ac:dyDescent="0.35">
      <c r="B1842" s="10">
        <v>44440856</v>
      </c>
      <c r="C1842" s="10">
        <v>856</v>
      </c>
      <c r="D1842" s="11" t="s">
        <v>4544</v>
      </c>
      <c r="E1842" s="11"/>
      <c r="F1842" s="11"/>
      <c r="G1842" s="11" t="s">
        <v>46</v>
      </c>
      <c r="H1842" s="10" t="s">
        <v>2634</v>
      </c>
      <c r="I1842" s="41" t="s">
        <v>140</v>
      </c>
      <c r="J1842" s="41"/>
      <c r="K1842" s="10"/>
      <c r="L1842" s="10" t="s">
        <v>66</v>
      </c>
      <c r="M1842" s="10" t="s">
        <v>67</v>
      </c>
      <c r="N1842" s="13" t="s">
        <v>2577</v>
      </c>
      <c r="O1842" s="10" t="s">
        <v>53</v>
      </c>
      <c r="P1842" s="15" t="s">
        <v>2577</v>
      </c>
      <c r="Q1842" s="11"/>
      <c r="R1842" s="10"/>
      <c r="S1842" s="10" t="s">
        <v>536</v>
      </c>
      <c r="T1842" s="10" t="s">
        <v>536</v>
      </c>
      <c r="U1842" s="10" t="s">
        <v>2580</v>
      </c>
      <c r="V1842" s="10">
        <v>2710193200</v>
      </c>
      <c r="W1842" s="10" t="s">
        <v>604</v>
      </c>
      <c r="X1842" s="10" t="s">
        <v>604</v>
      </c>
      <c r="Y1842" s="10" t="s">
        <v>604</v>
      </c>
      <c r="Z1842" s="10" t="s">
        <v>604</v>
      </c>
      <c r="AA1842" s="10" t="s">
        <v>2581</v>
      </c>
      <c r="AB1842" s="14" t="s">
        <v>4543</v>
      </c>
      <c r="AC1842" s="14"/>
      <c r="AD1842" s="14"/>
      <c r="AE1842" s="14"/>
      <c r="AF1842" s="14"/>
      <c r="AG1842" s="14"/>
      <c r="AH1842" s="14"/>
    </row>
    <row r="1843" spans="2:34" hidden="1" x14ac:dyDescent="0.35">
      <c r="B1843" s="10">
        <v>44440854</v>
      </c>
      <c r="C1843" s="10">
        <v>854</v>
      </c>
      <c r="D1843" s="11" t="s">
        <v>4545</v>
      </c>
      <c r="E1843" s="11"/>
      <c r="F1843" s="11"/>
      <c r="G1843" s="11" t="s">
        <v>46</v>
      </c>
      <c r="H1843" s="10" t="s">
        <v>2634</v>
      </c>
      <c r="I1843" s="41" t="s">
        <v>140</v>
      </c>
      <c r="J1843" s="41"/>
      <c r="K1843" s="10"/>
      <c r="L1843" s="10" t="s">
        <v>66</v>
      </c>
      <c r="M1843" s="10" t="s">
        <v>67</v>
      </c>
      <c r="N1843" s="13" t="s">
        <v>2577</v>
      </c>
      <c r="O1843" s="10" t="s">
        <v>53</v>
      </c>
      <c r="P1843" s="15" t="s">
        <v>2577</v>
      </c>
      <c r="Q1843" s="11"/>
      <c r="R1843" s="10"/>
      <c r="S1843" s="10" t="s">
        <v>536</v>
      </c>
      <c r="T1843" s="10" t="s">
        <v>536</v>
      </c>
      <c r="U1843" s="10" t="s">
        <v>2580</v>
      </c>
      <c r="V1843" s="10" t="s">
        <v>604</v>
      </c>
      <c r="W1843" s="10" t="s">
        <v>604</v>
      </c>
      <c r="X1843" s="10" t="s">
        <v>604</v>
      </c>
      <c r="Y1843" s="10" t="s">
        <v>604</v>
      </c>
      <c r="Z1843" s="10" t="s">
        <v>604</v>
      </c>
      <c r="AA1843" s="10" t="s">
        <v>2581</v>
      </c>
      <c r="AB1843" s="14" t="s">
        <v>4543</v>
      </c>
      <c r="AC1843" s="14"/>
      <c r="AD1843" s="14"/>
      <c r="AE1843" s="14"/>
      <c r="AF1843" s="14"/>
      <c r="AG1843" s="14"/>
      <c r="AH1843" s="14"/>
    </row>
    <row r="1844" spans="2:34" hidden="1" x14ac:dyDescent="0.35">
      <c r="B1844" s="10">
        <v>44440928</v>
      </c>
      <c r="C1844" s="10">
        <v>928</v>
      </c>
      <c r="D1844" s="11" t="s">
        <v>4546</v>
      </c>
      <c r="E1844" s="11"/>
      <c r="F1844" s="11"/>
      <c r="G1844" s="11" t="s">
        <v>46</v>
      </c>
      <c r="H1844" s="10" t="s">
        <v>735</v>
      </c>
      <c r="I1844" s="41" t="s">
        <v>63</v>
      </c>
      <c r="J1844" s="41"/>
      <c r="K1844" s="10"/>
      <c r="L1844" s="10" t="s">
        <v>51</v>
      </c>
      <c r="M1844" s="10" t="s">
        <v>67</v>
      </c>
      <c r="N1844" s="13" t="s">
        <v>2577</v>
      </c>
      <c r="O1844" s="10" t="s">
        <v>53</v>
      </c>
      <c r="P1844" s="15" t="s">
        <v>2577</v>
      </c>
      <c r="Q1844" s="11"/>
      <c r="R1844" s="10"/>
      <c r="S1844" s="10" t="s">
        <v>536</v>
      </c>
      <c r="T1844" s="10" t="s">
        <v>536</v>
      </c>
      <c r="U1844" s="10" t="s">
        <v>2580</v>
      </c>
      <c r="V1844" s="10" t="s">
        <v>604</v>
      </c>
      <c r="W1844" s="10" t="s">
        <v>2582</v>
      </c>
      <c r="X1844" s="10" t="s">
        <v>604</v>
      </c>
      <c r="Y1844" s="10" t="s">
        <v>604</v>
      </c>
      <c r="Z1844" s="10" t="s">
        <v>604</v>
      </c>
      <c r="AA1844" s="10" t="s">
        <v>2581</v>
      </c>
      <c r="AB1844" s="14" t="s">
        <v>4543</v>
      </c>
      <c r="AC1844" s="14"/>
      <c r="AD1844" s="14"/>
      <c r="AE1844" s="14"/>
      <c r="AF1844" s="14"/>
      <c r="AG1844" s="14"/>
      <c r="AH1844" s="14"/>
    </row>
    <row r="1845" spans="2:34" hidden="1" x14ac:dyDescent="0.35">
      <c r="B1845" s="10">
        <v>52460841</v>
      </c>
      <c r="C1845" s="10">
        <v>841</v>
      </c>
      <c r="D1845" s="11" t="s">
        <v>4547</v>
      </c>
      <c r="E1845" s="11"/>
      <c r="F1845" s="11"/>
      <c r="G1845" s="11" t="s">
        <v>46</v>
      </c>
      <c r="H1845" s="10" t="s">
        <v>4548</v>
      </c>
      <c r="I1845" s="41" t="s">
        <v>140</v>
      </c>
      <c r="J1845" s="41"/>
      <c r="K1845" s="10"/>
      <c r="L1845" s="10" t="s">
        <v>51</v>
      </c>
      <c r="M1845" s="10" t="s">
        <v>67</v>
      </c>
      <c r="N1845" s="13" t="s">
        <v>2577</v>
      </c>
      <c r="O1845" s="10" t="s">
        <v>92</v>
      </c>
      <c r="P1845" s="15" t="s">
        <v>2577</v>
      </c>
      <c r="Q1845" s="11"/>
      <c r="R1845" s="10"/>
      <c r="S1845" s="10" t="s">
        <v>536</v>
      </c>
      <c r="T1845" s="10" t="s">
        <v>536</v>
      </c>
      <c r="U1845" s="10" t="s">
        <v>2580</v>
      </c>
      <c r="V1845" s="10">
        <v>3403190000</v>
      </c>
      <c r="W1845" s="10" t="s">
        <v>2582</v>
      </c>
      <c r="X1845" s="10" t="s">
        <v>4549</v>
      </c>
      <c r="Y1845" s="10" t="s">
        <v>604</v>
      </c>
      <c r="Z1845" s="10" t="s">
        <v>604</v>
      </c>
      <c r="AA1845" s="10" t="s">
        <v>4550</v>
      </c>
      <c r="AB1845" s="14"/>
      <c r="AC1845" s="14"/>
      <c r="AD1845" s="14"/>
      <c r="AE1845" s="14"/>
      <c r="AF1845" s="14"/>
      <c r="AG1845" s="14"/>
      <c r="AH1845" s="14"/>
    </row>
    <row r="1846" spans="2:34" hidden="1" x14ac:dyDescent="0.35">
      <c r="B1846" s="10">
        <v>52460845</v>
      </c>
      <c r="C1846" s="10">
        <v>845</v>
      </c>
      <c r="D1846" s="11" t="s">
        <v>4551</v>
      </c>
      <c r="E1846" s="11"/>
      <c r="F1846" s="11"/>
      <c r="G1846" s="11" t="s">
        <v>46</v>
      </c>
      <c r="H1846" s="10" t="s">
        <v>4200</v>
      </c>
      <c r="I1846" s="41" t="s">
        <v>140</v>
      </c>
      <c r="J1846" s="41"/>
      <c r="K1846" s="10"/>
      <c r="L1846" s="10" t="s">
        <v>51</v>
      </c>
      <c r="M1846" s="10" t="s">
        <v>67</v>
      </c>
      <c r="N1846" s="13" t="s">
        <v>2577</v>
      </c>
      <c r="O1846" s="10" t="s">
        <v>53</v>
      </c>
      <c r="P1846" s="15" t="s">
        <v>2577</v>
      </c>
      <c r="Q1846" s="11"/>
      <c r="R1846" s="10"/>
      <c r="S1846" s="10" t="s">
        <v>536</v>
      </c>
      <c r="T1846" s="10" t="s">
        <v>536</v>
      </c>
      <c r="U1846" s="10" t="s">
        <v>2580</v>
      </c>
      <c r="V1846" s="10" t="s">
        <v>604</v>
      </c>
      <c r="W1846" s="10" t="s">
        <v>2582</v>
      </c>
      <c r="X1846" s="10" t="s">
        <v>604</v>
      </c>
      <c r="Y1846" s="10" t="s">
        <v>604</v>
      </c>
      <c r="Z1846" s="10" t="s">
        <v>604</v>
      </c>
      <c r="AA1846" s="10" t="s">
        <v>2581</v>
      </c>
      <c r="AB1846" s="14"/>
      <c r="AC1846" s="14"/>
      <c r="AD1846" s="14"/>
      <c r="AE1846" s="14"/>
      <c r="AF1846" s="14"/>
      <c r="AG1846" s="14"/>
      <c r="AH1846" s="14"/>
    </row>
    <row r="1847" spans="2:34" hidden="1" x14ac:dyDescent="0.35">
      <c r="B1847" s="10">
        <v>52355816</v>
      </c>
      <c r="C1847" s="10">
        <v>816</v>
      </c>
      <c r="D1847" s="11" t="s">
        <v>4552</v>
      </c>
      <c r="E1847" s="11"/>
      <c r="F1847" s="11"/>
      <c r="G1847" s="11" t="s">
        <v>46</v>
      </c>
      <c r="H1847" s="10" t="s">
        <v>3295</v>
      </c>
      <c r="I1847" s="41" t="s">
        <v>140</v>
      </c>
      <c r="J1847" s="41"/>
      <c r="K1847" s="10"/>
      <c r="L1847" s="10" t="s">
        <v>51</v>
      </c>
      <c r="M1847" s="10" t="s">
        <v>67</v>
      </c>
      <c r="N1847" s="13" t="s">
        <v>2577</v>
      </c>
      <c r="O1847" s="10" t="s">
        <v>53</v>
      </c>
      <c r="P1847" s="15" t="s">
        <v>2577</v>
      </c>
      <c r="Q1847" s="11"/>
      <c r="R1847" s="10"/>
      <c r="S1847" s="10" t="s">
        <v>536</v>
      </c>
      <c r="T1847" s="10" t="s">
        <v>536</v>
      </c>
      <c r="U1847" s="10" t="s">
        <v>2580</v>
      </c>
      <c r="V1847" s="10" t="s">
        <v>604</v>
      </c>
      <c r="W1847" s="10" t="s">
        <v>2582</v>
      </c>
      <c r="X1847" s="10" t="s">
        <v>604</v>
      </c>
      <c r="Y1847" s="10" t="s">
        <v>604</v>
      </c>
      <c r="Z1847" s="10" t="s">
        <v>604</v>
      </c>
      <c r="AA1847" s="10" t="s">
        <v>2581</v>
      </c>
      <c r="AB1847" s="14"/>
      <c r="AC1847" s="14"/>
      <c r="AD1847" s="14"/>
      <c r="AE1847" s="14"/>
      <c r="AF1847" s="14"/>
      <c r="AG1847" s="14"/>
      <c r="AH1847" s="14"/>
    </row>
    <row r="1848" spans="2:34" hidden="1" x14ac:dyDescent="0.35">
      <c r="B1848" s="10">
        <v>45938905</v>
      </c>
      <c r="C1848" s="10">
        <v>905</v>
      </c>
      <c r="D1848" s="11" t="s">
        <v>4553</v>
      </c>
      <c r="E1848" s="11"/>
      <c r="F1848" s="11"/>
      <c r="G1848" s="11" t="s">
        <v>46</v>
      </c>
      <c r="H1848" s="10" t="s">
        <v>735</v>
      </c>
      <c r="I1848" s="41" t="s">
        <v>63</v>
      </c>
      <c r="J1848" s="41"/>
      <c r="K1848" s="10"/>
      <c r="L1848" s="10" t="s">
        <v>66</v>
      </c>
      <c r="M1848" s="10" t="s">
        <v>52</v>
      </c>
      <c r="N1848" s="13" t="s">
        <v>2577</v>
      </c>
      <c r="O1848" s="10" t="s">
        <v>53</v>
      </c>
      <c r="P1848" s="15" t="s">
        <v>2577</v>
      </c>
      <c r="Q1848" s="11"/>
      <c r="R1848" s="10"/>
      <c r="S1848" s="10" t="s">
        <v>536</v>
      </c>
      <c r="T1848" s="10" t="s">
        <v>536</v>
      </c>
      <c r="U1848" s="10" t="s">
        <v>2580</v>
      </c>
      <c r="V1848" s="10">
        <v>2710193200</v>
      </c>
      <c r="W1848" s="10" t="s">
        <v>604</v>
      </c>
      <c r="X1848" s="10" t="s">
        <v>4554</v>
      </c>
      <c r="Y1848" s="10" t="s">
        <v>2703</v>
      </c>
      <c r="Z1848" s="10" t="s">
        <v>4555</v>
      </c>
      <c r="AA1848" s="10" t="s">
        <v>4556</v>
      </c>
      <c r="AB1848" s="14"/>
      <c r="AC1848" s="14"/>
      <c r="AD1848" s="14"/>
      <c r="AE1848" s="14"/>
      <c r="AF1848" s="14"/>
      <c r="AG1848" s="14"/>
      <c r="AH1848" s="14"/>
    </row>
    <row r="1849" spans="2:34" hidden="1" x14ac:dyDescent="0.35">
      <c r="B1849" s="10">
        <v>45938944</v>
      </c>
      <c r="C1849" s="10">
        <v>944</v>
      </c>
      <c r="D1849" s="11" t="s">
        <v>4557</v>
      </c>
      <c r="E1849" s="11"/>
      <c r="F1849" s="11"/>
      <c r="G1849" s="11" t="s">
        <v>46</v>
      </c>
      <c r="H1849" s="10" t="s">
        <v>2583</v>
      </c>
      <c r="I1849" s="41" t="s">
        <v>364</v>
      </c>
      <c r="J1849" s="41"/>
      <c r="K1849" s="10"/>
      <c r="L1849" s="10" t="s">
        <v>66</v>
      </c>
      <c r="M1849" s="10" t="s">
        <v>52</v>
      </c>
      <c r="N1849" s="13" t="s">
        <v>2577</v>
      </c>
      <c r="O1849" s="10" t="s">
        <v>53</v>
      </c>
      <c r="P1849" s="15" t="s">
        <v>2577</v>
      </c>
      <c r="Q1849" s="11"/>
      <c r="R1849" s="10"/>
      <c r="S1849" s="10" t="s">
        <v>536</v>
      </c>
      <c r="T1849" s="10" t="s">
        <v>536</v>
      </c>
      <c r="U1849" s="10" t="s">
        <v>2580</v>
      </c>
      <c r="V1849" s="10">
        <v>2710193200</v>
      </c>
      <c r="W1849" s="10" t="s">
        <v>604</v>
      </c>
      <c r="X1849" s="10" t="s">
        <v>4554</v>
      </c>
      <c r="Y1849" s="10" t="s">
        <v>604</v>
      </c>
      <c r="Z1849" s="10" t="s">
        <v>4555</v>
      </c>
      <c r="AA1849" s="10" t="s">
        <v>4558</v>
      </c>
      <c r="AB1849" s="14"/>
      <c r="AC1849" s="14"/>
      <c r="AD1849" s="14"/>
      <c r="AE1849" s="14"/>
      <c r="AF1849" s="14"/>
      <c r="AG1849" s="14"/>
      <c r="AH1849" s="14"/>
    </row>
    <row r="1850" spans="2:34" hidden="1" x14ac:dyDescent="0.35">
      <c r="B1850" s="10">
        <v>45938803</v>
      </c>
      <c r="C1850" s="10">
        <v>803</v>
      </c>
      <c r="D1850" s="11" t="s">
        <v>4559</v>
      </c>
      <c r="E1850" s="11"/>
      <c r="F1850" s="11"/>
      <c r="G1850" s="11" t="s">
        <v>46</v>
      </c>
      <c r="H1850" s="10" t="s">
        <v>1837</v>
      </c>
      <c r="I1850" s="41" t="s">
        <v>48</v>
      </c>
      <c r="J1850" s="41"/>
      <c r="K1850" s="10"/>
      <c r="L1850" s="10" t="s">
        <v>66</v>
      </c>
      <c r="M1850" s="10" t="s">
        <v>52</v>
      </c>
      <c r="N1850" s="13" t="s">
        <v>2577</v>
      </c>
      <c r="O1850" s="10" t="s">
        <v>53</v>
      </c>
      <c r="P1850" s="15" t="s">
        <v>2577</v>
      </c>
      <c r="Q1850" s="11"/>
      <c r="R1850" s="10"/>
      <c r="S1850" s="10">
        <v>45938809</v>
      </c>
      <c r="T1850" s="10" t="s">
        <v>4560</v>
      </c>
      <c r="U1850" s="10" t="s">
        <v>2594</v>
      </c>
      <c r="V1850" s="10" t="s">
        <v>604</v>
      </c>
      <c r="W1850" s="10" t="s">
        <v>604</v>
      </c>
      <c r="X1850" s="10" t="s">
        <v>4554</v>
      </c>
      <c r="Y1850" s="10" t="s">
        <v>604</v>
      </c>
      <c r="Z1850" s="10" t="s">
        <v>4555</v>
      </c>
      <c r="AA1850" s="10" t="s">
        <v>4558</v>
      </c>
      <c r="AB1850" s="14"/>
      <c r="AC1850" s="14"/>
      <c r="AD1850" s="14"/>
      <c r="AE1850" s="14"/>
      <c r="AF1850" s="14"/>
      <c r="AG1850" s="14"/>
      <c r="AH1850" s="14"/>
    </row>
    <row r="1851" spans="2:34" hidden="1" x14ac:dyDescent="0.35">
      <c r="B1851" s="10">
        <v>45935944</v>
      </c>
      <c r="C1851" s="10">
        <v>944</v>
      </c>
      <c r="D1851" s="11" t="s">
        <v>4561</v>
      </c>
      <c r="E1851" s="11"/>
      <c r="F1851" s="11"/>
      <c r="G1851" s="11" t="s">
        <v>46</v>
      </c>
      <c r="H1851" s="10" t="s">
        <v>2583</v>
      </c>
      <c r="I1851" s="41" t="s">
        <v>364</v>
      </c>
      <c r="J1851" s="41"/>
      <c r="K1851" s="10"/>
      <c r="L1851" s="10" t="s">
        <v>66</v>
      </c>
      <c r="M1851" s="10" t="s">
        <v>52</v>
      </c>
      <c r="N1851" s="13" t="s">
        <v>2577</v>
      </c>
      <c r="O1851" s="10" t="s">
        <v>53</v>
      </c>
      <c r="P1851" s="15" t="s">
        <v>2577</v>
      </c>
      <c r="Q1851" s="11"/>
      <c r="R1851" s="10"/>
      <c r="S1851" s="10" t="s">
        <v>536</v>
      </c>
      <c r="T1851" s="10" t="s">
        <v>536</v>
      </c>
      <c r="U1851" s="10" t="s">
        <v>2580</v>
      </c>
      <c r="V1851" s="10" t="s">
        <v>604</v>
      </c>
      <c r="W1851" s="10" t="s">
        <v>604</v>
      </c>
      <c r="X1851" s="10" t="s">
        <v>4562</v>
      </c>
      <c r="Y1851" s="10" t="s">
        <v>604</v>
      </c>
      <c r="Z1851" s="10" t="s">
        <v>4555</v>
      </c>
      <c r="AA1851" s="10" t="s">
        <v>4563</v>
      </c>
      <c r="AB1851" s="14"/>
      <c r="AC1851" s="14"/>
      <c r="AD1851" s="14"/>
      <c r="AE1851" s="14"/>
      <c r="AF1851" s="14"/>
      <c r="AG1851" s="14"/>
      <c r="AH1851" s="14"/>
    </row>
    <row r="1852" spans="2:34" hidden="1" x14ac:dyDescent="0.35">
      <c r="B1852" s="10">
        <v>45935803</v>
      </c>
      <c r="C1852" s="10">
        <v>803</v>
      </c>
      <c r="D1852" s="11" t="s">
        <v>4564</v>
      </c>
      <c r="E1852" s="11"/>
      <c r="F1852" s="11"/>
      <c r="G1852" s="11" t="s">
        <v>46</v>
      </c>
      <c r="H1852" s="10" t="s">
        <v>1837</v>
      </c>
      <c r="I1852" s="41" t="s">
        <v>48</v>
      </c>
      <c r="J1852" s="41"/>
      <c r="K1852" s="10"/>
      <c r="L1852" s="10" t="s">
        <v>66</v>
      </c>
      <c r="M1852" s="10" t="s">
        <v>52</v>
      </c>
      <c r="N1852" s="13" t="s">
        <v>2577</v>
      </c>
      <c r="O1852" s="10" t="s">
        <v>53</v>
      </c>
      <c r="P1852" s="15" t="s">
        <v>2577</v>
      </c>
      <c r="Q1852" s="11"/>
      <c r="R1852" s="10"/>
      <c r="S1852" s="10">
        <v>45935809</v>
      </c>
      <c r="T1852" s="10" t="s">
        <v>4565</v>
      </c>
      <c r="U1852" s="10" t="s">
        <v>2594</v>
      </c>
      <c r="V1852" s="10">
        <v>2710193200</v>
      </c>
      <c r="W1852" s="10" t="s">
        <v>604</v>
      </c>
      <c r="X1852" s="10" t="s">
        <v>4562</v>
      </c>
      <c r="Y1852" s="10" t="s">
        <v>604</v>
      </c>
      <c r="Z1852" s="10" t="s">
        <v>4555</v>
      </c>
      <c r="AA1852" s="10" t="s">
        <v>4563</v>
      </c>
      <c r="AB1852" s="14"/>
      <c r="AC1852" s="14"/>
      <c r="AD1852" s="14"/>
      <c r="AE1852" s="14"/>
      <c r="AF1852" s="14"/>
      <c r="AG1852" s="14"/>
      <c r="AH1852" s="14"/>
    </row>
    <row r="1853" spans="2:34" hidden="1" x14ac:dyDescent="0.35">
      <c r="B1853" s="10">
        <v>45595803</v>
      </c>
      <c r="C1853" s="10">
        <v>803</v>
      </c>
      <c r="D1853" s="11" t="s">
        <v>4566</v>
      </c>
      <c r="E1853" s="11"/>
      <c r="F1853" s="11"/>
      <c r="G1853" s="11" t="s">
        <v>46</v>
      </c>
      <c r="H1853" s="10" t="s">
        <v>1837</v>
      </c>
      <c r="I1853" s="41" t="s">
        <v>48</v>
      </c>
      <c r="J1853" s="41"/>
      <c r="K1853" s="10"/>
      <c r="L1853" s="10" t="s">
        <v>66</v>
      </c>
      <c r="M1853" s="10" t="s">
        <v>67</v>
      </c>
      <c r="N1853" s="13" t="s">
        <v>2577</v>
      </c>
      <c r="O1853" s="10" t="s">
        <v>604</v>
      </c>
      <c r="P1853" s="15" t="s">
        <v>2577</v>
      </c>
      <c r="Q1853" s="11"/>
      <c r="R1853" s="10"/>
      <c r="S1853" s="10" t="s">
        <v>536</v>
      </c>
      <c r="T1853" s="10" t="s">
        <v>536</v>
      </c>
      <c r="U1853" s="10" t="s">
        <v>2580</v>
      </c>
      <c r="V1853" s="10">
        <v>2710193200</v>
      </c>
      <c r="W1853" s="10" t="s">
        <v>604</v>
      </c>
      <c r="X1853" s="10" t="s">
        <v>604</v>
      </c>
      <c r="Y1853" s="10" t="s">
        <v>604</v>
      </c>
      <c r="Z1853" s="10" t="s">
        <v>604</v>
      </c>
      <c r="AA1853" s="10" t="s">
        <v>2581</v>
      </c>
      <c r="AB1853" s="14"/>
      <c r="AC1853" s="14"/>
      <c r="AD1853" s="14"/>
      <c r="AE1853" s="14"/>
      <c r="AF1853" s="14"/>
      <c r="AG1853" s="14"/>
      <c r="AH1853" s="14"/>
    </row>
    <row r="1854" spans="2:34" hidden="1" x14ac:dyDescent="0.35">
      <c r="B1854" s="10">
        <v>48483849</v>
      </c>
      <c r="C1854" s="10">
        <v>849</v>
      </c>
      <c r="D1854" s="11" t="s">
        <v>4567</v>
      </c>
      <c r="E1854" s="11"/>
      <c r="F1854" s="11"/>
      <c r="G1854" s="11" t="s">
        <v>46</v>
      </c>
      <c r="H1854" s="10" t="s">
        <v>47</v>
      </c>
      <c r="I1854" s="41" t="s">
        <v>48</v>
      </c>
      <c r="J1854" s="41"/>
      <c r="K1854" s="10"/>
      <c r="L1854" s="10" t="s">
        <v>51</v>
      </c>
      <c r="M1854" s="10" t="s">
        <v>67</v>
      </c>
      <c r="N1854" s="13" t="s">
        <v>2577</v>
      </c>
      <c r="O1854" s="10" t="s">
        <v>604</v>
      </c>
      <c r="P1854" s="15" t="s">
        <v>2577</v>
      </c>
      <c r="Q1854" s="11"/>
      <c r="R1854" s="10"/>
      <c r="S1854" s="10" t="s">
        <v>536</v>
      </c>
      <c r="T1854" s="10" t="s">
        <v>536</v>
      </c>
      <c r="U1854" s="10" t="s">
        <v>2580</v>
      </c>
      <c r="V1854" s="10" t="s">
        <v>604</v>
      </c>
      <c r="W1854" s="10" t="s">
        <v>2582</v>
      </c>
      <c r="X1854" s="10" t="s">
        <v>604</v>
      </c>
      <c r="Y1854" s="10" t="s">
        <v>604</v>
      </c>
      <c r="Z1854" s="10" t="s">
        <v>604</v>
      </c>
      <c r="AA1854" s="10" t="s">
        <v>2581</v>
      </c>
      <c r="AB1854" s="14"/>
      <c r="AC1854" s="14"/>
      <c r="AD1854" s="14"/>
      <c r="AE1854" s="14"/>
      <c r="AF1854" s="14"/>
      <c r="AG1854" s="14"/>
      <c r="AH1854" s="14"/>
    </row>
    <row r="1855" spans="2:34" hidden="1" x14ac:dyDescent="0.35">
      <c r="B1855" s="10">
        <v>45713803</v>
      </c>
      <c r="C1855" s="10">
        <v>803</v>
      </c>
      <c r="D1855" s="11" t="s">
        <v>4568</v>
      </c>
      <c r="E1855" s="11"/>
      <c r="F1855" s="11"/>
      <c r="G1855" s="11" t="s">
        <v>46</v>
      </c>
      <c r="H1855" s="10" t="s">
        <v>1837</v>
      </c>
      <c r="I1855" s="41" t="s">
        <v>48</v>
      </c>
      <c r="J1855" s="41">
        <v>0</v>
      </c>
      <c r="K1855" s="10" t="s">
        <v>65</v>
      </c>
      <c r="L1855" s="10" t="s">
        <v>66</v>
      </c>
      <c r="M1855" s="10" t="s">
        <v>67</v>
      </c>
      <c r="N1855" s="13" t="s">
        <v>2577</v>
      </c>
      <c r="O1855" s="10" t="s">
        <v>53</v>
      </c>
      <c r="P1855" s="15" t="s">
        <v>2577</v>
      </c>
      <c r="Q1855" s="11"/>
      <c r="R1855" s="10"/>
      <c r="S1855" s="10">
        <v>45657809</v>
      </c>
      <c r="T1855" s="10" t="s">
        <v>1393</v>
      </c>
      <c r="U1855" s="10" t="s">
        <v>2594</v>
      </c>
      <c r="V1855" s="10">
        <v>2710193200</v>
      </c>
      <c r="W1855" s="10" t="s">
        <v>604</v>
      </c>
      <c r="X1855" s="10" t="s">
        <v>4569</v>
      </c>
      <c r="Y1855" s="10" t="s">
        <v>604</v>
      </c>
      <c r="Z1855" s="10" t="s">
        <v>604</v>
      </c>
      <c r="AA1855" s="10" t="s">
        <v>4570</v>
      </c>
      <c r="AB1855" s="14" t="s">
        <v>1391</v>
      </c>
      <c r="AC1855" s="14"/>
      <c r="AD1855" s="14"/>
      <c r="AE1855" s="14"/>
      <c r="AF1855" s="14"/>
      <c r="AG1855" s="14"/>
      <c r="AH1855" s="14"/>
    </row>
    <row r="1856" spans="2:34" hidden="1" x14ac:dyDescent="0.35">
      <c r="B1856" s="10">
        <v>48725855</v>
      </c>
      <c r="C1856" s="10">
        <v>855</v>
      </c>
      <c r="D1856" s="11" t="s">
        <v>4571</v>
      </c>
      <c r="E1856" s="11"/>
      <c r="F1856" s="11"/>
      <c r="G1856" s="11" t="s">
        <v>46</v>
      </c>
      <c r="H1856" s="10" t="s">
        <v>163</v>
      </c>
      <c r="I1856" s="41" t="s">
        <v>164</v>
      </c>
      <c r="J1856" s="41">
        <v>0</v>
      </c>
      <c r="K1856" s="10" t="s">
        <v>65</v>
      </c>
      <c r="L1856" s="10" t="s">
        <v>66</v>
      </c>
      <c r="M1856" s="10" t="s">
        <v>67</v>
      </c>
      <c r="N1856" s="13" t="s">
        <v>2577</v>
      </c>
      <c r="O1856" s="10" t="s">
        <v>53</v>
      </c>
      <c r="P1856" s="15" t="s">
        <v>2577</v>
      </c>
      <c r="Q1856" s="11"/>
      <c r="R1856" s="10"/>
      <c r="S1856" s="10">
        <v>45658855</v>
      </c>
      <c r="T1856" s="10" t="s">
        <v>1396</v>
      </c>
      <c r="U1856" s="10" t="s">
        <v>2594</v>
      </c>
      <c r="V1856" s="10">
        <v>2710193200</v>
      </c>
      <c r="W1856" s="10" t="s">
        <v>604</v>
      </c>
      <c r="X1856" s="10" t="s">
        <v>4572</v>
      </c>
      <c r="Y1856" s="10" t="s">
        <v>604</v>
      </c>
      <c r="Z1856" s="10" t="s">
        <v>604</v>
      </c>
      <c r="AA1856" s="10" t="s">
        <v>4573</v>
      </c>
      <c r="AB1856" s="14" t="s">
        <v>1391</v>
      </c>
      <c r="AC1856" s="14"/>
      <c r="AD1856" s="14"/>
      <c r="AE1856" s="14"/>
      <c r="AF1856" s="14"/>
      <c r="AG1856" s="14"/>
      <c r="AH1856" s="14"/>
    </row>
    <row r="1857" spans="2:34" hidden="1" x14ac:dyDescent="0.35">
      <c r="B1857" s="10">
        <v>48725801</v>
      </c>
      <c r="C1857" s="10">
        <v>801</v>
      </c>
      <c r="D1857" s="11" t="s">
        <v>4574</v>
      </c>
      <c r="E1857" s="11"/>
      <c r="F1857" s="11"/>
      <c r="G1857" s="11" t="s">
        <v>46</v>
      </c>
      <c r="H1857" s="10" t="s">
        <v>79</v>
      </c>
      <c r="I1857" s="41" t="s">
        <v>79</v>
      </c>
      <c r="J1857" s="41">
        <v>0</v>
      </c>
      <c r="K1857" s="10" t="s">
        <v>65</v>
      </c>
      <c r="L1857" s="10" t="s">
        <v>66</v>
      </c>
      <c r="M1857" s="10" t="s">
        <v>67</v>
      </c>
      <c r="N1857" s="13" t="s">
        <v>2577</v>
      </c>
      <c r="O1857" s="10" t="s">
        <v>53</v>
      </c>
      <c r="P1857" s="15" t="s">
        <v>2577</v>
      </c>
      <c r="Q1857" s="11"/>
      <c r="R1857" s="10"/>
      <c r="S1857" s="10">
        <v>45658801</v>
      </c>
      <c r="T1857" s="10" t="s">
        <v>1397</v>
      </c>
      <c r="U1857" s="10" t="s">
        <v>2594</v>
      </c>
      <c r="V1857" s="10" t="s">
        <v>604</v>
      </c>
      <c r="W1857" s="10" t="s">
        <v>44</v>
      </c>
      <c r="X1857" s="10" t="s">
        <v>4572</v>
      </c>
      <c r="Y1857" s="10" t="s">
        <v>604</v>
      </c>
      <c r="Z1857" s="10" t="s">
        <v>604</v>
      </c>
      <c r="AA1857" s="10" t="s">
        <v>4573</v>
      </c>
      <c r="AB1857" s="14" t="s">
        <v>1391</v>
      </c>
      <c r="AC1857" s="14"/>
      <c r="AD1857" s="14"/>
      <c r="AE1857" s="14"/>
      <c r="AF1857" s="14"/>
      <c r="AG1857" s="14"/>
      <c r="AH1857" s="14"/>
    </row>
    <row r="1858" spans="2:34" hidden="1" x14ac:dyDescent="0.35">
      <c r="B1858" s="10">
        <v>48725803</v>
      </c>
      <c r="C1858" s="10">
        <v>803</v>
      </c>
      <c r="D1858" s="11" t="s">
        <v>4575</v>
      </c>
      <c r="E1858" s="11"/>
      <c r="F1858" s="11"/>
      <c r="G1858" s="11" t="s">
        <v>46</v>
      </c>
      <c r="H1858" s="10" t="s">
        <v>1837</v>
      </c>
      <c r="I1858" s="41" t="s">
        <v>48</v>
      </c>
      <c r="J1858" s="41">
        <v>0</v>
      </c>
      <c r="K1858" s="10" t="s">
        <v>65</v>
      </c>
      <c r="L1858" s="10" t="s">
        <v>66</v>
      </c>
      <c r="M1858" s="10" t="s">
        <v>67</v>
      </c>
      <c r="N1858" s="13" t="s">
        <v>2577</v>
      </c>
      <c r="O1858" s="10" t="s">
        <v>53</v>
      </c>
      <c r="P1858" s="15" t="s">
        <v>2577</v>
      </c>
      <c r="Q1858" s="11"/>
      <c r="R1858" s="10"/>
      <c r="S1858" s="10">
        <v>45658809</v>
      </c>
      <c r="T1858" s="10" t="s">
        <v>1401</v>
      </c>
      <c r="U1858" s="10" t="s">
        <v>2594</v>
      </c>
      <c r="V1858" s="10">
        <v>2710193200</v>
      </c>
      <c r="W1858" s="10" t="s">
        <v>604</v>
      </c>
      <c r="X1858" s="10" t="s">
        <v>4572</v>
      </c>
      <c r="Y1858" s="10" t="s">
        <v>604</v>
      </c>
      <c r="Z1858" s="10" t="s">
        <v>604</v>
      </c>
      <c r="AA1858" s="10" t="s">
        <v>4573</v>
      </c>
      <c r="AB1858" s="14" t="s">
        <v>1391</v>
      </c>
      <c r="AC1858" s="14"/>
      <c r="AD1858" s="14"/>
      <c r="AE1858" s="14"/>
      <c r="AF1858" s="14"/>
      <c r="AG1858" s="14"/>
      <c r="AH1858" s="14"/>
    </row>
    <row r="1859" spans="2:34" hidden="1" x14ac:dyDescent="0.35">
      <c r="B1859" s="10">
        <v>48725966</v>
      </c>
      <c r="C1859" s="10">
        <v>966</v>
      </c>
      <c r="D1859" s="11" t="s">
        <v>4576</v>
      </c>
      <c r="E1859" s="11"/>
      <c r="F1859" s="11"/>
      <c r="G1859" s="11" t="s">
        <v>46</v>
      </c>
      <c r="H1859" s="10" t="s">
        <v>151</v>
      </c>
      <c r="I1859" s="41" t="s">
        <v>86</v>
      </c>
      <c r="J1859" s="41">
        <v>0</v>
      </c>
      <c r="K1859" s="10" t="s">
        <v>65</v>
      </c>
      <c r="L1859" s="10" t="s">
        <v>66</v>
      </c>
      <c r="M1859" s="10" t="s">
        <v>67</v>
      </c>
      <c r="N1859" s="13" t="s">
        <v>2577</v>
      </c>
      <c r="O1859" s="10" t="s">
        <v>53</v>
      </c>
      <c r="P1859" s="15" t="s">
        <v>2577</v>
      </c>
      <c r="Q1859" s="11"/>
      <c r="R1859" s="10"/>
      <c r="S1859" s="10">
        <v>45658966</v>
      </c>
      <c r="T1859" s="10" t="s">
        <v>4577</v>
      </c>
      <c r="U1859" s="10" t="s">
        <v>2594</v>
      </c>
      <c r="V1859" s="10">
        <v>2710193200</v>
      </c>
      <c r="W1859" s="10" t="s">
        <v>604</v>
      </c>
      <c r="X1859" s="10" t="s">
        <v>4578</v>
      </c>
      <c r="Y1859" s="10" t="s">
        <v>604</v>
      </c>
      <c r="Z1859" s="10" t="s">
        <v>604</v>
      </c>
      <c r="AA1859" s="10" t="s">
        <v>4579</v>
      </c>
      <c r="AB1859" s="14" t="s">
        <v>1391</v>
      </c>
      <c r="AC1859" s="14"/>
      <c r="AD1859" s="14"/>
      <c r="AE1859" s="14"/>
      <c r="AF1859" s="14"/>
      <c r="AG1859" s="14"/>
      <c r="AH1859" s="14"/>
    </row>
    <row r="1860" spans="2:34" hidden="1" x14ac:dyDescent="0.35">
      <c r="B1860" s="10">
        <v>48747815</v>
      </c>
      <c r="C1860" s="10">
        <v>815</v>
      </c>
      <c r="D1860" s="11" t="s">
        <v>4580</v>
      </c>
      <c r="E1860" s="11"/>
      <c r="F1860" s="11"/>
      <c r="G1860" s="11" t="s">
        <v>46</v>
      </c>
      <c r="H1860" s="10" t="s">
        <v>163</v>
      </c>
      <c r="I1860" s="41" t="s">
        <v>164</v>
      </c>
      <c r="J1860" s="41">
        <v>0</v>
      </c>
      <c r="K1860" s="10" t="s">
        <v>65</v>
      </c>
      <c r="L1860" s="10" t="s">
        <v>51</v>
      </c>
      <c r="M1860" s="10" t="s">
        <v>67</v>
      </c>
      <c r="N1860" s="13" t="s">
        <v>2577</v>
      </c>
      <c r="O1860" s="10" t="s">
        <v>53</v>
      </c>
      <c r="P1860" s="15" t="s">
        <v>2577</v>
      </c>
      <c r="Q1860" s="11"/>
      <c r="R1860" s="10"/>
      <c r="S1860" s="10" t="s">
        <v>536</v>
      </c>
      <c r="T1860" s="10" t="s">
        <v>536</v>
      </c>
      <c r="U1860" s="10" t="s">
        <v>2580</v>
      </c>
      <c r="V1860" s="10">
        <v>2710193200</v>
      </c>
      <c r="W1860" s="10" t="s">
        <v>2582</v>
      </c>
      <c r="X1860" s="10" t="s">
        <v>604</v>
      </c>
      <c r="Y1860" s="10" t="s">
        <v>604</v>
      </c>
      <c r="Z1860" s="10" t="s">
        <v>604</v>
      </c>
      <c r="AA1860" s="10" t="s">
        <v>2581</v>
      </c>
      <c r="AB1860" s="14" t="s">
        <v>1391</v>
      </c>
      <c r="AC1860" s="14"/>
      <c r="AD1860" s="14"/>
      <c r="AE1860" s="14"/>
      <c r="AF1860" s="14"/>
      <c r="AG1860" s="14"/>
      <c r="AH1860" s="14"/>
    </row>
    <row r="1861" spans="2:34" hidden="1" x14ac:dyDescent="0.35">
      <c r="B1861" s="10">
        <v>48747855</v>
      </c>
      <c r="C1861" s="10">
        <v>855</v>
      </c>
      <c r="D1861" s="11" t="s">
        <v>4581</v>
      </c>
      <c r="E1861" s="11"/>
      <c r="F1861" s="11"/>
      <c r="G1861" s="11" t="s">
        <v>46</v>
      </c>
      <c r="H1861" s="10" t="s">
        <v>163</v>
      </c>
      <c r="I1861" s="41" t="s">
        <v>164</v>
      </c>
      <c r="J1861" s="41">
        <v>0</v>
      </c>
      <c r="K1861" s="10" t="s">
        <v>65</v>
      </c>
      <c r="L1861" s="10" t="s">
        <v>66</v>
      </c>
      <c r="M1861" s="10" t="s">
        <v>67</v>
      </c>
      <c r="N1861" s="13" t="s">
        <v>2577</v>
      </c>
      <c r="O1861" s="10" t="s">
        <v>53</v>
      </c>
      <c r="P1861" s="15" t="s">
        <v>2577</v>
      </c>
      <c r="Q1861" s="11"/>
      <c r="R1861" s="10"/>
      <c r="S1861" s="10">
        <v>45659855</v>
      </c>
      <c r="T1861" s="10" t="s">
        <v>1416</v>
      </c>
      <c r="U1861" s="10" t="s">
        <v>2594</v>
      </c>
      <c r="V1861" s="10">
        <v>2710193200</v>
      </c>
      <c r="W1861" s="10" t="s">
        <v>604</v>
      </c>
      <c r="X1861" s="10" t="s">
        <v>4582</v>
      </c>
      <c r="Y1861" s="10" t="s">
        <v>604</v>
      </c>
      <c r="Z1861" s="10" t="s">
        <v>604</v>
      </c>
      <c r="AA1861" s="10" t="s">
        <v>4583</v>
      </c>
      <c r="AB1861" s="14" t="s">
        <v>1391</v>
      </c>
      <c r="AC1861" s="14"/>
      <c r="AD1861" s="14"/>
      <c r="AE1861" s="14"/>
      <c r="AF1861" s="14"/>
      <c r="AG1861" s="14"/>
      <c r="AH1861" s="14"/>
    </row>
    <row r="1862" spans="2:34" hidden="1" x14ac:dyDescent="0.35">
      <c r="B1862" s="10">
        <v>48747801</v>
      </c>
      <c r="C1862" s="10">
        <v>801</v>
      </c>
      <c r="D1862" s="11" t="s">
        <v>4584</v>
      </c>
      <c r="E1862" s="11"/>
      <c r="F1862" s="11"/>
      <c r="G1862" s="11" t="s">
        <v>46</v>
      </c>
      <c r="H1862" s="10" t="s">
        <v>79</v>
      </c>
      <c r="I1862" s="41" t="s">
        <v>79</v>
      </c>
      <c r="J1862" s="41">
        <v>0</v>
      </c>
      <c r="K1862" s="10" t="s">
        <v>65</v>
      </c>
      <c r="L1862" s="10" t="s">
        <v>66</v>
      </c>
      <c r="M1862" s="10" t="s">
        <v>67</v>
      </c>
      <c r="N1862" s="13" t="s">
        <v>2577</v>
      </c>
      <c r="O1862" s="10" t="s">
        <v>53</v>
      </c>
      <c r="P1862" s="15" t="s">
        <v>2577</v>
      </c>
      <c r="Q1862" s="11"/>
      <c r="R1862" s="10"/>
      <c r="S1862" s="10">
        <v>45659801</v>
      </c>
      <c r="T1862" s="10" t="s">
        <v>1411</v>
      </c>
      <c r="U1862" s="10" t="s">
        <v>2594</v>
      </c>
      <c r="V1862" s="10" t="s">
        <v>604</v>
      </c>
      <c r="W1862" s="10" t="s">
        <v>44</v>
      </c>
      <c r="X1862" s="10" t="s">
        <v>4582</v>
      </c>
      <c r="Y1862" s="10" t="s">
        <v>604</v>
      </c>
      <c r="Z1862" s="10" t="s">
        <v>604</v>
      </c>
      <c r="AA1862" s="10" t="s">
        <v>4583</v>
      </c>
      <c r="AB1862" s="14" t="s">
        <v>1391</v>
      </c>
      <c r="AC1862" s="14"/>
      <c r="AD1862" s="14"/>
      <c r="AE1862" s="14"/>
      <c r="AF1862" s="14"/>
      <c r="AG1862" s="14"/>
      <c r="AH1862" s="14"/>
    </row>
    <row r="1863" spans="2:34" hidden="1" x14ac:dyDescent="0.35">
      <c r="B1863" s="10">
        <v>48747803</v>
      </c>
      <c r="C1863" s="10">
        <v>803</v>
      </c>
      <c r="D1863" s="11" t="s">
        <v>4585</v>
      </c>
      <c r="E1863" s="11"/>
      <c r="F1863" s="11"/>
      <c r="G1863" s="11" t="s">
        <v>46</v>
      </c>
      <c r="H1863" s="10" t="s">
        <v>1837</v>
      </c>
      <c r="I1863" s="41" t="s">
        <v>48</v>
      </c>
      <c r="J1863" s="41">
        <v>0</v>
      </c>
      <c r="K1863" s="10" t="s">
        <v>65</v>
      </c>
      <c r="L1863" s="10" t="s">
        <v>66</v>
      </c>
      <c r="M1863" s="10" t="s">
        <v>67</v>
      </c>
      <c r="N1863" s="13" t="s">
        <v>2577</v>
      </c>
      <c r="O1863" s="10" t="s">
        <v>53</v>
      </c>
      <c r="P1863" s="15" t="s">
        <v>2577</v>
      </c>
      <c r="Q1863" s="11"/>
      <c r="R1863" s="10"/>
      <c r="S1863" s="10">
        <v>45659809</v>
      </c>
      <c r="T1863" s="10" t="s">
        <v>1419</v>
      </c>
      <c r="U1863" s="10" t="s">
        <v>2594</v>
      </c>
      <c r="V1863" s="10">
        <v>2710193200</v>
      </c>
      <c r="W1863" s="10" t="s">
        <v>604</v>
      </c>
      <c r="X1863" s="10" t="s">
        <v>4582</v>
      </c>
      <c r="Y1863" s="10" t="s">
        <v>604</v>
      </c>
      <c r="Z1863" s="10" t="s">
        <v>604</v>
      </c>
      <c r="AA1863" s="10" t="s">
        <v>4583</v>
      </c>
      <c r="AB1863" s="14" t="s">
        <v>1391</v>
      </c>
      <c r="AC1863" s="14"/>
      <c r="AD1863" s="14"/>
      <c r="AE1863" s="14"/>
      <c r="AF1863" s="14"/>
      <c r="AG1863" s="14"/>
      <c r="AH1863" s="14"/>
    </row>
    <row r="1864" spans="2:34" hidden="1" x14ac:dyDescent="0.35">
      <c r="B1864" s="10">
        <v>48747870</v>
      </c>
      <c r="C1864" s="10">
        <v>870</v>
      </c>
      <c r="D1864" s="11" t="s">
        <v>4586</v>
      </c>
      <c r="E1864" s="11"/>
      <c r="F1864" s="11"/>
      <c r="G1864" s="11" t="s">
        <v>46</v>
      </c>
      <c r="H1864" s="10" t="s">
        <v>151</v>
      </c>
      <c r="I1864" s="41" t="s">
        <v>86</v>
      </c>
      <c r="J1864" s="41">
        <v>0</v>
      </c>
      <c r="K1864" s="10" t="s">
        <v>65</v>
      </c>
      <c r="L1864" s="10" t="s">
        <v>66</v>
      </c>
      <c r="M1864" s="10" t="s">
        <v>67</v>
      </c>
      <c r="N1864" s="13" t="s">
        <v>2577</v>
      </c>
      <c r="O1864" s="10" t="s">
        <v>53</v>
      </c>
      <c r="P1864" s="15" t="s">
        <v>2577</v>
      </c>
      <c r="Q1864" s="11"/>
      <c r="R1864" s="10"/>
      <c r="S1864" s="10" t="s">
        <v>536</v>
      </c>
      <c r="T1864" s="10" t="s">
        <v>536</v>
      </c>
      <c r="U1864" s="10" t="s">
        <v>2580</v>
      </c>
      <c r="V1864" s="10" t="s">
        <v>604</v>
      </c>
      <c r="W1864" s="10" t="s">
        <v>604</v>
      </c>
      <c r="X1864" s="10" t="s">
        <v>604</v>
      </c>
      <c r="Y1864" s="10" t="s">
        <v>604</v>
      </c>
      <c r="Z1864" s="10" t="s">
        <v>604</v>
      </c>
      <c r="AA1864" s="10" t="s">
        <v>2581</v>
      </c>
      <c r="AB1864" s="14" t="s">
        <v>1391</v>
      </c>
      <c r="AC1864" s="14"/>
      <c r="AD1864" s="14"/>
      <c r="AE1864" s="14"/>
      <c r="AF1864" s="14"/>
      <c r="AG1864" s="14"/>
      <c r="AH1864" s="14"/>
    </row>
    <row r="1865" spans="2:34" hidden="1" x14ac:dyDescent="0.35">
      <c r="B1865" s="10">
        <v>48747966</v>
      </c>
      <c r="C1865" s="10">
        <v>966</v>
      </c>
      <c r="D1865" s="11" t="s">
        <v>4587</v>
      </c>
      <c r="E1865" s="11"/>
      <c r="F1865" s="11"/>
      <c r="G1865" s="11" t="s">
        <v>46</v>
      </c>
      <c r="H1865" s="10" t="s">
        <v>151</v>
      </c>
      <c r="I1865" s="41" t="s">
        <v>86</v>
      </c>
      <c r="J1865" s="41">
        <v>0</v>
      </c>
      <c r="K1865" s="10" t="s">
        <v>65</v>
      </c>
      <c r="L1865" s="10" t="s">
        <v>66</v>
      </c>
      <c r="M1865" s="10" t="s">
        <v>67</v>
      </c>
      <c r="N1865" s="13" t="s">
        <v>2577</v>
      </c>
      <c r="O1865" s="10" t="s">
        <v>53</v>
      </c>
      <c r="P1865" s="15" t="s">
        <v>2577</v>
      </c>
      <c r="Q1865" s="11"/>
      <c r="R1865" s="10"/>
      <c r="S1865" s="10">
        <v>45659966</v>
      </c>
      <c r="T1865" s="10" t="s">
        <v>4588</v>
      </c>
      <c r="U1865" s="10" t="s">
        <v>2594</v>
      </c>
      <c r="V1865" s="10">
        <v>2710193200</v>
      </c>
      <c r="W1865" s="10" t="s">
        <v>604</v>
      </c>
      <c r="X1865" s="10" t="s">
        <v>4582</v>
      </c>
      <c r="Y1865" s="10" t="s">
        <v>604</v>
      </c>
      <c r="Z1865" s="10" t="s">
        <v>604</v>
      </c>
      <c r="AA1865" s="10" t="s">
        <v>4583</v>
      </c>
      <c r="AB1865" s="14" t="s">
        <v>1391</v>
      </c>
      <c r="AC1865" s="14"/>
      <c r="AD1865" s="14"/>
      <c r="AE1865" s="14"/>
      <c r="AF1865" s="14"/>
      <c r="AG1865" s="14"/>
      <c r="AH1865" s="14"/>
    </row>
    <row r="1866" spans="2:34" hidden="1" x14ac:dyDescent="0.35">
      <c r="B1866" s="10">
        <v>48758855</v>
      </c>
      <c r="C1866" s="10">
        <v>855</v>
      </c>
      <c r="D1866" s="11" t="s">
        <v>4589</v>
      </c>
      <c r="E1866" s="11"/>
      <c r="F1866" s="11"/>
      <c r="G1866" s="11" t="s">
        <v>46</v>
      </c>
      <c r="H1866" s="10" t="s">
        <v>163</v>
      </c>
      <c r="I1866" s="41" t="s">
        <v>164</v>
      </c>
      <c r="J1866" s="41">
        <v>0</v>
      </c>
      <c r="K1866" s="10" t="s">
        <v>65</v>
      </c>
      <c r="L1866" s="10" t="s">
        <v>66</v>
      </c>
      <c r="M1866" s="10" t="s">
        <v>67</v>
      </c>
      <c r="N1866" s="13" t="s">
        <v>2577</v>
      </c>
      <c r="O1866" s="10" t="s">
        <v>53</v>
      </c>
      <c r="P1866" s="15" t="s">
        <v>2577</v>
      </c>
      <c r="Q1866" s="11"/>
      <c r="R1866" s="10"/>
      <c r="S1866" s="10">
        <v>45660855</v>
      </c>
      <c r="T1866" s="10" t="s">
        <v>1430</v>
      </c>
      <c r="U1866" s="10" t="s">
        <v>2594</v>
      </c>
      <c r="V1866" s="10">
        <v>2710193200</v>
      </c>
      <c r="W1866" s="10" t="s">
        <v>604</v>
      </c>
      <c r="X1866" s="10" t="s">
        <v>4590</v>
      </c>
      <c r="Y1866" s="10" t="s">
        <v>604</v>
      </c>
      <c r="Z1866" s="10" t="s">
        <v>604</v>
      </c>
      <c r="AA1866" s="10" t="s">
        <v>4591</v>
      </c>
      <c r="AB1866" s="113" t="s">
        <v>1391</v>
      </c>
      <c r="AC1866" s="14"/>
      <c r="AD1866" s="14"/>
      <c r="AE1866" s="14"/>
      <c r="AF1866" s="14"/>
      <c r="AG1866" s="14"/>
      <c r="AH1866" s="14"/>
    </row>
    <row r="1867" spans="2:34" hidden="1" x14ac:dyDescent="0.35">
      <c r="B1867" s="10">
        <v>48758801</v>
      </c>
      <c r="C1867" s="10">
        <v>801</v>
      </c>
      <c r="D1867" s="11" t="s">
        <v>4592</v>
      </c>
      <c r="E1867" s="11"/>
      <c r="F1867" s="11"/>
      <c r="G1867" s="11" t="s">
        <v>46</v>
      </c>
      <c r="H1867" s="10" t="s">
        <v>79</v>
      </c>
      <c r="I1867" s="41" t="s">
        <v>79</v>
      </c>
      <c r="J1867" s="41">
        <v>0</v>
      </c>
      <c r="K1867" s="10" t="s">
        <v>65</v>
      </c>
      <c r="L1867" s="10" t="s">
        <v>66</v>
      </c>
      <c r="M1867" s="10" t="s">
        <v>67</v>
      </c>
      <c r="N1867" s="13" t="s">
        <v>2577</v>
      </c>
      <c r="O1867" s="10" t="s">
        <v>53</v>
      </c>
      <c r="P1867" s="15" t="s">
        <v>2577</v>
      </c>
      <c r="Q1867" s="11"/>
      <c r="R1867" s="10"/>
      <c r="S1867" s="10" t="s">
        <v>3629</v>
      </c>
      <c r="T1867" s="10" t="s">
        <v>3629</v>
      </c>
      <c r="U1867" s="10" t="s">
        <v>2580</v>
      </c>
      <c r="V1867" s="10" t="s">
        <v>604</v>
      </c>
      <c r="W1867" s="10" t="s">
        <v>44</v>
      </c>
      <c r="X1867" s="10" t="s">
        <v>4590</v>
      </c>
      <c r="Y1867" s="10" t="s">
        <v>604</v>
      </c>
      <c r="Z1867" s="10" t="s">
        <v>604</v>
      </c>
      <c r="AA1867" s="10" t="s">
        <v>4591</v>
      </c>
      <c r="AB1867" s="14" t="s">
        <v>1391</v>
      </c>
      <c r="AC1867" s="14"/>
      <c r="AD1867" s="14"/>
      <c r="AE1867" s="14"/>
      <c r="AF1867" s="14"/>
      <c r="AG1867" s="14"/>
      <c r="AH1867" s="14"/>
    </row>
    <row r="1868" spans="2:34" hidden="1" x14ac:dyDescent="0.35">
      <c r="B1868" s="10">
        <v>48758803</v>
      </c>
      <c r="C1868" s="10">
        <v>803</v>
      </c>
      <c r="D1868" s="11" t="s">
        <v>4593</v>
      </c>
      <c r="E1868" s="11"/>
      <c r="F1868" s="11"/>
      <c r="G1868" s="11" t="s">
        <v>46</v>
      </c>
      <c r="H1868" s="10" t="s">
        <v>1837</v>
      </c>
      <c r="I1868" s="41" t="s">
        <v>48</v>
      </c>
      <c r="J1868" s="41">
        <v>0</v>
      </c>
      <c r="K1868" s="10" t="s">
        <v>65</v>
      </c>
      <c r="L1868" s="10" t="s">
        <v>66</v>
      </c>
      <c r="M1868" s="10" t="s">
        <v>67</v>
      </c>
      <c r="N1868" s="13" t="s">
        <v>2577</v>
      </c>
      <c r="O1868" s="10" t="s">
        <v>53</v>
      </c>
      <c r="P1868" s="15" t="s">
        <v>2577</v>
      </c>
      <c r="Q1868" s="11"/>
      <c r="R1868" s="10"/>
      <c r="S1868" s="10">
        <v>45660809</v>
      </c>
      <c r="T1868" s="10" t="s">
        <v>1433</v>
      </c>
      <c r="U1868" s="10" t="s">
        <v>2594</v>
      </c>
      <c r="V1868" s="10">
        <v>2710193200</v>
      </c>
      <c r="W1868" s="10" t="s">
        <v>604</v>
      </c>
      <c r="X1868" s="10" t="s">
        <v>4590</v>
      </c>
      <c r="Y1868" s="10" t="s">
        <v>604</v>
      </c>
      <c r="Z1868" s="10" t="s">
        <v>604</v>
      </c>
      <c r="AA1868" s="10" t="s">
        <v>4591</v>
      </c>
      <c r="AB1868" s="14" t="s">
        <v>1391</v>
      </c>
      <c r="AC1868" s="14"/>
      <c r="AD1868" s="14"/>
      <c r="AE1868" s="14"/>
      <c r="AF1868" s="14"/>
      <c r="AG1868" s="14"/>
      <c r="AH1868" s="14"/>
    </row>
    <row r="1869" spans="2:34" hidden="1" x14ac:dyDescent="0.35">
      <c r="B1869" s="10">
        <v>48758870</v>
      </c>
      <c r="C1869" s="10">
        <v>870</v>
      </c>
      <c r="D1869" s="11" t="s">
        <v>4594</v>
      </c>
      <c r="E1869" s="11"/>
      <c r="F1869" s="11"/>
      <c r="G1869" s="11" t="s">
        <v>46</v>
      </c>
      <c r="H1869" s="10" t="s">
        <v>151</v>
      </c>
      <c r="I1869" s="41" t="s">
        <v>86</v>
      </c>
      <c r="J1869" s="41">
        <v>0</v>
      </c>
      <c r="K1869" s="10" t="s">
        <v>65</v>
      </c>
      <c r="L1869" s="10" t="s">
        <v>66</v>
      </c>
      <c r="M1869" s="10" t="s">
        <v>67</v>
      </c>
      <c r="N1869" s="13" t="s">
        <v>2577</v>
      </c>
      <c r="O1869" s="10" t="s">
        <v>53</v>
      </c>
      <c r="P1869" s="15" t="s">
        <v>2577</v>
      </c>
      <c r="Q1869" s="11"/>
      <c r="R1869" s="10"/>
      <c r="S1869" s="10" t="s">
        <v>536</v>
      </c>
      <c r="T1869" s="10" t="s">
        <v>536</v>
      </c>
      <c r="U1869" s="10" t="s">
        <v>2580</v>
      </c>
      <c r="V1869" s="10" t="s">
        <v>604</v>
      </c>
      <c r="W1869" s="10" t="s">
        <v>604</v>
      </c>
      <c r="X1869" s="10" t="s">
        <v>604</v>
      </c>
      <c r="Y1869" s="10" t="s">
        <v>604</v>
      </c>
      <c r="Z1869" s="10" t="s">
        <v>604</v>
      </c>
      <c r="AA1869" s="10" t="s">
        <v>2581</v>
      </c>
      <c r="AB1869" s="14" t="s">
        <v>1391</v>
      </c>
      <c r="AC1869" s="14"/>
      <c r="AD1869" s="14"/>
      <c r="AE1869" s="14"/>
      <c r="AF1869" s="14"/>
      <c r="AG1869" s="14"/>
      <c r="AH1869" s="14"/>
    </row>
    <row r="1870" spans="2:34" hidden="1" x14ac:dyDescent="0.35">
      <c r="B1870" s="10">
        <v>48758966</v>
      </c>
      <c r="C1870" s="10">
        <v>966</v>
      </c>
      <c r="D1870" s="11" t="s">
        <v>4595</v>
      </c>
      <c r="E1870" s="11"/>
      <c r="F1870" s="11"/>
      <c r="G1870" s="11" t="s">
        <v>46</v>
      </c>
      <c r="H1870" s="10" t="s">
        <v>151</v>
      </c>
      <c r="I1870" s="41" t="s">
        <v>86</v>
      </c>
      <c r="J1870" s="41">
        <v>0</v>
      </c>
      <c r="K1870" s="10" t="s">
        <v>65</v>
      </c>
      <c r="L1870" s="10" t="s">
        <v>66</v>
      </c>
      <c r="M1870" s="10" t="s">
        <v>67</v>
      </c>
      <c r="N1870" s="13" t="s">
        <v>2577</v>
      </c>
      <c r="O1870" s="10" t="s">
        <v>53</v>
      </c>
      <c r="P1870" s="15" t="s">
        <v>2577</v>
      </c>
      <c r="Q1870" s="11"/>
      <c r="R1870" s="10"/>
      <c r="S1870" s="10">
        <v>45660966</v>
      </c>
      <c r="T1870" s="10" t="s">
        <v>4596</v>
      </c>
      <c r="U1870" s="10" t="s">
        <v>2594</v>
      </c>
      <c r="V1870" s="10">
        <v>2710193200</v>
      </c>
      <c r="W1870" s="10" t="s">
        <v>604</v>
      </c>
      <c r="X1870" s="10" t="s">
        <v>4590</v>
      </c>
      <c r="Y1870" s="10" t="s">
        <v>604</v>
      </c>
      <c r="Z1870" s="10" t="s">
        <v>604</v>
      </c>
      <c r="AA1870" s="10" t="s">
        <v>4591</v>
      </c>
      <c r="AB1870" s="14" t="s">
        <v>1391</v>
      </c>
      <c r="AC1870" s="14"/>
      <c r="AD1870" s="14"/>
      <c r="AE1870" s="14"/>
      <c r="AF1870" s="14"/>
      <c r="AG1870" s="14"/>
      <c r="AH1870" s="14"/>
    </row>
    <row r="1871" spans="2:34" hidden="1" x14ac:dyDescent="0.35">
      <c r="B1871" s="10">
        <v>48769803</v>
      </c>
      <c r="C1871" s="10">
        <v>803</v>
      </c>
      <c r="D1871" s="11" t="s">
        <v>4597</v>
      </c>
      <c r="E1871" s="11"/>
      <c r="F1871" s="11"/>
      <c r="G1871" s="11" t="s">
        <v>46</v>
      </c>
      <c r="H1871" s="10" t="s">
        <v>1837</v>
      </c>
      <c r="I1871" s="41" t="s">
        <v>48</v>
      </c>
      <c r="J1871" s="41">
        <v>0</v>
      </c>
      <c r="K1871" s="10" t="s">
        <v>65</v>
      </c>
      <c r="L1871" s="10" t="s">
        <v>66</v>
      </c>
      <c r="M1871" s="10" t="s">
        <v>67</v>
      </c>
      <c r="N1871" s="13" t="s">
        <v>2577</v>
      </c>
      <c r="O1871" s="10" t="s">
        <v>53</v>
      </c>
      <c r="P1871" s="15" t="s">
        <v>2577</v>
      </c>
      <c r="Q1871" s="11"/>
      <c r="R1871" s="10"/>
      <c r="S1871" s="10">
        <v>45272809</v>
      </c>
      <c r="T1871" s="10" t="s">
        <v>1442</v>
      </c>
      <c r="U1871" s="10" t="s">
        <v>2594</v>
      </c>
      <c r="V1871" s="10">
        <v>2710193200</v>
      </c>
      <c r="W1871" s="10" t="s">
        <v>604</v>
      </c>
      <c r="X1871" s="10" t="s">
        <v>4598</v>
      </c>
      <c r="Y1871" s="10" t="s">
        <v>604</v>
      </c>
      <c r="Z1871" s="10" t="s">
        <v>604</v>
      </c>
      <c r="AA1871" s="10" t="s">
        <v>4599</v>
      </c>
      <c r="AB1871" s="14" t="s">
        <v>1391</v>
      </c>
      <c r="AC1871" s="14"/>
      <c r="AD1871" s="14"/>
      <c r="AE1871" s="14"/>
      <c r="AF1871" s="14"/>
      <c r="AG1871" s="14"/>
      <c r="AH1871" s="14"/>
    </row>
    <row r="1872" spans="2:34" hidden="1" x14ac:dyDescent="0.35">
      <c r="B1872" s="10">
        <v>48769870</v>
      </c>
      <c r="C1872" s="10">
        <v>870</v>
      </c>
      <c r="D1872" s="11" t="s">
        <v>4600</v>
      </c>
      <c r="E1872" s="11"/>
      <c r="F1872" s="11"/>
      <c r="G1872" s="11" t="s">
        <v>46</v>
      </c>
      <c r="H1872" s="10" t="s">
        <v>151</v>
      </c>
      <c r="I1872" s="41" t="s">
        <v>86</v>
      </c>
      <c r="J1872" s="41">
        <v>0</v>
      </c>
      <c r="K1872" s="10" t="s">
        <v>65</v>
      </c>
      <c r="L1872" s="10" t="s">
        <v>66</v>
      </c>
      <c r="M1872" s="10" t="s">
        <v>67</v>
      </c>
      <c r="N1872" s="13" t="s">
        <v>2577</v>
      </c>
      <c r="O1872" s="10" t="s">
        <v>53</v>
      </c>
      <c r="P1872" s="15" t="s">
        <v>2577</v>
      </c>
      <c r="Q1872" s="11"/>
      <c r="R1872" s="10"/>
      <c r="S1872" s="10" t="s">
        <v>536</v>
      </c>
      <c r="T1872" s="10" t="s">
        <v>536</v>
      </c>
      <c r="U1872" s="10" t="s">
        <v>2580</v>
      </c>
      <c r="V1872" s="10" t="s">
        <v>604</v>
      </c>
      <c r="W1872" s="10" t="s">
        <v>604</v>
      </c>
      <c r="X1872" s="10" t="s">
        <v>604</v>
      </c>
      <c r="Y1872" s="10" t="s">
        <v>604</v>
      </c>
      <c r="Z1872" s="10" t="s">
        <v>604</v>
      </c>
      <c r="AA1872" s="10" t="s">
        <v>2581</v>
      </c>
      <c r="AB1872" s="14" t="s">
        <v>1391</v>
      </c>
      <c r="AC1872" s="14"/>
      <c r="AD1872" s="14"/>
      <c r="AE1872" s="14"/>
      <c r="AF1872" s="14"/>
      <c r="AG1872" s="14"/>
      <c r="AH1872" s="14"/>
    </row>
    <row r="1873" spans="2:34" hidden="1" x14ac:dyDescent="0.35">
      <c r="B1873" s="10">
        <v>48703803</v>
      </c>
      <c r="C1873" s="10">
        <v>803</v>
      </c>
      <c r="D1873" s="11" t="s">
        <v>4601</v>
      </c>
      <c r="E1873" s="11"/>
      <c r="F1873" s="11"/>
      <c r="G1873" s="11" t="s">
        <v>46</v>
      </c>
      <c r="H1873" s="10" t="s">
        <v>1837</v>
      </c>
      <c r="I1873" s="41" t="s">
        <v>48</v>
      </c>
      <c r="J1873" s="41">
        <v>0</v>
      </c>
      <c r="K1873" s="10" t="s">
        <v>65</v>
      </c>
      <c r="L1873" s="10" t="s">
        <v>66</v>
      </c>
      <c r="M1873" s="10" t="s">
        <v>67</v>
      </c>
      <c r="N1873" s="13" t="s">
        <v>2577</v>
      </c>
      <c r="O1873" s="10" t="s">
        <v>53</v>
      </c>
      <c r="P1873" s="15" t="s">
        <v>2577</v>
      </c>
      <c r="Q1873" s="11"/>
      <c r="R1873" s="10"/>
      <c r="S1873" s="10">
        <v>45661809</v>
      </c>
      <c r="T1873" s="10" t="s">
        <v>1446</v>
      </c>
      <c r="U1873" s="10" t="s">
        <v>2594</v>
      </c>
      <c r="V1873" s="10">
        <v>2710193200</v>
      </c>
      <c r="W1873" s="10" t="s">
        <v>604</v>
      </c>
      <c r="X1873" s="10" t="s">
        <v>4602</v>
      </c>
      <c r="Y1873" s="10" t="s">
        <v>604</v>
      </c>
      <c r="Z1873" s="10" t="s">
        <v>604</v>
      </c>
      <c r="AA1873" s="10" t="s">
        <v>4603</v>
      </c>
      <c r="AB1873" s="14" t="s">
        <v>1391</v>
      </c>
      <c r="AC1873" s="14"/>
      <c r="AD1873" s="14"/>
      <c r="AE1873" s="14"/>
      <c r="AF1873" s="14"/>
      <c r="AG1873" s="14"/>
      <c r="AH1873" s="14"/>
    </row>
    <row r="1874" spans="2:34" hidden="1" x14ac:dyDescent="0.35">
      <c r="B1874" s="10">
        <v>48703870</v>
      </c>
      <c r="C1874" s="10">
        <v>870</v>
      </c>
      <c r="D1874" s="11" t="s">
        <v>4604</v>
      </c>
      <c r="E1874" s="11"/>
      <c r="F1874" s="11"/>
      <c r="G1874" s="11" t="s">
        <v>46</v>
      </c>
      <c r="H1874" s="10" t="s">
        <v>151</v>
      </c>
      <c r="I1874" s="41" t="s">
        <v>86</v>
      </c>
      <c r="J1874" s="41">
        <v>0</v>
      </c>
      <c r="K1874" s="10" t="s">
        <v>65</v>
      </c>
      <c r="L1874" s="10" t="s">
        <v>66</v>
      </c>
      <c r="M1874" s="10" t="s">
        <v>67</v>
      </c>
      <c r="N1874" s="13" t="s">
        <v>2577</v>
      </c>
      <c r="O1874" s="10" t="s">
        <v>53</v>
      </c>
      <c r="P1874" s="15" t="s">
        <v>2577</v>
      </c>
      <c r="Q1874" s="11"/>
      <c r="R1874" s="10"/>
      <c r="S1874" s="10" t="s">
        <v>536</v>
      </c>
      <c r="T1874" s="10" t="s">
        <v>536</v>
      </c>
      <c r="U1874" s="10" t="s">
        <v>2580</v>
      </c>
      <c r="V1874" s="10" t="s">
        <v>604</v>
      </c>
      <c r="W1874" s="10" t="s">
        <v>604</v>
      </c>
      <c r="X1874" s="10" t="s">
        <v>604</v>
      </c>
      <c r="Y1874" s="10" t="s">
        <v>604</v>
      </c>
      <c r="Z1874" s="10" t="s">
        <v>604</v>
      </c>
      <c r="AA1874" s="10" t="s">
        <v>2581</v>
      </c>
      <c r="AB1874" s="14" t="s">
        <v>1391</v>
      </c>
      <c r="AC1874" s="14"/>
      <c r="AD1874" s="14"/>
      <c r="AE1874" s="14"/>
      <c r="AF1874" s="14"/>
      <c r="AG1874" s="14"/>
      <c r="AH1874" s="14"/>
    </row>
    <row r="1875" spans="2:34" hidden="1" x14ac:dyDescent="0.35">
      <c r="B1875" s="10">
        <v>48703966</v>
      </c>
      <c r="C1875" s="10">
        <v>966</v>
      </c>
      <c r="D1875" s="11" t="s">
        <v>4605</v>
      </c>
      <c r="E1875" s="11"/>
      <c r="F1875" s="11"/>
      <c r="G1875" s="11" t="s">
        <v>46</v>
      </c>
      <c r="H1875" s="10" t="s">
        <v>151</v>
      </c>
      <c r="I1875" s="41" t="s">
        <v>86</v>
      </c>
      <c r="J1875" s="41">
        <v>0</v>
      </c>
      <c r="K1875" s="10" t="s">
        <v>65</v>
      </c>
      <c r="L1875" s="10" t="s">
        <v>66</v>
      </c>
      <c r="M1875" s="10" t="s">
        <v>67</v>
      </c>
      <c r="N1875" s="13" t="s">
        <v>2577</v>
      </c>
      <c r="O1875" s="10" t="s">
        <v>53</v>
      </c>
      <c r="P1875" s="15" t="s">
        <v>2577</v>
      </c>
      <c r="Q1875" s="11"/>
      <c r="R1875" s="10"/>
      <c r="S1875" s="10">
        <v>45661966</v>
      </c>
      <c r="T1875" s="10" t="s">
        <v>4606</v>
      </c>
      <c r="U1875" s="10" t="s">
        <v>2594</v>
      </c>
      <c r="V1875" s="10">
        <v>2710193200</v>
      </c>
      <c r="W1875" s="10" t="s">
        <v>604</v>
      </c>
      <c r="X1875" s="10" t="s">
        <v>4602</v>
      </c>
      <c r="Y1875" s="10" t="s">
        <v>604</v>
      </c>
      <c r="Z1875" s="10" t="s">
        <v>604</v>
      </c>
      <c r="AA1875" s="10" t="s">
        <v>4603</v>
      </c>
      <c r="AB1875" s="14" t="s">
        <v>1391</v>
      </c>
      <c r="AC1875" s="14"/>
      <c r="AD1875" s="14"/>
      <c r="AE1875" s="14"/>
      <c r="AF1875" s="14"/>
      <c r="AG1875" s="14"/>
      <c r="AH1875" s="14"/>
    </row>
    <row r="1876" spans="2:34" hidden="1" x14ac:dyDescent="0.35">
      <c r="B1876" s="10">
        <v>48770855</v>
      </c>
      <c r="C1876" s="10">
        <v>855</v>
      </c>
      <c r="D1876" s="11" t="s">
        <v>4607</v>
      </c>
      <c r="E1876" s="11"/>
      <c r="F1876" s="11"/>
      <c r="G1876" s="11" t="s">
        <v>46</v>
      </c>
      <c r="H1876" s="10" t="s">
        <v>163</v>
      </c>
      <c r="I1876" s="41" t="s">
        <v>164</v>
      </c>
      <c r="J1876" s="41">
        <v>0</v>
      </c>
      <c r="K1876" s="10" t="s">
        <v>65</v>
      </c>
      <c r="L1876" s="10" t="s">
        <v>66</v>
      </c>
      <c r="M1876" s="10" t="s">
        <v>67</v>
      </c>
      <c r="N1876" s="13" t="s">
        <v>2577</v>
      </c>
      <c r="O1876" s="10" t="s">
        <v>53</v>
      </c>
      <c r="P1876" s="15" t="s">
        <v>2577</v>
      </c>
      <c r="Q1876" s="11"/>
      <c r="R1876" s="10"/>
      <c r="S1876" s="10">
        <v>45273855</v>
      </c>
      <c r="T1876" s="10" t="s">
        <v>1455</v>
      </c>
      <c r="U1876" s="10" t="s">
        <v>2594</v>
      </c>
      <c r="V1876" s="10">
        <v>2710193200</v>
      </c>
      <c r="W1876" s="10" t="s">
        <v>604</v>
      </c>
      <c r="X1876" s="10" t="s">
        <v>4608</v>
      </c>
      <c r="Y1876" s="10" t="s">
        <v>604</v>
      </c>
      <c r="Z1876" s="10" t="s">
        <v>604</v>
      </c>
      <c r="AA1876" s="10" t="s">
        <v>4609</v>
      </c>
      <c r="AB1876" s="14" t="s">
        <v>1391</v>
      </c>
      <c r="AC1876" s="14"/>
      <c r="AD1876" s="14"/>
      <c r="AE1876" s="14"/>
      <c r="AF1876" s="14"/>
      <c r="AG1876" s="14"/>
      <c r="AH1876" s="14"/>
    </row>
    <row r="1877" spans="2:34" hidden="1" x14ac:dyDescent="0.35">
      <c r="B1877" s="10">
        <v>48770801</v>
      </c>
      <c r="C1877" s="10">
        <v>801</v>
      </c>
      <c r="D1877" s="11" t="s">
        <v>4610</v>
      </c>
      <c r="E1877" s="11"/>
      <c r="F1877" s="11"/>
      <c r="G1877" s="11" t="s">
        <v>46</v>
      </c>
      <c r="H1877" s="10" t="s">
        <v>79</v>
      </c>
      <c r="I1877" s="41" t="s">
        <v>79</v>
      </c>
      <c r="J1877" s="41">
        <v>0</v>
      </c>
      <c r="K1877" s="10" t="s">
        <v>65</v>
      </c>
      <c r="L1877" s="10" t="s">
        <v>66</v>
      </c>
      <c r="M1877" s="10" t="s">
        <v>67</v>
      </c>
      <c r="N1877" s="13" t="s">
        <v>2577</v>
      </c>
      <c r="O1877" s="10" t="s">
        <v>53</v>
      </c>
      <c r="P1877" s="15" t="s">
        <v>2577</v>
      </c>
      <c r="Q1877" s="11"/>
      <c r="R1877" s="10"/>
      <c r="S1877" s="10" t="s">
        <v>536</v>
      </c>
      <c r="T1877" s="10" t="s">
        <v>536</v>
      </c>
      <c r="U1877" s="10" t="s">
        <v>2580</v>
      </c>
      <c r="V1877" s="10">
        <v>2710193200</v>
      </c>
      <c r="W1877" s="10" t="s">
        <v>44</v>
      </c>
      <c r="X1877" s="10" t="s">
        <v>604</v>
      </c>
      <c r="Y1877" s="10" t="s">
        <v>604</v>
      </c>
      <c r="Z1877" s="10" t="s">
        <v>604</v>
      </c>
      <c r="AA1877" s="10" t="s">
        <v>2581</v>
      </c>
      <c r="AB1877" s="113" t="s">
        <v>1391</v>
      </c>
      <c r="AC1877" s="14"/>
      <c r="AD1877" s="14"/>
      <c r="AE1877" s="14"/>
      <c r="AF1877" s="14"/>
      <c r="AG1877" s="14"/>
      <c r="AH1877" s="14"/>
    </row>
    <row r="1878" spans="2:34" hidden="1" x14ac:dyDescent="0.35">
      <c r="B1878" s="10">
        <v>48770803</v>
      </c>
      <c r="C1878" s="10">
        <v>803</v>
      </c>
      <c r="D1878" s="11" t="s">
        <v>4611</v>
      </c>
      <c r="E1878" s="11"/>
      <c r="F1878" s="11"/>
      <c r="G1878" s="11" t="s">
        <v>46</v>
      </c>
      <c r="H1878" s="10" t="s">
        <v>1837</v>
      </c>
      <c r="I1878" s="41" t="s">
        <v>48</v>
      </c>
      <c r="J1878" s="41">
        <v>0</v>
      </c>
      <c r="K1878" s="10" t="s">
        <v>65</v>
      </c>
      <c r="L1878" s="10" t="s">
        <v>66</v>
      </c>
      <c r="M1878" s="10" t="s">
        <v>67</v>
      </c>
      <c r="N1878" s="13" t="s">
        <v>2577</v>
      </c>
      <c r="O1878" s="10" t="s">
        <v>53</v>
      </c>
      <c r="P1878" s="15" t="s">
        <v>2577</v>
      </c>
      <c r="Q1878" s="11"/>
      <c r="R1878" s="10"/>
      <c r="S1878" s="10">
        <v>45273809</v>
      </c>
      <c r="T1878" s="10" t="s">
        <v>1458</v>
      </c>
      <c r="U1878" s="10" t="s">
        <v>2594</v>
      </c>
      <c r="V1878" s="10">
        <v>2710193200</v>
      </c>
      <c r="W1878" s="10" t="s">
        <v>604</v>
      </c>
      <c r="X1878" s="10" t="s">
        <v>4608</v>
      </c>
      <c r="Y1878" s="10" t="s">
        <v>604</v>
      </c>
      <c r="Z1878" s="10" t="s">
        <v>604</v>
      </c>
      <c r="AA1878" s="10" t="s">
        <v>4609</v>
      </c>
      <c r="AB1878" s="14" t="s">
        <v>1391</v>
      </c>
      <c r="AC1878" s="14"/>
      <c r="AD1878" s="14"/>
      <c r="AE1878" s="14"/>
      <c r="AF1878" s="14"/>
      <c r="AG1878" s="14"/>
      <c r="AH1878" s="14"/>
    </row>
    <row r="1879" spans="2:34" hidden="1" x14ac:dyDescent="0.35">
      <c r="B1879" s="10">
        <v>48770870</v>
      </c>
      <c r="C1879" s="10">
        <v>870</v>
      </c>
      <c r="D1879" s="11" t="s">
        <v>4612</v>
      </c>
      <c r="E1879" s="11"/>
      <c r="F1879" s="11"/>
      <c r="G1879" s="11" t="s">
        <v>46</v>
      </c>
      <c r="H1879" s="10" t="s">
        <v>151</v>
      </c>
      <c r="I1879" s="41" t="s">
        <v>86</v>
      </c>
      <c r="J1879" s="41">
        <v>0</v>
      </c>
      <c r="K1879" s="10" t="s">
        <v>65</v>
      </c>
      <c r="L1879" s="10" t="s">
        <v>66</v>
      </c>
      <c r="M1879" s="10" t="s">
        <v>67</v>
      </c>
      <c r="N1879" s="13" t="s">
        <v>2577</v>
      </c>
      <c r="O1879" s="10" t="s">
        <v>53</v>
      </c>
      <c r="P1879" s="15" t="s">
        <v>2577</v>
      </c>
      <c r="Q1879" s="11"/>
      <c r="R1879" s="10"/>
      <c r="S1879" s="10" t="s">
        <v>536</v>
      </c>
      <c r="T1879" s="10" t="s">
        <v>536</v>
      </c>
      <c r="U1879" s="10" t="s">
        <v>2580</v>
      </c>
      <c r="V1879" s="10" t="s">
        <v>604</v>
      </c>
      <c r="W1879" s="10" t="s">
        <v>604</v>
      </c>
      <c r="X1879" s="10" t="s">
        <v>604</v>
      </c>
      <c r="Y1879" s="10" t="s">
        <v>604</v>
      </c>
      <c r="Z1879" s="10" t="s">
        <v>604</v>
      </c>
      <c r="AA1879" s="10" t="s">
        <v>2581</v>
      </c>
      <c r="AB1879" s="14" t="s">
        <v>1391</v>
      </c>
      <c r="AC1879" s="14"/>
      <c r="AD1879" s="14"/>
      <c r="AE1879" s="14"/>
      <c r="AF1879" s="14"/>
      <c r="AG1879" s="14"/>
      <c r="AH1879" s="14"/>
    </row>
    <row r="1880" spans="2:34" hidden="1" x14ac:dyDescent="0.35">
      <c r="B1880" s="10">
        <v>48770966</v>
      </c>
      <c r="C1880" s="10">
        <v>966</v>
      </c>
      <c r="D1880" s="11" t="s">
        <v>4613</v>
      </c>
      <c r="E1880" s="11"/>
      <c r="F1880" s="11"/>
      <c r="G1880" s="11" t="s">
        <v>46</v>
      </c>
      <c r="H1880" s="10" t="s">
        <v>151</v>
      </c>
      <c r="I1880" s="41" t="s">
        <v>86</v>
      </c>
      <c r="J1880" s="41">
        <v>0</v>
      </c>
      <c r="K1880" s="10" t="s">
        <v>65</v>
      </c>
      <c r="L1880" s="10" t="s">
        <v>66</v>
      </c>
      <c r="M1880" s="10" t="s">
        <v>67</v>
      </c>
      <c r="N1880" s="13" t="s">
        <v>2577</v>
      </c>
      <c r="O1880" s="10" t="s">
        <v>53</v>
      </c>
      <c r="P1880" s="15" t="s">
        <v>2577</v>
      </c>
      <c r="Q1880" s="11"/>
      <c r="R1880" s="10"/>
      <c r="S1880" s="10">
        <v>45273966</v>
      </c>
      <c r="T1880" s="10" t="s">
        <v>4614</v>
      </c>
      <c r="U1880" s="10" t="s">
        <v>2594</v>
      </c>
      <c r="V1880" s="10">
        <v>2710193200</v>
      </c>
      <c r="W1880" s="10" t="s">
        <v>604</v>
      </c>
      <c r="X1880" s="10" t="s">
        <v>4608</v>
      </c>
      <c r="Y1880" s="10" t="s">
        <v>604</v>
      </c>
      <c r="Z1880" s="10" t="s">
        <v>604</v>
      </c>
      <c r="AA1880" s="10" t="s">
        <v>4609</v>
      </c>
      <c r="AB1880" s="14" t="s">
        <v>1391</v>
      </c>
      <c r="AC1880" s="14"/>
      <c r="AD1880" s="14"/>
      <c r="AE1880" s="14"/>
      <c r="AF1880" s="14"/>
      <c r="AG1880" s="14"/>
      <c r="AH1880" s="14"/>
    </row>
    <row r="1881" spans="2:34" hidden="1" x14ac:dyDescent="0.35">
      <c r="B1881" s="10">
        <v>44460849</v>
      </c>
      <c r="C1881" s="10">
        <v>849</v>
      </c>
      <c r="D1881" s="11" t="s">
        <v>4615</v>
      </c>
      <c r="E1881" s="11"/>
      <c r="F1881" s="11"/>
      <c r="G1881" s="11" t="s">
        <v>46</v>
      </c>
      <c r="H1881" s="10" t="s">
        <v>47</v>
      </c>
      <c r="I1881" s="41" t="s">
        <v>48</v>
      </c>
      <c r="J1881" s="41">
        <v>0</v>
      </c>
      <c r="K1881" s="10" t="s">
        <v>65</v>
      </c>
      <c r="L1881" s="10" t="s">
        <v>51</v>
      </c>
      <c r="M1881" s="10" t="s">
        <v>67</v>
      </c>
      <c r="N1881" s="13" t="s">
        <v>2577</v>
      </c>
      <c r="O1881" s="10" t="s">
        <v>92</v>
      </c>
      <c r="P1881" s="15" t="s">
        <v>2577</v>
      </c>
      <c r="Q1881" s="11"/>
      <c r="R1881" s="10"/>
      <c r="S1881" s="10" t="s">
        <v>3629</v>
      </c>
      <c r="T1881" s="10" t="s">
        <v>3629</v>
      </c>
      <c r="U1881" s="10" t="s">
        <v>2580</v>
      </c>
      <c r="V1881" s="10">
        <v>2710193200</v>
      </c>
      <c r="W1881" s="10" t="s">
        <v>2582</v>
      </c>
      <c r="X1881" s="10" t="s">
        <v>4616</v>
      </c>
      <c r="Y1881" s="10" t="s">
        <v>604</v>
      </c>
      <c r="Z1881" s="10" t="s">
        <v>604</v>
      </c>
      <c r="AA1881" s="10" t="s">
        <v>4617</v>
      </c>
      <c r="AB1881" s="113" t="s">
        <v>1391</v>
      </c>
      <c r="AC1881" s="14"/>
      <c r="AD1881" s="14"/>
      <c r="AE1881" s="14"/>
      <c r="AF1881" s="14"/>
      <c r="AG1881" s="14"/>
      <c r="AH1881" s="14"/>
    </row>
    <row r="1882" spans="2:34" hidden="1" x14ac:dyDescent="0.35">
      <c r="B1882" s="10">
        <v>48711860</v>
      </c>
      <c r="C1882" s="10">
        <v>860</v>
      </c>
      <c r="D1882" s="11" t="s">
        <v>4618</v>
      </c>
      <c r="E1882" s="11"/>
      <c r="F1882" s="11"/>
      <c r="G1882" s="11" t="s">
        <v>46</v>
      </c>
      <c r="H1882" s="10" t="s">
        <v>3852</v>
      </c>
      <c r="I1882" s="41" t="s">
        <v>140</v>
      </c>
      <c r="J1882" s="41">
        <v>0</v>
      </c>
      <c r="K1882" s="10" t="s">
        <v>65</v>
      </c>
      <c r="L1882" s="10" t="s">
        <v>51</v>
      </c>
      <c r="M1882" s="10" t="s">
        <v>67</v>
      </c>
      <c r="N1882" s="13" t="s">
        <v>2577</v>
      </c>
      <c r="O1882" s="10" t="s">
        <v>604</v>
      </c>
      <c r="P1882" s="15" t="s">
        <v>2577</v>
      </c>
      <c r="Q1882" s="11"/>
      <c r="R1882" s="10"/>
      <c r="S1882" s="10">
        <v>45254860</v>
      </c>
      <c r="T1882" s="10" t="s">
        <v>4619</v>
      </c>
      <c r="U1882" s="10" t="s">
        <v>2594</v>
      </c>
      <c r="V1882" s="10">
        <v>3403990000</v>
      </c>
      <c r="W1882" s="10" t="s">
        <v>2582</v>
      </c>
      <c r="X1882" s="10" t="s">
        <v>4620</v>
      </c>
      <c r="Y1882" s="10" t="s">
        <v>604</v>
      </c>
      <c r="Z1882" s="10" t="s">
        <v>604</v>
      </c>
      <c r="AA1882" s="10" t="s">
        <v>4621</v>
      </c>
      <c r="AB1882" s="14" t="s">
        <v>1391</v>
      </c>
      <c r="AC1882" s="14"/>
      <c r="AD1882" s="14"/>
      <c r="AE1882" s="14"/>
      <c r="AF1882" s="14"/>
      <c r="AG1882" s="14"/>
      <c r="AH1882" s="14"/>
    </row>
    <row r="1883" spans="2:34" hidden="1" x14ac:dyDescent="0.35">
      <c r="B1883" s="10">
        <v>48731860</v>
      </c>
      <c r="C1883" s="10">
        <v>860</v>
      </c>
      <c r="D1883" s="11" t="s">
        <v>4622</v>
      </c>
      <c r="E1883" s="11"/>
      <c r="F1883" s="11"/>
      <c r="G1883" s="11" t="s">
        <v>46</v>
      </c>
      <c r="H1883" s="10" t="s">
        <v>3852</v>
      </c>
      <c r="I1883" s="41" t="s">
        <v>140</v>
      </c>
      <c r="J1883" s="41">
        <v>0</v>
      </c>
      <c r="K1883" s="10" t="s">
        <v>65</v>
      </c>
      <c r="L1883" s="10" t="s">
        <v>51</v>
      </c>
      <c r="M1883" s="10" t="s">
        <v>67</v>
      </c>
      <c r="N1883" s="13" t="s">
        <v>2577</v>
      </c>
      <c r="O1883" s="10" t="s">
        <v>604</v>
      </c>
      <c r="P1883" s="15" t="s">
        <v>2577</v>
      </c>
      <c r="Q1883" s="11"/>
      <c r="R1883" s="10"/>
      <c r="S1883" s="10">
        <v>45255860</v>
      </c>
      <c r="T1883" s="10" t="s">
        <v>4623</v>
      </c>
      <c r="U1883" s="10" t="s">
        <v>2594</v>
      </c>
      <c r="V1883" s="10" t="s">
        <v>604</v>
      </c>
      <c r="W1883" s="10" t="s">
        <v>2582</v>
      </c>
      <c r="X1883" s="10" t="s">
        <v>4624</v>
      </c>
      <c r="Y1883" s="10" t="s">
        <v>604</v>
      </c>
      <c r="Z1883" s="10" t="s">
        <v>604</v>
      </c>
      <c r="AA1883" s="10" t="s">
        <v>4625</v>
      </c>
      <c r="AB1883" s="14" t="s">
        <v>1391</v>
      </c>
      <c r="AC1883" s="14"/>
      <c r="AD1883" s="14"/>
      <c r="AE1883" s="14"/>
      <c r="AF1883" s="14"/>
      <c r="AG1883" s="14"/>
      <c r="AH1883" s="14"/>
    </row>
    <row r="1884" spans="2:34" hidden="1" x14ac:dyDescent="0.35">
      <c r="B1884" s="10">
        <v>48220860</v>
      </c>
      <c r="C1884" s="10">
        <v>860</v>
      </c>
      <c r="D1884" s="11" t="s">
        <v>4626</v>
      </c>
      <c r="E1884" s="11"/>
      <c r="F1884" s="11"/>
      <c r="G1884" s="11" t="s">
        <v>46</v>
      </c>
      <c r="H1884" s="10" t="s">
        <v>3852</v>
      </c>
      <c r="I1884" s="41" t="s">
        <v>140</v>
      </c>
      <c r="J1884" s="41">
        <v>0</v>
      </c>
      <c r="K1884" s="10" t="s">
        <v>65</v>
      </c>
      <c r="L1884" s="10" t="s">
        <v>51</v>
      </c>
      <c r="M1884" s="10" t="s">
        <v>67</v>
      </c>
      <c r="N1884" s="13" t="s">
        <v>2577</v>
      </c>
      <c r="O1884" s="10" t="s">
        <v>53</v>
      </c>
      <c r="P1884" s="15" t="s">
        <v>2577</v>
      </c>
      <c r="Q1884" s="11"/>
      <c r="R1884" s="10"/>
      <c r="S1884" s="10">
        <v>45253860</v>
      </c>
      <c r="T1884" s="10" t="s">
        <v>4627</v>
      </c>
      <c r="U1884" s="10" t="s">
        <v>2594</v>
      </c>
      <c r="V1884" s="10">
        <v>3403990000</v>
      </c>
      <c r="W1884" s="10" t="s">
        <v>2582</v>
      </c>
      <c r="X1884" s="10" t="s">
        <v>4628</v>
      </c>
      <c r="Y1884" s="10" t="s">
        <v>604</v>
      </c>
      <c r="Z1884" s="10" t="s">
        <v>604</v>
      </c>
      <c r="AA1884" s="10" t="s">
        <v>4629</v>
      </c>
      <c r="AB1884" s="14" t="s">
        <v>1391</v>
      </c>
      <c r="AC1884" s="14"/>
      <c r="AD1884" s="14"/>
      <c r="AE1884" s="14"/>
      <c r="AF1884" s="14"/>
      <c r="AG1884" s="14"/>
      <c r="AH1884" s="14"/>
    </row>
    <row r="1885" spans="2:34" hidden="1" x14ac:dyDescent="0.35">
      <c r="B1885" s="10">
        <v>45271801</v>
      </c>
      <c r="C1885" s="10">
        <v>801</v>
      </c>
      <c r="D1885" s="11" t="s">
        <v>4630</v>
      </c>
      <c r="E1885" s="11"/>
      <c r="F1885" s="11"/>
      <c r="G1885" s="11" t="s">
        <v>46</v>
      </c>
      <c r="H1885" s="10" t="s">
        <v>79</v>
      </c>
      <c r="I1885" s="41" t="s">
        <v>79</v>
      </c>
      <c r="J1885" s="41">
        <v>0</v>
      </c>
      <c r="K1885" s="10" t="s">
        <v>65</v>
      </c>
      <c r="L1885" s="10" t="s">
        <v>66</v>
      </c>
      <c r="M1885" s="10" t="s">
        <v>52</v>
      </c>
      <c r="N1885" s="13" t="s">
        <v>2577</v>
      </c>
      <c r="O1885" s="10" t="s">
        <v>53</v>
      </c>
      <c r="P1885" s="15" t="s">
        <v>2577</v>
      </c>
      <c r="Q1885" s="11"/>
      <c r="R1885" s="10"/>
      <c r="S1885" s="10" t="s">
        <v>536</v>
      </c>
      <c r="T1885" s="10" t="s">
        <v>536</v>
      </c>
      <c r="U1885" s="10" t="s">
        <v>2580</v>
      </c>
      <c r="V1885" s="10">
        <v>2710193200</v>
      </c>
      <c r="W1885" s="10" t="s">
        <v>44</v>
      </c>
      <c r="X1885" s="10" t="s">
        <v>4631</v>
      </c>
      <c r="Y1885" s="10">
        <v>1176</v>
      </c>
      <c r="Z1885" s="10" t="s">
        <v>392</v>
      </c>
      <c r="AA1885" s="10" t="s">
        <v>4632</v>
      </c>
      <c r="AB1885" s="113" t="s">
        <v>1391</v>
      </c>
      <c r="AC1885" s="14"/>
      <c r="AD1885" s="14"/>
      <c r="AE1885" s="14"/>
      <c r="AF1885" s="14"/>
      <c r="AG1885" s="14"/>
      <c r="AH1885" s="14"/>
    </row>
    <row r="1886" spans="2:34" hidden="1" x14ac:dyDescent="0.35">
      <c r="B1886" s="10">
        <v>45658966</v>
      </c>
      <c r="C1886" s="10">
        <v>966</v>
      </c>
      <c r="D1886" s="11" t="s">
        <v>4577</v>
      </c>
      <c r="E1886" s="11"/>
      <c r="F1886" s="11"/>
      <c r="G1886" s="11" t="s">
        <v>46</v>
      </c>
      <c r="H1886" s="10" t="s">
        <v>151</v>
      </c>
      <c r="I1886" s="41" t="s">
        <v>86</v>
      </c>
      <c r="J1886" s="41">
        <v>0</v>
      </c>
      <c r="K1886" s="10" t="s">
        <v>65</v>
      </c>
      <c r="L1886" s="10" t="s">
        <v>66</v>
      </c>
      <c r="M1886" s="10" t="s">
        <v>52</v>
      </c>
      <c r="N1886" s="13" t="s">
        <v>2577</v>
      </c>
      <c r="O1886" s="10" t="s">
        <v>53</v>
      </c>
      <c r="P1886" s="15" t="s">
        <v>2577</v>
      </c>
      <c r="Q1886" s="11"/>
      <c r="R1886" s="10"/>
      <c r="S1886" s="10">
        <v>45658967</v>
      </c>
      <c r="T1886" s="10" t="s">
        <v>4577</v>
      </c>
      <c r="U1886" s="10" t="s">
        <v>2594</v>
      </c>
      <c r="V1886" s="10">
        <v>2710193200</v>
      </c>
      <c r="W1886" s="10" t="s">
        <v>604</v>
      </c>
      <c r="X1886" s="10" t="s">
        <v>4633</v>
      </c>
      <c r="Y1886" s="10" t="s">
        <v>87</v>
      </c>
      <c r="Z1886" s="10" t="s">
        <v>88</v>
      </c>
      <c r="AA1886" s="10" t="s">
        <v>1409</v>
      </c>
      <c r="AB1886" s="14" t="s">
        <v>1391</v>
      </c>
      <c r="AC1886" s="14"/>
      <c r="AD1886" s="14"/>
      <c r="AE1886" s="14"/>
      <c r="AF1886" s="14"/>
      <c r="AG1886" s="14"/>
      <c r="AH1886" s="14"/>
    </row>
    <row r="1887" spans="2:34" hidden="1" x14ac:dyDescent="0.35">
      <c r="B1887" s="10">
        <v>45659966</v>
      </c>
      <c r="C1887" s="10">
        <v>966</v>
      </c>
      <c r="D1887" s="11" t="s">
        <v>4588</v>
      </c>
      <c r="E1887" s="11"/>
      <c r="F1887" s="11"/>
      <c r="G1887" s="11" t="s">
        <v>46</v>
      </c>
      <c r="H1887" s="10" t="s">
        <v>151</v>
      </c>
      <c r="I1887" s="41" t="s">
        <v>86</v>
      </c>
      <c r="J1887" s="41">
        <v>0</v>
      </c>
      <c r="K1887" s="10" t="s">
        <v>65</v>
      </c>
      <c r="L1887" s="10" t="s">
        <v>66</v>
      </c>
      <c r="M1887" s="10" t="s">
        <v>52</v>
      </c>
      <c r="N1887" s="13" t="s">
        <v>2577</v>
      </c>
      <c r="O1887" s="10" t="s">
        <v>53</v>
      </c>
      <c r="P1887" s="15" t="s">
        <v>2577</v>
      </c>
      <c r="Q1887" s="11"/>
      <c r="R1887" s="10"/>
      <c r="S1887" s="10">
        <v>45659967</v>
      </c>
      <c r="T1887" s="10" t="s">
        <v>4634</v>
      </c>
      <c r="U1887" s="10" t="s">
        <v>2594</v>
      </c>
      <c r="V1887" s="10">
        <v>2710193200</v>
      </c>
      <c r="W1887" s="10" t="s">
        <v>604</v>
      </c>
      <c r="X1887" s="10" t="s">
        <v>1413</v>
      </c>
      <c r="Y1887" s="10" t="s">
        <v>87</v>
      </c>
      <c r="Z1887" s="10" t="s">
        <v>88</v>
      </c>
      <c r="AA1887" s="10" t="s">
        <v>4635</v>
      </c>
      <c r="AB1887" s="14" t="s">
        <v>1391</v>
      </c>
      <c r="AC1887" s="14"/>
      <c r="AD1887" s="14"/>
      <c r="AE1887" s="14"/>
      <c r="AF1887" s="14"/>
      <c r="AG1887" s="14"/>
      <c r="AH1887" s="14"/>
    </row>
    <row r="1888" spans="2:34" hidden="1" x14ac:dyDescent="0.35">
      <c r="B1888" s="10">
        <v>45660966</v>
      </c>
      <c r="C1888" s="10">
        <v>966</v>
      </c>
      <c r="D1888" s="11" t="s">
        <v>4596</v>
      </c>
      <c r="E1888" s="11"/>
      <c r="F1888" s="11"/>
      <c r="G1888" s="11" t="s">
        <v>46</v>
      </c>
      <c r="H1888" s="10" t="s">
        <v>151</v>
      </c>
      <c r="I1888" s="41" t="s">
        <v>86</v>
      </c>
      <c r="J1888" s="41">
        <v>0</v>
      </c>
      <c r="K1888" s="10" t="s">
        <v>65</v>
      </c>
      <c r="L1888" s="10" t="s">
        <v>66</v>
      </c>
      <c r="M1888" s="10" t="s">
        <v>52</v>
      </c>
      <c r="N1888" s="13" t="s">
        <v>2577</v>
      </c>
      <c r="O1888" s="10" t="s">
        <v>53</v>
      </c>
      <c r="P1888" s="15" t="s">
        <v>2577</v>
      </c>
      <c r="Q1888" s="11"/>
      <c r="R1888" s="10"/>
      <c r="S1888" s="10">
        <v>45660967</v>
      </c>
      <c r="T1888" s="10" t="s">
        <v>1439</v>
      </c>
      <c r="U1888" s="10" t="s">
        <v>2594</v>
      </c>
      <c r="V1888" s="10">
        <v>2710193200</v>
      </c>
      <c r="W1888" s="10" t="s">
        <v>604</v>
      </c>
      <c r="X1888" s="10" t="s">
        <v>1428</v>
      </c>
      <c r="Y1888" s="10" t="s">
        <v>87</v>
      </c>
      <c r="Z1888" s="10" t="s">
        <v>88</v>
      </c>
      <c r="AA1888" s="10" t="s">
        <v>1441</v>
      </c>
      <c r="AB1888" s="14" t="s">
        <v>1391</v>
      </c>
      <c r="AC1888" s="14"/>
      <c r="AD1888" s="14"/>
      <c r="AE1888" s="14"/>
      <c r="AF1888" s="14"/>
      <c r="AG1888" s="14"/>
      <c r="AH1888" s="14"/>
    </row>
    <row r="1889" spans="2:34" hidden="1" x14ac:dyDescent="0.35">
      <c r="B1889" s="10">
        <v>45661966</v>
      </c>
      <c r="C1889" s="10">
        <v>966</v>
      </c>
      <c r="D1889" s="11" t="s">
        <v>4606</v>
      </c>
      <c r="E1889" s="11"/>
      <c r="F1889" s="11"/>
      <c r="G1889" s="11" t="s">
        <v>46</v>
      </c>
      <c r="H1889" s="10" t="s">
        <v>151</v>
      </c>
      <c r="I1889" s="41" t="s">
        <v>86</v>
      </c>
      <c r="J1889" s="41">
        <v>0</v>
      </c>
      <c r="K1889" s="10" t="s">
        <v>65</v>
      </c>
      <c r="L1889" s="10" t="s">
        <v>66</v>
      </c>
      <c r="M1889" s="10" t="s">
        <v>52</v>
      </c>
      <c r="N1889" s="13" t="s">
        <v>2577</v>
      </c>
      <c r="O1889" s="10" t="s">
        <v>53</v>
      </c>
      <c r="P1889" s="15" t="s">
        <v>2577</v>
      </c>
      <c r="Q1889" s="11"/>
      <c r="R1889" s="10"/>
      <c r="S1889" s="10">
        <v>45661967</v>
      </c>
      <c r="T1889" s="10" t="s">
        <v>4606</v>
      </c>
      <c r="U1889" s="10" t="s">
        <v>2594</v>
      </c>
      <c r="V1889" s="10">
        <v>2710193200</v>
      </c>
      <c r="W1889" s="10" t="s">
        <v>604</v>
      </c>
      <c r="X1889" s="10" t="s">
        <v>4636</v>
      </c>
      <c r="Y1889" s="10" t="s">
        <v>87</v>
      </c>
      <c r="Z1889" s="10" t="s">
        <v>88</v>
      </c>
      <c r="AA1889" s="10" t="s">
        <v>4637</v>
      </c>
      <c r="AB1889" s="14" t="s">
        <v>1391</v>
      </c>
      <c r="AC1889" s="14"/>
      <c r="AD1889" s="14"/>
      <c r="AE1889" s="14"/>
      <c r="AF1889" s="14"/>
      <c r="AG1889" s="14"/>
      <c r="AH1889" s="14"/>
    </row>
    <row r="1890" spans="2:34" hidden="1" x14ac:dyDescent="0.35">
      <c r="B1890" s="10">
        <v>45661967</v>
      </c>
      <c r="C1890" s="10">
        <v>967</v>
      </c>
      <c r="D1890" s="11" t="s">
        <v>4606</v>
      </c>
      <c r="E1890" s="11"/>
      <c r="F1890" s="11"/>
      <c r="G1890" s="11" t="s">
        <v>46</v>
      </c>
      <c r="H1890" s="10" t="s">
        <v>151</v>
      </c>
      <c r="I1890" s="41" t="s">
        <v>86</v>
      </c>
      <c r="J1890" s="41">
        <v>0</v>
      </c>
      <c r="K1890" s="10" t="s">
        <v>65</v>
      </c>
      <c r="L1890" s="10" t="s">
        <v>66</v>
      </c>
      <c r="M1890" s="10" t="s">
        <v>52</v>
      </c>
      <c r="N1890" s="13" t="s">
        <v>2577</v>
      </c>
      <c r="O1890" s="10" t="s">
        <v>53</v>
      </c>
      <c r="P1890" s="15" t="s">
        <v>2577</v>
      </c>
      <c r="Q1890" s="11"/>
      <c r="R1890" s="10"/>
      <c r="S1890" s="10" t="s">
        <v>536</v>
      </c>
      <c r="T1890" s="10" t="s">
        <v>536</v>
      </c>
      <c r="U1890" s="10" t="s">
        <v>2580</v>
      </c>
      <c r="V1890" s="10">
        <v>2710193200</v>
      </c>
      <c r="W1890" s="10" t="s">
        <v>604</v>
      </c>
      <c r="X1890" s="10" t="s">
        <v>4636</v>
      </c>
      <c r="Y1890" s="10" t="s">
        <v>87</v>
      </c>
      <c r="Z1890" s="10" t="s">
        <v>88</v>
      </c>
      <c r="AA1890" s="10" t="s">
        <v>4637</v>
      </c>
      <c r="AB1890" s="14" t="s">
        <v>1391</v>
      </c>
      <c r="AC1890" s="14"/>
      <c r="AD1890" s="14"/>
      <c r="AE1890" s="14"/>
      <c r="AF1890" s="14"/>
      <c r="AG1890" s="14"/>
      <c r="AH1890" s="14"/>
    </row>
    <row r="1891" spans="2:34" hidden="1" x14ac:dyDescent="0.35">
      <c r="B1891" s="10">
        <v>45273966</v>
      </c>
      <c r="C1891" s="10">
        <v>966</v>
      </c>
      <c r="D1891" s="11" t="s">
        <v>4614</v>
      </c>
      <c r="E1891" s="11"/>
      <c r="F1891" s="11"/>
      <c r="G1891" s="11" t="s">
        <v>46</v>
      </c>
      <c r="H1891" s="10" t="s">
        <v>151</v>
      </c>
      <c r="I1891" s="41" t="s">
        <v>86</v>
      </c>
      <c r="J1891" s="41">
        <v>0</v>
      </c>
      <c r="K1891" s="10" t="s">
        <v>65</v>
      </c>
      <c r="L1891" s="10" t="s">
        <v>66</v>
      </c>
      <c r="M1891" s="10" t="s">
        <v>52</v>
      </c>
      <c r="N1891" s="13" t="s">
        <v>2577</v>
      </c>
      <c r="O1891" s="10" t="s">
        <v>53</v>
      </c>
      <c r="P1891" s="15" t="s">
        <v>2577</v>
      </c>
      <c r="Q1891" s="11"/>
      <c r="R1891" s="10"/>
      <c r="S1891" s="10">
        <v>45273967</v>
      </c>
      <c r="T1891" s="10" t="s">
        <v>4638</v>
      </c>
      <c r="U1891" s="10" t="s">
        <v>2594</v>
      </c>
      <c r="V1891" s="10">
        <v>2710193200</v>
      </c>
      <c r="W1891" s="10" t="s">
        <v>604</v>
      </c>
      <c r="X1891" s="10" t="s">
        <v>4639</v>
      </c>
      <c r="Y1891" s="10" t="s">
        <v>87</v>
      </c>
      <c r="Z1891" s="10" t="s">
        <v>88</v>
      </c>
      <c r="AA1891" s="10" t="s">
        <v>4640</v>
      </c>
      <c r="AB1891" s="14" t="s">
        <v>1391</v>
      </c>
      <c r="AC1891" s="14"/>
      <c r="AD1891" s="14"/>
      <c r="AE1891" s="14"/>
      <c r="AF1891" s="14"/>
      <c r="AG1891" s="14"/>
      <c r="AH1891" s="14"/>
    </row>
    <row r="1892" spans="2:34" hidden="1" x14ac:dyDescent="0.35">
      <c r="B1892" s="10">
        <v>43649803</v>
      </c>
      <c r="C1892" s="10">
        <v>803</v>
      </c>
      <c r="D1892" s="11" t="s">
        <v>4641</v>
      </c>
      <c r="E1892" s="11"/>
      <c r="F1892" s="11"/>
      <c r="G1892" s="11" t="s">
        <v>46</v>
      </c>
      <c r="H1892" s="10" t="s">
        <v>1837</v>
      </c>
      <c r="I1892" s="41" t="s">
        <v>48</v>
      </c>
      <c r="J1892" s="41"/>
      <c r="K1892" s="10"/>
      <c r="L1892" s="10" t="s">
        <v>604</v>
      </c>
      <c r="M1892" s="10" t="s">
        <v>67</v>
      </c>
      <c r="N1892" s="13" t="s">
        <v>2577</v>
      </c>
      <c r="O1892" s="10" t="s">
        <v>604</v>
      </c>
      <c r="P1892" s="15" t="s">
        <v>2577</v>
      </c>
      <c r="Q1892" s="11"/>
      <c r="R1892" s="10"/>
      <c r="S1892" s="10" t="s">
        <v>536</v>
      </c>
      <c r="T1892" s="10" t="s">
        <v>536</v>
      </c>
      <c r="U1892" s="10" t="s">
        <v>2580</v>
      </c>
      <c r="V1892" s="10" t="s">
        <v>604</v>
      </c>
      <c r="W1892" s="10" t="s">
        <v>604</v>
      </c>
      <c r="X1892" s="10" t="s">
        <v>604</v>
      </c>
      <c r="Y1892" s="10" t="s">
        <v>604</v>
      </c>
      <c r="Z1892" s="10" t="s">
        <v>604</v>
      </c>
      <c r="AA1892" s="10" t="s">
        <v>2581</v>
      </c>
      <c r="AB1892" s="14"/>
      <c r="AC1892" s="14"/>
      <c r="AD1892" s="14"/>
      <c r="AE1892" s="14"/>
      <c r="AF1892" s="14"/>
      <c r="AG1892" s="14"/>
      <c r="AH1892" s="14"/>
    </row>
    <row r="1893" spans="2:34" hidden="1" x14ac:dyDescent="0.35">
      <c r="B1893" s="10">
        <v>43514801</v>
      </c>
      <c r="C1893" s="10">
        <v>801</v>
      </c>
      <c r="D1893" s="11" t="s">
        <v>4642</v>
      </c>
      <c r="E1893" s="11"/>
      <c r="F1893" s="11"/>
      <c r="G1893" s="11" t="s">
        <v>46</v>
      </c>
      <c r="H1893" s="10" t="s">
        <v>79</v>
      </c>
      <c r="I1893" s="41" t="s">
        <v>79</v>
      </c>
      <c r="J1893" s="41"/>
      <c r="K1893" s="10"/>
      <c r="L1893" s="10" t="s">
        <v>66</v>
      </c>
      <c r="M1893" s="10" t="s">
        <v>67</v>
      </c>
      <c r="N1893" s="13" t="s">
        <v>2577</v>
      </c>
      <c r="O1893" s="10" t="s">
        <v>53</v>
      </c>
      <c r="P1893" s="15" t="s">
        <v>2577</v>
      </c>
      <c r="Q1893" s="11"/>
      <c r="R1893" s="10"/>
      <c r="S1893" s="10" t="s">
        <v>536</v>
      </c>
      <c r="T1893" s="10" t="s">
        <v>536</v>
      </c>
      <c r="U1893" s="10" t="s">
        <v>2580</v>
      </c>
      <c r="V1893" s="10">
        <v>2710193200</v>
      </c>
      <c r="W1893" s="10" t="s">
        <v>44</v>
      </c>
      <c r="X1893" s="10" t="s">
        <v>4643</v>
      </c>
      <c r="Y1893" s="10" t="s">
        <v>604</v>
      </c>
      <c r="Z1893" s="10" t="s">
        <v>604</v>
      </c>
      <c r="AA1893" s="10" t="s">
        <v>4644</v>
      </c>
      <c r="AB1893" s="14"/>
      <c r="AC1893" s="14"/>
      <c r="AD1893" s="14"/>
      <c r="AE1893" s="14"/>
      <c r="AF1893" s="14"/>
      <c r="AG1893" s="14"/>
      <c r="AH1893" s="14"/>
    </row>
    <row r="1894" spans="2:34" hidden="1" x14ac:dyDescent="0.35">
      <c r="B1894" s="10">
        <v>51070807</v>
      </c>
      <c r="C1894" s="10">
        <v>807</v>
      </c>
      <c r="D1894" s="11" t="s">
        <v>4645</v>
      </c>
      <c r="E1894" s="11"/>
      <c r="F1894" s="11"/>
      <c r="G1894" s="11" t="s">
        <v>46</v>
      </c>
      <c r="H1894" s="10" t="s">
        <v>669</v>
      </c>
      <c r="I1894" s="41" t="s">
        <v>140</v>
      </c>
      <c r="J1894" s="41"/>
      <c r="K1894" s="10"/>
      <c r="L1894" s="10" t="s">
        <v>51</v>
      </c>
      <c r="M1894" s="10" t="s">
        <v>67</v>
      </c>
      <c r="N1894" s="13" t="s">
        <v>2577</v>
      </c>
      <c r="O1894" s="10" t="s">
        <v>604</v>
      </c>
      <c r="P1894" s="15" t="s">
        <v>2577</v>
      </c>
      <c r="Q1894" s="11"/>
      <c r="R1894" s="10"/>
      <c r="S1894" s="10" t="s">
        <v>536</v>
      </c>
      <c r="T1894" s="10" t="s">
        <v>536</v>
      </c>
      <c r="U1894" s="10" t="s">
        <v>2580</v>
      </c>
      <c r="V1894" s="10" t="s">
        <v>604</v>
      </c>
      <c r="W1894" s="10" t="s">
        <v>2582</v>
      </c>
      <c r="X1894" s="10" t="s">
        <v>604</v>
      </c>
      <c r="Y1894" s="10" t="s">
        <v>604</v>
      </c>
      <c r="Z1894" s="10" t="s">
        <v>604</v>
      </c>
      <c r="AA1894" s="10" t="s">
        <v>2581</v>
      </c>
      <c r="AB1894" s="14"/>
      <c r="AC1894" s="14"/>
      <c r="AD1894" s="14"/>
      <c r="AE1894" s="14"/>
      <c r="AF1894" s="14"/>
      <c r="AG1894" s="14"/>
      <c r="AH1894" s="14"/>
    </row>
    <row r="1895" spans="2:34" hidden="1" x14ac:dyDescent="0.35">
      <c r="B1895" s="10">
        <v>51071807</v>
      </c>
      <c r="C1895" s="10">
        <v>807</v>
      </c>
      <c r="D1895" s="11" t="s">
        <v>4646</v>
      </c>
      <c r="E1895" s="11"/>
      <c r="F1895" s="11"/>
      <c r="G1895" s="11" t="s">
        <v>46</v>
      </c>
      <c r="H1895" s="10" t="s">
        <v>669</v>
      </c>
      <c r="I1895" s="41" t="s">
        <v>140</v>
      </c>
      <c r="J1895" s="41"/>
      <c r="K1895" s="10"/>
      <c r="L1895" s="10" t="s">
        <v>51</v>
      </c>
      <c r="M1895" s="10" t="s">
        <v>67</v>
      </c>
      <c r="N1895" s="13" t="s">
        <v>2577</v>
      </c>
      <c r="O1895" s="10" t="s">
        <v>604</v>
      </c>
      <c r="P1895" s="15" t="s">
        <v>2577</v>
      </c>
      <c r="Q1895" s="11"/>
      <c r="R1895" s="10"/>
      <c r="S1895" s="10" t="s">
        <v>536</v>
      </c>
      <c r="T1895" s="10" t="s">
        <v>536</v>
      </c>
      <c r="U1895" s="10" t="s">
        <v>2580</v>
      </c>
      <c r="V1895" s="10" t="s">
        <v>604</v>
      </c>
      <c r="W1895" s="10" t="s">
        <v>2582</v>
      </c>
      <c r="X1895" s="10" t="s">
        <v>604</v>
      </c>
      <c r="Y1895" s="10" t="s">
        <v>604</v>
      </c>
      <c r="Z1895" s="10" t="s">
        <v>604</v>
      </c>
      <c r="AA1895" s="10" t="s">
        <v>2581</v>
      </c>
      <c r="AB1895" s="14"/>
      <c r="AC1895" s="14"/>
      <c r="AD1895" s="14"/>
      <c r="AE1895" s="14"/>
      <c r="AF1895" s="14"/>
      <c r="AG1895" s="14"/>
      <c r="AH1895" s="14"/>
    </row>
    <row r="1896" spans="2:34" hidden="1" x14ac:dyDescent="0.35">
      <c r="B1896" s="10">
        <v>51072807</v>
      </c>
      <c r="C1896" s="10">
        <v>807</v>
      </c>
      <c r="D1896" s="11" t="s">
        <v>4647</v>
      </c>
      <c r="E1896" s="11"/>
      <c r="F1896" s="11"/>
      <c r="G1896" s="11" t="s">
        <v>46</v>
      </c>
      <c r="H1896" s="10" t="s">
        <v>669</v>
      </c>
      <c r="I1896" s="41" t="s">
        <v>140</v>
      </c>
      <c r="J1896" s="41"/>
      <c r="K1896" s="10"/>
      <c r="L1896" s="10" t="s">
        <v>51</v>
      </c>
      <c r="M1896" s="10" t="s">
        <v>67</v>
      </c>
      <c r="N1896" s="13" t="s">
        <v>2577</v>
      </c>
      <c r="O1896" s="10" t="s">
        <v>604</v>
      </c>
      <c r="P1896" s="15" t="s">
        <v>2577</v>
      </c>
      <c r="Q1896" s="11"/>
      <c r="R1896" s="10"/>
      <c r="S1896" s="10" t="s">
        <v>536</v>
      </c>
      <c r="T1896" s="10" t="s">
        <v>536</v>
      </c>
      <c r="U1896" s="10" t="s">
        <v>2580</v>
      </c>
      <c r="V1896" s="10" t="s">
        <v>604</v>
      </c>
      <c r="W1896" s="10" t="s">
        <v>2582</v>
      </c>
      <c r="X1896" s="10" t="s">
        <v>604</v>
      </c>
      <c r="Y1896" s="10" t="s">
        <v>604</v>
      </c>
      <c r="Z1896" s="10" t="s">
        <v>604</v>
      </c>
      <c r="AA1896" s="10" t="s">
        <v>2581</v>
      </c>
      <c r="AB1896" s="14"/>
      <c r="AC1896" s="14"/>
      <c r="AD1896" s="14"/>
      <c r="AE1896" s="14"/>
      <c r="AF1896" s="14"/>
      <c r="AG1896" s="14"/>
      <c r="AH1896" s="14"/>
    </row>
    <row r="1897" spans="2:34" hidden="1" x14ac:dyDescent="0.35">
      <c r="B1897" s="10">
        <v>43513829</v>
      </c>
      <c r="C1897" s="10">
        <v>829</v>
      </c>
      <c r="D1897" s="11" t="s">
        <v>4648</v>
      </c>
      <c r="E1897" s="11"/>
      <c r="F1897" s="11"/>
      <c r="G1897" s="11" t="s">
        <v>46</v>
      </c>
      <c r="H1897" s="10" t="s">
        <v>3639</v>
      </c>
      <c r="I1897" s="41" t="s">
        <v>140</v>
      </c>
      <c r="J1897" s="41"/>
      <c r="K1897" s="10"/>
      <c r="L1897" s="10" t="s">
        <v>66</v>
      </c>
      <c r="M1897" s="10" t="s">
        <v>67</v>
      </c>
      <c r="N1897" s="13" t="s">
        <v>2577</v>
      </c>
      <c r="O1897" s="10" t="s">
        <v>604</v>
      </c>
      <c r="P1897" s="15" t="s">
        <v>2577</v>
      </c>
      <c r="Q1897" s="11"/>
      <c r="R1897" s="10"/>
      <c r="S1897" s="10" t="s">
        <v>536</v>
      </c>
      <c r="T1897" s="10" t="s">
        <v>536</v>
      </c>
      <c r="U1897" s="10" t="s">
        <v>2580</v>
      </c>
      <c r="V1897" s="10">
        <v>2710199900</v>
      </c>
      <c r="W1897" s="10" t="s">
        <v>604</v>
      </c>
      <c r="X1897" s="10" t="s">
        <v>604</v>
      </c>
      <c r="Y1897" s="10" t="s">
        <v>604</v>
      </c>
      <c r="Z1897" s="10" t="s">
        <v>604</v>
      </c>
      <c r="AA1897" s="10" t="s">
        <v>2581</v>
      </c>
      <c r="AB1897" s="14"/>
      <c r="AC1897" s="14"/>
      <c r="AD1897" s="14"/>
      <c r="AE1897" s="14"/>
      <c r="AF1897" s="14"/>
      <c r="AG1897" s="14"/>
      <c r="AH1897" s="14"/>
    </row>
    <row r="1898" spans="2:34" hidden="1" x14ac:dyDescent="0.35">
      <c r="B1898" s="10">
        <v>44453966</v>
      </c>
      <c r="C1898" s="10">
        <v>966</v>
      </c>
      <c r="D1898" s="11" t="s">
        <v>4649</v>
      </c>
      <c r="E1898" s="11"/>
      <c r="F1898" s="11"/>
      <c r="G1898" s="11" t="s">
        <v>46</v>
      </c>
      <c r="H1898" s="10" t="s">
        <v>151</v>
      </c>
      <c r="I1898" s="41" t="s">
        <v>86</v>
      </c>
      <c r="J1898" s="41"/>
      <c r="K1898" s="10"/>
      <c r="L1898" s="10" t="s">
        <v>66</v>
      </c>
      <c r="M1898" s="10" t="s">
        <v>67</v>
      </c>
      <c r="N1898" s="13" t="s">
        <v>2577</v>
      </c>
      <c r="O1898" s="10" t="s">
        <v>604</v>
      </c>
      <c r="P1898" s="15" t="s">
        <v>2577</v>
      </c>
      <c r="Q1898" s="11"/>
      <c r="R1898" s="10"/>
      <c r="S1898" s="10" t="s">
        <v>536</v>
      </c>
      <c r="T1898" s="10" t="s">
        <v>536</v>
      </c>
      <c r="U1898" s="10" t="s">
        <v>2580</v>
      </c>
      <c r="V1898" s="10">
        <v>2710199900</v>
      </c>
      <c r="W1898" s="10" t="s">
        <v>604</v>
      </c>
      <c r="X1898" s="10" t="s">
        <v>4650</v>
      </c>
      <c r="Y1898" s="10" t="s">
        <v>604</v>
      </c>
      <c r="Z1898" s="10" t="s">
        <v>604</v>
      </c>
      <c r="AA1898" s="10" t="s">
        <v>4651</v>
      </c>
      <c r="AB1898" s="14"/>
      <c r="AC1898" s="14"/>
      <c r="AD1898" s="14"/>
      <c r="AE1898" s="14"/>
      <c r="AF1898" s="14"/>
      <c r="AG1898" s="14"/>
      <c r="AH1898" s="14"/>
    </row>
    <row r="1899" spans="2:34" hidden="1" x14ac:dyDescent="0.35">
      <c r="B1899" s="10">
        <v>51077888</v>
      </c>
      <c r="C1899" s="10">
        <v>888</v>
      </c>
      <c r="D1899" s="11" t="s">
        <v>4652</v>
      </c>
      <c r="E1899" s="11"/>
      <c r="F1899" s="11"/>
      <c r="G1899" s="11" t="s">
        <v>46</v>
      </c>
      <c r="H1899" s="10" t="s">
        <v>431</v>
      </c>
      <c r="I1899" s="41" t="s">
        <v>48</v>
      </c>
      <c r="J1899" s="41" t="s">
        <v>145</v>
      </c>
      <c r="K1899" s="10" t="s">
        <v>65</v>
      </c>
      <c r="L1899" s="10" t="s">
        <v>66</v>
      </c>
      <c r="M1899" s="10" t="s">
        <v>67</v>
      </c>
      <c r="N1899" s="13" t="s">
        <v>2577</v>
      </c>
      <c r="O1899" s="10" t="s">
        <v>53</v>
      </c>
      <c r="P1899" s="15" t="s">
        <v>2577</v>
      </c>
      <c r="Q1899" s="11"/>
      <c r="R1899" s="10"/>
      <c r="S1899" s="10" t="s">
        <v>3629</v>
      </c>
      <c r="T1899" s="10" t="s">
        <v>3629</v>
      </c>
      <c r="U1899" s="10" t="s">
        <v>2580</v>
      </c>
      <c r="V1899" s="10">
        <v>2710199900</v>
      </c>
      <c r="W1899" s="10" t="s">
        <v>604</v>
      </c>
      <c r="X1899" s="10" t="s">
        <v>4653</v>
      </c>
      <c r="Y1899" s="10" t="s">
        <v>604</v>
      </c>
      <c r="Z1899" s="10" t="s">
        <v>604</v>
      </c>
      <c r="AA1899" s="10" t="s">
        <v>4654</v>
      </c>
      <c r="AB1899" s="14" t="s">
        <v>4655</v>
      </c>
      <c r="AC1899" s="14"/>
      <c r="AD1899" s="14"/>
      <c r="AE1899" s="14"/>
      <c r="AF1899" s="14"/>
      <c r="AG1899" s="14"/>
      <c r="AH1899" s="14"/>
    </row>
    <row r="1900" spans="2:34" hidden="1" x14ac:dyDescent="0.35">
      <c r="B1900" s="10">
        <v>51116919</v>
      </c>
      <c r="C1900" s="10">
        <v>919</v>
      </c>
      <c r="D1900" s="11" t="s">
        <v>4656</v>
      </c>
      <c r="E1900" s="11"/>
      <c r="F1900" s="11"/>
      <c r="G1900" s="11" t="s">
        <v>46</v>
      </c>
      <c r="H1900" s="10" t="s">
        <v>3295</v>
      </c>
      <c r="I1900" s="41" t="s">
        <v>140</v>
      </c>
      <c r="J1900" s="41" t="s">
        <v>145</v>
      </c>
      <c r="K1900" s="10" t="s">
        <v>65</v>
      </c>
      <c r="L1900" s="10" t="s">
        <v>66</v>
      </c>
      <c r="M1900" s="10" t="s">
        <v>67</v>
      </c>
      <c r="N1900" s="13" t="s">
        <v>2577</v>
      </c>
      <c r="O1900" s="10" t="s">
        <v>53</v>
      </c>
      <c r="P1900" s="15" t="s">
        <v>2577</v>
      </c>
      <c r="Q1900" s="11"/>
      <c r="R1900" s="10"/>
      <c r="S1900" s="10">
        <v>52891817</v>
      </c>
      <c r="T1900" s="10" t="s">
        <v>557</v>
      </c>
      <c r="U1900" s="10" t="s">
        <v>2594</v>
      </c>
      <c r="V1900" s="10">
        <v>2710199900</v>
      </c>
      <c r="W1900" s="10" t="s">
        <v>604</v>
      </c>
      <c r="X1900" s="10" t="s">
        <v>4657</v>
      </c>
      <c r="Y1900" s="10" t="s">
        <v>604</v>
      </c>
      <c r="Z1900" s="10" t="s">
        <v>604</v>
      </c>
      <c r="AA1900" s="10" t="s">
        <v>4658</v>
      </c>
      <c r="AB1900" s="14" t="s">
        <v>4655</v>
      </c>
      <c r="AC1900" s="14"/>
      <c r="AD1900" s="14"/>
      <c r="AE1900" s="14"/>
      <c r="AF1900" s="14"/>
      <c r="AG1900" s="14"/>
      <c r="AH1900" s="14"/>
    </row>
    <row r="1901" spans="2:34" hidden="1" x14ac:dyDescent="0.35">
      <c r="B1901" s="10">
        <v>51116888</v>
      </c>
      <c r="C1901" s="10">
        <v>888</v>
      </c>
      <c r="D1901" s="11" t="s">
        <v>4659</v>
      </c>
      <c r="E1901" s="11"/>
      <c r="F1901" s="11"/>
      <c r="G1901" s="11" t="s">
        <v>46</v>
      </c>
      <c r="H1901" s="10" t="s">
        <v>431</v>
      </c>
      <c r="I1901" s="41" t="s">
        <v>48</v>
      </c>
      <c r="J1901" s="41" t="s">
        <v>145</v>
      </c>
      <c r="K1901" s="10" t="s">
        <v>65</v>
      </c>
      <c r="L1901" s="10" t="s">
        <v>66</v>
      </c>
      <c r="M1901" s="10" t="s">
        <v>67</v>
      </c>
      <c r="N1901" s="13" t="s">
        <v>2577</v>
      </c>
      <c r="O1901" s="10" t="s">
        <v>53</v>
      </c>
      <c r="P1901" s="15" t="s">
        <v>2577</v>
      </c>
      <c r="Q1901" s="11"/>
      <c r="R1901" s="10"/>
      <c r="S1901" s="10">
        <v>52891988</v>
      </c>
      <c r="T1901" s="10" t="s">
        <v>567</v>
      </c>
      <c r="U1901" s="10" t="s">
        <v>2594</v>
      </c>
      <c r="V1901" s="10">
        <v>2710199900</v>
      </c>
      <c r="W1901" s="10" t="s">
        <v>604</v>
      </c>
      <c r="X1901" s="10" t="s">
        <v>4657</v>
      </c>
      <c r="Y1901" s="10" t="s">
        <v>604</v>
      </c>
      <c r="Z1901" s="10" t="s">
        <v>604</v>
      </c>
      <c r="AA1901" s="10" t="s">
        <v>4658</v>
      </c>
      <c r="AB1901" s="14" t="s">
        <v>4655</v>
      </c>
      <c r="AC1901" s="14"/>
      <c r="AD1901" s="14"/>
      <c r="AE1901" s="14"/>
      <c r="AF1901" s="14"/>
      <c r="AG1901" s="14"/>
      <c r="AH1901" s="14"/>
    </row>
    <row r="1902" spans="2:34" hidden="1" x14ac:dyDescent="0.35">
      <c r="B1902" s="10">
        <v>51116861</v>
      </c>
      <c r="C1902" s="10">
        <v>861</v>
      </c>
      <c r="D1902" s="11" t="s">
        <v>4660</v>
      </c>
      <c r="E1902" s="11"/>
      <c r="F1902" s="11"/>
      <c r="G1902" s="11" t="s">
        <v>46</v>
      </c>
      <c r="H1902" s="10" t="s">
        <v>3227</v>
      </c>
      <c r="I1902" s="41" t="s">
        <v>86</v>
      </c>
      <c r="J1902" s="41" t="s">
        <v>145</v>
      </c>
      <c r="K1902" s="10" t="s">
        <v>65</v>
      </c>
      <c r="L1902" s="10" t="s">
        <v>66</v>
      </c>
      <c r="M1902" s="10" t="s">
        <v>67</v>
      </c>
      <c r="N1902" s="13" t="s">
        <v>2577</v>
      </c>
      <c r="O1902" s="10" t="s">
        <v>53</v>
      </c>
      <c r="P1902" s="15" t="s">
        <v>2577</v>
      </c>
      <c r="Q1902" s="11"/>
      <c r="R1902" s="10"/>
      <c r="S1902" s="10" t="s">
        <v>536</v>
      </c>
      <c r="T1902" s="10" t="s">
        <v>536</v>
      </c>
      <c r="U1902" s="10" t="s">
        <v>2580</v>
      </c>
      <c r="V1902" s="10" t="s">
        <v>604</v>
      </c>
      <c r="W1902" s="10" t="s">
        <v>604</v>
      </c>
      <c r="X1902" s="10" t="s">
        <v>604</v>
      </c>
      <c r="Y1902" s="10" t="s">
        <v>604</v>
      </c>
      <c r="Z1902" s="10" t="s">
        <v>604</v>
      </c>
      <c r="AA1902" s="10" t="s">
        <v>2581</v>
      </c>
      <c r="AB1902" s="14" t="s">
        <v>4655</v>
      </c>
      <c r="AC1902" s="14"/>
      <c r="AD1902" s="14"/>
      <c r="AE1902" s="14"/>
      <c r="AF1902" s="14"/>
      <c r="AG1902" s="14"/>
      <c r="AH1902" s="14"/>
    </row>
    <row r="1903" spans="2:34" hidden="1" x14ac:dyDescent="0.35">
      <c r="B1903" s="10">
        <v>51199888</v>
      </c>
      <c r="C1903" s="10">
        <v>888</v>
      </c>
      <c r="D1903" s="11" t="s">
        <v>4661</v>
      </c>
      <c r="E1903" s="11"/>
      <c r="F1903" s="11"/>
      <c r="G1903" s="11" t="s">
        <v>46</v>
      </c>
      <c r="H1903" s="10" t="s">
        <v>431</v>
      </c>
      <c r="I1903" s="41" t="s">
        <v>48</v>
      </c>
      <c r="J1903" s="41" t="s">
        <v>145</v>
      </c>
      <c r="K1903" s="10" t="s">
        <v>65</v>
      </c>
      <c r="L1903" s="10" t="s">
        <v>66</v>
      </c>
      <c r="M1903" s="10" t="s">
        <v>67</v>
      </c>
      <c r="N1903" s="13" t="s">
        <v>2577</v>
      </c>
      <c r="O1903" s="10" t="s">
        <v>53</v>
      </c>
      <c r="P1903" s="15" t="s">
        <v>2577</v>
      </c>
      <c r="Q1903" s="11"/>
      <c r="R1903" s="10"/>
      <c r="S1903" s="10">
        <v>52892988</v>
      </c>
      <c r="T1903" s="10" t="s">
        <v>580</v>
      </c>
      <c r="U1903" s="10" t="s">
        <v>2594</v>
      </c>
      <c r="V1903" s="10">
        <v>2710199900</v>
      </c>
      <c r="W1903" s="10" t="s">
        <v>604</v>
      </c>
      <c r="X1903" s="10" t="s">
        <v>4662</v>
      </c>
      <c r="Y1903" s="10" t="s">
        <v>604</v>
      </c>
      <c r="Z1903" s="10" t="s">
        <v>604</v>
      </c>
      <c r="AA1903" s="10" t="s">
        <v>4663</v>
      </c>
      <c r="AB1903" s="14" t="s">
        <v>4655</v>
      </c>
      <c r="AC1903" s="14"/>
      <c r="AD1903" s="14"/>
      <c r="AE1903" s="14"/>
      <c r="AF1903" s="14"/>
      <c r="AG1903" s="14"/>
      <c r="AH1903" s="14"/>
    </row>
    <row r="1904" spans="2:34" hidden="1" x14ac:dyDescent="0.35">
      <c r="B1904" s="10">
        <v>51091919</v>
      </c>
      <c r="C1904" s="10">
        <v>919</v>
      </c>
      <c r="D1904" s="11" t="s">
        <v>4664</v>
      </c>
      <c r="E1904" s="11"/>
      <c r="F1904" s="11"/>
      <c r="G1904" s="11" t="s">
        <v>46</v>
      </c>
      <c r="H1904" s="10" t="s">
        <v>3295</v>
      </c>
      <c r="I1904" s="41" t="s">
        <v>140</v>
      </c>
      <c r="J1904" s="41" t="s">
        <v>145</v>
      </c>
      <c r="K1904" s="10" t="s">
        <v>65</v>
      </c>
      <c r="L1904" s="10" t="s">
        <v>66</v>
      </c>
      <c r="M1904" s="10" t="s">
        <v>67</v>
      </c>
      <c r="N1904" s="13" t="s">
        <v>2577</v>
      </c>
      <c r="O1904" s="10" t="s">
        <v>92</v>
      </c>
      <c r="P1904" s="15" t="s">
        <v>2577</v>
      </c>
      <c r="Q1904" s="11"/>
      <c r="R1904" s="10"/>
      <c r="S1904" s="10">
        <v>52892817</v>
      </c>
      <c r="T1904" s="10" t="s">
        <v>574</v>
      </c>
      <c r="U1904" s="10" t="s">
        <v>2594</v>
      </c>
      <c r="V1904" s="10">
        <v>2710199900</v>
      </c>
      <c r="W1904" s="10" t="s">
        <v>604</v>
      </c>
      <c r="X1904" s="10" t="s">
        <v>4665</v>
      </c>
      <c r="Y1904" s="10" t="s">
        <v>604</v>
      </c>
      <c r="Z1904" s="10" t="s">
        <v>604</v>
      </c>
      <c r="AA1904" s="10" t="s">
        <v>4666</v>
      </c>
      <c r="AB1904" s="14" t="s">
        <v>4655</v>
      </c>
      <c r="AC1904" s="14"/>
      <c r="AD1904" s="14"/>
      <c r="AE1904" s="14"/>
      <c r="AF1904" s="14"/>
      <c r="AG1904" s="14"/>
      <c r="AH1904" s="14"/>
    </row>
    <row r="1905" spans="2:34" hidden="1" x14ac:dyDescent="0.35">
      <c r="B1905" s="10">
        <v>51091888</v>
      </c>
      <c r="C1905" s="10">
        <v>888</v>
      </c>
      <c r="D1905" s="11" t="s">
        <v>4667</v>
      </c>
      <c r="E1905" s="11"/>
      <c r="F1905" s="11"/>
      <c r="G1905" s="11" t="s">
        <v>46</v>
      </c>
      <c r="H1905" s="10" t="s">
        <v>431</v>
      </c>
      <c r="I1905" s="41" t="s">
        <v>48</v>
      </c>
      <c r="J1905" s="41" t="s">
        <v>145</v>
      </c>
      <c r="K1905" s="10" t="s">
        <v>65</v>
      </c>
      <c r="L1905" s="10" t="s">
        <v>66</v>
      </c>
      <c r="M1905" s="10" t="s">
        <v>67</v>
      </c>
      <c r="N1905" s="13" t="s">
        <v>2577</v>
      </c>
      <c r="O1905" s="10" t="s">
        <v>92</v>
      </c>
      <c r="P1905" s="15" t="s">
        <v>2577</v>
      </c>
      <c r="Q1905" s="11"/>
      <c r="R1905" s="10"/>
      <c r="S1905" s="10">
        <v>52892988</v>
      </c>
      <c r="T1905" s="10" t="s">
        <v>580</v>
      </c>
      <c r="U1905" s="10" t="s">
        <v>2594</v>
      </c>
      <c r="V1905" s="10">
        <v>2710199900</v>
      </c>
      <c r="W1905" s="10" t="s">
        <v>604</v>
      </c>
      <c r="X1905" s="10" t="s">
        <v>4665</v>
      </c>
      <c r="Y1905" s="10" t="s">
        <v>604</v>
      </c>
      <c r="Z1905" s="10" t="s">
        <v>604</v>
      </c>
      <c r="AA1905" s="10" t="s">
        <v>4666</v>
      </c>
      <c r="AB1905" s="14" t="s">
        <v>4655</v>
      </c>
      <c r="AC1905" s="14"/>
      <c r="AD1905" s="14"/>
      <c r="AE1905" s="14"/>
      <c r="AF1905" s="14"/>
      <c r="AG1905" s="14"/>
      <c r="AH1905" s="14"/>
    </row>
    <row r="1906" spans="2:34" hidden="1" x14ac:dyDescent="0.35">
      <c r="B1906" s="10">
        <v>51091861</v>
      </c>
      <c r="C1906" s="10">
        <v>861</v>
      </c>
      <c r="D1906" s="11" t="s">
        <v>4668</v>
      </c>
      <c r="E1906" s="11"/>
      <c r="F1906" s="11"/>
      <c r="G1906" s="11" t="s">
        <v>46</v>
      </c>
      <c r="H1906" s="10" t="s">
        <v>3227</v>
      </c>
      <c r="I1906" s="41" t="s">
        <v>86</v>
      </c>
      <c r="J1906" s="41" t="s">
        <v>145</v>
      </c>
      <c r="K1906" s="10" t="s">
        <v>65</v>
      </c>
      <c r="L1906" s="10" t="s">
        <v>66</v>
      </c>
      <c r="M1906" s="10" t="s">
        <v>67</v>
      </c>
      <c r="N1906" s="13" t="s">
        <v>2577</v>
      </c>
      <c r="O1906" s="10" t="s">
        <v>92</v>
      </c>
      <c r="P1906" s="15" t="s">
        <v>2577</v>
      </c>
      <c r="Q1906" s="11"/>
      <c r="R1906" s="10"/>
      <c r="S1906" s="10">
        <v>52892861</v>
      </c>
      <c r="T1906" s="10" t="s">
        <v>3243</v>
      </c>
      <c r="U1906" s="10" t="s">
        <v>2594</v>
      </c>
      <c r="V1906" s="10" t="s">
        <v>604</v>
      </c>
      <c r="W1906" s="10" t="s">
        <v>604</v>
      </c>
      <c r="X1906" s="10" t="s">
        <v>4665</v>
      </c>
      <c r="Y1906" s="10" t="s">
        <v>604</v>
      </c>
      <c r="Z1906" s="10" t="s">
        <v>604</v>
      </c>
      <c r="AA1906" s="10" t="s">
        <v>4666</v>
      </c>
      <c r="AB1906" s="14" t="s">
        <v>4655</v>
      </c>
      <c r="AC1906" s="14"/>
      <c r="AD1906" s="14"/>
      <c r="AE1906" s="14"/>
      <c r="AF1906" s="14"/>
      <c r="AG1906" s="14"/>
      <c r="AH1906" s="14"/>
    </row>
    <row r="1907" spans="2:34" hidden="1" x14ac:dyDescent="0.35">
      <c r="B1907" s="10">
        <v>51091989</v>
      </c>
      <c r="C1907" s="10">
        <v>989</v>
      </c>
      <c r="D1907" s="11" t="s">
        <v>4669</v>
      </c>
      <c r="E1907" s="11"/>
      <c r="F1907" s="11"/>
      <c r="G1907" s="11" t="s">
        <v>46</v>
      </c>
      <c r="H1907" s="10" t="s">
        <v>3227</v>
      </c>
      <c r="I1907" s="41" t="s">
        <v>86</v>
      </c>
      <c r="J1907" s="41" t="s">
        <v>145</v>
      </c>
      <c r="K1907" s="10" t="s">
        <v>65</v>
      </c>
      <c r="L1907" s="10" t="s">
        <v>66</v>
      </c>
      <c r="M1907" s="10" t="s">
        <v>67</v>
      </c>
      <c r="N1907" s="13" t="s">
        <v>2577</v>
      </c>
      <c r="O1907" s="10" t="s">
        <v>92</v>
      </c>
      <c r="P1907" s="15" t="s">
        <v>2577</v>
      </c>
      <c r="Q1907" s="11"/>
      <c r="R1907" s="10"/>
      <c r="S1907" s="10">
        <v>52892989</v>
      </c>
      <c r="T1907" s="10" t="s">
        <v>583</v>
      </c>
      <c r="U1907" s="10" t="s">
        <v>2594</v>
      </c>
      <c r="V1907" s="10">
        <v>2710199900</v>
      </c>
      <c r="W1907" s="10" t="s">
        <v>604</v>
      </c>
      <c r="X1907" s="10" t="s">
        <v>4665</v>
      </c>
      <c r="Y1907" s="10" t="s">
        <v>604</v>
      </c>
      <c r="Z1907" s="10" t="s">
        <v>604</v>
      </c>
      <c r="AA1907" s="10" t="s">
        <v>4666</v>
      </c>
      <c r="AB1907" s="14" t="s">
        <v>4655</v>
      </c>
      <c r="AC1907" s="14"/>
      <c r="AD1907" s="14"/>
      <c r="AE1907" s="14"/>
      <c r="AF1907" s="14"/>
      <c r="AG1907" s="14"/>
      <c r="AH1907" s="14"/>
    </row>
    <row r="1908" spans="2:34" hidden="1" x14ac:dyDescent="0.35">
      <c r="B1908" s="10">
        <v>51046919</v>
      </c>
      <c r="C1908" s="10">
        <v>919</v>
      </c>
      <c r="D1908" s="11" t="s">
        <v>4670</v>
      </c>
      <c r="E1908" s="11"/>
      <c r="F1908" s="11"/>
      <c r="G1908" s="11" t="s">
        <v>46</v>
      </c>
      <c r="H1908" s="10" t="s">
        <v>3295</v>
      </c>
      <c r="I1908" s="41" t="s">
        <v>140</v>
      </c>
      <c r="J1908" s="41" t="s">
        <v>145</v>
      </c>
      <c r="K1908" s="10" t="s">
        <v>65</v>
      </c>
      <c r="L1908" s="10" t="s">
        <v>66</v>
      </c>
      <c r="M1908" s="10" t="s">
        <v>67</v>
      </c>
      <c r="N1908" s="13" t="s">
        <v>2577</v>
      </c>
      <c r="O1908" s="10" t="s">
        <v>53</v>
      </c>
      <c r="P1908" s="15" t="s">
        <v>2577</v>
      </c>
      <c r="Q1908" s="11"/>
      <c r="R1908" s="10"/>
      <c r="S1908" s="10">
        <v>52894817</v>
      </c>
      <c r="T1908" s="10" t="s">
        <v>617</v>
      </c>
      <c r="U1908" s="10" t="s">
        <v>2594</v>
      </c>
      <c r="V1908" s="10">
        <v>2710199900</v>
      </c>
      <c r="W1908" s="10" t="s">
        <v>604</v>
      </c>
      <c r="X1908" s="10" t="s">
        <v>4671</v>
      </c>
      <c r="Y1908" s="10" t="s">
        <v>604</v>
      </c>
      <c r="Z1908" s="10" t="s">
        <v>604</v>
      </c>
      <c r="AA1908" s="10" t="s">
        <v>4672</v>
      </c>
      <c r="AB1908" s="14" t="s">
        <v>4655</v>
      </c>
      <c r="AC1908" s="14"/>
      <c r="AD1908" s="14"/>
      <c r="AE1908" s="14"/>
      <c r="AF1908" s="14"/>
      <c r="AG1908" s="14"/>
      <c r="AH1908" s="14"/>
    </row>
    <row r="1909" spans="2:34" hidden="1" x14ac:dyDescent="0.35">
      <c r="B1909" s="10">
        <v>51046888</v>
      </c>
      <c r="C1909" s="10">
        <v>888</v>
      </c>
      <c r="D1909" s="11" t="s">
        <v>4673</v>
      </c>
      <c r="E1909" s="11"/>
      <c r="F1909" s="11"/>
      <c r="G1909" s="11" t="s">
        <v>46</v>
      </c>
      <c r="H1909" s="10" t="s">
        <v>431</v>
      </c>
      <c r="I1909" s="41" t="s">
        <v>48</v>
      </c>
      <c r="J1909" s="41" t="s">
        <v>145</v>
      </c>
      <c r="K1909" s="10" t="s">
        <v>65</v>
      </c>
      <c r="L1909" s="10" t="s">
        <v>66</v>
      </c>
      <c r="M1909" s="10" t="s">
        <v>67</v>
      </c>
      <c r="N1909" s="13" t="s">
        <v>2577</v>
      </c>
      <c r="O1909" s="10" t="s">
        <v>53</v>
      </c>
      <c r="P1909" s="15" t="s">
        <v>2577</v>
      </c>
      <c r="Q1909" s="11"/>
      <c r="R1909" s="10"/>
      <c r="S1909" s="10">
        <v>52894988</v>
      </c>
      <c r="T1909" s="10" t="s">
        <v>626</v>
      </c>
      <c r="U1909" s="10" t="s">
        <v>2594</v>
      </c>
      <c r="V1909" s="10">
        <v>2710199900</v>
      </c>
      <c r="W1909" s="10" t="s">
        <v>604</v>
      </c>
      <c r="X1909" s="10" t="s">
        <v>4671</v>
      </c>
      <c r="Y1909" s="10" t="s">
        <v>604</v>
      </c>
      <c r="Z1909" s="10" t="s">
        <v>604</v>
      </c>
      <c r="AA1909" s="10" t="s">
        <v>4672</v>
      </c>
      <c r="AB1909" s="14" t="s">
        <v>4655</v>
      </c>
      <c r="AC1909" s="14"/>
      <c r="AD1909" s="14"/>
      <c r="AE1909" s="14"/>
      <c r="AF1909" s="14"/>
      <c r="AG1909" s="14"/>
      <c r="AH1909" s="14"/>
    </row>
    <row r="1910" spans="2:34" hidden="1" x14ac:dyDescent="0.35">
      <c r="B1910" s="10">
        <v>51046807</v>
      </c>
      <c r="C1910" s="10">
        <v>807</v>
      </c>
      <c r="D1910" s="11" t="s">
        <v>4674</v>
      </c>
      <c r="E1910" s="11"/>
      <c r="F1910" s="11"/>
      <c r="G1910" s="11" t="s">
        <v>46</v>
      </c>
      <c r="H1910" s="10" t="s">
        <v>669</v>
      </c>
      <c r="I1910" s="41" t="s">
        <v>140</v>
      </c>
      <c r="J1910" s="41" t="s">
        <v>145</v>
      </c>
      <c r="K1910" s="10" t="s">
        <v>65</v>
      </c>
      <c r="L1910" s="10" t="s">
        <v>66</v>
      </c>
      <c r="M1910" s="10" t="s">
        <v>67</v>
      </c>
      <c r="N1910" s="13" t="s">
        <v>2577</v>
      </c>
      <c r="O1910" s="10" t="s">
        <v>53</v>
      </c>
      <c r="P1910" s="15" t="s">
        <v>2577</v>
      </c>
      <c r="Q1910" s="11"/>
      <c r="R1910" s="10"/>
      <c r="S1910" s="10" t="s">
        <v>536</v>
      </c>
      <c r="T1910" s="10" t="s">
        <v>536</v>
      </c>
      <c r="U1910" s="10" t="s">
        <v>2580</v>
      </c>
      <c r="V1910" s="10">
        <v>2710199900</v>
      </c>
      <c r="W1910" s="10" t="s">
        <v>604</v>
      </c>
      <c r="X1910" s="10" t="s">
        <v>604</v>
      </c>
      <c r="Y1910" s="10" t="s">
        <v>604</v>
      </c>
      <c r="Z1910" s="10" t="s">
        <v>604</v>
      </c>
      <c r="AA1910" s="10" t="s">
        <v>2581</v>
      </c>
      <c r="AB1910" s="14" t="s">
        <v>4655</v>
      </c>
      <c r="AC1910" s="14"/>
      <c r="AD1910" s="14"/>
      <c r="AE1910" s="14"/>
      <c r="AF1910" s="14"/>
      <c r="AG1910" s="14"/>
      <c r="AH1910" s="14"/>
    </row>
    <row r="1911" spans="2:34" hidden="1" x14ac:dyDescent="0.35">
      <c r="B1911" s="10">
        <v>51080919</v>
      </c>
      <c r="C1911" s="10">
        <v>919</v>
      </c>
      <c r="D1911" s="11" t="s">
        <v>4675</v>
      </c>
      <c r="E1911" s="11"/>
      <c r="F1911" s="11"/>
      <c r="G1911" s="11" t="s">
        <v>46</v>
      </c>
      <c r="H1911" s="10" t="s">
        <v>3295</v>
      </c>
      <c r="I1911" s="41" t="s">
        <v>140</v>
      </c>
      <c r="J1911" s="41" t="s">
        <v>145</v>
      </c>
      <c r="K1911" s="10" t="s">
        <v>65</v>
      </c>
      <c r="L1911" s="10" t="s">
        <v>66</v>
      </c>
      <c r="M1911" s="10" t="s">
        <v>67</v>
      </c>
      <c r="N1911" s="13" t="s">
        <v>2577</v>
      </c>
      <c r="O1911" s="10" t="s">
        <v>53</v>
      </c>
      <c r="P1911" s="15" t="s">
        <v>2577</v>
      </c>
      <c r="Q1911" s="11"/>
      <c r="R1911" s="10"/>
      <c r="S1911" s="10">
        <v>52884817</v>
      </c>
      <c r="T1911" s="10" t="s">
        <v>460</v>
      </c>
      <c r="U1911" s="10" t="s">
        <v>2594</v>
      </c>
      <c r="V1911" s="10">
        <v>2710199900</v>
      </c>
      <c r="W1911" s="10" t="s">
        <v>604</v>
      </c>
      <c r="X1911" s="10" t="s">
        <v>4676</v>
      </c>
      <c r="Y1911" s="10" t="s">
        <v>604</v>
      </c>
      <c r="Z1911" s="10" t="s">
        <v>604</v>
      </c>
      <c r="AA1911" s="10" t="s">
        <v>4677</v>
      </c>
      <c r="AB1911" s="14" t="s">
        <v>4655</v>
      </c>
      <c r="AC1911" s="14"/>
      <c r="AD1911" s="14"/>
      <c r="AE1911" s="14"/>
      <c r="AF1911" s="14"/>
      <c r="AG1911" s="14"/>
      <c r="AH1911" s="14"/>
    </row>
    <row r="1912" spans="2:34" hidden="1" x14ac:dyDescent="0.35">
      <c r="B1912" s="10">
        <v>51080883</v>
      </c>
      <c r="C1912" s="10">
        <v>883</v>
      </c>
      <c r="D1912" s="11" t="s">
        <v>4678</v>
      </c>
      <c r="E1912" s="11"/>
      <c r="F1912" s="11"/>
      <c r="G1912" s="11" t="s">
        <v>46</v>
      </c>
      <c r="H1912" s="10" t="s">
        <v>3289</v>
      </c>
      <c r="I1912" s="41" t="s">
        <v>140</v>
      </c>
      <c r="J1912" s="41" t="s">
        <v>145</v>
      </c>
      <c r="K1912" s="10" t="s">
        <v>65</v>
      </c>
      <c r="L1912" s="10" t="s">
        <v>66</v>
      </c>
      <c r="M1912" s="10" t="s">
        <v>67</v>
      </c>
      <c r="N1912" s="13" t="s">
        <v>2577</v>
      </c>
      <c r="O1912" s="10" t="s">
        <v>53</v>
      </c>
      <c r="P1912" s="15" t="s">
        <v>2577</v>
      </c>
      <c r="Q1912" s="11"/>
      <c r="R1912" s="10"/>
      <c r="S1912" s="10">
        <v>52884883</v>
      </c>
      <c r="T1912" s="10" t="s">
        <v>464</v>
      </c>
      <c r="U1912" s="10" t="s">
        <v>2594</v>
      </c>
      <c r="V1912" s="10">
        <v>2710199900</v>
      </c>
      <c r="W1912" s="10" t="s">
        <v>604</v>
      </c>
      <c r="X1912" s="10" t="s">
        <v>4676</v>
      </c>
      <c r="Y1912" s="10" t="s">
        <v>604</v>
      </c>
      <c r="Z1912" s="10" t="s">
        <v>604</v>
      </c>
      <c r="AA1912" s="10" t="s">
        <v>4677</v>
      </c>
      <c r="AB1912" s="14" t="s">
        <v>4655</v>
      </c>
      <c r="AC1912" s="14"/>
      <c r="AD1912" s="14"/>
      <c r="AE1912" s="14"/>
      <c r="AF1912" s="14"/>
      <c r="AG1912" s="14"/>
      <c r="AH1912" s="14"/>
    </row>
    <row r="1913" spans="2:34" hidden="1" x14ac:dyDescent="0.35">
      <c r="B1913" s="10">
        <v>51080922</v>
      </c>
      <c r="C1913" s="10">
        <v>922</v>
      </c>
      <c r="D1913" s="11" t="s">
        <v>4679</v>
      </c>
      <c r="E1913" s="11"/>
      <c r="F1913" s="11"/>
      <c r="G1913" s="11" t="s">
        <v>46</v>
      </c>
      <c r="H1913" s="10" t="s">
        <v>3180</v>
      </c>
      <c r="I1913" s="41" t="s">
        <v>140</v>
      </c>
      <c r="J1913" s="41" t="s">
        <v>145</v>
      </c>
      <c r="K1913" s="10" t="s">
        <v>65</v>
      </c>
      <c r="L1913" s="10" t="s">
        <v>66</v>
      </c>
      <c r="M1913" s="10" t="s">
        <v>67</v>
      </c>
      <c r="N1913" s="13" t="s">
        <v>2577</v>
      </c>
      <c r="O1913" s="10" t="s">
        <v>53</v>
      </c>
      <c r="P1913" s="15" t="s">
        <v>2577</v>
      </c>
      <c r="Q1913" s="11"/>
      <c r="R1913" s="10"/>
      <c r="S1913" s="10">
        <v>52884922</v>
      </c>
      <c r="T1913" s="10" t="s">
        <v>468</v>
      </c>
      <c r="U1913" s="10" t="s">
        <v>2594</v>
      </c>
      <c r="V1913" s="10">
        <v>2710199900</v>
      </c>
      <c r="W1913" s="10" t="s">
        <v>604</v>
      </c>
      <c r="X1913" s="10" t="s">
        <v>4676</v>
      </c>
      <c r="Y1913" s="10" t="s">
        <v>604</v>
      </c>
      <c r="Z1913" s="10" t="s">
        <v>604</v>
      </c>
      <c r="AA1913" s="10" t="s">
        <v>4677</v>
      </c>
      <c r="AB1913" s="14" t="s">
        <v>4655</v>
      </c>
      <c r="AC1913" s="14"/>
      <c r="AD1913" s="14"/>
      <c r="AE1913" s="14"/>
      <c r="AF1913" s="14"/>
      <c r="AG1913" s="14"/>
      <c r="AH1913" s="14"/>
    </row>
    <row r="1914" spans="2:34" hidden="1" x14ac:dyDescent="0.35">
      <c r="B1914" s="10">
        <v>51080946</v>
      </c>
      <c r="C1914" s="10">
        <v>946</v>
      </c>
      <c r="D1914" s="11" t="s">
        <v>4680</v>
      </c>
      <c r="E1914" s="11"/>
      <c r="F1914" s="11"/>
      <c r="G1914" s="11" t="s">
        <v>46</v>
      </c>
      <c r="H1914" s="10" t="s">
        <v>3295</v>
      </c>
      <c r="I1914" s="41" t="s">
        <v>140</v>
      </c>
      <c r="J1914" s="41" t="s">
        <v>145</v>
      </c>
      <c r="K1914" s="10" t="s">
        <v>65</v>
      </c>
      <c r="L1914" s="10" t="s">
        <v>66</v>
      </c>
      <c r="M1914" s="10" t="s">
        <v>67</v>
      </c>
      <c r="N1914" s="13" t="s">
        <v>2577</v>
      </c>
      <c r="O1914" s="10" t="s">
        <v>53</v>
      </c>
      <c r="P1914" s="15" t="s">
        <v>2577</v>
      </c>
      <c r="Q1914" s="11"/>
      <c r="R1914" s="10"/>
      <c r="S1914" s="10" t="s">
        <v>536</v>
      </c>
      <c r="T1914" s="10" t="s">
        <v>536</v>
      </c>
      <c r="U1914" s="10" t="s">
        <v>2580</v>
      </c>
      <c r="V1914" s="10" t="s">
        <v>604</v>
      </c>
      <c r="W1914" s="10" t="s">
        <v>604</v>
      </c>
      <c r="X1914" s="10" t="s">
        <v>604</v>
      </c>
      <c r="Y1914" s="10" t="s">
        <v>604</v>
      </c>
      <c r="Z1914" s="10" t="s">
        <v>604</v>
      </c>
      <c r="AA1914" s="10" t="s">
        <v>2581</v>
      </c>
      <c r="AB1914" s="14" t="s">
        <v>4655</v>
      </c>
      <c r="AC1914" s="14"/>
      <c r="AD1914" s="14"/>
      <c r="AE1914" s="14"/>
      <c r="AF1914" s="14"/>
      <c r="AG1914" s="14"/>
      <c r="AH1914" s="14"/>
    </row>
    <row r="1915" spans="2:34" hidden="1" x14ac:dyDescent="0.35">
      <c r="B1915" s="10">
        <v>51080888</v>
      </c>
      <c r="C1915" s="10">
        <v>888</v>
      </c>
      <c r="D1915" s="11" t="s">
        <v>4681</v>
      </c>
      <c r="E1915" s="11"/>
      <c r="F1915" s="11"/>
      <c r="G1915" s="11" t="s">
        <v>46</v>
      </c>
      <c r="H1915" s="10" t="s">
        <v>431</v>
      </c>
      <c r="I1915" s="41" t="s">
        <v>48</v>
      </c>
      <c r="J1915" s="41" t="s">
        <v>145</v>
      </c>
      <c r="K1915" s="10" t="s">
        <v>65</v>
      </c>
      <c r="L1915" s="10" t="s">
        <v>66</v>
      </c>
      <c r="M1915" s="10" t="s">
        <v>67</v>
      </c>
      <c r="N1915" s="13" t="s">
        <v>2577</v>
      </c>
      <c r="O1915" s="10" t="s">
        <v>53</v>
      </c>
      <c r="P1915" s="15" t="s">
        <v>2577</v>
      </c>
      <c r="Q1915" s="11"/>
      <c r="R1915" s="10"/>
      <c r="S1915" s="10">
        <v>52884988</v>
      </c>
      <c r="T1915" s="10" t="s">
        <v>470</v>
      </c>
      <c r="U1915" s="10" t="s">
        <v>2594</v>
      </c>
      <c r="V1915" s="10">
        <v>2710199900</v>
      </c>
      <c r="W1915" s="10" t="s">
        <v>604</v>
      </c>
      <c r="X1915" s="10" t="s">
        <v>4676</v>
      </c>
      <c r="Y1915" s="10" t="s">
        <v>604</v>
      </c>
      <c r="Z1915" s="10" t="s">
        <v>604</v>
      </c>
      <c r="AA1915" s="10" t="s">
        <v>4677</v>
      </c>
      <c r="AB1915" s="14" t="s">
        <v>4655</v>
      </c>
      <c r="AC1915" s="14"/>
      <c r="AD1915" s="14"/>
      <c r="AE1915" s="14"/>
      <c r="AF1915" s="14"/>
      <c r="AG1915" s="14"/>
      <c r="AH1915" s="14"/>
    </row>
    <row r="1916" spans="2:34" hidden="1" x14ac:dyDescent="0.35">
      <c r="B1916" s="10">
        <v>52602916</v>
      </c>
      <c r="C1916" s="10">
        <v>916</v>
      </c>
      <c r="D1916" s="11" t="s">
        <v>4682</v>
      </c>
      <c r="E1916" s="11"/>
      <c r="F1916" s="11"/>
      <c r="G1916" s="11" t="s">
        <v>46</v>
      </c>
      <c r="H1916" s="10" t="s">
        <v>3295</v>
      </c>
      <c r="I1916" s="41" t="s">
        <v>140</v>
      </c>
      <c r="J1916" s="41"/>
      <c r="K1916" s="10"/>
      <c r="L1916" s="10" t="s">
        <v>51</v>
      </c>
      <c r="M1916" s="10" t="s">
        <v>67</v>
      </c>
      <c r="N1916" s="13" t="s">
        <v>2577</v>
      </c>
      <c r="O1916" s="10" t="s">
        <v>53</v>
      </c>
      <c r="P1916" s="15" t="s">
        <v>2577</v>
      </c>
      <c r="Q1916" s="11"/>
      <c r="R1916" s="10"/>
      <c r="S1916" s="10">
        <v>52873816</v>
      </c>
      <c r="T1916" s="10" t="s">
        <v>480</v>
      </c>
      <c r="U1916" s="10" t="s">
        <v>2594</v>
      </c>
      <c r="V1916" s="10">
        <v>2710199900</v>
      </c>
      <c r="W1916" s="10" t="s">
        <v>2582</v>
      </c>
      <c r="X1916" s="10" t="s">
        <v>4683</v>
      </c>
      <c r="Y1916" s="10" t="s">
        <v>604</v>
      </c>
      <c r="Z1916" s="10" t="s">
        <v>604</v>
      </c>
      <c r="AA1916" s="10" t="s">
        <v>4684</v>
      </c>
      <c r="AB1916" s="14" t="s">
        <v>1565</v>
      </c>
      <c r="AC1916" s="14"/>
      <c r="AD1916" s="14"/>
      <c r="AE1916" s="14"/>
      <c r="AF1916" s="14"/>
      <c r="AG1916" s="14"/>
      <c r="AH1916" s="14"/>
    </row>
    <row r="1917" spans="2:34" hidden="1" x14ac:dyDescent="0.35">
      <c r="B1917" s="10">
        <v>44451855</v>
      </c>
      <c r="C1917" s="10">
        <v>855</v>
      </c>
      <c r="D1917" s="11" t="s">
        <v>4685</v>
      </c>
      <c r="E1917" s="11"/>
      <c r="F1917" s="11"/>
      <c r="G1917" s="11" t="s">
        <v>46</v>
      </c>
      <c r="H1917" s="10" t="s">
        <v>163</v>
      </c>
      <c r="I1917" s="41" t="s">
        <v>164</v>
      </c>
      <c r="J1917" s="41">
        <v>0</v>
      </c>
      <c r="K1917" s="10" t="s">
        <v>65</v>
      </c>
      <c r="L1917" s="10" t="s">
        <v>66</v>
      </c>
      <c r="M1917" s="10" t="s">
        <v>67</v>
      </c>
      <c r="N1917" s="13" t="s">
        <v>2577</v>
      </c>
      <c r="O1917" s="10" t="s">
        <v>53</v>
      </c>
      <c r="P1917" s="15" t="s">
        <v>2577</v>
      </c>
      <c r="Q1917" s="11"/>
      <c r="R1917" s="10"/>
      <c r="S1917" s="10" t="s">
        <v>536</v>
      </c>
      <c r="T1917" s="10" t="s">
        <v>536</v>
      </c>
      <c r="U1917" s="10" t="s">
        <v>2580</v>
      </c>
      <c r="V1917" s="10">
        <v>2710193200</v>
      </c>
      <c r="W1917" s="10" t="s">
        <v>604</v>
      </c>
      <c r="X1917" s="10" t="s">
        <v>604</v>
      </c>
      <c r="Y1917" s="10" t="s">
        <v>604</v>
      </c>
      <c r="Z1917" s="10" t="s">
        <v>604</v>
      </c>
      <c r="AA1917" s="10" t="s">
        <v>2581</v>
      </c>
      <c r="AB1917" s="14" t="s">
        <v>1581</v>
      </c>
      <c r="AC1917" s="14"/>
      <c r="AD1917" s="14"/>
      <c r="AE1917" s="14"/>
      <c r="AF1917" s="14"/>
      <c r="AG1917" s="14"/>
      <c r="AH1917" s="14"/>
    </row>
    <row r="1918" spans="2:34" hidden="1" x14ac:dyDescent="0.35">
      <c r="B1918" s="10">
        <v>44451801</v>
      </c>
      <c r="C1918" s="10">
        <v>801</v>
      </c>
      <c r="D1918" s="11" t="s">
        <v>4686</v>
      </c>
      <c r="E1918" s="11"/>
      <c r="F1918" s="11"/>
      <c r="G1918" s="11" t="s">
        <v>46</v>
      </c>
      <c r="H1918" s="10" t="s">
        <v>79</v>
      </c>
      <c r="I1918" s="41" t="s">
        <v>79</v>
      </c>
      <c r="J1918" s="41">
        <v>0</v>
      </c>
      <c r="K1918" s="10" t="s">
        <v>65</v>
      </c>
      <c r="L1918" s="10" t="s">
        <v>66</v>
      </c>
      <c r="M1918" s="10" t="s">
        <v>67</v>
      </c>
      <c r="N1918" s="13" t="s">
        <v>2577</v>
      </c>
      <c r="O1918" s="10" t="s">
        <v>53</v>
      </c>
      <c r="P1918" s="15" t="s">
        <v>2577</v>
      </c>
      <c r="Q1918" s="11"/>
      <c r="R1918" s="10"/>
      <c r="S1918" s="10" t="s">
        <v>536</v>
      </c>
      <c r="T1918" s="10" t="s">
        <v>536</v>
      </c>
      <c r="U1918" s="10" t="s">
        <v>2580</v>
      </c>
      <c r="V1918" s="10" t="s">
        <v>604</v>
      </c>
      <c r="W1918" s="10" t="s">
        <v>44</v>
      </c>
      <c r="X1918" s="10" t="s">
        <v>604</v>
      </c>
      <c r="Y1918" s="10" t="s">
        <v>604</v>
      </c>
      <c r="Z1918" s="10" t="s">
        <v>604</v>
      </c>
      <c r="AA1918" s="10" t="s">
        <v>2581</v>
      </c>
      <c r="AB1918" s="14" t="s">
        <v>1581</v>
      </c>
      <c r="AC1918" s="14"/>
      <c r="AD1918" s="14"/>
      <c r="AE1918" s="14"/>
      <c r="AF1918" s="14"/>
      <c r="AG1918" s="14"/>
      <c r="AH1918" s="14"/>
    </row>
    <row r="1919" spans="2:34" hidden="1" x14ac:dyDescent="0.35">
      <c r="B1919" s="10">
        <v>44451803</v>
      </c>
      <c r="C1919" s="10">
        <v>803</v>
      </c>
      <c r="D1919" s="11" t="s">
        <v>4687</v>
      </c>
      <c r="E1919" s="11"/>
      <c r="F1919" s="11"/>
      <c r="G1919" s="11" t="s">
        <v>46</v>
      </c>
      <c r="H1919" s="10" t="s">
        <v>1837</v>
      </c>
      <c r="I1919" s="41" t="s">
        <v>48</v>
      </c>
      <c r="J1919" s="41">
        <v>0</v>
      </c>
      <c r="K1919" s="10" t="s">
        <v>65</v>
      </c>
      <c r="L1919" s="10" t="s">
        <v>66</v>
      </c>
      <c r="M1919" s="10" t="s">
        <v>67</v>
      </c>
      <c r="N1919" s="13" t="s">
        <v>2577</v>
      </c>
      <c r="O1919" s="10" t="s">
        <v>53</v>
      </c>
      <c r="P1919" s="15" t="s">
        <v>2577</v>
      </c>
      <c r="Q1919" s="11"/>
      <c r="R1919" s="10"/>
      <c r="S1919" s="10" t="s">
        <v>536</v>
      </c>
      <c r="T1919" s="10" t="s">
        <v>536</v>
      </c>
      <c r="U1919" s="10" t="s">
        <v>2580</v>
      </c>
      <c r="V1919" s="10">
        <v>2710193200</v>
      </c>
      <c r="W1919" s="10" t="s">
        <v>604</v>
      </c>
      <c r="X1919" s="10" t="s">
        <v>604</v>
      </c>
      <c r="Y1919" s="10" t="s">
        <v>604</v>
      </c>
      <c r="Z1919" s="10" t="s">
        <v>604</v>
      </c>
      <c r="AA1919" s="10" t="s">
        <v>2581</v>
      </c>
      <c r="AB1919" s="14" t="s">
        <v>1581</v>
      </c>
      <c r="AC1919" s="14"/>
      <c r="AD1919" s="14"/>
      <c r="AE1919" s="14"/>
      <c r="AF1919" s="14"/>
      <c r="AG1919" s="14"/>
      <c r="AH1919" s="14"/>
    </row>
    <row r="1920" spans="2:34" hidden="1" x14ac:dyDescent="0.35">
      <c r="B1920" s="10">
        <v>44451870</v>
      </c>
      <c r="C1920" s="10">
        <v>870</v>
      </c>
      <c r="D1920" s="11" t="s">
        <v>4688</v>
      </c>
      <c r="E1920" s="11"/>
      <c r="F1920" s="11"/>
      <c r="G1920" s="11" t="s">
        <v>46</v>
      </c>
      <c r="H1920" s="10" t="s">
        <v>151</v>
      </c>
      <c r="I1920" s="41" t="s">
        <v>86</v>
      </c>
      <c r="J1920" s="41">
        <v>0</v>
      </c>
      <c r="K1920" s="10" t="s">
        <v>65</v>
      </c>
      <c r="L1920" s="10" t="s">
        <v>66</v>
      </c>
      <c r="M1920" s="10" t="s">
        <v>67</v>
      </c>
      <c r="N1920" s="13" t="s">
        <v>2577</v>
      </c>
      <c r="O1920" s="10" t="s">
        <v>53</v>
      </c>
      <c r="P1920" s="15" t="s">
        <v>2577</v>
      </c>
      <c r="Q1920" s="11"/>
      <c r="R1920" s="10"/>
      <c r="S1920" s="10" t="s">
        <v>536</v>
      </c>
      <c r="T1920" s="10" t="s">
        <v>536</v>
      </c>
      <c r="U1920" s="10" t="s">
        <v>2580</v>
      </c>
      <c r="V1920" s="10" t="s">
        <v>604</v>
      </c>
      <c r="W1920" s="10" t="s">
        <v>604</v>
      </c>
      <c r="X1920" s="10" t="s">
        <v>604</v>
      </c>
      <c r="Y1920" s="10" t="s">
        <v>604</v>
      </c>
      <c r="Z1920" s="10" t="s">
        <v>604</v>
      </c>
      <c r="AA1920" s="10" t="s">
        <v>2581</v>
      </c>
      <c r="AB1920" s="14" t="s">
        <v>1581</v>
      </c>
      <c r="AC1920" s="14"/>
      <c r="AD1920" s="14"/>
      <c r="AE1920" s="14"/>
      <c r="AF1920" s="14"/>
      <c r="AG1920" s="14"/>
      <c r="AH1920" s="14"/>
    </row>
    <row r="1921" spans="2:34" hidden="1" x14ac:dyDescent="0.35">
      <c r="B1921" s="10">
        <v>44462803</v>
      </c>
      <c r="C1921" s="10">
        <v>803</v>
      </c>
      <c r="D1921" s="11" t="s">
        <v>4689</v>
      </c>
      <c r="E1921" s="11"/>
      <c r="F1921" s="11"/>
      <c r="G1921" s="11" t="s">
        <v>46</v>
      </c>
      <c r="H1921" s="10" t="s">
        <v>1837</v>
      </c>
      <c r="I1921" s="41" t="s">
        <v>48</v>
      </c>
      <c r="J1921" s="41">
        <v>0</v>
      </c>
      <c r="K1921" s="10" t="s">
        <v>65</v>
      </c>
      <c r="L1921" s="10" t="s">
        <v>66</v>
      </c>
      <c r="M1921" s="10" t="s">
        <v>67</v>
      </c>
      <c r="N1921" s="13" t="s">
        <v>2577</v>
      </c>
      <c r="O1921" s="10" t="s">
        <v>53</v>
      </c>
      <c r="P1921" s="15" t="s">
        <v>2577</v>
      </c>
      <c r="Q1921" s="11"/>
      <c r="R1921" s="10"/>
      <c r="S1921" s="10" t="s">
        <v>536</v>
      </c>
      <c r="T1921" s="10" t="s">
        <v>536</v>
      </c>
      <c r="U1921" s="10" t="s">
        <v>2580</v>
      </c>
      <c r="V1921" s="10">
        <v>2710193200</v>
      </c>
      <c r="W1921" s="10" t="s">
        <v>604</v>
      </c>
      <c r="X1921" s="10" t="s">
        <v>604</v>
      </c>
      <c r="Y1921" s="10" t="s">
        <v>604</v>
      </c>
      <c r="Z1921" s="10" t="s">
        <v>604</v>
      </c>
      <c r="AA1921" s="10" t="s">
        <v>2581</v>
      </c>
      <c r="AB1921" s="14" t="s">
        <v>1581</v>
      </c>
      <c r="AC1921" s="14"/>
      <c r="AD1921" s="14"/>
      <c r="AE1921" s="14"/>
      <c r="AF1921" s="14"/>
      <c r="AG1921" s="14"/>
      <c r="AH1921" s="14"/>
    </row>
    <row r="1922" spans="2:34" hidden="1" x14ac:dyDescent="0.35">
      <c r="B1922" s="10">
        <v>44462870</v>
      </c>
      <c r="C1922" s="10">
        <v>870</v>
      </c>
      <c r="D1922" s="11" t="s">
        <v>4690</v>
      </c>
      <c r="E1922" s="11"/>
      <c r="F1922" s="11"/>
      <c r="G1922" s="11" t="s">
        <v>46</v>
      </c>
      <c r="H1922" s="10" t="s">
        <v>151</v>
      </c>
      <c r="I1922" s="41" t="s">
        <v>86</v>
      </c>
      <c r="J1922" s="41">
        <v>0</v>
      </c>
      <c r="K1922" s="10" t="s">
        <v>65</v>
      </c>
      <c r="L1922" s="10" t="s">
        <v>66</v>
      </c>
      <c r="M1922" s="10" t="s">
        <v>67</v>
      </c>
      <c r="N1922" s="13" t="s">
        <v>2577</v>
      </c>
      <c r="O1922" s="10" t="s">
        <v>53</v>
      </c>
      <c r="P1922" s="15" t="s">
        <v>2577</v>
      </c>
      <c r="Q1922" s="11"/>
      <c r="R1922" s="10"/>
      <c r="S1922" s="10" t="s">
        <v>536</v>
      </c>
      <c r="T1922" s="10" t="s">
        <v>536</v>
      </c>
      <c r="U1922" s="10" t="s">
        <v>2580</v>
      </c>
      <c r="V1922" s="10" t="s">
        <v>604</v>
      </c>
      <c r="W1922" s="10" t="s">
        <v>604</v>
      </c>
      <c r="X1922" s="10" t="s">
        <v>604</v>
      </c>
      <c r="Y1922" s="10" t="s">
        <v>604</v>
      </c>
      <c r="Z1922" s="10" t="s">
        <v>604</v>
      </c>
      <c r="AA1922" s="10" t="s">
        <v>2581</v>
      </c>
      <c r="AB1922" s="14" t="s">
        <v>1581</v>
      </c>
      <c r="AC1922" s="14"/>
      <c r="AD1922" s="14"/>
      <c r="AE1922" s="14"/>
      <c r="AF1922" s="14"/>
      <c r="AG1922" s="14"/>
      <c r="AH1922" s="14"/>
    </row>
    <row r="1923" spans="2:34" hidden="1" x14ac:dyDescent="0.35">
      <c r="B1923" s="10">
        <v>44025829</v>
      </c>
      <c r="C1923" s="10">
        <v>829</v>
      </c>
      <c r="D1923" s="11" t="s">
        <v>4691</v>
      </c>
      <c r="E1923" s="11"/>
      <c r="F1923" s="11"/>
      <c r="G1923" s="11" t="s">
        <v>46</v>
      </c>
      <c r="H1923" s="10" t="s">
        <v>3639</v>
      </c>
      <c r="I1923" s="41" t="s">
        <v>140</v>
      </c>
      <c r="J1923" s="41">
        <v>0</v>
      </c>
      <c r="K1923" s="10" t="s">
        <v>65</v>
      </c>
      <c r="L1923" s="10" t="s">
        <v>66</v>
      </c>
      <c r="M1923" s="10" t="s">
        <v>67</v>
      </c>
      <c r="N1923" s="13" t="s">
        <v>2577</v>
      </c>
      <c r="O1923" s="10" t="s">
        <v>53</v>
      </c>
      <c r="P1923" s="15" t="s">
        <v>2577</v>
      </c>
      <c r="Q1923" s="11"/>
      <c r="R1923" s="10"/>
      <c r="S1923" s="10" t="s">
        <v>536</v>
      </c>
      <c r="T1923" s="10" t="s">
        <v>536</v>
      </c>
      <c r="U1923" s="10" t="s">
        <v>2580</v>
      </c>
      <c r="V1923" s="10">
        <v>2710193200</v>
      </c>
      <c r="W1923" s="10" t="s">
        <v>604</v>
      </c>
      <c r="X1923" s="10" t="s">
        <v>604</v>
      </c>
      <c r="Y1923" s="10" t="s">
        <v>604</v>
      </c>
      <c r="Z1923" s="10" t="s">
        <v>604</v>
      </c>
      <c r="AA1923" s="10" t="s">
        <v>2581</v>
      </c>
      <c r="AB1923" s="14" t="s">
        <v>1581</v>
      </c>
      <c r="AC1923" s="14"/>
      <c r="AD1923" s="14"/>
      <c r="AE1923" s="14"/>
      <c r="AF1923" s="14"/>
      <c r="AG1923" s="14"/>
      <c r="AH1923" s="14"/>
    </row>
    <row r="1924" spans="2:34" hidden="1" x14ac:dyDescent="0.35">
      <c r="B1924" s="10">
        <v>44025903</v>
      </c>
      <c r="C1924" s="10">
        <v>903</v>
      </c>
      <c r="D1924" s="11" t="s">
        <v>4692</v>
      </c>
      <c r="E1924" s="11"/>
      <c r="F1924" s="11"/>
      <c r="G1924" s="11" t="s">
        <v>46</v>
      </c>
      <c r="H1924" s="10" t="s">
        <v>2583</v>
      </c>
      <c r="I1924" s="41" t="s">
        <v>364</v>
      </c>
      <c r="J1924" s="41">
        <v>0</v>
      </c>
      <c r="K1924" s="10" t="s">
        <v>65</v>
      </c>
      <c r="L1924" s="10" t="s">
        <v>66</v>
      </c>
      <c r="M1924" s="10" t="s">
        <v>67</v>
      </c>
      <c r="N1924" s="13" t="s">
        <v>2577</v>
      </c>
      <c r="O1924" s="10" t="s">
        <v>53</v>
      </c>
      <c r="P1924" s="15" t="s">
        <v>2577</v>
      </c>
      <c r="Q1924" s="11"/>
      <c r="R1924" s="10"/>
      <c r="S1924" s="10" t="s">
        <v>536</v>
      </c>
      <c r="T1924" s="10" t="s">
        <v>536</v>
      </c>
      <c r="U1924" s="10" t="s">
        <v>2580</v>
      </c>
      <c r="V1924" s="10">
        <v>2710193200</v>
      </c>
      <c r="W1924" s="10" t="s">
        <v>604</v>
      </c>
      <c r="X1924" s="10" t="s">
        <v>604</v>
      </c>
      <c r="Y1924" s="10" t="s">
        <v>604</v>
      </c>
      <c r="Z1924" s="10" t="s">
        <v>604</v>
      </c>
      <c r="AA1924" s="10" t="s">
        <v>2581</v>
      </c>
      <c r="AB1924" s="14" t="s">
        <v>1581</v>
      </c>
      <c r="AC1924" s="14"/>
      <c r="AD1924" s="14"/>
      <c r="AE1924" s="14"/>
      <c r="AF1924" s="14"/>
      <c r="AG1924" s="14"/>
      <c r="AH1924" s="14"/>
    </row>
    <row r="1925" spans="2:34" hidden="1" x14ac:dyDescent="0.35">
      <c r="B1925" s="10">
        <v>44025855</v>
      </c>
      <c r="C1925" s="10">
        <v>855</v>
      </c>
      <c r="D1925" s="11" t="s">
        <v>4693</v>
      </c>
      <c r="E1925" s="11"/>
      <c r="F1925" s="11"/>
      <c r="G1925" s="11" t="s">
        <v>46</v>
      </c>
      <c r="H1925" s="10" t="s">
        <v>163</v>
      </c>
      <c r="I1925" s="41" t="s">
        <v>164</v>
      </c>
      <c r="J1925" s="41">
        <v>0</v>
      </c>
      <c r="K1925" s="10" t="s">
        <v>65</v>
      </c>
      <c r="L1925" s="10" t="s">
        <v>66</v>
      </c>
      <c r="M1925" s="10" t="s">
        <v>67</v>
      </c>
      <c r="N1925" s="13" t="s">
        <v>2577</v>
      </c>
      <c r="O1925" s="10" t="s">
        <v>53</v>
      </c>
      <c r="P1925" s="15" t="s">
        <v>2577</v>
      </c>
      <c r="Q1925" s="11"/>
      <c r="R1925" s="10"/>
      <c r="S1925" s="10" t="s">
        <v>536</v>
      </c>
      <c r="T1925" s="10" t="s">
        <v>536</v>
      </c>
      <c r="U1925" s="10" t="s">
        <v>2580</v>
      </c>
      <c r="V1925" s="10">
        <v>2710193200</v>
      </c>
      <c r="W1925" s="10" t="s">
        <v>604</v>
      </c>
      <c r="X1925" s="10" t="s">
        <v>604</v>
      </c>
      <c r="Y1925" s="10" t="s">
        <v>604</v>
      </c>
      <c r="Z1925" s="10" t="s">
        <v>604</v>
      </c>
      <c r="AA1925" s="10" t="s">
        <v>2581</v>
      </c>
      <c r="AB1925" s="14" t="s">
        <v>1581</v>
      </c>
      <c r="AC1925" s="14"/>
      <c r="AD1925" s="14"/>
      <c r="AE1925" s="14"/>
      <c r="AF1925" s="14"/>
      <c r="AG1925" s="14"/>
      <c r="AH1925" s="14"/>
    </row>
    <row r="1926" spans="2:34" hidden="1" x14ac:dyDescent="0.35">
      <c r="B1926" s="10">
        <v>44473829</v>
      </c>
      <c r="C1926" s="10">
        <v>829</v>
      </c>
      <c r="D1926" s="11" t="s">
        <v>4694</v>
      </c>
      <c r="E1926" s="11"/>
      <c r="F1926" s="11"/>
      <c r="G1926" s="11" t="s">
        <v>46</v>
      </c>
      <c r="H1926" s="10" t="s">
        <v>3639</v>
      </c>
      <c r="I1926" s="41" t="s">
        <v>140</v>
      </c>
      <c r="J1926" s="41">
        <v>0</v>
      </c>
      <c r="K1926" s="10" t="s">
        <v>65</v>
      </c>
      <c r="L1926" s="10" t="s">
        <v>66</v>
      </c>
      <c r="M1926" s="10" t="s">
        <v>67</v>
      </c>
      <c r="N1926" s="13" t="s">
        <v>2577</v>
      </c>
      <c r="O1926" s="10" t="s">
        <v>53</v>
      </c>
      <c r="P1926" s="15" t="s">
        <v>2577</v>
      </c>
      <c r="Q1926" s="11"/>
      <c r="R1926" s="10"/>
      <c r="S1926" s="10" t="s">
        <v>536</v>
      </c>
      <c r="T1926" s="10" t="s">
        <v>536</v>
      </c>
      <c r="U1926" s="10" t="s">
        <v>2580</v>
      </c>
      <c r="V1926" s="10">
        <v>2710193200</v>
      </c>
      <c r="W1926" s="10" t="s">
        <v>604</v>
      </c>
      <c r="X1926" s="10" t="s">
        <v>604</v>
      </c>
      <c r="Y1926" s="10" t="s">
        <v>604</v>
      </c>
      <c r="Z1926" s="10" t="s">
        <v>604</v>
      </c>
      <c r="AA1926" s="10" t="s">
        <v>2581</v>
      </c>
      <c r="AB1926" s="14" t="s">
        <v>1581</v>
      </c>
      <c r="AC1926" s="14"/>
      <c r="AD1926" s="14"/>
      <c r="AE1926" s="14"/>
      <c r="AF1926" s="14"/>
      <c r="AG1926" s="14"/>
      <c r="AH1926" s="14"/>
    </row>
    <row r="1927" spans="2:34" hidden="1" x14ac:dyDescent="0.35">
      <c r="B1927" s="10">
        <v>44473908</v>
      </c>
      <c r="C1927" s="10">
        <v>908</v>
      </c>
      <c r="D1927" s="11" t="s">
        <v>4695</v>
      </c>
      <c r="E1927" s="11"/>
      <c r="F1927" s="11"/>
      <c r="G1927" s="11" t="s">
        <v>46</v>
      </c>
      <c r="H1927" s="10" t="s">
        <v>4329</v>
      </c>
      <c r="I1927" s="41" t="s">
        <v>140</v>
      </c>
      <c r="J1927" s="41">
        <v>0</v>
      </c>
      <c r="K1927" s="10" t="s">
        <v>65</v>
      </c>
      <c r="L1927" s="10" t="s">
        <v>66</v>
      </c>
      <c r="M1927" s="10" t="s">
        <v>67</v>
      </c>
      <c r="N1927" s="13" t="s">
        <v>2577</v>
      </c>
      <c r="O1927" s="10" t="s">
        <v>53</v>
      </c>
      <c r="P1927" s="15" t="s">
        <v>2577</v>
      </c>
      <c r="Q1927" s="11"/>
      <c r="R1927" s="10"/>
      <c r="S1927" s="10" t="s">
        <v>536</v>
      </c>
      <c r="T1927" s="10" t="s">
        <v>536</v>
      </c>
      <c r="U1927" s="10" t="s">
        <v>2580</v>
      </c>
      <c r="V1927" s="10" t="s">
        <v>604</v>
      </c>
      <c r="W1927" s="10" t="s">
        <v>604</v>
      </c>
      <c r="X1927" s="10" t="s">
        <v>604</v>
      </c>
      <c r="Y1927" s="10" t="s">
        <v>604</v>
      </c>
      <c r="Z1927" s="10" t="s">
        <v>604</v>
      </c>
      <c r="AA1927" s="10" t="s">
        <v>2581</v>
      </c>
      <c r="AB1927" s="14" t="s">
        <v>1581</v>
      </c>
      <c r="AC1927" s="14"/>
      <c r="AD1927" s="14"/>
      <c r="AE1927" s="14"/>
      <c r="AF1927" s="14"/>
      <c r="AG1927" s="14"/>
      <c r="AH1927" s="14"/>
    </row>
    <row r="1928" spans="2:34" hidden="1" x14ac:dyDescent="0.35">
      <c r="B1928" s="10">
        <v>44473855</v>
      </c>
      <c r="C1928" s="10">
        <v>855</v>
      </c>
      <c r="D1928" s="11" t="s">
        <v>4696</v>
      </c>
      <c r="E1928" s="11"/>
      <c r="F1928" s="11"/>
      <c r="G1928" s="11" t="s">
        <v>46</v>
      </c>
      <c r="H1928" s="10" t="s">
        <v>163</v>
      </c>
      <c r="I1928" s="41" t="s">
        <v>164</v>
      </c>
      <c r="J1928" s="41">
        <v>0</v>
      </c>
      <c r="K1928" s="10" t="s">
        <v>65</v>
      </c>
      <c r="L1928" s="10" t="s">
        <v>66</v>
      </c>
      <c r="M1928" s="10" t="s">
        <v>67</v>
      </c>
      <c r="N1928" s="13" t="s">
        <v>2577</v>
      </c>
      <c r="O1928" s="10" t="s">
        <v>53</v>
      </c>
      <c r="P1928" s="15" t="s">
        <v>2577</v>
      </c>
      <c r="Q1928" s="11"/>
      <c r="R1928" s="10"/>
      <c r="S1928" s="10" t="s">
        <v>536</v>
      </c>
      <c r="T1928" s="10" t="s">
        <v>536</v>
      </c>
      <c r="U1928" s="10" t="s">
        <v>2580</v>
      </c>
      <c r="V1928" s="10">
        <v>2710193200</v>
      </c>
      <c r="W1928" s="10" t="s">
        <v>604</v>
      </c>
      <c r="X1928" s="10" t="s">
        <v>604</v>
      </c>
      <c r="Y1928" s="10" t="s">
        <v>604</v>
      </c>
      <c r="Z1928" s="10" t="s">
        <v>604</v>
      </c>
      <c r="AA1928" s="10" t="s">
        <v>2581</v>
      </c>
      <c r="AB1928" s="14" t="s">
        <v>1581</v>
      </c>
      <c r="AC1928" s="14"/>
      <c r="AD1928" s="14"/>
      <c r="AE1928" s="14"/>
      <c r="AF1928" s="14"/>
      <c r="AG1928" s="14"/>
      <c r="AH1928" s="14"/>
    </row>
    <row r="1929" spans="2:34" hidden="1" x14ac:dyDescent="0.35">
      <c r="B1929" s="10">
        <v>44473801</v>
      </c>
      <c r="C1929" s="10">
        <v>801</v>
      </c>
      <c r="D1929" s="11" t="s">
        <v>4697</v>
      </c>
      <c r="E1929" s="11"/>
      <c r="F1929" s="11"/>
      <c r="G1929" s="11" t="s">
        <v>46</v>
      </c>
      <c r="H1929" s="10" t="s">
        <v>79</v>
      </c>
      <c r="I1929" s="41" t="s">
        <v>79</v>
      </c>
      <c r="J1929" s="41">
        <v>0</v>
      </c>
      <c r="K1929" s="10" t="s">
        <v>65</v>
      </c>
      <c r="L1929" s="10" t="s">
        <v>66</v>
      </c>
      <c r="M1929" s="10" t="s">
        <v>67</v>
      </c>
      <c r="N1929" s="13" t="s">
        <v>2577</v>
      </c>
      <c r="O1929" s="10" t="s">
        <v>53</v>
      </c>
      <c r="P1929" s="15" t="s">
        <v>2577</v>
      </c>
      <c r="Q1929" s="11"/>
      <c r="R1929" s="10"/>
      <c r="S1929" s="10" t="s">
        <v>536</v>
      </c>
      <c r="T1929" s="10" t="s">
        <v>536</v>
      </c>
      <c r="U1929" s="10" t="s">
        <v>2580</v>
      </c>
      <c r="V1929" s="10" t="s">
        <v>604</v>
      </c>
      <c r="W1929" s="10" t="s">
        <v>44</v>
      </c>
      <c r="X1929" s="10" t="s">
        <v>604</v>
      </c>
      <c r="Y1929" s="10" t="s">
        <v>604</v>
      </c>
      <c r="Z1929" s="10" t="s">
        <v>604</v>
      </c>
      <c r="AA1929" s="10" t="s">
        <v>2581</v>
      </c>
      <c r="AB1929" s="14" t="s">
        <v>1581</v>
      </c>
      <c r="AC1929" s="14"/>
      <c r="AD1929" s="14"/>
      <c r="AE1929" s="14"/>
      <c r="AF1929" s="14"/>
      <c r="AG1929" s="14"/>
      <c r="AH1929" s="14"/>
    </row>
    <row r="1930" spans="2:34" hidden="1" x14ac:dyDescent="0.35">
      <c r="B1930" s="10">
        <v>44473803</v>
      </c>
      <c r="C1930" s="10">
        <v>803</v>
      </c>
      <c r="D1930" s="11" t="s">
        <v>4698</v>
      </c>
      <c r="E1930" s="11"/>
      <c r="F1930" s="11"/>
      <c r="G1930" s="11" t="s">
        <v>46</v>
      </c>
      <c r="H1930" s="10" t="s">
        <v>1837</v>
      </c>
      <c r="I1930" s="41" t="s">
        <v>48</v>
      </c>
      <c r="J1930" s="41">
        <v>0</v>
      </c>
      <c r="K1930" s="10" t="s">
        <v>65</v>
      </c>
      <c r="L1930" s="10" t="s">
        <v>66</v>
      </c>
      <c r="M1930" s="10" t="s">
        <v>67</v>
      </c>
      <c r="N1930" s="13" t="s">
        <v>2577</v>
      </c>
      <c r="O1930" s="10" t="s">
        <v>53</v>
      </c>
      <c r="P1930" s="15" t="s">
        <v>2577</v>
      </c>
      <c r="Q1930" s="11"/>
      <c r="R1930" s="10"/>
      <c r="S1930" s="10" t="s">
        <v>536</v>
      </c>
      <c r="T1930" s="10" t="s">
        <v>536</v>
      </c>
      <c r="U1930" s="10" t="s">
        <v>2580</v>
      </c>
      <c r="V1930" s="10">
        <v>2710193200</v>
      </c>
      <c r="W1930" s="10" t="s">
        <v>604</v>
      </c>
      <c r="X1930" s="10" t="s">
        <v>604</v>
      </c>
      <c r="Y1930" s="10" t="s">
        <v>604</v>
      </c>
      <c r="Z1930" s="10" t="s">
        <v>604</v>
      </c>
      <c r="AA1930" s="10" t="s">
        <v>2581</v>
      </c>
      <c r="AB1930" s="14" t="s">
        <v>1581</v>
      </c>
      <c r="AC1930" s="14"/>
      <c r="AD1930" s="14"/>
      <c r="AE1930" s="14"/>
      <c r="AF1930" s="14"/>
      <c r="AG1930" s="14"/>
      <c r="AH1930" s="14"/>
    </row>
    <row r="1931" spans="2:34" hidden="1" x14ac:dyDescent="0.35">
      <c r="B1931" s="10">
        <v>44484829</v>
      </c>
      <c r="C1931" s="10">
        <v>829</v>
      </c>
      <c r="D1931" s="11" t="s">
        <v>4699</v>
      </c>
      <c r="E1931" s="11"/>
      <c r="F1931" s="11"/>
      <c r="G1931" s="11" t="s">
        <v>46</v>
      </c>
      <c r="H1931" s="10" t="s">
        <v>3639</v>
      </c>
      <c r="I1931" s="41" t="s">
        <v>140</v>
      </c>
      <c r="J1931" s="41">
        <v>0</v>
      </c>
      <c r="K1931" s="10" t="s">
        <v>65</v>
      </c>
      <c r="L1931" s="10" t="s">
        <v>66</v>
      </c>
      <c r="M1931" s="10" t="s">
        <v>67</v>
      </c>
      <c r="N1931" s="13" t="s">
        <v>2577</v>
      </c>
      <c r="O1931" s="10" t="s">
        <v>53</v>
      </c>
      <c r="P1931" s="15" t="s">
        <v>2577</v>
      </c>
      <c r="Q1931" s="11"/>
      <c r="R1931" s="10"/>
      <c r="S1931" s="10" t="s">
        <v>536</v>
      </c>
      <c r="T1931" s="10" t="s">
        <v>536</v>
      </c>
      <c r="U1931" s="10" t="s">
        <v>2580</v>
      </c>
      <c r="V1931" s="10">
        <v>2710193200</v>
      </c>
      <c r="W1931" s="10" t="s">
        <v>604</v>
      </c>
      <c r="X1931" s="10" t="s">
        <v>604</v>
      </c>
      <c r="Y1931" s="10" t="s">
        <v>604</v>
      </c>
      <c r="Z1931" s="10" t="s">
        <v>604</v>
      </c>
      <c r="AA1931" s="10" t="s">
        <v>2581</v>
      </c>
      <c r="AB1931" s="14" t="s">
        <v>1581</v>
      </c>
      <c r="AC1931" s="14"/>
      <c r="AD1931" s="14"/>
      <c r="AE1931" s="14"/>
      <c r="AF1931" s="14"/>
      <c r="AG1931" s="14"/>
      <c r="AH1931" s="14"/>
    </row>
    <row r="1932" spans="2:34" hidden="1" x14ac:dyDescent="0.35">
      <c r="B1932" s="10">
        <v>44484903</v>
      </c>
      <c r="C1932" s="10">
        <v>903</v>
      </c>
      <c r="D1932" s="11" t="s">
        <v>4700</v>
      </c>
      <c r="E1932" s="11"/>
      <c r="F1932" s="11"/>
      <c r="G1932" s="11" t="s">
        <v>46</v>
      </c>
      <c r="H1932" s="10" t="s">
        <v>2583</v>
      </c>
      <c r="I1932" s="41" t="s">
        <v>364</v>
      </c>
      <c r="J1932" s="41">
        <v>0</v>
      </c>
      <c r="K1932" s="10" t="s">
        <v>65</v>
      </c>
      <c r="L1932" s="10" t="s">
        <v>66</v>
      </c>
      <c r="M1932" s="10" t="s">
        <v>67</v>
      </c>
      <c r="N1932" s="13" t="s">
        <v>2577</v>
      </c>
      <c r="O1932" s="10" t="s">
        <v>53</v>
      </c>
      <c r="P1932" s="15" t="s">
        <v>2577</v>
      </c>
      <c r="Q1932" s="11"/>
      <c r="R1932" s="10"/>
      <c r="S1932" s="10" t="s">
        <v>536</v>
      </c>
      <c r="T1932" s="10" t="s">
        <v>536</v>
      </c>
      <c r="U1932" s="10" t="s">
        <v>2580</v>
      </c>
      <c r="V1932" s="10">
        <v>2710193200</v>
      </c>
      <c r="W1932" s="10" t="s">
        <v>604</v>
      </c>
      <c r="X1932" s="10" t="s">
        <v>604</v>
      </c>
      <c r="Y1932" s="10" t="s">
        <v>604</v>
      </c>
      <c r="Z1932" s="10" t="s">
        <v>604</v>
      </c>
      <c r="AA1932" s="10" t="s">
        <v>2581</v>
      </c>
      <c r="AB1932" s="14" t="s">
        <v>1581</v>
      </c>
      <c r="AC1932" s="14"/>
      <c r="AD1932" s="14"/>
      <c r="AE1932" s="14"/>
      <c r="AF1932" s="14"/>
      <c r="AG1932" s="14"/>
      <c r="AH1932" s="14"/>
    </row>
    <row r="1933" spans="2:34" hidden="1" x14ac:dyDescent="0.35">
      <c r="B1933" s="10">
        <v>44484960</v>
      </c>
      <c r="C1933" s="10">
        <v>960</v>
      </c>
      <c r="D1933" s="11" t="s">
        <v>4701</v>
      </c>
      <c r="E1933" s="11"/>
      <c r="F1933" s="11"/>
      <c r="G1933" s="11" t="s">
        <v>46</v>
      </c>
      <c r="H1933" s="10" t="s">
        <v>163</v>
      </c>
      <c r="I1933" s="41" t="s">
        <v>164</v>
      </c>
      <c r="J1933" s="41">
        <v>0</v>
      </c>
      <c r="K1933" s="10" t="s">
        <v>65</v>
      </c>
      <c r="L1933" s="10" t="s">
        <v>66</v>
      </c>
      <c r="M1933" s="10" t="s">
        <v>67</v>
      </c>
      <c r="N1933" s="13" t="s">
        <v>2577</v>
      </c>
      <c r="O1933" s="10" t="s">
        <v>53</v>
      </c>
      <c r="P1933" s="15" t="s">
        <v>2577</v>
      </c>
      <c r="Q1933" s="11"/>
      <c r="R1933" s="10"/>
      <c r="S1933" s="10" t="s">
        <v>536</v>
      </c>
      <c r="T1933" s="10" t="s">
        <v>536</v>
      </c>
      <c r="U1933" s="10" t="s">
        <v>2580</v>
      </c>
      <c r="V1933" s="10" t="s">
        <v>604</v>
      </c>
      <c r="W1933" s="10" t="s">
        <v>604</v>
      </c>
      <c r="X1933" s="10" t="s">
        <v>604</v>
      </c>
      <c r="Y1933" s="10" t="s">
        <v>604</v>
      </c>
      <c r="Z1933" s="10" t="s">
        <v>604</v>
      </c>
      <c r="AA1933" s="10" t="s">
        <v>2581</v>
      </c>
      <c r="AB1933" s="14" t="s">
        <v>1581</v>
      </c>
      <c r="AC1933" s="14"/>
      <c r="AD1933" s="14"/>
      <c r="AE1933" s="14"/>
      <c r="AF1933" s="14"/>
      <c r="AG1933" s="14"/>
      <c r="AH1933" s="14"/>
    </row>
    <row r="1934" spans="2:34" hidden="1" x14ac:dyDescent="0.35">
      <c r="B1934" s="10">
        <v>44484855</v>
      </c>
      <c r="C1934" s="10">
        <v>855</v>
      </c>
      <c r="D1934" s="11" t="s">
        <v>4702</v>
      </c>
      <c r="E1934" s="11"/>
      <c r="F1934" s="11"/>
      <c r="G1934" s="11" t="s">
        <v>46</v>
      </c>
      <c r="H1934" s="10" t="s">
        <v>163</v>
      </c>
      <c r="I1934" s="41" t="s">
        <v>164</v>
      </c>
      <c r="J1934" s="41">
        <v>0</v>
      </c>
      <c r="K1934" s="10" t="s">
        <v>65</v>
      </c>
      <c r="L1934" s="10" t="s">
        <v>66</v>
      </c>
      <c r="M1934" s="10" t="s">
        <v>67</v>
      </c>
      <c r="N1934" s="13" t="s">
        <v>2577</v>
      </c>
      <c r="O1934" s="10" t="s">
        <v>53</v>
      </c>
      <c r="P1934" s="15" t="s">
        <v>2577</v>
      </c>
      <c r="Q1934" s="11"/>
      <c r="R1934" s="10"/>
      <c r="S1934" s="10" t="s">
        <v>536</v>
      </c>
      <c r="T1934" s="10" t="s">
        <v>536</v>
      </c>
      <c r="U1934" s="10" t="s">
        <v>2580</v>
      </c>
      <c r="V1934" s="10">
        <v>2710193200</v>
      </c>
      <c r="W1934" s="10" t="s">
        <v>604</v>
      </c>
      <c r="X1934" s="10" t="s">
        <v>604</v>
      </c>
      <c r="Y1934" s="10" t="s">
        <v>604</v>
      </c>
      <c r="Z1934" s="10" t="s">
        <v>604</v>
      </c>
      <c r="AA1934" s="10" t="s">
        <v>2581</v>
      </c>
      <c r="AB1934" s="14" t="s">
        <v>1581</v>
      </c>
      <c r="AC1934" s="14"/>
      <c r="AD1934" s="14"/>
      <c r="AE1934" s="14"/>
      <c r="AF1934" s="14"/>
      <c r="AG1934" s="14"/>
      <c r="AH1934" s="14"/>
    </row>
    <row r="1935" spans="2:34" hidden="1" x14ac:dyDescent="0.35">
      <c r="B1935" s="10">
        <v>44484801</v>
      </c>
      <c r="C1935" s="10">
        <v>801</v>
      </c>
      <c r="D1935" s="11" t="s">
        <v>4703</v>
      </c>
      <c r="E1935" s="11"/>
      <c r="F1935" s="11"/>
      <c r="G1935" s="11" t="s">
        <v>46</v>
      </c>
      <c r="H1935" s="10" t="s">
        <v>79</v>
      </c>
      <c r="I1935" s="41" t="s">
        <v>79</v>
      </c>
      <c r="J1935" s="41">
        <v>0</v>
      </c>
      <c r="K1935" s="10" t="s">
        <v>65</v>
      </c>
      <c r="L1935" s="10" t="s">
        <v>66</v>
      </c>
      <c r="M1935" s="10" t="s">
        <v>67</v>
      </c>
      <c r="N1935" s="13" t="s">
        <v>2577</v>
      </c>
      <c r="O1935" s="10" t="s">
        <v>53</v>
      </c>
      <c r="P1935" s="15" t="s">
        <v>2577</v>
      </c>
      <c r="Q1935" s="11"/>
      <c r="R1935" s="10"/>
      <c r="S1935" s="10" t="s">
        <v>536</v>
      </c>
      <c r="T1935" s="10" t="s">
        <v>536</v>
      </c>
      <c r="U1935" s="10" t="s">
        <v>2580</v>
      </c>
      <c r="V1935" s="10" t="s">
        <v>604</v>
      </c>
      <c r="W1935" s="10" t="s">
        <v>44</v>
      </c>
      <c r="X1935" s="10" t="s">
        <v>604</v>
      </c>
      <c r="Y1935" s="10" t="s">
        <v>604</v>
      </c>
      <c r="Z1935" s="10" t="s">
        <v>604</v>
      </c>
      <c r="AA1935" s="10" t="s">
        <v>2581</v>
      </c>
      <c r="AB1935" s="14" t="s">
        <v>1581</v>
      </c>
      <c r="AC1935" s="14"/>
      <c r="AD1935" s="14"/>
      <c r="AE1935" s="14"/>
      <c r="AF1935" s="14"/>
      <c r="AG1935" s="14"/>
      <c r="AH1935" s="14"/>
    </row>
    <row r="1936" spans="2:34" hidden="1" x14ac:dyDescent="0.35">
      <c r="B1936" s="10">
        <v>44484803</v>
      </c>
      <c r="C1936" s="10">
        <v>803</v>
      </c>
      <c r="D1936" s="11" t="s">
        <v>4704</v>
      </c>
      <c r="E1936" s="11"/>
      <c r="F1936" s="11"/>
      <c r="G1936" s="11" t="s">
        <v>46</v>
      </c>
      <c r="H1936" s="10" t="s">
        <v>1837</v>
      </c>
      <c r="I1936" s="41" t="s">
        <v>48</v>
      </c>
      <c r="J1936" s="41">
        <v>0</v>
      </c>
      <c r="K1936" s="10" t="s">
        <v>65</v>
      </c>
      <c r="L1936" s="10" t="s">
        <v>66</v>
      </c>
      <c r="M1936" s="10" t="s">
        <v>67</v>
      </c>
      <c r="N1936" s="13" t="s">
        <v>2577</v>
      </c>
      <c r="O1936" s="10" t="s">
        <v>53</v>
      </c>
      <c r="P1936" s="15" t="s">
        <v>2577</v>
      </c>
      <c r="Q1936" s="11"/>
      <c r="R1936" s="10"/>
      <c r="S1936" s="10" t="s">
        <v>536</v>
      </c>
      <c r="T1936" s="10" t="s">
        <v>536</v>
      </c>
      <c r="U1936" s="10" t="s">
        <v>2580</v>
      </c>
      <c r="V1936" s="10">
        <v>2710193200</v>
      </c>
      <c r="W1936" s="10" t="s">
        <v>604</v>
      </c>
      <c r="X1936" s="10" t="s">
        <v>604</v>
      </c>
      <c r="Y1936" s="10" t="s">
        <v>604</v>
      </c>
      <c r="Z1936" s="10" t="s">
        <v>604</v>
      </c>
      <c r="AA1936" s="10" t="s">
        <v>2581</v>
      </c>
      <c r="AB1936" s="14" t="s">
        <v>1581</v>
      </c>
      <c r="AC1936" s="14"/>
      <c r="AD1936" s="14"/>
      <c r="AE1936" s="14"/>
      <c r="AF1936" s="14"/>
      <c r="AG1936" s="14"/>
      <c r="AH1936" s="14"/>
    </row>
    <row r="1937" spans="2:34" hidden="1" x14ac:dyDescent="0.35">
      <c r="B1937" s="10">
        <v>44540855</v>
      </c>
      <c r="C1937" s="10">
        <v>855</v>
      </c>
      <c r="D1937" s="11" t="s">
        <v>4705</v>
      </c>
      <c r="E1937" s="11"/>
      <c r="F1937" s="11"/>
      <c r="G1937" s="11" t="s">
        <v>46</v>
      </c>
      <c r="H1937" s="10" t="s">
        <v>163</v>
      </c>
      <c r="I1937" s="41" t="s">
        <v>164</v>
      </c>
      <c r="J1937" s="41">
        <v>0</v>
      </c>
      <c r="K1937" s="10" t="s">
        <v>65</v>
      </c>
      <c r="L1937" s="10" t="s">
        <v>66</v>
      </c>
      <c r="M1937" s="10" t="s">
        <v>67</v>
      </c>
      <c r="N1937" s="13" t="s">
        <v>2577</v>
      </c>
      <c r="O1937" s="10" t="s">
        <v>53</v>
      </c>
      <c r="P1937" s="15" t="s">
        <v>2577</v>
      </c>
      <c r="Q1937" s="11"/>
      <c r="R1937" s="10"/>
      <c r="S1937" s="10" t="s">
        <v>536</v>
      </c>
      <c r="T1937" s="10" t="s">
        <v>536</v>
      </c>
      <c r="U1937" s="10" t="s">
        <v>2580</v>
      </c>
      <c r="V1937" s="10">
        <v>2710193200</v>
      </c>
      <c r="W1937" s="10" t="s">
        <v>604</v>
      </c>
      <c r="X1937" s="10" t="s">
        <v>604</v>
      </c>
      <c r="Y1937" s="10" t="s">
        <v>604</v>
      </c>
      <c r="Z1937" s="10" t="s">
        <v>604</v>
      </c>
      <c r="AA1937" s="10" t="s">
        <v>2581</v>
      </c>
      <c r="AB1937" s="14" t="s">
        <v>1581</v>
      </c>
      <c r="AC1937" s="14"/>
      <c r="AD1937" s="14"/>
      <c r="AE1937" s="14"/>
      <c r="AF1937" s="14"/>
      <c r="AG1937" s="14"/>
      <c r="AH1937" s="14"/>
    </row>
    <row r="1938" spans="2:34" hidden="1" x14ac:dyDescent="0.35">
      <c r="B1938" s="10">
        <v>44540801</v>
      </c>
      <c r="C1938" s="10">
        <v>801</v>
      </c>
      <c r="D1938" s="11" t="s">
        <v>4706</v>
      </c>
      <c r="E1938" s="11"/>
      <c r="F1938" s="11"/>
      <c r="G1938" s="11" t="s">
        <v>46</v>
      </c>
      <c r="H1938" s="10" t="s">
        <v>79</v>
      </c>
      <c r="I1938" s="41" t="s">
        <v>79</v>
      </c>
      <c r="J1938" s="41">
        <v>0</v>
      </c>
      <c r="K1938" s="10" t="s">
        <v>65</v>
      </c>
      <c r="L1938" s="10" t="s">
        <v>66</v>
      </c>
      <c r="M1938" s="10" t="s">
        <v>67</v>
      </c>
      <c r="N1938" s="13" t="s">
        <v>2577</v>
      </c>
      <c r="O1938" s="10" t="s">
        <v>53</v>
      </c>
      <c r="P1938" s="15" t="s">
        <v>2577</v>
      </c>
      <c r="Q1938" s="11"/>
      <c r="R1938" s="10"/>
      <c r="S1938" s="10" t="s">
        <v>536</v>
      </c>
      <c r="T1938" s="10" t="s">
        <v>536</v>
      </c>
      <c r="U1938" s="10" t="s">
        <v>2580</v>
      </c>
      <c r="V1938" s="10" t="s">
        <v>604</v>
      </c>
      <c r="W1938" s="10" t="s">
        <v>44</v>
      </c>
      <c r="X1938" s="10" t="s">
        <v>604</v>
      </c>
      <c r="Y1938" s="10" t="s">
        <v>604</v>
      </c>
      <c r="Z1938" s="10" t="s">
        <v>604</v>
      </c>
      <c r="AA1938" s="10" t="s">
        <v>2581</v>
      </c>
      <c r="AB1938" s="14" t="s">
        <v>1581</v>
      </c>
      <c r="AC1938" s="14"/>
      <c r="AD1938" s="14"/>
      <c r="AE1938" s="14"/>
      <c r="AF1938" s="14"/>
      <c r="AG1938" s="14"/>
      <c r="AH1938" s="14"/>
    </row>
    <row r="1939" spans="2:34" hidden="1" x14ac:dyDescent="0.35">
      <c r="B1939" s="10">
        <v>44540803</v>
      </c>
      <c r="C1939" s="10">
        <v>803</v>
      </c>
      <c r="D1939" s="11" t="s">
        <v>4707</v>
      </c>
      <c r="E1939" s="11"/>
      <c r="F1939" s="11"/>
      <c r="G1939" s="11" t="s">
        <v>46</v>
      </c>
      <c r="H1939" s="10" t="s">
        <v>1837</v>
      </c>
      <c r="I1939" s="41" t="s">
        <v>48</v>
      </c>
      <c r="J1939" s="41">
        <v>0</v>
      </c>
      <c r="K1939" s="10" t="s">
        <v>65</v>
      </c>
      <c r="L1939" s="10" t="s">
        <v>66</v>
      </c>
      <c r="M1939" s="10" t="s">
        <v>67</v>
      </c>
      <c r="N1939" s="13" t="s">
        <v>2577</v>
      </c>
      <c r="O1939" s="10" t="s">
        <v>53</v>
      </c>
      <c r="P1939" s="15" t="s">
        <v>2577</v>
      </c>
      <c r="Q1939" s="11"/>
      <c r="R1939" s="10"/>
      <c r="S1939" s="10" t="s">
        <v>536</v>
      </c>
      <c r="T1939" s="10" t="s">
        <v>536</v>
      </c>
      <c r="U1939" s="10" t="s">
        <v>2580</v>
      </c>
      <c r="V1939" s="10">
        <v>2710193200</v>
      </c>
      <c r="W1939" s="10" t="s">
        <v>604</v>
      </c>
      <c r="X1939" s="10" t="s">
        <v>604</v>
      </c>
      <c r="Y1939" s="10" t="s">
        <v>604</v>
      </c>
      <c r="Z1939" s="10" t="s">
        <v>604</v>
      </c>
      <c r="AA1939" s="10" t="s">
        <v>2581</v>
      </c>
      <c r="AB1939" s="14" t="s">
        <v>1581</v>
      </c>
      <c r="AC1939" s="14"/>
      <c r="AD1939" s="14"/>
      <c r="AE1939" s="14"/>
      <c r="AF1939" s="14"/>
      <c r="AG1939" s="14"/>
      <c r="AH1939" s="14"/>
    </row>
    <row r="1940" spans="2:34" hidden="1" x14ac:dyDescent="0.35">
      <c r="B1940" s="10">
        <v>44540903</v>
      </c>
      <c r="C1940" s="10">
        <v>903</v>
      </c>
      <c r="D1940" s="11" t="s">
        <v>4708</v>
      </c>
      <c r="E1940" s="11"/>
      <c r="F1940" s="11"/>
      <c r="G1940" s="11" t="s">
        <v>46</v>
      </c>
      <c r="H1940" s="10" t="s">
        <v>2583</v>
      </c>
      <c r="I1940" s="41" t="s">
        <v>364</v>
      </c>
      <c r="J1940" s="41">
        <v>0</v>
      </c>
      <c r="K1940" s="10" t="s">
        <v>65</v>
      </c>
      <c r="L1940" s="10" t="s">
        <v>66</v>
      </c>
      <c r="M1940" s="10" t="s">
        <v>67</v>
      </c>
      <c r="N1940" s="13" t="s">
        <v>2577</v>
      </c>
      <c r="O1940" s="10" t="s">
        <v>53</v>
      </c>
      <c r="P1940" s="15" t="s">
        <v>2577</v>
      </c>
      <c r="Q1940" s="11"/>
      <c r="R1940" s="10"/>
      <c r="S1940" s="10" t="s">
        <v>536</v>
      </c>
      <c r="T1940" s="10" t="s">
        <v>536</v>
      </c>
      <c r="U1940" s="10" t="s">
        <v>2580</v>
      </c>
      <c r="V1940" s="10">
        <v>2710193200</v>
      </c>
      <c r="W1940" s="10" t="s">
        <v>604</v>
      </c>
      <c r="X1940" s="10" t="s">
        <v>604</v>
      </c>
      <c r="Y1940" s="10" t="s">
        <v>604</v>
      </c>
      <c r="Z1940" s="10" t="s">
        <v>604</v>
      </c>
      <c r="AA1940" s="10" t="s">
        <v>2581</v>
      </c>
      <c r="AB1940" s="14" t="s">
        <v>1581</v>
      </c>
      <c r="AC1940" s="14"/>
      <c r="AD1940" s="14"/>
      <c r="AE1940" s="14"/>
      <c r="AF1940" s="14"/>
      <c r="AG1940" s="14"/>
      <c r="AH1940" s="14"/>
    </row>
    <row r="1941" spans="2:34" hidden="1" x14ac:dyDescent="0.35">
      <c r="B1941" s="10">
        <v>43155829</v>
      </c>
      <c r="C1941" s="10">
        <v>829</v>
      </c>
      <c r="D1941" s="11" t="s">
        <v>4709</v>
      </c>
      <c r="E1941" s="11"/>
      <c r="F1941" s="11"/>
      <c r="G1941" s="11" t="s">
        <v>46</v>
      </c>
      <c r="H1941" s="10" t="s">
        <v>3639</v>
      </c>
      <c r="I1941" s="41" t="s">
        <v>140</v>
      </c>
      <c r="J1941" s="41">
        <v>0</v>
      </c>
      <c r="K1941" s="10" t="s">
        <v>65</v>
      </c>
      <c r="L1941" s="10" t="s">
        <v>66</v>
      </c>
      <c r="M1941" s="10" t="s">
        <v>67</v>
      </c>
      <c r="N1941" s="13" t="s">
        <v>2577</v>
      </c>
      <c r="O1941" s="10" t="s">
        <v>53</v>
      </c>
      <c r="P1941" s="15" t="s">
        <v>2577</v>
      </c>
      <c r="Q1941" s="11"/>
      <c r="R1941" s="10"/>
      <c r="S1941" s="10" t="s">
        <v>536</v>
      </c>
      <c r="T1941" s="10" t="s">
        <v>536</v>
      </c>
      <c r="U1941" s="10" t="s">
        <v>2580</v>
      </c>
      <c r="V1941" s="10">
        <v>2710193200</v>
      </c>
      <c r="W1941" s="10" t="s">
        <v>604</v>
      </c>
      <c r="X1941" s="10" t="s">
        <v>604</v>
      </c>
      <c r="Y1941" s="10" t="s">
        <v>604</v>
      </c>
      <c r="Z1941" s="10" t="s">
        <v>604</v>
      </c>
      <c r="AA1941" s="10" t="s">
        <v>2581</v>
      </c>
      <c r="AB1941" s="14" t="s">
        <v>1581</v>
      </c>
      <c r="AC1941" s="14"/>
      <c r="AD1941" s="14"/>
      <c r="AE1941" s="14"/>
      <c r="AF1941" s="14"/>
      <c r="AG1941" s="14"/>
      <c r="AH1941" s="14"/>
    </row>
    <row r="1942" spans="2:34" hidden="1" x14ac:dyDescent="0.35">
      <c r="B1942" s="10">
        <v>43155960</v>
      </c>
      <c r="C1942" s="10">
        <v>960</v>
      </c>
      <c r="D1942" s="11" t="s">
        <v>4710</v>
      </c>
      <c r="E1942" s="11"/>
      <c r="F1942" s="11"/>
      <c r="G1942" s="11" t="s">
        <v>46</v>
      </c>
      <c r="H1942" s="10" t="s">
        <v>163</v>
      </c>
      <c r="I1942" s="41" t="s">
        <v>164</v>
      </c>
      <c r="J1942" s="41">
        <v>0</v>
      </c>
      <c r="K1942" s="10" t="s">
        <v>65</v>
      </c>
      <c r="L1942" s="10" t="s">
        <v>66</v>
      </c>
      <c r="M1942" s="10" t="s">
        <v>67</v>
      </c>
      <c r="N1942" s="13" t="s">
        <v>2577</v>
      </c>
      <c r="O1942" s="10" t="s">
        <v>53</v>
      </c>
      <c r="P1942" s="15" t="s">
        <v>2577</v>
      </c>
      <c r="Q1942" s="11"/>
      <c r="R1942" s="10"/>
      <c r="S1942" s="10" t="s">
        <v>536</v>
      </c>
      <c r="T1942" s="10" t="s">
        <v>536</v>
      </c>
      <c r="U1942" s="10" t="s">
        <v>2580</v>
      </c>
      <c r="V1942" s="10" t="s">
        <v>604</v>
      </c>
      <c r="W1942" s="10" t="s">
        <v>604</v>
      </c>
      <c r="X1942" s="10" t="s">
        <v>604</v>
      </c>
      <c r="Y1942" s="10" t="s">
        <v>604</v>
      </c>
      <c r="Z1942" s="10" t="s">
        <v>604</v>
      </c>
      <c r="AA1942" s="10" t="s">
        <v>2581</v>
      </c>
      <c r="AB1942" s="14" t="s">
        <v>1581</v>
      </c>
      <c r="AC1942" s="14"/>
      <c r="AD1942" s="14"/>
      <c r="AE1942" s="14"/>
      <c r="AF1942" s="14"/>
      <c r="AG1942" s="14"/>
      <c r="AH1942" s="14"/>
    </row>
    <row r="1943" spans="2:34" hidden="1" x14ac:dyDescent="0.35">
      <c r="B1943" s="10">
        <v>44540829</v>
      </c>
      <c r="C1943" s="10">
        <v>829</v>
      </c>
      <c r="D1943" s="11" t="s">
        <v>4711</v>
      </c>
      <c r="E1943" s="11"/>
      <c r="F1943" s="11"/>
      <c r="G1943" s="11" t="s">
        <v>46</v>
      </c>
      <c r="H1943" s="10" t="s">
        <v>3639</v>
      </c>
      <c r="I1943" s="41" t="s">
        <v>140</v>
      </c>
      <c r="J1943" s="41">
        <v>0</v>
      </c>
      <c r="K1943" s="10" t="s">
        <v>65</v>
      </c>
      <c r="L1943" s="10" t="s">
        <v>66</v>
      </c>
      <c r="M1943" s="10" t="s">
        <v>67</v>
      </c>
      <c r="N1943" s="13" t="s">
        <v>2577</v>
      </c>
      <c r="O1943" s="10" t="s">
        <v>53</v>
      </c>
      <c r="P1943" s="15" t="s">
        <v>2577</v>
      </c>
      <c r="Q1943" s="11"/>
      <c r="R1943" s="10"/>
      <c r="S1943" s="10" t="s">
        <v>536</v>
      </c>
      <c r="T1943" s="10" t="s">
        <v>536</v>
      </c>
      <c r="U1943" s="10" t="s">
        <v>2580</v>
      </c>
      <c r="V1943" s="10">
        <v>2710193200</v>
      </c>
      <c r="W1943" s="10" t="s">
        <v>604</v>
      </c>
      <c r="X1943" s="10" t="s">
        <v>604</v>
      </c>
      <c r="Y1943" s="10" t="s">
        <v>604</v>
      </c>
      <c r="Z1943" s="10" t="s">
        <v>604</v>
      </c>
      <c r="AA1943" s="10" t="s">
        <v>2581</v>
      </c>
      <c r="AB1943" s="14" t="s">
        <v>1581</v>
      </c>
      <c r="AC1943" s="14"/>
      <c r="AD1943" s="14"/>
      <c r="AE1943" s="14"/>
      <c r="AF1943" s="14"/>
      <c r="AG1943" s="14"/>
      <c r="AH1943" s="14"/>
    </row>
    <row r="1944" spans="2:34" hidden="1" x14ac:dyDescent="0.35">
      <c r="B1944" s="10">
        <v>43155855</v>
      </c>
      <c r="C1944" s="10">
        <v>855</v>
      </c>
      <c r="D1944" s="11" t="s">
        <v>4712</v>
      </c>
      <c r="E1944" s="11"/>
      <c r="F1944" s="11"/>
      <c r="G1944" s="11" t="s">
        <v>46</v>
      </c>
      <c r="H1944" s="10" t="s">
        <v>163</v>
      </c>
      <c r="I1944" s="41" t="s">
        <v>164</v>
      </c>
      <c r="J1944" s="41">
        <v>0</v>
      </c>
      <c r="K1944" s="10" t="s">
        <v>65</v>
      </c>
      <c r="L1944" s="10" t="s">
        <v>66</v>
      </c>
      <c r="M1944" s="10" t="s">
        <v>67</v>
      </c>
      <c r="N1944" s="13" t="s">
        <v>2577</v>
      </c>
      <c r="O1944" s="10" t="s">
        <v>53</v>
      </c>
      <c r="P1944" s="15" t="s">
        <v>2577</v>
      </c>
      <c r="Q1944" s="11"/>
      <c r="R1944" s="10"/>
      <c r="S1944" s="10" t="s">
        <v>536</v>
      </c>
      <c r="T1944" s="10" t="s">
        <v>536</v>
      </c>
      <c r="U1944" s="10" t="s">
        <v>2580</v>
      </c>
      <c r="V1944" s="10">
        <v>2710193200</v>
      </c>
      <c r="W1944" s="10" t="s">
        <v>604</v>
      </c>
      <c r="X1944" s="10" t="s">
        <v>604</v>
      </c>
      <c r="Y1944" s="10" t="s">
        <v>604</v>
      </c>
      <c r="Z1944" s="10" t="s">
        <v>604</v>
      </c>
      <c r="AA1944" s="10" t="s">
        <v>2581</v>
      </c>
      <c r="AB1944" s="14" t="s">
        <v>1581</v>
      </c>
      <c r="AC1944" s="14"/>
      <c r="AD1944" s="14"/>
      <c r="AE1944" s="14"/>
      <c r="AF1944" s="14"/>
      <c r="AG1944" s="14"/>
      <c r="AH1944" s="14"/>
    </row>
    <row r="1945" spans="2:34" hidden="1" x14ac:dyDescent="0.35">
      <c r="B1945" s="10">
        <v>43155801</v>
      </c>
      <c r="C1945" s="10">
        <v>801</v>
      </c>
      <c r="D1945" s="11" t="s">
        <v>4713</v>
      </c>
      <c r="E1945" s="11"/>
      <c r="F1945" s="11"/>
      <c r="G1945" s="11" t="s">
        <v>46</v>
      </c>
      <c r="H1945" s="10" t="s">
        <v>79</v>
      </c>
      <c r="I1945" s="41" t="s">
        <v>79</v>
      </c>
      <c r="J1945" s="41">
        <v>0</v>
      </c>
      <c r="K1945" s="10" t="s">
        <v>65</v>
      </c>
      <c r="L1945" s="10" t="s">
        <v>66</v>
      </c>
      <c r="M1945" s="10" t="s">
        <v>67</v>
      </c>
      <c r="N1945" s="13" t="s">
        <v>2577</v>
      </c>
      <c r="O1945" s="10" t="s">
        <v>53</v>
      </c>
      <c r="P1945" s="15" t="s">
        <v>2577</v>
      </c>
      <c r="Q1945" s="11"/>
      <c r="R1945" s="10"/>
      <c r="S1945" s="10" t="s">
        <v>536</v>
      </c>
      <c r="T1945" s="10" t="s">
        <v>536</v>
      </c>
      <c r="U1945" s="10" t="s">
        <v>2580</v>
      </c>
      <c r="V1945" s="10" t="s">
        <v>604</v>
      </c>
      <c r="W1945" s="10" t="s">
        <v>44</v>
      </c>
      <c r="X1945" s="10" t="s">
        <v>604</v>
      </c>
      <c r="Y1945" s="10" t="s">
        <v>604</v>
      </c>
      <c r="Z1945" s="10" t="s">
        <v>604</v>
      </c>
      <c r="AA1945" s="10" t="s">
        <v>2581</v>
      </c>
      <c r="AB1945" s="14" t="s">
        <v>1581</v>
      </c>
      <c r="AC1945" s="14"/>
      <c r="AD1945" s="14"/>
      <c r="AE1945" s="14"/>
      <c r="AF1945" s="14"/>
      <c r="AG1945" s="14"/>
      <c r="AH1945" s="14"/>
    </row>
    <row r="1946" spans="2:34" hidden="1" x14ac:dyDescent="0.35">
      <c r="B1946" s="10">
        <v>43155803</v>
      </c>
      <c r="C1946" s="10">
        <v>803</v>
      </c>
      <c r="D1946" s="11" t="s">
        <v>4714</v>
      </c>
      <c r="E1946" s="11"/>
      <c r="F1946" s="11"/>
      <c r="G1946" s="11" t="s">
        <v>46</v>
      </c>
      <c r="H1946" s="10" t="s">
        <v>1837</v>
      </c>
      <c r="I1946" s="41" t="s">
        <v>48</v>
      </c>
      <c r="J1946" s="41">
        <v>0</v>
      </c>
      <c r="K1946" s="10" t="s">
        <v>65</v>
      </c>
      <c r="L1946" s="10" t="s">
        <v>66</v>
      </c>
      <c r="M1946" s="10" t="s">
        <v>67</v>
      </c>
      <c r="N1946" s="13" t="s">
        <v>2577</v>
      </c>
      <c r="O1946" s="10" t="s">
        <v>53</v>
      </c>
      <c r="P1946" s="15" t="s">
        <v>2577</v>
      </c>
      <c r="Q1946" s="11"/>
      <c r="R1946" s="10"/>
      <c r="S1946" s="10" t="s">
        <v>536</v>
      </c>
      <c r="T1946" s="10" t="s">
        <v>536</v>
      </c>
      <c r="U1946" s="10" t="s">
        <v>2580</v>
      </c>
      <c r="V1946" s="10">
        <v>2710193200</v>
      </c>
      <c r="W1946" s="10" t="s">
        <v>604</v>
      </c>
      <c r="X1946" s="10" t="s">
        <v>604</v>
      </c>
      <c r="Y1946" s="10" t="s">
        <v>604</v>
      </c>
      <c r="Z1946" s="10" t="s">
        <v>604</v>
      </c>
      <c r="AA1946" s="10" t="s">
        <v>2581</v>
      </c>
      <c r="AB1946" s="14" t="s">
        <v>1581</v>
      </c>
      <c r="AC1946" s="14"/>
      <c r="AD1946" s="14"/>
      <c r="AE1946" s="14"/>
      <c r="AF1946" s="14"/>
      <c r="AG1946" s="14"/>
      <c r="AH1946" s="14"/>
    </row>
    <row r="1947" spans="2:34" hidden="1" x14ac:dyDescent="0.35">
      <c r="B1947" s="10">
        <v>44540870</v>
      </c>
      <c r="C1947" s="10">
        <v>870</v>
      </c>
      <c r="D1947" s="11" t="s">
        <v>4715</v>
      </c>
      <c r="E1947" s="11"/>
      <c r="F1947" s="11"/>
      <c r="G1947" s="11" t="s">
        <v>46</v>
      </c>
      <c r="H1947" s="10" t="s">
        <v>151</v>
      </c>
      <c r="I1947" s="41" t="s">
        <v>86</v>
      </c>
      <c r="J1947" s="41">
        <v>0</v>
      </c>
      <c r="K1947" s="10" t="s">
        <v>65</v>
      </c>
      <c r="L1947" s="10" t="s">
        <v>66</v>
      </c>
      <c r="M1947" s="10" t="s">
        <v>67</v>
      </c>
      <c r="N1947" s="13" t="s">
        <v>2577</v>
      </c>
      <c r="O1947" s="10" t="s">
        <v>53</v>
      </c>
      <c r="P1947" s="15" t="s">
        <v>2577</v>
      </c>
      <c r="Q1947" s="11"/>
      <c r="R1947" s="10"/>
      <c r="S1947" s="10" t="s">
        <v>536</v>
      </c>
      <c r="T1947" s="10" t="s">
        <v>536</v>
      </c>
      <c r="U1947" s="10" t="s">
        <v>2580</v>
      </c>
      <c r="V1947" s="10" t="s">
        <v>604</v>
      </c>
      <c r="W1947" s="10" t="s">
        <v>604</v>
      </c>
      <c r="X1947" s="10" t="s">
        <v>604</v>
      </c>
      <c r="Y1947" s="10" t="s">
        <v>604</v>
      </c>
      <c r="Z1947" s="10" t="s">
        <v>604</v>
      </c>
      <c r="AA1947" s="10" t="s">
        <v>2581</v>
      </c>
      <c r="AB1947" s="14" t="s">
        <v>1581</v>
      </c>
      <c r="AC1947" s="14"/>
      <c r="AD1947" s="14"/>
      <c r="AE1947" s="14"/>
      <c r="AF1947" s="14"/>
      <c r="AG1947" s="14"/>
      <c r="AH1947" s="14"/>
    </row>
    <row r="1948" spans="2:34" hidden="1" x14ac:dyDescent="0.35">
      <c r="B1948" s="10">
        <v>43155903</v>
      </c>
      <c r="C1948" s="10">
        <v>903</v>
      </c>
      <c r="D1948" s="11" t="s">
        <v>4716</v>
      </c>
      <c r="E1948" s="11"/>
      <c r="F1948" s="11"/>
      <c r="G1948" s="11" t="s">
        <v>46</v>
      </c>
      <c r="H1948" s="10" t="s">
        <v>2583</v>
      </c>
      <c r="I1948" s="41" t="s">
        <v>364</v>
      </c>
      <c r="J1948" s="41">
        <v>0</v>
      </c>
      <c r="K1948" s="10" t="s">
        <v>65</v>
      </c>
      <c r="L1948" s="10" t="s">
        <v>66</v>
      </c>
      <c r="M1948" s="10" t="s">
        <v>67</v>
      </c>
      <c r="N1948" s="13" t="s">
        <v>2577</v>
      </c>
      <c r="O1948" s="10" t="s">
        <v>53</v>
      </c>
      <c r="P1948" s="15" t="s">
        <v>2577</v>
      </c>
      <c r="Q1948" s="11"/>
      <c r="R1948" s="10"/>
      <c r="S1948" s="10" t="s">
        <v>536</v>
      </c>
      <c r="T1948" s="10" t="s">
        <v>536</v>
      </c>
      <c r="U1948" s="10" t="s">
        <v>2580</v>
      </c>
      <c r="V1948" s="10">
        <v>2710193200</v>
      </c>
      <c r="W1948" s="10" t="s">
        <v>604</v>
      </c>
      <c r="X1948" s="10" t="s">
        <v>604</v>
      </c>
      <c r="Y1948" s="10" t="s">
        <v>604</v>
      </c>
      <c r="Z1948" s="10" t="s">
        <v>604</v>
      </c>
      <c r="AA1948" s="10" t="s">
        <v>2581</v>
      </c>
      <c r="AB1948" s="14" t="s">
        <v>1581</v>
      </c>
      <c r="AC1948" s="14"/>
      <c r="AD1948" s="14"/>
      <c r="AE1948" s="14"/>
      <c r="AF1948" s="14"/>
      <c r="AG1948" s="14"/>
      <c r="AH1948" s="14"/>
    </row>
    <row r="1949" spans="2:34" hidden="1" x14ac:dyDescent="0.35">
      <c r="B1949" s="10">
        <v>43579803</v>
      </c>
      <c r="C1949" s="10">
        <v>803</v>
      </c>
      <c r="D1949" s="11" t="s">
        <v>4717</v>
      </c>
      <c r="E1949" s="11"/>
      <c r="F1949" s="11"/>
      <c r="G1949" s="11" t="s">
        <v>46</v>
      </c>
      <c r="H1949" s="10" t="s">
        <v>1837</v>
      </c>
      <c r="I1949" s="41" t="s">
        <v>48</v>
      </c>
      <c r="J1949" s="41">
        <v>0</v>
      </c>
      <c r="K1949" s="10" t="s">
        <v>65</v>
      </c>
      <c r="L1949" s="10" t="s">
        <v>66</v>
      </c>
      <c r="M1949" s="10" t="s">
        <v>67</v>
      </c>
      <c r="N1949" s="13" t="s">
        <v>2577</v>
      </c>
      <c r="O1949" s="10" t="s">
        <v>53</v>
      </c>
      <c r="P1949" s="15" t="s">
        <v>2577</v>
      </c>
      <c r="Q1949" s="11"/>
      <c r="R1949" s="10"/>
      <c r="S1949" s="10" t="s">
        <v>536</v>
      </c>
      <c r="T1949" s="10" t="s">
        <v>536</v>
      </c>
      <c r="U1949" s="10" t="s">
        <v>2580</v>
      </c>
      <c r="V1949" s="10">
        <v>2710193200</v>
      </c>
      <c r="W1949" s="10" t="s">
        <v>604</v>
      </c>
      <c r="X1949" s="10" t="s">
        <v>604</v>
      </c>
      <c r="Y1949" s="10" t="s">
        <v>604</v>
      </c>
      <c r="Z1949" s="10" t="s">
        <v>604</v>
      </c>
      <c r="AA1949" s="10" t="s">
        <v>2581</v>
      </c>
      <c r="AB1949" s="14" t="s">
        <v>1581</v>
      </c>
      <c r="AC1949" s="14"/>
      <c r="AD1949" s="14"/>
      <c r="AE1949" s="14"/>
      <c r="AF1949" s="14"/>
      <c r="AG1949" s="14"/>
      <c r="AH1949" s="14"/>
    </row>
    <row r="1950" spans="2:34" hidden="1" x14ac:dyDescent="0.35">
      <c r="B1950" s="10">
        <v>44210801</v>
      </c>
      <c r="C1950" s="10">
        <v>801</v>
      </c>
      <c r="D1950" s="11" t="s">
        <v>4718</v>
      </c>
      <c r="E1950" s="11"/>
      <c r="F1950" s="11"/>
      <c r="G1950" s="11" t="s">
        <v>46</v>
      </c>
      <c r="H1950" s="10" t="s">
        <v>79</v>
      </c>
      <c r="I1950" s="41" t="s">
        <v>79</v>
      </c>
      <c r="J1950" s="41">
        <v>0</v>
      </c>
      <c r="K1950" s="10" t="s">
        <v>65</v>
      </c>
      <c r="L1950" s="10" t="s">
        <v>66</v>
      </c>
      <c r="M1950" s="10" t="s">
        <v>52</v>
      </c>
      <c r="N1950" s="13">
        <v>39647</v>
      </c>
      <c r="O1950" s="10" t="s">
        <v>53</v>
      </c>
      <c r="P1950" s="15" t="s">
        <v>2577</v>
      </c>
      <c r="Q1950" s="11"/>
      <c r="R1950" s="10"/>
      <c r="S1950" s="10" t="s">
        <v>536</v>
      </c>
      <c r="T1950" s="10" t="s">
        <v>536</v>
      </c>
      <c r="U1950" s="10" t="s">
        <v>2580</v>
      </c>
      <c r="V1950" s="10">
        <v>2710193200</v>
      </c>
      <c r="W1950" s="10" t="s">
        <v>44</v>
      </c>
      <c r="X1950" s="10" t="s">
        <v>4719</v>
      </c>
      <c r="Y1950" s="10">
        <v>1176</v>
      </c>
      <c r="Z1950" s="10" t="s">
        <v>392</v>
      </c>
      <c r="AA1950" s="10" t="s">
        <v>4720</v>
      </c>
      <c r="AB1950" s="14" t="s">
        <v>1581</v>
      </c>
      <c r="AC1950" s="14"/>
      <c r="AD1950" s="14"/>
      <c r="AE1950" s="14"/>
      <c r="AF1950" s="14"/>
      <c r="AG1950" s="14"/>
      <c r="AH1950" s="14"/>
    </row>
    <row r="1951" spans="2:34" hidden="1" x14ac:dyDescent="0.35">
      <c r="B1951" s="10">
        <v>44210803</v>
      </c>
      <c r="C1951" s="10">
        <v>803</v>
      </c>
      <c r="D1951" s="11" t="s">
        <v>4721</v>
      </c>
      <c r="E1951" s="11"/>
      <c r="F1951" s="11"/>
      <c r="G1951" s="11" t="s">
        <v>46</v>
      </c>
      <c r="H1951" s="10" t="s">
        <v>1837</v>
      </c>
      <c r="I1951" s="41" t="s">
        <v>48</v>
      </c>
      <c r="J1951" s="41">
        <v>0</v>
      </c>
      <c r="K1951" s="10" t="s">
        <v>65</v>
      </c>
      <c r="L1951" s="10" t="s">
        <v>66</v>
      </c>
      <c r="M1951" s="10" t="s">
        <v>67</v>
      </c>
      <c r="N1951" s="13" t="s">
        <v>2577</v>
      </c>
      <c r="O1951" s="10" t="s">
        <v>53</v>
      </c>
      <c r="P1951" s="15" t="s">
        <v>2577</v>
      </c>
      <c r="Q1951" s="11"/>
      <c r="R1951" s="10"/>
      <c r="S1951" s="10">
        <v>44210809</v>
      </c>
      <c r="T1951" s="10" t="s">
        <v>4722</v>
      </c>
      <c r="U1951" s="10" t="s">
        <v>2594</v>
      </c>
      <c r="V1951" s="10">
        <v>2710193200</v>
      </c>
      <c r="W1951" s="10" t="s">
        <v>604</v>
      </c>
      <c r="X1951" s="10" t="s">
        <v>4719</v>
      </c>
      <c r="Y1951" s="10" t="s">
        <v>604</v>
      </c>
      <c r="Z1951" s="10" t="s">
        <v>604</v>
      </c>
      <c r="AA1951" s="10" t="s">
        <v>4723</v>
      </c>
      <c r="AB1951" s="14" t="s">
        <v>1581</v>
      </c>
      <c r="AC1951" s="14"/>
      <c r="AD1951" s="14"/>
      <c r="AE1951" s="14"/>
      <c r="AF1951" s="14"/>
      <c r="AG1951" s="14"/>
      <c r="AH1951" s="14"/>
    </row>
    <row r="1952" spans="2:34" hidden="1" x14ac:dyDescent="0.35">
      <c r="B1952" s="10">
        <v>44210966</v>
      </c>
      <c r="C1952" s="10">
        <v>966</v>
      </c>
      <c r="D1952" s="11" t="s">
        <v>4724</v>
      </c>
      <c r="E1952" s="11"/>
      <c r="F1952" s="11"/>
      <c r="G1952" s="11" t="s">
        <v>46</v>
      </c>
      <c r="H1952" s="10" t="s">
        <v>151</v>
      </c>
      <c r="I1952" s="41" t="s">
        <v>86</v>
      </c>
      <c r="J1952" s="41">
        <v>0</v>
      </c>
      <c r="K1952" s="10" t="s">
        <v>65</v>
      </c>
      <c r="L1952" s="10" t="s">
        <v>66</v>
      </c>
      <c r="M1952" s="10" t="s">
        <v>52</v>
      </c>
      <c r="N1952" s="13" t="s">
        <v>2577</v>
      </c>
      <c r="O1952" s="10" t="s">
        <v>53</v>
      </c>
      <c r="P1952" s="15" t="s">
        <v>2577</v>
      </c>
      <c r="Q1952" s="11"/>
      <c r="R1952" s="10"/>
      <c r="S1952" s="10">
        <v>44210967</v>
      </c>
      <c r="T1952" s="10" t="s">
        <v>4724</v>
      </c>
      <c r="U1952" s="10" t="s">
        <v>2594</v>
      </c>
      <c r="V1952" s="10">
        <v>2710193200</v>
      </c>
      <c r="W1952" s="10" t="s">
        <v>604</v>
      </c>
      <c r="X1952" s="10" t="s">
        <v>4719</v>
      </c>
      <c r="Y1952" s="10" t="s">
        <v>87</v>
      </c>
      <c r="Z1952" s="10" t="s">
        <v>88</v>
      </c>
      <c r="AA1952" s="10" t="s">
        <v>4725</v>
      </c>
      <c r="AB1952" s="14" t="s">
        <v>1581</v>
      </c>
      <c r="AC1952" s="14"/>
      <c r="AD1952" s="14"/>
      <c r="AE1952" s="14"/>
      <c r="AF1952" s="14"/>
      <c r="AG1952" s="14"/>
      <c r="AH1952" s="14"/>
    </row>
    <row r="1953" spans="2:34" hidden="1" x14ac:dyDescent="0.35">
      <c r="B1953" s="10">
        <v>44210967</v>
      </c>
      <c r="C1953" s="10">
        <v>967</v>
      </c>
      <c r="D1953" s="11" t="s">
        <v>4724</v>
      </c>
      <c r="E1953" s="11"/>
      <c r="F1953" s="11"/>
      <c r="G1953" s="11" t="s">
        <v>46</v>
      </c>
      <c r="H1953" s="10" t="s">
        <v>151</v>
      </c>
      <c r="I1953" s="41" t="s">
        <v>86</v>
      </c>
      <c r="J1953" s="41">
        <v>0</v>
      </c>
      <c r="K1953" s="10" t="s">
        <v>65</v>
      </c>
      <c r="L1953" s="10" t="s">
        <v>66</v>
      </c>
      <c r="M1953" s="10" t="s">
        <v>52</v>
      </c>
      <c r="N1953" s="13" t="s">
        <v>2577</v>
      </c>
      <c r="O1953" s="10" t="s">
        <v>53</v>
      </c>
      <c r="P1953" s="15" t="s">
        <v>2577</v>
      </c>
      <c r="Q1953" s="11"/>
      <c r="R1953" s="10"/>
      <c r="S1953" s="10" t="s">
        <v>536</v>
      </c>
      <c r="T1953" s="10" t="s">
        <v>536</v>
      </c>
      <c r="U1953" s="10" t="s">
        <v>2580</v>
      </c>
      <c r="V1953" s="10">
        <v>2710193200</v>
      </c>
      <c r="W1953" s="10" t="s">
        <v>604</v>
      </c>
      <c r="X1953" s="10" t="s">
        <v>4719</v>
      </c>
      <c r="Y1953" s="10" t="s">
        <v>87</v>
      </c>
      <c r="Z1953" s="10" t="s">
        <v>88</v>
      </c>
      <c r="AA1953" s="10" t="s">
        <v>4725</v>
      </c>
      <c r="AB1953" s="14" t="s">
        <v>1581</v>
      </c>
      <c r="AC1953" s="14"/>
      <c r="AD1953" s="14"/>
      <c r="AE1953" s="14"/>
      <c r="AF1953" s="14"/>
      <c r="AG1953" s="14"/>
      <c r="AH1953" s="14"/>
    </row>
    <row r="1954" spans="2:34" hidden="1" x14ac:dyDescent="0.35">
      <c r="B1954" s="10">
        <v>44220803</v>
      </c>
      <c r="C1954" s="10">
        <v>803</v>
      </c>
      <c r="D1954" s="11" t="s">
        <v>4726</v>
      </c>
      <c r="E1954" s="11"/>
      <c r="F1954" s="11"/>
      <c r="G1954" s="11" t="s">
        <v>46</v>
      </c>
      <c r="H1954" s="10" t="s">
        <v>1837</v>
      </c>
      <c r="I1954" s="41" t="s">
        <v>48</v>
      </c>
      <c r="J1954" s="41">
        <v>0</v>
      </c>
      <c r="K1954" s="10" t="s">
        <v>65</v>
      </c>
      <c r="L1954" s="10" t="s">
        <v>66</v>
      </c>
      <c r="M1954" s="10" t="s">
        <v>67</v>
      </c>
      <c r="N1954" s="13" t="s">
        <v>2577</v>
      </c>
      <c r="O1954" s="10" t="s">
        <v>53</v>
      </c>
      <c r="P1954" s="15" t="s">
        <v>2577</v>
      </c>
      <c r="Q1954" s="11"/>
      <c r="R1954" s="10"/>
      <c r="S1954" s="10">
        <v>44220809</v>
      </c>
      <c r="T1954" s="10" t="s">
        <v>4727</v>
      </c>
      <c r="U1954" s="10" t="s">
        <v>2594</v>
      </c>
      <c r="V1954" s="10">
        <v>2710193200</v>
      </c>
      <c r="W1954" s="10" t="s">
        <v>604</v>
      </c>
      <c r="X1954" s="10" t="s">
        <v>4728</v>
      </c>
      <c r="Y1954" s="10" t="s">
        <v>604</v>
      </c>
      <c r="Z1954" s="10" t="s">
        <v>604</v>
      </c>
      <c r="AA1954" s="10" t="s">
        <v>4729</v>
      </c>
      <c r="AB1954" s="14" t="s">
        <v>1581</v>
      </c>
      <c r="AC1954" s="14"/>
      <c r="AD1954" s="14"/>
      <c r="AE1954" s="14"/>
      <c r="AF1954" s="14"/>
      <c r="AG1954" s="14"/>
      <c r="AH1954" s="14"/>
    </row>
    <row r="1955" spans="2:34" hidden="1" x14ac:dyDescent="0.35">
      <c r="B1955" s="10">
        <v>44230801</v>
      </c>
      <c r="C1955" s="10">
        <v>801</v>
      </c>
      <c r="D1955" s="11" t="s">
        <v>4730</v>
      </c>
      <c r="E1955" s="11"/>
      <c r="F1955" s="11"/>
      <c r="G1955" s="11" t="s">
        <v>46</v>
      </c>
      <c r="H1955" s="10" t="s">
        <v>79</v>
      </c>
      <c r="I1955" s="41" t="s">
        <v>79</v>
      </c>
      <c r="J1955" s="41">
        <v>0</v>
      </c>
      <c r="K1955" s="10" t="s">
        <v>65</v>
      </c>
      <c r="L1955" s="10" t="s">
        <v>66</v>
      </c>
      <c r="M1955" s="10" t="s">
        <v>52</v>
      </c>
      <c r="N1955" s="13" t="s">
        <v>2577</v>
      </c>
      <c r="O1955" s="10" t="s">
        <v>53</v>
      </c>
      <c r="P1955" s="15" t="s">
        <v>2577</v>
      </c>
      <c r="Q1955" s="11"/>
      <c r="R1955" s="10"/>
      <c r="S1955" s="10" t="s">
        <v>536</v>
      </c>
      <c r="T1955" s="10" t="s">
        <v>536</v>
      </c>
      <c r="U1955" s="10" t="s">
        <v>2580</v>
      </c>
      <c r="V1955" s="10">
        <v>2710193200</v>
      </c>
      <c r="W1955" s="10" t="s">
        <v>44</v>
      </c>
      <c r="X1955" s="10" t="s">
        <v>4731</v>
      </c>
      <c r="Y1955" s="10">
        <v>1176</v>
      </c>
      <c r="Z1955" s="10" t="s">
        <v>392</v>
      </c>
      <c r="AA1955" s="10" t="s">
        <v>4732</v>
      </c>
      <c r="AB1955" s="14" t="s">
        <v>1581</v>
      </c>
      <c r="AC1955" s="14"/>
      <c r="AD1955" s="14"/>
      <c r="AE1955" s="14"/>
      <c r="AF1955" s="14"/>
      <c r="AG1955" s="14"/>
      <c r="AH1955" s="14"/>
    </row>
    <row r="1956" spans="2:34" hidden="1" x14ac:dyDescent="0.35">
      <c r="B1956" s="10">
        <v>44230803</v>
      </c>
      <c r="C1956" s="10">
        <v>803</v>
      </c>
      <c r="D1956" s="11" t="s">
        <v>4733</v>
      </c>
      <c r="E1956" s="11"/>
      <c r="F1956" s="11"/>
      <c r="G1956" s="11" t="s">
        <v>46</v>
      </c>
      <c r="H1956" s="10" t="s">
        <v>1837</v>
      </c>
      <c r="I1956" s="41" t="s">
        <v>48</v>
      </c>
      <c r="J1956" s="41">
        <v>0</v>
      </c>
      <c r="K1956" s="10" t="s">
        <v>65</v>
      </c>
      <c r="L1956" s="10" t="s">
        <v>66</v>
      </c>
      <c r="M1956" s="10" t="s">
        <v>67</v>
      </c>
      <c r="N1956" s="13" t="s">
        <v>2577</v>
      </c>
      <c r="O1956" s="10" t="s">
        <v>53</v>
      </c>
      <c r="P1956" s="15" t="s">
        <v>2577</v>
      </c>
      <c r="Q1956" s="11"/>
      <c r="R1956" s="10"/>
      <c r="S1956" s="10">
        <v>44230809</v>
      </c>
      <c r="T1956" s="10" t="s">
        <v>4734</v>
      </c>
      <c r="U1956" s="10" t="s">
        <v>2594</v>
      </c>
      <c r="V1956" s="10">
        <v>2710193200</v>
      </c>
      <c r="W1956" s="10" t="s">
        <v>604</v>
      </c>
      <c r="X1956" s="10" t="s">
        <v>4731</v>
      </c>
      <c r="Y1956" s="10" t="s">
        <v>604</v>
      </c>
      <c r="Z1956" s="10" t="s">
        <v>604</v>
      </c>
      <c r="AA1956" s="10" t="s">
        <v>4735</v>
      </c>
      <c r="AB1956" s="14" t="s">
        <v>1581</v>
      </c>
      <c r="AC1956" s="14"/>
      <c r="AD1956" s="14"/>
      <c r="AE1956" s="14"/>
      <c r="AF1956" s="14"/>
      <c r="AG1956" s="14"/>
      <c r="AH1956" s="14"/>
    </row>
    <row r="1957" spans="2:34" hidden="1" x14ac:dyDescent="0.35">
      <c r="B1957" s="10">
        <v>44240803</v>
      </c>
      <c r="C1957" s="10">
        <v>803</v>
      </c>
      <c r="D1957" s="11" t="s">
        <v>4736</v>
      </c>
      <c r="E1957" s="11"/>
      <c r="F1957" s="11"/>
      <c r="G1957" s="11" t="s">
        <v>46</v>
      </c>
      <c r="H1957" s="10" t="s">
        <v>1837</v>
      </c>
      <c r="I1957" s="41" t="s">
        <v>48</v>
      </c>
      <c r="J1957" s="41">
        <v>0</v>
      </c>
      <c r="K1957" s="10" t="s">
        <v>65</v>
      </c>
      <c r="L1957" s="10" t="s">
        <v>66</v>
      </c>
      <c r="M1957" s="10" t="s">
        <v>67</v>
      </c>
      <c r="N1957" s="13" t="s">
        <v>2577</v>
      </c>
      <c r="O1957" s="10" t="s">
        <v>53</v>
      </c>
      <c r="P1957" s="15" t="s">
        <v>2577</v>
      </c>
      <c r="Q1957" s="11"/>
      <c r="R1957" s="10"/>
      <c r="S1957" s="10">
        <v>44240809</v>
      </c>
      <c r="T1957" s="10" t="s">
        <v>4737</v>
      </c>
      <c r="U1957" s="10" t="s">
        <v>2594</v>
      </c>
      <c r="V1957" s="10">
        <v>2710193200</v>
      </c>
      <c r="W1957" s="10" t="s">
        <v>604</v>
      </c>
      <c r="X1957" s="10" t="s">
        <v>4738</v>
      </c>
      <c r="Y1957" s="10" t="s">
        <v>604</v>
      </c>
      <c r="Z1957" s="10" t="s">
        <v>604</v>
      </c>
      <c r="AA1957" s="10" t="s">
        <v>4739</v>
      </c>
      <c r="AB1957" s="14" t="s">
        <v>1581</v>
      </c>
      <c r="AC1957" s="14"/>
      <c r="AD1957" s="14"/>
      <c r="AE1957" s="14"/>
      <c r="AF1957" s="14"/>
      <c r="AG1957" s="14"/>
      <c r="AH1957" s="14"/>
    </row>
    <row r="1958" spans="2:34" hidden="1" x14ac:dyDescent="0.35">
      <c r="B1958" s="10">
        <v>44215801</v>
      </c>
      <c r="C1958" s="10">
        <v>801</v>
      </c>
      <c r="D1958" s="11" t="s">
        <v>4740</v>
      </c>
      <c r="E1958" s="11"/>
      <c r="F1958" s="11"/>
      <c r="G1958" s="11" t="s">
        <v>46</v>
      </c>
      <c r="H1958" s="10" t="s">
        <v>79</v>
      </c>
      <c r="I1958" s="41" t="s">
        <v>79</v>
      </c>
      <c r="J1958" s="41">
        <v>0</v>
      </c>
      <c r="K1958" s="10" t="s">
        <v>65</v>
      </c>
      <c r="L1958" s="10" t="s">
        <v>66</v>
      </c>
      <c r="M1958" s="10" t="s">
        <v>67</v>
      </c>
      <c r="N1958" s="13" t="s">
        <v>2577</v>
      </c>
      <c r="O1958" s="10" t="s">
        <v>53</v>
      </c>
      <c r="P1958" s="15" t="s">
        <v>2577</v>
      </c>
      <c r="Q1958" s="11"/>
      <c r="R1958" s="10"/>
      <c r="S1958" s="10" t="s">
        <v>536</v>
      </c>
      <c r="T1958" s="10" t="s">
        <v>536</v>
      </c>
      <c r="U1958" s="10" t="s">
        <v>2580</v>
      </c>
      <c r="V1958" s="10">
        <v>2710193200</v>
      </c>
      <c r="W1958" s="10" t="s">
        <v>44</v>
      </c>
      <c r="X1958" s="10" t="s">
        <v>4741</v>
      </c>
      <c r="Y1958" s="10" t="s">
        <v>604</v>
      </c>
      <c r="Z1958" s="10" t="s">
        <v>604</v>
      </c>
      <c r="AA1958" s="10" t="s">
        <v>4742</v>
      </c>
      <c r="AB1958" s="14" t="s">
        <v>1581</v>
      </c>
      <c r="AC1958" s="14"/>
      <c r="AD1958" s="14"/>
      <c r="AE1958" s="14"/>
      <c r="AF1958" s="14"/>
      <c r="AG1958" s="14"/>
      <c r="AH1958" s="14"/>
    </row>
    <row r="1959" spans="2:34" hidden="1" x14ac:dyDescent="0.35">
      <c r="B1959" s="10">
        <v>44215803</v>
      </c>
      <c r="C1959" s="10">
        <v>803</v>
      </c>
      <c r="D1959" s="11" t="s">
        <v>4743</v>
      </c>
      <c r="E1959" s="11"/>
      <c r="F1959" s="11"/>
      <c r="G1959" s="11" t="s">
        <v>46</v>
      </c>
      <c r="H1959" s="10" t="s">
        <v>1837</v>
      </c>
      <c r="I1959" s="41" t="s">
        <v>48</v>
      </c>
      <c r="J1959" s="41">
        <v>0</v>
      </c>
      <c r="K1959" s="10" t="s">
        <v>65</v>
      </c>
      <c r="L1959" s="10" t="s">
        <v>66</v>
      </c>
      <c r="M1959" s="10" t="s">
        <v>67</v>
      </c>
      <c r="N1959" s="13" t="s">
        <v>2577</v>
      </c>
      <c r="O1959" s="10" t="s">
        <v>53</v>
      </c>
      <c r="P1959" s="15" t="s">
        <v>2577</v>
      </c>
      <c r="Q1959" s="11"/>
      <c r="R1959" s="10"/>
      <c r="S1959" s="10">
        <v>44215809</v>
      </c>
      <c r="T1959" s="10" t="s">
        <v>4744</v>
      </c>
      <c r="U1959" s="10" t="s">
        <v>2594</v>
      </c>
      <c r="V1959" s="10">
        <v>2710193200</v>
      </c>
      <c r="W1959" s="10" t="s">
        <v>604</v>
      </c>
      <c r="X1959" s="10" t="s">
        <v>4741</v>
      </c>
      <c r="Y1959" s="10" t="s">
        <v>604</v>
      </c>
      <c r="Z1959" s="10" t="s">
        <v>604</v>
      </c>
      <c r="AA1959" s="10" t="s">
        <v>4742</v>
      </c>
      <c r="AB1959" s="14" t="s">
        <v>1581</v>
      </c>
      <c r="AC1959" s="14"/>
      <c r="AD1959" s="14"/>
      <c r="AE1959" s="14"/>
      <c r="AF1959" s="14"/>
      <c r="AG1959" s="14"/>
      <c r="AH1959" s="14"/>
    </row>
    <row r="1960" spans="2:34" hidden="1" x14ac:dyDescent="0.35">
      <c r="B1960" s="10">
        <v>44215870</v>
      </c>
      <c r="C1960" s="10">
        <v>870</v>
      </c>
      <c r="D1960" s="11" t="s">
        <v>4745</v>
      </c>
      <c r="E1960" s="11"/>
      <c r="F1960" s="11"/>
      <c r="G1960" s="11" t="s">
        <v>46</v>
      </c>
      <c r="H1960" s="10" t="s">
        <v>151</v>
      </c>
      <c r="I1960" s="41" t="s">
        <v>86</v>
      </c>
      <c r="J1960" s="41">
        <v>0</v>
      </c>
      <c r="K1960" s="10" t="s">
        <v>65</v>
      </c>
      <c r="L1960" s="10" t="s">
        <v>66</v>
      </c>
      <c r="M1960" s="10" t="s">
        <v>67</v>
      </c>
      <c r="N1960" s="13" t="s">
        <v>2577</v>
      </c>
      <c r="O1960" s="10" t="s">
        <v>53</v>
      </c>
      <c r="P1960" s="15" t="s">
        <v>2577</v>
      </c>
      <c r="Q1960" s="11"/>
      <c r="R1960" s="10"/>
      <c r="S1960" s="10" t="s">
        <v>536</v>
      </c>
      <c r="T1960" s="10" t="s">
        <v>536</v>
      </c>
      <c r="U1960" s="10" t="s">
        <v>2580</v>
      </c>
      <c r="V1960" s="10">
        <v>2710193200</v>
      </c>
      <c r="W1960" s="10" t="s">
        <v>604</v>
      </c>
      <c r="X1960" s="10" t="s">
        <v>604</v>
      </c>
      <c r="Y1960" s="10" t="s">
        <v>604</v>
      </c>
      <c r="Z1960" s="10" t="s">
        <v>604</v>
      </c>
      <c r="AA1960" s="10" t="s">
        <v>2581</v>
      </c>
      <c r="AB1960" s="14" t="s">
        <v>1581</v>
      </c>
      <c r="AC1960" s="14"/>
      <c r="AD1960" s="14"/>
      <c r="AE1960" s="14"/>
      <c r="AF1960" s="14"/>
      <c r="AG1960" s="14"/>
      <c r="AH1960" s="14"/>
    </row>
    <row r="1961" spans="2:34" hidden="1" x14ac:dyDescent="0.35">
      <c r="B1961" s="10">
        <v>44315801</v>
      </c>
      <c r="C1961" s="10">
        <v>801</v>
      </c>
      <c r="D1961" s="11" t="s">
        <v>4746</v>
      </c>
      <c r="E1961" s="11"/>
      <c r="F1961" s="11"/>
      <c r="G1961" s="11" t="s">
        <v>46</v>
      </c>
      <c r="H1961" s="10" t="s">
        <v>79</v>
      </c>
      <c r="I1961" s="41" t="s">
        <v>79</v>
      </c>
      <c r="J1961" s="41">
        <v>0</v>
      </c>
      <c r="K1961" s="10" t="s">
        <v>65</v>
      </c>
      <c r="L1961" s="10" t="s">
        <v>66</v>
      </c>
      <c r="M1961" s="10" t="s">
        <v>52</v>
      </c>
      <c r="N1961" s="13">
        <v>39647</v>
      </c>
      <c r="O1961" s="10" t="s">
        <v>53</v>
      </c>
      <c r="P1961" s="15" t="s">
        <v>2577</v>
      </c>
      <c r="Q1961" s="11"/>
      <c r="R1961" s="10"/>
      <c r="S1961" s="10">
        <v>44414801</v>
      </c>
      <c r="T1961" s="10" t="s">
        <v>171</v>
      </c>
      <c r="U1961" s="10" t="s">
        <v>2594</v>
      </c>
      <c r="V1961" s="10">
        <v>2710193200</v>
      </c>
      <c r="W1961" s="10" t="s">
        <v>44</v>
      </c>
      <c r="X1961" s="10" t="s">
        <v>4747</v>
      </c>
      <c r="Y1961" s="10">
        <v>1176</v>
      </c>
      <c r="Z1961" s="10" t="s">
        <v>392</v>
      </c>
      <c r="AA1961" s="10" t="s">
        <v>4748</v>
      </c>
      <c r="AB1961" s="14" t="s">
        <v>1581</v>
      </c>
      <c r="AC1961" s="14"/>
      <c r="AD1961" s="14"/>
      <c r="AE1961" s="14"/>
      <c r="AF1961" s="14"/>
      <c r="AG1961" s="14"/>
      <c r="AH1961" s="14"/>
    </row>
    <row r="1962" spans="2:34" hidden="1" x14ac:dyDescent="0.35">
      <c r="B1962" s="10">
        <v>44315803</v>
      </c>
      <c r="C1962" s="10">
        <v>803</v>
      </c>
      <c r="D1962" s="11" t="s">
        <v>4749</v>
      </c>
      <c r="E1962" s="11"/>
      <c r="F1962" s="11"/>
      <c r="G1962" s="11" t="s">
        <v>46</v>
      </c>
      <c r="H1962" s="10" t="s">
        <v>1837</v>
      </c>
      <c r="I1962" s="41" t="s">
        <v>48</v>
      </c>
      <c r="J1962" s="41">
        <v>0</v>
      </c>
      <c r="K1962" s="10" t="s">
        <v>65</v>
      </c>
      <c r="L1962" s="10" t="s">
        <v>66</v>
      </c>
      <c r="M1962" s="10" t="s">
        <v>67</v>
      </c>
      <c r="N1962" s="13" t="s">
        <v>2577</v>
      </c>
      <c r="O1962" s="10" t="s">
        <v>53</v>
      </c>
      <c r="P1962" s="15" t="s">
        <v>2577</v>
      </c>
      <c r="Q1962" s="11"/>
      <c r="R1962" s="10"/>
      <c r="S1962" s="10">
        <v>44315809</v>
      </c>
      <c r="T1962" s="10" t="s">
        <v>4750</v>
      </c>
      <c r="U1962" s="10" t="s">
        <v>2594</v>
      </c>
      <c r="V1962" s="10">
        <v>2710193200</v>
      </c>
      <c r="W1962" s="10" t="s">
        <v>604</v>
      </c>
      <c r="X1962" s="10" t="s">
        <v>4747</v>
      </c>
      <c r="Y1962" s="10" t="s">
        <v>604</v>
      </c>
      <c r="Z1962" s="10" t="s">
        <v>604</v>
      </c>
      <c r="AA1962" s="10" t="s">
        <v>4751</v>
      </c>
      <c r="AB1962" s="14" t="s">
        <v>1581</v>
      </c>
      <c r="AC1962" s="14"/>
      <c r="AD1962" s="14"/>
      <c r="AE1962" s="14"/>
      <c r="AF1962" s="14"/>
      <c r="AG1962" s="14"/>
      <c r="AH1962" s="14"/>
    </row>
    <row r="1963" spans="2:34" hidden="1" x14ac:dyDescent="0.35">
      <c r="B1963" s="10">
        <v>44315870</v>
      </c>
      <c r="C1963" s="10">
        <v>870</v>
      </c>
      <c r="D1963" s="11" t="s">
        <v>4752</v>
      </c>
      <c r="E1963" s="11"/>
      <c r="F1963" s="11"/>
      <c r="G1963" s="11" t="s">
        <v>46</v>
      </c>
      <c r="H1963" s="10" t="s">
        <v>151</v>
      </c>
      <c r="I1963" s="41" t="s">
        <v>86</v>
      </c>
      <c r="J1963" s="41">
        <v>0</v>
      </c>
      <c r="K1963" s="10" t="s">
        <v>65</v>
      </c>
      <c r="L1963" s="10" t="s">
        <v>66</v>
      </c>
      <c r="M1963" s="10" t="s">
        <v>67</v>
      </c>
      <c r="N1963" s="13" t="s">
        <v>2577</v>
      </c>
      <c r="O1963" s="10" t="s">
        <v>53</v>
      </c>
      <c r="P1963" s="15" t="s">
        <v>2577</v>
      </c>
      <c r="Q1963" s="11"/>
      <c r="R1963" s="10"/>
      <c r="S1963" s="10" t="s">
        <v>536</v>
      </c>
      <c r="T1963" s="10" t="s">
        <v>536</v>
      </c>
      <c r="U1963" s="10" t="s">
        <v>2580</v>
      </c>
      <c r="V1963" s="10">
        <v>2710193200</v>
      </c>
      <c r="W1963" s="10" t="s">
        <v>604</v>
      </c>
      <c r="X1963" s="10" t="s">
        <v>604</v>
      </c>
      <c r="Y1963" s="10" t="s">
        <v>604</v>
      </c>
      <c r="Z1963" s="10" t="s">
        <v>604</v>
      </c>
      <c r="AA1963" s="10" t="s">
        <v>2581</v>
      </c>
      <c r="AB1963" s="14" t="s">
        <v>1581</v>
      </c>
      <c r="AC1963" s="14"/>
      <c r="AD1963" s="14"/>
      <c r="AE1963" s="14"/>
      <c r="AF1963" s="14"/>
      <c r="AG1963" s="14"/>
      <c r="AH1963" s="14"/>
    </row>
    <row r="1964" spans="2:34" hidden="1" x14ac:dyDescent="0.35">
      <c r="B1964" s="10">
        <v>44315966</v>
      </c>
      <c r="C1964" s="10">
        <v>966</v>
      </c>
      <c r="D1964" s="11" t="s">
        <v>4753</v>
      </c>
      <c r="E1964" s="11"/>
      <c r="F1964" s="11"/>
      <c r="G1964" s="11" t="s">
        <v>46</v>
      </c>
      <c r="H1964" s="10" t="s">
        <v>151</v>
      </c>
      <c r="I1964" s="41" t="s">
        <v>86</v>
      </c>
      <c r="J1964" s="41">
        <v>0</v>
      </c>
      <c r="K1964" s="10" t="s">
        <v>65</v>
      </c>
      <c r="L1964" s="10" t="s">
        <v>66</v>
      </c>
      <c r="M1964" s="10" t="s">
        <v>52</v>
      </c>
      <c r="N1964" s="13" t="s">
        <v>2577</v>
      </c>
      <c r="O1964" s="10" t="s">
        <v>53</v>
      </c>
      <c r="P1964" s="15" t="s">
        <v>2577</v>
      </c>
      <c r="Q1964" s="11"/>
      <c r="R1964" s="10"/>
      <c r="S1964" s="10">
        <v>44315967</v>
      </c>
      <c r="T1964" s="10" t="s">
        <v>4753</v>
      </c>
      <c r="U1964" s="10" t="s">
        <v>2594</v>
      </c>
      <c r="V1964" s="10">
        <v>2710193200</v>
      </c>
      <c r="W1964" s="10" t="s">
        <v>604</v>
      </c>
      <c r="X1964" s="10" t="s">
        <v>4747</v>
      </c>
      <c r="Y1964" s="10" t="s">
        <v>87</v>
      </c>
      <c r="Z1964" s="10" t="s">
        <v>88</v>
      </c>
      <c r="AA1964" s="10" t="s">
        <v>4754</v>
      </c>
      <c r="AB1964" s="14" t="s">
        <v>1581</v>
      </c>
      <c r="AC1964" s="14"/>
      <c r="AD1964" s="14"/>
      <c r="AE1964" s="14"/>
      <c r="AF1964" s="14"/>
      <c r="AG1964" s="14"/>
      <c r="AH1964" s="14"/>
    </row>
    <row r="1965" spans="2:34" hidden="1" x14ac:dyDescent="0.35">
      <c r="B1965" s="10">
        <v>44315967</v>
      </c>
      <c r="C1965" s="10">
        <v>967</v>
      </c>
      <c r="D1965" s="11" t="s">
        <v>4753</v>
      </c>
      <c r="E1965" s="11"/>
      <c r="F1965" s="11"/>
      <c r="G1965" s="11" t="s">
        <v>46</v>
      </c>
      <c r="H1965" s="10" t="s">
        <v>151</v>
      </c>
      <c r="I1965" s="41" t="s">
        <v>86</v>
      </c>
      <c r="J1965" s="41">
        <v>0</v>
      </c>
      <c r="K1965" s="10" t="s">
        <v>65</v>
      </c>
      <c r="L1965" s="10" t="s">
        <v>66</v>
      </c>
      <c r="M1965" s="10" t="s">
        <v>52</v>
      </c>
      <c r="N1965" s="13">
        <v>41193</v>
      </c>
      <c r="O1965" s="10" t="s">
        <v>53</v>
      </c>
      <c r="P1965" s="15" t="s">
        <v>2577</v>
      </c>
      <c r="Q1965" s="11"/>
      <c r="R1965" s="10"/>
      <c r="S1965" s="10">
        <v>44414967</v>
      </c>
      <c r="T1965" s="10" t="s">
        <v>1713</v>
      </c>
      <c r="U1965" s="10" t="s">
        <v>2594</v>
      </c>
      <c r="V1965" s="10">
        <v>2710193200</v>
      </c>
      <c r="W1965" s="10" t="s">
        <v>604</v>
      </c>
      <c r="X1965" s="10" t="s">
        <v>4747</v>
      </c>
      <c r="Y1965" s="10" t="s">
        <v>87</v>
      </c>
      <c r="Z1965" s="10" t="s">
        <v>88</v>
      </c>
      <c r="AA1965" s="10" t="s">
        <v>4754</v>
      </c>
      <c r="AB1965" s="14" t="s">
        <v>1581</v>
      </c>
      <c r="AC1965" s="14"/>
      <c r="AD1965" s="14"/>
      <c r="AE1965" s="14"/>
      <c r="AF1965" s="14"/>
      <c r="AG1965" s="14"/>
      <c r="AH1965" s="14"/>
    </row>
    <row r="1966" spans="2:34" hidden="1" x14ac:dyDescent="0.35">
      <c r="B1966" s="10">
        <v>44966860</v>
      </c>
      <c r="C1966" s="10">
        <v>860</v>
      </c>
      <c r="D1966" s="11" t="s">
        <v>4755</v>
      </c>
      <c r="E1966" s="11"/>
      <c r="F1966" s="11"/>
      <c r="G1966" s="11" t="s">
        <v>46</v>
      </c>
      <c r="H1966" s="10" t="s">
        <v>163</v>
      </c>
      <c r="I1966" s="41" t="s">
        <v>164</v>
      </c>
      <c r="J1966" s="41">
        <v>0</v>
      </c>
      <c r="K1966" s="10" t="s">
        <v>65</v>
      </c>
      <c r="L1966" s="10" t="s">
        <v>51</v>
      </c>
      <c r="M1966" s="10" t="s">
        <v>52</v>
      </c>
      <c r="N1966" s="13" t="s">
        <v>2577</v>
      </c>
      <c r="O1966" s="10" t="s">
        <v>92</v>
      </c>
      <c r="P1966" s="15" t="s">
        <v>2577</v>
      </c>
      <c r="Q1966" s="11"/>
      <c r="R1966" s="10"/>
      <c r="S1966" s="10">
        <v>47029855</v>
      </c>
      <c r="T1966" s="10" t="s">
        <v>4756</v>
      </c>
      <c r="U1966" s="10" t="s">
        <v>2594</v>
      </c>
      <c r="V1966" s="10">
        <v>2710193200</v>
      </c>
      <c r="W1966" s="10" t="s">
        <v>2582</v>
      </c>
      <c r="X1966" s="10" t="s">
        <v>4757</v>
      </c>
      <c r="Y1966" s="10" t="s">
        <v>351</v>
      </c>
      <c r="Z1966" s="10" t="s">
        <v>604</v>
      </c>
      <c r="AA1966" s="10" t="s">
        <v>4758</v>
      </c>
      <c r="AB1966" s="14" t="s">
        <v>1581</v>
      </c>
      <c r="AC1966" s="14"/>
      <c r="AD1966" s="14"/>
      <c r="AE1966" s="14"/>
      <c r="AF1966" s="14"/>
      <c r="AG1966" s="14"/>
      <c r="AH1966" s="14"/>
    </row>
    <row r="1967" spans="2:34" hidden="1" x14ac:dyDescent="0.35">
      <c r="B1967" s="10">
        <v>44966849</v>
      </c>
      <c r="C1967" s="10">
        <v>849</v>
      </c>
      <c r="D1967" s="11" t="s">
        <v>4759</v>
      </c>
      <c r="E1967" s="11"/>
      <c r="F1967" s="11"/>
      <c r="G1967" s="11" t="s">
        <v>46</v>
      </c>
      <c r="H1967" s="10" t="s">
        <v>47</v>
      </c>
      <c r="I1967" s="41" t="s">
        <v>48</v>
      </c>
      <c r="J1967" s="41">
        <v>0</v>
      </c>
      <c r="K1967" s="10" t="s">
        <v>65</v>
      </c>
      <c r="L1967" s="10" t="s">
        <v>51</v>
      </c>
      <c r="M1967" s="10" t="s">
        <v>52</v>
      </c>
      <c r="N1967" s="13" t="s">
        <v>2577</v>
      </c>
      <c r="O1967" s="10" t="s">
        <v>92</v>
      </c>
      <c r="P1967" s="15" t="s">
        <v>2577</v>
      </c>
      <c r="Q1967" s="11"/>
      <c r="R1967" s="10"/>
      <c r="S1967" s="10">
        <v>47029809</v>
      </c>
      <c r="T1967" s="10" t="s">
        <v>4760</v>
      </c>
      <c r="U1967" s="10" t="s">
        <v>2594</v>
      </c>
      <c r="V1967" s="10">
        <v>2710193200</v>
      </c>
      <c r="W1967" s="10" t="s">
        <v>2582</v>
      </c>
      <c r="X1967" s="10" t="s">
        <v>4757</v>
      </c>
      <c r="Y1967" s="10" t="s">
        <v>360</v>
      </c>
      <c r="Z1967" s="10" t="s">
        <v>604</v>
      </c>
      <c r="AA1967" s="10" t="s">
        <v>4761</v>
      </c>
      <c r="AB1967" s="14" t="s">
        <v>1581</v>
      </c>
      <c r="AC1967" s="14"/>
      <c r="AD1967" s="14"/>
      <c r="AE1967" s="14"/>
      <c r="AF1967" s="14"/>
      <c r="AG1967" s="14"/>
      <c r="AH1967" s="14"/>
    </row>
    <row r="1968" spans="2:34" hidden="1" x14ac:dyDescent="0.35">
      <c r="B1968" s="10">
        <v>47029966</v>
      </c>
      <c r="C1968" s="10">
        <v>966</v>
      </c>
      <c r="D1968" s="11" t="s">
        <v>4762</v>
      </c>
      <c r="E1968" s="11"/>
      <c r="F1968" s="11"/>
      <c r="G1968" s="11" t="s">
        <v>46</v>
      </c>
      <c r="H1968" s="10" t="s">
        <v>151</v>
      </c>
      <c r="I1968" s="41" t="s">
        <v>86</v>
      </c>
      <c r="J1968" s="41">
        <v>0</v>
      </c>
      <c r="K1968" s="10" t="s">
        <v>65</v>
      </c>
      <c r="L1968" s="10" t="s">
        <v>66</v>
      </c>
      <c r="M1968" s="10" t="s">
        <v>52</v>
      </c>
      <c r="N1968" s="13" t="s">
        <v>2668</v>
      </c>
      <c r="O1968" s="10" t="s">
        <v>92</v>
      </c>
      <c r="P1968" s="15" t="s">
        <v>2577</v>
      </c>
      <c r="Q1968" s="11"/>
      <c r="R1968" s="10"/>
      <c r="S1968" s="10">
        <v>47026967</v>
      </c>
      <c r="T1968" s="10" t="s">
        <v>4763</v>
      </c>
      <c r="U1968" s="10" t="s">
        <v>2594</v>
      </c>
      <c r="V1968" s="10">
        <v>3403190000</v>
      </c>
      <c r="W1968" s="10" t="s">
        <v>604</v>
      </c>
      <c r="X1968" s="10" t="s">
        <v>4757</v>
      </c>
      <c r="Y1968" s="10" t="s">
        <v>87</v>
      </c>
      <c r="Z1968" s="10" t="s">
        <v>88</v>
      </c>
      <c r="AA1968" s="10" t="s">
        <v>4764</v>
      </c>
      <c r="AB1968" s="14" t="s">
        <v>1581</v>
      </c>
      <c r="AC1968" s="14"/>
      <c r="AD1968" s="14"/>
      <c r="AE1968" s="14"/>
      <c r="AF1968" s="14"/>
      <c r="AG1968" s="14"/>
      <c r="AH1968" s="14"/>
    </row>
    <row r="1969" spans="2:34" hidden="1" x14ac:dyDescent="0.35">
      <c r="B1969" s="10">
        <v>44415801</v>
      </c>
      <c r="C1969" s="10">
        <v>801</v>
      </c>
      <c r="D1969" s="11" t="s">
        <v>4765</v>
      </c>
      <c r="E1969" s="11"/>
      <c r="F1969" s="11"/>
      <c r="G1969" s="11" t="s">
        <v>46</v>
      </c>
      <c r="H1969" s="10" t="s">
        <v>79</v>
      </c>
      <c r="I1969" s="41" t="s">
        <v>79</v>
      </c>
      <c r="J1969" s="41">
        <v>0</v>
      </c>
      <c r="K1969" s="10" t="s">
        <v>65</v>
      </c>
      <c r="L1969" s="10" t="s">
        <v>66</v>
      </c>
      <c r="M1969" s="10" t="s">
        <v>52</v>
      </c>
      <c r="N1969" s="13">
        <v>39666</v>
      </c>
      <c r="O1969" s="10" t="s">
        <v>53</v>
      </c>
      <c r="P1969" s="15" t="s">
        <v>2577</v>
      </c>
      <c r="Q1969" s="11"/>
      <c r="R1969" s="10"/>
      <c r="S1969" s="10">
        <v>44414801</v>
      </c>
      <c r="T1969" s="10" t="s">
        <v>171</v>
      </c>
      <c r="U1969" s="10" t="s">
        <v>2594</v>
      </c>
      <c r="V1969" s="10">
        <v>2710193200</v>
      </c>
      <c r="W1969" s="10" t="s">
        <v>44</v>
      </c>
      <c r="X1969" s="10" t="s">
        <v>4766</v>
      </c>
      <c r="Y1969" s="10">
        <v>1176</v>
      </c>
      <c r="Z1969" s="10" t="s">
        <v>392</v>
      </c>
      <c r="AA1969" s="10" t="s">
        <v>4767</v>
      </c>
      <c r="AB1969" s="14" t="s">
        <v>1581</v>
      </c>
      <c r="AC1969" s="14"/>
      <c r="AD1969" s="14"/>
      <c r="AE1969" s="14"/>
      <c r="AF1969" s="14"/>
      <c r="AG1969" s="14"/>
      <c r="AH1969" s="14"/>
    </row>
    <row r="1970" spans="2:34" hidden="1" x14ac:dyDescent="0.35">
      <c r="B1970" s="10">
        <v>44415803</v>
      </c>
      <c r="C1970" s="10">
        <v>803</v>
      </c>
      <c r="D1970" s="11" t="s">
        <v>4768</v>
      </c>
      <c r="E1970" s="11"/>
      <c r="F1970" s="11"/>
      <c r="G1970" s="11" t="s">
        <v>46</v>
      </c>
      <c r="H1970" s="10" t="s">
        <v>1837</v>
      </c>
      <c r="I1970" s="41" t="s">
        <v>48</v>
      </c>
      <c r="J1970" s="41">
        <v>0</v>
      </c>
      <c r="K1970" s="10" t="s">
        <v>65</v>
      </c>
      <c r="L1970" s="10" t="s">
        <v>66</v>
      </c>
      <c r="M1970" s="10" t="s">
        <v>67</v>
      </c>
      <c r="N1970" s="13" t="s">
        <v>2577</v>
      </c>
      <c r="O1970" s="10" t="s">
        <v>53</v>
      </c>
      <c r="P1970" s="15" t="s">
        <v>2577</v>
      </c>
      <c r="Q1970" s="11"/>
      <c r="R1970" s="10"/>
      <c r="S1970" s="10">
        <v>44415809</v>
      </c>
      <c r="T1970" s="10" t="s">
        <v>4769</v>
      </c>
      <c r="U1970" s="10" t="s">
        <v>2594</v>
      </c>
      <c r="V1970" s="10">
        <v>2710193200</v>
      </c>
      <c r="W1970" s="10" t="s">
        <v>604</v>
      </c>
      <c r="X1970" s="10" t="s">
        <v>4766</v>
      </c>
      <c r="Y1970" s="10" t="s">
        <v>604</v>
      </c>
      <c r="Z1970" s="10" t="s">
        <v>604</v>
      </c>
      <c r="AA1970" s="10" t="s">
        <v>4770</v>
      </c>
      <c r="AB1970" s="14" t="s">
        <v>1581</v>
      </c>
      <c r="AC1970" s="14"/>
      <c r="AD1970" s="14"/>
      <c r="AE1970" s="14"/>
      <c r="AF1970" s="14"/>
      <c r="AG1970" s="14"/>
      <c r="AH1970" s="14"/>
    </row>
    <row r="1971" spans="2:34" hidden="1" x14ac:dyDescent="0.35">
      <c r="B1971" s="10">
        <v>43999855</v>
      </c>
      <c r="C1971" s="10">
        <v>855</v>
      </c>
      <c r="D1971" s="11" t="s">
        <v>4771</v>
      </c>
      <c r="E1971" s="11"/>
      <c r="F1971" s="11"/>
      <c r="G1971" s="11" t="s">
        <v>46</v>
      </c>
      <c r="H1971" s="10" t="s">
        <v>163</v>
      </c>
      <c r="I1971" s="41" t="s">
        <v>164</v>
      </c>
      <c r="J1971" s="41">
        <v>0</v>
      </c>
      <c r="K1971" s="10" t="s">
        <v>65</v>
      </c>
      <c r="L1971" s="10" t="s">
        <v>66</v>
      </c>
      <c r="M1971" s="10" t="s">
        <v>67</v>
      </c>
      <c r="N1971" s="13" t="s">
        <v>2577</v>
      </c>
      <c r="O1971" s="10" t="s">
        <v>53</v>
      </c>
      <c r="P1971" s="15" t="s">
        <v>2577</v>
      </c>
      <c r="Q1971" s="11"/>
      <c r="R1971" s="10"/>
      <c r="S1971" s="10" t="s">
        <v>536</v>
      </c>
      <c r="T1971" s="10" t="s">
        <v>536</v>
      </c>
      <c r="U1971" s="10" t="s">
        <v>2580</v>
      </c>
      <c r="V1971" s="10">
        <v>2710193200</v>
      </c>
      <c r="W1971" s="10" t="s">
        <v>604</v>
      </c>
      <c r="X1971" s="10" t="s">
        <v>604</v>
      </c>
      <c r="Y1971" s="10" t="s">
        <v>604</v>
      </c>
      <c r="Z1971" s="10" t="s">
        <v>604</v>
      </c>
      <c r="AA1971" s="10" t="s">
        <v>2581</v>
      </c>
      <c r="AB1971" s="14" t="s">
        <v>1581</v>
      </c>
      <c r="AC1971" s="14"/>
      <c r="AD1971" s="14"/>
      <c r="AE1971" s="14"/>
      <c r="AF1971" s="14"/>
      <c r="AG1971" s="14"/>
      <c r="AH1971" s="14"/>
    </row>
    <row r="1972" spans="2:34" hidden="1" x14ac:dyDescent="0.35">
      <c r="B1972" s="10">
        <v>43999801</v>
      </c>
      <c r="C1972" s="10">
        <v>801</v>
      </c>
      <c r="D1972" s="11" t="s">
        <v>4772</v>
      </c>
      <c r="E1972" s="11"/>
      <c r="F1972" s="11"/>
      <c r="G1972" s="11" t="s">
        <v>46</v>
      </c>
      <c r="H1972" s="10" t="s">
        <v>79</v>
      </c>
      <c r="I1972" s="41" t="s">
        <v>79</v>
      </c>
      <c r="J1972" s="41">
        <v>0</v>
      </c>
      <c r="K1972" s="10" t="s">
        <v>65</v>
      </c>
      <c r="L1972" s="10" t="s">
        <v>66</v>
      </c>
      <c r="M1972" s="10" t="s">
        <v>67</v>
      </c>
      <c r="N1972" s="13" t="s">
        <v>2577</v>
      </c>
      <c r="O1972" s="10" t="s">
        <v>53</v>
      </c>
      <c r="P1972" s="15" t="s">
        <v>2577</v>
      </c>
      <c r="Q1972" s="11"/>
      <c r="R1972" s="10"/>
      <c r="S1972" s="10" t="s">
        <v>536</v>
      </c>
      <c r="T1972" s="10" t="s">
        <v>536</v>
      </c>
      <c r="U1972" s="10" t="s">
        <v>2580</v>
      </c>
      <c r="V1972" s="10" t="s">
        <v>604</v>
      </c>
      <c r="W1972" s="10" t="s">
        <v>44</v>
      </c>
      <c r="X1972" s="10" t="s">
        <v>604</v>
      </c>
      <c r="Y1972" s="10" t="s">
        <v>604</v>
      </c>
      <c r="Z1972" s="10" t="s">
        <v>604</v>
      </c>
      <c r="AA1972" s="10" t="s">
        <v>2581</v>
      </c>
      <c r="AB1972" s="14" t="s">
        <v>1581</v>
      </c>
      <c r="AC1972" s="14"/>
      <c r="AD1972" s="14"/>
      <c r="AE1972" s="14"/>
      <c r="AF1972" s="14"/>
      <c r="AG1972" s="14"/>
      <c r="AH1972" s="14"/>
    </row>
    <row r="1973" spans="2:34" hidden="1" x14ac:dyDescent="0.35">
      <c r="B1973" s="10">
        <v>43999803</v>
      </c>
      <c r="C1973" s="10">
        <v>803</v>
      </c>
      <c r="D1973" s="11" t="s">
        <v>4773</v>
      </c>
      <c r="E1973" s="11"/>
      <c r="F1973" s="11"/>
      <c r="G1973" s="11" t="s">
        <v>46</v>
      </c>
      <c r="H1973" s="10" t="s">
        <v>1837</v>
      </c>
      <c r="I1973" s="41" t="s">
        <v>48</v>
      </c>
      <c r="J1973" s="41">
        <v>0</v>
      </c>
      <c r="K1973" s="10" t="s">
        <v>65</v>
      </c>
      <c r="L1973" s="10" t="s">
        <v>66</v>
      </c>
      <c r="M1973" s="10" t="s">
        <v>67</v>
      </c>
      <c r="N1973" s="13" t="s">
        <v>2577</v>
      </c>
      <c r="O1973" s="10" t="s">
        <v>53</v>
      </c>
      <c r="P1973" s="15" t="s">
        <v>2577</v>
      </c>
      <c r="Q1973" s="11"/>
      <c r="R1973" s="10"/>
      <c r="S1973" s="10" t="s">
        <v>536</v>
      </c>
      <c r="T1973" s="10" t="s">
        <v>536</v>
      </c>
      <c r="U1973" s="10" t="s">
        <v>2580</v>
      </c>
      <c r="V1973" s="10">
        <v>2710193200</v>
      </c>
      <c r="W1973" s="10" t="s">
        <v>604</v>
      </c>
      <c r="X1973" s="10" t="s">
        <v>604</v>
      </c>
      <c r="Y1973" s="10" t="s">
        <v>604</v>
      </c>
      <c r="Z1973" s="10" t="s">
        <v>604</v>
      </c>
      <c r="AA1973" s="10" t="s">
        <v>2581</v>
      </c>
      <c r="AB1973" s="14" t="s">
        <v>1581</v>
      </c>
      <c r="AC1973" s="14"/>
      <c r="AD1973" s="14"/>
      <c r="AE1973" s="14"/>
      <c r="AF1973" s="14"/>
      <c r="AG1973" s="14"/>
      <c r="AH1973" s="14"/>
    </row>
    <row r="1974" spans="2:34" hidden="1" x14ac:dyDescent="0.35">
      <c r="B1974" s="10">
        <v>43961855</v>
      </c>
      <c r="C1974" s="10">
        <v>855</v>
      </c>
      <c r="D1974" s="11" t="s">
        <v>4774</v>
      </c>
      <c r="E1974" s="11"/>
      <c r="F1974" s="11"/>
      <c r="G1974" s="11" t="s">
        <v>46</v>
      </c>
      <c r="H1974" s="10" t="s">
        <v>163</v>
      </c>
      <c r="I1974" s="41" t="s">
        <v>164</v>
      </c>
      <c r="J1974" s="41">
        <v>0</v>
      </c>
      <c r="K1974" s="10" t="s">
        <v>65</v>
      </c>
      <c r="L1974" s="10" t="s">
        <v>66</v>
      </c>
      <c r="M1974" s="10" t="s">
        <v>67</v>
      </c>
      <c r="N1974" s="13" t="s">
        <v>2577</v>
      </c>
      <c r="O1974" s="10" t="s">
        <v>53</v>
      </c>
      <c r="P1974" s="15" t="s">
        <v>2577</v>
      </c>
      <c r="Q1974" s="11"/>
      <c r="R1974" s="10"/>
      <c r="S1974" s="10" t="s">
        <v>536</v>
      </c>
      <c r="T1974" s="10" t="s">
        <v>536</v>
      </c>
      <c r="U1974" s="10" t="s">
        <v>2580</v>
      </c>
      <c r="V1974" s="10">
        <v>2710193200</v>
      </c>
      <c r="W1974" s="10" t="s">
        <v>604</v>
      </c>
      <c r="X1974" s="10" t="s">
        <v>604</v>
      </c>
      <c r="Y1974" s="10" t="s">
        <v>604</v>
      </c>
      <c r="Z1974" s="10" t="s">
        <v>604</v>
      </c>
      <c r="AA1974" s="10" t="s">
        <v>2581</v>
      </c>
      <c r="AB1974" s="14" t="s">
        <v>1581</v>
      </c>
      <c r="AC1974" s="14"/>
      <c r="AD1974" s="14"/>
      <c r="AE1974" s="14"/>
      <c r="AF1974" s="14"/>
      <c r="AG1974" s="14"/>
      <c r="AH1974" s="14"/>
    </row>
    <row r="1975" spans="2:34" hidden="1" x14ac:dyDescent="0.35">
      <c r="B1975" s="10">
        <v>44907860</v>
      </c>
      <c r="C1975" s="10">
        <v>860</v>
      </c>
      <c r="D1975" s="11" t="s">
        <v>4775</v>
      </c>
      <c r="E1975" s="11"/>
      <c r="F1975" s="11"/>
      <c r="G1975" s="11" t="s">
        <v>46</v>
      </c>
      <c r="H1975" s="10" t="s">
        <v>163</v>
      </c>
      <c r="I1975" s="41" t="s">
        <v>164</v>
      </c>
      <c r="J1975" s="41">
        <v>0</v>
      </c>
      <c r="K1975" s="10" t="s">
        <v>65</v>
      </c>
      <c r="L1975" s="10" t="s">
        <v>51</v>
      </c>
      <c r="M1975" s="10" t="s">
        <v>67</v>
      </c>
      <c r="N1975" s="13" t="s">
        <v>2577</v>
      </c>
      <c r="O1975" s="10" t="s">
        <v>53</v>
      </c>
      <c r="P1975" s="15" t="s">
        <v>2577</v>
      </c>
      <c r="Q1975" s="11"/>
      <c r="R1975" s="10"/>
      <c r="S1975" s="10" t="s">
        <v>536</v>
      </c>
      <c r="T1975" s="10" t="s">
        <v>536</v>
      </c>
      <c r="U1975" s="10" t="s">
        <v>2580</v>
      </c>
      <c r="V1975" s="10">
        <v>2710193200</v>
      </c>
      <c r="W1975" s="10" t="s">
        <v>2582</v>
      </c>
      <c r="X1975" s="10" t="s">
        <v>604</v>
      </c>
      <c r="Y1975" s="10" t="s">
        <v>604</v>
      </c>
      <c r="Z1975" s="10" t="s">
        <v>604</v>
      </c>
      <c r="AA1975" s="10" t="s">
        <v>2581</v>
      </c>
      <c r="AB1975" s="14" t="s">
        <v>1581</v>
      </c>
      <c r="AC1975" s="14"/>
      <c r="AD1975" s="14"/>
      <c r="AE1975" s="14"/>
      <c r="AF1975" s="14"/>
      <c r="AG1975" s="14"/>
      <c r="AH1975" s="14"/>
    </row>
    <row r="1976" spans="2:34" hidden="1" x14ac:dyDescent="0.35">
      <c r="B1976" s="10">
        <v>44907849</v>
      </c>
      <c r="C1976" s="10">
        <v>849</v>
      </c>
      <c r="D1976" s="11" t="s">
        <v>4776</v>
      </c>
      <c r="E1976" s="11"/>
      <c r="F1976" s="11"/>
      <c r="G1976" s="11" t="s">
        <v>46</v>
      </c>
      <c r="H1976" s="10" t="s">
        <v>47</v>
      </c>
      <c r="I1976" s="41" t="s">
        <v>48</v>
      </c>
      <c r="J1976" s="41">
        <v>0</v>
      </c>
      <c r="K1976" s="10" t="s">
        <v>65</v>
      </c>
      <c r="L1976" s="10" t="s">
        <v>51</v>
      </c>
      <c r="M1976" s="10" t="s">
        <v>67</v>
      </c>
      <c r="N1976" s="13" t="s">
        <v>2577</v>
      </c>
      <c r="O1976" s="10" t="s">
        <v>53</v>
      </c>
      <c r="P1976" s="15" t="s">
        <v>2577</v>
      </c>
      <c r="Q1976" s="11"/>
      <c r="R1976" s="10"/>
      <c r="S1976" s="10" t="s">
        <v>536</v>
      </c>
      <c r="T1976" s="10" t="s">
        <v>536</v>
      </c>
      <c r="U1976" s="10" t="s">
        <v>2580</v>
      </c>
      <c r="V1976" s="10">
        <v>2710193200</v>
      </c>
      <c r="W1976" s="10" t="s">
        <v>2582</v>
      </c>
      <c r="X1976" s="10" t="s">
        <v>604</v>
      </c>
      <c r="Y1976" s="10" t="s">
        <v>604</v>
      </c>
      <c r="Z1976" s="10" t="s">
        <v>604</v>
      </c>
      <c r="AA1976" s="10" t="s">
        <v>2581</v>
      </c>
      <c r="AB1976" s="14" t="s">
        <v>1581</v>
      </c>
      <c r="AC1976" s="14"/>
      <c r="AD1976" s="14"/>
      <c r="AE1976" s="14"/>
      <c r="AF1976" s="14"/>
      <c r="AG1976" s="14"/>
      <c r="AH1976" s="14"/>
    </row>
    <row r="1977" spans="2:34" hidden="1" x14ac:dyDescent="0.35">
      <c r="B1977" s="10">
        <v>44990860</v>
      </c>
      <c r="C1977" s="10">
        <v>860</v>
      </c>
      <c r="D1977" s="11" t="s">
        <v>4777</v>
      </c>
      <c r="E1977" s="11"/>
      <c r="F1977" s="11"/>
      <c r="G1977" s="11" t="s">
        <v>46</v>
      </c>
      <c r="H1977" s="10" t="s">
        <v>163</v>
      </c>
      <c r="I1977" s="41" t="s">
        <v>164</v>
      </c>
      <c r="J1977" s="41">
        <v>0</v>
      </c>
      <c r="K1977" s="10" t="s">
        <v>65</v>
      </c>
      <c r="L1977" s="10" t="s">
        <v>51</v>
      </c>
      <c r="M1977" s="10" t="s">
        <v>67</v>
      </c>
      <c r="N1977" s="13" t="s">
        <v>2577</v>
      </c>
      <c r="O1977" s="10" t="s">
        <v>53</v>
      </c>
      <c r="P1977" s="15" t="s">
        <v>2577</v>
      </c>
      <c r="Q1977" s="11"/>
      <c r="R1977" s="10"/>
      <c r="S1977" s="10" t="s">
        <v>536</v>
      </c>
      <c r="T1977" s="10" t="s">
        <v>536</v>
      </c>
      <c r="U1977" s="10" t="s">
        <v>2580</v>
      </c>
      <c r="V1977" s="10">
        <v>3403990000</v>
      </c>
      <c r="W1977" s="10" t="s">
        <v>2582</v>
      </c>
      <c r="X1977" s="10" t="s">
        <v>604</v>
      </c>
      <c r="Y1977" s="10" t="s">
        <v>604</v>
      </c>
      <c r="Z1977" s="10" t="s">
        <v>604</v>
      </c>
      <c r="AA1977" s="10" t="s">
        <v>2581</v>
      </c>
      <c r="AB1977" s="14" t="s">
        <v>1581</v>
      </c>
      <c r="AC1977" s="14"/>
      <c r="AD1977" s="14"/>
      <c r="AE1977" s="14"/>
      <c r="AF1977" s="14"/>
      <c r="AG1977" s="14"/>
      <c r="AH1977" s="14"/>
    </row>
    <row r="1978" spans="2:34" hidden="1" x14ac:dyDescent="0.35">
      <c r="B1978" s="10">
        <v>44990849</v>
      </c>
      <c r="C1978" s="10">
        <v>849</v>
      </c>
      <c r="D1978" s="11" t="s">
        <v>4778</v>
      </c>
      <c r="E1978" s="11"/>
      <c r="F1978" s="11"/>
      <c r="G1978" s="11" t="s">
        <v>46</v>
      </c>
      <c r="H1978" s="10" t="s">
        <v>47</v>
      </c>
      <c r="I1978" s="41" t="s">
        <v>48</v>
      </c>
      <c r="J1978" s="41">
        <v>0</v>
      </c>
      <c r="K1978" s="10" t="s">
        <v>65</v>
      </c>
      <c r="L1978" s="10" t="s">
        <v>51</v>
      </c>
      <c r="M1978" s="10" t="s">
        <v>67</v>
      </c>
      <c r="N1978" s="13" t="s">
        <v>2577</v>
      </c>
      <c r="O1978" s="10" t="s">
        <v>53</v>
      </c>
      <c r="P1978" s="15" t="s">
        <v>2577</v>
      </c>
      <c r="Q1978" s="11"/>
      <c r="R1978" s="10"/>
      <c r="S1978" s="10" t="s">
        <v>536</v>
      </c>
      <c r="T1978" s="10" t="s">
        <v>536</v>
      </c>
      <c r="U1978" s="10" t="s">
        <v>2580</v>
      </c>
      <c r="V1978" s="10">
        <v>3403990000</v>
      </c>
      <c r="W1978" s="10" t="s">
        <v>2582</v>
      </c>
      <c r="X1978" s="10" t="s">
        <v>604</v>
      </c>
      <c r="Y1978" s="10" t="s">
        <v>604</v>
      </c>
      <c r="Z1978" s="10" t="s">
        <v>604</v>
      </c>
      <c r="AA1978" s="10" t="s">
        <v>2581</v>
      </c>
      <c r="AB1978" s="14" t="s">
        <v>1581</v>
      </c>
      <c r="AC1978" s="14"/>
      <c r="AD1978" s="14"/>
      <c r="AE1978" s="14"/>
      <c r="AF1978" s="14"/>
      <c r="AG1978" s="14"/>
      <c r="AH1978" s="14"/>
    </row>
    <row r="1979" spans="2:34" hidden="1" x14ac:dyDescent="0.35">
      <c r="B1979" s="10">
        <v>44000829</v>
      </c>
      <c r="C1979" s="10">
        <v>829</v>
      </c>
      <c r="D1979" s="11" t="s">
        <v>4779</v>
      </c>
      <c r="E1979" s="11"/>
      <c r="F1979" s="11"/>
      <c r="G1979" s="11" t="s">
        <v>46</v>
      </c>
      <c r="H1979" s="10" t="s">
        <v>3639</v>
      </c>
      <c r="I1979" s="41" t="s">
        <v>140</v>
      </c>
      <c r="J1979" s="41">
        <v>0</v>
      </c>
      <c r="K1979" s="10" t="s">
        <v>65</v>
      </c>
      <c r="L1979" s="10" t="s">
        <v>66</v>
      </c>
      <c r="M1979" s="10" t="s">
        <v>67</v>
      </c>
      <c r="N1979" s="13" t="s">
        <v>2577</v>
      </c>
      <c r="O1979" s="10" t="s">
        <v>53</v>
      </c>
      <c r="P1979" s="15" t="s">
        <v>2577</v>
      </c>
      <c r="Q1979" s="11"/>
      <c r="R1979" s="10"/>
      <c r="S1979" s="10" t="s">
        <v>536</v>
      </c>
      <c r="T1979" s="10" t="s">
        <v>536</v>
      </c>
      <c r="U1979" s="10" t="s">
        <v>2580</v>
      </c>
      <c r="V1979" s="10">
        <v>2710193200</v>
      </c>
      <c r="W1979" s="10" t="s">
        <v>604</v>
      </c>
      <c r="X1979" s="10" t="s">
        <v>604</v>
      </c>
      <c r="Y1979" s="10" t="s">
        <v>604</v>
      </c>
      <c r="Z1979" s="10" t="s">
        <v>604</v>
      </c>
      <c r="AA1979" s="10" t="s">
        <v>2581</v>
      </c>
      <c r="AB1979" s="14" t="s">
        <v>1581</v>
      </c>
      <c r="AC1979" s="14"/>
      <c r="AD1979" s="14"/>
      <c r="AE1979" s="14"/>
      <c r="AF1979" s="14"/>
      <c r="AG1979" s="14"/>
      <c r="AH1979" s="14"/>
    </row>
    <row r="1980" spans="2:34" hidden="1" x14ac:dyDescent="0.35">
      <c r="B1980" s="10">
        <v>44000903</v>
      </c>
      <c r="C1980" s="10">
        <v>903</v>
      </c>
      <c r="D1980" s="11" t="s">
        <v>4780</v>
      </c>
      <c r="E1980" s="11"/>
      <c r="F1980" s="11"/>
      <c r="G1980" s="11" t="s">
        <v>46</v>
      </c>
      <c r="H1980" s="10" t="s">
        <v>2583</v>
      </c>
      <c r="I1980" s="41" t="s">
        <v>364</v>
      </c>
      <c r="J1980" s="41">
        <v>0</v>
      </c>
      <c r="K1980" s="10" t="s">
        <v>65</v>
      </c>
      <c r="L1980" s="10" t="s">
        <v>66</v>
      </c>
      <c r="M1980" s="10" t="s">
        <v>67</v>
      </c>
      <c r="N1980" s="13" t="s">
        <v>2577</v>
      </c>
      <c r="O1980" s="10" t="s">
        <v>53</v>
      </c>
      <c r="P1980" s="15" t="s">
        <v>2577</v>
      </c>
      <c r="Q1980" s="11"/>
      <c r="R1980" s="10"/>
      <c r="S1980" s="10" t="s">
        <v>536</v>
      </c>
      <c r="T1980" s="10" t="s">
        <v>536</v>
      </c>
      <c r="U1980" s="10" t="s">
        <v>2580</v>
      </c>
      <c r="V1980" s="10">
        <v>2710193200</v>
      </c>
      <c r="W1980" s="10" t="s">
        <v>604</v>
      </c>
      <c r="X1980" s="10" t="s">
        <v>604</v>
      </c>
      <c r="Y1980" s="10" t="s">
        <v>604</v>
      </c>
      <c r="Z1980" s="10" t="s">
        <v>604</v>
      </c>
      <c r="AA1980" s="10" t="s">
        <v>2581</v>
      </c>
      <c r="AB1980" s="14" t="s">
        <v>1581</v>
      </c>
      <c r="AC1980" s="14"/>
      <c r="AD1980" s="14"/>
      <c r="AE1980" s="14"/>
      <c r="AF1980" s="14"/>
      <c r="AG1980" s="14"/>
      <c r="AH1980" s="14"/>
    </row>
    <row r="1981" spans="2:34" hidden="1" x14ac:dyDescent="0.35">
      <c r="B1981" s="10">
        <v>44000855</v>
      </c>
      <c r="C1981" s="10">
        <v>855</v>
      </c>
      <c r="D1981" s="11" t="s">
        <v>4781</v>
      </c>
      <c r="E1981" s="11"/>
      <c r="F1981" s="11"/>
      <c r="G1981" s="11" t="s">
        <v>46</v>
      </c>
      <c r="H1981" s="10" t="s">
        <v>163</v>
      </c>
      <c r="I1981" s="41" t="s">
        <v>164</v>
      </c>
      <c r="J1981" s="41">
        <v>0</v>
      </c>
      <c r="K1981" s="10" t="s">
        <v>65</v>
      </c>
      <c r="L1981" s="10" t="s">
        <v>66</v>
      </c>
      <c r="M1981" s="10" t="s">
        <v>67</v>
      </c>
      <c r="N1981" s="13" t="s">
        <v>2577</v>
      </c>
      <c r="O1981" s="10" t="s">
        <v>53</v>
      </c>
      <c r="P1981" s="15" t="s">
        <v>2577</v>
      </c>
      <c r="Q1981" s="11"/>
      <c r="R1981" s="10"/>
      <c r="S1981" s="10" t="s">
        <v>536</v>
      </c>
      <c r="T1981" s="10" t="s">
        <v>536</v>
      </c>
      <c r="U1981" s="10" t="s">
        <v>2580</v>
      </c>
      <c r="V1981" s="10">
        <v>2710193200</v>
      </c>
      <c r="W1981" s="10" t="s">
        <v>604</v>
      </c>
      <c r="X1981" s="10" t="s">
        <v>604</v>
      </c>
      <c r="Y1981" s="10" t="s">
        <v>604</v>
      </c>
      <c r="Z1981" s="10" t="s">
        <v>604</v>
      </c>
      <c r="AA1981" s="10" t="s">
        <v>2581</v>
      </c>
      <c r="AB1981" s="14" t="s">
        <v>1581</v>
      </c>
      <c r="AC1981" s="14"/>
      <c r="AD1981" s="14"/>
      <c r="AE1981" s="14"/>
      <c r="AF1981" s="14"/>
      <c r="AG1981" s="14"/>
      <c r="AH1981" s="14"/>
    </row>
    <row r="1982" spans="2:34" hidden="1" x14ac:dyDescent="0.35">
      <c r="B1982" s="10">
        <v>44000801</v>
      </c>
      <c r="C1982" s="10">
        <v>801</v>
      </c>
      <c r="D1982" s="11" t="s">
        <v>4782</v>
      </c>
      <c r="E1982" s="11"/>
      <c r="F1982" s="11"/>
      <c r="G1982" s="11" t="s">
        <v>46</v>
      </c>
      <c r="H1982" s="10" t="s">
        <v>79</v>
      </c>
      <c r="I1982" s="41" t="s">
        <v>79</v>
      </c>
      <c r="J1982" s="41">
        <v>0</v>
      </c>
      <c r="K1982" s="10" t="s">
        <v>65</v>
      </c>
      <c r="L1982" s="10" t="s">
        <v>66</v>
      </c>
      <c r="M1982" s="10" t="s">
        <v>67</v>
      </c>
      <c r="N1982" s="13" t="s">
        <v>2577</v>
      </c>
      <c r="O1982" s="10" t="s">
        <v>53</v>
      </c>
      <c r="P1982" s="15" t="s">
        <v>2577</v>
      </c>
      <c r="Q1982" s="11"/>
      <c r="R1982" s="10"/>
      <c r="S1982" s="10" t="s">
        <v>536</v>
      </c>
      <c r="T1982" s="10" t="s">
        <v>536</v>
      </c>
      <c r="U1982" s="10" t="s">
        <v>2580</v>
      </c>
      <c r="V1982" s="10">
        <v>2710193200</v>
      </c>
      <c r="W1982" s="10" t="s">
        <v>44</v>
      </c>
      <c r="X1982" s="10" t="s">
        <v>604</v>
      </c>
      <c r="Y1982" s="10" t="s">
        <v>604</v>
      </c>
      <c r="Z1982" s="10" t="s">
        <v>604</v>
      </c>
      <c r="AA1982" s="10" t="s">
        <v>2581</v>
      </c>
      <c r="AB1982" s="14" t="s">
        <v>1581</v>
      </c>
      <c r="AC1982" s="14"/>
      <c r="AD1982" s="14"/>
      <c r="AE1982" s="14"/>
      <c r="AF1982" s="14"/>
      <c r="AG1982" s="14"/>
      <c r="AH1982" s="14"/>
    </row>
    <row r="1983" spans="2:34" hidden="1" x14ac:dyDescent="0.35">
      <c r="B1983" s="10">
        <v>44000803</v>
      </c>
      <c r="C1983" s="10">
        <v>803</v>
      </c>
      <c r="D1983" s="11" t="s">
        <v>4783</v>
      </c>
      <c r="E1983" s="11"/>
      <c r="F1983" s="11"/>
      <c r="G1983" s="11" t="s">
        <v>46</v>
      </c>
      <c r="H1983" s="10" t="s">
        <v>1837</v>
      </c>
      <c r="I1983" s="41" t="s">
        <v>48</v>
      </c>
      <c r="J1983" s="41">
        <v>0</v>
      </c>
      <c r="K1983" s="10" t="s">
        <v>65</v>
      </c>
      <c r="L1983" s="10" t="s">
        <v>66</v>
      </c>
      <c r="M1983" s="10" t="s">
        <v>67</v>
      </c>
      <c r="N1983" s="13" t="s">
        <v>2577</v>
      </c>
      <c r="O1983" s="10" t="s">
        <v>53</v>
      </c>
      <c r="P1983" s="15" t="s">
        <v>2577</v>
      </c>
      <c r="Q1983" s="11"/>
      <c r="R1983" s="10"/>
      <c r="S1983" s="10" t="s">
        <v>536</v>
      </c>
      <c r="T1983" s="10" t="s">
        <v>536</v>
      </c>
      <c r="U1983" s="10" t="s">
        <v>2580</v>
      </c>
      <c r="V1983" s="10">
        <v>2710193200</v>
      </c>
      <c r="W1983" s="10" t="s">
        <v>604</v>
      </c>
      <c r="X1983" s="10" t="s">
        <v>604</v>
      </c>
      <c r="Y1983" s="10" t="s">
        <v>604</v>
      </c>
      <c r="Z1983" s="10" t="s">
        <v>604</v>
      </c>
      <c r="AA1983" s="10" t="s">
        <v>2581</v>
      </c>
      <c r="AB1983" s="14" t="s">
        <v>1581</v>
      </c>
      <c r="AC1983" s="14"/>
      <c r="AD1983" s="14"/>
      <c r="AE1983" s="14"/>
      <c r="AF1983" s="14"/>
      <c r="AG1983" s="14"/>
      <c r="AH1983" s="14"/>
    </row>
    <row r="1984" spans="2:34" hidden="1" x14ac:dyDescent="0.35">
      <c r="B1984" s="10">
        <v>44000870</v>
      </c>
      <c r="C1984" s="10">
        <v>870</v>
      </c>
      <c r="D1984" s="11" t="s">
        <v>4784</v>
      </c>
      <c r="E1984" s="11"/>
      <c r="F1984" s="11"/>
      <c r="G1984" s="11" t="s">
        <v>46</v>
      </c>
      <c r="H1984" s="10" t="s">
        <v>151</v>
      </c>
      <c r="I1984" s="41" t="s">
        <v>86</v>
      </c>
      <c r="J1984" s="41">
        <v>0</v>
      </c>
      <c r="K1984" s="10" t="s">
        <v>65</v>
      </c>
      <c r="L1984" s="10" t="s">
        <v>66</v>
      </c>
      <c r="M1984" s="10" t="s">
        <v>67</v>
      </c>
      <c r="N1984" s="13" t="s">
        <v>2577</v>
      </c>
      <c r="O1984" s="10" t="s">
        <v>53</v>
      </c>
      <c r="P1984" s="15" t="s">
        <v>2577</v>
      </c>
      <c r="Q1984" s="11"/>
      <c r="R1984" s="10"/>
      <c r="S1984" s="10" t="s">
        <v>536</v>
      </c>
      <c r="T1984" s="10" t="s">
        <v>536</v>
      </c>
      <c r="U1984" s="10" t="s">
        <v>2580</v>
      </c>
      <c r="V1984" s="10" t="s">
        <v>604</v>
      </c>
      <c r="W1984" s="10" t="s">
        <v>604</v>
      </c>
      <c r="X1984" s="10" t="s">
        <v>604</v>
      </c>
      <c r="Y1984" s="10" t="s">
        <v>604</v>
      </c>
      <c r="Z1984" s="10" t="s">
        <v>604</v>
      </c>
      <c r="AA1984" s="10" t="s">
        <v>2581</v>
      </c>
      <c r="AB1984" s="14" t="s">
        <v>1581</v>
      </c>
      <c r="AC1984" s="14"/>
      <c r="AD1984" s="14"/>
      <c r="AE1984" s="14"/>
      <c r="AF1984" s="14"/>
      <c r="AG1984" s="14"/>
      <c r="AH1984" s="14"/>
    </row>
    <row r="1985" spans="2:34" hidden="1" x14ac:dyDescent="0.35">
      <c r="B1985" s="10">
        <v>47028903</v>
      </c>
      <c r="C1985" s="10">
        <v>903</v>
      </c>
      <c r="D1985" s="11" t="s">
        <v>4785</v>
      </c>
      <c r="E1985" s="11"/>
      <c r="F1985" s="11"/>
      <c r="G1985" s="11" t="s">
        <v>46</v>
      </c>
      <c r="H1985" s="10" t="s">
        <v>2583</v>
      </c>
      <c r="I1985" s="41" t="s">
        <v>364</v>
      </c>
      <c r="J1985" s="41">
        <v>0</v>
      </c>
      <c r="K1985" s="10" t="s">
        <v>65</v>
      </c>
      <c r="L1985" s="10" t="s">
        <v>66</v>
      </c>
      <c r="M1985" s="10" t="s">
        <v>67</v>
      </c>
      <c r="N1985" s="13" t="s">
        <v>2577</v>
      </c>
      <c r="O1985" s="10" t="s">
        <v>53</v>
      </c>
      <c r="P1985" s="15" t="s">
        <v>2577</v>
      </c>
      <c r="Q1985" s="11"/>
      <c r="R1985" s="10"/>
      <c r="S1985" s="10" t="s">
        <v>536</v>
      </c>
      <c r="T1985" s="10" t="s">
        <v>536</v>
      </c>
      <c r="U1985" s="10" t="s">
        <v>2580</v>
      </c>
      <c r="V1985" s="10" t="s">
        <v>604</v>
      </c>
      <c r="W1985" s="10" t="s">
        <v>604</v>
      </c>
      <c r="X1985" s="10" t="s">
        <v>604</v>
      </c>
      <c r="Y1985" s="10" t="s">
        <v>604</v>
      </c>
      <c r="Z1985" s="10" t="s">
        <v>604</v>
      </c>
      <c r="AA1985" s="10" t="s">
        <v>2581</v>
      </c>
      <c r="AB1985" s="14" t="s">
        <v>1581</v>
      </c>
      <c r="AC1985" s="14"/>
      <c r="AD1985" s="14"/>
      <c r="AE1985" s="14"/>
      <c r="AF1985" s="14"/>
      <c r="AG1985" s="14"/>
      <c r="AH1985" s="14"/>
    </row>
    <row r="1986" spans="2:34" hidden="1" x14ac:dyDescent="0.35">
      <c r="B1986" s="10">
        <v>47028829</v>
      </c>
      <c r="C1986" s="10">
        <v>829</v>
      </c>
      <c r="D1986" s="11" t="s">
        <v>4786</v>
      </c>
      <c r="E1986" s="11"/>
      <c r="F1986" s="11"/>
      <c r="G1986" s="11" t="s">
        <v>46</v>
      </c>
      <c r="H1986" s="10" t="s">
        <v>3639</v>
      </c>
      <c r="I1986" s="41" t="s">
        <v>140</v>
      </c>
      <c r="J1986" s="41">
        <v>0</v>
      </c>
      <c r="K1986" s="10" t="s">
        <v>65</v>
      </c>
      <c r="L1986" s="10" t="s">
        <v>66</v>
      </c>
      <c r="M1986" s="10" t="s">
        <v>67</v>
      </c>
      <c r="N1986" s="13" t="s">
        <v>2577</v>
      </c>
      <c r="O1986" s="10" t="s">
        <v>53</v>
      </c>
      <c r="P1986" s="15" t="s">
        <v>2577</v>
      </c>
      <c r="Q1986" s="11"/>
      <c r="R1986" s="10"/>
      <c r="S1986" s="10" t="s">
        <v>536</v>
      </c>
      <c r="T1986" s="10" t="s">
        <v>536</v>
      </c>
      <c r="U1986" s="10" t="s">
        <v>2580</v>
      </c>
      <c r="V1986" s="10">
        <v>2710193200</v>
      </c>
      <c r="W1986" s="10" t="s">
        <v>604</v>
      </c>
      <c r="X1986" s="10" t="s">
        <v>604</v>
      </c>
      <c r="Y1986" s="10" t="s">
        <v>604</v>
      </c>
      <c r="Z1986" s="10" t="s">
        <v>604</v>
      </c>
      <c r="AA1986" s="10" t="s">
        <v>2581</v>
      </c>
      <c r="AB1986" s="14" t="s">
        <v>1581</v>
      </c>
      <c r="AC1986" s="14"/>
      <c r="AD1986" s="14"/>
      <c r="AE1986" s="14"/>
      <c r="AF1986" s="14"/>
      <c r="AG1986" s="14"/>
      <c r="AH1986" s="14"/>
    </row>
    <row r="1987" spans="2:34" hidden="1" x14ac:dyDescent="0.35">
      <c r="B1987" s="10">
        <v>47028855</v>
      </c>
      <c r="C1987" s="10">
        <v>855</v>
      </c>
      <c r="D1987" s="11" t="s">
        <v>4787</v>
      </c>
      <c r="E1987" s="11"/>
      <c r="F1987" s="11"/>
      <c r="G1987" s="11" t="s">
        <v>46</v>
      </c>
      <c r="H1987" s="10" t="s">
        <v>163</v>
      </c>
      <c r="I1987" s="41" t="s">
        <v>164</v>
      </c>
      <c r="J1987" s="41">
        <v>0</v>
      </c>
      <c r="K1987" s="10" t="s">
        <v>65</v>
      </c>
      <c r="L1987" s="10" t="s">
        <v>66</v>
      </c>
      <c r="M1987" s="10" t="s">
        <v>67</v>
      </c>
      <c r="N1987" s="13" t="s">
        <v>2577</v>
      </c>
      <c r="O1987" s="10" t="s">
        <v>53</v>
      </c>
      <c r="P1987" s="15" t="s">
        <v>2577</v>
      </c>
      <c r="Q1987" s="11"/>
      <c r="R1987" s="10"/>
      <c r="S1987" s="10" t="s">
        <v>536</v>
      </c>
      <c r="T1987" s="10" t="s">
        <v>536</v>
      </c>
      <c r="U1987" s="10" t="s">
        <v>2580</v>
      </c>
      <c r="V1987" s="10" t="s">
        <v>604</v>
      </c>
      <c r="W1987" s="10" t="s">
        <v>604</v>
      </c>
      <c r="X1987" s="10" t="s">
        <v>604</v>
      </c>
      <c r="Y1987" s="10" t="s">
        <v>604</v>
      </c>
      <c r="Z1987" s="10" t="s">
        <v>604</v>
      </c>
      <c r="AA1987" s="10" t="s">
        <v>2581</v>
      </c>
      <c r="AB1987" s="14" t="s">
        <v>1581</v>
      </c>
      <c r="AC1987" s="14"/>
      <c r="AD1987" s="14"/>
      <c r="AE1987" s="14"/>
      <c r="AF1987" s="14"/>
      <c r="AG1987" s="14"/>
      <c r="AH1987" s="14"/>
    </row>
    <row r="1988" spans="2:34" hidden="1" x14ac:dyDescent="0.35">
      <c r="B1988" s="10">
        <v>47028801</v>
      </c>
      <c r="C1988" s="10">
        <v>801</v>
      </c>
      <c r="D1988" s="11" t="s">
        <v>4788</v>
      </c>
      <c r="E1988" s="11"/>
      <c r="F1988" s="11"/>
      <c r="G1988" s="11" t="s">
        <v>46</v>
      </c>
      <c r="H1988" s="10" t="s">
        <v>79</v>
      </c>
      <c r="I1988" s="41" t="s">
        <v>79</v>
      </c>
      <c r="J1988" s="41">
        <v>0</v>
      </c>
      <c r="K1988" s="10" t="s">
        <v>65</v>
      </c>
      <c r="L1988" s="10" t="s">
        <v>66</v>
      </c>
      <c r="M1988" s="10" t="s">
        <v>67</v>
      </c>
      <c r="N1988" s="13" t="s">
        <v>2577</v>
      </c>
      <c r="O1988" s="10" t="s">
        <v>53</v>
      </c>
      <c r="P1988" s="15" t="s">
        <v>2577</v>
      </c>
      <c r="Q1988" s="11"/>
      <c r="R1988" s="10"/>
      <c r="S1988" s="10" t="s">
        <v>536</v>
      </c>
      <c r="T1988" s="10" t="s">
        <v>536</v>
      </c>
      <c r="U1988" s="10" t="s">
        <v>2580</v>
      </c>
      <c r="V1988" s="10" t="s">
        <v>604</v>
      </c>
      <c r="W1988" s="10" t="s">
        <v>44</v>
      </c>
      <c r="X1988" s="10" t="s">
        <v>604</v>
      </c>
      <c r="Y1988" s="10" t="s">
        <v>604</v>
      </c>
      <c r="Z1988" s="10" t="s">
        <v>604</v>
      </c>
      <c r="AA1988" s="10" t="s">
        <v>2581</v>
      </c>
      <c r="AB1988" s="14" t="s">
        <v>1581</v>
      </c>
      <c r="AC1988" s="14"/>
      <c r="AD1988" s="14"/>
      <c r="AE1988" s="14"/>
      <c r="AF1988" s="14"/>
      <c r="AG1988" s="14"/>
      <c r="AH1988" s="14"/>
    </row>
    <row r="1989" spans="2:34" hidden="1" x14ac:dyDescent="0.35">
      <c r="B1989" s="10">
        <v>47028803</v>
      </c>
      <c r="C1989" s="10">
        <v>803</v>
      </c>
      <c r="D1989" s="11" t="s">
        <v>4789</v>
      </c>
      <c r="E1989" s="11"/>
      <c r="F1989" s="11"/>
      <c r="G1989" s="11" t="s">
        <v>46</v>
      </c>
      <c r="H1989" s="10" t="s">
        <v>1837</v>
      </c>
      <c r="I1989" s="41" t="s">
        <v>48</v>
      </c>
      <c r="J1989" s="41">
        <v>0</v>
      </c>
      <c r="K1989" s="10" t="s">
        <v>65</v>
      </c>
      <c r="L1989" s="10" t="s">
        <v>66</v>
      </c>
      <c r="M1989" s="10" t="s">
        <v>67</v>
      </c>
      <c r="N1989" s="13" t="s">
        <v>2577</v>
      </c>
      <c r="O1989" s="10" t="s">
        <v>53</v>
      </c>
      <c r="P1989" s="15" t="s">
        <v>2577</v>
      </c>
      <c r="Q1989" s="11"/>
      <c r="R1989" s="10"/>
      <c r="S1989" s="10" t="s">
        <v>536</v>
      </c>
      <c r="T1989" s="10" t="s">
        <v>536</v>
      </c>
      <c r="U1989" s="10" t="s">
        <v>2580</v>
      </c>
      <c r="V1989" s="10" t="s">
        <v>604</v>
      </c>
      <c r="W1989" s="10" t="s">
        <v>604</v>
      </c>
      <c r="X1989" s="10" t="s">
        <v>604</v>
      </c>
      <c r="Y1989" s="10" t="s">
        <v>604</v>
      </c>
      <c r="Z1989" s="10" t="s">
        <v>604</v>
      </c>
      <c r="AA1989" s="10" t="s">
        <v>2581</v>
      </c>
      <c r="AB1989" s="14" t="s">
        <v>1581</v>
      </c>
      <c r="AC1989" s="14"/>
      <c r="AD1989" s="14"/>
      <c r="AE1989" s="14"/>
      <c r="AF1989" s="14"/>
      <c r="AG1989" s="14"/>
      <c r="AH1989" s="14"/>
    </row>
    <row r="1990" spans="2:34" hidden="1" x14ac:dyDescent="0.35">
      <c r="B1990" s="10">
        <v>47028870</v>
      </c>
      <c r="C1990" s="10">
        <v>870</v>
      </c>
      <c r="D1990" s="11" t="s">
        <v>4790</v>
      </c>
      <c r="E1990" s="11"/>
      <c r="F1990" s="11"/>
      <c r="G1990" s="11" t="s">
        <v>46</v>
      </c>
      <c r="H1990" s="10" t="s">
        <v>151</v>
      </c>
      <c r="I1990" s="41" t="s">
        <v>86</v>
      </c>
      <c r="J1990" s="41">
        <v>0</v>
      </c>
      <c r="K1990" s="10" t="s">
        <v>65</v>
      </c>
      <c r="L1990" s="10" t="s">
        <v>66</v>
      </c>
      <c r="M1990" s="10" t="s">
        <v>67</v>
      </c>
      <c r="N1990" s="13" t="s">
        <v>2577</v>
      </c>
      <c r="O1990" s="10" t="s">
        <v>53</v>
      </c>
      <c r="P1990" s="15" t="s">
        <v>2577</v>
      </c>
      <c r="Q1990" s="11"/>
      <c r="R1990" s="10"/>
      <c r="S1990" s="10" t="s">
        <v>536</v>
      </c>
      <c r="T1990" s="10" t="s">
        <v>536</v>
      </c>
      <c r="U1990" s="10" t="s">
        <v>2580</v>
      </c>
      <c r="V1990" s="10" t="s">
        <v>604</v>
      </c>
      <c r="W1990" s="10" t="s">
        <v>604</v>
      </c>
      <c r="X1990" s="10" t="s">
        <v>604</v>
      </c>
      <c r="Y1990" s="10" t="s">
        <v>604</v>
      </c>
      <c r="Z1990" s="10" t="s">
        <v>604</v>
      </c>
      <c r="AA1990" s="10" t="s">
        <v>2581</v>
      </c>
      <c r="AB1990" s="14" t="s">
        <v>1581</v>
      </c>
      <c r="AC1990" s="14"/>
      <c r="AD1990" s="14"/>
      <c r="AE1990" s="14"/>
      <c r="AF1990" s="14"/>
      <c r="AG1990" s="14"/>
      <c r="AH1990" s="14"/>
    </row>
    <row r="1991" spans="2:34" hidden="1" x14ac:dyDescent="0.35">
      <c r="B1991" s="10">
        <v>43340803</v>
      </c>
      <c r="C1991" s="10">
        <v>803</v>
      </c>
      <c r="D1991" s="11" t="s">
        <v>4791</v>
      </c>
      <c r="E1991" s="11"/>
      <c r="F1991" s="11"/>
      <c r="G1991" s="11" t="s">
        <v>46</v>
      </c>
      <c r="H1991" s="10" t="s">
        <v>1837</v>
      </c>
      <c r="I1991" s="41" t="s">
        <v>48</v>
      </c>
      <c r="J1991" s="41"/>
      <c r="K1991" s="10"/>
      <c r="L1991" s="10" t="s">
        <v>66</v>
      </c>
      <c r="M1991" s="10" t="s">
        <v>67</v>
      </c>
      <c r="N1991" s="13" t="s">
        <v>2577</v>
      </c>
      <c r="O1991" s="10" t="s">
        <v>53</v>
      </c>
      <c r="P1991" s="15" t="s">
        <v>2577</v>
      </c>
      <c r="Q1991" s="11"/>
      <c r="R1991" s="10"/>
      <c r="S1991" s="10">
        <v>43340809</v>
      </c>
      <c r="T1991" s="10" t="s">
        <v>4792</v>
      </c>
      <c r="U1991" s="10" t="s">
        <v>2594</v>
      </c>
      <c r="V1991" s="10">
        <v>2710193200</v>
      </c>
      <c r="W1991" s="10" t="s">
        <v>604</v>
      </c>
      <c r="X1991" s="10" t="s">
        <v>4793</v>
      </c>
      <c r="Y1991" s="10" t="s">
        <v>604</v>
      </c>
      <c r="Z1991" s="10" t="s">
        <v>604</v>
      </c>
      <c r="AA1991" s="10" t="s">
        <v>4794</v>
      </c>
      <c r="AB1991" s="14"/>
      <c r="AC1991" s="14"/>
      <c r="AD1991" s="14"/>
      <c r="AE1991" s="14"/>
      <c r="AF1991" s="14"/>
      <c r="AG1991" s="14"/>
      <c r="AH1991" s="14"/>
    </row>
    <row r="1992" spans="2:34" hidden="1" x14ac:dyDescent="0.35">
      <c r="B1992" s="10">
        <v>43340809</v>
      </c>
      <c r="C1992" s="10">
        <v>809</v>
      </c>
      <c r="D1992" s="11" t="s">
        <v>4792</v>
      </c>
      <c r="E1992" s="11"/>
      <c r="F1992" s="11"/>
      <c r="G1992" s="11" t="s">
        <v>46</v>
      </c>
      <c r="H1992" s="10" t="s">
        <v>47</v>
      </c>
      <c r="I1992" s="41" t="s">
        <v>48</v>
      </c>
      <c r="J1992" s="41"/>
      <c r="K1992" s="10"/>
      <c r="L1992" s="10" t="s">
        <v>66</v>
      </c>
      <c r="M1992" s="10" t="s">
        <v>52</v>
      </c>
      <c r="N1992" s="13" t="s">
        <v>2577</v>
      </c>
      <c r="O1992" s="10" t="s">
        <v>53</v>
      </c>
      <c r="P1992" s="15" t="s">
        <v>2577</v>
      </c>
      <c r="Q1992" s="11"/>
      <c r="R1992" s="10"/>
      <c r="S1992" s="10" t="s">
        <v>536</v>
      </c>
      <c r="T1992" s="10" t="s">
        <v>536</v>
      </c>
      <c r="U1992" s="10" t="s">
        <v>2580</v>
      </c>
      <c r="V1992" s="10">
        <v>2710193200</v>
      </c>
      <c r="W1992" s="10" t="s">
        <v>604</v>
      </c>
      <c r="X1992" s="10" t="s">
        <v>4793</v>
      </c>
      <c r="Y1992" s="10" t="s">
        <v>360</v>
      </c>
      <c r="Z1992" s="10" t="s">
        <v>88</v>
      </c>
      <c r="AA1992" s="10" t="s">
        <v>4795</v>
      </c>
      <c r="AB1992" s="14"/>
      <c r="AC1992" s="14"/>
      <c r="AD1992" s="14"/>
      <c r="AE1992" s="14"/>
      <c r="AF1992" s="14"/>
      <c r="AG1992" s="14"/>
      <c r="AH1992" s="14"/>
    </row>
    <row r="1993" spans="2:34" hidden="1" x14ac:dyDescent="0.35">
      <c r="B1993" s="10">
        <v>48013829</v>
      </c>
      <c r="C1993" s="10">
        <v>829</v>
      </c>
      <c r="D1993" s="11" t="s">
        <v>4796</v>
      </c>
      <c r="E1993" s="11"/>
      <c r="F1993" s="11"/>
      <c r="G1993" s="11" t="s">
        <v>46</v>
      </c>
      <c r="H1993" s="10" t="s">
        <v>3639</v>
      </c>
      <c r="I1993" s="41" t="s">
        <v>140</v>
      </c>
      <c r="J1993" s="41"/>
      <c r="K1993" s="10"/>
      <c r="L1993" s="10" t="s">
        <v>604</v>
      </c>
      <c r="M1993" s="10" t="s">
        <v>67</v>
      </c>
      <c r="N1993" s="13" t="s">
        <v>2577</v>
      </c>
      <c r="O1993" s="10" t="s">
        <v>53</v>
      </c>
      <c r="P1993" s="15" t="s">
        <v>2577</v>
      </c>
      <c r="Q1993" s="11"/>
      <c r="R1993" s="10"/>
      <c r="S1993" s="10" t="s">
        <v>536</v>
      </c>
      <c r="T1993" s="10" t="s">
        <v>536</v>
      </c>
      <c r="U1993" s="10" t="s">
        <v>2580</v>
      </c>
      <c r="V1993" s="10" t="s">
        <v>604</v>
      </c>
      <c r="W1993" s="10" t="s">
        <v>604</v>
      </c>
      <c r="X1993" s="10" t="s">
        <v>604</v>
      </c>
      <c r="Y1993" s="10" t="s">
        <v>604</v>
      </c>
      <c r="Z1993" s="10" t="s">
        <v>604</v>
      </c>
      <c r="AA1993" s="10" t="s">
        <v>2581</v>
      </c>
      <c r="AB1993" s="14"/>
      <c r="AC1993" s="14"/>
      <c r="AD1993" s="14"/>
      <c r="AE1993" s="14"/>
      <c r="AF1993" s="14"/>
      <c r="AG1993" s="14"/>
      <c r="AH1993" s="14"/>
    </row>
    <row r="1994" spans="2:34" hidden="1" x14ac:dyDescent="0.35">
      <c r="B1994" s="10">
        <v>48013803</v>
      </c>
      <c r="C1994" s="10">
        <v>803</v>
      </c>
      <c r="D1994" s="11" t="s">
        <v>4797</v>
      </c>
      <c r="E1994" s="11"/>
      <c r="F1994" s="11"/>
      <c r="G1994" s="11" t="s">
        <v>46</v>
      </c>
      <c r="H1994" s="10" t="s">
        <v>1837</v>
      </c>
      <c r="I1994" s="41" t="s">
        <v>48</v>
      </c>
      <c r="J1994" s="41"/>
      <c r="K1994" s="10"/>
      <c r="L1994" s="10" t="s">
        <v>604</v>
      </c>
      <c r="M1994" s="10" t="s">
        <v>67</v>
      </c>
      <c r="N1994" s="13" t="s">
        <v>2577</v>
      </c>
      <c r="O1994" s="10" t="s">
        <v>53</v>
      </c>
      <c r="P1994" s="15" t="s">
        <v>2577</v>
      </c>
      <c r="Q1994" s="11"/>
      <c r="R1994" s="10"/>
      <c r="S1994" s="10" t="s">
        <v>536</v>
      </c>
      <c r="T1994" s="10" t="s">
        <v>536</v>
      </c>
      <c r="U1994" s="10" t="s">
        <v>2580</v>
      </c>
      <c r="V1994" s="10" t="s">
        <v>604</v>
      </c>
      <c r="W1994" s="10" t="s">
        <v>604</v>
      </c>
      <c r="X1994" s="10" t="s">
        <v>604</v>
      </c>
      <c r="Y1994" s="10" t="s">
        <v>604</v>
      </c>
      <c r="Z1994" s="10" t="s">
        <v>604</v>
      </c>
      <c r="AA1994" s="10" t="s">
        <v>2581</v>
      </c>
      <c r="AB1994" s="14"/>
      <c r="AC1994" s="14"/>
      <c r="AD1994" s="14"/>
      <c r="AE1994" s="14"/>
      <c r="AF1994" s="14"/>
      <c r="AG1994" s="14"/>
      <c r="AH1994" s="14"/>
    </row>
    <row r="1995" spans="2:34" hidden="1" x14ac:dyDescent="0.35">
      <c r="B1995" s="10">
        <v>52313816</v>
      </c>
      <c r="C1995" s="10">
        <v>816</v>
      </c>
      <c r="D1995" s="11" t="s">
        <v>4798</v>
      </c>
      <c r="E1995" s="11"/>
      <c r="F1995" s="11"/>
      <c r="G1995" s="11" t="s">
        <v>46</v>
      </c>
      <c r="H1995" s="10" t="s">
        <v>446</v>
      </c>
      <c r="I1995" s="41" t="s">
        <v>447</v>
      </c>
      <c r="J1995" s="41"/>
      <c r="K1995" s="10"/>
      <c r="L1995" s="10" t="s">
        <v>51</v>
      </c>
      <c r="M1995" s="10" t="s">
        <v>67</v>
      </c>
      <c r="N1995" s="13" t="s">
        <v>2577</v>
      </c>
      <c r="O1995" s="10" t="s">
        <v>604</v>
      </c>
      <c r="P1995" s="15" t="s">
        <v>2577</v>
      </c>
      <c r="Q1995" s="11"/>
      <c r="R1995" s="10"/>
      <c r="S1995" s="10" t="s">
        <v>3629</v>
      </c>
      <c r="T1995" s="10" t="s">
        <v>3629</v>
      </c>
      <c r="U1995" s="10" t="s">
        <v>2580</v>
      </c>
      <c r="V1995" s="10">
        <v>2710199900</v>
      </c>
      <c r="W1995" s="10" t="s">
        <v>2582</v>
      </c>
      <c r="X1995" s="10" t="s">
        <v>4799</v>
      </c>
      <c r="Y1995" s="10" t="s">
        <v>604</v>
      </c>
      <c r="Z1995" s="10" t="s">
        <v>604</v>
      </c>
      <c r="AA1995" s="10" t="s">
        <v>4800</v>
      </c>
      <c r="AB1995" s="14"/>
      <c r="AC1995" s="14"/>
      <c r="AD1995" s="14"/>
      <c r="AE1995" s="14"/>
      <c r="AF1995" s="14"/>
      <c r="AG1995" s="14"/>
      <c r="AH1995" s="14"/>
    </row>
    <row r="1996" spans="2:34" hidden="1" x14ac:dyDescent="0.35">
      <c r="B1996" s="10">
        <v>44892803</v>
      </c>
      <c r="C1996" s="10">
        <v>803</v>
      </c>
      <c r="D1996" s="11" t="s">
        <v>4801</v>
      </c>
      <c r="E1996" s="11"/>
      <c r="F1996" s="11"/>
      <c r="G1996" s="11" t="s">
        <v>46</v>
      </c>
      <c r="H1996" s="10" t="s">
        <v>1837</v>
      </c>
      <c r="I1996" s="41" t="s">
        <v>48</v>
      </c>
      <c r="J1996" s="41"/>
      <c r="K1996" s="10"/>
      <c r="L1996" s="10" t="s">
        <v>66</v>
      </c>
      <c r="M1996" s="10" t="s">
        <v>67</v>
      </c>
      <c r="N1996" s="13" t="s">
        <v>2577</v>
      </c>
      <c r="O1996" s="10" t="s">
        <v>53</v>
      </c>
      <c r="P1996" s="15" t="s">
        <v>2577</v>
      </c>
      <c r="Q1996" s="11"/>
      <c r="R1996" s="10"/>
      <c r="S1996" s="10">
        <v>44892809</v>
      </c>
      <c r="T1996" s="10" t="s">
        <v>4802</v>
      </c>
      <c r="U1996" s="10" t="s">
        <v>2594</v>
      </c>
      <c r="V1996" s="10">
        <v>2710193200</v>
      </c>
      <c r="W1996" s="10" t="s">
        <v>604</v>
      </c>
      <c r="X1996" s="10" t="s">
        <v>4803</v>
      </c>
      <c r="Y1996" s="10" t="s">
        <v>604</v>
      </c>
      <c r="Z1996" s="10" t="s">
        <v>604</v>
      </c>
      <c r="AA1996" s="10" t="s">
        <v>4804</v>
      </c>
      <c r="AB1996" s="14"/>
      <c r="AC1996" s="14"/>
      <c r="AD1996" s="14"/>
      <c r="AE1996" s="14"/>
      <c r="AF1996" s="14"/>
      <c r="AG1996" s="14"/>
      <c r="AH1996" s="14"/>
    </row>
    <row r="1997" spans="2:34" hidden="1" x14ac:dyDescent="0.35">
      <c r="B1997" s="10">
        <v>43650803</v>
      </c>
      <c r="C1997" s="10">
        <v>803</v>
      </c>
      <c r="D1997" s="11" t="s">
        <v>4805</v>
      </c>
      <c r="E1997" s="11"/>
      <c r="F1997" s="11"/>
      <c r="G1997" s="11" t="s">
        <v>46</v>
      </c>
      <c r="H1997" s="10" t="s">
        <v>1837</v>
      </c>
      <c r="I1997" s="41" t="s">
        <v>48</v>
      </c>
      <c r="J1997" s="41"/>
      <c r="K1997" s="10"/>
      <c r="L1997" s="10" t="s">
        <v>604</v>
      </c>
      <c r="M1997" s="10" t="s">
        <v>67</v>
      </c>
      <c r="N1997" s="13" t="s">
        <v>2577</v>
      </c>
      <c r="O1997" s="10" t="s">
        <v>604</v>
      </c>
      <c r="P1997" s="15" t="s">
        <v>2577</v>
      </c>
      <c r="Q1997" s="11"/>
      <c r="R1997" s="10"/>
      <c r="S1997" s="10" t="s">
        <v>536</v>
      </c>
      <c r="T1997" s="10" t="s">
        <v>536</v>
      </c>
      <c r="U1997" s="10" t="s">
        <v>2580</v>
      </c>
      <c r="V1997" s="10" t="s">
        <v>604</v>
      </c>
      <c r="W1997" s="10" t="s">
        <v>604</v>
      </c>
      <c r="X1997" s="10" t="s">
        <v>604</v>
      </c>
      <c r="Y1997" s="10" t="s">
        <v>604</v>
      </c>
      <c r="Z1997" s="10" t="s">
        <v>604</v>
      </c>
      <c r="AA1997" s="10" t="s">
        <v>2581</v>
      </c>
      <c r="AB1997" s="14"/>
      <c r="AC1997" s="14"/>
      <c r="AD1997" s="14"/>
      <c r="AE1997" s="14"/>
      <c r="AF1997" s="14"/>
      <c r="AG1997" s="14"/>
      <c r="AH1997" s="14"/>
    </row>
    <row r="1998" spans="2:34" hidden="1" x14ac:dyDescent="0.35">
      <c r="B1998" s="10">
        <v>44937876</v>
      </c>
      <c r="C1998" s="10">
        <v>876</v>
      </c>
      <c r="D1998" s="11" t="s">
        <v>4806</v>
      </c>
      <c r="E1998" s="11"/>
      <c r="F1998" s="11"/>
      <c r="G1998" s="11" t="s">
        <v>46</v>
      </c>
      <c r="H1998" s="10" t="s">
        <v>4807</v>
      </c>
      <c r="I1998" s="41" t="s">
        <v>140</v>
      </c>
      <c r="J1998" s="41">
        <v>0</v>
      </c>
      <c r="K1998" s="10" t="s">
        <v>683</v>
      </c>
      <c r="L1998" s="10" t="s">
        <v>3055</v>
      </c>
      <c r="M1998" s="10" t="s">
        <v>52</v>
      </c>
      <c r="N1998" s="13" t="s">
        <v>2577</v>
      </c>
      <c r="O1998" s="10" t="s">
        <v>53</v>
      </c>
      <c r="P1998" s="15" t="s">
        <v>2577</v>
      </c>
      <c r="Q1998" s="11"/>
      <c r="R1998" s="10"/>
      <c r="S1998" s="10" t="s">
        <v>536</v>
      </c>
      <c r="T1998" s="10" t="s">
        <v>536</v>
      </c>
      <c r="U1998" s="10" t="s">
        <v>2580</v>
      </c>
      <c r="V1998" s="10" t="s">
        <v>604</v>
      </c>
      <c r="W1998" s="10" t="s">
        <v>604</v>
      </c>
      <c r="X1998" s="10" t="s">
        <v>604</v>
      </c>
      <c r="Y1998" s="10" t="s">
        <v>604</v>
      </c>
      <c r="Z1998" s="10" t="s">
        <v>4808</v>
      </c>
      <c r="AA1998" s="10" t="s">
        <v>4809</v>
      </c>
      <c r="AB1998" s="14" t="s">
        <v>683</v>
      </c>
      <c r="AC1998" s="14"/>
      <c r="AD1998" s="14"/>
      <c r="AE1998" s="14"/>
      <c r="AF1998" s="14"/>
      <c r="AG1998" s="14"/>
      <c r="AH1998" s="14"/>
    </row>
    <row r="1999" spans="2:34" hidden="1" x14ac:dyDescent="0.35">
      <c r="B1999" s="10">
        <v>44935803</v>
      </c>
      <c r="C1999" s="10">
        <v>803</v>
      </c>
      <c r="D1999" s="11" t="s">
        <v>4810</v>
      </c>
      <c r="E1999" s="11"/>
      <c r="F1999" s="11"/>
      <c r="G1999" s="11" t="s">
        <v>46</v>
      </c>
      <c r="H1999" s="10" t="s">
        <v>1837</v>
      </c>
      <c r="I1999" s="41" t="s">
        <v>48</v>
      </c>
      <c r="J1999" s="41">
        <v>0</v>
      </c>
      <c r="K1999" s="10" t="s">
        <v>683</v>
      </c>
      <c r="L1999" s="10" t="s">
        <v>66</v>
      </c>
      <c r="M1999" s="10" t="s">
        <v>52</v>
      </c>
      <c r="N1999" s="13" t="s">
        <v>2577</v>
      </c>
      <c r="O1999" s="10" t="s">
        <v>53</v>
      </c>
      <c r="P1999" s="15" t="s">
        <v>2577</v>
      </c>
      <c r="Q1999" s="11"/>
      <c r="R1999" s="10"/>
      <c r="S1999" s="10">
        <v>44935809</v>
      </c>
      <c r="T1999" s="10" t="s">
        <v>1758</v>
      </c>
      <c r="U1999" s="10" t="s">
        <v>2594</v>
      </c>
      <c r="V1999" s="10">
        <v>2710193200</v>
      </c>
      <c r="W1999" s="10" t="s">
        <v>604</v>
      </c>
      <c r="X1999" s="10" t="s">
        <v>4811</v>
      </c>
      <c r="Y1999" s="10" t="s">
        <v>604</v>
      </c>
      <c r="Z1999" s="10" t="s">
        <v>4808</v>
      </c>
      <c r="AA1999" s="10" t="s">
        <v>4812</v>
      </c>
      <c r="AB1999" s="14" t="s">
        <v>683</v>
      </c>
      <c r="AC1999" s="14"/>
      <c r="AD1999" s="14"/>
      <c r="AE1999" s="14"/>
      <c r="AF1999" s="14"/>
      <c r="AG1999" s="14"/>
      <c r="AH1999" s="14"/>
    </row>
    <row r="2000" spans="2:34" hidden="1" x14ac:dyDescent="0.35">
      <c r="B2000" s="10">
        <v>44935966</v>
      </c>
      <c r="C2000" s="10">
        <v>966</v>
      </c>
      <c r="D2000" s="11" t="s">
        <v>4810</v>
      </c>
      <c r="E2000" s="11"/>
      <c r="F2000" s="11"/>
      <c r="G2000" s="11" t="s">
        <v>46</v>
      </c>
      <c r="H2000" s="10" t="s">
        <v>151</v>
      </c>
      <c r="I2000" s="41" t="s">
        <v>86</v>
      </c>
      <c r="J2000" s="41">
        <v>0</v>
      </c>
      <c r="K2000" s="10" t="s">
        <v>683</v>
      </c>
      <c r="L2000" s="10" t="s">
        <v>66</v>
      </c>
      <c r="M2000" s="10" t="s">
        <v>52</v>
      </c>
      <c r="N2000" s="13" t="s">
        <v>2577</v>
      </c>
      <c r="O2000" s="10" t="s">
        <v>53</v>
      </c>
      <c r="P2000" s="15" t="s">
        <v>2577</v>
      </c>
      <c r="Q2000" s="11"/>
      <c r="R2000" s="10"/>
      <c r="S2000" s="10">
        <v>44935967</v>
      </c>
      <c r="T2000" s="10" t="s">
        <v>4813</v>
      </c>
      <c r="U2000" s="10" t="s">
        <v>2594</v>
      </c>
      <c r="V2000" s="10">
        <v>2710193200</v>
      </c>
      <c r="W2000" s="10" t="s">
        <v>604</v>
      </c>
      <c r="X2000" s="10" t="s">
        <v>4811</v>
      </c>
      <c r="Y2000" s="10" t="s">
        <v>87</v>
      </c>
      <c r="Z2000" s="10" t="s">
        <v>4808</v>
      </c>
      <c r="AA2000" s="10" t="s">
        <v>4814</v>
      </c>
      <c r="AB2000" s="14" t="s">
        <v>683</v>
      </c>
      <c r="AC2000" s="14"/>
      <c r="AD2000" s="14"/>
      <c r="AE2000" s="14"/>
      <c r="AF2000" s="14"/>
      <c r="AG2000" s="14"/>
      <c r="AH2000" s="14"/>
    </row>
    <row r="2001" spans="2:34" hidden="1" x14ac:dyDescent="0.35">
      <c r="B2001" s="10">
        <v>44936803</v>
      </c>
      <c r="C2001" s="10">
        <v>803</v>
      </c>
      <c r="D2001" s="11" t="s">
        <v>4815</v>
      </c>
      <c r="E2001" s="11"/>
      <c r="F2001" s="11"/>
      <c r="G2001" s="11" t="s">
        <v>46</v>
      </c>
      <c r="H2001" s="10" t="s">
        <v>1837</v>
      </c>
      <c r="I2001" s="41" t="s">
        <v>48</v>
      </c>
      <c r="J2001" s="41">
        <v>0</v>
      </c>
      <c r="K2001" s="10" t="s">
        <v>683</v>
      </c>
      <c r="L2001" s="10" t="s">
        <v>66</v>
      </c>
      <c r="M2001" s="10" t="s">
        <v>52</v>
      </c>
      <c r="N2001" s="13" t="s">
        <v>2577</v>
      </c>
      <c r="O2001" s="10" t="s">
        <v>53</v>
      </c>
      <c r="P2001" s="15" t="s">
        <v>2577</v>
      </c>
      <c r="Q2001" s="11"/>
      <c r="R2001" s="10"/>
      <c r="S2001" s="10">
        <v>44936809</v>
      </c>
      <c r="T2001" s="10" t="s">
        <v>1805</v>
      </c>
      <c r="U2001" s="10" t="s">
        <v>2594</v>
      </c>
      <c r="V2001" s="10">
        <v>2710193200</v>
      </c>
      <c r="W2001" s="10" t="s">
        <v>604</v>
      </c>
      <c r="X2001" s="10" t="s">
        <v>4816</v>
      </c>
      <c r="Y2001" s="10" t="s">
        <v>604</v>
      </c>
      <c r="Z2001" s="10" t="s">
        <v>4808</v>
      </c>
      <c r="AA2001" s="10" t="s">
        <v>4817</v>
      </c>
      <c r="AB2001" s="14" t="s">
        <v>683</v>
      </c>
      <c r="AC2001" s="14"/>
      <c r="AD2001" s="14"/>
      <c r="AE2001" s="14"/>
      <c r="AF2001" s="14"/>
      <c r="AG2001" s="14"/>
      <c r="AH2001" s="14"/>
    </row>
    <row r="2002" spans="2:34" hidden="1" x14ac:dyDescent="0.35">
      <c r="B2002" s="10">
        <v>44936966</v>
      </c>
      <c r="C2002" s="10">
        <v>966</v>
      </c>
      <c r="D2002" s="11" t="s">
        <v>4815</v>
      </c>
      <c r="E2002" s="11"/>
      <c r="F2002" s="11"/>
      <c r="G2002" s="11" t="s">
        <v>46</v>
      </c>
      <c r="H2002" s="10" t="s">
        <v>151</v>
      </c>
      <c r="I2002" s="41" t="s">
        <v>86</v>
      </c>
      <c r="J2002" s="41">
        <v>0</v>
      </c>
      <c r="K2002" s="10" t="s">
        <v>683</v>
      </c>
      <c r="L2002" s="10" t="s">
        <v>66</v>
      </c>
      <c r="M2002" s="10" t="s">
        <v>52</v>
      </c>
      <c r="N2002" s="13" t="s">
        <v>2577</v>
      </c>
      <c r="O2002" s="10" t="s">
        <v>53</v>
      </c>
      <c r="P2002" s="15" t="s">
        <v>2577</v>
      </c>
      <c r="Q2002" s="11"/>
      <c r="R2002" s="10"/>
      <c r="S2002" s="10">
        <v>44936967</v>
      </c>
      <c r="T2002" s="10" t="s">
        <v>4818</v>
      </c>
      <c r="U2002" s="10" t="s">
        <v>2594</v>
      </c>
      <c r="V2002" s="10">
        <v>2710193200</v>
      </c>
      <c r="W2002" s="10" t="s">
        <v>604</v>
      </c>
      <c r="X2002" s="10" t="s">
        <v>4816</v>
      </c>
      <c r="Y2002" s="10" t="s">
        <v>87</v>
      </c>
      <c r="Z2002" s="10" t="s">
        <v>4808</v>
      </c>
      <c r="AA2002" s="10" t="s">
        <v>4819</v>
      </c>
      <c r="AB2002" s="14" t="s">
        <v>683</v>
      </c>
      <c r="AC2002" s="14"/>
      <c r="AD2002" s="14"/>
      <c r="AE2002" s="14"/>
      <c r="AF2002" s="14"/>
      <c r="AG2002" s="14"/>
      <c r="AH2002" s="14"/>
    </row>
    <row r="2003" spans="2:34" hidden="1" x14ac:dyDescent="0.35">
      <c r="B2003" s="10">
        <v>48333855</v>
      </c>
      <c r="C2003" s="10">
        <v>855</v>
      </c>
      <c r="D2003" s="11" t="s">
        <v>4820</v>
      </c>
      <c r="E2003" s="11"/>
      <c r="F2003" s="11"/>
      <c r="G2003" s="11" t="s">
        <v>46</v>
      </c>
      <c r="H2003" s="10" t="s">
        <v>163</v>
      </c>
      <c r="I2003" s="41" t="s">
        <v>164</v>
      </c>
      <c r="J2003" s="41"/>
      <c r="K2003" s="10"/>
      <c r="L2003" s="10" t="s">
        <v>66</v>
      </c>
      <c r="M2003" s="10" t="s">
        <v>67</v>
      </c>
      <c r="N2003" s="13" t="s">
        <v>2577</v>
      </c>
      <c r="O2003" s="10" t="s">
        <v>604</v>
      </c>
      <c r="P2003" s="15" t="s">
        <v>2577</v>
      </c>
      <c r="Q2003" s="11"/>
      <c r="R2003" s="10"/>
      <c r="S2003" s="10" t="s">
        <v>536</v>
      </c>
      <c r="T2003" s="10" t="s">
        <v>536</v>
      </c>
      <c r="U2003" s="10" t="s">
        <v>2580</v>
      </c>
      <c r="V2003" s="10" t="s">
        <v>604</v>
      </c>
      <c r="W2003" s="10" t="s">
        <v>604</v>
      </c>
      <c r="X2003" s="10" t="s">
        <v>604</v>
      </c>
      <c r="Y2003" s="10" t="s">
        <v>604</v>
      </c>
      <c r="Z2003" s="10" t="s">
        <v>604</v>
      </c>
      <c r="AA2003" s="10" t="s">
        <v>2581</v>
      </c>
      <c r="AB2003" s="14"/>
      <c r="AC2003" s="14"/>
      <c r="AD2003" s="14"/>
      <c r="AE2003" s="14"/>
      <c r="AF2003" s="14"/>
      <c r="AG2003" s="14"/>
      <c r="AH2003" s="14"/>
    </row>
    <row r="2004" spans="2:34" hidden="1" x14ac:dyDescent="0.35">
      <c r="B2004" s="10">
        <v>48333805</v>
      </c>
      <c r="C2004" s="10">
        <v>805</v>
      </c>
      <c r="D2004" s="11" t="s">
        <v>4821</v>
      </c>
      <c r="E2004" s="11"/>
      <c r="F2004" s="11"/>
      <c r="G2004" s="11" t="s">
        <v>46</v>
      </c>
      <c r="H2004" s="10" t="s">
        <v>1837</v>
      </c>
      <c r="I2004" s="41" t="s">
        <v>48</v>
      </c>
      <c r="J2004" s="41"/>
      <c r="K2004" s="10"/>
      <c r="L2004" s="10" t="s">
        <v>66</v>
      </c>
      <c r="M2004" s="10" t="s">
        <v>67</v>
      </c>
      <c r="N2004" s="13" t="s">
        <v>2577</v>
      </c>
      <c r="O2004" s="10" t="s">
        <v>604</v>
      </c>
      <c r="P2004" s="15" t="s">
        <v>2577</v>
      </c>
      <c r="Q2004" s="11"/>
      <c r="R2004" s="10"/>
      <c r="S2004" s="10" t="s">
        <v>536</v>
      </c>
      <c r="T2004" s="10" t="s">
        <v>536</v>
      </c>
      <c r="U2004" s="10" t="s">
        <v>2580</v>
      </c>
      <c r="V2004" s="10" t="s">
        <v>604</v>
      </c>
      <c r="W2004" s="10" t="s">
        <v>604</v>
      </c>
      <c r="X2004" s="10" t="s">
        <v>604</v>
      </c>
      <c r="Y2004" s="10" t="s">
        <v>604</v>
      </c>
      <c r="Z2004" s="10" t="s">
        <v>604</v>
      </c>
      <c r="AA2004" s="10" t="s">
        <v>2581</v>
      </c>
      <c r="AB2004" s="14"/>
      <c r="AC2004" s="14"/>
      <c r="AD2004" s="14"/>
      <c r="AE2004" s="14"/>
      <c r="AF2004" s="14"/>
      <c r="AG2004" s="14"/>
      <c r="AH2004" s="14"/>
    </row>
    <row r="2005" spans="2:34" hidden="1" x14ac:dyDescent="0.35">
      <c r="B2005" s="10">
        <v>48333870</v>
      </c>
      <c r="C2005" s="10">
        <v>870</v>
      </c>
      <c r="D2005" s="11" t="s">
        <v>4822</v>
      </c>
      <c r="E2005" s="11"/>
      <c r="F2005" s="11"/>
      <c r="G2005" s="11" t="s">
        <v>46</v>
      </c>
      <c r="H2005" s="10" t="s">
        <v>151</v>
      </c>
      <c r="I2005" s="41" t="s">
        <v>86</v>
      </c>
      <c r="J2005" s="41"/>
      <c r="K2005" s="10"/>
      <c r="L2005" s="10" t="s">
        <v>66</v>
      </c>
      <c r="M2005" s="10" t="s">
        <v>67</v>
      </c>
      <c r="N2005" s="13" t="s">
        <v>2577</v>
      </c>
      <c r="O2005" s="10" t="s">
        <v>604</v>
      </c>
      <c r="P2005" s="15" t="s">
        <v>2577</v>
      </c>
      <c r="Q2005" s="11"/>
      <c r="R2005" s="10"/>
      <c r="S2005" s="10" t="s">
        <v>536</v>
      </c>
      <c r="T2005" s="10" t="s">
        <v>536</v>
      </c>
      <c r="U2005" s="10" t="s">
        <v>2580</v>
      </c>
      <c r="V2005" s="10" t="s">
        <v>604</v>
      </c>
      <c r="W2005" s="10" t="s">
        <v>604</v>
      </c>
      <c r="X2005" s="10" t="s">
        <v>604</v>
      </c>
      <c r="Y2005" s="10" t="s">
        <v>604</v>
      </c>
      <c r="Z2005" s="10" t="s">
        <v>604</v>
      </c>
      <c r="AA2005" s="10" t="s">
        <v>2581</v>
      </c>
      <c r="AB2005" s="14"/>
      <c r="AC2005" s="14"/>
      <c r="AD2005" s="14"/>
      <c r="AE2005" s="14"/>
      <c r="AF2005" s="14"/>
      <c r="AG2005" s="14"/>
      <c r="AH2005" s="14"/>
    </row>
    <row r="2006" spans="2:34" hidden="1" x14ac:dyDescent="0.35">
      <c r="B2006" s="10">
        <v>47500870</v>
      </c>
      <c r="C2006" s="10">
        <v>870</v>
      </c>
      <c r="D2006" s="11" t="s">
        <v>4823</v>
      </c>
      <c r="E2006" s="11"/>
      <c r="F2006" s="11"/>
      <c r="G2006" s="11" t="s">
        <v>46</v>
      </c>
      <c r="H2006" s="10" t="s">
        <v>151</v>
      </c>
      <c r="I2006" s="41" t="s">
        <v>86</v>
      </c>
      <c r="J2006" s="41"/>
      <c r="K2006" s="10"/>
      <c r="L2006" s="10" t="s">
        <v>66</v>
      </c>
      <c r="M2006" s="10" t="s">
        <v>67</v>
      </c>
      <c r="N2006" s="13" t="s">
        <v>2577</v>
      </c>
      <c r="O2006" s="10" t="s">
        <v>53</v>
      </c>
      <c r="P2006" s="15" t="s">
        <v>2577</v>
      </c>
      <c r="Q2006" s="11"/>
      <c r="R2006" s="10"/>
      <c r="S2006" s="10" t="s">
        <v>536</v>
      </c>
      <c r="T2006" s="10" t="s">
        <v>536</v>
      </c>
      <c r="U2006" s="10" t="s">
        <v>2580</v>
      </c>
      <c r="V2006" s="10" t="s">
        <v>604</v>
      </c>
      <c r="W2006" s="10" t="s">
        <v>604</v>
      </c>
      <c r="X2006" s="10" t="s">
        <v>604</v>
      </c>
      <c r="Y2006" s="10" t="s">
        <v>604</v>
      </c>
      <c r="Z2006" s="10" t="s">
        <v>604</v>
      </c>
      <c r="AA2006" s="10" t="s">
        <v>2581</v>
      </c>
      <c r="AB2006" s="14"/>
      <c r="AC2006" s="14"/>
      <c r="AD2006" s="14"/>
      <c r="AE2006" s="14"/>
      <c r="AF2006" s="14"/>
      <c r="AG2006" s="14"/>
      <c r="AH2006" s="14"/>
    </row>
    <row r="2007" spans="2:34" hidden="1" x14ac:dyDescent="0.35">
      <c r="B2007" s="10">
        <v>44934903</v>
      </c>
      <c r="C2007" s="10">
        <v>903</v>
      </c>
      <c r="D2007" s="11" t="s">
        <v>4824</v>
      </c>
      <c r="E2007" s="11"/>
      <c r="F2007" s="11"/>
      <c r="G2007" s="11" t="s">
        <v>46</v>
      </c>
      <c r="H2007" s="10" t="s">
        <v>2583</v>
      </c>
      <c r="I2007" s="41" t="s">
        <v>364</v>
      </c>
      <c r="J2007" s="41">
        <v>0</v>
      </c>
      <c r="K2007" s="10" t="s">
        <v>65</v>
      </c>
      <c r="L2007" s="10" t="s">
        <v>66</v>
      </c>
      <c r="M2007" s="10" t="s">
        <v>67</v>
      </c>
      <c r="N2007" s="13" t="s">
        <v>2577</v>
      </c>
      <c r="O2007" s="10" t="s">
        <v>53</v>
      </c>
      <c r="P2007" s="15" t="s">
        <v>2577</v>
      </c>
      <c r="Q2007" s="11"/>
      <c r="R2007" s="10"/>
      <c r="S2007" s="10" t="s">
        <v>536</v>
      </c>
      <c r="T2007" s="10" t="s">
        <v>536</v>
      </c>
      <c r="U2007" s="10" t="s">
        <v>2580</v>
      </c>
      <c r="V2007" s="10" t="s">
        <v>604</v>
      </c>
      <c r="W2007" s="10" t="s">
        <v>604</v>
      </c>
      <c r="X2007" s="10" t="s">
        <v>604</v>
      </c>
      <c r="Y2007" s="10" t="s">
        <v>604</v>
      </c>
      <c r="Z2007" s="10" t="s">
        <v>604</v>
      </c>
      <c r="AA2007" s="10" t="s">
        <v>2581</v>
      </c>
      <c r="AB2007" s="14" t="s">
        <v>713</v>
      </c>
      <c r="AC2007" s="14"/>
      <c r="AD2007" s="14"/>
      <c r="AE2007" s="14"/>
      <c r="AF2007" s="14"/>
      <c r="AG2007" s="14"/>
      <c r="AH2007" s="14"/>
    </row>
    <row r="2008" spans="2:34" hidden="1" x14ac:dyDescent="0.35">
      <c r="B2008" s="10">
        <v>44934909</v>
      </c>
      <c r="C2008" s="10">
        <v>909</v>
      </c>
      <c r="D2008" s="11" t="s">
        <v>4825</v>
      </c>
      <c r="E2008" s="11"/>
      <c r="F2008" s="11"/>
      <c r="G2008" s="11" t="s">
        <v>46</v>
      </c>
      <c r="H2008" s="10" t="s">
        <v>735</v>
      </c>
      <c r="I2008" s="41" t="s">
        <v>63</v>
      </c>
      <c r="J2008" s="41">
        <v>0</v>
      </c>
      <c r="K2008" s="10" t="s">
        <v>65</v>
      </c>
      <c r="L2008" s="10" t="s">
        <v>51</v>
      </c>
      <c r="M2008" s="10" t="s">
        <v>67</v>
      </c>
      <c r="N2008" s="13" t="s">
        <v>2577</v>
      </c>
      <c r="O2008" s="10" t="s">
        <v>53</v>
      </c>
      <c r="P2008" s="15" t="s">
        <v>2577</v>
      </c>
      <c r="Q2008" s="11"/>
      <c r="R2008" s="10"/>
      <c r="S2008" s="10" t="s">
        <v>536</v>
      </c>
      <c r="T2008" s="10" t="s">
        <v>536</v>
      </c>
      <c r="U2008" s="10" t="s">
        <v>2580</v>
      </c>
      <c r="V2008" s="10" t="s">
        <v>604</v>
      </c>
      <c r="W2008" s="10" t="s">
        <v>2582</v>
      </c>
      <c r="X2008" s="10" t="s">
        <v>604</v>
      </c>
      <c r="Y2008" s="10" t="s">
        <v>604</v>
      </c>
      <c r="Z2008" s="10" t="s">
        <v>604</v>
      </c>
      <c r="AA2008" s="10" t="s">
        <v>2581</v>
      </c>
      <c r="AB2008" s="14" t="s">
        <v>713</v>
      </c>
      <c r="AC2008" s="14"/>
      <c r="AD2008" s="14"/>
      <c r="AE2008" s="14"/>
      <c r="AF2008" s="14"/>
      <c r="AG2008" s="14"/>
      <c r="AH2008" s="14"/>
    </row>
    <row r="2009" spans="2:34" hidden="1" x14ac:dyDescent="0.35">
      <c r="B2009" s="10">
        <v>43210821</v>
      </c>
      <c r="C2009" s="10">
        <v>821</v>
      </c>
      <c r="D2009" s="11" t="s">
        <v>4826</v>
      </c>
      <c r="E2009" s="11"/>
      <c r="F2009" s="11"/>
      <c r="G2009" s="11" t="s">
        <v>46</v>
      </c>
      <c r="H2009" s="10" t="s">
        <v>163</v>
      </c>
      <c r="I2009" s="41" t="s">
        <v>164</v>
      </c>
      <c r="J2009" s="41">
        <v>0</v>
      </c>
      <c r="K2009" s="10" t="s">
        <v>65</v>
      </c>
      <c r="L2009" s="10" t="s">
        <v>3055</v>
      </c>
      <c r="M2009" s="10" t="s">
        <v>67</v>
      </c>
      <c r="N2009" s="13" t="s">
        <v>2577</v>
      </c>
      <c r="O2009" s="10" t="s">
        <v>53</v>
      </c>
      <c r="P2009" s="15" t="s">
        <v>2577</v>
      </c>
      <c r="Q2009" s="11"/>
      <c r="R2009" s="10"/>
      <c r="S2009" s="10" t="s">
        <v>536</v>
      </c>
      <c r="T2009" s="10" t="s">
        <v>536</v>
      </c>
      <c r="U2009" s="10" t="s">
        <v>2580</v>
      </c>
      <c r="V2009" s="10" t="s">
        <v>604</v>
      </c>
      <c r="W2009" s="10" t="s">
        <v>604</v>
      </c>
      <c r="X2009" s="10" t="s">
        <v>604</v>
      </c>
      <c r="Y2009" s="10" t="s">
        <v>604</v>
      </c>
      <c r="Z2009" s="10" t="s">
        <v>604</v>
      </c>
      <c r="AA2009" s="10" t="s">
        <v>2581</v>
      </c>
      <c r="AB2009" s="14" t="s">
        <v>713</v>
      </c>
      <c r="AC2009" s="14"/>
      <c r="AD2009" s="14"/>
      <c r="AE2009" s="14"/>
      <c r="AF2009" s="14"/>
      <c r="AG2009" s="14"/>
      <c r="AH2009" s="14"/>
    </row>
    <row r="2010" spans="2:34" hidden="1" x14ac:dyDescent="0.35">
      <c r="B2010" s="10">
        <v>43210828</v>
      </c>
      <c r="C2010" s="10">
        <v>828</v>
      </c>
      <c r="D2010" s="11" t="s">
        <v>4827</v>
      </c>
      <c r="E2010" s="11"/>
      <c r="F2010" s="11"/>
      <c r="G2010" s="11" t="s">
        <v>46</v>
      </c>
      <c r="H2010" s="10" t="s">
        <v>4828</v>
      </c>
      <c r="I2010" s="41" t="s">
        <v>140</v>
      </c>
      <c r="J2010" s="41">
        <v>0</v>
      </c>
      <c r="K2010" s="10" t="s">
        <v>65</v>
      </c>
      <c r="L2010" s="10" t="s">
        <v>3055</v>
      </c>
      <c r="M2010" s="10" t="s">
        <v>67</v>
      </c>
      <c r="N2010" s="13" t="s">
        <v>2577</v>
      </c>
      <c r="O2010" s="10" t="s">
        <v>53</v>
      </c>
      <c r="P2010" s="15" t="s">
        <v>2577</v>
      </c>
      <c r="Q2010" s="11"/>
      <c r="R2010" s="10"/>
      <c r="S2010" s="10" t="s">
        <v>536</v>
      </c>
      <c r="T2010" s="10" t="s">
        <v>536</v>
      </c>
      <c r="U2010" s="10" t="s">
        <v>2580</v>
      </c>
      <c r="V2010" s="10" t="s">
        <v>604</v>
      </c>
      <c r="W2010" s="10" t="s">
        <v>604</v>
      </c>
      <c r="X2010" s="10" t="s">
        <v>604</v>
      </c>
      <c r="Y2010" s="10" t="s">
        <v>604</v>
      </c>
      <c r="Z2010" s="10" t="s">
        <v>604</v>
      </c>
      <c r="AA2010" s="10" t="s">
        <v>2581</v>
      </c>
      <c r="AB2010" s="14" t="s">
        <v>713</v>
      </c>
      <c r="AC2010" s="14"/>
      <c r="AD2010" s="14"/>
      <c r="AE2010" s="14"/>
      <c r="AF2010" s="14"/>
      <c r="AG2010" s="14"/>
      <c r="AH2010" s="14"/>
    </row>
    <row r="2011" spans="2:34" hidden="1" x14ac:dyDescent="0.35">
      <c r="B2011" s="10">
        <v>43404849</v>
      </c>
      <c r="C2011" s="10">
        <v>849</v>
      </c>
      <c r="D2011" s="11" t="s">
        <v>4829</v>
      </c>
      <c r="E2011" s="11"/>
      <c r="F2011" s="11"/>
      <c r="G2011" s="11" t="s">
        <v>46</v>
      </c>
      <c r="H2011" s="10" t="s">
        <v>47</v>
      </c>
      <c r="I2011" s="41" t="s">
        <v>48</v>
      </c>
      <c r="J2011" s="41"/>
      <c r="K2011" s="10"/>
      <c r="L2011" s="10" t="s">
        <v>51</v>
      </c>
      <c r="M2011" s="10" t="s">
        <v>67</v>
      </c>
      <c r="N2011" s="13" t="s">
        <v>2577</v>
      </c>
      <c r="O2011" s="10" t="s">
        <v>604</v>
      </c>
      <c r="P2011" s="15" t="s">
        <v>2577</v>
      </c>
      <c r="Q2011" s="11"/>
      <c r="R2011" s="10"/>
      <c r="S2011" s="10" t="s">
        <v>536</v>
      </c>
      <c r="T2011" s="10" t="s">
        <v>536</v>
      </c>
      <c r="U2011" s="10" t="s">
        <v>2580</v>
      </c>
      <c r="V2011" s="10">
        <v>3403190000</v>
      </c>
      <c r="W2011" s="10" t="s">
        <v>2582</v>
      </c>
      <c r="X2011" s="10" t="s">
        <v>4830</v>
      </c>
      <c r="Y2011" s="10" t="s">
        <v>604</v>
      </c>
      <c r="Z2011" s="10" t="s">
        <v>604</v>
      </c>
      <c r="AA2011" s="10" t="s">
        <v>4831</v>
      </c>
      <c r="AB2011" s="14"/>
      <c r="AC2011" s="14"/>
      <c r="AD2011" s="14"/>
      <c r="AE2011" s="14"/>
      <c r="AF2011" s="14"/>
      <c r="AG2011" s="14"/>
      <c r="AH2011" s="14"/>
    </row>
    <row r="2012" spans="2:34" hidden="1" x14ac:dyDescent="0.35">
      <c r="B2012" s="10">
        <v>43404979</v>
      </c>
      <c r="C2012" s="10">
        <v>979</v>
      </c>
      <c r="D2012" s="11" t="s">
        <v>4832</v>
      </c>
      <c r="E2012" s="11"/>
      <c r="F2012" s="11"/>
      <c r="G2012" s="11" t="s">
        <v>46</v>
      </c>
      <c r="H2012" s="10" t="s">
        <v>151</v>
      </c>
      <c r="I2012" s="41" t="s">
        <v>86</v>
      </c>
      <c r="J2012" s="41"/>
      <c r="K2012" s="10"/>
      <c r="L2012" s="10" t="s">
        <v>51</v>
      </c>
      <c r="M2012" s="10" t="s">
        <v>67</v>
      </c>
      <c r="N2012" s="13" t="s">
        <v>2577</v>
      </c>
      <c r="O2012" s="10" t="s">
        <v>604</v>
      </c>
      <c r="P2012" s="15" t="s">
        <v>2577</v>
      </c>
      <c r="Q2012" s="11"/>
      <c r="R2012" s="10"/>
      <c r="S2012" s="10" t="s">
        <v>536</v>
      </c>
      <c r="T2012" s="10" t="s">
        <v>536</v>
      </c>
      <c r="U2012" s="10" t="s">
        <v>2580</v>
      </c>
      <c r="V2012" s="10">
        <v>3403190000</v>
      </c>
      <c r="W2012" s="10" t="s">
        <v>2582</v>
      </c>
      <c r="X2012" s="10" t="s">
        <v>4830</v>
      </c>
      <c r="Y2012" s="10" t="s">
        <v>604</v>
      </c>
      <c r="Z2012" s="10" t="s">
        <v>604</v>
      </c>
      <c r="AA2012" s="10" t="s">
        <v>4831</v>
      </c>
      <c r="AB2012" s="14"/>
      <c r="AC2012" s="14"/>
      <c r="AD2012" s="14"/>
      <c r="AE2012" s="14"/>
      <c r="AF2012" s="14"/>
      <c r="AG2012" s="14"/>
      <c r="AH2012" s="14"/>
    </row>
    <row r="2013" spans="2:34" hidden="1" x14ac:dyDescent="0.35">
      <c r="B2013" s="10">
        <v>43403849</v>
      </c>
      <c r="C2013" s="10">
        <v>849</v>
      </c>
      <c r="D2013" s="11" t="s">
        <v>4833</v>
      </c>
      <c r="E2013" s="11"/>
      <c r="F2013" s="11"/>
      <c r="G2013" s="11" t="s">
        <v>46</v>
      </c>
      <c r="H2013" s="10" t="s">
        <v>47</v>
      </c>
      <c r="I2013" s="41" t="s">
        <v>48</v>
      </c>
      <c r="J2013" s="41"/>
      <c r="K2013" s="10"/>
      <c r="L2013" s="10" t="s">
        <v>51</v>
      </c>
      <c r="M2013" s="10" t="s">
        <v>67</v>
      </c>
      <c r="N2013" s="13" t="s">
        <v>2577</v>
      </c>
      <c r="O2013" s="10" t="s">
        <v>604</v>
      </c>
      <c r="P2013" s="15" t="s">
        <v>2577</v>
      </c>
      <c r="Q2013" s="11"/>
      <c r="R2013" s="10"/>
      <c r="S2013" s="10" t="s">
        <v>536</v>
      </c>
      <c r="T2013" s="10" t="s">
        <v>536</v>
      </c>
      <c r="U2013" s="10" t="s">
        <v>2580</v>
      </c>
      <c r="V2013" s="10">
        <v>3403190000</v>
      </c>
      <c r="W2013" s="10" t="s">
        <v>2582</v>
      </c>
      <c r="X2013" s="10" t="s">
        <v>4834</v>
      </c>
      <c r="Y2013" s="10" t="s">
        <v>604</v>
      </c>
      <c r="Z2013" s="10" t="s">
        <v>604</v>
      </c>
      <c r="AA2013" s="10" t="s">
        <v>4835</v>
      </c>
      <c r="AB2013" s="14"/>
      <c r="AC2013" s="14"/>
      <c r="AD2013" s="14"/>
      <c r="AE2013" s="14"/>
      <c r="AF2013" s="14"/>
      <c r="AG2013" s="14"/>
      <c r="AH2013" s="14"/>
    </row>
    <row r="2014" spans="2:34" hidden="1" x14ac:dyDescent="0.35">
      <c r="B2014" s="10">
        <v>52353807</v>
      </c>
      <c r="C2014" s="10">
        <v>807</v>
      </c>
      <c r="D2014" s="11" t="s">
        <v>4836</v>
      </c>
      <c r="E2014" s="11"/>
      <c r="F2014" s="11"/>
      <c r="G2014" s="11" t="s">
        <v>216</v>
      </c>
      <c r="H2014" s="10" t="s">
        <v>669</v>
      </c>
      <c r="I2014" s="41" t="s">
        <v>140</v>
      </c>
      <c r="J2014" s="41"/>
      <c r="K2014" s="10"/>
      <c r="L2014" s="10" t="s">
        <v>51</v>
      </c>
      <c r="M2014" s="10" t="s">
        <v>52</v>
      </c>
      <c r="N2014" s="13" t="s">
        <v>2577</v>
      </c>
      <c r="O2014" s="10" t="s">
        <v>53</v>
      </c>
      <c r="P2014" s="15" t="s">
        <v>2577</v>
      </c>
      <c r="Q2014" s="11"/>
      <c r="R2014" s="10"/>
      <c r="S2014" s="10" t="s">
        <v>536</v>
      </c>
      <c r="T2014" s="10" t="s">
        <v>536</v>
      </c>
      <c r="U2014" s="10" t="s">
        <v>2580</v>
      </c>
      <c r="V2014" s="10">
        <v>3403190000</v>
      </c>
      <c r="W2014" s="10" t="s">
        <v>2582</v>
      </c>
      <c r="X2014" s="10" t="s">
        <v>4837</v>
      </c>
      <c r="Y2014" s="10" t="s">
        <v>4838</v>
      </c>
      <c r="Z2014" s="10" t="s">
        <v>604</v>
      </c>
      <c r="AA2014" s="10" t="s">
        <v>4839</v>
      </c>
      <c r="AB2014" s="14"/>
      <c r="AC2014" s="14"/>
      <c r="AD2014" s="14"/>
      <c r="AE2014" s="14"/>
      <c r="AF2014" s="14"/>
      <c r="AG2014" s="14"/>
      <c r="AH2014" s="14"/>
    </row>
    <row r="2015" spans="2:34" hidden="1" x14ac:dyDescent="0.35">
      <c r="B2015" s="10">
        <v>33008837</v>
      </c>
      <c r="C2015" s="10">
        <v>837</v>
      </c>
      <c r="D2015" s="11" t="s">
        <v>4840</v>
      </c>
      <c r="E2015" s="11"/>
      <c r="F2015" s="11"/>
      <c r="G2015" s="11" t="s">
        <v>46</v>
      </c>
      <c r="H2015" s="10" t="s">
        <v>2638</v>
      </c>
      <c r="I2015" s="41" t="s">
        <v>140</v>
      </c>
      <c r="J2015" s="41"/>
      <c r="K2015" s="10"/>
      <c r="L2015" s="10" t="s">
        <v>51</v>
      </c>
      <c r="M2015" s="10" t="s">
        <v>67</v>
      </c>
      <c r="N2015" s="13" t="s">
        <v>2577</v>
      </c>
      <c r="O2015" s="10" t="s">
        <v>53</v>
      </c>
      <c r="P2015" s="15" t="s">
        <v>2577</v>
      </c>
      <c r="Q2015" s="11"/>
      <c r="R2015" s="10"/>
      <c r="S2015" s="10" t="s">
        <v>536</v>
      </c>
      <c r="T2015" s="10" t="s">
        <v>536</v>
      </c>
      <c r="U2015" s="10" t="s">
        <v>2580</v>
      </c>
      <c r="V2015" s="10" t="s">
        <v>604</v>
      </c>
      <c r="W2015" s="10" t="s">
        <v>2582</v>
      </c>
      <c r="X2015" s="10" t="s">
        <v>604</v>
      </c>
      <c r="Y2015" s="10" t="s">
        <v>604</v>
      </c>
      <c r="Z2015" s="10" t="s">
        <v>604</v>
      </c>
      <c r="AA2015" s="10" t="s">
        <v>2581</v>
      </c>
      <c r="AB2015" s="14"/>
      <c r="AC2015" s="14"/>
      <c r="AD2015" s="14"/>
      <c r="AE2015" s="14"/>
      <c r="AF2015" s="14"/>
      <c r="AG2015" s="14"/>
      <c r="AH2015" s="14"/>
    </row>
    <row r="2016" spans="2:34" hidden="1" x14ac:dyDescent="0.35">
      <c r="B2016" s="10">
        <v>49135815</v>
      </c>
      <c r="C2016" s="10">
        <v>815</v>
      </c>
      <c r="D2016" s="11" t="s">
        <v>4841</v>
      </c>
      <c r="E2016" s="11"/>
      <c r="F2016" s="11"/>
      <c r="G2016" s="11" t="s">
        <v>46</v>
      </c>
      <c r="H2016" s="10" t="s">
        <v>163</v>
      </c>
      <c r="I2016" s="41" t="s">
        <v>164</v>
      </c>
      <c r="J2016" s="41"/>
      <c r="K2016" s="10"/>
      <c r="L2016" s="10" t="s">
        <v>66</v>
      </c>
      <c r="M2016" s="10" t="s">
        <v>67</v>
      </c>
      <c r="N2016" s="13" t="s">
        <v>2577</v>
      </c>
      <c r="O2016" s="10" t="s">
        <v>604</v>
      </c>
      <c r="P2016" s="15" t="s">
        <v>2577</v>
      </c>
      <c r="Q2016" s="11"/>
      <c r="R2016" s="10"/>
      <c r="S2016" s="10" t="s">
        <v>536</v>
      </c>
      <c r="T2016" s="10" t="s">
        <v>536</v>
      </c>
      <c r="U2016" s="10" t="s">
        <v>2580</v>
      </c>
      <c r="V2016" s="10">
        <v>2710199900</v>
      </c>
      <c r="W2016" s="10" t="s">
        <v>604</v>
      </c>
      <c r="X2016" s="10" t="s">
        <v>604</v>
      </c>
      <c r="Y2016" s="10" t="s">
        <v>604</v>
      </c>
      <c r="Z2016" s="10" t="s">
        <v>604</v>
      </c>
      <c r="AA2016" s="10" t="s">
        <v>2581</v>
      </c>
      <c r="AB2016" s="14"/>
      <c r="AC2016" s="14"/>
      <c r="AD2016" s="14"/>
      <c r="AE2016" s="14"/>
      <c r="AF2016" s="14"/>
      <c r="AG2016" s="14"/>
      <c r="AH2016" s="14"/>
    </row>
    <row r="2017" spans="2:34" hidden="1" x14ac:dyDescent="0.35">
      <c r="B2017" s="10">
        <v>49135803</v>
      </c>
      <c r="C2017" s="10">
        <v>803</v>
      </c>
      <c r="D2017" s="11" t="s">
        <v>4842</v>
      </c>
      <c r="E2017" s="11"/>
      <c r="F2017" s="11"/>
      <c r="G2017" s="11" t="s">
        <v>46</v>
      </c>
      <c r="H2017" s="10" t="s">
        <v>1837</v>
      </c>
      <c r="I2017" s="41" t="s">
        <v>48</v>
      </c>
      <c r="J2017" s="41"/>
      <c r="K2017" s="10"/>
      <c r="L2017" s="10" t="s">
        <v>66</v>
      </c>
      <c r="M2017" s="10" t="s">
        <v>67</v>
      </c>
      <c r="N2017" s="13" t="s">
        <v>2577</v>
      </c>
      <c r="O2017" s="10" t="s">
        <v>604</v>
      </c>
      <c r="P2017" s="15" t="s">
        <v>2577</v>
      </c>
      <c r="Q2017" s="11"/>
      <c r="R2017" s="10"/>
      <c r="S2017" s="10" t="s">
        <v>536</v>
      </c>
      <c r="T2017" s="10" t="s">
        <v>536</v>
      </c>
      <c r="U2017" s="10" t="s">
        <v>2580</v>
      </c>
      <c r="V2017" s="10" t="s">
        <v>604</v>
      </c>
      <c r="W2017" s="10" t="s">
        <v>604</v>
      </c>
      <c r="X2017" s="10" t="s">
        <v>604</v>
      </c>
      <c r="Y2017" s="10" t="s">
        <v>604</v>
      </c>
      <c r="Z2017" s="10" t="s">
        <v>604</v>
      </c>
      <c r="AA2017" s="10" t="s">
        <v>2581</v>
      </c>
      <c r="AB2017" s="14"/>
      <c r="AC2017" s="14"/>
      <c r="AD2017" s="14"/>
      <c r="AE2017" s="14"/>
      <c r="AF2017" s="14"/>
      <c r="AG2017" s="14"/>
      <c r="AH2017" s="14"/>
    </row>
    <row r="2018" spans="2:34" hidden="1" x14ac:dyDescent="0.35">
      <c r="B2018" s="10">
        <v>49111815</v>
      </c>
      <c r="C2018" s="10">
        <v>815</v>
      </c>
      <c r="D2018" s="11" t="s">
        <v>4843</v>
      </c>
      <c r="E2018" s="11"/>
      <c r="F2018" s="11"/>
      <c r="G2018" s="11" t="s">
        <v>46</v>
      </c>
      <c r="H2018" s="10" t="s">
        <v>163</v>
      </c>
      <c r="I2018" s="41" t="s">
        <v>164</v>
      </c>
      <c r="J2018" s="41"/>
      <c r="K2018" s="10"/>
      <c r="L2018" s="10" t="s">
        <v>66</v>
      </c>
      <c r="M2018" s="10" t="s">
        <v>67</v>
      </c>
      <c r="N2018" s="13" t="s">
        <v>2577</v>
      </c>
      <c r="O2018" s="10" t="s">
        <v>604</v>
      </c>
      <c r="P2018" s="15" t="s">
        <v>2577</v>
      </c>
      <c r="Q2018" s="11"/>
      <c r="R2018" s="10"/>
      <c r="S2018" s="10" t="s">
        <v>536</v>
      </c>
      <c r="T2018" s="10" t="s">
        <v>536</v>
      </c>
      <c r="U2018" s="10" t="s">
        <v>2580</v>
      </c>
      <c r="V2018" s="10" t="s">
        <v>604</v>
      </c>
      <c r="W2018" s="10" t="s">
        <v>604</v>
      </c>
      <c r="X2018" s="10" t="s">
        <v>604</v>
      </c>
      <c r="Y2018" s="10" t="s">
        <v>604</v>
      </c>
      <c r="Z2018" s="10" t="s">
        <v>604</v>
      </c>
      <c r="AA2018" s="10" t="s">
        <v>2581</v>
      </c>
      <c r="AB2018" s="14"/>
      <c r="AC2018" s="14"/>
      <c r="AD2018" s="14"/>
      <c r="AE2018" s="14"/>
      <c r="AF2018" s="14"/>
      <c r="AG2018" s="14"/>
      <c r="AH2018" s="14"/>
    </row>
    <row r="2019" spans="2:34" hidden="1" x14ac:dyDescent="0.35">
      <c r="B2019" s="10">
        <v>49111801</v>
      </c>
      <c r="C2019" s="10">
        <v>801</v>
      </c>
      <c r="D2019" s="11" t="s">
        <v>4844</v>
      </c>
      <c r="E2019" s="11"/>
      <c r="F2019" s="11"/>
      <c r="G2019" s="11" t="s">
        <v>46</v>
      </c>
      <c r="H2019" s="10" t="s">
        <v>79</v>
      </c>
      <c r="I2019" s="41" t="s">
        <v>79</v>
      </c>
      <c r="J2019" s="41"/>
      <c r="K2019" s="10"/>
      <c r="L2019" s="10" t="s">
        <v>66</v>
      </c>
      <c r="M2019" s="10" t="s">
        <v>67</v>
      </c>
      <c r="N2019" s="13" t="s">
        <v>2577</v>
      </c>
      <c r="O2019" s="10" t="s">
        <v>604</v>
      </c>
      <c r="P2019" s="15" t="s">
        <v>2577</v>
      </c>
      <c r="Q2019" s="11"/>
      <c r="R2019" s="10"/>
      <c r="S2019" s="10" t="s">
        <v>536</v>
      </c>
      <c r="T2019" s="10" t="s">
        <v>536</v>
      </c>
      <c r="U2019" s="10" t="s">
        <v>2580</v>
      </c>
      <c r="V2019" s="10" t="s">
        <v>604</v>
      </c>
      <c r="W2019" s="10" t="s">
        <v>44</v>
      </c>
      <c r="X2019" s="10" t="s">
        <v>604</v>
      </c>
      <c r="Y2019" s="10" t="s">
        <v>604</v>
      </c>
      <c r="Z2019" s="10" t="s">
        <v>604</v>
      </c>
      <c r="AA2019" s="10" t="s">
        <v>2581</v>
      </c>
      <c r="AB2019" s="14"/>
      <c r="AC2019" s="14"/>
      <c r="AD2019" s="14"/>
      <c r="AE2019" s="14"/>
      <c r="AF2019" s="14"/>
      <c r="AG2019" s="14"/>
      <c r="AH2019" s="14"/>
    </row>
    <row r="2020" spans="2:34" hidden="1" x14ac:dyDescent="0.35">
      <c r="B2020" s="10">
        <v>49111803</v>
      </c>
      <c r="C2020" s="10">
        <v>803</v>
      </c>
      <c r="D2020" s="11" t="s">
        <v>4845</v>
      </c>
      <c r="E2020" s="11"/>
      <c r="F2020" s="11"/>
      <c r="G2020" s="11" t="s">
        <v>46</v>
      </c>
      <c r="H2020" s="10" t="s">
        <v>1837</v>
      </c>
      <c r="I2020" s="41" t="s">
        <v>48</v>
      </c>
      <c r="J2020" s="41"/>
      <c r="K2020" s="10"/>
      <c r="L2020" s="10" t="s">
        <v>66</v>
      </c>
      <c r="M2020" s="10" t="s">
        <v>67</v>
      </c>
      <c r="N2020" s="13" t="s">
        <v>2577</v>
      </c>
      <c r="O2020" s="10" t="s">
        <v>604</v>
      </c>
      <c r="P2020" s="15" t="s">
        <v>2577</v>
      </c>
      <c r="Q2020" s="11"/>
      <c r="R2020" s="10"/>
      <c r="S2020" s="10" t="s">
        <v>536</v>
      </c>
      <c r="T2020" s="10" t="s">
        <v>536</v>
      </c>
      <c r="U2020" s="10" t="s">
        <v>2580</v>
      </c>
      <c r="V2020" s="10" t="s">
        <v>604</v>
      </c>
      <c r="W2020" s="10" t="s">
        <v>604</v>
      </c>
      <c r="X2020" s="10" t="s">
        <v>604</v>
      </c>
      <c r="Y2020" s="10" t="s">
        <v>604</v>
      </c>
      <c r="Z2020" s="10" t="s">
        <v>604</v>
      </c>
      <c r="AA2020" s="10" t="s">
        <v>2581</v>
      </c>
      <c r="AB2020" s="14"/>
      <c r="AC2020" s="14"/>
      <c r="AD2020" s="14"/>
      <c r="AE2020" s="14"/>
      <c r="AF2020" s="14"/>
      <c r="AG2020" s="14"/>
      <c r="AH2020" s="14"/>
    </row>
    <row r="2021" spans="2:34" hidden="1" x14ac:dyDescent="0.35">
      <c r="B2021" s="10">
        <v>44543829</v>
      </c>
      <c r="C2021" s="10">
        <v>829</v>
      </c>
      <c r="D2021" s="11" t="s">
        <v>4846</v>
      </c>
      <c r="E2021" s="11"/>
      <c r="F2021" s="11"/>
      <c r="G2021" s="11" t="s">
        <v>46</v>
      </c>
      <c r="H2021" s="10" t="s">
        <v>3639</v>
      </c>
      <c r="I2021" s="41" t="s">
        <v>140</v>
      </c>
      <c r="J2021" s="41">
        <v>0</v>
      </c>
      <c r="K2021" s="10" t="s">
        <v>65</v>
      </c>
      <c r="L2021" s="10" t="s">
        <v>66</v>
      </c>
      <c r="M2021" s="10" t="s">
        <v>67</v>
      </c>
      <c r="N2021" s="13" t="s">
        <v>2577</v>
      </c>
      <c r="O2021" s="10" t="s">
        <v>53</v>
      </c>
      <c r="P2021" s="15" t="s">
        <v>2577</v>
      </c>
      <c r="Q2021" s="11"/>
      <c r="R2021" s="10"/>
      <c r="S2021" s="10" t="s">
        <v>536</v>
      </c>
      <c r="T2021" s="10" t="s">
        <v>536</v>
      </c>
      <c r="U2021" s="10" t="s">
        <v>2580</v>
      </c>
      <c r="V2021" s="10">
        <v>2710193200</v>
      </c>
      <c r="W2021" s="10" t="s">
        <v>604</v>
      </c>
      <c r="X2021" s="10" t="s">
        <v>604</v>
      </c>
      <c r="Y2021" s="10" t="s">
        <v>604</v>
      </c>
      <c r="Z2021" s="10" t="s">
        <v>604</v>
      </c>
      <c r="AA2021" s="10" t="s">
        <v>2581</v>
      </c>
      <c r="AB2021" s="14" t="s">
        <v>1890</v>
      </c>
      <c r="AC2021" s="14"/>
      <c r="AD2021" s="14"/>
      <c r="AE2021" s="14"/>
      <c r="AF2021" s="14"/>
      <c r="AG2021" s="14"/>
      <c r="AH2021" s="14"/>
    </row>
    <row r="2022" spans="2:34" hidden="1" x14ac:dyDescent="0.35">
      <c r="B2022" s="10">
        <v>44543905</v>
      </c>
      <c r="C2022" s="10">
        <v>905</v>
      </c>
      <c r="D2022" s="11" t="s">
        <v>4847</v>
      </c>
      <c r="E2022" s="11"/>
      <c r="F2022" s="11"/>
      <c r="G2022" s="11" t="s">
        <v>46</v>
      </c>
      <c r="H2022" s="10" t="s">
        <v>735</v>
      </c>
      <c r="I2022" s="41" t="s">
        <v>63</v>
      </c>
      <c r="J2022" s="41">
        <v>0</v>
      </c>
      <c r="K2022" s="10" t="s">
        <v>65</v>
      </c>
      <c r="L2022" s="10" t="s">
        <v>66</v>
      </c>
      <c r="M2022" s="10" t="s">
        <v>67</v>
      </c>
      <c r="N2022" s="13" t="s">
        <v>2577</v>
      </c>
      <c r="O2022" s="10" t="s">
        <v>53</v>
      </c>
      <c r="P2022" s="15" t="s">
        <v>2577</v>
      </c>
      <c r="Q2022" s="11"/>
      <c r="R2022" s="10"/>
      <c r="S2022" s="10">
        <v>45275905</v>
      </c>
      <c r="T2022" s="10" t="s">
        <v>1907</v>
      </c>
      <c r="U2022" s="10" t="s">
        <v>2594</v>
      </c>
      <c r="V2022" s="10">
        <v>2710193200</v>
      </c>
      <c r="W2022" s="10" t="s">
        <v>604</v>
      </c>
      <c r="X2022" s="10" t="s">
        <v>4848</v>
      </c>
      <c r="Y2022" s="10" t="s">
        <v>604</v>
      </c>
      <c r="Z2022" s="10" t="s">
        <v>604</v>
      </c>
      <c r="AA2022" s="10" t="s">
        <v>4849</v>
      </c>
      <c r="AB2022" s="14" t="s">
        <v>1890</v>
      </c>
      <c r="AC2022" s="14"/>
      <c r="AD2022" s="14"/>
      <c r="AE2022" s="14"/>
      <c r="AF2022" s="14"/>
      <c r="AG2022" s="14"/>
      <c r="AH2022" s="14"/>
    </row>
    <row r="2023" spans="2:34" hidden="1" x14ac:dyDescent="0.35">
      <c r="B2023" s="10">
        <v>44543855</v>
      </c>
      <c r="C2023" s="10">
        <v>855</v>
      </c>
      <c r="D2023" s="11" t="s">
        <v>4850</v>
      </c>
      <c r="E2023" s="11"/>
      <c r="F2023" s="11"/>
      <c r="G2023" s="11" t="s">
        <v>46</v>
      </c>
      <c r="H2023" s="10" t="s">
        <v>163</v>
      </c>
      <c r="I2023" s="41" t="s">
        <v>164</v>
      </c>
      <c r="J2023" s="41">
        <v>0</v>
      </c>
      <c r="K2023" s="10" t="s">
        <v>65</v>
      </c>
      <c r="L2023" s="10" t="s">
        <v>66</v>
      </c>
      <c r="M2023" s="10" t="s">
        <v>67</v>
      </c>
      <c r="N2023" s="13" t="s">
        <v>2577</v>
      </c>
      <c r="O2023" s="10" t="s">
        <v>53</v>
      </c>
      <c r="P2023" s="15" t="s">
        <v>2577</v>
      </c>
      <c r="Q2023" s="11"/>
      <c r="R2023" s="10"/>
      <c r="S2023" s="10">
        <v>45275855</v>
      </c>
      <c r="T2023" s="10" t="s">
        <v>1912</v>
      </c>
      <c r="U2023" s="10" t="s">
        <v>2594</v>
      </c>
      <c r="V2023" s="10">
        <v>2710193200</v>
      </c>
      <c r="W2023" s="10" t="s">
        <v>604</v>
      </c>
      <c r="X2023" s="10" t="s">
        <v>4848</v>
      </c>
      <c r="Y2023" s="10" t="s">
        <v>604</v>
      </c>
      <c r="Z2023" s="10" t="s">
        <v>604</v>
      </c>
      <c r="AA2023" s="10" t="s">
        <v>4849</v>
      </c>
      <c r="AB2023" s="14" t="s">
        <v>1890</v>
      </c>
      <c r="AC2023" s="14"/>
      <c r="AD2023" s="14"/>
      <c r="AE2023" s="14"/>
      <c r="AF2023" s="14"/>
      <c r="AG2023" s="14"/>
      <c r="AH2023" s="14"/>
    </row>
    <row r="2024" spans="2:34" hidden="1" x14ac:dyDescent="0.35">
      <c r="B2024" s="10">
        <v>44543801</v>
      </c>
      <c r="C2024" s="10">
        <v>801</v>
      </c>
      <c r="D2024" s="11" t="s">
        <v>4851</v>
      </c>
      <c r="E2024" s="11"/>
      <c r="F2024" s="11"/>
      <c r="G2024" s="11" t="s">
        <v>46</v>
      </c>
      <c r="H2024" s="10" t="s">
        <v>79</v>
      </c>
      <c r="I2024" s="41" t="s">
        <v>79</v>
      </c>
      <c r="J2024" s="41">
        <v>0</v>
      </c>
      <c r="K2024" s="10" t="s">
        <v>65</v>
      </c>
      <c r="L2024" s="10" t="s">
        <v>66</v>
      </c>
      <c r="M2024" s="10" t="s">
        <v>67</v>
      </c>
      <c r="N2024" s="13" t="s">
        <v>2577</v>
      </c>
      <c r="O2024" s="10" t="s">
        <v>53</v>
      </c>
      <c r="P2024" s="15" t="s">
        <v>2577</v>
      </c>
      <c r="Q2024" s="11"/>
      <c r="R2024" s="10"/>
      <c r="S2024" s="10">
        <v>45275801</v>
      </c>
      <c r="T2024" s="10" t="s">
        <v>1908</v>
      </c>
      <c r="U2024" s="10" t="s">
        <v>2594</v>
      </c>
      <c r="V2024" s="10" t="s">
        <v>604</v>
      </c>
      <c r="W2024" s="10" t="s">
        <v>44</v>
      </c>
      <c r="X2024" s="10" t="s">
        <v>4848</v>
      </c>
      <c r="Y2024" s="10" t="s">
        <v>604</v>
      </c>
      <c r="Z2024" s="10" t="s">
        <v>604</v>
      </c>
      <c r="AA2024" s="10" t="s">
        <v>4849</v>
      </c>
      <c r="AB2024" s="14" t="s">
        <v>1890</v>
      </c>
      <c r="AC2024" s="14"/>
      <c r="AD2024" s="14"/>
      <c r="AE2024" s="14"/>
      <c r="AF2024" s="14"/>
      <c r="AG2024" s="14"/>
      <c r="AH2024" s="14"/>
    </row>
    <row r="2025" spans="2:34" hidden="1" x14ac:dyDescent="0.35">
      <c r="B2025" s="10">
        <v>44543803</v>
      </c>
      <c r="C2025" s="10">
        <v>803</v>
      </c>
      <c r="D2025" s="11" t="s">
        <v>4852</v>
      </c>
      <c r="E2025" s="11"/>
      <c r="F2025" s="11"/>
      <c r="G2025" s="11" t="s">
        <v>46</v>
      </c>
      <c r="H2025" s="10" t="s">
        <v>1837</v>
      </c>
      <c r="I2025" s="41" t="s">
        <v>48</v>
      </c>
      <c r="J2025" s="41">
        <v>0</v>
      </c>
      <c r="K2025" s="10" t="s">
        <v>65</v>
      </c>
      <c r="L2025" s="10" t="s">
        <v>66</v>
      </c>
      <c r="M2025" s="10" t="s">
        <v>67</v>
      </c>
      <c r="N2025" s="13" t="s">
        <v>2577</v>
      </c>
      <c r="O2025" s="10" t="s">
        <v>53</v>
      </c>
      <c r="P2025" s="15" t="s">
        <v>2577</v>
      </c>
      <c r="Q2025" s="11"/>
      <c r="R2025" s="10"/>
      <c r="S2025" s="10">
        <v>45275809</v>
      </c>
      <c r="T2025" s="10" t="s">
        <v>1915</v>
      </c>
      <c r="U2025" s="10" t="s">
        <v>2594</v>
      </c>
      <c r="V2025" s="10">
        <v>2710193200</v>
      </c>
      <c r="W2025" s="10" t="s">
        <v>604</v>
      </c>
      <c r="X2025" s="10" t="s">
        <v>4848</v>
      </c>
      <c r="Y2025" s="10" t="s">
        <v>604</v>
      </c>
      <c r="Z2025" s="10" t="s">
        <v>604</v>
      </c>
      <c r="AA2025" s="10" t="s">
        <v>4849</v>
      </c>
      <c r="AB2025" s="14" t="s">
        <v>1890</v>
      </c>
      <c r="AC2025" s="14"/>
      <c r="AD2025" s="14"/>
      <c r="AE2025" s="14"/>
      <c r="AF2025" s="14"/>
      <c r="AG2025" s="14"/>
      <c r="AH2025" s="14"/>
    </row>
    <row r="2026" spans="2:34" hidden="1" x14ac:dyDescent="0.35">
      <c r="B2026" s="10">
        <v>43680849</v>
      </c>
      <c r="C2026" s="10">
        <v>849</v>
      </c>
      <c r="D2026" s="11" t="s">
        <v>4853</v>
      </c>
      <c r="E2026" s="11"/>
      <c r="F2026" s="11"/>
      <c r="G2026" s="11" t="s">
        <v>46</v>
      </c>
      <c r="H2026" s="10" t="s">
        <v>3279</v>
      </c>
      <c r="I2026" s="41" t="s">
        <v>140</v>
      </c>
      <c r="J2026" s="41">
        <v>0</v>
      </c>
      <c r="K2026" s="10" t="s">
        <v>65</v>
      </c>
      <c r="L2026" s="10" t="s">
        <v>51</v>
      </c>
      <c r="M2026" s="10" t="s">
        <v>67</v>
      </c>
      <c r="N2026" s="13" t="s">
        <v>2577</v>
      </c>
      <c r="O2026" s="10" t="s">
        <v>53</v>
      </c>
      <c r="P2026" s="15" t="s">
        <v>2577</v>
      </c>
      <c r="Q2026" s="11"/>
      <c r="R2026" s="10"/>
      <c r="S2026" s="10" t="s">
        <v>536</v>
      </c>
      <c r="T2026" s="10" t="s">
        <v>536</v>
      </c>
      <c r="U2026" s="10" t="s">
        <v>2580</v>
      </c>
      <c r="V2026" s="10" t="s">
        <v>604</v>
      </c>
      <c r="W2026" s="10" t="s">
        <v>2582</v>
      </c>
      <c r="X2026" s="10" t="s">
        <v>604</v>
      </c>
      <c r="Y2026" s="10" t="s">
        <v>604</v>
      </c>
      <c r="Z2026" s="10" t="s">
        <v>604</v>
      </c>
      <c r="AA2026" s="10" t="s">
        <v>2581</v>
      </c>
      <c r="AB2026" s="14" t="s">
        <v>1890</v>
      </c>
      <c r="AC2026" s="14"/>
      <c r="AD2026" s="14"/>
      <c r="AE2026" s="14"/>
      <c r="AF2026" s="14"/>
      <c r="AG2026" s="14"/>
      <c r="AH2026" s="14"/>
    </row>
    <row r="2027" spans="2:34" hidden="1" x14ac:dyDescent="0.35">
      <c r="B2027" s="10">
        <v>44532855</v>
      </c>
      <c r="C2027" s="10">
        <v>855</v>
      </c>
      <c r="D2027" s="11" t="s">
        <v>4854</v>
      </c>
      <c r="E2027" s="11"/>
      <c r="F2027" s="11"/>
      <c r="G2027" s="11" t="s">
        <v>46</v>
      </c>
      <c r="H2027" s="10" t="s">
        <v>163</v>
      </c>
      <c r="I2027" s="41" t="s">
        <v>164</v>
      </c>
      <c r="J2027" s="41">
        <v>0</v>
      </c>
      <c r="K2027" s="10" t="s">
        <v>65</v>
      </c>
      <c r="L2027" s="10" t="s">
        <v>66</v>
      </c>
      <c r="M2027" s="10" t="s">
        <v>67</v>
      </c>
      <c r="N2027" s="13" t="s">
        <v>2577</v>
      </c>
      <c r="O2027" s="10" t="s">
        <v>53</v>
      </c>
      <c r="P2027" s="15" t="s">
        <v>2577</v>
      </c>
      <c r="Q2027" s="11"/>
      <c r="R2027" s="10"/>
      <c r="S2027" s="10">
        <v>45276855</v>
      </c>
      <c r="T2027" s="10" t="s">
        <v>1950</v>
      </c>
      <c r="U2027" s="10" t="s">
        <v>2594</v>
      </c>
      <c r="V2027" s="10">
        <v>2710193200</v>
      </c>
      <c r="W2027" s="10" t="s">
        <v>604</v>
      </c>
      <c r="X2027" s="10" t="s">
        <v>4855</v>
      </c>
      <c r="Y2027" s="10" t="s">
        <v>604</v>
      </c>
      <c r="Z2027" s="10" t="s">
        <v>604</v>
      </c>
      <c r="AA2027" s="10" t="s">
        <v>4856</v>
      </c>
      <c r="AB2027" s="14" t="s">
        <v>1890</v>
      </c>
      <c r="AC2027" s="14"/>
      <c r="AD2027" s="14"/>
      <c r="AE2027" s="14"/>
      <c r="AF2027" s="14"/>
      <c r="AG2027" s="14"/>
      <c r="AH2027" s="14"/>
    </row>
    <row r="2028" spans="2:34" hidden="1" x14ac:dyDescent="0.35">
      <c r="B2028" s="10">
        <v>44532801</v>
      </c>
      <c r="C2028" s="10">
        <v>801</v>
      </c>
      <c r="D2028" s="11" t="s">
        <v>4857</v>
      </c>
      <c r="E2028" s="11"/>
      <c r="F2028" s="11"/>
      <c r="G2028" s="11" t="s">
        <v>46</v>
      </c>
      <c r="H2028" s="10" t="s">
        <v>79</v>
      </c>
      <c r="I2028" s="41" t="s">
        <v>79</v>
      </c>
      <c r="J2028" s="41">
        <v>0</v>
      </c>
      <c r="K2028" s="10" t="s">
        <v>65</v>
      </c>
      <c r="L2028" s="10" t="s">
        <v>66</v>
      </c>
      <c r="M2028" s="10" t="s">
        <v>67</v>
      </c>
      <c r="N2028" s="13" t="s">
        <v>2577</v>
      </c>
      <c r="O2028" s="10" t="s">
        <v>53</v>
      </c>
      <c r="P2028" s="15" t="s">
        <v>2577</v>
      </c>
      <c r="Q2028" s="11"/>
      <c r="R2028" s="10"/>
      <c r="S2028" s="10">
        <v>45276809</v>
      </c>
      <c r="T2028" s="10" t="s">
        <v>1954</v>
      </c>
      <c r="U2028" s="10" t="s">
        <v>2594</v>
      </c>
      <c r="V2028" s="10">
        <v>2710193200</v>
      </c>
      <c r="W2028" s="10" t="s">
        <v>44</v>
      </c>
      <c r="X2028" s="10" t="s">
        <v>4855</v>
      </c>
      <c r="Y2028" s="10" t="s">
        <v>604</v>
      </c>
      <c r="Z2028" s="10" t="s">
        <v>604</v>
      </c>
      <c r="AA2028" s="10" t="s">
        <v>4856</v>
      </c>
      <c r="AB2028" s="14" t="s">
        <v>1890</v>
      </c>
      <c r="AC2028" s="14"/>
      <c r="AD2028" s="14"/>
      <c r="AE2028" s="14"/>
      <c r="AF2028" s="14"/>
      <c r="AG2028" s="14"/>
      <c r="AH2028" s="14"/>
    </row>
    <row r="2029" spans="2:34" hidden="1" x14ac:dyDescent="0.35">
      <c r="B2029" s="10">
        <v>44532803</v>
      </c>
      <c r="C2029" s="10">
        <v>803</v>
      </c>
      <c r="D2029" s="11" t="s">
        <v>4858</v>
      </c>
      <c r="E2029" s="11"/>
      <c r="F2029" s="11"/>
      <c r="G2029" s="11" t="s">
        <v>46</v>
      </c>
      <c r="H2029" s="10" t="s">
        <v>1837</v>
      </c>
      <c r="I2029" s="41" t="s">
        <v>48</v>
      </c>
      <c r="J2029" s="41">
        <v>0</v>
      </c>
      <c r="K2029" s="10" t="s">
        <v>65</v>
      </c>
      <c r="L2029" s="10" t="s">
        <v>66</v>
      </c>
      <c r="M2029" s="10" t="s">
        <v>67</v>
      </c>
      <c r="N2029" s="13" t="s">
        <v>2577</v>
      </c>
      <c r="O2029" s="10" t="s">
        <v>53</v>
      </c>
      <c r="P2029" s="15" t="s">
        <v>2577</v>
      </c>
      <c r="Q2029" s="11"/>
      <c r="R2029" s="10"/>
      <c r="S2029" s="10">
        <v>45276809</v>
      </c>
      <c r="T2029" s="10" t="s">
        <v>1954</v>
      </c>
      <c r="U2029" s="10" t="s">
        <v>2594</v>
      </c>
      <c r="V2029" s="10" t="s">
        <v>604</v>
      </c>
      <c r="W2029" s="10" t="s">
        <v>604</v>
      </c>
      <c r="X2029" s="10" t="s">
        <v>4855</v>
      </c>
      <c r="Y2029" s="10" t="s">
        <v>604</v>
      </c>
      <c r="Z2029" s="10" t="s">
        <v>604</v>
      </c>
      <c r="AA2029" s="10" t="s">
        <v>4856</v>
      </c>
      <c r="AB2029" s="14" t="s">
        <v>1890</v>
      </c>
      <c r="AC2029" s="14"/>
      <c r="AD2029" s="14"/>
      <c r="AE2029" s="14"/>
      <c r="AF2029" s="14"/>
      <c r="AG2029" s="14"/>
      <c r="AH2029" s="14"/>
    </row>
    <row r="2030" spans="2:34" hidden="1" x14ac:dyDescent="0.35">
      <c r="B2030" s="10">
        <v>44532870</v>
      </c>
      <c r="C2030" s="10">
        <v>870</v>
      </c>
      <c r="D2030" s="11" t="s">
        <v>4859</v>
      </c>
      <c r="E2030" s="11"/>
      <c r="F2030" s="11"/>
      <c r="G2030" s="11" t="s">
        <v>46</v>
      </c>
      <c r="H2030" s="10" t="s">
        <v>151</v>
      </c>
      <c r="I2030" s="41" t="s">
        <v>86</v>
      </c>
      <c r="J2030" s="41">
        <v>0</v>
      </c>
      <c r="K2030" s="10" t="s">
        <v>65</v>
      </c>
      <c r="L2030" s="10" t="s">
        <v>66</v>
      </c>
      <c r="M2030" s="10" t="s">
        <v>67</v>
      </c>
      <c r="N2030" s="13" t="s">
        <v>2577</v>
      </c>
      <c r="O2030" s="10" t="s">
        <v>53</v>
      </c>
      <c r="P2030" s="15" t="s">
        <v>2577</v>
      </c>
      <c r="Q2030" s="11"/>
      <c r="R2030" s="10"/>
      <c r="S2030" s="10" t="s">
        <v>536</v>
      </c>
      <c r="T2030" s="10" t="s">
        <v>536</v>
      </c>
      <c r="U2030" s="10" t="s">
        <v>2580</v>
      </c>
      <c r="V2030" s="10" t="s">
        <v>604</v>
      </c>
      <c r="W2030" s="10" t="s">
        <v>604</v>
      </c>
      <c r="X2030" s="10" t="s">
        <v>604</v>
      </c>
      <c r="Y2030" s="10" t="s">
        <v>604</v>
      </c>
      <c r="Z2030" s="10" t="s">
        <v>604</v>
      </c>
      <c r="AA2030" s="10" t="s">
        <v>2581</v>
      </c>
      <c r="AB2030" s="14" t="s">
        <v>1890</v>
      </c>
      <c r="AC2030" s="14"/>
      <c r="AD2030" s="14"/>
      <c r="AE2030" s="14"/>
      <c r="AF2030" s="14"/>
      <c r="AG2030" s="14"/>
      <c r="AH2030" s="14"/>
    </row>
    <row r="2031" spans="2:34" hidden="1" x14ac:dyDescent="0.35">
      <c r="B2031" s="10">
        <v>43685909</v>
      </c>
      <c r="C2031" s="10">
        <v>909</v>
      </c>
      <c r="D2031" s="11" t="s">
        <v>4860</v>
      </c>
      <c r="E2031" s="11"/>
      <c r="F2031" s="11"/>
      <c r="G2031" s="11" t="s">
        <v>46</v>
      </c>
      <c r="H2031" s="10" t="s">
        <v>735</v>
      </c>
      <c r="I2031" s="41" t="s">
        <v>63</v>
      </c>
      <c r="J2031" s="41">
        <v>0</v>
      </c>
      <c r="K2031" s="10" t="s">
        <v>65</v>
      </c>
      <c r="L2031" s="10" t="s">
        <v>51</v>
      </c>
      <c r="M2031" s="10" t="s">
        <v>67</v>
      </c>
      <c r="N2031" s="13" t="s">
        <v>2577</v>
      </c>
      <c r="O2031" s="10" t="s">
        <v>53</v>
      </c>
      <c r="P2031" s="15" t="s">
        <v>2577</v>
      </c>
      <c r="Q2031" s="11"/>
      <c r="R2031" s="10"/>
      <c r="S2031" s="10">
        <v>45257909</v>
      </c>
      <c r="T2031" s="10" t="s">
        <v>1982</v>
      </c>
      <c r="U2031" s="10" t="s">
        <v>2594</v>
      </c>
      <c r="V2031" s="10">
        <v>2710193200</v>
      </c>
      <c r="W2031" s="10" t="s">
        <v>2582</v>
      </c>
      <c r="X2031" s="10" t="s">
        <v>4861</v>
      </c>
      <c r="Y2031" s="10" t="s">
        <v>604</v>
      </c>
      <c r="Z2031" s="10" t="s">
        <v>604</v>
      </c>
      <c r="AA2031" s="10" t="s">
        <v>4862</v>
      </c>
      <c r="AB2031" s="14" t="s">
        <v>1890</v>
      </c>
      <c r="AC2031" s="14"/>
      <c r="AD2031" s="14"/>
      <c r="AE2031" s="14"/>
      <c r="AF2031" s="14"/>
      <c r="AG2031" s="14"/>
      <c r="AH2031" s="14"/>
    </row>
    <row r="2032" spans="2:34" hidden="1" x14ac:dyDescent="0.35">
      <c r="B2032" s="10">
        <v>44521829</v>
      </c>
      <c r="C2032" s="10">
        <v>829</v>
      </c>
      <c r="D2032" s="11" t="s">
        <v>4863</v>
      </c>
      <c r="E2032" s="11"/>
      <c r="F2032" s="11"/>
      <c r="G2032" s="11" t="s">
        <v>46</v>
      </c>
      <c r="H2032" s="10" t="s">
        <v>3639</v>
      </c>
      <c r="I2032" s="41" t="s">
        <v>140</v>
      </c>
      <c r="J2032" s="41">
        <v>0</v>
      </c>
      <c r="K2032" s="10" t="s">
        <v>65</v>
      </c>
      <c r="L2032" s="10" t="s">
        <v>66</v>
      </c>
      <c r="M2032" s="10" t="s">
        <v>67</v>
      </c>
      <c r="N2032" s="13" t="s">
        <v>2577</v>
      </c>
      <c r="O2032" s="10" t="s">
        <v>53</v>
      </c>
      <c r="P2032" s="15" t="s">
        <v>2577</v>
      </c>
      <c r="Q2032" s="11"/>
      <c r="R2032" s="10"/>
      <c r="S2032" s="10" t="s">
        <v>536</v>
      </c>
      <c r="T2032" s="10" t="s">
        <v>536</v>
      </c>
      <c r="U2032" s="10" t="s">
        <v>2580</v>
      </c>
      <c r="V2032" s="10">
        <v>2710193200</v>
      </c>
      <c r="W2032" s="10" t="s">
        <v>604</v>
      </c>
      <c r="X2032" s="10" t="s">
        <v>604</v>
      </c>
      <c r="Y2032" s="10" t="s">
        <v>604</v>
      </c>
      <c r="Z2032" s="10" t="s">
        <v>604</v>
      </c>
      <c r="AA2032" s="10" t="s">
        <v>2581</v>
      </c>
      <c r="AB2032" s="14" t="s">
        <v>1890</v>
      </c>
      <c r="AC2032" s="14"/>
      <c r="AD2032" s="14"/>
      <c r="AE2032" s="14"/>
      <c r="AF2032" s="14"/>
      <c r="AG2032" s="14"/>
      <c r="AH2032" s="14"/>
    </row>
    <row r="2033" spans="2:34" hidden="1" x14ac:dyDescent="0.35">
      <c r="B2033" s="10">
        <v>44521855</v>
      </c>
      <c r="C2033" s="10">
        <v>855</v>
      </c>
      <c r="D2033" s="11" t="s">
        <v>4864</v>
      </c>
      <c r="E2033" s="11"/>
      <c r="F2033" s="11"/>
      <c r="G2033" s="11" t="s">
        <v>46</v>
      </c>
      <c r="H2033" s="10" t="s">
        <v>163</v>
      </c>
      <c r="I2033" s="41" t="s">
        <v>164</v>
      </c>
      <c r="J2033" s="41">
        <v>0</v>
      </c>
      <c r="K2033" s="10" t="s">
        <v>65</v>
      </c>
      <c r="L2033" s="10" t="s">
        <v>66</v>
      </c>
      <c r="M2033" s="10" t="s">
        <v>67</v>
      </c>
      <c r="N2033" s="13" t="s">
        <v>2577</v>
      </c>
      <c r="O2033" s="10" t="s">
        <v>53</v>
      </c>
      <c r="P2033" s="15" t="s">
        <v>2577</v>
      </c>
      <c r="Q2033" s="11"/>
      <c r="R2033" s="10"/>
      <c r="S2033" s="10">
        <v>43582855</v>
      </c>
      <c r="T2033" s="10" t="s">
        <v>1966</v>
      </c>
      <c r="U2033" s="10" t="s">
        <v>2594</v>
      </c>
      <c r="V2033" s="10">
        <v>2710193200</v>
      </c>
      <c r="W2033" s="10" t="s">
        <v>604</v>
      </c>
      <c r="X2033" s="10" t="s">
        <v>4865</v>
      </c>
      <c r="Y2033" s="10" t="s">
        <v>604</v>
      </c>
      <c r="Z2033" s="10" t="s">
        <v>604</v>
      </c>
      <c r="AA2033" s="10" t="s">
        <v>4866</v>
      </c>
      <c r="AB2033" s="14" t="s">
        <v>1890</v>
      </c>
      <c r="AC2033" s="14"/>
      <c r="AD2033" s="14"/>
      <c r="AE2033" s="14"/>
      <c r="AF2033" s="14"/>
      <c r="AG2033" s="14"/>
      <c r="AH2033" s="14"/>
    </row>
    <row r="2034" spans="2:34" hidden="1" x14ac:dyDescent="0.35">
      <c r="B2034" s="10">
        <v>44521801</v>
      </c>
      <c r="C2034" s="10">
        <v>801</v>
      </c>
      <c r="D2034" s="11" t="s">
        <v>4867</v>
      </c>
      <c r="E2034" s="11"/>
      <c r="F2034" s="11"/>
      <c r="G2034" s="11" t="s">
        <v>46</v>
      </c>
      <c r="H2034" s="10" t="s">
        <v>79</v>
      </c>
      <c r="I2034" s="41" t="s">
        <v>79</v>
      </c>
      <c r="J2034" s="41">
        <v>0</v>
      </c>
      <c r="K2034" s="10" t="s">
        <v>65</v>
      </c>
      <c r="L2034" s="10" t="s">
        <v>66</v>
      </c>
      <c r="M2034" s="10" t="s">
        <v>67</v>
      </c>
      <c r="N2034" s="13" t="s">
        <v>2577</v>
      </c>
      <c r="O2034" s="10" t="s">
        <v>53</v>
      </c>
      <c r="P2034" s="15" t="s">
        <v>2577</v>
      </c>
      <c r="Q2034" s="11"/>
      <c r="R2034" s="10"/>
      <c r="S2034" s="10">
        <v>43582801</v>
      </c>
      <c r="T2034" s="10" t="s">
        <v>1213</v>
      </c>
      <c r="U2034" s="10" t="s">
        <v>2594</v>
      </c>
      <c r="V2034" s="10" t="s">
        <v>604</v>
      </c>
      <c r="W2034" s="10" t="s">
        <v>44</v>
      </c>
      <c r="X2034" s="10" t="s">
        <v>4865</v>
      </c>
      <c r="Y2034" s="10" t="s">
        <v>604</v>
      </c>
      <c r="Z2034" s="10" t="s">
        <v>604</v>
      </c>
      <c r="AA2034" s="10" t="s">
        <v>4866</v>
      </c>
      <c r="AB2034" s="14" t="s">
        <v>1890</v>
      </c>
      <c r="AC2034" s="14"/>
      <c r="AD2034" s="14"/>
      <c r="AE2034" s="14"/>
      <c r="AF2034" s="14"/>
      <c r="AG2034" s="14"/>
      <c r="AH2034" s="14"/>
    </row>
    <row r="2035" spans="2:34" hidden="1" x14ac:dyDescent="0.35">
      <c r="B2035" s="10">
        <v>43090860</v>
      </c>
      <c r="C2035" s="10">
        <v>860</v>
      </c>
      <c r="D2035" s="11" t="s">
        <v>4868</v>
      </c>
      <c r="E2035" s="11"/>
      <c r="F2035" s="11"/>
      <c r="G2035" s="11" t="s">
        <v>46</v>
      </c>
      <c r="H2035" s="10" t="s">
        <v>163</v>
      </c>
      <c r="I2035" s="41" t="s">
        <v>164</v>
      </c>
      <c r="J2035" s="41">
        <v>0</v>
      </c>
      <c r="K2035" s="10" t="s">
        <v>65</v>
      </c>
      <c r="L2035" s="10" t="s">
        <v>51</v>
      </c>
      <c r="M2035" s="10" t="s">
        <v>67</v>
      </c>
      <c r="N2035" s="13" t="s">
        <v>2577</v>
      </c>
      <c r="O2035" s="10" t="s">
        <v>53</v>
      </c>
      <c r="P2035" s="15" t="s">
        <v>2577</v>
      </c>
      <c r="Q2035" s="11"/>
      <c r="R2035" s="10"/>
      <c r="S2035" s="10" t="s">
        <v>536</v>
      </c>
      <c r="T2035" s="10" t="s">
        <v>536</v>
      </c>
      <c r="U2035" s="10" t="s">
        <v>2580</v>
      </c>
      <c r="V2035" s="10">
        <v>2710193200</v>
      </c>
      <c r="W2035" s="10" t="s">
        <v>2582</v>
      </c>
      <c r="X2035" s="10" t="s">
        <v>604</v>
      </c>
      <c r="Y2035" s="10" t="s">
        <v>604</v>
      </c>
      <c r="Z2035" s="10" t="s">
        <v>604</v>
      </c>
      <c r="AA2035" s="10" t="s">
        <v>2581</v>
      </c>
      <c r="AB2035" s="14" t="s">
        <v>1890</v>
      </c>
      <c r="AC2035" s="14"/>
      <c r="AD2035" s="14"/>
      <c r="AE2035" s="14"/>
      <c r="AF2035" s="14"/>
      <c r="AG2035" s="14"/>
      <c r="AH2035" s="14"/>
    </row>
    <row r="2036" spans="2:34" hidden="1" x14ac:dyDescent="0.35">
      <c r="B2036" s="10">
        <v>43190860</v>
      </c>
      <c r="C2036" s="10">
        <v>860</v>
      </c>
      <c r="D2036" s="11" t="s">
        <v>4869</v>
      </c>
      <c r="E2036" s="11"/>
      <c r="F2036" s="11"/>
      <c r="G2036" s="11" t="s">
        <v>46</v>
      </c>
      <c r="H2036" s="10" t="s">
        <v>163</v>
      </c>
      <c r="I2036" s="41" t="s">
        <v>164</v>
      </c>
      <c r="J2036" s="41">
        <v>0</v>
      </c>
      <c r="K2036" s="10" t="s">
        <v>65</v>
      </c>
      <c r="L2036" s="10" t="s">
        <v>51</v>
      </c>
      <c r="M2036" s="10" t="s">
        <v>67</v>
      </c>
      <c r="N2036" s="13" t="s">
        <v>2577</v>
      </c>
      <c r="O2036" s="10" t="s">
        <v>53</v>
      </c>
      <c r="P2036" s="15" t="s">
        <v>2577</v>
      </c>
      <c r="Q2036" s="11"/>
      <c r="R2036" s="10"/>
      <c r="S2036" s="10" t="s">
        <v>3629</v>
      </c>
      <c r="T2036" s="10" t="s">
        <v>3629</v>
      </c>
      <c r="U2036" s="10" t="s">
        <v>2580</v>
      </c>
      <c r="V2036" s="10">
        <v>2710193200</v>
      </c>
      <c r="W2036" s="10" t="s">
        <v>2582</v>
      </c>
      <c r="X2036" s="10" t="s">
        <v>4870</v>
      </c>
      <c r="Y2036" s="10" t="s">
        <v>604</v>
      </c>
      <c r="Z2036" s="10" t="s">
        <v>604</v>
      </c>
      <c r="AA2036" s="10" t="s">
        <v>4871</v>
      </c>
      <c r="AB2036" s="14" t="s">
        <v>1890</v>
      </c>
      <c r="AC2036" s="14"/>
      <c r="AD2036" s="14"/>
      <c r="AE2036" s="14"/>
      <c r="AF2036" s="14"/>
      <c r="AG2036" s="14"/>
      <c r="AH2036" s="14"/>
    </row>
    <row r="2037" spans="2:34" hidden="1" x14ac:dyDescent="0.35">
      <c r="B2037" s="10">
        <v>44090801</v>
      </c>
      <c r="C2037" s="10">
        <v>801</v>
      </c>
      <c r="D2037" s="11" t="s">
        <v>4872</v>
      </c>
      <c r="E2037" s="11"/>
      <c r="F2037" s="11"/>
      <c r="G2037" s="11" t="s">
        <v>46</v>
      </c>
      <c r="H2037" s="10" t="s">
        <v>79</v>
      </c>
      <c r="I2037" s="41" t="s">
        <v>79</v>
      </c>
      <c r="J2037" s="41">
        <v>0</v>
      </c>
      <c r="K2037" s="10" t="s">
        <v>65</v>
      </c>
      <c r="L2037" s="10" t="s">
        <v>66</v>
      </c>
      <c r="M2037" s="10" t="s">
        <v>67</v>
      </c>
      <c r="N2037" s="13" t="s">
        <v>2577</v>
      </c>
      <c r="O2037" s="10" t="s">
        <v>53</v>
      </c>
      <c r="P2037" s="15" t="s">
        <v>2577</v>
      </c>
      <c r="Q2037" s="11"/>
      <c r="R2037" s="10"/>
      <c r="S2037" s="10">
        <v>45292801</v>
      </c>
      <c r="T2037" s="10" t="s">
        <v>1977</v>
      </c>
      <c r="U2037" s="10" t="s">
        <v>2594</v>
      </c>
      <c r="V2037" s="10">
        <v>2710193200</v>
      </c>
      <c r="W2037" s="10" t="s">
        <v>44</v>
      </c>
      <c r="X2037" s="10" t="s">
        <v>4870</v>
      </c>
      <c r="Y2037" s="10" t="s">
        <v>604</v>
      </c>
      <c r="Z2037" s="10" t="s">
        <v>604</v>
      </c>
      <c r="AA2037" s="10" t="s">
        <v>4871</v>
      </c>
      <c r="AB2037" s="14" t="s">
        <v>1890</v>
      </c>
      <c r="AC2037" s="14"/>
      <c r="AD2037" s="14"/>
      <c r="AE2037" s="14"/>
      <c r="AF2037" s="14"/>
      <c r="AG2037" s="14"/>
      <c r="AH2037" s="14"/>
    </row>
    <row r="2038" spans="2:34" hidden="1" x14ac:dyDescent="0.35">
      <c r="B2038" s="10">
        <v>44521803</v>
      </c>
      <c r="C2038" s="10">
        <v>803</v>
      </c>
      <c r="D2038" s="11" t="s">
        <v>4873</v>
      </c>
      <c r="E2038" s="11"/>
      <c r="F2038" s="11"/>
      <c r="G2038" s="11" t="s">
        <v>46</v>
      </c>
      <c r="H2038" s="10" t="s">
        <v>1837</v>
      </c>
      <c r="I2038" s="41" t="s">
        <v>48</v>
      </c>
      <c r="J2038" s="41">
        <v>0</v>
      </c>
      <c r="K2038" s="10" t="s">
        <v>65</v>
      </c>
      <c r="L2038" s="10" t="s">
        <v>66</v>
      </c>
      <c r="M2038" s="10" t="s">
        <v>67</v>
      </c>
      <c r="N2038" s="13" t="s">
        <v>2577</v>
      </c>
      <c r="O2038" s="10" t="s">
        <v>53</v>
      </c>
      <c r="P2038" s="15" t="s">
        <v>2577</v>
      </c>
      <c r="Q2038" s="11"/>
      <c r="R2038" s="10"/>
      <c r="S2038" s="10">
        <v>43582809</v>
      </c>
      <c r="T2038" s="10" t="s">
        <v>1973</v>
      </c>
      <c r="U2038" s="10" t="s">
        <v>2594</v>
      </c>
      <c r="V2038" s="10">
        <v>2710193200</v>
      </c>
      <c r="W2038" s="10" t="s">
        <v>604</v>
      </c>
      <c r="X2038" s="10" t="s">
        <v>4865</v>
      </c>
      <c r="Y2038" s="10" t="s">
        <v>604</v>
      </c>
      <c r="Z2038" s="10" t="s">
        <v>604</v>
      </c>
      <c r="AA2038" s="10" t="s">
        <v>4866</v>
      </c>
      <c r="AB2038" s="14" t="s">
        <v>1890</v>
      </c>
      <c r="AC2038" s="14"/>
      <c r="AD2038" s="14"/>
      <c r="AE2038" s="14"/>
      <c r="AF2038" s="14"/>
      <c r="AG2038" s="14"/>
      <c r="AH2038" s="14"/>
    </row>
    <row r="2039" spans="2:34" hidden="1" x14ac:dyDescent="0.35">
      <c r="B2039" s="10">
        <v>43053801</v>
      </c>
      <c r="C2039" s="10">
        <v>801</v>
      </c>
      <c r="D2039" s="11" t="s">
        <v>4874</v>
      </c>
      <c r="E2039" s="11"/>
      <c r="F2039" s="11"/>
      <c r="G2039" s="11" t="s">
        <v>46</v>
      </c>
      <c r="H2039" s="10" t="s">
        <v>79</v>
      </c>
      <c r="I2039" s="41" t="s">
        <v>79</v>
      </c>
      <c r="J2039" s="41">
        <v>0</v>
      </c>
      <c r="K2039" s="10" t="s">
        <v>65</v>
      </c>
      <c r="L2039" s="10" t="s">
        <v>604</v>
      </c>
      <c r="M2039" s="10" t="s">
        <v>67</v>
      </c>
      <c r="N2039" s="13" t="s">
        <v>2577</v>
      </c>
      <c r="O2039" s="10" t="s">
        <v>53</v>
      </c>
      <c r="P2039" s="15" t="s">
        <v>2577</v>
      </c>
      <c r="Q2039" s="11"/>
      <c r="R2039" s="10"/>
      <c r="S2039" s="10" t="s">
        <v>536</v>
      </c>
      <c r="T2039" s="10" t="s">
        <v>536</v>
      </c>
      <c r="U2039" s="10" t="s">
        <v>2580</v>
      </c>
      <c r="V2039" s="10">
        <v>3403190000</v>
      </c>
      <c r="W2039" s="10" t="s">
        <v>604</v>
      </c>
      <c r="X2039" s="10" t="s">
        <v>604</v>
      </c>
      <c r="Y2039" s="10" t="s">
        <v>604</v>
      </c>
      <c r="Z2039" s="10" t="s">
        <v>604</v>
      </c>
      <c r="AA2039" s="10" t="s">
        <v>2581</v>
      </c>
      <c r="AB2039" s="14" t="s">
        <v>1890</v>
      </c>
      <c r="AC2039" s="14"/>
      <c r="AD2039" s="14"/>
      <c r="AE2039" s="14"/>
      <c r="AF2039" s="14"/>
      <c r="AG2039" s="14"/>
      <c r="AH2039" s="14"/>
    </row>
    <row r="2040" spans="2:34" hidden="1" x14ac:dyDescent="0.35">
      <c r="B2040" s="10">
        <v>44577801</v>
      </c>
      <c r="C2040" s="10">
        <v>801</v>
      </c>
      <c r="D2040" s="11" t="s">
        <v>4874</v>
      </c>
      <c r="E2040" s="11"/>
      <c r="F2040" s="11"/>
      <c r="G2040" s="11" t="s">
        <v>46</v>
      </c>
      <c r="H2040" s="10" t="s">
        <v>79</v>
      </c>
      <c r="I2040" s="41" t="s">
        <v>79</v>
      </c>
      <c r="J2040" s="41">
        <v>0</v>
      </c>
      <c r="K2040" s="10" t="s">
        <v>65</v>
      </c>
      <c r="L2040" s="10" t="s">
        <v>51</v>
      </c>
      <c r="M2040" s="10" t="s">
        <v>67</v>
      </c>
      <c r="N2040" s="13" t="s">
        <v>2577</v>
      </c>
      <c r="O2040" s="10" t="s">
        <v>92</v>
      </c>
      <c r="P2040" s="15" t="s">
        <v>2577</v>
      </c>
      <c r="Q2040" s="11"/>
      <c r="R2040" s="10"/>
      <c r="S2040" s="10">
        <v>44545801</v>
      </c>
      <c r="T2040" s="10" t="s">
        <v>1784</v>
      </c>
      <c r="U2040" s="10" t="s">
        <v>2594</v>
      </c>
      <c r="V2040" s="10">
        <v>3403190000</v>
      </c>
      <c r="W2040" s="10" t="s">
        <v>2582</v>
      </c>
      <c r="X2040" s="10" t="s">
        <v>4875</v>
      </c>
      <c r="Y2040" s="10" t="s">
        <v>604</v>
      </c>
      <c r="Z2040" s="10" t="s">
        <v>604</v>
      </c>
      <c r="AA2040" s="10" t="s">
        <v>4876</v>
      </c>
      <c r="AB2040" s="14" t="s">
        <v>1890</v>
      </c>
      <c r="AC2040" s="14"/>
      <c r="AD2040" s="14"/>
      <c r="AE2040" s="14"/>
      <c r="AF2040" s="14"/>
      <c r="AG2040" s="14"/>
      <c r="AH2040" s="14"/>
    </row>
    <row r="2041" spans="2:34" hidden="1" x14ac:dyDescent="0.35">
      <c r="B2041" s="10">
        <v>43052860</v>
      </c>
      <c r="C2041" s="10">
        <v>860</v>
      </c>
      <c r="D2041" s="11" t="s">
        <v>4877</v>
      </c>
      <c r="E2041" s="11"/>
      <c r="F2041" s="11"/>
      <c r="G2041" s="11" t="s">
        <v>46</v>
      </c>
      <c r="H2041" s="10" t="s">
        <v>163</v>
      </c>
      <c r="I2041" s="41" t="s">
        <v>164</v>
      </c>
      <c r="J2041" s="41">
        <v>0</v>
      </c>
      <c r="K2041" s="10" t="s">
        <v>65</v>
      </c>
      <c r="L2041" s="10" t="s">
        <v>51</v>
      </c>
      <c r="M2041" s="10" t="s">
        <v>67</v>
      </c>
      <c r="N2041" s="13" t="s">
        <v>2577</v>
      </c>
      <c r="O2041" s="10" t="s">
        <v>92</v>
      </c>
      <c r="P2041" s="15" t="s">
        <v>2577</v>
      </c>
      <c r="Q2041" s="11"/>
      <c r="R2041" s="10"/>
      <c r="S2041" s="10">
        <v>45260860</v>
      </c>
      <c r="T2041" s="10" t="s">
        <v>2166</v>
      </c>
      <c r="U2041" s="10" t="s">
        <v>2594</v>
      </c>
      <c r="V2041" s="10">
        <v>3403190000</v>
      </c>
      <c r="W2041" s="10" t="s">
        <v>2582</v>
      </c>
      <c r="X2041" s="10" t="s">
        <v>4878</v>
      </c>
      <c r="Y2041" s="10" t="s">
        <v>604</v>
      </c>
      <c r="Z2041" s="10" t="s">
        <v>604</v>
      </c>
      <c r="AA2041" s="10" t="s">
        <v>4879</v>
      </c>
      <c r="AB2041" s="14" t="s">
        <v>1890</v>
      </c>
      <c r="AC2041" s="14"/>
      <c r="AD2041" s="14"/>
      <c r="AE2041" s="14"/>
      <c r="AF2041" s="14"/>
      <c r="AG2041" s="14"/>
      <c r="AH2041" s="14"/>
    </row>
    <row r="2042" spans="2:34" hidden="1" x14ac:dyDescent="0.35">
      <c r="B2042" s="10">
        <v>44544801</v>
      </c>
      <c r="C2042" s="10">
        <v>801</v>
      </c>
      <c r="D2042" s="11" t="s">
        <v>4880</v>
      </c>
      <c r="E2042" s="11"/>
      <c r="F2042" s="11"/>
      <c r="G2042" s="11" t="s">
        <v>46</v>
      </c>
      <c r="H2042" s="10" t="s">
        <v>79</v>
      </c>
      <c r="I2042" s="41" t="s">
        <v>79</v>
      </c>
      <c r="J2042" s="41">
        <v>0</v>
      </c>
      <c r="K2042" s="10" t="s">
        <v>65</v>
      </c>
      <c r="L2042" s="10" t="s">
        <v>51</v>
      </c>
      <c r="M2042" s="10" t="s">
        <v>67</v>
      </c>
      <c r="N2042" s="13" t="s">
        <v>2577</v>
      </c>
      <c r="O2042" s="10" t="s">
        <v>92</v>
      </c>
      <c r="P2042" s="15" t="s">
        <v>2577</v>
      </c>
      <c r="Q2042" s="11"/>
      <c r="R2042" s="10"/>
      <c r="S2042" s="10">
        <v>45260801</v>
      </c>
      <c r="T2042" s="10" t="s">
        <v>1790</v>
      </c>
      <c r="U2042" s="10" t="s">
        <v>2594</v>
      </c>
      <c r="V2042" s="10" t="s">
        <v>604</v>
      </c>
      <c r="W2042" s="10" t="s">
        <v>2582</v>
      </c>
      <c r="X2042" s="10" t="s">
        <v>4878</v>
      </c>
      <c r="Y2042" s="10" t="s">
        <v>604</v>
      </c>
      <c r="Z2042" s="10" t="s">
        <v>604</v>
      </c>
      <c r="AA2042" s="10" t="s">
        <v>4879</v>
      </c>
      <c r="AB2042" s="14" t="s">
        <v>1890</v>
      </c>
      <c r="AC2042" s="14"/>
      <c r="AD2042" s="14"/>
      <c r="AE2042" s="14"/>
      <c r="AF2042" s="14"/>
      <c r="AG2042" s="14"/>
      <c r="AH2042" s="14"/>
    </row>
    <row r="2043" spans="2:34" hidden="1" x14ac:dyDescent="0.35">
      <c r="B2043" s="10">
        <v>43052849</v>
      </c>
      <c r="C2043" s="10">
        <v>849</v>
      </c>
      <c r="D2043" s="11" t="s">
        <v>4881</v>
      </c>
      <c r="E2043" s="11"/>
      <c r="F2043" s="11"/>
      <c r="G2043" s="11" t="s">
        <v>46</v>
      </c>
      <c r="H2043" s="10" t="s">
        <v>47</v>
      </c>
      <c r="I2043" s="41" t="s">
        <v>48</v>
      </c>
      <c r="J2043" s="41">
        <v>0</v>
      </c>
      <c r="K2043" s="10" t="s">
        <v>65</v>
      </c>
      <c r="L2043" s="10" t="s">
        <v>51</v>
      </c>
      <c r="M2043" s="10" t="s">
        <v>67</v>
      </c>
      <c r="N2043" s="13" t="s">
        <v>2577</v>
      </c>
      <c r="O2043" s="10" t="s">
        <v>92</v>
      </c>
      <c r="P2043" s="15" t="s">
        <v>2577</v>
      </c>
      <c r="Q2043" s="11"/>
      <c r="R2043" s="10"/>
      <c r="S2043" s="10">
        <v>45260849</v>
      </c>
      <c r="T2043" s="10" t="s">
        <v>2173</v>
      </c>
      <c r="U2043" s="10" t="s">
        <v>2594</v>
      </c>
      <c r="V2043" s="10">
        <v>3403190000</v>
      </c>
      <c r="W2043" s="10" t="s">
        <v>2582</v>
      </c>
      <c r="X2043" s="10" t="s">
        <v>4878</v>
      </c>
      <c r="Y2043" s="10" t="s">
        <v>604</v>
      </c>
      <c r="Z2043" s="10" t="s">
        <v>604</v>
      </c>
      <c r="AA2043" s="10" t="s">
        <v>4879</v>
      </c>
      <c r="AB2043" s="14" t="s">
        <v>1890</v>
      </c>
      <c r="AC2043" s="14"/>
      <c r="AD2043" s="14"/>
      <c r="AE2043" s="14"/>
      <c r="AF2043" s="14"/>
      <c r="AG2043" s="14"/>
      <c r="AH2043" s="14"/>
    </row>
    <row r="2044" spans="2:34" hidden="1" x14ac:dyDescent="0.35">
      <c r="B2044" s="10">
        <v>44598855</v>
      </c>
      <c r="C2044" s="10">
        <v>855</v>
      </c>
      <c r="D2044" s="11" t="s">
        <v>4882</v>
      </c>
      <c r="E2044" s="11"/>
      <c r="F2044" s="11"/>
      <c r="G2044" s="11" t="s">
        <v>46</v>
      </c>
      <c r="H2044" s="10" t="s">
        <v>163</v>
      </c>
      <c r="I2044" s="41" t="s">
        <v>164</v>
      </c>
      <c r="J2044" s="41">
        <v>0</v>
      </c>
      <c r="K2044" s="10" t="s">
        <v>65</v>
      </c>
      <c r="L2044" s="10" t="s">
        <v>66</v>
      </c>
      <c r="M2044" s="10" t="s">
        <v>67</v>
      </c>
      <c r="N2044" s="13" t="s">
        <v>2577</v>
      </c>
      <c r="O2044" s="10" t="s">
        <v>53</v>
      </c>
      <c r="P2044" s="15" t="s">
        <v>2577</v>
      </c>
      <c r="Q2044" s="11"/>
      <c r="R2044" s="10"/>
      <c r="S2044" s="10" t="s">
        <v>536</v>
      </c>
      <c r="T2044" s="10" t="s">
        <v>536</v>
      </c>
      <c r="U2044" s="10" t="s">
        <v>2580</v>
      </c>
      <c r="V2044" s="10">
        <v>2710193200</v>
      </c>
      <c r="W2044" s="10" t="s">
        <v>604</v>
      </c>
      <c r="X2044" s="10" t="s">
        <v>4883</v>
      </c>
      <c r="Y2044" s="10" t="s">
        <v>604</v>
      </c>
      <c r="Z2044" s="10" t="s">
        <v>604</v>
      </c>
      <c r="AA2044" s="10" t="s">
        <v>4884</v>
      </c>
      <c r="AB2044" s="14" t="s">
        <v>1890</v>
      </c>
      <c r="AC2044" s="14"/>
      <c r="AD2044" s="14"/>
      <c r="AE2044" s="14"/>
      <c r="AF2044" s="14"/>
      <c r="AG2044" s="14"/>
      <c r="AH2044" s="14"/>
    </row>
    <row r="2045" spans="2:34" hidden="1" x14ac:dyDescent="0.35">
      <c r="B2045" s="10">
        <v>44598803</v>
      </c>
      <c r="C2045" s="10">
        <v>803</v>
      </c>
      <c r="D2045" s="11" t="s">
        <v>4885</v>
      </c>
      <c r="E2045" s="11"/>
      <c r="F2045" s="11"/>
      <c r="G2045" s="11" t="s">
        <v>46</v>
      </c>
      <c r="H2045" s="10" t="s">
        <v>1837</v>
      </c>
      <c r="I2045" s="41" t="s">
        <v>48</v>
      </c>
      <c r="J2045" s="41">
        <v>0</v>
      </c>
      <c r="K2045" s="10" t="s">
        <v>65</v>
      </c>
      <c r="L2045" s="10" t="s">
        <v>66</v>
      </c>
      <c r="M2045" s="10" t="s">
        <v>67</v>
      </c>
      <c r="N2045" s="13" t="s">
        <v>2577</v>
      </c>
      <c r="O2045" s="10" t="s">
        <v>53</v>
      </c>
      <c r="P2045" s="15" t="s">
        <v>2577</v>
      </c>
      <c r="Q2045" s="11"/>
      <c r="R2045" s="10"/>
      <c r="S2045" s="10">
        <v>45278809</v>
      </c>
      <c r="T2045" s="10" t="s">
        <v>2061</v>
      </c>
      <c r="U2045" s="10" t="s">
        <v>2594</v>
      </c>
      <c r="V2045" s="10">
        <v>2710193200</v>
      </c>
      <c r="W2045" s="10" t="s">
        <v>604</v>
      </c>
      <c r="X2045" s="10" t="s">
        <v>4883</v>
      </c>
      <c r="Y2045" s="10" t="s">
        <v>604</v>
      </c>
      <c r="Z2045" s="10" t="s">
        <v>604</v>
      </c>
      <c r="AA2045" s="10" t="s">
        <v>4884</v>
      </c>
      <c r="AB2045" s="14" t="s">
        <v>1890</v>
      </c>
      <c r="AC2045" s="14"/>
      <c r="AD2045" s="14"/>
      <c r="AE2045" s="14"/>
      <c r="AF2045" s="14"/>
      <c r="AG2045" s="14"/>
      <c r="AH2045" s="14"/>
    </row>
    <row r="2046" spans="2:34" hidden="1" x14ac:dyDescent="0.35">
      <c r="B2046" s="10">
        <v>44587855</v>
      </c>
      <c r="C2046" s="10">
        <v>855</v>
      </c>
      <c r="D2046" s="11" t="s">
        <v>4886</v>
      </c>
      <c r="E2046" s="11"/>
      <c r="F2046" s="11"/>
      <c r="G2046" s="11" t="s">
        <v>46</v>
      </c>
      <c r="H2046" s="10" t="s">
        <v>163</v>
      </c>
      <c r="I2046" s="41" t="s">
        <v>164</v>
      </c>
      <c r="J2046" s="41">
        <v>0</v>
      </c>
      <c r="K2046" s="10" t="s">
        <v>65</v>
      </c>
      <c r="L2046" s="10" t="s">
        <v>66</v>
      </c>
      <c r="M2046" s="10" t="s">
        <v>67</v>
      </c>
      <c r="N2046" s="13" t="s">
        <v>2577</v>
      </c>
      <c r="O2046" s="10" t="s">
        <v>53</v>
      </c>
      <c r="P2046" s="15" t="s">
        <v>2577</v>
      </c>
      <c r="Q2046" s="11"/>
      <c r="R2046" s="10"/>
      <c r="S2046" s="10">
        <v>43060855</v>
      </c>
      <c r="T2046" s="10" t="s">
        <v>2052</v>
      </c>
      <c r="U2046" s="10" t="s">
        <v>2594</v>
      </c>
      <c r="V2046" s="10">
        <v>2710193200</v>
      </c>
      <c r="W2046" s="10" t="s">
        <v>604</v>
      </c>
      <c r="X2046" s="10" t="s">
        <v>4887</v>
      </c>
      <c r="Y2046" s="10" t="s">
        <v>1414</v>
      </c>
      <c r="Z2046" s="10" t="s">
        <v>88</v>
      </c>
      <c r="AA2046" s="10" t="s">
        <v>4888</v>
      </c>
      <c r="AB2046" s="14" t="s">
        <v>1890</v>
      </c>
      <c r="AC2046" s="14"/>
      <c r="AD2046" s="14"/>
      <c r="AE2046" s="14"/>
      <c r="AF2046" s="14"/>
      <c r="AG2046" s="14"/>
      <c r="AH2046" s="14"/>
    </row>
    <row r="2047" spans="2:34" hidden="1" x14ac:dyDescent="0.35">
      <c r="B2047" s="10">
        <v>44587801</v>
      </c>
      <c r="C2047" s="10">
        <v>801</v>
      </c>
      <c r="D2047" s="11" t="s">
        <v>4889</v>
      </c>
      <c r="E2047" s="11"/>
      <c r="F2047" s="11"/>
      <c r="G2047" s="11" t="s">
        <v>46</v>
      </c>
      <c r="H2047" s="10" t="s">
        <v>79</v>
      </c>
      <c r="I2047" s="41" t="s">
        <v>79</v>
      </c>
      <c r="J2047" s="41">
        <v>0</v>
      </c>
      <c r="K2047" s="10" t="s">
        <v>65</v>
      </c>
      <c r="L2047" s="10" t="s">
        <v>66</v>
      </c>
      <c r="M2047" s="10" t="s">
        <v>52</v>
      </c>
      <c r="N2047" s="13" t="s">
        <v>2577</v>
      </c>
      <c r="O2047" s="10" t="s">
        <v>53</v>
      </c>
      <c r="P2047" s="15" t="s">
        <v>2577</v>
      </c>
      <c r="Q2047" s="11"/>
      <c r="R2047" s="10"/>
      <c r="S2047" s="10">
        <v>43060801</v>
      </c>
      <c r="T2047" s="10" t="s">
        <v>419</v>
      </c>
      <c r="U2047" s="10" t="s">
        <v>2594</v>
      </c>
      <c r="V2047" s="10">
        <v>2710193200</v>
      </c>
      <c r="W2047" s="10" t="s">
        <v>44</v>
      </c>
      <c r="X2047" s="10" t="s">
        <v>4887</v>
      </c>
      <c r="Y2047" s="10">
        <v>1176</v>
      </c>
      <c r="Z2047" s="10" t="s">
        <v>392</v>
      </c>
      <c r="AA2047" s="10" t="s">
        <v>4890</v>
      </c>
      <c r="AB2047" s="14" t="s">
        <v>1890</v>
      </c>
      <c r="AC2047" s="14"/>
      <c r="AD2047" s="14"/>
      <c r="AE2047" s="14"/>
      <c r="AF2047" s="14"/>
      <c r="AG2047" s="14"/>
      <c r="AH2047" s="14"/>
    </row>
    <row r="2048" spans="2:34" hidden="1" x14ac:dyDescent="0.35">
      <c r="B2048" s="10">
        <v>44587803</v>
      </c>
      <c r="C2048" s="10">
        <v>803</v>
      </c>
      <c r="D2048" s="11" t="s">
        <v>4891</v>
      </c>
      <c r="E2048" s="11"/>
      <c r="F2048" s="11"/>
      <c r="G2048" s="11" t="s">
        <v>46</v>
      </c>
      <c r="H2048" s="10" t="s">
        <v>1837</v>
      </c>
      <c r="I2048" s="41" t="s">
        <v>48</v>
      </c>
      <c r="J2048" s="41">
        <v>0</v>
      </c>
      <c r="K2048" s="10" t="s">
        <v>65</v>
      </c>
      <c r="L2048" s="10" t="s">
        <v>66</v>
      </c>
      <c r="M2048" s="10" t="s">
        <v>67</v>
      </c>
      <c r="N2048" s="13" t="s">
        <v>2577</v>
      </c>
      <c r="O2048" s="10" t="s">
        <v>53</v>
      </c>
      <c r="P2048" s="15" t="s">
        <v>2577</v>
      </c>
      <c r="Q2048" s="11"/>
      <c r="R2048" s="10"/>
      <c r="S2048" s="10">
        <v>43060809</v>
      </c>
      <c r="T2048" s="10" t="s">
        <v>2056</v>
      </c>
      <c r="U2048" s="10" t="s">
        <v>2594</v>
      </c>
      <c r="V2048" s="10">
        <v>2710193200</v>
      </c>
      <c r="W2048" s="10" t="s">
        <v>604</v>
      </c>
      <c r="X2048" s="10" t="s">
        <v>4887</v>
      </c>
      <c r="Y2048" s="10" t="s">
        <v>604</v>
      </c>
      <c r="Z2048" s="10" t="s">
        <v>604</v>
      </c>
      <c r="AA2048" s="10" t="s">
        <v>4892</v>
      </c>
      <c r="AB2048" s="14" t="s">
        <v>1890</v>
      </c>
      <c r="AC2048" s="14"/>
      <c r="AD2048" s="14"/>
      <c r="AE2048" s="14"/>
      <c r="AF2048" s="14"/>
      <c r="AG2048" s="14"/>
      <c r="AH2048" s="14"/>
    </row>
    <row r="2049" spans="2:34" hidden="1" x14ac:dyDescent="0.35">
      <c r="B2049" s="10">
        <v>44587809</v>
      </c>
      <c r="C2049" s="10">
        <v>809</v>
      </c>
      <c r="D2049" s="11" t="s">
        <v>4893</v>
      </c>
      <c r="E2049" s="11"/>
      <c r="F2049" s="11"/>
      <c r="G2049" s="11" t="s">
        <v>46</v>
      </c>
      <c r="H2049" s="10" t="s">
        <v>47</v>
      </c>
      <c r="I2049" s="41" t="s">
        <v>48</v>
      </c>
      <c r="J2049" s="41">
        <v>0</v>
      </c>
      <c r="K2049" s="10" t="s">
        <v>65</v>
      </c>
      <c r="L2049" s="10" t="s">
        <v>66</v>
      </c>
      <c r="M2049" s="10" t="s">
        <v>52</v>
      </c>
      <c r="N2049" s="13" t="s">
        <v>2577</v>
      </c>
      <c r="O2049" s="10" t="s">
        <v>53</v>
      </c>
      <c r="P2049" s="15" t="s">
        <v>2577</v>
      </c>
      <c r="Q2049" s="11"/>
      <c r="R2049" s="10"/>
      <c r="S2049" s="10">
        <v>43060809</v>
      </c>
      <c r="T2049" s="10" t="s">
        <v>2056</v>
      </c>
      <c r="U2049" s="10" t="s">
        <v>2594</v>
      </c>
      <c r="V2049" s="10">
        <v>2710193200</v>
      </c>
      <c r="W2049" s="10" t="s">
        <v>604</v>
      </c>
      <c r="X2049" s="10" t="s">
        <v>4887</v>
      </c>
      <c r="Y2049" s="10" t="s">
        <v>360</v>
      </c>
      <c r="Z2049" s="10" t="s">
        <v>88</v>
      </c>
      <c r="AA2049" s="10" t="s">
        <v>4894</v>
      </c>
      <c r="AB2049" s="14" t="s">
        <v>1890</v>
      </c>
      <c r="AC2049" s="14"/>
      <c r="AD2049" s="14"/>
      <c r="AE2049" s="14"/>
      <c r="AF2049" s="14"/>
      <c r="AG2049" s="14"/>
      <c r="AH2049" s="14"/>
    </row>
    <row r="2050" spans="2:34" hidden="1" x14ac:dyDescent="0.35">
      <c r="B2050" s="10">
        <v>44200801</v>
      </c>
      <c r="C2050" s="10">
        <v>801</v>
      </c>
      <c r="D2050" s="11" t="s">
        <v>4895</v>
      </c>
      <c r="E2050" s="11"/>
      <c r="F2050" s="11"/>
      <c r="G2050" s="11" t="s">
        <v>46</v>
      </c>
      <c r="H2050" s="10" t="s">
        <v>79</v>
      </c>
      <c r="I2050" s="41" t="s">
        <v>79</v>
      </c>
      <c r="J2050" s="41">
        <v>0</v>
      </c>
      <c r="K2050" s="10" t="s">
        <v>65</v>
      </c>
      <c r="L2050" s="10" t="s">
        <v>66</v>
      </c>
      <c r="M2050" s="10" t="s">
        <v>52</v>
      </c>
      <c r="N2050" s="13" t="s">
        <v>2577</v>
      </c>
      <c r="O2050" s="10" t="s">
        <v>53</v>
      </c>
      <c r="P2050" s="15" t="s">
        <v>2577</v>
      </c>
      <c r="Q2050" s="11"/>
      <c r="R2050" s="10"/>
      <c r="S2050" s="10" t="s">
        <v>536</v>
      </c>
      <c r="T2050" s="10" t="s">
        <v>536</v>
      </c>
      <c r="U2050" s="10" t="s">
        <v>2580</v>
      </c>
      <c r="V2050" s="10">
        <v>2710193200</v>
      </c>
      <c r="W2050" s="10" t="s">
        <v>44</v>
      </c>
      <c r="X2050" s="10" t="s">
        <v>4896</v>
      </c>
      <c r="Y2050" s="10">
        <v>1176</v>
      </c>
      <c r="Z2050" s="10" t="s">
        <v>604</v>
      </c>
      <c r="AA2050" s="10" t="s">
        <v>4897</v>
      </c>
      <c r="AB2050" s="14" t="s">
        <v>1890</v>
      </c>
      <c r="AC2050" s="14"/>
      <c r="AD2050" s="14"/>
      <c r="AE2050" s="14"/>
      <c r="AF2050" s="14"/>
      <c r="AG2050" s="14"/>
      <c r="AH2050" s="14"/>
    </row>
    <row r="2051" spans="2:34" hidden="1" x14ac:dyDescent="0.35">
      <c r="B2051" s="10">
        <v>44576829</v>
      </c>
      <c r="C2051" s="10">
        <v>829</v>
      </c>
      <c r="D2051" s="11" t="s">
        <v>4898</v>
      </c>
      <c r="E2051" s="11"/>
      <c r="F2051" s="11"/>
      <c r="G2051" s="11" t="s">
        <v>46</v>
      </c>
      <c r="H2051" s="10" t="s">
        <v>3639</v>
      </c>
      <c r="I2051" s="41" t="s">
        <v>140</v>
      </c>
      <c r="J2051" s="41">
        <v>0</v>
      </c>
      <c r="K2051" s="10" t="s">
        <v>65</v>
      </c>
      <c r="L2051" s="10" t="s">
        <v>66</v>
      </c>
      <c r="M2051" s="10" t="s">
        <v>67</v>
      </c>
      <c r="N2051" s="13" t="s">
        <v>2577</v>
      </c>
      <c r="O2051" s="10" t="s">
        <v>53</v>
      </c>
      <c r="P2051" s="15" t="s">
        <v>2577</v>
      </c>
      <c r="Q2051" s="11"/>
      <c r="R2051" s="10"/>
      <c r="S2051" s="10" t="s">
        <v>536</v>
      </c>
      <c r="T2051" s="10" t="s">
        <v>536</v>
      </c>
      <c r="U2051" s="10" t="s">
        <v>2580</v>
      </c>
      <c r="V2051" s="10">
        <v>2710193200</v>
      </c>
      <c r="W2051" s="10" t="s">
        <v>604</v>
      </c>
      <c r="X2051" s="10" t="s">
        <v>604</v>
      </c>
      <c r="Y2051" s="10" t="s">
        <v>604</v>
      </c>
      <c r="Z2051" s="10" t="s">
        <v>604</v>
      </c>
      <c r="AA2051" s="10" t="s">
        <v>2581</v>
      </c>
      <c r="AB2051" s="14" t="s">
        <v>1890</v>
      </c>
      <c r="AC2051" s="14"/>
      <c r="AD2051" s="14"/>
      <c r="AE2051" s="14"/>
      <c r="AF2051" s="14"/>
      <c r="AG2051" s="14"/>
      <c r="AH2051" s="14"/>
    </row>
    <row r="2052" spans="2:34" hidden="1" x14ac:dyDescent="0.35">
      <c r="B2052" s="10">
        <v>44576905</v>
      </c>
      <c r="C2052" s="10">
        <v>905</v>
      </c>
      <c r="D2052" s="11" t="s">
        <v>4899</v>
      </c>
      <c r="E2052" s="11"/>
      <c r="F2052" s="11"/>
      <c r="G2052" s="11" t="s">
        <v>46</v>
      </c>
      <c r="H2052" s="10" t="s">
        <v>735</v>
      </c>
      <c r="I2052" s="41" t="s">
        <v>63</v>
      </c>
      <c r="J2052" s="41">
        <v>0</v>
      </c>
      <c r="K2052" s="10" t="s">
        <v>65</v>
      </c>
      <c r="L2052" s="10" t="s">
        <v>66</v>
      </c>
      <c r="M2052" s="10" t="s">
        <v>67</v>
      </c>
      <c r="N2052" s="13" t="s">
        <v>2577</v>
      </c>
      <c r="O2052" s="10" t="s">
        <v>53</v>
      </c>
      <c r="P2052" s="15" t="s">
        <v>2577</v>
      </c>
      <c r="Q2052" s="11"/>
      <c r="R2052" s="10"/>
      <c r="S2052" s="10">
        <v>45293905</v>
      </c>
      <c r="T2052" s="10" t="s">
        <v>2001</v>
      </c>
      <c r="U2052" s="10" t="s">
        <v>2594</v>
      </c>
      <c r="V2052" s="10">
        <v>2710193200</v>
      </c>
      <c r="W2052" s="10" t="s">
        <v>604</v>
      </c>
      <c r="X2052" s="10" t="s">
        <v>4900</v>
      </c>
      <c r="Y2052" s="10" t="s">
        <v>604</v>
      </c>
      <c r="Z2052" s="10" t="s">
        <v>604</v>
      </c>
      <c r="AA2052" s="10" t="s">
        <v>4901</v>
      </c>
      <c r="AB2052" s="14" t="s">
        <v>1890</v>
      </c>
      <c r="AC2052" s="14"/>
      <c r="AD2052" s="14"/>
      <c r="AE2052" s="14"/>
      <c r="AF2052" s="14"/>
      <c r="AG2052" s="14"/>
      <c r="AH2052" s="14"/>
    </row>
    <row r="2053" spans="2:34" hidden="1" x14ac:dyDescent="0.35">
      <c r="B2053" s="10">
        <v>44576855</v>
      </c>
      <c r="C2053" s="10">
        <v>855</v>
      </c>
      <c r="D2053" s="11" t="s">
        <v>4902</v>
      </c>
      <c r="E2053" s="11"/>
      <c r="F2053" s="11"/>
      <c r="G2053" s="11" t="s">
        <v>46</v>
      </c>
      <c r="H2053" s="10" t="s">
        <v>163</v>
      </c>
      <c r="I2053" s="41" t="s">
        <v>164</v>
      </c>
      <c r="J2053" s="41">
        <v>0</v>
      </c>
      <c r="K2053" s="10" t="s">
        <v>65</v>
      </c>
      <c r="L2053" s="10" t="s">
        <v>66</v>
      </c>
      <c r="M2053" s="10" t="s">
        <v>67</v>
      </c>
      <c r="N2053" s="13" t="s">
        <v>2577</v>
      </c>
      <c r="O2053" s="10" t="s">
        <v>53</v>
      </c>
      <c r="P2053" s="15" t="s">
        <v>2577</v>
      </c>
      <c r="Q2053" s="11"/>
      <c r="R2053" s="10"/>
      <c r="S2053" s="10">
        <v>45293855</v>
      </c>
      <c r="T2053" s="10" t="s">
        <v>2005</v>
      </c>
      <c r="U2053" s="10" t="s">
        <v>2594</v>
      </c>
      <c r="V2053" s="10">
        <v>2710193200</v>
      </c>
      <c r="W2053" s="10" t="s">
        <v>604</v>
      </c>
      <c r="X2053" s="10" t="s">
        <v>4900</v>
      </c>
      <c r="Y2053" s="10" t="s">
        <v>604</v>
      </c>
      <c r="Z2053" s="10" t="s">
        <v>604</v>
      </c>
      <c r="AA2053" s="10" t="s">
        <v>4901</v>
      </c>
      <c r="AB2053" s="14" t="s">
        <v>1890</v>
      </c>
      <c r="AC2053" s="14"/>
      <c r="AD2053" s="14"/>
      <c r="AE2053" s="14"/>
      <c r="AF2053" s="14"/>
      <c r="AG2053" s="14"/>
      <c r="AH2053" s="14"/>
    </row>
    <row r="2054" spans="2:34" hidden="1" x14ac:dyDescent="0.35">
      <c r="B2054" s="10">
        <v>44576803</v>
      </c>
      <c r="C2054" s="10">
        <v>803</v>
      </c>
      <c r="D2054" s="11" t="s">
        <v>4903</v>
      </c>
      <c r="E2054" s="11"/>
      <c r="F2054" s="11"/>
      <c r="G2054" s="11" t="s">
        <v>46</v>
      </c>
      <c r="H2054" s="10" t="s">
        <v>1837</v>
      </c>
      <c r="I2054" s="41" t="s">
        <v>48</v>
      </c>
      <c r="J2054" s="41">
        <v>0</v>
      </c>
      <c r="K2054" s="10" t="s">
        <v>65</v>
      </c>
      <c r="L2054" s="10" t="s">
        <v>66</v>
      </c>
      <c r="M2054" s="10" t="s">
        <v>67</v>
      </c>
      <c r="N2054" s="13" t="s">
        <v>2577</v>
      </c>
      <c r="O2054" s="10" t="s">
        <v>53</v>
      </c>
      <c r="P2054" s="15" t="s">
        <v>2577</v>
      </c>
      <c r="Q2054" s="11"/>
      <c r="R2054" s="10"/>
      <c r="S2054" s="10" t="s">
        <v>536</v>
      </c>
      <c r="T2054" s="10" t="s">
        <v>536</v>
      </c>
      <c r="U2054" s="10" t="s">
        <v>2580</v>
      </c>
      <c r="V2054" s="10">
        <v>2710193200</v>
      </c>
      <c r="W2054" s="10" t="s">
        <v>604</v>
      </c>
      <c r="X2054" s="10" t="s">
        <v>4900</v>
      </c>
      <c r="Y2054" s="10" t="s">
        <v>604</v>
      </c>
      <c r="Z2054" s="10" t="s">
        <v>604</v>
      </c>
      <c r="AA2054" s="10" t="s">
        <v>4901</v>
      </c>
      <c r="AB2054" s="14" t="s">
        <v>1890</v>
      </c>
      <c r="AC2054" s="14"/>
      <c r="AD2054" s="14"/>
      <c r="AE2054" s="14"/>
      <c r="AF2054" s="14"/>
      <c r="AG2054" s="14"/>
      <c r="AH2054" s="14"/>
    </row>
    <row r="2055" spans="2:34" hidden="1" x14ac:dyDescent="0.35">
      <c r="B2055" s="10">
        <v>44554905</v>
      </c>
      <c r="C2055" s="10">
        <v>905</v>
      </c>
      <c r="D2055" s="11" t="s">
        <v>4904</v>
      </c>
      <c r="E2055" s="11"/>
      <c r="F2055" s="11"/>
      <c r="G2055" s="11" t="s">
        <v>46</v>
      </c>
      <c r="H2055" s="10" t="s">
        <v>735</v>
      </c>
      <c r="I2055" s="41" t="s">
        <v>63</v>
      </c>
      <c r="J2055" s="41">
        <v>0</v>
      </c>
      <c r="K2055" s="10" t="s">
        <v>65</v>
      </c>
      <c r="L2055" s="10" t="s">
        <v>66</v>
      </c>
      <c r="M2055" s="10" t="s">
        <v>67</v>
      </c>
      <c r="N2055" s="13" t="s">
        <v>2577</v>
      </c>
      <c r="O2055" s="10" t="s">
        <v>53</v>
      </c>
      <c r="P2055" s="15" t="s">
        <v>2577</v>
      </c>
      <c r="Q2055" s="11"/>
      <c r="R2055" s="10"/>
      <c r="S2055" s="10">
        <v>43581905</v>
      </c>
      <c r="T2055" s="10" t="s">
        <v>2008</v>
      </c>
      <c r="U2055" s="10" t="s">
        <v>2594</v>
      </c>
      <c r="V2055" s="10">
        <v>2710193200</v>
      </c>
      <c r="W2055" s="10" t="s">
        <v>604</v>
      </c>
      <c r="X2055" s="10" t="s">
        <v>4905</v>
      </c>
      <c r="Y2055" s="10" t="s">
        <v>604</v>
      </c>
      <c r="Z2055" s="10" t="s">
        <v>604</v>
      </c>
      <c r="AA2055" s="10" t="s">
        <v>4906</v>
      </c>
      <c r="AB2055" s="14" t="s">
        <v>1890</v>
      </c>
      <c r="AC2055" s="14"/>
      <c r="AD2055" s="14"/>
      <c r="AE2055" s="14"/>
      <c r="AF2055" s="14"/>
      <c r="AG2055" s="14"/>
      <c r="AH2055" s="14"/>
    </row>
    <row r="2056" spans="2:34" hidden="1" x14ac:dyDescent="0.35">
      <c r="B2056" s="10">
        <v>44554829</v>
      </c>
      <c r="C2056" s="10">
        <v>829</v>
      </c>
      <c r="D2056" s="11" t="s">
        <v>4907</v>
      </c>
      <c r="E2056" s="11"/>
      <c r="F2056" s="11"/>
      <c r="G2056" s="11" t="s">
        <v>46</v>
      </c>
      <c r="H2056" s="10" t="s">
        <v>3639</v>
      </c>
      <c r="I2056" s="41" t="s">
        <v>140</v>
      </c>
      <c r="J2056" s="41">
        <v>0</v>
      </c>
      <c r="K2056" s="10" t="s">
        <v>65</v>
      </c>
      <c r="L2056" s="10" t="s">
        <v>66</v>
      </c>
      <c r="M2056" s="10" t="s">
        <v>67</v>
      </c>
      <c r="N2056" s="13" t="s">
        <v>2577</v>
      </c>
      <c r="O2056" s="10" t="s">
        <v>53</v>
      </c>
      <c r="P2056" s="15" t="s">
        <v>2577</v>
      </c>
      <c r="Q2056" s="11"/>
      <c r="R2056" s="10"/>
      <c r="S2056" s="10" t="s">
        <v>536</v>
      </c>
      <c r="T2056" s="10" t="s">
        <v>536</v>
      </c>
      <c r="U2056" s="10" t="s">
        <v>2580</v>
      </c>
      <c r="V2056" s="10">
        <v>2710193200</v>
      </c>
      <c r="W2056" s="10" t="s">
        <v>604</v>
      </c>
      <c r="X2056" s="10" t="s">
        <v>604</v>
      </c>
      <c r="Y2056" s="10" t="s">
        <v>604</v>
      </c>
      <c r="Z2056" s="10" t="s">
        <v>604</v>
      </c>
      <c r="AA2056" s="10" t="s">
        <v>2581</v>
      </c>
      <c r="AB2056" s="14" t="s">
        <v>1890</v>
      </c>
      <c r="AC2056" s="14"/>
      <c r="AD2056" s="14"/>
      <c r="AE2056" s="14"/>
      <c r="AF2056" s="14"/>
      <c r="AG2056" s="14"/>
      <c r="AH2056" s="14"/>
    </row>
    <row r="2057" spans="2:34" hidden="1" x14ac:dyDescent="0.35">
      <c r="B2057" s="10">
        <v>44554855</v>
      </c>
      <c r="C2057" s="10">
        <v>855</v>
      </c>
      <c r="D2057" s="11" t="s">
        <v>4908</v>
      </c>
      <c r="E2057" s="11"/>
      <c r="F2057" s="11"/>
      <c r="G2057" s="11" t="s">
        <v>46</v>
      </c>
      <c r="H2057" s="10" t="s">
        <v>163</v>
      </c>
      <c r="I2057" s="41" t="s">
        <v>164</v>
      </c>
      <c r="J2057" s="41">
        <v>0</v>
      </c>
      <c r="K2057" s="10" t="s">
        <v>65</v>
      </c>
      <c r="L2057" s="10" t="s">
        <v>66</v>
      </c>
      <c r="M2057" s="10" t="s">
        <v>67</v>
      </c>
      <c r="N2057" s="13" t="s">
        <v>2577</v>
      </c>
      <c r="O2057" s="10" t="s">
        <v>53</v>
      </c>
      <c r="P2057" s="15" t="s">
        <v>2577</v>
      </c>
      <c r="Q2057" s="11"/>
      <c r="R2057" s="10"/>
      <c r="S2057" s="10">
        <v>43581855</v>
      </c>
      <c r="T2057" s="10" t="s">
        <v>2012</v>
      </c>
      <c r="U2057" s="10" t="s">
        <v>2594</v>
      </c>
      <c r="V2057" s="10">
        <v>2710193200</v>
      </c>
      <c r="W2057" s="10" t="s">
        <v>604</v>
      </c>
      <c r="X2057" s="10" t="s">
        <v>4905</v>
      </c>
      <c r="Y2057" s="10" t="s">
        <v>604</v>
      </c>
      <c r="Z2057" s="10" t="s">
        <v>604</v>
      </c>
      <c r="AA2057" s="10" t="s">
        <v>4906</v>
      </c>
      <c r="AB2057" s="14" t="s">
        <v>1890</v>
      </c>
      <c r="AC2057" s="14"/>
      <c r="AD2057" s="14"/>
      <c r="AE2057" s="14"/>
      <c r="AF2057" s="14"/>
      <c r="AG2057" s="14"/>
      <c r="AH2057" s="14"/>
    </row>
    <row r="2058" spans="2:34" hidden="1" x14ac:dyDescent="0.35">
      <c r="B2058" s="10">
        <v>44554803</v>
      </c>
      <c r="C2058" s="10">
        <v>803</v>
      </c>
      <c r="D2058" s="11" t="s">
        <v>4909</v>
      </c>
      <c r="E2058" s="11"/>
      <c r="F2058" s="11"/>
      <c r="G2058" s="11" t="s">
        <v>46</v>
      </c>
      <c r="H2058" s="10" t="s">
        <v>1837</v>
      </c>
      <c r="I2058" s="41" t="s">
        <v>48</v>
      </c>
      <c r="J2058" s="41">
        <v>0</v>
      </c>
      <c r="K2058" s="10" t="s">
        <v>65</v>
      </c>
      <c r="L2058" s="10" t="s">
        <v>66</v>
      </c>
      <c r="M2058" s="10" t="s">
        <v>67</v>
      </c>
      <c r="N2058" s="13" t="s">
        <v>2577</v>
      </c>
      <c r="O2058" s="10" t="s">
        <v>53</v>
      </c>
      <c r="P2058" s="15" t="s">
        <v>2577</v>
      </c>
      <c r="Q2058" s="11"/>
      <c r="R2058" s="10"/>
      <c r="S2058" s="10">
        <v>43581809</v>
      </c>
      <c r="T2058" s="10" t="s">
        <v>2014</v>
      </c>
      <c r="U2058" s="10" t="s">
        <v>2594</v>
      </c>
      <c r="V2058" s="10">
        <v>2710193200</v>
      </c>
      <c r="W2058" s="10" t="s">
        <v>604</v>
      </c>
      <c r="X2058" s="10" t="s">
        <v>4905</v>
      </c>
      <c r="Y2058" s="10" t="s">
        <v>604</v>
      </c>
      <c r="Z2058" s="10" t="s">
        <v>604</v>
      </c>
      <c r="AA2058" s="10" t="s">
        <v>4906</v>
      </c>
      <c r="AB2058" s="14" t="s">
        <v>1890</v>
      </c>
      <c r="AC2058" s="14"/>
      <c r="AD2058" s="14"/>
      <c r="AE2058" s="14"/>
      <c r="AF2058" s="14"/>
      <c r="AG2058" s="14"/>
      <c r="AH2058" s="14"/>
    </row>
    <row r="2059" spans="2:34" hidden="1" x14ac:dyDescent="0.35">
      <c r="B2059" s="10">
        <v>44610803</v>
      </c>
      <c r="C2059" s="10">
        <v>803</v>
      </c>
      <c r="D2059" s="11" t="s">
        <v>4910</v>
      </c>
      <c r="E2059" s="11"/>
      <c r="F2059" s="11"/>
      <c r="G2059" s="11" t="s">
        <v>46</v>
      </c>
      <c r="H2059" s="10" t="s">
        <v>1837</v>
      </c>
      <c r="I2059" s="41" t="s">
        <v>48</v>
      </c>
      <c r="J2059" s="41">
        <v>0</v>
      </c>
      <c r="K2059" s="10" t="s">
        <v>65</v>
      </c>
      <c r="L2059" s="10" t="s">
        <v>66</v>
      </c>
      <c r="M2059" s="10" t="s">
        <v>67</v>
      </c>
      <c r="N2059" s="13" t="s">
        <v>2577</v>
      </c>
      <c r="O2059" s="10" t="s">
        <v>53</v>
      </c>
      <c r="P2059" s="15" t="s">
        <v>2577</v>
      </c>
      <c r="Q2059" s="11"/>
      <c r="R2059" s="10"/>
      <c r="S2059" s="10">
        <v>45280809</v>
      </c>
      <c r="T2059" s="10" t="s">
        <v>2071</v>
      </c>
      <c r="U2059" s="10" t="s">
        <v>2594</v>
      </c>
      <c r="V2059" s="10">
        <v>2710193200</v>
      </c>
      <c r="W2059" s="10" t="s">
        <v>604</v>
      </c>
      <c r="X2059" s="10" t="s">
        <v>4911</v>
      </c>
      <c r="Y2059" s="10" t="s">
        <v>604</v>
      </c>
      <c r="Z2059" s="10" t="s">
        <v>604</v>
      </c>
      <c r="AA2059" s="10" t="s">
        <v>4912</v>
      </c>
      <c r="AB2059" s="14" t="s">
        <v>1890</v>
      </c>
      <c r="AC2059" s="14"/>
      <c r="AD2059" s="14"/>
      <c r="AE2059" s="14"/>
      <c r="AF2059" s="14"/>
      <c r="AG2059" s="14"/>
      <c r="AH2059" s="14"/>
    </row>
    <row r="2060" spans="2:34" hidden="1" x14ac:dyDescent="0.35">
      <c r="B2060" s="10">
        <v>44610870</v>
      </c>
      <c r="C2060" s="10">
        <v>870</v>
      </c>
      <c r="D2060" s="11" t="s">
        <v>4913</v>
      </c>
      <c r="E2060" s="11"/>
      <c r="F2060" s="11"/>
      <c r="G2060" s="11" t="s">
        <v>46</v>
      </c>
      <c r="H2060" s="10" t="s">
        <v>151</v>
      </c>
      <c r="I2060" s="41" t="s">
        <v>86</v>
      </c>
      <c r="J2060" s="41">
        <v>0</v>
      </c>
      <c r="K2060" s="10" t="s">
        <v>65</v>
      </c>
      <c r="L2060" s="10" t="s">
        <v>66</v>
      </c>
      <c r="M2060" s="10" t="s">
        <v>67</v>
      </c>
      <c r="N2060" s="13" t="s">
        <v>2577</v>
      </c>
      <c r="O2060" s="10" t="s">
        <v>53</v>
      </c>
      <c r="P2060" s="15" t="s">
        <v>2577</v>
      </c>
      <c r="Q2060" s="11"/>
      <c r="R2060" s="10"/>
      <c r="S2060" s="10" t="s">
        <v>536</v>
      </c>
      <c r="T2060" s="10" t="s">
        <v>536</v>
      </c>
      <c r="U2060" s="10" t="s">
        <v>2580</v>
      </c>
      <c r="V2060" s="10" t="s">
        <v>604</v>
      </c>
      <c r="W2060" s="10" t="s">
        <v>604</v>
      </c>
      <c r="X2060" s="10" t="s">
        <v>604</v>
      </c>
      <c r="Y2060" s="10" t="s">
        <v>604</v>
      </c>
      <c r="Z2060" s="10" t="s">
        <v>604</v>
      </c>
      <c r="AA2060" s="10" t="s">
        <v>2581</v>
      </c>
      <c r="AB2060" s="14" t="s">
        <v>1890</v>
      </c>
      <c r="AC2060" s="14"/>
      <c r="AD2060" s="14"/>
      <c r="AE2060" s="14"/>
      <c r="AF2060" s="14"/>
      <c r="AG2060" s="14"/>
      <c r="AH2060" s="14"/>
    </row>
    <row r="2061" spans="2:34" hidden="1" x14ac:dyDescent="0.35">
      <c r="B2061" s="10">
        <v>44565905</v>
      </c>
      <c r="C2061" s="10">
        <v>905</v>
      </c>
      <c r="D2061" s="11" t="s">
        <v>4914</v>
      </c>
      <c r="E2061" s="11"/>
      <c r="F2061" s="11"/>
      <c r="G2061" s="11" t="s">
        <v>46</v>
      </c>
      <c r="H2061" s="10" t="s">
        <v>735</v>
      </c>
      <c r="I2061" s="41" t="s">
        <v>63</v>
      </c>
      <c r="J2061" s="41">
        <v>0</v>
      </c>
      <c r="K2061" s="10" t="s">
        <v>65</v>
      </c>
      <c r="L2061" s="10" t="s">
        <v>66</v>
      </c>
      <c r="M2061" s="10" t="s">
        <v>67</v>
      </c>
      <c r="N2061" s="13" t="s">
        <v>2577</v>
      </c>
      <c r="O2061" s="10" t="s">
        <v>53</v>
      </c>
      <c r="P2061" s="15" t="s">
        <v>2577</v>
      </c>
      <c r="Q2061" s="11"/>
      <c r="R2061" s="10"/>
      <c r="S2061" s="10">
        <v>45277905</v>
      </c>
      <c r="T2061" s="10" t="s">
        <v>2017</v>
      </c>
      <c r="U2061" s="10" t="s">
        <v>2594</v>
      </c>
      <c r="V2061" s="10">
        <v>2710193200</v>
      </c>
      <c r="W2061" s="10" t="s">
        <v>604</v>
      </c>
      <c r="X2061" s="10" t="s">
        <v>4915</v>
      </c>
      <c r="Y2061" s="10" t="s">
        <v>604</v>
      </c>
      <c r="Z2061" s="10" t="s">
        <v>604</v>
      </c>
      <c r="AA2061" s="10" t="s">
        <v>4916</v>
      </c>
      <c r="AB2061" s="14" t="s">
        <v>1890</v>
      </c>
      <c r="AC2061" s="14"/>
      <c r="AD2061" s="14"/>
      <c r="AE2061" s="14"/>
      <c r="AF2061" s="14"/>
      <c r="AG2061" s="14"/>
      <c r="AH2061" s="14"/>
    </row>
    <row r="2062" spans="2:34" hidden="1" x14ac:dyDescent="0.35">
      <c r="B2062" s="10">
        <v>44565829</v>
      </c>
      <c r="C2062" s="10">
        <v>829</v>
      </c>
      <c r="D2062" s="11" t="s">
        <v>4917</v>
      </c>
      <c r="E2062" s="11"/>
      <c r="F2062" s="11"/>
      <c r="G2062" s="11" t="s">
        <v>46</v>
      </c>
      <c r="H2062" s="10" t="s">
        <v>3639</v>
      </c>
      <c r="I2062" s="41" t="s">
        <v>140</v>
      </c>
      <c r="J2062" s="41">
        <v>0</v>
      </c>
      <c r="K2062" s="10" t="s">
        <v>65</v>
      </c>
      <c r="L2062" s="10" t="s">
        <v>66</v>
      </c>
      <c r="M2062" s="10" t="s">
        <v>67</v>
      </c>
      <c r="N2062" s="13" t="s">
        <v>2577</v>
      </c>
      <c r="O2062" s="10" t="s">
        <v>53</v>
      </c>
      <c r="P2062" s="15" t="s">
        <v>2577</v>
      </c>
      <c r="Q2062" s="11"/>
      <c r="R2062" s="10"/>
      <c r="S2062" s="10" t="s">
        <v>536</v>
      </c>
      <c r="T2062" s="10" t="s">
        <v>536</v>
      </c>
      <c r="U2062" s="10" t="s">
        <v>2580</v>
      </c>
      <c r="V2062" s="10">
        <v>2710193200</v>
      </c>
      <c r="W2062" s="10" t="s">
        <v>604</v>
      </c>
      <c r="X2062" s="10" t="s">
        <v>604</v>
      </c>
      <c r="Y2062" s="10" t="s">
        <v>604</v>
      </c>
      <c r="Z2062" s="10" t="s">
        <v>604</v>
      </c>
      <c r="AA2062" s="10" t="s">
        <v>2581</v>
      </c>
      <c r="AB2062" s="14" t="s">
        <v>1890</v>
      </c>
      <c r="AC2062" s="14"/>
      <c r="AD2062" s="14"/>
      <c r="AE2062" s="14"/>
      <c r="AF2062" s="14"/>
      <c r="AG2062" s="14"/>
      <c r="AH2062" s="14"/>
    </row>
    <row r="2063" spans="2:34" hidden="1" x14ac:dyDescent="0.35">
      <c r="B2063" s="10">
        <v>44565855</v>
      </c>
      <c r="C2063" s="10">
        <v>855</v>
      </c>
      <c r="D2063" s="11" t="s">
        <v>4918</v>
      </c>
      <c r="E2063" s="11"/>
      <c r="F2063" s="11"/>
      <c r="G2063" s="11" t="s">
        <v>46</v>
      </c>
      <c r="H2063" s="10" t="s">
        <v>163</v>
      </c>
      <c r="I2063" s="41" t="s">
        <v>164</v>
      </c>
      <c r="J2063" s="41">
        <v>0</v>
      </c>
      <c r="K2063" s="10" t="s">
        <v>65</v>
      </c>
      <c r="L2063" s="10" t="s">
        <v>66</v>
      </c>
      <c r="M2063" s="10" t="s">
        <v>67</v>
      </c>
      <c r="N2063" s="13" t="s">
        <v>2577</v>
      </c>
      <c r="O2063" s="10" t="s">
        <v>53</v>
      </c>
      <c r="P2063" s="15" t="s">
        <v>2577</v>
      </c>
      <c r="Q2063" s="11"/>
      <c r="R2063" s="10"/>
      <c r="S2063" s="10">
        <v>45277855</v>
      </c>
      <c r="T2063" s="10" t="s">
        <v>2022</v>
      </c>
      <c r="U2063" s="10" t="s">
        <v>2594</v>
      </c>
      <c r="V2063" s="10">
        <v>2710193200</v>
      </c>
      <c r="W2063" s="10" t="s">
        <v>604</v>
      </c>
      <c r="X2063" s="10" t="s">
        <v>4915</v>
      </c>
      <c r="Y2063" s="10" t="s">
        <v>604</v>
      </c>
      <c r="Z2063" s="10" t="s">
        <v>604</v>
      </c>
      <c r="AA2063" s="10" t="s">
        <v>4916</v>
      </c>
      <c r="AB2063" s="14" t="s">
        <v>1890</v>
      </c>
      <c r="AC2063" s="14"/>
      <c r="AD2063" s="14"/>
      <c r="AE2063" s="14"/>
      <c r="AF2063" s="14"/>
      <c r="AG2063" s="14"/>
      <c r="AH2063" s="14"/>
    </row>
    <row r="2064" spans="2:34" hidden="1" x14ac:dyDescent="0.35">
      <c r="B2064" s="10">
        <v>44565803</v>
      </c>
      <c r="C2064" s="10">
        <v>803</v>
      </c>
      <c r="D2064" s="11" t="s">
        <v>4919</v>
      </c>
      <c r="E2064" s="11"/>
      <c r="F2064" s="11"/>
      <c r="G2064" s="11" t="s">
        <v>46</v>
      </c>
      <c r="H2064" s="10" t="s">
        <v>1837</v>
      </c>
      <c r="I2064" s="41" t="s">
        <v>48</v>
      </c>
      <c r="J2064" s="41">
        <v>0</v>
      </c>
      <c r="K2064" s="10" t="s">
        <v>65</v>
      </c>
      <c r="L2064" s="10" t="s">
        <v>66</v>
      </c>
      <c r="M2064" s="10" t="s">
        <v>67</v>
      </c>
      <c r="N2064" s="13" t="s">
        <v>2577</v>
      </c>
      <c r="O2064" s="10" t="s">
        <v>53</v>
      </c>
      <c r="P2064" s="15" t="s">
        <v>2577</v>
      </c>
      <c r="Q2064" s="11"/>
      <c r="R2064" s="10"/>
      <c r="S2064" s="10">
        <v>45277809</v>
      </c>
      <c r="T2064" s="10" t="s">
        <v>2025</v>
      </c>
      <c r="U2064" s="10" t="s">
        <v>2594</v>
      </c>
      <c r="V2064" s="10">
        <v>2710193200</v>
      </c>
      <c r="W2064" s="10" t="s">
        <v>604</v>
      </c>
      <c r="X2064" s="10" t="s">
        <v>4915</v>
      </c>
      <c r="Y2064" s="10" t="s">
        <v>604</v>
      </c>
      <c r="Z2064" s="10" t="s">
        <v>604</v>
      </c>
      <c r="AA2064" s="10" t="s">
        <v>4916</v>
      </c>
      <c r="AB2064" s="14" t="s">
        <v>1890</v>
      </c>
      <c r="AC2064" s="14"/>
      <c r="AD2064" s="14"/>
      <c r="AE2064" s="14"/>
      <c r="AF2064" s="14"/>
      <c r="AG2064" s="14"/>
      <c r="AH2064" s="14"/>
    </row>
    <row r="2065" spans="2:34" hidden="1" x14ac:dyDescent="0.35">
      <c r="B2065" s="10">
        <v>43144860</v>
      </c>
      <c r="C2065" s="10">
        <v>860</v>
      </c>
      <c r="D2065" s="11" t="s">
        <v>4920</v>
      </c>
      <c r="E2065" s="11"/>
      <c r="F2065" s="11"/>
      <c r="G2065" s="11" t="s">
        <v>46</v>
      </c>
      <c r="H2065" s="10" t="s">
        <v>163</v>
      </c>
      <c r="I2065" s="41" t="s">
        <v>164</v>
      </c>
      <c r="J2065" s="41">
        <v>0</v>
      </c>
      <c r="K2065" s="10" t="s">
        <v>65</v>
      </c>
      <c r="L2065" s="10" t="s">
        <v>51</v>
      </c>
      <c r="M2065" s="10" t="s">
        <v>67</v>
      </c>
      <c r="N2065" s="13" t="s">
        <v>2577</v>
      </c>
      <c r="O2065" s="10" t="s">
        <v>53</v>
      </c>
      <c r="P2065" s="15" t="s">
        <v>2577</v>
      </c>
      <c r="Q2065" s="11"/>
      <c r="R2065" s="10"/>
      <c r="S2065" s="10" t="s">
        <v>536</v>
      </c>
      <c r="T2065" s="10" t="s">
        <v>536</v>
      </c>
      <c r="U2065" s="10" t="s">
        <v>2580</v>
      </c>
      <c r="V2065" s="10" t="s">
        <v>604</v>
      </c>
      <c r="W2065" s="10" t="s">
        <v>2582</v>
      </c>
      <c r="X2065" s="10" t="s">
        <v>604</v>
      </c>
      <c r="Y2065" s="10" t="s">
        <v>604</v>
      </c>
      <c r="Z2065" s="10" t="s">
        <v>604</v>
      </c>
      <c r="AA2065" s="10" t="s">
        <v>2581</v>
      </c>
      <c r="AB2065" s="14" t="s">
        <v>1890</v>
      </c>
      <c r="AC2065" s="14"/>
      <c r="AD2065" s="14"/>
      <c r="AE2065" s="14"/>
      <c r="AF2065" s="14"/>
      <c r="AG2065" s="14"/>
      <c r="AH2065" s="14"/>
    </row>
    <row r="2066" spans="2:34" hidden="1" x14ac:dyDescent="0.35">
      <c r="B2066" s="10">
        <v>44602855</v>
      </c>
      <c r="C2066" s="10">
        <v>855</v>
      </c>
      <c r="D2066" s="11" t="s">
        <v>4921</v>
      </c>
      <c r="E2066" s="11"/>
      <c r="F2066" s="11"/>
      <c r="G2066" s="11" t="s">
        <v>46</v>
      </c>
      <c r="H2066" s="10" t="s">
        <v>163</v>
      </c>
      <c r="I2066" s="41" t="s">
        <v>164</v>
      </c>
      <c r="J2066" s="41">
        <v>0</v>
      </c>
      <c r="K2066" s="10" t="s">
        <v>65</v>
      </c>
      <c r="L2066" s="10" t="s">
        <v>66</v>
      </c>
      <c r="M2066" s="10" t="s">
        <v>67</v>
      </c>
      <c r="N2066" s="13" t="s">
        <v>2577</v>
      </c>
      <c r="O2066" s="10" t="s">
        <v>53</v>
      </c>
      <c r="P2066" s="15" t="s">
        <v>2577</v>
      </c>
      <c r="Q2066" s="11"/>
      <c r="R2066" s="10"/>
      <c r="S2066" s="10">
        <v>45279855</v>
      </c>
      <c r="T2066" s="10" t="s">
        <v>2064</v>
      </c>
      <c r="U2066" s="10" t="s">
        <v>2594</v>
      </c>
      <c r="V2066" s="10">
        <v>2710193200</v>
      </c>
      <c r="W2066" s="10" t="s">
        <v>604</v>
      </c>
      <c r="X2066" s="10" t="s">
        <v>4922</v>
      </c>
      <c r="Y2066" s="10" t="s">
        <v>604</v>
      </c>
      <c r="Z2066" s="10" t="s">
        <v>604</v>
      </c>
      <c r="AA2066" s="10" t="s">
        <v>4923</v>
      </c>
      <c r="AB2066" s="14" t="s">
        <v>1890</v>
      </c>
      <c r="AC2066" s="14"/>
      <c r="AD2066" s="14"/>
      <c r="AE2066" s="14"/>
      <c r="AF2066" s="14"/>
      <c r="AG2066" s="14"/>
      <c r="AH2066" s="14"/>
    </row>
    <row r="2067" spans="2:34" hidden="1" x14ac:dyDescent="0.35">
      <c r="B2067" s="10">
        <v>44602803</v>
      </c>
      <c r="C2067" s="10">
        <v>803</v>
      </c>
      <c r="D2067" s="11" t="s">
        <v>4924</v>
      </c>
      <c r="E2067" s="11"/>
      <c r="F2067" s="11"/>
      <c r="G2067" s="11" t="s">
        <v>46</v>
      </c>
      <c r="H2067" s="10" t="s">
        <v>1837</v>
      </c>
      <c r="I2067" s="41" t="s">
        <v>48</v>
      </c>
      <c r="J2067" s="41">
        <v>0</v>
      </c>
      <c r="K2067" s="10" t="s">
        <v>65</v>
      </c>
      <c r="L2067" s="10" t="s">
        <v>66</v>
      </c>
      <c r="M2067" s="10" t="s">
        <v>67</v>
      </c>
      <c r="N2067" s="13" t="s">
        <v>2577</v>
      </c>
      <c r="O2067" s="10" t="s">
        <v>53</v>
      </c>
      <c r="P2067" s="15" t="s">
        <v>2577</v>
      </c>
      <c r="Q2067" s="11"/>
      <c r="R2067" s="10"/>
      <c r="S2067" s="10">
        <v>45279809</v>
      </c>
      <c r="T2067" s="10" t="s">
        <v>2068</v>
      </c>
      <c r="U2067" s="10" t="s">
        <v>2594</v>
      </c>
      <c r="V2067" s="10">
        <v>2710193200</v>
      </c>
      <c r="W2067" s="10" t="s">
        <v>604</v>
      </c>
      <c r="X2067" s="10" t="s">
        <v>4922</v>
      </c>
      <c r="Y2067" s="10" t="s">
        <v>604</v>
      </c>
      <c r="Z2067" s="10" t="s">
        <v>604</v>
      </c>
      <c r="AA2067" s="10" t="s">
        <v>4923</v>
      </c>
      <c r="AB2067" s="14" t="s">
        <v>1890</v>
      </c>
      <c r="AC2067" s="14"/>
      <c r="AD2067" s="14"/>
      <c r="AE2067" s="14"/>
      <c r="AF2067" s="14"/>
      <c r="AG2067" s="14"/>
      <c r="AH2067" s="14"/>
    </row>
    <row r="2068" spans="2:34" hidden="1" x14ac:dyDescent="0.35">
      <c r="B2068" s="10">
        <v>41058860</v>
      </c>
      <c r="C2068" s="10">
        <v>860</v>
      </c>
      <c r="D2068" s="11" t="s">
        <v>4925</v>
      </c>
      <c r="E2068" s="11"/>
      <c r="F2068" s="11"/>
      <c r="G2068" s="11" t="s">
        <v>46</v>
      </c>
      <c r="H2068" s="10" t="s">
        <v>163</v>
      </c>
      <c r="I2068" s="41" t="s">
        <v>164</v>
      </c>
      <c r="J2068" s="41">
        <v>0</v>
      </c>
      <c r="K2068" s="10" t="s">
        <v>65</v>
      </c>
      <c r="L2068" s="10" t="s">
        <v>51</v>
      </c>
      <c r="M2068" s="10" t="s">
        <v>67</v>
      </c>
      <c r="N2068" s="13" t="s">
        <v>2577</v>
      </c>
      <c r="O2068" s="10" t="s">
        <v>53</v>
      </c>
      <c r="P2068" s="15" t="s">
        <v>2577</v>
      </c>
      <c r="Q2068" s="11"/>
      <c r="R2068" s="10"/>
      <c r="S2068" s="10">
        <v>45260860</v>
      </c>
      <c r="T2068" s="10" t="s">
        <v>2166</v>
      </c>
      <c r="U2068" s="10" t="s">
        <v>2594</v>
      </c>
      <c r="V2068" s="10">
        <v>3403190000</v>
      </c>
      <c r="W2068" s="10" t="s">
        <v>2582</v>
      </c>
      <c r="X2068" s="10" t="s">
        <v>4926</v>
      </c>
      <c r="Y2068" s="10" t="s">
        <v>604</v>
      </c>
      <c r="Z2068" s="10" t="s">
        <v>604</v>
      </c>
      <c r="AA2068" s="10" t="s">
        <v>4927</v>
      </c>
      <c r="AB2068" s="14" t="s">
        <v>1890</v>
      </c>
      <c r="AC2068" s="14"/>
      <c r="AD2068" s="14"/>
      <c r="AE2068" s="14"/>
      <c r="AF2068" s="14"/>
      <c r="AG2068" s="14"/>
      <c r="AH2068" s="14"/>
    </row>
    <row r="2069" spans="2:34" hidden="1" x14ac:dyDescent="0.35">
      <c r="B2069" s="10">
        <v>44901803</v>
      </c>
      <c r="C2069" s="10">
        <v>803</v>
      </c>
      <c r="D2069" s="11" t="s">
        <v>4928</v>
      </c>
      <c r="E2069" s="11"/>
      <c r="F2069" s="11"/>
      <c r="G2069" s="11" t="s">
        <v>46</v>
      </c>
      <c r="H2069" s="10" t="s">
        <v>1837</v>
      </c>
      <c r="I2069" s="41" t="s">
        <v>48</v>
      </c>
      <c r="J2069" s="41">
        <v>0</v>
      </c>
      <c r="K2069" s="10" t="s">
        <v>65</v>
      </c>
      <c r="L2069" s="10" t="s">
        <v>604</v>
      </c>
      <c r="M2069" s="10" t="s">
        <v>67</v>
      </c>
      <c r="N2069" s="13" t="s">
        <v>2577</v>
      </c>
      <c r="O2069" s="10" t="s">
        <v>53</v>
      </c>
      <c r="P2069" s="15" t="s">
        <v>2577</v>
      </c>
      <c r="Q2069" s="11"/>
      <c r="R2069" s="10"/>
      <c r="S2069" s="10" t="s">
        <v>536</v>
      </c>
      <c r="T2069" s="10" t="s">
        <v>536</v>
      </c>
      <c r="U2069" s="10" t="s">
        <v>2580</v>
      </c>
      <c r="V2069" s="10" t="s">
        <v>604</v>
      </c>
      <c r="W2069" s="10" t="s">
        <v>604</v>
      </c>
      <c r="X2069" s="10" t="s">
        <v>604</v>
      </c>
      <c r="Y2069" s="10" t="s">
        <v>604</v>
      </c>
      <c r="Z2069" s="10" t="s">
        <v>604</v>
      </c>
      <c r="AA2069" s="10" t="s">
        <v>2581</v>
      </c>
      <c r="AB2069" s="14" t="s">
        <v>1890</v>
      </c>
      <c r="AC2069" s="14"/>
      <c r="AD2069" s="14"/>
      <c r="AE2069" s="14"/>
      <c r="AF2069" s="14"/>
      <c r="AG2069" s="14"/>
      <c r="AH2069" s="14"/>
    </row>
    <row r="2070" spans="2:34" hidden="1" x14ac:dyDescent="0.35">
      <c r="B2070" s="10">
        <v>44580801</v>
      </c>
      <c r="C2070" s="10">
        <v>801</v>
      </c>
      <c r="D2070" s="11" t="s">
        <v>4929</v>
      </c>
      <c r="E2070" s="11"/>
      <c r="F2070" s="11"/>
      <c r="G2070" s="11" t="s">
        <v>46</v>
      </c>
      <c r="H2070" s="10" t="s">
        <v>79</v>
      </c>
      <c r="I2070" s="41" t="s">
        <v>79</v>
      </c>
      <c r="J2070" s="41">
        <v>0</v>
      </c>
      <c r="K2070" s="10" t="s">
        <v>65</v>
      </c>
      <c r="L2070" s="10" t="s">
        <v>66</v>
      </c>
      <c r="M2070" s="10" t="s">
        <v>52</v>
      </c>
      <c r="N2070" s="13" t="s">
        <v>2577</v>
      </c>
      <c r="O2070" s="10" t="s">
        <v>53</v>
      </c>
      <c r="P2070" s="15" t="s">
        <v>2577</v>
      </c>
      <c r="Q2070" s="11"/>
      <c r="R2070" s="10"/>
      <c r="S2070" s="10" t="s">
        <v>536</v>
      </c>
      <c r="T2070" s="10" t="s">
        <v>536</v>
      </c>
      <c r="U2070" s="10" t="s">
        <v>2580</v>
      </c>
      <c r="V2070" s="10">
        <v>2710193200</v>
      </c>
      <c r="W2070" s="10" t="s">
        <v>44</v>
      </c>
      <c r="X2070" s="10" t="s">
        <v>4930</v>
      </c>
      <c r="Y2070" s="10">
        <v>1176</v>
      </c>
      <c r="Z2070" s="10" t="s">
        <v>392</v>
      </c>
      <c r="AA2070" s="10" t="s">
        <v>4931</v>
      </c>
      <c r="AB2070" s="14" t="s">
        <v>1890</v>
      </c>
      <c r="AC2070" s="14"/>
      <c r="AD2070" s="14"/>
      <c r="AE2070" s="14"/>
      <c r="AF2070" s="14"/>
      <c r="AG2070" s="14"/>
      <c r="AH2070" s="14"/>
    </row>
    <row r="2071" spans="2:34" hidden="1" x14ac:dyDescent="0.35">
      <c r="B2071" s="10">
        <v>44580803</v>
      </c>
      <c r="C2071" s="10">
        <v>803</v>
      </c>
      <c r="D2071" s="11" t="s">
        <v>4932</v>
      </c>
      <c r="E2071" s="11"/>
      <c r="F2071" s="11"/>
      <c r="G2071" s="11" t="s">
        <v>46</v>
      </c>
      <c r="H2071" s="10" t="s">
        <v>1837</v>
      </c>
      <c r="I2071" s="41" t="s">
        <v>48</v>
      </c>
      <c r="J2071" s="41">
        <v>0</v>
      </c>
      <c r="K2071" s="10" t="s">
        <v>65</v>
      </c>
      <c r="L2071" s="10" t="s">
        <v>66</v>
      </c>
      <c r="M2071" s="10" t="s">
        <v>67</v>
      </c>
      <c r="N2071" s="13" t="s">
        <v>2577</v>
      </c>
      <c r="O2071" s="10" t="s">
        <v>53</v>
      </c>
      <c r="P2071" s="15" t="s">
        <v>2577</v>
      </c>
      <c r="Q2071" s="11"/>
      <c r="R2071" s="10"/>
      <c r="S2071" s="10" t="s">
        <v>536</v>
      </c>
      <c r="T2071" s="10" t="s">
        <v>536</v>
      </c>
      <c r="U2071" s="10" t="s">
        <v>2580</v>
      </c>
      <c r="V2071" s="10" t="s">
        <v>604</v>
      </c>
      <c r="W2071" s="10" t="s">
        <v>604</v>
      </c>
      <c r="X2071" s="10" t="s">
        <v>604</v>
      </c>
      <c r="Y2071" s="10" t="s">
        <v>604</v>
      </c>
      <c r="Z2071" s="10" t="s">
        <v>604</v>
      </c>
      <c r="AA2071" s="10" t="s">
        <v>2581</v>
      </c>
      <c r="AB2071" s="14" t="s">
        <v>1890</v>
      </c>
      <c r="AC2071" s="14"/>
      <c r="AD2071" s="14"/>
      <c r="AE2071" s="14"/>
      <c r="AF2071" s="14"/>
      <c r="AG2071" s="14"/>
      <c r="AH2071" s="14"/>
    </row>
    <row r="2072" spans="2:34" hidden="1" x14ac:dyDescent="0.35">
      <c r="B2072" s="10">
        <v>45281966</v>
      </c>
      <c r="C2072" s="10">
        <v>966</v>
      </c>
      <c r="D2072" s="11" t="s">
        <v>4061</v>
      </c>
      <c r="E2072" s="11"/>
      <c r="F2072" s="11"/>
      <c r="G2072" s="11" t="s">
        <v>46</v>
      </c>
      <c r="H2072" s="10" t="s">
        <v>151</v>
      </c>
      <c r="I2072" s="41" t="s">
        <v>86</v>
      </c>
      <c r="J2072" s="41">
        <v>0</v>
      </c>
      <c r="K2072" s="10" t="s">
        <v>65</v>
      </c>
      <c r="L2072" s="10" t="s">
        <v>66</v>
      </c>
      <c r="M2072" s="10" t="s">
        <v>52</v>
      </c>
      <c r="N2072" s="13" t="s">
        <v>2577</v>
      </c>
      <c r="O2072" s="10" t="s">
        <v>53</v>
      </c>
      <c r="P2072" s="15" t="s">
        <v>2577</v>
      </c>
      <c r="Q2072" s="11"/>
      <c r="R2072" s="10"/>
      <c r="S2072" s="10">
        <v>45281967</v>
      </c>
      <c r="T2072" s="10" t="s">
        <v>4933</v>
      </c>
      <c r="U2072" s="10" t="s">
        <v>2594</v>
      </c>
      <c r="V2072" s="10">
        <v>2710193200</v>
      </c>
      <c r="W2072" s="10" t="s">
        <v>604</v>
      </c>
      <c r="X2072" s="10" t="s">
        <v>4934</v>
      </c>
      <c r="Y2072" s="10" t="s">
        <v>87</v>
      </c>
      <c r="Z2072" s="10" t="s">
        <v>88</v>
      </c>
      <c r="AA2072" s="10" t="s">
        <v>2102</v>
      </c>
      <c r="AB2072" s="14" t="s">
        <v>1890</v>
      </c>
      <c r="AC2072" s="14"/>
      <c r="AD2072" s="14"/>
      <c r="AE2072" s="14"/>
      <c r="AF2072" s="14"/>
      <c r="AG2072" s="14"/>
      <c r="AH2072" s="14"/>
    </row>
    <row r="2073" spans="2:34" hidden="1" x14ac:dyDescent="0.35">
      <c r="B2073" s="10">
        <v>45282966</v>
      </c>
      <c r="C2073" s="10">
        <v>966</v>
      </c>
      <c r="D2073" s="11" t="s">
        <v>4069</v>
      </c>
      <c r="E2073" s="11"/>
      <c r="F2073" s="11"/>
      <c r="G2073" s="11" t="s">
        <v>46</v>
      </c>
      <c r="H2073" s="10" t="s">
        <v>151</v>
      </c>
      <c r="I2073" s="41" t="s">
        <v>86</v>
      </c>
      <c r="J2073" s="41">
        <v>0</v>
      </c>
      <c r="K2073" s="10" t="s">
        <v>65</v>
      </c>
      <c r="L2073" s="10" t="s">
        <v>66</v>
      </c>
      <c r="M2073" s="10" t="s">
        <v>67</v>
      </c>
      <c r="N2073" s="13" t="s">
        <v>2577</v>
      </c>
      <c r="O2073" s="10" t="s">
        <v>53</v>
      </c>
      <c r="P2073" s="15" t="s">
        <v>2577</v>
      </c>
      <c r="Q2073" s="11"/>
      <c r="R2073" s="10"/>
      <c r="S2073" s="10">
        <v>45282967</v>
      </c>
      <c r="T2073" s="10" t="s">
        <v>2114</v>
      </c>
      <c r="U2073" s="10" t="s">
        <v>2594</v>
      </c>
      <c r="V2073" s="10">
        <v>2710193200</v>
      </c>
      <c r="W2073" s="10" t="s">
        <v>604</v>
      </c>
      <c r="X2073" s="10" t="s">
        <v>4935</v>
      </c>
      <c r="Y2073" s="10" t="s">
        <v>604</v>
      </c>
      <c r="Z2073" s="10" t="s">
        <v>604</v>
      </c>
      <c r="AA2073" s="10" t="s">
        <v>4936</v>
      </c>
      <c r="AB2073" s="14" t="s">
        <v>1890</v>
      </c>
      <c r="AC2073" s="14"/>
      <c r="AD2073" s="14"/>
      <c r="AE2073" s="14"/>
      <c r="AF2073" s="14"/>
      <c r="AG2073" s="14"/>
      <c r="AH2073" s="14"/>
    </row>
    <row r="2074" spans="2:34" hidden="1" x14ac:dyDescent="0.35">
      <c r="B2074" s="10">
        <v>45294966</v>
      </c>
      <c r="C2074" s="10">
        <v>966</v>
      </c>
      <c r="D2074" s="11" t="s">
        <v>4075</v>
      </c>
      <c r="E2074" s="11"/>
      <c r="F2074" s="11"/>
      <c r="G2074" s="11" t="s">
        <v>46</v>
      </c>
      <c r="H2074" s="10" t="s">
        <v>151</v>
      </c>
      <c r="I2074" s="41" t="s">
        <v>86</v>
      </c>
      <c r="J2074" s="41">
        <v>0</v>
      </c>
      <c r="K2074" s="10" t="s">
        <v>65</v>
      </c>
      <c r="L2074" s="10" t="s">
        <v>66</v>
      </c>
      <c r="M2074" s="10" t="s">
        <v>52</v>
      </c>
      <c r="N2074" s="13" t="s">
        <v>2577</v>
      </c>
      <c r="O2074" s="10" t="s">
        <v>53</v>
      </c>
      <c r="P2074" s="15" t="s">
        <v>2577</v>
      </c>
      <c r="Q2074" s="11"/>
      <c r="R2074" s="10"/>
      <c r="S2074" s="10">
        <v>45294967</v>
      </c>
      <c r="T2074" s="10" t="s">
        <v>2122</v>
      </c>
      <c r="U2074" s="10" t="s">
        <v>2594</v>
      </c>
      <c r="V2074" s="10">
        <v>2710193200</v>
      </c>
      <c r="W2074" s="10" t="s">
        <v>604</v>
      </c>
      <c r="X2074" s="10" t="s">
        <v>2124</v>
      </c>
      <c r="Y2074" s="10" t="s">
        <v>87</v>
      </c>
      <c r="Z2074" s="10" t="s">
        <v>88</v>
      </c>
      <c r="AA2074" s="10" t="s">
        <v>2125</v>
      </c>
      <c r="AB2074" s="14" t="s">
        <v>1890</v>
      </c>
      <c r="AC2074" s="14"/>
      <c r="AD2074" s="14"/>
      <c r="AE2074" s="14"/>
      <c r="AF2074" s="14"/>
      <c r="AG2074" s="14"/>
      <c r="AH2074" s="14"/>
    </row>
    <row r="2075" spans="2:34" hidden="1" x14ac:dyDescent="0.35">
      <c r="B2075" s="10">
        <v>45295966</v>
      </c>
      <c r="C2075" s="10">
        <v>966</v>
      </c>
      <c r="D2075" s="11" t="s">
        <v>4083</v>
      </c>
      <c r="E2075" s="11"/>
      <c r="F2075" s="11"/>
      <c r="G2075" s="11" t="s">
        <v>46</v>
      </c>
      <c r="H2075" s="10" t="s">
        <v>151</v>
      </c>
      <c r="I2075" s="41" t="s">
        <v>86</v>
      </c>
      <c r="J2075" s="41">
        <v>0</v>
      </c>
      <c r="K2075" s="10" t="s">
        <v>65</v>
      </c>
      <c r="L2075" s="10" t="s">
        <v>66</v>
      </c>
      <c r="M2075" s="10" t="s">
        <v>52</v>
      </c>
      <c r="N2075" s="13" t="s">
        <v>2577</v>
      </c>
      <c r="O2075" s="10" t="s">
        <v>53</v>
      </c>
      <c r="P2075" s="15" t="s">
        <v>2577</v>
      </c>
      <c r="Q2075" s="11"/>
      <c r="R2075" s="10"/>
      <c r="S2075" s="10">
        <v>45295967</v>
      </c>
      <c r="T2075" s="10" t="s">
        <v>2128</v>
      </c>
      <c r="U2075" s="10" t="s">
        <v>2594</v>
      </c>
      <c r="V2075" s="10">
        <v>2710193200</v>
      </c>
      <c r="W2075" s="10" t="s">
        <v>604</v>
      </c>
      <c r="X2075" s="10" t="s">
        <v>2130</v>
      </c>
      <c r="Y2075" s="10" t="s">
        <v>87</v>
      </c>
      <c r="Z2075" s="10" t="s">
        <v>88</v>
      </c>
      <c r="AA2075" s="10" t="s">
        <v>2131</v>
      </c>
      <c r="AB2075" s="14" t="s">
        <v>1890</v>
      </c>
      <c r="AC2075" s="14"/>
      <c r="AD2075" s="14"/>
      <c r="AE2075" s="14"/>
      <c r="AF2075" s="14"/>
      <c r="AG2075" s="14"/>
      <c r="AH2075" s="14"/>
    </row>
    <row r="2076" spans="2:34" hidden="1" x14ac:dyDescent="0.35">
      <c r="B2076" s="10">
        <v>45283966</v>
      </c>
      <c r="C2076" s="10">
        <v>966</v>
      </c>
      <c r="D2076" s="11" t="s">
        <v>4937</v>
      </c>
      <c r="E2076" s="11"/>
      <c r="F2076" s="11"/>
      <c r="G2076" s="11" t="s">
        <v>46</v>
      </c>
      <c r="H2076" s="10" t="s">
        <v>151</v>
      </c>
      <c r="I2076" s="41" t="s">
        <v>86</v>
      </c>
      <c r="J2076" s="41">
        <v>0</v>
      </c>
      <c r="K2076" s="10" t="s">
        <v>65</v>
      </c>
      <c r="L2076" s="10" t="s">
        <v>66</v>
      </c>
      <c r="M2076" s="10" t="s">
        <v>52</v>
      </c>
      <c r="N2076" s="13" t="s">
        <v>2577</v>
      </c>
      <c r="O2076" s="10" t="s">
        <v>53</v>
      </c>
      <c r="P2076" s="15" t="s">
        <v>2577</v>
      </c>
      <c r="Q2076" s="11"/>
      <c r="R2076" s="10"/>
      <c r="S2076" s="10">
        <v>45283967</v>
      </c>
      <c r="T2076" s="10" t="s">
        <v>2139</v>
      </c>
      <c r="U2076" s="10" t="s">
        <v>2594</v>
      </c>
      <c r="V2076" s="10">
        <v>2710193200</v>
      </c>
      <c r="W2076" s="10" t="s">
        <v>604</v>
      </c>
      <c r="X2076" s="10" t="s">
        <v>4938</v>
      </c>
      <c r="Y2076" s="10" t="s">
        <v>87</v>
      </c>
      <c r="Z2076" s="10" t="s">
        <v>88</v>
      </c>
      <c r="AA2076" s="10" t="s">
        <v>2141</v>
      </c>
      <c r="AB2076" s="14" t="s">
        <v>1890</v>
      </c>
      <c r="AC2076" s="14"/>
      <c r="AD2076" s="14"/>
      <c r="AE2076" s="14"/>
      <c r="AF2076" s="14"/>
      <c r="AG2076" s="14"/>
      <c r="AH2076" s="14"/>
    </row>
    <row r="2077" spans="2:34" hidden="1" x14ac:dyDescent="0.35">
      <c r="B2077" s="10">
        <v>43627855</v>
      </c>
      <c r="C2077" s="10">
        <v>855</v>
      </c>
      <c r="D2077" s="11" t="s">
        <v>4939</v>
      </c>
      <c r="E2077" s="11"/>
      <c r="F2077" s="11"/>
      <c r="G2077" s="11" t="s">
        <v>46</v>
      </c>
      <c r="H2077" s="10" t="s">
        <v>163</v>
      </c>
      <c r="I2077" s="41" t="s">
        <v>164</v>
      </c>
      <c r="J2077" s="41">
        <v>0</v>
      </c>
      <c r="K2077" s="10" t="s">
        <v>65</v>
      </c>
      <c r="L2077" s="10" t="s">
        <v>66</v>
      </c>
      <c r="M2077" s="10" t="s">
        <v>67</v>
      </c>
      <c r="N2077" s="13" t="s">
        <v>2577</v>
      </c>
      <c r="O2077" s="10" t="s">
        <v>53</v>
      </c>
      <c r="P2077" s="15" t="s">
        <v>2577</v>
      </c>
      <c r="Q2077" s="11"/>
      <c r="R2077" s="10"/>
      <c r="S2077" s="10" t="s">
        <v>536</v>
      </c>
      <c r="T2077" s="10" t="s">
        <v>536</v>
      </c>
      <c r="U2077" s="10" t="s">
        <v>2580</v>
      </c>
      <c r="V2077" s="10" t="s">
        <v>604</v>
      </c>
      <c r="W2077" s="10" t="s">
        <v>604</v>
      </c>
      <c r="X2077" s="10" t="s">
        <v>604</v>
      </c>
      <c r="Y2077" s="10" t="s">
        <v>604</v>
      </c>
      <c r="Z2077" s="10" t="s">
        <v>604</v>
      </c>
      <c r="AA2077" s="10" t="s">
        <v>2581</v>
      </c>
      <c r="AB2077" s="14" t="s">
        <v>1890</v>
      </c>
      <c r="AC2077" s="14"/>
      <c r="AD2077" s="14"/>
      <c r="AE2077" s="14"/>
      <c r="AF2077" s="14"/>
      <c r="AG2077" s="14"/>
      <c r="AH2077" s="14"/>
    </row>
    <row r="2078" spans="2:34" hidden="1" x14ac:dyDescent="0.35">
      <c r="B2078" s="10">
        <v>43627803</v>
      </c>
      <c r="C2078" s="10">
        <v>803</v>
      </c>
      <c r="D2078" s="11" t="s">
        <v>4940</v>
      </c>
      <c r="E2078" s="11"/>
      <c r="F2078" s="11"/>
      <c r="G2078" s="11" t="s">
        <v>46</v>
      </c>
      <c r="H2078" s="10" t="s">
        <v>1837</v>
      </c>
      <c r="I2078" s="41" t="s">
        <v>48</v>
      </c>
      <c r="J2078" s="41">
        <v>0</v>
      </c>
      <c r="K2078" s="10" t="s">
        <v>65</v>
      </c>
      <c r="L2078" s="10" t="s">
        <v>66</v>
      </c>
      <c r="M2078" s="10" t="s">
        <v>67</v>
      </c>
      <c r="N2078" s="13" t="s">
        <v>2577</v>
      </c>
      <c r="O2078" s="10" t="s">
        <v>53</v>
      </c>
      <c r="P2078" s="15" t="s">
        <v>2577</v>
      </c>
      <c r="Q2078" s="11"/>
      <c r="R2078" s="10"/>
      <c r="S2078" s="10" t="s">
        <v>536</v>
      </c>
      <c r="T2078" s="10" t="s">
        <v>536</v>
      </c>
      <c r="U2078" s="10" t="s">
        <v>2580</v>
      </c>
      <c r="V2078" s="10">
        <v>2710193200</v>
      </c>
      <c r="W2078" s="10" t="s">
        <v>604</v>
      </c>
      <c r="X2078" s="10" t="s">
        <v>604</v>
      </c>
      <c r="Y2078" s="10" t="s">
        <v>604</v>
      </c>
      <c r="Z2078" s="10" t="s">
        <v>604</v>
      </c>
      <c r="AA2078" s="10" t="s">
        <v>2581</v>
      </c>
      <c r="AB2078" s="14" t="s">
        <v>1890</v>
      </c>
      <c r="AC2078" s="14"/>
      <c r="AD2078" s="14"/>
      <c r="AE2078" s="14"/>
      <c r="AF2078" s="14"/>
      <c r="AG2078" s="14"/>
      <c r="AH2078" s="14"/>
    </row>
    <row r="2079" spans="2:34" hidden="1" x14ac:dyDescent="0.35">
      <c r="B2079" s="10">
        <v>52511807</v>
      </c>
      <c r="C2079" s="10">
        <v>807</v>
      </c>
      <c r="D2079" s="11" t="s">
        <v>4941</v>
      </c>
      <c r="E2079" s="11"/>
      <c r="F2079" s="11"/>
      <c r="G2079" s="11" t="s">
        <v>46</v>
      </c>
      <c r="H2079" s="10" t="s">
        <v>669</v>
      </c>
      <c r="I2079" s="41" t="s">
        <v>140</v>
      </c>
      <c r="J2079" s="41"/>
      <c r="K2079" s="10"/>
      <c r="L2079" s="10" t="s">
        <v>51</v>
      </c>
      <c r="M2079" s="10" t="s">
        <v>67</v>
      </c>
      <c r="N2079" s="13" t="s">
        <v>2577</v>
      </c>
      <c r="O2079" s="10" t="s">
        <v>604</v>
      </c>
      <c r="P2079" s="15" t="s">
        <v>2577</v>
      </c>
      <c r="Q2079" s="11"/>
      <c r="R2079" s="10"/>
      <c r="S2079" s="10">
        <v>52878807</v>
      </c>
      <c r="T2079" s="10" t="s">
        <v>600</v>
      </c>
      <c r="U2079" s="10" t="s">
        <v>2594</v>
      </c>
      <c r="V2079" s="10">
        <v>2710199900</v>
      </c>
      <c r="W2079" s="10" t="s">
        <v>2582</v>
      </c>
      <c r="X2079" s="10" t="s">
        <v>4942</v>
      </c>
      <c r="Y2079" s="10" t="s">
        <v>604</v>
      </c>
      <c r="Z2079" s="10" t="s">
        <v>604</v>
      </c>
      <c r="AA2079" s="10" t="s">
        <v>4943</v>
      </c>
      <c r="AB2079" s="14"/>
      <c r="AC2079" s="14"/>
      <c r="AD2079" s="14"/>
      <c r="AE2079" s="14"/>
      <c r="AF2079" s="14"/>
      <c r="AG2079" s="14"/>
      <c r="AH2079" s="14"/>
    </row>
    <row r="2080" spans="2:34" hidden="1" x14ac:dyDescent="0.35">
      <c r="B2080" s="10">
        <v>52555816</v>
      </c>
      <c r="C2080" s="10">
        <v>816</v>
      </c>
      <c r="D2080" s="11" t="s">
        <v>4944</v>
      </c>
      <c r="E2080" s="11"/>
      <c r="F2080" s="11"/>
      <c r="G2080" s="11" t="s">
        <v>46</v>
      </c>
      <c r="H2080" s="10" t="s">
        <v>3295</v>
      </c>
      <c r="I2080" s="41" t="s">
        <v>140</v>
      </c>
      <c r="J2080" s="41"/>
      <c r="K2080" s="10"/>
      <c r="L2080" s="10" t="s">
        <v>51</v>
      </c>
      <c r="M2080" s="10" t="s">
        <v>67</v>
      </c>
      <c r="N2080" s="13" t="s">
        <v>2577</v>
      </c>
      <c r="O2080" s="10" t="s">
        <v>53</v>
      </c>
      <c r="P2080" s="15" t="s">
        <v>2577</v>
      </c>
      <c r="Q2080" s="11"/>
      <c r="R2080" s="10"/>
      <c r="S2080" s="10">
        <v>52877816</v>
      </c>
      <c r="T2080" s="10" t="s">
        <v>594</v>
      </c>
      <c r="U2080" s="10" t="s">
        <v>2594</v>
      </c>
      <c r="V2080" s="10">
        <v>2710199900</v>
      </c>
      <c r="W2080" s="10" t="s">
        <v>2582</v>
      </c>
      <c r="X2080" s="10" t="s">
        <v>4945</v>
      </c>
      <c r="Y2080" s="10" t="s">
        <v>604</v>
      </c>
      <c r="Z2080" s="10" t="s">
        <v>604</v>
      </c>
      <c r="AA2080" s="10" t="s">
        <v>4946</v>
      </c>
      <c r="AB2080" s="14"/>
      <c r="AC2080" s="14"/>
      <c r="AD2080" s="14"/>
      <c r="AE2080" s="14"/>
      <c r="AF2080" s="14"/>
      <c r="AG2080" s="14"/>
      <c r="AH2080" s="14"/>
    </row>
    <row r="2081" spans="2:34" hidden="1" x14ac:dyDescent="0.35">
      <c r="B2081" s="10">
        <v>52526816</v>
      </c>
      <c r="C2081" s="10">
        <v>816</v>
      </c>
      <c r="D2081" s="11" t="s">
        <v>4947</v>
      </c>
      <c r="E2081" s="11"/>
      <c r="F2081" s="11"/>
      <c r="G2081" s="11" t="s">
        <v>46</v>
      </c>
      <c r="H2081" s="10" t="s">
        <v>3295</v>
      </c>
      <c r="I2081" s="41" t="s">
        <v>140</v>
      </c>
      <c r="J2081" s="41"/>
      <c r="K2081" s="10"/>
      <c r="L2081" s="10" t="s">
        <v>51</v>
      </c>
      <c r="M2081" s="10" t="s">
        <v>67</v>
      </c>
      <c r="N2081" s="13" t="s">
        <v>2577</v>
      </c>
      <c r="O2081" s="10" t="s">
        <v>53</v>
      </c>
      <c r="P2081" s="15" t="s">
        <v>2577</v>
      </c>
      <c r="Q2081" s="11"/>
      <c r="R2081" s="10"/>
      <c r="S2081" s="10">
        <v>52876816</v>
      </c>
      <c r="T2081" s="10" t="s">
        <v>590</v>
      </c>
      <c r="U2081" s="10" t="s">
        <v>2594</v>
      </c>
      <c r="V2081" s="10">
        <v>2710199900</v>
      </c>
      <c r="W2081" s="10" t="s">
        <v>2582</v>
      </c>
      <c r="X2081" s="10" t="s">
        <v>4948</v>
      </c>
      <c r="Y2081" s="10" t="s">
        <v>604</v>
      </c>
      <c r="Z2081" s="10" t="s">
        <v>604</v>
      </c>
      <c r="AA2081" s="10" t="s">
        <v>4949</v>
      </c>
      <c r="AB2081" s="14"/>
      <c r="AC2081" s="14"/>
      <c r="AD2081" s="14"/>
      <c r="AE2081" s="14"/>
      <c r="AF2081" s="14"/>
      <c r="AG2081" s="14"/>
      <c r="AH2081" s="14"/>
    </row>
    <row r="2082" spans="2:34" hidden="1" x14ac:dyDescent="0.35">
      <c r="B2082" s="10">
        <v>52526807</v>
      </c>
      <c r="C2082" s="10">
        <v>807</v>
      </c>
      <c r="D2082" s="11" t="s">
        <v>4950</v>
      </c>
      <c r="E2082" s="11"/>
      <c r="F2082" s="11"/>
      <c r="G2082" s="11" t="s">
        <v>46</v>
      </c>
      <c r="H2082" s="10" t="s">
        <v>669</v>
      </c>
      <c r="I2082" s="41" t="s">
        <v>140</v>
      </c>
      <c r="J2082" s="41"/>
      <c r="K2082" s="10"/>
      <c r="L2082" s="10" t="s">
        <v>51</v>
      </c>
      <c r="M2082" s="10" t="s">
        <v>67</v>
      </c>
      <c r="N2082" s="13" t="s">
        <v>2577</v>
      </c>
      <c r="O2082" s="10" t="s">
        <v>604</v>
      </c>
      <c r="P2082" s="15" t="s">
        <v>2577</v>
      </c>
      <c r="Q2082" s="11"/>
      <c r="R2082" s="10"/>
      <c r="S2082" s="10" t="s">
        <v>536</v>
      </c>
      <c r="T2082" s="10" t="s">
        <v>536</v>
      </c>
      <c r="U2082" s="10" t="s">
        <v>2580</v>
      </c>
      <c r="V2082" s="10" t="s">
        <v>604</v>
      </c>
      <c r="W2082" s="10" t="s">
        <v>2582</v>
      </c>
      <c r="X2082" s="10" t="s">
        <v>604</v>
      </c>
      <c r="Y2082" s="10" t="s">
        <v>604</v>
      </c>
      <c r="Z2082" s="10" t="s">
        <v>604</v>
      </c>
      <c r="AA2082" s="10" t="s">
        <v>2581</v>
      </c>
      <c r="AB2082" s="14"/>
      <c r="AC2082" s="14"/>
      <c r="AD2082" s="14"/>
      <c r="AE2082" s="14"/>
      <c r="AF2082" s="14"/>
      <c r="AG2082" s="14"/>
      <c r="AH2082" s="14"/>
    </row>
    <row r="2083" spans="2:34" hidden="1" x14ac:dyDescent="0.35">
      <c r="B2083" s="10">
        <v>45849860</v>
      </c>
      <c r="C2083" s="10">
        <v>860</v>
      </c>
      <c r="D2083" s="11" t="s">
        <v>4951</v>
      </c>
      <c r="E2083" s="11"/>
      <c r="F2083" s="11"/>
      <c r="G2083" s="11" t="s">
        <v>46</v>
      </c>
      <c r="H2083" s="10" t="s">
        <v>163</v>
      </c>
      <c r="I2083" s="41" t="s">
        <v>164</v>
      </c>
      <c r="J2083" s="41"/>
      <c r="K2083" s="10"/>
      <c r="L2083" s="10" t="s">
        <v>51</v>
      </c>
      <c r="M2083" s="10" t="s">
        <v>67</v>
      </c>
      <c r="N2083" s="13" t="s">
        <v>2577</v>
      </c>
      <c r="O2083" s="10" t="s">
        <v>53</v>
      </c>
      <c r="P2083" s="15" t="s">
        <v>2577</v>
      </c>
      <c r="Q2083" s="11"/>
      <c r="R2083" s="10"/>
      <c r="S2083" s="10" t="s">
        <v>536</v>
      </c>
      <c r="T2083" s="10" t="s">
        <v>536</v>
      </c>
      <c r="U2083" s="10" t="s">
        <v>2580</v>
      </c>
      <c r="V2083" s="10">
        <v>2710193200</v>
      </c>
      <c r="W2083" s="10" t="s">
        <v>2582</v>
      </c>
      <c r="X2083" s="10" t="s">
        <v>4952</v>
      </c>
      <c r="Y2083" s="10" t="s">
        <v>604</v>
      </c>
      <c r="Z2083" s="10" t="s">
        <v>604</v>
      </c>
      <c r="AA2083" s="10" t="s">
        <v>4953</v>
      </c>
      <c r="AB2083" s="14"/>
      <c r="AC2083" s="14"/>
      <c r="AD2083" s="14"/>
      <c r="AE2083" s="14"/>
      <c r="AF2083" s="14"/>
      <c r="AG2083" s="14"/>
      <c r="AH2083" s="14"/>
    </row>
    <row r="2084" spans="2:34" hidden="1" x14ac:dyDescent="0.35">
      <c r="B2084" s="10">
        <v>45111849</v>
      </c>
      <c r="C2084" s="10">
        <v>849</v>
      </c>
      <c r="D2084" s="11" t="s">
        <v>4954</v>
      </c>
      <c r="E2084" s="11"/>
      <c r="F2084" s="11"/>
      <c r="G2084" s="11" t="s">
        <v>46</v>
      </c>
      <c r="H2084" s="10" t="s">
        <v>3992</v>
      </c>
      <c r="I2084" s="41" t="s">
        <v>140</v>
      </c>
      <c r="J2084" s="41"/>
      <c r="K2084" s="10"/>
      <c r="L2084" s="10" t="s">
        <v>51</v>
      </c>
      <c r="M2084" s="10" t="s">
        <v>67</v>
      </c>
      <c r="N2084" s="13" t="s">
        <v>2577</v>
      </c>
      <c r="O2084" s="10" t="s">
        <v>53</v>
      </c>
      <c r="P2084" s="15" t="s">
        <v>2577</v>
      </c>
      <c r="Q2084" s="11"/>
      <c r="R2084" s="10"/>
      <c r="S2084" s="10">
        <v>52898807</v>
      </c>
      <c r="T2084" s="10" t="s">
        <v>3206</v>
      </c>
      <c r="U2084" s="10" t="s">
        <v>2594</v>
      </c>
      <c r="V2084" s="10">
        <v>3403190000</v>
      </c>
      <c r="W2084" s="10" t="s">
        <v>2582</v>
      </c>
      <c r="X2084" s="10" t="s">
        <v>4955</v>
      </c>
      <c r="Y2084" s="10" t="s">
        <v>604</v>
      </c>
      <c r="Z2084" s="10" t="s">
        <v>604</v>
      </c>
      <c r="AA2084" s="10" t="s">
        <v>4956</v>
      </c>
      <c r="AB2084" s="14"/>
      <c r="AC2084" s="14"/>
      <c r="AD2084" s="14"/>
      <c r="AE2084" s="14"/>
      <c r="AF2084" s="14"/>
      <c r="AG2084" s="14"/>
      <c r="AH2084" s="14"/>
    </row>
    <row r="2085" spans="2:34" hidden="1" x14ac:dyDescent="0.35">
      <c r="B2085" s="10">
        <v>45112849</v>
      </c>
      <c r="C2085" s="10">
        <v>849</v>
      </c>
      <c r="D2085" s="11" t="s">
        <v>4957</v>
      </c>
      <c r="E2085" s="11"/>
      <c r="F2085" s="11"/>
      <c r="G2085" s="11" t="s">
        <v>46</v>
      </c>
      <c r="H2085" s="10" t="s">
        <v>3992</v>
      </c>
      <c r="I2085" s="41" t="s">
        <v>140</v>
      </c>
      <c r="J2085" s="41"/>
      <c r="K2085" s="10"/>
      <c r="L2085" s="10" t="s">
        <v>51</v>
      </c>
      <c r="M2085" s="10" t="s">
        <v>67</v>
      </c>
      <c r="N2085" s="13" t="s">
        <v>2577</v>
      </c>
      <c r="O2085" s="10" t="s">
        <v>53</v>
      </c>
      <c r="P2085" s="15" t="s">
        <v>2577</v>
      </c>
      <c r="Q2085" s="11"/>
      <c r="R2085" s="10"/>
      <c r="S2085" s="10">
        <v>52897807</v>
      </c>
      <c r="T2085" s="10" t="s">
        <v>3204</v>
      </c>
      <c r="U2085" s="10" t="s">
        <v>2594</v>
      </c>
      <c r="V2085" s="10" t="s">
        <v>604</v>
      </c>
      <c r="W2085" s="10" t="s">
        <v>2582</v>
      </c>
      <c r="X2085" s="10" t="s">
        <v>4958</v>
      </c>
      <c r="Y2085" s="10" t="s">
        <v>604</v>
      </c>
      <c r="Z2085" s="10" t="s">
        <v>604</v>
      </c>
      <c r="AA2085" s="10" t="s">
        <v>4959</v>
      </c>
      <c r="AB2085" s="14"/>
      <c r="AC2085" s="14"/>
      <c r="AD2085" s="14"/>
      <c r="AE2085" s="14"/>
      <c r="AF2085" s="14"/>
      <c r="AG2085" s="14"/>
      <c r="AH2085" s="14"/>
    </row>
    <row r="2086" spans="2:34" hidden="1" x14ac:dyDescent="0.35">
      <c r="B2086" s="10">
        <v>45001849</v>
      </c>
      <c r="C2086" s="10">
        <v>849</v>
      </c>
      <c r="D2086" s="11" t="s">
        <v>4960</v>
      </c>
      <c r="E2086" s="11"/>
      <c r="F2086" s="11"/>
      <c r="G2086" s="11" t="s">
        <v>46</v>
      </c>
      <c r="H2086" s="10" t="s">
        <v>3992</v>
      </c>
      <c r="I2086" s="41" t="s">
        <v>140</v>
      </c>
      <c r="J2086" s="41"/>
      <c r="K2086" s="10"/>
      <c r="L2086" s="10" t="s">
        <v>51</v>
      </c>
      <c r="M2086" s="10" t="s">
        <v>67</v>
      </c>
      <c r="N2086" s="13" t="s">
        <v>2577</v>
      </c>
      <c r="O2086" s="10" t="s">
        <v>92</v>
      </c>
      <c r="P2086" s="15" t="s">
        <v>2577</v>
      </c>
      <c r="Q2086" s="11"/>
      <c r="R2086" s="10"/>
      <c r="S2086" s="10">
        <v>52874807</v>
      </c>
      <c r="T2086" s="10" t="s">
        <v>4218</v>
      </c>
      <c r="U2086" s="10" t="s">
        <v>2594</v>
      </c>
      <c r="V2086" s="10" t="s">
        <v>604</v>
      </c>
      <c r="W2086" s="10" t="s">
        <v>2582</v>
      </c>
      <c r="X2086" s="10" t="s">
        <v>4961</v>
      </c>
      <c r="Y2086" s="10" t="s">
        <v>604</v>
      </c>
      <c r="Z2086" s="10" t="s">
        <v>604</v>
      </c>
      <c r="AA2086" s="10" t="s">
        <v>4962</v>
      </c>
      <c r="AB2086" s="14"/>
      <c r="AC2086" s="14"/>
      <c r="AD2086" s="14"/>
      <c r="AE2086" s="14"/>
      <c r="AF2086" s="14"/>
      <c r="AG2086" s="14"/>
      <c r="AH2086" s="14"/>
    </row>
    <row r="2087" spans="2:34" hidden="1" x14ac:dyDescent="0.35">
      <c r="B2087" s="10">
        <v>51250843</v>
      </c>
      <c r="C2087" s="10">
        <v>843</v>
      </c>
      <c r="D2087" s="11" t="s">
        <v>4963</v>
      </c>
      <c r="E2087" s="11"/>
      <c r="F2087" s="11"/>
      <c r="G2087" s="11" t="s">
        <v>46</v>
      </c>
      <c r="H2087" s="10" t="s">
        <v>4964</v>
      </c>
      <c r="I2087" s="41" t="s">
        <v>140</v>
      </c>
      <c r="J2087" s="41"/>
      <c r="K2087" s="10"/>
      <c r="L2087" s="10" t="s">
        <v>51</v>
      </c>
      <c r="M2087" s="10" t="s">
        <v>67</v>
      </c>
      <c r="N2087" s="13" t="s">
        <v>2577</v>
      </c>
      <c r="O2087" s="10" t="s">
        <v>53</v>
      </c>
      <c r="P2087" s="15" t="s">
        <v>2577</v>
      </c>
      <c r="Q2087" s="11"/>
      <c r="R2087" s="10"/>
      <c r="S2087" s="10">
        <v>52880843</v>
      </c>
      <c r="T2087" s="10" t="s">
        <v>2184</v>
      </c>
      <c r="U2087" s="10" t="s">
        <v>2594</v>
      </c>
      <c r="V2087" s="10">
        <v>2710199900</v>
      </c>
      <c r="W2087" s="10" t="s">
        <v>2582</v>
      </c>
      <c r="X2087" s="10" t="s">
        <v>4965</v>
      </c>
      <c r="Y2087" s="10" t="s">
        <v>604</v>
      </c>
      <c r="Z2087" s="10" t="s">
        <v>604</v>
      </c>
      <c r="AA2087" s="10" t="s">
        <v>4966</v>
      </c>
      <c r="AB2087" s="14"/>
      <c r="AC2087" s="14"/>
      <c r="AD2087" s="14"/>
      <c r="AE2087" s="14"/>
      <c r="AF2087" s="14"/>
      <c r="AG2087" s="14"/>
      <c r="AH2087" s="14"/>
    </row>
    <row r="2088" spans="2:34" hidden="1" x14ac:dyDescent="0.35">
      <c r="B2088" s="10">
        <v>51352847</v>
      </c>
      <c r="C2088" s="10">
        <v>847</v>
      </c>
      <c r="D2088" s="11" t="s">
        <v>4967</v>
      </c>
      <c r="E2088" s="11"/>
      <c r="F2088" s="11"/>
      <c r="G2088" s="11" t="s">
        <v>46</v>
      </c>
      <c r="H2088" s="10" t="s">
        <v>2588</v>
      </c>
      <c r="I2088" s="41" t="s">
        <v>140</v>
      </c>
      <c r="J2088" s="41"/>
      <c r="K2088" s="10"/>
      <c r="L2088" s="10" t="s">
        <v>51</v>
      </c>
      <c r="M2088" s="10" t="s">
        <v>67</v>
      </c>
      <c r="N2088" s="13" t="s">
        <v>2577</v>
      </c>
      <c r="O2088" s="10" t="s">
        <v>53</v>
      </c>
      <c r="P2088" s="15" t="s">
        <v>2577</v>
      </c>
      <c r="Q2088" s="11"/>
      <c r="R2088" s="10"/>
      <c r="S2088" s="10" t="s">
        <v>536</v>
      </c>
      <c r="T2088" s="10" t="s">
        <v>536</v>
      </c>
      <c r="U2088" s="10" t="s">
        <v>2580</v>
      </c>
      <c r="V2088" s="10">
        <v>3403990000</v>
      </c>
      <c r="W2088" s="10" t="s">
        <v>2582</v>
      </c>
      <c r="X2088" s="10" t="s">
        <v>4968</v>
      </c>
      <c r="Y2088" s="10" t="s">
        <v>604</v>
      </c>
      <c r="Z2088" s="10" t="s">
        <v>604</v>
      </c>
      <c r="AA2088" s="10" t="s">
        <v>4969</v>
      </c>
      <c r="AB2088" s="14"/>
      <c r="AC2088" s="14"/>
      <c r="AD2088" s="14"/>
      <c r="AE2088" s="14"/>
      <c r="AF2088" s="14"/>
      <c r="AG2088" s="14"/>
      <c r="AH2088" s="14"/>
    </row>
    <row r="2089" spans="2:34" hidden="1" x14ac:dyDescent="0.35">
      <c r="B2089" s="10">
        <v>51255843</v>
      </c>
      <c r="C2089" s="10">
        <v>843</v>
      </c>
      <c r="D2089" s="11" t="s">
        <v>4970</v>
      </c>
      <c r="E2089" s="11"/>
      <c r="F2089" s="11"/>
      <c r="G2089" s="11" t="s">
        <v>46</v>
      </c>
      <c r="H2089" s="10" t="s">
        <v>4964</v>
      </c>
      <c r="I2089" s="41" t="s">
        <v>140</v>
      </c>
      <c r="J2089" s="41"/>
      <c r="K2089" s="10"/>
      <c r="L2089" s="10" t="s">
        <v>51</v>
      </c>
      <c r="M2089" s="10" t="s">
        <v>67</v>
      </c>
      <c r="N2089" s="13" t="s">
        <v>2577</v>
      </c>
      <c r="O2089" s="10" t="s">
        <v>53</v>
      </c>
      <c r="P2089" s="15" t="s">
        <v>2577</v>
      </c>
      <c r="Q2089" s="11"/>
      <c r="R2089" s="10"/>
      <c r="S2089" s="10">
        <v>52879843</v>
      </c>
      <c r="T2089" s="10" t="s">
        <v>2179</v>
      </c>
      <c r="U2089" s="10" t="s">
        <v>2594</v>
      </c>
      <c r="V2089" s="10">
        <v>2710199900</v>
      </c>
      <c r="W2089" s="10" t="s">
        <v>2582</v>
      </c>
      <c r="X2089" s="10" t="s">
        <v>4971</v>
      </c>
      <c r="Y2089" s="10" t="s">
        <v>604</v>
      </c>
      <c r="Z2089" s="10" t="s">
        <v>604</v>
      </c>
      <c r="AA2089" s="10" t="s">
        <v>4972</v>
      </c>
      <c r="AB2089" s="14"/>
      <c r="AC2089" s="14"/>
      <c r="AD2089" s="14"/>
      <c r="AE2089" s="14"/>
      <c r="AF2089" s="14"/>
      <c r="AG2089" s="14"/>
      <c r="AH2089" s="14"/>
    </row>
    <row r="2090" spans="2:34" hidden="1" x14ac:dyDescent="0.35">
      <c r="B2090" s="10">
        <v>51252847</v>
      </c>
      <c r="C2090" s="10">
        <v>847</v>
      </c>
      <c r="D2090" s="11" t="s">
        <v>4973</v>
      </c>
      <c r="E2090" s="11"/>
      <c r="F2090" s="11"/>
      <c r="G2090" s="11" t="s">
        <v>46</v>
      </c>
      <c r="H2090" s="10" t="s">
        <v>2588</v>
      </c>
      <c r="I2090" s="41" t="s">
        <v>140</v>
      </c>
      <c r="J2090" s="41"/>
      <c r="K2090" s="10"/>
      <c r="L2090" s="10" t="s">
        <v>51</v>
      </c>
      <c r="M2090" s="10" t="s">
        <v>67</v>
      </c>
      <c r="N2090" s="13" t="s">
        <v>2577</v>
      </c>
      <c r="O2090" s="10" t="s">
        <v>53</v>
      </c>
      <c r="P2090" s="15" t="s">
        <v>2577</v>
      </c>
      <c r="Q2090" s="11"/>
      <c r="R2090" s="10"/>
      <c r="S2090" s="10">
        <v>52881847</v>
      </c>
      <c r="T2090" s="10" t="s">
        <v>2187</v>
      </c>
      <c r="U2090" s="10" t="s">
        <v>2594</v>
      </c>
      <c r="V2090" s="10">
        <v>3403990000</v>
      </c>
      <c r="W2090" s="10" t="s">
        <v>2582</v>
      </c>
      <c r="X2090" s="10" t="s">
        <v>4974</v>
      </c>
      <c r="Y2090" s="10" t="s">
        <v>604</v>
      </c>
      <c r="Z2090" s="10" t="s">
        <v>604</v>
      </c>
      <c r="AA2090" s="10" t="s">
        <v>4975</v>
      </c>
      <c r="AB2090" s="14"/>
      <c r="AC2090" s="14"/>
      <c r="AD2090" s="14"/>
      <c r="AE2090" s="14"/>
      <c r="AF2090" s="14"/>
      <c r="AG2090" s="14"/>
      <c r="AH2090" s="14"/>
    </row>
    <row r="2091" spans="2:34" hidden="1" x14ac:dyDescent="0.35">
      <c r="B2091" s="10">
        <v>49320855</v>
      </c>
      <c r="C2091" s="10">
        <v>855</v>
      </c>
      <c r="D2091" s="11" t="s">
        <v>4976</v>
      </c>
      <c r="E2091" s="11"/>
      <c r="F2091" s="11"/>
      <c r="G2091" s="11" t="s">
        <v>46</v>
      </c>
      <c r="H2091" s="10" t="s">
        <v>163</v>
      </c>
      <c r="I2091" s="41" t="s">
        <v>164</v>
      </c>
      <c r="J2091" s="41"/>
      <c r="K2091" s="10"/>
      <c r="L2091" s="10" t="s">
        <v>66</v>
      </c>
      <c r="M2091" s="10" t="s">
        <v>67</v>
      </c>
      <c r="N2091" s="13" t="s">
        <v>2577</v>
      </c>
      <c r="O2091" s="10" t="s">
        <v>53</v>
      </c>
      <c r="P2091" s="15" t="s">
        <v>2577</v>
      </c>
      <c r="Q2091" s="11"/>
      <c r="R2091" s="10"/>
      <c r="S2091" s="10">
        <v>45247860</v>
      </c>
      <c r="T2091" s="10" t="s">
        <v>341</v>
      </c>
      <c r="U2091" s="10" t="s">
        <v>2594</v>
      </c>
      <c r="V2091" s="10">
        <v>2710193100</v>
      </c>
      <c r="W2091" s="10" t="s">
        <v>604</v>
      </c>
      <c r="X2091" s="10" t="s">
        <v>4977</v>
      </c>
      <c r="Y2091" s="10" t="s">
        <v>604</v>
      </c>
      <c r="Z2091" s="10" t="s">
        <v>604</v>
      </c>
      <c r="AA2091" s="10" t="s">
        <v>4978</v>
      </c>
      <c r="AB2091" s="14"/>
      <c r="AC2091" s="14"/>
      <c r="AD2091" s="14"/>
      <c r="AE2091" s="14"/>
      <c r="AF2091" s="14"/>
      <c r="AG2091" s="14"/>
      <c r="AH2091" s="14"/>
    </row>
    <row r="2092" spans="2:34" hidden="1" x14ac:dyDescent="0.35">
      <c r="B2092" s="10">
        <v>49320803</v>
      </c>
      <c r="C2092" s="10">
        <v>803</v>
      </c>
      <c r="D2092" s="11" t="s">
        <v>4979</v>
      </c>
      <c r="E2092" s="11"/>
      <c r="F2092" s="11"/>
      <c r="G2092" s="11" t="s">
        <v>46</v>
      </c>
      <c r="H2092" s="10" t="s">
        <v>1837</v>
      </c>
      <c r="I2092" s="41" t="s">
        <v>48</v>
      </c>
      <c r="J2092" s="41"/>
      <c r="K2092" s="10"/>
      <c r="L2092" s="10" t="s">
        <v>66</v>
      </c>
      <c r="M2092" s="10" t="s">
        <v>67</v>
      </c>
      <c r="N2092" s="13" t="s">
        <v>2577</v>
      </c>
      <c r="O2092" s="10" t="s">
        <v>53</v>
      </c>
      <c r="P2092" s="15" t="s">
        <v>2577</v>
      </c>
      <c r="Q2092" s="11"/>
      <c r="R2092" s="10"/>
      <c r="S2092" s="10">
        <v>45247860</v>
      </c>
      <c r="T2092" s="10" t="s">
        <v>341</v>
      </c>
      <c r="U2092" s="10" t="s">
        <v>2594</v>
      </c>
      <c r="V2092" s="10">
        <v>2710193100</v>
      </c>
      <c r="W2092" s="10" t="s">
        <v>604</v>
      </c>
      <c r="X2092" s="10" t="s">
        <v>4977</v>
      </c>
      <c r="Y2092" s="10" t="s">
        <v>604</v>
      </c>
      <c r="Z2092" s="10" t="s">
        <v>604</v>
      </c>
      <c r="AA2092" s="10" t="s">
        <v>4978</v>
      </c>
      <c r="AB2092" s="14"/>
      <c r="AC2092" s="14"/>
      <c r="AD2092" s="14"/>
      <c r="AE2092" s="14"/>
      <c r="AF2092" s="14"/>
      <c r="AG2092" s="14"/>
      <c r="AH2092" s="14"/>
    </row>
    <row r="2093" spans="2:34" hidden="1" x14ac:dyDescent="0.35">
      <c r="B2093" s="10">
        <v>49456855</v>
      </c>
      <c r="C2093" s="10">
        <v>855</v>
      </c>
      <c r="D2093" s="11" t="s">
        <v>4980</v>
      </c>
      <c r="E2093" s="11"/>
      <c r="F2093" s="11"/>
      <c r="G2093" s="11" t="s">
        <v>46</v>
      </c>
      <c r="H2093" s="10" t="s">
        <v>163</v>
      </c>
      <c r="I2093" s="41" t="s">
        <v>164</v>
      </c>
      <c r="J2093" s="41" t="s">
        <v>145</v>
      </c>
      <c r="K2093" s="10" t="s">
        <v>65</v>
      </c>
      <c r="L2093" s="10" t="s">
        <v>66</v>
      </c>
      <c r="M2093" s="10" t="s">
        <v>67</v>
      </c>
      <c r="N2093" s="13" t="s">
        <v>2577</v>
      </c>
      <c r="O2093" s="10" t="s">
        <v>53</v>
      </c>
      <c r="P2093" s="15" t="s">
        <v>2577</v>
      </c>
      <c r="Q2093" s="11"/>
      <c r="R2093" s="10"/>
      <c r="S2093" s="10">
        <v>45284855</v>
      </c>
      <c r="T2093" s="10" t="s">
        <v>2192</v>
      </c>
      <c r="U2093" s="10" t="s">
        <v>2594</v>
      </c>
      <c r="V2093" s="10">
        <v>2710193200</v>
      </c>
      <c r="W2093" s="10" t="s">
        <v>604</v>
      </c>
      <c r="X2093" s="10" t="s">
        <v>4981</v>
      </c>
      <c r="Y2093" s="10" t="s">
        <v>604</v>
      </c>
      <c r="Z2093" s="10" t="s">
        <v>604</v>
      </c>
      <c r="AA2093" s="10" t="s">
        <v>4982</v>
      </c>
      <c r="AB2093" s="14" t="s">
        <v>2196</v>
      </c>
      <c r="AC2093" s="14"/>
      <c r="AD2093" s="14"/>
      <c r="AE2093" s="14"/>
      <c r="AF2093" s="14"/>
      <c r="AG2093" s="14"/>
      <c r="AH2093" s="14"/>
    </row>
    <row r="2094" spans="2:34" hidden="1" x14ac:dyDescent="0.35">
      <c r="B2094" s="10">
        <v>49456801</v>
      </c>
      <c r="C2094" s="10">
        <v>801</v>
      </c>
      <c r="D2094" s="11" t="s">
        <v>4983</v>
      </c>
      <c r="E2094" s="11"/>
      <c r="F2094" s="11"/>
      <c r="G2094" s="11" t="s">
        <v>46</v>
      </c>
      <c r="H2094" s="10" t="s">
        <v>79</v>
      </c>
      <c r="I2094" s="41" t="s">
        <v>79</v>
      </c>
      <c r="J2094" s="41" t="s">
        <v>145</v>
      </c>
      <c r="K2094" s="10" t="s">
        <v>65</v>
      </c>
      <c r="L2094" s="10" t="s">
        <v>66</v>
      </c>
      <c r="M2094" s="10" t="s">
        <v>67</v>
      </c>
      <c r="N2094" s="13" t="s">
        <v>2577</v>
      </c>
      <c r="O2094" s="10" t="s">
        <v>53</v>
      </c>
      <c r="P2094" s="15" t="s">
        <v>2577</v>
      </c>
      <c r="Q2094" s="11"/>
      <c r="R2094" s="10"/>
      <c r="S2094" s="10">
        <v>45284801</v>
      </c>
      <c r="T2094" s="10" t="s">
        <v>2193</v>
      </c>
      <c r="U2094" s="10" t="s">
        <v>2594</v>
      </c>
      <c r="V2094" s="10" t="s">
        <v>604</v>
      </c>
      <c r="W2094" s="10" t="s">
        <v>44</v>
      </c>
      <c r="X2094" s="10" t="s">
        <v>4981</v>
      </c>
      <c r="Y2094" s="10" t="s">
        <v>604</v>
      </c>
      <c r="Z2094" s="10" t="s">
        <v>604</v>
      </c>
      <c r="AA2094" s="10" t="s">
        <v>4982</v>
      </c>
      <c r="AB2094" s="14" t="s">
        <v>2196</v>
      </c>
      <c r="AC2094" s="14"/>
      <c r="AD2094" s="14"/>
      <c r="AE2094" s="14"/>
      <c r="AF2094" s="14"/>
      <c r="AG2094" s="14"/>
      <c r="AH2094" s="14"/>
    </row>
    <row r="2095" spans="2:34" hidden="1" x14ac:dyDescent="0.35">
      <c r="B2095" s="10">
        <v>49456803</v>
      </c>
      <c r="C2095" s="10">
        <v>803</v>
      </c>
      <c r="D2095" s="11" t="s">
        <v>4984</v>
      </c>
      <c r="E2095" s="11"/>
      <c r="F2095" s="11"/>
      <c r="G2095" s="11" t="s">
        <v>46</v>
      </c>
      <c r="H2095" s="10" t="s">
        <v>1837</v>
      </c>
      <c r="I2095" s="41" t="s">
        <v>48</v>
      </c>
      <c r="J2095" s="41" t="s">
        <v>145</v>
      </c>
      <c r="K2095" s="10" t="s">
        <v>65</v>
      </c>
      <c r="L2095" s="10" t="s">
        <v>66</v>
      </c>
      <c r="M2095" s="10" t="s">
        <v>67</v>
      </c>
      <c r="N2095" s="13" t="s">
        <v>2577</v>
      </c>
      <c r="O2095" s="10" t="s">
        <v>53</v>
      </c>
      <c r="P2095" s="15" t="s">
        <v>2577</v>
      </c>
      <c r="Q2095" s="11"/>
      <c r="R2095" s="10"/>
      <c r="S2095" s="10">
        <v>45284809</v>
      </c>
      <c r="T2095" s="10" t="s">
        <v>2198</v>
      </c>
      <c r="U2095" s="10" t="s">
        <v>2594</v>
      </c>
      <c r="V2095" s="10">
        <v>2710193200</v>
      </c>
      <c r="W2095" s="10" t="s">
        <v>604</v>
      </c>
      <c r="X2095" s="10" t="s">
        <v>4981</v>
      </c>
      <c r="Y2095" s="10" t="s">
        <v>604</v>
      </c>
      <c r="Z2095" s="10" t="s">
        <v>604</v>
      </c>
      <c r="AA2095" s="10" t="s">
        <v>4982</v>
      </c>
      <c r="AB2095" s="14" t="s">
        <v>2196</v>
      </c>
      <c r="AC2095" s="14"/>
      <c r="AD2095" s="14"/>
      <c r="AE2095" s="14"/>
      <c r="AF2095" s="14"/>
      <c r="AG2095" s="14"/>
      <c r="AH2095" s="14"/>
    </row>
    <row r="2096" spans="2:34" hidden="1" x14ac:dyDescent="0.35">
      <c r="B2096" s="10">
        <v>49456870</v>
      </c>
      <c r="C2096" s="10">
        <v>870</v>
      </c>
      <c r="D2096" s="11" t="s">
        <v>4985</v>
      </c>
      <c r="E2096" s="11"/>
      <c r="F2096" s="11"/>
      <c r="G2096" s="11" t="s">
        <v>46</v>
      </c>
      <c r="H2096" s="10" t="s">
        <v>151</v>
      </c>
      <c r="I2096" s="41" t="s">
        <v>86</v>
      </c>
      <c r="J2096" s="41" t="s">
        <v>145</v>
      </c>
      <c r="K2096" s="10" t="s">
        <v>65</v>
      </c>
      <c r="L2096" s="10" t="s">
        <v>66</v>
      </c>
      <c r="M2096" s="10" t="s">
        <v>67</v>
      </c>
      <c r="N2096" s="13" t="s">
        <v>2577</v>
      </c>
      <c r="O2096" s="10" t="s">
        <v>53</v>
      </c>
      <c r="P2096" s="15" t="s">
        <v>2577</v>
      </c>
      <c r="Q2096" s="11"/>
      <c r="R2096" s="10"/>
      <c r="S2096" s="10" t="s">
        <v>536</v>
      </c>
      <c r="T2096" s="10" t="s">
        <v>536</v>
      </c>
      <c r="U2096" s="10" t="s">
        <v>2580</v>
      </c>
      <c r="V2096" s="10">
        <v>2710193200</v>
      </c>
      <c r="W2096" s="10" t="s">
        <v>604</v>
      </c>
      <c r="X2096" s="10" t="s">
        <v>604</v>
      </c>
      <c r="Y2096" s="10" t="s">
        <v>604</v>
      </c>
      <c r="Z2096" s="10" t="s">
        <v>604</v>
      </c>
      <c r="AA2096" s="10" t="s">
        <v>2581</v>
      </c>
      <c r="AB2096" s="14" t="s">
        <v>2196</v>
      </c>
      <c r="AC2096" s="14"/>
      <c r="AD2096" s="14"/>
      <c r="AE2096" s="14"/>
      <c r="AF2096" s="14"/>
      <c r="AG2096" s="14"/>
      <c r="AH2096" s="14"/>
    </row>
    <row r="2097" spans="2:34" hidden="1" x14ac:dyDescent="0.35">
      <c r="B2097" s="10">
        <v>49456966</v>
      </c>
      <c r="C2097" s="10">
        <v>966</v>
      </c>
      <c r="D2097" s="11" t="s">
        <v>4986</v>
      </c>
      <c r="E2097" s="11"/>
      <c r="F2097" s="11"/>
      <c r="G2097" s="11" t="s">
        <v>46</v>
      </c>
      <c r="H2097" s="10" t="s">
        <v>151</v>
      </c>
      <c r="I2097" s="41" t="s">
        <v>86</v>
      </c>
      <c r="J2097" s="41" t="s">
        <v>145</v>
      </c>
      <c r="K2097" s="10" t="s">
        <v>65</v>
      </c>
      <c r="L2097" s="10" t="s">
        <v>66</v>
      </c>
      <c r="M2097" s="10" t="s">
        <v>67</v>
      </c>
      <c r="N2097" s="13" t="s">
        <v>2577</v>
      </c>
      <c r="O2097" s="10" t="s">
        <v>53</v>
      </c>
      <c r="P2097" s="15" t="s">
        <v>2577</v>
      </c>
      <c r="Q2097" s="11"/>
      <c r="R2097" s="10"/>
      <c r="S2097" s="10">
        <v>45284966</v>
      </c>
      <c r="T2097" s="10" t="s">
        <v>4368</v>
      </c>
      <c r="U2097" s="10" t="s">
        <v>2594</v>
      </c>
      <c r="V2097" s="10" t="s">
        <v>604</v>
      </c>
      <c r="W2097" s="10" t="s">
        <v>604</v>
      </c>
      <c r="X2097" s="10" t="s">
        <v>4981</v>
      </c>
      <c r="Y2097" s="10" t="s">
        <v>604</v>
      </c>
      <c r="Z2097" s="10" t="s">
        <v>604</v>
      </c>
      <c r="AA2097" s="10" t="s">
        <v>4982</v>
      </c>
      <c r="AB2097" s="14" t="s">
        <v>2196</v>
      </c>
      <c r="AC2097" s="14"/>
      <c r="AD2097" s="14"/>
      <c r="AE2097" s="14"/>
      <c r="AF2097" s="14"/>
      <c r="AG2097" s="14"/>
      <c r="AH2097" s="14"/>
    </row>
    <row r="2098" spans="2:34" hidden="1" x14ac:dyDescent="0.35">
      <c r="B2098" s="10">
        <v>49386855</v>
      </c>
      <c r="C2098" s="10">
        <v>855</v>
      </c>
      <c r="D2098" s="11" t="s">
        <v>4987</v>
      </c>
      <c r="E2098" s="11"/>
      <c r="F2098" s="11"/>
      <c r="G2098" s="11" t="s">
        <v>46</v>
      </c>
      <c r="H2098" s="10" t="s">
        <v>163</v>
      </c>
      <c r="I2098" s="41" t="s">
        <v>164</v>
      </c>
      <c r="J2098" s="41" t="s">
        <v>145</v>
      </c>
      <c r="K2098" s="10" t="s">
        <v>65</v>
      </c>
      <c r="L2098" s="10" t="s">
        <v>66</v>
      </c>
      <c r="M2098" s="10" t="s">
        <v>67</v>
      </c>
      <c r="N2098" s="13" t="s">
        <v>2577</v>
      </c>
      <c r="O2098" s="10" t="s">
        <v>53</v>
      </c>
      <c r="P2098" s="15" t="s">
        <v>2577</v>
      </c>
      <c r="Q2098" s="11"/>
      <c r="R2098" s="10"/>
      <c r="S2098" s="10">
        <v>45286855</v>
      </c>
      <c r="T2098" s="10" t="s">
        <v>2204</v>
      </c>
      <c r="U2098" s="10" t="s">
        <v>2594</v>
      </c>
      <c r="V2098" s="10">
        <v>2710193200</v>
      </c>
      <c r="W2098" s="10" t="s">
        <v>604</v>
      </c>
      <c r="X2098" s="10" t="s">
        <v>4988</v>
      </c>
      <c r="Y2098" s="10" t="s">
        <v>604</v>
      </c>
      <c r="Z2098" s="10" t="s">
        <v>604</v>
      </c>
      <c r="AA2098" s="10" t="s">
        <v>4989</v>
      </c>
      <c r="AB2098" s="14" t="s">
        <v>2196</v>
      </c>
      <c r="AC2098" s="14"/>
      <c r="AD2098" s="14"/>
      <c r="AE2098" s="14"/>
      <c r="AF2098" s="14"/>
      <c r="AG2098" s="14"/>
      <c r="AH2098" s="14"/>
    </row>
    <row r="2099" spans="2:34" hidden="1" x14ac:dyDescent="0.35">
      <c r="B2099" s="10">
        <v>49386801</v>
      </c>
      <c r="C2099" s="10">
        <v>801</v>
      </c>
      <c r="D2099" s="11" t="s">
        <v>4990</v>
      </c>
      <c r="E2099" s="11"/>
      <c r="F2099" s="11"/>
      <c r="G2099" s="11" t="s">
        <v>46</v>
      </c>
      <c r="H2099" s="10" t="s">
        <v>79</v>
      </c>
      <c r="I2099" s="41" t="s">
        <v>79</v>
      </c>
      <c r="J2099" s="41" t="s">
        <v>145</v>
      </c>
      <c r="K2099" s="10" t="s">
        <v>65</v>
      </c>
      <c r="L2099" s="10" t="s">
        <v>66</v>
      </c>
      <c r="M2099" s="10" t="s">
        <v>67</v>
      </c>
      <c r="N2099" s="13" t="s">
        <v>2577</v>
      </c>
      <c r="O2099" s="10" t="s">
        <v>53</v>
      </c>
      <c r="P2099" s="15" t="s">
        <v>2577</v>
      </c>
      <c r="Q2099" s="11"/>
      <c r="R2099" s="10"/>
      <c r="S2099" s="10" t="s">
        <v>536</v>
      </c>
      <c r="T2099" s="10" t="s">
        <v>536</v>
      </c>
      <c r="U2099" s="10" t="s">
        <v>2580</v>
      </c>
      <c r="V2099" s="10">
        <v>2710193200</v>
      </c>
      <c r="W2099" s="10" t="s">
        <v>44</v>
      </c>
      <c r="X2099" s="10" t="s">
        <v>604</v>
      </c>
      <c r="Y2099" s="10" t="s">
        <v>604</v>
      </c>
      <c r="Z2099" s="10" t="s">
        <v>604</v>
      </c>
      <c r="AA2099" s="10" t="s">
        <v>2581</v>
      </c>
      <c r="AB2099" s="14" t="s">
        <v>2196</v>
      </c>
      <c r="AC2099" s="14"/>
      <c r="AD2099" s="14"/>
      <c r="AE2099" s="14"/>
      <c r="AF2099" s="14"/>
      <c r="AG2099" s="14"/>
      <c r="AH2099" s="14"/>
    </row>
    <row r="2100" spans="2:34" hidden="1" x14ac:dyDescent="0.35">
      <c r="B2100" s="10">
        <v>49386803</v>
      </c>
      <c r="C2100" s="10">
        <v>803</v>
      </c>
      <c r="D2100" s="11" t="s">
        <v>4991</v>
      </c>
      <c r="E2100" s="11"/>
      <c r="F2100" s="11"/>
      <c r="G2100" s="11" t="s">
        <v>46</v>
      </c>
      <c r="H2100" s="10" t="s">
        <v>1837</v>
      </c>
      <c r="I2100" s="41" t="s">
        <v>48</v>
      </c>
      <c r="J2100" s="41" t="s">
        <v>145</v>
      </c>
      <c r="K2100" s="10" t="s">
        <v>65</v>
      </c>
      <c r="L2100" s="10" t="s">
        <v>66</v>
      </c>
      <c r="M2100" s="10" t="s">
        <v>67</v>
      </c>
      <c r="N2100" s="13" t="s">
        <v>2577</v>
      </c>
      <c r="O2100" s="10" t="s">
        <v>53</v>
      </c>
      <c r="P2100" s="15" t="s">
        <v>2577</v>
      </c>
      <c r="Q2100" s="11"/>
      <c r="R2100" s="10"/>
      <c r="S2100" s="10">
        <v>45286809</v>
      </c>
      <c r="T2100" s="10" t="s">
        <v>2208</v>
      </c>
      <c r="U2100" s="10" t="s">
        <v>2594</v>
      </c>
      <c r="V2100" s="10">
        <v>2710193200</v>
      </c>
      <c r="W2100" s="10" t="s">
        <v>604</v>
      </c>
      <c r="X2100" s="10" t="s">
        <v>4988</v>
      </c>
      <c r="Y2100" s="10" t="s">
        <v>604</v>
      </c>
      <c r="Z2100" s="10" t="s">
        <v>604</v>
      </c>
      <c r="AA2100" s="10" t="s">
        <v>4989</v>
      </c>
      <c r="AB2100" s="14" t="s">
        <v>2196</v>
      </c>
      <c r="AC2100" s="14"/>
      <c r="AD2100" s="14"/>
      <c r="AE2100" s="14"/>
      <c r="AF2100" s="14"/>
      <c r="AG2100" s="14"/>
      <c r="AH2100" s="14"/>
    </row>
    <row r="2101" spans="2:34" hidden="1" x14ac:dyDescent="0.35">
      <c r="B2101" s="10">
        <v>49386870</v>
      </c>
      <c r="C2101" s="10">
        <v>870</v>
      </c>
      <c r="D2101" s="11" t="s">
        <v>4992</v>
      </c>
      <c r="E2101" s="11"/>
      <c r="F2101" s="11"/>
      <c r="G2101" s="11" t="s">
        <v>46</v>
      </c>
      <c r="H2101" s="10" t="s">
        <v>151</v>
      </c>
      <c r="I2101" s="41" t="s">
        <v>86</v>
      </c>
      <c r="J2101" s="41" t="s">
        <v>145</v>
      </c>
      <c r="K2101" s="10" t="s">
        <v>65</v>
      </c>
      <c r="L2101" s="10" t="s">
        <v>66</v>
      </c>
      <c r="M2101" s="10" t="s">
        <v>67</v>
      </c>
      <c r="N2101" s="13" t="s">
        <v>2577</v>
      </c>
      <c r="O2101" s="10" t="s">
        <v>53</v>
      </c>
      <c r="P2101" s="15" t="s">
        <v>2577</v>
      </c>
      <c r="Q2101" s="11"/>
      <c r="R2101" s="10"/>
      <c r="S2101" s="10" t="s">
        <v>536</v>
      </c>
      <c r="T2101" s="10" t="s">
        <v>536</v>
      </c>
      <c r="U2101" s="10" t="s">
        <v>2580</v>
      </c>
      <c r="V2101" s="10" t="s">
        <v>604</v>
      </c>
      <c r="W2101" s="10" t="s">
        <v>604</v>
      </c>
      <c r="X2101" s="10" t="s">
        <v>604</v>
      </c>
      <c r="Y2101" s="10" t="s">
        <v>604</v>
      </c>
      <c r="Z2101" s="10" t="s">
        <v>604</v>
      </c>
      <c r="AA2101" s="10" t="s">
        <v>2581</v>
      </c>
      <c r="AB2101" s="14" t="s">
        <v>2196</v>
      </c>
      <c r="AC2101" s="14"/>
      <c r="AD2101" s="14"/>
      <c r="AE2101" s="14"/>
      <c r="AF2101" s="14"/>
      <c r="AG2101" s="14"/>
      <c r="AH2101" s="14"/>
    </row>
    <row r="2102" spans="2:34" hidden="1" x14ac:dyDescent="0.35">
      <c r="B2102" s="10">
        <v>49386966</v>
      </c>
      <c r="C2102" s="10">
        <v>966</v>
      </c>
      <c r="D2102" s="11" t="s">
        <v>4993</v>
      </c>
      <c r="E2102" s="11"/>
      <c r="F2102" s="11"/>
      <c r="G2102" s="11" t="s">
        <v>46</v>
      </c>
      <c r="H2102" s="10" t="s">
        <v>151</v>
      </c>
      <c r="I2102" s="41" t="s">
        <v>86</v>
      </c>
      <c r="J2102" s="41" t="s">
        <v>145</v>
      </c>
      <c r="K2102" s="10" t="s">
        <v>65</v>
      </c>
      <c r="L2102" s="10" t="s">
        <v>66</v>
      </c>
      <c r="M2102" s="10" t="s">
        <v>67</v>
      </c>
      <c r="N2102" s="13" t="s">
        <v>2577</v>
      </c>
      <c r="O2102" s="10" t="s">
        <v>53</v>
      </c>
      <c r="P2102" s="15" t="s">
        <v>2577</v>
      </c>
      <c r="Q2102" s="11"/>
      <c r="R2102" s="10"/>
      <c r="S2102" s="10">
        <v>45286966</v>
      </c>
      <c r="T2102" s="10" t="s">
        <v>4994</v>
      </c>
      <c r="U2102" s="10" t="s">
        <v>2594</v>
      </c>
      <c r="V2102" s="10">
        <v>2710193200</v>
      </c>
      <c r="W2102" s="10" t="s">
        <v>604</v>
      </c>
      <c r="X2102" s="10" t="s">
        <v>4988</v>
      </c>
      <c r="Y2102" s="10" t="s">
        <v>604</v>
      </c>
      <c r="Z2102" s="10" t="s">
        <v>604</v>
      </c>
      <c r="AA2102" s="10" t="s">
        <v>4989</v>
      </c>
      <c r="AB2102" s="14" t="s">
        <v>2196</v>
      </c>
      <c r="AC2102" s="14"/>
      <c r="AD2102" s="14"/>
      <c r="AE2102" s="14"/>
      <c r="AF2102" s="14"/>
      <c r="AG2102" s="14"/>
      <c r="AH2102" s="14"/>
    </row>
    <row r="2103" spans="2:34" hidden="1" x14ac:dyDescent="0.35">
      <c r="B2103" s="10">
        <v>49489855</v>
      </c>
      <c r="C2103" s="10">
        <v>855</v>
      </c>
      <c r="D2103" s="11" t="s">
        <v>4995</v>
      </c>
      <c r="E2103" s="11"/>
      <c r="F2103" s="11"/>
      <c r="G2103" s="11" t="s">
        <v>46</v>
      </c>
      <c r="H2103" s="10" t="s">
        <v>163</v>
      </c>
      <c r="I2103" s="41" t="s">
        <v>164</v>
      </c>
      <c r="J2103" s="41" t="s">
        <v>145</v>
      </c>
      <c r="K2103" s="10" t="s">
        <v>65</v>
      </c>
      <c r="L2103" s="10" t="s">
        <v>66</v>
      </c>
      <c r="M2103" s="10" t="s">
        <v>67</v>
      </c>
      <c r="N2103" s="13" t="s">
        <v>2577</v>
      </c>
      <c r="O2103" s="10" t="s">
        <v>53</v>
      </c>
      <c r="P2103" s="15" t="s">
        <v>2577</v>
      </c>
      <c r="Q2103" s="11"/>
      <c r="R2103" s="10"/>
      <c r="S2103" s="10">
        <v>45287855</v>
      </c>
      <c r="T2103" s="10" t="s">
        <v>2211</v>
      </c>
      <c r="U2103" s="10" t="s">
        <v>2594</v>
      </c>
      <c r="V2103" s="10">
        <v>2710193200</v>
      </c>
      <c r="W2103" s="10" t="s">
        <v>604</v>
      </c>
      <c r="X2103" s="10" t="s">
        <v>4996</v>
      </c>
      <c r="Y2103" s="10" t="s">
        <v>604</v>
      </c>
      <c r="Z2103" s="10" t="s">
        <v>604</v>
      </c>
      <c r="AA2103" s="10" t="s">
        <v>4997</v>
      </c>
      <c r="AB2103" s="14" t="s">
        <v>2196</v>
      </c>
      <c r="AC2103" s="14"/>
      <c r="AD2103" s="14"/>
      <c r="AE2103" s="14"/>
      <c r="AF2103" s="14"/>
      <c r="AG2103" s="14"/>
      <c r="AH2103" s="14"/>
    </row>
    <row r="2104" spans="2:34" hidden="1" x14ac:dyDescent="0.35">
      <c r="B2104" s="10">
        <v>49489801</v>
      </c>
      <c r="C2104" s="10">
        <v>801</v>
      </c>
      <c r="D2104" s="11" t="s">
        <v>4998</v>
      </c>
      <c r="E2104" s="11"/>
      <c r="F2104" s="11"/>
      <c r="G2104" s="11" t="s">
        <v>46</v>
      </c>
      <c r="H2104" s="10" t="s">
        <v>79</v>
      </c>
      <c r="I2104" s="41" t="s">
        <v>79</v>
      </c>
      <c r="J2104" s="41" t="s">
        <v>145</v>
      </c>
      <c r="K2104" s="10" t="s">
        <v>65</v>
      </c>
      <c r="L2104" s="10" t="s">
        <v>66</v>
      </c>
      <c r="M2104" s="10" t="s">
        <v>67</v>
      </c>
      <c r="N2104" s="13" t="s">
        <v>2577</v>
      </c>
      <c r="O2104" s="10" t="s">
        <v>53</v>
      </c>
      <c r="P2104" s="15" t="s">
        <v>2577</v>
      </c>
      <c r="Q2104" s="11"/>
      <c r="R2104" s="10"/>
      <c r="S2104" s="10">
        <v>45287801</v>
      </c>
      <c r="T2104" s="10" t="s">
        <v>2212</v>
      </c>
      <c r="U2104" s="10" t="s">
        <v>2594</v>
      </c>
      <c r="V2104" s="10" t="s">
        <v>604</v>
      </c>
      <c r="W2104" s="10" t="s">
        <v>44</v>
      </c>
      <c r="X2104" s="10" t="s">
        <v>4996</v>
      </c>
      <c r="Y2104" s="10" t="s">
        <v>604</v>
      </c>
      <c r="Z2104" s="10" t="s">
        <v>604</v>
      </c>
      <c r="AA2104" s="10" t="s">
        <v>4997</v>
      </c>
      <c r="AB2104" s="14" t="s">
        <v>2196</v>
      </c>
      <c r="AC2104" s="14"/>
      <c r="AD2104" s="14"/>
      <c r="AE2104" s="14"/>
      <c r="AF2104" s="14"/>
      <c r="AG2104" s="14"/>
      <c r="AH2104" s="14"/>
    </row>
    <row r="2105" spans="2:34" hidden="1" x14ac:dyDescent="0.35">
      <c r="B2105" s="10">
        <v>49489803</v>
      </c>
      <c r="C2105" s="10">
        <v>803</v>
      </c>
      <c r="D2105" s="11" t="s">
        <v>4999</v>
      </c>
      <c r="E2105" s="11"/>
      <c r="F2105" s="11"/>
      <c r="G2105" s="11" t="s">
        <v>46</v>
      </c>
      <c r="H2105" s="10" t="s">
        <v>1837</v>
      </c>
      <c r="I2105" s="41" t="s">
        <v>48</v>
      </c>
      <c r="J2105" s="41" t="s">
        <v>145</v>
      </c>
      <c r="K2105" s="10" t="s">
        <v>65</v>
      </c>
      <c r="L2105" s="10" t="s">
        <v>66</v>
      </c>
      <c r="M2105" s="10" t="s">
        <v>67</v>
      </c>
      <c r="N2105" s="13" t="s">
        <v>2577</v>
      </c>
      <c r="O2105" s="10" t="s">
        <v>53</v>
      </c>
      <c r="P2105" s="15" t="s">
        <v>2577</v>
      </c>
      <c r="Q2105" s="11"/>
      <c r="R2105" s="10"/>
      <c r="S2105" s="10">
        <v>45287809</v>
      </c>
      <c r="T2105" s="10" t="s">
        <v>2216</v>
      </c>
      <c r="U2105" s="10" t="s">
        <v>2594</v>
      </c>
      <c r="V2105" s="10">
        <v>2710193200</v>
      </c>
      <c r="W2105" s="10" t="s">
        <v>604</v>
      </c>
      <c r="X2105" s="10" t="s">
        <v>4996</v>
      </c>
      <c r="Y2105" s="10" t="s">
        <v>604</v>
      </c>
      <c r="Z2105" s="10" t="s">
        <v>604</v>
      </c>
      <c r="AA2105" s="10" t="s">
        <v>4997</v>
      </c>
      <c r="AB2105" s="14" t="s">
        <v>2196</v>
      </c>
      <c r="AC2105" s="14"/>
      <c r="AD2105" s="14"/>
      <c r="AE2105" s="14"/>
      <c r="AF2105" s="14"/>
      <c r="AG2105" s="14"/>
      <c r="AH2105" s="14"/>
    </row>
    <row r="2106" spans="2:34" hidden="1" x14ac:dyDescent="0.35">
      <c r="B2106" s="10">
        <v>49489870</v>
      </c>
      <c r="C2106" s="10">
        <v>870</v>
      </c>
      <c r="D2106" s="11" t="s">
        <v>5000</v>
      </c>
      <c r="E2106" s="11"/>
      <c r="F2106" s="11"/>
      <c r="G2106" s="11" t="s">
        <v>46</v>
      </c>
      <c r="H2106" s="10" t="s">
        <v>151</v>
      </c>
      <c r="I2106" s="41" t="s">
        <v>86</v>
      </c>
      <c r="J2106" s="41" t="s">
        <v>145</v>
      </c>
      <c r="K2106" s="10" t="s">
        <v>65</v>
      </c>
      <c r="L2106" s="10" t="s">
        <v>66</v>
      </c>
      <c r="M2106" s="10" t="s">
        <v>67</v>
      </c>
      <c r="N2106" s="13" t="s">
        <v>2577</v>
      </c>
      <c r="O2106" s="10" t="s">
        <v>53</v>
      </c>
      <c r="P2106" s="15" t="s">
        <v>2577</v>
      </c>
      <c r="Q2106" s="11"/>
      <c r="R2106" s="10"/>
      <c r="S2106" s="10" t="s">
        <v>536</v>
      </c>
      <c r="T2106" s="10" t="s">
        <v>536</v>
      </c>
      <c r="U2106" s="10" t="s">
        <v>2580</v>
      </c>
      <c r="V2106" s="10" t="s">
        <v>604</v>
      </c>
      <c r="W2106" s="10" t="s">
        <v>604</v>
      </c>
      <c r="X2106" s="10" t="s">
        <v>604</v>
      </c>
      <c r="Y2106" s="10" t="s">
        <v>604</v>
      </c>
      <c r="Z2106" s="10" t="s">
        <v>604</v>
      </c>
      <c r="AA2106" s="10" t="s">
        <v>2581</v>
      </c>
      <c r="AB2106" s="14" t="s">
        <v>2196</v>
      </c>
      <c r="AC2106" s="14"/>
      <c r="AD2106" s="14"/>
      <c r="AE2106" s="14"/>
      <c r="AF2106" s="14"/>
      <c r="AG2106" s="14"/>
      <c r="AH2106" s="14"/>
    </row>
    <row r="2107" spans="2:34" hidden="1" x14ac:dyDescent="0.35">
      <c r="B2107" s="10">
        <v>49489966</v>
      </c>
      <c r="C2107" s="10">
        <v>966</v>
      </c>
      <c r="D2107" s="11" t="s">
        <v>5001</v>
      </c>
      <c r="E2107" s="11"/>
      <c r="F2107" s="11"/>
      <c r="G2107" s="11" t="s">
        <v>46</v>
      </c>
      <c r="H2107" s="10" t="s">
        <v>151</v>
      </c>
      <c r="I2107" s="41" t="s">
        <v>86</v>
      </c>
      <c r="J2107" s="41" t="s">
        <v>145</v>
      </c>
      <c r="K2107" s="10" t="s">
        <v>65</v>
      </c>
      <c r="L2107" s="10" t="s">
        <v>66</v>
      </c>
      <c r="M2107" s="10" t="s">
        <v>67</v>
      </c>
      <c r="N2107" s="13" t="s">
        <v>2577</v>
      </c>
      <c r="O2107" s="10" t="s">
        <v>53</v>
      </c>
      <c r="P2107" s="15" t="s">
        <v>2577</v>
      </c>
      <c r="Q2107" s="11"/>
      <c r="R2107" s="10"/>
      <c r="S2107" s="10">
        <v>45287966</v>
      </c>
      <c r="T2107" s="10" t="s">
        <v>5002</v>
      </c>
      <c r="U2107" s="10" t="s">
        <v>2594</v>
      </c>
      <c r="V2107" s="10">
        <v>2710193200</v>
      </c>
      <c r="W2107" s="10" t="s">
        <v>604</v>
      </c>
      <c r="X2107" s="10" t="s">
        <v>4996</v>
      </c>
      <c r="Y2107" s="10" t="s">
        <v>604</v>
      </c>
      <c r="Z2107" s="10" t="s">
        <v>604</v>
      </c>
      <c r="AA2107" s="10" t="s">
        <v>4997</v>
      </c>
      <c r="AB2107" s="14" t="s">
        <v>2196</v>
      </c>
      <c r="AC2107" s="14"/>
      <c r="AD2107" s="14"/>
      <c r="AE2107" s="14"/>
      <c r="AF2107" s="14"/>
      <c r="AG2107" s="14"/>
      <c r="AH2107" s="14"/>
    </row>
    <row r="2108" spans="2:34" hidden="1" x14ac:dyDescent="0.35">
      <c r="B2108" s="10">
        <v>49445903</v>
      </c>
      <c r="C2108" s="10">
        <v>903</v>
      </c>
      <c r="D2108" s="11" t="s">
        <v>5003</v>
      </c>
      <c r="E2108" s="11"/>
      <c r="F2108" s="11"/>
      <c r="G2108" s="11" t="s">
        <v>46</v>
      </c>
      <c r="H2108" s="10" t="s">
        <v>2583</v>
      </c>
      <c r="I2108" s="41" t="s">
        <v>364</v>
      </c>
      <c r="J2108" s="41" t="s">
        <v>145</v>
      </c>
      <c r="K2108" s="10" t="s">
        <v>65</v>
      </c>
      <c r="L2108" s="10" t="s">
        <v>66</v>
      </c>
      <c r="M2108" s="10" t="s">
        <v>67</v>
      </c>
      <c r="N2108" s="13" t="s">
        <v>2577</v>
      </c>
      <c r="O2108" s="10" t="s">
        <v>53</v>
      </c>
      <c r="P2108" s="15" t="s">
        <v>2577</v>
      </c>
      <c r="Q2108" s="11"/>
      <c r="R2108" s="10"/>
      <c r="S2108" s="10" t="s">
        <v>536</v>
      </c>
      <c r="T2108" s="10" t="s">
        <v>536</v>
      </c>
      <c r="U2108" s="10" t="s">
        <v>2580</v>
      </c>
      <c r="V2108" s="10">
        <v>2710193200</v>
      </c>
      <c r="W2108" s="10" t="s">
        <v>604</v>
      </c>
      <c r="X2108" s="10" t="s">
        <v>604</v>
      </c>
      <c r="Y2108" s="10" t="s">
        <v>604</v>
      </c>
      <c r="Z2108" s="10" t="s">
        <v>604</v>
      </c>
      <c r="AA2108" s="10" t="s">
        <v>2581</v>
      </c>
      <c r="AB2108" s="14" t="s">
        <v>2196</v>
      </c>
      <c r="AC2108" s="14"/>
      <c r="AD2108" s="14"/>
      <c r="AE2108" s="14"/>
      <c r="AF2108" s="14"/>
      <c r="AG2108" s="14"/>
      <c r="AH2108" s="14"/>
    </row>
    <row r="2109" spans="2:34" hidden="1" x14ac:dyDescent="0.35">
      <c r="B2109" s="10">
        <v>49445907</v>
      </c>
      <c r="C2109" s="10">
        <v>907</v>
      </c>
      <c r="D2109" s="11" t="s">
        <v>5004</v>
      </c>
      <c r="E2109" s="11"/>
      <c r="F2109" s="11"/>
      <c r="G2109" s="11" t="s">
        <v>46</v>
      </c>
      <c r="H2109" s="10" t="s">
        <v>2583</v>
      </c>
      <c r="I2109" s="41" t="s">
        <v>364</v>
      </c>
      <c r="J2109" s="41" t="s">
        <v>145</v>
      </c>
      <c r="K2109" s="10" t="s">
        <v>65</v>
      </c>
      <c r="L2109" s="10" t="s">
        <v>66</v>
      </c>
      <c r="M2109" s="10" t="s">
        <v>67</v>
      </c>
      <c r="N2109" s="13" t="s">
        <v>2577</v>
      </c>
      <c r="O2109" s="10" t="s">
        <v>53</v>
      </c>
      <c r="P2109" s="15" t="s">
        <v>2577</v>
      </c>
      <c r="Q2109" s="11"/>
      <c r="R2109" s="10"/>
      <c r="S2109" s="10">
        <v>45288907</v>
      </c>
      <c r="T2109" s="10" t="s">
        <v>5005</v>
      </c>
      <c r="U2109" s="10" t="s">
        <v>2594</v>
      </c>
      <c r="V2109" s="10">
        <v>2710193200</v>
      </c>
      <c r="W2109" s="10" t="s">
        <v>604</v>
      </c>
      <c r="X2109" s="10" t="s">
        <v>5006</v>
      </c>
      <c r="Y2109" s="10" t="s">
        <v>604</v>
      </c>
      <c r="Z2109" s="10" t="s">
        <v>604</v>
      </c>
      <c r="AA2109" s="10" t="s">
        <v>5007</v>
      </c>
      <c r="AB2109" s="14" t="s">
        <v>2196</v>
      </c>
      <c r="AC2109" s="14"/>
      <c r="AD2109" s="14"/>
      <c r="AE2109" s="14"/>
      <c r="AF2109" s="14"/>
      <c r="AG2109" s="14"/>
      <c r="AH2109" s="14"/>
    </row>
    <row r="2110" spans="2:34" hidden="1" x14ac:dyDescent="0.35">
      <c r="B2110" s="10">
        <v>49445855</v>
      </c>
      <c r="C2110" s="10">
        <v>855</v>
      </c>
      <c r="D2110" s="11" t="s">
        <v>5008</v>
      </c>
      <c r="E2110" s="11"/>
      <c r="F2110" s="11"/>
      <c r="G2110" s="11" t="s">
        <v>46</v>
      </c>
      <c r="H2110" s="10" t="s">
        <v>163</v>
      </c>
      <c r="I2110" s="41" t="s">
        <v>164</v>
      </c>
      <c r="J2110" s="41" t="s">
        <v>145</v>
      </c>
      <c r="K2110" s="10" t="s">
        <v>65</v>
      </c>
      <c r="L2110" s="10" t="s">
        <v>66</v>
      </c>
      <c r="M2110" s="10" t="s">
        <v>67</v>
      </c>
      <c r="N2110" s="13" t="s">
        <v>2577</v>
      </c>
      <c r="O2110" s="10" t="s">
        <v>53</v>
      </c>
      <c r="P2110" s="15" t="s">
        <v>2577</v>
      </c>
      <c r="Q2110" s="11"/>
      <c r="R2110" s="10"/>
      <c r="S2110" s="10">
        <v>45288855</v>
      </c>
      <c r="T2110" s="10" t="s">
        <v>2226</v>
      </c>
      <c r="U2110" s="10" t="s">
        <v>2594</v>
      </c>
      <c r="V2110" s="10">
        <v>2710193200</v>
      </c>
      <c r="W2110" s="10" t="s">
        <v>604</v>
      </c>
      <c r="X2110" s="10" t="s">
        <v>5006</v>
      </c>
      <c r="Y2110" s="10" t="s">
        <v>604</v>
      </c>
      <c r="Z2110" s="10" t="s">
        <v>604</v>
      </c>
      <c r="AA2110" s="10" t="s">
        <v>5007</v>
      </c>
      <c r="AB2110" s="14" t="s">
        <v>2196</v>
      </c>
      <c r="AC2110" s="14"/>
      <c r="AD2110" s="14"/>
      <c r="AE2110" s="14"/>
      <c r="AF2110" s="14"/>
      <c r="AG2110" s="14"/>
      <c r="AH2110" s="14"/>
    </row>
    <row r="2111" spans="2:34" hidden="1" x14ac:dyDescent="0.35">
      <c r="B2111" s="10">
        <v>49445801</v>
      </c>
      <c r="C2111" s="10">
        <v>801</v>
      </c>
      <c r="D2111" s="11" t="s">
        <v>5009</v>
      </c>
      <c r="E2111" s="11"/>
      <c r="F2111" s="11"/>
      <c r="G2111" s="11" t="s">
        <v>46</v>
      </c>
      <c r="H2111" s="10" t="s">
        <v>79</v>
      </c>
      <c r="I2111" s="41" t="s">
        <v>79</v>
      </c>
      <c r="J2111" s="41" t="s">
        <v>145</v>
      </c>
      <c r="K2111" s="10" t="s">
        <v>65</v>
      </c>
      <c r="L2111" s="10" t="s">
        <v>66</v>
      </c>
      <c r="M2111" s="10" t="s">
        <v>67</v>
      </c>
      <c r="N2111" s="13" t="s">
        <v>2577</v>
      </c>
      <c r="O2111" s="10" t="s">
        <v>53</v>
      </c>
      <c r="P2111" s="15" t="s">
        <v>2577</v>
      </c>
      <c r="Q2111" s="11"/>
      <c r="R2111" s="10"/>
      <c r="S2111" s="10">
        <v>45288801</v>
      </c>
      <c r="T2111" s="10" t="s">
        <v>1192</v>
      </c>
      <c r="U2111" s="10" t="s">
        <v>2594</v>
      </c>
      <c r="V2111" s="10" t="s">
        <v>604</v>
      </c>
      <c r="W2111" s="10" t="s">
        <v>44</v>
      </c>
      <c r="X2111" s="10" t="s">
        <v>5006</v>
      </c>
      <c r="Y2111" s="10" t="s">
        <v>604</v>
      </c>
      <c r="Z2111" s="10" t="s">
        <v>604</v>
      </c>
      <c r="AA2111" s="10" t="s">
        <v>5007</v>
      </c>
      <c r="AB2111" s="14" t="s">
        <v>2196</v>
      </c>
      <c r="AC2111" s="14"/>
      <c r="AD2111" s="14"/>
      <c r="AE2111" s="14"/>
      <c r="AF2111" s="14"/>
      <c r="AG2111" s="14"/>
      <c r="AH2111" s="14"/>
    </row>
    <row r="2112" spans="2:34" hidden="1" x14ac:dyDescent="0.35">
      <c r="B2112" s="10">
        <v>49445803</v>
      </c>
      <c r="C2112" s="10">
        <v>803</v>
      </c>
      <c r="D2112" s="11" t="s">
        <v>5010</v>
      </c>
      <c r="E2112" s="11"/>
      <c r="F2112" s="11"/>
      <c r="G2112" s="11" t="s">
        <v>46</v>
      </c>
      <c r="H2112" s="10" t="s">
        <v>1837</v>
      </c>
      <c r="I2112" s="41" t="s">
        <v>48</v>
      </c>
      <c r="J2112" s="41" t="s">
        <v>145</v>
      </c>
      <c r="K2112" s="10" t="s">
        <v>65</v>
      </c>
      <c r="L2112" s="10" t="s">
        <v>66</v>
      </c>
      <c r="M2112" s="10" t="s">
        <v>67</v>
      </c>
      <c r="N2112" s="13" t="s">
        <v>2577</v>
      </c>
      <c r="O2112" s="10" t="s">
        <v>53</v>
      </c>
      <c r="P2112" s="15" t="s">
        <v>2577</v>
      </c>
      <c r="Q2112" s="11"/>
      <c r="R2112" s="10"/>
      <c r="S2112" s="10">
        <v>45288809</v>
      </c>
      <c r="T2112" s="10" t="s">
        <v>2230</v>
      </c>
      <c r="U2112" s="10" t="s">
        <v>2594</v>
      </c>
      <c r="V2112" s="10">
        <v>2710193200</v>
      </c>
      <c r="W2112" s="10" t="s">
        <v>604</v>
      </c>
      <c r="X2112" s="10" t="s">
        <v>5006</v>
      </c>
      <c r="Y2112" s="10" t="s">
        <v>604</v>
      </c>
      <c r="Z2112" s="10" t="s">
        <v>604</v>
      </c>
      <c r="AA2112" s="10" t="s">
        <v>5007</v>
      </c>
      <c r="AB2112" s="14" t="s">
        <v>2196</v>
      </c>
      <c r="AC2112" s="14"/>
      <c r="AD2112" s="14"/>
      <c r="AE2112" s="14"/>
      <c r="AF2112" s="14"/>
      <c r="AG2112" s="14"/>
      <c r="AH2112" s="14"/>
    </row>
    <row r="2113" spans="2:34" hidden="1" x14ac:dyDescent="0.35">
      <c r="B2113" s="10">
        <v>49445870</v>
      </c>
      <c r="C2113" s="10">
        <v>870</v>
      </c>
      <c r="D2113" s="11" t="s">
        <v>5011</v>
      </c>
      <c r="E2113" s="11"/>
      <c r="F2113" s="11"/>
      <c r="G2113" s="11" t="s">
        <v>46</v>
      </c>
      <c r="H2113" s="10" t="s">
        <v>151</v>
      </c>
      <c r="I2113" s="41" t="s">
        <v>86</v>
      </c>
      <c r="J2113" s="41" t="s">
        <v>145</v>
      </c>
      <c r="K2113" s="10" t="s">
        <v>65</v>
      </c>
      <c r="L2113" s="10" t="s">
        <v>66</v>
      </c>
      <c r="M2113" s="10" t="s">
        <v>67</v>
      </c>
      <c r="N2113" s="13" t="s">
        <v>2577</v>
      </c>
      <c r="O2113" s="10" t="s">
        <v>53</v>
      </c>
      <c r="P2113" s="15" t="s">
        <v>2577</v>
      </c>
      <c r="Q2113" s="11"/>
      <c r="R2113" s="10"/>
      <c r="S2113" s="10" t="s">
        <v>536</v>
      </c>
      <c r="T2113" s="10" t="s">
        <v>536</v>
      </c>
      <c r="U2113" s="10" t="s">
        <v>2580</v>
      </c>
      <c r="V2113" s="10" t="s">
        <v>604</v>
      </c>
      <c r="W2113" s="10" t="s">
        <v>604</v>
      </c>
      <c r="X2113" s="10" t="s">
        <v>604</v>
      </c>
      <c r="Y2113" s="10" t="s">
        <v>604</v>
      </c>
      <c r="Z2113" s="10" t="s">
        <v>604</v>
      </c>
      <c r="AA2113" s="10" t="s">
        <v>2581</v>
      </c>
      <c r="AB2113" s="14" t="s">
        <v>2196</v>
      </c>
      <c r="AC2113" s="14"/>
      <c r="AD2113" s="14"/>
      <c r="AE2113" s="14"/>
      <c r="AF2113" s="14"/>
      <c r="AG2113" s="14"/>
      <c r="AH2113" s="14"/>
    </row>
    <row r="2114" spans="2:34" hidden="1" x14ac:dyDescent="0.35">
      <c r="B2114" s="10">
        <v>49445866</v>
      </c>
      <c r="C2114" s="10">
        <v>866</v>
      </c>
      <c r="D2114" s="11" t="s">
        <v>5012</v>
      </c>
      <c r="E2114" s="11"/>
      <c r="F2114" s="11"/>
      <c r="G2114" s="11" t="s">
        <v>46</v>
      </c>
      <c r="H2114" s="10" t="s">
        <v>151</v>
      </c>
      <c r="I2114" s="41" t="s">
        <v>86</v>
      </c>
      <c r="J2114" s="41" t="s">
        <v>145</v>
      </c>
      <c r="K2114" s="10" t="s">
        <v>65</v>
      </c>
      <c r="L2114" s="10" t="s">
        <v>66</v>
      </c>
      <c r="M2114" s="10" t="s">
        <v>67</v>
      </c>
      <c r="N2114" s="13" t="s">
        <v>2577</v>
      </c>
      <c r="O2114" s="10" t="s">
        <v>53</v>
      </c>
      <c r="P2114" s="15" t="s">
        <v>2577</v>
      </c>
      <c r="Q2114" s="11"/>
      <c r="R2114" s="10"/>
      <c r="S2114" s="10" t="s">
        <v>536</v>
      </c>
      <c r="T2114" s="10" t="s">
        <v>536</v>
      </c>
      <c r="U2114" s="10" t="s">
        <v>2580</v>
      </c>
      <c r="V2114" s="10" t="s">
        <v>604</v>
      </c>
      <c r="W2114" s="10" t="s">
        <v>604</v>
      </c>
      <c r="X2114" s="10" t="s">
        <v>604</v>
      </c>
      <c r="Y2114" s="10" t="s">
        <v>604</v>
      </c>
      <c r="Z2114" s="10" t="s">
        <v>604</v>
      </c>
      <c r="AA2114" s="10" t="s">
        <v>2581</v>
      </c>
      <c r="AB2114" s="14" t="s">
        <v>2196</v>
      </c>
      <c r="AC2114" s="14"/>
      <c r="AD2114" s="14"/>
      <c r="AE2114" s="14"/>
      <c r="AF2114" s="14"/>
      <c r="AG2114" s="14"/>
      <c r="AH2114" s="14"/>
    </row>
    <row r="2115" spans="2:34" hidden="1" x14ac:dyDescent="0.35">
      <c r="B2115" s="10">
        <v>49445966</v>
      </c>
      <c r="C2115" s="10">
        <v>966</v>
      </c>
      <c r="D2115" s="11" t="s">
        <v>5013</v>
      </c>
      <c r="E2115" s="11"/>
      <c r="F2115" s="11"/>
      <c r="G2115" s="11" t="s">
        <v>46</v>
      </c>
      <c r="H2115" s="10" t="s">
        <v>151</v>
      </c>
      <c r="I2115" s="41" t="s">
        <v>86</v>
      </c>
      <c r="J2115" s="41" t="s">
        <v>145</v>
      </c>
      <c r="K2115" s="10" t="s">
        <v>65</v>
      </c>
      <c r="L2115" s="10" t="s">
        <v>66</v>
      </c>
      <c r="M2115" s="10" t="s">
        <v>67</v>
      </c>
      <c r="N2115" s="13" t="s">
        <v>2577</v>
      </c>
      <c r="O2115" s="10" t="s">
        <v>53</v>
      </c>
      <c r="P2115" s="15" t="s">
        <v>2577</v>
      </c>
      <c r="Q2115" s="11"/>
      <c r="R2115" s="10"/>
      <c r="S2115" s="10">
        <v>45288966</v>
      </c>
      <c r="T2115" s="10" t="s">
        <v>4368</v>
      </c>
      <c r="U2115" s="10" t="s">
        <v>2594</v>
      </c>
      <c r="V2115" s="10" t="s">
        <v>604</v>
      </c>
      <c r="W2115" s="10" t="s">
        <v>604</v>
      </c>
      <c r="X2115" s="10" t="s">
        <v>5006</v>
      </c>
      <c r="Y2115" s="10" t="s">
        <v>604</v>
      </c>
      <c r="Z2115" s="10" t="s">
        <v>604</v>
      </c>
      <c r="AA2115" s="10" t="s">
        <v>5007</v>
      </c>
      <c r="AB2115" s="14" t="s">
        <v>2196</v>
      </c>
      <c r="AC2115" s="14"/>
      <c r="AD2115" s="14"/>
      <c r="AE2115" s="14"/>
      <c r="AF2115" s="14"/>
      <c r="AG2115" s="14"/>
      <c r="AH2115" s="14"/>
    </row>
    <row r="2116" spans="2:34" hidden="1" x14ac:dyDescent="0.35">
      <c r="B2116" s="10">
        <v>45492801</v>
      </c>
      <c r="C2116" s="10">
        <v>801</v>
      </c>
      <c r="D2116" s="11" t="s">
        <v>5014</v>
      </c>
      <c r="E2116" s="11"/>
      <c r="F2116" s="11"/>
      <c r="G2116" s="11" t="s">
        <v>46</v>
      </c>
      <c r="H2116" s="10" t="s">
        <v>79</v>
      </c>
      <c r="I2116" s="41" t="s">
        <v>79</v>
      </c>
      <c r="J2116" s="41" t="s">
        <v>145</v>
      </c>
      <c r="K2116" s="10" t="s">
        <v>65</v>
      </c>
      <c r="L2116" s="10" t="s">
        <v>604</v>
      </c>
      <c r="M2116" s="10" t="s">
        <v>67</v>
      </c>
      <c r="N2116" s="13" t="s">
        <v>2577</v>
      </c>
      <c r="O2116" s="10" t="s">
        <v>53</v>
      </c>
      <c r="P2116" s="15" t="s">
        <v>2577</v>
      </c>
      <c r="Q2116" s="11"/>
      <c r="R2116" s="10"/>
      <c r="S2116" s="10" t="s">
        <v>536</v>
      </c>
      <c r="T2116" s="10" t="s">
        <v>536</v>
      </c>
      <c r="U2116" s="10" t="s">
        <v>2580</v>
      </c>
      <c r="V2116" s="10" t="s">
        <v>604</v>
      </c>
      <c r="W2116" s="10" t="s">
        <v>604</v>
      </c>
      <c r="X2116" s="10" t="s">
        <v>604</v>
      </c>
      <c r="Y2116" s="10" t="s">
        <v>604</v>
      </c>
      <c r="Z2116" s="10" t="s">
        <v>604</v>
      </c>
      <c r="AA2116" s="10" t="s">
        <v>2581</v>
      </c>
      <c r="AB2116" s="14" t="s">
        <v>2196</v>
      </c>
      <c r="AC2116" s="14"/>
      <c r="AD2116" s="14"/>
      <c r="AE2116" s="14"/>
      <c r="AF2116" s="14"/>
      <c r="AG2116" s="14"/>
      <c r="AH2116" s="14"/>
    </row>
    <row r="2117" spans="2:34" hidden="1" x14ac:dyDescent="0.35">
      <c r="B2117" s="10">
        <v>48885849</v>
      </c>
      <c r="C2117" s="10">
        <v>849</v>
      </c>
      <c r="D2117" s="11" t="s">
        <v>5015</v>
      </c>
      <c r="E2117" s="11"/>
      <c r="F2117" s="11"/>
      <c r="G2117" s="11" t="s">
        <v>46</v>
      </c>
      <c r="H2117" s="10" t="s">
        <v>47</v>
      </c>
      <c r="I2117" s="41" t="s">
        <v>48</v>
      </c>
      <c r="J2117" s="41" t="s">
        <v>145</v>
      </c>
      <c r="K2117" s="10" t="s">
        <v>65</v>
      </c>
      <c r="L2117" s="10" t="s">
        <v>51</v>
      </c>
      <c r="M2117" s="10" t="s">
        <v>67</v>
      </c>
      <c r="N2117" s="13" t="s">
        <v>2577</v>
      </c>
      <c r="O2117" s="10" t="s">
        <v>53</v>
      </c>
      <c r="P2117" s="15" t="s">
        <v>2577</v>
      </c>
      <c r="Q2117" s="11"/>
      <c r="R2117" s="10"/>
      <c r="S2117" s="10" t="s">
        <v>3629</v>
      </c>
      <c r="T2117" s="10" t="s">
        <v>3629</v>
      </c>
      <c r="U2117" s="10" t="s">
        <v>2580</v>
      </c>
      <c r="V2117" s="10">
        <v>2710193200</v>
      </c>
      <c r="W2117" s="10" t="s">
        <v>2582</v>
      </c>
      <c r="X2117" s="10" t="s">
        <v>5016</v>
      </c>
      <c r="Y2117" s="10" t="s">
        <v>604</v>
      </c>
      <c r="Z2117" s="10" t="s">
        <v>604</v>
      </c>
      <c r="AA2117" s="10" t="s">
        <v>5017</v>
      </c>
      <c r="AB2117" s="14" t="s">
        <v>2196</v>
      </c>
      <c r="AC2117" s="14"/>
      <c r="AD2117" s="14"/>
      <c r="AE2117" s="14"/>
      <c r="AF2117" s="14"/>
      <c r="AG2117" s="14"/>
      <c r="AH2117" s="14"/>
    </row>
    <row r="2118" spans="2:34" hidden="1" x14ac:dyDescent="0.35">
      <c r="B2118" s="10">
        <v>48884801</v>
      </c>
      <c r="C2118" s="10">
        <v>801</v>
      </c>
      <c r="D2118" s="11" t="s">
        <v>5018</v>
      </c>
      <c r="E2118" s="11"/>
      <c r="F2118" s="11"/>
      <c r="G2118" s="11" t="s">
        <v>46</v>
      </c>
      <c r="H2118" s="10" t="s">
        <v>79</v>
      </c>
      <c r="I2118" s="41" t="s">
        <v>79</v>
      </c>
      <c r="J2118" s="41" t="s">
        <v>145</v>
      </c>
      <c r="K2118" s="10" t="s">
        <v>65</v>
      </c>
      <c r="L2118" s="10" t="s">
        <v>66</v>
      </c>
      <c r="M2118" s="10" t="s">
        <v>67</v>
      </c>
      <c r="N2118" s="13" t="s">
        <v>2577</v>
      </c>
      <c r="O2118" s="10" t="s">
        <v>53</v>
      </c>
      <c r="P2118" s="15" t="s">
        <v>2577</v>
      </c>
      <c r="Q2118" s="11"/>
      <c r="R2118" s="10"/>
      <c r="S2118" s="10" t="s">
        <v>536</v>
      </c>
      <c r="T2118" s="10" t="s">
        <v>536</v>
      </c>
      <c r="U2118" s="10" t="s">
        <v>2580</v>
      </c>
      <c r="V2118" s="10" t="s">
        <v>604</v>
      </c>
      <c r="W2118" s="10" t="s">
        <v>44</v>
      </c>
      <c r="X2118" s="10" t="s">
        <v>604</v>
      </c>
      <c r="Y2118" s="10" t="s">
        <v>604</v>
      </c>
      <c r="Z2118" s="10" t="s">
        <v>604</v>
      </c>
      <c r="AA2118" s="10" t="s">
        <v>2581</v>
      </c>
      <c r="AB2118" s="14" t="s">
        <v>2196</v>
      </c>
      <c r="AC2118" s="14"/>
      <c r="AD2118" s="14"/>
      <c r="AE2118" s="14"/>
      <c r="AF2118" s="14"/>
      <c r="AG2118" s="14"/>
      <c r="AH2118" s="14"/>
    </row>
    <row r="2119" spans="2:34" hidden="1" x14ac:dyDescent="0.35">
      <c r="B2119" s="10">
        <v>48884803</v>
      </c>
      <c r="C2119" s="10">
        <v>803</v>
      </c>
      <c r="D2119" s="11" t="s">
        <v>5019</v>
      </c>
      <c r="E2119" s="11"/>
      <c r="F2119" s="11"/>
      <c r="G2119" s="11" t="s">
        <v>46</v>
      </c>
      <c r="H2119" s="10" t="s">
        <v>1837</v>
      </c>
      <c r="I2119" s="41" t="s">
        <v>48</v>
      </c>
      <c r="J2119" s="41" t="s">
        <v>145</v>
      </c>
      <c r="K2119" s="10" t="s">
        <v>65</v>
      </c>
      <c r="L2119" s="10" t="s">
        <v>66</v>
      </c>
      <c r="M2119" s="10" t="s">
        <v>67</v>
      </c>
      <c r="N2119" s="13" t="s">
        <v>2577</v>
      </c>
      <c r="O2119" s="10" t="s">
        <v>53</v>
      </c>
      <c r="P2119" s="15" t="s">
        <v>2577</v>
      </c>
      <c r="Q2119" s="11"/>
      <c r="R2119" s="10"/>
      <c r="S2119" s="10" t="s">
        <v>536</v>
      </c>
      <c r="T2119" s="10" t="s">
        <v>536</v>
      </c>
      <c r="U2119" s="10" t="s">
        <v>2580</v>
      </c>
      <c r="V2119" s="10">
        <v>2710193200</v>
      </c>
      <c r="W2119" s="10" t="s">
        <v>604</v>
      </c>
      <c r="X2119" s="10" t="s">
        <v>604</v>
      </c>
      <c r="Y2119" s="10" t="s">
        <v>604</v>
      </c>
      <c r="Z2119" s="10" t="s">
        <v>604</v>
      </c>
      <c r="AA2119" s="10" t="s">
        <v>2581</v>
      </c>
      <c r="AB2119" s="14" t="s">
        <v>2196</v>
      </c>
      <c r="AC2119" s="14"/>
      <c r="AD2119" s="14"/>
      <c r="AE2119" s="14"/>
      <c r="AF2119" s="14"/>
      <c r="AG2119" s="14"/>
      <c r="AH2119" s="14"/>
    </row>
    <row r="2120" spans="2:34" hidden="1" x14ac:dyDescent="0.35">
      <c r="B2120" s="10">
        <v>48884849</v>
      </c>
      <c r="C2120" s="10">
        <v>849</v>
      </c>
      <c r="D2120" s="11" t="s">
        <v>5020</v>
      </c>
      <c r="E2120" s="11"/>
      <c r="F2120" s="11"/>
      <c r="G2120" s="11" t="s">
        <v>46</v>
      </c>
      <c r="H2120" s="10" t="s">
        <v>47</v>
      </c>
      <c r="I2120" s="41" t="s">
        <v>48</v>
      </c>
      <c r="J2120" s="41" t="s">
        <v>145</v>
      </c>
      <c r="K2120" s="10" t="s">
        <v>65</v>
      </c>
      <c r="L2120" s="10" t="s">
        <v>51</v>
      </c>
      <c r="M2120" s="10" t="s">
        <v>67</v>
      </c>
      <c r="N2120" s="13" t="s">
        <v>2577</v>
      </c>
      <c r="O2120" s="10" t="s">
        <v>53</v>
      </c>
      <c r="P2120" s="15" t="s">
        <v>2577</v>
      </c>
      <c r="Q2120" s="11"/>
      <c r="R2120" s="10"/>
      <c r="S2120" s="10" t="s">
        <v>3629</v>
      </c>
      <c r="T2120" s="10" t="s">
        <v>3629</v>
      </c>
      <c r="U2120" s="10" t="s">
        <v>2580</v>
      </c>
      <c r="V2120" s="10" t="s">
        <v>604</v>
      </c>
      <c r="W2120" s="10" t="s">
        <v>2582</v>
      </c>
      <c r="X2120" s="10" t="s">
        <v>5021</v>
      </c>
      <c r="Y2120" s="10" t="s">
        <v>604</v>
      </c>
      <c r="Z2120" s="10" t="s">
        <v>604</v>
      </c>
      <c r="AA2120" s="10" t="s">
        <v>5022</v>
      </c>
      <c r="AB2120" s="14" t="s">
        <v>2196</v>
      </c>
      <c r="AC2120" s="14"/>
      <c r="AD2120" s="14"/>
      <c r="AE2120" s="14"/>
      <c r="AF2120" s="14"/>
      <c r="AG2120" s="14"/>
      <c r="AH2120" s="14"/>
    </row>
    <row r="2121" spans="2:34" hidden="1" x14ac:dyDescent="0.35">
      <c r="B2121" s="10">
        <v>48910801</v>
      </c>
      <c r="C2121" s="10">
        <v>801</v>
      </c>
      <c r="D2121" s="11" t="s">
        <v>5023</v>
      </c>
      <c r="E2121" s="11"/>
      <c r="F2121" s="11"/>
      <c r="G2121" s="11" t="s">
        <v>46</v>
      </c>
      <c r="H2121" s="10" t="s">
        <v>79</v>
      </c>
      <c r="I2121" s="41" t="s">
        <v>79</v>
      </c>
      <c r="J2121" s="41" t="s">
        <v>145</v>
      </c>
      <c r="K2121" s="10" t="s">
        <v>65</v>
      </c>
      <c r="L2121" s="10" t="s">
        <v>66</v>
      </c>
      <c r="M2121" s="10" t="s">
        <v>67</v>
      </c>
      <c r="N2121" s="13" t="s">
        <v>2577</v>
      </c>
      <c r="O2121" s="10" t="s">
        <v>53</v>
      </c>
      <c r="P2121" s="15" t="s">
        <v>2577</v>
      </c>
      <c r="Q2121" s="11"/>
      <c r="R2121" s="10"/>
      <c r="S2121" s="10" t="s">
        <v>536</v>
      </c>
      <c r="T2121" s="10" t="s">
        <v>536</v>
      </c>
      <c r="U2121" s="10" t="s">
        <v>2580</v>
      </c>
      <c r="V2121" s="10" t="s">
        <v>604</v>
      </c>
      <c r="W2121" s="10" t="s">
        <v>44</v>
      </c>
      <c r="X2121" s="10" t="s">
        <v>604</v>
      </c>
      <c r="Y2121" s="10" t="s">
        <v>604</v>
      </c>
      <c r="Z2121" s="10" t="s">
        <v>604</v>
      </c>
      <c r="AA2121" s="10" t="s">
        <v>2581</v>
      </c>
      <c r="AB2121" s="14" t="s">
        <v>2196</v>
      </c>
      <c r="AC2121" s="14"/>
      <c r="AD2121" s="14"/>
      <c r="AE2121" s="14"/>
      <c r="AF2121" s="14"/>
      <c r="AG2121" s="14"/>
      <c r="AH2121" s="14"/>
    </row>
    <row r="2122" spans="2:34" hidden="1" x14ac:dyDescent="0.35">
      <c r="B2122" s="10">
        <v>48024803</v>
      </c>
      <c r="C2122" s="10">
        <v>803</v>
      </c>
      <c r="D2122" s="11" t="s">
        <v>5024</v>
      </c>
      <c r="E2122" s="11"/>
      <c r="F2122" s="11"/>
      <c r="G2122" s="11" t="s">
        <v>46</v>
      </c>
      <c r="H2122" s="10" t="s">
        <v>1837</v>
      </c>
      <c r="I2122" s="41" t="s">
        <v>48</v>
      </c>
      <c r="J2122" s="41" t="s">
        <v>145</v>
      </c>
      <c r="K2122" s="10" t="s">
        <v>65</v>
      </c>
      <c r="L2122" s="10" t="s">
        <v>66</v>
      </c>
      <c r="M2122" s="10" t="s">
        <v>67</v>
      </c>
      <c r="N2122" s="13" t="s">
        <v>2577</v>
      </c>
      <c r="O2122" s="10" t="s">
        <v>92</v>
      </c>
      <c r="P2122" s="15" t="s">
        <v>2577</v>
      </c>
      <c r="Q2122" s="11"/>
      <c r="R2122" s="10"/>
      <c r="S2122" s="10" t="s">
        <v>3629</v>
      </c>
      <c r="T2122" s="10" t="s">
        <v>3629</v>
      </c>
      <c r="U2122" s="10" t="s">
        <v>2580</v>
      </c>
      <c r="V2122" s="10">
        <v>2710193200</v>
      </c>
      <c r="W2122" s="10" t="s">
        <v>604</v>
      </c>
      <c r="X2122" s="10" t="s">
        <v>5025</v>
      </c>
      <c r="Y2122" s="10" t="s">
        <v>604</v>
      </c>
      <c r="Z2122" s="10" t="s">
        <v>604</v>
      </c>
      <c r="AA2122" s="10" t="s">
        <v>5026</v>
      </c>
      <c r="AB2122" s="14" t="s">
        <v>2196</v>
      </c>
      <c r="AC2122" s="14"/>
      <c r="AD2122" s="14"/>
      <c r="AE2122" s="14"/>
      <c r="AF2122" s="14"/>
      <c r="AG2122" s="14"/>
      <c r="AH2122" s="14"/>
    </row>
    <row r="2123" spans="2:34" hidden="1" x14ac:dyDescent="0.35">
      <c r="B2123" s="10">
        <v>48127855</v>
      </c>
      <c r="C2123" s="10">
        <v>855</v>
      </c>
      <c r="D2123" s="11" t="s">
        <v>5027</v>
      </c>
      <c r="E2123" s="11"/>
      <c r="F2123" s="11"/>
      <c r="G2123" s="11" t="s">
        <v>46</v>
      </c>
      <c r="H2123" s="10" t="s">
        <v>163</v>
      </c>
      <c r="I2123" s="41" t="s">
        <v>164</v>
      </c>
      <c r="J2123" s="41" t="s">
        <v>145</v>
      </c>
      <c r="K2123" s="10" t="s">
        <v>65</v>
      </c>
      <c r="L2123" s="10" t="s">
        <v>66</v>
      </c>
      <c r="M2123" s="10" t="s">
        <v>67</v>
      </c>
      <c r="N2123" s="13" t="s">
        <v>2577</v>
      </c>
      <c r="O2123" s="10" t="s">
        <v>92</v>
      </c>
      <c r="P2123" s="15" t="s">
        <v>2577</v>
      </c>
      <c r="Q2123" s="11"/>
      <c r="R2123" s="10"/>
      <c r="S2123" s="10">
        <v>45288855</v>
      </c>
      <c r="T2123" s="10" t="s">
        <v>2226</v>
      </c>
      <c r="U2123" s="10" t="s">
        <v>2594</v>
      </c>
      <c r="V2123" s="10">
        <v>2710193200</v>
      </c>
      <c r="W2123" s="10" t="s">
        <v>604</v>
      </c>
      <c r="X2123" s="10" t="s">
        <v>5028</v>
      </c>
      <c r="Y2123" s="10" t="s">
        <v>604</v>
      </c>
      <c r="Z2123" s="10" t="s">
        <v>604</v>
      </c>
      <c r="AA2123" s="10" t="s">
        <v>5029</v>
      </c>
      <c r="AB2123" s="14" t="s">
        <v>2196</v>
      </c>
      <c r="AC2123" s="14"/>
      <c r="AD2123" s="14"/>
      <c r="AE2123" s="14"/>
      <c r="AF2123" s="14"/>
      <c r="AG2123" s="14"/>
      <c r="AH2123" s="14"/>
    </row>
    <row r="2124" spans="2:34" hidden="1" x14ac:dyDescent="0.35">
      <c r="B2124" s="10">
        <v>48127803</v>
      </c>
      <c r="C2124" s="10">
        <v>803</v>
      </c>
      <c r="D2124" s="11" t="s">
        <v>5030</v>
      </c>
      <c r="E2124" s="11"/>
      <c r="F2124" s="11"/>
      <c r="G2124" s="11" t="s">
        <v>46</v>
      </c>
      <c r="H2124" s="10" t="s">
        <v>1837</v>
      </c>
      <c r="I2124" s="41" t="s">
        <v>48</v>
      </c>
      <c r="J2124" s="41" t="s">
        <v>145</v>
      </c>
      <c r="K2124" s="10" t="s">
        <v>65</v>
      </c>
      <c r="L2124" s="10" t="s">
        <v>66</v>
      </c>
      <c r="M2124" s="10" t="s">
        <v>67</v>
      </c>
      <c r="N2124" s="13" t="s">
        <v>2577</v>
      </c>
      <c r="O2124" s="10" t="s">
        <v>92</v>
      </c>
      <c r="P2124" s="15" t="s">
        <v>2577</v>
      </c>
      <c r="Q2124" s="11"/>
      <c r="R2124" s="10"/>
      <c r="S2124" s="10">
        <v>45288809</v>
      </c>
      <c r="T2124" s="10" t="s">
        <v>2230</v>
      </c>
      <c r="U2124" s="10" t="s">
        <v>2594</v>
      </c>
      <c r="V2124" s="10">
        <v>2710193200</v>
      </c>
      <c r="W2124" s="10" t="s">
        <v>604</v>
      </c>
      <c r="X2124" s="10" t="s">
        <v>5028</v>
      </c>
      <c r="Y2124" s="10" t="s">
        <v>604</v>
      </c>
      <c r="Z2124" s="10" t="s">
        <v>604</v>
      </c>
      <c r="AA2124" s="10" t="s">
        <v>5029</v>
      </c>
      <c r="AB2124" s="14" t="s">
        <v>2196</v>
      </c>
      <c r="AC2124" s="14"/>
      <c r="AD2124" s="14"/>
      <c r="AE2124" s="14"/>
      <c r="AF2124" s="14"/>
      <c r="AG2124" s="14"/>
      <c r="AH2124" s="14"/>
    </row>
    <row r="2125" spans="2:34" hidden="1" x14ac:dyDescent="0.35">
      <c r="B2125" s="10">
        <v>45284966</v>
      </c>
      <c r="C2125" s="10">
        <v>966</v>
      </c>
      <c r="D2125" s="11" t="s">
        <v>4368</v>
      </c>
      <c r="E2125" s="11"/>
      <c r="F2125" s="11"/>
      <c r="G2125" s="11" t="s">
        <v>46</v>
      </c>
      <c r="H2125" s="10" t="s">
        <v>151</v>
      </c>
      <c r="I2125" s="41" t="s">
        <v>86</v>
      </c>
      <c r="J2125" s="41" t="s">
        <v>145</v>
      </c>
      <c r="K2125" s="10" t="s">
        <v>65</v>
      </c>
      <c r="L2125" s="10" t="s">
        <v>66</v>
      </c>
      <c r="M2125" s="10" t="s">
        <v>52</v>
      </c>
      <c r="N2125" s="13" t="s">
        <v>2577</v>
      </c>
      <c r="O2125" s="10" t="s">
        <v>53</v>
      </c>
      <c r="P2125" s="15" t="s">
        <v>2577</v>
      </c>
      <c r="Q2125" s="11"/>
      <c r="R2125" s="10"/>
      <c r="S2125" s="10">
        <v>45284967</v>
      </c>
      <c r="T2125" s="10" t="s">
        <v>4368</v>
      </c>
      <c r="U2125" s="10" t="s">
        <v>2594</v>
      </c>
      <c r="V2125" s="10">
        <v>2710193200</v>
      </c>
      <c r="W2125" s="10" t="s">
        <v>604</v>
      </c>
      <c r="X2125" s="10" t="s">
        <v>5031</v>
      </c>
      <c r="Y2125" s="10" t="s">
        <v>87</v>
      </c>
      <c r="Z2125" s="10" t="s">
        <v>88</v>
      </c>
      <c r="AA2125" s="10" t="s">
        <v>2203</v>
      </c>
      <c r="AB2125" s="14" t="s">
        <v>2196</v>
      </c>
      <c r="AC2125" s="14"/>
      <c r="AD2125" s="14"/>
      <c r="AE2125" s="14"/>
      <c r="AF2125" s="14"/>
      <c r="AG2125" s="14"/>
      <c r="AH2125" s="14"/>
    </row>
    <row r="2126" spans="2:34" hidden="1" x14ac:dyDescent="0.35">
      <c r="B2126" s="10">
        <v>45288966</v>
      </c>
      <c r="C2126" s="10">
        <v>966</v>
      </c>
      <c r="D2126" s="11" t="s">
        <v>4368</v>
      </c>
      <c r="E2126" s="11"/>
      <c r="F2126" s="11"/>
      <c r="G2126" s="11" t="s">
        <v>46</v>
      </c>
      <c r="H2126" s="10" t="s">
        <v>151</v>
      </c>
      <c r="I2126" s="41" t="s">
        <v>86</v>
      </c>
      <c r="J2126" s="41" t="s">
        <v>145</v>
      </c>
      <c r="K2126" s="10" t="s">
        <v>65</v>
      </c>
      <c r="L2126" s="10" t="s">
        <v>66</v>
      </c>
      <c r="M2126" s="10" t="s">
        <v>52</v>
      </c>
      <c r="N2126" s="13" t="s">
        <v>2577</v>
      </c>
      <c r="O2126" s="10" t="s">
        <v>53</v>
      </c>
      <c r="P2126" s="15" t="s">
        <v>2577</v>
      </c>
      <c r="Q2126" s="11"/>
      <c r="R2126" s="10"/>
      <c r="S2126" s="10">
        <v>45288967</v>
      </c>
      <c r="T2126" s="10" t="s">
        <v>2201</v>
      </c>
      <c r="U2126" s="10" t="s">
        <v>2594</v>
      </c>
      <c r="V2126" s="10">
        <v>2710193200</v>
      </c>
      <c r="W2126" s="10" t="s">
        <v>604</v>
      </c>
      <c r="X2126" s="10" t="s">
        <v>5032</v>
      </c>
      <c r="Y2126" s="10" t="s">
        <v>87</v>
      </c>
      <c r="Z2126" s="10" t="s">
        <v>88</v>
      </c>
      <c r="AA2126" s="10" t="s">
        <v>2235</v>
      </c>
      <c r="AB2126" s="14" t="s">
        <v>2196</v>
      </c>
      <c r="AC2126" s="14"/>
      <c r="AD2126" s="14"/>
      <c r="AE2126" s="14"/>
      <c r="AF2126" s="14"/>
      <c r="AG2126" s="14"/>
      <c r="AH2126" s="14"/>
    </row>
    <row r="2127" spans="2:34" hidden="1" x14ac:dyDescent="0.35">
      <c r="B2127" s="10">
        <v>45286966</v>
      </c>
      <c r="C2127" s="10">
        <v>966</v>
      </c>
      <c r="D2127" s="11" t="s">
        <v>4994</v>
      </c>
      <c r="E2127" s="11"/>
      <c r="F2127" s="11"/>
      <c r="G2127" s="11" t="s">
        <v>46</v>
      </c>
      <c r="H2127" s="10" t="s">
        <v>151</v>
      </c>
      <c r="I2127" s="41" t="s">
        <v>86</v>
      </c>
      <c r="J2127" s="41" t="s">
        <v>145</v>
      </c>
      <c r="K2127" s="10" t="s">
        <v>65</v>
      </c>
      <c r="L2127" s="10" t="s">
        <v>66</v>
      </c>
      <c r="M2127" s="10" t="s">
        <v>52</v>
      </c>
      <c r="N2127" s="13" t="s">
        <v>2577</v>
      </c>
      <c r="O2127" s="10" t="s">
        <v>53</v>
      </c>
      <c r="P2127" s="15" t="s">
        <v>2577</v>
      </c>
      <c r="Q2127" s="11"/>
      <c r="R2127" s="10"/>
      <c r="S2127" s="10">
        <v>45286967</v>
      </c>
      <c r="T2127" s="10" t="s">
        <v>4994</v>
      </c>
      <c r="U2127" s="10" t="s">
        <v>2594</v>
      </c>
      <c r="V2127" s="10">
        <v>2710193200</v>
      </c>
      <c r="W2127" s="10" t="s">
        <v>604</v>
      </c>
      <c r="X2127" s="10" t="s">
        <v>5033</v>
      </c>
      <c r="Y2127" s="10" t="s">
        <v>87</v>
      </c>
      <c r="Z2127" s="10" t="s">
        <v>88</v>
      </c>
      <c r="AA2127" s="10" t="s">
        <v>5034</v>
      </c>
      <c r="AB2127" s="14" t="s">
        <v>2196</v>
      </c>
      <c r="AC2127" s="14"/>
      <c r="AD2127" s="14"/>
      <c r="AE2127" s="14"/>
      <c r="AF2127" s="14"/>
      <c r="AG2127" s="14"/>
      <c r="AH2127" s="14"/>
    </row>
    <row r="2128" spans="2:34" hidden="1" x14ac:dyDescent="0.35">
      <c r="B2128" s="10">
        <v>45286967</v>
      </c>
      <c r="C2128" s="10">
        <v>967</v>
      </c>
      <c r="D2128" s="11" t="s">
        <v>4994</v>
      </c>
      <c r="E2128" s="11"/>
      <c r="F2128" s="11"/>
      <c r="G2128" s="11" t="s">
        <v>46</v>
      </c>
      <c r="H2128" s="10" t="s">
        <v>151</v>
      </c>
      <c r="I2128" s="41" t="s">
        <v>86</v>
      </c>
      <c r="J2128" s="41" t="s">
        <v>145</v>
      </c>
      <c r="K2128" s="10" t="s">
        <v>65</v>
      </c>
      <c r="L2128" s="10" t="s">
        <v>66</v>
      </c>
      <c r="M2128" s="10" t="s">
        <v>52</v>
      </c>
      <c r="N2128" s="13" t="s">
        <v>2577</v>
      </c>
      <c r="O2128" s="10" t="s">
        <v>53</v>
      </c>
      <c r="P2128" s="15" t="s">
        <v>2577</v>
      </c>
      <c r="Q2128" s="11"/>
      <c r="R2128" s="10"/>
      <c r="S2128" s="10" t="s">
        <v>536</v>
      </c>
      <c r="T2128" s="10" t="s">
        <v>536</v>
      </c>
      <c r="U2128" s="10" t="s">
        <v>2580</v>
      </c>
      <c r="V2128" s="10">
        <v>2710199200</v>
      </c>
      <c r="W2128" s="10" t="s">
        <v>604</v>
      </c>
      <c r="X2128" s="10" t="s">
        <v>5033</v>
      </c>
      <c r="Y2128" s="10" t="s">
        <v>87</v>
      </c>
      <c r="Z2128" s="10" t="s">
        <v>88</v>
      </c>
      <c r="AA2128" s="10" t="s">
        <v>5034</v>
      </c>
      <c r="AB2128" s="14" t="s">
        <v>2196</v>
      </c>
      <c r="AC2128" s="14"/>
      <c r="AD2128" s="14"/>
      <c r="AE2128" s="14"/>
      <c r="AF2128" s="14"/>
      <c r="AG2128" s="14"/>
      <c r="AH2128" s="14"/>
    </row>
    <row r="2129" spans="2:34" hidden="1" x14ac:dyDescent="0.35">
      <c r="B2129" s="10">
        <v>45287966</v>
      </c>
      <c r="C2129" s="10">
        <v>966</v>
      </c>
      <c r="D2129" s="11" t="s">
        <v>5002</v>
      </c>
      <c r="E2129" s="11"/>
      <c r="F2129" s="11"/>
      <c r="G2129" s="11" t="s">
        <v>46</v>
      </c>
      <c r="H2129" s="10" t="s">
        <v>151</v>
      </c>
      <c r="I2129" s="41" t="s">
        <v>86</v>
      </c>
      <c r="J2129" s="41" t="s">
        <v>145</v>
      </c>
      <c r="K2129" s="10" t="s">
        <v>65</v>
      </c>
      <c r="L2129" s="10" t="s">
        <v>66</v>
      </c>
      <c r="M2129" s="10" t="s">
        <v>52</v>
      </c>
      <c r="N2129" s="13" t="s">
        <v>2577</v>
      </c>
      <c r="O2129" s="10" t="s">
        <v>53</v>
      </c>
      <c r="P2129" s="15" t="s">
        <v>2577</v>
      </c>
      <c r="Q2129" s="11"/>
      <c r="R2129" s="10"/>
      <c r="S2129" s="10">
        <v>45287967</v>
      </c>
      <c r="T2129" s="10" t="s">
        <v>2219</v>
      </c>
      <c r="U2129" s="10" t="s">
        <v>2594</v>
      </c>
      <c r="V2129" s="10">
        <v>2710193200</v>
      </c>
      <c r="W2129" s="10" t="s">
        <v>604</v>
      </c>
      <c r="X2129" s="10" t="s">
        <v>5035</v>
      </c>
      <c r="Y2129" s="10" t="s">
        <v>87</v>
      </c>
      <c r="Z2129" s="10" t="s">
        <v>88</v>
      </c>
      <c r="AA2129" s="10" t="s">
        <v>2221</v>
      </c>
      <c r="AB2129" s="14" t="s">
        <v>2196</v>
      </c>
      <c r="AC2129" s="14"/>
      <c r="AD2129" s="14"/>
      <c r="AE2129" s="14"/>
      <c r="AF2129" s="14"/>
      <c r="AG2129" s="14"/>
      <c r="AH2129" s="14"/>
    </row>
    <row r="2130" spans="2:34" hidden="1" x14ac:dyDescent="0.35">
      <c r="B2130" s="10">
        <v>45656966</v>
      </c>
      <c r="C2130" s="10">
        <v>966</v>
      </c>
      <c r="D2130" s="11" t="s">
        <v>5036</v>
      </c>
      <c r="E2130" s="11"/>
      <c r="F2130" s="11"/>
      <c r="G2130" s="11" t="s">
        <v>46</v>
      </c>
      <c r="H2130" s="10" t="s">
        <v>151</v>
      </c>
      <c r="I2130" s="41" t="s">
        <v>86</v>
      </c>
      <c r="J2130" s="41" t="s">
        <v>145</v>
      </c>
      <c r="K2130" s="10" t="s">
        <v>65</v>
      </c>
      <c r="L2130" s="10" t="s">
        <v>66</v>
      </c>
      <c r="M2130" s="10" t="s">
        <v>52</v>
      </c>
      <c r="N2130" s="13" t="s">
        <v>2577</v>
      </c>
      <c r="O2130" s="10" t="s">
        <v>53</v>
      </c>
      <c r="P2130" s="15" t="s">
        <v>2577</v>
      </c>
      <c r="Q2130" s="11"/>
      <c r="R2130" s="10"/>
      <c r="S2130" s="10">
        <v>45656967</v>
      </c>
      <c r="T2130" s="10" t="s">
        <v>5036</v>
      </c>
      <c r="U2130" s="10" t="s">
        <v>2594</v>
      </c>
      <c r="V2130" s="10">
        <v>2710193200</v>
      </c>
      <c r="W2130" s="10" t="s">
        <v>604</v>
      </c>
      <c r="X2130" s="10" t="s">
        <v>2237</v>
      </c>
      <c r="Y2130" s="10" t="s">
        <v>87</v>
      </c>
      <c r="Z2130" s="10" t="s">
        <v>88</v>
      </c>
      <c r="AA2130" s="10" t="s">
        <v>5037</v>
      </c>
      <c r="AB2130" s="14" t="s">
        <v>2196</v>
      </c>
      <c r="AC2130" s="14"/>
      <c r="AD2130" s="14"/>
      <c r="AE2130" s="14"/>
      <c r="AF2130" s="14"/>
      <c r="AG2130" s="14"/>
      <c r="AH2130" s="14"/>
    </row>
    <row r="2131" spans="2:34" hidden="1" x14ac:dyDescent="0.35">
      <c r="B2131" s="10">
        <v>45656967</v>
      </c>
      <c r="C2131" s="10">
        <v>967</v>
      </c>
      <c r="D2131" s="11" t="s">
        <v>5036</v>
      </c>
      <c r="E2131" s="11"/>
      <c r="F2131" s="11"/>
      <c r="G2131" s="11" t="s">
        <v>46</v>
      </c>
      <c r="H2131" s="10" t="s">
        <v>151</v>
      </c>
      <c r="I2131" s="41" t="s">
        <v>86</v>
      </c>
      <c r="J2131" s="41" t="s">
        <v>145</v>
      </c>
      <c r="K2131" s="10" t="s">
        <v>65</v>
      </c>
      <c r="L2131" s="10" t="s">
        <v>66</v>
      </c>
      <c r="M2131" s="10" t="s">
        <v>52</v>
      </c>
      <c r="N2131" s="13" t="s">
        <v>2577</v>
      </c>
      <c r="O2131" s="10" t="s">
        <v>53</v>
      </c>
      <c r="P2131" s="15" t="s">
        <v>2577</v>
      </c>
      <c r="Q2131" s="11"/>
      <c r="R2131" s="10"/>
      <c r="S2131" s="10" t="s">
        <v>536</v>
      </c>
      <c r="T2131" s="10" t="s">
        <v>536</v>
      </c>
      <c r="U2131" s="10" t="s">
        <v>2580</v>
      </c>
      <c r="V2131" s="10">
        <v>2710193200</v>
      </c>
      <c r="W2131" s="10" t="s">
        <v>604</v>
      </c>
      <c r="X2131" s="10" t="s">
        <v>2237</v>
      </c>
      <c r="Y2131" s="10" t="s">
        <v>87</v>
      </c>
      <c r="Z2131" s="10" t="s">
        <v>88</v>
      </c>
      <c r="AA2131" s="10" t="s">
        <v>5037</v>
      </c>
      <c r="AB2131" s="14" t="s">
        <v>2196</v>
      </c>
      <c r="AC2131" s="14"/>
      <c r="AD2131" s="14"/>
      <c r="AE2131" s="14"/>
      <c r="AF2131" s="14"/>
      <c r="AG2131" s="14"/>
      <c r="AH2131" s="14"/>
    </row>
    <row r="2132" spans="2:34" hidden="1" x14ac:dyDescent="0.35">
      <c r="B2132" s="10">
        <v>45251849</v>
      </c>
      <c r="C2132" s="10">
        <v>849</v>
      </c>
      <c r="D2132" s="11" t="s">
        <v>5038</v>
      </c>
      <c r="E2132" s="11"/>
      <c r="F2132" s="11"/>
      <c r="G2132" s="11" t="s">
        <v>46</v>
      </c>
      <c r="H2132" s="10" t="s">
        <v>1837</v>
      </c>
      <c r="I2132" s="41" t="s">
        <v>48</v>
      </c>
      <c r="J2132" s="41" t="s">
        <v>145</v>
      </c>
      <c r="K2132" s="10" t="s">
        <v>65</v>
      </c>
      <c r="L2132" s="10" t="s">
        <v>51</v>
      </c>
      <c r="M2132" s="10" t="s">
        <v>67</v>
      </c>
      <c r="N2132" s="13" t="s">
        <v>2577</v>
      </c>
      <c r="O2132" s="10" t="s">
        <v>53</v>
      </c>
      <c r="P2132" s="15" t="s">
        <v>2577</v>
      </c>
      <c r="Q2132" s="11"/>
      <c r="R2132" s="10"/>
      <c r="S2132" s="10" t="s">
        <v>536</v>
      </c>
      <c r="T2132" s="10" t="s">
        <v>536</v>
      </c>
      <c r="U2132" s="10" t="s">
        <v>2580</v>
      </c>
      <c r="V2132" s="10">
        <v>2710193200</v>
      </c>
      <c r="W2132" s="10" t="s">
        <v>2582</v>
      </c>
      <c r="X2132" s="10" t="s">
        <v>604</v>
      </c>
      <c r="Y2132" s="10" t="s">
        <v>604</v>
      </c>
      <c r="Z2132" s="10" t="s">
        <v>604</v>
      </c>
      <c r="AA2132" s="10" t="s">
        <v>2581</v>
      </c>
      <c r="AB2132" s="14" t="s">
        <v>2196</v>
      </c>
      <c r="AC2132" s="14"/>
      <c r="AD2132" s="14"/>
      <c r="AE2132" s="14"/>
      <c r="AF2132" s="14"/>
      <c r="AG2132" s="14"/>
      <c r="AH2132" s="14"/>
    </row>
    <row r="2133" spans="2:34" hidden="1" x14ac:dyDescent="0.35">
      <c r="B2133" s="10">
        <v>45100801</v>
      </c>
      <c r="C2133" s="10">
        <v>801</v>
      </c>
      <c r="D2133" s="11" t="s">
        <v>5039</v>
      </c>
      <c r="E2133" s="11"/>
      <c r="F2133" s="11"/>
      <c r="G2133" s="11" t="s">
        <v>46</v>
      </c>
      <c r="H2133" s="10" t="s">
        <v>79</v>
      </c>
      <c r="I2133" s="41" t="s">
        <v>79</v>
      </c>
      <c r="J2133" s="41" t="s">
        <v>145</v>
      </c>
      <c r="K2133" s="10" t="s">
        <v>65</v>
      </c>
      <c r="L2133" s="10" t="s">
        <v>66</v>
      </c>
      <c r="M2133" s="10" t="s">
        <v>67</v>
      </c>
      <c r="N2133" s="13" t="s">
        <v>2577</v>
      </c>
      <c r="O2133" s="10" t="s">
        <v>53</v>
      </c>
      <c r="P2133" s="15" t="s">
        <v>2577</v>
      </c>
      <c r="Q2133" s="11"/>
      <c r="R2133" s="10"/>
      <c r="S2133" s="10">
        <v>45656801</v>
      </c>
      <c r="T2133" s="10" t="s">
        <v>2236</v>
      </c>
      <c r="U2133" s="10" t="s">
        <v>2594</v>
      </c>
      <c r="V2133" s="10" t="s">
        <v>604</v>
      </c>
      <c r="W2133" s="10" t="s">
        <v>44</v>
      </c>
      <c r="X2133" s="10" t="s">
        <v>5040</v>
      </c>
      <c r="Y2133" s="10" t="s">
        <v>604</v>
      </c>
      <c r="Z2133" s="10" t="s">
        <v>604</v>
      </c>
      <c r="AA2133" s="10" t="s">
        <v>5041</v>
      </c>
      <c r="AB2133" s="14" t="s">
        <v>2196</v>
      </c>
      <c r="AC2133" s="14"/>
      <c r="AD2133" s="14"/>
      <c r="AE2133" s="14"/>
      <c r="AF2133" s="14"/>
      <c r="AG2133" s="14"/>
      <c r="AH2133" s="14"/>
    </row>
    <row r="2134" spans="2:34" hidden="1" x14ac:dyDescent="0.35">
      <c r="B2134" s="10">
        <v>45100803</v>
      </c>
      <c r="C2134" s="10">
        <v>803</v>
      </c>
      <c r="D2134" s="11" t="s">
        <v>5042</v>
      </c>
      <c r="E2134" s="11"/>
      <c r="F2134" s="11"/>
      <c r="G2134" s="11" t="s">
        <v>46</v>
      </c>
      <c r="H2134" s="10" t="s">
        <v>1837</v>
      </c>
      <c r="I2134" s="41" t="s">
        <v>48</v>
      </c>
      <c r="J2134" s="41" t="s">
        <v>145</v>
      </c>
      <c r="K2134" s="10" t="s">
        <v>65</v>
      </c>
      <c r="L2134" s="10" t="s">
        <v>66</v>
      </c>
      <c r="M2134" s="10" t="s">
        <v>67</v>
      </c>
      <c r="N2134" s="13" t="s">
        <v>2577</v>
      </c>
      <c r="O2134" s="10" t="s">
        <v>53</v>
      </c>
      <c r="P2134" s="15" t="s">
        <v>2577</v>
      </c>
      <c r="Q2134" s="11"/>
      <c r="R2134" s="10"/>
      <c r="S2134" s="10">
        <v>45656809</v>
      </c>
      <c r="T2134" s="10" t="s">
        <v>2239</v>
      </c>
      <c r="U2134" s="10" t="s">
        <v>2594</v>
      </c>
      <c r="V2134" s="10">
        <v>2710193200</v>
      </c>
      <c r="W2134" s="10" t="s">
        <v>604</v>
      </c>
      <c r="X2134" s="10" t="s">
        <v>5040</v>
      </c>
      <c r="Y2134" s="10" t="s">
        <v>604</v>
      </c>
      <c r="Z2134" s="10" t="s">
        <v>604</v>
      </c>
      <c r="AA2134" s="10" t="s">
        <v>5041</v>
      </c>
      <c r="AB2134" s="14" t="s">
        <v>2196</v>
      </c>
      <c r="AC2134" s="14"/>
      <c r="AD2134" s="14"/>
      <c r="AE2134" s="14"/>
      <c r="AF2134" s="14"/>
      <c r="AG2134" s="14"/>
      <c r="AH2134" s="14"/>
    </row>
    <row r="2135" spans="2:34" hidden="1" x14ac:dyDescent="0.35">
      <c r="B2135" s="10">
        <v>45100966</v>
      </c>
      <c r="C2135" s="10">
        <v>966</v>
      </c>
      <c r="D2135" s="11" t="s">
        <v>5043</v>
      </c>
      <c r="E2135" s="11"/>
      <c r="F2135" s="11"/>
      <c r="G2135" s="11" t="s">
        <v>46</v>
      </c>
      <c r="H2135" s="10" t="s">
        <v>151</v>
      </c>
      <c r="I2135" s="41" t="s">
        <v>86</v>
      </c>
      <c r="J2135" s="41" t="s">
        <v>145</v>
      </c>
      <c r="K2135" s="10" t="s">
        <v>65</v>
      </c>
      <c r="L2135" s="10" t="s">
        <v>66</v>
      </c>
      <c r="M2135" s="10" t="s">
        <v>67</v>
      </c>
      <c r="N2135" s="13" t="s">
        <v>2577</v>
      </c>
      <c r="O2135" s="10" t="s">
        <v>53</v>
      </c>
      <c r="P2135" s="15" t="s">
        <v>2577</v>
      </c>
      <c r="Q2135" s="11"/>
      <c r="R2135" s="10"/>
      <c r="S2135" s="10">
        <v>45656966</v>
      </c>
      <c r="T2135" s="10" t="s">
        <v>5036</v>
      </c>
      <c r="U2135" s="10" t="s">
        <v>2594</v>
      </c>
      <c r="V2135" s="10" t="s">
        <v>604</v>
      </c>
      <c r="W2135" s="10" t="s">
        <v>604</v>
      </c>
      <c r="X2135" s="10" t="s">
        <v>5040</v>
      </c>
      <c r="Y2135" s="10" t="s">
        <v>604</v>
      </c>
      <c r="Z2135" s="10" t="s">
        <v>604</v>
      </c>
      <c r="AA2135" s="10" t="s">
        <v>5041</v>
      </c>
      <c r="AB2135" s="14" t="s">
        <v>2196</v>
      </c>
      <c r="AC2135" s="14"/>
      <c r="AD2135" s="14"/>
      <c r="AE2135" s="14"/>
      <c r="AF2135" s="14"/>
      <c r="AG2135" s="14"/>
      <c r="AH2135" s="14"/>
    </row>
    <row r="2136" spans="2:34" hidden="1" x14ac:dyDescent="0.35">
      <c r="B2136" s="10">
        <v>45241803</v>
      </c>
      <c r="C2136" s="10">
        <v>803</v>
      </c>
      <c r="D2136" s="11" t="s">
        <v>5044</v>
      </c>
      <c r="E2136" s="11"/>
      <c r="F2136" s="11"/>
      <c r="G2136" s="11" t="s">
        <v>46</v>
      </c>
      <c r="H2136" s="10" t="s">
        <v>1837</v>
      </c>
      <c r="I2136" s="41" t="s">
        <v>48</v>
      </c>
      <c r="J2136" s="41" t="s">
        <v>145</v>
      </c>
      <c r="K2136" s="10" t="s">
        <v>65</v>
      </c>
      <c r="L2136" s="10" t="s">
        <v>66</v>
      </c>
      <c r="M2136" s="10" t="s">
        <v>67</v>
      </c>
      <c r="N2136" s="13" t="s">
        <v>2577</v>
      </c>
      <c r="O2136" s="10" t="s">
        <v>53</v>
      </c>
      <c r="P2136" s="15" t="s">
        <v>2577</v>
      </c>
      <c r="Q2136" s="11"/>
      <c r="R2136" s="10"/>
      <c r="S2136" s="10" t="s">
        <v>536</v>
      </c>
      <c r="T2136" s="10" t="s">
        <v>536</v>
      </c>
      <c r="U2136" s="10" t="s">
        <v>2580</v>
      </c>
      <c r="V2136" s="10">
        <v>2710193200</v>
      </c>
      <c r="W2136" s="10" t="s">
        <v>604</v>
      </c>
      <c r="X2136" s="10" t="s">
        <v>604</v>
      </c>
      <c r="Y2136" s="10" t="s">
        <v>604</v>
      </c>
      <c r="Z2136" s="10" t="s">
        <v>604</v>
      </c>
      <c r="AA2136" s="10" t="s">
        <v>2581</v>
      </c>
      <c r="AB2136" s="14" t="s">
        <v>2196</v>
      </c>
      <c r="AC2136" s="14"/>
      <c r="AD2136" s="14"/>
      <c r="AE2136" s="14"/>
      <c r="AF2136" s="14"/>
      <c r="AG2136" s="14"/>
      <c r="AH2136" s="14"/>
    </row>
    <row r="2137" spans="2:34" hidden="1" x14ac:dyDescent="0.35">
      <c r="B2137" s="10">
        <v>45015803</v>
      </c>
      <c r="C2137" s="10">
        <v>803</v>
      </c>
      <c r="D2137" s="11" t="s">
        <v>5045</v>
      </c>
      <c r="E2137" s="11"/>
      <c r="F2137" s="11"/>
      <c r="G2137" s="11" t="s">
        <v>46</v>
      </c>
      <c r="H2137" s="10" t="s">
        <v>1837</v>
      </c>
      <c r="I2137" s="41" t="s">
        <v>48</v>
      </c>
      <c r="J2137" s="41" t="s">
        <v>145</v>
      </c>
      <c r="K2137" s="10" t="s">
        <v>65</v>
      </c>
      <c r="L2137" s="10" t="s">
        <v>66</v>
      </c>
      <c r="M2137" s="10" t="s">
        <v>67</v>
      </c>
      <c r="N2137" s="13" t="s">
        <v>2577</v>
      </c>
      <c r="O2137" s="10" t="s">
        <v>53</v>
      </c>
      <c r="P2137" s="15" t="s">
        <v>2577</v>
      </c>
      <c r="Q2137" s="11"/>
      <c r="R2137" s="10"/>
      <c r="S2137" s="10">
        <v>43704809</v>
      </c>
      <c r="T2137" s="10" t="s">
        <v>5046</v>
      </c>
      <c r="U2137" s="10" t="s">
        <v>2594</v>
      </c>
      <c r="V2137" s="10">
        <v>2710193200</v>
      </c>
      <c r="W2137" s="10" t="s">
        <v>604</v>
      </c>
      <c r="X2137" s="10" t="s">
        <v>5047</v>
      </c>
      <c r="Y2137" s="10" t="s">
        <v>604</v>
      </c>
      <c r="Z2137" s="10" t="s">
        <v>604</v>
      </c>
      <c r="AA2137" s="10" t="s">
        <v>5048</v>
      </c>
      <c r="AB2137" s="14" t="s">
        <v>2196</v>
      </c>
      <c r="AC2137" s="14"/>
      <c r="AD2137" s="14"/>
      <c r="AE2137" s="14"/>
      <c r="AF2137" s="14"/>
      <c r="AG2137" s="14"/>
      <c r="AH2137" s="14"/>
    </row>
    <row r="2138" spans="2:34" hidden="1" x14ac:dyDescent="0.35">
      <c r="B2138" s="10">
        <v>45115803</v>
      </c>
      <c r="C2138" s="10">
        <v>803</v>
      </c>
      <c r="D2138" s="11" t="s">
        <v>5049</v>
      </c>
      <c r="E2138" s="11"/>
      <c r="F2138" s="11"/>
      <c r="G2138" s="11" t="s">
        <v>46</v>
      </c>
      <c r="H2138" s="10" t="s">
        <v>1837</v>
      </c>
      <c r="I2138" s="41" t="s">
        <v>48</v>
      </c>
      <c r="J2138" s="41" t="s">
        <v>145</v>
      </c>
      <c r="K2138" s="10" t="s">
        <v>65</v>
      </c>
      <c r="L2138" s="10" t="s">
        <v>66</v>
      </c>
      <c r="M2138" s="10" t="s">
        <v>67</v>
      </c>
      <c r="N2138" s="13" t="s">
        <v>2577</v>
      </c>
      <c r="O2138" s="10" t="s">
        <v>53</v>
      </c>
      <c r="P2138" s="15" t="s">
        <v>2577</v>
      </c>
      <c r="Q2138" s="11"/>
      <c r="R2138" s="10"/>
      <c r="S2138" s="10" t="s">
        <v>536</v>
      </c>
      <c r="T2138" s="10" t="s">
        <v>536</v>
      </c>
      <c r="U2138" s="10" t="s">
        <v>2580</v>
      </c>
      <c r="V2138" s="10">
        <v>2710193200</v>
      </c>
      <c r="W2138" s="10" t="s">
        <v>604</v>
      </c>
      <c r="X2138" s="10" t="s">
        <v>604</v>
      </c>
      <c r="Y2138" s="10" t="s">
        <v>604</v>
      </c>
      <c r="Z2138" s="10" t="s">
        <v>604</v>
      </c>
      <c r="AA2138" s="10" t="s">
        <v>2581</v>
      </c>
      <c r="AB2138" s="14" t="s">
        <v>2196</v>
      </c>
      <c r="AC2138" s="14"/>
      <c r="AD2138" s="14"/>
      <c r="AE2138" s="14"/>
      <c r="AF2138" s="14"/>
      <c r="AG2138" s="14"/>
      <c r="AH2138" s="14"/>
    </row>
    <row r="2139" spans="2:34" hidden="1" x14ac:dyDescent="0.35">
      <c r="B2139" s="10">
        <v>45032801</v>
      </c>
      <c r="C2139" s="10">
        <v>801</v>
      </c>
      <c r="D2139" s="11" t="s">
        <v>5050</v>
      </c>
      <c r="E2139" s="11"/>
      <c r="F2139" s="11"/>
      <c r="G2139" s="11" t="s">
        <v>46</v>
      </c>
      <c r="H2139" s="10" t="s">
        <v>79</v>
      </c>
      <c r="I2139" s="41" t="s">
        <v>79</v>
      </c>
      <c r="J2139" s="41" t="s">
        <v>145</v>
      </c>
      <c r="K2139" s="10" t="s">
        <v>65</v>
      </c>
      <c r="L2139" s="10" t="s">
        <v>66</v>
      </c>
      <c r="M2139" s="10" t="s">
        <v>67</v>
      </c>
      <c r="N2139" s="13" t="s">
        <v>2577</v>
      </c>
      <c r="O2139" s="10" t="s">
        <v>53</v>
      </c>
      <c r="P2139" s="15" t="s">
        <v>2577</v>
      </c>
      <c r="Q2139" s="11"/>
      <c r="R2139" s="10"/>
      <c r="S2139" s="10" t="s">
        <v>536</v>
      </c>
      <c r="T2139" s="10" t="s">
        <v>536</v>
      </c>
      <c r="U2139" s="10" t="s">
        <v>2580</v>
      </c>
      <c r="V2139" s="10">
        <v>2710193200</v>
      </c>
      <c r="W2139" s="10" t="s">
        <v>44</v>
      </c>
      <c r="X2139" s="10" t="s">
        <v>604</v>
      </c>
      <c r="Y2139" s="10" t="s">
        <v>604</v>
      </c>
      <c r="Z2139" s="10" t="s">
        <v>604</v>
      </c>
      <c r="AA2139" s="10" t="s">
        <v>2581</v>
      </c>
      <c r="AB2139" s="14" t="s">
        <v>2196</v>
      </c>
      <c r="AC2139" s="14"/>
      <c r="AD2139" s="14"/>
      <c r="AE2139" s="14"/>
      <c r="AF2139" s="14"/>
      <c r="AG2139" s="14"/>
      <c r="AH2139" s="14"/>
    </row>
    <row r="2140" spans="2:34" hidden="1" x14ac:dyDescent="0.35">
      <c r="B2140" s="10">
        <v>45032803</v>
      </c>
      <c r="C2140" s="10">
        <v>803</v>
      </c>
      <c r="D2140" s="11" t="s">
        <v>5051</v>
      </c>
      <c r="E2140" s="11"/>
      <c r="F2140" s="11"/>
      <c r="G2140" s="11" t="s">
        <v>46</v>
      </c>
      <c r="H2140" s="10" t="s">
        <v>1837</v>
      </c>
      <c r="I2140" s="41" t="s">
        <v>48</v>
      </c>
      <c r="J2140" s="41" t="s">
        <v>145</v>
      </c>
      <c r="K2140" s="10" t="s">
        <v>65</v>
      </c>
      <c r="L2140" s="10" t="s">
        <v>66</v>
      </c>
      <c r="M2140" s="10" t="s">
        <v>67</v>
      </c>
      <c r="N2140" s="13" t="s">
        <v>2577</v>
      </c>
      <c r="O2140" s="10" t="s">
        <v>53</v>
      </c>
      <c r="P2140" s="15" t="s">
        <v>2577</v>
      </c>
      <c r="Q2140" s="11"/>
      <c r="R2140" s="10"/>
      <c r="S2140" s="10">
        <v>43705809</v>
      </c>
      <c r="T2140" s="10" t="s">
        <v>2245</v>
      </c>
      <c r="U2140" s="10" t="s">
        <v>2594</v>
      </c>
      <c r="V2140" s="10">
        <v>2710193200</v>
      </c>
      <c r="W2140" s="10" t="s">
        <v>604</v>
      </c>
      <c r="X2140" s="10" t="s">
        <v>5052</v>
      </c>
      <c r="Y2140" s="10" t="s">
        <v>604</v>
      </c>
      <c r="Z2140" s="10" t="s">
        <v>604</v>
      </c>
      <c r="AA2140" s="10" t="s">
        <v>5053</v>
      </c>
      <c r="AB2140" s="14" t="s">
        <v>2196</v>
      </c>
      <c r="AC2140" s="14"/>
      <c r="AD2140" s="14"/>
      <c r="AE2140" s="14"/>
      <c r="AF2140" s="14"/>
      <c r="AG2140" s="14"/>
      <c r="AH2140" s="14"/>
    </row>
    <row r="2141" spans="2:34" hidden="1" x14ac:dyDescent="0.35">
      <c r="B2141" s="10">
        <v>45120803</v>
      </c>
      <c r="C2141" s="10">
        <v>803</v>
      </c>
      <c r="D2141" s="11" t="s">
        <v>5054</v>
      </c>
      <c r="E2141" s="11"/>
      <c r="F2141" s="11"/>
      <c r="G2141" s="11" t="s">
        <v>46</v>
      </c>
      <c r="H2141" s="10" t="s">
        <v>1837</v>
      </c>
      <c r="I2141" s="41" t="s">
        <v>48</v>
      </c>
      <c r="J2141" s="41" t="s">
        <v>145</v>
      </c>
      <c r="K2141" s="10" t="s">
        <v>65</v>
      </c>
      <c r="L2141" s="10" t="s">
        <v>66</v>
      </c>
      <c r="M2141" s="10" t="s">
        <v>67</v>
      </c>
      <c r="N2141" s="13" t="s">
        <v>2577</v>
      </c>
      <c r="O2141" s="10" t="s">
        <v>53</v>
      </c>
      <c r="P2141" s="15" t="s">
        <v>2577</v>
      </c>
      <c r="Q2141" s="11"/>
      <c r="R2141" s="10"/>
      <c r="S2141" s="10" t="s">
        <v>536</v>
      </c>
      <c r="T2141" s="10" t="s">
        <v>536</v>
      </c>
      <c r="U2141" s="10" t="s">
        <v>2580</v>
      </c>
      <c r="V2141" s="10">
        <v>2710193200</v>
      </c>
      <c r="W2141" s="10" t="s">
        <v>604</v>
      </c>
      <c r="X2141" s="10" t="s">
        <v>604</v>
      </c>
      <c r="Y2141" s="10" t="s">
        <v>604</v>
      </c>
      <c r="Z2141" s="10" t="s">
        <v>604</v>
      </c>
      <c r="AA2141" s="10" t="s">
        <v>2581</v>
      </c>
      <c r="AB2141" s="14" t="s">
        <v>2196</v>
      </c>
      <c r="AC2141" s="14"/>
      <c r="AD2141" s="14"/>
      <c r="AE2141" s="14"/>
      <c r="AF2141" s="14"/>
      <c r="AG2141" s="14"/>
      <c r="AH2141" s="14"/>
    </row>
    <row r="2142" spans="2:34" hidden="1" x14ac:dyDescent="0.35">
      <c r="B2142" s="10">
        <v>45193801</v>
      </c>
      <c r="C2142" s="10">
        <v>801</v>
      </c>
      <c r="D2142" s="11" t="s">
        <v>5055</v>
      </c>
      <c r="E2142" s="10"/>
      <c r="F2142" s="11"/>
      <c r="G2142" s="11" t="s">
        <v>46</v>
      </c>
      <c r="H2142" s="10" t="s">
        <v>79</v>
      </c>
      <c r="I2142" s="41" t="s">
        <v>79</v>
      </c>
      <c r="J2142" s="41" t="s">
        <v>145</v>
      </c>
      <c r="K2142" s="10" t="s">
        <v>65</v>
      </c>
      <c r="L2142" s="10" t="s">
        <v>66</v>
      </c>
      <c r="M2142" s="10" t="s">
        <v>67</v>
      </c>
      <c r="N2142" s="13" t="s">
        <v>2577</v>
      </c>
      <c r="O2142" s="10" t="s">
        <v>53</v>
      </c>
      <c r="P2142" s="15" t="s">
        <v>2577</v>
      </c>
      <c r="Q2142" s="10"/>
      <c r="R2142" s="10"/>
      <c r="S2142" s="10" t="s">
        <v>536</v>
      </c>
      <c r="T2142" s="11" t="s">
        <v>536</v>
      </c>
      <c r="U2142" s="10" t="s">
        <v>2580</v>
      </c>
      <c r="V2142" s="10" t="s">
        <v>604</v>
      </c>
      <c r="W2142" s="10" t="s">
        <v>44</v>
      </c>
      <c r="X2142" s="10" t="s">
        <v>604</v>
      </c>
      <c r="Y2142" s="10" t="s">
        <v>604</v>
      </c>
      <c r="Z2142" s="10" t="s">
        <v>604</v>
      </c>
      <c r="AA2142" s="10" t="s">
        <v>2581</v>
      </c>
      <c r="AB2142" s="14" t="s">
        <v>2196</v>
      </c>
      <c r="AC2142" s="14"/>
      <c r="AD2142" s="14"/>
      <c r="AE2142" s="14"/>
      <c r="AF2142" s="14"/>
      <c r="AG2142" s="14"/>
      <c r="AH2142" s="14"/>
    </row>
    <row r="2143" spans="2:34" hidden="1" x14ac:dyDescent="0.35">
      <c r="B2143" s="10">
        <v>45146803</v>
      </c>
      <c r="C2143" s="10">
        <v>803</v>
      </c>
      <c r="D2143" s="11" t="s">
        <v>5056</v>
      </c>
      <c r="E2143" s="11"/>
      <c r="F2143" s="11"/>
      <c r="G2143" s="11" t="s">
        <v>46</v>
      </c>
      <c r="H2143" s="10" t="s">
        <v>1837</v>
      </c>
      <c r="I2143" s="41" t="s">
        <v>48</v>
      </c>
      <c r="J2143" s="41" t="s">
        <v>145</v>
      </c>
      <c r="K2143" s="10" t="s">
        <v>65</v>
      </c>
      <c r="L2143" s="10" t="s">
        <v>66</v>
      </c>
      <c r="M2143" s="10" t="s">
        <v>67</v>
      </c>
      <c r="N2143" s="13" t="s">
        <v>2577</v>
      </c>
      <c r="O2143" s="10" t="s">
        <v>53</v>
      </c>
      <c r="P2143" s="15" t="s">
        <v>2577</v>
      </c>
      <c r="Q2143" s="11"/>
      <c r="R2143" s="10"/>
      <c r="S2143" s="10">
        <v>45145809</v>
      </c>
      <c r="T2143" s="10" t="s">
        <v>2256</v>
      </c>
      <c r="U2143" s="10" t="s">
        <v>2594</v>
      </c>
      <c r="V2143" s="10">
        <v>2710193200</v>
      </c>
      <c r="W2143" s="10" t="s">
        <v>604</v>
      </c>
      <c r="X2143" s="10" t="s">
        <v>5057</v>
      </c>
      <c r="Y2143" s="10" t="s">
        <v>604</v>
      </c>
      <c r="Z2143" s="10" t="s">
        <v>604</v>
      </c>
      <c r="AA2143" s="10" t="s">
        <v>5058</v>
      </c>
      <c r="AB2143" s="14" t="s">
        <v>2196</v>
      </c>
      <c r="AC2143" s="14"/>
      <c r="AD2143" s="14"/>
      <c r="AE2143" s="14"/>
      <c r="AF2143" s="14"/>
      <c r="AG2143" s="14"/>
      <c r="AH2143" s="14"/>
    </row>
    <row r="2144" spans="2:34" hidden="1" x14ac:dyDescent="0.35">
      <c r="B2144" s="10">
        <v>45193803</v>
      </c>
      <c r="C2144" s="10">
        <v>803</v>
      </c>
      <c r="D2144" s="11" t="s">
        <v>5059</v>
      </c>
      <c r="E2144" s="10"/>
      <c r="F2144" s="11"/>
      <c r="G2144" s="11" t="s">
        <v>46</v>
      </c>
      <c r="H2144" s="10" t="s">
        <v>1837</v>
      </c>
      <c r="I2144" s="41" t="s">
        <v>48</v>
      </c>
      <c r="J2144" s="41" t="s">
        <v>145</v>
      </c>
      <c r="K2144" s="10" t="s">
        <v>65</v>
      </c>
      <c r="L2144" s="10" t="s">
        <v>66</v>
      </c>
      <c r="M2144" s="10" t="s">
        <v>67</v>
      </c>
      <c r="N2144" s="13" t="s">
        <v>2577</v>
      </c>
      <c r="O2144" s="10" t="s">
        <v>53</v>
      </c>
      <c r="P2144" s="15" t="s">
        <v>2577</v>
      </c>
      <c r="Q2144" s="10"/>
      <c r="R2144" s="10"/>
      <c r="S2144" s="10" t="s">
        <v>536</v>
      </c>
      <c r="T2144" s="11" t="s">
        <v>536</v>
      </c>
      <c r="U2144" s="10" t="s">
        <v>2580</v>
      </c>
      <c r="V2144" s="10">
        <v>2710193200</v>
      </c>
      <c r="W2144" s="10" t="s">
        <v>604</v>
      </c>
      <c r="X2144" s="10" t="s">
        <v>604</v>
      </c>
      <c r="Y2144" s="10" t="s">
        <v>604</v>
      </c>
      <c r="Z2144" s="10" t="s">
        <v>604</v>
      </c>
      <c r="AA2144" s="10" t="s">
        <v>2581</v>
      </c>
      <c r="AB2144" s="14" t="s">
        <v>2196</v>
      </c>
      <c r="AC2144" s="14"/>
      <c r="AD2144" s="14"/>
      <c r="AE2144" s="14"/>
      <c r="AF2144" s="14"/>
      <c r="AG2144" s="14"/>
      <c r="AH2144" s="14"/>
    </row>
    <row r="2145" spans="2:38" hidden="1" x14ac:dyDescent="0.35">
      <c r="B2145" s="10">
        <v>45252849</v>
      </c>
      <c r="C2145" s="10">
        <v>849</v>
      </c>
      <c r="D2145" s="11" t="s">
        <v>5060</v>
      </c>
      <c r="E2145" s="11"/>
      <c r="F2145" s="11"/>
      <c r="G2145" s="11" t="s">
        <v>46</v>
      </c>
      <c r="H2145" s="10" t="s">
        <v>1837</v>
      </c>
      <c r="I2145" s="41" t="s">
        <v>48</v>
      </c>
      <c r="J2145" s="41" t="s">
        <v>145</v>
      </c>
      <c r="K2145" s="10" t="s">
        <v>65</v>
      </c>
      <c r="L2145" s="10" t="s">
        <v>51</v>
      </c>
      <c r="M2145" s="10" t="s">
        <v>67</v>
      </c>
      <c r="N2145" s="13" t="s">
        <v>2577</v>
      </c>
      <c r="O2145" s="10" t="s">
        <v>53</v>
      </c>
      <c r="P2145" s="15" t="s">
        <v>2577</v>
      </c>
      <c r="Q2145" s="11"/>
      <c r="R2145" s="10"/>
      <c r="S2145" s="10" t="s">
        <v>536</v>
      </c>
      <c r="T2145" s="10" t="s">
        <v>536</v>
      </c>
      <c r="U2145" s="10" t="s">
        <v>2580</v>
      </c>
      <c r="V2145" s="10">
        <v>2710193200</v>
      </c>
      <c r="W2145" s="10" t="s">
        <v>2582</v>
      </c>
      <c r="X2145" s="10" t="s">
        <v>604</v>
      </c>
      <c r="Y2145" s="10" t="s">
        <v>604</v>
      </c>
      <c r="Z2145" s="10" t="s">
        <v>604</v>
      </c>
      <c r="AA2145" s="10" t="s">
        <v>2581</v>
      </c>
      <c r="AB2145" s="14" t="s">
        <v>2196</v>
      </c>
      <c r="AC2145" s="14"/>
      <c r="AD2145" s="14"/>
      <c r="AE2145" s="14"/>
      <c r="AF2145" s="14"/>
      <c r="AG2145" s="14"/>
      <c r="AH2145" s="14"/>
    </row>
    <row r="2146" spans="2:38" hidden="1" x14ac:dyDescent="0.35">
      <c r="B2146" s="10">
        <v>45068801</v>
      </c>
      <c r="C2146" s="10">
        <v>801</v>
      </c>
      <c r="D2146" s="11" t="s">
        <v>5061</v>
      </c>
      <c r="E2146" s="11"/>
      <c r="F2146" s="11"/>
      <c r="G2146" s="11" t="s">
        <v>46</v>
      </c>
      <c r="H2146" s="10" t="s">
        <v>79</v>
      </c>
      <c r="I2146" s="41" t="s">
        <v>79</v>
      </c>
      <c r="J2146" s="41" t="s">
        <v>145</v>
      </c>
      <c r="K2146" s="10" t="s">
        <v>65</v>
      </c>
      <c r="L2146" s="10" t="s">
        <v>66</v>
      </c>
      <c r="M2146" s="10" t="s">
        <v>67</v>
      </c>
      <c r="N2146" s="13" t="s">
        <v>2577</v>
      </c>
      <c r="O2146" s="10" t="s">
        <v>53</v>
      </c>
      <c r="P2146" s="15" t="s">
        <v>2577</v>
      </c>
      <c r="Q2146" s="11"/>
      <c r="R2146" s="10"/>
      <c r="S2146" s="10">
        <v>43706801</v>
      </c>
      <c r="T2146" s="10" t="s">
        <v>413</v>
      </c>
      <c r="U2146" s="10" t="s">
        <v>2594</v>
      </c>
      <c r="V2146" s="10" t="s">
        <v>604</v>
      </c>
      <c r="W2146" s="10" t="s">
        <v>44</v>
      </c>
      <c r="X2146" s="10" t="s">
        <v>5062</v>
      </c>
      <c r="Y2146" s="10" t="s">
        <v>604</v>
      </c>
      <c r="Z2146" s="10" t="s">
        <v>604</v>
      </c>
      <c r="AA2146" s="10" t="s">
        <v>5063</v>
      </c>
      <c r="AB2146" s="14" t="s">
        <v>2196</v>
      </c>
      <c r="AC2146" s="14"/>
      <c r="AD2146" s="14"/>
      <c r="AE2146" s="14"/>
      <c r="AF2146" s="14"/>
      <c r="AG2146" s="14"/>
      <c r="AH2146" s="14"/>
    </row>
    <row r="2147" spans="2:38" hidden="1" x14ac:dyDescent="0.35">
      <c r="B2147" s="10">
        <v>45068803</v>
      </c>
      <c r="C2147" s="10">
        <v>803</v>
      </c>
      <c r="D2147" s="11" t="s">
        <v>5064</v>
      </c>
      <c r="E2147" s="11"/>
      <c r="F2147" s="11"/>
      <c r="G2147" s="11" t="s">
        <v>46</v>
      </c>
      <c r="H2147" s="10" t="s">
        <v>1837</v>
      </c>
      <c r="I2147" s="41" t="s">
        <v>48</v>
      </c>
      <c r="J2147" s="41" t="s">
        <v>145</v>
      </c>
      <c r="K2147" s="10" t="s">
        <v>65</v>
      </c>
      <c r="L2147" s="10" t="s">
        <v>66</v>
      </c>
      <c r="M2147" s="10" t="s">
        <v>67</v>
      </c>
      <c r="N2147" s="13" t="s">
        <v>2577</v>
      </c>
      <c r="O2147" s="10" t="s">
        <v>53</v>
      </c>
      <c r="P2147" s="15" t="s">
        <v>2577</v>
      </c>
      <c r="Q2147" s="11"/>
      <c r="R2147" s="10"/>
      <c r="S2147" s="10">
        <v>43706809</v>
      </c>
      <c r="T2147" s="10" t="s">
        <v>2260</v>
      </c>
      <c r="U2147" s="10" t="s">
        <v>2594</v>
      </c>
      <c r="V2147" s="10">
        <v>2710193200</v>
      </c>
      <c r="W2147" s="10" t="s">
        <v>604</v>
      </c>
      <c r="X2147" s="10" t="s">
        <v>5062</v>
      </c>
      <c r="Y2147" s="10" t="s">
        <v>604</v>
      </c>
      <c r="Z2147" s="10" t="s">
        <v>604</v>
      </c>
      <c r="AA2147" s="10" t="s">
        <v>5063</v>
      </c>
      <c r="AB2147" s="14" t="s">
        <v>2196</v>
      </c>
      <c r="AC2147" s="14"/>
      <c r="AD2147" s="14"/>
      <c r="AE2147" s="14"/>
      <c r="AF2147" s="14"/>
      <c r="AG2147" s="14"/>
      <c r="AH2147" s="14"/>
    </row>
    <row r="2148" spans="2:38" hidden="1" x14ac:dyDescent="0.35">
      <c r="B2148" s="10">
        <v>45137803</v>
      </c>
      <c r="C2148" s="10">
        <v>803</v>
      </c>
      <c r="D2148" s="11" t="s">
        <v>5065</v>
      </c>
      <c r="E2148" s="10"/>
      <c r="F2148" s="11"/>
      <c r="G2148" s="11" t="s">
        <v>46</v>
      </c>
      <c r="H2148" s="10" t="s">
        <v>1837</v>
      </c>
      <c r="I2148" s="41" t="s">
        <v>48</v>
      </c>
      <c r="J2148" s="41" t="s">
        <v>145</v>
      </c>
      <c r="K2148" s="10" t="s">
        <v>65</v>
      </c>
      <c r="L2148" s="10" t="s">
        <v>66</v>
      </c>
      <c r="M2148" s="10" t="s">
        <v>67</v>
      </c>
      <c r="N2148" s="13" t="s">
        <v>2577</v>
      </c>
      <c r="O2148" s="10" t="s">
        <v>53</v>
      </c>
      <c r="P2148" s="15" t="s">
        <v>2577</v>
      </c>
      <c r="Q2148" s="10"/>
      <c r="R2148" s="10"/>
      <c r="S2148" s="10" t="s">
        <v>536</v>
      </c>
      <c r="T2148" s="11" t="s">
        <v>536</v>
      </c>
      <c r="U2148" s="10" t="s">
        <v>2580</v>
      </c>
      <c r="V2148" s="10">
        <v>2710193200</v>
      </c>
      <c r="W2148" s="10" t="s">
        <v>604</v>
      </c>
      <c r="X2148" s="10" t="s">
        <v>604</v>
      </c>
      <c r="Y2148" s="10" t="s">
        <v>604</v>
      </c>
      <c r="Z2148" s="10" t="s">
        <v>604</v>
      </c>
      <c r="AA2148" s="10" t="s">
        <v>2581</v>
      </c>
      <c r="AB2148" s="14" t="s">
        <v>2196</v>
      </c>
      <c r="AC2148" s="14"/>
      <c r="AD2148" s="14"/>
      <c r="AE2148" s="14"/>
      <c r="AF2148" s="14"/>
      <c r="AG2148" s="14"/>
      <c r="AH2148" s="14"/>
    </row>
    <row r="2149" spans="2:38" hidden="1" x14ac:dyDescent="0.35">
      <c r="B2149" s="10">
        <v>45159801</v>
      </c>
      <c r="C2149" s="10">
        <v>801</v>
      </c>
      <c r="D2149" s="11" t="s">
        <v>5066</v>
      </c>
      <c r="E2149" s="11"/>
      <c r="F2149" s="11"/>
      <c r="G2149" s="11" t="s">
        <v>46</v>
      </c>
      <c r="H2149" s="10" t="s">
        <v>79</v>
      </c>
      <c r="I2149" s="41" t="s">
        <v>79</v>
      </c>
      <c r="J2149" s="41"/>
      <c r="K2149" s="10"/>
      <c r="L2149" s="10" t="s">
        <v>66</v>
      </c>
      <c r="M2149" s="10" t="s">
        <v>67</v>
      </c>
      <c r="N2149" s="13" t="s">
        <v>2577</v>
      </c>
      <c r="O2149" s="10" t="s">
        <v>53</v>
      </c>
      <c r="P2149" s="15" t="s">
        <v>2577</v>
      </c>
      <c r="Q2149" s="11"/>
      <c r="R2149" s="10"/>
      <c r="S2149" s="10">
        <v>49167801</v>
      </c>
      <c r="T2149" s="10" t="s">
        <v>698</v>
      </c>
      <c r="U2149" s="10" t="s">
        <v>2594</v>
      </c>
      <c r="V2149" s="10" t="s">
        <v>604</v>
      </c>
      <c r="W2149" s="10" t="s">
        <v>44</v>
      </c>
      <c r="X2149" s="10" t="s">
        <v>5067</v>
      </c>
      <c r="Y2149" s="10" t="s">
        <v>604</v>
      </c>
      <c r="Z2149" s="10" t="s">
        <v>604</v>
      </c>
      <c r="AA2149" s="10" t="s">
        <v>5068</v>
      </c>
      <c r="AB2149" s="14"/>
      <c r="AC2149" s="14"/>
      <c r="AD2149" s="14"/>
      <c r="AE2149" s="14"/>
      <c r="AF2149" s="14"/>
      <c r="AG2149" s="14"/>
      <c r="AH2149" s="14"/>
    </row>
    <row r="2150" spans="2:38" hidden="1" x14ac:dyDescent="0.35">
      <c r="B2150" s="10">
        <v>45159803</v>
      </c>
      <c r="C2150" s="10">
        <v>803</v>
      </c>
      <c r="D2150" s="11" t="s">
        <v>5069</v>
      </c>
      <c r="E2150" s="11"/>
      <c r="F2150" s="11"/>
      <c r="G2150" s="11" t="s">
        <v>46</v>
      </c>
      <c r="H2150" s="10" t="s">
        <v>1837</v>
      </c>
      <c r="I2150" s="41" t="s">
        <v>48</v>
      </c>
      <c r="J2150" s="41"/>
      <c r="K2150" s="10"/>
      <c r="L2150" s="10" t="s">
        <v>66</v>
      </c>
      <c r="M2150" s="10" t="s">
        <v>67</v>
      </c>
      <c r="N2150" s="13" t="s">
        <v>2577</v>
      </c>
      <c r="O2150" s="10" t="s">
        <v>53</v>
      </c>
      <c r="P2150" s="15" t="s">
        <v>2577</v>
      </c>
      <c r="Q2150" s="11"/>
      <c r="R2150" s="10"/>
      <c r="S2150" s="10">
        <v>49167809</v>
      </c>
      <c r="T2150" s="10" t="s">
        <v>702</v>
      </c>
      <c r="U2150" s="10" t="s">
        <v>2594</v>
      </c>
      <c r="V2150" s="10">
        <v>2710199900</v>
      </c>
      <c r="W2150" s="10" t="s">
        <v>604</v>
      </c>
      <c r="X2150" s="10" t="s">
        <v>5067</v>
      </c>
      <c r="Y2150" s="10" t="s">
        <v>604</v>
      </c>
      <c r="Z2150" s="10" t="s">
        <v>604</v>
      </c>
      <c r="AA2150" s="10" t="s">
        <v>5068</v>
      </c>
      <c r="AB2150" s="14"/>
      <c r="AC2150" s="14"/>
      <c r="AD2150" s="14"/>
      <c r="AE2150" s="14"/>
      <c r="AF2150" s="14"/>
      <c r="AG2150" s="14"/>
      <c r="AH2150" s="14"/>
    </row>
    <row r="2151" spans="2:38" hidden="1" x14ac:dyDescent="0.35">
      <c r="B2151" s="10">
        <v>49180855</v>
      </c>
      <c r="C2151" s="10">
        <v>855</v>
      </c>
      <c r="D2151" s="11" t="s">
        <v>5070</v>
      </c>
      <c r="E2151" s="11"/>
      <c r="F2151" s="11"/>
      <c r="G2151" s="11" t="s">
        <v>46</v>
      </c>
      <c r="H2151" s="10" t="s">
        <v>163</v>
      </c>
      <c r="I2151" s="41" t="s">
        <v>164</v>
      </c>
      <c r="J2151" s="41"/>
      <c r="K2151" s="10"/>
      <c r="L2151" s="10" t="s">
        <v>66</v>
      </c>
      <c r="M2151" s="10" t="s">
        <v>67</v>
      </c>
      <c r="N2151" s="13" t="s">
        <v>2577</v>
      </c>
      <c r="O2151" s="10" t="s">
        <v>53</v>
      </c>
      <c r="P2151" s="15" t="s">
        <v>2577</v>
      </c>
      <c r="Q2151" s="11"/>
      <c r="R2151" s="10"/>
      <c r="S2151" s="10">
        <v>49167809</v>
      </c>
      <c r="T2151" s="10" t="s">
        <v>702</v>
      </c>
      <c r="U2151" s="10" t="s">
        <v>2594</v>
      </c>
      <c r="V2151" s="10">
        <v>2710199900</v>
      </c>
      <c r="W2151" s="10" t="s">
        <v>604</v>
      </c>
      <c r="X2151" s="10" t="s">
        <v>5071</v>
      </c>
      <c r="Y2151" s="10" t="s">
        <v>604</v>
      </c>
      <c r="Z2151" s="10" t="s">
        <v>604</v>
      </c>
      <c r="AA2151" s="10" t="s">
        <v>5072</v>
      </c>
      <c r="AB2151" s="14"/>
      <c r="AC2151" s="14"/>
      <c r="AD2151" s="14"/>
      <c r="AE2151" s="14"/>
      <c r="AF2151" s="14"/>
      <c r="AG2151" s="14"/>
      <c r="AH2151" s="14"/>
    </row>
    <row r="2152" spans="2:38" hidden="1" x14ac:dyDescent="0.35">
      <c r="B2152" s="10">
        <v>49180801</v>
      </c>
      <c r="C2152" s="10">
        <v>801</v>
      </c>
      <c r="D2152" s="11" t="s">
        <v>5073</v>
      </c>
      <c r="E2152" s="11"/>
      <c r="F2152" s="11"/>
      <c r="G2152" s="11" t="s">
        <v>46</v>
      </c>
      <c r="H2152" s="10" t="s">
        <v>79</v>
      </c>
      <c r="I2152" s="41" t="s">
        <v>79</v>
      </c>
      <c r="J2152" s="41"/>
      <c r="K2152" s="10"/>
      <c r="L2152" s="10" t="s">
        <v>66</v>
      </c>
      <c r="M2152" s="10" t="s">
        <v>67</v>
      </c>
      <c r="N2152" s="13" t="s">
        <v>2577</v>
      </c>
      <c r="O2152" s="10" t="s">
        <v>53</v>
      </c>
      <c r="P2152" s="15" t="s">
        <v>2577</v>
      </c>
      <c r="Q2152" s="11"/>
      <c r="R2152" s="10"/>
      <c r="S2152" s="10" t="s">
        <v>536</v>
      </c>
      <c r="T2152" s="10" t="s">
        <v>536</v>
      </c>
      <c r="U2152" s="10" t="s">
        <v>2580</v>
      </c>
      <c r="V2152" s="10">
        <v>2710199900</v>
      </c>
      <c r="W2152" s="10" t="s">
        <v>44</v>
      </c>
      <c r="X2152" s="10" t="s">
        <v>604</v>
      </c>
      <c r="Y2152" s="10" t="s">
        <v>604</v>
      </c>
      <c r="Z2152" s="10" t="s">
        <v>604</v>
      </c>
      <c r="AA2152" s="10" t="s">
        <v>2581</v>
      </c>
      <c r="AB2152" s="14"/>
      <c r="AC2152" s="14"/>
      <c r="AD2152" s="14"/>
      <c r="AE2152" s="14"/>
      <c r="AF2152" s="14"/>
      <c r="AG2152" s="14"/>
      <c r="AH2152" s="14"/>
    </row>
    <row r="2153" spans="2:38" hidden="1" x14ac:dyDescent="0.35">
      <c r="B2153" s="10">
        <v>49180803</v>
      </c>
      <c r="C2153" s="10">
        <v>803</v>
      </c>
      <c r="D2153" s="11" t="s">
        <v>5074</v>
      </c>
      <c r="E2153" s="11"/>
      <c r="F2153" s="11"/>
      <c r="G2153" s="11" t="s">
        <v>46</v>
      </c>
      <c r="H2153" s="10" t="s">
        <v>1837</v>
      </c>
      <c r="I2153" s="41" t="s">
        <v>48</v>
      </c>
      <c r="J2153" s="41"/>
      <c r="K2153" s="10"/>
      <c r="L2153" s="10" t="s">
        <v>66</v>
      </c>
      <c r="M2153" s="10" t="s">
        <v>67</v>
      </c>
      <c r="N2153" s="13" t="s">
        <v>2577</v>
      </c>
      <c r="O2153" s="10" t="s">
        <v>53</v>
      </c>
      <c r="P2153" s="15" t="s">
        <v>2577</v>
      </c>
      <c r="Q2153" s="11"/>
      <c r="R2153" s="10"/>
      <c r="S2153" s="10">
        <v>49167809</v>
      </c>
      <c r="T2153" s="10" t="s">
        <v>702</v>
      </c>
      <c r="U2153" s="10" t="s">
        <v>2594</v>
      </c>
      <c r="V2153" s="10">
        <v>2710199900</v>
      </c>
      <c r="W2153" s="10" t="s">
        <v>604</v>
      </c>
      <c r="X2153" s="10" t="s">
        <v>5071</v>
      </c>
      <c r="Y2153" s="10" t="s">
        <v>604</v>
      </c>
      <c r="Z2153" s="10" t="s">
        <v>604</v>
      </c>
      <c r="AA2153" s="10" t="s">
        <v>5072</v>
      </c>
      <c r="AB2153" s="113"/>
      <c r="AC2153" s="14"/>
      <c r="AD2153" s="14"/>
      <c r="AE2153" s="14"/>
      <c r="AF2153" s="14"/>
      <c r="AG2153" s="14"/>
      <c r="AH2153" s="14"/>
    </row>
    <row r="2154" spans="2:38" hidden="1" x14ac:dyDescent="0.35">
      <c r="B2154" s="10">
        <v>52847807</v>
      </c>
      <c r="C2154" s="10">
        <v>807</v>
      </c>
      <c r="D2154" s="11" t="s">
        <v>5075</v>
      </c>
      <c r="E2154" s="11"/>
      <c r="F2154" s="11"/>
      <c r="G2154" s="11" t="s">
        <v>216</v>
      </c>
      <c r="H2154" s="10" t="s">
        <v>669</v>
      </c>
      <c r="I2154" s="41" t="s">
        <v>140</v>
      </c>
      <c r="J2154" s="41"/>
      <c r="K2154" s="10"/>
      <c r="L2154" s="10" t="s">
        <v>51</v>
      </c>
      <c r="M2154" s="10" t="s">
        <v>67</v>
      </c>
      <c r="N2154" s="13" t="s">
        <v>2577</v>
      </c>
      <c r="O2154" s="10" t="s">
        <v>53</v>
      </c>
      <c r="P2154" s="15" t="s">
        <v>2577</v>
      </c>
      <c r="Q2154" s="11"/>
      <c r="R2154" s="10"/>
      <c r="S2154" s="10" t="s">
        <v>3629</v>
      </c>
      <c r="T2154" s="10" t="s">
        <v>3629</v>
      </c>
      <c r="U2154" s="10" t="s">
        <v>2580</v>
      </c>
      <c r="V2154" s="10">
        <v>3403990000</v>
      </c>
      <c r="W2154" s="10" t="s">
        <v>2582</v>
      </c>
      <c r="X2154" s="10" t="s">
        <v>5076</v>
      </c>
      <c r="Y2154" s="10" t="s">
        <v>604</v>
      </c>
      <c r="Z2154" s="10" t="s">
        <v>604</v>
      </c>
      <c r="AA2154" s="10" t="s">
        <v>5077</v>
      </c>
      <c r="AB2154" s="113"/>
      <c r="AC2154" s="14"/>
      <c r="AD2154" s="14"/>
      <c r="AE2154" s="14"/>
      <c r="AF2154" s="14"/>
      <c r="AG2154" s="14"/>
      <c r="AH2154" s="14"/>
    </row>
    <row r="2155" spans="2:38" hidden="1" x14ac:dyDescent="0.35">
      <c r="B2155" s="10">
        <v>43434803</v>
      </c>
      <c r="C2155" s="10">
        <v>803</v>
      </c>
      <c r="D2155" s="11" t="s">
        <v>5078</v>
      </c>
      <c r="E2155" s="11"/>
      <c r="F2155" s="11"/>
      <c r="G2155" s="11" t="s">
        <v>46</v>
      </c>
      <c r="H2155" s="10" t="s">
        <v>1837</v>
      </c>
      <c r="I2155" s="41" t="s">
        <v>48</v>
      </c>
      <c r="J2155" s="41"/>
      <c r="K2155" s="10"/>
      <c r="L2155" s="10" t="s">
        <v>66</v>
      </c>
      <c r="M2155" s="10" t="s">
        <v>67</v>
      </c>
      <c r="N2155" s="13" t="s">
        <v>2577</v>
      </c>
      <c r="O2155" s="10" t="s">
        <v>53</v>
      </c>
      <c r="P2155" s="15" t="s">
        <v>2577</v>
      </c>
      <c r="Q2155" s="11"/>
      <c r="R2155" s="10"/>
      <c r="S2155" s="10" t="s">
        <v>536</v>
      </c>
      <c r="T2155" s="10" t="s">
        <v>536</v>
      </c>
      <c r="U2155" s="10" t="s">
        <v>2580</v>
      </c>
      <c r="V2155" s="10">
        <v>3824905300</v>
      </c>
      <c r="W2155" s="10" t="s">
        <v>604</v>
      </c>
      <c r="X2155" s="10" t="s">
        <v>5079</v>
      </c>
      <c r="Y2155" s="10" t="s">
        <v>604</v>
      </c>
      <c r="Z2155" s="10" t="s">
        <v>604</v>
      </c>
      <c r="AA2155" s="10" t="s">
        <v>5080</v>
      </c>
      <c r="AB2155" s="113"/>
      <c r="AC2155" s="14"/>
      <c r="AD2155" s="14"/>
      <c r="AE2155" s="14"/>
      <c r="AF2155" s="14"/>
      <c r="AG2155" s="14"/>
      <c r="AH2155" s="14"/>
    </row>
    <row r="2156" spans="2:38" hidden="1" x14ac:dyDescent="0.35">
      <c r="B2156" s="10">
        <v>47887815</v>
      </c>
      <c r="C2156" s="10">
        <v>815</v>
      </c>
      <c r="D2156" s="11" t="s">
        <v>5081</v>
      </c>
      <c r="E2156" s="11"/>
      <c r="F2156" s="11"/>
      <c r="G2156" s="11" t="s">
        <v>46</v>
      </c>
      <c r="H2156" s="10" t="s">
        <v>163</v>
      </c>
      <c r="I2156" s="41" t="s">
        <v>164</v>
      </c>
      <c r="J2156" s="41"/>
      <c r="K2156" s="10"/>
      <c r="L2156" s="10" t="s">
        <v>66</v>
      </c>
      <c r="M2156" s="10" t="s">
        <v>67</v>
      </c>
      <c r="N2156" s="13" t="s">
        <v>2577</v>
      </c>
      <c r="O2156" s="10" t="s">
        <v>53</v>
      </c>
      <c r="P2156" s="15" t="s">
        <v>2577</v>
      </c>
      <c r="Q2156" s="11"/>
      <c r="R2156" s="10"/>
      <c r="S2156" s="10">
        <v>45298860</v>
      </c>
      <c r="T2156" s="10" t="s">
        <v>1515</v>
      </c>
      <c r="U2156" s="10" t="s">
        <v>2594</v>
      </c>
      <c r="V2156" s="10">
        <v>3824905300</v>
      </c>
      <c r="W2156" s="10" t="s">
        <v>604</v>
      </c>
      <c r="X2156" s="10" t="s">
        <v>5082</v>
      </c>
      <c r="Y2156" s="10" t="s">
        <v>604</v>
      </c>
      <c r="Z2156" s="10" t="s">
        <v>604</v>
      </c>
      <c r="AA2156" s="10" t="s">
        <v>5083</v>
      </c>
      <c r="AB2156" s="14"/>
      <c r="AC2156" s="14"/>
      <c r="AD2156" s="14"/>
      <c r="AE2156" s="14"/>
      <c r="AF2156" s="14"/>
      <c r="AG2156" s="14"/>
      <c r="AH2156" s="14"/>
    </row>
    <row r="2157" spans="2:38" hidden="1" x14ac:dyDescent="0.35">
      <c r="B2157" s="10">
        <v>47887860</v>
      </c>
      <c r="C2157" s="10">
        <v>860</v>
      </c>
      <c r="D2157" s="11" t="s">
        <v>5084</v>
      </c>
      <c r="E2157" s="11"/>
      <c r="F2157" s="11"/>
      <c r="G2157" s="11" t="s">
        <v>46</v>
      </c>
      <c r="H2157" s="10" t="s">
        <v>163</v>
      </c>
      <c r="I2157" s="41" t="s">
        <v>164</v>
      </c>
      <c r="J2157" s="41"/>
      <c r="K2157" s="10"/>
      <c r="L2157" s="10" t="s">
        <v>51</v>
      </c>
      <c r="M2157" s="10" t="s">
        <v>67</v>
      </c>
      <c r="N2157" s="13" t="s">
        <v>2577</v>
      </c>
      <c r="O2157" s="10" t="s">
        <v>53</v>
      </c>
      <c r="P2157" s="15" t="s">
        <v>2577</v>
      </c>
      <c r="Q2157" s="11"/>
      <c r="R2157" s="10"/>
      <c r="S2157" s="10">
        <v>45298860</v>
      </c>
      <c r="T2157" s="10" t="s">
        <v>1515</v>
      </c>
      <c r="U2157" s="10" t="s">
        <v>2594</v>
      </c>
      <c r="V2157" s="10" t="s">
        <v>604</v>
      </c>
      <c r="W2157" s="10" t="s">
        <v>2582</v>
      </c>
      <c r="X2157" s="10" t="s">
        <v>5082</v>
      </c>
      <c r="Y2157" s="10" t="s">
        <v>604</v>
      </c>
      <c r="Z2157" s="10" t="s">
        <v>604</v>
      </c>
      <c r="AA2157" s="10" t="s">
        <v>5083</v>
      </c>
      <c r="AB2157" s="113"/>
      <c r="AC2157" s="14"/>
      <c r="AD2157" s="14"/>
      <c r="AE2157" s="14"/>
      <c r="AF2157" s="14"/>
      <c r="AG2157" s="14"/>
      <c r="AH2157" s="14"/>
    </row>
    <row r="2158" spans="2:38" hidden="1" x14ac:dyDescent="0.35">
      <c r="B2158" s="10">
        <v>46248815</v>
      </c>
      <c r="C2158" s="10">
        <v>815</v>
      </c>
      <c r="D2158" s="11" t="s">
        <v>5085</v>
      </c>
      <c r="E2158" s="11"/>
      <c r="F2158" s="11"/>
      <c r="G2158" s="11" t="s">
        <v>46</v>
      </c>
      <c r="H2158" s="10" t="s">
        <v>163</v>
      </c>
      <c r="I2158" s="41" t="s">
        <v>164</v>
      </c>
      <c r="J2158" s="41"/>
      <c r="K2158" s="10"/>
      <c r="L2158" s="10" t="s">
        <v>66</v>
      </c>
      <c r="M2158" s="10" t="s">
        <v>67</v>
      </c>
      <c r="N2158" s="13" t="s">
        <v>2577</v>
      </c>
      <c r="O2158" s="10" t="s">
        <v>53</v>
      </c>
      <c r="P2158" s="15" t="s">
        <v>2577</v>
      </c>
      <c r="Q2158" s="11"/>
      <c r="R2158" s="10"/>
      <c r="S2158" s="10" t="s">
        <v>536</v>
      </c>
      <c r="T2158" s="10" t="s">
        <v>536</v>
      </c>
      <c r="U2158" s="112" t="s">
        <v>2580</v>
      </c>
      <c r="V2158" s="10">
        <v>3824905300</v>
      </c>
      <c r="W2158" s="10" t="s">
        <v>604</v>
      </c>
      <c r="X2158" s="10" t="s">
        <v>604</v>
      </c>
      <c r="Y2158" s="10" t="s">
        <v>604</v>
      </c>
      <c r="Z2158" s="10" t="s">
        <v>604</v>
      </c>
      <c r="AA2158" s="10" t="s">
        <v>2581</v>
      </c>
      <c r="AB2158" s="14"/>
      <c r="AC2158" s="14"/>
      <c r="AD2158" s="14"/>
      <c r="AE2158" s="14"/>
      <c r="AF2158" s="14"/>
      <c r="AG2158" s="14"/>
      <c r="AH2158" s="14"/>
    </row>
    <row r="2159" spans="2:38" hidden="1" x14ac:dyDescent="0.35">
      <c r="B2159" s="10">
        <v>46248803</v>
      </c>
      <c r="C2159" s="10">
        <v>803</v>
      </c>
      <c r="D2159" s="11" t="s">
        <v>5086</v>
      </c>
      <c r="E2159" s="11"/>
      <c r="F2159" s="11"/>
      <c r="G2159" s="11" t="s">
        <v>46</v>
      </c>
      <c r="H2159" s="10" t="s">
        <v>1837</v>
      </c>
      <c r="I2159" s="41" t="s">
        <v>48</v>
      </c>
      <c r="J2159" s="41"/>
      <c r="K2159" s="10"/>
      <c r="L2159" s="10" t="s">
        <v>66</v>
      </c>
      <c r="M2159" s="10" t="s">
        <v>67</v>
      </c>
      <c r="N2159" s="13" t="s">
        <v>2577</v>
      </c>
      <c r="O2159" s="10" t="s">
        <v>53</v>
      </c>
      <c r="P2159" s="15" t="s">
        <v>2577</v>
      </c>
      <c r="Q2159" s="11"/>
      <c r="R2159" s="10"/>
      <c r="S2159" s="10">
        <v>45301849</v>
      </c>
      <c r="T2159" s="10" t="s">
        <v>1523</v>
      </c>
      <c r="U2159" s="10" t="s">
        <v>2594</v>
      </c>
      <c r="V2159" s="10">
        <v>3824905300</v>
      </c>
      <c r="W2159" s="10" t="s">
        <v>604</v>
      </c>
      <c r="X2159" s="10" t="s">
        <v>5087</v>
      </c>
      <c r="Y2159" s="10" t="s">
        <v>604</v>
      </c>
      <c r="Z2159" s="10" t="s">
        <v>604</v>
      </c>
      <c r="AA2159" s="10" t="s">
        <v>5088</v>
      </c>
      <c r="AB2159" s="113"/>
      <c r="AC2159" s="14"/>
      <c r="AD2159" s="14"/>
      <c r="AE2159" s="114"/>
      <c r="AF2159" s="14"/>
      <c r="AG2159" s="14"/>
      <c r="AH2159" s="14"/>
    </row>
    <row r="2160" spans="2:38" hidden="1" x14ac:dyDescent="0.35">
      <c r="B2160" s="10">
        <v>46248849</v>
      </c>
      <c r="C2160" s="10">
        <v>849</v>
      </c>
      <c r="D2160" s="11" t="s">
        <v>5089</v>
      </c>
      <c r="E2160" s="11"/>
      <c r="F2160" s="11"/>
      <c r="G2160" s="11" t="s">
        <v>46</v>
      </c>
      <c r="H2160" s="10" t="s">
        <v>47</v>
      </c>
      <c r="I2160" s="41" t="s">
        <v>48</v>
      </c>
      <c r="J2160" s="41"/>
      <c r="K2160" s="10"/>
      <c r="L2160" s="10" t="s">
        <v>51</v>
      </c>
      <c r="M2160" s="10" t="s">
        <v>67</v>
      </c>
      <c r="N2160" s="13" t="s">
        <v>2577</v>
      </c>
      <c r="O2160" s="10" t="s">
        <v>53</v>
      </c>
      <c r="P2160" s="15" t="s">
        <v>2577</v>
      </c>
      <c r="Q2160" s="11"/>
      <c r="R2160" s="10"/>
      <c r="S2160" s="10">
        <v>45301849</v>
      </c>
      <c r="T2160" s="10" t="s">
        <v>1523</v>
      </c>
      <c r="U2160" s="10" t="s">
        <v>2594</v>
      </c>
      <c r="V2160" s="10">
        <v>3403990000</v>
      </c>
      <c r="W2160" s="10" t="s">
        <v>2582</v>
      </c>
      <c r="X2160" s="112" t="s">
        <v>5087</v>
      </c>
      <c r="Y2160" s="10" t="s">
        <v>604</v>
      </c>
      <c r="Z2160" s="10" t="s">
        <v>604</v>
      </c>
      <c r="AA2160" s="10" t="s">
        <v>5088</v>
      </c>
      <c r="AB2160" s="113"/>
      <c r="AC2160" s="14"/>
      <c r="AD2160" s="14"/>
      <c r="AE2160" s="14"/>
      <c r="AF2160" s="14"/>
      <c r="AG2160" s="14"/>
      <c r="AH2160" s="14"/>
      <c r="AL2160" s="115"/>
    </row>
    <row r="2161" spans="2:41" hidden="1" x14ac:dyDescent="0.35">
      <c r="B2161" s="10">
        <v>43753815</v>
      </c>
      <c r="C2161" s="10">
        <v>815</v>
      </c>
      <c r="D2161" s="11" t="s">
        <v>5090</v>
      </c>
      <c r="E2161" s="11"/>
      <c r="F2161" s="11"/>
      <c r="G2161" s="11" t="s">
        <v>46</v>
      </c>
      <c r="H2161" s="10" t="s">
        <v>163</v>
      </c>
      <c r="I2161" s="41" t="s">
        <v>164</v>
      </c>
      <c r="J2161" s="41"/>
      <c r="K2161" s="10"/>
      <c r="L2161" s="10" t="s">
        <v>66</v>
      </c>
      <c r="M2161" s="10" t="s">
        <v>67</v>
      </c>
      <c r="N2161" s="13" t="s">
        <v>2577</v>
      </c>
      <c r="O2161" s="10" t="s">
        <v>53</v>
      </c>
      <c r="P2161" s="15" t="s">
        <v>2577</v>
      </c>
      <c r="Q2161" s="11"/>
      <c r="R2161" s="10"/>
      <c r="S2161" s="10" t="s">
        <v>536</v>
      </c>
      <c r="T2161" s="10" t="s">
        <v>536</v>
      </c>
      <c r="U2161" s="10" t="s">
        <v>2580</v>
      </c>
      <c r="V2161" s="10">
        <v>3824905300</v>
      </c>
      <c r="W2161" s="10" t="s">
        <v>604</v>
      </c>
      <c r="X2161" s="10" t="s">
        <v>604</v>
      </c>
      <c r="Y2161" s="10" t="s">
        <v>604</v>
      </c>
      <c r="Z2161" s="10" t="s">
        <v>604</v>
      </c>
      <c r="AA2161" s="10" t="s">
        <v>2581</v>
      </c>
      <c r="AB2161" s="113"/>
      <c r="AC2161" s="14"/>
      <c r="AD2161" s="14"/>
      <c r="AE2161" s="14"/>
      <c r="AF2161" s="14"/>
      <c r="AG2161" s="14"/>
      <c r="AH2161" s="14"/>
    </row>
    <row r="2162" spans="2:41" hidden="1" x14ac:dyDescent="0.35">
      <c r="B2162" s="10">
        <v>43753803</v>
      </c>
      <c r="C2162" s="10">
        <v>803</v>
      </c>
      <c r="D2162" s="11" t="s">
        <v>5091</v>
      </c>
      <c r="E2162" s="11"/>
      <c r="F2162" s="11"/>
      <c r="G2162" s="11" t="s">
        <v>46</v>
      </c>
      <c r="H2162" s="10" t="s">
        <v>1837</v>
      </c>
      <c r="I2162" s="41" t="s">
        <v>48</v>
      </c>
      <c r="J2162" s="41"/>
      <c r="K2162" s="10"/>
      <c r="L2162" s="10" t="s">
        <v>66</v>
      </c>
      <c r="M2162" s="10" t="s">
        <v>67</v>
      </c>
      <c r="N2162" s="13" t="s">
        <v>2577</v>
      </c>
      <c r="O2162" s="10" t="s">
        <v>53</v>
      </c>
      <c r="P2162" s="15" t="s">
        <v>2577</v>
      </c>
      <c r="Q2162" s="11"/>
      <c r="R2162" s="10"/>
      <c r="S2162" s="10">
        <v>45302849</v>
      </c>
      <c r="T2162" s="10" t="s">
        <v>1525</v>
      </c>
      <c r="U2162" s="10" t="s">
        <v>2594</v>
      </c>
      <c r="V2162" s="10" t="s">
        <v>604</v>
      </c>
      <c r="W2162" s="10" t="s">
        <v>604</v>
      </c>
      <c r="X2162" s="10" t="s">
        <v>5092</v>
      </c>
      <c r="Y2162" s="10" t="s">
        <v>604</v>
      </c>
      <c r="Z2162" s="10" t="s">
        <v>604</v>
      </c>
      <c r="AA2162" s="10" t="s">
        <v>5093</v>
      </c>
      <c r="AB2162" s="113"/>
      <c r="AC2162" s="14"/>
      <c r="AD2162" s="14"/>
      <c r="AE2162" s="14"/>
      <c r="AF2162" s="14"/>
      <c r="AG2162" s="14"/>
      <c r="AH2162" s="14"/>
    </row>
    <row r="2163" spans="2:41" hidden="1" x14ac:dyDescent="0.35">
      <c r="B2163" s="10">
        <v>43753849</v>
      </c>
      <c r="C2163" s="10">
        <v>849</v>
      </c>
      <c r="D2163" s="11" t="s">
        <v>5094</v>
      </c>
      <c r="E2163" s="11"/>
      <c r="F2163" s="11"/>
      <c r="G2163" s="11" t="s">
        <v>46</v>
      </c>
      <c r="H2163" s="10" t="s">
        <v>47</v>
      </c>
      <c r="I2163" s="41" t="s">
        <v>48</v>
      </c>
      <c r="J2163" s="41"/>
      <c r="K2163" s="10"/>
      <c r="L2163" s="10" t="s">
        <v>51</v>
      </c>
      <c r="M2163" s="10" t="s">
        <v>67</v>
      </c>
      <c r="N2163" s="13" t="s">
        <v>2577</v>
      </c>
      <c r="O2163" s="10" t="s">
        <v>53</v>
      </c>
      <c r="P2163" s="15" t="s">
        <v>2577</v>
      </c>
      <c r="Q2163" s="11"/>
      <c r="R2163" s="10"/>
      <c r="S2163" s="10">
        <v>45302849</v>
      </c>
      <c r="T2163" s="10" t="s">
        <v>1525</v>
      </c>
      <c r="U2163" s="10" t="s">
        <v>2594</v>
      </c>
      <c r="V2163" s="10" t="s">
        <v>604</v>
      </c>
      <c r="W2163" s="10" t="s">
        <v>2582</v>
      </c>
      <c r="X2163" s="10" t="s">
        <v>5092</v>
      </c>
      <c r="Y2163" s="10" t="s">
        <v>604</v>
      </c>
      <c r="Z2163" s="10" t="s">
        <v>604</v>
      </c>
      <c r="AA2163" s="10" t="s">
        <v>5093</v>
      </c>
      <c r="AB2163" s="14"/>
      <c r="AC2163" s="14"/>
      <c r="AD2163" s="14"/>
      <c r="AE2163" s="14"/>
      <c r="AF2163" s="14"/>
      <c r="AG2163" s="14"/>
      <c r="AH2163" s="14"/>
    </row>
    <row r="2164" spans="2:41" hidden="1" x14ac:dyDescent="0.35">
      <c r="B2164" s="10">
        <v>46237803</v>
      </c>
      <c r="C2164" s="10">
        <v>803</v>
      </c>
      <c r="D2164" s="11" t="s">
        <v>5095</v>
      </c>
      <c r="E2164" s="11"/>
      <c r="F2164" s="11"/>
      <c r="G2164" s="11" t="s">
        <v>46</v>
      </c>
      <c r="H2164" s="10" t="s">
        <v>1837</v>
      </c>
      <c r="I2164" s="41" t="s">
        <v>48</v>
      </c>
      <c r="J2164" s="41"/>
      <c r="K2164" s="10"/>
      <c r="L2164" s="10" t="s">
        <v>66</v>
      </c>
      <c r="M2164" s="10" t="s">
        <v>67</v>
      </c>
      <c r="N2164" s="13" t="s">
        <v>2577</v>
      </c>
      <c r="O2164" s="10" t="s">
        <v>53</v>
      </c>
      <c r="P2164" s="15" t="s">
        <v>2577</v>
      </c>
      <c r="Q2164" s="11"/>
      <c r="R2164" s="10"/>
      <c r="S2164" s="10" t="s">
        <v>536</v>
      </c>
      <c r="T2164" s="10" t="s">
        <v>536</v>
      </c>
      <c r="U2164" s="10" t="s">
        <v>2580</v>
      </c>
      <c r="V2164" s="10" t="s">
        <v>604</v>
      </c>
      <c r="W2164" s="10" t="s">
        <v>604</v>
      </c>
      <c r="X2164" s="10" t="s">
        <v>604</v>
      </c>
      <c r="Y2164" s="10" t="s">
        <v>604</v>
      </c>
      <c r="Z2164" s="10" t="s">
        <v>604</v>
      </c>
      <c r="AA2164" s="10" t="s">
        <v>2581</v>
      </c>
      <c r="AB2164" s="113"/>
      <c r="AC2164" s="14"/>
      <c r="AD2164" s="14"/>
      <c r="AE2164" s="14"/>
      <c r="AF2164" s="14"/>
      <c r="AG2164" s="14"/>
      <c r="AH2164" s="14"/>
    </row>
    <row r="2165" spans="2:41" hidden="1" x14ac:dyDescent="0.35">
      <c r="B2165" s="10">
        <v>48960855</v>
      </c>
      <c r="C2165" s="10">
        <v>855</v>
      </c>
      <c r="D2165" s="11" t="s">
        <v>5096</v>
      </c>
      <c r="E2165" s="11"/>
      <c r="F2165" s="11"/>
      <c r="G2165" s="11" t="s">
        <v>46</v>
      </c>
      <c r="H2165" s="10" t="s">
        <v>163</v>
      </c>
      <c r="I2165" s="41" t="s">
        <v>164</v>
      </c>
      <c r="J2165" s="41"/>
      <c r="K2165" s="10"/>
      <c r="L2165" s="10" t="s">
        <v>66</v>
      </c>
      <c r="M2165" s="10" t="s">
        <v>67</v>
      </c>
      <c r="N2165" s="13" t="s">
        <v>2577</v>
      </c>
      <c r="O2165" s="10" t="s">
        <v>53</v>
      </c>
      <c r="P2165" s="15" t="s">
        <v>2577</v>
      </c>
      <c r="Q2165" s="11"/>
      <c r="R2165" s="10"/>
      <c r="S2165" s="10" t="s">
        <v>536</v>
      </c>
      <c r="T2165" s="10" t="s">
        <v>536</v>
      </c>
      <c r="U2165" s="10" t="s">
        <v>2580</v>
      </c>
      <c r="V2165" s="10">
        <v>2710193200</v>
      </c>
      <c r="W2165" s="10" t="s">
        <v>604</v>
      </c>
      <c r="X2165" s="112" t="s">
        <v>604</v>
      </c>
      <c r="Y2165" s="10" t="s">
        <v>604</v>
      </c>
      <c r="Z2165" s="10" t="s">
        <v>604</v>
      </c>
      <c r="AA2165" s="10" t="s">
        <v>2581</v>
      </c>
      <c r="AB2165" s="113" t="s">
        <v>2292</v>
      </c>
      <c r="AC2165" s="14"/>
      <c r="AD2165" s="14"/>
      <c r="AE2165" s="14"/>
      <c r="AF2165" s="14"/>
      <c r="AG2165" s="14"/>
      <c r="AH2165" s="14"/>
    </row>
    <row r="2166" spans="2:41" hidden="1" x14ac:dyDescent="0.35">
      <c r="B2166" s="10">
        <v>48020855</v>
      </c>
      <c r="C2166" s="10">
        <v>855</v>
      </c>
      <c r="D2166" s="11" t="s">
        <v>5097</v>
      </c>
      <c r="E2166" s="11"/>
      <c r="F2166" s="11"/>
      <c r="G2166" s="11" t="s">
        <v>46</v>
      </c>
      <c r="H2166" s="10" t="s">
        <v>163</v>
      </c>
      <c r="I2166" s="41" t="s">
        <v>164</v>
      </c>
      <c r="J2166" s="41"/>
      <c r="K2166" s="10"/>
      <c r="L2166" s="10" t="s">
        <v>66</v>
      </c>
      <c r="M2166" s="10" t="s">
        <v>67</v>
      </c>
      <c r="N2166" s="13" t="s">
        <v>2577</v>
      </c>
      <c r="O2166" s="10" t="s">
        <v>92</v>
      </c>
      <c r="P2166" s="15" t="s">
        <v>2577</v>
      </c>
      <c r="Q2166" s="11"/>
      <c r="R2166" s="10"/>
      <c r="S2166" s="10">
        <v>45289855</v>
      </c>
      <c r="T2166" s="10" t="s">
        <v>2288</v>
      </c>
      <c r="U2166" s="10" t="s">
        <v>2594</v>
      </c>
      <c r="V2166" s="10">
        <v>2710193200</v>
      </c>
      <c r="W2166" s="10" t="s">
        <v>604</v>
      </c>
      <c r="X2166" s="112" t="s">
        <v>5098</v>
      </c>
      <c r="Y2166" s="10" t="s">
        <v>604</v>
      </c>
      <c r="Z2166" s="10" t="s">
        <v>604</v>
      </c>
      <c r="AA2166" s="10" t="s">
        <v>5099</v>
      </c>
      <c r="AB2166" s="113" t="s">
        <v>2292</v>
      </c>
      <c r="AC2166" s="14"/>
      <c r="AD2166" s="14"/>
      <c r="AE2166" s="14"/>
      <c r="AF2166" s="14"/>
      <c r="AG2166" s="14"/>
      <c r="AH2166" s="14"/>
    </row>
    <row r="2167" spans="2:41" hidden="1" x14ac:dyDescent="0.35">
      <c r="B2167" s="10">
        <v>48020803</v>
      </c>
      <c r="C2167" s="10">
        <v>803</v>
      </c>
      <c r="D2167" s="11" t="s">
        <v>5100</v>
      </c>
      <c r="E2167" s="11"/>
      <c r="F2167" s="11"/>
      <c r="G2167" s="11" t="s">
        <v>46</v>
      </c>
      <c r="H2167" s="10" t="s">
        <v>1837</v>
      </c>
      <c r="I2167" s="41" t="s">
        <v>48</v>
      </c>
      <c r="J2167" s="41"/>
      <c r="K2167" s="10"/>
      <c r="L2167" s="10" t="s">
        <v>66</v>
      </c>
      <c r="M2167" s="10" t="s">
        <v>67</v>
      </c>
      <c r="N2167" s="13" t="s">
        <v>2577</v>
      </c>
      <c r="O2167" s="10" t="s">
        <v>92</v>
      </c>
      <c r="P2167" s="15" t="s">
        <v>2577</v>
      </c>
      <c r="Q2167" s="11"/>
      <c r="R2167" s="10"/>
      <c r="S2167" s="10">
        <v>45289809</v>
      </c>
      <c r="T2167" s="10" t="s">
        <v>2294</v>
      </c>
      <c r="U2167" s="10" t="s">
        <v>2594</v>
      </c>
      <c r="V2167" s="10">
        <v>2710193200</v>
      </c>
      <c r="W2167" s="10" t="s">
        <v>604</v>
      </c>
      <c r="X2167" s="112" t="s">
        <v>5098</v>
      </c>
      <c r="Y2167" s="10" t="s">
        <v>604</v>
      </c>
      <c r="Z2167" s="10" t="s">
        <v>604</v>
      </c>
      <c r="AA2167" s="10" t="s">
        <v>5099</v>
      </c>
      <c r="AB2167" s="113" t="s">
        <v>2292</v>
      </c>
      <c r="AC2167" s="14"/>
      <c r="AD2167" s="14"/>
      <c r="AE2167" s="14"/>
      <c r="AF2167" s="14"/>
      <c r="AG2167" s="14"/>
      <c r="AH2167" s="14"/>
    </row>
    <row r="2168" spans="2:41" hidden="1" x14ac:dyDescent="0.35">
      <c r="B2168" s="10">
        <v>48960803</v>
      </c>
      <c r="C2168" s="10">
        <v>803</v>
      </c>
      <c r="D2168" s="11" t="s">
        <v>5101</v>
      </c>
      <c r="E2168" s="11"/>
      <c r="F2168" s="11"/>
      <c r="G2168" s="11" t="s">
        <v>46</v>
      </c>
      <c r="H2168" s="10" t="s">
        <v>1837</v>
      </c>
      <c r="I2168" s="41" t="s">
        <v>48</v>
      </c>
      <c r="J2168" s="41"/>
      <c r="K2168" s="10"/>
      <c r="L2168" s="10" t="s">
        <v>66</v>
      </c>
      <c r="M2168" s="10" t="s">
        <v>67</v>
      </c>
      <c r="N2168" s="13" t="s">
        <v>2577</v>
      </c>
      <c r="O2168" s="10" t="s">
        <v>53</v>
      </c>
      <c r="P2168" s="15" t="s">
        <v>2577</v>
      </c>
      <c r="Q2168" s="11"/>
      <c r="R2168" s="10"/>
      <c r="S2168" s="10" t="s">
        <v>536</v>
      </c>
      <c r="T2168" s="10" t="s">
        <v>536</v>
      </c>
      <c r="U2168" s="10" t="s">
        <v>2580</v>
      </c>
      <c r="V2168" s="10">
        <v>2710193200</v>
      </c>
      <c r="W2168" s="10" t="s">
        <v>604</v>
      </c>
      <c r="X2168" s="10" t="s">
        <v>604</v>
      </c>
      <c r="Y2168" s="10" t="s">
        <v>604</v>
      </c>
      <c r="Z2168" s="10" t="s">
        <v>604</v>
      </c>
      <c r="AA2168" s="10" t="s">
        <v>2581</v>
      </c>
      <c r="AB2168" s="113" t="s">
        <v>2292</v>
      </c>
      <c r="AC2168" s="14"/>
      <c r="AD2168" s="14"/>
      <c r="AE2168" s="14"/>
      <c r="AF2168" s="14"/>
      <c r="AG2168" s="14"/>
      <c r="AH2168" s="14"/>
    </row>
    <row r="2169" spans="2:41" hidden="1" x14ac:dyDescent="0.35">
      <c r="B2169" s="10">
        <v>48950855</v>
      </c>
      <c r="C2169" s="10">
        <v>855</v>
      </c>
      <c r="D2169" s="11" t="s">
        <v>5102</v>
      </c>
      <c r="E2169" s="11"/>
      <c r="F2169" s="11"/>
      <c r="G2169" s="11" t="s">
        <v>46</v>
      </c>
      <c r="H2169" s="10" t="s">
        <v>163</v>
      </c>
      <c r="I2169" s="41" t="s">
        <v>164</v>
      </c>
      <c r="J2169" s="41"/>
      <c r="K2169" s="10"/>
      <c r="L2169" s="10" t="s">
        <v>66</v>
      </c>
      <c r="M2169" s="10" t="s">
        <v>67</v>
      </c>
      <c r="N2169" s="13" t="s">
        <v>2577</v>
      </c>
      <c r="O2169" s="10" t="s">
        <v>53</v>
      </c>
      <c r="P2169" s="15" t="s">
        <v>2577</v>
      </c>
      <c r="Q2169" s="11"/>
      <c r="R2169" s="10"/>
      <c r="S2169" s="10" t="s">
        <v>536</v>
      </c>
      <c r="T2169" s="10" t="s">
        <v>536</v>
      </c>
      <c r="U2169" s="10" t="s">
        <v>2580</v>
      </c>
      <c r="V2169" s="10">
        <v>2710193200</v>
      </c>
      <c r="W2169" s="10" t="s">
        <v>604</v>
      </c>
      <c r="X2169" s="10" t="s">
        <v>604</v>
      </c>
      <c r="Y2169" s="10" t="s">
        <v>604</v>
      </c>
      <c r="Z2169" s="10" t="s">
        <v>604</v>
      </c>
      <c r="AA2169" s="10" t="s">
        <v>2581</v>
      </c>
      <c r="AB2169" s="113" t="s">
        <v>2292</v>
      </c>
      <c r="AC2169" s="14"/>
      <c r="AD2169" s="14"/>
      <c r="AE2169" s="14"/>
      <c r="AF2169" s="14"/>
      <c r="AG2169" s="14"/>
      <c r="AH2169" s="14"/>
    </row>
    <row r="2170" spans="2:41" hidden="1" x14ac:dyDescent="0.35">
      <c r="B2170" s="10">
        <v>48950801</v>
      </c>
      <c r="C2170" s="10">
        <v>801</v>
      </c>
      <c r="D2170" s="11" t="s">
        <v>5103</v>
      </c>
      <c r="E2170" s="11"/>
      <c r="F2170" s="11"/>
      <c r="G2170" s="11" t="s">
        <v>46</v>
      </c>
      <c r="H2170" s="10" t="s">
        <v>79</v>
      </c>
      <c r="I2170" s="41" t="s">
        <v>79</v>
      </c>
      <c r="J2170" s="41"/>
      <c r="K2170" s="10"/>
      <c r="L2170" s="10" t="s">
        <v>66</v>
      </c>
      <c r="M2170" s="10" t="s">
        <v>67</v>
      </c>
      <c r="N2170" s="13" t="s">
        <v>2577</v>
      </c>
      <c r="O2170" s="10" t="s">
        <v>53</v>
      </c>
      <c r="P2170" s="15" t="s">
        <v>2577</v>
      </c>
      <c r="Q2170" s="11"/>
      <c r="R2170" s="10"/>
      <c r="S2170" s="10" t="s">
        <v>536</v>
      </c>
      <c r="T2170" s="10" t="s">
        <v>536</v>
      </c>
      <c r="U2170" s="10" t="s">
        <v>2580</v>
      </c>
      <c r="V2170" s="10" t="s">
        <v>604</v>
      </c>
      <c r="W2170" s="10" t="s">
        <v>44</v>
      </c>
      <c r="X2170" s="10" t="s">
        <v>604</v>
      </c>
      <c r="Y2170" s="10" t="s">
        <v>604</v>
      </c>
      <c r="Z2170" s="10" t="s">
        <v>604</v>
      </c>
      <c r="AA2170" s="10" t="s">
        <v>2581</v>
      </c>
      <c r="AB2170" s="113" t="s">
        <v>2292</v>
      </c>
      <c r="AC2170" s="14"/>
      <c r="AD2170" s="14"/>
      <c r="AE2170" s="14"/>
      <c r="AF2170" s="14"/>
      <c r="AG2170" s="14"/>
      <c r="AH2170" s="14"/>
    </row>
    <row r="2171" spans="2:41" hidden="1" x14ac:dyDescent="0.35">
      <c r="B2171" s="10">
        <v>48968855</v>
      </c>
      <c r="C2171" s="10">
        <v>855</v>
      </c>
      <c r="D2171" s="11" t="s">
        <v>5104</v>
      </c>
      <c r="E2171" s="11"/>
      <c r="F2171" s="11"/>
      <c r="G2171" s="11" t="s">
        <v>46</v>
      </c>
      <c r="H2171" s="10" t="s">
        <v>163</v>
      </c>
      <c r="I2171" s="41" t="s">
        <v>164</v>
      </c>
      <c r="J2171" s="41"/>
      <c r="K2171" s="10"/>
      <c r="L2171" s="10" t="s">
        <v>66</v>
      </c>
      <c r="M2171" s="10" t="s">
        <v>67</v>
      </c>
      <c r="N2171" s="13" t="s">
        <v>2577</v>
      </c>
      <c r="O2171" s="10" t="s">
        <v>53</v>
      </c>
      <c r="P2171" s="15" t="s">
        <v>2577</v>
      </c>
      <c r="Q2171" s="11"/>
      <c r="R2171" s="10"/>
      <c r="S2171" s="10">
        <v>45290855</v>
      </c>
      <c r="T2171" s="10" t="s">
        <v>2297</v>
      </c>
      <c r="U2171" s="10" t="s">
        <v>2594</v>
      </c>
      <c r="V2171" s="10">
        <v>2710193200</v>
      </c>
      <c r="W2171" s="10" t="s">
        <v>604</v>
      </c>
      <c r="X2171" s="10" t="s">
        <v>5105</v>
      </c>
      <c r="Y2171" s="10" t="s">
        <v>604</v>
      </c>
      <c r="Z2171" s="10" t="s">
        <v>604</v>
      </c>
      <c r="AA2171" s="10" t="s">
        <v>5106</v>
      </c>
      <c r="AB2171" s="113" t="s">
        <v>2292</v>
      </c>
      <c r="AC2171" s="14"/>
      <c r="AD2171" s="14"/>
      <c r="AE2171" s="14"/>
      <c r="AF2171" s="14"/>
      <c r="AG2171" s="14"/>
      <c r="AH2171" s="14"/>
    </row>
    <row r="2172" spans="2:41" hidden="1" x14ac:dyDescent="0.35">
      <c r="B2172" s="10">
        <v>48968801</v>
      </c>
      <c r="C2172" s="10">
        <v>801</v>
      </c>
      <c r="D2172" s="11" t="s">
        <v>5107</v>
      </c>
      <c r="E2172" s="11"/>
      <c r="F2172" s="11"/>
      <c r="G2172" s="11" t="s">
        <v>46</v>
      </c>
      <c r="H2172" s="10" t="s">
        <v>79</v>
      </c>
      <c r="I2172" s="41" t="s">
        <v>79</v>
      </c>
      <c r="J2172" s="41"/>
      <c r="K2172" s="10"/>
      <c r="L2172" s="10" t="s">
        <v>66</v>
      </c>
      <c r="M2172" s="10" t="s">
        <v>67</v>
      </c>
      <c r="N2172" s="13" t="s">
        <v>2577</v>
      </c>
      <c r="O2172" s="10" t="s">
        <v>604</v>
      </c>
      <c r="P2172" s="15" t="s">
        <v>2577</v>
      </c>
      <c r="Q2172" s="11"/>
      <c r="R2172" s="10"/>
      <c r="S2172" s="10" t="s">
        <v>3629</v>
      </c>
      <c r="T2172" s="10" t="s">
        <v>3629</v>
      </c>
      <c r="U2172" s="10" t="s">
        <v>2580</v>
      </c>
      <c r="V2172" s="10" t="s">
        <v>604</v>
      </c>
      <c r="W2172" s="10" t="s">
        <v>44</v>
      </c>
      <c r="X2172" s="10" t="s">
        <v>5105</v>
      </c>
      <c r="Y2172" s="10" t="s">
        <v>604</v>
      </c>
      <c r="Z2172" s="10" t="s">
        <v>604</v>
      </c>
      <c r="AA2172" s="10" t="s">
        <v>5106</v>
      </c>
      <c r="AB2172" s="113" t="s">
        <v>2292</v>
      </c>
      <c r="AC2172" s="14"/>
      <c r="AD2172" s="14"/>
      <c r="AE2172" s="14"/>
      <c r="AF2172" s="14"/>
      <c r="AG2172" s="14"/>
      <c r="AH2172" s="14"/>
    </row>
    <row r="2173" spans="2:41" hidden="1" x14ac:dyDescent="0.35">
      <c r="B2173" s="10">
        <v>48968803</v>
      </c>
      <c r="C2173" s="10">
        <v>803</v>
      </c>
      <c r="D2173" s="11" t="s">
        <v>5108</v>
      </c>
      <c r="E2173" s="11"/>
      <c r="F2173" s="11"/>
      <c r="G2173" s="11" t="s">
        <v>46</v>
      </c>
      <c r="H2173" s="10" t="s">
        <v>1837</v>
      </c>
      <c r="I2173" s="41" t="s">
        <v>48</v>
      </c>
      <c r="J2173" s="41"/>
      <c r="K2173" s="10"/>
      <c r="L2173" s="10" t="s">
        <v>66</v>
      </c>
      <c r="M2173" s="10" t="s">
        <v>67</v>
      </c>
      <c r="N2173" s="13" t="s">
        <v>2577</v>
      </c>
      <c r="O2173" s="10" t="s">
        <v>53</v>
      </c>
      <c r="P2173" s="15" t="s">
        <v>2577</v>
      </c>
      <c r="Q2173" s="11"/>
      <c r="R2173" s="10"/>
      <c r="S2173" s="10">
        <v>45290809</v>
      </c>
      <c r="T2173" s="10" t="s">
        <v>2301</v>
      </c>
      <c r="U2173" s="10" t="s">
        <v>2594</v>
      </c>
      <c r="V2173" s="10">
        <v>2710193200</v>
      </c>
      <c r="W2173" s="10" t="s">
        <v>604</v>
      </c>
      <c r="X2173" s="10" t="s">
        <v>5105</v>
      </c>
      <c r="Y2173" s="10" t="s">
        <v>604</v>
      </c>
      <c r="Z2173" s="10" t="s">
        <v>604</v>
      </c>
      <c r="AA2173" s="10" t="s">
        <v>5106</v>
      </c>
      <c r="AB2173" s="113" t="s">
        <v>2292</v>
      </c>
      <c r="AC2173" s="14"/>
      <c r="AD2173" s="14"/>
      <c r="AE2173" s="14"/>
      <c r="AF2173" s="14"/>
      <c r="AG2173" s="14"/>
      <c r="AH2173" s="14"/>
    </row>
    <row r="2174" spans="2:41" hidden="1" x14ac:dyDescent="0.35">
      <c r="B2174" s="10">
        <v>48950803</v>
      </c>
      <c r="C2174" s="10">
        <v>803</v>
      </c>
      <c r="D2174" s="11" t="s">
        <v>5109</v>
      </c>
      <c r="E2174" s="11"/>
      <c r="F2174" s="11"/>
      <c r="G2174" s="11" t="s">
        <v>46</v>
      </c>
      <c r="H2174" s="10" t="s">
        <v>1837</v>
      </c>
      <c r="I2174" s="41" t="s">
        <v>48</v>
      </c>
      <c r="J2174" s="41"/>
      <c r="K2174" s="10"/>
      <c r="L2174" s="10" t="s">
        <v>66</v>
      </c>
      <c r="M2174" s="10" t="s">
        <v>67</v>
      </c>
      <c r="N2174" s="13" t="s">
        <v>2577</v>
      </c>
      <c r="O2174" s="10" t="s">
        <v>53</v>
      </c>
      <c r="P2174" s="15" t="s">
        <v>2577</v>
      </c>
      <c r="Q2174" s="11"/>
      <c r="R2174" s="10"/>
      <c r="S2174" s="10" t="s">
        <v>536</v>
      </c>
      <c r="T2174" s="10" t="s">
        <v>536</v>
      </c>
      <c r="U2174" s="112" t="s">
        <v>2580</v>
      </c>
      <c r="V2174" s="10">
        <v>2710193200</v>
      </c>
      <c r="W2174" s="10" t="s">
        <v>604</v>
      </c>
      <c r="X2174" s="112" t="s">
        <v>604</v>
      </c>
      <c r="Y2174" s="10" t="s">
        <v>604</v>
      </c>
      <c r="Z2174" s="10" t="s">
        <v>604</v>
      </c>
      <c r="AA2174" s="10" t="s">
        <v>2581</v>
      </c>
      <c r="AB2174" s="113" t="s">
        <v>2292</v>
      </c>
      <c r="AC2174" s="14"/>
      <c r="AD2174" s="14"/>
      <c r="AE2174" s="14"/>
      <c r="AF2174" s="14"/>
      <c r="AG2174" s="14"/>
      <c r="AH2174" s="14"/>
    </row>
    <row r="2175" spans="2:41" hidden="1" x14ac:dyDescent="0.35">
      <c r="B2175" s="10">
        <v>48921855</v>
      </c>
      <c r="C2175" s="10">
        <v>855</v>
      </c>
      <c r="D2175" s="11" t="s">
        <v>5110</v>
      </c>
      <c r="E2175" s="11"/>
      <c r="F2175" s="11"/>
      <c r="G2175" s="11" t="s">
        <v>46</v>
      </c>
      <c r="H2175" s="10" t="s">
        <v>163</v>
      </c>
      <c r="I2175" s="41" t="s">
        <v>164</v>
      </c>
      <c r="J2175" s="41"/>
      <c r="K2175" s="10"/>
      <c r="L2175" s="10" t="s">
        <v>66</v>
      </c>
      <c r="M2175" s="10" t="s">
        <v>67</v>
      </c>
      <c r="N2175" s="13" t="s">
        <v>2577</v>
      </c>
      <c r="O2175" s="10" t="s">
        <v>53</v>
      </c>
      <c r="P2175" s="15" t="s">
        <v>2577</v>
      </c>
      <c r="Q2175" s="11"/>
      <c r="R2175" s="10"/>
      <c r="S2175" s="10" t="s">
        <v>536</v>
      </c>
      <c r="T2175" s="10" t="s">
        <v>536</v>
      </c>
      <c r="U2175" s="112" t="s">
        <v>2580</v>
      </c>
      <c r="V2175" s="10">
        <v>2710193200</v>
      </c>
      <c r="W2175" s="10" t="s">
        <v>604</v>
      </c>
      <c r="X2175" s="112" t="s">
        <v>604</v>
      </c>
      <c r="Y2175" s="10" t="s">
        <v>604</v>
      </c>
      <c r="Z2175" s="10" t="s">
        <v>604</v>
      </c>
      <c r="AA2175" s="10" t="s">
        <v>2581</v>
      </c>
      <c r="AB2175" s="113" t="s">
        <v>2292</v>
      </c>
      <c r="AC2175" s="14"/>
      <c r="AD2175" s="14"/>
      <c r="AE2175" s="14"/>
      <c r="AF2175" s="14"/>
      <c r="AG2175" s="14"/>
      <c r="AH2175" s="14"/>
    </row>
    <row r="2176" spans="2:41" hidden="1" x14ac:dyDescent="0.35">
      <c r="B2176" s="10">
        <v>48921803</v>
      </c>
      <c r="C2176" s="10">
        <v>803</v>
      </c>
      <c r="D2176" s="11" t="s">
        <v>5111</v>
      </c>
      <c r="E2176" s="11"/>
      <c r="F2176" s="11"/>
      <c r="G2176" s="11" t="s">
        <v>46</v>
      </c>
      <c r="H2176" s="10" t="s">
        <v>1837</v>
      </c>
      <c r="I2176" s="41" t="s">
        <v>48</v>
      </c>
      <c r="J2176" s="41"/>
      <c r="K2176" s="10"/>
      <c r="L2176" s="10" t="s">
        <v>66</v>
      </c>
      <c r="M2176" s="10" t="s">
        <v>67</v>
      </c>
      <c r="N2176" s="13" t="s">
        <v>2577</v>
      </c>
      <c r="O2176" s="10" t="s">
        <v>53</v>
      </c>
      <c r="P2176" s="15" t="s">
        <v>2577</v>
      </c>
      <c r="Q2176" s="11"/>
      <c r="R2176" s="10"/>
      <c r="S2176" s="10" t="s">
        <v>536</v>
      </c>
      <c r="T2176" s="10" t="s">
        <v>536</v>
      </c>
      <c r="U2176" s="112" t="s">
        <v>2580</v>
      </c>
      <c r="V2176" s="10" t="s">
        <v>604</v>
      </c>
      <c r="W2176" s="10" t="s">
        <v>604</v>
      </c>
      <c r="X2176" s="112" t="s">
        <v>604</v>
      </c>
      <c r="Y2176" s="10" t="s">
        <v>604</v>
      </c>
      <c r="Z2176" s="10" t="s">
        <v>604</v>
      </c>
      <c r="AA2176" s="112" t="s">
        <v>2581</v>
      </c>
      <c r="AB2176" s="113" t="s">
        <v>2292</v>
      </c>
      <c r="AC2176" s="14"/>
      <c r="AD2176" s="14"/>
      <c r="AE2176" s="14"/>
      <c r="AF2176" s="14"/>
      <c r="AG2176" s="14"/>
      <c r="AH2176" s="14"/>
      <c r="AL2176" s="115"/>
      <c r="AO2176" s="115"/>
    </row>
    <row r="2177" spans="2:41" hidden="1" x14ac:dyDescent="0.35">
      <c r="B2177" s="10">
        <v>48895855</v>
      </c>
      <c r="C2177" s="10">
        <v>855</v>
      </c>
      <c r="D2177" s="11" t="s">
        <v>5112</v>
      </c>
      <c r="E2177" s="11"/>
      <c r="F2177" s="11"/>
      <c r="G2177" s="11" t="s">
        <v>46</v>
      </c>
      <c r="H2177" s="10" t="s">
        <v>163</v>
      </c>
      <c r="I2177" s="41" t="s">
        <v>164</v>
      </c>
      <c r="J2177" s="41"/>
      <c r="K2177" s="10"/>
      <c r="L2177" s="10" t="s">
        <v>66</v>
      </c>
      <c r="M2177" s="10" t="s">
        <v>67</v>
      </c>
      <c r="N2177" s="13" t="s">
        <v>2577</v>
      </c>
      <c r="O2177" s="10" t="s">
        <v>53</v>
      </c>
      <c r="P2177" s="15" t="s">
        <v>2577</v>
      </c>
      <c r="Q2177" s="11"/>
      <c r="R2177" s="10"/>
      <c r="S2177" s="10" t="s">
        <v>536</v>
      </c>
      <c r="T2177" s="10" t="s">
        <v>536</v>
      </c>
      <c r="U2177" s="112" t="s">
        <v>2580</v>
      </c>
      <c r="V2177" s="10">
        <v>2710193200</v>
      </c>
      <c r="W2177" s="10" t="s">
        <v>604</v>
      </c>
      <c r="X2177" s="112" t="s">
        <v>604</v>
      </c>
      <c r="Y2177" s="10" t="s">
        <v>604</v>
      </c>
      <c r="Z2177" s="10" t="s">
        <v>604</v>
      </c>
      <c r="AA2177" s="112" t="s">
        <v>2581</v>
      </c>
      <c r="AB2177" s="113" t="s">
        <v>2292</v>
      </c>
      <c r="AC2177" s="14"/>
      <c r="AD2177" s="14"/>
      <c r="AE2177" s="14"/>
      <c r="AF2177" s="14"/>
      <c r="AG2177" s="14"/>
      <c r="AH2177" s="14"/>
      <c r="AL2177" s="115"/>
      <c r="AO2177" s="115"/>
    </row>
    <row r="2178" spans="2:41" hidden="1" x14ac:dyDescent="0.35">
      <c r="B2178" s="10">
        <v>43362855</v>
      </c>
      <c r="C2178" s="10">
        <v>855</v>
      </c>
      <c r="D2178" s="11" t="s">
        <v>5113</v>
      </c>
      <c r="E2178" s="11"/>
      <c r="F2178" s="11"/>
      <c r="G2178" s="11" t="s">
        <v>46</v>
      </c>
      <c r="H2178" s="10" t="s">
        <v>163</v>
      </c>
      <c r="I2178" s="41" t="s">
        <v>164</v>
      </c>
      <c r="J2178" s="41"/>
      <c r="K2178" s="10"/>
      <c r="L2178" s="10" t="s">
        <v>66</v>
      </c>
      <c r="M2178" s="10" t="s">
        <v>67</v>
      </c>
      <c r="N2178" s="13" t="s">
        <v>2577</v>
      </c>
      <c r="O2178" s="10" t="s">
        <v>53</v>
      </c>
      <c r="P2178" s="15" t="s">
        <v>2577</v>
      </c>
      <c r="Q2178" s="11"/>
      <c r="R2178" s="10"/>
      <c r="S2178" s="10">
        <v>45264855</v>
      </c>
      <c r="T2178" s="10" t="s">
        <v>2749</v>
      </c>
      <c r="U2178" s="112" t="s">
        <v>2594</v>
      </c>
      <c r="V2178" s="10">
        <v>2710193200</v>
      </c>
      <c r="W2178" s="10" t="s">
        <v>604</v>
      </c>
      <c r="X2178" s="112" t="s">
        <v>5114</v>
      </c>
      <c r="Y2178" s="10" t="s">
        <v>604</v>
      </c>
      <c r="Z2178" s="10" t="s">
        <v>604</v>
      </c>
      <c r="AA2178" s="10" t="s">
        <v>5115</v>
      </c>
      <c r="AB2178" s="14"/>
      <c r="AC2178" s="14"/>
      <c r="AD2178" s="14"/>
      <c r="AE2178" s="14"/>
      <c r="AF2178" s="14"/>
      <c r="AG2178" s="14"/>
      <c r="AH2178" s="14"/>
      <c r="AL2178" s="115"/>
    </row>
    <row r="2179" spans="2:41" hidden="1" x14ac:dyDescent="0.35">
      <c r="B2179" s="10">
        <v>43362803</v>
      </c>
      <c r="C2179" s="10">
        <v>803</v>
      </c>
      <c r="D2179" s="11" t="s">
        <v>5116</v>
      </c>
      <c r="E2179" s="10"/>
      <c r="F2179" s="11"/>
      <c r="G2179" s="11" t="s">
        <v>46</v>
      </c>
      <c r="H2179" s="59" t="s">
        <v>1837</v>
      </c>
      <c r="I2179" s="41" t="s">
        <v>48</v>
      </c>
      <c r="J2179" s="41"/>
      <c r="K2179" s="10"/>
      <c r="L2179" s="59" t="s">
        <v>66</v>
      </c>
      <c r="M2179" s="59" t="s">
        <v>67</v>
      </c>
      <c r="N2179" s="95" t="s">
        <v>2577</v>
      </c>
      <c r="O2179" s="59" t="s">
        <v>53</v>
      </c>
      <c r="P2179" s="15" t="s">
        <v>2577</v>
      </c>
      <c r="Q2179" s="10"/>
      <c r="R2179" s="10"/>
      <c r="S2179" s="10">
        <v>45264809</v>
      </c>
      <c r="T2179" s="11" t="s">
        <v>2752</v>
      </c>
      <c r="U2179" s="112" t="s">
        <v>2594</v>
      </c>
      <c r="V2179" s="10">
        <v>2710193200</v>
      </c>
      <c r="W2179" s="10" t="s">
        <v>604</v>
      </c>
      <c r="X2179" s="112" t="s">
        <v>5114</v>
      </c>
      <c r="Y2179" s="10" t="s">
        <v>604</v>
      </c>
      <c r="Z2179" s="10" t="s">
        <v>604</v>
      </c>
      <c r="AA2179" s="112" t="s">
        <v>5115</v>
      </c>
      <c r="AB2179" s="113"/>
      <c r="AC2179" s="14"/>
      <c r="AD2179" s="14"/>
      <c r="AE2179" s="14"/>
      <c r="AF2179" s="14"/>
      <c r="AG2179" s="14"/>
      <c r="AH2179" s="14"/>
      <c r="AL2179" s="115"/>
      <c r="AO2179" s="115"/>
    </row>
    <row r="2180" spans="2:41" hidden="1" x14ac:dyDescent="0.35">
      <c r="B2180" s="10">
        <v>49663801</v>
      </c>
      <c r="C2180" s="10">
        <v>801</v>
      </c>
      <c r="D2180" s="11" t="s">
        <v>5117</v>
      </c>
      <c r="E2180" s="11"/>
      <c r="F2180" s="11"/>
      <c r="G2180" s="11" t="s">
        <v>46</v>
      </c>
      <c r="H2180" s="10" t="s">
        <v>79</v>
      </c>
      <c r="I2180" s="41" t="s">
        <v>79</v>
      </c>
      <c r="J2180" s="41"/>
      <c r="K2180" s="10"/>
      <c r="L2180" s="10" t="s">
        <v>66</v>
      </c>
      <c r="M2180" s="10" t="s">
        <v>67</v>
      </c>
      <c r="N2180" s="13" t="s">
        <v>2577</v>
      </c>
      <c r="O2180" s="10" t="s">
        <v>53</v>
      </c>
      <c r="P2180" s="15" t="s">
        <v>2577</v>
      </c>
      <c r="Q2180" s="11"/>
      <c r="R2180" s="10"/>
      <c r="S2180" s="10" t="s">
        <v>536</v>
      </c>
      <c r="T2180" s="10" t="s">
        <v>536</v>
      </c>
      <c r="U2180" s="112" t="s">
        <v>2580</v>
      </c>
      <c r="V2180" s="10" t="s">
        <v>604</v>
      </c>
      <c r="W2180" s="10" t="s">
        <v>44</v>
      </c>
      <c r="X2180" s="112" t="s">
        <v>604</v>
      </c>
      <c r="Y2180" s="10" t="s">
        <v>604</v>
      </c>
      <c r="Z2180" s="10" t="s">
        <v>604</v>
      </c>
      <c r="AA2180" s="112" t="s">
        <v>2581</v>
      </c>
      <c r="AB2180" s="113"/>
      <c r="AC2180" s="14"/>
      <c r="AD2180" s="14"/>
      <c r="AE2180" s="14"/>
      <c r="AF2180" s="14"/>
      <c r="AG2180" s="14"/>
      <c r="AH2180" s="14"/>
      <c r="AL2180" s="115"/>
      <c r="AO2180" s="115"/>
    </row>
    <row r="2181" spans="2:41" hidden="1" x14ac:dyDescent="0.35">
      <c r="B2181" s="10">
        <v>49663803</v>
      </c>
      <c r="C2181" s="10">
        <v>803</v>
      </c>
      <c r="D2181" s="11" t="s">
        <v>5118</v>
      </c>
      <c r="E2181" s="11"/>
      <c r="F2181" s="11"/>
      <c r="G2181" s="11" t="s">
        <v>46</v>
      </c>
      <c r="H2181" s="10" t="s">
        <v>1837</v>
      </c>
      <c r="I2181" s="41" t="s">
        <v>48</v>
      </c>
      <c r="J2181" s="41"/>
      <c r="K2181" s="10"/>
      <c r="L2181" s="10" t="s">
        <v>66</v>
      </c>
      <c r="M2181" s="10" t="s">
        <v>67</v>
      </c>
      <c r="N2181" s="13" t="s">
        <v>2577</v>
      </c>
      <c r="O2181" s="10" t="s">
        <v>53</v>
      </c>
      <c r="P2181" s="15" t="s">
        <v>2577</v>
      </c>
      <c r="Q2181" s="11"/>
      <c r="R2181" s="10"/>
      <c r="S2181" s="10" t="s">
        <v>536</v>
      </c>
      <c r="T2181" s="10" t="s">
        <v>536</v>
      </c>
      <c r="U2181" s="112" t="s">
        <v>2580</v>
      </c>
      <c r="V2181" s="10">
        <v>2710193200</v>
      </c>
      <c r="W2181" s="10" t="s">
        <v>604</v>
      </c>
      <c r="X2181" s="112" t="s">
        <v>604</v>
      </c>
      <c r="Y2181" s="10" t="s">
        <v>604</v>
      </c>
      <c r="Z2181" s="10" t="s">
        <v>604</v>
      </c>
      <c r="AA2181" s="112" t="s">
        <v>2581</v>
      </c>
      <c r="AB2181" s="113"/>
      <c r="AC2181" s="14"/>
      <c r="AD2181" s="14"/>
      <c r="AE2181" s="14"/>
      <c r="AF2181" s="14"/>
      <c r="AG2181" s="14"/>
      <c r="AH2181" s="14"/>
      <c r="AL2181" s="115"/>
    </row>
    <row r="2182" spans="2:41" hidden="1" x14ac:dyDescent="0.35">
      <c r="B2182" s="10">
        <v>49618801</v>
      </c>
      <c r="C2182" s="10">
        <v>801</v>
      </c>
      <c r="D2182" s="11" t="s">
        <v>5119</v>
      </c>
      <c r="E2182" s="11"/>
      <c r="F2182" s="11"/>
      <c r="G2182" s="11" t="s">
        <v>46</v>
      </c>
      <c r="H2182" s="10" t="s">
        <v>79</v>
      </c>
      <c r="I2182" s="41" t="s">
        <v>79</v>
      </c>
      <c r="J2182" s="41"/>
      <c r="K2182" s="10"/>
      <c r="L2182" s="10" t="s">
        <v>66</v>
      </c>
      <c r="M2182" s="10" t="s">
        <v>67</v>
      </c>
      <c r="N2182" s="13" t="s">
        <v>2577</v>
      </c>
      <c r="O2182" s="10" t="s">
        <v>53</v>
      </c>
      <c r="P2182" s="15" t="s">
        <v>2577</v>
      </c>
      <c r="Q2182" s="11"/>
      <c r="R2182" s="10"/>
      <c r="S2182" s="10" t="s">
        <v>536</v>
      </c>
      <c r="T2182" s="10" t="s">
        <v>536</v>
      </c>
      <c r="U2182" s="112" t="s">
        <v>2580</v>
      </c>
      <c r="V2182" s="10">
        <v>2710193200</v>
      </c>
      <c r="W2182" s="10" t="s">
        <v>44</v>
      </c>
      <c r="X2182" s="112" t="s">
        <v>604</v>
      </c>
      <c r="Y2182" s="10" t="s">
        <v>604</v>
      </c>
      <c r="Z2182" s="10" t="s">
        <v>604</v>
      </c>
      <c r="AA2182" s="112" t="s">
        <v>2581</v>
      </c>
      <c r="AB2182" s="113"/>
      <c r="AC2182" s="14"/>
      <c r="AD2182" s="14"/>
      <c r="AE2182" s="14"/>
      <c r="AF2182" s="14"/>
      <c r="AG2182" s="14"/>
      <c r="AH2182" s="14"/>
      <c r="AL2182" s="115"/>
      <c r="AO2182" s="115"/>
    </row>
    <row r="2183" spans="2:41" hidden="1" x14ac:dyDescent="0.35">
      <c r="B2183" s="10">
        <v>49618803</v>
      </c>
      <c r="C2183" s="10">
        <v>803</v>
      </c>
      <c r="D2183" s="11" t="s">
        <v>5120</v>
      </c>
      <c r="E2183" s="11"/>
      <c r="F2183" s="11"/>
      <c r="G2183" s="11" t="s">
        <v>46</v>
      </c>
      <c r="H2183" s="10" t="s">
        <v>1837</v>
      </c>
      <c r="I2183" s="41" t="s">
        <v>48</v>
      </c>
      <c r="J2183" s="41"/>
      <c r="K2183" s="10"/>
      <c r="L2183" s="10" t="s">
        <v>66</v>
      </c>
      <c r="M2183" s="10" t="s">
        <v>67</v>
      </c>
      <c r="N2183" s="13" t="s">
        <v>2577</v>
      </c>
      <c r="O2183" s="10" t="s">
        <v>53</v>
      </c>
      <c r="P2183" s="15" t="s">
        <v>2577</v>
      </c>
      <c r="Q2183" s="11"/>
      <c r="R2183" s="10"/>
      <c r="S2183" s="10" t="s">
        <v>536</v>
      </c>
      <c r="T2183" s="10" t="s">
        <v>536</v>
      </c>
      <c r="U2183" s="10" t="s">
        <v>2580</v>
      </c>
      <c r="V2183" s="10">
        <v>2710193200</v>
      </c>
      <c r="W2183" s="10" t="s">
        <v>604</v>
      </c>
      <c r="X2183" s="112" t="s">
        <v>604</v>
      </c>
      <c r="Y2183" s="10" t="s">
        <v>604</v>
      </c>
      <c r="Z2183" s="10" t="s">
        <v>604</v>
      </c>
      <c r="AA2183" s="112" t="s">
        <v>2581</v>
      </c>
      <c r="AB2183" s="113"/>
      <c r="AC2183" s="14"/>
      <c r="AD2183" s="14"/>
      <c r="AE2183" s="14"/>
      <c r="AF2183" s="14"/>
      <c r="AG2183" s="14"/>
      <c r="AH2183" s="14"/>
      <c r="AL2183" s="115"/>
      <c r="AO2183" s="115"/>
    </row>
    <row r="2184" spans="2:41" hidden="1" x14ac:dyDescent="0.35">
      <c r="B2184" s="10">
        <v>49630803</v>
      </c>
      <c r="C2184" s="10">
        <v>803</v>
      </c>
      <c r="D2184" s="11" t="s">
        <v>5121</v>
      </c>
      <c r="E2184" s="11"/>
      <c r="F2184" s="11"/>
      <c r="G2184" s="11" t="s">
        <v>46</v>
      </c>
      <c r="H2184" s="10" t="s">
        <v>1837</v>
      </c>
      <c r="I2184" s="41" t="s">
        <v>48</v>
      </c>
      <c r="J2184" s="41"/>
      <c r="K2184" s="10"/>
      <c r="L2184" s="10" t="s">
        <v>66</v>
      </c>
      <c r="M2184" s="10" t="s">
        <v>67</v>
      </c>
      <c r="N2184" s="13" t="s">
        <v>2577</v>
      </c>
      <c r="O2184" s="10" t="s">
        <v>53</v>
      </c>
      <c r="P2184" s="15" t="s">
        <v>2577</v>
      </c>
      <c r="Q2184" s="11"/>
      <c r="R2184" s="10"/>
      <c r="S2184" s="10" t="s">
        <v>536</v>
      </c>
      <c r="T2184" s="10" t="s">
        <v>536</v>
      </c>
      <c r="U2184" s="10" t="s">
        <v>2580</v>
      </c>
      <c r="V2184" s="10" t="s">
        <v>604</v>
      </c>
      <c r="W2184" s="10" t="s">
        <v>604</v>
      </c>
      <c r="X2184" s="112" t="s">
        <v>604</v>
      </c>
      <c r="Y2184" s="10" t="s">
        <v>604</v>
      </c>
      <c r="Z2184" s="10" t="s">
        <v>604</v>
      </c>
      <c r="AA2184" s="112" t="s">
        <v>2581</v>
      </c>
      <c r="AB2184" s="113"/>
      <c r="AC2184" s="14"/>
      <c r="AD2184" s="14"/>
      <c r="AE2184" s="14"/>
      <c r="AF2184" s="14"/>
      <c r="AG2184" s="14"/>
      <c r="AH2184" s="14"/>
      <c r="AL2184" s="115"/>
      <c r="AO2184" s="115"/>
    </row>
    <row r="2185" spans="2:41" hidden="1" x14ac:dyDescent="0.35">
      <c r="B2185" s="10">
        <v>49641855</v>
      </c>
      <c r="C2185" s="10">
        <v>855</v>
      </c>
      <c r="D2185" s="11" t="s">
        <v>5122</v>
      </c>
      <c r="E2185" s="11"/>
      <c r="F2185" s="11"/>
      <c r="G2185" s="11" t="s">
        <v>46</v>
      </c>
      <c r="H2185" s="10" t="s">
        <v>163</v>
      </c>
      <c r="I2185" s="41" t="s">
        <v>164</v>
      </c>
      <c r="J2185" s="41"/>
      <c r="K2185" s="10"/>
      <c r="L2185" s="10" t="s">
        <v>66</v>
      </c>
      <c r="M2185" s="10" t="s">
        <v>67</v>
      </c>
      <c r="N2185" s="13" t="s">
        <v>2577</v>
      </c>
      <c r="O2185" s="10" t="s">
        <v>53</v>
      </c>
      <c r="P2185" s="15" t="s">
        <v>2577</v>
      </c>
      <c r="Q2185" s="11"/>
      <c r="R2185" s="10"/>
      <c r="S2185" s="10" t="s">
        <v>536</v>
      </c>
      <c r="T2185" s="10" t="s">
        <v>536</v>
      </c>
      <c r="U2185" s="10" t="s">
        <v>2580</v>
      </c>
      <c r="V2185" s="10">
        <v>2710193200</v>
      </c>
      <c r="W2185" s="10" t="s">
        <v>604</v>
      </c>
      <c r="X2185" s="112" t="s">
        <v>604</v>
      </c>
      <c r="Y2185" s="10" t="s">
        <v>604</v>
      </c>
      <c r="Z2185" s="10" t="s">
        <v>604</v>
      </c>
      <c r="AA2185" s="112" t="s">
        <v>2581</v>
      </c>
      <c r="AB2185" s="113"/>
      <c r="AC2185" s="14"/>
      <c r="AD2185" s="14"/>
      <c r="AE2185" s="14"/>
      <c r="AF2185" s="14"/>
      <c r="AG2185" s="14"/>
      <c r="AH2185" s="14"/>
    </row>
    <row r="2186" spans="2:41" hidden="1" x14ac:dyDescent="0.35">
      <c r="B2186" s="10">
        <v>49641801</v>
      </c>
      <c r="C2186" s="10">
        <v>801</v>
      </c>
      <c r="D2186" s="11" t="s">
        <v>5123</v>
      </c>
      <c r="E2186" s="11"/>
      <c r="F2186" s="11"/>
      <c r="G2186" s="11" t="s">
        <v>46</v>
      </c>
      <c r="H2186" s="10" t="s">
        <v>79</v>
      </c>
      <c r="I2186" s="41" t="s">
        <v>79</v>
      </c>
      <c r="J2186" s="41"/>
      <c r="K2186" s="10"/>
      <c r="L2186" s="10" t="s">
        <v>66</v>
      </c>
      <c r="M2186" s="10" t="s">
        <v>67</v>
      </c>
      <c r="N2186" s="13" t="s">
        <v>2577</v>
      </c>
      <c r="O2186" s="10" t="s">
        <v>53</v>
      </c>
      <c r="P2186" s="15" t="s">
        <v>2577</v>
      </c>
      <c r="Q2186" s="11"/>
      <c r="R2186" s="10"/>
      <c r="S2186" s="10" t="s">
        <v>536</v>
      </c>
      <c r="T2186" s="10" t="s">
        <v>536</v>
      </c>
      <c r="U2186" s="112" t="s">
        <v>2580</v>
      </c>
      <c r="V2186" s="10">
        <v>2710193200</v>
      </c>
      <c r="W2186" s="10" t="s">
        <v>44</v>
      </c>
      <c r="X2186" s="112" t="s">
        <v>604</v>
      </c>
      <c r="Y2186" s="10" t="s">
        <v>604</v>
      </c>
      <c r="Z2186" s="10" t="s">
        <v>604</v>
      </c>
      <c r="AA2186" s="112" t="s">
        <v>2581</v>
      </c>
      <c r="AB2186" s="113"/>
      <c r="AC2186" s="14"/>
      <c r="AD2186" s="14"/>
      <c r="AE2186" s="14"/>
      <c r="AF2186" s="14"/>
      <c r="AG2186" s="14"/>
      <c r="AH2186" s="14"/>
    </row>
    <row r="2187" spans="2:41" hidden="1" x14ac:dyDescent="0.35">
      <c r="B2187" s="10">
        <v>49641803</v>
      </c>
      <c r="C2187" s="10">
        <v>803</v>
      </c>
      <c r="D2187" s="11" t="s">
        <v>5124</v>
      </c>
      <c r="E2187" s="11"/>
      <c r="F2187" s="11"/>
      <c r="G2187" s="11" t="s">
        <v>46</v>
      </c>
      <c r="H2187" s="10" t="s">
        <v>1837</v>
      </c>
      <c r="I2187" s="41" t="s">
        <v>48</v>
      </c>
      <c r="J2187" s="41"/>
      <c r="K2187" s="10"/>
      <c r="L2187" s="10" t="s">
        <v>66</v>
      </c>
      <c r="M2187" s="10" t="s">
        <v>67</v>
      </c>
      <c r="N2187" s="13" t="s">
        <v>2577</v>
      </c>
      <c r="O2187" s="10" t="s">
        <v>53</v>
      </c>
      <c r="P2187" s="15" t="s">
        <v>2577</v>
      </c>
      <c r="Q2187" s="11"/>
      <c r="R2187" s="10"/>
      <c r="S2187" s="10" t="s">
        <v>536</v>
      </c>
      <c r="T2187" s="10" t="s">
        <v>536</v>
      </c>
      <c r="U2187" s="112" t="s">
        <v>2580</v>
      </c>
      <c r="V2187" s="10">
        <v>2710193200</v>
      </c>
      <c r="W2187" s="10" t="s">
        <v>604</v>
      </c>
      <c r="X2187" s="112" t="s">
        <v>604</v>
      </c>
      <c r="Y2187" s="10" t="s">
        <v>604</v>
      </c>
      <c r="Z2187" s="10" t="s">
        <v>604</v>
      </c>
      <c r="AA2187" s="112" t="s">
        <v>2581</v>
      </c>
      <c r="AB2187" s="113"/>
      <c r="AC2187" s="14"/>
      <c r="AD2187" s="14"/>
      <c r="AE2187" s="14"/>
      <c r="AF2187" s="14"/>
      <c r="AG2187" s="14"/>
      <c r="AH2187" s="14"/>
    </row>
    <row r="2188" spans="2:41" hidden="1" x14ac:dyDescent="0.35">
      <c r="B2188" s="10">
        <v>49664803</v>
      </c>
      <c r="C2188" s="10">
        <v>803</v>
      </c>
      <c r="D2188" s="11" t="s">
        <v>5125</v>
      </c>
      <c r="E2188" s="11"/>
      <c r="F2188" s="11"/>
      <c r="G2188" s="11" t="s">
        <v>46</v>
      </c>
      <c r="H2188" s="10" t="s">
        <v>1837</v>
      </c>
      <c r="I2188" s="41" t="s">
        <v>48</v>
      </c>
      <c r="J2188" s="41"/>
      <c r="K2188" s="10"/>
      <c r="L2188" s="10" t="s">
        <v>66</v>
      </c>
      <c r="M2188" s="10" t="s">
        <v>67</v>
      </c>
      <c r="N2188" s="13" t="s">
        <v>2577</v>
      </c>
      <c r="O2188" s="10" t="s">
        <v>53</v>
      </c>
      <c r="P2188" s="15" t="s">
        <v>2577</v>
      </c>
      <c r="Q2188" s="11"/>
      <c r="R2188" s="10"/>
      <c r="S2188" s="10">
        <v>49664809</v>
      </c>
      <c r="T2188" s="10" t="s">
        <v>5126</v>
      </c>
      <c r="U2188" s="10" t="s">
        <v>2594</v>
      </c>
      <c r="V2188" s="10">
        <v>2710193200</v>
      </c>
      <c r="W2188" s="10" t="s">
        <v>604</v>
      </c>
      <c r="X2188" s="112" t="s">
        <v>5127</v>
      </c>
      <c r="Y2188" s="10" t="s">
        <v>604</v>
      </c>
      <c r="Z2188" s="10" t="s">
        <v>604</v>
      </c>
      <c r="AA2188" s="112" t="s">
        <v>5128</v>
      </c>
      <c r="AB2188" s="113"/>
      <c r="AC2188" s="14"/>
      <c r="AD2188" s="14"/>
      <c r="AE2188" s="14"/>
      <c r="AF2188" s="14"/>
      <c r="AG2188" s="14"/>
      <c r="AH2188" s="14"/>
      <c r="AL2188" s="115"/>
      <c r="AO2188" s="115"/>
    </row>
    <row r="2189" spans="2:41" hidden="1" x14ac:dyDescent="0.35">
      <c r="B2189" s="10">
        <v>49667803</v>
      </c>
      <c r="C2189" s="10">
        <v>803</v>
      </c>
      <c r="D2189" s="11" t="s">
        <v>5129</v>
      </c>
      <c r="E2189" s="10"/>
      <c r="F2189" s="11"/>
      <c r="G2189" s="11" t="s">
        <v>46</v>
      </c>
      <c r="H2189" s="10" t="s">
        <v>1837</v>
      </c>
      <c r="I2189" s="41" t="s">
        <v>48</v>
      </c>
      <c r="J2189" s="41"/>
      <c r="K2189" s="10"/>
      <c r="L2189" s="10" t="s">
        <v>66</v>
      </c>
      <c r="M2189" s="10" t="s">
        <v>67</v>
      </c>
      <c r="N2189" s="13" t="s">
        <v>2577</v>
      </c>
      <c r="O2189" s="10" t="s">
        <v>53</v>
      </c>
      <c r="P2189" s="15" t="s">
        <v>2577</v>
      </c>
      <c r="Q2189" s="10"/>
      <c r="R2189" s="10"/>
      <c r="S2189" s="10">
        <v>49667809</v>
      </c>
      <c r="T2189" s="11" t="s">
        <v>2324</v>
      </c>
      <c r="U2189" s="10" t="s">
        <v>2594</v>
      </c>
      <c r="V2189" s="10">
        <v>2710193200</v>
      </c>
      <c r="W2189" s="10" t="s">
        <v>604</v>
      </c>
      <c r="X2189" s="112" t="s">
        <v>5130</v>
      </c>
      <c r="Y2189" s="10" t="s">
        <v>604</v>
      </c>
      <c r="Z2189" s="10" t="s">
        <v>604</v>
      </c>
      <c r="AA2189" s="112" t="s">
        <v>5131</v>
      </c>
      <c r="AB2189" s="113"/>
      <c r="AC2189" s="14"/>
      <c r="AD2189" s="14"/>
      <c r="AE2189" s="14"/>
      <c r="AF2189" s="14"/>
      <c r="AG2189" s="14"/>
      <c r="AH2189" s="14"/>
      <c r="AL2189" s="115"/>
      <c r="AO2189" s="115"/>
    </row>
    <row r="2190" spans="2:41" hidden="1" x14ac:dyDescent="0.35">
      <c r="B2190" s="10">
        <v>49665855</v>
      </c>
      <c r="C2190" s="10">
        <v>855</v>
      </c>
      <c r="D2190" s="11" t="s">
        <v>5132</v>
      </c>
      <c r="E2190" s="10"/>
      <c r="F2190" s="11"/>
      <c r="G2190" s="11" t="s">
        <v>46</v>
      </c>
      <c r="H2190" s="10" t="s">
        <v>163</v>
      </c>
      <c r="I2190" s="41" t="s">
        <v>164</v>
      </c>
      <c r="J2190" s="41"/>
      <c r="K2190" s="10"/>
      <c r="L2190" s="10" t="s">
        <v>66</v>
      </c>
      <c r="M2190" s="10" t="s">
        <v>67</v>
      </c>
      <c r="N2190" s="13" t="s">
        <v>2577</v>
      </c>
      <c r="O2190" s="10" t="s">
        <v>53</v>
      </c>
      <c r="P2190" s="15" t="s">
        <v>2577</v>
      </c>
      <c r="Q2190" s="10"/>
      <c r="R2190" s="10"/>
      <c r="S2190" s="10" t="s">
        <v>536</v>
      </c>
      <c r="T2190" s="11" t="s">
        <v>536</v>
      </c>
      <c r="U2190" s="10" t="s">
        <v>2580</v>
      </c>
      <c r="V2190" s="10">
        <v>2710193200</v>
      </c>
      <c r="W2190" s="10" t="s">
        <v>604</v>
      </c>
      <c r="X2190" s="112" t="s">
        <v>604</v>
      </c>
      <c r="Y2190" s="10" t="s">
        <v>604</v>
      </c>
      <c r="Z2190" s="10" t="s">
        <v>604</v>
      </c>
      <c r="AA2190" s="112" t="s">
        <v>2581</v>
      </c>
      <c r="AB2190" s="113"/>
      <c r="AC2190" s="14"/>
      <c r="AD2190" s="14"/>
      <c r="AE2190" s="114"/>
      <c r="AF2190" s="14"/>
      <c r="AG2190" s="14"/>
      <c r="AH2190" s="14"/>
    </row>
    <row r="2191" spans="2:41" hidden="1" x14ac:dyDescent="0.35">
      <c r="B2191" s="10">
        <v>49350849</v>
      </c>
      <c r="C2191" s="10">
        <v>849</v>
      </c>
      <c r="D2191" s="11" t="s">
        <v>5133</v>
      </c>
      <c r="E2191" s="11"/>
      <c r="F2191" s="11"/>
      <c r="G2191" s="11" t="s">
        <v>46</v>
      </c>
      <c r="H2191" s="10" t="s">
        <v>3992</v>
      </c>
      <c r="I2191" s="41" t="s">
        <v>140</v>
      </c>
      <c r="J2191" s="41"/>
      <c r="K2191" s="10"/>
      <c r="L2191" s="10" t="s">
        <v>51</v>
      </c>
      <c r="M2191" s="10" t="s">
        <v>67</v>
      </c>
      <c r="N2191" s="13" t="s">
        <v>2577</v>
      </c>
      <c r="O2191" s="10" t="s">
        <v>53</v>
      </c>
      <c r="P2191" s="15" t="s">
        <v>2577</v>
      </c>
      <c r="Q2191" s="11"/>
      <c r="R2191" s="10"/>
      <c r="S2191" s="10" t="s">
        <v>536</v>
      </c>
      <c r="T2191" s="10" t="s">
        <v>536</v>
      </c>
      <c r="U2191" s="10" t="s">
        <v>2580</v>
      </c>
      <c r="V2191" s="10">
        <v>2710193200</v>
      </c>
      <c r="W2191" s="10" t="s">
        <v>2582</v>
      </c>
      <c r="X2191" s="112" t="s">
        <v>604</v>
      </c>
      <c r="Y2191" s="10" t="s">
        <v>604</v>
      </c>
      <c r="Z2191" s="10" t="s">
        <v>604</v>
      </c>
      <c r="AA2191" s="112" t="s">
        <v>2581</v>
      </c>
      <c r="AB2191" s="113"/>
      <c r="AC2191" s="14"/>
      <c r="AD2191" s="14"/>
      <c r="AE2191" s="14"/>
      <c r="AF2191" s="14"/>
      <c r="AG2191" s="14"/>
      <c r="AH2191" s="14"/>
    </row>
    <row r="2192" spans="2:41" hidden="1" x14ac:dyDescent="0.35">
      <c r="B2192" s="10">
        <v>49665803</v>
      </c>
      <c r="C2192" s="10">
        <v>803</v>
      </c>
      <c r="D2192" s="11" t="s">
        <v>5134</v>
      </c>
      <c r="E2192" s="11"/>
      <c r="F2192" s="11"/>
      <c r="G2192" s="11" t="s">
        <v>46</v>
      </c>
      <c r="H2192" s="10" t="s">
        <v>1837</v>
      </c>
      <c r="I2192" s="41" t="s">
        <v>48</v>
      </c>
      <c r="J2192" s="41"/>
      <c r="K2192" s="10"/>
      <c r="L2192" s="10" t="s">
        <v>66</v>
      </c>
      <c r="M2192" s="10" t="s">
        <v>67</v>
      </c>
      <c r="N2192" s="13" t="s">
        <v>2577</v>
      </c>
      <c r="O2192" s="10" t="s">
        <v>53</v>
      </c>
      <c r="P2192" s="15" t="s">
        <v>2577</v>
      </c>
      <c r="Q2192" s="11"/>
      <c r="R2192" s="10"/>
      <c r="S2192" s="10">
        <v>49665809</v>
      </c>
      <c r="T2192" s="10" t="s">
        <v>2329</v>
      </c>
      <c r="U2192" s="10" t="s">
        <v>2594</v>
      </c>
      <c r="V2192" s="10">
        <v>2710193200</v>
      </c>
      <c r="W2192" s="10" t="s">
        <v>604</v>
      </c>
      <c r="X2192" s="10" t="s">
        <v>5135</v>
      </c>
      <c r="Y2192" s="10" t="s">
        <v>604</v>
      </c>
      <c r="Z2192" s="10" t="s">
        <v>604</v>
      </c>
      <c r="AA2192" s="10" t="s">
        <v>5136</v>
      </c>
      <c r="AB2192" s="14"/>
      <c r="AC2192" s="14"/>
      <c r="AD2192" s="14"/>
      <c r="AE2192" s="14"/>
      <c r="AF2192" s="14"/>
      <c r="AG2192" s="14"/>
      <c r="AH2192" s="14"/>
    </row>
    <row r="2193" spans="2:38" hidden="1" x14ac:dyDescent="0.35">
      <c r="B2193" s="10">
        <v>43000803</v>
      </c>
      <c r="C2193" s="10">
        <v>803</v>
      </c>
      <c r="D2193" s="11" t="s">
        <v>5137</v>
      </c>
      <c r="E2193" s="11"/>
      <c r="F2193" s="11"/>
      <c r="G2193" s="11" t="s">
        <v>46</v>
      </c>
      <c r="H2193" s="10" t="s">
        <v>1837</v>
      </c>
      <c r="I2193" s="41" t="s">
        <v>48</v>
      </c>
      <c r="J2193" s="41"/>
      <c r="K2193" s="10"/>
      <c r="L2193" s="10" t="s">
        <v>66</v>
      </c>
      <c r="M2193" s="10" t="s">
        <v>67</v>
      </c>
      <c r="N2193" s="13" t="s">
        <v>2577</v>
      </c>
      <c r="O2193" s="10" t="s">
        <v>53</v>
      </c>
      <c r="P2193" s="15" t="s">
        <v>2577</v>
      </c>
      <c r="Q2193" s="11"/>
      <c r="R2193" s="10"/>
      <c r="S2193" s="10" t="s">
        <v>536</v>
      </c>
      <c r="T2193" s="10" t="s">
        <v>536</v>
      </c>
      <c r="U2193" s="10" t="s">
        <v>2580</v>
      </c>
      <c r="V2193" s="10" t="s">
        <v>604</v>
      </c>
      <c r="W2193" s="10" t="s">
        <v>604</v>
      </c>
      <c r="X2193" s="112" t="s">
        <v>604</v>
      </c>
      <c r="Y2193" s="10" t="s">
        <v>604</v>
      </c>
      <c r="Z2193" s="10" t="s">
        <v>604</v>
      </c>
      <c r="AA2193" s="112" t="s">
        <v>2581</v>
      </c>
      <c r="AB2193" s="14"/>
      <c r="AC2193" s="14"/>
      <c r="AD2193" s="14"/>
      <c r="AE2193" s="14"/>
      <c r="AF2193" s="14"/>
      <c r="AG2193" s="14"/>
      <c r="AH2193" s="14"/>
    </row>
    <row r="2194" spans="2:38" hidden="1" x14ac:dyDescent="0.35">
      <c r="B2194" s="10">
        <v>49940803</v>
      </c>
      <c r="C2194" s="10">
        <v>803</v>
      </c>
      <c r="D2194" s="11" t="s">
        <v>5138</v>
      </c>
      <c r="E2194" s="11"/>
      <c r="F2194" s="11"/>
      <c r="G2194" s="11" t="s">
        <v>46</v>
      </c>
      <c r="H2194" s="10" t="s">
        <v>1837</v>
      </c>
      <c r="I2194" s="41" t="s">
        <v>48</v>
      </c>
      <c r="J2194" s="41"/>
      <c r="K2194" s="10"/>
      <c r="L2194" s="10" t="s">
        <v>3055</v>
      </c>
      <c r="M2194" s="10" t="s">
        <v>67</v>
      </c>
      <c r="N2194" s="13" t="s">
        <v>2577</v>
      </c>
      <c r="O2194" s="10" t="s">
        <v>53</v>
      </c>
      <c r="P2194" s="15" t="s">
        <v>2577</v>
      </c>
      <c r="Q2194" s="11"/>
      <c r="R2194" s="10"/>
      <c r="S2194" s="10" t="s">
        <v>536</v>
      </c>
      <c r="T2194" s="10" t="s">
        <v>536</v>
      </c>
      <c r="U2194" s="10" t="s">
        <v>2580</v>
      </c>
      <c r="V2194" s="10">
        <v>2715000000</v>
      </c>
      <c r="W2194" s="10" t="s">
        <v>604</v>
      </c>
      <c r="X2194" s="112" t="s">
        <v>604</v>
      </c>
      <c r="Y2194" s="10" t="s">
        <v>604</v>
      </c>
      <c r="Z2194" s="10" t="s">
        <v>604</v>
      </c>
      <c r="AA2194" s="112" t="s">
        <v>2581</v>
      </c>
      <c r="AB2194" s="113"/>
      <c r="AC2194" s="14"/>
      <c r="AD2194" s="14"/>
      <c r="AE2194" s="14"/>
      <c r="AF2194" s="14"/>
      <c r="AG2194" s="14"/>
      <c r="AH2194" s="14"/>
    </row>
    <row r="2195" spans="2:38" hidden="1" x14ac:dyDescent="0.35">
      <c r="B2195" s="10">
        <v>49249803</v>
      </c>
      <c r="C2195" s="10">
        <v>803</v>
      </c>
      <c r="D2195" s="11" t="s">
        <v>5139</v>
      </c>
      <c r="E2195" s="11"/>
      <c r="F2195" s="11"/>
      <c r="G2195" s="11" t="s">
        <v>46</v>
      </c>
      <c r="H2195" s="10" t="s">
        <v>1837</v>
      </c>
      <c r="I2195" s="41" t="s">
        <v>48</v>
      </c>
      <c r="J2195" s="41"/>
      <c r="K2195" s="10"/>
      <c r="L2195" s="10" t="s">
        <v>3055</v>
      </c>
      <c r="M2195" s="10" t="s">
        <v>67</v>
      </c>
      <c r="N2195" s="13" t="s">
        <v>2577</v>
      </c>
      <c r="O2195" s="10" t="s">
        <v>53</v>
      </c>
      <c r="P2195" s="15" t="s">
        <v>2577</v>
      </c>
      <c r="Q2195" s="11"/>
      <c r="R2195" s="10"/>
      <c r="S2195" s="10" t="s">
        <v>536</v>
      </c>
      <c r="T2195" s="10" t="s">
        <v>536</v>
      </c>
      <c r="U2195" s="10" t="s">
        <v>2580</v>
      </c>
      <c r="V2195" s="10">
        <v>2715000000</v>
      </c>
      <c r="W2195" s="10" t="s">
        <v>604</v>
      </c>
      <c r="X2195" s="112" t="s">
        <v>604</v>
      </c>
      <c r="Y2195" s="10" t="s">
        <v>604</v>
      </c>
      <c r="Z2195" s="10" t="s">
        <v>604</v>
      </c>
      <c r="AA2195" s="112" t="s">
        <v>2581</v>
      </c>
      <c r="AB2195" s="14"/>
      <c r="AC2195" s="14"/>
      <c r="AD2195" s="14"/>
      <c r="AE2195" s="14"/>
      <c r="AF2195" s="14"/>
      <c r="AG2195" s="14"/>
      <c r="AH2195" s="14"/>
    </row>
    <row r="2196" spans="2:38" hidden="1" x14ac:dyDescent="0.35">
      <c r="B2196" s="10">
        <v>45182801</v>
      </c>
      <c r="C2196" s="10">
        <v>801</v>
      </c>
      <c r="D2196" s="11" t="s">
        <v>5140</v>
      </c>
      <c r="E2196" s="11"/>
      <c r="F2196" s="11"/>
      <c r="G2196" s="11" t="s">
        <v>46</v>
      </c>
      <c r="H2196" s="10" t="s">
        <v>79</v>
      </c>
      <c r="I2196" s="41" t="s">
        <v>79</v>
      </c>
      <c r="J2196" s="41"/>
      <c r="K2196" s="10"/>
      <c r="L2196" s="10" t="s">
        <v>604</v>
      </c>
      <c r="M2196" s="10" t="s">
        <v>67</v>
      </c>
      <c r="N2196" s="13" t="s">
        <v>2577</v>
      </c>
      <c r="O2196" s="10" t="s">
        <v>604</v>
      </c>
      <c r="P2196" s="15" t="s">
        <v>2577</v>
      </c>
      <c r="Q2196" s="11"/>
      <c r="R2196" s="10"/>
      <c r="S2196" s="10" t="s">
        <v>536</v>
      </c>
      <c r="T2196" s="10" t="s">
        <v>536</v>
      </c>
      <c r="U2196" s="10" t="s">
        <v>2580</v>
      </c>
      <c r="V2196" s="10" t="s">
        <v>604</v>
      </c>
      <c r="W2196" s="10" t="s">
        <v>604</v>
      </c>
      <c r="X2196" s="112" t="s">
        <v>604</v>
      </c>
      <c r="Y2196" s="10" t="s">
        <v>604</v>
      </c>
      <c r="Z2196" s="10" t="s">
        <v>604</v>
      </c>
      <c r="AA2196" s="112" t="s">
        <v>2581</v>
      </c>
      <c r="AB2196" s="14"/>
      <c r="AC2196" s="14"/>
      <c r="AD2196" s="14"/>
      <c r="AE2196" s="14"/>
      <c r="AF2196" s="14"/>
      <c r="AG2196" s="14"/>
      <c r="AH2196" s="14"/>
    </row>
    <row r="2197" spans="2:38" hidden="1" x14ac:dyDescent="0.35">
      <c r="B2197" s="10">
        <v>45182803</v>
      </c>
      <c r="C2197" s="10">
        <v>803</v>
      </c>
      <c r="D2197" s="11" t="s">
        <v>5141</v>
      </c>
      <c r="E2197" s="11"/>
      <c r="F2197" s="11"/>
      <c r="G2197" s="11" t="s">
        <v>46</v>
      </c>
      <c r="H2197" s="10" t="s">
        <v>1837</v>
      </c>
      <c r="I2197" s="41" t="s">
        <v>48</v>
      </c>
      <c r="J2197" s="41"/>
      <c r="K2197" s="10"/>
      <c r="L2197" s="10" t="s">
        <v>3055</v>
      </c>
      <c r="M2197" s="10" t="s">
        <v>67</v>
      </c>
      <c r="N2197" s="13" t="s">
        <v>2577</v>
      </c>
      <c r="O2197" s="10" t="s">
        <v>604</v>
      </c>
      <c r="P2197" s="15" t="s">
        <v>2577</v>
      </c>
      <c r="Q2197" s="11"/>
      <c r="R2197" s="10"/>
      <c r="S2197" s="10" t="s">
        <v>536</v>
      </c>
      <c r="T2197" s="10" t="s">
        <v>536</v>
      </c>
      <c r="U2197" s="10" t="s">
        <v>2580</v>
      </c>
      <c r="V2197" s="10" t="s">
        <v>604</v>
      </c>
      <c r="W2197" s="10" t="s">
        <v>604</v>
      </c>
      <c r="X2197" s="10" t="s">
        <v>604</v>
      </c>
      <c r="Y2197" s="10" t="s">
        <v>604</v>
      </c>
      <c r="Z2197" s="10" t="s">
        <v>604</v>
      </c>
      <c r="AA2197" s="10" t="s">
        <v>2581</v>
      </c>
      <c r="AB2197" s="14"/>
      <c r="AC2197" s="14"/>
      <c r="AD2197" s="14"/>
      <c r="AE2197" s="14"/>
      <c r="AF2197" s="14"/>
      <c r="AG2197" s="14"/>
      <c r="AH2197" s="14"/>
    </row>
    <row r="2198" spans="2:38" hidden="1" x14ac:dyDescent="0.35">
      <c r="B2198" s="10">
        <v>45757801</v>
      </c>
      <c r="C2198" s="10">
        <v>801</v>
      </c>
      <c r="D2198" s="11" t="s">
        <v>5142</v>
      </c>
      <c r="E2198" s="11"/>
      <c r="F2198" s="11"/>
      <c r="G2198" s="11" t="s">
        <v>46</v>
      </c>
      <c r="H2198" s="10" t="s">
        <v>79</v>
      </c>
      <c r="I2198" s="41" t="s">
        <v>79</v>
      </c>
      <c r="J2198" s="41"/>
      <c r="K2198" s="10"/>
      <c r="L2198" s="10" t="s">
        <v>604</v>
      </c>
      <c r="M2198" s="10" t="s">
        <v>67</v>
      </c>
      <c r="N2198" s="13" t="s">
        <v>2577</v>
      </c>
      <c r="O2198" s="10" t="s">
        <v>604</v>
      </c>
      <c r="P2198" s="15" t="s">
        <v>2577</v>
      </c>
      <c r="Q2198" s="11"/>
      <c r="R2198" s="10"/>
      <c r="S2198" s="10" t="s">
        <v>536</v>
      </c>
      <c r="T2198" s="10" t="s">
        <v>536</v>
      </c>
      <c r="U2198" s="112" t="s">
        <v>2580</v>
      </c>
      <c r="V2198" s="10" t="s">
        <v>604</v>
      </c>
      <c r="W2198" s="10" t="s">
        <v>604</v>
      </c>
      <c r="X2198" s="10" t="s">
        <v>604</v>
      </c>
      <c r="Y2198" s="10" t="s">
        <v>604</v>
      </c>
      <c r="Z2198" s="10" t="s">
        <v>604</v>
      </c>
      <c r="AA2198" s="10" t="s">
        <v>2581</v>
      </c>
      <c r="AB2198" s="14"/>
      <c r="AC2198" s="14"/>
      <c r="AD2198" s="14"/>
      <c r="AE2198" s="14"/>
      <c r="AF2198" s="14"/>
      <c r="AG2198" s="14"/>
      <c r="AH2198" s="14"/>
    </row>
    <row r="2199" spans="2:38" hidden="1" x14ac:dyDescent="0.35">
      <c r="B2199" s="10">
        <v>45757803</v>
      </c>
      <c r="C2199" s="10">
        <v>803</v>
      </c>
      <c r="D2199" s="11" t="s">
        <v>5143</v>
      </c>
      <c r="E2199" s="11"/>
      <c r="F2199" s="11"/>
      <c r="G2199" s="11" t="s">
        <v>46</v>
      </c>
      <c r="H2199" s="10" t="s">
        <v>1837</v>
      </c>
      <c r="I2199" s="41" t="s">
        <v>48</v>
      </c>
      <c r="J2199" s="41"/>
      <c r="K2199" s="10"/>
      <c r="L2199" s="10" t="s">
        <v>604</v>
      </c>
      <c r="M2199" s="10" t="s">
        <v>67</v>
      </c>
      <c r="N2199" s="13" t="s">
        <v>2577</v>
      </c>
      <c r="O2199" s="10" t="s">
        <v>604</v>
      </c>
      <c r="P2199" s="15" t="s">
        <v>2577</v>
      </c>
      <c r="Q2199" s="11"/>
      <c r="R2199" s="10"/>
      <c r="S2199" s="10" t="s">
        <v>536</v>
      </c>
      <c r="T2199" s="10" t="s">
        <v>536</v>
      </c>
      <c r="U2199" s="10" t="s">
        <v>2580</v>
      </c>
      <c r="V2199" s="10">
        <v>2715000000</v>
      </c>
      <c r="W2199" s="10" t="s">
        <v>604</v>
      </c>
      <c r="X2199" s="10" t="s">
        <v>604</v>
      </c>
      <c r="Y2199" s="10" t="s">
        <v>604</v>
      </c>
      <c r="Z2199" s="10" t="s">
        <v>604</v>
      </c>
      <c r="AA2199" s="10" t="s">
        <v>2581</v>
      </c>
      <c r="AB2199" s="14"/>
      <c r="AC2199" s="14"/>
      <c r="AD2199" s="14"/>
      <c r="AE2199" s="14"/>
      <c r="AF2199" s="14"/>
      <c r="AG2199" s="14"/>
      <c r="AH2199" s="14"/>
    </row>
    <row r="2200" spans="2:38" hidden="1" x14ac:dyDescent="0.35">
      <c r="B2200" s="10">
        <v>46798803</v>
      </c>
      <c r="C2200" s="10">
        <v>803</v>
      </c>
      <c r="D2200" s="11" t="s">
        <v>5144</v>
      </c>
      <c r="E2200" s="11"/>
      <c r="F2200" s="11"/>
      <c r="G2200" s="11" t="s">
        <v>46</v>
      </c>
      <c r="H2200" s="10" t="s">
        <v>1837</v>
      </c>
      <c r="I2200" s="41" t="s">
        <v>48</v>
      </c>
      <c r="J2200" s="41"/>
      <c r="K2200" s="10"/>
      <c r="L2200" s="10" t="s">
        <v>3055</v>
      </c>
      <c r="M2200" s="10" t="s">
        <v>67</v>
      </c>
      <c r="N2200" s="13" t="s">
        <v>2577</v>
      </c>
      <c r="O2200" s="10" t="s">
        <v>604</v>
      </c>
      <c r="P2200" s="15" t="s">
        <v>2577</v>
      </c>
      <c r="Q2200" s="11"/>
      <c r="R2200" s="10"/>
      <c r="S2200" s="10" t="s">
        <v>536</v>
      </c>
      <c r="T2200" s="10" t="s">
        <v>536</v>
      </c>
      <c r="U2200" s="10" t="s">
        <v>2580</v>
      </c>
      <c r="V2200" s="10">
        <v>2715000000</v>
      </c>
      <c r="W2200" s="10" t="s">
        <v>604</v>
      </c>
      <c r="X2200" s="112" t="s">
        <v>604</v>
      </c>
      <c r="Y2200" s="10" t="s">
        <v>604</v>
      </c>
      <c r="Z2200" s="10" t="s">
        <v>604</v>
      </c>
      <c r="AA2200" s="10" t="s">
        <v>2581</v>
      </c>
      <c r="AB2200" s="113"/>
      <c r="AC2200" s="14"/>
      <c r="AD2200" s="14"/>
      <c r="AE2200" s="14"/>
      <c r="AF2200" s="14"/>
      <c r="AG2200" s="14"/>
      <c r="AH2200" s="14"/>
      <c r="AL2200" s="115"/>
    </row>
    <row r="2201" spans="2:38" hidden="1" x14ac:dyDescent="0.35">
      <c r="B2201" s="10">
        <v>47175801</v>
      </c>
      <c r="C2201" s="10">
        <v>801</v>
      </c>
      <c r="D2201" s="11" t="s">
        <v>5145</v>
      </c>
      <c r="E2201" s="11"/>
      <c r="F2201" s="11"/>
      <c r="G2201" s="11" t="s">
        <v>46</v>
      </c>
      <c r="H2201" s="10" t="s">
        <v>79</v>
      </c>
      <c r="I2201" s="41" t="s">
        <v>79</v>
      </c>
      <c r="J2201" s="41"/>
      <c r="K2201" s="10"/>
      <c r="L2201" s="10" t="s">
        <v>66</v>
      </c>
      <c r="M2201" s="10" t="s">
        <v>67</v>
      </c>
      <c r="N2201" s="13" t="s">
        <v>2577</v>
      </c>
      <c r="O2201" s="10" t="s">
        <v>53</v>
      </c>
      <c r="P2201" s="15" t="s">
        <v>2577</v>
      </c>
      <c r="Q2201" s="11"/>
      <c r="R2201" s="10"/>
      <c r="S2201" s="10">
        <v>45271801</v>
      </c>
      <c r="T2201" s="10" t="s">
        <v>4630</v>
      </c>
      <c r="U2201" s="10" t="s">
        <v>2594</v>
      </c>
      <c r="V2201" s="10" t="s">
        <v>604</v>
      </c>
      <c r="W2201" s="10" t="s">
        <v>44</v>
      </c>
      <c r="X2201" s="10" t="s">
        <v>5146</v>
      </c>
      <c r="Y2201" s="10" t="s">
        <v>604</v>
      </c>
      <c r="Z2201" s="10" t="s">
        <v>604</v>
      </c>
      <c r="AA2201" s="10" t="s">
        <v>5147</v>
      </c>
      <c r="AB2201" s="113"/>
      <c r="AC2201" s="14"/>
      <c r="AD2201" s="14"/>
      <c r="AE2201" s="14"/>
      <c r="AF2201" s="14"/>
      <c r="AG2201" s="14"/>
      <c r="AH2201" s="14"/>
    </row>
    <row r="2202" spans="2:38" hidden="1" x14ac:dyDescent="0.35">
      <c r="B2202" s="10">
        <v>47175803</v>
      </c>
      <c r="C2202" s="10">
        <v>803</v>
      </c>
      <c r="D2202" s="11" t="s">
        <v>5148</v>
      </c>
      <c r="E2202" s="11"/>
      <c r="F2202" s="11"/>
      <c r="G2202" s="11" t="s">
        <v>46</v>
      </c>
      <c r="H2202" s="10" t="s">
        <v>1837</v>
      </c>
      <c r="I2202" s="41" t="s">
        <v>48</v>
      </c>
      <c r="J2202" s="41"/>
      <c r="K2202" s="10"/>
      <c r="L2202" s="10" t="s">
        <v>66</v>
      </c>
      <c r="M2202" s="10" t="s">
        <v>67</v>
      </c>
      <c r="N2202" s="13" t="s">
        <v>2577</v>
      </c>
      <c r="O2202" s="10" t="s">
        <v>53</v>
      </c>
      <c r="P2202" s="15" t="s">
        <v>2577</v>
      </c>
      <c r="Q2202" s="11"/>
      <c r="R2202" s="10"/>
      <c r="S2202" s="10">
        <v>45271809</v>
      </c>
      <c r="T2202" s="10" t="s">
        <v>5149</v>
      </c>
      <c r="U2202" s="10" t="s">
        <v>2594</v>
      </c>
      <c r="V2202" s="10">
        <v>2710193200</v>
      </c>
      <c r="W2202" s="10" t="s">
        <v>604</v>
      </c>
      <c r="X2202" s="10" t="s">
        <v>5146</v>
      </c>
      <c r="Y2202" s="10" t="s">
        <v>604</v>
      </c>
      <c r="Z2202" s="10" t="s">
        <v>604</v>
      </c>
      <c r="AA2202" s="10" t="s">
        <v>5147</v>
      </c>
      <c r="AB2202" s="113"/>
      <c r="AC2202" s="14"/>
      <c r="AD2202" s="14"/>
      <c r="AE2202" s="14"/>
      <c r="AF2202" s="14"/>
      <c r="AG2202" s="14"/>
      <c r="AH2202" s="14"/>
    </row>
    <row r="2203" spans="2:38" hidden="1" x14ac:dyDescent="0.35">
      <c r="B2203" s="10">
        <v>47186803</v>
      </c>
      <c r="C2203" s="10">
        <v>803</v>
      </c>
      <c r="D2203" s="11" t="s">
        <v>5150</v>
      </c>
      <c r="E2203" s="10"/>
      <c r="F2203" s="11"/>
      <c r="G2203" s="11" t="s">
        <v>46</v>
      </c>
      <c r="H2203" s="59" t="s">
        <v>1837</v>
      </c>
      <c r="I2203" s="41" t="s">
        <v>48</v>
      </c>
      <c r="J2203" s="41"/>
      <c r="K2203" s="10"/>
      <c r="L2203" s="59" t="s">
        <v>66</v>
      </c>
      <c r="M2203" s="59" t="s">
        <v>67</v>
      </c>
      <c r="N2203" s="95" t="s">
        <v>2577</v>
      </c>
      <c r="O2203" s="59" t="s">
        <v>53</v>
      </c>
      <c r="P2203" s="15" t="s">
        <v>2577</v>
      </c>
      <c r="Q2203" s="10"/>
      <c r="R2203" s="10"/>
      <c r="S2203" s="59" t="s">
        <v>3629</v>
      </c>
      <c r="T2203" s="59" t="s">
        <v>3629</v>
      </c>
      <c r="U2203" s="10" t="s">
        <v>2580</v>
      </c>
      <c r="V2203" s="10">
        <v>2710193200</v>
      </c>
      <c r="W2203" s="10" t="s">
        <v>604</v>
      </c>
      <c r="X2203" s="10" t="s">
        <v>5151</v>
      </c>
      <c r="Y2203" s="10" t="s">
        <v>604</v>
      </c>
      <c r="Z2203" s="10" t="s">
        <v>604</v>
      </c>
      <c r="AA2203" s="10" t="s">
        <v>5152</v>
      </c>
      <c r="AB2203" s="113"/>
      <c r="AC2203" s="14"/>
      <c r="AD2203" s="14"/>
      <c r="AE2203" s="14"/>
      <c r="AF2203" s="14"/>
      <c r="AG2203" s="14"/>
      <c r="AH2203" s="14"/>
    </row>
    <row r="2204" spans="2:38" hidden="1" x14ac:dyDescent="0.35">
      <c r="B2204" s="10">
        <v>47100870</v>
      </c>
      <c r="C2204" s="10">
        <v>870</v>
      </c>
      <c r="D2204" s="11" t="s">
        <v>5153</v>
      </c>
      <c r="E2204" s="11"/>
      <c r="F2204" s="11"/>
      <c r="G2204" s="11" t="s">
        <v>46</v>
      </c>
      <c r="H2204" s="10" t="s">
        <v>151</v>
      </c>
      <c r="I2204" s="41" t="s">
        <v>86</v>
      </c>
      <c r="J2204" s="41"/>
      <c r="K2204" s="10"/>
      <c r="L2204" s="10" t="s">
        <v>66</v>
      </c>
      <c r="M2204" s="10" t="s">
        <v>67</v>
      </c>
      <c r="N2204" s="13" t="s">
        <v>2577</v>
      </c>
      <c r="O2204" s="10" t="s">
        <v>53</v>
      </c>
      <c r="P2204" s="15" t="s">
        <v>2577</v>
      </c>
      <c r="Q2204" s="11"/>
      <c r="R2204" s="10"/>
      <c r="S2204" s="10" t="s">
        <v>536</v>
      </c>
      <c r="T2204" s="10" t="s">
        <v>536</v>
      </c>
      <c r="U2204" s="10" t="s">
        <v>2580</v>
      </c>
      <c r="V2204" s="10" t="s">
        <v>604</v>
      </c>
      <c r="W2204" s="10" t="s">
        <v>604</v>
      </c>
      <c r="X2204" s="10" t="s">
        <v>604</v>
      </c>
      <c r="Y2204" s="10" t="s">
        <v>604</v>
      </c>
      <c r="Z2204" s="10" t="s">
        <v>604</v>
      </c>
      <c r="AA2204" s="10" t="s">
        <v>2581</v>
      </c>
      <c r="AB2204" s="113"/>
      <c r="AC2204" s="14"/>
      <c r="AD2204" s="14"/>
      <c r="AE2204" s="14"/>
      <c r="AF2204" s="14"/>
      <c r="AG2204" s="14"/>
      <c r="AH2204" s="14"/>
    </row>
    <row r="2205" spans="2:38" hidden="1" x14ac:dyDescent="0.35">
      <c r="B2205" s="10">
        <v>47100966</v>
      </c>
      <c r="C2205" s="10">
        <v>966</v>
      </c>
      <c r="D2205" s="11" t="s">
        <v>5154</v>
      </c>
      <c r="E2205" s="11"/>
      <c r="F2205" s="11"/>
      <c r="G2205" s="11" t="s">
        <v>46</v>
      </c>
      <c r="H2205" s="10" t="s">
        <v>151</v>
      </c>
      <c r="I2205" s="41" t="s">
        <v>86</v>
      </c>
      <c r="J2205" s="41"/>
      <c r="K2205" s="10"/>
      <c r="L2205" s="10" t="s">
        <v>51</v>
      </c>
      <c r="M2205" s="10" t="s">
        <v>52</v>
      </c>
      <c r="N2205" s="13" t="s">
        <v>2577</v>
      </c>
      <c r="O2205" s="10" t="s">
        <v>53</v>
      </c>
      <c r="P2205" s="15" t="s">
        <v>2577</v>
      </c>
      <c r="Q2205" s="11"/>
      <c r="R2205" s="10"/>
      <c r="S2205" s="10">
        <v>47100979</v>
      </c>
      <c r="T2205" s="10" t="s">
        <v>5155</v>
      </c>
      <c r="U2205" s="10" t="s">
        <v>2594</v>
      </c>
      <c r="V2205" s="10">
        <v>2710199900</v>
      </c>
      <c r="W2205" s="10" t="s">
        <v>2582</v>
      </c>
      <c r="X2205" s="112" t="s">
        <v>5156</v>
      </c>
      <c r="Y2205" s="10" t="s">
        <v>87</v>
      </c>
      <c r="Z2205" s="10" t="s">
        <v>88</v>
      </c>
      <c r="AA2205" s="10" t="s">
        <v>5157</v>
      </c>
      <c r="AB2205" s="113"/>
      <c r="AC2205" s="14"/>
      <c r="AD2205" s="14"/>
      <c r="AE2205" s="14"/>
      <c r="AF2205" s="14"/>
      <c r="AG2205" s="14"/>
      <c r="AH2205" s="14"/>
    </row>
    <row r="2206" spans="2:38" hidden="1" x14ac:dyDescent="0.35">
      <c r="B2206" s="10">
        <v>49860801</v>
      </c>
      <c r="C2206" s="10">
        <v>801</v>
      </c>
      <c r="D2206" s="11" t="s">
        <v>5158</v>
      </c>
      <c r="E2206" s="10"/>
      <c r="F2206" s="11"/>
      <c r="G2206" s="11" t="s">
        <v>46</v>
      </c>
      <c r="H2206" s="10" t="s">
        <v>79</v>
      </c>
      <c r="I2206" s="41" t="s">
        <v>79</v>
      </c>
      <c r="J2206" s="41"/>
      <c r="K2206" s="10"/>
      <c r="L2206" s="10" t="s">
        <v>66</v>
      </c>
      <c r="M2206" s="10" t="s">
        <v>67</v>
      </c>
      <c r="N2206" s="13" t="s">
        <v>2577</v>
      </c>
      <c r="O2206" s="10" t="s">
        <v>53</v>
      </c>
      <c r="P2206" s="15" t="s">
        <v>2577</v>
      </c>
      <c r="Q2206" s="10"/>
      <c r="R2206" s="10"/>
      <c r="S2206" s="10" t="s">
        <v>536</v>
      </c>
      <c r="T2206" s="11" t="s">
        <v>536</v>
      </c>
      <c r="U2206" s="10" t="s">
        <v>2580</v>
      </c>
      <c r="V2206" s="10">
        <v>2710193200</v>
      </c>
      <c r="W2206" s="10" t="s">
        <v>44</v>
      </c>
      <c r="X2206" s="112" t="s">
        <v>604</v>
      </c>
      <c r="Y2206" s="10" t="s">
        <v>604</v>
      </c>
      <c r="Z2206" s="10" t="s">
        <v>604</v>
      </c>
      <c r="AA2206" s="10" t="s">
        <v>2581</v>
      </c>
      <c r="AB2206" s="113"/>
      <c r="AC2206" s="14"/>
      <c r="AD2206" s="14"/>
      <c r="AE2206" s="14"/>
      <c r="AF2206" s="14"/>
      <c r="AG2206" s="14"/>
      <c r="AH2206" s="14"/>
    </row>
    <row r="2207" spans="2:38" hidden="1" x14ac:dyDescent="0.35">
      <c r="B2207" s="10">
        <v>49860870</v>
      </c>
      <c r="C2207" s="10">
        <v>870</v>
      </c>
      <c r="D2207" s="11" t="s">
        <v>5159</v>
      </c>
      <c r="E2207" s="11"/>
      <c r="F2207" s="11"/>
      <c r="G2207" s="11" t="s">
        <v>46</v>
      </c>
      <c r="H2207" s="10" t="s">
        <v>151</v>
      </c>
      <c r="I2207" s="41" t="s">
        <v>86</v>
      </c>
      <c r="J2207" s="41"/>
      <c r="K2207" s="10"/>
      <c r="L2207" s="10" t="s">
        <v>66</v>
      </c>
      <c r="M2207" s="10" t="s">
        <v>67</v>
      </c>
      <c r="N2207" s="13" t="s">
        <v>2577</v>
      </c>
      <c r="O2207" s="10" t="s">
        <v>53</v>
      </c>
      <c r="P2207" s="15" t="s">
        <v>2577</v>
      </c>
      <c r="Q2207" s="11"/>
      <c r="R2207" s="10"/>
      <c r="S2207" s="10" t="s">
        <v>536</v>
      </c>
      <c r="T2207" s="10" t="s">
        <v>536</v>
      </c>
      <c r="U2207" s="10" t="s">
        <v>2580</v>
      </c>
      <c r="V2207" s="10" t="s">
        <v>604</v>
      </c>
      <c r="W2207" s="10" t="s">
        <v>604</v>
      </c>
      <c r="X2207" s="112" t="s">
        <v>604</v>
      </c>
      <c r="Y2207" s="10" t="s">
        <v>604</v>
      </c>
      <c r="Z2207" s="10" t="s">
        <v>604</v>
      </c>
      <c r="AA2207" s="10" t="s">
        <v>2581</v>
      </c>
      <c r="AB2207" s="113"/>
      <c r="AC2207" s="14"/>
      <c r="AD2207" s="14"/>
      <c r="AE2207" s="14"/>
      <c r="AF2207" s="14"/>
      <c r="AG2207" s="14"/>
      <c r="AH2207" s="14"/>
    </row>
    <row r="2208" spans="2:38" hidden="1" x14ac:dyDescent="0.35">
      <c r="B2208" s="10">
        <v>49858855</v>
      </c>
      <c r="C2208" s="10">
        <v>855</v>
      </c>
      <c r="D2208" s="11" t="s">
        <v>5160</v>
      </c>
      <c r="E2208" s="11"/>
      <c r="F2208" s="11"/>
      <c r="G2208" s="11" t="s">
        <v>46</v>
      </c>
      <c r="H2208" s="10" t="s">
        <v>163</v>
      </c>
      <c r="I2208" s="41" t="s">
        <v>164</v>
      </c>
      <c r="J2208" s="41"/>
      <c r="K2208" s="10"/>
      <c r="L2208" s="10" t="s">
        <v>66</v>
      </c>
      <c r="M2208" s="10" t="s">
        <v>67</v>
      </c>
      <c r="N2208" s="13" t="s">
        <v>2577</v>
      </c>
      <c r="O2208" s="10" t="s">
        <v>53</v>
      </c>
      <c r="P2208" s="15" t="s">
        <v>2577</v>
      </c>
      <c r="Q2208" s="11"/>
      <c r="R2208" s="10"/>
      <c r="S2208" s="10">
        <v>45265809</v>
      </c>
      <c r="T2208" s="10" t="s">
        <v>1287</v>
      </c>
      <c r="U2208" s="10" t="s">
        <v>2594</v>
      </c>
      <c r="V2208" s="10">
        <v>2710193200</v>
      </c>
      <c r="W2208" s="10" t="s">
        <v>604</v>
      </c>
      <c r="X2208" s="10" t="s">
        <v>5161</v>
      </c>
      <c r="Y2208" s="10" t="s">
        <v>604</v>
      </c>
      <c r="Z2208" s="10" t="s">
        <v>604</v>
      </c>
      <c r="AA2208" s="10" t="s">
        <v>5162</v>
      </c>
      <c r="AB2208" s="113"/>
      <c r="AC2208" s="14"/>
      <c r="AD2208" s="14"/>
      <c r="AE2208" s="14"/>
      <c r="AF2208" s="14"/>
      <c r="AG2208" s="14"/>
      <c r="AH2208" s="14"/>
    </row>
    <row r="2209" spans="2:41" hidden="1" x14ac:dyDescent="0.35">
      <c r="B2209" s="10">
        <v>49858801</v>
      </c>
      <c r="C2209" s="10">
        <v>801</v>
      </c>
      <c r="D2209" s="11" t="s">
        <v>5163</v>
      </c>
      <c r="E2209" s="11"/>
      <c r="F2209" s="11"/>
      <c r="G2209" s="11" t="s">
        <v>46</v>
      </c>
      <c r="H2209" s="10" t="s">
        <v>79</v>
      </c>
      <c r="I2209" s="41" t="s">
        <v>79</v>
      </c>
      <c r="J2209" s="41"/>
      <c r="K2209" s="10"/>
      <c r="L2209" s="10" t="s">
        <v>66</v>
      </c>
      <c r="M2209" s="10" t="s">
        <v>67</v>
      </c>
      <c r="N2209" s="13" t="s">
        <v>2577</v>
      </c>
      <c r="O2209" s="10" t="s">
        <v>53</v>
      </c>
      <c r="P2209" s="15" t="s">
        <v>2577</v>
      </c>
      <c r="Q2209" s="11"/>
      <c r="R2209" s="10"/>
      <c r="S2209" s="10">
        <v>45265801</v>
      </c>
      <c r="T2209" s="10" t="s">
        <v>1288</v>
      </c>
      <c r="U2209" s="10" t="s">
        <v>2594</v>
      </c>
      <c r="V2209" s="10" t="s">
        <v>604</v>
      </c>
      <c r="W2209" s="10" t="s">
        <v>44</v>
      </c>
      <c r="X2209" s="10" t="s">
        <v>5161</v>
      </c>
      <c r="Y2209" s="10" t="s">
        <v>604</v>
      </c>
      <c r="Z2209" s="10" t="s">
        <v>604</v>
      </c>
      <c r="AA2209" s="10" t="s">
        <v>5162</v>
      </c>
      <c r="AB2209" s="113"/>
      <c r="AC2209" s="14"/>
      <c r="AD2209" s="14"/>
      <c r="AE2209" s="14"/>
      <c r="AF2209" s="14"/>
      <c r="AG2209" s="14"/>
      <c r="AH2209" s="14"/>
    </row>
    <row r="2210" spans="2:41" hidden="1" x14ac:dyDescent="0.35">
      <c r="B2210" s="10">
        <v>49858803</v>
      </c>
      <c r="C2210" s="10">
        <v>803</v>
      </c>
      <c r="D2210" s="11" t="s">
        <v>5164</v>
      </c>
      <c r="E2210" s="11"/>
      <c r="F2210" s="11"/>
      <c r="G2210" s="11" t="s">
        <v>46</v>
      </c>
      <c r="H2210" s="10" t="s">
        <v>1837</v>
      </c>
      <c r="I2210" s="41" t="s">
        <v>48</v>
      </c>
      <c r="J2210" s="41"/>
      <c r="K2210" s="10"/>
      <c r="L2210" s="10" t="s">
        <v>66</v>
      </c>
      <c r="M2210" s="10" t="s">
        <v>67</v>
      </c>
      <c r="N2210" s="13" t="s">
        <v>2577</v>
      </c>
      <c r="O2210" s="10" t="s">
        <v>53</v>
      </c>
      <c r="P2210" s="15" t="s">
        <v>2577</v>
      </c>
      <c r="Q2210" s="11"/>
      <c r="R2210" s="10"/>
      <c r="S2210" s="10">
        <v>45265809</v>
      </c>
      <c r="T2210" s="10" t="s">
        <v>1287</v>
      </c>
      <c r="U2210" s="10" t="s">
        <v>2594</v>
      </c>
      <c r="V2210" s="10">
        <v>2710193200</v>
      </c>
      <c r="W2210" s="10" t="s">
        <v>604</v>
      </c>
      <c r="X2210" s="10" t="s">
        <v>5161</v>
      </c>
      <c r="Y2210" s="10" t="s">
        <v>604</v>
      </c>
      <c r="Z2210" s="10" t="s">
        <v>604</v>
      </c>
      <c r="AA2210" s="10" t="s">
        <v>5162</v>
      </c>
      <c r="AB2210" s="113"/>
      <c r="AC2210" s="14"/>
      <c r="AD2210" s="14"/>
      <c r="AE2210" s="14"/>
      <c r="AF2210" s="14"/>
      <c r="AG2210" s="14"/>
      <c r="AH2210" s="14"/>
    </row>
    <row r="2211" spans="2:41" hidden="1" x14ac:dyDescent="0.35">
      <c r="B2211" s="10">
        <v>49832870</v>
      </c>
      <c r="C2211" s="10">
        <v>870</v>
      </c>
      <c r="D2211" s="11" t="s">
        <v>5165</v>
      </c>
      <c r="E2211" s="11"/>
      <c r="F2211" s="11"/>
      <c r="G2211" s="11" t="s">
        <v>46</v>
      </c>
      <c r="H2211" s="10" t="s">
        <v>151</v>
      </c>
      <c r="I2211" s="41" t="s">
        <v>86</v>
      </c>
      <c r="J2211" s="41"/>
      <c r="K2211" s="10"/>
      <c r="L2211" s="10" t="s">
        <v>66</v>
      </c>
      <c r="M2211" s="10" t="s">
        <v>67</v>
      </c>
      <c r="N2211" s="13" t="s">
        <v>2577</v>
      </c>
      <c r="O2211" s="10" t="s">
        <v>53</v>
      </c>
      <c r="P2211" s="15" t="s">
        <v>2577</v>
      </c>
      <c r="Q2211" s="11"/>
      <c r="R2211" s="10"/>
      <c r="S2211" s="10" t="s">
        <v>536</v>
      </c>
      <c r="T2211" s="10" t="s">
        <v>536</v>
      </c>
      <c r="U2211" s="10" t="s">
        <v>2580</v>
      </c>
      <c r="V2211" s="10">
        <v>2710193200</v>
      </c>
      <c r="W2211" s="10" t="s">
        <v>604</v>
      </c>
      <c r="X2211" s="10" t="s">
        <v>604</v>
      </c>
      <c r="Y2211" s="10" t="s">
        <v>604</v>
      </c>
      <c r="Z2211" s="10" t="s">
        <v>604</v>
      </c>
      <c r="AA2211" s="10" t="s">
        <v>2581</v>
      </c>
      <c r="AB2211" s="113"/>
      <c r="AC2211" s="14"/>
      <c r="AD2211" s="14"/>
      <c r="AE2211" s="14"/>
      <c r="AF2211" s="14"/>
      <c r="AG2211" s="14"/>
      <c r="AH2211" s="14"/>
    </row>
    <row r="2212" spans="2:41" hidden="1" x14ac:dyDescent="0.35">
      <c r="B2212" s="10">
        <v>49832966</v>
      </c>
      <c r="C2212" s="10">
        <v>966</v>
      </c>
      <c r="D2212" s="11" t="s">
        <v>5166</v>
      </c>
      <c r="E2212" s="11"/>
      <c r="F2212" s="11"/>
      <c r="G2212" s="11" t="s">
        <v>46</v>
      </c>
      <c r="H2212" s="10" t="s">
        <v>151</v>
      </c>
      <c r="I2212" s="41" t="s">
        <v>86</v>
      </c>
      <c r="J2212" s="41"/>
      <c r="K2212" s="10"/>
      <c r="L2212" s="10" t="s">
        <v>66</v>
      </c>
      <c r="M2212" s="10" t="s">
        <v>67</v>
      </c>
      <c r="N2212" s="13" t="s">
        <v>2577</v>
      </c>
      <c r="O2212" s="10" t="s">
        <v>53</v>
      </c>
      <c r="P2212" s="15" t="s">
        <v>2577</v>
      </c>
      <c r="Q2212" s="11"/>
      <c r="R2212" s="10"/>
      <c r="S2212" s="10">
        <v>45270809</v>
      </c>
      <c r="T2212" s="10" t="s">
        <v>1316</v>
      </c>
      <c r="U2212" s="10" t="s">
        <v>2594</v>
      </c>
      <c r="V2212" s="10">
        <v>2710193200</v>
      </c>
      <c r="W2212" s="10" t="s">
        <v>604</v>
      </c>
      <c r="X2212" s="10" t="s">
        <v>5167</v>
      </c>
      <c r="Y2212" s="10" t="s">
        <v>604</v>
      </c>
      <c r="Z2212" s="10" t="s">
        <v>604</v>
      </c>
      <c r="AA2212" s="10" t="s">
        <v>5168</v>
      </c>
      <c r="AB2212" s="113"/>
      <c r="AC2212" s="14"/>
      <c r="AD2212" s="14"/>
      <c r="AE2212" s="14"/>
      <c r="AF2212" s="14"/>
      <c r="AG2212" s="14"/>
      <c r="AH2212" s="14"/>
    </row>
    <row r="2213" spans="2:41" hidden="1" x14ac:dyDescent="0.35">
      <c r="B2213" s="10">
        <v>48231801</v>
      </c>
      <c r="C2213" s="10">
        <v>801</v>
      </c>
      <c r="D2213" s="11" t="s">
        <v>5169</v>
      </c>
      <c r="E2213" s="11"/>
      <c r="F2213" s="11"/>
      <c r="G2213" s="11" t="s">
        <v>46</v>
      </c>
      <c r="H2213" s="10" t="s">
        <v>79</v>
      </c>
      <c r="I2213" s="41" t="s">
        <v>79</v>
      </c>
      <c r="J2213" s="41"/>
      <c r="K2213" s="10"/>
      <c r="L2213" s="10" t="s">
        <v>66</v>
      </c>
      <c r="M2213" s="10" t="s">
        <v>67</v>
      </c>
      <c r="N2213" s="13" t="s">
        <v>2577</v>
      </c>
      <c r="O2213" s="10" t="s">
        <v>53</v>
      </c>
      <c r="P2213" s="15" t="s">
        <v>2577</v>
      </c>
      <c r="Q2213" s="11"/>
      <c r="R2213" s="10"/>
      <c r="S2213" s="10">
        <v>45266801</v>
      </c>
      <c r="T2213" s="10" t="s">
        <v>1293</v>
      </c>
      <c r="U2213" s="10" t="s">
        <v>2594</v>
      </c>
      <c r="V2213" s="10" t="s">
        <v>604</v>
      </c>
      <c r="W2213" s="10" t="s">
        <v>44</v>
      </c>
      <c r="X2213" s="10" t="s">
        <v>5170</v>
      </c>
      <c r="Y2213" s="10" t="s">
        <v>604</v>
      </c>
      <c r="Z2213" s="10" t="s">
        <v>604</v>
      </c>
      <c r="AA2213" s="10" t="s">
        <v>5171</v>
      </c>
      <c r="AB2213" s="113"/>
      <c r="AC2213" s="14"/>
      <c r="AD2213" s="14"/>
      <c r="AE2213" s="14"/>
      <c r="AF2213" s="14"/>
      <c r="AG2213" s="14"/>
      <c r="AH2213" s="14"/>
    </row>
    <row r="2214" spans="2:41" hidden="1" x14ac:dyDescent="0.35">
      <c r="B2214" s="10">
        <v>48231803</v>
      </c>
      <c r="C2214" s="10">
        <v>803</v>
      </c>
      <c r="D2214" s="11" t="s">
        <v>5172</v>
      </c>
      <c r="E2214" s="10"/>
      <c r="F2214" s="11"/>
      <c r="G2214" s="11" t="s">
        <v>46</v>
      </c>
      <c r="H2214" s="10" t="s">
        <v>1837</v>
      </c>
      <c r="I2214" s="41" t="s">
        <v>48</v>
      </c>
      <c r="J2214" s="41"/>
      <c r="K2214" s="10"/>
      <c r="L2214" s="10" t="s">
        <v>66</v>
      </c>
      <c r="M2214" s="10" t="s">
        <v>67</v>
      </c>
      <c r="N2214" s="13" t="s">
        <v>2577</v>
      </c>
      <c r="O2214" s="10" t="s">
        <v>53</v>
      </c>
      <c r="P2214" s="15" t="s">
        <v>2577</v>
      </c>
      <c r="Q2214" s="10"/>
      <c r="R2214" s="10"/>
      <c r="S2214" s="10">
        <v>45266809</v>
      </c>
      <c r="T2214" s="11" t="s">
        <v>1296</v>
      </c>
      <c r="U2214" s="10" t="s">
        <v>2594</v>
      </c>
      <c r="V2214" s="10">
        <v>2710193200</v>
      </c>
      <c r="W2214" s="10" t="s">
        <v>604</v>
      </c>
      <c r="X2214" s="10" t="s">
        <v>5170</v>
      </c>
      <c r="Y2214" s="10" t="s">
        <v>604</v>
      </c>
      <c r="Z2214" s="10" t="s">
        <v>604</v>
      </c>
      <c r="AA2214" s="10" t="s">
        <v>5171</v>
      </c>
      <c r="AB2214" s="113"/>
      <c r="AC2214" s="14"/>
      <c r="AD2214" s="14"/>
      <c r="AE2214" s="14"/>
      <c r="AF2214" s="14"/>
      <c r="AG2214" s="14"/>
      <c r="AH2214" s="14"/>
    </row>
    <row r="2215" spans="2:41" hidden="1" x14ac:dyDescent="0.35">
      <c r="B2215" s="10">
        <v>49830801</v>
      </c>
      <c r="C2215" s="10">
        <v>801</v>
      </c>
      <c r="D2215" s="11" t="s">
        <v>5173</v>
      </c>
      <c r="E2215" s="11"/>
      <c r="F2215" s="11"/>
      <c r="G2215" s="11" t="s">
        <v>46</v>
      </c>
      <c r="H2215" s="10" t="s">
        <v>79</v>
      </c>
      <c r="I2215" s="41" t="s">
        <v>79</v>
      </c>
      <c r="J2215" s="41"/>
      <c r="K2215" s="10"/>
      <c r="L2215" s="10" t="s">
        <v>66</v>
      </c>
      <c r="M2215" s="10" t="s">
        <v>67</v>
      </c>
      <c r="N2215" s="13" t="s">
        <v>2577</v>
      </c>
      <c r="O2215" s="10" t="s">
        <v>53</v>
      </c>
      <c r="P2215" s="15" t="s">
        <v>2577</v>
      </c>
      <c r="Q2215" s="11"/>
      <c r="R2215" s="10"/>
      <c r="S2215" s="10" t="s">
        <v>536</v>
      </c>
      <c r="T2215" s="10" t="s">
        <v>536</v>
      </c>
      <c r="U2215" s="112" t="s">
        <v>2580</v>
      </c>
      <c r="V2215" s="10" t="s">
        <v>604</v>
      </c>
      <c r="W2215" s="10" t="s">
        <v>44</v>
      </c>
      <c r="X2215" s="112" t="s">
        <v>604</v>
      </c>
      <c r="Y2215" s="10" t="s">
        <v>604</v>
      </c>
      <c r="Z2215" s="10" t="s">
        <v>604</v>
      </c>
      <c r="AA2215" s="10" t="s">
        <v>2581</v>
      </c>
      <c r="AB2215" s="14"/>
      <c r="AC2215" s="14"/>
      <c r="AD2215" s="14"/>
      <c r="AE2215" s="14"/>
      <c r="AF2215" s="14"/>
      <c r="AG2215" s="14"/>
      <c r="AH2215" s="14"/>
    </row>
    <row r="2216" spans="2:41" hidden="1" x14ac:dyDescent="0.35">
      <c r="B2216" s="10">
        <v>49881801</v>
      </c>
      <c r="C2216" s="10">
        <v>801</v>
      </c>
      <c r="D2216" s="11" t="s">
        <v>5174</v>
      </c>
      <c r="E2216" s="11"/>
      <c r="F2216" s="11"/>
      <c r="G2216" s="11" t="s">
        <v>46</v>
      </c>
      <c r="H2216" s="10" t="s">
        <v>79</v>
      </c>
      <c r="I2216" s="41" t="s">
        <v>79</v>
      </c>
      <c r="J2216" s="41"/>
      <c r="K2216" s="10"/>
      <c r="L2216" s="10" t="s">
        <v>66</v>
      </c>
      <c r="M2216" s="10" t="s">
        <v>67</v>
      </c>
      <c r="N2216" s="13" t="s">
        <v>2577</v>
      </c>
      <c r="O2216" s="10" t="s">
        <v>53</v>
      </c>
      <c r="P2216" s="15" t="s">
        <v>2577</v>
      </c>
      <c r="Q2216" s="11"/>
      <c r="R2216" s="10"/>
      <c r="S2216" s="10" t="s">
        <v>536</v>
      </c>
      <c r="T2216" s="10" t="s">
        <v>536</v>
      </c>
      <c r="U2216" s="10" t="s">
        <v>2580</v>
      </c>
      <c r="V2216" s="10">
        <v>2710193200</v>
      </c>
      <c r="W2216" s="10" t="s">
        <v>44</v>
      </c>
      <c r="X2216" s="10" t="s">
        <v>5175</v>
      </c>
      <c r="Y2216" s="10" t="s">
        <v>604</v>
      </c>
      <c r="Z2216" s="10" t="s">
        <v>604</v>
      </c>
      <c r="AA2216" s="10" t="s">
        <v>5176</v>
      </c>
      <c r="AB2216" s="113"/>
      <c r="AC2216" s="14"/>
      <c r="AD2216" s="14"/>
      <c r="AE2216" s="14"/>
      <c r="AF2216" s="14"/>
      <c r="AG2216" s="14"/>
      <c r="AH2216" s="14"/>
    </row>
    <row r="2217" spans="2:41" hidden="1" x14ac:dyDescent="0.35">
      <c r="B2217" s="10">
        <v>49881803</v>
      </c>
      <c r="C2217" s="10">
        <v>803</v>
      </c>
      <c r="D2217" s="11" t="s">
        <v>5177</v>
      </c>
      <c r="E2217" s="11"/>
      <c r="F2217" s="11"/>
      <c r="G2217" s="11" t="s">
        <v>46</v>
      </c>
      <c r="H2217" s="10" t="s">
        <v>1837</v>
      </c>
      <c r="I2217" s="41" t="s">
        <v>48</v>
      </c>
      <c r="J2217" s="41"/>
      <c r="K2217" s="10"/>
      <c r="L2217" s="10" t="s">
        <v>66</v>
      </c>
      <c r="M2217" s="10" t="s">
        <v>67</v>
      </c>
      <c r="N2217" s="13" t="s">
        <v>2577</v>
      </c>
      <c r="O2217" s="10" t="s">
        <v>53</v>
      </c>
      <c r="P2217" s="15" t="s">
        <v>2577</v>
      </c>
      <c r="Q2217" s="11"/>
      <c r="R2217" s="10"/>
      <c r="S2217" s="10" t="s">
        <v>536</v>
      </c>
      <c r="T2217" s="10" t="s">
        <v>536</v>
      </c>
      <c r="U2217" s="10" t="s">
        <v>2580</v>
      </c>
      <c r="V2217" s="10" t="s">
        <v>604</v>
      </c>
      <c r="W2217" s="10" t="s">
        <v>604</v>
      </c>
      <c r="X2217" s="112" t="s">
        <v>604</v>
      </c>
      <c r="Y2217" s="10" t="s">
        <v>604</v>
      </c>
      <c r="Z2217" s="10" t="s">
        <v>604</v>
      </c>
      <c r="AA2217" s="112" t="s">
        <v>2581</v>
      </c>
      <c r="AB2217" s="113"/>
      <c r="AC2217" s="14"/>
      <c r="AD2217" s="14"/>
      <c r="AE2217" s="14"/>
      <c r="AF2217" s="114"/>
      <c r="AG2217" s="14"/>
      <c r="AH2217" s="14"/>
      <c r="AL2217" s="115"/>
      <c r="AO2217" s="115"/>
    </row>
    <row r="2218" spans="2:41" hidden="1" x14ac:dyDescent="0.35">
      <c r="B2218" s="10">
        <v>49870801</v>
      </c>
      <c r="C2218" s="10">
        <v>801</v>
      </c>
      <c r="D2218" s="11" t="s">
        <v>5178</v>
      </c>
      <c r="E2218" s="10"/>
      <c r="F2218" s="11"/>
      <c r="G2218" s="11" t="s">
        <v>46</v>
      </c>
      <c r="H2218" s="10" t="s">
        <v>79</v>
      </c>
      <c r="I2218" s="41" t="s">
        <v>79</v>
      </c>
      <c r="J2218" s="41"/>
      <c r="K2218" s="10"/>
      <c r="L2218" s="10" t="s">
        <v>66</v>
      </c>
      <c r="M2218" s="10" t="s">
        <v>67</v>
      </c>
      <c r="N2218" s="13" t="s">
        <v>2577</v>
      </c>
      <c r="O2218" s="10" t="s">
        <v>53</v>
      </c>
      <c r="P2218" s="15" t="s">
        <v>2577</v>
      </c>
      <c r="Q2218" s="10"/>
      <c r="R2218" s="10"/>
      <c r="S2218" s="10">
        <v>45267801</v>
      </c>
      <c r="T2218" s="11" t="s">
        <v>5179</v>
      </c>
      <c r="U2218" s="10" t="s">
        <v>2594</v>
      </c>
      <c r="V2218" s="10" t="s">
        <v>604</v>
      </c>
      <c r="W2218" s="10" t="s">
        <v>44</v>
      </c>
      <c r="X2218" s="10" t="s">
        <v>5180</v>
      </c>
      <c r="Y2218" s="10" t="s">
        <v>604</v>
      </c>
      <c r="Z2218" s="10" t="s">
        <v>604</v>
      </c>
      <c r="AA2218" s="10" t="s">
        <v>5181</v>
      </c>
      <c r="AB2218" s="113"/>
      <c r="AC2218" s="14"/>
      <c r="AD2218" s="14"/>
      <c r="AE2218" s="14"/>
      <c r="AF2218" s="14"/>
      <c r="AG2218" s="14"/>
      <c r="AH2218" s="14"/>
    </row>
    <row r="2219" spans="2:41" hidden="1" x14ac:dyDescent="0.35">
      <c r="B2219" s="10">
        <v>49870803</v>
      </c>
      <c r="C2219" s="10">
        <v>803</v>
      </c>
      <c r="D2219" s="11" t="s">
        <v>5182</v>
      </c>
      <c r="E2219" s="11"/>
      <c r="F2219" s="11"/>
      <c r="G2219" s="11" t="s">
        <v>46</v>
      </c>
      <c r="H2219" s="10" t="s">
        <v>1837</v>
      </c>
      <c r="I2219" s="41" t="s">
        <v>48</v>
      </c>
      <c r="J2219" s="41"/>
      <c r="K2219" s="10"/>
      <c r="L2219" s="10" t="s">
        <v>66</v>
      </c>
      <c r="M2219" s="10" t="s">
        <v>67</v>
      </c>
      <c r="N2219" s="13" t="s">
        <v>2577</v>
      </c>
      <c r="O2219" s="10" t="s">
        <v>53</v>
      </c>
      <c r="P2219" s="15" t="s">
        <v>2577</v>
      </c>
      <c r="Q2219" s="11"/>
      <c r="R2219" s="10"/>
      <c r="S2219" s="10">
        <v>45267809</v>
      </c>
      <c r="T2219" s="10" t="s">
        <v>5183</v>
      </c>
      <c r="U2219" s="112" t="s">
        <v>2594</v>
      </c>
      <c r="V2219" s="10">
        <v>2710193200</v>
      </c>
      <c r="W2219" s="10" t="s">
        <v>604</v>
      </c>
      <c r="X2219" s="112" t="s">
        <v>5180</v>
      </c>
      <c r="Y2219" s="10" t="s">
        <v>604</v>
      </c>
      <c r="Z2219" s="10" t="s">
        <v>604</v>
      </c>
      <c r="AA2219" s="10" t="s">
        <v>5181</v>
      </c>
      <c r="AB2219" s="113"/>
      <c r="AC2219" s="14"/>
      <c r="AD2219" s="14"/>
      <c r="AE2219" s="14"/>
      <c r="AF2219" s="14"/>
      <c r="AG2219" s="14"/>
      <c r="AH2219" s="14"/>
    </row>
    <row r="2220" spans="2:41" hidden="1" x14ac:dyDescent="0.35">
      <c r="B2220" s="10">
        <v>49847801</v>
      </c>
      <c r="C2220" s="10">
        <v>801</v>
      </c>
      <c r="D2220" s="11" t="s">
        <v>5184</v>
      </c>
      <c r="E2220" s="11"/>
      <c r="F2220" s="11"/>
      <c r="G2220" s="11" t="s">
        <v>46</v>
      </c>
      <c r="H2220" s="10" t="s">
        <v>79</v>
      </c>
      <c r="I2220" s="41" t="s">
        <v>79</v>
      </c>
      <c r="J2220" s="41"/>
      <c r="K2220" s="10"/>
      <c r="L2220" s="10" t="s">
        <v>66</v>
      </c>
      <c r="M2220" s="10" t="s">
        <v>67</v>
      </c>
      <c r="N2220" s="13" t="s">
        <v>2577</v>
      </c>
      <c r="O2220" s="10" t="s">
        <v>53</v>
      </c>
      <c r="P2220" s="15" t="s">
        <v>2577</v>
      </c>
      <c r="Q2220" s="11"/>
      <c r="R2220" s="10"/>
      <c r="S2220" s="10" t="s">
        <v>536</v>
      </c>
      <c r="T2220" s="10" t="s">
        <v>536</v>
      </c>
      <c r="U2220" s="112" t="s">
        <v>2580</v>
      </c>
      <c r="V2220" s="10" t="s">
        <v>604</v>
      </c>
      <c r="W2220" s="10" t="s">
        <v>44</v>
      </c>
      <c r="X2220" s="112" t="s">
        <v>604</v>
      </c>
      <c r="Y2220" s="10" t="s">
        <v>604</v>
      </c>
      <c r="Z2220" s="10" t="s">
        <v>604</v>
      </c>
      <c r="AA2220" s="10" t="s">
        <v>2581</v>
      </c>
      <c r="AB2220" s="113"/>
      <c r="AC2220" s="14"/>
      <c r="AD2220" s="14"/>
      <c r="AE2220" s="14"/>
      <c r="AF2220" s="14"/>
      <c r="AG2220" s="14"/>
      <c r="AH2220" s="14"/>
    </row>
    <row r="2221" spans="2:41" hidden="1" x14ac:dyDescent="0.35">
      <c r="B2221" s="10">
        <v>49847803</v>
      </c>
      <c r="C2221" s="10">
        <v>803</v>
      </c>
      <c r="D2221" s="11" t="s">
        <v>5185</v>
      </c>
      <c r="E2221" s="11"/>
      <c r="F2221" s="11"/>
      <c r="G2221" s="11" t="s">
        <v>46</v>
      </c>
      <c r="H2221" s="10" t="s">
        <v>1837</v>
      </c>
      <c r="I2221" s="41" t="s">
        <v>48</v>
      </c>
      <c r="J2221" s="41"/>
      <c r="K2221" s="10"/>
      <c r="L2221" s="10" t="s">
        <v>66</v>
      </c>
      <c r="M2221" s="10" t="s">
        <v>67</v>
      </c>
      <c r="N2221" s="13" t="s">
        <v>2577</v>
      </c>
      <c r="O2221" s="10" t="s">
        <v>53</v>
      </c>
      <c r="P2221" s="15" t="s">
        <v>2577</v>
      </c>
      <c r="Q2221" s="11"/>
      <c r="R2221" s="10"/>
      <c r="S2221" s="10" t="s">
        <v>536</v>
      </c>
      <c r="T2221" s="10" t="s">
        <v>536</v>
      </c>
      <c r="U2221" s="112" t="s">
        <v>2580</v>
      </c>
      <c r="V2221" s="10" t="s">
        <v>604</v>
      </c>
      <c r="W2221" s="10" t="s">
        <v>604</v>
      </c>
      <c r="X2221" s="112" t="s">
        <v>604</v>
      </c>
      <c r="Y2221" s="10" t="s">
        <v>604</v>
      </c>
      <c r="Z2221" s="10" t="s">
        <v>604</v>
      </c>
      <c r="AA2221" s="112" t="s">
        <v>2581</v>
      </c>
      <c r="AB2221" s="14"/>
      <c r="AC2221" s="14"/>
      <c r="AD2221" s="14"/>
      <c r="AE2221" s="14"/>
      <c r="AF2221" s="14"/>
      <c r="AG2221" s="14"/>
      <c r="AH2221" s="14"/>
      <c r="AL2221" s="115"/>
      <c r="AO2221" s="115"/>
    </row>
    <row r="2222" spans="2:41" hidden="1" x14ac:dyDescent="0.35">
      <c r="B2222" s="10">
        <v>49871801</v>
      </c>
      <c r="C2222" s="10">
        <v>801</v>
      </c>
      <c r="D2222" s="11" t="s">
        <v>5186</v>
      </c>
      <c r="E2222" s="11"/>
      <c r="F2222" s="11"/>
      <c r="G2222" s="11" t="s">
        <v>46</v>
      </c>
      <c r="H2222" s="10" t="s">
        <v>79</v>
      </c>
      <c r="I2222" s="41" t="s">
        <v>79</v>
      </c>
      <c r="J2222" s="41"/>
      <c r="K2222" s="10"/>
      <c r="L2222" s="10" t="s">
        <v>66</v>
      </c>
      <c r="M2222" s="10" t="s">
        <v>67</v>
      </c>
      <c r="N2222" s="13" t="s">
        <v>2577</v>
      </c>
      <c r="O2222" s="10" t="s">
        <v>53</v>
      </c>
      <c r="P2222" s="15" t="s">
        <v>2577</v>
      </c>
      <c r="Q2222" s="11"/>
      <c r="R2222" s="10"/>
      <c r="S2222" s="10">
        <v>45268801</v>
      </c>
      <c r="T2222" s="10" t="s">
        <v>5187</v>
      </c>
      <c r="U2222" s="112" t="s">
        <v>2594</v>
      </c>
      <c r="V2222" s="10" t="s">
        <v>604</v>
      </c>
      <c r="W2222" s="10" t="s">
        <v>44</v>
      </c>
      <c r="X2222" s="112" t="s">
        <v>5188</v>
      </c>
      <c r="Y2222" s="10" t="s">
        <v>604</v>
      </c>
      <c r="Z2222" s="10" t="s">
        <v>604</v>
      </c>
      <c r="AA2222" s="112" t="s">
        <v>5189</v>
      </c>
      <c r="AB2222" s="14"/>
      <c r="AC2222" s="14"/>
      <c r="AD2222" s="14"/>
      <c r="AE2222" s="14"/>
      <c r="AF2222" s="14"/>
      <c r="AG2222" s="14"/>
      <c r="AH2222" s="14"/>
      <c r="AL2222" s="115"/>
      <c r="AO2222" s="115"/>
    </row>
    <row r="2223" spans="2:41" hidden="1" x14ac:dyDescent="0.35">
      <c r="B2223" s="10">
        <v>49871803</v>
      </c>
      <c r="C2223" s="10">
        <v>803</v>
      </c>
      <c r="D2223" s="11" t="s">
        <v>5190</v>
      </c>
      <c r="E2223" s="11"/>
      <c r="F2223" s="11"/>
      <c r="G2223" s="11" t="s">
        <v>46</v>
      </c>
      <c r="H2223" s="10" t="s">
        <v>1837</v>
      </c>
      <c r="I2223" s="41" t="s">
        <v>48</v>
      </c>
      <c r="J2223" s="41"/>
      <c r="K2223" s="10"/>
      <c r="L2223" s="10" t="s">
        <v>66</v>
      </c>
      <c r="M2223" s="10" t="s">
        <v>67</v>
      </c>
      <c r="N2223" s="13" t="s">
        <v>2577</v>
      </c>
      <c r="O2223" s="10" t="s">
        <v>53</v>
      </c>
      <c r="P2223" s="15" t="s">
        <v>2577</v>
      </c>
      <c r="Q2223" s="11"/>
      <c r="R2223" s="10"/>
      <c r="S2223" s="10">
        <v>45268809</v>
      </c>
      <c r="T2223" s="10" t="s">
        <v>4495</v>
      </c>
      <c r="U2223" s="10" t="s">
        <v>2594</v>
      </c>
      <c r="V2223" s="10">
        <v>2710193200</v>
      </c>
      <c r="W2223" s="10" t="s">
        <v>604</v>
      </c>
      <c r="X2223" s="112" t="s">
        <v>5188</v>
      </c>
      <c r="Y2223" s="10" t="s">
        <v>604</v>
      </c>
      <c r="Z2223" s="10" t="s">
        <v>604</v>
      </c>
      <c r="AA2223" s="112" t="s">
        <v>5189</v>
      </c>
      <c r="AB2223" s="14"/>
      <c r="AC2223" s="14"/>
      <c r="AD2223" s="14"/>
      <c r="AE2223" s="14"/>
      <c r="AF2223" s="14"/>
      <c r="AG2223" s="14"/>
      <c r="AH2223" s="14"/>
      <c r="AL2223" s="115"/>
      <c r="AO2223" s="115"/>
    </row>
    <row r="2224" spans="2:41" hidden="1" x14ac:dyDescent="0.35">
      <c r="B2224" s="10">
        <v>48653849</v>
      </c>
      <c r="C2224" s="10">
        <v>849</v>
      </c>
      <c r="D2224" s="11" t="s">
        <v>5191</v>
      </c>
      <c r="E2224" s="11"/>
      <c r="F2224" s="11"/>
      <c r="G2224" s="11" t="s">
        <v>46</v>
      </c>
      <c r="H2224" s="10" t="s">
        <v>47</v>
      </c>
      <c r="I2224" s="41" t="s">
        <v>48</v>
      </c>
      <c r="J2224" s="41"/>
      <c r="K2224" s="10"/>
      <c r="L2224" s="10" t="s">
        <v>51</v>
      </c>
      <c r="M2224" s="10" t="s">
        <v>52</v>
      </c>
      <c r="N2224" s="13" t="s">
        <v>2577</v>
      </c>
      <c r="O2224" s="10" t="s">
        <v>53</v>
      </c>
      <c r="P2224" s="15" t="s">
        <v>2577</v>
      </c>
      <c r="Q2224" s="11"/>
      <c r="R2224" s="10"/>
      <c r="S2224" s="10" t="s">
        <v>536</v>
      </c>
      <c r="T2224" s="10" t="s">
        <v>536</v>
      </c>
      <c r="U2224" s="10" t="s">
        <v>2580</v>
      </c>
      <c r="V2224" s="10">
        <v>2710199900</v>
      </c>
      <c r="W2224" s="10" t="s">
        <v>2582</v>
      </c>
      <c r="X2224" s="112" t="s">
        <v>5192</v>
      </c>
      <c r="Y2224" s="10" t="s">
        <v>2887</v>
      </c>
      <c r="Z2224" s="10" t="s">
        <v>604</v>
      </c>
      <c r="AA2224" s="112" t="s">
        <v>5193</v>
      </c>
      <c r="AB2224" s="14"/>
      <c r="AC2224" s="14"/>
      <c r="AD2224" s="14"/>
      <c r="AE2224" s="14"/>
      <c r="AF2224" s="14"/>
      <c r="AG2224" s="14"/>
      <c r="AH2224" s="14"/>
      <c r="AL2224" s="115"/>
      <c r="AO2224" s="115"/>
    </row>
    <row r="2225" spans="2:41" hidden="1" x14ac:dyDescent="0.35">
      <c r="B2225" s="10">
        <v>48654849</v>
      </c>
      <c r="C2225" s="10">
        <v>849</v>
      </c>
      <c r="D2225" s="11" t="s">
        <v>5194</v>
      </c>
      <c r="E2225" s="11"/>
      <c r="F2225" s="11"/>
      <c r="G2225" s="11" t="s">
        <v>46</v>
      </c>
      <c r="H2225" s="10" t="s">
        <v>47</v>
      </c>
      <c r="I2225" s="41" t="s">
        <v>48</v>
      </c>
      <c r="J2225" s="41"/>
      <c r="K2225" s="10"/>
      <c r="L2225" s="10" t="s">
        <v>51</v>
      </c>
      <c r="M2225" s="10" t="s">
        <v>52</v>
      </c>
      <c r="N2225" s="13" t="s">
        <v>2577</v>
      </c>
      <c r="O2225" s="10" t="s">
        <v>53</v>
      </c>
      <c r="P2225" s="15" t="s">
        <v>2577</v>
      </c>
      <c r="Q2225" s="11"/>
      <c r="R2225" s="10"/>
      <c r="S2225" s="10" t="s">
        <v>536</v>
      </c>
      <c r="T2225" s="10" t="s">
        <v>536</v>
      </c>
      <c r="U2225" s="10" t="s">
        <v>2580</v>
      </c>
      <c r="V2225" s="10">
        <v>2710122900</v>
      </c>
      <c r="W2225" s="10" t="s">
        <v>2582</v>
      </c>
      <c r="X2225" s="112" t="s">
        <v>5195</v>
      </c>
      <c r="Y2225" s="10" t="s">
        <v>2887</v>
      </c>
      <c r="Z2225" s="10" t="s">
        <v>604</v>
      </c>
      <c r="AA2225" s="112" t="s">
        <v>5196</v>
      </c>
      <c r="AB2225" s="113"/>
      <c r="AC2225" s="14"/>
      <c r="AD2225" s="14"/>
      <c r="AE2225" s="14"/>
      <c r="AF2225" s="14"/>
      <c r="AG2225" s="14"/>
      <c r="AH2225" s="14"/>
    </row>
    <row r="2226" spans="2:41" hidden="1" x14ac:dyDescent="0.35">
      <c r="B2226" s="10">
        <v>49900803</v>
      </c>
      <c r="C2226" s="10">
        <v>803</v>
      </c>
      <c r="D2226" s="11" t="s">
        <v>5197</v>
      </c>
      <c r="E2226" s="11"/>
      <c r="F2226" s="11"/>
      <c r="G2226" s="11" t="s">
        <v>46</v>
      </c>
      <c r="H2226" s="10" t="s">
        <v>1837</v>
      </c>
      <c r="I2226" s="41" t="s">
        <v>48</v>
      </c>
      <c r="J2226" s="41"/>
      <c r="K2226" s="10"/>
      <c r="L2226" s="10" t="s">
        <v>66</v>
      </c>
      <c r="M2226" s="10" t="s">
        <v>67</v>
      </c>
      <c r="N2226" s="13" t="s">
        <v>2577</v>
      </c>
      <c r="O2226" s="10" t="s">
        <v>53</v>
      </c>
      <c r="P2226" s="15" t="s">
        <v>2577</v>
      </c>
      <c r="Q2226" s="11"/>
      <c r="R2226" s="10"/>
      <c r="S2226" s="10" t="s">
        <v>536</v>
      </c>
      <c r="T2226" s="10" t="s">
        <v>536</v>
      </c>
      <c r="U2226" s="112" t="s">
        <v>2580</v>
      </c>
      <c r="V2226" s="10" t="s">
        <v>604</v>
      </c>
      <c r="W2226" s="10" t="s">
        <v>604</v>
      </c>
      <c r="X2226" s="112" t="s">
        <v>604</v>
      </c>
      <c r="Y2226" s="10" t="s">
        <v>604</v>
      </c>
      <c r="Z2226" s="10" t="s">
        <v>604</v>
      </c>
      <c r="AA2226" s="112" t="s">
        <v>2581</v>
      </c>
      <c r="AB2226" s="14"/>
      <c r="AC2226" s="14"/>
      <c r="AD2226" s="14"/>
      <c r="AE2226" s="14"/>
      <c r="AF2226" s="14"/>
      <c r="AG2226" s="14"/>
      <c r="AH2226" s="14"/>
    </row>
    <row r="2227" spans="2:41" hidden="1" x14ac:dyDescent="0.35">
      <c r="B2227" s="10">
        <v>49939801</v>
      </c>
      <c r="C2227" s="10">
        <v>801</v>
      </c>
      <c r="D2227" s="11" t="s">
        <v>5198</v>
      </c>
      <c r="E2227" s="11"/>
      <c r="F2227" s="11"/>
      <c r="G2227" s="11" t="s">
        <v>46</v>
      </c>
      <c r="H2227" s="10" t="s">
        <v>79</v>
      </c>
      <c r="I2227" s="41" t="s">
        <v>79</v>
      </c>
      <c r="J2227" s="41"/>
      <c r="K2227" s="10"/>
      <c r="L2227" s="10" t="s">
        <v>66</v>
      </c>
      <c r="M2227" s="10" t="s">
        <v>67</v>
      </c>
      <c r="N2227" s="13" t="s">
        <v>2577</v>
      </c>
      <c r="O2227" s="10" t="s">
        <v>53</v>
      </c>
      <c r="P2227" s="15" t="s">
        <v>2577</v>
      </c>
      <c r="Q2227" s="11"/>
      <c r="R2227" s="10"/>
      <c r="S2227" s="10" t="s">
        <v>536</v>
      </c>
      <c r="T2227" s="10" t="s">
        <v>536</v>
      </c>
      <c r="U2227" s="10" t="s">
        <v>2580</v>
      </c>
      <c r="V2227" s="10" t="s">
        <v>604</v>
      </c>
      <c r="W2227" s="10" t="s">
        <v>44</v>
      </c>
      <c r="X2227" s="112" t="s">
        <v>604</v>
      </c>
      <c r="Y2227" s="10" t="s">
        <v>604</v>
      </c>
      <c r="Z2227" s="10" t="s">
        <v>604</v>
      </c>
      <c r="AA2227" s="112" t="s">
        <v>2581</v>
      </c>
      <c r="AB2227" s="14"/>
      <c r="AC2227" s="14"/>
      <c r="AD2227" s="14"/>
      <c r="AE2227" s="14"/>
      <c r="AF2227" s="14"/>
      <c r="AG2227" s="14"/>
      <c r="AH2227" s="14"/>
    </row>
    <row r="2228" spans="2:41" hidden="1" x14ac:dyDescent="0.35">
      <c r="B2228" s="10">
        <v>49939803</v>
      </c>
      <c r="C2228" s="10">
        <v>803</v>
      </c>
      <c r="D2228" s="11" t="s">
        <v>5199</v>
      </c>
      <c r="E2228" s="11"/>
      <c r="F2228" s="11"/>
      <c r="G2228" s="11" t="s">
        <v>46</v>
      </c>
      <c r="H2228" s="10" t="s">
        <v>1837</v>
      </c>
      <c r="I2228" s="41" t="s">
        <v>48</v>
      </c>
      <c r="J2228" s="41"/>
      <c r="K2228" s="10"/>
      <c r="L2228" s="10" t="s">
        <v>66</v>
      </c>
      <c r="M2228" s="10" t="s">
        <v>67</v>
      </c>
      <c r="N2228" s="13" t="s">
        <v>2577</v>
      </c>
      <c r="O2228" s="10" t="s">
        <v>53</v>
      </c>
      <c r="P2228" s="15" t="s">
        <v>2577</v>
      </c>
      <c r="Q2228" s="11"/>
      <c r="R2228" s="10"/>
      <c r="S2228" s="10" t="s">
        <v>536</v>
      </c>
      <c r="T2228" s="10" t="s">
        <v>536</v>
      </c>
      <c r="U2228" s="10" t="s">
        <v>2580</v>
      </c>
      <c r="V2228" s="10">
        <v>2710199900</v>
      </c>
      <c r="W2228" s="10" t="s">
        <v>604</v>
      </c>
      <c r="X2228" s="112" t="s">
        <v>604</v>
      </c>
      <c r="Y2228" s="10" t="s">
        <v>604</v>
      </c>
      <c r="Z2228" s="10" t="s">
        <v>604</v>
      </c>
      <c r="AA2228" s="112" t="s">
        <v>2581</v>
      </c>
      <c r="AB2228" s="113"/>
      <c r="AC2228" s="14"/>
      <c r="AD2228" s="14"/>
      <c r="AE2228" s="14"/>
      <c r="AF2228" s="14"/>
      <c r="AG2228" s="14"/>
      <c r="AH2228" s="14"/>
      <c r="AL2228" s="115"/>
      <c r="AO2228" s="115"/>
    </row>
    <row r="2229" spans="2:41" hidden="1" x14ac:dyDescent="0.35">
      <c r="B2229" s="10">
        <v>49202801</v>
      </c>
      <c r="C2229" s="10">
        <v>801</v>
      </c>
      <c r="D2229" s="11" t="s">
        <v>5200</v>
      </c>
      <c r="E2229" s="11"/>
      <c r="F2229" s="11"/>
      <c r="G2229" s="11" t="s">
        <v>46</v>
      </c>
      <c r="H2229" s="10" t="s">
        <v>79</v>
      </c>
      <c r="I2229" s="41" t="s">
        <v>79</v>
      </c>
      <c r="J2229" s="41"/>
      <c r="K2229" s="10"/>
      <c r="L2229" s="10" t="s">
        <v>66</v>
      </c>
      <c r="M2229" s="10" t="s">
        <v>67</v>
      </c>
      <c r="N2229" s="13" t="s">
        <v>2577</v>
      </c>
      <c r="O2229" s="10" t="s">
        <v>53</v>
      </c>
      <c r="P2229" s="15" t="s">
        <v>2577</v>
      </c>
      <c r="Q2229" s="11"/>
      <c r="R2229" s="10"/>
      <c r="S2229" s="10" t="s">
        <v>536</v>
      </c>
      <c r="T2229" s="10" t="s">
        <v>536</v>
      </c>
      <c r="U2229" s="112" t="s">
        <v>2580</v>
      </c>
      <c r="V2229" s="10" t="s">
        <v>604</v>
      </c>
      <c r="W2229" s="10" t="s">
        <v>44</v>
      </c>
      <c r="X2229" s="112" t="s">
        <v>5201</v>
      </c>
      <c r="Y2229" s="10" t="s">
        <v>604</v>
      </c>
      <c r="Z2229" s="10" t="s">
        <v>604</v>
      </c>
      <c r="AA2229" s="112" t="s">
        <v>5202</v>
      </c>
      <c r="AB2229" s="113"/>
      <c r="AC2229" s="14"/>
      <c r="AD2229" s="14"/>
      <c r="AE2229" s="14"/>
      <c r="AF2229" s="14"/>
      <c r="AG2229" s="14"/>
      <c r="AH2229" s="14"/>
    </row>
    <row r="2230" spans="2:41" hidden="1" x14ac:dyDescent="0.35">
      <c r="B2230" s="10">
        <v>49202803</v>
      </c>
      <c r="C2230" s="10">
        <v>803</v>
      </c>
      <c r="D2230" s="11" t="s">
        <v>5203</v>
      </c>
      <c r="E2230" s="11"/>
      <c r="F2230" s="11"/>
      <c r="G2230" s="11" t="s">
        <v>46</v>
      </c>
      <c r="H2230" s="10" t="s">
        <v>1837</v>
      </c>
      <c r="I2230" s="41" t="s">
        <v>48</v>
      </c>
      <c r="J2230" s="41"/>
      <c r="K2230" s="10"/>
      <c r="L2230" s="10" t="s">
        <v>66</v>
      </c>
      <c r="M2230" s="10" t="s">
        <v>67</v>
      </c>
      <c r="N2230" s="13" t="s">
        <v>2577</v>
      </c>
      <c r="O2230" s="10" t="s">
        <v>53</v>
      </c>
      <c r="P2230" s="15" t="s">
        <v>2577</v>
      </c>
      <c r="Q2230" s="11"/>
      <c r="R2230" s="10"/>
      <c r="S2230" s="10" t="s">
        <v>536</v>
      </c>
      <c r="T2230" s="10" t="s">
        <v>536</v>
      </c>
      <c r="U2230" s="10" t="s">
        <v>2580</v>
      </c>
      <c r="V2230" s="10">
        <v>2710199900</v>
      </c>
      <c r="W2230" s="10" t="s">
        <v>604</v>
      </c>
      <c r="X2230" s="112" t="s">
        <v>5201</v>
      </c>
      <c r="Y2230" s="10" t="s">
        <v>604</v>
      </c>
      <c r="Z2230" s="10" t="s">
        <v>604</v>
      </c>
      <c r="AA2230" s="112" t="s">
        <v>5202</v>
      </c>
      <c r="AB2230" s="14"/>
      <c r="AC2230" s="14"/>
      <c r="AD2230" s="14"/>
      <c r="AE2230" s="14"/>
      <c r="AF2230" s="14"/>
      <c r="AG2230" s="14"/>
      <c r="AH2230" s="14"/>
    </row>
    <row r="2231" spans="2:41" hidden="1" x14ac:dyDescent="0.35">
      <c r="B2231" s="10">
        <v>49928801</v>
      </c>
      <c r="C2231" s="10">
        <v>801</v>
      </c>
      <c r="D2231" s="11" t="s">
        <v>5204</v>
      </c>
      <c r="E2231" s="11"/>
      <c r="F2231" s="11"/>
      <c r="G2231" s="11" t="s">
        <v>46</v>
      </c>
      <c r="H2231" s="10" t="s">
        <v>79</v>
      </c>
      <c r="I2231" s="41" t="s">
        <v>79</v>
      </c>
      <c r="J2231" s="41"/>
      <c r="K2231" s="10"/>
      <c r="L2231" s="10" t="s">
        <v>66</v>
      </c>
      <c r="M2231" s="10" t="s">
        <v>67</v>
      </c>
      <c r="N2231" s="13" t="s">
        <v>2577</v>
      </c>
      <c r="O2231" s="10" t="s">
        <v>53</v>
      </c>
      <c r="P2231" s="15" t="s">
        <v>2577</v>
      </c>
      <c r="Q2231" s="11"/>
      <c r="R2231" s="10"/>
      <c r="S2231" s="10" t="s">
        <v>536</v>
      </c>
      <c r="T2231" s="10" t="s">
        <v>536</v>
      </c>
      <c r="U2231" s="10" t="s">
        <v>2580</v>
      </c>
      <c r="V2231" s="10">
        <v>2710199900</v>
      </c>
      <c r="W2231" s="10" t="s">
        <v>44</v>
      </c>
      <c r="X2231" s="112" t="s">
        <v>5205</v>
      </c>
      <c r="Y2231" s="10" t="s">
        <v>604</v>
      </c>
      <c r="Z2231" s="10" t="s">
        <v>604</v>
      </c>
      <c r="AA2231" s="112" t="s">
        <v>5206</v>
      </c>
      <c r="AB2231" s="113"/>
      <c r="AC2231" s="14"/>
      <c r="AD2231" s="14"/>
      <c r="AE2231" s="14"/>
      <c r="AF2231" s="14"/>
      <c r="AG2231" s="14"/>
      <c r="AH2231" s="14"/>
      <c r="AL2231" s="115"/>
      <c r="AO2231" s="115"/>
    </row>
    <row r="2232" spans="2:41" hidden="1" x14ac:dyDescent="0.35">
      <c r="B2232" s="10">
        <v>49928803</v>
      </c>
      <c r="C2232" s="10">
        <v>803</v>
      </c>
      <c r="D2232" s="11" t="s">
        <v>5207</v>
      </c>
      <c r="E2232" s="11"/>
      <c r="F2232" s="11"/>
      <c r="G2232" s="11" t="s">
        <v>46</v>
      </c>
      <c r="H2232" s="10" t="s">
        <v>1837</v>
      </c>
      <c r="I2232" s="41" t="s">
        <v>48</v>
      </c>
      <c r="J2232" s="41"/>
      <c r="K2232" s="10"/>
      <c r="L2232" s="10" t="s">
        <v>66</v>
      </c>
      <c r="M2232" s="10" t="s">
        <v>67</v>
      </c>
      <c r="N2232" s="13" t="s">
        <v>2577</v>
      </c>
      <c r="O2232" s="10" t="s">
        <v>53</v>
      </c>
      <c r="P2232" s="15" t="s">
        <v>2577</v>
      </c>
      <c r="Q2232" s="11"/>
      <c r="R2232" s="10"/>
      <c r="S2232" s="10" t="s">
        <v>536</v>
      </c>
      <c r="T2232" s="10" t="s">
        <v>536</v>
      </c>
      <c r="U2232" s="10" t="s">
        <v>2580</v>
      </c>
      <c r="V2232" s="10">
        <v>2710199900</v>
      </c>
      <c r="W2232" s="10" t="s">
        <v>604</v>
      </c>
      <c r="X2232" s="112" t="s">
        <v>5205</v>
      </c>
      <c r="Y2232" s="10" t="s">
        <v>604</v>
      </c>
      <c r="Z2232" s="10" t="s">
        <v>604</v>
      </c>
      <c r="AA2232" s="112" t="s">
        <v>5206</v>
      </c>
      <c r="AB2232" s="113"/>
      <c r="AC2232" s="14"/>
      <c r="AD2232" s="14"/>
      <c r="AE2232" s="14"/>
      <c r="AF2232" s="14"/>
      <c r="AG2232" s="14"/>
      <c r="AH2232" s="14"/>
    </row>
    <row r="2233" spans="2:41" hidden="1" x14ac:dyDescent="0.35">
      <c r="B2233" s="10">
        <v>49200803</v>
      </c>
      <c r="C2233" s="10">
        <v>803</v>
      </c>
      <c r="D2233" s="11" t="s">
        <v>5208</v>
      </c>
      <c r="E2233" s="11"/>
      <c r="F2233" s="11"/>
      <c r="G2233" s="11" t="s">
        <v>46</v>
      </c>
      <c r="H2233" s="10" t="s">
        <v>1837</v>
      </c>
      <c r="I2233" s="41" t="s">
        <v>48</v>
      </c>
      <c r="J2233" s="41"/>
      <c r="K2233" s="10"/>
      <c r="L2233" s="10" t="s">
        <v>66</v>
      </c>
      <c r="M2233" s="10" t="s">
        <v>67</v>
      </c>
      <c r="N2233" s="13" t="s">
        <v>2577</v>
      </c>
      <c r="O2233" s="10" t="s">
        <v>53</v>
      </c>
      <c r="P2233" s="15" t="s">
        <v>2577</v>
      </c>
      <c r="Q2233" s="11"/>
      <c r="R2233" s="10"/>
      <c r="S2233" s="10" t="s">
        <v>536</v>
      </c>
      <c r="T2233" s="10" t="s">
        <v>536</v>
      </c>
      <c r="U2233" s="10" t="s">
        <v>2580</v>
      </c>
      <c r="V2233" s="10">
        <v>2710199900</v>
      </c>
      <c r="W2233" s="10" t="s">
        <v>604</v>
      </c>
      <c r="X2233" s="112" t="s">
        <v>2584</v>
      </c>
      <c r="Y2233" s="10" t="s">
        <v>604</v>
      </c>
      <c r="Z2233" s="10" t="s">
        <v>604</v>
      </c>
      <c r="AA2233" s="112" t="s">
        <v>2587</v>
      </c>
      <c r="AB2233" s="14"/>
      <c r="AC2233" s="14"/>
      <c r="AD2233" s="14"/>
      <c r="AE2233" s="14"/>
      <c r="AF2233" s="14"/>
      <c r="AG2233" s="14"/>
      <c r="AH2233" s="14"/>
    </row>
    <row r="2234" spans="2:41" hidden="1" x14ac:dyDescent="0.35">
      <c r="B2234" s="10">
        <v>49755903</v>
      </c>
      <c r="C2234" s="10">
        <v>903</v>
      </c>
      <c r="D2234" s="11" t="s">
        <v>5209</v>
      </c>
      <c r="E2234" s="11"/>
      <c r="F2234" s="11"/>
      <c r="G2234" s="11" t="s">
        <v>46</v>
      </c>
      <c r="H2234" s="10" t="s">
        <v>2583</v>
      </c>
      <c r="I2234" s="41" t="s">
        <v>364</v>
      </c>
      <c r="J2234" s="41"/>
      <c r="K2234" s="10"/>
      <c r="L2234" s="10" t="s">
        <v>66</v>
      </c>
      <c r="M2234" s="10" t="s">
        <v>67</v>
      </c>
      <c r="N2234" s="13" t="s">
        <v>2577</v>
      </c>
      <c r="O2234" s="10" t="s">
        <v>53</v>
      </c>
      <c r="P2234" s="15" t="s">
        <v>2577</v>
      </c>
      <c r="Q2234" s="11"/>
      <c r="R2234" s="10"/>
      <c r="S2234" s="10" t="s">
        <v>536</v>
      </c>
      <c r="T2234" s="10" t="s">
        <v>536</v>
      </c>
      <c r="U2234" s="10" t="s">
        <v>2580</v>
      </c>
      <c r="V2234" s="10">
        <v>2710193200</v>
      </c>
      <c r="W2234" s="10" t="s">
        <v>604</v>
      </c>
      <c r="X2234" s="112" t="s">
        <v>604</v>
      </c>
      <c r="Y2234" s="10" t="s">
        <v>604</v>
      </c>
      <c r="Z2234" s="10" t="s">
        <v>604</v>
      </c>
      <c r="AA2234" s="112" t="s">
        <v>2581</v>
      </c>
      <c r="AB2234" s="14" t="s">
        <v>2489</v>
      </c>
      <c r="AC2234" s="14"/>
      <c r="AD2234" s="14"/>
      <c r="AE2234" s="14"/>
      <c r="AF2234" s="14"/>
      <c r="AG2234" s="14"/>
      <c r="AH2234" s="14"/>
    </row>
    <row r="2235" spans="2:41" hidden="1" x14ac:dyDescent="0.35">
      <c r="B2235" s="10">
        <v>49755960</v>
      </c>
      <c r="C2235" s="10">
        <v>960</v>
      </c>
      <c r="D2235" s="11" t="s">
        <v>5210</v>
      </c>
      <c r="E2235" s="11"/>
      <c r="F2235" s="11"/>
      <c r="G2235" s="11" t="s">
        <v>46</v>
      </c>
      <c r="H2235" s="10" t="s">
        <v>163</v>
      </c>
      <c r="I2235" s="41" t="s">
        <v>164</v>
      </c>
      <c r="J2235" s="41"/>
      <c r="K2235" s="10"/>
      <c r="L2235" s="10" t="s">
        <v>66</v>
      </c>
      <c r="M2235" s="10" t="s">
        <v>67</v>
      </c>
      <c r="N2235" s="13" t="s">
        <v>2577</v>
      </c>
      <c r="O2235" s="10" t="s">
        <v>53</v>
      </c>
      <c r="P2235" s="15" t="s">
        <v>2577</v>
      </c>
      <c r="Q2235" s="11"/>
      <c r="R2235" s="10"/>
      <c r="S2235" s="10" t="s">
        <v>536</v>
      </c>
      <c r="T2235" s="10" t="s">
        <v>536</v>
      </c>
      <c r="U2235" s="10" t="s">
        <v>2580</v>
      </c>
      <c r="V2235" s="10" t="s">
        <v>604</v>
      </c>
      <c r="W2235" s="10" t="s">
        <v>604</v>
      </c>
      <c r="X2235" s="112" t="s">
        <v>604</v>
      </c>
      <c r="Y2235" s="10" t="s">
        <v>604</v>
      </c>
      <c r="Z2235" s="10" t="s">
        <v>604</v>
      </c>
      <c r="AA2235" s="112" t="s">
        <v>2581</v>
      </c>
      <c r="AB2235" s="14" t="s">
        <v>2489</v>
      </c>
      <c r="AC2235" s="14"/>
      <c r="AD2235" s="14"/>
      <c r="AE2235" s="14"/>
      <c r="AF2235" s="14"/>
      <c r="AG2235" s="14"/>
      <c r="AH2235" s="14"/>
    </row>
    <row r="2236" spans="2:41" hidden="1" x14ac:dyDescent="0.35">
      <c r="B2236" s="10">
        <v>49755803</v>
      </c>
      <c r="C2236" s="10">
        <v>803</v>
      </c>
      <c r="D2236" s="11" t="s">
        <v>5211</v>
      </c>
      <c r="E2236" s="11"/>
      <c r="F2236" s="11"/>
      <c r="G2236" s="11" t="s">
        <v>46</v>
      </c>
      <c r="H2236" s="10" t="s">
        <v>1837</v>
      </c>
      <c r="I2236" s="41" t="s">
        <v>48</v>
      </c>
      <c r="J2236" s="41"/>
      <c r="K2236" s="10"/>
      <c r="L2236" s="10" t="s">
        <v>66</v>
      </c>
      <c r="M2236" s="10" t="s">
        <v>67</v>
      </c>
      <c r="N2236" s="13" t="s">
        <v>2577</v>
      </c>
      <c r="O2236" s="10" t="s">
        <v>53</v>
      </c>
      <c r="P2236" s="15" t="s">
        <v>2577</v>
      </c>
      <c r="Q2236" s="11"/>
      <c r="R2236" s="10"/>
      <c r="S2236" s="10">
        <v>49755809</v>
      </c>
      <c r="T2236" s="10" t="s">
        <v>5212</v>
      </c>
      <c r="U2236" s="10" t="s">
        <v>2594</v>
      </c>
      <c r="V2236" s="10">
        <v>2710193200</v>
      </c>
      <c r="W2236" s="10" t="s">
        <v>604</v>
      </c>
      <c r="X2236" s="112" t="s">
        <v>5213</v>
      </c>
      <c r="Y2236" s="10" t="s">
        <v>604</v>
      </c>
      <c r="Z2236" s="10" t="s">
        <v>604</v>
      </c>
      <c r="AA2236" s="112" t="s">
        <v>5214</v>
      </c>
      <c r="AB2236" s="113" t="s">
        <v>2489</v>
      </c>
      <c r="AC2236" s="14"/>
      <c r="AD2236" s="14"/>
      <c r="AE2236" s="14"/>
      <c r="AF2236" s="14"/>
      <c r="AG2236" s="14"/>
      <c r="AH2236" s="14"/>
    </row>
    <row r="2237" spans="2:41" hidden="1" x14ac:dyDescent="0.35">
      <c r="B2237" s="10">
        <v>43201907</v>
      </c>
      <c r="C2237" s="10">
        <v>907</v>
      </c>
      <c r="D2237" s="11" t="s">
        <v>5216</v>
      </c>
      <c r="E2237" s="10"/>
      <c r="F2237" s="11"/>
      <c r="G2237" s="11" t="s">
        <v>46</v>
      </c>
      <c r="H2237" s="59" t="s">
        <v>2583</v>
      </c>
      <c r="I2237" s="41" t="s">
        <v>364</v>
      </c>
      <c r="J2237" s="41">
        <v>0</v>
      </c>
      <c r="K2237" s="10" t="s">
        <v>906</v>
      </c>
      <c r="L2237" s="59" t="s">
        <v>66</v>
      </c>
      <c r="M2237" s="59" t="s">
        <v>52</v>
      </c>
      <c r="N2237" s="95">
        <v>41459</v>
      </c>
      <c r="O2237" s="59" t="s">
        <v>53</v>
      </c>
      <c r="P2237" s="15" t="s">
        <v>2577</v>
      </c>
      <c r="Q2237" s="10"/>
      <c r="R2237" s="10"/>
      <c r="S2237" s="10">
        <v>43201905</v>
      </c>
      <c r="T2237" s="11" t="s">
        <v>903</v>
      </c>
      <c r="U2237" s="10" t="s">
        <v>2594</v>
      </c>
      <c r="V2237" s="10">
        <v>2710193200</v>
      </c>
      <c r="W2237" s="10" t="s">
        <v>604</v>
      </c>
      <c r="X2237" s="10" t="s">
        <v>5217</v>
      </c>
      <c r="Y2237" s="10" t="s">
        <v>5218</v>
      </c>
      <c r="Z2237" s="10" t="s">
        <v>5219</v>
      </c>
      <c r="AA2237" s="10" t="s">
        <v>5220</v>
      </c>
      <c r="AB2237" s="113" t="s">
        <v>906</v>
      </c>
      <c r="AC2237" s="14"/>
      <c r="AD2237" s="14"/>
      <c r="AE2237" s="14"/>
      <c r="AF2237" s="14"/>
      <c r="AG2237" s="14"/>
      <c r="AH2237" s="14"/>
    </row>
    <row r="2238" spans="2:41" hidden="1" x14ac:dyDescent="0.35">
      <c r="B2238" s="10">
        <v>43201809</v>
      </c>
      <c r="C2238" s="10">
        <v>809</v>
      </c>
      <c r="D2238" s="11" t="s">
        <v>5221</v>
      </c>
      <c r="E2238" s="11">
        <v>43201801</v>
      </c>
      <c r="F2238" s="11"/>
      <c r="G2238" s="11" t="s">
        <v>46</v>
      </c>
      <c r="H2238" s="10" t="s">
        <v>47</v>
      </c>
      <c r="I2238" s="41" t="s">
        <v>48</v>
      </c>
      <c r="J2238" s="41" t="s">
        <v>49</v>
      </c>
      <c r="K2238" s="10" t="s">
        <v>5215</v>
      </c>
      <c r="L2238" s="10" t="s">
        <v>66</v>
      </c>
      <c r="M2238" s="10" t="s">
        <v>52</v>
      </c>
      <c r="N2238" s="13">
        <v>42065</v>
      </c>
      <c r="O2238" s="10" t="s">
        <v>53</v>
      </c>
      <c r="P2238" s="15" t="s">
        <v>2577</v>
      </c>
      <c r="Q2238" s="11"/>
      <c r="R2238" s="10"/>
      <c r="S2238" s="10">
        <v>44442809</v>
      </c>
      <c r="T2238" s="10" t="s">
        <v>912</v>
      </c>
      <c r="U2238" s="10" t="s">
        <v>329</v>
      </c>
      <c r="V2238" s="10">
        <v>2710193200</v>
      </c>
      <c r="W2238" s="10" t="s">
        <v>70</v>
      </c>
      <c r="X2238" s="112"/>
      <c r="Y2238" s="10"/>
      <c r="Z2238" s="10"/>
      <c r="AA2238" s="112"/>
      <c r="AB2238" s="14" t="s">
        <v>5215</v>
      </c>
      <c r="AC2238" s="14"/>
      <c r="AD2238" s="14"/>
      <c r="AE2238" s="14"/>
      <c r="AF2238" s="14"/>
      <c r="AG2238" s="14"/>
      <c r="AH2238" s="14"/>
    </row>
    <row r="2239" spans="2:41" hidden="1" x14ac:dyDescent="0.35">
      <c r="B2239" s="10">
        <v>52422988</v>
      </c>
      <c r="C2239" s="10">
        <v>988</v>
      </c>
      <c r="D2239" s="11" t="s">
        <v>5222</v>
      </c>
      <c r="E2239" s="11"/>
      <c r="F2239" s="11"/>
      <c r="G2239" s="11" t="s">
        <v>46</v>
      </c>
      <c r="H2239" s="10" t="s">
        <v>669</v>
      </c>
      <c r="I2239" s="41" t="s">
        <v>140</v>
      </c>
      <c r="J2239" s="41">
        <v>0</v>
      </c>
      <c r="K2239" s="10" t="s">
        <v>906</v>
      </c>
      <c r="L2239" s="10" t="s">
        <v>66</v>
      </c>
      <c r="M2239" s="10" t="s">
        <v>52</v>
      </c>
      <c r="N2239" s="13" t="s">
        <v>3</v>
      </c>
      <c r="O2239" s="10" t="s">
        <v>604</v>
      </c>
      <c r="P2239" s="15" t="s">
        <v>2577</v>
      </c>
      <c r="Q2239" s="11"/>
      <c r="R2239" s="10"/>
      <c r="S2239" s="10" t="s">
        <v>536</v>
      </c>
      <c r="T2239" s="10" t="s">
        <v>536</v>
      </c>
      <c r="U2239" s="10" t="s">
        <v>2580</v>
      </c>
      <c r="V2239" s="10">
        <v>2710199900</v>
      </c>
      <c r="W2239" s="10" t="s">
        <v>604</v>
      </c>
      <c r="X2239" s="112" t="s">
        <v>5223</v>
      </c>
      <c r="Y2239" s="10" t="s">
        <v>3285</v>
      </c>
      <c r="Z2239" s="10" t="s">
        <v>88</v>
      </c>
      <c r="AA2239" s="112" t="s">
        <v>5224</v>
      </c>
      <c r="AB2239" s="113" t="s">
        <v>906</v>
      </c>
      <c r="AC2239" s="14"/>
      <c r="AD2239" s="14"/>
      <c r="AE2239" s="14"/>
      <c r="AF2239" s="14"/>
      <c r="AG2239" s="14"/>
      <c r="AH2239" s="14"/>
    </row>
    <row r="2240" spans="2:41" hidden="1" x14ac:dyDescent="0.35">
      <c r="B2240" s="10">
        <v>52422807</v>
      </c>
      <c r="C2240" s="10">
        <v>807</v>
      </c>
      <c r="D2240" s="11" t="s">
        <v>5222</v>
      </c>
      <c r="E2240" s="11"/>
      <c r="F2240" s="11"/>
      <c r="G2240" s="11" t="s">
        <v>46</v>
      </c>
      <c r="H2240" s="10" t="s">
        <v>669</v>
      </c>
      <c r="I2240" s="41" t="s">
        <v>140</v>
      </c>
      <c r="J2240" s="41">
        <v>0</v>
      </c>
      <c r="K2240" s="10" t="s">
        <v>906</v>
      </c>
      <c r="L2240" s="10" t="s">
        <v>51</v>
      </c>
      <c r="M2240" s="10" t="s">
        <v>52</v>
      </c>
      <c r="N2240" s="13">
        <v>43507</v>
      </c>
      <c r="O2240" s="10" t="s">
        <v>53</v>
      </c>
      <c r="P2240" s="15" t="s">
        <v>2577</v>
      </c>
      <c r="Q2240" s="111"/>
      <c r="R2240" s="10"/>
      <c r="S2240" s="10">
        <v>52424807</v>
      </c>
      <c r="T2240" s="10" t="s">
        <v>915</v>
      </c>
      <c r="U2240" s="10" t="s">
        <v>2594</v>
      </c>
      <c r="V2240" s="10">
        <v>2710199900</v>
      </c>
      <c r="W2240" s="10" t="s">
        <v>2582</v>
      </c>
      <c r="X2240" s="112" t="s">
        <v>5223</v>
      </c>
      <c r="Y2240" s="10" t="s">
        <v>3285</v>
      </c>
      <c r="Z2240" s="10" t="s">
        <v>5219</v>
      </c>
      <c r="AA2240" s="10" t="s">
        <v>5225</v>
      </c>
      <c r="AB2240" s="14" t="s">
        <v>906</v>
      </c>
      <c r="AC2240" s="14"/>
      <c r="AD2240" s="14"/>
      <c r="AE2240" s="14"/>
      <c r="AF2240" s="14"/>
      <c r="AG2240" s="14"/>
      <c r="AH2240" s="14"/>
    </row>
    <row r="2241" spans="2:41" hidden="1" x14ac:dyDescent="0.35">
      <c r="B2241" s="10">
        <v>43208801</v>
      </c>
      <c r="C2241" s="10">
        <v>801</v>
      </c>
      <c r="D2241" s="11" t="s">
        <v>5226</v>
      </c>
      <c r="E2241" s="11"/>
      <c r="F2241" s="11"/>
      <c r="G2241" s="11" t="s">
        <v>46</v>
      </c>
      <c r="H2241" s="10" t="s">
        <v>79</v>
      </c>
      <c r="I2241" s="41" t="s">
        <v>79</v>
      </c>
      <c r="J2241" s="41">
        <v>0</v>
      </c>
      <c r="K2241" s="10" t="s">
        <v>906</v>
      </c>
      <c r="L2241" s="10" t="s">
        <v>66</v>
      </c>
      <c r="M2241" s="10" t="s">
        <v>52</v>
      </c>
      <c r="N2241" s="13" t="s">
        <v>604</v>
      </c>
      <c r="O2241" s="10" t="s">
        <v>53</v>
      </c>
      <c r="P2241" s="15" t="s">
        <v>2577</v>
      </c>
      <c r="Q2241" s="11"/>
      <c r="R2241" s="10"/>
      <c r="S2241" s="10" t="s">
        <v>536</v>
      </c>
      <c r="T2241" s="10" t="s">
        <v>536</v>
      </c>
      <c r="U2241" s="10" t="s">
        <v>2580</v>
      </c>
      <c r="V2241" s="10">
        <v>2710193200</v>
      </c>
      <c r="W2241" s="10" t="s">
        <v>44</v>
      </c>
      <c r="X2241" s="112" t="s">
        <v>5227</v>
      </c>
      <c r="Y2241" s="10">
        <v>1176</v>
      </c>
      <c r="Z2241" s="10" t="s">
        <v>392</v>
      </c>
      <c r="AA2241" s="112" t="s">
        <v>5228</v>
      </c>
      <c r="AB2241" s="113" t="s">
        <v>906</v>
      </c>
      <c r="AC2241" s="14"/>
      <c r="AD2241" s="14"/>
      <c r="AE2241" s="14"/>
      <c r="AF2241" s="14"/>
      <c r="AG2241" s="14"/>
      <c r="AH2241" s="14"/>
    </row>
    <row r="2242" spans="2:41" hidden="1" x14ac:dyDescent="0.35">
      <c r="B2242" s="10">
        <v>44550849</v>
      </c>
      <c r="C2242" s="10">
        <v>849</v>
      </c>
      <c r="D2242" s="11" t="s">
        <v>5229</v>
      </c>
      <c r="E2242" s="11" t="s">
        <v>44</v>
      </c>
      <c r="F2242" s="11" t="s">
        <v>45</v>
      </c>
      <c r="G2242" s="11" t="s">
        <v>46</v>
      </c>
      <c r="H2242" s="10" t="s">
        <v>47</v>
      </c>
      <c r="I2242" s="41" t="s">
        <v>48</v>
      </c>
      <c r="J2242" s="41" t="s">
        <v>49</v>
      </c>
      <c r="K2242" s="10" t="s">
        <v>906</v>
      </c>
      <c r="L2242" s="10" t="s">
        <v>51</v>
      </c>
      <c r="M2242" s="10" t="s">
        <v>52</v>
      </c>
      <c r="N2242" s="13">
        <v>43047</v>
      </c>
      <c r="O2242" s="10" t="s">
        <v>53</v>
      </c>
      <c r="P2242" s="15" t="s">
        <v>2577</v>
      </c>
      <c r="Q2242" s="111" t="s">
        <v>6964</v>
      </c>
      <c r="R2242" s="10" t="s">
        <v>54</v>
      </c>
      <c r="S2242" s="10" t="s">
        <v>44</v>
      </c>
      <c r="T2242" s="10" t="s">
        <v>44</v>
      </c>
      <c r="U2242" s="10" t="s">
        <v>55</v>
      </c>
      <c r="V2242" s="10">
        <v>2710193200</v>
      </c>
      <c r="W2242" s="10" t="s">
        <v>2582</v>
      </c>
      <c r="X2242" s="112" t="s">
        <v>5231</v>
      </c>
      <c r="Y2242" s="10" t="s">
        <v>5232</v>
      </c>
      <c r="Z2242" s="10" t="s">
        <v>5233</v>
      </c>
      <c r="AA2242" s="112" t="s">
        <v>5234</v>
      </c>
      <c r="AB2242" s="113" t="s">
        <v>906</v>
      </c>
      <c r="AC2242" s="14"/>
      <c r="AD2242" s="14"/>
      <c r="AE2242" s="14"/>
      <c r="AF2242" s="14"/>
      <c r="AG2242" s="14"/>
      <c r="AH2242" s="14"/>
    </row>
    <row r="2243" spans="2:41" hidden="1" x14ac:dyDescent="0.35">
      <c r="B2243" s="10">
        <v>44535801</v>
      </c>
      <c r="C2243" s="10">
        <v>801</v>
      </c>
      <c r="D2243" s="11" t="s">
        <v>5235</v>
      </c>
      <c r="E2243" s="11"/>
      <c r="F2243" s="11"/>
      <c r="G2243" s="11" t="s">
        <v>46</v>
      </c>
      <c r="H2243" s="10" t="s">
        <v>79</v>
      </c>
      <c r="I2243" s="41" t="s">
        <v>79</v>
      </c>
      <c r="J2243" s="41">
        <v>0</v>
      </c>
      <c r="K2243" s="10" t="s">
        <v>906</v>
      </c>
      <c r="L2243" s="10" t="s">
        <v>66</v>
      </c>
      <c r="M2243" s="10" t="s">
        <v>52</v>
      </c>
      <c r="N2243" s="13">
        <v>42009</v>
      </c>
      <c r="O2243" s="10" t="s">
        <v>53</v>
      </c>
      <c r="P2243" s="15" t="s">
        <v>2577</v>
      </c>
      <c r="Q2243" s="11"/>
      <c r="R2243" s="10"/>
      <c r="S2243" s="10" t="s">
        <v>536</v>
      </c>
      <c r="T2243" s="10" t="s">
        <v>536</v>
      </c>
      <c r="U2243" s="10" t="s">
        <v>2580</v>
      </c>
      <c r="V2243" s="10">
        <v>2710193200</v>
      </c>
      <c r="W2243" s="10" t="s">
        <v>44</v>
      </c>
      <c r="X2243" s="112" t="s">
        <v>5236</v>
      </c>
      <c r="Y2243" s="10">
        <v>1176</v>
      </c>
      <c r="Z2243" s="10" t="s">
        <v>392</v>
      </c>
      <c r="AA2243" s="112" t="s">
        <v>5237</v>
      </c>
      <c r="AB2243" s="113" t="s">
        <v>906</v>
      </c>
      <c r="AC2243" s="14"/>
      <c r="AD2243" s="14"/>
      <c r="AE2243" s="14"/>
      <c r="AF2243" s="14"/>
      <c r="AG2243" s="14"/>
      <c r="AH2243" s="14"/>
    </row>
    <row r="2244" spans="2:41" hidden="1" x14ac:dyDescent="0.35">
      <c r="B2244" s="10">
        <v>43204907</v>
      </c>
      <c r="C2244" s="10">
        <v>907</v>
      </c>
      <c r="D2244" s="11" t="s">
        <v>5238</v>
      </c>
      <c r="E2244" s="11"/>
      <c r="F2244" s="11"/>
      <c r="G2244" s="11" t="s">
        <v>46</v>
      </c>
      <c r="H2244" s="10" t="s">
        <v>2583</v>
      </c>
      <c r="I2244" s="41" t="s">
        <v>364</v>
      </c>
      <c r="J2244" s="41">
        <v>0</v>
      </c>
      <c r="K2244" s="10" t="s">
        <v>906</v>
      </c>
      <c r="L2244" s="10" t="s">
        <v>66</v>
      </c>
      <c r="M2244" s="10" t="s">
        <v>52</v>
      </c>
      <c r="N2244" s="13">
        <v>41471</v>
      </c>
      <c r="O2244" s="10" t="s">
        <v>53</v>
      </c>
      <c r="P2244" s="15" t="s">
        <v>2577</v>
      </c>
      <c r="Q2244" s="11"/>
      <c r="R2244" s="10"/>
      <c r="S2244" s="10">
        <v>43204905</v>
      </c>
      <c r="T2244" s="10" t="s">
        <v>947</v>
      </c>
      <c r="U2244" s="10" t="s">
        <v>2594</v>
      </c>
      <c r="V2244" s="10">
        <v>2710193200</v>
      </c>
      <c r="W2244" s="10" t="s">
        <v>604</v>
      </c>
      <c r="X2244" s="112" t="s">
        <v>5239</v>
      </c>
      <c r="Y2244" s="10" t="s">
        <v>3133</v>
      </c>
      <c r="Z2244" s="10" t="s">
        <v>5219</v>
      </c>
      <c r="AA2244" s="112" t="s">
        <v>5240</v>
      </c>
      <c r="AB2244" s="113" t="s">
        <v>906</v>
      </c>
      <c r="AC2244" s="14"/>
      <c r="AD2244" s="14"/>
      <c r="AE2244" s="14"/>
      <c r="AF2244" s="14"/>
      <c r="AG2244" s="14"/>
      <c r="AH2244" s="14"/>
    </row>
    <row r="2245" spans="2:41" hidden="1" x14ac:dyDescent="0.35">
      <c r="B2245" s="10">
        <v>43205860</v>
      </c>
      <c r="C2245" s="10">
        <v>860</v>
      </c>
      <c r="D2245" s="11" t="s">
        <v>5241</v>
      </c>
      <c r="E2245" s="11"/>
      <c r="F2245" s="11"/>
      <c r="G2245" s="11" t="s">
        <v>46</v>
      </c>
      <c r="H2245" s="10" t="s">
        <v>163</v>
      </c>
      <c r="I2245" s="41" t="s">
        <v>164</v>
      </c>
      <c r="J2245" s="41">
        <v>0</v>
      </c>
      <c r="K2245" s="10" t="s">
        <v>906</v>
      </c>
      <c r="L2245" s="10" t="s">
        <v>51</v>
      </c>
      <c r="M2245" s="10" t="s">
        <v>52</v>
      </c>
      <c r="N2245" s="13">
        <v>41382</v>
      </c>
      <c r="O2245" s="10" t="s">
        <v>53</v>
      </c>
      <c r="P2245" s="15" t="s">
        <v>2577</v>
      </c>
      <c r="Q2245" s="11"/>
      <c r="R2245" s="10"/>
      <c r="S2245" s="10">
        <v>43204855</v>
      </c>
      <c r="T2245" s="10" t="s">
        <v>952</v>
      </c>
      <c r="U2245" s="10" t="s">
        <v>2594</v>
      </c>
      <c r="V2245" s="10">
        <v>2710193200</v>
      </c>
      <c r="W2245" s="10" t="s">
        <v>2582</v>
      </c>
      <c r="X2245" s="112" t="s">
        <v>5239</v>
      </c>
      <c r="Y2245" s="10" t="s">
        <v>1414</v>
      </c>
      <c r="Z2245" s="10" t="s">
        <v>5219</v>
      </c>
      <c r="AA2245" s="112" t="s">
        <v>5242</v>
      </c>
      <c r="AB2245" s="113" t="s">
        <v>906</v>
      </c>
      <c r="AC2245" s="14"/>
      <c r="AD2245" s="14"/>
      <c r="AE2245" s="14"/>
      <c r="AF2245" s="14"/>
      <c r="AG2245" s="14"/>
      <c r="AH2245" s="14"/>
    </row>
    <row r="2246" spans="2:41" hidden="1" x14ac:dyDescent="0.35">
      <c r="B2246" s="10">
        <v>43205801</v>
      </c>
      <c r="C2246" s="10">
        <v>801</v>
      </c>
      <c r="D2246" s="11" t="s">
        <v>5243</v>
      </c>
      <c r="E2246" s="11"/>
      <c r="F2246" s="11"/>
      <c r="G2246" s="11" t="s">
        <v>46</v>
      </c>
      <c r="H2246" s="10" t="s">
        <v>79</v>
      </c>
      <c r="I2246" s="41" t="s">
        <v>79</v>
      </c>
      <c r="J2246" s="41">
        <v>0</v>
      </c>
      <c r="K2246" s="10" t="s">
        <v>906</v>
      </c>
      <c r="L2246" s="10" t="s">
        <v>51</v>
      </c>
      <c r="M2246" s="10" t="s">
        <v>52</v>
      </c>
      <c r="N2246" s="13" t="s">
        <v>2668</v>
      </c>
      <c r="O2246" s="10" t="s">
        <v>53</v>
      </c>
      <c r="P2246" s="15" t="s">
        <v>2577</v>
      </c>
      <c r="Q2246" s="11"/>
      <c r="R2246" s="10"/>
      <c r="S2246" s="10">
        <v>43204801</v>
      </c>
      <c r="T2246" s="10" t="s">
        <v>948</v>
      </c>
      <c r="U2246" s="10" t="s">
        <v>2594</v>
      </c>
      <c r="V2246" s="10">
        <v>2710193200</v>
      </c>
      <c r="W2246" s="10" t="s">
        <v>2582</v>
      </c>
      <c r="X2246" s="112" t="s">
        <v>5239</v>
      </c>
      <c r="Y2246" s="10">
        <v>1176</v>
      </c>
      <c r="Z2246" s="10" t="s">
        <v>392</v>
      </c>
      <c r="AA2246" s="112" t="s">
        <v>955</v>
      </c>
      <c r="AB2246" s="113" t="s">
        <v>906</v>
      </c>
      <c r="AC2246" s="14"/>
      <c r="AD2246" s="14"/>
      <c r="AE2246" s="14"/>
      <c r="AF2246" s="14"/>
      <c r="AG2246" s="14"/>
      <c r="AH2246" s="14"/>
    </row>
    <row r="2247" spans="2:41" hidden="1" x14ac:dyDescent="0.35">
      <c r="B2247" s="10">
        <v>43205849</v>
      </c>
      <c r="C2247" s="10">
        <v>849</v>
      </c>
      <c r="D2247" s="11" t="s">
        <v>5244</v>
      </c>
      <c r="E2247" s="11"/>
      <c r="F2247" s="11"/>
      <c r="G2247" s="11" t="s">
        <v>46</v>
      </c>
      <c r="H2247" s="10" t="s">
        <v>47</v>
      </c>
      <c r="I2247" s="41" t="s">
        <v>48</v>
      </c>
      <c r="J2247" s="41">
        <v>0</v>
      </c>
      <c r="K2247" s="10" t="s">
        <v>906</v>
      </c>
      <c r="L2247" s="10" t="s">
        <v>51</v>
      </c>
      <c r="M2247" s="10" t="s">
        <v>52</v>
      </c>
      <c r="N2247" s="13">
        <v>41381</v>
      </c>
      <c r="O2247" s="10" t="s">
        <v>53</v>
      </c>
      <c r="P2247" s="15" t="s">
        <v>2577</v>
      </c>
      <c r="Q2247" s="11"/>
      <c r="R2247" s="10"/>
      <c r="S2247" s="10">
        <v>43204809</v>
      </c>
      <c r="T2247" s="10" t="s">
        <v>956</v>
      </c>
      <c r="U2247" s="10" t="s">
        <v>2594</v>
      </c>
      <c r="V2247" s="10">
        <v>2710193200</v>
      </c>
      <c r="W2247" s="10" t="s">
        <v>2582</v>
      </c>
      <c r="X2247" s="112" t="s">
        <v>5239</v>
      </c>
      <c r="Y2247" s="10" t="s">
        <v>2596</v>
      </c>
      <c r="Z2247" s="10" t="s">
        <v>5219</v>
      </c>
      <c r="AA2247" s="10" t="s">
        <v>958</v>
      </c>
      <c r="AB2247" s="113" t="s">
        <v>906</v>
      </c>
      <c r="AC2247" s="14"/>
      <c r="AD2247" s="14"/>
      <c r="AE2247" s="14"/>
      <c r="AF2247" s="14"/>
      <c r="AG2247" s="14"/>
      <c r="AH2247" s="14"/>
    </row>
    <row r="2248" spans="2:41" hidden="1" x14ac:dyDescent="0.35">
      <c r="B2248" s="10">
        <v>43202905</v>
      </c>
      <c r="C2248" s="10">
        <v>905</v>
      </c>
      <c r="D2248" s="11" t="s">
        <v>5245</v>
      </c>
      <c r="E2248" s="11"/>
      <c r="F2248" s="11"/>
      <c r="G2248" s="11" t="s">
        <v>46</v>
      </c>
      <c r="H2248" s="10" t="s">
        <v>735</v>
      </c>
      <c r="I2248" s="41" t="s">
        <v>63</v>
      </c>
      <c r="J2248" s="41">
        <v>0</v>
      </c>
      <c r="K2248" s="10" t="s">
        <v>906</v>
      </c>
      <c r="L2248" s="10" t="s">
        <v>66</v>
      </c>
      <c r="M2248" s="10" t="s">
        <v>52</v>
      </c>
      <c r="N2248" s="13">
        <v>42619</v>
      </c>
      <c r="O2248" s="10" t="s">
        <v>53</v>
      </c>
      <c r="P2248" s="15" t="s">
        <v>2577</v>
      </c>
      <c r="Q2248" s="11"/>
      <c r="R2248" s="10"/>
      <c r="S2248" s="10">
        <v>43211905</v>
      </c>
      <c r="T2248" s="10" t="s">
        <v>5246</v>
      </c>
      <c r="U2248" s="10" t="s">
        <v>2594</v>
      </c>
      <c r="V2248" s="10">
        <v>2710193200</v>
      </c>
      <c r="W2248" s="10" t="s">
        <v>604</v>
      </c>
      <c r="X2248" s="112" t="s">
        <v>5247</v>
      </c>
      <c r="Y2248" s="10" t="s">
        <v>2703</v>
      </c>
      <c r="Z2248" s="10" t="s">
        <v>5219</v>
      </c>
      <c r="AA2248" s="112" t="s">
        <v>5248</v>
      </c>
      <c r="AB2248" s="113" t="s">
        <v>906</v>
      </c>
      <c r="AC2248" s="14"/>
      <c r="AD2248" s="14"/>
      <c r="AE2248" s="14"/>
      <c r="AF2248" s="14"/>
      <c r="AG2248" s="14"/>
      <c r="AH2248" s="14"/>
    </row>
    <row r="2249" spans="2:41" hidden="1" x14ac:dyDescent="0.35">
      <c r="B2249" s="10">
        <v>43202907</v>
      </c>
      <c r="C2249" s="10">
        <v>907</v>
      </c>
      <c r="D2249" s="11" t="s">
        <v>5249</v>
      </c>
      <c r="E2249" s="10"/>
      <c r="F2249" s="11"/>
      <c r="G2249" s="11" t="s">
        <v>46</v>
      </c>
      <c r="H2249" s="10" t="s">
        <v>2583</v>
      </c>
      <c r="I2249" s="41" t="s">
        <v>364</v>
      </c>
      <c r="J2249" s="41">
        <v>0</v>
      </c>
      <c r="K2249" s="10" t="s">
        <v>906</v>
      </c>
      <c r="L2249" s="10" t="s">
        <v>66</v>
      </c>
      <c r="M2249" s="10" t="s">
        <v>52</v>
      </c>
      <c r="N2249" s="13">
        <v>41457</v>
      </c>
      <c r="O2249" s="10" t="s">
        <v>53</v>
      </c>
      <c r="P2249" s="15" t="s">
        <v>2577</v>
      </c>
      <c r="Q2249" s="10"/>
      <c r="R2249" s="10"/>
      <c r="S2249" s="10">
        <v>43202905</v>
      </c>
      <c r="T2249" s="11" t="s">
        <v>5245</v>
      </c>
      <c r="U2249" s="10" t="s">
        <v>2594</v>
      </c>
      <c r="V2249" s="10">
        <v>2710193200</v>
      </c>
      <c r="W2249" s="10" t="s">
        <v>604</v>
      </c>
      <c r="X2249" s="112" t="s">
        <v>5250</v>
      </c>
      <c r="Y2249" s="10" t="s">
        <v>5218</v>
      </c>
      <c r="Z2249" s="10" t="s">
        <v>5219</v>
      </c>
      <c r="AA2249" s="112" t="s">
        <v>5251</v>
      </c>
      <c r="AB2249" s="113" t="s">
        <v>906</v>
      </c>
      <c r="AC2249" s="14"/>
      <c r="AD2249" s="14"/>
      <c r="AE2249" s="14"/>
      <c r="AF2249" s="14"/>
      <c r="AG2249" s="14"/>
      <c r="AH2249" s="14"/>
    </row>
    <row r="2250" spans="2:41" hidden="1" x14ac:dyDescent="0.35">
      <c r="B2250" s="10">
        <v>43202855</v>
      </c>
      <c r="C2250" s="10">
        <v>855</v>
      </c>
      <c r="D2250" s="11" t="s">
        <v>5252</v>
      </c>
      <c r="E2250" s="11"/>
      <c r="F2250" s="11"/>
      <c r="G2250" s="11" t="s">
        <v>46</v>
      </c>
      <c r="H2250" s="10" t="s">
        <v>163</v>
      </c>
      <c r="I2250" s="41" t="s">
        <v>164</v>
      </c>
      <c r="J2250" s="41">
        <v>0</v>
      </c>
      <c r="K2250" s="10" t="s">
        <v>906</v>
      </c>
      <c r="L2250" s="10" t="s">
        <v>66</v>
      </c>
      <c r="M2250" s="10" t="s">
        <v>52</v>
      </c>
      <c r="N2250" s="13">
        <v>41451</v>
      </c>
      <c r="O2250" s="10" t="s">
        <v>53</v>
      </c>
      <c r="P2250" s="15" t="s">
        <v>2577</v>
      </c>
      <c r="Q2250" s="11"/>
      <c r="R2250" s="10"/>
      <c r="S2250" s="10">
        <v>43211855</v>
      </c>
      <c r="T2250" s="10" t="s">
        <v>5253</v>
      </c>
      <c r="U2250" s="10" t="s">
        <v>2594</v>
      </c>
      <c r="V2250" s="10">
        <v>2710193200</v>
      </c>
      <c r="W2250" s="10" t="s">
        <v>604</v>
      </c>
      <c r="X2250" s="112" t="s">
        <v>5250</v>
      </c>
      <c r="Y2250" s="10" t="s">
        <v>1414</v>
      </c>
      <c r="Z2250" s="10" t="s">
        <v>5219</v>
      </c>
      <c r="AA2250" s="112" t="s">
        <v>5254</v>
      </c>
      <c r="AB2250" s="113" t="s">
        <v>906</v>
      </c>
      <c r="AC2250" s="14"/>
      <c r="AD2250" s="14"/>
      <c r="AE2250" s="14"/>
      <c r="AF2250" s="14"/>
      <c r="AG2250" s="14"/>
      <c r="AH2250" s="14"/>
    </row>
    <row r="2251" spans="2:41" hidden="1" x14ac:dyDescent="0.35">
      <c r="B2251" s="10">
        <v>43202801</v>
      </c>
      <c r="C2251" s="10">
        <v>801</v>
      </c>
      <c r="D2251" s="11" t="s">
        <v>5255</v>
      </c>
      <c r="E2251" s="11"/>
      <c r="F2251" s="11"/>
      <c r="G2251" s="11" t="s">
        <v>46</v>
      </c>
      <c r="H2251" s="10" t="s">
        <v>79</v>
      </c>
      <c r="I2251" s="41" t="s">
        <v>79</v>
      </c>
      <c r="J2251" s="41">
        <v>0</v>
      </c>
      <c r="K2251" s="10" t="s">
        <v>906</v>
      </c>
      <c r="L2251" s="10" t="s">
        <v>66</v>
      </c>
      <c r="M2251" s="10" t="s">
        <v>52</v>
      </c>
      <c r="N2251" s="13">
        <v>41456</v>
      </c>
      <c r="O2251" s="10" t="s">
        <v>53</v>
      </c>
      <c r="P2251" s="15" t="s">
        <v>2577</v>
      </c>
      <c r="Q2251" s="11"/>
      <c r="R2251" s="10"/>
      <c r="S2251" s="10">
        <v>43211801</v>
      </c>
      <c r="T2251" s="10" t="s">
        <v>5256</v>
      </c>
      <c r="U2251" s="10" t="s">
        <v>2594</v>
      </c>
      <c r="V2251" s="10">
        <v>2710193200</v>
      </c>
      <c r="W2251" s="10" t="s">
        <v>44</v>
      </c>
      <c r="X2251" s="112" t="s">
        <v>5250</v>
      </c>
      <c r="Y2251" s="10">
        <v>1176</v>
      </c>
      <c r="Z2251" s="10" t="s">
        <v>392</v>
      </c>
      <c r="AA2251" s="112" t="s">
        <v>5257</v>
      </c>
      <c r="AB2251" s="113" t="s">
        <v>906</v>
      </c>
      <c r="AC2251" s="14"/>
      <c r="AD2251" s="14"/>
      <c r="AE2251" s="14"/>
      <c r="AF2251" s="14"/>
      <c r="AG2251" s="14"/>
      <c r="AH2251" s="14"/>
    </row>
    <row r="2252" spans="2:41" hidden="1" x14ac:dyDescent="0.35">
      <c r="B2252" s="10">
        <v>43202809</v>
      </c>
      <c r="C2252" s="10">
        <v>809</v>
      </c>
      <c r="D2252" s="11" t="s">
        <v>5258</v>
      </c>
      <c r="E2252" s="11"/>
      <c r="F2252" s="11"/>
      <c r="G2252" s="11" t="s">
        <v>46</v>
      </c>
      <c r="H2252" s="10" t="s">
        <v>47</v>
      </c>
      <c r="I2252" s="41" t="s">
        <v>48</v>
      </c>
      <c r="J2252" s="41">
        <v>0</v>
      </c>
      <c r="K2252" s="10" t="s">
        <v>906</v>
      </c>
      <c r="L2252" s="10" t="s">
        <v>66</v>
      </c>
      <c r="M2252" s="10" t="s">
        <v>52</v>
      </c>
      <c r="N2252" s="13">
        <v>41459</v>
      </c>
      <c r="O2252" s="10" t="s">
        <v>53</v>
      </c>
      <c r="P2252" s="15" t="s">
        <v>2577</v>
      </c>
      <c r="Q2252" s="11"/>
      <c r="R2252" s="10"/>
      <c r="S2252" s="10">
        <v>43211809</v>
      </c>
      <c r="T2252" s="10" t="s">
        <v>5259</v>
      </c>
      <c r="U2252" s="10" t="s">
        <v>2594</v>
      </c>
      <c r="V2252" s="10">
        <v>2710193200</v>
      </c>
      <c r="W2252" s="10" t="s">
        <v>604</v>
      </c>
      <c r="X2252" s="10" t="s">
        <v>5250</v>
      </c>
      <c r="Y2252" s="10" t="s">
        <v>2596</v>
      </c>
      <c r="Z2252" s="10" t="s">
        <v>5219</v>
      </c>
      <c r="AA2252" s="10" t="s">
        <v>5260</v>
      </c>
      <c r="AB2252" s="113" t="s">
        <v>906</v>
      </c>
      <c r="AC2252" s="14"/>
      <c r="AD2252" s="14"/>
      <c r="AE2252" s="14"/>
      <c r="AF2252" s="14"/>
      <c r="AG2252" s="14"/>
      <c r="AH2252" s="14"/>
    </row>
    <row r="2253" spans="2:41" hidden="1" x14ac:dyDescent="0.35">
      <c r="B2253" s="10">
        <v>43202967</v>
      </c>
      <c r="C2253" s="10">
        <v>967</v>
      </c>
      <c r="D2253" s="11" t="s">
        <v>5261</v>
      </c>
      <c r="E2253" s="11"/>
      <c r="F2253" s="11"/>
      <c r="G2253" s="11" t="s">
        <v>46</v>
      </c>
      <c r="H2253" s="10" t="s">
        <v>151</v>
      </c>
      <c r="I2253" s="41" t="s">
        <v>86</v>
      </c>
      <c r="J2253" s="41">
        <v>0</v>
      </c>
      <c r="K2253" s="10" t="s">
        <v>906</v>
      </c>
      <c r="L2253" s="10" t="s">
        <v>66</v>
      </c>
      <c r="M2253" s="10" t="s">
        <v>52</v>
      </c>
      <c r="N2253" s="13">
        <v>41775</v>
      </c>
      <c r="O2253" s="10" t="s">
        <v>53</v>
      </c>
      <c r="P2253" s="15" t="s">
        <v>2577</v>
      </c>
      <c r="Q2253" s="11"/>
      <c r="R2253" s="10"/>
      <c r="S2253" s="10">
        <v>43211967</v>
      </c>
      <c r="T2253" s="10" t="s">
        <v>5262</v>
      </c>
      <c r="U2253" s="10" t="s">
        <v>2594</v>
      </c>
      <c r="V2253" s="10">
        <v>2710193200</v>
      </c>
      <c r="W2253" s="10" t="s">
        <v>604</v>
      </c>
      <c r="X2253" s="10" t="s">
        <v>5250</v>
      </c>
      <c r="Y2253" s="10" t="s">
        <v>87</v>
      </c>
      <c r="Z2253" s="10" t="s">
        <v>5219</v>
      </c>
      <c r="AA2253" s="10" t="s">
        <v>5263</v>
      </c>
      <c r="AB2253" s="113" t="s">
        <v>906</v>
      </c>
      <c r="AC2253" s="14"/>
      <c r="AD2253" s="14"/>
      <c r="AE2253" s="14"/>
      <c r="AF2253" s="14"/>
      <c r="AG2253" s="14"/>
      <c r="AH2253" s="14"/>
    </row>
    <row r="2254" spans="2:41" hidden="1" x14ac:dyDescent="0.35">
      <c r="B2254" s="10">
        <v>43211905</v>
      </c>
      <c r="C2254" s="10">
        <v>905</v>
      </c>
      <c r="D2254" s="11" t="s">
        <v>5246</v>
      </c>
      <c r="E2254" s="11"/>
      <c r="F2254" s="11"/>
      <c r="G2254" s="11" t="s">
        <v>46</v>
      </c>
      <c r="H2254" s="10" t="s">
        <v>735</v>
      </c>
      <c r="I2254" s="41" t="s">
        <v>63</v>
      </c>
      <c r="J2254" s="41">
        <v>0</v>
      </c>
      <c r="K2254" s="10" t="s">
        <v>906</v>
      </c>
      <c r="L2254" s="10" t="s">
        <v>66</v>
      </c>
      <c r="M2254" s="10" t="s">
        <v>52</v>
      </c>
      <c r="N2254" s="13">
        <v>42782</v>
      </c>
      <c r="O2254" s="10" t="s">
        <v>53</v>
      </c>
      <c r="P2254" s="15" t="s">
        <v>2577</v>
      </c>
      <c r="Q2254" s="11"/>
      <c r="R2254" s="10"/>
      <c r="S2254" s="10">
        <v>43213905</v>
      </c>
      <c r="T2254" s="10" t="s">
        <v>982</v>
      </c>
      <c r="U2254" s="112" t="s">
        <v>2594</v>
      </c>
      <c r="V2254" s="10">
        <v>2710193200</v>
      </c>
      <c r="W2254" s="10" t="s">
        <v>604</v>
      </c>
      <c r="X2254" s="112" t="s">
        <v>5264</v>
      </c>
      <c r="Y2254" s="10" t="s">
        <v>2703</v>
      </c>
      <c r="Z2254" s="10" t="s">
        <v>5219</v>
      </c>
      <c r="AA2254" s="112" t="s">
        <v>984</v>
      </c>
      <c r="AB2254" s="113" t="s">
        <v>906</v>
      </c>
      <c r="AC2254" s="14"/>
      <c r="AD2254" s="14"/>
      <c r="AE2254" s="14"/>
      <c r="AF2254" s="14"/>
      <c r="AG2254" s="14"/>
      <c r="AH2254" s="14"/>
    </row>
    <row r="2255" spans="2:41" hidden="1" x14ac:dyDescent="0.35">
      <c r="B2255" s="10">
        <v>43211855</v>
      </c>
      <c r="C2255" s="10">
        <v>855</v>
      </c>
      <c r="D2255" s="11" t="s">
        <v>5253</v>
      </c>
      <c r="E2255" s="11"/>
      <c r="F2255" s="11"/>
      <c r="G2255" s="11" t="s">
        <v>46</v>
      </c>
      <c r="H2255" s="10" t="s">
        <v>163</v>
      </c>
      <c r="I2255" s="41" t="s">
        <v>164</v>
      </c>
      <c r="J2255" s="41">
        <v>0</v>
      </c>
      <c r="K2255" s="10" t="s">
        <v>906</v>
      </c>
      <c r="L2255" s="10" t="s">
        <v>66</v>
      </c>
      <c r="M2255" s="10" t="s">
        <v>52</v>
      </c>
      <c r="N2255" s="13">
        <v>42782</v>
      </c>
      <c r="O2255" s="10" t="s">
        <v>53</v>
      </c>
      <c r="P2255" s="15" t="s">
        <v>2577</v>
      </c>
      <c r="Q2255" s="11"/>
      <c r="R2255" s="10"/>
      <c r="S2255" s="10">
        <v>43213855</v>
      </c>
      <c r="T2255" s="10" t="s">
        <v>977</v>
      </c>
      <c r="U2255" s="10" t="s">
        <v>2594</v>
      </c>
      <c r="V2255" s="10">
        <v>2710193200</v>
      </c>
      <c r="W2255" s="10" t="s">
        <v>604</v>
      </c>
      <c r="X2255" s="112" t="s">
        <v>5264</v>
      </c>
      <c r="Y2255" s="10" t="s">
        <v>1414</v>
      </c>
      <c r="Z2255" s="10" t="s">
        <v>5219</v>
      </c>
      <c r="AA2255" s="112" t="s">
        <v>980</v>
      </c>
      <c r="AB2255" s="113" t="s">
        <v>906</v>
      </c>
      <c r="AC2255" s="14"/>
      <c r="AD2255" s="14"/>
      <c r="AE2255" s="14"/>
      <c r="AF2255" s="14"/>
      <c r="AG2255" s="14"/>
      <c r="AH2255" s="14"/>
    </row>
    <row r="2256" spans="2:41" hidden="1" x14ac:dyDescent="0.35">
      <c r="B2256" s="10">
        <v>43211801</v>
      </c>
      <c r="C2256" s="10">
        <v>801</v>
      </c>
      <c r="D2256" s="11" t="s">
        <v>5256</v>
      </c>
      <c r="E2256" s="11"/>
      <c r="F2256" s="11"/>
      <c r="G2256" s="11" t="s">
        <v>46</v>
      </c>
      <c r="H2256" s="10" t="s">
        <v>79</v>
      </c>
      <c r="I2256" s="41" t="s">
        <v>79</v>
      </c>
      <c r="J2256" s="41">
        <v>0</v>
      </c>
      <c r="K2256" s="10" t="s">
        <v>906</v>
      </c>
      <c r="L2256" s="10" t="s">
        <v>66</v>
      </c>
      <c r="M2256" s="10" t="s">
        <v>52</v>
      </c>
      <c r="N2256" s="13">
        <v>42782</v>
      </c>
      <c r="O2256" s="10" t="s">
        <v>53</v>
      </c>
      <c r="P2256" s="15" t="s">
        <v>2577</v>
      </c>
      <c r="Q2256" s="11"/>
      <c r="R2256" s="10"/>
      <c r="S2256" s="10">
        <v>43213801</v>
      </c>
      <c r="T2256" s="10" t="s">
        <v>978</v>
      </c>
      <c r="U2256" s="10" t="s">
        <v>2594</v>
      </c>
      <c r="V2256" s="10">
        <v>2710193200</v>
      </c>
      <c r="W2256" s="10" t="s">
        <v>44</v>
      </c>
      <c r="X2256" s="112" t="s">
        <v>5264</v>
      </c>
      <c r="Y2256" s="10">
        <v>1176</v>
      </c>
      <c r="Z2256" s="10" t="s">
        <v>392</v>
      </c>
      <c r="AA2256" s="112" t="s">
        <v>5265</v>
      </c>
      <c r="AB2256" s="113" t="s">
        <v>906</v>
      </c>
      <c r="AC2256" s="14"/>
      <c r="AD2256" s="14"/>
      <c r="AE2256" s="14"/>
      <c r="AF2256" s="14"/>
      <c r="AG2256" s="14"/>
      <c r="AH2256" s="14"/>
      <c r="AL2256" s="115"/>
      <c r="AO2256" s="115"/>
    </row>
    <row r="2257" spans="2:41" hidden="1" x14ac:dyDescent="0.35">
      <c r="B2257" s="10">
        <v>43211809</v>
      </c>
      <c r="C2257" s="10">
        <v>809</v>
      </c>
      <c r="D2257" s="11" t="s">
        <v>5259</v>
      </c>
      <c r="E2257" s="11"/>
      <c r="F2257" s="11"/>
      <c r="G2257" s="11" t="s">
        <v>46</v>
      </c>
      <c r="H2257" s="10" t="s">
        <v>47</v>
      </c>
      <c r="I2257" s="41" t="s">
        <v>48</v>
      </c>
      <c r="J2257" s="41">
        <v>0</v>
      </c>
      <c r="K2257" s="10" t="s">
        <v>906</v>
      </c>
      <c r="L2257" s="10" t="s">
        <v>66</v>
      </c>
      <c r="M2257" s="10" t="s">
        <v>52</v>
      </c>
      <c r="N2257" s="13">
        <v>42782</v>
      </c>
      <c r="O2257" s="10" t="s">
        <v>53</v>
      </c>
      <c r="P2257" s="15" t="s">
        <v>2577</v>
      </c>
      <c r="Q2257" s="11"/>
      <c r="R2257" s="10"/>
      <c r="S2257" s="10">
        <v>43213809</v>
      </c>
      <c r="T2257" s="10" t="s">
        <v>990</v>
      </c>
      <c r="U2257" s="10" t="s">
        <v>2594</v>
      </c>
      <c r="V2257" s="10">
        <v>2710193200</v>
      </c>
      <c r="W2257" s="10" t="s">
        <v>604</v>
      </c>
      <c r="X2257" s="112" t="s">
        <v>5264</v>
      </c>
      <c r="Y2257" s="10" t="s">
        <v>5232</v>
      </c>
      <c r="Z2257" s="10" t="s">
        <v>5219</v>
      </c>
      <c r="AA2257" s="112" t="s">
        <v>986</v>
      </c>
      <c r="AB2257" s="113" t="s">
        <v>906</v>
      </c>
      <c r="AC2257" s="14"/>
      <c r="AD2257" s="14"/>
      <c r="AE2257" s="14"/>
      <c r="AF2257" s="14"/>
      <c r="AG2257" s="14"/>
      <c r="AH2257" s="14"/>
    </row>
    <row r="2258" spans="2:41" hidden="1" x14ac:dyDescent="0.35">
      <c r="B2258" s="10">
        <v>43211967</v>
      </c>
      <c r="C2258" s="10">
        <v>967</v>
      </c>
      <c r="D2258" s="11" t="s">
        <v>5262</v>
      </c>
      <c r="E2258" s="11"/>
      <c r="F2258" s="11"/>
      <c r="G2258" s="11" t="s">
        <v>46</v>
      </c>
      <c r="H2258" s="10" t="s">
        <v>151</v>
      </c>
      <c r="I2258" s="41" t="s">
        <v>86</v>
      </c>
      <c r="J2258" s="41">
        <v>0</v>
      </c>
      <c r="K2258" s="10" t="s">
        <v>906</v>
      </c>
      <c r="L2258" s="10" t="s">
        <v>66</v>
      </c>
      <c r="M2258" s="10" t="s">
        <v>52</v>
      </c>
      <c r="N2258" s="13">
        <v>42782</v>
      </c>
      <c r="O2258" s="10" t="s">
        <v>53</v>
      </c>
      <c r="P2258" s="15" t="s">
        <v>2577</v>
      </c>
      <c r="Q2258" s="11"/>
      <c r="R2258" s="10"/>
      <c r="S2258" s="10">
        <v>43213967</v>
      </c>
      <c r="T2258" s="10" t="s">
        <v>987</v>
      </c>
      <c r="U2258" s="10" t="s">
        <v>2594</v>
      </c>
      <c r="V2258" s="10">
        <v>2710193200</v>
      </c>
      <c r="W2258" s="10" t="s">
        <v>604</v>
      </c>
      <c r="X2258" s="112" t="s">
        <v>5264</v>
      </c>
      <c r="Y2258" s="10" t="s">
        <v>87</v>
      </c>
      <c r="Z2258" s="10" t="s">
        <v>5219</v>
      </c>
      <c r="AA2258" s="112" t="s">
        <v>989</v>
      </c>
      <c r="AB2258" s="113" t="s">
        <v>906</v>
      </c>
      <c r="AC2258" s="14"/>
      <c r="AD2258" s="14"/>
      <c r="AE2258" s="14"/>
      <c r="AF2258" s="14"/>
      <c r="AG2258" s="14"/>
      <c r="AH2258" s="14"/>
    </row>
    <row r="2259" spans="2:41" hidden="1" x14ac:dyDescent="0.35">
      <c r="B2259" s="10">
        <v>43203905</v>
      </c>
      <c r="C2259" s="10">
        <v>905</v>
      </c>
      <c r="D2259" s="11" t="s">
        <v>5266</v>
      </c>
      <c r="E2259" s="11"/>
      <c r="F2259" s="11"/>
      <c r="G2259" s="11" t="s">
        <v>46</v>
      </c>
      <c r="H2259" s="10" t="s">
        <v>735</v>
      </c>
      <c r="I2259" s="41" t="s">
        <v>63</v>
      </c>
      <c r="J2259" s="41">
        <v>0</v>
      </c>
      <c r="K2259" s="10" t="s">
        <v>906</v>
      </c>
      <c r="L2259" s="10" t="s">
        <v>66</v>
      </c>
      <c r="M2259" s="10" t="s">
        <v>52</v>
      </c>
      <c r="N2259" s="13">
        <v>41974</v>
      </c>
      <c r="O2259" s="10" t="s">
        <v>53</v>
      </c>
      <c r="P2259" s="15" t="s">
        <v>2577</v>
      </c>
      <c r="Q2259" s="11"/>
      <c r="R2259" s="10"/>
      <c r="S2259" s="10">
        <v>43212905</v>
      </c>
      <c r="T2259" s="11" t="s">
        <v>5267</v>
      </c>
      <c r="U2259" s="10" t="s">
        <v>2594</v>
      </c>
      <c r="V2259" s="10">
        <v>2710193200</v>
      </c>
      <c r="W2259" s="10" t="s">
        <v>604</v>
      </c>
      <c r="X2259" s="112" t="s">
        <v>5268</v>
      </c>
      <c r="Y2259" s="10" t="s">
        <v>2703</v>
      </c>
      <c r="Z2259" s="10" t="s">
        <v>5219</v>
      </c>
      <c r="AA2259" s="112" t="s">
        <v>1005</v>
      </c>
      <c r="AB2259" s="14" t="s">
        <v>906</v>
      </c>
      <c r="AC2259" s="14"/>
      <c r="AD2259" s="14"/>
      <c r="AE2259" s="14"/>
      <c r="AF2259" s="14"/>
      <c r="AG2259" s="14"/>
      <c r="AH2259" s="14"/>
    </row>
    <row r="2260" spans="2:41" hidden="1" x14ac:dyDescent="0.35">
      <c r="B2260" s="10">
        <v>43203907</v>
      </c>
      <c r="C2260" s="10">
        <v>907</v>
      </c>
      <c r="D2260" s="11" t="s">
        <v>5269</v>
      </c>
      <c r="E2260" s="11"/>
      <c r="F2260" s="11"/>
      <c r="G2260" s="11" t="s">
        <v>46</v>
      </c>
      <c r="H2260" s="10" t="s">
        <v>2583</v>
      </c>
      <c r="I2260" s="41" t="s">
        <v>364</v>
      </c>
      <c r="J2260" s="41">
        <v>0</v>
      </c>
      <c r="K2260" s="10" t="s">
        <v>906</v>
      </c>
      <c r="L2260" s="10" t="s">
        <v>66</v>
      </c>
      <c r="M2260" s="10" t="s">
        <v>52</v>
      </c>
      <c r="N2260" s="13">
        <v>41450</v>
      </c>
      <c r="O2260" s="10" t="s">
        <v>53</v>
      </c>
      <c r="P2260" s="15" t="s">
        <v>2577</v>
      </c>
      <c r="Q2260" s="11"/>
      <c r="R2260" s="10"/>
      <c r="S2260" s="10">
        <v>43203905</v>
      </c>
      <c r="T2260" s="10" t="s">
        <v>5266</v>
      </c>
      <c r="U2260" s="10" t="s">
        <v>2594</v>
      </c>
      <c r="V2260" s="10">
        <v>2710193200</v>
      </c>
      <c r="W2260" s="10" t="s">
        <v>604</v>
      </c>
      <c r="X2260" s="112" t="s">
        <v>5268</v>
      </c>
      <c r="Y2260" s="10" t="s">
        <v>5218</v>
      </c>
      <c r="Z2260" s="10" t="s">
        <v>5219</v>
      </c>
      <c r="AA2260" s="112" t="s">
        <v>1001</v>
      </c>
      <c r="AB2260" s="113" t="s">
        <v>906</v>
      </c>
      <c r="AC2260" s="14"/>
      <c r="AD2260" s="14"/>
      <c r="AE2260" s="14"/>
      <c r="AF2260" s="14"/>
      <c r="AG2260" s="14"/>
      <c r="AH2260" s="14"/>
    </row>
    <row r="2261" spans="2:41" hidden="1" x14ac:dyDescent="0.35">
      <c r="B2261" s="10">
        <v>43203801</v>
      </c>
      <c r="C2261" s="10">
        <v>801</v>
      </c>
      <c r="D2261" s="11" t="s">
        <v>5270</v>
      </c>
      <c r="E2261" s="11"/>
      <c r="F2261" s="11"/>
      <c r="G2261" s="11" t="s">
        <v>46</v>
      </c>
      <c r="H2261" s="10" t="s">
        <v>79</v>
      </c>
      <c r="I2261" s="41" t="s">
        <v>79</v>
      </c>
      <c r="J2261" s="41">
        <v>0</v>
      </c>
      <c r="K2261" s="10" t="s">
        <v>906</v>
      </c>
      <c r="L2261" s="10" t="s">
        <v>66</v>
      </c>
      <c r="M2261" s="10" t="s">
        <v>52</v>
      </c>
      <c r="N2261" s="13" t="s">
        <v>2668</v>
      </c>
      <c r="O2261" s="10" t="s">
        <v>53</v>
      </c>
      <c r="P2261" s="15" t="s">
        <v>2577</v>
      </c>
      <c r="Q2261" s="11"/>
      <c r="R2261" s="10"/>
      <c r="S2261" s="10">
        <v>43212801</v>
      </c>
      <c r="T2261" s="10" t="s">
        <v>5271</v>
      </c>
      <c r="U2261" s="10" t="s">
        <v>2594</v>
      </c>
      <c r="V2261" s="10">
        <v>2710193200</v>
      </c>
      <c r="W2261" s="10" t="s">
        <v>44</v>
      </c>
      <c r="X2261" s="112" t="s">
        <v>5268</v>
      </c>
      <c r="Y2261" s="10">
        <v>1176</v>
      </c>
      <c r="Z2261" s="10" t="s">
        <v>392</v>
      </c>
      <c r="AA2261" s="112" t="s">
        <v>1010</v>
      </c>
      <c r="AB2261" s="14" t="s">
        <v>906</v>
      </c>
      <c r="AC2261" s="14"/>
      <c r="AD2261" s="14"/>
      <c r="AE2261" s="14"/>
      <c r="AF2261" s="14"/>
      <c r="AG2261" s="14"/>
      <c r="AH2261" s="14"/>
    </row>
    <row r="2262" spans="2:41" hidden="1" x14ac:dyDescent="0.35">
      <c r="B2262" s="10">
        <v>43212905</v>
      </c>
      <c r="C2262" s="10">
        <v>905</v>
      </c>
      <c r="D2262" s="11" t="s">
        <v>5267</v>
      </c>
      <c r="E2262" s="11"/>
      <c r="F2262" s="11"/>
      <c r="G2262" s="11" t="s">
        <v>46</v>
      </c>
      <c r="H2262" s="10" t="s">
        <v>62</v>
      </c>
      <c r="I2262" s="41" t="s">
        <v>63</v>
      </c>
      <c r="J2262" s="41">
        <v>0</v>
      </c>
      <c r="K2262" s="10" t="s">
        <v>906</v>
      </c>
      <c r="L2262" s="10" t="s">
        <v>66</v>
      </c>
      <c r="M2262" s="10" t="s">
        <v>52</v>
      </c>
      <c r="N2262" s="13">
        <v>42809</v>
      </c>
      <c r="O2262" s="10" t="s">
        <v>53</v>
      </c>
      <c r="P2262" s="15" t="s">
        <v>2577</v>
      </c>
      <c r="Q2262" s="11"/>
      <c r="R2262" s="10"/>
      <c r="S2262" s="10">
        <v>40000905</v>
      </c>
      <c r="T2262" s="10" t="s">
        <v>5272</v>
      </c>
      <c r="U2262" s="112" t="s">
        <v>2594</v>
      </c>
      <c r="V2262" s="10">
        <v>2710193200</v>
      </c>
      <c r="W2262" s="10" t="s">
        <v>604</v>
      </c>
      <c r="X2262" s="112" t="s">
        <v>5273</v>
      </c>
      <c r="Y2262" s="10" t="s">
        <v>2703</v>
      </c>
      <c r="Z2262" s="10" t="s">
        <v>5219</v>
      </c>
      <c r="AA2262" s="112" t="s">
        <v>5274</v>
      </c>
      <c r="AB2262" s="14" t="s">
        <v>906</v>
      </c>
      <c r="AC2262" s="14"/>
      <c r="AD2262" s="14"/>
      <c r="AE2262" s="14"/>
      <c r="AF2262" s="14"/>
      <c r="AG2262" s="14"/>
      <c r="AH2262" s="14"/>
    </row>
    <row r="2263" spans="2:41" hidden="1" x14ac:dyDescent="0.35">
      <c r="B2263" s="10">
        <v>43212855</v>
      </c>
      <c r="C2263" s="10">
        <v>855</v>
      </c>
      <c r="D2263" s="11" t="s">
        <v>5275</v>
      </c>
      <c r="E2263" s="11"/>
      <c r="F2263" s="11"/>
      <c r="G2263" s="11" t="s">
        <v>46</v>
      </c>
      <c r="H2263" s="10" t="s">
        <v>163</v>
      </c>
      <c r="I2263" s="41" t="s">
        <v>164</v>
      </c>
      <c r="J2263" s="41">
        <v>0</v>
      </c>
      <c r="K2263" s="10" t="s">
        <v>906</v>
      </c>
      <c r="L2263" s="10" t="s">
        <v>66</v>
      </c>
      <c r="M2263" s="10" t="s">
        <v>52</v>
      </c>
      <c r="N2263" s="13">
        <v>42809</v>
      </c>
      <c r="O2263" s="10" t="s">
        <v>53</v>
      </c>
      <c r="P2263" s="15" t="s">
        <v>2577</v>
      </c>
      <c r="Q2263" s="11"/>
      <c r="R2263" s="10"/>
      <c r="S2263" s="10">
        <v>40000855</v>
      </c>
      <c r="T2263" s="10" t="s">
        <v>5276</v>
      </c>
      <c r="U2263" s="112" t="s">
        <v>2594</v>
      </c>
      <c r="V2263" s="10">
        <v>2710193200</v>
      </c>
      <c r="W2263" s="10" t="s">
        <v>604</v>
      </c>
      <c r="X2263" s="112" t="s">
        <v>5273</v>
      </c>
      <c r="Y2263" s="10" t="s">
        <v>1414</v>
      </c>
      <c r="Z2263" s="10" t="s">
        <v>5219</v>
      </c>
      <c r="AA2263" s="112" t="s">
        <v>5277</v>
      </c>
      <c r="AB2263" s="14" t="s">
        <v>906</v>
      </c>
      <c r="AC2263" s="14"/>
      <c r="AD2263" s="14"/>
      <c r="AE2263" s="14"/>
      <c r="AF2263" s="14"/>
      <c r="AG2263" s="14"/>
      <c r="AH2263" s="14"/>
    </row>
    <row r="2264" spans="2:41" hidden="1" x14ac:dyDescent="0.35">
      <c r="B2264" s="10">
        <v>43212801</v>
      </c>
      <c r="C2264" s="10">
        <v>801</v>
      </c>
      <c r="D2264" s="11" t="s">
        <v>5271</v>
      </c>
      <c r="E2264" s="11"/>
      <c r="F2264" s="11"/>
      <c r="G2264" s="11" t="s">
        <v>46</v>
      </c>
      <c r="H2264" s="10" t="s">
        <v>79</v>
      </c>
      <c r="I2264" s="41" t="s">
        <v>79</v>
      </c>
      <c r="J2264" s="41">
        <v>0</v>
      </c>
      <c r="K2264" s="10" t="s">
        <v>906</v>
      </c>
      <c r="L2264" s="10" t="s">
        <v>66</v>
      </c>
      <c r="M2264" s="10" t="s">
        <v>52</v>
      </c>
      <c r="N2264" s="13">
        <v>42782</v>
      </c>
      <c r="O2264" s="10" t="s">
        <v>53</v>
      </c>
      <c r="P2264" s="15" t="s">
        <v>2577</v>
      </c>
      <c r="Q2264" s="11"/>
      <c r="R2264" s="10"/>
      <c r="S2264" s="10">
        <v>40000801</v>
      </c>
      <c r="T2264" s="10" t="s">
        <v>5278</v>
      </c>
      <c r="U2264" s="112" t="s">
        <v>2594</v>
      </c>
      <c r="V2264" s="10">
        <v>2710193200</v>
      </c>
      <c r="W2264" s="10" t="s">
        <v>44</v>
      </c>
      <c r="X2264" s="112" t="s">
        <v>5273</v>
      </c>
      <c r="Y2264" s="10">
        <v>1176</v>
      </c>
      <c r="Z2264" s="10" t="s">
        <v>392</v>
      </c>
      <c r="AA2264" s="112" t="s">
        <v>5279</v>
      </c>
      <c r="AB2264" s="113" t="s">
        <v>906</v>
      </c>
      <c r="AC2264" s="14"/>
      <c r="AD2264" s="14"/>
      <c r="AE2264" s="14"/>
      <c r="AF2264" s="14"/>
      <c r="AG2264" s="14"/>
      <c r="AH2264" s="14"/>
      <c r="AL2264" s="115"/>
      <c r="AO2264" s="115"/>
    </row>
    <row r="2265" spans="2:41" hidden="1" x14ac:dyDescent="0.35">
      <c r="B2265" s="10">
        <v>43212809</v>
      </c>
      <c r="C2265" s="10">
        <v>809</v>
      </c>
      <c r="D2265" s="11" t="s">
        <v>5280</v>
      </c>
      <c r="E2265" s="11"/>
      <c r="F2265" s="11"/>
      <c r="G2265" s="11" t="s">
        <v>46</v>
      </c>
      <c r="H2265" s="10" t="s">
        <v>47</v>
      </c>
      <c r="I2265" s="41" t="s">
        <v>48</v>
      </c>
      <c r="J2265" s="41">
        <v>0</v>
      </c>
      <c r="K2265" s="10" t="s">
        <v>906</v>
      </c>
      <c r="L2265" s="10" t="s">
        <v>66</v>
      </c>
      <c r="M2265" s="10" t="s">
        <v>52</v>
      </c>
      <c r="N2265" s="13">
        <v>42809</v>
      </c>
      <c r="O2265" s="10" t="s">
        <v>53</v>
      </c>
      <c r="P2265" s="15" t="s">
        <v>2577</v>
      </c>
      <c r="Q2265" s="11"/>
      <c r="R2265" s="10"/>
      <c r="S2265" s="10">
        <v>40000809</v>
      </c>
      <c r="T2265" s="10" t="s">
        <v>5281</v>
      </c>
      <c r="U2265" s="112" t="s">
        <v>2594</v>
      </c>
      <c r="V2265" s="10">
        <v>2710193200</v>
      </c>
      <c r="W2265" s="10" t="s">
        <v>604</v>
      </c>
      <c r="X2265" s="112" t="s">
        <v>5273</v>
      </c>
      <c r="Y2265" s="10" t="s">
        <v>2596</v>
      </c>
      <c r="Z2265" s="10" t="s">
        <v>5219</v>
      </c>
      <c r="AA2265" s="112" t="s">
        <v>5282</v>
      </c>
      <c r="AB2265" s="113" t="s">
        <v>906</v>
      </c>
      <c r="AC2265" s="14"/>
      <c r="AD2265" s="14"/>
      <c r="AE2265" s="14"/>
      <c r="AF2265" s="14"/>
      <c r="AG2265" s="14"/>
      <c r="AH2265" s="14"/>
      <c r="AL2265" s="115"/>
      <c r="AO2265" s="115"/>
    </row>
    <row r="2266" spans="2:41" hidden="1" x14ac:dyDescent="0.35">
      <c r="B2266" s="10">
        <v>43203855</v>
      </c>
      <c r="C2266" s="10">
        <v>855</v>
      </c>
      <c r="D2266" s="11" t="s">
        <v>5283</v>
      </c>
      <c r="E2266" s="11"/>
      <c r="F2266" s="11"/>
      <c r="G2266" s="11" t="s">
        <v>46</v>
      </c>
      <c r="H2266" s="10" t="s">
        <v>163</v>
      </c>
      <c r="I2266" s="41" t="s">
        <v>164</v>
      </c>
      <c r="J2266" s="41">
        <v>0</v>
      </c>
      <c r="K2266" s="10" t="s">
        <v>906</v>
      </c>
      <c r="L2266" s="10" t="s">
        <v>66</v>
      </c>
      <c r="M2266" s="10" t="s">
        <v>52</v>
      </c>
      <c r="N2266" s="13">
        <v>41450</v>
      </c>
      <c r="O2266" s="10" t="s">
        <v>53</v>
      </c>
      <c r="P2266" s="15" t="s">
        <v>2577</v>
      </c>
      <c r="Q2266" s="11"/>
      <c r="R2266" s="10"/>
      <c r="S2266" s="10">
        <v>43212855</v>
      </c>
      <c r="T2266" s="10" t="s">
        <v>5275</v>
      </c>
      <c r="U2266" s="112" t="s">
        <v>2594</v>
      </c>
      <c r="V2266" s="10">
        <v>2710193200</v>
      </c>
      <c r="W2266" s="10" t="s">
        <v>604</v>
      </c>
      <c r="X2266" s="112" t="s">
        <v>5268</v>
      </c>
      <c r="Y2266" s="10" t="s">
        <v>1414</v>
      </c>
      <c r="Z2266" s="10" t="s">
        <v>5219</v>
      </c>
      <c r="AA2266" s="112" t="s">
        <v>1008</v>
      </c>
      <c r="AB2266" s="113" t="s">
        <v>906</v>
      </c>
      <c r="AC2266" s="14"/>
      <c r="AD2266" s="14"/>
      <c r="AE2266" s="14"/>
      <c r="AF2266" s="14"/>
      <c r="AG2266" s="14"/>
      <c r="AH2266" s="14"/>
      <c r="AL2266" s="115"/>
      <c r="AO2266" s="115"/>
    </row>
    <row r="2267" spans="2:41" hidden="1" x14ac:dyDescent="0.35">
      <c r="B2267" s="10">
        <v>43203809</v>
      </c>
      <c r="C2267" s="10">
        <v>809</v>
      </c>
      <c r="D2267" s="11" t="s">
        <v>5284</v>
      </c>
      <c r="E2267" s="10"/>
      <c r="F2267" s="11"/>
      <c r="G2267" s="11" t="s">
        <v>46</v>
      </c>
      <c r="H2267" s="10" t="s">
        <v>47</v>
      </c>
      <c r="I2267" s="41" t="s">
        <v>48</v>
      </c>
      <c r="J2267" s="41">
        <v>0</v>
      </c>
      <c r="K2267" s="10" t="s">
        <v>906</v>
      </c>
      <c r="L2267" s="10" t="s">
        <v>66</v>
      </c>
      <c r="M2267" s="10" t="s">
        <v>52</v>
      </c>
      <c r="N2267" s="13">
        <v>41452</v>
      </c>
      <c r="O2267" s="10" t="s">
        <v>53</v>
      </c>
      <c r="P2267" s="15" t="s">
        <v>2577</v>
      </c>
      <c r="Q2267" s="10"/>
      <c r="R2267" s="10"/>
      <c r="S2267" s="10">
        <v>43212809</v>
      </c>
      <c r="T2267" s="11" t="s">
        <v>5280</v>
      </c>
      <c r="U2267" s="112" t="s">
        <v>2594</v>
      </c>
      <c r="V2267" s="10">
        <v>2710193200</v>
      </c>
      <c r="W2267" s="10" t="s">
        <v>604</v>
      </c>
      <c r="X2267" s="112" t="s">
        <v>5268</v>
      </c>
      <c r="Y2267" s="10" t="s">
        <v>2596</v>
      </c>
      <c r="Z2267" s="10" t="s">
        <v>5219</v>
      </c>
      <c r="AA2267" s="112" t="s">
        <v>1013</v>
      </c>
      <c r="AB2267" s="113" t="s">
        <v>906</v>
      </c>
      <c r="AC2267" s="14"/>
      <c r="AD2267" s="14"/>
      <c r="AE2267" s="14"/>
      <c r="AF2267" s="14"/>
      <c r="AG2267" s="14"/>
      <c r="AH2267" s="14"/>
      <c r="AL2267" s="115"/>
      <c r="AO2267" s="115"/>
    </row>
    <row r="2268" spans="2:41" hidden="1" x14ac:dyDescent="0.35">
      <c r="B2268" s="10">
        <v>43510855</v>
      </c>
      <c r="C2268" s="10">
        <v>855</v>
      </c>
      <c r="D2268" s="11" t="s">
        <v>5285</v>
      </c>
      <c r="E2268" s="10"/>
      <c r="F2268" s="11"/>
      <c r="G2268" s="11" t="s">
        <v>46</v>
      </c>
      <c r="H2268" s="59" t="s">
        <v>163</v>
      </c>
      <c r="I2268" s="41" t="s">
        <v>164</v>
      </c>
      <c r="J2268" s="41"/>
      <c r="K2268" s="10"/>
      <c r="L2268" s="59" t="s">
        <v>66</v>
      </c>
      <c r="M2268" s="59" t="s">
        <v>52</v>
      </c>
      <c r="N2268" s="95">
        <v>41514</v>
      </c>
      <c r="O2268" s="59" t="s">
        <v>53</v>
      </c>
      <c r="P2268" s="15" t="s">
        <v>2577</v>
      </c>
      <c r="Q2268" s="10"/>
      <c r="R2268" s="10"/>
      <c r="S2268" s="10">
        <v>41093855</v>
      </c>
      <c r="T2268" s="11" t="s">
        <v>1017</v>
      </c>
      <c r="U2268" s="10" t="s">
        <v>2594</v>
      </c>
      <c r="V2268" s="10">
        <v>2710193200</v>
      </c>
      <c r="W2268" s="10" t="s">
        <v>604</v>
      </c>
      <c r="X2268" s="112" t="s">
        <v>5286</v>
      </c>
      <c r="Y2268" s="10" t="s">
        <v>5287</v>
      </c>
      <c r="Z2268" s="10" t="s">
        <v>5288</v>
      </c>
      <c r="AA2268" s="112" t="s">
        <v>1021</v>
      </c>
      <c r="AB2268" s="113"/>
      <c r="AC2268" s="14"/>
      <c r="AD2268" s="14"/>
      <c r="AE2268" s="14"/>
      <c r="AF2268" s="14"/>
      <c r="AG2268" s="14"/>
      <c r="AH2268" s="14"/>
      <c r="AL2268" s="115"/>
      <c r="AO2268" s="115"/>
    </row>
    <row r="2269" spans="2:41" hidden="1" x14ac:dyDescent="0.35">
      <c r="B2269" s="10">
        <v>43510801</v>
      </c>
      <c r="C2269" s="10">
        <v>801</v>
      </c>
      <c r="D2269" s="11" t="s">
        <v>5289</v>
      </c>
      <c r="E2269" s="11"/>
      <c r="F2269" s="11"/>
      <c r="G2269" s="11" t="s">
        <v>46</v>
      </c>
      <c r="H2269" s="10" t="s">
        <v>79</v>
      </c>
      <c r="I2269" s="41" t="s">
        <v>79</v>
      </c>
      <c r="J2269" s="41"/>
      <c r="K2269" s="10"/>
      <c r="L2269" s="10" t="s">
        <v>66</v>
      </c>
      <c r="M2269" s="10" t="s">
        <v>52</v>
      </c>
      <c r="N2269" s="13">
        <v>39310</v>
      </c>
      <c r="O2269" s="10" t="s">
        <v>53</v>
      </c>
      <c r="P2269" s="15" t="s">
        <v>2577</v>
      </c>
      <c r="Q2269" s="11"/>
      <c r="R2269" s="10"/>
      <c r="S2269" s="10">
        <v>41093801</v>
      </c>
      <c r="T2269" s="10" t="s">
        <v>1018</v>
      </c>
      <c r="U2269" s="10" t="s">
        <v>2594</v>
      </c>
      <c r="V2269" s="10">
        <v>2710193200</v>
      </c>
      <c r="W2269" s="10" t="s">
        <v>44</v>
      </c>
      <c r="X2269" s="112" t="s">
        <v>5286</v>
      </c>
      <c r="Y2269" s="10">
        <v>1176</v>
      </c>
      <c r="Z2269" s="10" t="s">
        <v>5288</v>
      </c>
      <c r="AA2269" s="112" t="s">
        <v>5290</v>
      </c>
      <c r="AB2269" s="113"/>
      <c r="AC2269" s="14"/>
      <c r="AD2269" s="14"/>
      <c r="AE2269" s="14"/>
      <c r="AF2269" s="14"/>
      <c r="AG2269" s="14"/>
      <c r="AH2269" s="14"/>
      <c r="AL2269" s="115"/>
      <c r="AO2269" s="115"/>
    </row>
    <row r="2270" spans="2:41" hidden="1" x14ac:dyDescent="0.35">
      <c r="B2270" s="10">
        <v>43540855</v>
      </c>
      <c r="C2270" s="10">
        <v>855</v>
      </c>
      <c r="D2270" s="11" t="s">
        <v>5291</v>
      </c>
      <c r="E2270" s="11"/>
      <c r="F2270" s="11"/>
      <c r="G2270" s="11" t="s">
        <v>46</v>
      </c>
      <c r="H2270" s="10" t="s">
        <v>163</v>
      </c>
      <c r="I2270" s="41" t="s">
        <v>164</v>
      </c>
      <c r="J2270" s="41"/>
      <c r="K2270" s="10"/>
      <c r="L2270" s="10" t="s">
        <v>66</v>
      </c>
      <c r="M2270" s="10" t="s">
        <v>52</v>
      </c>
      <c r="N2270" s="13">
        <v>39092</v>
      </c>
      <c r="O2270" s="10" t="s">
        <v>53</v>
      </c>
      <c r="P2270" s="15" t="s">
        <v>2577</v>
      </c>
      <c r="Q2270" s="11"/>
      <c r="R2270" s="10"/>
      <c r="S2270" s="10">
        <v>41094855</v>
      </c>
      <c r="T2270" s="10" t="s">
        <v>1023</v>
      </c>
      <c r="U2270" s="10" t="s">
        <v>2594</v>
      </c>
      <c r="V2270" s="10">
        <v>2710193200</v>
      </c>
      <c r="W2270" s="10" t="s">
        <v>604</v>
      </c>
      <c r="X2270" s="112" t="s">
        <v>5292</v>
      </c>
      <c r="Y2270" s="10" t="s">
        <v>5287</v>
      </c>
      <c r="Z2270" s="10" t="s">
        <v>5288</v>
      </c>
      <c r="AA2270" s="112" t="s">
        <v>1025</v>
      </c>
      <c r="AB2270" s="113"/>
      <c r="AC2270" s="14"/>
      <c r="AD2270" s="14"/>
      <c r="AE2270" s="14"/>
      <c r="AF2270" s="14"/>
      <c r="AG2270" s="14"/>
      <c r="AH2270" s="14"/>
    </row>
    <row r="2271" spans="2:41" hidden="1" x14ac:dyDescent="0.35">
      <c r="B2271" s="10">
        <v>43541979</v>
      </c>
      <c r="C2271" s="10">
        <v>979</v>
      </c>
      <c r="D2271" s="11" t="s">
        <v>5293</v>
      </c>
      <c r="E2271" s="11"/>
      <c r="F2271" s="11"/>
      <c r="G2271" s="11" t="s">
        <v>46</v>
      </c>
      <c r="H2271" s="10" t="s">
        <v>151</v>
      </c>
      <c r="I2271" s="41" t="s">
        <v>86</v>
      </c>
      <c r="J2271" s="41"/>
      <c r="K2271" s="10"/>
      <c r="L2271" s="10" t="s">
        <v>51</v>
      </c>
      <c r="M2271" s="10" t="s">
        <v>52</v>
      </c>
      <c r="N2271" s="13">
        <v>43453</v>
      </c>
      <c r="O2271" s="10" t="s">
        <v>53</v>
      </c>
      <c r="P2271" s="15" t="s">
        <v>2577</v>
      </c>
      <c r="Q2271" s="111"/>
      <c r="R2271" s="10"/>
      <c r="S2271" s="10">
        <v>43548979</v>
      </c>
      <c r="T2271" s="10" t="s">
        <v>1029</v>
      </c>
      <c r="U2271" s="10" t="s">
        <v>2594</v>
      </c>
      <c r="V2271" s="10">
        <v>2710193200</v>
      </c>
      <c r="W2271" s="10" t="s">
        <v>2582</v>
      </c>
      <c r="X2271" s="112" t="s">
        <v>5294</v>
      </c>
      <c r="Y2271" s="10" t="s">
        <v>87</v>
      </c>
      <c r="Z2271" s="10" t="s">
        <v>88</v>
      </c>
      <c r="AA2271" s="112" t="s">
        <v>5295</v>
      </c>
      <c r="AB2271" s="113"/>
      <c r="AC2271" s="14"/>
      <c r="AD2271" s="14"/>
      <c r="AE2271" s="14"/>
      <c r="AF2271" s="14"/>
      <c r="AG2271" s="14"/>
      <c r="AH2271" s="14"/>
    </row>
    <row r="2272" spans="2:41" hidden="1" x14ac:dyDescent="0.35">
      <c r="B2272" s="10">
        <v>43541849</v>
      </c>
      <c r="C2272" s="10">
        <v>849</v>
      </c>
      <c r="D2272" s="11" t="s">
        <v>5296</v>
      </c>
      <c r="E2272" s="11"/>
      <c r="F2272" s="11"/>
      <c r="G2272" s="11" t="s">
        <v>46</v>
      </c>
      <c r="H2272" s="10" t="s">
        <v>47</v>
      </c>
      <c r="I2272" s="41" t="s">
        <v>48</v>
      </c>
      <c r="J2272" s="41"/>
      <c r="K2272" s="10"/>
      <c r="L2272" s="10" t="s">
        <v>51</v>
      </c>
      <c r="M2272" s="10" t="s">
        <v>52</v>
      </c>
      <c r="N2272" s="13">
        <v>42388</v>
      </c>
      <c r="O2272" s="10" t="s">
        <v>53</v>
      </c>
      <c r="P2272" s="15" t="s">
        <v>2577</v>
      </c>
      <c r="Q2272" s="11"/>
      <c r="R2272" s="10"/>
      <c r="S2272" s="10" t="s">
        <v>536</v>
      </c>
      <c r="T2272" s="10" t="s">
        <v>536</v>
      </c>
      <c r="U2272" s="10" t="s">
        <v>2580</v>
      </c>
      <c r="V2272" s="10">
        <v>2710193200</v>
      </c>
      <c r="W2272" s="10" t="s">
        <v>2582</v>
      </c>
      <c r="X2272" s="112" t="s">
        <v>5294</v>
      </c>
      <c r="Y2272" s="10" t="s">
        <v>5297</v>
      </c>
      <c r="Z2272" s="10" t="s">
        <v>5298</v>
      </c>
      <c r="AA2272" s="112" t="s">
        <v>5299</v>
      </c>
      <c r="AB2272" s="14"/>
      <c r="AC2272" s="14"/>
      <c r="AD2272" s="14"/>
      <c r="AE2272" s="14"/>
      <c r="AF2272" s="14"/>
      <c r="AG2272" s="14"/>
      <c r="AH2272" s="14"/>
    </row>
    <row r="2273" spans="2:34" hidden="1" x14ac:dyDescent="0.35">
      <c r="B2273" s="10">
        <v>43346967</v>
      </c>
      <c r="C2273" s="10">
        <v>967</v>
      </c>
      <c r="D2273" s="11" t="s">
        <v>5300</v>
      </c>
      <c r="E2273" s="11">
        <v>43346801</v>
      </c>
      <c r="F2273" s="11" t="s">
        <v>1036</v>
      </c>
      <c r="G2273" s="11" t="s">
        <v>46</v>
      </c>
      <c r="H2273" s="10" t="s">
        <v>151</v>
      </c>
      <c r="I2273" s="41" t="s">
        <v>86</v>
      </c>
      <c r="J2273" s="41" t="s">
        <v>49</v>
      </c>
      <c r="K2273" s="10" t="s">
        <v>1019</v>
      </c>
      <c r="L2273" s="10" t="s">
        <v>66</v>
      </c>
      <c r="M2273" s="10" t="s">
        <v>52</v>
      </c>
      <c r="N2273" s="13">
        <v>45200</v>
      </c>
      <c r="O2273" s="10" t="s">
        <v>53</v>
      </c>
      <c r="P2273" s="15" t="s">
        <v>2577</v>
      </c>
      <c r="Q2273" s="111" t="s">
        <v>6965</v>
      </c>
      <c r="R2273" s="10" t="s">
        <v>54</v>
      </c>
      <c r="S2273" s="10" t="s">
        <v>44</v>
      </c>
      <c r="T2273" s="10" t="s">
        <v>44</v>
      </c>
      <c r="U2273" s="10" t="s">
        <v>55</v>
      </c>
      <c r="V2273" s="10">
        <v>2710199200</v>
      </c>
      <c r="W2273" s="10" t="s">
        <v>70</v>
      </c>
      <c r="X2273" s="112" t="s">
        <v>4372</v>
      </c>
      <c r="Y2273" s="10" t="s">
        <v>87</v>
      </c>
      <c r="Z2273" s="10" t="s">
        <v>5288</v>
      </c>
      <c r="AA2273" s="112" t="s">
        <v>5302</v>
      </c>
      <c r="AB2273" s="113" t="s">
        <v>1019</v>
      </c>
      <c r="AC2273" s="14"/>
      <c r="AD2273" s="14"/>
      <c r="AE2273" s="14"/>
      <c r="AF2273" s="14"/>
      <c r="AG2273" s="14"/>
      <c r="AH2273" s="14"/>
    </row>
    <row r="2274" spans="2:34" hidden="1" x14ac:dyDescent="0.35">
      <c r="B2274" s="10">
        <v>43330801</v>
      </c>
      <c r="C2274" s="10">
        <v>801</v>
      </c>
      <c r="D2274" s="11" t="s">
        <v>1040</v>
      </c>
      <c r="E2274" s="11"/>
      <c r="F2274" s="11"/>
      <c r="G2274" s="11" t="s">
        <v>46</v>
      </c>
      <c r="H2274" s="10" t="s">
        <v>79</v>
      </c>
      <c r="I2274" s="41" t="s">
        <v>79</v>
      </c>
      <c r="J2274" s="41"/>
      <c r="K2274" s="10"/>
      <c r="L2274" s="10" t="s">
        <v>66</v>
      </c>
      <c r="M2274" s="10" t="s">
        <v>52</v>
      </c>
      <c r="N2274" s="13">
        <v>41974</v>
      </c>
      <c r="O2274" s="10" t="s">
        <v>53</v>
      </c>
      <c r="P2274" s="15" t="s">
        <v>2577</v>
      </c>
      <c r="Q2274" s="11"/>
      <c r="R2274" s="10"/>
      <c r="S2274" s="10" t="s">
        <v>536</v>
      </c>
      <c r="T2274" s="10" t="s">
        <v>536</v>
      </c>
      <c r="U2274" s="10" t="s">
        <v>2580</v>
      </c>
      <c r="V2274" s="10">
        <v>2710193200</v>
      </c>
      <c r="W2274" s="10" t="s">
        <v>44</v>
      </c>
      <c r="X2274" s="112" t="s">
        <v>5303</v>
      </c>
      <c r="Y2274" s="10">
        <v>1176</v>
      </c>
      <c r="Z2274" s="10" t="s">
        <v>392</v>
      </c>
      <c r="AA2274" s="112" t="s">
        <v>5304</v>
      </c>
      <c r="AB2274" s="113"/>
      <c r="AC2274" s="14"/>
      <c r="AD2274" s="14"/>
      <c r="AE2274" s="14"/>
      <c r="AF2274" s="14"/>
      <c r="AG2274" s="14"/>
      <c r="AH2274" s="14"/>
    </row>
    <row r="2275" spans="2:34" hidden="1" x14ac:dyDescent="0.35">
      <c r="B2275" s="10">
        <v>52250896</v>
      </c>
      <c r="C2275" s="10">
        <v>896</v>
      </c>
      <c r="D2275" s="11" t="s">
        <v>5305</v>
      </c>
      <c r="E2275" s="10"/>
      <c r="F2275" s="11"/>
      <c r="G2275" s="11" t="s">
        <v>46</v>
      </c>
      <c r="H2275" s="10" t="s">
        <v>3192</v>
      </c>
      <c r="I2275" s="41" t="s">
        <v>140</v>
      </c>
      <c r="J2275" s="41"/>
      <c r="K2275" s="10"/>
      <c r="L2275" s="10" t="s">
        <v>51</v>
      </c>
      <c r="M2275" s="10" t="s">
        <v>52</v>
      </c>
      <c r="N2275" s="13" t="s">
        <v>6</v>
      </c>
      <c r="O2275" s="10" t="s">
        <v>53</v>
      </c>
      <c r="P2275" s="15" t="s">
        <v>2577</v>
      </c>
      <c r="Q2275" s="10"/>
      <c r="R2275" s="10"/>
      <c r="S2275" s="10">
        <v>51004896</v>
      </c>
      <c r="T2275" s="11" t="s">
        <v>3195</v>
      </c>
      <c r="U2275" s="10" t="s">
        <v>2594</v>
      </c>
      <c r="V2275" s="10">
        <v>3403190000</v>
      </c>
      <c r="W2275" s="10" t="s">
        <v>2582</v>
      </c>
      <c r="X2275" s="112" t="s">
        <v>4446</v>
      </c>
      <c r="Y2275" s="10" t="s">
        <v>3193</v>
      </c>
      <c r="Z2275" s="10" t="s">
        <v>2664</v>
      </c>
      <c r="AA2275" s="112" t="s">
        <v>5306</v>
      </c>
      <c r="AB2275" s="113"/>
      <c r="AC2275" s="14"/>
      <c r="AD2275" s="14"/>
      <c r="AE2275" s="14"/>
      <c r="AF2275" s="14"/>
      <c r="AG2275" s="14"/>
      <c r="AH2275" s="14"/>
    </row>
    <row r="2276" spans="2:34" hidden="1" x14ac:dyDescent="0.35">
      <c r="B2276" s="10">
        <v>52350979</v>
      </c>
      <c r="C2276" s="10">
        <v>979</v>
      </c>
      <c r="D2276" s="11" t="s">
        <v>5307</v>
      </c>
      <c r="E2276" s="11"/>
      <c r="F2276" s="11"/>
      <c r="G2276" s="11" t="s">
        <v>46</v>
      </c>
      <c r="H2276" s="10" t="s">
        <v>3246</v>
      </c>
      <c r="I2276" s="41" t="s">
        <v>140</v>
      </c>
      <c r="J2276" s="41"/>
      <c r="K2276" s="10"/>
      <c r="L2276" s="10" t="s">
        <v>51</v>
      </c>
      <c r="M2276" s="10" t="s">
        <v>52</v>
      </c>
      <c r="N2276" s="13" t="s">
        <v>3</v>
      </c>
      <c r="O2276" s="10" t="s">
        <v>92</v>
      </c>
      <c r="P2276" s="15" t="s">
        <v>2577</v>
      </c>
      <c r="Q2276" s="11"/>
      <c r="R2276" s="10"/>
      <c r="S2276" s="10" t="s">
        <v>536</v>
      </c>
      <c r="T2276" s="10" t="s">
        <v>536</v>
      </c>
      <c r="U2276" s="10" t="s">
        <v>2580</v>
      </c>
      <c r="V2276" s="10">
        <v>3403190000</v>
      </c>
      <c r="W2276" s="10" t="s">
        <v>2582</v>
      </c>
      <c r="X2276" s="10" t="s">
        <v>5308</v>
      </c>
      <c r="Y2276" s="10" t="s">
        <v>3248</v>
      </c>
      <c r="Z2276" s="10" t="s">
        <v>2664</v>
      </c>
      <c r="AA2276" s="10" t="s">
        <v>5309</v>
      </c>
      <c r="AB2276" s="14"/>
      <c r="AC2276" s="14"/>
      <c r="AD2276" s="14"/>
      <c r="AE2276" s="14"/>
      <c r="AF2276" s="14"/>
      <c r="AG2276" s="14"/>
      <c r="AH2276" s="14"/>
    </row>
    <row r="2277" spans="2:34" hidden="1" x14ac:dyDescent="0.35">
      <c r="B2277" s="10">
        <v>52350896</v>
      </c>
      <c r="C2277" s="10">
        <v>896</v>
      </c>
      <c r="D2277" s="11" t="s">
        <v>5310</v>
      </c>
      <c r="E2277" s="10"/>
      <c r="F2277" s="11"/>
      <c r="G2277" s="11" t="s">
        <v>46</v>
      </c>
      <c r="H2277" s="10" t="s">
        <v>3192</v>
      </c>
      <c r="I2277" s="41" t="s">
        <v>140</v>
      </c>
      <c r="J2277" s="41"/>
      <c r="K2277" s="10"/>
      <c r="L2277" s="10" t="s">
        <v>51</v>
      </c>
      <c r="M2277" s="10" t="s">
        <v>52</v>
      </c>
      <c r="N2277" s="13">
        <v>40687</v>
      </c>
      <c r="O2277" s="10" t="s">
        <v>92</v>
      </c>
      <c r="P2277" s="15" t="s">
        <v>2577</v>
      </c>
      <c r="Q2277" s="10"/>
      <c r="R2277" s="10"/>
      <c r="S2277" s="10">
        <v>52902807</v>
      </c>
      <c r="T2277" s="11" t="s">
        <v>665</v>
      </c>
      <c r="U2277" s="10" t="s">
        <v>2594</v>
      </c>
      <c r="V2277" s="10">
        <v>3403190000</v>
      </c>
      <c r="W2277" s="10" t="s">
        <v>2582</v>
      </c>
      <c r="X2277" s="10" t="s">
        <v>5308</v>
      </c>
      <c r="Y2277" s="10" t="s">
        <v>5311</v>
      </c>
      <c r="Z2277" s="10" t="s">
        <v>2720</v>
      </c>
      <c r="AA2277" s="10" t="s">
        <v>5312</v>
      </c>
      <c r="AB2277" s="14"/>
      <c r="AC2277" s="14"/>
      <c r="AD2277" s="14"/>
      <c r="AE2277" s="14"/>
      <c r="AF2277" s="14"/>
      <c r="AG2277" s="14"/>
      <c r="AH2277" s="14"/>
    </row>
    <row r="2278" spans="2:34" hidden="1" x14ac:dyDescent="0.35">
      <c r="B2278" s="10">
        <v>52272896</v>
      </c>
      <c r="C2278" s="10">
        <v>896</v>
      </c>
      <c r="D2278" s="11" t="s">
        <v>5313</v>
      </c>
      <c r="E2278" s="11"/>
      <c r="F2278" s="11"/>
      <c r="G2278" s="11" t="s">
        <v>46</v>
      </c>
      <c r="H2278" s="10" t="s">
        <v>3192</v>
      </c>
      <c r="I2278" s="41" t="s">
        <v>140</v>
      </c>
      <c r="J2278" s="41"/>
      <c r="K2278" s="10"/>
      <c r="L2278" s="10" t="s">
        <v>51</v>
      </c>
      <c r="M2278" s="10" t="s">
        <v>52</v>
      </c>
      <c r="N2278" s="13" t="s">
        <v>6</v>
      </c>
      <c r="O2278" s="10" t="s">
        <v>53</v>
      </c>
      <c r="P2278" s="15" t="s">
        <v>2577</v>
      </c>
      <c r="Q2278" s="11"/>
      <c r="R2278" s="10"/>
      <c r="S2278" s="10">
        <v>51005896</v>
      </c>
      <c r="T2278" s="10" t="s">
        <v>3198</v>
      </c>
      <c r="U2278" s="10" t="s">
        <v>2594</v>
      </c>
      <c r="V2278" s="10">
        <v>3403190000</v>
      </c>
      <c r="W2278" s="10" t="s">
        <v>2582</v>
      </c>
      <c r="X2278" s="112" t="s">
        <v>5314</v>
      </c>
      <c r="Y2278" s="10" t="s">
        <v>3193</v>
      </c>
      <c r="Z2278" s="10" t="s">
        <v>2664</v>
      </c>
      <c r="AA2278" s="112" t="s">
        <v>5315</v>
      </c>
      <c r="AB2278" s="113"/>
      <c r="AC2278" s="14"/>
      <c r="AD2278" s="14"/>
      <c r="AE2278" s="14"/>
      <c r="AF2278" s="14"/>
      <c r="AG2278" s="14"/>
      <c r="AH2278" s="14"/>
    </row>
    <row r="2279" spans="2:34" hidden="1" x14ac:dyDescent="0.35">
      <c r="B2279" s="10">
        <v>51264816</v>
      </c>
      <c r="C2279" s="10">
        <v>816</v>
      </c>
      <c r="D2279" s="11" t="s">
        <v>5316</v>
      </c>
      <c r="E2279" s="11"/>
      <c r="F2279" s="11"/>
      <c r="G2279" s="11" t="s">
        <v>46</v>
      </c>
      <c r="H2279" s="10" t="s">
        <v>3295</v>
      </c>
      <c r="I2279" s="41" t="s">
        <v>140</v>
      </c>
      <c r="J2279" s="41"/>
      <c r="K2279" s="10"/>
      <c r="L2279" s="10" t="s">
        <v>51</v>
      </c>
      <c r="M2279" s="10" t="s">
        <v>52</v>
      </c>
      <c r="N2279" s="13" t="s">
        <v>6</v>
      </c>
      <c r="O2279" s="10" t="s">
        <v>53</v>
      </c>
      <c r="P2279" s="15" t="s">
        <v>2577</v>
      </c>
      <c r="Q2279" s="11"/>
      <c r="R2279" s="10"/>
      <c r="S2279" s="10">
        <v>51006816</v>
      </c>
      <c r="T2279" s="10" t="s">
        <v>492</v>
      </c>
      <c r="U2279" s="10" t="s">
        <v>2594</v>
      </c>
      <c r="V2279" s="10">
        <v>3403190000</v>
      </c>
      <c r="W2279" s="10" t="s">
        <v>2582</v>
      </c>
      <c r="X2279" s="10" t="s">
        <v>4450</v>
      </c>
      <c r="Y2279" s="10" t="s">
        <v>4447</v>
      </c>
      <c r="Z2279" s="10" t="s">
        <v>2664</v>
      </c>
      <c r="AA2279" s="10" t="s">
        <v>5317</v>
      </c>
      <c r="AB2279" s="113"/>
      <c r="AC2279" s="14"/>
      <c r="AD2279" s="14"/>
      <c r="AE2279" s="114"/>
      <c r="AF2279" s="14"/>
      <c r="AG2279" s="14"/>
      <c r="AH2279" s="14"/>
    </row>
    <row r="2280" spans="2:34" hidden="1" x14ac:dyDescent="0.35">
      <c r="B2280" s="10">
        <v>52342816</v>
      </c>
      <c r="C2280" s="10">
        <v>816</v>
      </c>
      <c r="D2280" s="11" t="s">
        <v>5318</v>
      </c>
      <c r="E2280" s="10"/>
      <c r="F2280" s="11"/>
      <c r="G2280" s="11" t="s">
        <v>46</v>
      </c>
      <c r="H2280" s="10" t="s">
        <v>3295</v>
      </c>
      <c r="I2280" s="41" t="s">
        <v>140</v>
      </c>
      <c r="J2280" s="41"/>
      <c r="K2280" s="10"/>
      <c r="L2280" s="10" t="s">
        <v>51</v>
      </c>
      <c r="M2280" s="10" t="s">
        <v>52</v>
      </c>
      <c r="N2280" s="13" t="s">
        <v>6</v>
      </c>
      <c r="O2280" s="10" t="s">
        <v>53</v>
      </c>
      <c r="P2280" s="15" t="s">
        <v>2577</v>
      </c>
      <c r="Q2280" s="10"/>
      <c r="R2280" s="10"/>
      <c r="S2280" s="10">
        <v>51003816</v>
      </c>
      <c r="T2280" s="11" t="s">
        <v>3188</v>
      </c>
      <c r="U2280" s="10" t="s">
        <v>2594</v>
      </c>
      <c r="V2280" s="10">
        <v>3403190000</v>
      </c>
      <c r="W2280" s="10" t="s">
        <v>2582</v>
      </c>
      <c r="X2280" s="10" t="s">
        <v>5319</v>
      </c>
      <c r="Y2280" s="10" t="s">
        <v>4447</v>
      </c>
      <c r="Z2280" s="10" t="s">
        <v>88</v>
      </c>
      <c r="AA2280" s="10" t="s">
        <v>5320</v>
      </c>
      <c r="AB2280" s="113"/>
      <c r="AC2280" s="14"/>
      <c r="AD2280" s="14"/>
      <c r="AE2280" s="14"/>
      <c r="AF2280" s="14"/>
      <c r="AG2280" s="14"/>
      <c r="AH2280" s="14"/>
    </row>
    <row r="2281" spans="2:34" hidden="1" x14ac:dyDescent="0.35">
      <c r="B2281" s="10">
        <v>0</v>
      </c>
      <c r="C2281" s="10">
        <v>0</v>
      </c>
      <c r="D2281" s="11" t="s">
        <v>5321</v>
      </c>
      <c r="E2281" s="10"/>
      <c r="F2281" s="11"/>
      <c r="G2281" s="11" t="s">
        <v>46</v>
      </c>
      <c r="H2281" s="10" t="s">
        <v>3192</v>
      </c>
      <c r="I2281" s="41" t="s">
        <v>140</v>
      </c>
      <c r="J2281" s="41"/>
      <c r="K2281" s="10"/>
      <c r="L2281" s="10" t="s">
        <v>51</v>
      </c>
      <c r="M2281" s="10" t="s">
        <v>52</v>
      </c>
      <c r="N2281" s="13" t="s">
        <v>2577</v>
      </c>
      <c r="O2281" s="10" t="s">
        <v>53</v>
      </c>
      <c r="P2281" s="15" t="s">
        <v>2577</v>
      </c>
      <c r="Q2281" s="10"/>
      <c r="R2281" s="10"/>
      <c r="S2281" s="10">
        <v>51003896</v>
      </c>
      <c r="T2281" s="11" t="s">
        <v>3191</v>
      </c>
      <c r="U2281" s="10" t="s">
        <v>2594</v>
      </c>
      <c r="V2281" s="10">
        <v>3403190000</v>
      </c>
      <c r="W2281" s="10" t="s">
        <v>2582</v>
      </c>
      <c r="X2281" s="112" t="s">
        <v>5319</v>
      </c>
      <c r="Y2281" s="10" t="s">
        <v>3193</v>
      </c>
      <c r="Z2281" s="10" t="s">
        <v>2664</v>
      </c>
      <c r="AA2281" s="10" t="s">
        <v>5322</v>
      </c>
      <c r="AB2281" s="113"/>
      <c r="AC2281" s="14"/>
      <c r="AD2281" s="14"/>
      <c r="AE2281" s="14"/>
      <c r="AF2281" s="14"/>
      <c r="AG2281" s="14"/>
      <c r="AH2281" s="14"/>
    </row>
    <row r="2282" spans="2:34" hidden="1" x14ac:dyDescent="0.35">
      <c r="B2282" s="10">
        <v>52341807</v>
      </c>
      <c r="C2282" s="10">
        <v>807</v>
      </c>
      <c r="D2282" s="11" t="s">
        <v>5323</v>
      </c>
      <c r="E2282" s="11"/>
      <c r="F2282" s="11"/>
      <c r="G2282" s="11" t="s">
        <v>46</v>
      </c>
      <c r="H2282" s="10" t="s">
        <v>5324</v>
      </c>
      <c r="I2282" s="41" t="s">
        <v>48</v>
      </c>
      <c r="J2282" s="41"/>
      <c r="K2282" s="10"/>
      <c r="L2282" s="10" t="s">
        <v>51</v>
      </c>
      <c r="M2282" s="10" t="s">
        <v>67</v>
      </c>
      <c r="N2282" s="13" t="s">
        <v>3</v>
      </c>
      <c r="O2282" s="10" t="s">
        <v>53</v>
      </c>
      <c r="P2282" s="15" t="s">
        <v>2577</v>
      </c>
      <c r="Q2282" s="11"/>
      <c r="R2282" s="120"/>
      <c r="S2282" s="10" t="s">
        <v>536</v>
      </c>
      <c r="T2282" s="10" t="s">
        <v>536</v>
      </c>
      <c r="U2282" s="10" t="s">
        <v>2580</v>
      </c>
      <c r="V2282" s="10">
        <v>3403190000</v>
      </c>
      <c r="W2282" s="10" t="s">
        <v>2582</v>
      </c>
      <c r="X2282" s="112" t="s">
        <v>5325</v>
      </c>
      <c r="Y2282" s="10" t="s">
        <v>525</v>
      </c>
      <c r="Z2282" s="10" t="s">
        <v>5326</v>
      </c>
      <c r="AA2282" s="112" t="s">
        <v>5327</v>
      </c>
      <c r="AB2282" s="113"/>
      <c r="AC2282" s="14"/>
      <c r="AD2282" s="14"/>
      <c r="AE2282" s="14"/>
      <c r="AF2282" s="14"/>
      <c r="AG2282" s="14"/>
      <c r="AH2282" s="14"/>
    </row>
    <row r="2283" spans="2:34" hidden="1" x14ac:dyDescent="0.35">
      <c r="B2283" s="10">
        <v>43350801</v>
      </c>
      <c r="C2283" s="10">
        <v>801</v>
      </c>
      <c r="D2283" s="11" t="s">
        <v>1145</v>
      </c>
      <c r="E2283" s="11" t="s">
        <v>44</v>
      </c>
      <c r="F2283" s="11" t="s">
        <v>45</v>
      </c>
      <c r="G2283" s="11" t="s">
        <v>46</v>
      </c>
      <c r="H2283" s="10" t="s">
        <v>79</v>
      </c>
      <c r="I2283" s="41" t="s">
        <v>79</v>
      </c>
      <c r="J2283" s="41" t="s">
        <v>49</v>
      </c>
      <c r="K2283" s="10" t="s">
        <v>689</v>
      </c>
      <c r="L2283" s="10" t="s">
        <v>51</v>
      </c>
      <c r="M2283" s="10" t="s">
        <v>52</v>
      </c>
      <c r="N2283" s="13">
        <v>44560</v>
      </c>
      <c r="O2283" s="10" t="s">
        <v>53</v>
      </c>
      <c r="P2283" s="15" t="s">
        <v>2577</v>
      </c>
      <c r="Q2283" s="11" t="s">
        <v>44</v>
      </c>
      <c r="R2283" s="10" t="s">
        <v>54</v>
      </c>
      <c r="S2283" s="10" t="s">
        <v>44</v>
      </c>
      <c r="T2283" s="10" t="s">
        <v>44</v>
      </c>
      <c r="U2283" s="10" t="s">
        <v>55</v>
      </c>
      <c r="V2283" s="10">
        <v>2710193200</v>
      </c>
      <c r="W2283" s="10"/>
      <c r="X2283" s="112" t="s">
        <v>5328</v>
      </c>
      <c r="Y2283" s="10">
        <v>1176</v>
      </c>
      <c r="Z2283" s="10" t="s">
        <v>392</v>
      </c>
      <c r="AA2283" s="112" t="s">
        <v>5329</v>
      </c>
      <c r="AB2283" s="113" t="s">
        <v>689</v>
      </c>
      <c r="AC2283" s="14"/>
      <c r="AD2283" s="14"/>
      <c r="AE2283" s="14"/>
      <c r="AF2283" s="14"/>
      <c r="AG2283" s="14"/>
      <c r="AH2283" s="14"/>
    </row>
    <row r="2284" spans="2:34" hidden="1" x14ac:dyDescent="0.35">
      <c r="B2284" s="10">
        <v>48862849</v>
      </c>
      <c r="C2284" s="10">
        <v>849</v>
      </c>
      <c r="D2284" s="11" t="s">
        <v>5330</v>
      </c>
      <c r="E2284" s="11" t="s">
        <v>45</v>
      </c>
      <c r="F2284" s="11" t="s">
        <v>45</v>
      </c>
      <c r="G2284" s="11" t="s">
        <v>46</v>
      </c>
      <c r="H2284" s="10" t="s">
        <v>47</v>
      </c>
      <c r="I2284" s="41" t="s">
        <v>48</v>
      </c>
      <c r="J2284" s="41" t="s">
        <v>145</v>
      </c>
      <c r="K2284" s="10" t="s">
        <v>65</v>
      </c>
      <c r="L2284" s="10" t="s">
        <v>51</v>
      </c>
      <c r="M2284" s="10" t="s">
        <v>67</v>
      </c>
      <c r="N2284" s="13">
        <v>41428</v>
      </c>
      <c r="O2284" s="10" t="s">
        <v>53</v>
      </c>
      <c r="P2284" s="15" t="s">
        <v>2577</v>
      </c>
      <c r="Q2284" s="11"/>
      <c r="R2284" s="10" t="s">
        <v>54</v>
      </c>
      <c r="S2284" s="10" t="s">
        <v>536</v>
      </c>
      <c r="T2284" s="10"/>
      <c r="U2284" s="10" t="s">
        <v>55</v>
      </c>
      <c r="V2284" s="10">
        <v>2710193200</v>
      </c>
      <c r="W2284" s="10" t="s">
        <v>2582</v>
      </c>
      <c r="X2284" s="112" t="s">
        <v>5331</v>
      </c>
      <c r="Y2284" s="10" t="s">
        <v>360</v>
      </c>
      <c r="Z2284" s="10" t="s">
        <v>5332</v>
      </c>
      <c r="AA2284" s="112" t="s">
        <v>5333</v>
      </c>
      <c r="AB2284" s="113"/>
      <c r="AC2284" s="14"/>
      <c r="AD2284" s="14"/>
      <c r="AE2284" s="14"/>
      <c r="AF2284" s="14"/>
      <c r="AG2284" s="14"/>
      <c r="AH2284" s="14"/>
    </row>
    <row r="2285" spans="2:34" hidden="1" x14ac:dyDescent="0.35">
      <c r="B2285" s="10">
        <v>41080801</v>
      </c>
      <c r="C2285" s="10">
        <v>801</v>
      </c>
      <c r="D2285" s="11" t="s">
        <v>5334</v>
      </c>
      <c r="E2285" s="11"/>
      <c r="F2285" s="11"/>
      <c r="G2285" s="11" t="s">
        <v>46</v>
      </c>
      <c r="H2285" s="10" t="s">
        <v>79</v>
      </c>
      <c r="I2285" s="41" t="s">
        <v>79</v>
      </c>
      <c r="J2285" s="41"/>
      <c r="K2285" s="10"/>
      <c r="L2285" s="10" t="s">
        <v>66</v>
      </c>
      <c r="M2285" s="10" t="s">
        <v>52</v>
      </c>
      <c r="N2285" s="13">
        <v>43018</v>
      </c>
      <c r="O2285" s="10" t="s">
        <v>53</v>
      </c>
      <c r="P2285" s="15" t="s">
        <v>2577</v>
      </c>
      <c r="Q2285" s="11"/>
      <c r="R2285" s="10"/>
      <c r="S2285" s="10" t="s">
        <v>536</v>
      </c>
      <c r="T2285" s="10" t="s">
        <v>536</v>
      </c>
      <c r="U2285" s="10" t="s">
        <v>2580</v>
      </c>
      <c r="V2285" s="10">
        <v>2710193200</v>
      </c>
      <c r="W2285" s="10" t="s">
        <v>44</v>
      </c>
      <c r="X2285" s="112" t="s">
        <v>5335</v>
      </c>
      <c r="Y2285" s="10">
        <v>1176</v>
      </c>
      <c r="Z2285" s="10" t="s">
        <v>392</v>
      </c>
      <c r="AA2285" s="112" t="s">
        <v>5336</v>
      </c>
      <c r="AB2285" s="14"/>
      <c r="AC2285" s="14"/>
      <c r="AD2285" s="14"/>
      <c r="AE2285" s="14"/>
      <c r="AF2285" s="14"/>
      <c r="AG2285" s="14"/>
      <c r="AH2285" s="14"/>
    </row>
    <row r="2286" spans="2:34" hidden="1" x14ac:dyDescent="0.35">
      <c r="B2286" s="10">
        <v>41082801</v>
      </c>
      <c r="C2286" s="10">
        <v>801</v>
      </c>
      <c r="D2286" s="11" t="s">
        <v>5337</v>
      </c>
      <c r="E2286" s="11"/>
      <c r="F2286" s="11"/>
      <c r="G2286" s="11" t="s">
        <v>46</v>
      </c>
      <c r="H2286" s="10" t="s">
        <v>79</v>
      </c>
      <c r="I2286" s="41" t="s">
        <v>79</v>
      </c>
      <c r="J2286" s="41"/>
      <c r="K2286" s="10"/>
      <c r="L2286" s="10" t="s">
        <v>66</v>
      </c>
      <c r="M2286" s="10" t="s">
        <v>52</v>
      </c>
      <c r="N2286" s="13">
        <v>43018</v>
      </c>
      <c r="O2286" s="10" t="s">
        <v>53</v>
      </c>
      <c r="P2286" s="15" t="s">
        <v>2577</v>
      </c>
      <c r="Q2286" s="11"/>
      <c r="R2286" s="10"/>
      <c r="S2286" s="10" t="s">
        <v>536</v>
      </c>
      <c r="T2286" s="10" t="s">
        <v>536</v>
      </c>
      <c r="U2286" s="10" t="s">
        <v>2580</v>
      </c>
      <c r="V2286" s="10">
        <v>2710193200</v>
      </c>
      <c r="W2286" s="10" t="s">
        <v>44</v>
      </c>
      <c r="X2286" s="112" t="s">
        <v>5338</v>
      </c>
      <c r="Y2286" s="10">
        <v>1176</v>
      </c>
      <c r="Z2286" s="10" t="s">
        <v>392</v>
      </c>
      <c r="AA2286" s="112" t="s">
        <v>5339</v>
      </c>
      <c r="AB2286" s="113"/>
      <c r="AC2286" s="14"/>
      <c r="AD2286" s="14"/>
      <c r="AE2286" s="114"/>
      <c r="AF2286" s="14"/>
      <c r="AG2286" s="14"/>
      <c r="AH2286" s="14"/>
    </row>
    <row r="2287" spans="2:34" hidden="1" x14ac:dyDescent="0.35">
      <c r="B2287" s="10">
        <v>43090801</v>
      </c>
      <c r="C2287" s="10">
        <v>801</v>
      </c>
      <c r="D2287" s="11" t="s">
        <v>5340</v>
      </c>
      <c r="E2287" s="11"/>
      <c r="F2287" s="11"/>
      <c r="G2287" s="11" t="s">
        <v>46</v>
      </c>
      <c r="H2287" s="10" t="s">
        <v>79</v>
      </c>
      <c r="I2287" s="41" t="s">
        <v>79</v>
      </c>
      <c r="J2287" s="41"/>
      <c r="K2287" s="10"/>
      <c r="L2287" s="10" t="s">
        <v>66</v>
      </c>
      <c r="M2287" s="10" t="s">
        <v>67</v>
      </c>
      <c r="N2287" s="13">
        <v>43697</v>
      </c>
      <c r="O2287" s="10" t="s">
        <v>53</v>
      </c>
      <c r="P2287" s="15" t="s">
        <v>2577</v>
      </c>
      <c r="Q2287" s="11"/>
      <c r="R2287" s="10"/>
      <c r="S2287" s="10" t="s">
        <v>536</v>
      </c>
      <c r="T2287" s="10" t="s">
        <v>536</v>
      </c>
      <c r="U2287" s="10" t="s">
        <v>2580</v>
      </c>
      <c r="V2287" s="10">
        <v>2710193200</v>
      </c>
      <c r="W2287" s="10" t="s">
        <v>44</v>
      </c>
      <c r="X2287" s="112" t="s">
        <v>5341</v>
      </c>
      <c r="Y2287" s="10">
        <v>1176</v>
      </c>
      <c r="Z2287" s="10" t="s">
        <v>392</v>
      </c>
      <c r="AA2287" s="112" t="s">
        <v>5342</v>
      </c>
      <c r="AB2287" s="113"/>
      <c r="AC2287" s="14"/>
      <c r="AD2287" s="14"/>
      <c r="AE2287" s="14"/>
      <c r="AF2287" s="14"/>
      <c r="AG2287" s="14"/>
      <c r="AH2287" s="14"/>
    </row>
    <row r="2288" spans="2:34" hidden="1" x14ac:dyDescent="0.35">
      <c r="B2288" s="10">
        <v>43089809</v>
      </c>
      <c r="C2288" s="10">
        <v>809</v>
      </c>
      <c r="D2288" s="11" t="s">
        <v>5343</v>
      </c>
      <c r="E2288" s="11"/>
      <c r="F2288" s="11"/>
      <c r="G2288" s="11" t="s">
        <v>46</v>
      </c>
      <c r="H2288" s="10" t="s">
        <v>47</v>
      </c>
      <c r="I2288" s="41" t="s">
        <v>48</v>
      </c>
      <c r="J2288" s="41"/>
      <c r="K2288" s="10"/>
      <c r="L2288" s="10" t="s">
        <v>66</v>
      </c>
      <c r="M2288" s="10" t="s">
        <v>67</v>
      </c>
      <c r="N2288" s="13">
        <v>43782</v>
      </c>
      <c r="O2288" s="10" t="s">
        <v>53</v>
      </c>
      <c r="P2288" s="15" t="s">
        <v>2577</v>
      </c>
      <c r="Q2288" s="11"/>
      <c r="R2288" s="10"/>
      <c r="S2288" s="10" t="s">
        <v>536</v>
      </c>
      <c r="T2288" s="10" t="s">
        <v>536</v>
      </c>
      <c r="U2288" s="10" t="s">
        <v>2580</v>
      </c>
      <c r="V2288" s="10">
        <v>2710193200</v>
      </c>
      <c r="W2288" s="10" t="s">
        <v>604</v>
      </c>
      <c r="X2288" s="112" t="s">
        <v>5344</v>
      </c>
      <c r="Y2288" s="10" t="s">
        <v>2596</v>
      </c>
      <c r="Z2288" s="10" t="s">
        <v>88</v>
      </c>
      <c r="AA2288" s="112" t="s">
        <v>5345</v>
      </c>
      <c r="AB2288" s="113"/>
      <c r="AC2288" s="14"/>
      <c r="AD2288" s="14"/>
      <c r="AE2288" s="14"/>
      <c r="AF2288" s="14"/>
      <c r="AG2288" s="14"/>
      <c r="AH2288" s="14"/>
    </row>
    <row r="2289" spans="2:41" hidden="1" x14ac:dyDescent="0.35">
      <c r="B2289" s="10">
        <v>41085967</v>
      </c>
      <c r="C2289" s="10">
        <v>967</v>
      </c>
      <c r="D2289" s="11" t="s">
        <v>5346</v>
      </c>
      <c r="E2289" s="11"/>
      <c r="F2289" s="11"/>
      <c r="G2289" s="11" t="s">
        <v>46</v>
      </c>
      <c r="H2289" s="10" t="s">
        <v>151</v>
      </c>
      <c r="I2289" s="41" t="s">
        <v>86</v>
      </c>
      <c r="J2289" s="41"/>
      <c r="K2289" s="10"/>
      <c r="L2289" s="10" t="s">
        <v>66</v>
      </c>
      <c r="M2289" s="10" t="s">
        <v>52</v>
      </c>
      <c r="N2289" s="13">
        <v>43018</v>
      </c>
      <c r="O2289" s="10" t="s">
        <v>53</v>
      </c>
      <c r="P2289" s="15" t="s">
        <v>2577</v>
      </c>
      <c r="Q2289" s="11"/>
      <c r="R2289" s="10"/>
      <c r="S2289" s="10" t="s">
        <v>536</v>
      </c>
      <c r="T2289" s="10" t="s">
        <v>536</v>
      </c>
      <c r="U2289" s="10" t="s">
        <v>2580</v>
      </c>
      <c r="V2289" s="10">
        <v>2710193200</v>
      </c>
      <c r="W2289" s="10" t="s">
        <v>604</v>
      </c>
      <c r="X2289" s="112" t="s">
        <v>5347</v>
      </c>
      <c r="Y2289" s="10" t="s">
        <v>87</v>
      </c>
      <c r="Z2289" s="10" t="s">
        <v>88</v>
      </c>
      <c r="AA2289" s="112" t="s">
        <v>5348</v>
      </c>
      <c r="AB2289" s="113"/>
      <c r="AC2289" s="14"/>
      <c r="AD2289" s="14"/>
      <c r="AE2289" s="14"/>
      <c r="AF2289" s="14"/>
      <c r="AG2289" s="14"/>
      <c r="AH2289" s="14"/>
    </row>
    <row r="2290" spans="2:41" hidden="1" x14ac:dyDescent="0.35">
      <c r="B2290" s="10">
        <v>41086907</v>
      </c>
      <c r="C2290" s="10">
        <v>907</v>
      </c>
      <c r="D2290" s="11" t="s">
        <v>5352</v>
      </c>
      <c r="E2290" s="11"/>
      <c r="F2290" s="11"/>
      <c r="G2290" s="11" t="s">
        <v>46</v>
      </c>
      <c r="H2290" s="10" t="s">
        <v>2583</v>
      </c>
      <c r="I2290" s="41" t="s">
        <v>364</v>
      </c>
      <c r="J2290" s="41"/>
      <c r="K2290" s="10"/>
      <c r="L2290" s="10" t="s">
        <v>66</v>
      </c>
      <c r="M2290" s="10" t="s">
        <v>52</v>
      </c>
      <c r="N2290" s="13">
        <v>43018</v>
      </c>
      <c r="O2290" s="10" t="s">
        <v>53</v>
      </c>
      <c r="P2290" s="15" t="s">
        <v>2577</v>
      </c>
      <c r="Q2290" s="11"/>
      <c r="R2290" s="10"/>
      <c r="S2290" s="10">
        <v>41099907</v>
      </c>
      <c r="T2290" s="10" t="s">
        <v>1222</v>
      </c>
      <c r="U2290" s="10" t="s">
        <v>2594</v>
      </c>
      <c r="V2290" s="10">
        <v>2710193200</v>
      </c>
      <c r="W2290" s="10" t="s">
        <v>604</v>
      </c>
      <c r="X2290" s="10" t="s">
        <v>5353</v>
      </c>
      <c r="Y2290" s="10" t="s">
        <v>2353</v>
      </c>
      <c r="Z2290" s="10" t="s">
        <v>88</v>
      </c>
      <c r="AA2290" s="10" t="s">
        <v>1225</v>
      </c>
      <c r="AB2290" s="14"/>
      <c r="AC2290" s="14"/>
      <c r="AD2290" s="14"/>
      <c r="AE2290" s="14"/>
      <c r="AF2290" s="14"/>
      <c r="AG2290" s="14"/>
      <c r="AH2290" s="14"/>
    </row>
    <row r="2291" spans="2:41" hidden="1" x14ac:dyDescent="0.35">
      <c r="B2291" s="10">
        <v>41086855</v>
      </c>
      <c r="C2291" s="10">
        <v>855</v>
      </c>
      <c r="D2291" s="11" t="s">
        <v>5354</v>
      </c>
      <c r="E2291" s="11"/>
      <c r="F2291" s="11"/>
      <c r="G2291" s="11" t="s">
        <v>46</v>
      </c>
      <c r="H2291" s="10" t="s">
        <v>163</v>
      </c>
      <c r="I2291" s="41" t="s">
        <v>164</v>
      </c>
      <c r="J2291" s="41"/>
      <c r="K2291" s="10"/>
      <c r="L2291" s="10" t="s">
        <v>66</v>
      </c>
      <c r="M2291" s="10" t="s">
        <v>52</v>
      </c>
      <c r="N2291" s="13">
        <v>43018</v>
      </c>
      <c r="O2291" s="10" t="s">
        <v>53</v>
      </c>
      <c r="P2291" s="15" t="s">
        <v>2577</v>
      </c>
      <c r="Q2291" s="11"/>
      <c r="R2291" s="10"/>
      <c r="S2291" s="10">
        <v>41099855</v>
      </c>
      <c r="T2291" s="10" t="s">
        <v>1229</v>
      </c>
      <c r="U2291" s="10" t="s">
        <v>2594</v>
      </c>
      <c r="V2291" s="10">
        <v>2710193200</v>
      </c>
      <c r="W2291" s="10" t="s">
        <v>604</v>
      </c>
      <c r="X2291" s="10" t="s">
        <v>5353</v>
      </c>
      <c r="Y2291" s="10" t="s">
        <v>1414</v>
      </c>
      <c r="Z2291" s="10" t="s">
        <v>88</v>
      </c>
      <c r="AA2291" s="10" t="s">
        <v>1230</v>
      </c>
      <c r="AB2291" s="113"/>
      <c r="AC2291" s="14"/>
      <c r="AD2291" s="14"/>
      <c r="AE2291" s="14"/>
      <c r="AF2291" s="14"/>
      <c r="AG2291" s="14"/>
      <c r="AH2291" s="14"/>
    </row>
    <row r="2292" spans="2:41" hidden="1" x14ac:dyDescent="0.35">
      <c r="B2292" s="10">
        <v>41086801</v>
      </c>
      <c r="C2292" s="10">
        <v>801</v>
      </c>
      <c r="D2292" s="11" t="s">
        <v>5355</v>
      </c>
      <c r="E2292" s="11"/>
      <c r="F2292" s="11"/>
      <c r="G2292" s="11" t="s">
        <v>46</v>
      </c>
      <c r="H2292" s="10" t="s">
        <v>79</v>
      </c>
      <c r="I2292" s="41" t="s">
        <v>79</v>
      </c>
      <c r="J2292" s="41"/>
      <c r="K2292" s="10"/>
      <c r="L2292" s="10" t="s">
        <v>66</v>
      </c>
      <c r="M2292" s="10" t="s">
        <v>52</v>
      </c>
      <c r="N2292" s="13">
        <v>43018</v>
      </c>
      <c r="O2292" s="10" t="s">
        <v>53</v>
      </c>
      <c r="P2292" s="15" t="s">
        <v>2577</v>
      </c>
      <c r="Q2292" s="11"/>
      <c r="R2292" s="10"/>
      <c r="S2292" s="10">
        <v>41099801</v>
      </c>
      <c r="T2292" s="10" t="s">
        <v>5356</v>
      </c>
      <c r="U2292" s="10" t="s">
        <v>2594</v>
      </c>
      <c r="V2292" s="10">
        <v>2710193200</v>
      </c>
      <c r="W2292" s="10" t="s">
        <v>44</v>
      </c>
      <c r="X2292" s="112" t="s">
        <v>5353</v>
      </c>
      <c r="Y2292" s="10">
        <v>1176</v>
      </c>
      <c r="Z2292" s="10" t="s">
        <v>392</v>
      </c>
      <c r="AA2292" s="112" t="s">
        <v>5357</v>
      </c>
      <c r="AB2292" s="113"/>
      <c r="AC2292" s="14"/>
      <c r="AD2292" s="14"/>
      <c r="AE2292" s="114"/>
      <c r="AF2292" s="14"/>
      <c r="AG2292" s="14"/>
      <c r="AH2292" s="14"/>
    </row>
    <row r="2293" spans="2:41" hidden="1" x14ac:dyDescent="0.35">
      <c r="B2293" s="10">
        <v>41099801</v>
      </c>
      <c r="C2293" s="10">
        <v>801</v>
      </c>
      <c r="D2293" s="11" t="s">
        <v>5356</v>
      </c>
      <c r="E2293" s="11"/>
      <c r="F2293" s="11"/>
      <c r="G2293" s="11" t="s">
        <v>46</v>
      </c>
      <c r="H2293" s="10" t="s">
        <v>79</v>
      </c>
      <c r="I2293" s="41" t="s">
        <v>79</v>
      </c>
      <c r="J2293" s="41"/>
      <c r="K2293" s="10"/>
      <c r="L2293" s="10" t="s">
        <v>66</v>
      </c>
      <c r="M2293" s="10" t="s">
        <v>67</v>
      </c>
      <c r="N2293" s="13">
        <v>43669</v>
      </c>
      <c r="O2293" s="10" t="s">
        <v>53</v>
      </c>
      <c r="P2293" s="15" t="s">
        <v>2577</v>
      </c>
      <c r="Q2293" s="11"/>
      <c r="R2293" s="10"/>
      <c r="S2293" s="10" t="s">
        <v>536</v>
      </c>
      <c r="T2293" s="10" t="s">
        <v>536</v>
      </c>
      <c r="U2293" s="10" t="s">
        <v>2580</v>
      </c>
      <c r="V2293" s="10">
        <v>2710193200</v>
      </c>
      <c r="W2293" s="10" t="s">
        <v>44</v>
      </c>
      <c r="X2293" s="112" t="s">
        <v>5358</v>
      </c>
      <c r="Y2293" s="10">
        <v>1176</v>
      </c>
      <c r="Z2293" s="10" t="s">
        <v>392</v>
      </c>
      <c r="AA2293" s="112" t="s">
        <v>5359</v>
      </c>
      <c r="AB2293" s="14"/>
      <c r="AC2293" s="14"/>
      <c r="AD2293" s="14"/>
      <c r="AE2293" s="14"/>
      <c r="AF2293" s="14"/>
      <c r="AG2293" s="14"/>
      <c r="AH2293" s="14"/>
    </row>
    <row r="2294" spans="2:41" hidden="1" x14ac:dyDescent="0.35">
      <c r="B2294" s="10">
        <v>41086967</v>
      </c>
      <c r="C2294" s="10">
        <v>967</v>
      </c>
      <c r="D2294" s="11" t="s">
        <v>5360</v>
      </c>
      <c r="E2294" s="11"/>
      <c r="F2294" s="11"/>
      <c r="G2294" s="11" t="s">
        <v>46</v>
      </c>
      <c r="H2294" s="10" t="s">
        <v>151</v>
      </c>
      <c r="I2294" s="41" t="s">
        <v>86</v>
      </c>
      <c r="J2294" s="41"/>
      <c r="K2294" s="10"/>
      <c r="L2294" s="10" t="s">
        <v>66</v>
      </c>
      <c r="M2294" s="10" t="s">
        <v>52</v>
      </c>
      <c r="N2294" s="13">
        <v>43018</v>
      </c>
      <c r="O2294" s="10" t="s">
        <v>53</v>
      </c>
      <c r="P2294" s="15" t="s">
        <v>2577</v>
      </c>
      <c r="Q2294" s="11"/>
      <c r="R2294" s="10"/>
      <c r="S2294" s="10">
        <v>41099967</v>
      </c>
      <c r="T2294" s="10" t="s">
        <v>1231</v>
      </c>
      <c r="U2294" s="10" t="s">
        <v>2594</v>
      </c>
      <c r="V2294" s="10">
        <v>2710193200</v>
      </c>
      <c r="W2294" s="10" t="s">
        <v>604</v>
      </c>
      <c r="X2294" s="10" t="s">
        <v>5353</v>
      </c>
      <c r="Y2294" s="10" t="s">
        <v>87</v>
      </c>
      <c r="Z2294" s="10" t="s">
        <v>88</v>
      </c>
      <c r="AA2294" s="10" t="s">
        <v>1232</v>
      </c>
      <c r="AB2294" s="113"/>
      <c r="AC2294" s="14"/>
      <c r="AD2294" s="14"/>
      <c r="AE2294" s="14"/>
      <c r="AF2294" s="14"/>
      <c r="AG2294" s="14"/>
      <c r="AH2294" s="14"/>
    </row>
    <row r="2295" spans="2:41" hidden="1" x14ac:dyDescent="0.35">
      <c r="B2295" s="10">
        <v>41086809</v>
      </c>
      <c r="C2295" s="10">
        <v>809</v>
      </c>
      <c r="D2295" s="11" t="s">
        <v>5361</v>
      </c>
      <c r="E2295" s="11"/>
      <c r="F2295" s="11"/>
      <c r="G2295" s="11" t="s">
        <v>46</v>
      </c>
      <c r="H2295" s="10" t="s">
        <v>47</v>
      </c>
      <c r="I2295" s="41" t="s">
        <v>48</v>
      </c>
      <c r="J2295" s="41"/>
      <c r="K2295" s="10"/>
      <c r="L2295" s="10" t="s">
        <v>66</v>
      </c>
      <c r="M2295" s="10" t="s">
        <v>52</v>
      </c>
      <c r="N2295" s="13">
        <v>43018</v>
      </c>
      <c r="O2295" s="10" t="s">
        <v>53</v>
      </c>
      <c r="P2295" s="15" t="s">
        <v>2577</v>
      </c>
      <c r="Q2295" s="11"/>
      <c r="R2295" s="10"/>
      <c r="S2295" s="10">
        <v>41099809</v>
      </c>
      <c r="T2295" s="10" t="s">
        <v>1233</v>
      </c>
      <c r="U2295" s="10" t="s">
        <v>2594</v>
      </c>
      <c r="V2295" s="10">
        <v>2710193200</v>
      </c>
      <c r="W2295" s="10" t="s">
        <v>604</v>
      </c>
      <c r="X2295" s="10" t="s">
        <v>5353</v>
      </c>
      <c r="Y2295" s="10" t="s">
        <v>2596</v>
      </c>
      <c r="Z2295" s="10" t="s">
        <v>88</v>
      </c>
      <c r="AA2295" s="10" t="s">
        <v>1234</v>
      </c>
      <c r="AB2295" s="14"/>
      <c r="AC2295" s="14"/>
      <c r="AD2295" s="14"/>
      <c r="AE2295" s="14"/>
      <c r="AF2295" s="14"/>
      <c r="AG2295" s="14"/>
      <c r="AH2295" s="14"/>
    </row>
    <row r="2296" spans="2:41" hidden="1" x14ac:dyDescent="0.35">
      <c r="B2296" s="10">
        <v>44517845</v>
      </c>
      <c r="C2296" s="10">
        <v>845</v>
      </c>
      <c r="D2296" s="11" t="s">
        <v>5362</v>
      </c>
      <c r="E2296" s="11" t="s">
        <v>44</v>
      </c>
      <c r="F2296" s="11" t="s">
        <v>45</v>
      </c>
      <c r="G2296" s="11" t="s">
        <v>46</v>
      </c>
      <c r="H2296" s="10" t="s">
        <v>3028</v>
      </c>
      <c r="I2296" s="41" t="s">
        <v>5363</v>
      </c>
      <c r="J2296" s="41" t="s">
        <v>49</v>
      </c>
      <c r="K2296" s="10" t="s">
        <v>238</v>
      </c>
      <c r="L2296" s="10" t="s">
        <v>51</v>
      </c>
      <c r="M2296" s="10" t="s">
        <v>52</v>
      </c>
      <c r="N2296" s="13">
        <v>43733</v>
      </c>
      <c r="O2296" s="10" t="s">
        <v>53</v>
      </c>
      <c r="P2296" s="15" t="s">
        <v>2577</v>
      </c>
      <c r="Q2296" s="11"/>
      <c r="R2296" s="10"/>
      <c r="S2296" s="10">
        <v>41567909</v>
      </c>
      <c r="T2296" s="10" t="s">
        <v>256</v>
      </c>
      <c r="U2296" s="10" t="s">
        <v>329</v>
      </c>
      <c r="V2296" s="10">
        <v>2710193200</v>
      </c>
      <c r="W2296" s="10" t="s">
        <v>56</v>
      </c>
      <c r="X2296" s="112" t="s">
        <v>5364</v>
      </c>
      <c r="Y2296" s="10" t="s">
        <v>5365</v>
      </c>
      <c r="Z2296" s="10" t="s">
        <v>5366</v>
      </c>
      <c r="AA2296" s="112" t="s">
        <v>5367</v>
      </c>
      <c r="AB2296" s="14" t="s">
        <v>238</v>
      </c>
      <c r="AC2296" s="14"/>
      <c r="AD2296" s="14"/>
      <c r="AE2296" s="14"/>
      <c r="AF2296" s="14"/>
      <c r="AG2296" s="14"/>
      <c r="AH2296" s="14"/>
    </row>
    <row r="2297" spans="2:41" hidden="1" x14ac:dyDescent="0.35">
      <c r="B2297" s="10">
        <v>44511903</v>
      </c>
      <c r="C2297" s="10">
        <v>903</v>
      </c>
      <c r="D2297" s="11" t="s">
        <v>5368</v>
      </c>
      <c r="E2297" s="11"/>
      <c r="F2297" s="11"/>
      <c r="G2297" s="11" t="s">
        <v>46</v>
      </c>
      <c r="H2297" s="10" t="s">
        <v>3046</v>
      </c>
      <c r="I2297" s="41" t="s">
        <v>140</v>
      </c>
      <c r="J2297" s="41"/>
      <c r="K2297" s="10"/>
      <c r="L2297" s="10" t="s">
        <v>51</v>
      </c>
      <c r="M2297" s="10" t="s">
        <v>52</v>
      </c>
      <c r="N2297" s="13" t="s">
        <v>3016</v>
      </c>
      <c r="O2297" s="10" t="s">
        <v>53</v>
      </c>
      <c r="P2297" s="15" t="s">
        <v>2577</v>
      </c>
      <c r="Q2297" s="11"/>
      <c r="R2297" s="120"/>
      <c r="S2297" s="10" t="s">
        <v>536</v>
      </c>
      <c r="T2297" s="10" t="s">
        <v>536</v>
      </c>
      <c r="U2297" s="10" t="s">
        <v>2580</v>
      </c>
      <c r="V2297" s="10">
        <v>2710193200</v>
      </c>
      <c r="W2297" s="10" t="s">
        <v>2582</v>
      </c>
      <c r="X2297" s="112" t="s">
        <v>5369</v>
      </c>
      <c r="Y2297" s="10" t="s">
        <v>5365</v>
      </c>
      <c r="Z2297" s="10" t="s">
        <v>5366</v>
      </c>
      <c r="AA2297" s="112" t="s">
        <v>5370</v>
      </c>
      <c r="AB2297" s="113"/>
      <c r="AC2297" s="14"/>
      <c r="AD2297" s="14"/>
      <c r="AE2297" s="14"/>
      <c r="AF2297" s="14"/>
      <c r="AG2297" s="14"/>
      <c r="AH2297" s="14"/>
    </row>
    <row r="2298" spans="2:41" hidden="1" x14ac:dyDescent="0.35">
      <c r="B2298" s="10">
        <v>44512909</v>
      </c>
      <c r="C2298" s="10">
        <v>909</v>
      </c>
      <c r="D2298" s="11" t="s">
        <v>5371</v>
      </c>
      <c r="E2298" s="11"/>
      <c r="F2298" s="11"/>
      <c r="G2298" s="11" t="s">
        <v>46</v>
      </c>
      <c r="H2298" s="10" t="s">
        <v>735</v>
      </c>
      <c r="I2298" s="41" t="s">
        <v>63</v>
      </c>
      <c r="J2298" s="41"/>
      <c r="K2298" s="10"/>
      <c r="L2298" s="10" t="s">
        <v>51</v>
      </c>
      <c r="M2298" s="10" t="s">
        <v>52</v>
      </c>
      <c r="N2298" s="13">
        <v>42153</v>
      </c>
      <c r="O2298" s="10" t="s">
        <v>53</v>
      </c>
      <c r="P2298" s="15" t="s">
        <v>2577</v>
      </c>
      <c r="Q2298" s="11"/>
      <c r="R2298" s="10"/>
      <c r="S2298" s="10">
        <v>44517845</v>
      </c>
      <c r="T2298" s="10" t="s">
        <v>5362</v>
      </c>
      <c r="U2298" s="10" t="s">
        <v>2594</v>
      </c>
      <c r="V2298" s="10">
        <v>2710193200</v>
      </c>
      <c r="W2298" s="10" t="s">
        <v>2582</v>
      </c>
      <c r="X2298" s="10" t="s">
        <v>5372</v>
      </c>
      <c r="Y2298" s="10" t="s">
        <v>5365</v>
      </c>
      <c r="Z2298" s="10" t="s">
        <v>5366</v>
      </c>
      <c r="AA2298" s="10" t="s">
        <v>5373</v>
      </c>
      <c r="AB2298" s="113"/>
      <c r="AC2298" s="14"/>
      <c r="AD2298" s="14"/>
      <c r="AE2298" s="14"/>
      <c r="AF2298" s="14"/>
      <c r="AG2298" s="14"/>
      <c r="AH2298" s="14"/>
    </row>
    <row r="2299" spans="2:41" hidden="1" x14ac:dyDescent="0.35">
      <c r="B2299" s="10">
        <v>46118909</v>
      </c>
      <c r="C2299" s="10">
        <v>909</v>
      </c>
      <c r="D2299" s="11" t="s">
        <v>5374</v>
      </c>
      <c r="E2299" s="11" t="s">
        <v>44</v>
      </c>
      <c r="F2299" s="11" t="s">
        <v>45</v>
      </c>
      <c r="G2299" s="11" t="s">
        <v>46</v>
      </c>
      <c r="H2299" s="10" t="s">
        <v>1248</v>
      </c>
      <c r="I2299" s="41" t="s">
        <v>545</v>
      </c>
      <c r="J2299" s="41" t="s">
        <v>49</v>
      </c>
      <c r="K2299" s="10" t="s">
        <v>272</v>
      </c>
      <c r="L2299" s="10" t="s">
        <v>51</v>
      </c>
      <c r="M2299" s="10" t="s">
        <v>52</v>
      </c>
      <c r="N2299" s="13">
        <v>42401</v>
      </c>
      <c r="O2299" s="10" t="s">
        <v>53</v>
      </c>
      <c r="P2299" s="15" t="s">
        <v>2577</v>
      </c>
      <c r="Q2299" s="11"/>
      <c r="R2299" s="120" t="s">
        <v>6966</v>
      </c>
      <c r="S2299" s="10" t="s">
        <v>44</v>
      </c>
      <c r="T2299" s="10" t="s">
        <v>44</v>
      </c>
      <c r="U2299" s="112" t="s">
        <v>55</v>
      </c>
      <c r="V2299" s="10">
        <v>2710199900</v>
      </c>
      <c r="W2299" s="10" t="s">
        <v>2582</v>
      </c>
      <c r="X2299" s="112" t="s">
        <v>5376</v>
      </c>
      <c r="Y2299" s="10" t="s">
        <v>5377</v>
      </c>
      <c r="Z2299" s="10" t="s">
        <v>5378</v>
      </c>
      <c r="AA2299" s="112" t="s">
        <v>5379</v>
      </c>
      <c r="AB2299" s="113" t="s">
        <v>272</v>
      </c>
      <c r="AC2299" s="14"/>
      <c r="AD2299" s="14"/>
      <c r="AE2299" s="14"/>
      <c r="AF2299" s="14"/>
      <c r="AG2299" s="14"/>
      <c r="AH2299" s="14"/>
    </row>
    <row r="2300" spans="2:41" hidden="1" x14ac:dyDescent="0.35">
      <c r="B2300" s="10">
        <v>40136845</v>
      </c>
      <c r="C2300" s="10">
        <v>845</v>
      </c>
      <c r="D2300" s="11" t="s">
        <v>5380</v>
      </c>
      <c r="E2300" s="10"/>
      <c r="F2300" s="11"/>
      <c r="G2300" s="11" t="s">
        <v>46</v>
      </c>
      <c r="H2300" s="10" t="s">
        <v>5381</v>
      </c>
      <c r="I2300" s="41" t="s">
        <v>140</v>
      </c>
      <c r="J2300" s="41"/>
      <c r="K2300" s="10"/>
      <c r="L2300" s="10" t="s">
        <v>51</v>
      </c>
      <c r="M2300" s="10" t="s">
        <v>52</v>
      </c>
      <c r="N2300" s="13">
        <v>44070</v>
      </c>
      <c r="O2300" s="10" t="s">
        <v>53</v>
      </c>
      <c r="P2300" s="15" t="s">
        <v>2577</v>
      </c>
      <c r="Q2300" s="10"/>
      <c r="R2300" s="10"/>
      <c r="S2300" s="10">
        <v>46126845</v>
      </c>
      <c r="T2300" s="11" t="s">
        <v>1239</v>
      </c>
      <c r="U2300" s="10" t="s">
        <v>2594</v>
      </c>
      <c r="V2300" s="10">
        <v>2710199200</v>
      </c>
      <c r="W2300" s="10" t="s">
        <v>2582</v>
      </c>
      <c r="X2300" s="10" t="s">
        <v>5382</v>
      </c>
      <c r="Y2300" s="10" t="s">
        <v>5377</v>
      </c>
      <c r="Z2300" s="10" t="s">
        <v>5378</v>
      </c>
      <c r="AA2300" s="10" t="s">
        <v>5383</v>
      </c>
      <c r="AB2300" s="113" t="s">
        <v>272</v>
      </c>
      <c r="AC2300" s="14"/>
      <c r="AD2300" s="14"/>
      <c r="AE2300" s="14"/>
      <c r="AF2300" s="14"/>
      <c r="AG2300" s="14"/>
      <c r="AH2300" s="14"/>
    </row>
    <row r="2301" spans="2:41" hidden="1" x14ac:dyDescent="0.35">
      <c r="B2301" s="10">
        <v>46114909</v>
      </c>
      <c r="C2301" s="10">
        <v>909</v>
      </c>
      <c r="D2301" s="11" t="s">
        <v>5384</v>
      </c>
      <c r="E2301" s="11"/>
      <c r="F2301" s="11"/>
      <c r="G2301" s="11" t="s">
        <v>46</v>
      </c>
      <c r="H2301" s="10" t="s">
        <v>1248</v>
      </c>
      <c r="I2301" s="41" t="s">
        <v>63</v>
      </c>
      <c r="J2301" s="41"/>
      <c r="K2301" s="10"/>
      <c r="L2301" s="10" t="s">
        <v>51</v>
      </c>
      <c r="M2301" s="10" t="s">
        <v>52</v>
      </c>
      <c r="N2301" s="13">
        <v>42401</v>
      </c>
      <c r="O2301" s="10" t="s">
        <v>53</v>
      </c>
      <c r="P2301" s="15" t="s">
        <v>2577</v>
      </c>
      <c r="Q2301" s="11"/>
      <c r="R2301" s="10"/>
      <c r="S2301" s="10">
        <v>46126845</v>
      </c>
      <c r="T2301" s="10" t="s">
        <v>1239</v>
      </c>
      <c r="U2301" s="10" t="s">
        <v>2594</v>
      </c>
      <c r="V2301" s="10">
        <v>2710199200</v>
      </c>
      <c r="W2301" s="10" t="s">
        <v>2582</v>
      </c>
      <c r="X2301" s="112" t="s">
        <v>5382</v>
      </c>
      <c r="Y2301" s="10" t="s">
        <v>5377</v>
      </c>
      <c r="Z2301" s="10" t="s">
        <v>5378</v>
      </c>
      <c r="AA2301" s="112" t="s">
        <v>5383</v>
      </c>
      <c r="AB2301" s="14" t="s">
        <v>272</v>
      </c>
      <c r="AC2301" s="14"/>
      <c r="AD2301" s="14"/>
      <c r="AE2301" s="14"/>
      <c r="AF2301" s="14"/>
      <c r="AG2301" s="14"/>
      <c r="AH2301" s="14"/>
      <c r="AL2301" s="115"/>
      <c r="AO2301" s="115"/>
    </row>
    <row r="2302" spans="2:41" hidden="1" x14ac:dyDescent="0.35">
      <c r="B2302" s="10">
        <v>46119909</v>
      </c>
      <c r="C2302" s="10">
        <v>909</v>
      </c>
      <c r="D2302" s="11" t="s">
        <v>5385</v>
      </c>
      <c r="E2302" s="11"/>
      <c r="F2302" s="11"/>
      <c r="G2302" s="11" t="s">
        <v>46</v>
      </c>
      <c r="H2302" s="10" t="s">
        <v>1248</v>
      </c>
      <c r="I2302" s="41" t="s">
        <v>63</v>
      </c>
      <c r="J2302" s="41"/>
      <c r="K2302" s="10"/>
      <c r="L2302" s="10" t="s">
        <v>51</v>
      </c>
      <c r="M2302" s="10" t="s">
        <v>52</v>
      </c>
      <c r="N2302" s="13">
        <v>42401</v>
      </c>
      <c r="O2302" s="10" t="s">
        <v>53</v>
      </c>
      <c r="P2302" s="15" t="s">
        <v>2577</v>
      </c>
      <c r="Q2302" s="11"/>
      <c r="R2302" s="10"/>
      <c r="S2302" s="10">
        <v>46119845</v>
      </c>
      <c r="T2302" s="10" t="s">
        <v>1243</v>
      </c>
      <c r="U2302" s="10" t="s">
        <v>2594</v>
      </c>
      <c r="V2302" s="10">
        <v>3819000000</v>
      </c>
      <c r="W2302" s="10" t="s">
        <v>2582</v>
      </c>
      <c r="X2302" s="112" t="s">
        <v>5386</v>
      </c>
      <c r="Y2302" s="10" t="s">
        <v>5377</v>
      </c>
      <c r="Z2302" s="10" t="s">
        <v>5378</v>
      </c>
      <c r="AA2302" s="112" t="s">
        <v>5387</v>
      </c>
      <c r="AB2302" s="113" t="s">
        <v>272</v>
      </c>
      <c r="AC2302" s="14"/>
      <c r="AD2302" s="14"/>
      <c r="AE2302" s="14"/>
      <c r="AF2302" s="14"/>
      <c r="AG2302" s="14"/>
      <c r="AH2302" s="14"/>
    </row>
    <row r="2303" spans="2:41" hidden="1" x14ac:dyDescent="0.35">
      <c r="B2303" s="10">
        <v>46110857</v>
      </c>
      <c r="C2303" s="10">
        <v>857</v>
      </c>
      <c r="D2303" s="11" t="s">
        <v>5388</v>
      </c>
      <c r="E2303" s="11"/>
      <c r="F2303" s="11"/>
      <c r="G2303" s="11" t="s">
        <v>46</v>
      </c>
      <c r="H2303" s="10" t="s">
        <v>5389</v>
      </c>
      <c r="I2303" s="41" t="s">
        <v>140</v>
      </c>
      <c r="J2303" s="41"/>
      <c r="K2303" s="10"/>
      <c r="L2303" s="10" t="s">
        <v>51</v>
      </c>
      <c r="M2303" s="10" t="s">
        <v>52</v>
      </c>
      <c r="N2303" s="13" t="s">
        <v>604</v>
      </c>
      <c r="O2303" s="10" t="s">
        <v>53</v>
      </c>
      <c r="P2303" s="15" t="s">
        <v>2577</v>
      </c>
      <c r="Q2303" s="11"/>
      <c r="R2303" s="10"/>
      <c r="S2303" s="10" t="s">
        <v>536</v>
      </c>
      <c r="T2303" s="10" t="s">
        <v>536</v>
      </c>
      <c r="U2303" s="10" t="s">
        <v>2580</v>
      </c>
      <c r="V2303" s="10">
        <v>2710193200</v>
      </c>
      <c r="W2303" s="10" t="s">
        <v>2582</v>
      </c>
      <c r="X2303" s="112" t="s">
        <v>5390</v>
      </c>
      <c r="Y2303" s="10" t="s">
        <v>5391</v>
      </c>
      <c r="Z2303" s="10" t="s">
        <v>5378</v>
      </c>
      <c r="AA2303" s="112" t="s">
        <v>5392</v>
      </c>
      <c r="AB2303" s="113" t="s">
        <v>272</v>
      </c>
      <c r="AC2303" s="14"/>
      <c r="AD2303" s="14"/>
      <c r="AE2303" s="14"/>
      <c r="AF2303" s="14"/>
      <c r="AG2303" s="14"/>
      <c r="AH2303" s="14"/>
    </row>
    <row r="2304" spans="2:41" hidden="1" x14ac:dyDescent="0.35">
      <c r="B2304" s="10">
        <v>46110909</v>
      </c>
      <c r="C2304" s="10">
        <v>909</v>
      </c>
      <c r="D2304" s="11" t="s">
        <v>5393</v>
      </c>
      <c r="E2304" s="11"/>
      <c r="F2304" s="11"/>
      <c r="G2304" s="11" t="s">
        <v>46</v>
      </c>
      <c r="H2304" s="10" t="s">
        <v>1248</v>
      </c>
      <c r="I2304" s="41" t="s">
        <v>63</v>
      </c>
      <c r="J2304" s="41"/>
      <c r="K2304" s="10"/>
      <c r="L2304" s="10" t="s">
        <v>51</v>
      </c>
      <c r="M2304" s="10" t="s">
        <v>52</v>
      </c>
      <c r="N2304" s="13" t="s">
        <v>604</v>
      </c>
      <c r="O2304" s="10" t="s">
        <v>53</v>
      </c>
      <c r="P2304" s="15" t="s">
        <v>2577</v>
      </c>
      <c r="Q2304" s="11"/>
      <c r="R2304" s="10"/>
      <c r="S2304" s="10" t="s">
        <v>536</v>
      </c>
      <c r="T2304" s="10" t="s">
        <v>536</v>
      </c>
      <c r="U2304" s="10" t="s">
        <v>2580</v>
      </c>
      <c r="V2304" s="10">
        <v>2710193200</v>
      </c>
      <c r="W2304" s="10" t="s">
        <v>2582</v>
      </c>
      <c r="X2304" s="112" t="s">
        <v>5390</v>
      </c>
      <c r="Y2304" s="10" t="s">
        <v>5377</v>
      </c>
      <c r="Z2304" s="10" t="s">
        <v>5378</v>
      </c>
      <c r="AA2304" s="112" t="s">
        <v>5394</v>
      </c>
      <c r="AB2304" s="113" t="s">
        <v>272</v>
      </c>
      <c r="AC2304" s="14"/>
      <c r="AD2304" s="14"/>
      <c r="AE2304" s="14"/>
      <c r="AF2304" s="14"/>
      <c r="AG2304" s="14"/>
      <c r="AH2304" s="14"/>
    </row>
    <row r="2305" spans="2:41" hidden="1" x14ac:dyDescent="0.35">
      <c r="B2305" s="10">
        <v>46112857</v>
      </c>
      <c r="C2305" s="10">
        <v>857</v>
      </c>
      <c r="D2305" s="11" t="s">
        <v>5395</v>
      </c>
      <c r="E2305" s="11"/>
      <c r="F2305" s="11"/>
      <c r="G2305" s="11" t="s">
        <v>46</v>
      </c>
      <c r="H2305" s="10" t="s">
        <v>5389</v>
      </c>
      <c r="I2305" s="41" t="s">
        <v>140</v>
      </c>
      <c r="J2305" s="41"/>
      <c r="K2305" s="10"/>
      <c r="L2305" s="10" t="s">
        <v>51</v>
      </c>
      <c r="M2305" s="10" t="s">
        <v>52</v>
      </c>
      <c r="N2305" s="13" t="s">
        <v>604</v>
      </c>
      <c r="O2305" s="10" t="s">
        <v>53</v>
      </c>
      <c r="P2305" s="15" t="s">
        <v>2577</v>
      </c>
      <c r="Q2305" s="11"/>
      <c r="R2305" s="10"/>
      <c r="S2305" s="10" t="s">
        <v>536</v>
      </c>
      <c r="T2305" s="10" t="s">
        <v>536</v>
      </c>
      <c r="U2305" s="10" t="s">
        <v>2580</v>
      </c>
      <c r="V2305" s="10">
        <v>2710193200</v>
      </c>
      <c r="W2305" s="10" t="s">
        <v>2582</v>
      </c>
      <c r="X2305" s="112" t="s">
        <v>5396</v>
      </c>
      <c r="Y2305" s="10" t="s">
        <v>5391</v>
      </c>
      <c r="Z2305" s="10" t="s">
        <v>5378</v>
      </c>
      <c r="AA2305" s="112" t="s">
        <v>5397</v>
      </c>
      <c r="AB2305" s="14" t="s">
        <v>272</v>
      </c>
      <c r="AC2305" s="14"/>
      <c r="AD2305" s="14"/>
      <c r="AE2305" s="14"/>
      <c r="AF2305" s="14"/>
      <c r="AG2305" s="14"/>
      <c r="AH2305" s="14"/>
    </row>
    <row r="2306" spans="2:41" hidden="1" x14ac:dyDescent="0.35">
      <c r="B2306" s="10">
        <v>46112909</v>
      </c>
      <c r="C2306" s="10">
        <v>909</v>
      </c>
      <c r="D2306" s="11" t="s">
        <v>5398</v>
      </c>
      <c r="E2306" s="11"/>
      <c r="F2306" s="11"/>
      <c r="G2306" s="11" t="s">
        <v>46</v>
      </c>
      <c r="H2306" s="10" t="s">
        <v>1248</v>
      </c>
      <c r="I2306" s="41" t="s">
        <v>63</v>
      </c>
      <c r="J2306" s="41"/>
      <c r="K2306" s="10"/>
      <c r="L2306" s="10" t="s">
        <v>51</v>
      </c>
      <c r="M2306" s="10" t="s">
        <v>52</v>
      </c>
      <c r="N2306" s="13" t="s">
        <v>604</v>
      </c>
      <c r="O2306" s="10" t="s">
        <v>53</v>
      </c>
      <c r="P2306" s="15" t="s">
        <v>2577</v>
      </c>
      <c r="Q2306" s="11"/>
      <c r="R2306" s="10"/>
      <c r="S2306" s="10" t="s">
        <v>536</v>
      </c>
      <c r="T2306" s="10" t="s">
        <v>536</v>
      </c>
      <c r="U2306" s="10" t="s">
        <v>2580</v>
      </c>
      <c r="V2306" s="10">
        <v>2710193200</v>
      </c>
      <c r="W2306" s="10" t="s">
        <v>2582</v>
      </c>
      <c r="X2306" s="112" t="s">
        <v>5396</v>
      </c>
      <c r="Y2306" s="10" t="s">
        <v>5377</v>
      </c>
      <c r="Z2306" s="10" t="s">
        <v>5378</v>
      </c>
      <c r="AA2306" s="112" t="s">
        <v>5399</v>
      </c>
      <c r="AB2306" s="113" t="s">
        <v>272</v>
      </c>
      <c r="AC2306" s="14"/>
      <c r="AD2306" s="14"/>
      <c r="AE2306" s="14"/>
      <c r="AF2306" s="14"/>
      <c r="AG2306" s="14"/>
      <c r="AH2306" s="14"/>
    </row>
    <row r="2307" spans="2:41" hidden="1" x14ac:dyDescent="0.35">
      <c r="B2307" s="10">
        <v>46113857</v>
      </c>
      <c r="C2307" s="10">
        <v>857</v>
      </c>
      <c r="D2307" s="11" t="s">
        <v>5400</v>
      </c>
      <c r="E2307" s="11" t="s">
        <v>44</v>
      </c>
      <c r="F2307" s="11" t="s">
        <v>45</v>
      </c>
      <c r="G2307" s="11" t="s">
        <v>46</v>
      </c>
      <c r="H2307" s="10" t="s">
        <v>5401</v>
      </c>
      <c r="I2307" s="41" t="s">
        <v>545</v>
      </c>
      <c r="J2307" s="41" t="s">
        <v>49</v>
      </c>
      <c r="K2307" s="10" t="s">
        <v>272</v>
      </c>
      <c r="L2307" s="10" t="s">
        <v>51</v>
      </c>
      <c r="M2307" s="10" t="s">
        <v>52</v>
      </c>
      <c r="N2307" s="13">
        <v>42471</v>
      </c>
      <c r="O2307" s="10" t="s">
        <v>53</v>
      </c>
      <c r="P2307" s="15" t="s">
        <v>2577</v>
      </c>
      <c r="Q2307" s="11"/>
      <c r="R2307" s="10"/>
      <c r="S2307" s="10" t="s">
        <v>44</v>
      </c>
      <c r="T2307" s="10" t="s">
        <v>44</v>
      </c>
      <c r="U2307" s="10" t="s">
        <v>55</v>
      </c>
      <c r="V2307" s="10">
        <v>2710193200</v>
      </c>
      <c r="W2307" s="10" t="s">
        <v>2582</v>
      </c>
      <c r="X2307" s="112" t="s">
        <v>5402</v>
      </c>
      <c r="Y2307" s="10" t="s">
        <v>5391</v>
      </c>
      <c r="Z2307" s="10" t="s">
        <v>5378</v>
      </c>
      <c r="AA2307" s="112" t="s">
        <v>5403</v>
      </c>
      <c r="AB2307" s="113" t="s">
        <v>272</v>
      </c>
      <c r="AC2307" s="14"/>
      <c r="AD2307" s="14"/>
      <c r="AE2307" s="14"/>
      <c r="AF2307" s="14"/>
      <c r="AG2307" s="14"/>
      <c r="AH2307" s="14"/>
    </row>
    <row r="2308" spans="2:41" hidden="1" x14ac:dyDescent="0.35">
      <c r="B2308" s="10">
        <v>46122857</v>
      </c>
      <c r="C2308" s="10">
        <v>857</v>
      </c>
      <c r="D2308" s="11" t="s">
        <v>5404</v>
      </c>
      <c r="E2308" s="11"/>
      <c r="F2308" s="11"/>
      <c r="G2308" s="11" t="s">
        <v>46</v>
      </c>
      <c r="H2308" s="10" t="s">
        <v>5389</v>
      </c>
      <c r="I2308" s="41" t="s">
        <v>140</v>
      </c>
      <c r="J2308" s="41"/>
      <c r="K2308" s="10"/>
      <c r="L2308" s="10" t="s">
        <v>51</v>
      </c>
      <c r="M2308" s="10" t="s">
        <v>52</v>
      </c>
      <c r="N2308" s="13" t="s">
        <v>604</v>
      </c>
      <c r="O2308" s="10" t="s">
        <v>53</v>
      </c>
      <c r="P2308" s="15" t="s">
        <v>2577</v>
      </c>
      <c r="Q2308" s="11"/>
      <c r="R2308" s="10"/>
      <c r="S2308" s="10" t="s">
        <v>536</v>
      </c>
      <c r="T2308" s="10" t="s">
        <v>536</v>
      </c>
      <c r="U2308" s="10" t="s">
        <v>2580</v>
      </c>
      <c r="V2308" s="10">
        <v>2710193200</v>
      </c>
      <c r="W2308" s="10" t="s">
        <v>2582</v>
      </c>
      <c r="X2308" s="112" t="s">
        <v>5405</v>
      </c>
      <c r="Y2308" s="10" t="s">
        <v>5391</v>
      </c>
      <c r="Z2308" s="10" t="s">
        <v>5378</v>
      </c>
      <c r="AA2308" s="112" t="s">
        <v>5406</v>
      </c>
      <c r="AB2308" s="113" t="s">
        <v>272</v>
      </c>
      <c r="AC2308" s="14"/>
      <c r="AD2308" s="14"/>
      <c r="AE2308" s="14"/>
      <c r="AF2308" s="14"/>
      <c r="AG2308" s="14"/>
      <c r="AH2308" s="14"/>
    </row>
    <row r="2309" spans="2:41" hidden="1" x14ac:dyDescent="0.35">
      <c r="B2309" s="10">
        <v>46122909</v>
      </c>
      <c r="C2309" s="10">
        <v>909</v>
      </c>
      <c r="D2309" s="11" t="s">
        <v>5407</v>
      </c>
      <c r="E2309" s="11"/>
      <c r="F2309" s="11"/>
      <c r="G2309" s="11" t="s">
        <v>46</v>
      </c>
      <c r="H2309" s="10" t="s">
        <v>1248</v>
      </c>
      <c r="I2309" s="41" t="s">
        <v>63</v>
      </c>
      <c r="J2309" s="41"/>
      <c r="K2309" s="10"/>
      <c r="L2309" s="10" t="s">
        <v>51</v>
      </c>
      <c r="M2309" s="10" t="s">
        <v>52</v>
      </c>
      <c r="N2309" s="13" t="s">
        <v>604</v>
      </c>
      <c r="O2309" s="10" t="s">
        <v>53</v>
      </c>
      <c r="P2309" s="15" t="s">
        <v>2577</v>
      </c>
      <c r="Q2309" s="11"/>
      <c r="R2309" s="10"/>
      <c r="S2309" s="10" t="s">
        <v>536</v>
      </c>
      <c r="T2309" s="10" t="s">
        <v>536</v>
      </c>
      <c r="U2309" s="10" t="s">
        <v>2580</v>
      </c>
      <c r="V2309" s="10">
        <v>2710193200</v>
      </c>
      <c r="W2309" s="10" t="s">
        <v>2582</v>
      </c>
      <c r="X2309" s="112" t="s">
        <v>5405</v>
      </c>
      <c r="Y2309" s="10" t="s">
        <v>5377</v>
      </c>
      <c r="Z2309" s="10" t="s">
        <v>5378</v>
      </c>
      <c r="AA2309" s="112" t="s">
        <v>5408</v>
      </c>
      <c r="AB2309" s="113" t="s">
        <v>272</v>
      </c>
      <c r="AC2309" s="14"/>
      <c r="AD2309" s="14"/>
      <c r="AE2309" s="14"/>
      <c r="AF2309" s="14"/>
      <c r="AG2309" s="14"/>
      <c r="AH2309" s="14"/>
    </row>
    <row r="2310" spans="2:41" hidden="1" x14ac:dyDescent="0.35">
      <c r="B2310" s="10">
        <v>46121909</v>
      </c>
      <c r="C2310" s="10">
        <v>909</v>
      </c>
      <c r="D2310" s="11" t="s">
        <v>5409</v>
      </c>
      <c r="E2310" s="11"/>
      <c r="F2310" s="11"/>
      <c r="G2310" s="11" t="s">
        <v>46</v>
      </c>
      <c r="H2310" s="10" t="s">
        <v>1248</v>
      </c>
      <c r="I2310" s="41" t="s">
        <v>63</v>
      </c>
      <c r="J2310" s="41"/>
      <c r="K2310" s="10"/>
      <c r="L2310" s="10" t="s">
        <v>51</v>
      </c>
      <c r="M2310" s="10" t="s">
        <v>52</v>
      </c>
      <c r="N2310" s="13">
        <v>42471</v>
      </c>
      <c r="O2310" s="10" t="s">
        <v>53</v>
      </c>
      <c r="P2310" s="15" t="s">
        <v>2577</v>
      </c>
      <c r="Q2310" s="11"/>
      <c r="R2310" s="10"/>
      <c r="S2310" s="10" t="s">
        <v>536</v>
      </c>
      <c r="T2310" s="10" t="s">
        <v>536</v>
      </c>
      <c r="U2310" s="112" t="s">
        <v>2580</v>
      </c>
      <c r="V2310" s="10">
        <v>2710193200</v>
      </c>
      <c r="W2310" s="10" t="s">
        <v>2582</v>
      </c>
      <c r="X2310" s="112" t="s">
        <v>5410</v>
      </c>
      <c r="Y2310" s="10" t="s">
        <v>5377</v>
      </c>
      <c r="Z2310" s="10" t="s">
        <v>5378</v>
      </c>
      <c r="AA2310" s="112" t="s">
        <v>5411</v>
      </c>
      <c r="AB2310" s="113" t="s">
        <v>272</v>
      </c>
      <c r="AC2310" s="14"/>
      <c r="AD2310" s="14"/>
      <c r="AE2310" s="14"/>
      <c r="AF2310" s="14"/>
      <c r="AG2310" s="14"/>
      <c r="AH2310" s="14"/>
    </row>
    <row r="2311" spans="2:41" hidden="1" x14ac:dyDescent="0.35">
      <c r="B2311" s="10">
        <v>46111905</v>
      </c>
      <c r="C2311" s="10">
        <v>905</v>
      </c>
      <c r="D2311" s="11" t="s">
        <v>5412</v>
      </c>
      <c r="E2311" s="11">
        <v>43607801</v>
      </c>
      <c r="F2311" s="11" t="s">
        <v>5413</v>
      </c>
      <c r="G2311" s="11" t="s">
        <v>46</v>
      </c>
      <c r="H2311" s="10" t="s">
        <v>62</v>
      </c>
      <c r="I2311" s="41" t="s">
        <v>63</v>
      </c>
      <c r="J2311" s="41" t="s">
        <v>49</v>
      </c>
      <c r="K2311" s="10" t="s">
        <v>5414</v>
      </c>
      <c r="L2311" s="10" t="s">
        <v>66</v>
      </c>
      <c r="M2311" s="10" t="s">
        <v>52</v>
      </c>
      <c r="N2311" s="13">
        <v>42396</v>
      </c>
      <c r="O2311" s="10" t="s">
        <v>53</v>
      </c>
      <c r="P2311" s="15" t="s">
        <v>2577</v>
      </c>
      <c r="Q2311" s="11"/>
      <c r="R2311" s="10" t="s">
        <v>54</v>
      </c>
      <c r="S2311" s="10">
        <v>46128905</v>
      </c>
      <c r="T2311" s="10" t="s">
        <v>1254</v>
      </c>
      <c r="U2311" s="112" t="s">
        <v>329</v>
      </c>
      <c r="V2311" s="10">
        <v>2710193200</v>
      </c>
      <c r="W2311" s="10" t="s">
        <v>70</v>
      </c>
      <c r="X2311" s="112" t="s">
        <v>2703</v>
      </c>
      <c r="Y2311" s="10" t="s">
        <v>2597</v>
      </c>
      <c r="Z2311" s="10" t="s">
        <v>1275</v>
      </c>
      <c r="AA2311" s="112"/>
      <c r="AB2311" s="113" t="s">
        <v>272</v>
      </c>
      <c r="AC2311" s="14"/>
      <c r="AD2311" s="14"/>
      <c r="AE2311" s="14"/>
      <c r="AF2311" s="14"/>
      <c r="AG2311" s="14"/>
      <c r="AH2311" s="14"/>
    </row>
    <row r="2312" spans="2:41" hidden="1" x14ac:dyDescent="0.35">
      <c r="B2312" s="10">
        <v>46116909</v>
      </c>
      <c r="C2312" s="10">
        <v>909</v>
      </c>
      <c r="D2312" s="11" t="s">
        <v>5415</v>
      </c>
      <c r="E2312" s="11"/>
      <c r="F2312" s="11"/>
      <c r="G2312" s="11" t="s">
        <v>46</v>
      </c>
      <c r="H2312" s="10" t="s">
        <v>1248</v>
      </c>
      <c r="I2312" s="41" t="s">
        <v>63</v>
      </c>
      <c r="J2312" s="41"/>
      <c r="K2312" s="10"/>
      <c r="L2312" s="10" t="s">
        <v>51</v>
      </c>
      <c r="M2312" s="10" t="s">
        <v>52</v>
      </c>
      <c r="N2312" s="13" t="s">
        <v>604</v>
      </c>
      <c r="O2312" s="10" t="s">
        <v>604</v>
      </c>
      <c r="P2312" s="15" t="s">
        <v>2577</v>
      </c>
      <c r="Q2312" s="11"/>
      <c r="R2312" s="10"/>
      <c r="S2312" s="10" t="s">
        <v>536</v>
      </c>
      <c r="T2312" s="10" t="s">
        <v>536</v>
      </c>
      <c r="U2312" s="112" t="s">
        <v>2580</v>
      </c>
      <c r="V2312" s="10">
        <v>3403190000</v>
      </c>
      <c r="W2312" s="10" t="s">
        <v>2582</v>
      </c>
      <c r="X2312" s="112" t="s">
        <v>5416</v>
      </c>
      <c r="Y2312" s="10" t="s">
        <v>5377</v>
      </c>
      <c r="Z2312" s="10" t="s">
        <v>5378</v>
      </c>
      <c r="AA2312" s="112" t="s">
        <v>5417</v>
      </c>
      <c r="AB2312" s="113" t="s">
        <v>272</v>
      </c>
      <c r="AC2312" s="14"/>
      <c r="AD2312" s="14"/>
      <c r="AE2312" s="14"/>
      <c r="AF2312" s="14"/>
      <c r="AG2312" s="14"/>
      <c r="AH2312" s="14"/>
      <c r="AL2312" s="115"/>
      <c r="AO2312" s="115"/>
    </row>
    <row r="2313" spans="2:41" hidden="1" x14ac:dyDescent="0.35">
      <c r="B2313" s="10">
        <v>46115909</v>
      </c>
      <c r="C2313" s="10">
        <v>909</v>
      </c>
      <c r="D2313" s="11" t="s">
        <v>5418</v>
      </c>
      <c r="E2313" s="11"/>
      <c r="F2313" s="11"/>
      <c r="G2313" s="11" t="s">
        <v>46</v>
      </c>
      <c r="H2313" s="10" t="s">
        <v>1248</v>
      </c>
      <c r="I2313" s="41" t="s">
        <v>63</v>
      </c>
      <c r="J2313" s="41"/>
      <c r="K2313" s="10"/>
      <c r="L2313" s="10" t="s">
        <v>51</v>
      </c>
      <c r="M2313" s="10" t="s">
        <v>52</v>
      </c>
      <c r="N2313" s="13">
        <v>42401</v>
      </c>
      <c r="O2313" s="10" t="s">
        <v>53</v>
      </c>
      <c r="P2313" s="15" t="s">
        <v>2577</v>
      </c>
      <c r="Q2313" s="11"/>
      <c r="R2313" s="10"/>
      <c r="S2313" s="10">
        <v>46126845</v>
      </c>
      <c r="T2313" s="10" t="s">
        <v>1239</v>
      </c>
      <c r="U2313" s="10" t="s">
        <v>2594</v>
      </c>
      <c r="V2313" s="10">
        <v>2710199900</v>
      </c>
      <c r="W2313" s="10" t="s">
        <v>2582</v>
      </c>
      <c r="X2313" s="112" t="s">
        <v>5419</v>
      </c>
      <c r="Y2313" s="10" t="s">
        <v>5377</v>
      </c>
      <c r="Z2313" s="10" t="s">
        <v>5378</v>
      </c>
      <c r="AA2313" s="112" t="s">
        <v>5420</v>
      </c>
      <c r="AB2313" s="113" t="s">
        <v>272</v>
      </c>
      <c r="AC2313" s="14"/>
      <c r="AD2313" s="14"/>
      <c r="AE2313" s="14"/>
      <c r="AF2313" s="14"/>
      <c r="AG2313" s="14"/>
      <c r="AH2313" s="14"/>
      <c r="AL2313" s="115"/>
      <c r="AO2313" s="115"/>
    </row>
    <row r="2314" spans="2:41" hidden="1" x14ac:dyDescent="0.35">
      <c r="B2314" s="10">
        <v>46124909</v>
      </c>
      <c r="C2314" s="10">
        <v>909</v>
      </c>
      <c r="D2314" s="11" t="s">
        <v>3548</v>
      </c>
      <c r="E2314" s="11"/>
      <c r="F2314" s="11"/>
      <c r="G2314" s="11" t="s">
        <v>46</v>
      </c>
      <c r="H2314" s="10" t="s">
        <v>735</v>
      </c>
      <c r="I2314" s="41" t="s">
        <v>63</v>
      </c>
      <c r="J2314" s="41"/>
      <c r="K2314" s="10"/>
      <c r="L2314" s="10" t="s">
        <v>51</v>
      </c>
      <c r="M2314" s="10" t="s">
        <v>52</v>
      </c>
      <c r="N2314" s="13">
        <v>43053</v>
      </c>
      <c r="O2314" s="10" t="s">
        <v>53</v>
      </c>
      <c r="P2314" s="15" t="s">
        <v>2577</v>
      </c>
      <c r="Q2314" s="11"/>
      <c r="R2314" s="10"/>
      <c r="S2314" s="10">
        <v>46127905</v>
      </c>
      <c r="T2314" s="10" t="s">
        <v>1260</v>
      </c>
      <c r="U2314" s="10" t="s">
        <v>2594</v>
      </c>
      <c r="V2314" s="10">
        <v>2710193200</v>
      </c>
      <c r="W2314" s="10" t="s">
        <v>2582</v>
      </c>
      <c r="X2314" s="112" t="s">
        <v>5421</v>
      </c>
      <c r="Y2314" s="10" t="s">
        <v>2703</v>
      </c>
      <c r="Z2314" s="10" t="s">
        <v>2597</v>
      </c>
      <c r="AA2314" s="112" t="s">
        <v>1262</v>
      </c>
      <c r="AB2314" s="113" t="s">
        <v>272</v>
      </c>
      <c r="AC2314" s="14"/>
      <c r="AD2314" s="14"/>
      <c r="AE2314" s="14"/>
      <c r="AF2314" s="14"/>
      <c r="AG2314" s="14"/>
      <c r="AH2314" s="14"/>
      <c r="AL2314" s="115"/>
      <c r="AO2314" s="115"/>
    </row>
    <row r="2315" spans="2:41" hidden="1" x14ac:dyDescent="0.35">
      <c r="B2315" s="10">
        <v>46124905</v>
      </c>
      <c r="C2315" s="10">
        <v>905</v>
      </c>
      <c r="D2315" s="11" t="s">
        <v>5422</v>
      </c>
      <c r="E2315" s="11"/>
      <c r="F2315" s="11"/>
      <c r="G2315" s="11" t="s">
        <v>46</v>
      </c>
      <c r="H2315" s="10" t="s">
        <v>62</v>
      </c>
      <c r="I2315" s="41" t="s">
        <v>63</v>
      </c>
      <c r="J2315" s="41"/>
      <c r="K2315" s="10"/>
      <c r="L2315" s="10" t="s">
        <v>66</v>
      </c>
      <c r="M2315" s="10" t="s">
        <v>52</v>
      </c>
      <c r="N2315" s="13" t="s">
        <v>604</v>
      </c>
      <c r="O2315" s="10" t="s">
        <v>53</v>
      </c>
      <c r="P2315" s="15" t="s">
        <v>2577</v>
      </c>
      <c r="Q2315" s="11"/>
      <c r="R2315" s="10"/>
      <c r="S2315" s="10" t="s">
        <v>536</v>
      </c>
      <c r="T2315" s="10" t="s">
        <v>536</v>
      </c>
      <c r="U2315" s="10" t="s">
        <v>2580</v>
      </c>
      <c r="V2315" s="10">
        <v>2710193200</v>
      </c>
      <c r="W2315" s="10" t="s">
        <v>604</v>
      </c>
      <c r="X2315" s="10" t="s">
        <v>5421</v>
      </c>
      <c r="Y2315" s="10" t="s">
        <v>2703</v>
      </c>
      <c r="Z2315" s="10" t="s">
        <v>5378</v>
      </c>
      <c r="AA2315" s="10" t="s">
        <v>5423</v>
      </c>
      <c r="AB2315" s="113" t="s">
        <v>272</v>
      </c>
      <c r="AC2315" s="14"/>
      <c r="AD2315" s="14"/>
      <c r="AE2315" s="14"/>
      <c r="AF2315" s="14"/>
      <c r="AG2315" s="14"/>
      <c r="AH2315" s="14"/>
    </row>
    <row r="2316" spans="2:41" hidden="1" x14ac:dyDescent="0.35">
      <c r="B2316" s="10">
        <v>46124801</v>
      </c>
      <c r="C2316" s="10">
        <v>801</v>
      </c>
      <c r="D2316" s="11" t="s">
        <v>5424</v>
      </c>
      <c r="E2316" s="11"/>
      <c r="F2316" s="11"/>
      <c r="G2316" s="11" t="s">
        <v>46</v>
      </c>
      <c r="H2316" s="10" t="s">
        <v>79</v>
      </c>
      <c r="I2316" s="41" t="s">
        <v>79</v>
      </c>
      <c r="J2316" s="41"/>
      <c r="K2316" s="10"/>
      <c r="L2316" s="10" t="s">
        <v>66</v>
      </c>
      <c r="M2316" s="10" t="s">
        <v>52</v>
      </c>
      <c r="N2316" s="13" t="s">
        <v>604</v>
      </c>
      <c r="O2316" s="10" t="s">
        <v>604</v>
      </c>
      <c r="P2316" s="15" t="s">
        <v>2577</v>
      </c>
      <c r="Q2316" s="11"/>
      <c r="R2316" s="10"/>
      <c r="S2316" s="10" t="s">
        <v>536</v>
      </c>
      <c r="T2316" s="10" t="s">
        <v>536</v>
      </c>
      <c r="U2316" s="10" t="s">
        <v>2580</v>
      </c>
      <c r="V2316" s="10">
        <v>2710193200</v>
      </c>
      <c r="W2316" s="10" t="s">
        <v>44</v>
      </c>
      <c r="X2316" s="112" t="s">
        <v>5421</v>
      </c>
      <c r="Y2316" s="10">
        <v>1176</v>
      </c>
      <c r="Z2316" s="10" t="s">
        <v>392</v>
      </c>
      <c r="AA2316" s="112" t="s">
        <v>5425</v>
      </c>
      <c r="AB2316" s="113" t="s">
        <v>272</v>
      </c>
      <c r="AC2316" s="14"/>
      <c r="AD2316" s="14"/>
      <c r="AE2316" s="14"/>
      <c r="AF2316" s="14"/>
      <c r="AG2316" s="14"/>
      <c r="AH2316" s="14"/>
    </row>
    <row r="2317" spans="2:41" hidden="1" x14ac:dyDescent="0.35">
      <c r="B2317" s="10">
        <v>46124809</v>
      </c>
      <c r="C2317" s="10">
        <v>809</v>
      </c>
      <c r="D2317" s="11" t="s">
        <v>5426</v>
      </c>
      <c r="E2317" s="11"/>
      <c r="F2317" s="11"/>
      <c r="G2317" s="11" t="s">
        <v>46</v>
      </c>
      <c r="H2317" s="10" t="s">
        <v>47</v>
      </c>
      <c r="I2317" s="41" t="s">
        <v>48</v>
      </c>
      <c r="J2317" s="41"/>
      <c r="K2317" s="10"/>
      <c r="L2317" s="10" t="s">
        <v>66</v>
      </c>
      <c r="M2317" s="10" t="s">
        <v>52</v>
      </c>
      <c r="N2317" s="13" t="s">
        <v>604</v>
      </c>
      <c r="O2317" s="10" t="s">
        <v>53</v>
      </c>
      <c r="P2317" s="15" t="s">
        <v>2577</v>
      </c>
      <c r="Q2317" s="11"/>
      <c r="R2317" s="10"/>
      <c r="S2317" s="10" t="s">
        <v>536</v>
      </c>
      <c r="T2317" s="10" t="s">
        <v>536</v>
      </c>
      <c r="U2317" s="10" t="s">
        <v>2580</v>
      </c>
      <c r="V2317" s="10">
        <v>2710193200</v>
      </c>
      <c r="W2317" s="10" t="s">
        <v>604</v>
      </c>
      <c r="X2317" s="112" t="s">
        <v>5421</v>
      </c>
      <c r="Y2317" s="10" t="s">
        <v>2596</v>
      </c>
      <c r="Z2317" s="10" t="s">
        <v>5378</v>
      </c>
      <c r="AA2317" s="112" t="s">
        <v>5427</v>
      </c>
      <c r="AB2317" s="113" t="s">
        <v>272</v>
      </c>
      <c r="AC2317" s="14"/>
      <c r="AD2317" s="14"/>
      <c r="AE2317" s="14"/>
      <c r="AF2317" s="14"/>
      <c r="AG2317" s="14"/>
      <c r="AH2317" s="14"/>
    </row>
    <row r="2318" spans="2:41" hidden="1" x14ac:dyDescent="0.35">
      <c r="B2318" s="10">
        <v>46124849</v>
      </c>
      <c r="C2318" s="10">
        <v>849</v>
      </c>
      <c r="D2318" s="11" t="s">
        <v>3551</v>
      </c>
      <c r="E2318" s="11"/>
      <c r="F2318" s="11"/>
      <c r="G2318" s="11" t="s">
        <v>46</v>
      </c>
      <c r="H2318" s="10" t="s">
        <v>47</v>
      </c>
      <c r="I2318" s="41" t="s">
        <v>48</v>
      </c>
      <c r="J2318" s="41"/>
      <c r="K2318" s="10"/>
      <c r="L2318" s="10" t="s">
        <v>51</v>
      </c>
      <c r="M2318" s="10" t="s">
        <v>52</v>
      </c>
      <c r="N2318" s="13">
        <v>43053</v>
      </c>
      <c r="O2318" s="10" t="s">
        <v>53</v>
      </c>
      <c r="P2318" s="15" t="s">
        <v>2577</v>
      </c>
      <c r="Q2318" s="11"/>
      <c r="R2318" s="10"/>
      <c r="S2318" s="10">
        <v>46127809</v>
      </c>
      <c r="T2318" s="10" t="s">
        <v>1263</v>
      </c>
      <c r="U2318" s="10" t="s">
        <v>2594</v>
      </c>
      <c r="V2318" s="10">
        <v>2710193200</v>
      </c>
      <c r="W2318" s="10" t="s">
        <v>2582</v>
      </c>
      <c r="X2318" s="112" t="s">
        <v>5421</v>
      </c>
      <c r="Y2318" s="10" t="s">
        <v>2596</v>
      </c>
      <c r="Z2318" s="10" t="s">
        <v>2597</v>
      </c>
      <c r="AA2318" s="112" t="s">
        <v>1265</v>
      </c>
      <c r="AB2318" s="113" t="s">
        <v>272</v>
      </c>
      <c r="AC2318" s="14"/>
      <c r="AD2318" s="14"/>
      <c r="AE2318" s="14"/>
      <c r="AF2318" s="14"/>
      <c r="AG2318" s="14"/>
      <c r="AH2318" s="14"/>
    </row>
    <row r="2319" spans="2:41" hidden="1" x14ac:dyDescent="0.35">
      <c r="B2319" s="10">
        <v>45265801</v>
      </c>
      <c r="C2319" s="10">
        <v>801</v>
      </c>
      <c r="D2319" s="11" t="s">
        <v>1288</v>
      </c>
      <c r="E2319" s="11"/>
      <c r="F2319" s="11"/>
      <c r="G2319" s="11" t="s">
        <v>46</v>
      </c>
      <c r="H2319" s="10" t="s">
        <v>79</v>
      </c>
      <c r="I2319" s="41" t="s">
        <v>79</v>
      </c>
      <c r="J2319" s="41"/>
      <c r="K2319" s="10"/>
      <c r="L2319" s="10" t="s">
        <v>66</v>
      </c>
      <c r="M2319" s="10" t="s">
        <v>52</v>
      </c>
      <c r="N2319" s="13">
        <v>40840</v>
      </c>
      <c r="O2319" s="10" t="s">
        <v>53</v>
      </c>
      <c r="P2319" s="15" t="s">
        <v>2577</v>
      </c>
      <c r="Q2319" s="11"/>
      <c r="R2319" s="10"/>
      <c r="S2319" s="10" t="s">
        <v>536</v>
      </c>
      <c r="T2319" s="10" t="s">
        <v>536</v>
      </c>
      <c r="U2319" s="10" t="s">
        <v>2580</v>
      </c>
      <c r="V2319" s="10">
        <v>2710193200</v>
      </c>
      <c r="W2319" s="10" t="s">
        <v>44</v>
      </c>
      <c r="X2319" s="112" t="s">
        <v>5428</v>
      </c>
      <c r="Y2319" s="10">
        <v>1176</v>
      </c>
      <c r="Z2319" s="10" t="s">
        <v>392</v>
      </c>
      <c r="AA2319" s="112" t="s">
        <v>5429</v>
      </c>
      <c r="AB2319" s="113" t="s">
        <v>1291</v>
      </c>
      <c r="AC2319" s="14"/>
      <c r="AD2319" s="14"/>
      <c r="AE2319" s="14"/>
      <c r="AF2319" s="14"/>
      <c r="AG2319" s="14"/>
      <c r="AH2319" s="14"/>
    </row>
    <row r="2320" spans="2:41" hidden="1" x14ac:dyDescent="0.35">
      <c r="B2320" s="10">
        <v>45267801</v>
      </c>
      <c r="C2320" s="10">
        <v>801</v>
      </c>
      <c r="D2320" s="11" t="s">
        <v>5179</v>
      </c>
      <c r="E2320" s="11"/>
      <c r="F2320" s="11"/>
      <c r="G2320" s="11" t="s">
        <v>46</v>
      </c>
      <c r="H2320" s="10" t="s">
        <v>79</v>
      </c>
      <c r="I2320" s="41" t="s">
        <v>79</v>
      </c>
      <c r="J2320" s="41"/>
      <c r="K2320" s="10"/>
      <c r="L2320" s="10" t="s">
        <v>66</v>
      </c>
      <c r="M2320" s="10" t="s">
        <v>52</v>
      </c>
      <c r="N2320" s="13">
        <v>40837</v>
      </c>
      <c r="O2320" s="10" t="s">
        <v>53</v>
      </c>
      <c r="P2320" s="15" t="s">
        <v>2577</v>
      </c>
      <c r="Q2320" s="11"/>
      <c r="R2320" s="10"/>
      <c r="S2320" s="10" t="s">
        <v>536</v>
      </c>
      <c r="T2320" s="10" t="s">
        <v>536</v>
      </c>
      <c r="U2320" s="10" t="s">
        <v>2580</v>
      </c>
      <c r="V2320" s="10">
        <v>2710193200</v>
      </c>
      <c r="W2320" s="10" t="s">
        <v>44</v>
      </c>
      <c r="X2320" s="112" t="s">
        <v>5430</v>
      </c>
      <c r="Y2320" s="10">
        <v>1176</v>
      </c>
      <c r="Z2320" s="10" t="s">
        <v>392</v>
      </c>
      <c r="AA2320" s="112" t="s">
        <v>5431</v>
      </c>
      <c r="AB2320" s="113" t="s">
        <v>1291</v>
      </c>
      <c r="AC2320" s="14"/>
      <c r="AD2320" s="14"/>
      <c r="AE2320" s="14"/>
      <c r="AF2320" s="14"/>
      <c r="AG2320" s="14"/>
      <c r="AH2320" s="14"/>
    </row>
    <row r="2321" spans="2:34" hidden="1" x14ac:dyDescent="0.35">
      <c r="B2321" s="10">
        <v>45267809</v>
      </c>
      <c r="C2321" s="10">
        <v>809</v>
      </c>
      <c r="D2321" s="11" t="s">
        <v>5183</v>
      </c>
      <c r="E2321" s="11"/>
      <c r="F2321" s="11"/>
      <c r="G2321" s="11" t="s">
        <v>46</v>
      </c>
      <c r="H2321" s="10" t="s">
        <v>47</v>
      </c>
      <c r="I2321" s="41" t="s">
        <v>48</v>
      </c>
      <c r="J2321" s="41"/>
      <c r="K2321" s="10"/>
      <c r="L2321" s="10" t="s">
        <v>66</v>
      </c>
      <c r="M2321" s="10" t="s">
        <v>52</v>
      </c>
      <c r="N2321" s="13" t="s">
        <v>6</v>
      </c>
      <c r="O2321" s="10" t="s">
        <v>53</v>
      </c>
      <c r="P2321" s="15" t="s">
        <v>2577</v>
      </c>
      <c r="Q2321" s="11"/>
      <c r="R2321" s="10"/>
      <c r="S2321" s="10" t="s">
        <v>536</v>
      </c>
      <c r="T2321" s="10" t="s">
        <v>536</v>
      </c>
      <c r="U2321" s="10" t="s">
        <v>2580</v>
      </c>
      <c r="V2321" s="10">
        <v>2710193200</v>
      </c>
      <c r="W2321" s="10" t="s">
        <v>604</v>
      </c>
      <c r="X2321" s="10" t="s">
        <v>5430</v>
      </c>
      <c r="Y2321" s="10" t="s">
        <v>360</v>
      </c>
      <c r="Z2321" s="10" t="s">
        <v>88</v>
      </c>
      <c r="AA2321" s="10" t="s">
        <v>5432</v>
      </c>
      <c r="AB2321" s="113" t="s">
        <v>1291</v>
      </c>
      <c r="AC2321" s="14"/>
      <c r="AD2321" s="14"/>
      <c r="AE2321" s="14"/>
      <c r="AF2321" s="14"/>
      <c r="AG2321" s="14"/>
      <c r="AH2321" s="14"/>
    </row>
    <row r="2322" spans="2:34" hidden="1" x14ac:dyDescent="0.35">
      <c r="B2322" s="10">
        <v>45268801</v>
      </c>
      <c r="C2322" s="10">
        <v>801</v>
      </c>
      <c r="D2322" s="11" t="s">
        <v>5187</v>
      </c>
      <c r="E2322" s="11"/>
      <c r="F2322" s="11"/>
      <c r="G2322" s="11" t="s">
        <v>46</v>
      </c>
      <c r="H2322" s="10" t="s">
        <v>79</v>
      </c>
      <c r="I2322" s="41" t="s">
        <v>79</v>
      </c>
      <c r="J2322" s="41"/>
      <c r="K2322" s="10"/>
      <c r="L2322" s="10" t="s">
        <v>66</v>
      </c>
      <c r="M2322" s="10" t="s">
        <v>52</v>
      </c>
      <c r="N2322" s="13">
        <v>40893</v>
      </c>
      <c r="O2322" s="10" t="s">
        <v>53</v>
      </c>
      <c r="P2322" s="15" t="s">
        <v>2577</v>
      </c>
      <c r="Q2322" s="11"/>
      <c r="R2322" s="10"/>
      <c r="S2322" s="10" t="s">
        <v>536</v>
      </c>
      <c r="T2322" s="10" t="s">
        <v>536</v>
      </c>
      <c r="U2322" s="10" t="s">
        <v>2580</v>
      </c>
      <c r="V2322" s="10">
        <v>2710193200</v>
      </c>
      <c r="W2322" s="10" t="s">
        <v>44</v>
      </c>
      <c r="X2322" s="112" t="s">
        <v>4497</v>
      </c>
      <c r="Y2322" s="10">
        <v>1176</v>
      </c>
      <c r="Z2322" s="10" t="s">
        <v>392</v>
      </c>
      <c r="AA2322" s="112" t="s">
        <v>5433</v>
      </c>
      <c r="AB2322" s="113" t="s">
        <v>1291</v>
      </c>
      <c r="AC2322" s="14"/>
      <c r="AD2322" s="14"/>
      <c r="AE2322" s="14"/>
      <c r="AF2322" s="14"/>
      <c r="AG2322" s="14"/>
      <c r="AH2322" s="14"/>
    </row>
    <row r="2323" spans="2:34" hidden="1" x14ac:dyDescent="0.35">
      <c r="B2323" s="10">
        <v>45310801</v>
      </c>
      <c r="C2323" s="10">
        <v>801</v>
      </c>
      <c r="D2323" s="11" t="s">
        <v>5434</v>
      </c>
      <c r="E2323" s="11"/>
      <c r="F2323" s="11"/>
      <c r="G2323" s="11" t="s">
        <v>46</v>
      </c>
      <c r="H2323" s="10" t="s">
        <v>79</v>
      </c>
      <c r="I2323" s="41" t="s">
        <v>79</v>
      </c>
      <c r="J2323" s="41"/>
      <c r="K2323" s="10"/>
      <c r="L2323" s="10" t="s">
        <v>51</v>
      </c>
      <c r="M2323" s="10" t="s">
        <v>52</v>
      </c>
      <c r="N2323" s="13" t="s">
        <v>3</v>
      </c>
      <c r="O2323" s="10" t="s">
        <v>53</v>
      </c>
      <c r="P2323" s="15" t="s">
        <v>2577</v>
      </c>
      <c r="Q2323" s="11"/>
      <c r="R2323" s="10"/>
      <c r="S2323" s="10" t="s">
        <v>536</v>
      </c>
      <c r="T2323" s="10" t="s">
        <v>536</v>
      </c>
      <c r="U2323" s="10" t="s">
        <v>2580</v>
      </c>
      <c r="V2323" s="10">
        <v>2710193200</v>
      </c>
      <c r="W2323" s="10" t="s">
        <v>2582</v>
      </c>
      <c r="X2323" s="10" t="s">
        <v>4497</v>
      </c>
      <c r="Y2323" s="10">
        <v>1176</v>
      </c>
      <c r="Z2323" s="10" t="s">
        <v>392</v>
      </c>
      <c r="AA2323" s="10" t="s">
        <v>5433</v>
      </c>
      <c r="AB2323" s="113" t="s">
        <v>1291</v>
      </c>
      <c r="AC2323" s="14"/>
      <c r="AD2323" s="14"/>
      <c r="AE2323" s="14"/>
      <c r="AF2323" s="14"/>
      <c r="AG2323" s="14"/>
      <c r="AH2323" s="14"/>
    </row>
    <row r="2324" spans="2:34" hidden="1" x14ac:dyDescent="0.35">
      <c r="B2324" s="10">
        <v>45268849</v>
      </c>
      <c r="C2324" s="10">
        <v>849</v>
      </c>
      <c r="D2324" s="11" t="s">
        <v>4496</v>
      </c>
      <c r="E2324" s="11"/>
      <c r="F2324" s="11"/>
      <c r="G2324" s="11" t="s">
        <v>46</v>
      </c>
      <c r="H2324" s="10" t="s">
        <v>47</v>
      </c>
      <c r="I2324" s="41" t="s">
        <v>48</v>
      </c>
      <c r="J2324" s="41"/>
      <c r="K2324" s="10"/>
      <c r="L2324" s="10" t="s">
        <v>51</v>
      </c>
      <c r="M2324" s="10" t="s">
        <v>52</v>
      </c>
      <c r="N2324" s="13">
        <v>41569</v>
      </c>
      <c r="O2324" s="10" t="s">
        <v>53</v>
      </c>
      <c r="P2324" s="15" t="s">
        <v>2577</v>
      </c>
      <c r="Q2324" s="11"/>
      <c r="R2324" s="10"/>
      <c r="S2324" s="10" t="s">
        <v>536</v>
      </c>
      <c r="T2324" s="10" t="s">
        <v>536</v>
      </c>
      <c r="U2324" s="10" t="s">
        <v>2580</v>
      </c>
      <c r="V2324" s="10">
        <v>2710193200</v>
      </c>
      <c r="W2324" s="10" t="s">
        <v>2582</v>
      </c>
      <c r="X2324" s="10" t="s">
        <v>4497</v>
      </c>
      <c r="Y2324" s="10" t="s">
        <v>360</v>
      </c>
      <c r="Z2324" s="10" t="s">
        <v>88</v>
      </c>
      <c r="AA2324" s="10" t="s">
        <v>4498</v>
      </c>
      <c r="AB2324" s="113" t="s">
        <v>1291</v>
      </c>
      <c r="AC2324" s="14"/>
      <c r="AD2324" s="14"/>
      <c r="AE2324" s="14"/>
      <c r="AF2324" s="14"/>
      <c r="AG2324" s="14"/>
      <c r="AH2324" s="14"/>
    </row>
    <row r="2325" spans="2:34" hidden="1" x14ac:dyDescent="0.35">
      <c r="B2325" s="10">
        <v>45310979</v>
      </c>
      <c r="C2325" s="10">
        <v>979</v>
      </c>
      <c r="D2325" s="11" t="s">
        <v>5435</v>
      </c>
      <c r="E2325" s="11"/>
      <c r="F2325" s="11"/>
      <c r="G2325" s="11" t="s">
        <v>46</v>
      </c>
      <c r="H2325" s="10" t="s">
        <v>151</v>
      </c>
      <c r="I2325" s="41" t="s">
        <v>86</v>
      </c>
      <c r="J2325" s="41"/>
      <c r="K2325" s="10"/>
      <c r="L2325" s="10" t="s">
        <v>51</v>
      </c>
      <c r="M2325" s="10" t="s">
        <v>67</v>
      </c>
      <c r="N2325" s="13">
        <v>41796</v>
      </c>
      <c r="O2325" s="10" t="s">
        <v>53</v>
      </c>
      <c r="P2325" s="15" t="s">
        <v>2577</v>
      </c>
      <c r="Q2325" s="11"/>
      <c r="R2325" s="10"/>
      <c r="S2325" s="10" t="s">
        <v>536</v>
      </c>
      <c r="T2325" s="10" t="s">
        <v>536</v>
      </c>
      <c r="U2325" s="10" t="s">
        <v>2580</v>
      </c>
      <c r="V2325" s="10">
        <v>2710193200</v>
      </c>
      <c r="W2325" s="10" t="s">
        <v>2582</v>
      </c>
      <c r="X2325" s="10" t="s">
        <v>4497</v>
      </c>
      <c r="Y2325" s="10" t="s">
        <v>87</v>
      </c>
      <c r="Z2325" s="10" t="s">
        <v>88</v>
      </c>
      <c r="AA2325" s="10" t="s">
        <v>5436</v>
      </c>
      <c r="AB2325" s="113" t="s">
        <v>1291</v>
      </c>
      <c r="AC2325" s="14"/>
      <c r="AD2325" s="14"/>
      <c r="AE2325" s="14"/>
      <c r="AF2325" s="14"/>
      <c r="AG2325" s="14"/>
      <c r="AH2325" s="14"/>
    </row>
    <row r="2326" spans="2:34" hidden="1" x14ac:dyDescent="0.35">
      <c r="B2326" s="10">
        <v>45663801</v>
      </c>
      <c r="C2326" s="10">
        <v>801</v>
      </c>
      <c r="D2326" s="11" t="s">
        <v>5437</v>
      </c>
      <c r="E2326" s="10"/>
      <c r="F2326" s="11"/>
      <c r="G2326" s="11" t="s">
        <v>46</v>
      </c>
      <c r="H2326" s="10" t="s">
        <v>79</v>
      </c>
      <c r="I2326" s="41" t="s">
        <v>79</v>
      </c>
      <c r="J2326" s="41"/>
      <c r="K2326" s="10"/>
      <c r="L2326" s="10" t="s">
        <v>66</v>
      </c>
      <c r="M2326" s="10" t="s">
        <v>67</v>
      </c>
      <c r="N2326" s="13">
        <v>42376</v>
      </c>
      <c r="O2326" s="10" t="s">
        <v>53</v>
      </c>
      <c r="P2326" s="15" t="s">
        <v>2577</v>
      </c>
      <c r="Q2326" s="10"/>
      <c r="R2326" s="10"/>
      <c r="S2326" s="10" t="s">
        <v>536</v>
      </c>
      <c r="T2326" s="11" t="s">
        <v>536</v>
      </c>
      <c r="U2326" s="10" t="s">
        <v>2580</v>
      </c>
      <c r="V2326" s="10">
        <v>2710193200</v>
      </c>
      <c r="W2326" s="10" t="s">
        <v>44</v>
      </c>
      <c r="X2326" s="112" t="s">
        <v>5438</v>
      </c>
      <c r="Y2326" s="10">
        <v>1176</v>
      </c>
      <c r="Z2326" s="10" t="s">
        <v>392</v>
      </c>
      <c r="AA2326" s="112" t="s">
        <v>5439</v>
      </c>
      <c r="AB2326" s="113" t="s">
        <v>1291</v>
      </c>
      <c r="AC2326" s="14"/>
      <c r="AD2326" s="14"/>
      <c r="AE2326" s="14"/>
      <c r="AF2326" s="14"/>
      <c r="AG2326" s="14"/>
      <c r="AH2326" s="14"/>
    </row>
    <row r="2327" spans="2:34" hidden="1" x14ac:dyDescent="0.35">
      <c r="B2327" s="10">
        <v>45663849</v>
      </c>
      <c r="C2327" s="10">
        <v>849</v>
      </c>
      <c r="D2327" s="11" t="s">
        <v>5440</v>
      </c>
      <c r="E2327" s="11"/>
      <c r="F2327" s="11"/>
      <c r="G2327" s="11" t="s">
        <v>46</v>
      </c>
      <c r="H2327" s="10" t="s">
        <v>2662</v>
      </c>
      <c r="I2327" s="41" t="s">
        <v>140</v>
      </c>
      <c r="J2327" s="41"/>
      <c r="K2327" s="10"/>
      <c r="L2327" s="10" t="s">
        <v>51</v>
      </c>
      <c r="M2327" s="10" t="s">
        <v>52</v>
      </c>
      <c r="N2327" s="13">
        <v>41766</v>
      </c>
      <c r="O2327" s="10" t="s">
        <v>53</v>
      </c>
      <c r="P2327" s="15" t="s">
        <v>2577</v>
      </c>
      <c r="Q2327" s="11"/>
      <c r="R2327" s="10"/>
      <c r="S2327" s="10" t="s">
        <v>536</v>
      </c>
      <c r="T2327" s="10" t="s">
        <v>536</v>
      </c>
      <c r="U2327" s="10" t="s">
        <v>2580</v>
      </c>
      <c r="V2327" s="10">
        <v>2710193200</v>
      </c>
      <c r="W2327" s="10" t="s">
        <v>2582</v>
      </c>
      <c r="X2327" s="112" t="s">
        <v>5438</v>
      </c>
      <c r="Y2327" s="10" t="s">
        <v>354</v>
      </c>
      <c r="Z2327" s="10" t="s">
        <v>88</v>
      </c>
      <c r="AA2327" s="112" t="s">
        <v>5441</v>
      </c>
      <c r="AB2327" s="113" t="s">
        <v>1291</v>
      </c>
      <c r="AC2327" s="14"/>
      <c r="AD2327" s="14"/>
      <c r="AE2327" s="14"/>
      <c r="AF2327" s="14"/>
      <c r="AG2327" s="14"/>
      <c r="AH2327" s="14"/>
    </row>
    <row r="2328" spans="2:34" hidden="1" x14ac:dyDescent="0.35">
      <c r="B2328" s="10">
        <v>45667801</v>
      </c>
      <c r="C2328" s="10">
        <v>801</v>
      </c>
      <c r="D2328" s="11" t="s">
        <v>1308</v>
      </c>
      <c r="E2328" s="11"/>
      <c r="F2328" s="11"/>
      <c r="G2328" s="11" t="s">
        <v>46</v>
      </c>
      <c r="H2328" s="10" t="s">
        <v>79</v>
      </c>
      <c r="I2328" s="41" t="s">
        <v>79</v>
      </c>
      <c r="J2328" s="41"/>
      <c r="K2328" s="10"/>
      <c r="L2328" s="10" t="s">
        <v>66</v>
      </c>
      <c r="M2328" s="10" t="s">
        <v>67</v>
      </c>
      <c r="N2328" s="13">
        <v>42376</v>
      </c>
      <c r="O2328" s="10" t="s">
        <v>53</v>
      </c>
      <c r="P2328" s="15" t="s">
        <v>2577</v>
      </c>
      <c r="Q2328" s="11"/>
      <c r="R2328" s="10"/>
      <c r="S2328" s="10" t="s">
        <v>536</v>
      </c>
      <c r="T2328" s="10" t="s">
        <v>536</v>
      </c>
      <c r="U2328" s="10" t="s">
        <v>2580</v>
      </c>
      <c r="V2328" s="10">
        <v>2710193200</v>
      </c>
      <c r="W2328" s="10" t="s">
        <v>44</v>
      </c>
      <c r="X2328" s="112" t="s">
        <v>5442</v>
      </c>
      <c r="Y2328" s="10">
        <v>1176</v>
      </c>
      <c r="Z2328" s="10" t="s">
        <v>392</v>
      </c>
      <c r="AA2328" s="112" t="s">
        <v>5443</v>
      </c>
      <c r="AB2328" s="113" t="s">
        <v>1291</v>
      </c>
      <c r="AC2328" s="14"/>
      <c r="AD2328" s="14"/>
      <c r="AE2328" s="14"/>
      <c r="AF2328" s="14"/>
      <c r="AG2328" s="14"/>
      <c r="AH2328" s="14"/>
    </row>
    <row r="2329" spans="2:34" hidden="1" x14ac:dyDescent="0.35">
      <c r="B2329" s="10">
        <v>45667849</v>
      </c>
      <c r="C2329" s="10">
        <v>849</v>
      </c>
      <c r="D2329" s="11" t="s">
        <v>5444</v>
      </c>
      <c r="E2329" s="11"/>
      <c r="F2329" s="11"/>
      <c r="G2329" s="11" t="s">
        <v>46</v>
      </c>
      <c r="H2329" s="10" t="s">
        <v>2662</v>
      </c>
      <c r="I2329" s="41" t="s">
        <v>140</v>
      </c>
      <c r="J2329" s="41"/>
      <c r="K2329" s="10"/>
      <c r="L2329" s="10" t="s">
        <v>51</v>
      </c>
      <c r="M2329" s="10" t="s">
        <v>52</v>
      </c>
      <c r="N2329" s="13">
        <v>41761</v>
      </c>
      <c r="O2329" s="10" t="s">
        <v>53</v>
      </c>
      <c r="P2329" s="15" t="s">
        <v>2577</v>
      </c>
      <c r="Q2329" s="11"/>
      <c r="R2329" s="10"/>
      <c r="S2329" s="10" t="s">
        <v>536</v>
      </c>
      <c r="T2329" s="10" t="s">
        <v>536</v>
      </c>
      <c r="U2329" s="10" t="s">
        <v>2580</v>
      </c>
      <c r="V2329" s="10">
        <v>2710193200</v>
      </c>
      <c r="W2329" s="10" t="s">
        <v>2582</v>
      </c>
      <c r="X2329" s="112" t="s">
        <v>5442</v>
      </c>
      <c r="Y2329" s="10" t="s">
        <v>354</v>
      </c>
      <c r="Z2329" s="10" t="s">
        <v>2664</v>
      </c>
      <c r="AA2329" s="112" t="s">
        <v>5445</v>
      </c>
      <c r="AB2329" s="113" t="s">
        <v>1291</v>
      </c>
      <c r="AC2329" s="14"/>
      <c r="AD2329" s="14"/>
      <c r="AE2329" s="14"/>
      <c r="AF2329" s="14"/>
      <c r="AG2329" s="14"/>
      <c r="AH2329" s="14"/>
    </row>
    <row r="2330" spans="2:34" hidden="1" x14ac:dyDescent="0.35">
      <c r="B2330" s="10">
        <v>45269809</v>
      </c>
      <c r="C2330" s="10">
        <v>809</v>
      </c>
      <c r="D2330" s="11" t="s">
        <v>4483</v>
      </c>
      <c r="E2330" s="10"/>
      <c r="F2330" s="11"/>
      <c r="G2330" s="11" t="s">
        <v>46</v>
      </c>
      <c r="H2330" s="10" t="s">
        <v>47</v>
      </c>
      <c r="I2330" s="41" t="s">
        <v>48</v>
      </c>
      <c r="J2330" s="41"/>
      <c r="K2330" s="10"/>
      <c r="L2330" s="10" t="s">
        <v>66</v>
      </c>
      <c r="M2330" s="10" t="s">
        <v>52</v>
      </c>
      <c r="N2330" s="13">
        <v>40896</v>
      </c>
      <c r="O2330" s="10" t="s">
        <v>53</v>
      </c>
      <c r="P2330" s="15" t="s">
        <v>2577</v>
      </c>
      <c r="Q2330" s="10"/>
      <c r="R2330" s="10"/>
      <c r="S2330" s="10" t="s">
        <v>536</v>
      </c>
      <c r="T2330" s="11" t="s">
        <v>536</v>
      </c>
      <c r="U2330" s="10" t="s">
        <v>2580</v>
      </c>
      <c r="V2330" s="10">
        <v>2710193200</v>
      </c>
      <c r="W2330" s="10" t="s">
        <v>604</v>
      </c>
      <c r="X2330" s="112" t="s">
        <v>5446</v>
      </c>
      <c r="Y2330" s="10" t="s">
        <v>360</v>
      </c>
      <c r="Z2330" s="10" t="s">
        <v>88</v>
      </c>
      <c r="AA2330" s="112" t="s">
        <v>5447</v>
      </c>
      <c r="AB2330" s="113" t="s">
        <v>1291</v>
      </c>
      <c r="AC2330" s="14"/>
      <c r="AD2330" s="14"/>
      <c r="AE2330" s="14"/>
      <c r="AF2330" s="14"/>
      <c r="AG2330" s="14"/>
      <c r="AH2330" s="14"/>
    </row>
    <row r="2331" spans="2:34" hidden="1" x14ac:dyDescent="0.35">
      <c r="B2331" s="10">
        <v>45383809</v>
      </c>
      <c r="C2331" s="10">
        <v>809</v>
      </c>
      <c r="D2331" s="11" t="s">
        <v>2572</v>
      </c>
      <c r="E2331" s="11">
        <v>45383801</v>
      </c>
      <c r="F2331" s="11" t="s">
        <v>5448</v>
      </c>
      <c r="G2331" s="11" t="s">
        <v>46</v>
      </c>
      <c r="H2331" s="10" t="s">
        <v>47</v>
      </c>
      <c r="I2331" s="41" t="s">
        <v>48</v>
      </c>
      <c r="J2331" s="41" t="s">
        <v>119</v>
      </c>
      <c r="K2331" s="10" t="s">
        <v>65</v>
      </c>
      <c r="L2331" s="10" t="s">
        <v>66</v>
      </c>
      <c r="M2331" s="10" t="s">
        <v>67</v>
      </c>
      <c r="N2331" s="13">
        <v>43062</v>
      </c>
      <c r="O2331" s="10" t="s">
        <v>92</v>
      </c>
      <c r="P2331" s="15" t="s">
        <v>2577</v>
      </c>
      <c r="Q2331" s="11">
        <v>5011987034808</v>
      </c>
      <c r="R2331" s="10" t="s">
        <v>54</v>
      </c>
      <c r="S2331" s="10" t="s">
        <v>44</v>
      </c>
      <c r="T2331" s="10" t="s">
        <v>44</v>
      </c>
      <c r="U2331" s="10" t="s">
        <v>55</v>
      </c>
      <c r="V2331" s="10">
        <v>2710193200</v>
      </c>
      <c r="W2331" s="10" t="s">
        <v>83</v>
      </c>
      <c r="X2331" s="112" t="s">
        <v>5450</v>
      </c>
      <c r="Y2331" s="10" t="s">
        <v>360</v>
      </c>
      <c r="Z2331" s="10" t="s">
        <v>565</v>
      </c>
      <c r="AA2331" s="112" t="s">
        <v>5451</v>
      </c>
      <c r="AB2331" s="113" t="s">
        <v>1291</v>
      </c>
      <c r="AC2331" s="14"/>
      <c r="AD2331" s="14"/>
      <c r="AE2331" s="14"/>
      <c r="AF2331" s="14"/>
      <c r="AG2331" s="14"/>
      <c r="AH2331" s="14"/>
    </row>
    <row r="2332" spans="2:34" hidden="1" x14ac:dyDescent="0.35">
      <c r="B2332" s="10">
        <v>45360801</v>
      </c>
      <c r="C2332" s="10">
        <v>801</v>
      </c>
      <c r="D2332" s="11" t="s">
        <v>5452</v>
      </c>
      <c r="E2332" s="11"/>
      <c r="F2332" s="11"/>
      <c r="G2332" s="11" t="s">
        <v>46</v>
      </c>
      <c r="H2332" s="10" t="s">
        <v>79</v>
      </c>
      <c r="I2332" s="41" t="s">
        <v>79</v>
      </c>
      <c r="J2332" s="41"/>
      <c r="K2332" s="10"/>
      <c r="L2332" s="10" t="s">
        <v>66</v>
      </c>
      <c r="M2332" s="10" t="s">
        <v>52</v>
      </c>
      <c r="N2332" s="13">
        <v>41996</v>
      </c>
      <c r="O2332" s="10" t="s">
        <v>92</v>
      </c>
      <c r="P2332" s="15" t="s">
        <v>2577</v>
      </c>
      <c r="Q2332" s="11"/>
      <c r="R2332" s="10"/>
      <c r="S2332" s="10" t="s">
        <v>536</v>
      </c>
      <c r="T2332" s="10" t="s">
        <v>536</v>
      </c>
      <c r="U2332" s="10" t="s">
        <v>2580</v>
      </c>
      <c r="V2332" s="10">
        <v>2710193200</v>
      </c>
      <c r="W2332" s="10" t="s">
        <v>44</v>
      </c>
      <c r="X2332" s="112" t="s">
        <v>5450</v>
      </c>
      <c r="Y2332" s="10">
        <v>1176</v>
      </c>
      <c r="Z2332" s="10" t="s">
        <v>392</v>
      </c>
      <c r="AA2332" s="112" t="s">
        <v>5453</v>
      </c>
      <c r="AB2332" s="113" t="s">
        <v>1291</v>
      </c>
      <c r="AC2332" s="14"/>
      <c r="AD2332" s="14"/>
      <c r="AE2332" s="14"/>
      <c r="AF2332" s="14"/>
      <c r="AG2332" s="14"/>
      <c r="AH2332" s="14"/>
    </row>
    <row r="2333" spans="2:34" hidden="1" x14ac:dyDescent="0.35">
      <c r="B2333" s="10">
        <v>45361801</v>
      </c>
      <c r="C2333" s="10">
        <v>801</v>
      </c>
      <c r="D2333" s="11" t="s">
        <v>5454</v>
      </c>
      <c r="E2333" s="11"/>
      <c r="F2333" s="11"/>
      <c r="G2333" s="11" t="s">
        <v>46</v>
      </c>
      <c r="H2333" s="10" t="s">
        <v>79</v>
      </c>
      <c r="I2333" s="41" t="s">
        <v>79</v>
      </c>
      <c r="J2333" s="41"/>
      <c r="K2333" s="10"/>
      <c r="L2333" s="10" t="s">
        <v>66</v>
      </c>
      <c r="M2333" s="10" t="s">
        <v>52</v>
      </c>
      <c r="N2333" s="13">
        <v>41996</v>
      </c>
      <c r="O2333" s="10" t="s">
        <v>92</v>
      </c>
      <c r="P2333" s="15" t="s">
        <v>2577</v>
      </c>
      <c r="Q2333" s="11"/>
      <c r="R2333" s="10"/>
      <c r="S2333" s="10" t="s">
        <v>536</v>
      </c>
      <c r="T2333" s="10" t="s">
        <v>536</v>
      </c>
      <c r="U2333" s="10" t="s">
        <v>2580</v>
      </c>
      <c r="V2333" s="10">
        <v>2710193200</v>
      </c>
      <c r="W2333" s="10" t="s">
        <v>44</v>
      </c>
      <c r="X2333" s="112" t="s">
        <v>5455</v>
      </c>
      <c r="Y2333" s="10">
        <v>1176</v>
      </c>
      <c r="Z2333" s="10" t="s">
        <v>392</v>
      </c>
      <c r="AA2333" s="112" t="s">
        <v>5456</v>
      </c>
      <c r="AB2333" s="113" t="s">
        <v>1291</v>
      </c>
      <c r="AC2333" s="14"/>
      <c r="AD2333" s="14"/>
      <c r="AE2333" s="14"/>
      <c r="AF2333" s="14"/>
      <c r="AG2333" s="14"/>
      <c r="AH2333" s="14"/>
    </row>
    <row r="2334" spans="2:34" hidden="1" x14ac:dyDescent="0.35">
      <c r="B2334" s="10">
        <v>45362801</v>
      </c>
      <c r="C2334" s="10">
        <v>801</v>
      </c>
      <c r="D2334" s="11" t="s">
        <v>5457</v>
      </c>
      <c r="E2334" s="11"/>
      <c r="F2334" s="11"/>
      <c r="G2334" s="11" t="s">
        <v>46</v>
      </c>
      <c r="H2334" s="10" t="s">
        <v>79</v>
      </c>
      <c r="I2334" s="41" t="s">
        <v>79</v>
      </c>
      <c r="J2334" s="41"/>
      <c r="K2334" s="10"/>
      <c r="L2334" s="10" t="s">
        <v>66</v>
      </c>
      <c r="M2334" s="10" t="s">
        <v>52</v>
      </c>
      <c r="N2334" s="13">
        <v>41996</v>
      </c>
      <c r="O2334" s="10" t="s">
        <v>92</v>
      </c>
      <c r="P2334" s="15" t="s">
        <v>2577</v>
      </c>
      <c r="Q2334" s="11"/>
      <c r="R2334" s="10"/>
      <c r="S2334" s="10" t="s">
        <v>536</v>
      </c>
      <c r="T2334" s="10" t="s">
        <v>536</v>
      </c>
      <c r="U2334" s="10" t="s">
        <v>2580</v>
      </c>
      <c r="V2334" s="10">
        <v>2710193200</v>
      </c>
      <c r="W2334" s="10" t="s">
        <v>44</v>
      </c>
      <c r="X2334" s="112" t="s">
        <v>5458</v>
      </c>
      <c r="Y2334" s="10">
        <v>1176</v>
      </c>
      <c r="Z2334" s="10" t="s">
        <v>392</v>
      </c>
      <c r="AA2334" s="112" t="s">
        <v>5459</v>
      </c>
      <c r="AB2334" s="14" t="s">
        <v>1291</v>
      </c>
      <c r="AC2334" s="14"/>
      <c r="AD2334" s="14"/>
      <c r="AE2334" s="14"/>
      <c r="AF2334" s="14"/>
      <c r="AG2334" s="14"/>
      <c r="AH2334" s="14"/>
    </row>
    <row r="2335" spans="2:34" hidden="1" x14ac:dyDescent="0.35">
      <c r="B2335" s="10">
        <v>45363801</v>
      </c>
      <c r="C2335" s="10">
        <v>801</v>
      </c>
      <c r="D2335" s="11" t="s">
        <v>5460</v>
      </c>
      <c r="E2335" s="11"/>
      <c r="F2335" s="11"/>
      <c r="G2335" s="11" t="s">
        <v>46</v>
      </c>
      <c r="H2335" s="10" t="s">
        <v>79</v>
      </c>
      <c r="I2335" s="41" t="s">
        <v>79</v>
      </c>
      <c r="J2335" s="41"/>
      <c r="K2335" s="10"/>
      <c r="L2335" s="10" t="s">
        <v>66</v>
      </c>
      <c r="M2335" s="10" t="s">
        <v>52</v>
      </c>
      <c r="N2335" s="13">
        <v>41996</v>
      </c>
      <c r="O2335" s="10" t="s">
        <v>92</v>
      </c>
      <c r="P2335" s="15" t="s">
        <v>2577</v>
      </c>
      <c r="Q2335" s="11"/>
      <c r="R2335" s="10"/>
      <c r="S2335" s="10" t="s">
        <v>536</v>
      </c>
      <c r="T2335" s="10" t="s">
        <v>536</v>
      </c>
      <c r="U2335" s="10" t="s">
        <v>2580</v>
      </c>
      <c r="V2335" s="10">
        <v>2710193200</v>
      </c>
      <c r="W2335" s="10" t="s">
        <v>44</v>
      </c>
      <c r="X2335" s="112" t="s">
        <v>5461</v>
      </c>
      <c r="Y2335" s="10">
        <v>1176</v>
      </c>
      <c r="Z2335" s="10" t="s">
        <v>392</v>
      </c>
      <c r="AA2335" s="112" t="s">
        <v>5462</v>
      </c>
      <c r="AB2335" s="113" t="s">
        <v>1291</v>
      </c>
      <c r="AC2335" s="14"/>
      <c r="AD2335" s="14"/>
      <c r="AE2335" s="14"/>
      <c r="AF2335" s="14"/>
      <c r="AG2335" s="14"/>
      <c r="AH2335" s="14"/>
    </row>
    <row r="2336" spans="2:34" hidden="1" x14ac:dyDescent="0.35">
      <c r="B2336" s="10">
        <v>45253860</v>
      </c>
      <c r="C2336" s="10">
        <v>860</v>
      </c>
      <c r="D2336" s="11" t="s">
        <v>4627</v>
      </c>
      <c r="E2336" s="11"/>
      <c r="F2336" s="11"/>
      <c r="G2336" s="11" t="s">
        <v>46</v>
      </c>
      <c r="H2336" s="10" t="s">
        <v>163</v>
      </c>
      <c r="I2336" s="41" t="s">
        <v>164</v>
      </c>
      <c r="J2336" s="41"/>
      <c r="K2336" s="10"/>
      <c r="L2336" s="10" t="s">
        <v>51</v>
      </c>
      <c r="M2336" s="10" t="s">
        <v>52</v>
      </c>
      <c r="N2336" s="13">
        <v>41002</v>
      </c>
      <c r="O2336" s="10" t="s">
        <v>92</v>
      </c>
      <c r="P2336" s="15" t="s">
        <v>2577</v>
      </c>
      <c r="Q2336" s="11"/>
      <c r="R2336" s="10"/>
      <c r="S2336" s="10" t="s">
        <v>536</v>
      </c>
      <c r="T2336" s="10" t="s">
        <v>536</v>
      </c>
      <c r="U2336" s="10" t="s">
        <v>2580</v>
      </c>
      <c r="V2336" s="10">
        <v>3403190000</v>
      </c>
      <c r="W2336" s="10" t="s">
        <v>2582</v>
      </c>
      <c r="X2336" s="10" t="s">
        <v>5463</v>
      </c>
      <c r="Y2336" s="10" t="s">
        <v>351</v>
      </c>
      <c r="Z2336" s="10" t="s">
        <v>3085</v>
      </c>
      <c r="AA2336" s="10" t="s">
        <v>5464</v>
      </c>
      <c r="AB2336" s="14" t="s">
        <v>1291</v>
      </c>
      <c r="AC2336" s="14"/>
      <c r="AD2336" s="14"/>
      <c r="AE2336" s="14"/>
      <c r="AF2336" s="14"/>
      <c r="AG2336" s="14"/>
      <c r="AH2336" s="14"/>
    </row>
    <row r="2337" spans="2:34" hidden="1" x14ac:dyDescent="0.35">
      <c r="B2337" s="10">
        <v>45873860</v>
      </c>
      <c r="C2337" s="10">
        <v>860</v>
      </c>
      <c r="D2337" s="11" t="s">
        <v>5465</v>
      </c>
      <c r="E2337" s="11"/>
      <c r="F2337" s="11"/>
      <c r="G2337" s="11" t="s">
        <v>46</v>
      </c>
      <c r="H2337" s="10" t="s">
        <v>1493</v>
      </c>
      <c r="I2337" s="41" t="s">
        <v>164</v>
      </c>
      <c r="J2337" s="41"/>
      <c r="K2337" s="10"/>
      <c r="L2337" s="10" t="s">
        <v>51</v>
      </c>
      <c r="M2337" s="10" t="s">
        <v>52</v>
      </c>
      <c r="N2337" s="13">
        <v>41565</v>
      </c>
      <c r="O2337" s="10" t="s">
        <v>92</v>
      </c>
      <c r="P2337" s="15" t="s">
        <v>2577</v>
      </c>
      <c r="Q2337" s="11"/>
      <c r="R2337" s="10"/>
      <c r="S2337" s="10" t="s">
        <v>536</v>
      </c>
      <c r="T2337" s="10" t="s">
        <v>536</v>
      </c>
      <c r="U2337" s="10" t="s">
        <v>2580</v>
      </c>
      <c r="V2337" s="10">
        <v>3403990000</v>
      </c>
      <c r="W2337" s="10" t="s">
        <v>2582</v>
      </c>
      <c r="X2337" s="112" t="s">
        <v>5466</v>
      </c>
      <c r="Y2337" s="10" t="s">
        <v>3106</v>
      </c>
      <c r="Z2337" s="10" t="s">
        <v>604</v>
      </c>
      <c r="AA2337" s="112" t="s">
        <v>5467</v>
      </c>
      <c r="AB2337" s="113" t="s">
        <v>1291</v>
      </c>
      <c r="AC2337" s="14"/>
      <c r="AD2337" s="14"/>
      <c r="AE2337" s="14"/>
      <c r="AF2337" s="14"/>
      <c r="AG2337" s="14"/>
      <c r="AH2337" s="14"/>
    </row>
    <row r="2338" spans="2:34" hidden="1" x14ac:dyDescent="0.35">
      <c r="B2338" s="10">
        <v>45871860</v>
      </c>
      <c r="C2338" s="10">
        <v>860</v>
      </c>
      <c r="D2338" s="11" t="s">
        <v>5468</v>
      </c>
      <c r="E2338" s="11"/>
      <c r="F2338" s="11"/>
      <c r="G2338" s="11" t="s">
        <v>46</v>
      </c>
      <c r="H2338" s="10" t="s">
        <v>1493</v>
      </c>
      <c r="I2338" s="41" t="s">
        <v>164</v>
      </c>
      <c r="J2338" s="41"/>
      <c r="K2338" s="10"/>
      <c r="L2338" s="10" t="s">
        <v>51</v>
      </c>
      <c r="M2338" s="10" t="s">
        <v>52</v>
      </c>
      <c r="N2338" s="13">
        <v>41396</v>
      </c>
      <c r="O2338" s="10" t="s">
        <v>92</v>
      </c>
      <c r="P2338" s="15" t="s">
        <v>2577</v>
      </c>
      <c r="Q2338" s="11"/>
      <c r="R2338" s="10"/>
      <c r="S2338" s="10" t="s">
        <v>536</v>
      </c>
      <c r="T2338" s="10" t="s">
        <v>536</v>
      </c>
      <c r="U2338" s="10" t="s">
        <v>2580</v>
      </c>
      <c r="V2338" s="10">
        <v>3403990000</v>
      </c>
      <c r="W2338" s="10" t="s">
        <v>2582</v>
      </c>
      <c r="X2338" s="10" t="s">
        <v>5469</v>
      </c>
      <c r="Y2338" s="10" t="s">
        <v>3106</v>
      </c>
      <c r="Z2338" s="10" t="s">
        <v>2664</v>
      </c>
      <c r="AA2338" s="10" t="s">
        <v>5470</v>
      </c>
      <c r="AB2338" s="113" t="s">
        <v>1291</v>
      </c>
      <c r="AC2338" s="14"/>
      <c r="AD2338" s="14"/>
      <c r="AE2338" s="14"/>
      <c r="AF2338" s="14"/>
      <c r="AG2338" s="14"/>
      <c r="AH2338" s="14"/>
    </row>
    <row r="2339" spans="2:34" hidden="1" x14ac:dyDescent="0.35">
      <c r="B2339" s="10">
        <v>43356809</v>
      </c>
      <c r="C2339" s="10">
        <v>809</v>
      </c>
      <c r="D2339" s="11" t="s">
        <v>5471</v>
      </c>
      <c r="E2339" s="11"/>
      <c r="F2339" s="11"/>
      <c r="G2339" s="11" t="s">
        <v>46</v>
      </c>
      <c r="H2339" s="10" t="s">
        <v>47</v>
      </c>
      <c r="I2339" s="41" t="s">
        <v>48</v>
      </c>
      <c r="J2339" s="41"/>
      <c r="K2339" s="10"/>
      <c r="L2339" s="10" t="s">
        <v>66</v>
      </c>
      <c r="M2339" s="10" t="s">
        <v>67</v>
      </c>
      <c r="N2339" s="13">
        <v>42856</v>
      </c>
      <c r="O2339" s="10" t="s">
        <v>53</v>
      </c>
      <c r="P2339" s="15" t="s">
        <v>2577</v>
      </c>
      <c r="Q2339" s="11"/>
      <c r="R2339" s="10"/>
      <c r="S2339" s="10" t="s">
        <v>536</v>
      </c>
      <c r="T2339" s="10" t="s">
        <v>536</v>
      </c>
      <c r="U2339" s="10" t="s">
        <v>2580</v>
      </c>
      <c r="V2339" s="10">
        <v>2710193200</v>
      </c>
      <c r="W2339" s="10" t="s">
        <v>83</v>
      </c>
      <c r="X2339" s="112" t="s">
        <v>5472</v>
      </c>
      <c r="Y2339" s="10" t="s">
        <v>360</v>
      </c>
      <c r="Z2339" s="10" t="s">
        <v>565</v>
      </c>
      <c r="AA2339" s="112" t="s">
        <v>5473</v>
      </c>
      <c r="AB2339" s="113"/>
      <c r="AC2339" s="14"/>
      <c r="AD2339" s="14"/>
      <c r="AE2339" s="14"/>
      <c r="AF2339" s="14"/>
      <c r="AG2339" s="14"/>
      <c r="AH2339" s="14"/>
    </row>
    <row r="2340" spans="2:34" hidden="1" x14ac:dyDescent="0.35">
      <c r="B2340" s="10">
        <v>44440885</v>
      </c>
      <c r="C2340" s="10">
        <v>885</v>
      </c>
      <c r="D2340" s="11" t="s">
        <v>5474</v>
      </c>
      <c r="E2340" s="11"/>
      <c r="F2340" s="11"/>
      <c r="G2340" s="11" t="s">
        <v>46</v>
      </c>
      <c r="H2340" s="10" t="s">
        <v>2638</v>
      </c>
      <c r="I2340" s="41" t="s">
        <v>140</v>
      </c>
      <c r="J2340" s="41"/>
      <c r="K2340" s="10"/>
      <c r="L2340" s="10" t="s">
        <v>51</v>
      </c>
      <c r="M2340" s="10" t="s">
        <v>52</v>
      </c>
      <c r="N2340" s="13">
        <v>41528</v>
      </c>
      <c r="O2340" s="10" t="s">
        <v>92</v>
      </c>
      <c r="P2340" s="15" t="s">
        <v>2577</v>
      </c>
      <c r="Q2340" s="11"/>
      <c r="R2340" s="10"/>
      <c r="S2340" s="10">
        <v>44440845</v>
      </c>
      <c r="T2340" s="10" t="s">
        <v>1362</v>
      </c>
      <c r="U2340" s="10" t="s">
        <v>2594</v>
      </c>
      <c r="V2340" s="10">
        <v>2710193200</v>
      </c>
      <c r="W2340" s="10" t="s">
        <v>2582</v>
      </c>
      <c r="X2340" s="10" t="s">
        <v>5475</v>
      </c>
      <c r="Y2340" s="10" t="s">
        <v>5476</v>
      </c>
      <c r="Z2340" s="10" t="s">
        <v>2720</v>
      </c>
      <c r="AA2340" s="10" t="s">
        <v>5477</v>
      </c>
      <c r="AB2340" s="113" t="s">
        <v>4543</v>
      </c>
      <c r="AC2340" s="14"/>
      <c r="AD2340" s="14"/>
      <c r="AE2340" s="14"/>
      <c r="AF2340" s="14"/>
      <c r="AG2340" s="14"/>
      <c r="AH2340" s="14"/>
    </row>
    <row r="2341" spans="2:34" hidden="1" x14ac:dyDescent="0.35">
      <c r="B2341" s="10">
        <v>44440909</v>
      </c>
      <c r="C2341" s="10">
        <v>909</v>
      </c>
      <c r="D2341" s="11" t="s">
        <v>5478</v>
      </c>
      <c r="E2341" s="11"/>
      <c r="F2341" s="11"/>
      <c r="G2341" s="11" t="s">
        <v>46</v>
      </c>
      <c r="H2341" s="10" t="s">
        <v>5479</v>
      </c>
      <c r="I2341" s="41" t="s">
        <v>63</v>
      </c>
      <c r="J2341" s="41"/>
      <c r="K2341" s="10"/>
      <c r="L2341" s="10" t="s">
        <v>51</v>
      </c>
      <c r="M2341" s="10" t="s">
        <v>52</v>
      </c>
      <c r="N2341" s="13">
        <v>41277</v>
      </c>
      <c r="O2341" s="10" t="s">
        <v>92</v>
      </c>
      <c r="P2341" s="15" t="s">
        <v>2577</v>
      </c>
      <c r="Q2341" s="11"/>
      <c r="R2341" s="10"/>
      <c r="S2341" s="10" t="s">
        <v>536</v>
      </c>
      <c r="T2341" s="10" t="s">
        <v>536</v>
      </c>
      <c r="U2341" s="10" t="s">
        <v>2580</v>
      </c>
      <c r="V2341" s="10">
        <v>2710193200</v>
      </c>
      <c r="W2341" s="10" t="s">
        <v>2582</v>
      </c>
      <c r="X2341" s="10" t="s">
        <v>5475</v>
      </c>
      <c r="Y2341" s="10" t="s">
        <v>5480</v>
      </c>
      <c r="Z2341" s="10" t="s">
        <v>2720</v>
      </c>
      <c r="AA2341" s="10" t="s">
        <v>5481</v>
      </c>
      <c r="AB2341" s="113" t="s">
        <v>4543</v>
      </c>
      <c r="AC2341" s="14"/>
      <c r="AD2341" s="14"/>
      <c r="AE2341" s="14"/>
      <c r="AF2341" s="14"/>
      <c r="AG2341" s="14"/>
      <c r="AH2341" s="14"/>
    </row>
    <row r="2342" spans="2:34" hidden="1" x14ac:dyDescent="0.35">
      <c r="B2342" s="10">
        <v>44440853</v>
      </c>
      <c r="C2342" s="10">
        <v>853</v>
      </c>
      <c r="D2342" s="11" t="s">
        <v>5482</v>
      </c>
      <c r="E2342" s="10"/>
      <c r="F2342" s="11"/>
      <c r="G2342" s="11" t="s">
        <v>46</v>
      </c>
      <c r="H2342" s="10" t="s">
        <v>2634</v>
      </c>
      <c r="I2342" s="41" t="s">
        <v>140</v>
      </c>
      <c r="J2342" s="41"/>
      <c r="K2342" s="10"/>
      <c r="L2342" s="10" t="s">
        <v>66</v>
      </c>
      <c r="M2342" s="10" t="s">
        <v>52</v>
      </c>
      <c r="N2342" s="13" t="s">
        <v>6</v>
      </c>
      <c r="O2342" s="10" t="s">
        <v>92</v>
      </c>
      <c r="P2342" s="15" t="s">
        <v>2577</v>
      </c>
      <c r="Q2342" s="10"/>
      <c r="R2342" s="10"/>
      <c r="S2342" s="10">
        <v>44440885</v>
      </c>
      <c r="T2342" s="11" t="s">
        <v>5474</v>
      </c>
      <c r="U2342" s="10" t="s">
        <v>2594</v>
      </c>
      <c r="V2342" s="10">
        <v>2710193200</v>
      </c>
      <c r="W2342" s="10" t="s">
        <v>604</v>
      </c>
      <c r="X2342" s="112" t="s">
        <v>5475</v>
      </c>
      <c r="Y2342" s="10" t="s">
        <v>5483</v>
      </c>
      <c r="Z2342" s="10" t="s">
        <v>73</v>
      </c>
      <c r="AA2342" s="112" t="s">
        <v>5484</v>
      </c>
      <c r="AB2342" s="113" t="s">
        <v>4543</v>
      </c>
      <c r="AC2342" s="14"/>
      <c r="AD2342" s="14"/>
      <c r="AE2342" s="14"/>
      <c r="AF2342" s="14"/>
      <c r="AG2342" s="14"/>
      <c r="AH2342" s="14"/>
    </row>
    <row r="2343" spans="2:34" hidden="1" x14ac:dyDescent="0.35">
      <c r="B2343" s="10">
        <v>52872807</v>
      </c>
      <c r="C2343" s="10">
        <v>807</v>
      </c>
      <c r="D2343" s="11" t="s">
        <v>5485</v>
      </c>
      <c r="E2343" s="11" t="s">
        <v>45</v>
      </c>
      <c r="F2343" s="11" t="s">
        <v>45</v>
      </c>
      <c r="G2343" s="11" t="s">
        <v>46</v>
      </c>
      <c r="H2343" s="10" t="s">
        <v>5486</v>
      </c>
      <c r="I2343" s="41" t="s">
        <v>48</v>
      </c>
      <c r="J2343" s="41" t="s">
        <v>145</v>
      </c>
      <c r="K2343" s="10" t="s">
        <v>65</v>
      </c>
      <c r="L2343" s="10" t="s">
        <v>51</v>
      </c>
      <c r="M2343" s="10" t="s">
        <v>67</v>
      </c>
      <c r="N2343" s="13">
        <v>40787</v>
      </c>
      <c r="O2343" s="10" t="s">
        <v>92</v>
      </c>
      <c r="P2343" s="15" t="s">
        <v>2577</v>
      </c>
      <c r="Q2343" s="11"/>
      <c r="R2343" s="10"/>
      <c r="S2343" s="10" t="s">
        <v>54</v>
      </c>
      <c r="T2343" s="10" t="s">
        <v>536</v>
      </c>
      <c r="U2343" s="10" t="s">
        <v>55</v>
      </c>
      <c r="V2343" s="10">
        <v>3403190000</v>
      </c>
      <c r="W2343" s="10" t="s">
        <v>2582</v>
      </c>
      <c r="X2343" s="10" t="s">
        <v>4549</v>
      </c>
      <c r="Y2343" s="10">
        <v>181002</v>
      </c>
      <c r="Z2343" s="10" t="s">
        <v>5488</v>
      </c>
      <c r="AA2343" s="10" t="s">
        <v>5489</v>
      </c>
      <c r="AB2343" s="14"/>
      <c r="AC2343" s="14"/>
      <c r="AD2343" s="14"/>
      <c r="AE2343" s="14"/>
      <c r="AF2343" s="14"/>
      <c r="AG2343" s="14"/>
      <c r="AH2343" s="14"/>
    </row>
    <row r="2344" spans="2:34" hidden="1" x14ac:dyDescent="0.35">
      <c r="B2344" s="10">
        <v>45938809</v>
      </c>
      <c r="C2344" s="10">
        <v>809</v>
      </c>
      <c r="D2344" s="11" t="s">
        <v>4560</v>
      </c>
      <c r="E2344" s="11"/>
      <c r="F2344" s="11"/>
      <c r="G2344" s="11" t="s">
        <v>46</v>
      </c>
      <c r="H2344" s="10" t="s">
        <v>47</v>
      </c>
      <c r="I2344" s="41" t="s">
        <v>48</v>
      </c>
      <c r="J2344" s="41"/>
      <c r="K2344" s="10"/>
      <c r="L2344" s="10" t="s">
        <v>66</v>
      </c>
      <c r="M2344" s="10" t="s">
        <v>52</v>
      </c>
      <c r="N2344" s="13" t="s">
        <v>6</v>
      </c>
      <c r="O2344" s="10" t="s">
        <v>53</v>
      </c>
      <c r="P2344" s="15" t="s">
        <v>2577</v>
      </c>
      <c r="Q2344" s="11"/>
      <c r="R2344" s="10"/>
      <c r="S2344" s="10" t="s">
        <v>536</v>
      </c>
      <c r="T2344" s="10" t="s">
        <v>536</v>
      </c>
      <c r="U2344" s="10" t="s">
        <v>2580</v>
      </c>
      <c r="V2344" s="10">
        <v>2710193200</v>
      </c>
      <c r="W2344" s="10" t="s">
        <v>604</v>
      </c>
      <c r="X2344" s="10" t="s">
        <v>4554</v>
      </c>
      <c r="Y2344" s="10" t="s">
        <v>360</v>
      </c>
      <c r="Z2344" s="10" t="s">
        <v>4555</v>
      </c>
      <c r="AA2344" s="10" t="s">
        <v>5490</v>
      </c>
      <c r="AB2344" s="14"/>
      <c r="AC2344" s="14"/>
      <c r="AD2344" s="14"/>
      <c r="AE2344" s="14"/>
      <c r="AF2344" s="14"/>
      <c r="AG2344" s="14"/>
      <c r="AH2344" s="14"/>
    </row>
    <row r="2345" spans="2:34" hidden="1" x14ac:dyDescent="0.35">
      <c r="B2345" s="10">
        <v>45935905</v>
      </c>
      <c r="C2345" s="10">
        <v>905</v>
      </c>
      <c r="D2345" s="11" t="s">
        <v>5491</v>
      </c>
      <c r="E2345" s="11"/>
      <c r="F2345" s="11"/>
      <c r="G2345" s="11" t="s">
        <v>46</v>
      </c>
      <c r="H2345" s="10" t="s">
        <v>735</v>
      </c>
      <c r="I2345" s="41" t="s">
        <v>63</v>
      </c>
      <c r="J2345" s="41"/>
      <c r="K2345" s="10"/>
      <c r="L2345" s="10" t="s">
        <v>66</v>
      </c>
      <c r="M2345" s="10" t="s">
        <v>52</v>
      </c>
      <c r="N2345" s="13" t="s">
        <v>6</v>
      </c>
      <c r="O2345" s="10" t="s">
        <v>53</v>
      </c>
      <c r="P2345" s="15" t="s">
        <v>2577</v>
      </c>
      <c r="Q2345" s="11"/>
      <c r="R2345" s="10"/>
      <c r="S2345" s="10">
        <v>45936905</v>
      </c>
      <c r="T2345" s="10" t="s">
        <v>5492</v>
      </c>
      <c r="U2345" s="10" t="s">
        <v>2594</v>
      </c>
      <c r="V2345" s="10">
        <v>2710193200</v>
      </c>
      <c r="W2345" s="10" t="s">
        <v>604</v>
      </c>
      <c r="X2345" s="112" t="s">
        <v>4562</v>
      </c>
      <c r="Y2345" s="10" t="s">
        <v>2703</v>
      </c>
      <c r="Z2345" s="10" t="s">
        <v>4555</v>
      </c>
      <c r="AA2345" s="112" t="s">
        <v>5493</v>
      </c>
      <c r="AB2345" s="113"/>
      <c r="AC2345" s="14"/>
      <c r="AD2345" s="14"/>
      <c r="AE2345" s="14"/>
      <c r="AF2345" s="14"/>
      <c r="AG2345" s="14"/>
      <c r="AH2345" s="14"/>
    </row>
    <row r="2346" spans="2:34" hidden="1" x14ac:dyDescent="0.35">
      <c r="B2346" s="10">
        <v>45935809</v>
      </c>
      <c r="C2346" s="10">
        <v>809</v>
      </c>
      <c r="D2346" s="11" t="s">
        <v>4565</v>
      </c>
      <c r="E2346" s="11"/>
      <c r="F2346" s="11"/>
      <c r="G2346" s="11" t="s">
        <v>46</v>
      </c>
      <c r="H2346" s="10" t="s">
        <v>47</v>
      </c>
      <c r="I2346" s="41" t="s">
        <v>48</v>
      </c>
      <c r="J2346" s="41"/>
      <c r="K2346" s="10"/>
      <c r="L2346" s="10" t="s">
        <v>66</v>
      </c>
      <c r="M2346" s="10" t="s">
        <v>52</v>
      </c>
      <c r="N2346" s="13" t="s">
        <v>6</v>
      </c>
      <c r="O2346" s="10" t="s">
        <v>53</v>
      </c>
      <c r="P2346" s="15" t="s">
        <v>2577</v>
      </c>
      <c r="Q2346" s="11"/>
      <c r="R2346" s="10"/>
      <c r="S2346" s="10">
        <v>45936809</v>
      </c>
      <c r="T2346" s="10" t="s">
        <v>5494</v>
      </c>
      <c r="U2346" s="10" t="s">
        <v>2594</v>
      </c>
      <c r="V2346" s="10">
        <v>2710193200</v>
      </c>
      <c r="W2346" s="10" t="s">
        <v>604</v>
      </c>
      <c r="X2346" s="112" t="s">
        <v>4562</v>
      </c>
      <c r="Y2346" s="10" t="s">
        <v>360</v>
      </c>
      <c r="Z2346" s="10" t="s">
        <v>4555</v>
      </c>
      <c r="AA2346" s="112" t="s">
        <v>5495</v>
      </c>
      <c r="AB2346" s="113"/>
      <c r="AC2346" s="14"/>
      <c r="AD2346" s="14"/>
      <c r="AE2346" s="14"/>
      <c r="AF2346" s="14"/>
      <c r="AG2346" s="14"/>
      <c r="AH2346" s="14"/>
    </row>
    <row r="2347" spans="2:34" hidden="1" x14ac:dyDescent="0.35">
      <c r="B2347" s="10">
        <v>45936905</v>
      </c>
      <c r="C2347" s="10">
        <v>905</v>
      </c>
      <c r="D2347" s="11" t="s">
        <v>5492</v>
      </c>
      <c r="E2347" s="11"/>
      <c r="F2347" s="11"/>
      <c r="G2347" s="11" t="s">
        <v>46</v>
      </c>
      <c r="H2347" s="10" t="s">
        <v>735</v>
      </c>
      <c r="I2347" s="41" t="s">
        <v>63</v>
      </c>
      <c r="J2347" s="41"/>
      <c r="K2347" s="10"/>
      <c r="L2347" s="10" t="s">
        <v>66</v>
      </c>
      <c r="M2347" s="10" t="s">
        <v>52</v>
      </c>
      <c r="N2347" s="13">
        <v>41263</v>
      </c>
      <c r="O2347" s="10" t="s">
        <v>53</v>
      </c>
      <c r="P2347" s="15" t="s">
        <v>2577</v>
      </c>
      <c r="Q2347" s="11"/>
      <c r="R2347" s="10"/>
      <c r="S2347" s="10">
        <v>45939905</v>
      </c>
      <c r="T2347" s="10" t="s">
        <v>5496</v>
      </c>
      <c r="U2347" s="10" t="s">
        <v>2594</v>
      </c>
      <c r="V2347" s="10">
        <v>2710193200</v>
      </c>
      <c r="W2347" s="10" t="s">
        <v>604</v>
      </c>
      <c r="X2347" s="112" t="s">
        <v>5497</v>
      </c>
      <c r="Y2347" s="10" t="s">
        <v>2703</v>
      </c>
      <c r="Z2347" s="10" t="s">
        <v>4555</v>
      </c>
      <c r="AA2347" s="112" t="s">
        <v>5498</v>
      </c>
      <c r="AB2347" s="113"/>
      <c r="AC2347" s="14"/>
      <c r="AD2347" s="14"/>
      <c r="AE2347" s="14"/>
      <c r="AF2347" s="14"/>
      <c r="AG2347" s="14"/>
      <c r="AH2347" s="14"/>
    </row>
    <row r="2348" spans="2:34" hidden="1" x14ac:dyDescent="0.35">
      <c r="B2348" s="10">
        <v>45936809</v>
      </c>
      <c r="C2348" s="10">
        <v>809</v>
      </c>
      <c r="D2348" s="11" t="s">
        <v>5494</v>
      </c>
      <c r="E2348" s="11"/>
      <c r="F2348" s="11"/>
      <c r="G2348" s="11" t="s">
        <v>46</v>
      </c>
      <c r="H2348" s="10" t="s">
        <v>47</v>
      </c>
      <c r="I2348" s="41" t="s">
        <v>48</v>
      </c>
      <c r="J2348" s="41"/>
      <c r="K2348" s="10"/>
      <c r="L2348" s="10" t="s">
        <v>66</v>
      </c>
      <c r="M2348" s="10" t="s">
        <v>52</v>
      </c>
      <c r="N2348" s="13">
        <v>41219</v>
      </c>
      <c r="O2348" s="10" t="s">
        <v>53</v>
      </c>
      <c r="P2348" s="15" t="s">
        <v>2577</v>
      </c>
      <c r="Q2348" s="11"/>
      <c r="R2348" s="10"/>
      <c r="S2348" s="10">
        <v>45939849</v>
      </c>
      <c r="T2348" s="10" t="s">
        <v>5499</v>
      </c>
      <c r="U2348" s="10" t="s">
        <v>2594</v>
      </c>
      <c r="V2348" s="10">
        <v>2710193200</v>
      </c>
      <c r="W2348" s="10" t="s">
        <v>604</v>
      </c>
      <c r="X2348" s="112" t="s">
        <v>5497</v>
      </c>
      <c r="Y2348" s="10" t="s">
        <v>360</v>
      </c>
      <c r="Z2348" s="10" t="s">
        <v>4555</v>
      </c>
      <c r="AA2348" s="112" t="s">
        <v>5500</v>
      </c>
      <c r="AB2348" s="113"/>
      <c r="AC2348" s="14"/>
      <c r="AD2348" s="14"/>
      <c r="AE2348" s="14"/>
      <c r="AF2348" s="14"/>
      <c r="AG2348" s="14"/>
      <c r="AH2348" s="14"/>
    </row>
    <row r="2349" spans="2:34" hidden="1" x14ac:dyDescent="0.35">
      <c r="B2349" s="10">
        <v>45939905</v>
      </c>
      <c r="C2349" s="10">
        <v>905</v>
      </c>
      <c r="D2349" s="11" t="s">
        <v>5496</v>
      </c>
      <c r="E2349" s="10"/>
      <c r="F2349" s="11"/>
      <c r="G2349" s="11" t="s">
        <v>46</v>
      </c>
      <c r="H2349" s="10" t="s">
        <v>735</v>
      </c>
      <c r="I2349" s="41" t="s">
        <v>63</v>
      </c>
      <c r="J2349" s="41"/>
      <c r="K2349" s="10"/>
      <c r="L2349" s="10" t="s">
        <v>51</v>
      </c>
      <c r="M2349" s="10" t="s">
        <v>52</v>
      </c>
      <c r="N2349" s="13">
        <v>42100</v>
      </c>
      <c r="O2349" s="10" t="s">
        <v>53</v>
      </c>
      <c r="P2349" s="15" t="s">
        <v>2577</v>
      </c>
      <c r="Q2349" s="10"/>
      <c r="R2349" s="10"/>
      <c r="S2349" s="10">
        <v>45940905</v>
      </c>
      <c r="T2349" s="11" t="s">
        <v>1374</v>
      </c>
      <c r="U2349" s="10" t="s">
        <v>2594</v>
      </c>
      <c r="V2349" s="10">
        <v>2710193200</v>
      </c>
      <c r="W2349" s="10" t="s">
        <v>2582</v>
      </c>
      <c r="X2349" s="112" t="s">
        <v>5501</v>
      </c>
      <c r="Y2349" s="10" t="s">
        <v>2703</v>
      </c>
      <c r="Z2349" s="10" t="s">
        <v>4555</v>
      </c>
      <c r="AA2349" s="112" t="s">
        <v>1376</v>
      </c>
      <c r="AB2349" s="113"/>
      <c r="AC2349" s="14"/>
      <c r="AD2349" s="14"/>
      <c r="AE2349" s="14"/>
      <c r="AF2349" s="14"/>
      <c r="AG2349" s="14"/>
      <c r="AH2349" s="14"/>
    </row>
    <row r="2350" spans="2:34" hidden="1" x14ac:dyDescent="0.35">
      <c r="B2350" s="10">
        <v>45939849</v>
      </c>
      <c r="C2350" s="10">
        <v>849</v>
      </c>
      <c r="D2350" s="11" t="s">
        <v>5499</v>
      </c>
      <c r="E2350" s="11"/>
      <c r="F2350" s="11"/>
      <c r="G2350" s="11" t="s">
        <v>46</v>
      </c>
      <c r="H2350" s="10" t="s">
        <v>2662</v>
      </c>
      <c r="I2350" s="41" t="s">
        <v>140</v>
      </c>
      <c r="J2350" s="41"/>
      <c r="K2350" s="10"/>
      <c r="L2350" s="10" t="s">
        <v>51</v>
      </c>
      <c r="M2350" s="10" t="s">
        <v>52</v>
      </c>
      <c r="N2350" s="13">
        <v>42064</v>
      </c>
      <c r="O2350" s="10" t="s">
        <v>53</v>
      </c>
      <c r="P2350" s="15" t="s">
        <v>2577</v>
      </c>
      <c r="Q2350" s="11"/>
      <c r="R2350" s="10"/>
      <c r="S2350" s="10">
        <v>45939809</v>
      </c>
      <c r="T2350" s="10" t="s">
        <v>1378</v>
      </c>
      <c r="U2350" s="10" t="s">
        <v>2594</v>
      </c>
      <c r="V2350" s="10">
        <v>2710193200</v>
      </c>
      <c r="W2350" s="10" t="s">
        <v>2582</v>
      </c>
      <c r="X2350" s="112" t="s">
        <v>5501</v>
      </c>
      <c r="Y2350" s="10" t="s">
        <v>5502</v>
      </c>
      <c r="Z2350" s="10" t="s">
        <v>4555</v>
      </c>
      <c r="AA2350" s="112" t="s">
        <v>5503</v>
      </c>
      <c r="AB2350" s="14"/>
      <c r="AC2350" s="14"/>
      <c r="AD2350" s="14"/>
      <c r="AE2350" s="14"/>
      <c r="AF2350" s="14"/>
      <c r="AG2350" s="14"/>
      <c r="AH2350" s="14"/>
    </row>
    <row r="2351" spans="2:34" hidden="1" x14ac:dyDescent="0.35">
      <c r="B2351" s="10">
        <v>43206855</v>
      </c>
      <c r="C2351" s="10">
        <v>855</v>
      </c>
      <c r="D2351" s="11" t="s">
        <v>5504</v>
      </c>
      <c r="E2351" s="11"/>
      <c r="F2351" s="11"/>
      <c r="G2351" s="11" t="s">
        <v>46</v>
      </c>
      <c r="H2351" s="10" t="s">
        <v>163</v>
      </c>
      <c r="I2351" s="41" t="s">
        <v>164</v>
      </c>
      <c r="J2351" s="41"/>
      <c r="K2351" s="10"/>
      <c r="L2351" s="10" t="s">
        <v>66</v>
      </c>
      <c r="M2351" s="10" t="s">
        <v>52</v>
      </c>
      <c r="N2351" s="13">
        <v>41444</v>
      </c>
      <c r="O2351" s="10" t="s">
        <v>53</v>
      </c>
      <c r="P2351" s="15" t="s">
        <v>2577</v>
      </c>
      <c r="Q2351" s="11"/>
      <c r="R2351" s="10"/>
      <c r="S2351" s="10">
        <v>44535855</v>
      </c>
      <c r="T2351" s="10" t="s">
        <v>941</v>
      </c>
      <c r="U2351" s="10" t="s">
        <v>2594</v>
      </c>
      <c r="V2351" s="10">
        <v>2710193200</v>
      </c>
      <c r="W2351" s="10" t="s">
        <v>604</v>
      </c>
      <c r="X2351" s="112" t="s">
        <v>5236</v>
      </c>
      <c r="Y2351" s="10" t="s">
        <v>3119</v>
      </c>
      <c r="Z2351" s="10" t="s">
        <v>5219</v>
      </c>
      <c r="AA2351" s="112" t="s">
        <v>943</v>
      </c>
      <c r="AB2351" s="113"/>
      <c r="AC2351" s="14"/>
      <c r="AD2351" s="14"/>
      <c r="AE2351" s="14"/>
      <c r="AF2351" s="14"/>
      <c r="AG2351" s="14"/>
      <c r="AH2351" s="14"/>
    </row>
    <row r="2352" spans="2:34" hidden="1" x14ac:dyDescent="0.35">
      <c r="B2352" s="10">
        <v>43206809</v>
      </c>
      <c r="C2352" s="10">
        <v>809</v>
      </c>
      <c r="D2352" s="11" t="s">
        <v>5505</v>
      </c>
      <c r="E2352" s="11"/>
      <c r="F2352" s="11"/>
      <c r="G2352" s="11" t="s">
        <v>46</v>
      </c>
      <c r="H2352" s="10" t="s">
        <v>47</v>
      </c>
      <c r="I2352" s="41" t="s">
        <v>48</v>
      </c>
      <c r="J2352" s="41"/>
      <c r="K2352" s="10"/>
      <c r="L2352" s="10" t="s">
        <v>66</v>
      </c>
      <c r="M2352" s="10" t="s">
        <v>52</v>
      </c>
      <c r="N2352" s="13">
        <v>41456</v>
      </c>
      <c r="O2352" s="10" t="s">
        <v>53</v>
      </c>
      <c r="P2352" s="15" t="s">
        <v>2577</v>
      </c>
      <c r="Q2352" s="11"/>
      <c r="R2352" s="10"/>
      <c r="S2352" s="10" t="s">
        <v>536</v>
      </c>
      <c r="T2352" s="10" t="s">
        <v>536</v>
      </c>
      <c r="U2352" s="10" t="s">
        <v>2580</v>
      </c>
      <c r="V2352" s="10">
        <v>2710193200</v>
      </c>
      <c r="W2352" s="10" t="s">
        <v>604</v>
      </c>
      <c r="X2352" s="112" t="s">
        <v>5236</v>
      </c>
      <c r="Y2352" s="10" t="s">
        <v>2596</v>
      </c>
      <c r="Z2352" s="10" t="s">
        <v>5219</v>
      </c>
      <c r="AA2352" s="112" t="s">
        <v>939</v>
      </c>
      <c r="AB2352" s="113"/>
      <c r="AC2352" s="14"/>
      <c r="AD2352" s="14"/>
      <c r="AE2352" s="14"/>
      <c r="AF2352" s="14"/>
      <c r="AG2352" s="14"/>
      <c r="AH2352" s="14"/>
    </row>
    <row r="2353" spans="2:41" hidden="1" x14ac:dyDescent="0.35">
      <c r="B2353" s="10">
        <v>45874849</v>
      </c>
      <c r="C2353" s="10">
        <v>849</v>
      </c>
      <c r="D2353" s="11" t="s">
        <v>5506</v>
      </c>
      <c r="E2353" s="11"/>
      <c r="F2353" s="11"/>
      <c r="G2353" s="11" t="s">
        <v>46</v>
      </c>
      <c r="H2353" s="10" t="s">
        <v>47</v>
      </c>
      <c r="I2353" s="41" t="s">
        <v>48</v>
      </c>
      <c r="J2353" s="41">
        <v>0</v>
      </c>
      <c r="K2353" s="10" t="s">
        <v>65</v>
      </c>
      <c r="L2353" s="10" t="s">
        <v>51</v>
      </c>
      <c r="M2353" s="10" t="s">
        <v>52</v>
      </c>
      <c r="N2353" s="13">
        <v>41466</v>
      </c>
      <c r="O2353" s="10" t="s">
        <v>92</v>
      </c>
      <c r="P2353" s="15" t="s">
        <v>2577</v>
      </c>
      <c r="Q2353" s="11"/>
      <c r="R2353" s="10"/>
      <c r="S2353" s="10" t="s">
        <v>536</v>
      </c>
      <c r="T2353" s="10" t="s">
        <v>536</v>
      </c>
      <c r="U2353" s="10" t="s">
        <v>2580</v>
      </c>
      <c r="V2353" s="10">
        <v>2710193200</v>
      </c>
      <c r="W2353" s="10" t="s">
        <v>2582</v>
      </c>
      <c r="X2353" s="112" t="s">
        <v>5507</v>
      </c>
      <c r="Y2353" s="10">
        <v>929002</v>
      </c>
      <c r="Z2353" s="10" t="s">
        <v>5509</v>
      </c>
      <c r="AA2353" s="112" t="s">
        <v>5510</v>
      </c>
      <c r="AB2353" s="113" t="s">
        <v>1391</v>
      </c>
      <c r="AC2353" s="14"/>
      <c r="AD2353" s="14"/>
      <c r="AE2353" s="14"/>
      <c r="AF2353" s="14"/>
      <c r="AG2353" s="14"/>
      <c r="AH2353" s="14"/>
    </row>
    <row r="2354" spans="2:41" hidden="1" x14ac:dyDescent="0.35">
      <c r="B2354" s="10">
        <v>44461860</v>
      </c>
      <c r="C2354" s="10">
        <v>860</v>
      </c>
      <c r="D2354" s="11" t="s">
        <v>5511</v>
      </c>
      <c r="E2354" s="11"/>
      <c r="F2354" s="11"/>
      <c r="G2354" s="11" t="s">
        <v>46</v>
      </c>
      <c r="H2354" s="10" t="s">
        <v>163</v>
      </c>
      <c r="I2354" s="41" t="s">
        <v>164</v>
      </c>
      <c r="J2354" s="41">
        <v>0</v>
      </c>
      <c r="K2354" s="10" t="s">
        <v>65</v>
      </c>
      <c r="L2354" s="10" t="s">
        <v>51</v>
      </c>
      <c r="M2354" s="10" t="s">
        <v>52</v>
      </c>
      <c r="N2354" s="13">
        <v>41561</v>
      </c>
      <c r="O2354" s="10" t="s">
        <v>92</v>
      </c>
      <c r="P2354" s="15" t="s">
        <v>2577</v>
      </c>
      <c r="Q2354" s="11"/>
      <c r="R2354" s="10"/>
      <c r="S2354" s="10">
        <v>44465860</v>
      </c>
      <c r="T2354" s="10" t="s">
        <v>5512</v>
      </c>
      <c r="U2354" s="10" t="s">
        <v>2594</v>
      </c>
      <c r="V2354" s="10">
        <v>2710193200</v>
      </c>
      <c r="W2354" s="10" t="s">
        <v>2582</v>
      </c>
      <c r="X2354" s="112" t="s">
        <v>5513</v>
      </c>
      <c r="Y2354" s="10" t="s">
        <v>3084</v>
      </c>
      <c r="Z2354" s="10" t="s">
        <v>3085</v>
      </c>
      <c r="AA2354" s="112" t="s">
        <v>5514</v>
      </c>
      <c r="AB2354" s="113" t="s">
        <v>1391</v>
      </c>
      <c r="AC2354" s="14"/>
      <c r="AD2354" s="14"/>
      <c r="AE2354" s="14"/>
      <c r="AF2354" s="14"/>
      <c r="AG2354" s="14"/>
      <c r="AH2354" s="14"/>
    </row>
    <row r="2355" spans="2:41" hidden="1" x14ac:dyDescent="0.35">
      <c r="B2355" s="10">
        <v>44463967</v>
      </c>
      <c r="C2355" s="10">
        <v>967</v>
      </c>
      <c r="D2355" s="11" t="s">
        <v>5515</v>
      </c>
      <c r="E2355" s="11"/>
      <c r="F2355" s="11"/>
      <c r="G2355" s="11" t="s">
        <v>46</v>
      </c>
      <c r="H2355" s="10" t="s">
        <v>151</v>
      </c>
      <c r="I2355" s="41" t="s">
        <v>86</v>
      </c>
      <c r="J2355" s="41">
        <v>0</v>
      </c>
      <c r="K2355" s="10" t="s">
        <v>65</v>
      </c>
      <c r="L2355" s="10" t="s">
        <v>66</v>
      </c>
      <c r="M2355" s="10" t="s">
        <v>67</v>
      </c>
      <c r="N2355" s="13" t="s">
        <v>604</v>
      </c>
      <c r="O2355" s="10" t="s">
        <v>92</v>
      </c>
      <c r="P2355" s="15" t="s">
        <v>2577</v>
      </c>
      <c r="Q2355" s="11"/>
      <c r="R2355" s="10"/>
      <c r="S2355" s="10" t="s">
        <v>536</v>
      </c>
      <c r="T2355" s="10" t="s">
        <v>536</v>
      </c>
      <c r="U2355" s="10" t="s">
        <v>2580</v>
      </c>
      <c r="V2355" s="10">
        <v>2710193200</v>
      </c>
      <c r="W2355" s="10" t="s">
        <v>604</v>
      </c>
      <c r="X2355" s="112" t="s">
        <v>5513</v>
      </c>
      <c r="Y2355" s="10" t="s">
        <v>87</v>
      </c>
      <c r="Z2355" s="10" t="s">
        <v>88</v>
      </c>
      <c r="AA2355" s="112" t="s">
        <v>5516</v>
      </c>
      <c r="AB2355" s="113" t="s">
        <v>1391</v>
      </c>
      <c r="AC2355" s="14"/>
      <c r="AD2355" s="14"/>
      <c r="AE2355" s="14"/>
      <c r="AF2355" s="14"/>
      <c r="AG2355" s="14"/>
      <c r="AH2355" s="14"/>
    </row>
    <row r="2356" spans="2:41" hidden="1" x14ac:dyDescent="0.35">
      <c r="B2356" s="10">
        <v>44461979</v>
      </c>
      <c r="C2356" s="10">
        <v>979</v>
      </c>
      <c r="D2356" s="11" t="s">
        <v>5517</v>
      </c>
      <c r="E2356" s="11"/>
      <c r="F2356" s="11"/>
      <c r="G2356" s="11" t="s">
        <v>46</v>
      </c>
      <c r="H2356" s="10" t="s">
        <v>151</v>
      </c>
      <c r="I2356" s="41" t="s">
        <v>86</v>
      </c>
      <c r="J2356" s="41">
        <v>0</v>
      </c>
      <c r="K2356" s="10" t="s">
        <v>65</v>
      </c>
      <c r="L2356" s="10" t="s">
        <v>51</v>
      </c>
      <c r="M2356" s="10" t="s">
        <v>52</v>
      </c>
      <c r="N2356" s="13">
        <v>42202</v>
      </c>
      <c r="O2356" s="10" t="s">
        <v>92</v>
      </c>
      <c r="P2356" s="15" t="s">
        <v>2577</v>
      </c>
      <c r="Q2356" s="11"/>
      <c r="R2356" s="10"/>
      <c r="S2356" s="10">
        <v>44465979</v>
      </c>
      <c r="T2356" s="10" t="s">
        <v>5518</v>
      </c>
      <c r="U2356" s="10" t="s">
        <v>2594</v>
      </c>
      <c r="V2356" s="10">
        <v>2710193200</v>
      </c>
      <c r="W2356" s="10" t="s">
        <v>2582</v>
      </c>
      <c r="X2356" s="10" t="s">
        <v>5513</v>
      </c>
      <c r="Y2356" s="10" t="s">
        <v>87</v>
      </c>
      <c r="Z2356" s="10" t="s">
        <v>3085</v>
      </c>
      <c r="AA2356" s="10" t="s">
        <v>5519</v>
      </c>
      <c r="AB2356" s="113" t="s">
        <v>1391</v>
      </c>
      <c r="AC2356" s="14"/>
      <c r="AD2356" s="14"/>
      <c r="AE2356" s="14"/>
      <c r="AF2356" s="14"/>
      <c r="AG2356" s="14"/>
      <c r="AH2356" s="14"/>
    </row>
    <row r="2357" spans="2:41" hidden="1" x14ac:dyDescent="0.35">
      <c r="B2357" s="10">
        <v>44465860</v>
      </c>
      <c r="C2357" s="10">
        <v>860</v>
      </c>
      <c r="D2357" s="11" t="s">
        <v>5512</v>
      </c>
      <c r="E2357" s="11"/>
      <c r="F2357" s="11"/>
      <c r="G2357" s="11" t="s">
        <v>46</v>
      </c>
      <c r="H2357" s="10" t="s">
        <v>163</v>
      </c>
      <c r="I2357" s="41" t="s">
        <v>164</v>
      </c>
      <c r="J2357" s="41">
        <v>0</v>
      </c>
      <c r="K2357" s="10" t="s">
        <v>65</v>
      </c>
      <c r="L2357" s="10" t="s">
        <v>51</v>
      </c>
      <c r="M2357" s="10" t="s">
        <v>52</v>
      </c>
      <c r="N2357" s="13">
        <v>43802</v>
      </c>
      <c r="O2357" s="10" t="s">
        <v>92</v>
      </c>
      <c r="P2357" s="15" t="s">
        <v>2577</v>
      </c>
      <c r="Q2357" s="11"/>
      <c r="R2357" s="10"/>
      <c r="S2357" s="10">
        <v>47996860</v>
      </c>
      <c r="T2357" s="10" t="s">
        <v>1481</v>
      </c>
      <c r="U2357" s="10" t="s">
        <v>2594</v>
      </c>
      <c r="V2357" s="10">
        <v>2710193200</v>
      </c>
      <c r="W2357" s="10" t="s">
        <v>2582</v>
      </c>
      <c r="X2357" s="10" t="s">
        <v>5520</v>
      </c>
      <c r="Y2357" s="10" t="s">
        <v>3084</v>
      </c>
      <c r="Z2357" s="10" t="s">
        <v>3085</v>
      </c>
      <c r="AA2357" s="10" t="s">
        <v>5521</v>
      </c>
      <c r="AB2357" s="113" t="s">
        <v>1391</v>
      </c>
      <c r="AC2357" s="14"/>
      <c r="AD2357" s="14"/>
      <c r="AE2357" s="14"/>
      <c r="AF2357" s="14"/>
      <c r="AG2357" s="14"/>
      <c r="AH2357" s="14"/>
    </row>
    <row r="2358" spans="2:41" hidden="1" x14ac:dyDescent="0.35">
      <c r="B2358" s="10">
        <v>44465979</v>
      </c>
      <c r="C2358" s="10">
        <v>979</v>
      </c>
      <c r="D2358" s="11" t="s">
        <v>5518</v>
      </c>
      <c r="E2358" s="11"/>
      <c r="F2358" s="11"/>
      <c r="G2358" s="11" t="s">
        <v>46</v>
      </c>
      <c r="H2358" s="10" t="s">
        <v>151</v>
      </c>
      <c r="I2358" s="41" t="s">
        <v>86</v>
      </c>
      <c r="J2358" s="41">
        <v>0</v>
      </c>
      <c r="K2358" s="10" t="s">
        <v>65</v>
      </c>
      <c r="L2358" s="10" t="s">
        <v>51</v>
      </c>
      <c r="M2358" s="10" t="s">
        <v>52</v>
      </c>
      <c r="N2358" s="13">
        <v>43812</v>
      </c>
      <c r="O2358" s="10" t="s">
        <v>92</v>
      </c>
      <c r="P2358" s="15" t="s">
        <v>2577</v>
      </c>
      <c r="Q2358" s="11"/>
      <c r="R2358" s="10"/>
      <c r="S2358" s="10">
        <v>47996979</v>
      </c>
      <c r="T2358" s="10" t="s">
        <v>1485</v>
      </c>
      <c r="U2358" s="10" t="s">
        <v>2594</v>
      </c>
      <c r="V2358" s="10">
        <v>2710193200</v>
      </c>
      <c r="W2358" s="10" t="s">
        <v>2582</v>
      </c>
      <c r="X2358" s="10" t="s">
        <v>5520</v>
      </c>
      <c r="Y2358" s="10" t="s">
        <v>87</v>
      </c>
      <c r="Z2358" s="10" t="s">
        <v>3085</v>
      </c>
      <c r="AA2358" s="10" t="s">
        <v>5522</v>
      </c>
      <c r="AB2358" s="113" t="s">
        <v>1391</v>
      </c>
      <c r="AC2358" s="14"/>
      <c r="AD2358" s="14"/>
      <c r="AE2358" s="14"/>
      <c r="AF2358" s="14"/>
      <c r="AG2358" s="14"/>
      <c r="AH2358" s="14"/>
    </row>
    <row r="2359" spans="2:41" hidden="1" x14ac:dyDescent="0.35">
      <c r="B2359" s="10">
        <v>45271809</v>
      </c>
      <c r="C2359" s="10">
        <v>809</v>
      </c>
      <c r="D2359" s="11" t="s">
        <v>5149</v>
      </c>
      <c r="E2359" s="11"/>
      <c r="F2359" s="11"/>
      <c r="G2359" s="11" t="s">
        <v>46</v>
      </c>
      <c r="H2359" s="10" t="s">
        <v>47</v>
      </c>
      <c r="I2359" s="41" t="s">
        <v>48</v>
      </c>
      <c r="J2359" s="41">
        <v>0</v>
      </c>
      <c r="K2359" s="10" t="s">
        <v>65</v>
      </c>
      <c r="L2359" s="10" t="s">
        <v>66</v>
      </c>
      <c r="M2359" s="10" t="s">
        <v>52</v>
      </c>
      <c r="N2359" s="13" t="s">
        <v>6</v>
      </c>
      <c r="O2359" s="10" t="s">
        <v>53</v>
      </c>
      <c r="P2359" s="15" t="s">
        <v>2577</v>
      </c>
      <c r="Q2359" s="11"/>
      <c r="R2359" s="10"/>
      <c r="S2359" s="10" t="s">
        <v>536</v>
      </c>
      <c r="T2359" s="10" t="s">
        <v>536</v>
      </c>
      <c r="U2359" s="10" t="s">
        <v>2580</v>
      </c>
      <c r="V2359" s="10">
        <v>2710193200</v>
      </c>
      <c r="W2359" s="10" t="s">
        <v>604</v>
      </c>
      <c r="X2359" s="10" t="s">
        <v>4631</v>
      </c>
      <c r="Y2359" s="10" t="s">
        <v>360</v>
      </c>
      <c r="Z2359" s="10" t="s">
        <v>88</v>
      </c>
      <c r="AA2359" s="10" t="s">
        <v>5523</v>
      </c>
      <c r="AB2359" s="113" t="s">
        <v>1391</v>
      </c>
      <c r="AC2359" s="14"/>
      <c r="AD2359" s="14"/>
      <c r="AE2359" s="14"/>
      <c r="AF2359" s="14"/>
      <c r="AG2359" s="14"/>
      <c r="AH2359" s="14"/>
    </row>
    <row r="2360" spans="2:41" hidden="1" x14ac:dyDescent="0.35">
      <c r="B2360" s="10">
        <v>45174855</v>
      </c>
      <c r="C2360" s="10">
        <v>855</v>
      </c>
      <c r="D2360" s="11" t="s">
        <v>1387</v>
      </c>
      <c r="E2360" s="11"/>
      <c r="F2360" s="11"/>
      <c r="G2360" s="11" t="s">
        <v>46</v>
      </c>
      <c r="H2360" s="10" t="s">
        <v>163</v>
      </c>
      <c r="I2360" s="41" t="s">
        <v>164</v>
      </c>
      <c r="J2360" s="41">
        <v>0</v>
      </c>
      <c r="K2360" s="10" t="s">
        <v>65</v>
      </c>
      <c r="L2360" s="10" t="s">
        <v>66</v>
      </c>
      <c r="M2360" s="10" t="s">
        <v>67</v>
      </c>
      <c r="N2360" s="13" t="s">
        <v>3</v>
      </c>
      <c r="O2360" s="10" t="s">
        <v>604</v>
      </c>
      <c r="P2360" s="15" t="s">
        <v>2577</v>
      </c>
      <c r="Q2360" s="111"/>
      <c r="R2360" s="10"/>
      <c r="S2360" s="10" t="s">
        <v>536</v>
      </c>
      <c r="T2360" s="10" t="s">
        <v>536</v>
      </c>
      <c r="U2360" s="112" t="s">
        <v>2580</v>
      </c>
      <c r="V2360" s="10">
        <v>2710193200</v>
      </c>
      <c r="W2360" s="10" t="s">
        <v>604</v>
      </c>
      <c r="X2360" s="112" t="s">
        <v>5524</v>
      </c>
      <c r="Y2360" s="10" t="s">
        <v>1414</v>
      </c>
      <c r="Z2360" s="10" t="s">
        <v>88</v>
      </c>
      <c r="AA2360" s="10" t="s">
        <v>1390</v>
      </c>
      <c r="AB2360" s="113" t="s">
        <v>1391</v>
      </c>
      <c r="AC2360" s="14"/>
      <c r="AD2360" s="14"/>
      <c r="AE2360" s="14"/>
      <c r="AF2360" s="14"/>
      <c r="AG2360" s="14"/>
      <c r="AH2360" s="14"/>
    </row>
    <row r="2361" spans="2:41" hidden="1" x14ac:dyDescent="0.35">
      <c r="B2361" s="10">
        <v>45681809</v>
      </c>
      <c r="C2361" s="10">
        <v>809</v>
      </c>
      <c r="D2361" s="11" t="s">
        <v>5525</v>
      </c>
      <c r="E2361" s="10">
        <v>45657801</v>
      </c>
      <c r="F2361" s="11" t="s">
        <v>1388</v>
      </c>
      <c r="G2361" s="11" t="s">
        <v>46</v>
      </c>
      <c r="H2361" s="10" t="s">
        <v>47</v>
      </c>
      <c r="I2361" s="41" t="s">
        <v>48</v>
      </c>
      <c r="J2361" s="41" t="s">
        <v>119</v>
      </c>
      <c r="K2361" s="10" t="s">
        <v>65</v>
      </c>
      <c r="L2361" s="10" t="s">
        <v>66</v>
      </c>
      <c r="M2361" s="10" t="s">
        <v>67</v>
      </c>
      <c r="N2361" s="13">
        <v>43074</v>
      </c>
      <c r="O2361" s="10" t="s">
        <v>53</v>
      </c>
      <c r="P2361" s="15" t="s">
        <v>3592</v>
      </c>
      <c r="Q2361" s="10">
        <v>5011987034822</v>
      </c>
      <c r="R2361" s="10" t="s">
        <v>54</v>
      </c>
      <c r="S2361" s="10" t="s">
        <v>44</v>
      </c>
      <c r="T2361" s="11" t="s">
        <v>44</v>
      </c>
      <c r="U2361" s="112" t="s">
        <v>55</v>
      </c>
      <c r="V2361" s="10">
        <v>2710193200</v>
      </c>
      <c r="W2361" s="10" t="s">
        <v>83</v>
      </c>
      <c r="X2361" s="112" t="s">
        <v>5524</v>
      </c>
      <c r="Y2361" s="10" t="s">
        <v>360</v>
      </c>
      <c r="Z2361" s="10" t="s">
        <v>565</v>
      </c>
      <c r="AA2361" s="10" t="s">
        <v>5527</v>
      </c>
      <c r="AB2361" s="113" t="s">
        <v>1391</v>
      </c>
      <c r="AC2361" s="14"/>
      <c r="AD2361" s="14"/>
      <c r="AE2361" s="14"/>
      <c r="AF2361" s="14"/>
      <c r="AG2361" s="14"/>
      <c r="AH2361" s="14"/>
    </row>
    <row r="2362" spans="2:41" hidden="1" x14ac:dyDescent="0.35">
      <c r="B2362" s="10">
        <v>45682855</v>
      </c>
      <c r="C2362" s="10">
        <v>855</v>
      </c>
      <c r="D2362" s="11" t="s">
        <v>2573</v>
      </c>
      <c r="E2362" s="11">
        <v>45658801</v>
      </c>
      <c r="F2362" s="11" t="s">
        <v>1397</v>
      </c>
      <c r="G2362" s="11" t="s">
        <v>46</v>
      </c>
      <c r="H2362" s="10" t="s">
        <v>163</v>
      </c>
      <c r="I2362" s="41" t="s">
        <v>164</v>
      </c>
      <c r="J2362" s="41" t="s">
        <v>119</v>
      </c>
      <c r="K2362" s="10" t="s">
        <v>65</v>
      </c>
      <c r="L2362" s="10" t="s">
        <v>66</v>
      </c>
      <c r="M2362" s="10" t="s">
        <v>67</v>
      </c>
      <c r="N2362" s="13">
        <v>43709</v>
      </c>
      <c r="O2362" s="10" t="s">
        <v>53</v>
      </c>
      <c r="P2362" s="15" t="s">
        <v>2577</v>
      </c>
      <c r="Q2362" s="111" t="s">
        <v>6967</v>
      </c>
      <c r="R2362" s="10" t="s">
        <v>54</v>
      </c>
      <c r="S2362" s="10" t="s">
        <v>44</v>
      </c>
      <c r="T2362" s="10" t="s">
        <v>44</v>
      </c>
      <c r="U2362" s="112" t="s">
        <v>55</v>
      </c>
      <c r="V2362" s="10">
        <v>2710193200</v>
      </c>
      <c r="W2362" s="10" t="s">
        <v>70</v>
      </c>
      <c r="X2362" s="112" t="s">
        <v>4633</v>
      </c>
      <c r="Y2362" s="10" t="s">
        <v>1414</v>
      </c>
      <c r="Z2362" s="10" t="s">
        <v>565</v>
      </c>
      <c r="AA2362" s="112" t="s">
        <v>5529</v>
      </c>
      <c r="AB2362" s="113" t="s">
        <v>1391</v>
      </c>
      <c r="AC2362" s="14"/>
      <c r="AD2362" s="14"/>
      <c r="AE2362" s="14"/>
      <c r="AF2362" s="14"/>
      <c r="AG2362" s="14"/>
      <c r="AH2362" s="14"/>
      <c r="AL2362" s="115"/>
      <c r="AO2362" s="115"/>
    </row>
    <row r="2363" spans="2:41" hidden="1" x14ac:dyDescent="0.35">
      <c r="B2363" s="10">
        <v>45658981</v>
      </c>
      <c r="C2363" s="10">
        <v>981</v>
      </c>
      <c r="D2363" s="11" t="s">
        <v>5530</v>
      </c>
      <c r="E2363" s="11"/>
      <c r="F2363" s="11"/>
      <c r="G2363" s="11" t="s">
        <v>46</v>
      </c>
      <c r="H2363" s="10" t="s">
        <v>151</v>
      </c>
      <c r="I2363" s="41" t="s">
        <v>86</v>
      </c>
      <c r="J2363" s="41">
        <v>0</v>
      </c>
      <c r="K2363" s="10" t="s">
        <v>65</v>
      </c>
      <c r="L2363" s="10" t="s">
        <v>66</v>
      </c>
      <c r="M2363" s="10" t="s">
        <v>67</v>
      </c>
      <c r="N2363" s="13">
        <v>42478</v>
      </c>
      <c r="O2363" s="10" t="s">
        <v>53</v>
      </c>
      <c r="P2363" s="15" t="s">
        <v>2577</v>
      </c>
      <c r="Q2363" s="11"/>
      <c r="R2363" s="10"/>
      <c r="S2363" s="10" t="s">
        <v>536</v>
      </c>
      <c r="T2363" s="10" t="s">
        <v>536</v>
      </c>
      <c r="U2363" s="112" t="s">
        <v>2580</v>
      </c>
      <c r="V2363" s="10">
        <v>2710193200</v>
      </c>
      <c r="W2363" s="10" t="s">
        <v>604</v>
      </c>
      <c r="X2363" s="112" t="s">
        <v>5531</v>
      </c>
      <c r="Y2363" s="10" t="s">
        <v>87</v>
      </c>
      <c r="Z2363" s="10" t="s">
        <v>88</v>
      </c>
      <c r="AA2363" s="112" t="s">
        <v>5532</v>
      </c>
      <c r="AB2363" s="113" t="s">
        <v>1391</v>
      </c>
      <c r="AC2363" s="14"/>
      <c r="AD2363" s="14"/>
      <c r="AE2363" s="14"/>
      <c r="AF2363" s="14"/>
      <c r="AG2363" s="14"/>
      <c r="AH2363" s="14"/>
      <c r="AL2363" s="115"/>
      <c r="AO2363" s="115"/>
    </row>
    <row r="2364" spans="2:41" hidden="1" x14ac:dyDescent="0.35">
      <c r="B2364" s="10">
        <v>45659801</v>
      </c>
      <c r="C2364" s="10">
        <v>801</v>
      </c>
      <c r="D2364" s="11" t="s">
        <v>1411</v>
      </c>
      <c r="E2364" s="11"/>
      <c r="F2364" s="11"/>
      <c r="G2364" s="11" t="s">
        <v>46</v>
      </c>
      <c r="H2364" s="10" t="s">
        <v>79</v>
      </c>
      <c r="I2364" s="41" t="s">
        <v>79</v>
      </c>
      <c r="J2364" s="41">
        <v>0</v>
      </c>
      <c r="K2364" s="10" t="s">
        <v>65</v>
      </c>
      <c r="L2364" s="10" t="s">
        <v>66</v>
      </c>
      <c r="M2364" s="10" t="s">
        <v>52</v>
      </c>
      <c r="N2364" s="13">
        <v>40830</v>
      </c>
      <c r="O2364" s="10" t="s">
        <v>53</v>
      </c>
      <c r="P2364" s="15" t="s">
        <v>2577</v>
      </c>
      <c r="Q2364" s="11"/>
      <c r="R2364" s="10"/>
      <c r="S2364" s="10" t="s">
        <v>536</v>
      </c>
      <c r="T2364" s="10" t="s">
        <v>536</v>
      </c>
      <c r="U2364" s="10" t="s">
        <v>2580</v>
      </c>
      <c r="V2364" s="10">
        <v>2710193200</v>
      </c>
      <c r="W2364" s="10" t="s">
        <v>44</v>
      </c>
      <c r="X2364" s="112" t="s">
        <v>1413</v>
      </c>
      <c r="Y2364" s="10">
        <v>1176</v>
      </c>
      <c r="Z2364" s="10" t="s">
        <v>392</v>
      </c>
      <c r="AA2364" s="112" t="s">
        <v>5533</v>
      </c>
      <c r="AB2364" s="113" t="s">
        <v>1391</v>
      </c>
      <c r="AC2364" s="14"/>
      <c r="AD2364" s="14"/>
      <c r="AE2364" s="14"/>
      <c r="AF2364" s="14"/>
      <c r="AG2364" s="14"/>
      <c r="AH2364" s="14"/>
      <c r="AL2364" s="115"/>
      <c r="AO2364" s="115"/>
    </row>
    <row r="2365" spans="2:41" hidden="1" x14ac:dyDescent="0.35">
      <c r="B2365" s="10">
        <v>45659967</v>
      </c>
      <c r="C2365" s="10">
        <v>967</v>
      </c>
      <c r="D2365" s="11" t="s">
        <v>4634</v>
      </c>
      <c r="E2365" s="10"/>
      <c r="F2365" s="11"/>
      <c r="G2365" s="11" t="s">
        <v>46</v>
      </c>
      <c r="H2365" s="10" t="s">
        <v>151</v>
      </c>
      <c r="I2365" s="41" t="s">
        <v>86</v>
      </c>
      <c r="J2365" s="41">
        <v>0</v>
      </c>
      <c r="K2365" s="10" t="s">
        <v>65</v>
      </c>
      <c r="L2365" s="10" t="s">
        <v>66</v>
      </c>
      <c r="M2365" s="10" t="s">
        <v>52</v>
      </c>
      <c r="N2365" s="13">
        <v>41508</v>
      </c>
      <c r="O2365" s="10" t="s">
        <v>53</v>
      </c>
      <c r="P2365" s="15" t="s">
        <v>2577</v>
      </c>
      <c r="Q2365" s="10"/>
      <c r="R2365" s="10"/>
      <c r="S2365" s="10" t="s">
        <v>536</v>
      </c>
      <c r="T2365" s="11" t="s">
        <v>536</v>
      </c>
      <c r="U2365" s="10" t="s">
        <v>2580</v>
      </c>
      <c r="V2365" s="10">
        <v>2710193200</v>
      </c>
      <c r="W2365" s="10" t="s">
        <v>604</v>
      </c>
      <c r="X2365" s="112" t="s">
        <v>1413</v>
      </c>
      <c r="Y2365" s="10" t="s">
        <v>87</v>
      </c>
      <c r="Z2365" s="10" t="s">
        <v>88</v>
      </c>
      <c r="AA2365" s="112" t="s">
        <v>4635</v>
      </c>
      <c r="AB2365" s="113" t="s">
        <v>1391</v>
      </c>
      <c r="AC2365" s="14"/>
      <c r="AD2365" s="14"/>
      <c r="AE2365" s="14"/>
      <c r="AF2365" s="14"/>
      <c r="AG2365" s="14"/>
      <c r="AH2365" s="14"/>
      <c r="AL2365" s="115"/>
      <c r="AO2365" s="115"/>
    </row>
    <row r="2366" spans="2:41" hidden="1" x14ac:dyDescent="0.35">
      <c r="B2366" s="10">
        <v>45659981</v>
      </c>
      <c r="C2366" s="10">
        <v>981</v>
      </c>
      <c r="D2366" s="11" t="s">
        <v>5534</v>
      </c>
      <c r="E2366" s="10"/>
      <c r="F2366" s="11"/>
      <c r="G2366" s="11" t="s">
        <v>46</v>
      </c>
      <c r="H2366" s="10" t="s">
        <v>151</v>
      </c>
      <c r="I2366" s="41" t="s">
        <v>86</v>
      </c>
      <c r="J2366" s="41">
        <v>0</v>
      </c>
      <c r="K2366" s="10" t="s">
        <v>65</v>
      </c>
      <c r="L2366" s="10" t="s">
        <v>66</v>
      </c>
      <c r="M2366" s="10" t="s">
        <v>67</v>
      </c>
      <c r="N2366" s="13">
        <v>42478</v>
      </c>
      <c r="O2366" s="10" t="s">
        <v>53</v>
      </c>
      <c r="P2366" s="15" t="s">
        <v>2577</v>
      </c>
      <c r="Q2366" s="10"/>
      <c r="R2366" s="10"/>
      <c r="S2366" s="10" t="s">
        <v>536</v>
      </c>
      <c r="T2366" s="11" t="s">
        <v>536</v>
      </c>
      <c r="U2366" s="10" t="s">
        <v>2580</v>
      </c>
      <c r="V2366" s="10">
        <v>2710193200</v>
      </c>
      <c r="W2366" s="10" t="s">
        <v>604</v>
      </c>
      <c r="X2366" s="112" t="s">
        <v>5535</v>
      </c>
      <c r="Y2366" s="10" t="s">
        <v>87</v>
      </c>
      <c r="Z2366" s="10" t="s">
        <v>88</v>
      </c>
      <c r="AA2366" s="112" t="s">
        <v>5536</v>
      </c>
      <c r="AB2366" s="113" t="s">
        <v>1391</v>
      </c>
      <c r="AC2366" s="14"/>
      <c r="AD2366" s="14"/>
      <c r="AE2366" s="14"/>
      <c r="AF2366" s="14"/>
      <c r="AG2366" s="14"/>
      <c r="AH2366" s="14"/>
    </row>
    <row r="2367" spans="2:41" hidden="1" x14ac:dyDescent="0.35">
      <c r="B2367" s="10">
        <v>45175855</v>
      </c>
      <c r="C2367" s="10">
        <v>855</v>
      </c>
      <c r="D2367" s="11" t="s">
        <v>5539</v>
      </c>
      <c r="E2367" s="11"/>
      <c r="F2367" s="11"/>
      <c r="G2367" s="11" t="s">
        <v>46</v>
      </c>
      <c r="H2367" s="10" t="s">
        <v>163</v>
      </c>
      <c r="I2367" s="41" t="s">
        <v>164</v>
      </c>
      <c r="J2367" s="41">
        <v>0</v>
      </c>
      <c r="K2367" s="10" t="s">
        <v>65</v>
      </c>
      <c r="L2367" s="10" t="s">
        <v>66</v>
      </c>
      <c r="M2367" s="10" t="s">
        <v>67</v>
      </c>
      <c r="N2367" s="13" t="s">
        <v>3</v>
      </c>
      <c r="O2367" s="10" t="s">
        <v>604</v>
      </c>
      <c r="P2367" s="15" t="s">
        <v>2577</v>
      </c>
      <c r="Q2367" s="11"/>
      <c r="R2367" s="10"/>
      <c r="S2367" s="10" t="s">
        <v>536</v>
      </c>
      <c r="T2367" s="10" t="s">
        <v>536</v>
      </c>
      <c r="U2367" s="10" t="s">
        <v>2580</v>
      </c>
      <c r="V2367" s="10">
        <v>2710193200</v>
      </c>
      <c r="W2367" s="10" t="s">
        <v>604</v>
      </c>
      <c r="X2367" s="112" t="s">
        <v>5540</v>
      </c>
      <c r="Y2367" s="10" t="s">
        <v>1414</v>
      </c>
      <c r="Z2367" s="10" t="s">
        <v>88</v>
      </c>
      <c r="AA2367" s="112" t="s">
        <v>5541</v>
      </c>
      <c r="AB2367" s="113" t="s">
        <v>1391</v>
      </c>
      <c r="AC2367" s="14"/>
      <c r="AD2367" s="14"/>
      <c r="AE2367" s="14"/>
      <c r="AF2367" s="14"/>
      <c r="AG2367" s="14"/>
      <c r="AH2367" s="14"/>
    </row>
    <row r="2368" spans="2:41" hidden="1" x14ac:dyDescent="0.35">
      <c r="B2368" s="10">
        <v>45685855</v>
      </c>
      <c r="C2368" s="10">
        <v>855</v>
      </c>
      <c r="D2368" s="11" t="s">
        <v>5542</v>
      </c>
      <c r="E2368" s="11">
        <v>45685801</v>
      </c>
      <c r="F2368" s="11" t="s">
        <v>5543</v>
      </c>
      <c r="G2368" s="11" t="s">
        <v>46</v>
      </c>
      <c r="H2368" s="10" t="s">
        <v>163</v>
      </c>
      <c r="I2368" s="41" t="s">
        <v>164</v>
      </c>
      <c r="J2368" s="41" t="s">
        <v>119</v>
      </c>
      <c r="K2368" s="10" t="s">
        <v>65</v>
      </c>
      <c r="L2368" s="10" t="s">
        <v>66</v>
      </c>
      <c r="M2368" s="10" t="s">
        <v>67</v>
      </c>
      <c r="N2368" s="13">
        <v>43709</v>
      </c>
      <c r="O2368" s="10" t="s">
        <v>53</v>
      </c>
      <c r="P2368" s="15" t="s">
        <v>2577</v>
      </c>
      <c r="Q2368" s="111" t="s">
        <v>6968</v>
      </c>
      <c r="R2368" s="10" t="s">
        <v>54</v>
      </c>
      <c r="S2368" s="10" t="s">
        <v>536</v>
      </c>
      <c r="T2368" s="10"/>
      <c r="U2368" s="10" t="s">
        <v>55</v>
      </c>
      <c r="V2368" s="10">
        <v>2710193200</v>
      </c>
      <c r="W2368" s="10" t="s">
        <v>70</v>
      </c>
      <c r="X2368" s="112" t="s">
        <v>5540</v>
      </c>
      <c r="Y2368" s="10" t="s">
        <v>1414</v>
      </c>
      <c r="Z2368" s="10" t="s">
        <v>565</v>
      </c>
      <c r="AA2368" s="112" t="s">
        <v>5545</v>
      </c>
      <c r="AB2368" s="113" t="s">
        <v>1391</v>
      </c>
      <c r="AC2368" s="14"/>
      <c r="AD2368" s="14"/>
      <c r="AE2368" s="14"/>
      <c r="AF2368" s="14"/>
      <c r="AG2368" s="14"/>
      <c r="AH2368" s="14"/>
    </row>
    <row r="2369" spans="2:41" hidden="1" x14ac:dyDescent="0.35">
      <c r="B2369" s="10">
        <v>45272801</v>
      </c>
      <c r="C2369" s="10">
        <v>801</v>
      </c>
      <c r="D2369" s="11" t="s">
        <v>1443</v>
      </c>
      <c r="E2369" s="11"/>
      <c r="F2369" s="11"/>
      <c r="G2369" s="11" t="s">
        <v>46</v>
      </c>
      <c r="H2369" s="10" t="s">
        <v>79</v>
      </c>
      <c r="I2369" s="41" t="s">
        <v>79</v>
      </c>
      <c r="J2369" s="41">
        <v>0</v>
      </c>
      <c r="K2369" s="10" t="s">
        <v>65</v>
      </c>
      <c r="L2369" s="10" t="s">
        <v>66</v>
      </c>
      <c r="M2369" s="10" t="s">
        <v>52</v>
      </c>
      <c r="N2369" s="13">
        <v>40871</v>
      </c>
      <c r="O2369" s="10" t="s">
        <v>53</v>
      </c>
      <c r="P2369" s="15" t="s">
        <v>2577</v>
      </c>
      <c r="Q2369" s="11"/>
      <c r="R2369" s="10"/>
      <c r="S2369" s="10" t="s">
        <v>536</v>
      </c>
      <c r="T2369" s="10" t="s">
        <v>536</v>
      </c>
      <c r="U2369" s="10" t="s">
        <v>2580</v>
      </c>
      <c r="V2369" s="10">
        <v>2710193200</v>
      </c>
      <c r="W2369" s="10" t="s">
        <v>44</v>
      </c>
      <c r="X2369" s="112" t="s">
        <v>5540</v>
      </c>
      <c r="Y2369" s="10">
        <v>1176</v>
      </c>
      <c r="Z2369" s="10" t="s">
        <v>392</v>
      </c>
      <c r="AA2369" s="112" t="s">
        <v>5546</v>
      </c>
      <c r="AB2369" s="113" t="s">
        <v>1391</v>
      </c>
      <c r="AC2369" s="14"/>
      <c r="AD2369" s="14"/>
      <c r="AE2369" s="14"/>
      <c r="AF2369" s="14"/>
      <c r="AG2369" s="14"/>
      <c r="AH2369" s="14"/>
    </row>
    <row r="2370" spans="2:41" hidden="1" x14ac:dyDescent="0.35">
      <c r="B2370" s="10">
        <v>45685809</v>
      </c>
      <c r="C2370" s="10">
        <v>809</v>
      </c>
      <c r="D2370" s="11" t="s">
        <v>5547</v>
      </c>
      <c r="E2370" s="11">
        <v>45685801</v>
      </c>
      <c r="F2370" s="11" t="s">
        <v>5543</v>
      </c>
      <c r="G2370" s="11" t="s">
        <v>46</v>
      </c>
      <c r="H2370" s="10" t="s">
        <v>47</v>
      </c>
      <c r="I2370" s="41" t="s">
        <v>48</v>
      </c>
      <c r="J2370" s="41" t="s">
        <v>119</v>
      </c>
      <c r="K2370" s="10" t="s">
        <v>65</v>
      </c>
      <c r="L2370" s="10" t="s">
        <v>66</v>
      </c>
      <c r="M2370" s="10" t="s">
        <v>67</v>
      </c>
      <c r="N2370" s="13">
        <v>43027</v>
      </c>
      <c r="O2370" s="10" t="s">
        <v>53</v>
      </c>
      <c r="P2370" s="15" t="s">
        <v>2577</v>
      </c>
      <c r="Q2370" s="11">
        <v>5011987034853</v>
      </c>
      <c r="R2370" s="10" t="s">
        <v>54</v>
      </c>
      <c r="S2370" s="10" t="s">
        <v>536</v>
      </c>
      <c r="T2370" s="10"/>
      <c r="U2370" s="10" t="s">
        <v>55</v>
      </c>
      <c r="V2370" s="10">
        <v>2710193200</v>
      </c>
      <c r="W2370" s="10" t="s">
        <v>83</v>
      </c>
      <c r="X2370" s="112" t="s">
        <v>5540</v>
      </c>
      <c r="Y2370" s="10" t="s">
        <v>360</v>
      </c>
      <c r="Z2370" s="10" t="s">
        <v>565</v>
      </c>
      <c r="AA2370" s="112" t="s">
        <v>5549</v>
      </c>
      <c r="AB2370" s="113" t="s">
        <v>1391</v>
      </c>
      <c r="AC2370" s="14"/>
      <c r="AD2370" s="14"/>
      <c r="AE2370" s="14"/>
      <c r="AF2370" s="14"/>
      <c r="AG2370" s="14"/>
      <c r="AH2370" s="14"/>
    </row>
    <row r="2371" spans="2:41" hidden="1" x14ac:dyDescent="0.35">
      <c r="B2371" s="10">
        <v>45272967</v>
      </c>
      <c r="C2371" s="10">
        <v>967</v>
      </c>
      <c r="D2371" s="11" t="s">
        <v>5550</v>
      </c>
      <c r="E2371" s="11"/>
      <c r="F2371" s="11"/>
      <c r="G2371" s="11" t="s">
        <v>46</v>
      </c>
      <c r="H2371" s="10" t="s">
        <v>151</v>
      </c>
      <c r="I2371" s="41" t="s">
        <v>86</v>
      </c>
      <c r="J2371" s="41">
        <v>0</v>
      </c>
      <c r="K2371" s="10" t="s">
        <v>65</v>
      </c>
      <c r="L2371" s="10" t="s">
        <v>66</v>
      </c>
      <c r="M2371" s="10" t="s">
        <v>67</v>
      </c>
      <c r="N2371" s="13">
        <v>42544</v>
      </c>
      <c r="O2371" s="10" t="s">
        <v>53</v>
      </c>
      <c r="P2371" s="15" t="s">
        <v>2577</v>
      </c>
      <c r="Q2371" s="11"/>
      <c r="R2371" s="10"/>
      <c r="S2371" s="10" t="s">
        <v>536</v>
      </c>
      <c r="T2371" s="10" t="s">
        <v>536</v>
      </c>
      <c r="U2371" s="10" t="s">
        <v>2580</v>
      </c>
      <c r="V2371" s="10">
        <v>2710193200</v>
      </c>
      <c r="W2371" s="10" t="s">
        <v>604</v>
      </c>
      <c r="X2371" s="10" t="s">
        <v>5540</v>
      </c>
      <c r="Y2371" s="10" t="s">
        <v>87</v>
      </c>
      <c r="Z2371" s="10" t="s">
        <v>88</v>
      </c>
      <c r="AA2371" s="10" t="s">
        <v>5551</v>
      </c>
      <c r="AB2371" s="113" t="s">
        <v>1391</v>
      </c>
      <c r="AC2371" s="14"/>
      <c r="AD2371" s="14"/>
      <c r="AE2371" s="114"/>
      <c r="AF2371" s="114"/>
      <c r="AG2371" s="14"/>
      <c r="AH2371" s="14"/>
    </row>
    <row r="2372" spans="2:41" hidden="1" x14ac:dyDescent="0.35">
      <c r="B2372" s="10">
        <v>45173855</v>
      </c>
      <c r="C2372" s="10">
        <v>855</v>
      </c>
      <c r="D2372" s="11" t="s">
        <v>5552</v>
      </c>
      <c r="E2372" s="11"/>
      <c r="F2372" s="11"/>
      <c r="G2372" s="11" t="s">
        <v>46</v>
      </c>
      <c r="H2372" s="10" t="s">
        <v>163</v>
      </c>
      <c r="I2372" s="41" t="s">
        <v>164</v>
      </c>
      <c r="J2372" s="41">
        <v>0</v>
      </c>
      <c r="K2372" s="10" t="s">
        <v>65</v>
      </c>
      <c r="L2372" s="10" t="s">
        <v>66</v>
      </c>
      <c r="M2372" s="10" t="s">
        <v>67</v>
      </c>
      <c r="N2372" s="13" t="s">
        <v>3</v>
      </c>
      <c r="O2372" s="10" t="s">
        <v>604</v>
      </c>
      <c r="P2372" s="15" t="s">
        <v>2577</v>
      </c>
      <c r="Q2372" s="111"/>
      <c r="R2372" s="10"/>
      <c r="S2372" s="10" t="s">
        <v>536</v>
      </c>
      <c r="T2372" s="10" t="s">
        <v>536</v>
      </c>
      <c r="U2372" s="10" t="s">
        <v>2580</v>
      </c>
      <c r="V2372" s="10">
        <v>2710193200</v>
      </c>
      <c r="W2372" s="10" t="s">
        <v>604</v>
      </c>
      <c r="X2372" s="10" t="s">
        <v>4636</v>
      </c>
      <c r="Y2372" s="10" t="s">
        <v>1414</v>
      </c>
      <c r="Z2372" s="10" t="s">
        <v>88</v>
      </c>
      <c r="AA2372" s="10" t="s">
        <v>5553</v>
      </c>
      <c r="AB2372" s="113" t="s">
        <v>1391</v>
      </c>
      <c r="AC2372" s="14"/>
      <c r="AD2372" s="14"/>
      <c r="AE2372" s="14"/>
      <c r="AF2372" s="14"/>
      <c r="AG2372" s="14"/>
      <c r="AH2372" s="14"/>
    </row>
    <row r="2373" spans="2:41" hidden="1" x14ac:dyDescent="0.35">
      <c r="B2373" s="10">
        <v>45686809</v>
      </c>
      <c r="C2373" s="10">
        <v>809</v>
      </c>
      <c r="D2373" s="11" t="s">
        <v>5554</v>
      </c>
      <c r="E2373" s="10">
        <v>45661801</v>
      </c>
      <c r="F2373" s="11" t="s">
        <v>1447</v>
      </c>
      <c r="G2373" s="11" t="s">
        <v>46</v>
      </c>
      <c r="H2373" s="10" t="s">
        <v>47</v>
      </c>
      <c r="I2373" s="41" t="s">
        <v>48</v>
      </c>
      <c r="J2373" s="41" t="s">
        <v>119</v>
      </c>
      <c r="K2373" s="10" t="s">
        <v>65</v>
      </c>
      <c r="L2373" s="10" t="s">
        <v>66</v>
      </c>
      <c r="M2373" s="10" t="s">
        <v>67</v>
      </c>
      <c r="N2373" s="13">
        <v>42856</v>
      </c>
      <c r="O2373" s="10" t="s">
        <v>53</v>
      </c>
      <c r="P2373" s="15" t="s">
        <v>2577</v>
      </c>
      <c r="Q2373" s="10">
        <v>5011987034860</v>
      </c>
      <c r="R2373" s="10" t="s">
        <v>54</v>
      </c>
      <c r="S2373" s="10" t="s">
        <v>44</v>
      </c>
      <c r="T2373" s="11" t="s">
        <v>44</v>
      </c>
      <c r="U2373" s="10" t="s">
        <v>55</v>
      </c>
      <c r="V2373" s="10">
        <v>2710193200</v>
      </c>
      <c r="W2373" s="10" t="s">
        <v>83</v>
      </c>
      <c r="X2373" s="112" t="s">
        <v>4636</v>
      </c>
      <c r="Y2373" s="10" t="s">
        <v>360</v>
      </c>
      <c r="Z2373" s="10" t="s">
        <v>565</v>
      </c>
      <c r="AA2373" s="112" t="s">
        <v>5556</v>
      </c>
      <c r="AB2373" s="113" t="s">
        <v>1391</v>
      </c>
      <c r="AC2373" s="14"/>
      <c r="AD2373" s="14"/>
      <c r="AE2373" s="14"/>
      <c r="AF2373" s="14"/>
      <c r="AG2373" s="14"/>
      <c r="AH2373" s="14"/>
    </row>
    <row r="2374" spans="2:41" hidden="1" x14ac:dyDescent="0.35">
      <c r="B2374" s="10">
        <v>45679855</v>
      </c>
      <c r="C2374" s="10">
        <v>855</v>
      </c>
      <c r="D2374" s="11" t="s">
        <v>5557</v>
      </c>
      <c r="E2374" s="11">
        <v>45273801</v>
      </c>
      <c r="F2374" s="11" t="s">
        <v>1451</v>
      </c>
      <c r="G2374" s="11" t="s">
        <v>46</v>
      </c>
      <c r="H2374" s="10" t="s">
        <v>163</v>
      </c>
      <c r="I2374" s="41" t="s">
        <v>164</v>
      </c>
      <c r="J2374" s="41" t="s">
        <v>119</v>
      </c>
      <c r="K2374" s="10" t="s">
        <v>65</v>
      </c>
      <c r="L2374" s="10" t="s">
        <v>66</v>
      </c>
      <c r="M2374" s="10" t="s">
        <v>67</v>
      </c>
      <c r="N2374" s="13">
        <v>43709</v>
      </c>
      <c r="O2374" s="10" t="s">
        <v>53</v>
      </c>
      <c r="P2374" s="15" t="s">
        <v>2577</v>
      </c>
      <c r="Q2374" s="111" t="s">
        <v>6969</v>
      </c>
      <c r="R2374" s="10" t="s">
        <v>54</v>
      </c>
      <c r="S2374" s="10" t="s">
        <v>536</v>
      </c>
      <c r="T2374" s="10"/>
      <c r="U2374" s="10" t="s">
        <v>55</v>
      </c>
      <c r="V2374" s="10">
        <v>2710193200</v>
      </c>
      <c r="W2374" s="10" t="s">
        <v>70</v>
      </c>
      <c r="X2374" s="112" t="s">
        <v>4639</v>
      </c>
      <c r="Y2374" s="10" t="s">
        <v>1414</v>
      </c>
      <c r="Z2374" s="10" t="s">
        <v>565</v>
      </c>
      <c r="AA2374" s="112" t="s">
        <v>5559</v>
      </c>
      <c r="AB2374" s="113" t="s">
        <v>1391</v>
      </c>
      <c r="AC2374" s="14"/>
      <c r="AD2374" s="14"/>
      <c r="AE2374" s="14"/>
      <c r="AF2374" s="14"/>
      <c r="AG2374" s="14"/>
      <c r="AH2374" s="14"/>
    </row>
    <row r="2375" spans="2:41" hidden="1" x14ac:dyDescent="0.35">
      <c r="B2375" s="10">
        <v>45273801</v>
      </c>
      <c r="C2375" s="10">
        <v>801</v>
      </c>
      <c r="D2375" s="11" t="s">
        <v>1451</v>
      </c>
      <c r="E2375" s="11"/>
      <c r="F2375" s="11"/>
      <c r="G2375" s="11" t="s">
        <v>46</v>
      </c>
      <c r="H2375" s="10" t="s">
        <v>79</v>
      </c>
      <c r="I2375" s="41" t="s">
        <v>79</v>
      </c>
      <c r="J2375" s="41">
        <v>0</v>
      </c>
      <c r="K2375" s="10" t="s">
        <v>65</v>
      </c>
      <c r="L2375" s="10" t="s">
        <v>66</v>
      </c>
      <c r="M2375" s="10" t="s">
        <v>67</v>
      </c>
      <c r="N2375" s="13" t="s">
        <v>604</v>
      </c>
      <c r="O2375" s="10" t="s">
        <v>53</v>
      </c>
      <c r="P2375" s="15" t="s">
        <v>2577</v>
      </c>
      <c r="Q2375" s="11"/>
      <c r="R2375" s="10"/>
      <c r="S2375" s="10" t="s">
        <v>536</v>
      </c>
      <c r="T2375" s="10" t="s">
        <v>536</v>
      </c>
      <c r="U2375" s="10" t="s">
        <v>2580</v>
      </c>
      <c r="V2375" s="10">
        <v>2710193200</v>
      </c>
      <c r="W2375" s="10" t="s">
        <v>44</v>
      </c>
      <c r="X2375" s="112" t="s">
        <v>4639</v>
      </c>
      <c r="Y2375" s="10">
        <v>1176</v>
      </c>
      <c r="Z2375" s="10" t="s">
        <v>88</v>
      </c>
      <c r="AA2375" s="112" t="s">
        <v>5560</v>
      </c>
      <c r="AB2375" s="113" t="s">
        <v>1391</v>
      </c>
      <c r="AC2375" s="14"/>
      <c r="AD2375" s="14"/>
      <c r="AE2375" s="14"/>
      <c r="AF2375" s="14"/>
      <c r="AG2375" s="14"/>
      <c r="AH2375" s="14"/>
    </row>
    <row r="2376" spans="2:41" hidden="1" x14ac:dyDescent="0.35">
      <c r="B2376" s="10">
        <v>45273860</v>
      </c>
      <c r="C2376" s="10">
        <v>860</v>
      </c>
      <c r="D2376" s="11" t="s">
        <v>5561</v>
      </c>
      <c r="E2376" s="11"/>
      <c r="F2376" s="11"/>
      <c r="G2376" s="11" t="s">
        <v>46</v>
      </c>
      <c r="H2376" s="10" t="s">
        <v>163</v>
      </c>
      <c r="I2376" s="41" t="s">
        <v>164</v>
      </c>
      <c r="J2376" s="41">
        <v>0</v>
      </c>
      <c r="K2376" s="10" t="s">
        <v>65</v>
      </c>
      <c r="L2376" s="10" t="s">
        <v>51</v>
      </c>
      <c r="M2376" s="10" t="s">
        <v>52</v>
      </c>
      <c r="N2376" s="13">
        <v>41575</v>
      </c>
      <c r="O2376" s="10" t="s">
        <v>53</v>
      </c>
      <c r="P2376" s="15" t="s">
        <v>2577</v>
      </c>
      <c r="Q2376" s="11"/>
      <c r="R2376" s="10"/>
      <c r="S2376" s="10">
        <v>45273855</v>
      </c>
      <c r="T2376" s="10" t="s">
        <v>1455</v>
      </c>
      <c r="U2376" s="10" t="s">
        <v>2594</v>
      </c>
      <c r="V2376" s="10">
        <v>2710193200</v>
      </c>
      <c r="W2376" s="10" t="s">
        <v>2582</v>
      </c>
      <c r="X2376" s="10" t="s">
        <v>4639</v>
      </c>
      <c r="Y2376" s="10" t="s">
        <v>3084</v>
      </c>
      <c r="Z2376" s="10" t="s">
        <v>604</v>
      </c>
      <c r="AA2376" s="10" t="s">
        <v>5562</v>
      </c>
      <c r="AB2376" s="113" t="s">
        <v>1391</v>
      </c>
      <c r="AC2376" s="14"/>
      <c r="AD2376" s="14"/>
      <c r="AE2376" s="14"/>
      <c r="AF2376" s="14"/>
      <c r="AG2376" s="14"/>
      <c r="AH2376" s="14"/>
    </row>
    <row r="2377" spans="2:41" hidden="1" x14ac:dyDescent="0.35">
      <c r="B2377" s="10">
        <v>45273979</v>
      </c>
      <c r="C2377" s="10">
        <v>979</v>
      </c>
      <c r="D2377" s="11" t="s">
        <v>5563</v>
      </c>
      <c r="E2377" s="11"/>
      <c r="F2377" s="11"/>
      <c r="G2377" s="11" t="s">
        <v>46</v>
      </c>
      <c r="H2377" s="10" t="s">
        <v>151</v>
      </c>
      <c r="I2377" s="41" t="s">
        <v>86</v>
      </c>
      <c r="J2377" s="41">
        <v>0</v>
      </c>
      <c r="K2377" s="10" t="s">
        <v>65</v>
      </c>
      <c r="L2377" s="10" t="s">
        <v>51</v>
      </c>
      <c r="M2377" s="10" t="s">
        <v>52</v>
      </c>
      <c r="N2377" s="13" t="s">
        <v>3</v>
      </c>
      <c r="O2377" s="10" t="s">
        <v>604</v>
      </c>
      <c r="P2377" s="15" t="s">
        <v>2577</v>
      </c>
      <c r="Q2377" s="11"/>
      <c r="R2377" s="10"/>
      <c r="S2377" s="10" t="s">
        <v>536</v>
      </c>
      <c r="T2377" s="10" t="s">
        <v>536</v>
      </c>
      <c r="U2377" s="10" t="s">
        <v>2580</v>
      </c>
      <c r="V2377" s="10">
        <v>2710193200</v>
      </c>
      <c r="W2377" s="10" t="s">
        <v>2582</v>
      </c>
      <c r="X2377" s="112" t="s">
        <v>4639</v>
      </c>
      <c r="Y2377" s="10" t="s">
        <v>87</v>
      </c>
      <c r="Z2377" s="10" t="s">
        <v>88</v>
      </c>
      <c r="AA2377" s="112" t="s">
        <v>4640</v>
      </c>
      <c r="AB2377" s="113" t="s">
        <v>1391</v>
      </c>
      <c r="AC2377" s="14"/>
      <c r="AD2377" s="14"/>
      <c r="AE2377" s="14"/>
      <c r="AF2377" s="14"/>
      <c r="AG2377" s="14"/>
      <c r="AH2377" s="14"/>
    </row>
    <row r="2378" spans="2:41" hidden="1" x14ac:dyDescent="0.35">
      <c r="B2378" s="10">
        <v>45273849</v>
      </c>
      <c r="C2378" s="10">
        <v>849</v>
      </c>
      <c r="D2378" s="11" t="s">
        <v>5564</v>
      </c>
      <c r="E2378" s="11"/>
      <c r="F2378" s="11"/>
      <c r="G2378" s="11" t="s">
        <v>46</v>
      </c>
      <c r="H2378" s="10" t="s">
        <v>47</v>
      </c>
      <c r="I2378" s="41" t="s">
        <v>48</v>
      </c>
      <c r="J2378" s="41">
        <v>0</v>
      </c>
      <c r="K2378" s="10" t="s">
        <v>65</v>
      </c>
      <c r="L2378" s="10" t="s">
        <v>51</v>
      </c>
      <c r="M2378" s="10" t="s">
        <v>67</v>
      </c>
      <c r="N2378" s="13" t="s">
        <v>2668</v>
      </c>
      <c r="O2378" s="10" t="s">
        <v>53</v>
      </c>
      <c r="P2378" s="15" t="s">
        <v>2577</v>
      </c>
      <c r="Q2378" s="11"/>
      <c r="R2378" s="10"/>
      <c r="S2378" s="10">
        <v>45273809</v>
      </c>
      <c r="T2378" s="10" t="s">
        <v>1458</v>
      </c>
      <c r="U2378" s="10" t="s">
        <v>2594</v>
      </c>
      <c r="V2378" s="10">
        <v>2710193200</v>
      </c>
      <c r="W2378" s="10" t="s">
        <v>2582</v>
      </c>
      <c r="X2378" s="112" t="s">
        <v>5565</v>
      </c>
      <c r="Y2378" s="10" t="s">
        <v>360</v>
      </c>
      <c r="Z2378" s="10" t="s">
        <v>88</v>
      </c>
      <c r="AA2378" s="112" t="s">
        <v>5566</v>
      </c>
      <c r="AB2378" s="113" t="s">
        <v>1391</v>
      </c>
      <c r="AC2378" s="14"/>
      <c r="AD2378" s="14"/>
      <c r="AE2378" s="14"/>
      <c r="AF2378" s="14"/>
      <c r="AG2378" s="14"/>
      <c r="AH2378" s="14"/>
    </row>
    <row r="2379" spans="2:41" hidden="1" x14ac:dyDescent="0.35">
      <c r="B2379" s="10">
        <v>45273967</v>
      </c>
      <c r="C2379" s="10">
        <v>967</v>
      </c>
      <c r="D2379" s="11" t="s">
        <v>4638</v>
      </c>
      <c r="E2379" s="10"/>
      <c r="F2379" s="11"/>
      <c r="G2379" s="11" t="s">
        <v>46</v>
      </c>
      <c r="H2379" s="59" t="s">
        <v>151</v>
      </c>
      <c r="I2379" s="41" t="s">
        <v>86</v>
      </c>
      <c r="J2379" s="41">
        <v>0</v>
      </c>
      <c r="K2379" s="10" t="s">
        <v>65</v>
      </c>
      <c r="L2379" s="59" t="s">
        <v>66</v>
      </c>
      <c r="M2379" s="59" t="s">
        <v>52</v>
      </c>
      <c r="N2379" s="95">
        <v>41415</v>
      </c>
      <c r="O2379" s="59" t="s">
        <v>53</v>
      </c>
      <c r="P2379" s="15" t="s">
        <v>2577</v>
      </c>
      <c r="Q2379" s="10"/>
      <c r="R2379" s="10"/>
      <c r="S2379" s="10">
        <v>45273979</v>
      </c>
      <c r="T2379" s="11" t="s">
        <v>5563</v>
      </c>
      <c r="U2379" s="10" t="s">
        <v>2594</v>
      </c>
      <c r="V2379" s="10">
        <v>2710193200</v>
      </c>
      <c r="W2379" s="10" t="s">
        <v>604</v>
      </c>
      <c r="X2379" s="112" t="s">
        <v>4639</v>
      </c>
      <c r="Y2379" s="10" t="s">
        <v>87</v>
      </c>
      <c r="Z2379" s="10" t="s">
        <v>88</v>
      </c>
      <c r="AA2379" s="112" t="s">
        <v>4640</v>
      </c>
      <c r="AB2379" s="113" t="s">
        <v>1391</v>
      </c>
      <c r="AC2379" s="14"/>
      <c r="AD2379" s="14"/>
      <c r="AE2379" s="14"/>
      <c r="AF2379" s="14"/>
      <c r="AG2379" s="14"/>
      <c r="AH2379" s="14"/>
    </row>
    <row r="2380" spans="2:41" hidden="1" x14ac:dyDescent="0.35">
      <c r="B2380" s="10">
        <v>45653849</v>
      </c>
      <c r="C2380" s="10">
        <v>849</v>
      </c>
      <c r="D2380" s="11" t="s">
        <v>5567</v>
      </c>
      <c r="E2380" s="11"/>
      <c r="F2380" s="11"/>
      <c r="G2380" s="11" t="s">
        <v>46</v>
      </c>
      <c r="H2380" s="10" t="s">
        <v>47</v>
      </c>
      <c r="I2380" s="41" t="s">
        <v>48</v>
      </c>
      <c r="J2380" s="41">
        <v>0</v>
      </c>
      <c r="K2380" s="10" t="s">
        <v>65</v>
      </c>
      <c r="L2380" s="10" t="s">
        <v>51</v>
      </c>
      <c r="M2380" s="10" t="s">
        <v>52</v>
      </c>
      <c r="N2380" s="13">
        <v>41820</v>
      </c>
      <c r="O2380" s="10" t="s">
        <v>92</v>
      </c>
      <c r="P2380" s="15" t="s">
        <v>2577</v>
      </c>
      <c r="Q2380" s="11"/>
      <c r="R2380" s="10"/>
      <c r="S2380" s="10" t="s">
        <v>536</v>
      </c>
      <c r="T2380" s="10" t="s">
        <v>536</v>
      </c>
      <c r="U2380" s="10" t="s">
        <v>2580</v>
      </c>
      <c r="V2380" s="10">
        <v>3403990000</v>
      </c>
      <c r="W2380" s="10" t="s">
        <v>2582</v>
      </c>
      <c r="X2380" s="10" t="s">
        <v>5568</v>
      </c>
      <c r="Y2380" s="10" t="s">
        <v>360</v>
      </c>
      <c r="Z2380" s="10" t="s">
        <v>671</v>
      </c>
      <c r="AA2380" s="10" t="s">
        <v>5569</v>
      </c>
      <c r="AB2380" s="113" t="s">
        <v>1391</v>
      </c>
      <c r="AC2380" s="14"/>
      <c r="AD2380" s="14"/>
      <c r="AE2380" s="14"/>
      <c r="AF2380" s="14"/>
      <c r="AG2380" s="14"/>
      <c r="AH2380" s="14"/>
    </row>
    <row r="2381" spans="2:41" hidden="1" x14ac:dyDescent="0.35">
      <c r="B2381" s="10">
        <v>45652849</v>
      </c>
      <c r="C2381" s="10">
        <v>849</v>
      </c>
      <c r="D2381" s="11" t="s">
        <v>5570</v>
      </c>
      <c r="E2381" s="11"/>
      <c r="F2381" s="11"/>
      <c r="G2381" s="11" t="s">
        <v>46</v>
      </c>
      <c r="H2381" s="10" t="s">
        <v>47</v>
      </c>
      <c r="I2381" s="41" t="s">
        <v>48</v>
      </c>
      <c r="J2381" s="41">
        <v>0</v>
      </c>
      <c r="K2381" s="10" t="s">
        <v>65</v>
      </c>
      <c r="L2381" s="10" t="s">
        <v>51</v>
      </c>
      <c r="M2381" s="10" t="s">
        <v>52</v>
      </c>
      <c r="N2381" s="13">
        <v>41820</v>
      </c>
      <c r="O2381" s="10" t="s">
        <v>92</v>
      </c>
      <c r="P2381" s="15" t="s">
        <v>2577</v>
      </c>
      <c r="Q2381" s="11"/>
      <c r="R2381" s="10"/>
      <c r="S2381" s="10" t="s">
        <v>536</v>
      </c>
      <c r="T2381" s="10" t="s">
        <v>536</v>
      </c>
      <c r="U2381" s="112" t="s">
        <v>2580</v>
      </c>
      <c r="V2381" s="10">
        <v>3403990000</v>
      </c>
      <c r="W2381" s="10" t="s">
        <v>2582</v>
      </c>
      <c r="X2381" s="112" t="s">
        <v>5571</v>
      </c>
      <c r="Y2381" s="10" t="s">
        <v>360</v>
      </c>
      <c r="Z2381" s="10" t="s">
        <v>671</v>
      </c>
      <c r="AA2381" s="112" t="s">
        <v>5572</v>
      </c>
      <c r="AB2381" s="113" t="s">
        <v>1391</v>
      </c>
      <c r="AC2381" s="14"/>
      <c r="AD2381" s="14"/>
      <c r="AE2381" s="14"/>
      <c r="AF2381" s="14"/>
      <c r="AG2381" s="14"/>
      <c r="AH2381" s="14"/>
    </row>
    <row r="2382" spans="2:41" hidden="1" x14ac:dyDescent="0.35">
      <c r="B2382" s="10">
        <v>45651849</v>
      </c>
      <c r="C2382" s="10">
        <v>849</v>
      </c>
      <c r="D2382" s="11" t="s">
        <v>5573</v>
      </c>
      <c r="E2382" s="11"/>
      <c r="F2382" s="11"/>
      <c r="G2382" s="11" t="s">
        <v>46</v>
      </c>
      <c r="H2382" s="10" t="s">
        <v>47</v>
      </c>
      <c r="I2382" s="41" t="s">
        <v>48</v>
      </c>
      <c r="J2382" s="41">
        <v>0</v>
      </c>
      <c r="K2382" s="10" t="s">
        <v>65</v>
      </c>
      <c r="L2382" s="10" t="s">
        <v>51</v>
      </c>
      <c r="M2382" s="10" t="s">
        <v>52</v>
      </c>
      <c r="N2382" s="13">
        <v>41820</v>
      </c>
      <c r="O2382" s="10" t="s">
        <v>92</v>
      </c>
      <c r="P2382" s="15" t="s">
        <v>2577</v>
      </c>
      <c r="Q2382" s="11"/>
      <c r="R2382" s="10"/>
      <c r="S2382" s="10" t="s">
        <v>536</v>
      </c>
      <c r="T2382" s="10" t="s">
        <v>536</v>
      </c>
      <c r="U2382" s="112" t="s">
        <v>2580</v>
      </c>
      <c r="V2382" s="10">
        <v>3403990000</v>
      </c>
      <c r="W2382" s="10" t="s">
        <v>2582</v>
      </c>
      <c r="X2382" s="112" t="s">
        <v>5574</v>
      </c>
      <c r="Y2382" s="10" t="s">
        <v>360</v>
      </c>
      <c r="Z2382" s="10" t="s">
        <v>671</v>
      </c>
      <c r="AA2382" s="10" t="s">
        <v>5575</v>
      </c>
      <c r="AB2382" s="113" t="s">
        <v>1391</v>
      </c>
      <c r="AC2382" s="14"/>
      <c r="AD2382" s="14"/>
      <c r="AE2382" s="14"/>
      <c r="AF2382" s="14"/>
      <c r="AG2382" s="14"/>
      <c r="AH2382" s="14"/>
    </row>
    <row r="2383" spans="2:41" hidden="1" x14ac:dyDescent="0.35">
      <c r="B2383" s="10">
        <v>45666860</v>
      </c>
      <c r="C2383" s="10">
        <v>860</v>
      </c>
      <c r="D2383" s="11" t="s">
        <v>5576</v>
      </c>
      <c r="E2383" s="11"/>
      <c r="F2383" s="11"/>
      <c r="G2383" s="11" t="s">
        <v>46</v>
      </c>
      <c r="H2383" s="10" t="s">
        <v>163</v>
      </c>
      <c r="I2383" s="41" t="s">
        <v>164</v>
      </c>
      <c r="J2383" s="41">
        <v>0</v>
      </c>
      <c r="K2383" s="10" t="s">
        <v>65</v>
      </c>
      <c r="L2383" s="10" t="s">
        <v>51</v>
      </c>
      <c r="M2383" s="10" t="s">
        <v>52</v>
      </c>
      <c r="N2383" s="13" t="s">
        <v>3</v>
      </c>
      <c r="O2383" s="10" t="s">
        <v>604</v>
      </c>
      <c r="P2383" s="15" t="s">
        <v>2577</v>
      </c>
      <c r="Q2383" s="11"/>
      <c r="R2383" s="10"/>
      <c r="S2383" s="10" t="s">
        <v>536</v>
      </c>
      <c r="T2383" s="10" t="s">
        <v>536</v>
      </c>
      <c r="U2383" s="10" t="s">
        <v>2580</v>
      </c>
      <c r="V2383" s="10">
        <v>2710193200</v>
      </c>
      <c r="W2383" s="10" t="s">
        <v>2582</v>
      </c>
      <c r="X2383" s="112" t="s">
        <v>5577</v>
      </c>
      <c r="Y2383" s="10" t="s">
        <v>5578</v>
      </c>
      <c r="Z2383" s="10" t="s">
        <v>3085</v>
      </c>
      <c r="AA2383" s="112" t="s">
        <v>5579</v>
      </c>
      <c r="AB2383" s="113" t="s">
        <v>1391</v>
      </c>
      <c r="AC2383" s="14"/>
      <c r="AD2383" s="14"/>
      <c r="AE2383" s="14"/>
      <c r="AF2383" s="14"/>
      <c r="AG2383" s="14"/>
      <c r="AH2383" s="14"/>
      <c r="AL2383" s="115"/>
      <c r="AO2383" s="115"/>
    </row>
    <row r="2384" spans="2:41" hidden="1" x14ac:dyDescent="0.35">
      <c r="B2384" s="10">
        <v>45254860</v>
      </c>
      <c r="C2384" s="10">
        <v>860</v>
      </c>
      <c r="D2384" s="11" t="s">
        <v>4619</v>
      </c>
      <c r="E2384" s="11"/>
      <c r="F2384" s="11"/>
      <c r="G2384" s="11" t="s">
        <v>46</v>
      </c>
      <c r="H2384" s="10" t="s">
        <v>163</v>
      </c>
      <c r="I2384" s="41" t="s">
        <v>164</v>
      </c>
      <c r="J2384" s="41">
        <v>0</v>
      </c>
      <c r="K2384" s="10" t="s">
        <v>65</v>
      </c>
      <c r="L2384" s="10" t="s">
        <v>51</v>
      </c>
      <c r="M2384" s="10" t="s">
        <v>52</v>
      </c>
      <c r="N2384" s="13">
        <v>40989</v>
      </c>
      <c r="O2384" s="10" t="s">
        <v>92</v>
      </c>
      <c r="P2384" s="15" t="s">
        <v>2577</v>
      </c>
      <c r="Q2384" s="11"/>
      <c r="R2384" s="10"/>
      <c r="S2384" s="10">
        <v>45307860</v>
      </c>
      <c r="T2384" s="10" t="s">
        <v>1492</v>
      </c>
      <c r="U2384" s="10" t="s">
        <v>2594</v>
      </c>
      <c r="V2384" s="10">
        <v>3403190000</v>
      </c>
      <c r="W2384" s="10" t="s">
        <v>2582</v>
      </c>
      <c r="X2384" s="112" t="s">
        <v>5580</v>
      </c>
      <c r="Y2384" s="10" t="s">
        <v>351</v>
      </c>
      <c r="Z2384" s="10" t="s">
        <v>3085</v>
      </c>
      <c r="AA2384" s="112" t="s">
        <v>5581</v>
      </c>
      <c r="AB2384" s="113" t="s">
        <v>1391</v>
      </c>
      <c r="AC2384" s="14"/>
      <c r="AD2384" s="14"/>
      <c r="AE2384" s="14"/>
      <c r="AF2384" s="14"/>
      <c r="AG2384" s="14"/>
      <c r="AH2384" s="14"/>
      <c r="AL2384" s="115"/>
      <c r="AO2384" s="115"/>
    </row>
    <row r="2385" spans="2:41" hidden="1" x14ac:dyDescent="0.35">
      <c r="B2385" s="10">
        <v>45255860</v>
      </c>
      <c r="C2385" s="10">
        <v>860</v>
      </c>
      <c r="D2385" s="11" t="s">
        <v>4623</v>
      </c>
      <c r="E2385" s="11"/>
      <c r="F2385" s="11"/>
      <c r="G2385" s="11" t="s">
        <v>46</v>
      </c>
      <c r="H2385" s="10" t="s">
        <v>1493</v>
      </c>
      <c r="I2385" s="41" t="s">
        <v>164</v>
      </c>
      <c r="J2385" s="41">
        <v>0</v>
      </c>
      <c r="K2385" s="10" t="s">
        <v>65</v>
      </c>
      <c r="L2385" s="10" t="s">
        <v>51</v>
      </c>
      <c r="M2385" s="10" t="s">
        <v>52</v>
      </c>
      <c r="N2385" s="13">
        <v>40906</v>
      </c>
      <c r="O2385" s="10" t="s">
        <v>92</v>
      </c>
      <c r="P2385" s="15" t="s">
        <v>2577</v>
      </c>
      <c r="Q2385" s="11"/>
      <c r="R2385" s="10"/>
      <c r="S2385" s="10">
        <v>45313860</v>
      </c>
      <c r="T2385" s="10" t="s">
        <v>1496</v>
      </c>
      <c r="U2385" s="10" t="s">
        <v>2594</v>
      </c>
      <c r="V2385" s="10">
        <v>3403190000</v>
      </c>
      <c r="W2385" s="10" t="s">
        <v>2582</v>
      </c>
      <c r="X2385" s="10" t="s">
        <v>5582</v>
      </c>
      <c r="Y2385" s="10" t="s">
        <v>351</v>
      </c>
      <c r="Z2385" s="10" t="s">
        <v>3085</v>
      </c>
      <c r="AA2385" s="10" t="s">
        <v>5583</v>
      </c>
      <c r="AB2385" s="113" t="s">
        <v>1391</v>
      </c>
      <c r="AC2385" s="14"/>
      <c r="AD2385" s="14"/>
      <c r="AE2385" s="14"/>
      <c r="AF2385" s="14"/>
      <c r="AG2385" s="14"/>
      <c r="AH2385" s="14"/>
    </row>
    <row r="2386" spans="2:41" hidden="1" x14ac:dyDescent="0.35">
      <c r="B2386" s="10">
        <v>45243860</v>
      </c>
      <c r="C2386" s="10">
        <v>860</v>
      </c>
      <c r="D2386" s="11" t="s">
        <v>5584</v>
      </c>
      <c r="E2386" s="11"/>
      <c r="F2386" s="11"/>
      <c r="G2386" s="11" t="s">
        <v>46</v>
      </c>
      <c r="H2386" s="10" t="s">
        <v>1493</v>
      </c>
      <c r="I2386" s="41" t="s">
        <v>164</v>
      </c>
      <c r="J2386" s="41">
        <v>0</v>
      </c>
      <c r="K2386" s="10" t="s">
        <v>65</v>
      </c>
      <c r="L2386" s="10" t="s">
        <v>51</v>
      </c>
      <c r="M2386" s="10" t="s">
        <v>52</v>
      </c>
      <c r="N2386" s="13">
        <v>41291</v>
      </c>
      <c r="O2386" s="10" t="s">
        <v>92</v>
      </c>
      <c r="P2386" s="15" t="s">
        <v>2577</v>
      </c>
      <c r="Q2386" s="11"/>
      <c r="R2386" s="10"/>
      <c r="S2386" s="10">
        <v>45314860</v>
      </c>
      <c r="T2386" s="10" t="s">
        <v>1501</v>
      </c>
      <c r="U2386" s="10" t="s">
        <v>2594</v>
      </c>
      <c r="V2386" s="10">
        <v>3403190000</v>
      </c>
      <c r="W2386" s="10" t="s">
        <v>2582</v>
      </c>
      <c r="X2386" s="112" t="s">
        <v>5585</v>
      </c>
      <c r="Y2386" s="10" t="s">
        <v>3106</v>
      </c>
      <c r="Z2386" s="10" t="s">
        <v>2664</v>
      </c>
      <c r="AA2386" s="112" t="s">
        <v>5586</v>
      </c>
      <c r="AB2386" s="113" t="s">
        <v>1391</v>
      </c>
      <c r="AC2386" s="14"/>
      <c r="AD2386" s="14"/>
      <c r="AE2386" s="14"/>
      <c r="AF2386" s="14"/>
      <c r="AG2386" s="14"/>
      <c r="AH2386" s="14"/>
    </row>
    <row r="2387" spans="2:41" hidden="1" x14ac:dyDescent="0.35">
      <c r="B2387" s="10">
        <v>45305979</v>
      </c>
      <c r="C2387" s="10">
        <v>979</v>
      </c>
      <c r="D2387" s="11" t="s">
        <v>5587</v>
      </c>
      <c r="E2387" s="11"/>
      <c r="F2387" s="11"/>
      <c r="G2387" s="11" t="s">
        <v>46</v>
      </c>
      <c r="H2387" s="10" t="s">
        <v>151</v>
      </c>
      <c r="I2387" s="41" t="s">
        <v>86</v>
      </c>
      <c r="J2387" s="41">
        <v>0</v>
      </c>
      <c r="K2387" s="10" t="s">
        <v>65</v>
      </c>
      <c r="L2387" s="10" t="s">
        <v>51</v>
      </c>
      <c r="M2387" s="10" t="s">
        <v>67</v>
      </c>
      <c r="N2387" s="13" t="s">
        <v>604</v>
      </c>
      <c r="O2387" s="10" t="s">
        <v>92</v>
      </c>
      <c r="P2387" s="15" t="s">
        <v>2577</v>
      </c>
      <c r="Q2387" s="11"/>
      <c r="R2387" s="10"/>
      <c r="S2387" s="10" t="s">
        <v>536</v>
      </c>
      <c r="T2387" s="10" t="s">
        <v>536</v>
      </c>
      <c r="U2387" s="10" t="s">
        <v>2580</v>
      </c>
      <c r="V2387" s="10">
        <v>3403190000</v>
      </c>
      <c r="W2387" s="10" t="s">
        <v>2582</v>
      </c>
      <c r="X2387" s="112" t="s">
        <v>5585</v>
      </c>
      <c r="Y2387" s="10" t="s">
        <v>87</v>
      </c>
      <c r="Z2387" s="10" t="s">
        <v>3085</v>
      </c>
      <c r="AA2387" s="112" t="s">
        <v>5588</v>
      </c>
      <c r="AB2387" s="113" t="s">
        <v>1391</v>
      </c>
      <c r="AC2387" s="14"/>
      <c r="AD2387" s="14"/>
      <c r="AE2387" s="14"/>
      <c r="AF2387" s="14"/>
      <c r="AG2387" s="14"/>
      <c r="AH2387" s="14"/>
    </row>
    <row r="2388" spans="2:41" hidden="1" x14ac:dyDescent="0.35">
      <c r="B2388" s="10">
        <v>45664860</v>
      </c>
      <c r="C2388" s="10">
        <v>860</v>
      </c>
      <c r="D2388" s="11" t="s">
        <v>5589</v>
      </c>
      <c r="E2388" s="11"/>
      <c r="F2388" s="11"/>
      <c r="G2388" s="11" t="s">
        <v>46</v>
      </c>
      <c r="H2388" s="10" t="s">
        <v>1493</v>
      </c>
      <c r="I2388" s="41" t="s">
        <v>164</v>
      </c>
      <c r="J2388" s="41">
        <v>0</v>
      </c>
      <c r="K2388" s="10" t="s">
        <v>65</v>
      </c>
      <c r="L2388" s="10" t="s">
        <v>51</v>
      </c>
      <c r="M2388" s="10" t="s">
        <v>52</v>
      </c>
      <c r="N2388" s="13">
        <v>41768</v>
      </c>
      <c r="O2388" s="10" t="s">
        <v>92</v>
      </c>
      <c r="P2388" s="15" t="s">
        <v>2577</v>
      </c>
      <c r="Q2388" s="11"/>
      <c r="R2388" s="10"/>
      <c r="S2388" s="10">
        <v>45315860</v>
      </c>
      <c r="T2388" s="10" t="s">
        <v>1507</v>
      </c>
      <c r="U2388" s="10" t="s">
        <v>2594</v>
      </c>
      <c r="V2388" s="10">
        <v>3403190000</v>
      </c>
      <c r="W2388" s="10" t="s">
        <v>2582</v>
      </c>
      <c r="X2388" s="112" t="s">
        <v>5590</v>
      </c>
      <c r="Y2388" s="10" t="s">
        <v>351</v>
      </c>
      <c r="Z2388" s="10" t="s">
        <v>2664</v>
      </c>
      <c r="AA2388" s="112" t="s">
        <v>5591</v>
      </c>
      <c r="AB2388" s="113" t="s">
        <v>1391</v>
      </c>
      <c r="AC2388" s="14"/>
      <c r="AD2388" s="14"/>
      <c r="AE2388" s="14"/>
      <c r="AF2388" s="14"/>
      <c r="AG2388" s="14"/>
      <c r="AH2388" s="14"/>
    </row>
    <row r="2389" spans="2:41" hidden="1" x14ac:dyDescent="0.35">
      <c r="B2389" s="10">
        <v>45314979</v>
      </c>
      <c r="C2389" s="10">
        <v>979</v>
      </c>
      <c r="D2389" s="11" t="s">
        <v>5592</v>
      </c>
      <c r="E2389" s="11"/>
      <c r="F2389" s="11"/>
      <c r="G2389" s="11" t="s">
        <v>46</v>
      </c>
      <c r="H2389" s="10" t="s">
        <v>151</v>
      </c>
      <c r="I2389" s="41" t="s">
        <v>86</v>
      </c>
      <c r="J2389" s="41">
        <v>0</v>
      </c>
      <c r="K2389" s="10" t="s">
        <v>65</v>
      </c>
      <c r="L2389" s="10" t="s">
        <v>51</v>
      </c>
      <c r="M2389" s="10" t="s">
        <v>67</v>
      </c>
      <c r="N2389" s="13">
        <v>43581</v>
      </c>
      <c r="O2389" s="10" t="s">
        <v>92</v>
      </c>
      <c r="P2389" s="15" t="s">
        <v>2577</v>
      </c>
      <c r="Q2389" s="11"/>
      <c r="R2389" s="10"/>
      <c r="S2389" s="10" t="s">
        <v>536</v>
      </c>
      <c r="T2389" s="10" t="s">
        <v>536</v>
      </c>
      <c r="U2389" s="10" t="s">
        <v>2580</v>
      </c>
      <c r="V2389" s="10">
        <v>3403190000</v>
      </c>
      <c r="W2389" s="10" t="s">
        <v>2582</v>
      </c>
      <c r="X2389" s="112" t="s">
        <v>5593</v>
      </c>
      <c r="Y2389" s="10" t="s">
        <v>87</v>
      </c>
      <c r="Z2389" s="10" t="s">
        <v>671</v>
      </c>
      <c r="AA2389" s="112" t="s">
        <v>5594</v>
      </c>
      <c r="AB2389" s="113" t="s">
        <v>1391</v>
      </c>
      <c r="AC2389" s="14"/>
      <c r="AD2389" s="14"/>
      <c r="AE2389" s="14"/>
      <c r="AF2389" s="14"/>
      <c r="AG2389" s="14"/>
      <c r="AH2389" s="14"/>
    </row>
    <row r="2390" spans="2:41" hidden="1" x14ac:dyDescent="0.35">
      <c r="B2390" s="10">
        <v>45301860</v>
      </c>
      <c r="C2390" s="10">
        <v>860</v>
      </c>
      <c r="D2390" s="11" t="s">
        <v>5595</v>
      </c>
      <c r="E2390" s="11"/>
      <c r="F2390" s="11"/>
      <c r="G2390" s="11" t="s">
        <v>46</v>
      </c>
      <c r="H2390" s="10" t="s">
        <v>163</v>
      </c>
      <c r="I2390" s="41" t="s">
        <v>164</v>
      </c>
      <c r="J2390" s="41">
        <v>0</v>
      </c>
      <c r="K2390" s="10" t="s">
        <v>65</v>
      </c>
      <c r="L2390" s="10" t="s">
        <v>51</v>
      </c>
      <c r="M2390" s="10" t="s">
        <v>52</v>
      </c>
      <c r="N2390" s="13">
        <v>41436</v>
      </c>
      <c r="O2390" s="10" t="s">
        <v>92</v>
      </c>
      <c r="P2390" s="15" t="s">
        <v>2577</v>
      </c>
      <c r="Q2390" s="11"/>
      <c r="R2390" s="10"/>
      <c r="S2390" s="10" t="s">
        <v>536</v>
      </c>
      <c r="T2390" s="10" t="s">
        <v>536</v>
      </c>
      <c r="U2390" s="10" t="s">
        <v>2580</v>
      </c>
      <c r="V2390" s="10">
        <v>3403990000</v>
      </c>
      <c r="W2390" s="10" t="s">
        <v>2582</v>
      </c>
      <c r="X2390" s="112" t="s">
        <v>5596</v>
      </c>
      <c r="Y2390" s="10" t="s">
        <v>351</v>
      </c>
      <c r="Z2390" s="10" t="s">
        <v>671</v>
      </c>
      <c r="AA2390" s="112" t="s">
        <v>5597</v>
      </c>
      <c r="AB2390" s="113" t="s">
        <v>1391</v>
      </c>
      <c r="AC2390" s="14"/>
      <c r="AD2390" s="14"/>
      <c r="AE2390" s="14"/>
      <c r="AF2390" s="14"/>
      <c r="AG2390" s="14"/>
      <c r="AH2390" s="14"/>
    </row>
    <row r="2391" spans="2:41" hidden="1" x14ac:dyDescent="0.35">
      <c r="B2391" s="10">
        <v>45304849</v>
      </c>
      <c r="C2391" s="10">
        <v>849</v>
      </c>
      <c r="D2391" s="11" t="s">
        <v>5598</v>
      </c>
      <c r="E2391" s="11"/>
      <c r="F2391" s="11"/>
      <c r="G2391" s="11" t="s">
        <v>46</v>
      </c>
      <c r="H2391" s="10" t="s">
        <v>2662</v>
      </c>
      <c r="I2391" s="41" t="s">
        <v>140</v>
      </c>
      <c r="J2391" s="41">
        <v>0</v>
      </c>
      <c r="K2391" s="10" t="s">
        <v>65</v>
      </c>
      <c r="L2391" s="10" t="s">
        <v>51</v>
      </c>
      <c r="M2391" s="10" t="s">
        <v>67</v>
      </c>
      <c r="N2391" s="13">
        <v>41520</v>
      </c>
      <c r="O2391" s="10" t="s">
        <v>92</v>
      </c>
      <c r="P2391" s="15" t="s">
        <v>2577</v>
      </c>
      <c r="Q2391" s="11"/>
      <c r="R2391" s="10"/>
      <c r="S2391" s="10" t="s">
        <v>536</v>
      </c>
      <c r="T2391" s="10" t="s">
        <v>536</v>
      </c>
      <c r="U2391" s="10" t="s">
        <v>2580</v>
      </c>
      <c r="V2391" s="10">
        <v>3403190000</v>
      </c>
      <c r="W2391" s="10" t="s">
        <v>2582</v>
      </c>
      <c r="X2391" s="10" t="s">
        <v>5599</v>
      </c>
      <c r="Y2391" s="10" t="s">
        <v>354</v>
      </c>
      <c r="Z2391" s="10" t="s">
        <v>2664</v>
      </c>
      <c r="AA2391" s="10" t="s">
        <v>5600</v>
      </c>
      <c r="AB2391" s="113" t="s">
        <v>1391</v>
      </c>
      <c r="AC2391" s="14"/>
      <c r="AD2391" s="14"/>
      <c r="AE2391" s="14"/>
      <c r="AF2391" s="14"/>
      <c r="AG2391" s="14"/>
      <c r="AH2391" s="14"/>
    </row>
    <row r="2392" spans="2:41" hidden="1" x14ac:dyDescent="0.35">
      <c r="B2392" s="10">
        <v>45303849</v>
      </c>
      <c r="C2392" s="10">
        <v>849</v>
      </c>
      <c r="D2392" s="11" t="s">
        <v>5601</v>
      </c>
      <c r="E2392" s="11"/>
      <c r="F2392" s="11"/>
      <c r="G2392" s="11" t="s">
        <v>46</v>
      </c>
      <c r="H2392" s="10" t="s">
        <v>2662</v>
      </c>
      <c r="I2392" s="41" t="s">
        <v>140</v>
      </c>
      <c r="J2392" s="41">
        <v>0</v>
      </c>
      <c r="K2392" s="10" t="s">
        <v>65</v>
      </c>
      <c r="L2392" s="10" t="s">
        <v>51</v>
      </c>
      <c r="M2392" s="10" t="s">
        <v>67</v>
      </c>
      <c r="N2392" s="13">
        <v>41520</v>
      </c>
      <c r="O2392" s="10" t="s">
        <v>92</v>
      </c>
      <c r="P2392" s="15" t="s">
        <v>2577</v>
      </c>
      <c r="Q2392" s="11"/>
      <c r="R2392" s="10"/>
      <c r="S2392" s="10" t="s">
        <v>536</v>
      </c>
      <c r="T2392" s="10" t="s">
        <v>536</v>
      </c>
      <c r="U2392" s="10" t="s">
        <v>2580</v>
      </c>
      <c r="V2392" s="10">
        <v>3403190000</v>
      </c>
      <c r="W2392" s="10" t="s">
        <v>2582</v>
      </c>
      <c r="X2392" s="112" t="s">
        <v>5602</v>
      </c>
      <c r="Y2392" s="10" t="s">
        <v>354</v>
      </c>
      <c r="Z2392" s="10" t="s">
        <v>2664</v>
      </c>
      <c r="AA2392" s="112" t="s">
        <v>5603</v>
      </c>
      <c r="AB2392" s="113" t="s">
        <v>1391</v>
      </c>
      <c r="AC2392" s="14"/>
      <c r="AD2392" s="14"/>
      <c r="AE2392" s="14"/>
      <c r="AF2392" s="14"/>
      <c r="AG2392" s="14"/>
      <c r="AH2392" s="14"/>
    </row>
    <row r="2393" spans="2:41" hidden="1" x14ac:dyDescent="0.35">
      <c r="B2393" s="10">
        <v>45316979</v>
      </c>
      <c r="C2393" s="10">
        <v>979</v>
      </c>
      <c r="D2393" s="11" t="s">
        <v>5604</v>
      </c>
      <c r="E2393" s="11" t="s">
        <v>45</v>
      </c>
      <c r="F2393" s="11" t="s">
        <v>45</v>
      </c>
      <c r="G2393" s="11" t="s">
        <v>46</v>
      </c>
      <c r="H2393" s="10" t="s">
        <v>151</v>
      </c>
      <c r="I2393" s="41" t="s">
        <v>86</v>
      </c>
      <c r="J2393" s="41" t="s">
        <v>145</v>
      </c>
      <c r="K2393" s="10" t="s">
        <v>65</v>
      </c>
      <c r="L2393" s="10" t="s">
        <v>51</v>
      </c>
      <c r="M2393" s="10" t="s">
        <v>67</v>
      </c>
      <c r="N2393" s="13">
        <v>43969</v>
      </c>
      <c r="O2393" s="10" t="s">
        <v>92</v>
      </c>
      <c r="P2393" s="15" t="s">
        <v>2577</v>
      </c>
      <c r="Q2393" s="11"/>
      <c r="R2393" s="10" t="s">
        <v>54</v>
      </c>
      <c r="S2393" s="10">
        <v>45316845</v>
      </c>
      <c r="T2393" s="10" t="s">
        <v>5605</v>
      </c>
      <c r="U2393" s="112" t="s">
        <v>329</v>
      </c>
      <c r="V2393" s="10">
        <v>3403190000</v>
      </c>
      <c r="W2393" s="10"/>
      <c r="X2393" s="112" t="s">
        <v>87</v>
      </c>
      <c r="Y2393" s="10" t="s">
        <v>3085</v>
      </c>
      <c r="Z2393" s="10" t="s">
        <v>5606</v>
      </c>
      <c r="AA2393" s="112"/>
      <c r="AB2393" s="14" t="s">
        <v>1391</v>
      </c>
      <c r="AC2393" s="14"/>
      <c r="AD2393" s="14"/>
      <c r="AE2393" s="14"/>
      <c r="AF2393" s="14"/>
      <c r="AG2393" s="14"/>
      <c r="AH2393" s="14"/>
    </row>
    <row r="2394" spans="2:41" hidden="1" x14ac:dyDescent="0.35">
      <c r="B2394" s="10">
        <v>48915849</v>
      </c>
      <c r="C2394" s="10">
        <v>849</v>
      </c>
      <c r="D2394" s="11" t="s">
        <v>5607</v>
      </c>
      <c r="E2394" s="11"/>
      <c r="F2394" s="11"/>
      <c r="G2394" s="11" t="s">
        <v>46</v>
      </c>
      <c r="H2394" s="10" t="s">
        <v>47</v>
      </c>
      <c r="I2394" s="41" t="s">
        <v>48</v>
      </c>
      <c r="J2394" s="41"/>
      <c r="K2394" s="10"/>
      <c r="L2394" s="10" t="s">
        <v>51</v>
      </c>
      <c r="M2394" s="10" t="s">
        <v>67</v>
      </c>
      <c r="N2394" s="13">
        <v>42109</v>
      </c>
      <c r="O2394" s="10" t="s">
        <v>53</v>
      </c>
      <c r="P2394" s="15" t="s">
        <v>2577</v>
      </c>
      <c r="Q2394" s="11"/>
      <c r="R2394" s="10"/>
      <c r="S2394" s="10" t="s">
        <v>536</v>
      </c>
      <c r="T2394" s="10" t="s">
        <v>536</v>
      </c>
      <c r="U2394" s="10" t="s">
        <v>2580</v>
      </c>
      <c r="V2394" s="10">
        <v>2710199100</v>
      </c>
      <c r="W2394" s="10" t="s">
        <v>2582</v>
      </c>
      <c r="X2394" s="112" t="s">
        <v>5608</v>
      </c>
      <c r="Y2394" s="10" t="s">
        <v>360</v>
      </c>
      <c r="Z2394" s="10" t="s">
        <v>5609</v>
      </c>
      <c r="AA2394" s="112" t="s">
        <v>5610</v>
      </c>
      <c r="AB2394" s="113"/>
      <c r="AC2394" s="14"/>
      <c r="AD2394" s="14"/>
      <c r="AE2394" s="14"/>
      <c r="AF2394" s="14"/>
      <c r="AG2394" s="14"/>
      <c r="AH2394" s="14"/>
    </row>
    <row r="2395" spans="2:41" hidden="1" x14ac:dyDescent="0.35">
      <c r="B2395" s="10">
        <v>48916849</v>
      </c>
      <c r="C2395" s="10">
        <v>849</v>
      </c>
      <c r="D2395" s="11" t="s">
        <v>5611</v>
      </c>
      <c r="E2395" s="11"/>
      <c r="F2395" s="11"/>
      <c r="G2395" s="11" t="s">
        <v>46</v>
      </c>
      <c r="H2395" s="10" t="s">
        <v>47</v>
      </c>
      <c r="I2395" s="41" t="s">
        <v>48</v>
      </c>
      <c r="J2395" s="41"/>
      <c r="K2395" s="10"/>
      <c r="L2395" s="10" t="s">
        <v>51</v>
      </c>
      <c r="M2395" s="10" t="s">
        <v>67</v>
      </c>
      <c r="N2395" s="13">
        <v>42109</v>
      </c>
      <c r="O2395" s="10" t="s">
        <v>53</v>
      </c>
      <c r="P2395" s="15" t="s">
        <v>2577</v>
      </c>
      <c r="Q2395" s="11"/>
      <c r="R2395" s="10"/>
      <c r="S2395" s="10" t="s">
        <v>536</v>
      </c>
      <c r="T2395" s="10" t="s">
        <v>536</v>
      </c>
      <c r="U2395" s="10" t="s">
        <v>2580</v>
      </c>
      <c r="V2395" s="10">
        <v>2710199100</v>
      </c>
      <c r="W2395" s="10" t="s">
        <v>2582</v>
      </c>
      <c r="X2395" s="112" t="s">
        <v>5612</v>
      </c>
      <c r="Y2395" s="10" t="s">
        <v>360</v>
      </c>
      <c r="Z2395" s="10" t="s">
        <v>5609</v>
      </c>
      <c r="AA2395" s="112" t="s">
        <v>5613</v>
      </c>
      <c r="AB2395" s="113"/>
      <c r="AC2395" s="14"/>
      <c r="AD2395" s="14"/>
      <c r="AE2395" s="14"/>
      <c r="AF2395" s="14"/>
      <c r="AG2395" s="14"/>
      <c r="AH2395" s="14"/>
      <c r="AL2395" s="115"/>
      <c r="AO2395" s="115"/>
    </row>
    <row r="2396" spans="2:41" hidden="1" x14ac:dyDescent="0.35">
      <c r="B2396" s="10">
        <v>48914849</v>
      </c>
      <c r="C2396" s="10">
        <v>849</v>
      </c>
      <c r="D2396" s="11" t="s">
        <v>5614</v>
      </c>
      <c r="E2396" s="11"/>
      <c r="F2396" s="11"/>
      <c r="G2396" s="11" t="s">
        <v>46</v>
      </c>
      <c r="H2396" s="10" t="s">
        <v>47</v>
      </c>
      <c r="I2396" s="41" t="s">
        <v>48</v>
      </c>
      <c r="J2396" s="41"/>
      <c r="K2396" s="10"/>
      <c r="L2396" s="10" t="s">
        <v>51</v>
      </c>
      <c r="M2396" s="10" t="s">
        <v>67</v>
      </c>
      <c r="N2396" s="13">
        <v>42109</v>
      </c>
      <c r="O2396" s="10" t="s">
        <v>53</v>
      </c>
      <c r="P2396" s="15" t="s">
        <v>2577</v>
      </c>
      <c r="Q2396" s="11"/>
      <c r="R2396" s="10"/>
      <c r="S2396" s="10" t="s">
        <v>536</v>
      </c>
      <c r="T2396" s="10" t="s">
        <v>536</v>
      </c>
      <c r="U2396" s="10" t="s">
        <v>2580</v>
      </c>
      <c r="V2396" s="10">
        <v>2710199100</v>
      </c>
      <c r="W2396" s="10" t="s">
        <v>2582</v>
      </c>
      <c r="X2396" s="112" t="s">
        <v>5615</v>
      </c>
      <c r="Y2396" s="10" t="s">
        <v>360</v>
      </c>
      <c r="Z2396" s="10" t="s">
        <v>671</v>
      </c>
      <c r="AA2396" s="112" t="s">
        <v>5616</v>
      </c>
      <c r="AB2396" s="113"/>
      <c r="AC2396" s="14"/>
      <c r="AD2396" s="14"/>
      <c r="AE2396" s="14"/>
      <c r="AF2396" s="14"/>
      <c r="AG2396" s="14"/>
      <c r="AH2396" s="14"/>
    </row>
    <row r="2397" spans="2:41" hidden="1" x14ac:dyDescent="0.35">
      <c r="B2397" s="10">
        <v>45931905</v>
      </c>
      <c r="C2397" s="10">
        <v>905</v>
      </c>
      <c r="D2397" s="11" t="s">
        <v>5617</v>
      </c>
      <c r="E2397" s="11"/>
      <c r="F2397" s="11"/>
      <c r="G2397" s="11" t="s">
        <v>46</v>
      </c>
      <c r="H2397" s="10" t="s">
        <v>62</v>
      </c>
      <c r="I2397" s="41" t="s">
        <v>63</v>
      </c>
      <c r="J2397" s="41"/>
      <c r="K2397" s="10"/>
      <c r="L2397" s="10" t="s">
        <v>66</v>
      </c>
      <c r="M2397" s="10" t="s">
        <v>52</v>
      </c>
      <c r="N2397" s="13">
        <v>43028</v>
      </c>
      <c r="O2397" s="10" t="s">
        <v>53</v>
      </c>
      <c r="P2397" s="15" t="s">
        <v>2577</v>
      </c>
      <c r="Q2397" s="11"/>
      <c r="R2397" s="10"/>
      <c r="S2397" s="10" t="s">
        <v>536</v>
      </c>
      <c r="T2397" s="10" t="s">
        <v>536</v>
      </c>
      <c r="U2397" s="10" t="s">
        <v>2580</v>
      </c>
      <c r="V2397" s="10">
        <v>2710193200</v>
      </c>
      <c r="W2397" s="10" t="s">
        <v>604</v>
      </c>
      <c r="X2397" s="112" t="s">
        <v>5618</v>
      </c>
      <c r="Y2397" s="10" t="s">
        <v>5619</v>
      </c>
      <c r="Z2397" s="10" t="s">
        <v>73</v>
      </c>
      <c r="AA2397" s="112" t="s">
        <v>5620</v>
      </c>
      <c r="AB2397" s="113"/>
      <c r="AC2397" s="14"/>
      <c r="AD2397" s="14"/>
      <c r="AE2397" s="14"/>
      <c r="AF2397" s="14"/>
      <c r="AG2397" s="14"/>
      <c r="AH2397" s="14"/>
    </row>
    <row r="2398" spans="2:41" hidden="1" x14ac:dyDescent="0.35">
      <c r="B2398" s="10">
        <v>45931809</v>
      </c>
      <c r="C2398" s="10">
        <v>809</v>
      </c>
      <c r="D2398" s="11" t="s">
        <v>5621</v>
      </c>
      <c r="E2398" s="11"/>
      <c r="F2398" s="11"/>
      <c r="G2398" s="11" t="s">
        <v>46</v>
      </c>
      <c r="H2398" s="10" t="s">
        <v>47</v>
      </c>
      <c r="I2398" s="41" t="s">
        <v>48</v>
      </c>
      <c r="J2398" s="41"/>
      <c r="K2398" s="10"/>
      <c r="L2398" s="10" t="s">
        <v>66</v>
      </c>
      <c r="M2398" s="10" t="s">
        <v>52</v>
      </c>
      <c r="N2398" s="13">
        <v>43544</v>
      </c>
      <c r="O2398" s="10" t="s">
        <v>53</v>
      </c>
      <c r="P2398" s="15" t="s">
        <v>2577</v>
      </c>
      <c r="Q2398" s="11"/>
      <c r="R2398" s="10"/>
      <c r="S2398" s="10" t="s">
        <v>536</v>
      </c>
      <c r="T2398" s="10" t="s">
        <v>536</v>
      </c>
      <c r="U2398" s="10" t="s">
        <v>2580</v>
      </c>
      <c r="V2398" s="10">
        <v>2710193200</v>
      </c>
      <c r="W2398" s="10" t="s">
        <v>604</v>
      </c>
      <c r="X2398" s="112" t="s">
        <v>5618</v>
      </c>
      <c r="Y2398" s="10" t="s">
        <v>2596</v>
      </c>
      <c r="Z2398" s="10" t="s">
        <v>73</v>
      </c>
      <c r="AA2398" s="112" t="s">
        <v>5622</v>
      </c>
      <c r="AB2398" s="113"/>
      <c r="AC2398" s="14"/>
      <c r="AD2398" s="14"/>
      <c r="AE2398" s="14"/>
      <c r="AF2398" s="14"/>
      <c r="AG2398" s="14"/>
      <c r="AH2398" s="14"/>
    </row>
    <row r="2399" spans="2:41" hidden="1" x14ac:dyDescent="0.35">
      <c r="B2399" s="10">
        <v>45932967</v>
      </c>
      <c r="C2399" s="10">
        <v>967</v>
      </c>
      <c r="D2399" s="11" t="s">
        <v>5623</v>
      </c>
      <c r="E2399" s="11"/>
      <c r="F2399" s="11"/>
      <c r="G2399" s="11" t="s">
        <v>46</v>
      </c>
      <c r="H2399" s="10" t="s">
        <v>151</v>
      </c>
      <c r="I2399" s="41" t="s">
        <v>86</v>
      </c>
      <c r="J2399" s="41"/>
      <c r="K2399" s="10"/>
      <c r="L2399" s="10" t="s">
        <v>66</v>
      </c>
      <c r="M2399" s="10" t="s">
        <v>52</v>
      </c>
      <c r="N2399" s="13">
        <v>43544</v>
      </c>
      <c r="O2399" s="10" t="s">
        <v>53</v>
      </c>
      <c r="P2399" s="15" t="s">
        <v>2577</v>
      </c>
      <c r="Q2399" s="11"/>
      <c r="R2399" s="10"/>
      <c r="S2399" s="10" t="s">
        <v>536</v>
      </c>
      <c r="T2399" s="10" t="s">
        <v>536</v>
      </c>
      <c r="U2399" s="10" t="s">
        <v>2580</v>
      </c>
      <c r="V2399" s="10">
        <v>2710193200</v>
      </c>
      <c r="W2399" s="10" t="s">
        <v>604</v>
      </c>
      <c r="X2399" s="112" t="s">
        <v>5624</v>
      </c>
      <c r="Y2399" s="10" t="s">
        <v>87</v>
      </c>
      <c r="Z2399" s="10" t="s">
        <v>88</v>
      </c>
      <c r="AA2399" s="112" t="s">
        <v>5625</v>
      </c>
      <c r="AB2399" s="14"/>
      <c r="AC2399" s="14"/>
      <c r="AD2399" s="14"/>
      <c r="AE2399" s="14"/>
      <c r="AF2399" s="14"/>
      <c r="AG2399" s="14"/>
      <c r="AH2399" s="14"/>
    </row>
    <row r="2400" spans="2:41" hidden="1" x14ac:dyDescent="0.35">
      <c r="B2400" s="10">
        <v>45932905</v>
      </c>
      <c r="C2400" s="10">
        <v>905</v>
      </c>
      <c r="D2400" s="11" t="s">
        <v>5626</v>
      </c>
      <c r="E2400" s="11"/>
      <c r="F2400" s="11"/>
      <c r="G2400" s="11" t="s">
        <v>46</v>
      </c>
      <c r="H2400" s="10" t="s">
        <v>62</v>
      </c>
      <c r="I2400" s="41" t="s">
        <v>63</v>
      </c>
      <c r="J2400" s="41"/>
      <c r="K2400" s="10"/>
      <c r="L2400" s="10" t="s">
        <v>66</v>
      </c>
      <c r="M2400" s="10" t="s">
        <v>52</v>
      </c>
      <c r="N2400" s="13">
        <v>43032</v>
      </c>
      <c r="O2400" s="10" t="s">
        <v>53</v>
      </c>
      <c r="P2400" s="15" t="s">
        <v>2577</v>
      </c>
      <c r="Q2400" s="11"/>
      <c r="R2400" s="10"/>
      <c r="S2400" s="10" t="s">
        <v>536</v>
      </c>
      <c r="T2400" s="10" t="s">
        <v>536</v>
      </c>
      <c r="U2400" s="10" t="s">
        <v>2580</v>
      </c>
      <c r="V2400" s="10">
        <v>2710193200</v>
      </c>
      <c r="W2400" s="10" t="s">
        <v>604</v>
      </c>
      <c r="X2400" s="112" t="s">
        <v>5624</v>
      </c>
      <c r="Y2400" s="10" t="s">
        <v>5619</v>
      </c>
      <c r="Z2400" s="10" t="s">
        <v>73</v>
      </c>
      <c r="AA2400" s="112" t="s">
        <v>5627</v>
      </c>
      <c r="AB2400" s="113"/>
      <c r="AC2400" s="14"/>
      <c r="AD2400" s="14"/>
      <c r="AE2400" s="14"/>
      <c r="AF2400" s="14"/>
      <c r="AG2400" s="14"/>
      <c r="AH2400" s="14"/>
    </row>
    <row r="2401" spans="2:41" hidden="1" x14ac:dyDescent="0.35">
      <c r="B2401" s="10">
        <v>45932809</v>
      </c>
      <c r="C2401" s="10">
        <v>809</v>
      </c>
      <c r="D2401" s="11" t="s">
        <v>5628</v>
      </c>
      <c r="E2401" s="11"/>
      <c r="F2401" s="11"/>
      <c r="G2401" s="11" t="s">
        <v>46</v>
      </c>
      <c r="H2401" s="10" t="s">
        <v>47</v>
      </c>
      <c r="I2401" s="41" t="s">
        <v>48</v>
      </c>
      <c r="J2401" s="41"/>
      <c r="K2401" s="10"/>
      <c r="L2401" s="10" t="s">
        <v>66</v>
      </c>
      <c r="M2401" s="10" t="s">
        <v>52</v>
      </c>
      <c r="N2401" s="13">
        <v>43032</v>
      </c>
      <c r="O2401" s="10" t="s">
        <v>53</v>
      </c>
      <c r="P2401" s="15" t="s">
        <v>2577</v>
      </c>
      <c r="Q2401" s="11"/>
      <c r="R2401" s="10"/>
      <c r="S2401" s="10" t="s">
        <v>536</v>
      </c>
      <c r="T2401" s="10" t="s">
        <v>536</v>
      </c>
      <c r="U2401" s="112" t="s">
        <v>2580</v>
      </c>
      <c r="V2401" s="10">
        <v>2710193200</v>
      </c>
      <c r="W2401" s="10" t="s">
        <v>604</v>
      </c>
      <c r="X2401" s="112" t="s">
        <v>5624</v>
      </c>
      <c r="Y2401" s="10" t="s">
        <v>2596</v>
      </c>
      <c r="Z2401" s="10" t="s">
        <v>73</v>
      </c>
      <c r="AA2401" s="112" t="s">
        <v>5629</v>
      </c>
      <c r="AB2401" s="14"/>
      <c r="AC2401" s="14"/>
      <c r="AD2401" s="14"/>
      <c r="AE2401" s="14"/>
      <c r="AF2401" s="14"/>
      <c r="AG2401" s="14"/>
      <c r="AH2401" s="14"/>
    </row>
    <row r="2402" spans="2:41" hidden="1" x14ac:dyDescent="0.35">
      <c r="B2402" s="10">
        <v>45925905</v>
      </c>
      <c r="C2402" s="10">
        <v>905</v>
      </c>
      <c r="D2402" s="11" t="s">
        <v>5630</v>
      </c>
      <c r="E2402" s="11"/>
      <c r="F2402" s="11"/>
      <c r="G2402" s="11" t="s">
        <v>46</v>
      </c>
      <c r="H2402" s="10" t="s">
        <v>62</v>
      </c>
      <c r="I2402" s="41" t="s">
        <v>63</v>
      </c>
      <c r="J2402" s="41"/>
      <c r="K2402" s="10"/>
      <c r="L2402" s="10" t="s">
        <v>66</v>
      </c>
      <c r="M2402" s="10" t="s">
        <v>52</v>
      </c>
      <c r="N2402" s="13">
        <v>43033</v>
      </c>
      <c r="O2402" s="10" t="s">
        <v>53</v>
      </c>
      <c r="P2402" s="15" t="s">
        <v>2577</v>
      </c>
      <c r="Q2402" s="11"/>
      <c r="R2402" s="10"/>
      <c r="S2402" s="10" t="s">
        <v>536</v>
      </c>
      <c r="T2402" s="10" t="s">
        <v>536</v>
      </c>
      <c r="U2402" s="10" t="s">
        <v>2580</v>
      </c>
      <c r="V2402" s="10">
        <v>2710193200</v>
      </c>
      <c r="W2402" s="10" t="s">
        <v>604</v>
      </c>
      <c r="X2402" s="10" t="s">
        <v>5631</v>
      </c>
      <c r="Y2402" s="10" t="s">
        <v>5619</v>
      </c>
      <c r="Z2402" s="10" t="s">
        <v>73</v>
      </c>
      <c r="AA2402" s="10" t="s">
        <v>5632</v>
      </c>
      <c r="AB2402" s="113"/>
      <c r="AC2402" s="14"/>
      <c r="AD2402" s="14"/>
      <c r="AE2402" s="14"/>
      <c r="AF2402" s="14"/>
      <c r="AG2402" s="14"/>
      <c r="AH2402" s="14"/>
    </row>
    <row r="2403" spans="2:41" hidden="1" x14ac:dyDescent="0.35">
      <c r="B2403" s="10">
        <v>45923905</v>
      </c>
      <c r="C2403" s="10">
        <v>905</v>
      </c>
      <c r="D2403" s="11" t="s">
        <v>5633</v>
      </c>
      <c r="E2403" s="11"/>
      <c r="F2403" s="11"/>
      <c r="G2403" s="11" t="s">
        <v>46</v>
      </c>
      <c r="H2403" s="10" t="s">
        <v>62</v>
      </c>
      <c r="I2403" s="41" t="s">
        <v>63</v>
      </c>
      <c r="J2403" s="41"/>
      <c r="K2403" s="10"/>
      <c r="L2403" s="10" t="s">
        <v>66</v>
      </c>
      <c r="M2403" s="10" t="s">
        <v>52</v>
      </c>
      <c r="N2403" s="13">
        <v>43032</v>
      </c>
      <c r="O2403" s="10" t="s">
        <v>53</v>
      </c>
      <c r="P2403" s="15" t="s">
        <v>2577</v>
      </c>
      <c r="Q2403" s="11"/>
      <c r="R2403" s="10"/>
      <c r="S2403" s="10" t="s">
        <v>536</v>
      </c>
      <c r="T2403" s="10" t="s">
        <v>536</v>
      </c>
      <c r="U2403" s="10" t="s">
        <v>2580</v>
      </c>
      <c r="V2403" s="10">
        <v>2710193200</v>
      </c>
      <c r="W2403" s="10" t="s">
        <v>604</v>
      </c>
      <c r="X2403" s="112" t="s">
        <v>5634</v>
      </c>
      <c r="Y2403" s="10" t="s">
        <v>5619</v>
      </c>
      <c r="Z2403" s="10" t="s">
        <v>73</v>
      </c>
      <c r="AA2403" s="10" t="s">
        <v>5635</v>
      </c>
      <c r="AB2403" s="113"/>
      <c r="AC2403" s="14"/>
      <c r="AD2403" s="14"/>
      <c r="AE2403" s="14"/>
      <c r="AF2403" s="14"/>
      <c r="AG2403" s="14"/>
      <c r="AH2403" s="14"/>
      <c r="AL2403" s="115"/>
    </row>
    <row r="2404" spans="2:41" hidden="1" x14ac:dyDescent="0.35">
      <c r="B2404" s="10">
        <v>45926905</v>
      </c>
      <c r="C2404" s="10">
        <v>905</v>
      </c>
      <c r="D2404" s="11" t="s">
        <v>5636</v>
      </c>
      <c r="E2404" s="11"/>
      <c r="F2404" s="11"/>
      <c r="G2404" s="11" t="s">
        <v>46</v>
      </c>
      <c r="H2404" s="10" t="s">
        <v>62</v>
      </c>
      <c r="I2404" s="41" t="s">
        <v>63</v>
      </c>
      <c r="J2404" s="41"/>
      <c r="K2404" s="10"/>
      <c r="L2404" s="10" t="s">
        <v>66</v>
      </c>
      <c r="M2404" s="10" t="s">
        <v>52</v>
      </c>
      <c r="N2404" s="13">
        <v>43034</v>
      </c>
      <c r="O2404" s="10" t="s">
        <v>53</v>
      </c>
      <c r="P2404" s="15" t="s">
        <v>2577</v>
      </c>
      <c r="Q2404" s="11"/>
      <c r="R2404" s="10"/>
      <c r="S2404" s="10" t="s">
        <v>536</v>
      </c>
      <c r="T2404" s="10" t="s">
        <v>536</v>
      </c>
      <c r="U2404" s="112" t="s">
        <v>2580</v>
      </c>
      <c r="V2404" s="10">
        <v>2710193200</v>
      </c>
      <c r="W2404" s="10" t="s">
        <v>604</v>
      </c>
      <c r="X2404" s="10" t="s">
        <v>5637</v>
      </c>
      <c r="Y2404" s="10" t="s">
        <v>5619</v>
      </c>
      <c r="Z2404" s="10" t="s">
        <v>73</v>
      </c>
      <c r="AA2404" s="10" t="s">
        <v>5638</v>
      </c>
      <c r="AB2404" s="113"/>
      <c r="AC2404" s="14"/>
      <c r="AD2404" s="14"/>
      <c r="AE2404" s="14"/>
      <c r="AF2404" s="14"/>
      <c r="AG2404" s="14"/>
      <c r="AH2404" s="14"/>
    </row>
    <row r="2405" spans="2:41" hidden="1" x14ac:dyDescent="0.35">
      <c r="B2405" s="10">
        <v>45927905</v>
      </c>
      <c r="C2405" s="10">
        <v>905</v>
      </c>
      <c r="D2405" s="11" t="s">
        <v>5639</v>
      </c>
      <c r="E2405" s="11"/>
      <c r="F2405" s="11"/>
      <c r="G2405" s="11" t="s">
        <v>46</v>
      </c>
      <c r="H2405" s="10" t="s">
        <v>62</v>
      </c>
      <c r="I2405" s="41" t="s">
        <v>63</v>
      </c>
      <c r="J2405" s="41"/>
      <c r="K2405" s="10"/>
      <c r="L2405" s="10" t="s">
        <v>66</v>
      </c>
      <c r="M2405" s="10" t="s">
        <v>52</v>
      </c>
      <c r="N2405" s="13">
        <v>43035</v>
      </c>
      <c r="O2405" s="10" t="s">
        <v>53</v>
      </c>
      <c r="P2405" s="15" t="s">
        <v>2577</v>
      </c>
      <c r="Q2405" s="11"/>
      <c r="R2405" s="10"/>
      <c r="S2405" s="10" t="s">
        <v>536</v>
      </c>
      <c r="T2405" s="10" t="s">
        <v>536</v>
      </c>
      <c r="U2405" s="112" t="s">
        <v>2580</v>
      </c>
      <c r="V2405" s="10">
        <v>2710193200</v>
      </c>
      <c r="W2405" s="10" t="s">
        <v>604</v>
      </c>
      <c r="X2405" s="112" t="s">
        <v>5640</v>
      </c>
      <c r="Y2405" s="10" t="s">
        <v>5619</v>
      </c>
      <c r="Z2405" s="10" t="s">
        <v>73</v>
      </c>
      <c r="AA2405" s="10" t="s">
        <v>5641</v>
      </c>
      <c r="AB2405" s="113"/>
      <c r="AC2405" s="14"/>
      <c r="AD2405" s="14"/>
      <c r="AE2405" s="14"/>
      <c r="AF2405" s="14"/>
      <c r="AG2405" s="14"/>
      <c r="AH2405" s="14"/>
    </row>
    <row r="2406" spans="2:41" hidden="1" x14ac:dyDescent="0.35">
      <c r="B2406" s="10">
        <v>45928905</v>
      </c>
      <c r="C2406" s="10">
        <v>905</v>
      </c>
      <c r="D2406" s="11" t="s">
        <v>5642</v>
      </c>
      <c r="E2406" s="11"/>
      <c r="F2406" s="11"/>
      <c r="G2406" s="11" t="s">
        <v>46</v>
      </c>
      <c r="H2406" s="10" t="s">
        <v>62</v>
      </c>
      <c r="I2406" s="41" t="s">
        <v>63</v>
      </c>
      <c r="J2406" s="41"/>
      <c r="K2406" s="10"/>
      <c r="L2406" s="10" t="s">
        <v>66</v>
      </c>
      <c r="M2406" s="10" t="s">
        <v>52</v>
      </c>
      <c r="N2406" s="13">
        <v>43048</v>
      </c>
      <c r="O2406" s="10" t="s">
        <v>53</v>
      </c>
      <c r="P2406" s="15" t="s">
        <v>2577</v>
      </c>
      <c r="Q2406" s="11"/>
      <c r="R2406" s="10"/>
      <c r="S2406" s="10" t="s">
        <v>536</v>
      </c>
      <c r="T2406" s="10" t="s">
        <v>536</v>
      </c>
      <c r="U2406" s="112" t="s">
        <v>2580</v>
      </c>
      <c r="V2406" s="10">
        <v>2710193200</v>
      </c>
      <c r="W2406" s="10" t="s">
        <v>604</v>
      </c>
      <c r="X2406" s="112" t="s">
        <v>5643</v>
      </c>
      <c r="Y2406" s="10" t="s">
        <v>5619</v>
      </c>
      <c r="Z2406" s="10" t="s">
        <v>73</v>
      </c>
      <c r="AA2406" s="10" t="s">
        <v>5644</v>
      </c>
      <c r="AB2406" s="113"/>
      <c r="AC2406" s="14"/>
      <c r="AD2406" s="14"/>
      <c r="AE2406" s="14"/>
      <c r="AF2406" s="14"/>
      <c r="AG2406" s="14"/>
      <c r="AH2406" s="14"/>
      <c r="AL2406" s="115"/>
    </row>
    <row r="2407" spans="2:41" hidden="1" x14ac:dyDescent="0.35">
      <c r="B2407" s="10">
        <v>45929905</v>
      </c>
      <c r="C2407" s="10">
        <v>905</v>
      </c>
      <c r="D2407" s="11" t="s">
        <v>5645</v>
      </c>
      <c r="E2407" s="11"/>
      <c r="F2407" s="11"/>
      <c r="G2407" s="11" t="s">
        <v>46</v>
      </c>
      <c r="H2407" s="10" t="s">
        <v>62</v>
      </c>
      <c r="I2407" s="41" t="s">
        <v>63</v>
      </c>
      <c r="J2407" s="41"/>
      <c r="K2407" s="10"/>
      <c r="L2407" s="10" t="s">
        <v>66</v>
      </c>
      <c r="M2407" s="10" t="s">
        <v>52</v>
      </c>
      <c r="N2407" s="13">
        <v>43063</v>
      </c>
      <c r="O2407" s="10" t="s">
        <v>53</v>
      </c>
      <c r="P2407" s="15" t="s">
        <v>2577</v>
      </c>
      <c r="Q2407" s="11"/>
      <c r="R2407" s="10"/>
      <c r="S2407" s="10" t="s">
        <v>536</v>
      </c>
      <c r="T2407" s="10" t="s">
        <v>536</v>
      </c>
      <c r="U2407" s="112" t="s">
        <v>2580</v>
      </c>
      <c r="V2407" s="10">
        <v>2710199200</v>
      </c>
      <c r="W2407" s="10" t="s">
        <v>604</v>
      </c>
      <c r="X2407" s="112" t="s">
        <v>5646</v>
      </c>
      <c r="Y2407" s="10" t="s">
        <v>5619</v>
      </c>
      <c r="Z2407" s="10" t="s">
        <v>73</v>
      </c>
      <c r="AA2407" s="112" t="s">
        <v>5647</v>
      </c>
      <c r="AB2407" s="113"/>
      <c r="AC2407" s="14"/>
      <c r="AD2407" s="14"/>
      <c r="AE2407" s="14"/>
      <c r="AF2407" s="14"/>
      <c r="AG2407" s="14"/>
      <c r="AH2407" s="14"/>
      <c r="AL2407" s="115"/>
      <c r="AO2407" s="115"/>
    </row>
    <row r="2408" spans="2:41" hidden="1" x14ac:dyDescent="0.35">
      <c r="B2408" s="10">
        <v>45930905</v>
      </c>
      <c r="C2408" s="10">
        <v>905</v>
      </c>
      <c r="D2408" s="11" t="s">
        <v>5648</v>
      </c>
      <c r="E2408" s="11"/>
      <c r="F2408" s="11"/>
      <c r="G2408" s="11" t="s">
        <v>46</v>
      </c>
      <c r="H2408" s="10" t="s">
        <v>62</v>
      </c>
      <c r="I2408" s="41" t="s">
        <v>63</v>
      </c>
      <c r="J2408" s="41"/>
      <c r="K2408" s="10"/>
      <c r="L2408" s="10" t="s">
        <v>66</v>
      </c>
      <c r="M2408" s="10" t="s">
        <v>52</v>
      </c>
      <c r="N2408" s="13">
        <v>43053</v>
      </c>
      <c r="O2408" s="10" t="s">
        <v>53</v>
      </c>
      <c r="P2408" s="15" t="s">
        <v>2577</v>
      </c>
      <c r="Q2408" s="11"/>
      <c r="R2408" s="10"/>
      <c r="S2408" s="10" t="s">
        <v>536</v>
      </c>
      <c r="T2408" s="10" t="s">
        <v>536</v>
      </c>
      <c r="U2408" s="112" t="s">
        <v>2580</v>
      </c>
      <c r="V2408" s="10">
        <v>2710199200</v>
      </c>
      <c r="W2408" s="10" t="s">
        <v>604</v>
      </c>
      <c r="X2408" s="112" t="s">
        <v>5649</v>
      </c>
      <c r="Y2408" s="10" t="s">
        <v>5619</v>
      </c>
      <c r="Z2408" s="10" t="s">
        <v>73</v>
      </c>
      <c r="AA2408" s="10" t="s">
        <v>5650</v>
      </c>
      <c r="AB2408" s="113"/>
      <c r="AC2408" s="14"/>
      <c r="AD2408" s="14"/>
      <c r="AE2408" s="14"/>
      <c r="AF2408" s="14"/>
      <c r="AG2408" s="14"/>
      <c r="AH2408" s="14"/>
      <c r="AL2408" s="115"/>
    </row>
    <row r="2409" spans="2:41" hidden="1" x14ac:dyDescent="0.35">
      <c r="B2409" s="10">
        <v>45924905</v>
      </c>
      <c r="C2409" s="10">
        <v>905</v>
      </c>
      <c r="D2409" s="11" t="s">
        <v>5651</v>
      </c>
      <c r="E2409" s="11"/>
      <c r="F2409" s="11"/>
      <c r="G2409" s="11" t="s">
        <v>46</v>
      </c>
      <c r="H2409" s="10" t="s">
        <v>62</v>
      </c>
      <c r="I2409" s="41" t="s">
        <v>63</v>
      </c>
      <c r="J2409" s="41"/>
      <c r="K2409" s="10"/>
      <c r="L2409" s="10" t="s">
        <v>66</v>
      </c>
      <c r="M2409" s="10" t="s">
        <v>52</v>
      </c>
      <c r="N2409" s="13">
        <v>43031</v>
      </c>
      <c r="O2409" s="10" t="s">
        <v>53</v>
      </c>
      <c r="P2409" s="15" t="s">
        <v>2577</v>
      </c>
      <c r="Q2409" s="11"/>
      <c r="R2409" s="10"/>
      <c r="S2409" s="10" t="s">
        <v>536</v>
      </c>
      <c r="T2409" s="10" t="s">
        <v>536</v>
      </c>
      <c r="U2409" s="10" t="s">
        <v>2580</v>
      </c>
      <c r="V2409" s="10">
        <v>2710193200</v>
      </c>
      <c r="W2409" s="10" t="s">
        <v>604</v>
      </c>
      <c r="X2409" s="112" t="s">
        <v>5652</v>
      </c>
      <c r="Y2409" s="10" t="s">
        <v>5619</v>
      </c>
      <c r="Z2409" s="10" t="s">
        <v>73</v>
      </c>
      <c r="AA2409" s="112" t="s">
        <v>5653</v>
      </c>
      <c r="AB2409" s="113"/>
      <c r="AC2409" s="14"/>
      <c r="AD2409" s="14"/>
      <c r="AE2409" s="14"/>
      <c r="AF2409" s="14"/>
      <c r="AG2409" s="14"/>
      <c r="AH2409" s="14"/>
      <c r="AL2409" s="115"/>
      <c r="AO2409" s="115"/>
    </row>
    <row r="2410" spans="2:41" hidden="1" x14ac:dyDescent="0.35">
      <c r="B2410" s="10">
        <v>45924809</v>
      </c>
      <c r="C2410" s="10">
        <v>809</v>
      </c>
      <c r="D2410" s="11" t="s">
        <v>5654</v>
      </c>
      <c r="E2410" s="11"/>
      <c r="F2410" s="11"/>
      <c r="G2410" s="11" t="s">
        <v>46</v>
      </c>
      <c r="H2410" s="10" t="s">
        <v>47</v>
      </c>
      <c r="I2410" s="41" t="s">
        <v>48</v>
      </c>
      <c r="J2410" s="41"/>
      <c r="K2410" s="10"/>
      <c r="L2410" s="10" t="s">
        <v>66</v>
      </c>
      <c r="M2410" s="10" t="s">
        <v>52</v>
      </c>
      <c r="N2410" s="13">
        <v>43031</v>
      </c>
      <c r="O2410" s="10" t="s">
        <v>53</v>
      </c>
      <c r="P2410" s="15" t="s">
        <v>2577</v>
      </c>
      <c r="Q2410" s="11"/>
      <c r="R2410" s="10"/>
      <c r="S2410" s="10" t="s">
        <v>536</v>
      </c>
      <c r="T2410" s="10" t="s">
        <v>536</v>
      </c>
      <c r="U2410" s="10" t="s">
        <v>2580</v>
      </c>
      <c r="V2410" s="10">
        <v>2710193200</v>
      </c>
      <c r="W2410" s="10" t="s">
        <v>604</v>
      </c>
      <c r="X2410" s="112" t="s">
        <v>5652</v>
      </c>
      <c r="Y2410" s="10" t="s">
        <v>2596</v>
      </c>
      <c r="Z2410" s="10" t="s">
        <v>73</v>
      </c>
      <c r="AA2410" s="10" t="s">
        <v>5655</v>
      </c>
      <c r="AB2410" s="113"/>
      <c r="AC2410" s="14"/>
      <c r="AD2410" s="14"/>
      <c r="AE2410" s="14"/>
      <c r="AF2410" s="14"/>
      <c r="AG2410" s="14"/>
      <c r="AH2410" s="14"/>
      <c r="AL2410" s="115"/>
    </row>
    <row r="2411" spans="2:41" hidden="1" x14ac:dyDescent="0.35">
      <c r="B2411" s="10">
        <v>45941905</v>
      </c>
      <c r="C2411" s="10">
        <v>905</v>
      </c>
      <c r="D2411" s="11" t="s">
        <v>5656</v>
      </c>
      <c r="E2411" s="11"/>
      <c r="F2411" s="11"/>
      <c r="G2411" s="11" t="s">
        <v>46</v>
      </c>
      <c r="H2411" s="10" t="s">
        <v>62</v>
      </c>
      <c r="I2411" s="41" t="s">
        <v>63</v>
      </c>
      <c r="J2411" s="41"/>
      <c r="K2411" s="10"/>
      <c r="L2411" s="10" t="s">
        <v>66</v>
      </c>
      <c r="M2411" s="10" t="s">
        <v>52</v>
      </c>
      <c r="N2411" s="13">
        <v>43034</v>
      </c>
      <c r="O2411" s="10" t="s">
        <v>53</v>
      </c>
      <c r="P2411" s="15" t="s">
        <v>2577</v>
      </c>
      <c r="Q2411" s="11"/>
      <c r="R2411" s="10"/>
      <c r="S2411" s="10" t="s">
        <v>536</v>
      </c>
      <c r="T2411" s="10" t="s">
        <v>536</v>
      </c>
      <c r="U2411" s="10" t="s">
        <v>2580</v>
      </c>
      <c r="V2411" s="10">
        <v>2710193200</v>
      </c>
      <c r="W2411" s="10" t="s">
        <v>604</v>
      </c>
      <c r="X2411" s="112" t="s">
        <v>5657</v>
      </c>
      <c r="Y2411" s="10" t="s">
        <v>5619</v>
      </c>
      <c r="Z2411" s="10" t="s">
        <v>73</v>
      </c>
      <c r="AA2411" s="112" t="s">
        <v>5658</v>
      </c>
      <c r="AB2411" s="113"/>
      <c r="AC2411" s="14"/>
      <c r="AD2411" s="14"/>
      <c r="AE2411" s="14"/>
      <c r="AF2411" s="14"/>
      <c r="AG2411" s="14"/>
      <c r="AH2411" s="14"/>
    </row>
    <row r="2412" spans="2:41" hidden="1" x14ac:dyDescent="0.35">
      <c r="B2412" s="10">
        <v>45941809</v>
      </c>
      <c r="C2412" s="10">
        <v>809</v>
      </c>
      <c r="D2412" s="11" t="s">
        <v>5659</v>
      </c>
      <c r="E2412" s="11"/>
      <c r="F2412" s="11"/>
      <c r="G2412" s="11" t="s">
        <v>46</v>
      </c>
      <c r="H2412" s="10" t="s">
        <v>47</v>
      </c>
      <c r="I2412" s="41" t="s">
        <v>48</v>
      </c>
      <c r="J2412" s="41"/>
      <c r="K2412" s="10"/>
      <c r="L2412" s="10" t="s">
        <v>66</v>
      </c>
      <c r="M2412" s="10" t="s">
        <v>52</v>
      </c>
      <c r="N2412" s="13">
        <v>43034</v>
      </c>
      <c r="O2412" s="10" t="s">
        <v>53</v>
      </c>
      <c r="P2412" s="15" t="s">
        <v>2577</v>
      </c>
      <c r="Q2412" s="11"/>
      <c r="R2412" s="10"/>
      <c r="S2412" s="10" t="s">
        <v>536</v>
      </c>
      <c r="T2412" s="10" t="s">
        <v>536</v>
      </c>
      <c r="U2412" s="112" t="s">
        <v>2580</v>
      </c>
      <c r="V2412" s="10">
        <v>2710193200</v>
      </c>
      <c r="W2412" s="10" t="s">
        <v>604</v>
      </c>
      <c r="X2412" s="112" t="s">
        <v>5657</v>
      </c>
      <c r="Y2412" s="10" t="s">
        <v>2596</v>
      </c>
      <c r="Z2412" s="10" t="s">
        <v>73</v>
      </c>
      <c r="AA2412" s="112" t="s">
        <v>5660</v>
      </c>
      <c r="AB2412" s="113"/>
      <c r="AC2412" s="14"/>
      <c r="AD2412" s="14"/>
      <c r="AE2412" s="14"/>
      <c r="AF2412" s="14"/>
      <c r="AG2412" s="14"/>
      <c r="AH2412" s="14"/>
    </row>
    <row r="2413" spans="2:41" hidden="1" x14ac:dyDescent="0.35">
      <c r="B2413" s="10">
        <v>45942905</v>
      </c>
      <c r="C2413" s="10">
        <v>905</v>
      </c>
      <c r="D2413" s="11" t="s">
        <v>5661</v>
      </c>
      <c r="E2413" s="11"/>
      <c r="F2413" s="11"/>
      <c r="G2413" s="11" t="s">
        <v>46</v>
      </c>
      <c r="H2413" s="10" t="s">
        <v>62</v>
      </c>
      <c r="I2413" s="41" t="s">
        <v>63</v>
      </c>
      <c r="J2413" s="41"/>
      <c r="K2413" s="10"/>
      <c r="L2413" s="10" t="s">
        <v>66</v>
      </c>
      <c r="M2413" s="10" t="s">
        <v>52</v>
      </c>
      <c r="N2413" s="13">
        <v>43053</v>
      </c>
      <c r="O2413" s="10" t="s">
        <v>53</v>
      </c>
      <c r="P2413" s="15" t="s">
        <v>2577</v>
      </c>
      <c r="Q2413" s="11"/>
      <c r="R2413" s="10"/>
      <c r="S2413" s="10" t="s">
        <v>536</v>
      </c>
      <c r="T2413" s="10" t="s">
        <v>536</v>
      </c>
      <c r="U2413" s="10" t="s">
        <v>2580</v>
      </c>
      <c r="V2413" s="10">
        <v>2710199200</v>
      </c>
      <c r="W2413" s="10" t="s">
        <v>604</v>
      </c>
      <c r="X2413" s="112" t="s">
        <v>5662</v>
      </c>
      <c r="Y2413" s="10" t="s">
        <v>5619</v>
      </c>
      <c r="Z2413" s="10" t="s">
        <v>73</v>
      </c>
      <c r="AA2413" s="112" t="s">
        <v>5663</v>
      </c>
      <c r="AB2413" s="113"/>
      <c r="AC2413" s="14"/>
      <c r="AD2413" s="14"/>
      <c r="AE2413" s="14"/>
      <c r="AF2413" s="14"/>
      <c r="AG2413" s="14"/>
      <c r="AH2413" s="14"/>
    </row>
    <row r="2414" spans="2:41" hidden="1" x14ac:dyDescent="0.35">
      <c r="B2414" s="10">
        <v>45878860</v>
      </c>
      <c r="C2414" s="10">
        <v>860</v>
      </c>
      <c r="D2414" s="11" t="s">
        <v>5664</v>
      </c>
      <c r="E2414" s="11"/>
      <c r="F2414" s="11"/>
      <c r="G2414" s="11" t="s">
        <v>46</v>
      </c>
      <c r="H2414" s="10" t="s">
        <v>1493</v>
      </c>
      <c r="I2414" s="41" t="s">
        <v>164</v>
      </c>
      <c r="J2414" s="41" t="s">
        <v>145</v>
      </c>
      <c r="K2414" s="10" t="s">
        <v>65</v>
      </c>
      <c r="L2414" s="10" t="s">
        <v>51</v>
      </c>
      <c r="M2414" s="10" t="s">
        <v>52</v>
      </c>
      <c r="N2414" s="13">
        <v>41583</v>
      </c>
      <c r="O2414" s="10" t="s">
        <v>92</v>
      </c>
      <c r="P2414" s="15" t="s">
        <v>2577</v>
      </c>
      <c r="Q2414" s="11"/>
      <c r="R2414" s="10"/>
      <c r="S2414" s="10" t="s">
        <v>536</v>
      </c>
      <c r="T2414" s="10" t="s">
        <v>536</v>
      </c>
      <c r="U2414" s="10" t="s">
        <v>2580</v>
      </c>
      <c r="V2414" s="10">
        <v>3817001000</v>
      </c>
      <c r="W2414" s="10" t="s">
        <v>2582</v>
      </c>
      <c r="X2414" s="112" t="s">
        <v>5665</v>
      </c>
      <c r="Y2414" s="10" t="s">
        <v>351</v>
      </c>
      <c r="Z2414" s="10" t="s">
        <v>604</v>
      </c>
      <c r="AA2414" s="112" t="s">
        <v>5666</v>
      </c>
      <c r="AB2414" s="113" t="s">
        <v>5667</v>
      </c>
      <c r="AC2414" s="14"/>
      <c r="AD2414" s="14"/>
      <c r="AE2414" s="14"/>
      <c r="AF2414" s="14"/>
      <c r="AG2414" s="14"/>
      <c r="AH2414" s="14"/>
      <c r="AL2414" s="115"/>
      <c r="AO2414" s="115"/>
    </row>
    <row r="2415" spans="2:41" hidden="1" x14ac:dyDescent="0.35">
      <c r="B2415" s="10">
        <v>45875860</v>
      </c>
      <c r="C2415" s="10">
        <v>860</v>
      </c>
      <c r="D2415" s="11" t="s">
        <v>5668</v>
      </c>
      <c r="E2415" s="11"/>
      <c r="F2415" s="11"/>
      <c r="G2415" s="11" t="s">
        <v>46</v>
      </c>
      <c r="H2415" s="10" t="s">
        <v>1493</v>
      </c>
      <c r="I2415" s="41" t="s">
        <v>164</v>
      </c>
      <c r="J2415" s="41" t="s">
        <v>145</v>
      </c>
      <c r="K2415" s="10" t="s">
        <v>65</v>
      </c>
      <c r="L2415" s="10" t="s">
        <v>51</v>
      </c>
      <c r="M2415" s="10" t="s">
        <v>52</v>
      </c>
      <c r="N2415" s="13">
        <v>41599</v>
      </c>
      <c r="O2415" s="10" t="s">
        <v>92</v>
      </c>
      <c r="P2415" s="15" t="s">
        <v>2577</v>
      </c>
      <c r="Q2415" s="11"/>
      <c r="R2415" s="10"/>
      <c r="S2415" s="10" t="s">
        <v>536</v>
      </c>
      <c r="T2415" s="10" t="s">
        <v>536</v>
      </c>
      <c r="U2415" s="10" t="s">
        <v>2580</v>
      </c>
      <c r="V2415" s="10">
        <v>3817001000</v>
      </c>
      <c r="W2415" s="10" t="s">
        <v>2582</v>
      </c>
      <c r="X2415" s="112" t="s">
        <v>5669</v>
      </c>
      <c r="Y2415" s="10" t="s">
        <v>5670</v>
      </c>
      <c r="Z2415" s="10" t="s">
        <v>604</v>
      </c>
      <c r="AA2415" s="112" t="s">
        <v>5671</v>
      </c>
      <c r="AB2415" s="113" t="s">
        <v>5667</v>
      </c>
      <c r="AC2415" s="14"/>
      <c r="AD2415" s="14"/>
      <c r="AE2415" s="14"/>
      <c r="AF2415" s="14"/>
      <c r="AG2415" s="14"/>
      <c r="AH2415" s="14"/>
    </row>
    <row r="2416" spans="2:41" hidden="1" x14ac:dyDescent="0.35">
      <c r="B2416" s="10">
        <v>49995801</v>
      </c>
      <c r="C2416" s="10">
        <v>801</v>
      </c>
      <c r="D2416" s="11" t="s">
        <v>5672</v>
      </c>
      <c r="E2416" s="11"/>
      <c r="F2416" s="11"/>
      <c r="G2416" s="11" t="s">
        <v>46</v>
      </c>
      <c r="H2416" s="10" t="s">
        <v>79</v>
      </c>
      <c r="I2416" s="41" t="s">
        <v>79</v>
      </c>
      <c r="J2416" s="41"/>
      <c r="K2416" s="10"/>
      <c r="L2416" s="10" t="s">
        <v>66</v>
      </c>
      <c r="M2416" s="10" t="s">
        <v>67</v>
      </c>
      <c r="N2416" s="13" t="s">
        <v>2577</v>
      </c>
      <c r="O2416" s="10" t="s">
        <v>53</v>
      </c>
      <c r="P2416" s="15" t="s">
        <v>2577</v>
      </c>
      <c r="Q2416" s="11"/>
      <c r="R2416" s="10"/>
      <c r="S2416" s="10" t="s">
        <v>536</v>
      </c>
      <c r="T2416" s="10" t="s">
        <v>536</v>
      </c>
      <c r="U2416" s="10" t="s">
        <v>2580</v>
      </c>
      <c r="V2416" s="10">
        <v>2710990000</v>
      </c>
      <c r="W2416" s="10" t="s">
        <v>44</v>
      </c>
      <c r="X2416" s="112" t="s">
        <v>604</v>
      </c>
      <c r="Y2416" s="10" t="s">
        <v>604</v>
      </c>
      <c r="Z2416" s="10" t="s">
        <v>604</v>
      </c>
      <c r="AA2416" s="10" t="s">
        <v>2581</v>
      </c>
      <c r="AB2416" s="14"/>
      <c r="AC2416" s="14"/>
      <c r="AD2416" s="14"/>
      <c r="AE2416" s="14"/>
      <c r="AF2416" s="14"/>
      <c r="AG2416" s="14"/>
      <c r="AH2416" s="14"/>
    </row>
    <row r="2417" spans="2:41" hidden="1" x14ac:dyDescent="0.35">
      <c r="B2417" s="10">
        <v>51045817</v>
      </c>
      <c r="C2417" s="10">
        <v>817</v>
      </c>
      <c r="D2417" s="11" t="s">
        <v>5673</v>
      </c>
      <c r="E2417" s="11"/>
      <c r="F2417" s="11"/>
      <c r="G2417" s="11" t="s">
        <v>46</v>
      </c>
      <c r="H2417" s="10" t="s">
        <v>446</v>
      </c>
      <c r="I2417" s="41" t="s">
        <v>447</v>
      </c>
      <c r="J2417" s="41" t="s">
        <v>145</v>
      </c>
      <c r="K2417" s="10" t="s">
        <v>65</v>
      </c>
      <c r="L2417" s="10" t="s">
        <v>66</v>
      </c>
      <c r="M2417" s="10" t="s">
        <v>52</v>
      </c>
      <c r="N2417" s="13">
        <v>41948</v>
      </c>
      <c r="O2417" s="10" t="s">
        <v>53</v>
      </c>
      <c r="P2417" s="15" t="s">
        <v>2577</v>
      </c>
      <c r="Q2417" s="11"/>
      <c r="R2417" s="10"/>
      <c r="S2417" s="10" t="s">
        <v>536</v>
      </c>
      <c r="T2417" s="10" t="s">
        <v>536</v>
      </c>
      <c r="U2417" s="112" t="s">
        <v>2580</v>
      </c>
      <c r="V2417" s="10">
        <v>2710199900</v>
      </c>
      <c r="W2417" s="10" t="s">
        <v>604</v>
      </c>
      <c r="X2417" s="112" t="s">
        <v>5674</v>
      </c>
      <c r="Y2417" s="10" t="s">
        <v>4447</v>
      </c>
      <c r="Z2417" s="10" t="s">
        <v>88</v>
      </c>
      <c r="AA2417" s="10" t="s">
        <v>5675</v>
      </c>
      <c r="AB2417" s="113" t="s">
        <v>4655</v>
      </c>
      <c r="AC2417" s="14"/>
      <c r="AD2417" s="14"/>
      <c r="AE2417" s="14"/>
      <c r="AF2417" s="14"/>
      <c r="AG2417" s="14"/>
      <c r="AH2417" s="14"/>
    </row>
    <row r="2418" spans="2:41" hidden="1" x14ac:dyDescent="0.35">
      <c r="B2418" s="10">
        <v>51045988</v>
      </c>
      <c r="C2418" s="10">
        <v>988</v>
      </c>
      <c r="D2418" s="11" t="s">
        <v>5676</v>
      </c>
      <c r="E2418" s="11"/>
      <c r="F2418" s="11"/>
      <c r="G2418" s="11" t="s">
        <v>46</v>
      </c>
      <c r="H2418" s="10" t="s">
        <v>669</v>
      </c>
      <c r="I2418" s="41" t="s">
        <v>140</v>
      </c>
      <c r="J2418" s="41" t="s">
        <v>145</v>
      </c>
      <c r="K2418" s="10" t="s">
        <v>65</v>
      </c>
      <c r="L2418" s="10" t="s">
        <v>66</v>
      </c>
      <c r="M2418" s="10" t="s">
        <v>52</v>
      </c>
      <c r="N2418" s="13" t="s">
        <v>604</v>
      </c>
      <c r="O2418" s="10" t="s">
        <v>53</v>
      </c>
      <c r="P2418" s="15" t="s">
        <v>2577</v>
      </c>
      <c r="Q2418" s="11"/>
      <c r="R2418" s="10"/>
      <c r="S2418" s="10" t="s">
        <v>536</v>
      </c>
      <c r="T2418" s="10" t="s">
        <v>536</v>
      </c>
      <c r="U2418" s="10" t="s">
        <v>2580</v>
      </c>
      <c r="V2418" s="10">
        <v>2710199900</v>
      </c>
      <c r="W2418" s="10" t="s">
        <v>604</v>
      </c>
      <c r="X2418" s="112" t="s">
        <v>5674</v>
      </c>
      <c r="Y2418" s="10" t="s">
        <v>525</v>
      </c>
      <c r="Z2418" s="10" t="s">
        <v>88</v>
      </c>
      <c r="AA2418" s="112" t="s">
        <v>1561</v>
      </c>
      <c r="AB2418" s="113" t="s">
        <v>4655</v>
      </c>
      <c r="AC2418" s="14"/>
      <c r="AD2418" s="14"/>
      <c r="AE2418" s="14"/>
      <c r="AF2418" s="14"/>
      <c r="AG2418" s="14"/>
      <c r="AH2418" s="14"/>
    </row>
    <row r="2419" spans="2:41" hidden="1" x14ac:dyDescent="0.35">
      <c r="B2419" s="10">
        <v>52603891</v>
      </c>
      <c r="C2419" s="10">
        <v>891</v>
      </c>
      <c r="D2419" s="11" t="s">
        <v>5677</v>
      </c>
      <c r="E2419" s="10" t="s">
        <v>45</v>
      </c>
      <c r="F2419" s="11" t="s">
        <v>45</v>
      </c>
      <c r="G2419" s="11" t="s">
        <v>216</v>
      </c>
      <c r="H2419" s="59" t="s">
        <v>5678</v>
      </c>
      <c r="I2419" s="41" t="s">
        <v>140</v>
      </c>
      <c r="J2419" s="41" t="s">
        <v>145</v>
      </c>
      <c r="K2419" s="10" t="s">
        <v>65</v>
      </c>
      <c r="L2419" s="59" t="s">
        <v>51</v>
      </c>
      <c r="M2419" s="59" t="s">
        <v>67</v>
      </c>
      <c r="N2419" s="95">
        <v>41417</v>
      </c>
      <c r="O2419" s="59" t="s">
        <v>92</v>
      </c>
      <c r="P2419" s="15" t="s">
        <v>2577</v>
      </c>
      <c r="Q2419" s="10"/>
      <c r="R2419" s="10" t="s">
        <v>54</v>
      </c>
      <c r="S2419" s="10" t="s">
        <v>44</v>
      </c>
      <c r="T2419" s="11" t="s">
        <v>44</v>
      </c>
      <c r="U2419" s="10" t="s">
        <v>55</v>
      </c>
      <c r="V2419" s="10">
        <v>3403190000</v>
      </c>
      <c r="W2419" s="10" t="s">
        <v>2582</v>
      </c>
      <c r="X2419" s="112" t="s">
        <v>1568</v>
      </c>
      <c r="Y2419" s="10" t="s">
        <v>5679</v>
      </c>
      <c r="Z2419" s="10" t="s">
        <v>88</v>
      </c>
      <c r="AA2419" s="112" t="s">
        <v>5680</v>
      </c>
      <c r="AB2419" s="113" t="s">
        <v>1565</v>
      </c>
      <c r="AC2419" s="14"/>
      <c r="AD2419" s="14"/>
      <c r="AE2419" s="14"/>
      <c r="AF2419" s="14"/>
      <c r="AG2419" s="14"/>
      <c r="AH2419" s="14"/>
      <c r="AL2419" s="115"/>
      <c r="AO2419" s="115"/>
    </row>
    <row r="2420" spans="2:41" hidden="1" x14ac:dyDescent="0.35">
      <c r="B2420" s="10">
        <v>44224809</v>
      </c>
      <c r="C2420" s="10">
        <v>809</v>
      </c>
      <c r="D2420" s="11" t="s">
        <v>5681</v>
      </c>
      <c r="E2420" s="10"/>
      <c r="F2420" s="11"/>
      <c r="G2420" s="11" t="s">
        <v>46</v>
      </c>
      <c r="H2420" s="10" t="s">
        <v>47</v>
      </c>
      <c r="I2420" s="41" t="s">
        <v>48</v>
      </c>
      <c r="J2420" s="41">
        <v>0</v>
      </c>
      <c r="K2420" s="10" t="s">
        <v>65</v>
      </c>
      <c r="L2420" s="10" t="s">
        <v>66</v>
      </c>
      <c r="M2420" s="10" t="s">
        <v>52</v>
      </c>
      <c r="N2420" s="13">
        <v>41957</v>
      </c>
      <c r="O2420" s="10" t="s">
        <v>92</v>
      </c>
      <c r="P2420" s="15" t="s">
        <v>2577</v>
      </c>
      <c r="Q2420" s="10"/>
      <c r="R2420" s="10"/>
      <c r="S2420" s="10" t="s">
        <v>536</v>
      </c>
      <c r="T2420" s="11" t="s">
        <v>536</v>
      </c>
      <c r="U2420" s="10" t="s">
        <v>2580</v>
      </c>
      <c r="V2420" s="10">
        <v>2710193200</v>
      </c>
      <c r="W2420" s="10" t="s">
        <v>604</v>
      </c>
      <c r="X2420" s="112" t="s">
        <v>5682</v>
      </c>
      <c r="Y2420" s="10" t="s">
        <v>360</v>
      </c>
      <c r="Z2420" s="10" t="s">
        <v>5683</v>
      </c>
      <c r="AA2420" s="112" t="s">
        <v>5684</v>
      </c>
      <c r="AB2420" s="14" t="s">
        <v>1581</v>
      </c>
      <c r="AC2420" s="14"/>
      <c r="AD2420" s="14"/>
      <c r="AE2420" s="14"/>
      <c r="AF2420" s="14"/>
      <c r="AG2420" s="14"/>
      <c r="AH2420" s="14"/>
    </row>
    <row r="2421" spans="2:41" hidden="1" x14ac:dyDescent="0.35">
      <c r="B2421" s="10">
        <v>44224855</v>
      </c>
      <c r="C2421" s="10">
        <v>855</v>
      </c>
      <c r="D2421" s="11" t="s">
        <v>5685</v>
      </c>
      <c r="E2421" s="11"/>
      <c r="F2421" s="11"/>
      <c r="G2421" s="11" t="s">
        <v>46</v>
      </c>
      <c r="H2421" s="10" t="s">
        <v>163</v>
      </c>
      <c r="I2421" s="41" t="s">
        <v>164</v>
      </c>
      <c r="J2421" s="41">
        <v>0</v>
      </c>
      <c r="K2421" s="10" t="s">
        <v>65</v>
      </c>
      <c r="L2421" s="10" t="s">
        <v>66</v>
      </c>
      <c r="M2421" s="10" t="s">
        <v>52</v>
      </c>
      <c r="N2421" s="13">
        <v>41957</v>
      </c>
      <c r="O2421" s="10" t="s">
        <v>92</v>
      </c>
      <c r="P2421" s="15" t="s">
        <v>2577</v>
      </c>
      <c r="Q2421" s="11"/>
      <c r="R2421" s="10"/>
      <c r="S2421" s="10" t="s">
        <v>536</v>
      </c>
      <c r="T2421" s="11" t="s">
        <v>536</v>
      </c>
      <c r="U2421" s="10" t="s">
        <v>2580</v>
      </c>
      <c r="V2421" s="10">
        <v>2710193200</v>
      </c>
      <c r="W2421" s="10" t="s">
        <v>604</v>
      </c>
      <c r="X2421" s="10" t="s">
        <v>5682</v>
      </c>
      <c r="Y2421" s="10" t="s">
        <v>1414</v>
      </c>
      <c r="Z2421" s="10" t="s">
        <v>5683</v>
      </c>
      <c r="AA2421" s="10" t="s">
        <v>5686</v>
      </c>
      <c r="AB2421" s="113" t="s">
        <v>1581</v>
      </c>
      <c r="AC2421" s="14"/>
      <c r="AD2421" s="14"/>
      <c r="AE2421" s="14"/>
      <c r="AF2421" s="14"/>
      <c r="AG2421" s="14"/>
      <c r="AH2421" s="14"/>
    </row>
    <row r="2422" spans="2:41" hidden="1" x14ac:dyDescent="0.35">
      <c r="B2422" s="10">
        <v>44210855</v>
      </c>
      <c r="C2422" s="10">
        <v>855</v>
      </c>
      <c r="D2422" s="11" t="s">
        <v>5687</v>
      </c>
      <c r="E2422" s="10"/>
      <c r="F2422" s="11"/>
      <c r="G2422" s="11" t="s">
        <v>46</v>
      </c>
      <c r="H2422" s="59" t="s">
        <v>163</v>
      </c>
      <c r="I2422" s="41" t="s">
        <v>164</v>
      </c>
      <c r="J2422" s="41">
        <v>0</v>
      </c>
      <c r="K2422" s="10" t="s">
        <v>65</v>
      </c>
      <c r="L2422" s="59" t="s">
        <v>66</v>
      </c>
      <c r="M2422" s="59" t="s">
        <v>52</v>
      </c>
      <c r="N2422" s="95">
        <v>39664</v>
      </c>
      <c r="O2422" s="59" t="s">
        <v>53</v>
      </c>
      <c r="P2422" s="15" t="s">
        <v>2577</v>
      </c>
      <c r="Q2422" s="10"/>
      <c r="R2422" s="10"/>
      <c r="S2422" s="10" t="s">
        <v>536</v>
      </c>
      <c r="T2422" s="11" t="s">
        <v>536</v>
      </c>
      <c r="U2422" s="10" t="s">
        <v>2580</v>
      </c>
      <c r="V2422" s="10">
        <v>2710193200</v>
      </c>
      <c r="W2422" s="10" t="s">
        <v>604</v>
      </c>
      <c r="X2422" s="10" t="s">
        <v>4719</v>
      </c>
      <c r="Y2422" s="10" t="s">
        <v>5688</v>
      </c>
      <c r="Z2422" s="10" t="s">
        <v>88</v>
      </c>
      <c r="AA2422" s="10" t="s">
        <v>5689</v>
      </c>
      <c r="AB2422" s="113" t="s">
        <v>1581</v>
      </c>
      <c r="AC2422"/>
      <c r="AD2422"/>
      <c r="AE2422"/>
      <c r="AF2422"/>
      <c r="AG2422"/>
      <c r="AH2422"/>
    </row>
    <row r="2423" spans="2:41" hidden="1" x14ac:dyDescent="0.35">
      <c r="B2423" s="10">
        <v>44212801</v>
      </c>
      <c r="C2423" s="10">
        <v>801</v>
      </c>
      <c r="D2423" s="11" t="s">
        <v>5690</v>
      </c>
      <c r="E2423" s="11">
        <v>44212801</v>
      </c>
      <c r="F2423" s="11" t="s">
        <v>5690</v>
      </c>
      <c r="G2423" s="11" t="s">
        <v>46</v>
      </c>
      <c r="H2423" s="10" t="s">
        <v>79</v>
      </c>
      <c r="I2423" s="41" t="s">
        <v>79</v>
      </c>
      <c r="J2423" s="41" t="s">
        <v>119</v>
      </c>
      <c r="K2423" s="10" t="s">
        <v>65</v>
      </c>
      <c r="L2423" s="10" t="s">
        <v>66</v>
      </c>
      <c r="M2423" s="10" t="s">
        <v>67</v>
      </c>
      <c r="N2423" s="13">
        <v>44253</v>
      </c>
      <c r="O2423" s="10" t="s">
        <v>53</v>
      </c>
      <c r="P2423" s="15" t="s">
        <v>2577</v>
      </c>
      <c r="Q2423" s="11"/>
      <c r="R2423" s="10" t="s">
        <v>54</v>
      </c>
      <c r="S2423" s="10" t="s">
        <v>44</v>
      </c>
      <c r="T2423" s="11" t="s">
        <v>44</v>
      </c>
      <c r="U2423" s="10" t="s">
        <v>55</v>
      </c>
      <c r="V2423" s="10">
        <v>2710199900</v>
      </c>
      <c r="W2423" s="10" t="s">
        <v>2613</v>
      </c>
      <c r="X2423" s="112" t="s">
        <v>5691</v>
      </c>
      <c r="Y2423" s="10">
        <v>1176</v>
      </c>
      <c r="Z2423" s="10" t="s">
        <v>392</v>
      </c>
      <c r="AA2423" s="112" t="s">
        <v>5692</v>
      </c>
      <c r="AB2423" s="113" t="s">
        <v>1581</v>
      </c>
      <c r="AC2423"/>
      <c r="AD2423"/>
      <c r="AE2423"/>
      <c r="AF2423"/>
      <c r="AG2423"/>
      <c r="AH2423"/>
    </row>
    <row r="2424" spans="2:41" hidden="1" x14ac:dyDescent="0.35">
      <c r="B2424" s="10">
        <v>44210809</v>
      </c>
      <c r="C2424" s="10">
        <v>809</v>
      </c>
      <c r="D2424" s="11" t="s">
        <v>4722</v>
      </c>
      <c r="E2424" s="10"/>
      <c r="F2424" s="11"/>
      <c r="G2424" s="11" t="s">
        <v>46</v>
      </c>
      <c r="H2424" s="10" t="s">
        <v>47</v>
      </c>
      <c r="I2424" s="41" t="s">
        <v>48</v>
      </c>
      <c r="J2424" s="41">
        <v>0</v>
      </c>
      <c r="K2424" s="10" t="s">
        <v>65</v>
      </c>
      <c r="L2424" s="10" t="s">
        <v>66</v>
      </c>
      <c r="M2424" s="10" t="s">
        <v>52</v>
      </c>
      <c r="N2424" s="13">
        <v>40841</v>
      </c>
      <c r="O2424" s="10" t="s">
        <v>53</v>
      </c>
      <c r="P2424" s="15" t="s">
        <v>2577</v>
      </c>
      <c r="Q2424" s="10"/>
      <c r="R2424" s="10"/>
      <c r="S2424" s="10" t="s">
        <v>536</v>
      </c>
      <c r="T2424" s="11" t="s">
        <v>536</v>
      </c>
      <c r="U2424" s="112" t="s">
        <v>2580</v>
      </c>
      <c r="V2424" s="10">
        <v>2710193200</v>
      </c>
      <c r="W2424" s="10" t="s">
        <v>604</v>
      </c>
      <c r="X2424" s="112" t="s">
        <v>4719</v>
      </c>
      <c r="Y2424" s="10" t="s">
        <v>360</v>
      </c>
      <c r="Z2424" s="10" t="s">
        <v>88</v>
      </c>
      <c r="AA2424" s="112" t="s">
        <v>5693</v>
      </c>
      <c r="AB2424" s="14" t="s">
        <v>1581</v>
      </c>
      <c r="AC2424"/>
      <c r="AD2424"/>
      <c r="AE2424"/>
      <c r="AF2424"/>
      <c r="AG2424"/>
      <c r="AH2424"/>
    </row>
    <row r="2425" spans="2:41" hidden="1" x14ac:dyDescent="0.35">
      <c r="B2425" s="10">
        <v>44220809</v>
      </c>
      <c r="C2425" s="10">
        <v>809</v>
      </c>
      <c r="D2425" s="11" t="s">
        <v>4727</v>
      </c>
      <c r="E2425" s="11"/>
      <c r="F2425" s="11"/>
      <c r="G2425" s="11" t="s">
        <v>46</v>
      </c>
      <c r="H2425" s="10" t="s">
        <v>47</v>
      </c>
      <c r="I2425" s="41" t="s">
        <v>48</v>
      </c>
      <c r="J2425" s="41">
        <v>0</v>
      </c>
      <c r="K2425" s="10" t="s">
        <v>65</v>
      </c>
      <c r="L2425" s="10" t="s">
        <v>66</v>
      </c>
      <c r="M2425" s="10" t="s">
        <v>52</v>
      </c>
      <c r="N2425" s="13" t="s">
        <v>6</v>
      </c>
      <c r="O2425" s="10" t="s">
        <v>53</v>
      </c>
      <c r="P2425" s="15" t="s">
        <v>2577</v>
      </c>
      <c r="Q2425" s="11"/>
      <c r="R2425" s="10"/>
      <c r="S2425" s="10" t="s">
        <v>536</v>
      </c>
      <c r="T2425" s="10" t="s">
        <v>536</v>
      </c>
      <c r="U2425" s="112" t="s">
        <v>2580</v>
      </c>
      <c r="V2425" s="10">
        <v>2710193200</v>
      </c>
      <c r="W2425" s="10" t="s">
        <v>604</v>
      </c>
      <c r="X2425" s="112" t="s">
        <v>4728</v>
      </c>
      <c r="Y2425" s="10" t="s">
        <v>360</v>
      </c>
      <c r="Z2425" s="10" t="s">
        <v>88</v>
      </c>
      <c r="AA2425" s="112" t="s">
        <v>5694</v>
      </c>
      <c r="AB2425" s="113" t="s">
        <v>1581</v>
      </c>
      <c r="AC2425"/>
      <c r="AD2425"/>
      <c r="AE2425"/>
      <c r="AF2425"/>
      <c r="AG2425"/>
      <c r="AH2425"/>
    </row>
    <row r="2426" spans="2:41" hidden="1" x14ac:dyDescent="0.35">
      <c r="B2426" s="10">
        <v>44230905</v>
      </c>
      <c r="C2426" s="10">
        <v>905</v>
      </c>
      <c r="D2426" s="11" t="s">
        <v>5695</v>
      </c>
      <c r="E2426" s="11"/>
      <c r="F2426" s="11"/>
      <c r="G2426" s="11" t="s">
        <v>46</v>
      </c>
      <c r="H2426" s="10" t="s">
        <v>735</v>
      </c>
      <c r="I2426" s="41" t="s">
        <v>63</v>
      </c>
      <c r="J2426" s="41">
        <v>0</v>
      </c>
      <c r="K2426" s="10" t="s">
        <v>65</v>
      </c>
      <c r="L2426" s="10" t="s">
        <v>66</v>
      </c>
      <c r="M2426" s="10" t="s">
        <v>52</v>
      </c>
      <c r="N2426" s="13" t="s">
        <v>6</v>
      </c>
      <c r="O2426" s="10" t="s">
        <v>53</v>
      </c>
      <c r="P2426" s="15" t="s">
        <v>2577</v>
      </c>
      <c r="Q2426" s="11"/>
      <c r="R2426" s="10"/>
      <c r="S2426" s="10" t="s">
        <v>536</v>
      </c>
      <c r="T2426" s="10" t="s">
        <v>536</v>
      </c>
      <c r="U2426" s="112" t="s">
        <v>2580</v>
      </c>
      <c r="V2426" s="10">
        <v>2710193200</v>
      </c>
      <c r="W2426" s="10" t="s">
        <v>604</v>
      </c>
      <c r="X2426" s="112" t="s">
        <v>4731</v>
      </c>
      <c r="Y2426" s="10" t="s">
        <v>3314</v>
      </c>
      <c r="Z2426" s="10" t="s">
        <v>73</v>
      </c>
      <c r="AA2426" s="112" t="s">
        <v>5696</v>
      </c>
      <c r="AB2426" s="113" t="s">
        <v>1581</v>
      </c>
      <c r="AC2426"/>
      <c r="AD2426"/>
      <c r="AE2426"/>
      <c r="AF2426"/>
      <c r="AG2426"/>
      <c r="AH2426"/>
      <c r="AL2426" s="115"/>
      <c r="AO2426" s="115"/>
    </row>
    <row r="2427" spans="2:41" hidden="1" x14ac:dyDescent="0.35">
      <c r="B2427" s="10">
        <v>44230855</v>
      </c>
      <c r="C2427" s="10">
        <v>855</v>
      </c>
      <c r="D2427" s="11" t="s">
        <v>5697</v>
      </c>
      <c r="E2427" s="10"/>
      <c r="F2427" s="11"/>
      <c r="G2427" s="11" t="s">
        <v>46</v>
      </c>
      <c r="H2427" s="10" t="s">
        <v>163</v>
      </c>
      <c r="I2427" s="41" t="s">
        <v>164</v>
      </c>
      <c r="J2427" s="41">
        <v>0</v>
      </c>
      <c r="K2427" s="10" t="s">
        <v>65</v>
      </c>
      <c r="L2427" s="10" t="s">
        <v>66</v>
      </c>
      <c r="M2427" s="10" t="s">
        <v>52</v>
      </c>
      <c r="N2427" s="13">
        <v>39681</v>
      </c>
      <c r="O2427" s="10" t="s">
        <v>53</v>
      </c>
      <c r="P2427" s="15" t="s">
        <v>2577</v>
      </c>
      <c r="Q2427" s="10"/>
      <c r="R2427" s="10"/>
      <c r="S2427" s="10" t="s">
        <v>536</v>
      </c>
      <c r="T2427" s="11" t="s">
        <v>536</v>
      </c>
      <c r="U2427" s="112" t="s">
        <v>2580</v>
      </c>
      <c r="V2427" s="10">
        <v>2710193200</v>
      </c>
      <c r="W2427" s="10" t="s">
        <v>604</v>
      </c>
      <c r="X2427" s="112" t="s">
        <v>4731</v>
      </c>
      <c r="Y2427" s="10" t="s">
        <v>5688</v>
      </c>
      <c r="Z2427" s="10" t="s">
        <v>88</v>
      </c>
      <c r="AA2427" s="112" t="s">
        <v>5698</v>
      </c>
      <c r="AB2427" s="113" t="s">
        <v>1581</v>
      </c>
      <c r="AC2427"/>
      <c r="AD2427"/>
      <c r="AE2427"/>
      <c r="AF2427"/>
      <c r="AG2427"/>
      <c r="AH2427"/>
      <c r="AL2427" s="115"/>
    </row>
    <row r="2428" spans="2:41" hidden="1" x14ac:dyDescent="0.35">
      <c r="B2428" s="10">
        <v>44230809</v>
      </c>
      <c r="C2428" s="10">
        <v>809</v>
      </c>
      <c r="D2428" s="11" t="s">
        <v>4734</v>
      </c>
      <c r="E2428" s="11"/>
      <c r="F2428" s="11"/>
      <c r="G2428" s="11" t="s">
        <v>46</v>
      </c>
      <c r="H2428" s="10" t="s">
        <v>47</v>
      </c>
      <c r="I2428" s="41" t="s">
        <v>48</v>
      </c>
      <c r="J2428" s="41">
        <v>0</v>
      </c>
      <c r="K2428" s="10" t="s">
        <v>65</v>
      </c>
      <c r="L2428" s="10" t="s">
        <v>66</v>
      </c>
      <c r="M2428" s="10" t="s">
        <v>52</v>
      </c>
      <c r="N2428" s="13">
        <v>40851</v>
      </c>
      <c r="O2428" s="10" t="s">
        <v>53</v>
      </c>
      <c r="P2428" s="15" t="s">
        <v>2577</v>
      </c>
      <c r="Q2428" s="11"/>
      <c r="R2428" s="10"/>
      <c r="S2428" s="10" t="s">
        <v>536</v>
      </c>
      <c r="T2428" s="10" t="s">
        <v>536</v>
      </c>
      <c r="U2428" s="10" t="s">
        <v>2580</v>
      </c>
      <c r="V2428" s="10">
        <v>2710193200</v>
      </c>
      <c r="W2428" s="10" t="s">
        <v>604</v>
      </c>
      <c r="X2428" s="112" t="s">
        <v>4731</v>
      </c>
      <c r="Y2428" s="10" t="s">
        <v>360</v>
      </c>
      <c r="Z2428" s="10" t="s">
        <v>88</v>
      </c>
      <c r="AA2428" s="112" t="s">
        <v>5699</v>
      </c>
      <c r="AB2428" s="113" t="s">
        <v>1581</v>
      </c>
      <c r="AC2428"/>
      <c r="AD2428"/>
      <c r="AE2428"/>
      <c r="AF2428"/>
      <c r="AG2428"/>
      <c r="AH2428"/>
      <c r="AL2428" s="115"/>
      <c r="AO2428" s="115"/>
    </row>
    <row r="2429" spans="2:41" hidden="1" x14ac:dyDescent="0.35">
      <c r="B2429" s="10">
        <v>44240907</v>
      </c>
      <c r="C2429" s="10">
        <v>907</v>
      </c>
      <c r="D2429" s="11" t="s">
        <v>5700</v>
      </c>
      <c r="E2429" s="10"/>
      <c r="F2429" s="11"/>
      <c r="G2429" s="11" t="s">
        <v>46</v>
      </c>
      <c r="H2429" s="10" t="s">
        <v>2583</v>
      </c>
      <c r="I2429" s="41" t="s">
        <v>364</v>
      </c>
      <c r="J2429" s="41">
        <v>0</v>
      </c>
      <c r="K2429" s="10" t="s">
        <v>65</v>
      </c>
      <c r="L2429" s="10" t="s">
        <v>66</v>
      </c>
      <c r="M2429" s="10" t="s">
        <v>52</v>
      </c>
      <c r="N2429" s="13">
        <v>39680</v>
      </c>
      <c r="O2429" s="10" t="s">
        <v>53</v>
      </c>
      <c r="P2429" s="15" t="s">
        <v>2577</v>
      </c>
      <c r="Q2429" s="10"/>
      <c r="R2429" s="10"/>
      <c r="S2429" s="10" t="s">
        <v>536</v>
      </c>
      <c r="T2429" s="11" t="s">
        <v>536</v>
      </c>
      <c r="U2429" s="10" t="s">
        <v>2580</v>
      </c>
      <c r="V2429" s="10">
        <v>2710193200</v>
      </c>
      <c r="W2429" s="10" t="s">
        <v>604</v>
      </c>
      <c r="X2429" s="112" t="s">
        <v>4738</v>
      </c>
      <c r="Y2429" s="10" t="s">
        <v>3317</v>
      </c>
      <c r="Z2429" s="10" t="s">
        <v>73</v>
      </c>
      <c r="AA2429" s="112" t="s">
        <v>5701</v>
      </c>
      <c r="AB2429" s="113" t="s">
        <v>1581</v>
      </c>
      <c r="AC2429"/>
      <c r="AD2429"/>
      <c r="AE2429"/>
      <c r="AF2429"/>
      <c r="AG2429"/>
      <c r="AH2429"/>
      <c r="AL2429" s="115"/>
      <c r="AO2429" s="115"/>
    </row>
    <row r="2430" spans="2:41" hidden="1" x14ac:dyDescent="0.35">
      <c r="B2430" s="10">
        <v>44240905</v>
      </c>
      <c r="C2430" s="10">
        <v>905</v>
      </c>
      <c r="D2430" s="11" t="s">
        <v>5702</v>
      </c>
      <c r="E2430" s="10"/>
      <c r="F2430" s="11"/>
      <c r="G2430" s="11" t="s">
        <v>46</v>
      </c>
      <c r="H2430" s="10" t="s">
        <v>735</v>
      </c>
      <c r="I2430" s="41" t="s">
        <v>63</v>
      </c>
      <c r="J2430" s="41">
        <v>0</v>
      </c>
      <c r="K2430" s="10" t="s">
        <v>65</v>
      </c>
      <c r="L2430" s="10" t="s">
        <v>66</v>
      </c>
      <c r="M2430" s="10" t="s">
        <v>52</v>
      </c>
      <c r="N2430" s="13">
        <v>39667</v>
      </c>
      <c r="O2430" s="10" t="s">
        <v>53</v>
      </c>
      <c r="P2430" s="15" t="s">
        <v>2577</v>
      </c>
      <c r="Q2430" s="10"/>
      <c r="R2430" s="10"/>
      <c r="S2430" s="10" t="s">
        <v>536</v>
      </c>
      <c r="T2430" s="11" t="s">
        <v>536</v>
      </c>
      <c r="U2430" s="10" t="s">
        <v>2580</v>
      </c>
      <c r="V2430" s="10">
        <v>2710193200</v>
      </c>
      <c r="W2430" s="10" t="s">
        <v>604</v>
      </c>
      <c r="X2430" s="112" t="s">
        <v>4738</v>
      </c>
      <c r="Y2430" s="10" t="s">
        <v>3314</v>
      </c>
      <c r="Z2430" s="10" t="s">
        <v>73</v>
      </c>
      <c r="AA2430" s="112" t="s">
        <v>5703</v>
      </c>
      <c r="AB2430" s="113" t="s">
        <v>1581</v>
      </c>
      <c r="AC2430"/>
      <c r="AD2430"/>
      <c r="AE2430"/>
      <c r="AF2430"/>
      <c r="AG2430"/>
      <c r="AH2430"/>
    </row>
    <row r="2431" spans="2:41" hidden="1" x14ac:dyDescent="0.35">
      <c r="B2431" s="10">
        <v>44240855</v>
      </c>
      <c r="C2431" s="10">
        <v>855</v>
      </c>
      <c r="D2431" s="11" t="s">
        <v>5704</v>
      </c>
      <c r="E2431" s="11"/>
      <c r="F2431" s="11"/>
      <c r="G2431" s="11" t="s">
        <v>46</v>
      </c>
      <c r="H2431" s="10" t="s">
        <v>163</v>
      </c>
      <c r="I2431" s="41" t="s">
        <v>164</v>
      </c>
      <c r="J2431" s="41">
        <v>0</v>
      </c>
      <c r="K2431" s="10" t="s">
        <v>65</v>
      </c>
      <c r="L2431" s="10" t="s">
        <v>66</v>
      </c>
      <c r="M2431" s="10" t="s">
        <v>52</v>
      </c>
      <c r="N2431" s="13">
        <v>39658</v>
      </c>
      <c r="O2431" s="10" t="s">
        <v>53</v>
      </c>
      <c r="P2431" s="15" t="s">
        <v>2577</v>
      </c>
      <c r="Q2431" s="11"/>
      <c r="R2431" s="10"/>
      <c r="S2431" s="10" t="s">
        <v>536</v>
      </c>
      <c r="T2431" s="10" t="s">
        <v>536</v>
      </c>
      <c r="U2431" s="10" t="s">
        <v>2580</v>
      </c>
      <c r="V2431" s="10">
        <v>2710193200</v>
      </c>
      <c r="W2431" s="10" t="s">
        <v>604</v>
      </c>
      <c r="X2431" s="112" t="s">
        <v>4738</v>
      </c>
      <c r="Y2431" s="10" t="s">
        <v>5688</v>
      </c>
      <c r="Z2431" s="10" t="s">
        <v>88</v>
      </c>
      <c r="AA2431" s="112" t="s">
        <v>5705</v>
      </c>
      <c r="AB2431" s="113" t="s">
        <v>1581</v>
      </c>
      <c r="AC2431"/>
      <c r="AD2431"/>
      <c r="AE2431"/>
      <c r="AF2431"/>
      <c r="AG2431"/>
      <c r="AH2431"/>
    </row>
    <row r="2432" spans="2:41" hidden="1" x14ac:dyDescent="0.35">
      <c r="B2432" s="10">
        <v>44240801</v>
      </c>
      <c r="C2432" s="10">
        <v>801</v>
      </c>
      <c r="D2432" s="11" t="s">
        <v>5706</v>
      </c>
      <c r="E2432" s="11"/>
      <c r="F2432" s="11"/>
      <c r="G2432" s="11" t="s">
        <v>46</v>
      </c>
      <c r="H2432" s="10" t="s">
        <v>79</v>
      </c>
      <c r="I2432" s="41" t="s">
        <v>79</v>
      </c>
      <c r="J2432" s="41">
        <v>0</v>
      </c>
      <c r="K2432" s="10" t="s">
        <v>65</v>
      </c>
      <c r="L2432" s="10" t="s">
        <v>66</v>
      </c>
      <c r="M2432" s="10" t="s">
        <v>52</v>
      </c>
      <c r="N2432" s="13" t="s">
        <v>2577</v>
      </c>
      <c r="O2432" s="10" t="s">
        <v>53</v>
      </c>
      <c r="P2432" s="15" t="s">
        <v>2577</v>
      </c>
      <c r="Q2432" s="11"/>
      <c r="R2432" s="10"/>
      <c r="S2432" s="10" t="s">
        <v>536</v>
      </c>
      <c r="T2432" s="10" t="s">
        <v>536</v>
      </c>
      <c r="U2432" s="10" t="s">
        <v>2580</v>
      </c>
      <c r="V2432" s="10">
        <v>2710193200</v>
      </c>
      <c r="W2432" s="10" t="s">
        <v>44</v>
      </c>
      <c r="X2432" s="112" t="s">
        <v>4738</v>
      </c>
      <c r="Y2432" s="10">
        <v>1176</v>
      </c>
      <c r="Z2432" s="10" t="s">
        <v>392</v>
      </c>
      <c r="AA2432" s="112" t="s">
        <v>5707</v>
      </c>
      <c r="AB2432" s="113" t="s">
        <v>1581</v>
      </c>
      <c r="AC2432"/>
      <c r="AD2432"/>
      <c r="AE2432"/>
      <c r="AF2432"/>
      <c r="AG2432"/>
      <c r="AH2432"/>
    </row>
    <row r="2433" spans="2:41" hidden="1" x14ac:dyDescent="0.35">
      <c r="B2433" s="10">
        <v>44242967</v>
      </c>
      <c r="C2433" s="10">
        <v>967</v>
      </c>
      <c r="D2433" s="11" t="s">
        <v>5708</v>
      </c>
      <c r="E2433" s="10"/>
      <c r="F2433" s="11"/>
      <c r="G2433" s="11" t="s">
        <v>46</v>
      </c>
      <c r="H2433" s="59" t="s">
        <v>151</v>
      </c>
      <c r="I2433" s="41" t="s">
        <v>86</v>
      </c>
      <c r="J2433" s="41">
        <v>0</v>
      </c>
      <c r="K2433" s="10" t="s">
        <v>65</v>
      </c>
      <c r="L2433" s="59" t="s">
        <v>66</v>
      </c>
      <c r="M2433" s="59" t="s">
        <v>67</v>
      </c>
      <c r="N2433" s="95">
        <v>43983</v>
      </c>
      <c r="O2433" s="59" t="s">
        <v>604</v>
      </c>
      <c r="P2433" s="15" t="s">
        <v>2577</v>
      </c>
      <c r="Q2433" s="10"/>
      <c r="R2433" s="10"/>
      <c r="S2433" s="10" t="s">
        <v>536</v>
      </c>
      <c r="T2433" s="11" t="s">
        <v>536</v>
      </c>
      <c r="U2433" s="112" t="s">
        <v>2580</v>
      </c>
      <c r="V2433" s="10">
        <v>2710193200</v>
      </c>
      <c r="W2433" s="10" t="s">
        <v>83</v>
      </c>
      <c r="X2433" s="112" t="s">
        <v>5709</v>
      </c>
      <c r="Y2433" s="10" t="s">
        <v>87</v>
      </c>
      <c r="Z2433" s="10" t="s">
        <v>565</v>
      </c>
      <c r="AA2433" s="112" t="s">
        <v>5710</v>
      </c>
      <c r="AB2433" s="113" t="s">
        <v>1581</v>
      </c>
      <c r="AC2433"/>
      <c r="AD2433"/>
      <c r="AE2433"/>
      <c r="AF2433"/>
      <c r="AG2433"/>
      <c r="AH2433"/>
    </row>
    <row r="2434" spans="2:41" hidden="1" x14ac:dyDescent="0.35">
      <c r="B2434" s="10">
        <v>44240809</v>
      </c>
      <c r="C2434" s="10">
        <v>809</v>
      </c>
      <c r="D2434" s="11" t="s">
        <v>4737</v>
      </c>
      <c r="E2434" s="10"/>
      <c r="F2434" s="11"/>
      <c r="G2434" s="11" t="s">
        <v>46</v>
      </c>
      <c r="H2434" s="10" t="s">
        <v>47</v>
      </c>
      <c r="I2434" s="41" t="s">
        <v>48</v>
      </c>
      <c r="J2434" s="41">
        <v>0</v>
      </c>
      <c r="K2434" s="10" t="s">
        <v>65</v>
      </c>
      <c r="L2434" s="10" t="s">
        <v>66</v>
      </c>
      <c r="M2434" s="10" t="s">
        <v>52</v>
      </c>
      <c r="N2434" s="13">
        <v>40840</v>
      </c>
      <c r="O2434" s="10" t="s">
        <v>53</v>
      </c>
      <c r="P2434" s="15" t="s">
        <v>2577</v>
      </c>
      <c r="Q2434" s="10"/>
      <c r="R2434" s="10"/>
      <c r="S2434" s="10" t="s">
        <v>536</v>
      </c>
      <c r="T2434" s="11" t="s">
        <v>536</v>
      </c>
      <c r="U2434" s="10" t="s">
        <v>2580</v>
      </c>
      <c r="V2434" s="10">
        <v>2710193200</v>
      </c>
      <c r="W2434" s="10" t="s">
        <v>604</v>
      </c>
      <c r="X2434" s="112" t="s">
        <v>4738</v>
      </c>
      <c r="Y2434" s="10" t="s">
        <v>360</v>
      </c>
      <c r="Z2434" s="10" t="s">
        <v>88</v>
      </c>
      <c r="AA2434" s="112" t="s">
        <v>5711</v>
      </c>
      <c r="AB2434" s="113" t="s">
        <v>1581</v>
      </c>
      <c r="AC2434" s="14"/>
      <c r="AD2434" s="14"/>
      <c r="AE2434" s="14"/>
      <c r="AF2434" s="14"/>
      <c r="AG2434" s="14"/>
      <c r="AH2434" s="14"/>
    </row>
    <row r="2435" spans="2:41" hidden="1" x14ac:dyDescent="0.35">
      <c r="B2435" s="10">
        <v>44245815</v>
      </c>
      <c r="C2435" s="10">
        <v>815</v>
      </c>
      <c r="D2435" s="11" t="s">
        <v>5712</v>
      </c>
      <c r="E2435" s="10">
        <v>44245801</v>
      </c>
      <c r="F2435" s="11" t="s">
        <v>5713</v>
      </c>
      <c r="G2435" s="11" t="s">
        <v>46</v>
      </c>
      <c r="H2435" s="10" t="s">
        <v>1578</v>
      </c>
      <c r="I2435" s="41" t="s">
        <v>447</v>
      </c>
      <c r="J2435" s="41" t="s">
        <v>119</v>
      </c>
      <c r="K2435" s="10" t="s">
        <v>65</v>
      </c>
      <c r="L2435" s="10" t="s">
        <v>66</v>
      </c>
      <c r="M2435" s="10" t="s">
        <v>67</v>
      </c>
      <c r="N2435" s="13">
        <v>43709</v>
      </c>
      <c r="O2435" s="10" t="s">
        <v>53</v>
      </c>
      <c r="P2435" s="15" t="s">
        <v>2577</v>
      </c>
      <c r="Q2435" s="10">
        <v>5011987071667</v>
      </c>
      <c r="R2435" s="10" t="s">
        <v>54</v>
      </c>
      <c r="S2435" s="10" t="s">
        <v>536</v>
      </c>
      <c r="T2435" s="11"/>
      <c r="U2435" s="10" t="s">
        <v>55</v>
      </c>
      <c r="V2435" s="10">
        <v>2710193200</v>
      </c>
      <c r="W2435" s="10" t="s">
        <v>83</v>
      </c>
      <c r="X2435" s="112" t="s">
        <v>5715</v>
      </c>
      <c r="Y2435" s="10" t="s">
        <v>5716</v>
      </c>
      <c r="Z2435" s="10" t="s">
        <v>565</v>
      </c>
      <c r="AA2435" s="112" t="s">
        <v>5717</v>
      </c>
      <c r="AB2435" s="113" t="s">
        <v>1581</v>
      </c>
      <c r="AC2435" s="14"/>
      <c r="AD2435" s="14"/>
      <c r="AE2435" s="14"/>
      <c r="AF2435" s="14"/>
      <c r="AG2435" s="14"/>
      <c r="AH2435" s="14"/>
      <c r="AL2435" s="115"/>
      <c r="AO2435" s="115"/>
    </row>
    <row r="2436" spans="2:41" hidden="1" x14ac:dyDescent="0.35">
      <c r="B2436" s="10">
        <v>44245848</v>
      </c>
      <c r="C2436" s="10">
        <v>848</v>
      </c>
      <c r="D2436" s="11" t="s">
        <v>5718</v>
      </c>
      <c r="E2436" s="10"/>
      <c r="F2436" s="11"/>
      <c r="G2436" s="11" t="s">
        <v>46</v>
      </c>
      <c r="H2436" s="10" t="s">
        <v>163</v>
      </c>
      <c r="I2436" s="41" t="s">
        <v>164</v>
      </c>
      <c r="J2436" s="41">
        <v>0</v>
      </c>
      <c r="K2436" s="10" t="s">
        <v>65</v>
      </c>
      <c r="L2436" s="10" t="s">
        <v>66</v>
      </c>
      <c r="M2436" s="10" t="s">
        <v>67</v>
      </c>
      <c r="N2436" s="13">
        <v>43709</v>
      </c>
      <c r="O2436" s="10" t="s">
        <v>53</v>
      </c>
      <c r="P2436" s="15" t="s">
        <v>2577</v>
      </c>
      <c r="Q2436" s="10"/>
      <c r="R2436" s="10"/>
      <c r="S2436" s="10" t="s">
        <v>536</v>
      </c>
      <c r="T2436" s="11" t="s">
        <v>536</v>
      </c>
      <c r="U2436" s="10" t="s">
        <v>2580</v>
      </c>
      <c r="V2436" s="10">
        <v>2710193200</v>
      </c>
      <c r="W2436" s="10" t="s">
        <v>83</v>
      </c>
      <c r="X2436" s="10" t="s">
        <v>5715</v>
      </c>
      <c r="Y2436" s="10" t="s">
        <v>5719</v>
      </c>
      <c r="Z2436" s="10" t="s">
        <v>565</v>
      </c>
      <c r="AA2436" s="10" t="s">
        <v>5720</v>
      </c>
      <c r="AB2436" s="113" t="s">
        <v>1581</v>
      </c>
      <c r="AC2436" s="14"/>
      <c r="AD2436" s="14"/>
      <c r="AE2436" s="14"/>
      <c r="AF2436" s="14"/>
      <c r="AG2436" s="14"/>
      <c r="AH2436" s="14"/>
    </row>
    <row r="2437" spans="2:41" hidden="1" x14ac:dyDescent="0.35">
      <c r="B2437" s="10">
        <v>44245967</v>
      </c>
      <c r="C2437" s="10">
        <v>967</v>
      </c>
      <c r="D2437" s="11" t="s">
        <v>5721</v>
      </c>
      <c r="E2437" s="10"/>
      <c r="F2437" s="11"/>
      <c r="G2437" s="11" t="s">
        <v>46</v>
      </c>
      <c r="H2437" s="14" t="s">
        <v>151</v>
      </c>
      <c r="I2437" s="41" t="s">
        <v>86</v>
      </c>
      <c r="J2437" s="41">
        <v>0</v>
      </c>
      <c r="K2437" s="10" t="s">
        <v>65</v>
      </c>
      <c r="L2437" s="10" t="s">
        <v>66</v>
      </c>
      <c r="M2437" s="10" t="s">
        <v>67</v>
      </c>
      <c r="N2437" s="13">
        <v>43983</v>
      </c>
      <c r="O2437" s="10" t="s">
        <v>604</v>
      </c>
      <c r="P2437" s="15" t="s">
        <v>2577</v>
      </c>
      <c r="Q2437" s="10"/>
      <c r="R2437" s="10"/>
      <c r="S2437" s="10" t="s">
        <v>536</v>
      </c>
      <c r="T2437" s="11" t="s">
        <v>536</v>
      </c>
      <c r="U2437" s="10" t="s">
        <v>2580</v>
      </c>
      <c r="V2437" s="10">
        <v>2710193200</v>
      </c>
      <c r="W2437" s="10" t="s">
        <v>83</v>
      </c>
      <c r="X2437" s="10" t="s">
        <v>5715</v>
      </c>
      <c r="Y2437" s="10" t="s">
        <v>87</v>
      </c>
      <c r="Z2437" s="10" t="s">
        <v>565</v>
      </c>
      <c r="AA2437" s="10" t="s">
        <v>5722</v>
      </c>
      <c r="AB2437" s="113" t="s">
        <v>1581</v>
      </c>
      <c r="AC2437" s="14"/>
      <c r="AD2437" s="14"/>
      <c r="AE2437" s="14"/>
      <c r="AF2437" s="14"/>
      <c r="AG2437" s="14"/>
      <c r="AH2437" s="14"/>
    </row>
    <row r="2438" spans="2:41" hidden="1" x14ac:dyDescent="0.35">
      <c r="B2438" s="10">
        <v>44215905</v>
      </c>
      <c r="C2438" s="10">
        <v>905</v>
      </c>
      <c r="D2438" s="11" t="s">
        <v>5723</v>
      </c>
      <c r="E2438" s="10"/>
      <c r="F2438" s="11"/>
      <c r="G2438" s="11" t="s">
        <v>46</v>
      </c>
      <c r="H2438" s="14" t="s">
        <v>735</v>
      </c>
      <c r="I2438" s="41" t="s">
        <v>63</v>
      </c>
      <c r="J2438" s="41">
        <v>0</v>
      </c>
      <c r="K2438" s="10" t="s">
        <v>65</v>
      </c>
      <c r="L2438" s="10" t="s">
        <v>66</v>
      </c>
      <c r="M2438" s="10" t="s">
        <v>52</v>
      </c>
      <c r="N2438" s="13">
        <v>39639</v>
      </c>
      <c r="O2438" s="10" t="s">
        <v>53</v>
      </c>
      <c r="P2438" s="15" t="s">
        <v>2577</v>
      </c>
      <c r="Q2438" s="10"/>
      <c r="R2438" s="10"/>
      <c r="S2438" s="10">
        <v>44413905</v>
      </c>
      <c r="T2438" s="11" t="s">
        <v>5724</v>
      </c>
      <c r="U2438" s="10" t="s">
        <v>2594</v>
      </c>
      <c r="V2438" s="10">
        <v>2710193200</v>
      </c>
      <c r="W2438" s="10" t="s">
        <v>604</v>
      </c>
      <c r="X2438" s="10" t="s">
        <v>4741</v>
      </c>
      <c r="Y2438" s="10" t="s">
        <v>3314</v>
      </c>
      <c r="Z2438" s="10" t="s">
        <v>73</v>
      </c>
      <c r="AA2438" s="10" t="s">
        <v>5725</v>
      </c>
      <c r="AB2438" s="113" t="s">
        <v>1581</v>
      </c>
      <c r="AC2438" s="14"/>
      <c r="AD2438" s="14"/>
      <c r="AE2438" s="14"/>
      <c r="AF2438" s="14"/>
      <c r="AG2438" s="14"/>
      <c r="AH2438" s="14"/>
    </row>
    <row r="2439" spans="2:41" hidden="1" x14ac:dyDescent="0.35">
      <c r="B2439" s="10">
        <v>44215907</v>
      </c>
      <c r="C2439" s="10">
        <v>907</v>
      </c>
      <c r="D2439" s="11" t="s">
        <v>5726</v>
      </c>
      <c r="E2439" s="11"/>
      <c r="F2439" s="11"/>
      <c r="G2439" s="11" t="s">
        <v>46</v>
      </c>
      <c r="H2439" s="14" t="s">
        <v>2583</v>
      </c>
      <c r="I2439" s="41" t="s">
        <v>364</v>
      </c>
      <c r="J2439" s="41">
        <v>0</v>
      </c>
      <c r="K2439" s="10" t="s">
        <v>65</v>
      </c>
      <c r="L2439" s="10" t="s">
        <v>66</v>
      </c>
      <c r="M2439" s="10" t="s">
        <v>52</v>
      </c>
      <c r="N2439" s="13">
        <v>39680</v>
      </c>
      <c r="O2439" s="10" t="s">
        <v>53</v>
      </c>
      <c r="P2439" s="15" t="s">
        <v>2577</v>
      </c>
      <c r="Q2439" s="11"/>
      <c r="R2439" s="10"/>
      <c r="S2439" s="10">
        <v>44413907</v>
      </c>
      <c r="T2439" s="10" t="s">
        <v>5727</v>
      </c>
      <c r="U2439" s="10" t="s">
        <v>2594</v>
      </c>
      <c r="V2439" s="10">
        <v>2710193200</v>
      </c>
      <c r="W2439" s="10" t="s">
        <v>604</v>
      </c>
      <c r="X2439" s="112" t="s">
        <v>4741</v>
      </c>
      <c r="Y2439" s="10" t="s">
        <v>3317</v>
      </c>
      <c r="Z2439" s="10" t="s">
        <v>73</v>
      </c>
      <c r="AA2439" s="112" t="s">
        <v>5728</v>
      </c>
      <c r="AB2439" s="113" t="s">
        <v>1581</v>
      </c>
      <c r="AC2439" s="14"/>
      <c r="AD2439" s="14"/>
      <c r="AE2439" s="14"/>
      <c r="AF2439" s="14"/>
      <c r="AG2439" s="14"/>
      <c r="AH2439" s="14"/>
    </row>
    <row r="2440" spans="2:41" hidden="1" x14ac:dyDescent="0.35">
      <c r="B2440" s="10">
        <v>44215855</v>
      </c>
      <c r="C2440" s="10">
        <v>855</v>
      </c>
      <c r="D2440" s="11" t="s">
        <v>5729</v>
      </c>
      <c r="E2440" s="10"/>
      <c r="F2440" s="11"/>
      <c r="G2440" s="11" t="s">
        <v>46</v>
      </c>
      <c r="H2440" s="14" t="s">
        <v>163</v>
      </c>
      <c r="I2440" s="41" t="s">
        <v>164</v>
      </c>
      <c r="J2440" s="41">
        <v>0</v>
      </c>
      <c r="K2440" s="10" t="s">
        <v>65</v>
      </c>
      <c r="L2440" s="10" t="s">
        <v>66</v>
      </c>
      <c r="M2440" s="10" t="s">
        <v>52</v>
      </c>
      <c r="N2440" s="13">
        <v>39654</v>
      </c>
      <c r="O2440" s="10" t="s">
        <v>53</v>
      </c>
      <c r="P2440" s="15" t="s">
        <v>2577</v>
      </c>
      <c r="Q2440" s="10"/>
      <c r="R2440" s="10"/>
      <c r="S2440" s="10">
        <v>44413855</v>
      </c>
      <c r="T2440" s="11" t="s">
        <v>5730</v>
      </c>
      <c r="U2440" s="10" t="s">
        <v>2594</v>
      </c>
      <c r="V2440" s="10">
        <v>2710193200</v>
      </c>
      <c r="W2440" s="10" t="s">
        <v>604</v>
      </c>
      <c r="X2440" s="112" t="s">
        <v>4741</v>
      </c>
      <c r="Y2440" s="10" t="s">
        <v>5688</v>
      </c>
      <c r="Z2440" s="10" t="s">
        <v>88</v>
      </c>
      <c r="AA2440" s="112" t="s">
        <v>5731</v>
      </c>
      <c r="AB2440" s="113" t="s">
        <v>1581</v>
      </c>
      <c r="AC2440" s="14"/>
      <c r="AD2440" s="14"/>
      <c r="AE2440" s="14"/>
      <c r="AF2440" s="14"/>
      <c r="AG2440" s="14"/>
      <c r="AH2440" s="14"/>
    </row>
    <row r="2441" spans="2:41" hidden="1" x14ac:dyDescent="0.35">
      <c r="B2441" s="10">
        <v>44215809</v>
      </c>
      <c r="C2441" s="10">
        <v>809</v>
      </c>
      <c r="D2441" s="11" t="s">
        <v>4744</v>
      </c>
      <c r="E2441" s="11"/>
      <c r="F2441" s="11"/>
      <c r="G2441" s="11" t="s">
        <v>46</v>
      </c>
      <c r="H2441" s="14" t="s">
        <v>47</v>
      </c>
      <c r="I2441" s="41" t="s">
        <v>48</v>
      </c>
      <c r="J2441" s="41">
        <v>0</v>
      </c>
      <c r="K2441" s="10" t="s">
        <v>65</v>
      </c>
      <c r="L2441" s="10" t="s">
        <v>66</v>
      </c>
      <c r="M2441" s="10" t="s">
        <v>52</v>
      </c>
      <c r="N2441" s="13">
        <v>40834</v>
      </c>
      <c r="O2441" s="10" t="s">
        <v>53</v>
      </c>
      <c r="P2441" s="15" t="s">
        <v>2577</v>
      </c>
      <c r="Q2441" s="11"/>
      <c r="R2441" s="10"/>
      <c r="S2441" s="10">
        <v>44413809</v>
      </c>
      <c r="T2441" s="10" t="s">
        <v>5732</v>
      </c>
      <c r="U2441" s="10" t="s">
        <v>2594</v>
      </c>
      <c r="V2441" s="10">
        <v>2710193200</v>
      </c>
      <c r="W2441" s="10" t="s">
        <v>604</v>
      </c>
      <c r="X2441" s="112" t="s">
        <v>4741</v>
      </c>
      <c r="Y2441" s="10" t="s">
        <v>360</v>
      </c>
      <c r="Z2441" s="10" t="s">
        <v>88</v>
      </c>
      <c r="AA2441" s="112" t="s">
        <v>5733</v>
      </c>
      <c r="AB2441" s="113" t="s">
        <v>1581</v>
      </c>
      <c r="AC2441" s="14"/>
      <c r="AD2441" s="14"/>
      <c r="AE2441" s="14"/>
      <c r="AF2441" s="14"/>
      <c r="AG2441" s="14"/>
      <c r="AH2441" s="14"/>
    </row>
    <row r="2442" spans="2:41" hidden="1" x14ac:dyDescent="0.35">
      <c r="B2442" s="10">
        <v>44216809</v>
      </c>
      <c r="C2442" s="10">
        <v>809</v>
      </c>
      <c r="D2442" s="11" t="s">
        <v>5734</v>
      </c>
      <c r="E2442" s="11">
        <v>44216801</v>
      </c>
      <c r="F2442" s="11" t="s">
        <v>5735</v>
      </c>
      <c r="G2442" s="11" t="s">
        <v>46</v>
      </c>
      <c r="H2442" s="14" t="s">
        <v>47</v>
      </c>
      <c r="I2442" s="41" t="s">
        <v>48</v>
      </c>
      <c r="J2442" s="41" t="s">
        <v>119</v>
      </c>
      <c r="K2442" s="10" t="s">
        <v>65</v>
      </c>
      <c r="L2442" s="10" t="s">
        <v>66</v>
      </c>
      <c r="M2442" s="10" t="s">
        <v>67</v>
      </c>
      <c r="N2442" s="13">
        <v>43709</v>
      </c>
      <c r="O2442" s="10" t="s">
        <v>53</v>
      </c>
      <c r="P2442" s="15" t="s">
        <v>2577</v>
      </c>
      <c r="Q2442" s="11">
        <v>5011987053502</v>
      </c>
      <c r="R2442" s="10" t="s">
        <v>54</v>
      </c>
      <c r="S2442" s="10" t="s">
        <v>44</v>
      </c>
      <c r="T2442" s="10" t="s">
        <v>44</v>
      </c>
      <c r="U2442" s="10" t="s">
        <v>55</v>
      </c>
      <c r="V2442" s="10">
        <v>2710193200</v>
      </c>
      <c r="W2442" s="10" t="s">
        <v>83</v>
      </c>
      <c r="X2442" s="112" t="s">
        <v>5737</v>
      </c>
      <c r="Y2442" s="10" t="s">
        <v>360</v>
      </c>
      <c r="Z2442" s="10" t="s">
        <v>565</v>
      </c>
      <c r="AA2442" s="112" t="s">
        <v>5738</v>
      </c>
      <c r="AB2442" s="14" t="s">
        <v>1581</v>
      </c>
      <c r="AC2442" s="14"/>
      <c r="AD2442" s="14"/>
      <c r="AE2442" s="14"/>
      <c r="AF2442" s="14"/>
      <c r="AG2442" s="14"/>
      <c r="AH2442" s="14"/>
    </row>
    <row r="2443" spans="2:41" hidden="1" x14ac:dyDescent="0.35">
      <c r="B2443" s="10">
        <v>44474967</v>
      </c>
      <c r="C2443" s="10">
        <v>967</v>
      </c>
      <c r="D2443" s="11" t="s">
        <v>1610</v>
      </c>
      <c r="E2443" s="10"/>
      <c r="F2443" s="11"/>
      <c r="G2443" s="11" t="s">
        <v>46</v>
      </c>
      <c r="H2443" s="14" t="s">
        <v>151</v>
      </c>
      <c r="I2443" s="41" t="s">
        <v>86</v>
      </c>
      <c r="J2443" s="41">
        <v>0</v>
      </c>
      <c r="K2443" s="10" t="s">
        <v>65</v>
      </c>
      <c r="L2443" s="10" t="s">
        <v>66</v>
      </c>
      <c r="M2443" s="10" t="s">
        <v>67</v>
      </c>
      <c r="N2443" s="13">
        <v>42928</v>
      </c>
      <c r="O2443" s="10" t="s">
        <v>53</v>
      </c>
      <c r="P2443" s="15" t="s">
        <v>2577</v>
      </c>
      <c r="Q2443" s="10"/>
      <c r="R2443" s="10"/>
      <c r="S2443" s="10">
        <v>44422967</v>
      </c>
      <c r="T2443" s="11" t="s">
        <v>1610</v>
      </c>
      <c r="U2443" s="10" t="s">
        <v>2594</v>
      </c>
      <c r="V2443" s="10">
        <v>2710193200</v>
      </c>
      <c r="W2443" s="10" t="s">
        <v>604</v>
      </c>
      <c r="X2443" s="112" t="s">
        <v>5739</v>
      </c>
      <c r="Y2443" s="10" t="s">
        <v>87</v>
      </c>
      <c r="Z2443" s="10" t="s">
        <v>88</v>
      </c>
      <c r="AA2443" s="112" t="s">
        <v>1612</v>
      </c>
      <c r="AB2443" s="14" t="s">
        <v>1581</v>
      </c>
      <c r="AC2443" s="14"/>
      <c r="AD2443" s="14"/>
      <c r="AE2443" s="14"/>
      <c r="AF2443" s="14"/>
      <c r="AG2443" s="14"/>
      <c r="AH2443" s="14"/>
    </row>
    <row r="2444" spans="2:41" hidden="1" x14ac:dyDescent="0.35">
      <c r="B2444" s="10">
        <v>44413905</v>
      </c>
      <c r="C2444" s="10">
        <v>905</v>
      </c>
      <c r="D2444" s="11" t="s">
        <v>5724</v>
      </c>
      <c r="E2444" s="11"/>
      <c r="F2444" s="11"/>
      <c r="G2444" s="11" t="s">
        <v>46</v>
      </c>
      <c r="H2444" s="14" t="s">
        <v>735</v>
      </c>
      <c r="I2444" s="41" t="s">
        <v>63</v>
      </c>
      <c r="J2444" s="41">
        <v>0</v>
      </c>
      <c r="K2444" s="10" t="s">
        <v>65</v>
      </c>
      <c r="L2444" s="10" t="s">
        <v>66</v>
      </c>
      <c r="M2444" s="10" t="s">
        <v>52</v>
      </c>
      <c r="N2444" s="13">
        <v>41534</v>
      </c>
      <c r="O2444" s="10" t="s">
        <v>53</v>
      </c>
      <c r="P2444" s="15" t="s">
        <v>2577</v>
      </c>
      <c r="Q2444" s="11"/>
      <c r="R2444" s="10"/>
      <c r="S2444" s="10">
        <v>44422905</v>
      </c>
      <c r="T2444" s="10" t="s">
        <v>5740</v>
      </c>
      <c r="U2444" s="10" t="s">
        <v>2594</v>
      </c>
      <c r="V2444" s="10">
        <v>2710193200</v>
      </c>
      <c r="W2444" s="10" t="s">
        <v>604</v>
      </c>
      <c r="X2444" s="112" t="s">
        <v>5741</v>
      </c>
      <c r="Y2444" s="10" t="s">
        <v>2703</v>
      </c>
      <c r="Z2444" s="10" t="s">
        <v>73</v>
      </c>
      <c r="AA2444" s="112" t="s">
        <v>5742</v>
      </c>
      <c r="AB2444" s="113" t="s">
        <v>1581</v>
      </c>
      <c r="AC2444" s="14"/>
      <c r="AD2444" s="14"/>
      <c r="AE2444" s="14"/>
      <c r="AF2444" s="14"/>
      <c r="AG2444" s="14"/>
      <c r="AH2444" s="14"/>
    </row>
    <row r="2445" spans="2:41" hidden="1" x14ac:dyDescent="0.35">
      <c r="B2445" s="10">
        <v>44413907</v>
      </c>
      <c r="C2445" s="10">
        <v>907</v>
      </c>
      <c r="D2445" s="11" t="s">
        <v>5727</v>
      </c>
      <c r="E2445" s="11"/>
      <c r="F2445" s="11"/>
      <c r="G2445" s="11" t="s">
        <v>46</v>
      </c>
      <c r="H2445" s="14" t="s">
        <v>2583</v>
      </c>
      <c r="I2445" s="41" t="s">
        <v>364</v>
      </c>
      <c r="J2445" s="41">
        <v>0</v>
      </c>
      <c r="K2445" s="10" t="s">
        <v>65</v>
      </c>
      <c r="L2445" s="10" t="s">
        <v>66</v>
      </c>
      <c r="M2445" s="10" t="s">
        <v>52</v>
      </c>
      <c r="N2445" s="13">
        <v>41534</v>
      </c>
      <c r="O2445" s="10" t="s">
        <v>53</v>
      </c>
      <c r="P2445" s="15" t="s">
        <v>2577</v>
      </c>
      <c r="Q2445" s="11"/>
      <c r="R2445" s="10"/>
      <c r="S2445" s="10" t="s">
        <v>536</v>
      </c>
      <c r="T2445" s="10" t="s">
        <v>536</v>
      </c>
      <c r="U2445" s="10" t="s">
        <v>2580</v>
      </c>
      <c r="V2445" s="10">
        <v>2710193200</v>
      </c>
      <c r="W2445" s="10" t="s">
        <v>604</v>
      </c>
      <c r="X2445" s="112" t="s">
        <v>5741</v>
      </c>
      <c r="Y2445" s="10" t="s">
        <v>2353</v>
      </c>
      <c r="Z2445" s="10" t="s">
        <v>73</v>
      </c>
      <c r="AA2445" s="112" t="s">
        <v>5743</v>
      </c>
      <c r="AB2445" s="113" t="s">
        <v>1581</v>
      </c>
      <c r="AC2445" s="14"/>
      <c r="AD2445" s="14"/>
      <c r="AE2445" s="14"/>
      <c r="AF2445" s="14"/>
      <c r="AG2445" s="14"/>
      <c r="AH2445" s="14"/>
    </row>
    <row r="2446" spans="2:41" hidden="1" x14ac:dyDescent="0.35">
      <c r="B2446" s="10">
        <v>44413855</v>
      </c>
      <c r="C2446" s="10">
        <v>855</v>
      </c>
      <c r="D2446" s="11" t="s">
        <v>5730</v>
      </c>
      <c r="E2446" s="10"/>
      <c r="F2446" s="11"/>
      <c r="G2446" s="11" t="s">
        <v>46</v>
      </c>
      <c r="H2446" s="14" t="s">
        <v>163</v>
      </c>
      <c r="I2446" s="41" t="s">
        <v>164</v>
      </c>
      <c r="J2446" s="41">
        <v>0</v>
      </c>
      <c r="K2446" s="10" t="s">
        <v>65</v>
      </c>
      <c r="L2446" s="10" t="s">
        <v>66</v>
      </c>
      <c r="M2446" s="10" t="s">
        <v>52</v>
      </c>
      <c r="N2446" s="13">
        <v>41534</v>
      </c>
      <c r="O2446" s="10" t="s">
        <v>53</v>
      </c>
      <c r="P2446" s="15" t="s">
        <v>2577</v>
      </c>
      <c r="Q2446" s="10"/>
      <c r="R2446" s="10"/>
      <c r="S2446" s="10">
        <v>44422855</v>
      </c>
      <c r="T2446" s="11" t="s">
        <v>1603</v>
      </c>
      <c r="U2446" s="10" t="s">
        <v>2594</v>
      </c>
      <c r="V2446" s="10">
        <v>2710193200</v>
      </c>
      <c r="W2446" s="10" t="s">
        <v>604</v>
      </c>
      <c r="X2446" s="112" t="s">
        <v>5741</v>
      </c>
      <c r="Y2446" s="10" t="s">
        <v>1414</v>
      </c>
      <c r="Z2446" s="10" t="s">
        <v>88</v>
      </c>
      <c r="AA2446" s="112" t="s">
        <v>5744</v>
      </c>
      <c r="AB2446" s="113" t="s">
        <v>1581</v>
      </c>
      <c r="AC2446" s="14"/>
      <c r="AD2446" s="14"/>
      <c r="AE2446" s="14"/>
      <c r="AF2446" s="14"/>
      <c r="AG2446" s="14"/>
      <c r="AH2446" s="14"/>
    </row>
    <row r="2447" spans="2:41" hidden="1" x14ac:dyDescent="0.35">
      <c r="B2447" s="10">
        <v>44413809</v>
      </c>
      <c r="C2447" s="10">
        <v>809</v>
      </c>
      <c r="D2447" s="11" t="s">
        <v>5732</v>
      </c>
      <c r="E2447" s="10"/>
      <c r="F2447" s="11"/>
      <c r="G2447" s="11" t="s">
        <v>46</v>
      </c>
      <c r="H2447" s="14" t="s">
        <v>47</v>
      </c>
      <c r="I2447" s="41" t="s">
        <v>48</v>
      </c>
      <c r="J2447" s="41">
        <v>0</v>
      </c>
      <c r="K2447" s="10" t="s">
        <v>65</v>
      </c>
      <c r="L2447" s="10" t="s">
        <v>66</v>
      </c>
      <c r="M2447" s="10" t="s">
        <v>52</v>
      </c>
      <c r="N2447" s="13">
        <v>41534</v>
      </c>
      <c r="O2447" s="10" t="s">
        <v>53</v>
      </c>
      <c r="P2447" s="15" t="s">
        <v>2577</v>
      </c>
      <c r="Q2447" s="10"/>
      <c r="R2447" s="10"/>
      <c r="S2447" s="10">
        <v>44422809</v>
      </c>
      <c r="T2447" s="11" t="s">
        <v>1607</v>
      </c>
      <c r="U2447" s="10" t="s">
        <v>2594</v>
      </c>
      <c r="V2447" s="10">
        <v>2710193200</v>
      </c>
      <c r="W2447" s="10" t="s">
        <v>604</v>
      </c>
      <c r="X2447" s="112" t="s">
        <v>5741</v>
      </c>
      <c r="Y2447" s="10" t="s">
        <v>360</v>
      </c>
      <c r="Z2447" s="10" t="s">
        <v>88</v>
      </c>
      <c r="AA2447" s="112" t="s">
        <v>5745</v>
      </c>
      <c r="AB2447" s="113" t="s">
        <v>1581</v>
      </c>
      <c r="AC2447" s="14"/>
      <c r="AD2447" s="14"/>
      <c r="AE2447" s="114"/>
      <c r="AF2447" s="114"/>
      <c r="AG2447" s="14"/>
      <c r="AH2447" s="14"/>
    </row>
    <row r="2448" spans="2:41" hidden="1" x14ac:dyDescent="0.35">
      <c r="B2448" s="10">
        <v>44412855</v>
      </c>
      <c r="C2448" s="10">
        <v>855</v>
      </c>
      <c r="D2448" s="11" t="s">
        <v>5746</v>
      </c>
      <c r="E2448" s="11"/>
      <c r="F2448" s="11"/>
      <c r="G2448" s="11" t="s">
        <v>46</v>
      </c>
      <c r="H2448" s="14" t="s">
        <v>163</v>
      </c>
      <c r="I2448" s="41" t="s">
        <v>164</v>
      </c>
      <c r="J2448" s="41">
        <v>0</v>
      </c>
      <c r="K2448" s="10" t="s">
        <v>65</v>
      </c>
      <c r="L2448" s="10" t="s">
        <v>66</v>
      </c>
      <c r="M2448" s="10" t="s">
        <v>67</v>
      </c>
      <c r="N2448" s="13">
        <v>42404</v>
      </c>
      <c r="O2448" s="10" t="s">
        <v>53</v>
      </c>
      <c r="P2448" s="15" t="s">
        <v>2577</v>
      </c>
      <c r="Q2448" s="11"/>
      <c r="R2448" s="10"/>
      <c r="S2448" s="10">
        <v>44421855</v>
      </c>
      <c r="T2448" s="10" t="s">
        <v>1621</v>
      </c>
      <c r="U2448" s="10" t="s">
        <v>2594</v>
      </c>
      <c r="V2448" s="10">
        <v>2710193200</v>
      </c>
      <c r="W2448" s="10" t="s">
        <v>604</v>
      </c>
      <c r="X2448" s="112" t="s">
        <v>5747</v>
      </c>
      <c r="Y2448" s="10" t="s">
        <v>1414</v>
      </c>
      <c r="Z2448" s="10" t="s">
        <v>88</v>
      </c>
      <c r="AA2448" s="112" t="s">
        <v>5748</v>
      </c>
      <c r="AB2448" s="113" t="s">
        <v>1581</v>
      </c>
      <c r="AC2448" s="14"/>
      <c r="AD2448" s="14"/>
      <c r="AE2448" s="14"/>
      <c r="AF2448" s="14"/>
      <c r="AG2448" s="14"/>
      <c r="AH2448" s="14"/>
    </row>
    <row r="2449" spans="2:41" hidden="1" x14ac:dyDescent="0.35">
      <c r="B2449" s="10">
        <v>44412905</v>
      </c>
      <c r="C2449" s="10">
        <v>905</v>
      </c>
      <c r="D2449" s="11" t="s">
        <v>5749</v>
      </c>
      <c r="E2449" s="11"/>
      <c r="F2449" s="11"/>
      <c r="G2449" s="11" t="s">
        <v>46</v>
      </c>
      <c r="H2449" s="14" t="s">
        <v>735</v>
      </c>
      <c r="I2449" s="41" t="s">
        <v>63</v>
      </c>
      <c r="J2449" s="41">
        <v>0</v>
      </c>
      <c r="K2449" s="10" t="s">
        <v>65</v>
      </c>
      <c r="L2449" s="10" t="s">
        <v>66</v>
      </c>
      <c r="M2449" s="10" t="s">
        <v>52</v>
      </c>
      <c r="N2449" s="13">
        <v>42404</v>
      </c>
      <c r="O2449" s="10" t="s">
        <v>53</v>
      </c>
      <c r="P2449" s="15" t="s">
        <v>2577</v>
      </c>
      <c r="Q2449" s="11"/>
      <c r="R2449" s="10"/>
      <c r="S2449" s="10">
        <v>44421905</v>
      </c>
      <c r="T2449" s="10" t="s">
        <v>5750</v>
      </c>
      <c r="U2449" s="10" t="s">
        <v>2594</v>
      </c>
      <c r="V2449" s="10">
        <v>2710193200</v>
      </c>
      <c r="W2449" s="10" t="s">
        <v>604</v>
      </c>
      <c r="X2449" s="112" t="s">
        <v>5747</v>
      </c>
      <c r="Y2449" s="10" t="s">
        <v>2703</v>
      </c>
      <c r="Z2449" s="10" t="s">
        <v>73</v>
      </c>
      <c r="AA2449" s="112" t="s">
        <v>5751</v>
      </c>
      <c r="AB2449" s="113" t="s">
        <v>1581</v>
      </c>
      <c r="AC2449" s="14"/>
      <c r="AD2449" s="14"/>
      <c r="AE2449" s="14"/>
      <c r="AF2449" s="14"/>
      <c r="AG2449" s="14"/>
      <c r="AH2449" s="14"/>
    </row>
    <row r="2450" spans="2:41" hidden="1" x14ac:dyDescent="0.35">
      <c r="B2450" s="10">
        <v>44412801</v>
      </c>
      <c r="C2450" s="10">
        <v>801</v>
      </c>
      <c r="D2450" s="11" t="s">
        <v>5752</v>
      </c>
      <c r="E2450" s="10"/>
      <c r="F2450" s="11"/>
      <c r="G2450" s="11" t="s">
        <v>46</v>
      </c>
      <c r="H2450" s="14" t="s">
        <v>79</v>
      </c>
      <c r="I2450" s="41" t="s">
        <v>79</v>
      </c>
      <c r="J2450" s="41">
        <v>0</v>
      </c>
      <c r="K2450" s="10" t="s">
        <v>65</v>
      </c>
      <c r="L2450" s="10" t="s">
        <v>66</v>
      </c>
      <c r="M2450" s="10" t="s">
        <v>67</v>
      </c>
      <c r="N2450" s="13">
        <v>42437</v>
      </c>
      <c r="O2450" s="10" t="s">
        <v>53</v>
      </c>
      <c r="P2450" s="15" t="s">
        <v>2577</v>
      </c>
      <c r="Q2450" s="10"/>
      <c r="R2450" s="10"/>
      <c r="S2450" s="10">
        <v>44421801</v>
      </c>
      <c r="T2450" s="11" t="s">
        <v>5753</v>
      </c>
      <c r="U2450" s="10" t="s">
        <v>2594</v>
      </c>
      <c r="V2450" s="10">
        <v>2710193200</v>
      </c>
      <c r="W2450" s="10" t="s">
        <v>44</v>
      </c>
      <c r="X2450" s="112" t="s">
        <v>5747</v>
      </c>
      <c r="Y2450" s="10">
        <v>1176</v>
      </c>
      <c r="Z2450" s="10" t="s">
        <v>392</v>
      </c>
      <c r="AA2450" s="112" t="s">
        <v>5754</v>
      </c>
      <c r="AB2450" s="113" t="s">
        <v>1581</v>
      </c>
      <c r="AC2450" s="14"/>
      <c r="AD2450" s="14"/>
      <c r="AE2450" s="14"/>
      <c r="AF2450" s="14"/>
      <c r="AG2450" s="14"/>
      <c r="AH2450" s="14"/>
    </row>
    <row r="2451" spans="2:41" hidden="1" x14ac:dyDescent="0.35">
      <c r="B2451" s="10">
        <v>44412809</v>
      </c>
      <c r="C2451" s="10">
        <v>809</v>
      </c>
      <c r="D2451" s="11" t="s">
        <v>5755</v>
      </c>
      <c r="E2451" s="10"/>
      <c r="F2451" s="11"/>
      <c r="G2451" s="11" t="s">
        <v>46</v>
      </c>
      <c r="H2451" s="14" t="s">
        <v>47</v>
      </c>
      <c r="I2451" s="41" t="s">
        <v>48</v>
      </c>
      <c r="J2451" s="41">
        <v>0</v>
      </c>
      <c r="K2451" s="10" t="s">
        <v>65</v>
      </c>
      <c r="L2451" s="10" t="s">
        <v>66</v>
      </c>
      <c r="M2451" s="10" t="s">
        <v>67</v>
      </c>
      <c r="N2451" s="13">
        <v>42404</v>
      </c>
      <c r="O2451" s="10" t="s">
        <v>53</v>
      </c>
      <c r="P2451" s="15" t="s">
        <v>2577</v>
      </c>
      <c r="Q2451" s="10"/>
      <c r="R2451" s="10"/>
      <c r="S2451" s="10">
        <v>44421809</v>
      </c>
      <c r="T2451" s="11" t="s">
        <v>5756</v>
      </c>
      <c r="U2451" s="10" t="s">
        <v>2594</v>
      </c>
      <c r="V2451" s="10">
        <v>2710193200</v>
      </c>
      <c r="W2451" s="10" t="s">
        <v>604</v>
      </c>
      <c r="X2451" s="10" t="s">
        <v>5747</v>
      </c>
      <c r="Y2451" s="10" t="s">
        <v>360</v>
      </c>
      <c r="Z2451" s="10" t="s">
        <v>88</v>
      </c>
      <c r="AA2451" s="10" t="s">
        <v>5757</v>
      </c>
      <c r="AB2451" s="14" t="s">
        <v>1581</v>
      </c>
      <c r="AC2451" s="14"/>
      <c r="AD2451" s="14"/>
      <c r="AE2451" s="14"/>
      <c r="AF2451" s="14"/>
      <c r="AG2451" s="14"/>
      <c r="AH2451" s="14"/>
    </row>
    <row r="2452" spans="2:41" hidden="1" x14ac:dyDescent="0.35">
      <c r="B2452" s="10">
        <v>44412967</v>
      </c>
      <c r="C2452" s="10">
        <v>967</v>
      </c>
      <c r="D2452" s="11" t="s">
        <v>5758</v>
      </c>
      <c r="E2452" s="11"/>
      <c r="F2452" s="11"/>
      <c r="G2452" s="11" t="s">
        <v>46</v>
      </c>
      <c r="H2452" s="14" t="s">
        <v>151</v>
      </c>
      <c r="I2452" s="41" t="s">
        <v>86</v>
      </c>
      <c r="J2452" s="41">
        <v>0</v>
      </c>
      <c r="K2452" s="10" t="s">
        <v>65</v>
      </c>
      <c r="L2452" s="10" t="s">
        <v>66</v>
      </c>
      <c r="M2452" s="10" t="s">
        <v>67</v>
      </c>
      <c r="N2452" s="13">
        <v>42551</v>
      </c>
      <c r="O2452" s="10" t="s">
        <v>53</v>
      </c>
      <c r="P2452" s="15" t="s">
        <v>2577</v>
      </c>
      <c r="Q2452" s="111"/>
      <c r="R2452" s="120"/>
      <c r="S2452" s="10">
        <v>44421967</v>
      </c>
      <c r="T2452" s="10" t="s">
        <v>5759</v>
      </c>
      <c r="U2452" s="112" t="s">
        <v>2594</v>
      </c>
      <c r="V2452" s="10">
        <v>2710193200</v>
      </c>
      <c r="W2452" s="10" t="s">
        <v>604</v>
      </c>
      <c r="X2452" s="10" t="s">
        <v>5747</v>
      </c>
      <c r="Y2452" s="10" t="s">
        <v>87</v>
      </c>
      <c r="Z2452" s="10" t="s">
        <v>88</v>
      </c>
      <c r="AA2452" s="10" t="s">
        <v>5760</v>
      </c>
      <c r="AB2452" s="113" t="s">
        <v>1581</v>
      </c>
      <c r="AC2452" s="14"/>
      <c r="AD2452" s="14"/>
      <c r="AE2452" s="14"/>
      <c r="AF2452" s="14"/>
      <c r="AG2452" s="14"/>
      <c r="AH2452" s="14"/>
    </row>
    <row r="2453" spans="2:41" hidden="1" x14ac:dyDescent="0.35">
      <c r="B2453" s="10">
        <v>44426848</v>
      </c>
      <c r="C2453" s="10">
        <v>848</v>
      </c>
      <c r="D2453" s="11" t="s">
        <v>5761</v>
      </c>
      <c r="E2453" s="11"/>
      <c r="F2453" s="11"/>
      <c r="G2453" s="11" t="s">
        <v>46</v>
      </c>
      <c r="H2453" s="14" t="s">
        <v>163</v>
      </c>
      <c r="I2453" s="41" t="s">
        <v>164</v>
      </c>
      <c r="J2453" s="41">
        <v>0</v>
      </c>
      <c r="K2453" s="10" t="s">
        <v>65</v>
      </c>
      <c r="L2453" s="10" t="s">
        <v>66</v>
      </c>
      <c r="M2453" s="10" t="s">
        <v>67</v>
      </c>
      <c r="N2453" s="13">
        <v>43709</v>
      </c>
      <c r="O2453" s="10" t="s">
        <v>53</v>
      </c>
      <c r="P2453" s="15" t="s">
        <v>2577</v>
      </c>
      <c r="Q2453" s="11"/>
      <c r="R2453" s="10"/>
      <c r="S2453" s="10" t="s">
        <v>536</v>
      </c>
      <c r="T2453" s="10" t="s">
        <v>536</v>
      </c>
      <c r="U2453" s="112" t="s">
        <v>2580</v>
      </c>
      <c r="V2453" s="10">
        <v>2710193200</v>
      </c>
      <c r="W2453" s="10" t="s">
        <v>83</v>
      </c>
      <c r="X2453" s="112" t="s">
        <v>5762</v>
      </c>
      <c r="Y2453" s="10" t="s">
        <v>3084</v>
      </c>
      <c r="Z2453" s="10" t="s">
        <v>565</v>
      </c>
      <c r="AA2453" s="10" t="s">
        <v>5763</v>
      </c>
      <c r="AB2453" s="113" t="s">
        <v>1581</v>
      </c>
      <c r="AC2453" s="14"/>
      <c r="AD2453" s="14"/>
      <c r="AE2453" s="14"/>
      <c r="AF2453" s="14"/>
      <c r="AG2453" s="14"/>
      <c r="AH2453" s="14"/>
    </row>
    <row r="2454" spans="2:41" hidden="1" x14ac:dyDescent="0.35">
      <c r="B2454" s="10">
        <v>44426907</v>
      </c>
      <c r="C2454" s="10">
        <v>907</v>
      </c>
      <c r="D2454" s="11" t="s">
        <v>5764</v>
      </c>
      <c r="E2454" s="11">
        <v>44421801</v>
      </c>
      <c r="F2454" s="11" t="s">
        <v>1614</v>
      </c>
      <c r="G2454" s="11" t="s">
        <v>46</v>
      </c>
      <c r="H2454" s="14" t="s">
        <v>999</v>
      </c>
      <c r="I2454" s="41" t="s">
        <v>364</v>
      </c>
      <c r="J2454" s="41" t="s">
        <v>119</v>
      </c>
      <c r="K2454" s="10" t="s">
        <v>65</v>
      </c>
      <c r="L2454" s="10" t="s">
        <v>66</v>
      </c>
      <c r="M2454" s="10" t="s">
        <v>67</v>
      </c>
      <c r="N2454" s="13">
        <v>43936</v>
      </c>
      <c r="O2454" s="10" t="s">
        <v>53</v>
      </c>
      <c r="P2454" s="15" t="s">
        <v>2577</v>
      </c>
      <c r="Q2454" s="111" t="s">
        <v>6976</v>
      </c>
      <c r="R2454" s="120" t="s">
        <v>6977</v>
      </c>
      <c r="S2454" s="10" t="s">
        <v>536</v>
      </c>
      <c r="T2454" s="10"/>
      <c r="U2454" s="112" t="s">
        <v>55</v>
      </c>
      <c r="V2454" s="10">
        <v>2710193200</v>
      </c>
      <c r="W2454" s="10"/>
      <c r="X2454" s="112" t="s">
        <v>5762</v>
      </c>
      <c r="Y2454" s="10" t="s">
        <v>2353</v>
      </c>
      <c r="Z2454" s="10" t="s">
        <v>565</v>
      </c>
      <c r="AA2454" s="10" t="s">
        <v>5767</v>
      </c>
      <c r="AB2454" s="113" t="s">
        <v>1581</v>
      </c>
      <c r="AC2454" s="14"/>
      <c r="AD2454" s="14"/>
      <c r="AE2454" s="14"/>
      <c r="AF2454" s="14"/>
      <c r="AG2454" s="14"/>
      <c r="AH2454" s="14"/>
      <c r="AL2454" s="115"/>
    </row>
    <row r="2455" spans="2:41" hidden="1" x14ac:dyDescent="0.35">
      <c r="B2455" s="10">
        <v>44421848</v>
      </c>
      <c r="C2455" s="10">
        <v>848</v>
      </c>
      <c r="D2455" s="11" t="s">
        <v>5768</v>
      </c>
      <c r="E2455" s="11"/>
      <c r="F2455" s="11"/>
      <c r="G2455" s="11" t="s">
        <v>46</v>
      </c>
      <c r="H2455" s="14" t="s">
        <v>163</v>
      </c>
      <c r="I2455" s="41" t="s">
        <v>164</v>
      </c>
      <c r="J2455" s="41">
        <v>0</v>
      </c>
      <c r="K2455" s="10" t="s">
        <v>65</v>
      </c>
      <c r="L2455" s="10" t="s">
        <v>66</v>
      </c>
      <c r="M2455" s="10" t="s">
        <v>67</v>
      </c>
      <c r="N2455" s="13">
        <v>43709</v>
      </c>
      <c r="O2455" s="10" t="s">
        <v>53</v>
      </c>
      <c r="P2455" s="15" t="s">
        <v>2577</v>
      </c>
      <c r="Q2455" s="11"/>
      <c r="R2455" s="10"/>
      <c r="S2455" s="10" t="s">
        <v>536</v>
      </c>
      <c r="T2455" s="10" t="s">
        <v>536</v>
      </c>
      <c r="U2455" s="10" t="s">
        <v>2580</v>
      </c>
      <c r="V2455" s="10">
        <v>2710193200</v>
      </c>
      <c r="W2455" s="10" t="s">
        <v>83</v>
      </c>
      <c r="X2455" s="112" t="s">
        <v>5762</v>
      </c>
      <c r="Y2455" s="10" t="s">
        <v>3084</v>
      </c>
      <c r="Z2455" s="10" t="s">
        <v>565</v>
      </c>
      <c r="AA2455" s="112" t="s">
        <v>5763</v>
      </c>
      <c r="AB2455" s="113" t="s">
        <v>1581</v>
      </c>
      <c r="AC2455" s="14"/>
      <c r="AD2455" s="14"/>
      <c r="AE2455" s="14"/>
      <c r="AF2455" s="14"/>
      <c r="AG2455" s="14"/>
      <c r="AH2455" s="14"/>
      <c r="AL2455" s="115"/>
      <c r="AO2455" s="115"/>
    </row>
    <row r="2456" spans="2:41" hidden="1" x14ac:dyDescent="0.35">
      <c r="B2456" s="10">
        <v>44426855</v>
      </c>
      <c r="C2456" s="10">
        <v>855</v>
      </c>
      <c r="D2456" s="11" t="s">
        <v>5769</v>
      </c>
      <c r="E2456" s="10"/>
      <c r="F2456" s="11"/>
      <c r="G2456" s="11" t="s">
        <v>46</v>
      </c>
      <c r="H2456" s="14" t="s">
        <v>163</v>
      </c>
      <c r="I2456" s="41" t="s">
        <v>164</v>
      </c>
      <c r="J2456" s="41">
        <v>0</v>
      </c>
      <c r="K2456" s="10" t="s">
        <v>65</v>
      </c>
      <c r="L2456" s="10" t="s">
        <v>66</v>
      </c>
      <c r="M2456" s="10" t="s">
        <v>67</v>
      </c>
      <c r="N2456" s="13">
        <v>43709</v>
      </c>
      <c r="O2456" s="10" t="s">
        <v>53</v>
      </c>
      <c r="P2456" s="15" t="s">
        <v>2577</v>
      </c>
      <c r="Q2456" s="10"/>
      <c r="R2456" s="10"/>
      <c r="S2456" s="10" t="s">
        <v>536</v>
      </c>
      <c r="T2456" s="11" t="s">
        <v>536</v>
      </c>
      <c r="U2456" s="10" t="s">
        <v>2580</v>
      </c>
      <c r="V2456" s="10">
        <v>2710193200</v>
      </c>
      <c r="W2456" s="10" t="s">
        <v>604</v>
      </c>
      <c r="X2456" s="112" t="s">
        <v>5762</v>
      </c>
      <c r="Y2456" s="10" t="s">
        <v>3587</v>
      </c>
      <c r="Z2456" s="10" t="s">
        <v>565</v>
      </c>
      <c r="AA2456" s="112" t="s">
        <v>1616</v>
      </c>
      <c r="AB2456" s="14" t="s">
        <v>1581</v>
      </c>
      <c r="AC2456" s="14"/>
      <c r="AD2456" s="14"/>
      <c r="AE2456" s="14"/>
      <c r="AF2456" s="14"/>
      <c r="AG2456" s="14"/>
      <c r="AH2456" s="14"/>
      <c r="AL2456" s="115"/>
      <c r="AO2456" s="115"/>
    </row>
    <row r="2457" spans="2:41" hidden="1" x14ac:dyDescent="0.35">
      <c r="B2457" s="10">
        <v>44421801</v>
      </c>
      <c r="C2457" s="10">
        <v>801</v>
      </c>
      <c r="D2457" s="11" t="s">
        <v>5753</v>
      </c>
      <c r="E2457" s="10"/>
      <c r="F2457" s="11"/>
      <c r="G2457" s="11" t="s">
        <v>46</v>
      </c>
      <c r="H2457" s="14" t="s">
        <v>79</v>
      </c>
      <c r="I2457" s="41" t="s">
        <v>79</v>
      </c>
      <c r="J2457" s="41">
        <v>0</v>
      </c>
      <c r="K2457" s="10" t="s">
        <v>65</v>
      </c>
      <c r="L2457" s="10" t="s">
        <v>66</v>
      </c>
      <c r="M2457" s="10" t="s">
        <v>67</v>
      </c>
      <c r="N2457" s="13">
        <v>42782</v>
      </c>
      <c r="O2457" s="10" t="s">
        <v>53</v>
      </c>
      <c r="P2457" s="15" t="s">
        <v>2577</v>
      </c>
      <c r="Q2457" s="10"/>
      <c r="R2457" s="120"/>
      <c r="S2457" s="10" t="s">
        <v>536</v>
      </c>
      <c r="T2457" s="11" t="s">
        <v>536</v>
      </c>
      <c r="U2457" s="112" t="s">
        <v>2580</v>
      </c>
      <c r="V2457" s="10">
        <v>2710193200</v>
      </c>
      <c r="W2457" s="10" t="s">
        <v>44</v>
      </c>
      <c r="X2457" s="10" t="s">
        <v>5762</v>
      </c>
      <c r="Y2457" s="10">
        <v>1176</v>
      </c>
      <c r="Z2457" s="10" t="s">
        <v>392</v>
      </c>
      <c r="AA2457" s="10" t="s">
        <v>5770</v>
      </c>
      <c r="AB2457" s="113" t="s">
        <v>1581</v>
      </c>
      <c r="AC2457" s="14"/>
      <c r="AD2457" s="14"/>
      <c r="AE2457" s="14"/>
      <c r="AF2457" s="14"/>
      <c r="AG2457" s="14"/>
      <c r="AH2457" s="14"/>
    </row>
    <row r="2458" spans="2:41" hidden="1" x14ac:dyDescent="0.35">
      <c r="B2458" s="10">
        <v>44226809</v>
      </c>
      <c r="C2458" s="10">
        <v>809</v>
      </c>
      <c r="D2458" s="11" t="s">
        <v>5771</v>
      </c>
      <c r="E2458" s="11">
        <v>44226801</v>
      </c>
      <c r="F2458" s="11" t="s">
        <v>5772</v>
      </c>
      <c r="G2458" s="11" t="s">
        <v>46</v>
      </c>
      <c r="H2458" s="14" t="s">
        <v>47</v>
      </c>
      <c r="I2458" s="41" t="s">
        <v>48</v>
      </c>
      <c r="J2458" s="41" t="s">
        <v>119</v>
      </c>
      <c r="K2458" s="10" t="s">
        <v>65</v>
      </c>
      <c r="L2458" s="10" t="s">
        <v>66</v>
      </c>
      <c r="M2458" s="10" t="s">
        <v>67</v>
      </c>
      <c r="N2458" s="13">
        <v>43599</v>
      </c>
      <c r="O2458" s="10" t="s">
        <v>53</v>
      </c>
      <c r="P2458" s="15" t="s">
        <v>2577</v>
      </c>
      <c r="Q2458" s="11">
        <v>5011987053526</v>
      </c>
      <c r="R2458" s="10" t="s">
        <v>54</v>
      </c>
      <c r="S2458" s="10" t="s">
        <v>44</v>
      </c>
      <c r="T2458" s="10" t="s">
        <v>44</v>
      </c>
      <c r="U2458" s="112" t="s">
        <v>55</v>
      </c>
      <c r="V2458" s="10">
        <v>2710193200</v>
      </c>
      <c r="W2458" s="10" t="s">
        <v>83</v>
      </c>
      <c r="X2458" s="112" t="s">
        <v>5774</v>
      </c>
      <c r="Y2458" s="10" t="s">
        <v>360</v>
      </c>
      <c r="Z2458" s="10" t="s">
        <v>565</v>
      </c>
      <c r="AA2458" s="10" t="s">
        <v>5775</v>
      </c>
      <c r="AB2458" s="113" t="s">
        <v>1581</v>
      </c>
      <c r="AC2458" s="14"/>
      <c r="AD2458" s="14"/>
      <c r="AE2458" s="14"/>
      <c r="AF2458" s="14"/>
      <c r="AG2458" s="14"/>
      <c r="AH2458" s="14"/>
    </row>
    <row r="2459" spans="2:41" hidden="1" x14ac:dyDescent="0.35">
      <c r="B2459" s="10">
        <v>44226967</v>
      </c>
      <c r="C2459" s="10">
        <v>967</v>
      </c>
      <c r="D2459" s="11" t="s">
        <v>5776</v>
      </c>
      <c r="E2459" s="11">
        <v>44226801</v>
      </c>
      <c r="F2459" s="11" t="s">
        <v>5772</v>
      </c>
      <c r="G2459" s="11" t="s">
        <v>46</v>
      </c>
      <c r="H2459" s="14" t="s">
        <v>151</v>
      </c>
      <c r="I2459" s="41" t="s">
        <v>86</v>
      </c>
      <c r="J2459" s="41" t="s">
        <v>119</v>
      </c>
      <c r="K2459" s="10" t="s">
        <v>65</v>
      </c>
      <c r="L2459" s="10" t="s">
        <v>66</v>
      </c>
      <c r="M2459" s="10" t="s">
        <v>67</v>
      </c>
      <c r="N2459" s="13">
        <v>43570</v>
      </c>
      <c r="O2459" s="10" t="s">
        <v>53</v>
      </c>
      <c r="P2459" s="15" t="s">
        <v>2577</v>
      </c>
      <c r="Q2459" s="11">
        <v>5011987053519</v>
      </c>
      <c r="R2459" s="10" t="s">
        <v>54</v>
      </c>
      <c r="S2459" s="10" t="s">
        <v>44</v>
      </c>
      <c r="T2459" s="10" t="s">
        <v>44</v>
      </c>
      <c r="U2459" s="10" t="s">
        <v>55</v>
      </c>
      <c r="V2459" s="10">
        <v>2710193200</v>
      </c>
      <c r="W2459" s="10" t="s">
        <v>83</v>
      </c>
      <c r="X2459" s="112" t="s">
        <v>5774</v>
      </c>
      <c r="Y2459" s="10" t="s">
        <v>87</v>
      </c>
      <c r="Z2459" s="10" t="s">
        <v>565</v>
      </c>
      <c r="AA2459" s="112" t="s">
        <v>5778</v>
      </c>
      <c r="AB2459" s="113" t="s">
        <v>1581</v>
      </c>
      <c r="AC2459" s="14"/>
      <c r="AD2459" s="14"/>
      <c r="AE2459" s="14"/>
      <c r="AF2459" s="14"/>
      <c r="AG2459" s="14"/>
      <c r="AH2459" s="14"/>
      <c r="AL2459" s="115"/>
    </row>
    <row r="2460" spans="2:41" hidden="1" x14ac:dyDescent="0.35">
      <c r="B2460" s="10">
        <v>45385809</v>
      </c>
      <c r="C2460" s="10">
        <v>809</v>
      </c>
      <c r="D2460" s="11" t="s">
        <v>5779</v>
      </c>
      <c r="E2460" s="11"/>
      <c r="F2460" s="11"/>
      <c r="G2460" s="11" t="s">
        <v>46</v>
      </c>
      <c r="H2460" s="14" t="s">
        <v>47</v>
      </c>
      <c r="I2460" s="41" t="s">
        <v>48</v>
      </c>
      <c r="J2460" s="41">
        <v>0</v>
      </c>
      <c r="K2460" s="10" t="s">
        <v>65</v>
      </c>
      <c r="L2460" s="10" t="s">
        <v>66</v>
      </c>
      <c r="M2460" s="10" t="s">
        <v>67</v>
      </c>
      <c r="N2460" s="13">
        <v>43027</v>
      </c>
      <c r="O2460" s="10" t="s">
        <v>53</v>
      </c>
      <c r="P2460" s="15" t="s">
        <v>2577</v>
      </c>
      <c r="Q2460" s="11"/>
      <c r="R2460" s="10"/>
      <c r="S2460" s="10" t="s">
        <v>536</v>
      </c>
      <c r="T2460" s="10" t="s">
        <v>536</v>
      </c>
      <c r="U2460" s="10" t="s">
        <v>2580</v>
      </c>
      <c r="V2460" s="10">
        <v>2710193200</v>
      </c>
      <c r="W2460" s="10" t="s">
        <v>83</v>
      </c>
      <c r="X2460" s="112" t="s">
        <v>5780</v>
      </c>
      <c r="Y2460" s="10" t="s">
        <v>360</v>
      </c>
      <c r="Z2460" s="10" t="s">
        <v>565</v>
      </c>
      <c r="AA2460" s="112" t="s">
        <v>5781</v>
      </c>
      <c r="AB2460" s="113" t="s">
        <v>1581</v>
      </c>
      <c r="AC2460" s="14"/>
      <c r="AD2460" s="14"/>
      <c r="AE2460" s="14"/>
      <c r="AF2460" s="14"/>
      <c r="AG2460" s="14"/>
      <c r="AH2460" s="14"/>
      <c r="AL2460" s="115"/>
      <c r="AO2460" s="115"/>
    </row>
    <row r="2461" spans="2:41" hidden="1" x14ac:dyDescent="0.35">
      <c r="B2461" s="10">
        <v>44315905</v>
      </c>
      <c r="C2461" s="10">
        <v>905</v>
      </c>
      <c r="D2461" s="11" t="s">
        <v>5782</v>
      </c>
      <c r="E2461" s="11"/>
      <c r="F2461" s="11"/>
      <c r="G2461" s="11" t="s">
        <v>46</v>
      </c>
      <c r="H2461" s="14" t="s">
        <v>735</v>
      </c>
      <c r="I2461" s="41" t="s">
        <v>63</v>
      </c>
      <c r="J2461" s="41">
        <v>0</v>
      </c>
      <c r="K2461" s="10" t="s">
        <v>65</v>
      </c>
      <c r="L2461" s="10" t="s">
        <v>66</v>
      </c>
      <c r="M2461" s="10" t="s">
        <v>52</v>
      </c>
      <c r="N2461" s="13">
        <v>39657</v>
      </c>
      <c r="O2461" s="10" t="s">
        <v>53</v>
      </c>
      <c r="P2461" s="15" t="s">
        <v>2577</v>
      </c>
      <c r="Q2461" s="11"/>
      <c r="R2461" s="10"/>
      <c r="S2461" s="10">
        <v>44414905</v>
      </c>
      <c r="T2461" s="10" t="s">
        <v>1699</v>
      </c>
      <c r="U2461" s="10" t="s">
        <v>2594</v>
      </c>
      <c r="V2461" s="10">
        <v>2710193200</v>
      </c>
      <c r="W2461" s="10" t="s">
        <v>604</v>
      </c>
      <c r="X2461" s="112" t="s">
        <v>4747</v>
      </c>
      <c r="Y2461" s="10" t="s">
        <v>2703</v>
      </c>
      <c r="Z2461" s="10" t="s">
        <v>73</v>
      </c>
      <c r="AA2461" s="112" t="s">
        <v>5783</v>
      </c>
      <c r="AB2461" s="113" t="s">
        <v>1581</v>
      </c>
      <c r="AC2461" s="14"/>
      <c r="AD2461" s="14"/>
      <c r="AE2461" s="14"/>
      <c r="AF2461" s="14"/>
      <c r="AG2461" s="14"/>
      <c r="AH2461" s="14"/>
    </row>
    <row r="2462" spans="2:41" hidden="1" x14ac:dyDescent="0.35">
      <c r="B2462" s="10">
        <v>44315907</v>
      </c>
      <c r="C2462" s="10">
        <v>907</v>
      </c>
      <c r="D2462" s="11" t="s">
        <v>5784</v>
      </c>
      <c r="E2462" s="11"/>
      <c r="F2462" s="11"/>
      <c r="G2462" s="11" t="s">
        <v>46</v>
      </c>
      <c r="H2462" s="14" t="s">
        <v>2583</v>
      </c>
      <c r="I2462" s="41" t="s">
        <v>364</v>
      </c>
      <c r="J2462" s="41">
        <v>0</v>
      </c>
      <c r="K2462" s="10" t="s">
        <v>65</v>
      </c>
      <c r="L2462" s="10" t="s">
        <v>66</v>
      </c>
      <c r="M2462" s="10" t="s">
        <v>52</v>
      </c>
      <c r="N2462" s="13">
        <v>39706</v>
      </c>
      <c r="O2462" s="10" t="s">
        <v>53</v>
      </c>
      <c r="P2462" s="15" t="s">
        <v>2577</v>
      </c>
      <c r="Q2462" s="11"/>
      <c r="R2462" s="10"/>
      <c r="S2462" s="10">
        <v>44414907</v>
      </c>
      <c r="T2462" s="10" t="s">
        <v>1702</v>
      </c>
      <c r="U2462" s="10" t="s">
        <v>2594</v>
      </c>
      <c r="V2462" s="10">
        <v>2710193200</v>
      </c>
      <c r="W2462" s="10" t="s">
        <v>604</v>
      </c>
      <c r="X2462" s="112" t="s">
        <v>4747</v>
      </c>
      <c r="Y2462" s="10" t="s">
        <v>2353</v>
      </c>
      <c r="Z2462" s="10" t="s">
        <v>73</v>
      </c>
      <c r="AA2462" s="112" t="s">
        <v>5785</v>
      </c>
      <c r="AB2462" s="113" t="s">
        <v>1581</v>
      </c>
      <c r="AC2462" s="14"/>
      <c r="AD2462" s="14"/>
      <c r="AE2462" s="14"/>
      <c r="AF2462" s="14"/>
      <c r="AG2462" s="14"/>
      <c r="AH2462" s="14"/>
    </row>
    <row r="2463" spans="2:41" hidden="1" x14ac:dyDescent="0.35">
      <c r="B2463" s="10">
        <v>44315855</v>
      </c>
      <c r="C2463" s="10">
        <v>855</v>
      </c>
      <c r="D2463" s="11" t="s">
        <v>5786</v>
      </c>
      <c r="E2463" s="11"/>
      <c r="F2463" s="11"/>
      <c r="G2463" s="11" t="s">
        <v>46</v>
      </c>
      <c r="H2463" s="14" t="s">
        <v>163</v>
      </c>
      <c r="I2463" s="41" t="s">
        <v>164</v>
      </c>
      <c r="J2463" s="41">
        <v>0</v>
      </c>
      <c r="K2463" s="10" t="s">
        <v>65</v>
      </c>
      <c r="L2463" s="10" t="s">
        <v>66</v>
      </c>
      <c r="M2463" s="10" t="s">
        <v>52</v>
      </c>
      <c r="N2463" s="13">
        <v>39657</v>
      </c>
      <c r="O2463" s="10" t="s">
        <v>53</v>
      </c>
      <c r="P2463" s="15" t="s">
        <v>2577</v>
      </c>
      <c r="Q2463" s="11"/>
      <c r="R2463" s="10"/>
      <c r="S2463" s="10">
        <v>44414855</v>
      </c>
      <c r="T2463" s="10" t="s">
        <v>1706</v>
      </c>
      <c r="U2463" s="10" t="s">
        <v>2594</v>
      </c>
      <c r="V2463" s="10">
        <v>2710193200</v>
      </c>
      <c r="W2463" s="10" t="s">
        <v>604</v>
      </c>
      <c r="X2463" s="112" t="s">
        <v>4747</v>
      </c>
      <c r="Y2463" s="10" t="s">
        <v>1414</v>
      </c>
      <c r="Z2463" s="10" t="s">
        <v>88</v>
      </c>
      <c r="AA2463" s="10" t="s">
        <v>5787</v>
      </c>
      <c r="AB2463" s="14" t="s">
        <v>1581</v>
      </c>
      <c r="AC2463" s="14"/>
      <c r="AD2463" s="14"/>
      <c r="AE2463" s="14"/>
      <c r="AF2463" s="14"/>
      <c r="AG2463" s="14"/>
      <c r="AH2463" s="14"/>
    </row>
    <row r="2464" spans="2:41" hidden="1" x14ac:dyDescent="0.35">
      <c r="B2464" s="10">
        <v>44315809</v>
      </c>
      <c r="C2464" s="10">
        <v>809</v>
      </c>
      <c r="D2464" s="11" t="s">
        <v>4750</v>
      </c>
      <c r="E2464" s="11"/>
      <c r="F2464" s="11"/>
      <c r="G2464" s="11" t="s">
        <v>46</v>
      </c>
      <c r="H2464" s="14" t="s">
        <v>47</v>
      </c>
      <c r="I2464" s="41" t="s">
        <v>48</v>
      </c>
      <c r="J2464" s="41">
        <v>0</v>
      </c>
      <c r="K2464" s="10" t="s">
        <v>65</v>
      </c>
      <c r="L2464" s="10" t="s">
        <v>66</v>
      </c>
      <c r="M2464" s="10" t="s">
        <v>52</v>
      </c>
      <c r="N2464" s="13">
        <v>40834</v>
      </c>
      <c r="O2464" s="10" t="s">
        <v>53</v>
      </c>
      <c r="P2464" s="15" t="s">
        <v>2577</v>
      </c>
      <c r="Q2464" s="11"/>
      <c r="R2464" s="10"/>
      <c r="S2464" s="10">
        <v>44414809</v>
      </c>
      <c r="T2464" s="10" t="s">
        <v>1710</v>
      </c>
      <c r="U2464" s="10" t="s">
        <v>2594</v>
      </c>
      <c r="V2464" s="10">
        <v>2710193200</v>
      </c>
      <c r="W2464" s="10" t="s">
        <v>604</v>
      </c>
      <c r="X2464" s="112" t="s">
        <v>4747</v>
      </c>
      <c r="Y2464" s="10" t="s">
        <v>360</v>
      </c>
      <c r="Z2464" s="10" t="s">
        <v>88</v>
      </c>
      <c r="AA2464" s="112" t="s">
        <v>5788</v>
      </c>
      <c r="AB2464" s="14" t="s">
        <v>1581</v>
      </c>
      <c r="AC2464" s="14"/>
      <c r="AD2464" s="14"/>
      <c r="AE2464" s="14"/>
      <c r="AF2464" s="14"/>
      <c r="AG2464" s="14"/>
      <c r="AH2464" s="14"/>
    </row>
    <row r="2465" spans="2:34" hidden="1" x14ac:dyDescent="0.35">
      <c r="B2465" s="10">
        <v>44314849</v>
      </c>
      <c r="C2465" s="10">
        <v>849</v>
      </c>
      <c r="D2465" s="11" t="s">
        <v>5789</v>
      </c>
      <c r="E2465" s="11"/>
      <c r="F2465" s="11"/>
      <c r="G2465" s="11" t="s">
        <v>46</v>
      </c>
      <c r="H2465" s="14" t="s">
        <v>47</v>
      </c>
      <c r="I2465" s="41" t="s">
        <v>48</v>
      </c>
      <c r="J2465" s="41">
        <v>0</v>
      </c>
      <c r="K2465" s="10" t="s">
        <v>65</v>
      </c>
      <c r="L2465" s="10" t="s">
        <v>51</v>
      </c>
      <c r="M2465" s="10" t="s">
        <v>52</v>
      </c>
      <c r="N2465" s="13">
        <v>41435</v>
      </c>
      <c r="O2465" s="10" t="s">
        <v>53</v>
      </c>
      <c r="P2465" s="15" t="s">
        <v>2577</v>
      </c>
      <c r="Q2465" s="11"/>
      <c r="R2465" s="10"/>
      <c r="S2465" s="10" t="s">
        <v>536</v>
      </c>
      <c r="T2465" s="10" t="s">
        <v>536</v>
      </c>
      <c r="U2465" s="10" t="s">
        <v>2580</v>
      </c>
      <c r="V2465" s="10">
        <v>2710193200</v>
      </c>
      <c r="W2465" s="10" t="s">
        <v>2582</v>
      </c>
      <c r="X2465" s="112" t="s">
        <v>5790</v>
      </c>
      <c r="Y2465" s="10" t="s">
        <v>360</v>
      </c>
      <c r="Z2465" s="10" t="s">
        <v>2664</v>
      </c>
      <c r="AA2465" s="112" t="s">
        <v>5791</v>
      </c>
      <c r="AB2465" s="14" t="s">
        <v>1581</v>
      </c>
      <c r="AC2465" s="14"/>
      <c r="AD2465" s="14"/>
      <c r="AE2465" s="14"/>
      <c r="AF2465" s="14"/>
      <c r="AG2465" s="14"/>
      <c r="AH2465" s="14"/>
    </row>
    <row r="2466" spans="2:34" hidden="1" x14ac:dyDescent="0.35">
      <c r="B2466" s="10">
        <v>44243848</v>
      </c>
      <c r="C2466" s="10">
        <v>848</v>
      </c>
      <c r="D2466" s="11" t="s">
        <v>5792</v>
      </c>
      <c r="E2466" s="11"/>
      <c r="F2466" s="11"/>
      <c r="G2466" s="11" t="s">
        <v>46</v>
      </c>
      <c r="H2466" s="14" t="s">
        <v>163</v>
      </c>
      <c r="I2466" s="41" t="s">
        <v>164</v>
      </c>
      <c r="J2466" s="41">
        <v>0</v>
      </c>
      <c r="K2466" s="10" t="s">
        <v>65</v>
      </c>
      <c r="L2466" s="10" t="s">
        <v>66</v>
      </c>
      <c r="M2466" s="10" t="s">
        <v>67</v>
      </c>
      <c r="N2466" s="13">
        <v>43709</v>
      </c>
      <c r="O2466" s="10" t="s">
        <v>53</v>
      </c>
      <c r="P2466" s="15" t="s">
        <v>2577</v>
      </c>
      <c r="Q2466" s="11"/>
      <c r="R2466" s="10"/>
      <c r="S2466" s="10" t="s">
        <v>536</v>
      </c>
      <c r="T2466" s="10" t="s">
        <v>536</v>
      </c>
      <c r="U2466" s="10" t="s">
        <v>2580</v>
      </c>
      <c r="V2466" s="10">
        <v>2710193200</v>
      </c>
      <c r="W2466" s="10" t="s">
        <v>604</v>
      </c>
      <c r="X2466" s="112" t="s">
        <v>1644</v>
      </c>
      <c r="Y2466" s="10" t="s">
        <v>5793</v>
      </c>
      <c r="Z2466" s="10" t="s">
        <v>565</v>
      </c>
      <c r="AA2466" s="112" t="s">
        <v>5794</v>
      </c>
      <c r="AB2466" s="113" t="s">
        <v>1581</v>
      </c>
      <c r="AC2466" s="14"/>
      <c r="AD2466" s="14"/>
      <c r="AE2466" s="14"/>
      <c r="AF2466" s="14"/>
      <c r="AG2466" s="14"/>
      <c r="AH2466" s="14"/>
    </row>
    <row r="2467" spans="2:34" hidden="1" x14ac:dyDescent="0.35">
      <c r="B2467" s="10">
        <v>44243801</v>
      </c>
      <c r="C2467" s="10">
        <v>801</v>
      </c>
      <c r="D2467" s="11" t="s">
        <v>5795</v>
      </c>
      <c r="E2467" s="11">
        <v>44414801</v>
      </c>
      <c r="F2467" s="11" t="s">
        <v>171</v>
      </c>
      <c r="G2467" s="11" t="s">
        <v>46</v>
      </c>
      <c r="H2467" s="14" t="s">
        <v>79</v>
      </c>
      <c r="I2467" s="41" t="s">
        <v>79</v>
      </c>
      <c r="J2467" s="41" t="s">
        <v>119</v>
      </c>
      <c r="K2467" s="10" t="s">
        <v>65</v>
      </c>
      <c r="L2467" s="10" t="s">
        <v>66</v>
      </c>
      <c r="M2467" s="10" t="s">
        <v>67</v>
      </c>
      <c r="N2467" s="13">
        <v>43952</v>
      </c>
      <c r="O2467" s="10" t="s">
        <v>53</v>
      </c>
      <c r="P2467" s="15" t="s">
        <v>2577</v>
      </c>
      <c r="Q2467" s="11"/>
      <c r="R2467" s="10" t="s">
        <v>54</v>
      </c>
      <c r="S2467" s="10" t="s">
        <v>536</v>
      </c>
      <c r="T2467" s="10"/>
      <c r="U2467" s="10" t="s">
        <v>55</v>
      </c>
      <c r="V2467" s="10">
        <v>2710193200</v>
      </c>
      <c r="W2467" s="10" t="s">
        <v>2613</v>
      </c>
      <c r="X2467" s="112" t="s">
        <v>1644</v>
      </c>
      <c r="Y2467" s="10" t="s">
        <v>360</v>
      </c>
      <c r="Z2467" s="10" t="s">
        <v>88</v>
      </c>
      <c r="AA2467" s="112" t="s">
        <v>5796</v>
      </c>
      <c r="AB2467" s="113" t="s">
        <v>1581</v>
      </c>
      <c r="AC2467" s="14"/>
      <c r="AD2467" s="14"/>
      <c r="AE2467" s="114"/>
      <c r="AF2467" s="14"/>
      <c r="AG2467" s="14"/>
      <c r="AH2467" s="14"/>
    </row>
    <row r="2468" spans="2:34" hidden="1" x14ac:dyDescent="0.35">
      <c r="B2468" s="10">
        <v>44225855</v>
      </c>
      <c r="C2468" s="10">
        <v>855</v>
      </c>
      <c r="D2468" s="11" t="s">
        <v>5797</v>
      </c>
      <c r="E2468" s="11"/>
      <c r="F2468" s="11"/>
      <c r="G2468" s="11" t="s">
        <v>46</v>
      </c>
      <c r="H2468" s="14" t="s">
        <v>163</v>
      </c>
      <c r="I2468" s="41" t="s">
        <v>164</v>
      </c>
      <c r="J2468" s="41">
        <v>0</v>
      </c>
      <c r="K2468" s="10" t="s">
        <v>65</v>
      </c>
      <c r="L2468" s="10" t="s">
        <v>51</v>
      </c>
      <c r="M2468" s="10" t="s">
        <v>52</v>
      </c>
      <c r="N2468" s="13">
        <v>41389</v>
      </c>
      <c r="O2468" s="10" t="s">
        <v>92</v>
      </c>
      <c r="P2468" s="15" t="s">
        <v>2577</v>
      </c>
      <c r="Q2468" s="11"/>
      <c r="R2468" s="10"/>
      <c r="S2468" s="10">
        <v>44227860</v>
      </c>
      <c r="T2468" s="10" t="s">
        <v>1646</v>
      </c>
      <c r="U2468" s="10" t="s">
        <v>2594</v>
      </c>
      <c r="V2468" s="10">
        <v>2710193200</v>
      </c>
      <c r="W2468" s="10" t="s">
        <v>2582</v>
      </c>
      <c r="X2468" s="10" t="s">
        <v>5798</v>
      </c>
      <c r="Y2468" s="10" t="s">
        <v>5799</v>
      </c>
      <c r="Z2468" s="10" t="s">
        <v>88</v>
      </c>
      <c r="AA2468" s="10" t="s">
        <v>5800</v>
      </c>
      <c r="AB2468" s="113" t="s">
        <v>1581</v>
      </c>
      <c r="AC2468" s="14"/>
      <c r="AD2468" s="14"/>
      <c r="AE2468" s="14"/>
      <c r="AF2468" s="14"/>
      <c r="AG2468" s="14"/>
      <c r="AH2468" s="14"/>
    </row>
    <row r="2469" spans="2:34" hidden="1" x14ac:dyDescent="0.35">
      <c r="B2469" s="10">
        <v>44225849</v>
      </c>
      <c r="C2469" s="10">
        <v>849</v>
      </c>
      <c r="D2469" s="11" t="s">
        <v>5801</v>
      </c>
      <c r="E2469" s="11"/>
      <c r="F2469" s="11"/>
      <c r="G2469" s="11" t="s">
        <v>46</v>
      </c>
      <c r="H2469" s="14" t="s">
        <v>47</v>
      </c>
      <c r="I2469" s="41" t="s">
        <v>48</v>
      </c>
      <c r="J2469" s="41">
        <v>0</v>
      </c>
      <c r="K2469" s="10" t="s">
        <v>65</v>
      </c>
      <c r="L2469" s="10" t="s">
        <v>51</v>
      </c>
      <c r="M2469" s="10" t="s">
        <v>52</v>
      </c>
      <c r="N2469" s="13">
        <v>41242</v>
      </c>
      <c r="O2469" s="10" t="s">
        <v>92</v>
      </c>
      <c r="P2469" s="15" t="s">
        <v>2577</v>
      </c>
      <c r="Q2469" s="11"/>
      <c r="R2469" s="10"/>
      <c r="S2469" s="10" t="s">
        <v>536</v>
      </c>
      <c r="T2469" s="11" t="s">
        <v>536</v>
      </c>
      <c r="U2469" s="10" t="s">
        <v>2580</v>
      </c>
      <c r="V2469" s="10">
        <v>2710193200</v>
      </c>
      <c r="W2469" s="10" t="s">
        <v>2582</v>
      </c>
      <c r="X2469" s="112" t="s">
        <v>5798</v>
      </c>
      <c r="Y2469" s="10" t="s">
        <v>360</v>
      </c>
      <c r="Z2469" s="10" t="s">
        <v>88</v>
      </c>
      <c r="AA2469" s="112" t="s">
        <v>5802</v>
      </c>
      <c r="AB2469" s="14" t="s">
        <v>1581</v>
      </c>
      <c r="AC2469" s="14"/>
      <c r="AD2469" s="14"/>
      <c r="AE2469" s="14"/>
      <c r="AF2469" s="14"/>
      <c r="AG2469" s="14"/>
      <c r="AH2469" s="14"/>
    </row>
    <row r="2470" spans="2:34" hidden="1" x14ac:dyDescent="0.35">
      <c r="B2470" s="10">
        <v>44967967</v>
      </c>
      <c r="C2470" s="10">
        <v>967</v>
      </c>
      <c r="D2470" s="11" t="s">
        <v>5803</v>
      </c>
      <c r="E2470" s="11"/>
      <c r="F2470" s="11"/>
      <c r="G2470" s="11" t="s">
        <v>46</v>
      </c>
      <c r="H2470" s="14" t="s">
        <v>151</v>
      </c>
      <c r="I2470" s="41" t="s">
        <v>86</v>
      </c>
      <c r="J2470" s="41">
        <v>0</v>
      </c>
      <c r="K2470" s="10" t="s">
        <v>65</v>
      </c>
      <c r="L2470" s="10" t="s">
        <v>66</v>
      </c>
      <c r="M2470" s="10" t="s">
        <v>67</v>
      </c>
      <c r="N2470" s="13">
        <v>43075</v>
      </c>
      <c r="O2470" s="10" t="s">
        <v>92</v>
      </c>
      <c r="P2470" s="15" t="s">
        <v>2577</v>
      </c>
      <c r="Q2470" s="11"/>
      <c r="R2470" s="10"/>
      <c r="S2470" s="10" t="s">
        <v>536</v>
      </c>
      <c r="T2470" s="11" t="s">
        <v>536</v>
      </c>
      <c r="U2470" s="10" t="s">
        <v>2580</v>
      </c>
      <c r="V2470" s="10">
        <v>2710193200</v>
      </c>
      <c r="W2470" s="10" t="s">
        <v>604</v>
      </c>
      <c r="X2470" s="112" t="s">
        <v>5804</v>
      </c>
      <c r="Y2470" s="10" t="s">
        <v>87</v>
      </c>
      <c r="Z2470" s="10" t="s">
        <v>88</v>
      </c>
      <c r="AA2470" s="112" t="s">
        <v>5805</v>
      </c>
      <c r="AB2470" s="113" t="s">
        <v>1581</v>
      </c>
      <c r="AC2470" s="14"/>
      <c r="AD2470" s="14"/>
      <c r="AE2470" s="14"/>
      <c r="AF2470" s="14"/>
      <c r="AG2470" s="14"/>
      <c r="AH2470" s="14"/>
    </row>
    <row r="2471" spans="2:34" hidden="1" x14ac:dyDescent="0.35">
      <c r="B2471" s="10">
        <v>47029855</v>
      </c>
      <c r="C2471" s="10">
        <v>855</v>
      </c>
      <c r="D2471" s="11" t="s">
        <v>4756</v>
      </c>
      <c r="E2471" s="11"/>
      <c r="F2471" s="11"/>
      <c r="G2471" s="11" t="s">
        <v>46</v>
      </c>
      <c r="H2471" s="14" t="s">
        <v>163</v>
      </c>
      <c r="I2471" s="41" t="s">
        <v>164</v>
      </c>
      <c r="J2471" s="41">
        <v>0</v>
      </c>
      <c r="K2471" s="10" t="s">
        <v>65</v>
      </c>
      <c r="L2471" s="10" t="s">
        <v>66</v>
      </c>
      <c r="M2471" s="10" t="s">
        <v>52</v>
      </c>
      <c r="N2471" s="13">
        <v>41281</v>
      </c>
      <c r="O2471" s="10" t="s">
        <v>92</v>
      </c>
      <c r="P2471" s="15" t="s">
        <v>2577</v>
      </c>
      <c r="Q2471" s="11"/>
      <c r="R2471" s="10"/>
      <c r="S2471" s="10">
        <v>47026855</v>
      </c>
      <c r="T2471" s="10" t="s">
        <v>5806</v>
      </c>
      <c r="U2471" s="10" t="s">
        <v>2594</v>
      </c>
      <c r="V2471" s="10">
        <v>3403190000</v>
      </c>
      <c r="W2471" s="10" t="s">
        <v>604</v>
      </c>
      <c r="X2471" s="10" t="s">
        <v>4757</v>
      </c>
      <c r="Y2471" s="10" t="s">
        <v>351</v>
      </c>
      <c r="Z2471" s="10" t="s">
        <v>88</v>
      </c>
      <c r="AA2471" s="10" t="s">
        <v>5807</v>
      </c>
      <c r="AB2471" s="14" t="s">
        <v>1581</v>
      </c>
      <c r="AC2471" s="14"/>
      <c r="AD2471" s="14"/>
      <c r="AE2471" s="14"/>
      <c r="AF2471" s="14"/>
      <c r="AG2471" s="14"/>
      <c r="AH2471" s="14"/>
    </row>
    <row r="2472" spans="2:34" hidden="1" x14ac:dyDescent="0.35">
      <c r="B2472" s="10">
        <v>47029801</v>
      </c>
      <c r="C2472" s="10">
        <v>801</v>
      </c>
      <c r="D2472" s="11" t="s">
        <v>5808</v>
      </c>
      <c r="E2472" s="10"/>
      <c r="F2472" s="11"/>
      <c r="G2472" s="11" t="s">
        <v>46</v>
      </c>
      <c r="H2472" s="24" t="s">
        <v>79</v>
      </c>
      <c r="I2472" s="41" t="s">
        <v>79</v>
      </c>
      <c r="J2472" s="41">
        <v>0</v>
      </c>
      <c r="K2472" s="10" t="s">
        <v>65</v>
      </c>
      <c r="L2472" s="59" t="s">
        <v>66</v>
      </c>
      <c r="M2472" s="59" t="s">
        <v>52</v>
      </c>
      <c r="N2472" s="95">
        <v>41141</v>
      </c>
      <c r="O2472" s="59" t="s">
        <v>92</v>
      </c>
      <c r="P2472" s="15" t="s">
        <v>2577</v>
      </c>
      <c r="Q2472" s="10"/>
      <c r="R2472" s="10"/>
      <c r="S2472" s="10">
        <v>47026801</v>
      </c>
      <c r="T2472" s="11" t="s">
        <v>5809</v>
      </c>
      <c r="U2472" s="10" t="s">
        <v>2594</v>
      </c>
      <c r="V2472" s="10">
        <v>2710193200</v>
      </c>
      <c r="W2472" s="10" t="s">
        <v>44</v>
      </c>
      <c r="X2472" s="112" t="s">
        <v>5810</v>
      </c>
      <c r="Y2472" s="10">
        <v>1176</v>
      </c>
      <c r="Z2472" s="10" t="s">
        <v>392</v>
      </c>
      <c r="AA2472" s="10" t="s">
        <v>5811</v>
      </c>
      <c r="AB2472" s="14" t="s">
        <v>1581</v>
      </c>
      <c r="AC2472" s="14"/>
      <c r="AD2472" s="14"/>
      <c r="AE2472" s="14"/>
      <c r="AF2472" s="14"/>
      <c r="AG2472" s="14"/>
      <c r="AH2472" s="14"/>
    </row>
    <row r="2473" spans="2:34" hidden="1" x14ac:dyDescent="0.35">
      <c r="B2473" s="10">
        <v>47029809</v>
      </c>
      <c r="C2473" s="10">
        <v>809</v>
      </c>
      <c r="D2473" s="11" t="s">
        <v>4760</v>
      </c>
      <c r="E2473" s="11">
        <v>47029801</v>
      </c>
      <c r="F2473" s="11" t="s">
        <v>5812</v>
      </c>
      <c r="G2473" s="11" t="s">
        <v>46</v>
      </c>
      <c r="H2473" s="14" t="s">
        <v>47</v>
      </c>
      <c r="I2473" s="41" t="s">
        <v>48</v>
      </c>
      <c r="J2473" s="41" t="s">
        <v>1599</v>
      </c>
      <c r="K2473" s="10" t="s">
        <v>65</v>
      </c>
      <c r="L2473" s="10" t="s">
        <v>66</v>
      </c>
      <c r="M2473" s="10" t="s">
        <v>67</v>
      </c>
      <c r="N2473" s="13">
        <v>43500</v>
      </c>
      <c r="O2473" s="10" t="s">
        <v>92</v>
      </c>
      <c r="P2473" s="15" t="s">
        <v>2577</v>
      </c>
      <c r="Q2473" s="11">
        <v>5011987215924</v>
      </c>
      <c r="R2473" s="10" t="s">
        <v>54</v>
      </c>
      <c r="S2473" s="10" t="s">
        <v>44</v>
      </c>
      <c r="T2473" s="10" t="s">
        <v>44</v>
      </c>
      <c r="U2473" s="10" t="s">
        <v>55</v>
      </c>
      <c r="V2473" s="10">
        <v>2710193200</v>
      </c>
      <c r="W2473" s="10" t="s">
        <v>83</v>
      </c>
      <c r="X2473" s="112" t="s">
        <v>4757</v>
      </c>
      <c r="Y2473" s="10" t="s">
        <v>360</v>
      </c>
      <c r="Z2473" s="10" t="s">
        <v>88</v>
      </c>
      <c r="AA2473" s="112" t="s">
        <v>5814</v>
      </c>
      <c r="AB2473" s="113" t="s">
        <v>1581</v>
      </c>
      <c r="AC2473" s="14"/>
      <c r="AD2473" s="14"/>
      <c r="AE2473" s="14"/>
      <c r="AF2473" s="14"/>
      <c r="AG2473" s="14"/>
      <c r="AH2473" s="14"/>
    </row>
    <row r="2474" spans="2:34" hidden="1" x14ac:dyDescent="0.35">
      <c r="B2474" s="10">
        <v>47026855</v>
      </c>
      <c r="C2474" s="10">
        <v>855</v>
      </c>
      <c r="D2474" s="11" t="s">
        <v>5806</v>
      </c>
      <c r="E2474" s="10"/>
      <c r="F2474" s="11"/>
      <c r="G2474" s="11" t="s">
        <v>46</v>
      </c>
      <c r="H2474" s="14" t="s">
        <v>163</v>
      </c>
      <c r="I2474" s="41" t="s">
        <v>164</v>
      </c>
      <c r="J2474" s="41">
        <v>0</v>
      </c>
      <c r="K2474" s="10" t="s">
        <v>65</v>
      </c>
      <c r="L2474" s="10" t="s">
        <v>66</v>
      </c>
      <c r="M2474" s="10" t="s">
        <v>52</v>
      </c>
      <c r="N2474" s="13">
        <v>41631</v>
      </c>
      <c r="O2474" s="10" t="s">
        <v>92</v>
      </c>
      <c r="P2474" s="15" t="s">
        <v>2577</v>
      </c>
      <c r="Q2474" s="10"/>
      <c r="R2474" s="10"/>
      <c r="S2474" s="10">
        <v>44423855</v>
      </c>
      <c r="T2474" s="11" t="s">
        <v>1678</v>
      </c>
      <c r="U2474" s="10" t="s">
        <v>2594</v>
      </c>
      <c r="V2474" s="10">
        <v>2710193200</v>
      </c>
      <c r="W2474" s="10" t="s">
        <v>604</v>
      </c>
      <c r="X2474" s="112" t="s">
        <v>4757</v>
      </c>
      <c r="Y2474" s="10" t="s">
        <v>351</v>
      </c>
      <c r="Z2474" s="10" t="s">
        <v>88</v>
      </c>
      <c r="AA2474" s="10" t="s">
        <v>5807</v>
      </c>
      <c r="AB2474" s="14" t="s">
        <v>1581</v>
      </c>
      <c r="AC2474" s="14"/>
      <c r="AD2474" s="14"/>
      <c r="AE2474" s="14"/>
      <c r="AF2474" s="14"/>
      <c r="AG2474" s="14"/>
      <c r="AH2474" s="14"/>
    </row>
    <row r="2475" spans="2:34" hidden="1" x14ac:dyDescent="0.35">
      <c r="B2475" s="10">
        <v>47026801</v>
      </c>
      <c r="C2475" s="10">
        <v>801</v>
      </c>
      <c r="D2475" s="11" t="s">
        <v>5809</v>
      </c>
      <c r="E2475" s="11"/>
      <c r="F2475" s="11"/>
      <c r="G2475" s="11" t="s">
        <v>46</v>
      </c>
      <c r="H2475" s="14" t="s">
        <v>79</v>
      </c>
      <c r="I2475" s="41" t="s">
        <v>79</v>
      </c>
      <c r="J2475" s="41">
        <v>0</v>
      </c>
      <c r="K2475" s="10" t="s">
        <v>65</v>
      </c>
      <c r="L2475" s="10" t="s">
        <v>66</v>
      </c>
      <c r="M2475" s="10" t="s">
        <v>52</v>
      </c>
      <c r="N2475" s="13">
        <v>41631</v>
      </c>
      <c r="O2475" s="10" t="s">
        <v>92</v>
      </c>
      <c r="P2475" s="15" t="s">
        <v>2577</v>
      </c>
      <c r="Q2475" s="11"/>
      <c r="R2475" s="10"/>
      <c r="S2475" s="10">
        <v>44423801</v>
      </c>
      <c r="T2475" s="10" t="s">
        <v>198</v>
      </c>
      <c r="U2475" s="10" t="s">
        <v>2594</v>
      </c>
      <c r="V2475" s="10">
        <v>2710193200</v>
      </c>
      <c r="W2475" s="10" t="s">
        <v>44</v>
      </c>
      <c r="X2475" s="112" t="s">
        <v>4757</v>
      </c>
      <c r="Y2475" s="10">
        <v>1176</v>
      </c>
      <c r="Z2475" s="10" t="s">
        <v>392</v>
      </c>
      <c r="AA2475" s="112" t="s">
        <v>5815</v>
      </c>
      <c r="AB2475" s="14" t="s">
        <v>1581</v>
      </c>
      <c r="AC2475" s="14"/>
      <c r="AD2475" s="14"/>
      <c r="AE2475" s="14"/>
      <c r="AF2475" s="14"/>
      <c r="AG2475" s="14"/>
      <c r="AH2475" s="14"/>
    </row>
    <row r="2476" spans="2:34" hidden="1" x14ac:dyDescent="0.35">
      <c r="B2476" s="10">
        <v>47026967</v>
      </c>
      <c r="C2476" s="10">
        <v>967</v>
      </c>
      <c r="D2476" s="11" t="s">
        <v>4763</v>
      </c>
      <c r="E2476" s="11"/>
      <c r="F2476" s="11"/>
      <c r="G2476" s="11" t="s">
        <v>46</v>
      </c>
      <c r="H2476" s="14" t="s">
        <v>151</v>
      </c>
      <c r="I2476" s="41" t="s">
        <v>86</v>
      </c>
      <c r="J2476" s="41">
        <v>0</v>
      </c>
      <c r="K2476" s="10" t="s">
        <v>65</v>
      </c>
      <c r="L2476" s="10" t="s">
        <v>66</v>
      </c>
      <c r="M2476" s="10" t="s">
        <v>52</v>
      </c>
      <c r="N2476" s="13" t="s">
        <v>5816</v>
      </c>
      <c r="O2476" s="10" t="s">
        <v>92</v>
      </c>
      <c r="P2476" s="15" t="s">
        <v>2577</v>
      </c>
      <c r="Q2476" s="11"/>
      <c r="R2476" s="10"/>
      <c r="S2476" s="10">
        <v>44423967</v>
      </c>
      <c r="T2476" s="10" t="s">
        <v>1682</v>
      </c>
      <c r="U2476" s="10" t="s">
        <v>2594</v>
      </c>
      <c r="V2476" s="10">
        <v>2710193200</v>
      </c>
      <c r="W2476" s="10" t="s">
        <v>604</v>
      </c>
      <c r="X2476" s="112" t="s">
        <v>4757</v>
      </c>
      <c r="Y2476" s="10" t="s">
        <v>87</v>
      </c>
      <c r="Z2476" s="10" t="s">
        <v>88</v>
      </c>
      <c r="AA2476" s="112" t="s">
        <v>4764</v>
      </c>
      <c r="AB2476" s="14" t="s">
        <v>1581</v>
      </c>
      <c r="AC2476" s="14"/>
      <c r="AD2476" s="14"/>
      <c r="AE2476" s="14"/>
      <c r="AF2476" s="14"/>
      <c r="AG2476" s="14"/>
      <c r="AH2476" s="14"/>
    </row>
    <row r="2477" spans="2:34" hidden="1" x14ac:dyDescent="0.35">
      <c r="B2477" s="10">
        <v>47026809</v>
      </c>
      <c r="C2477" s="10">
        <v>809</v>
      </c>
      <c r="D2477" s="11" t="s">
        <v>5817</v>
      </c>
      <c r="E2477" s="11"/>
      <c r="F2477" s="11"/>
      <c r="G2477" s="11" t="s">
        <v>46</v>
      </c>
      <c r="H2477" s="14" t="s">
        <v>47</v>
      </c>
      <c r="I2477" s="41" t="s">
        <v>48</v>
      </c>
      <c r="J2477" s="41">
        <v>0</v>
      </c>
      <c r="K2477" s="10" t="s">
        <v>65</v>
      </c>
      <c r="L2477" s="10" t="s">
        <v>66</v>
      </c>
      <c r="M2477" s="10" t="s">
        <v>52</v>
      </c>
      <c r="N2477" s="13">
        <v>41635</v>
      </c>
      <c r="O2477" s="10" t="s">
        <v>92</v>
      </c>
      <c r="P2477" s="15" t="s">
        <v>2577</v>
      </c>
      <c r="Q2477" s="11"/>
      <c r="R2477" s="10"/>
      <c r="S2477" s="10">
        <v>44423809</v>
      </c>
      <c r="T2477" s="10" t="s">
        <v>1685</v>
      </c>
      <c r="U2477" s="10" t="s">
        <v>2594</v>
      </c>
      <c r="V2477" s="10">
        <v>2710193200</v>
      </c>
      <c r="W2477" s="10" t="s">
        <v>604</v>
      </c>
      <c r="X2477" s="10" t="s">
        <v>4757</v>
      </c>
      <c r="Y2477" s="10" t="s">
        <v>360</v>
      </c>
      <c r="Z2477" s="10" t="s">
        <v>88</v>
      </c>
      <c r="AA2477" s="10" t="s">
        <v>5814</v>
      </c>
      <c r="AB2477" s="14" t="s">
        <v>1581</v>
      </c>
      <c r="AC2477" s="14"/>
      <c r="AD2477" s="14"/>
      <c r="AE2477" s="14"/>
      <c r="AF2477" s="14"/>
      <c r="AG2477" s="14"/>
      <c r="AH2477" s="14"/>
    </row>
    <row r="2478" spans="2:34" hidden="1" x14ac:dyDescent="0.35">
      <c r="B2478" s="10">
        <v>44423905</v>
      </c>
      <c r="C2478" s="10">
        <v>905</v>
      </c>
      <c r="D2478" s="11" t="s">
        <v>5818</v>
      </c>
      <c r="E2478" s="11"/>
      <c r="F2478" s="11"/>
      <c r="G2478" s="11" t="s">
        <v>46</v>
      </c>
      <c r="H2478" s="14" t="s">
        <v>62</v>
      </c>
      <c r="I2478" s="41" t="s">
        <v>63</v>
      </c>
      <c r="J2478" s="41">
        <v>0</v>
      </c>
      <c r="K2478" s="10" t="s">
        <v>65</v>
      </c>
      <c r="L2478" s="10" t="s">
        <v>66</v>
      </c>
      <c r="M2478" s="10" t="s">
        <v>52</v>
      </c>
      <c r="N2478" s="13">
        <v>43054</v>
      </c>
      <c r="O2478" s="10" t="s">
        <v>92</v>
      </c>
      <c r="P2478" s="15" t="s">
        <v>2577</v>
      </c>
      <c r="Q2478" s="11"/>
      <c r="R2478" s="10"/>
      <c r="S2478" s="10" t="s">
        <v>536</v>
      </c>
      <c r="T2478" s="10" t="s">
        <v>536</v>
      </c>
      <c r="U2478" s="10" t="s">
        <v>2580</v>
      </c>
      <c r="V2478" s="10">
        <v>2710193200</v>
      </c>
      <c r="W2478" s="10" t="s">
        <v>604</v>
      </c>
      <c r="X2478" s="112" t="s">
        <v>5819</v>
      </c>
      <c r="Y2478" s="10" t="s">
        <v>1075</v>
      </c>
      <c r="Z2478" s="10" t="s">
        <v>73</v>
      </c>
      <c r="AA2478" s="112" t="s">
        <v>5820</v>
      </c>
      <c r="AB2478" s="14" t="s">
        <v>1581</v>
      </c>
      <c r="AC2478" s="14"/>
      <c r="AD2478" s="14"/>
      <c r="AE2478" s="14"/>
      <c r="AF2478" s="14"/>
      <c r="AG2478" s="14"/>
      <c r="AH2478" s="14"/>
    </row>
    <row r="2479" spans="2:34" hidden="1" x14ac:dyDescent="0.35">
      <c r="B2479" s="10">
        <v>44967849</v>
      </c>
      <c r="C2479" s="10">
        <v>849</v>
      </c>
      <c r="D2479" s="11" t="s">
        <v>5821</v>
      </c>
      <c r="E2479" s="11"/>
      <c r="F2479" s="11"/>
      <c r="G2479" s="11" t="s">
        <v>46</v>
      </c>
      <c r="H2479" s="14" t="s">
        <v>47</v>
      </c>
      <c r="I2479" s="41" t="s">
        <v>48</v>
      </c>
      <c r="J2479" s="41">
        <v>0</v>
      </c>
      <c r="K2479" s="10" t="s">
        <v>65</v>
      </c>
      <c r="L2479" s="10" t="s">
        <v>51</v>
      </c>
      <c r="M2479" s="10" t="s">
        <v>52</v>
      </c>
      <c r="N2479" s="13">
        <v>41264</v>
      </c>
      <c r="O2479" s="10" t="s">
        <v>92</v>
      </c>
      <c r="P2479" s="15" t="s">
        <v>2577</v>
      </c>
      <c r="Q2479" s="11"/>
      <c r="R2479" s="10"/>
      <c r="S2479" s="10" t="s">
        <v>536</v>
      </c>
      <c r="T2479" s="10" t="s">
        <v>536</v>
      </c>
      <c r="U2479" s="10" t="s">
        <v>2580</v>
      </c>
      <c r="V2479" s="10">
        <v>2710193200</v>
      </c>
      <c r="W2479" s="10" t="s">
        <v>2582</v>
      </c>
      <c r="X2479" s="10" t="s">
        <v>5822</v>
      </c>
      <c r="Y2479" s="10" t="s">
        <v>360</v>
      </c>
      <c r="Z2479" s="10" t="s">
        <v>5332</v>
      </c>
      <c r="AA2479" s="10" t="s">
        <v>5823</v>
      </c>
      <c r="AB2479" s="14" t="s">
        <v>1581</v>
      </c>
      <c r="AC2479" s="14"/>
      <c r="AD2479" s="14"/>
      <c r="AE2479" s="14"/>
      <c r="AF2479" s="14"/>
      <c r="AG2479" s="14"/>
      <c r="AH2479" s="14"/>
    </row>
    <row r="2480" spans="2:34" hidden="1" x14ac:dyDescent="0.35">
      <c r="B2480" s="10">
        <v>44415855</v>
      </c>
      <c r="C2480" s="10">
        <v>855</v>
      </c>
      <c r="D2480" s="11" t="s">
        <v>5824</v>
      </c>
      <c r="E2480" s="11"/>
      <c r="F2480" s="11"/>
      <c r="G2480" s="11" t="s">
        <v>46</v>
      </c>
      <c r="H2480" s="14" t="s">
        <v>163</v>
      </c>
      <c r="I2480" s="41" t="s">
        <v>164</v>
      </c>
      <c r="J2480" s="41">
        <v>0</v>
      </c>
      <c r="K2480" s="10" t="s">
        <v>65</v>
      </c>
      <c r="L2480" s="10" t="s">
        <v>66</v>
      </c>
      <c r="M2480" s="10" t="s">
        <v>52</v>
      </c>
      <c r="N2480" s="13">
        <v>39646</v>
      </c>
      <c r="O2480" s="10" t="s">
        <v>53</v>
      </c>
      <c r="P2480" s="15" t="s">
        <v>2577</v>
      </c>
      <c r="Q2480" s="11"/>
      <c r="R2480" s="10"/>
      <c r="S2480" s="10">
        <v>44414855</v>
      </c>
      <c r="T2480" s="10" t="s">
        <v>1706</v>
      </c>
      <c r="U2480" s="10" t="s">
        <v>2594</v>
      </c>
      <c r="V2480" s="10">
        <v>2710193200</v>
      </c>
      <c r="W2480" s="10" t="s">
        <v>604</v>
      </c>
      <c r="X2480" s="112" t="s">
        <v>4766</v>
      </c>
      <c r="Y2480" s="10" t="s">
        <v>3119</v>
      </c>
      <c r="Z2480" s="10" t="s">
        <v>88</v>
      </c>
      <c r="AA2480" s="112" t="s">
        <v>5825</v>
      </c>
      <c r="AB2480" s="113" t="s">
        <v>1581</v>
      </c>
      <c r="AC2480" s="14"/>
      <c r="AD2480" s="14"/>
      <c r="AE2480" s="14"/>
      <c r="AF2480" s="14"/>
      <c r="AG2480" s="14"/>
      <c r="AH2480" s="14"/>
    </row>
    <row r="2481" spans="2:34" x14ac:dyDescent="0.35">
      <c r="B2481" s="10">
        <v>44415809</v>
      </c>
      <c r="C2481" s="10">
        <v>809</v>
      </c>
      <c r="D2481" s="11" t="s">
        <v>4769</v>
      </c>
      <c r="E2481" s="11"/>
      <c r="F2481" s="11"/>
      <c r="G2481" s="11" t="s">
        <v>46</v>
      </c>
      <c r="H2481" s="14" t="s">
        <v>47</v>
      </c>
      <c r="I2481" s="41" t="s">
        <v>48</v>
      </c>
      <c r="J2481" s="41">
        <v>0</v>
      </c>
      <c r="K2481" s="10" t="s">
        <v>65</v>
      </c>
      <c r="L2481" s="10" t="s">
        <v>66</v>
      </c>
      <c r="M2481" s="10" t="s">
        <v>52</v>
      </c>
      <c r="N2481" s="13">
        <v>40856</v>
      </c>
      <c r="O2481" s="10" t="s">
        <v>53</v>
      </c>
      <c r="P2481" s="15" t="s">
        <v>2577</v>
      </c>
      <c r="Q2481" s="11"/>
      <c r="R2481" s="10"/>
      <c r="S2481" s="10">
        <v>44414809</v>
      </c>
      <c r="T2481" s="11" t="s">
        <v>1710</v>
      </c>
      <c r="U2481" s="10" t="s">
        <v>2594</v>
      </c>
      <c r="V2481" s="10">
        <v>2710193200</v>
      </c>
      <c r="W2481" s="10" t="s">
        <v>604</v>
      </c>
      <c r="X2481" s="112" t="s">
        <v>4766</v>
      </c>
      <c r="Y2481" s="10" t="s">
        <v>360</v>
      </c>
      <c r="Z2481" s="10" t="s">
        <v>88</v>
      </c>
      <c r="AA2481" s="112" t="s">
        <v>5826</v>
      </c>
      <c r="AB2481" s="113" t="s">
        <v>1581</v>
      </c>
      <c r="AC2481" s="14"/>
      <c r="AD2481" s="14"/>
      <c r="AE2481" s="14"/>
      <c r="AF2481" s="14"/>
      <c r="AG2481" s="14"/>
      <c r="AH2481" s="14"/>
    </row>
    <row r="2482" spans="2:34" hidden="1" x14ac:dyDescent="0.35">
      <c r="B2482" s="10">
        <v>44496967</v>
      </c>
      <c r="C2482" s="10">
        <v>967</v>
      </c>
      <c r="D2482" s="11" t="s">
        <v>5827</v>
      </c>
      <c r="E2482" s="11"/>
      <c r="F2482" s="11"/>
      <c r="G2482" s="11" t="s">
        <v>46</v>
      </c>
      <c r="H2482" s="14" t="s">
        <v>151</v>
      </c>
      <c r="I2482" s="41" t="s">
        <v>86</v>
      </c>
      <c r="J2482" s="41">
        <v>0</v>
      </c>
      <c r="K2482" s="10" t="s">
        <v>65</v>
      </c>
      <c r="L2482" s="10" t="s">
        <v>66</v>
      </c>
      <c r="M2482" s="10" t="s">
        <v>67</v>
      </c>
      <c r="N2482" s="13"/>
      <c r="O2482" s="10" t="s">
        <v>53</v>
      </c>
      <c r="P2482" s="15" t="s">
        <v>2577</v>
      </c>
      <c r="Q2482" s="11"/>
      <c r="R2482" s="10"/>
      <c r="S2482" s="10" t="s">
        <v>536</v>
      </c>
      <c r="T2482" s="10" t="s">
        <v>536</v>
      </c>
      <c r="U2482" s="10" t="s">
        <v>2580</v>
      </c>
      <c r="V2482" s="10">
        <v>2710193200</v>
      </c>
      <c r="W2482" s="10" t="s">
        <v>604</v>
      </c>
      <c r="X2482" s="10" t="s">
        <v>5828</v>
      </c>
      <c r="Y2482" s="10" t="s">
        <v>87</v>
      </c>
      <c r="Z2482" s="10" t="s">
        <v>565</v>
      </c>
      <c r="AA2482" s="10" t="s">
        <v>5829</v>
      </c>
      <c r="AB2482" s="14" t="s">
        <v>1581</v>
      </c>
      <c r="AC2482" s="14"/>
      <c r="AD2482" s="14"/>
      <c r="AE2482" s="14"/>
      <c r="AF2482" s="14"/>
      <c r="AG2482" s="14"/>
      <c r="AH2482" s="14"/>
    </row>
    <row r="2483" spans="2:34" hidden="1" x14ac:dyDescent="0.35">
      <c r="B2483" s="10">
        <v>44416855</v>
      </c>
      <c r="C2483" s="10">
        <v>855</v>
      </c>
      <c r="D2483" s="11" t="s">
        <v>5830</v>
      </c>
      <c r="E2483" s="11"/>
      <c r="F2483" s="11"/>
      <c r="G2483" s="11" t="s">
        <v>46</v>
      </c>
      <c r="H2483" s="14" t="s">
        <v>163</v>
      </c>
      <c r="I2483" s="41" t="s">
        <v>164</v>
      </c>
      <c r="J2483" s="41">
        <v>0</v>
      </c>
      <c r="K2483" s="10" t="s">
        <v>65</v>
      </c>
      <c r="L2483" s="10" t="s">
        <v>66</v>
      </c>
      <c r="M2483" s="10" t="s">
        <v>52</v>
      </c>
      <c r="N2483" s="13">
        <v>41135</v>
      </c>
      <c r="O2483" s="10" t="s">
        <v>53</v>
      </c>
      <c r="P2483" s="15" t="s">
        <v>2577</v>
      </c>
      <c r="Q2483" s="11"/>
      <c r="R2483" s="10"/>
      <c r="S2483" s="10">
        <v>44424855</v>
      </c>
      <c r="T2483" s="10" t="s">
        <v>1688</v>
      </c>
      <c r="U2483" s="10" t="s">
        <v>2594</v>
      </c>
      <c r="V2483" s="10">
        <v>2710193200</v>
      </c>
      <c r="W2483" s="10" t="s">
        <v>604</v>
      </c>
      <c r="X2483" s="10" t="s">
        <v>5831</v>
      </c>
      <c r="Y2483" s="10" t="s">
        <v>3119</v>
      </c>
      <c r="Z2483" s="10" t="s">
        <v>88</v>
      </c>
      <c r="AA2483" s="10" t="s">
        <v>5832</v>
      </c>
      <c r="AB2483" s="113" t="s">
        <v>1581</v>
      </c>
      <c r="AC2483" s="14"/>
      <c r="AD2483" s="14"/>
      <c r="AE2483" s="114"/>
      <c r="AF2483" s="14"/>
      <c r="AG2483" s="14"/>
      <c r="AH2483" s="14"/>
    </row>
    <row r="2484" spans="2:34" hidden="1" x14ac:dyDescent="0.35">
      <c r="B2484" s="10">
        <v>44416801</v>
      </c>
      <c r="C2484" s="10">
        <v>801</v>
      </c>
      <c r="D2484" s="11" t="s">
        <v>5833</v>
      </c>
      <c r="E2484" s="11"/>
      <c r="F2484" s="11"/>
      <c r="G2484" s="11" t="s">
        <v>46</v>
      </c>
      <c r="H2484" s="14" t="s">
        <v>79</v>
      </c>
      <c r="I2484" s="41" t="s">
        <v>79</v>
      </c>
      <c r="J2484" s="41">
        <v>0</v>
      </c>
      <c r="K2484" s="10" t="s">
        <v>65</v>
      </c>
      <c r="L2484" s="10" t="s">
        <v>66</v>
      </c>
      <c r="M2484" s="10" t="s">
        <v>67</v>
      </c>
      <c r="N2484" s="13" t="s">
        <v>604</v>
      </c>
      <c r="O2484" s="10" t="s">
        <v>53</v>
      </c>
      <c r="P2484" s="15" t="s">
        <v>2577</v>
      </c>
      <c r="Q2484" s="11"/>
      <c r="R2484" s="10"/>
      <c r="S2484" s="10">
        <v>44424801</v>
      </c>
      <c r="T2484" s="10" t="s">
        <v>190</v>
      </c>
      <c r="U2484" s="10" t="s">
        <v>2594</v>
      </c>
      <c r="V2484" s="10">
        <v>2710193200</v>
      </c>
      <c r="W2484" s="10" t="s">
        <v>44</v>
      </c>
      <c r="X2484" s="112" t="s">
        <v>5831</v>
      </c>
      <c r="Y2484" s="10">
        <v>1176</v>
      </c>
      <c r="Z2484" s="10" t="s">
        <v>392</v>
      </c>
      <c r="AA2484" s="10" t="s">
        <v>5834</v>
      </c>
      <c r="AB2484" s="113" t="s">
        <v>1581</v>
      </c>
      <c r="AC2484" s="14"/>
      <c r="AD2484" s="14"/>
      <c r="AE2484" s="14"/>
      <c r="AF2484" s="14"/>
      <c r="AG2484" s="14"/>
      <c r="AH2484" s="14"/>
    </row>
    <row r="2485" spans="2:34" x14ac:dyDescent="0.35">
      <c r="B2485" s="10">
        <v>44416809</v>
      </c>
      <c r="C2485" s="10">
        <v>809</v>
      </c>
      <c r="D2485" s="11" t="s">
        <v>5835</v>
      </c>
      <c r="E2485" s="11"/>
      <c r="F2485" s="11"/>
      <c r="G2485" s="11" t="s">
        <v>46</v>
      </c>
      <c r="H2485" s="14" t="s">
        <v>47</v>
      </c>
      <c r="I2485" s="41" t="s">
        <v>48</v>
      </c>
      <c r="J2485" s="41">
        <v>0</v>
      </c>
      <c r="K2485" s="10" t="s">
        <v>65</v>
      </c>
      <c r="L2485" s="10" t="s">
        <v>66</v>
      </c>
      <c r="M2485" s="10" t="s">
        <v>52</v>
      </c>
      <c r="N2485" s="13">
        <v>41135</v>
      </c>
      <c r="O2485" s="10" t="s">
        <v>53</v>
      </c>
      <c r="P2485" s="15" t="s">
        <v>2577</v>
      </c>
      <c r="Q2485" s="11"/>
      <c r="R2485" s="10"/>
      <c r="S2485" s="10">
        <v>44424809</v>
      </c>
      <c r="T2485" s="10" t="s">
        <v>1696</v>
      </c>
      <c r="U2485" s="10" t="s">
        <v>2594</v>
      </c>
      <c r="V2485" s="10">
        <v>2710193200</v>
      </c>
      <c r="W2485" s="10" t="s">
        <v>604</v>
      </c>
      <c r="X2485" s="112" t="s">
        <v>5831</v>
      </c>
      <c r="Y2485" s="10" t="s">
        <v>360</v>
      </c>
      <c r="Z2485" s="10" t="s">
        <v>88</v>
      </c>
      <c r="AA2485" s="112" t="s">
        <v>5836</v>
      </c>
      <c r="AB2485" s="113" t="s">
        <v>1581</v>
      </c>
      <c r="AC2485" s="14"/>
      <c r="AD2485" s="14"/>
      <c r="AE2485" s="14"/>
      <c r="AF2485" s="14"/>
      <c r="AG2485" s="14"/>
      <c r="AH2485" s="14"/>
    </row>
    <row r="2486" spans="2:34" hidden="1" x14ac:dyDescent="0.35">
      <c r="B2486" s="10">
        <v>44417801</v>
      </c>
      <c r="C2486" s="10">
        <v>801</v>
      </c>
      <c r="D2486" s="11" t="s">
        <v>5837</v>
      </c>
      <c r="E2486" s="10"/>
      <c r="F2486" s="11"/>
      <c r="G2486" s="11" t="s">
        <v>46</v>
      </c>
      <c r="H2486" s="14" t="s">
        <v>79</v>
      </c>
      <c r="I2486" s="41" t="s">
        <v>79</v>
      </c>
      <c r="J2486" s="41">
        <v>0</v>
      </c>
      <c r="K2486" s="10" t="s">
        <v>65</v>
      </c>
      <c r="L2486" s="10" t="s">
        <v>66</v>
      </c>
      <c r="M2486" s="10" t="s">
        <v>52</v>
      </c>
      <c r="N2486" s="13">
        <v>41486</v>
      </c>
      <c r="O2486" s="10" t="s">
        <v>53</v>
      </c>
      <c r="P2486" s="15" t="s">
        <v>2577</v>
      </c>
      <c r="Q2486" s="10"/>
      <c r="R2486" s="10"/>
      <c r="S2486" s="10" t="s">
        <v>536</v>
      </c>
      <c r="T2486" s="11" t="s">
        <v>536</v>
      </c>
      <c r="U2486" s="10" t="s">
        <v>2580</v>
      </c>
      <c r="V2486" s="10">
        <v>2710193200</v>
      </c>
      <c r="W2486" s="10" t="s">
        <v>44</v>
      </c>
      <c r="X2486" s="112" t="s">
        <v>5838</v>
      </c>
      <c r="Y2486" s="10">
        <v>1176</v>
      </c>
      <c r="Z2486" s="10" t="s">
        <v>392</v>
      </c>
      <c r="AA2486" s="10" t="s">
        <v>1709</v>
      </c>
      <c r="AB2486" s="113" t="s">
        <v>1581</v>
      </c>
      <c r="AC2486" s="14"/>
      <c r="AD2486" s="14"/>
      <c r="AE2486" s="14"/>
      <c r="AF2486" s="14"/>
      <c r="AG2486" s="14"/>
      <c r="AH2486" s="14"/>
    </row>
    <row r="2487" spans="2:34" hidden="1" x14ac:dyDescent="0.35">
      <c r="B2487" s="10">
        <v>44223809</v>
      </c>
      <c r="C2487" s="10">
        <v>809</v>
      </c>
      <c r="D2487" s="11" t="s">
        <v>5839</v>
      </c>
      <c r="E2487" s="10"/>
      <c r="F2487" s="11"/>
      <c r="G2487" s="11" t="s">
        <v>46</v>
      </c>
      <c r="H2487" s="14" t="s">
        <v>47</v>
      </c>
      <c r="I2487" s="41" t="s">
        <v>48</v>
      </c>
      <c r="J2487" s="41">
        <v>0</v>
      </c>
      <c r="K2487" s="10" t="s">
        <v>65</v>
      </c>
      <c r="L2487" s="10" t="s">
        <v>66</v>
      </c>
      <c r="M2487" s="10" t="s">
        <v>52</v>
      </c>
      <c r="N2487" s="13">
        <v>41957</v>
      </c>
      <c r="O2487" s="10" t="s">
        <v>92</v>
      </c>
      <c r="P2487" s="15" t="s">
        <v>2577</v>
      </c>
      <c r="Q2487" s="10"/>
      <c r="R2487" s="10"/>
      <c r="S2487" s="10" t="s">
        <v>536</v>
      </c>
      <c r="T2487" s="11" t="s">
        <v>536</v>
      </c>
      <c r="U2487" s="10" t="s">
        <v>2580</v>
      </c>
      <c r="V2487" s="10">
        <v>2710193200</v>
      </c>
      <c r="W2487" s="10" t="s">
        <v>604</v>
      </c>
      <c r="X2487" s="112" t="s">
        <v>5840</v>
      </c>
      <c r="Y2487" s="10" t="s">
        <v>360</v>
      </c>
      <c r="Z2487" s="10" t="s">
        <v>5683</v>
      </c>
      <c r="AA2487" s="10" t="s">
        <v>5841</v>
      </c>
      <c r="AB2487" s="113" t="s">
        <v>1581</v>
      </c>
      <c r="AC2487" s="14"/>
      <c r="AD2487" s="14"/>
      <c r="AE2487" s="14"/>
      <c r="AF2487" s="14"/>
      <c r="AG2487" s="14"/>
      <c r="AH2487" s="14"/>
    </row>
    <row r="2488" spans="2:34" hidden="1" x14ac:dyDescent="0.35">
      <c r="B2488" s="10">
        <v>44223855</v>
      </c>
      <c r="C2488" s="10">
        <v>855</v>
      </c>
      <c r="D2488" s="11" t="s">
        <v>5842</v>
      </c>
      <c r="E2488" s="10"/>
      <c r="F2488" s="11"/>
      <c r="G2488" s="11" t="s">
        <v>46</v>
      </c>
      <c r="H2488" s="24" t="s">
        <v>163</v>
      </c>
      <c r="I2488" s="41" t="s">
        <v>164</v>
      </c>
      <c r="J2488" s="41">
        <v>0</v>
      </c>
      <c r="K2488" s="10" t="s">
        <v>65</v>
      </c>
      <c r="L2488" s="59" t="s">
        <v>66</v>
      </c>
      <c r="M2488" s="59" t="s">
        <v>52</v>
      </c>
      <c r="N2488" s="95">
        <v>41957</v>
      </c>
      <c r="O2488" s="59" t="s">
        <v>92</v>
      </c>
      <c r="P2488" s="15" t="s">
        <v>2577</v>
      </c>
      <c r="Q2488" s="10"/>
      <c r="R2488" s="10"/>
      <c r="S2488" s="10" t="s">
        <v>536</v>
      </c>
      <c r="T2488" s="11" t="s">
        <v>536</v>
      </c>
      <c r="U2488" s="10" t="s">
        <v>2580</v>
      </c>
      <c r="V2488" s="10">
        <v>2710193200</v>
      </c>
      <c r="W2488" s="10" t="s">
        <v>604</v>
      </c>
      <c r="X2488" s="112" t="s">
        <v>5840</v>
      </c>
      <c r="Y2488" s="10" t="s">
        <v>1414</v>
      </c>
      <c r="Z2488" s="10" t="s">
        <v>5683</v>
      </c>
      <c r="AA2488" s="112" t="s">
        <v>5843</v>
      </c>
      <c r="AB2488" s="113" t="s">
        <v>1581</v>
      </c>
      <c r="AC2488" s="14"/>
      <c r="AD2488" s="14"/>
      <c r="AE2488" s="14"/>
      <c r="AF2488" s="14"/>
      <c r="AG2488" s="14"/>
      <c r="AH2488" s="14"/>
    </row>
    <row r="2489" spans="2:34" hidden="1" x14ac:dyDescent="0.35">
      <c r="B2489" s="10">
        <v>42210801</v>
      </c>
      <c r="C2489" s="10">
        <v>801</v>
      </c>
      <c r="D2489" s="11" t="s">
        <v>5844</v>
      </c>
      <c r="E2489" s="11"/>
      <c r="F2489" s="11"/>
      <c r="G2489" s="11" t="s">
        <v>46</v>
      </c>
      <c r="H2489" s="14" t="s">
        <v>79</v>
      </c>
      <c r="I2489" s="41" t="s">
        <v>79</v>
      </c>
      <c r="J2489" s="41"/>
      <c r="K2489" s="10"/>
      <c r="L2489" s="10" t="s">
        <v>51</v>
      </c>
      <c r="M2489" s="10" t="s">
        <v>52</v>
      </c>
      <c r="N2489" s="13">
        <v>42163</v>
      </c>
      <c r="O2489" s="10" t="s">
        <v>53</v>
      </c>
      <c r="P2489" s="15" t="s">
        <v>2577</v>
      </c>
      <c r="Q2489" s="11"/>
      <c r="R2489" s="10"/>
      <c r="S2489" s="10" t="s">
        <v>536</v>
      </c>
      <c r="T2489" s="10" t="s">
        <v>536</v>
      </c>
      <c r="U2489" s="10" t="s">
        <v>2580</v>
      </c>
      <c r="V2489" s="10">
        <v>2710199100</v>
      </c>
      <c r="W2489" s="10" t="s">
        <v>2582</v>
      </c>
      <c r="X2489" s="112" t="s">
        <v>5845</v>
      </c>
      <c r="Y2489" s="10">
        <v>1176</v>
      </c>
      <c r="Z2489" s="10" t="s">
        <v>671</v>
      </c>
      <c r="AA2489" s="10" t="s">
        <v>5846</v>
      </c>
      <c r="AB2489" s="113" t="s">
        <v>1718</v>
      </c>
      <c r="AC2489" s="14"/>
      <c r="AD2489" s="14"/>
      <c r="AE2489" s="14"/>
      <c r="AF2489" s="14"/>
      <c r="AG2489" s="14"/>
      <c r="AH2489" s="14"/>
    </row>
    <row r="2490" spans="2:34" hidden="1" x14ac:dyDescent="0.35">
      <c r="B2490" s="10">
        <v>42211849</v>
      </c>
      <c r="C2490" s="10">
        <v>849</v>
      </c>
      <c r="D2490" s="11" t="s">
        <v>5847</v>
      </c>
      <c r="E2490" s="11"/>
      <c r="F2490" s="11"/>
      <c r="G2490" s="11" t="s">
        <v>46</v>
      </c>
      <c r="H2490" s="14" t="s">
        <v>47</v>
      </c>
      <c r="I2490" s="41" t="s">
        <v>48</v>
      </c>
      <c r="J2490" s="41"/>
      <c r="K2490" s="10"/>
      <c r="L2490" s="10" t="s">
        <v>51</v>
      </c>
      <c r="M2490" s="10" t="s">
        <v>67</v>
      </c>
      <c r="N2490" s="13">
        <v>42312</v>
      </c>
      <c r="O2490" s="10" t="s">
        <v>53</v>
      </c>
      <c r="P2490" s="15" t="s">
        <v>2577</v>
      </c>
      <c r="Q2490" s="11"/>
      <c r="R2490" s="10"/>
      <c r="S2490" s="10" t="s">
        <v>536</v>
      </c>
      <c r="T2490" s="10" t="s">
        <v>536</v>
      </c>
      <c r="U2490" s="10" t="s">
        <v>2580</v>
      </c>
      <c r="V2490" s="10">
        <v>2710199100</v>
      </c>
      <c r="W2490" s="10" t="s">
        <v>2582</v>
      </c>
      <c r="X2490" s="112" t="s">
        <v>5848</v>
      </c>
      <c r="Y2490" s="10" t="s">
        <v>360</v>
      </c>
      <c r="Z2490" s="10" t="s">
        <v>739</v>
      </c>
      <c r="AA2490" s="112" t="s">
        <v>5849</v>
      </c>
      <c r="AB2490" s="113" t="s">
        <v>1718</v>
      </c>
      <c r="AC2490" s="14"/>
      <c r="AD2490" s="14"/>
      <c r="AE2490" s="14"/>
      <c r="AF2490" s="14"/>
      <c r="AG2490" s="14"/>
      <c r="AH2490" s="14"/>
    </row>
    <row r="2491" spans="2:34" hidden="1" x14ac:dyDescent="0.35">
      <c r="B2491" s="10">
        <v>42211801</v>
      </c>
      <c r="C2491" s="10">
        <v>801</v>
      </c>
      <c r="D2491" s="11" t="s">
        <v>5850</v>
      </c>
      <c r="E2491" s="11"/>
      <c r="F2491" s="11"/>
      <c r="G2491" s="11" t="s">
        <v>46</v>
      </c>
      <c r="H2491" s="14" t="s">
        <v>79</v>
      </c>
      <c r="I2491" s="41" t="s">
        <v>79</v>
      </c>
      <c r="J2491" s="41"/>
      <c r="K2491" s="10"/>
      <c r="L2491" s="10" t="s">
        <v>51</v>
      </c>
      <c r="M2491" s="10" t="s">
        <v>52</v>
      </c>
      <c r="N2491" s="13">
        <v>42163</v>
      </c>
      <c r="O2491" s="10" t="s">
        <v>53</v>
      </c>
      <c r="P2491" s="15" t="s">
        <v>2577</v>
      </c>
      <c r="Q2491" s="11"/>
      <c r="R2491" s="10"/>
      <c r="S2491" s="10" t="s">
        <v>536</v>
      </c>
      <c r="T2491" s="10" t="s">
        <v>536</v>
      </c>
      <c r="U2491" s="10" t="s">
        <v>2580</v>
      </c>
      <c r="V2491" s="10">
        <v>2710199100</v>
      </c>
      <c r="W2491" s="10" t="s">
        <v>2582</v>
      </c>
      <c r="X2491" s="112" t="s">
        <v>5848</v>
      </c>
      <c r="Y2491" s="10">
        <v>1176</v>
      </c>
      <c r="Z2491" s="10" t="s">
        <v>671</v>
      </c>
      <c r="AA2491" s="10" t="s">
        <v>5851</v>
      </c>
      <c r="AB2491" s="14" t="s">
        <v>1718</v>
      </c>
      <c r="AC2491" s="14"/>
      <c r="AD2491" s="14"/>
      <c r="AE2491" s="14"/>
      <c r="AF2491" s="14"/>
      <c r="AG2491" s="14"/>
      <c r="AH2491" s="14"/>
    </row>
    <row r="2492" spans="2:34" hidden="1" x14ac:dyDescent="0.35">
      <c r="B2492" s="10">
        <v>42212849</v>
      </c>
      <c r="C2492" s="10">
        <v>849</v>
      </c>
      <c r="D2492" s="11" t="s">
        <v>5852</v>
      </c>
      <c r="E2492" s="11"/>
      <c r="F2492" s="11"/>
      <c r="G2492" s="11" t="s">
        <v>46</v>
      </c>
      <c r="H2492" s="14" t="s">
        <v>47</v>
      </c>
      <c r="I2492" s="41" t="s">
        <v>48</v>
      </c>
      <c r="J2492" s="41"/>
      <c r="K2492" s="10"/>
      <c r="L2492" s="10" t="s">
        <v>51</v>
      </c>
      <c r="M2492" s="10" t="s">
        <v>67</v>
      </c>
      <c r="N2492" s="13">
        <v>42312</v>
      </c>
      <c r="O2492" s="10" t="s">
        <v>53</v>
      </c>
      <c r="P2492" s="15" t="s">
        <v>2577</v>
      </c>
      <c r="Q2492" s="11"/>
      <c r="R2492" s="10"/>
      <c r="S2492" s="10" t="s">
        <v>536</v>
      </c>
      <c r="T2492" s="10" t="s">
        <v>536</v>
      </c>
      <c r="U2492" s="10" t="s">
        <v>2580</v>
      </c>
      <c r="V2492" s="10">
        <v>2710199100</v>
      </c>
      <c r="W2492" s="10" t="s">
        <v>2582</v>
      </c>
      <c r="X2492" s="112" t="s">
        <v>5853</v>
      </c>
      <c r="Y2492" s="10" t="s">
        <v>360</v>
      </c>
      <c r="Z2492" s="10" t="s">
        <v>739</v>
      </c>
      <c r="AA2492" s="112" t="s">
        <v>5854</v>
      </c>
      <c r="AB2492" s="113" t="s">
        <v>1718</v>
      </c>
      <c r="AC2492" s="14"/>
      <c r="AD2492" s="14"/>
      <c r="AE2492" s="14"/>
      <c r="AF2492" s="14"/>
      <c r="AG2492" s="14"/>
      <c r="AH2492" s="14"/>
    </row>
    <row r="2493" spans="2:34" hidden="1" x14ac:dyDescent="0.35">
      <c r="B2493" s="10">
        <v>42212801</v>
      </c>
      <c r="C2493" s="10">
        <v>801</v>
      </c>
      <c r="D2493" s="11" t="s">
        <v>5855</v>
      </c>
      <c r="E2493" s="11"/>
      <c r="F2493" s="11"/>
      <c r="G2493" s="11" t="s">
        <v>46</v>
      </c>
      <c r="H2493" s="14" t="s">
        <v>79</v>
      </c>
      <c r="I2493" s="41" t="s">
        <v>79</v>
      </c>
      <c r="J2493" s="41"/>
      <c r="K2493" s="10"/>
      <c r="L2493" s="10" t="s">
        <v>51</v>
      </c>
      <c r="M2493" s="10" t="s">
        <v>52</v>
      </c>
      <c r="N2493" s="13">
        <v>42163</v>
      </c>
      <c r="O2493" s="10" t="s">
        <v>53</v>
      </c>
      <c r="P2493" s="15" t="s">
        <v>2577</v>
      </c>
      <c r="Q2493" s="11"/>
      <c r="R2493" s="10"/>
      <c r="S2493" s="10" t="s">
        <v>536</v>
      </c>
      <c r="T2493" s="10" t="s">
        <v>536</v>
      </c>
      <c r="U2493" s="10" t="s">
        <v>2580</v>
      </c>
      <c r="V2493" s="10">
        <v>2710199100</v>
      </c>
      <c r="W2493" s="10" t="s">
        <v>2582</v>
      </c>
      <c r="X2493" s="112" t="s">
        <v>5853</v>
      </c>
      <c r="Y2493" s="10">
        <v>1176</v>
      </c>
      <c r="Z2493" s="10" t="s">
        <v>671</v>
      </c>
      <c r="AA2493" s="112" t="s">
        <v>5856</v>
      </c>
      <c r="AB2493" s="113" t="s">
        <v>1718</v>
      </c>
      <c r="AC2493" s="14"/>
      <c r="AD2493" s="14"/>
      <c r="AE2493" s="14"/>
      <c r="AF2493" s="14"/>
      <c r="AG2493" s="14"/>
      <c r="AH2493" s="14"/>
    </row>
    <row r="2494" spans="2:34" hidden="1" x14ac:dyDescent="0.35">
      <c r="B2494" s="10">
        <v>45876849</v>
      </c>
      <c r="C2494" s="10">
        <v>849</v>
      </c>
      <c r="D2494" s="11" t="s">
        <v>5857</v>
      </c>
      <c r="E2494" s="11"/>
      <c r="F2494" s="11"/>
      <c r="G2494" s="11" t="s">
        <v>46</v>
      </c>
      <c r="H2494" s="14" t="s">
        <v>47</v>
      </c>
      <c r="I2494" s="41" t="s">
        <v>48</v>
      </c>
      <c r="J2494" s="41"/>
      <c r="K2494" s="10"/>
      <c r="L2494" s="10" t="s">
        <v>51</v>
      </c>
      <c r="M2494" s="10" t="s">
        <v>52</v>
      </c>
      <c r="N2494" s="13">
        <v>41565</v>
      </c>
      <c r="O2494" s="10" t="s">
        <v>53</v>
      </c>
      <c r="P2494" s="15" t="s">
        <v>2577</v>
      </c>
      <c r="Q2494" s="11"/>
      <c r="R2494" s="10"/>
      <c r="S2494" s="10" t="s">
        <v>536</v>
      </c>
      <c r="T2494" s="10" t="s">
        <v>536</v>
      </c>
      <c r="U2494" s="10" t="s">
        <v>2580</v>
      </c>
      <c r="V2494" s="10">
        <v>2710193200</v>
      </c>
      <c r="W2494" s="10" t="s">
        <v>2582</v>
      </c>
      <c r="X2494" s="112" t="s">
        <v>5858</v>
      </c>
      <c r="Y2494" s="10" t="s">
        <v>360</v>
      </c>
      <c r="Z2494" s="10" t="s">
        <v>604</v>
      </c>
      <c r="AA2494" s="112" t="s">
        <v>5859</v>
      </c>
      <c r="AB2494" s="113"/>
      <c r="AC2494" s="14"/>
      <c r="AD2494" s="14"/>
      <c r="AE2494" s="14"/>
      <c r="AF2494" s="14"/>
      <c r="AG2494" s="14"/>
      <c r="AH2494" s="14"/>
    </row>
    <row r="2495" spans="2:34" hidden="1" x14ac:dyDescent="0.35">
      <c r="B2495" s="10">
        <v>44892801</v>
      </c>
      <c r="C2495" s="10">
        <v>801</v>
      </c>
      <c r="D2495" s="11" t="s">
        <v>5860</v>
      </c>
      <c r="E2495" s="10"/>
      <c r="F2495" s="11"/>
      <c r="G2495" s="11" t="s">
        <v>46</v>
      </c>
      <c r="H2495" s="14" t="s">
        <v>79</v>
      </c>
      <c r="I2495" s="41" t="s">
        <v>79</v>
      </c>
      <c r="J2495" s="41"/>
      <c r="K2495" s="10"/>
      <c r="L2495" s="10" t="s">
        <v>66</v>
      </c>
      <c r="M2495" s="10" t="s">
        <v>52</v>
      </c>
      <c r="N2495" s="13">
        <v>38441</v>
      </c>
      <c r="O2495" s="10" t="s">
        <v>53</v>
      </c>
      <c r="P2495" s="15" t="s">
        <v>2577</v>
      </c>
      <c r="Q2495" s="10"/>
      <c r="R2495" s="10"/>
      <c r="S2495" s="10" t="s">
        <v>536</v>
      </c>
      <c r="T2495" s="11" t="s">
        <v>536</v>
      </c>
      <c r="U2495" s="10" t="s">
        <v>2580</v>
      </c>
      <c r="V2495" s="10">
        <v>2710193200</v>
      </c>
      <c r="W2495" s="10" t="s">
        <v>44</v>
      </c>
      <c r="X2495" s="112" t="s">
        <v>4803</v>
      </c>
      <c r="Y2495" s="10">
        <v>1176</v>
      </c>
      <c r="Z2495" s="10" t="s">
        <v>392</v>
      </c>
      <c r="AA2495" s="112" t="s">
        <v>5861</v>
      </c>
      <c r="AB2495" s="113"/>
      <c r="AC2495" s="14"/>
      <c r="AD2495" s="14"/>
      <c r="AE2495" s="14"/>
      <c r="AF2495" s="14"/>
      <c r="AG2495" s="14"/>
      <c r="AH2495" s="14"/>
    </row>
    <row r="2496" spans="2:34" hidden="1" x14ac:dyDescent="0.35">
      <c r="B2496" s="10">
        <v>44892809</v>
      </c>
      <c r="C2496" s="10">
        <v>809</v>
      </c>
      <c r="D2496" s="11" t="s">
        <v>4802</v>
      </c>
      <c r="E2496" s="11"/>
      <c r="F2496" s="11"/>
      <c r="G2496" s="11" t="s">
        <v>46</v>
      </c>
      <c r="H2496" s="14" t="s">
        <v>47</v>
      </c>
      <c r="I2496" s="41" t="s">
        <v>48</v>
      </c>
      <c r="J2496" s="41"/>
      <c r="K2496" s="10"/>
      <c r="L2496" s="10" t="s">
        <v>66</v>
      </c>
      <c r="M2496" s="10" t="s">
        <v>52</v>
      </c>
      <c r="N2496" s="13">
        <v>40841</v>
      </c>
      <c r="O2496" s="10" t="s">
        <v>53</v>
      </c>
      <c r="P2496" s="15" t="s">
        <v>2577</v>
      </c>
      <c r="Q2496" s="11"/>
      <c r="R2496" s="10"/>
      <c r="S2496" s="10">
        <v>43445809</v>
      </c>
      <c r="T2496" s="10" t="s">
        <v>312</v>
      </c>
      <c r="U2496" s="10" t="s">
        <v>2594</v>
      </c>
      <c r="V2496" s="10">
        <v>2710193200</v>
      </c>
      <c r="W2496" s="10" t="s">
        <v>604</v>
      </c>
      <c r="X2496" s="112" t="s">
        <v>4803</v>
      </c>
      <c r="Y2496" s="10" t="s">
        <v>360</v>
      </c>
      <c r="Z2496" s="10" t="s">
        <v>88</v>
      </c>
      <c r="AA2496" s="10" t="s">
        <v>5862</v>
      </c>
      <c r="AB2496" s="14"/>
      <c r="AC2496" s="14"/>
      <c r="AD2496" s="14"/>
      <c r="AE2496" s="14"/>
      <c r="AF2496" s="14"/>
      <c r="AG2496" s="14"/>
      <c r="AH2496" s="14"/>
    </row>
    <row r="2497" spans="2:34" hidden="1" x14ac:dyDescent="0.35">
      <c r="B2497" s="10">
        <v>44943855</v>
      </c>
      <c r="C2497" s="10">
        <v>855</v>
      </c>
      <c r="D2497" s="11" t="s">
        <v>5863</v>
      </c>
      <c r="E2497" s="11"/>
      <c r="F2497" s="11"/>
      <c r="G2497" s="11" t="s">
        <v>46</v>
      </c>
      <c r="H2497" s="14" t="s">
        <v>163</v>
      </c>
      <c r="I2497" s="41" t="s">
        <v>164</v>
      </c>
      <c r="J2497" s="41">
        <v>0</v>
      </c>
      <c r="K2497" s="10" t="s">
        <v>683</v>
      </c>
      <c r="L2497" s="10" t="s">
        <v>51</v>
      </c>
      <c r="M2497" s="10" t="s">
        <v>52</v>
      </c>
      <c r="N2497" s="13">
        <v>42185</v>
      </c>
      <c r="O2497" s="10" t="s">
        <v>53</v>
      </c>
      <c r="P2497" s="15" t="s">
        <v>2577</v>
      </c>
      <c r="Q2497" s="11"/>
      <c r="R2497" s="10"/>
      <c r="S2497" s="10" t="s">
        <v>536</v>
      </c>
      <c r="T2497" s="10" t="s">
        <v>536</v>
      </c>
      <c r="U2497" s="10" t="s">
        <v>2580</v>
      </c>
      <c r="V2497" s="10">
        <v>3403190000</v>
      </c>
      <c r="W2497" s="10" t="s">
        <v>2582</v>
      </c>
      <c r="X2497" s="112" t="s">
        <v>5864</v>
      </c>
      <c r="Y2497" s="10" t="s">
        <v>5865</v>
      </c>
      <c r="Z2497" s="10" t="s">
        <v>4808</v>
      </c>
      <c r="AA2497" s="112" t="s">
        <v>5866</v>
      </c>
      <c r="AB2497" s="113" t="s">
        <v>683</v>
      </c>
      <c r="AC2497" s="14"/>
      <c r="AD2497" s="14"/>
      <c r="AE2497" s="114"/>
      <c r="AF2497" s="14"/>
      <c r="AG2497" s="14"/>
      <c r="AH2497" s="14"/>
    </row>
    <row r="2498" spans="2:34" hidden="1" x14ac:dyDescent="0.35">
      <c r="B2498" s="10">
        <v>44937924</v>
      </c>
      <c r="C2498" s="10">
        <v>924</v>
      </c>
      <c r="D2498" s="11" t="s">
        <v>5867</v>
      </c>
      <c r="E2498" s="11"/>
      <c r="F2498" s="11"/>
      <c r="G2498" s="11" t="s">
        <v>46</v>
      </c>
      <c r="H2498" s="14" t="s">
        <v>4807</v>
      </c>
      <c r="I2498" s="41" t="s">
        <v>140</v>
      </c>
      <c r="J2498" s="41">
        <v>0</v>
      </c>
      <c r="K2498" s="10" t="s">
        <v>683</v>
      </c>
      <c r="L2498" s="10" t="s">
        <v>3055</v>
      </c>
      <c r="M2498" s="10" t="s">
        <v>52</v>
      </c>
      <c r="N2498" s="13">
        <v>40590</v>
      </c>
      <c r="O2498" s="10" t="s">
        <v>53</v>
      </c>
      <c r="P2498" s="15" t="s">
        <v>2577</v>
      </c>
      <c r="Q2498" s="11"/>
      <c r="R2498" s="10"/>
      <c r="S2498" s="10" t="s">
        <v>536</v>
      </c>
      <c r="T2498" s="10" t="s">
        <v>536</v>
      </c>
      <c r="U2498" s="10" t="s">
        <v>2580</v>
      </c>
      <c r="V2498" s="10">
        <v>3819000000</v>
      </c>
      <c r="W2498" s="10" t="s">
        <v>604</v>
      </c>
      <c r="X2498" s="10" t="s">
        <v>5868</v>
      </c>
      <c r="Y2498" s="10" t="s">
        <v>5869</v>
      </c>
      <c r="Z2498" s="10" t="s">
        <v>4808</v>
      </c>
      <c r="AA2498" s="10" t="s">
        <v>5870</v>
      </c>
      <c r="AB2498" s="113" t="s">
        <v>683</v>
      </c>
      <c r="AC2498" s="14"/>
      <c r="AD2498" s="14"/>
      <c r="AE2498" s="14"/>
      <c r="AF2498" s="14"/>
      <c r="AG2498" s="14"/>
      <c r="AH2498" s="14"/>
    </row>
    <row r="2499" spans="2:34" hidden="1" x14ac:dyDescent="0.35">
      <c r="B2499" s="10">
        <v>52385919</v>
      </c>
      <c r="C2499" s="10">
        <v>919</v>
      </c>
      <c r="D2499" s="11" t="s">
        <v>5871</v>
      </c>
      <c r="E2499" s="11"/>
      <c r="F2499" s="11"/>
      <c r="G2499" s="11" t="s">
        <v>46</v>
      </c>
      <c r="H2499" s="14" t="s">
        <v>3295</v>
      </c>
      <c r="I2499" s="41" t="s">
        <v>140</v>
      </c>
      <c r="J2499" s="41">
        <v>0</v>
      </c>
      <c r="K2499" s="10" t="s">
        <v>683</v>
      </c>
      <c r="L2499" s="10" t="s">
        <v>66</v>
      </c>
      <c r="M2499" s="10" t="s">
        <v>52</v>
      </c>
      <c r="N2499" s="13" t="s">
        <v>6</v>
      </c>
      <c r="O2499" s="10" t="s">
        <v>53</v>
      </c>
      <c r="P2499" s="15" t="s">
        <v>2577</v>
      </c>
      <c r="Q2499" s="11"/>
      <c r="R2499" s="10"/>
      <c r="S2499" s="10">
        <v>52385817</v>
      </c>
      <c r="T2499" s="10" t="s">
        <v>5872</v>
      </c>
      <c r="U2499" s="10" t="s">
        <v>2594</v>
      </c>
      <c r="V2499" s="10">
        <v>2710199900</v>
      </c>
      <c r="W2499" s="10" t="s">
        <v>604</v>
      </c>
      <c r="X2499" s="10" t="s">
        <v>5873</v>
      </c>
      <c r="Y2499" s="10" t="s">
        <v>604</v>
      </c>
      <c r="Z2499" s="10" t="s">
        <v>4808</v>
      </c>
      <c r="AA2499" s="10" t="s">
        <v>5874</v>
      </c>
      <c r="AB2499" s="113" t="s">
        <v>683</v>
      </c>
      <c r="AC2499" s="14"/>
      <c r="AD2499" s="14"/>
      <c r="AE2499" s="14"/>
      <c r="AF2499" s="14"/>
      <c r="AG2499" s="14"/>
      <c r="AH2499" s="14"/>
    </row>
    <row r="2500" spans="2:34" hidden="1" x14ac:dyDescent="0.35">
      <c r="B2500" s="10">
        <v>52385817</v>
      </c>
      <c r="C2500" s="10">
        <v>817</v>
      </c>
      <c r="D2500" s="11" t="s">
        <v>5872</v>
      </c>
      <c r="E2500" s="10"/>
      <c r="F2500" s="11"/>
      <c r="G2500" s="11" t="s">
        <v>46</v>
      </c>
      <c r="H2500" s="24" t="s">
        <v>446</v>
      </c>
      <c r="I2500" s="41" t="s">
        <v>447</v>
      </c>
      <c r="J2500" s="41">
        <v>0</v>
      </c>
      <c r="K2500" s="10" t="s">
        <v>683</v>
      </c>
      <c r="L2500" s="59" t="s">
        <v>66</v>
      </c>
      <c r="M2500" s="59" t="s">
        <v>52</v>
      </c>
      <c r="N2500" s="95">
        <v>41090</v>
      </c>
      <c r="O2500" s="59" t="s">
        <v>53</v>
      </c>
      <c r="P2500" s="15" t="s">
        <v>2577</v>
      </c>
      <c r="Q2500" s="10"/>
      <c r="R2500" s="10"/>
      <c r="S2500" s="10" t="s">
        <v>536</v>
      </c>
      <c r="T2500" s="11" t="s">
        <v>536</v>
      </c>
      <c r="U2500" s="10" t="s">
        <v>2580</v>
      </c>
      <c r="V2500" s="10">
        <v>2710199900</v>
      </c>
      <c r="W2500" s="10" t="s">
        <v>604</v>
      </c>
      <c r="X2500" s="112" t="s">
        <v>5873</v>
      </c>
      <c r="Y2500" s="10" t="s">
        <v>5875</v>
      </c>
      <c r="Z2500" s="10" t="s">
        <v>4808</v>
      </c>
      <c r="AA2500" s="112" t="s">
        <v>5876</v>
      </c>
      <c r="AB2500" s="113" t="s">
        <v>683</v>
      </c>
      <c r="AC2500" s="14"/>
      <c r="AD2500" s="14"/>
      <c r="AE2500" s="14"/>
      <c r="AF2500" s="14"/>
      <c r="AG2500" s="14"/>
      <c r="AH2500" s="14"/>
    </row>
    <row r="2501" spans="2:34" hidden="1" x14ac:dyDescent="0.35">
      <c r="B2501" s="10">
        <v>52385922</v>
      </c>
      <c r="C2501" s="10">
        <v>922</v>
      </c>
      <c r="D2501" s="11" t="s">
        <v>5877</v>
      </c>
      <c r="E2501" s="11"/>
      <c r="F2501" s="11"/>
      <c r="G2501" s="11" t="s">
        <v>46</v>
      </c>
      <c r="H2501" s="14" t="s">
        <v>3180</v>
      </c>
      <c r="I2501" s="41" t="s">
        <v>140</v>
      </c>
      <c r="J2501" s="41">
        <v>0</v>
      </c>
      <c r="K2501" s="10" t="s">
        <v>683</v>
      </c>
      <c r="L2501" s="10" t="s">
        <v>66</v>
      </c>
      <c r="M2501" s="10" t="s">
        <v>52</v>
      </c>
      <c r="N2501" s="13">
        <v>40276</v>
      </c>
      <c r="O2501" s="10" t="s">
        <v>53</v>
      </c>
      <c r="P2501" s="15" t="s">
        <v>2577</v>
      </c>
      <c r="Q2501" s="11"/>
      <c r="R2501" s="10"/>
      <c r="S2501" s="10" t="s">
        <v>536</v>
      </c>
      <c r="T2501" s="10" t="s">
        <v>536</v>
      </c>
      <c r="U2501" s="10" t="s">
        <v>2580</v>
      </c>
      <c r="V2501" s="10">
        <v>2710199900</v>
      </c>
      <c r="W2501" s="10" t="s">
        <v>604</v>
      </c>
      <c r="X2501" s="112" t="s">
        <v>5873</v>
      </c>
      <c r="Y2501" s="10" t="s">
        <v>5878</v>
      </c>
      <c r="Z2501" s="10" t="s">
        <v>4808</v>
      </c>
      <c r="AA2501" s="112" t="s">
        <v>5879</v>
      </c>
      <c r="AB2501" s="14" t="s">
        <v>683</v>
      </c>
      <c r="AC2501" s="14"/>
      <c r="AD2501" s="14"/>
      <c r="AE2501" s="14"/>
      <c r="AF2501" s="14"/>
      <c r="AG2501" s="14"/>
      <c r="AH2501" s="14"/>
    </row>
    <row r="2502" spans="2:34" hidden="1" x14ac:dyDescent="0.35">
      <c r="B2502" s="10">
        <v>44944855</v>
      </c>
      <c r="C2502" s="10">
        <v>855</v>
      </c>
      <c r="D2502" s="11" t="s">
        <v>5880</v>
      </c>
      <c r="E2502" s="10"/>
      <c r="F2502" s="11"/>
      <c r="G2502" s="11" t="s">
        <v>46</v>
      </c>
      <c r="H2502" s="14" t="s">
        <v>163</v>
      </c>
      <c r="I2502" s="41" t="s">
        <v>164</v>
      </c>
      <c r="J2502" s="41">
        <v>0</v>
      </c>
      <c r="K2502" s="10" t="s">
        <v>683</v>
      </c>
      <c r="L2502" s="10" t="s">
        <v>51</v>
      </c>
      <c r="M2502" s="10" t="s">
        <v>52</v>
      </c>
      <c r="N2502" s="13">
        <v>42041</v>
      </c>
      <c r="O2502" s="10" t="s">
        <v>53</v>
      </c>
      <c r="P2502" s="15" t="s">
        <v>2577</v>
      </c>
      <c r="Q2502" s="10"/>
      <c r="R2502" s="10"/>
      <c r="S2502" s="10" t="s">
        <v>536</v>
      </c>
      <c r="T2502" s="11" t="s">
        <v>536</v>
      </c>
      <c r="U2502" s="10" t="s">
        <v>2580</v>
      </c>
      <c r="V2502" s="10">
        <v>3403190000</v>
      </c>
      <c r="W2502" s="10" t="s">
        <v>2582</v>
      </c>
      <c r="X2502" s="112" t="s">
        <v>5881</v>
      </c>
      <c r="Y2502" s="10" t="s">
        <v>5865</v>
      </c>
      <c r="Z2502" s="10" t="s">
        <v>4808</v>
      </c>
      <c r="AA2502" s="112" t="s">
        <v>5882</v>
      </c>
      <c r="AB2502" s="113" t="s">
        <v>683</v>
      </c>
      <c r="AC2502" s="14"/>
      <c r="AD2502" s="14"/>
      <c r="AE2502" s="14"/>
      <c r="AF2502" s="14"/>
      <c r="AG2502" s="14"/>
      <c r="AH2502" s="14"/>
    </row>
    <row r="2503" spans="2:34" hidden="1" x14ac:dyDescent="0.35">
      <c r="B2503" s="10">
        <v>52386919</v>
      </c>
      <c r="C2503" s="10">
        <v>919</v>
      </c>
      <c r="D2503" s="11" t="s">
        <v>5883</v>
      </c>
      <c r="E2503" s="11"/>
      <c r="F2503" s="11"/>
      <c r="G2503" s="11" t="s">
        <v>46</v>
      </c>
      <c r="H2503" s="14" t="s">
        <v>3295</v>
      </c>
      <c r="I2503" s="41" t="s">
        <v>140</v>
      </c>
      <c r="J2503" s="41">
        <v>0</v>
      </c>
      <c r="K2503" s="10" t="s">
        <v>683</v>
      </c>
      <c r="L2503" s="10" t="s">
        <v>66</v>
      </c>
      <c r="M2503" s="10" t="s">
        <v>52</v>
      </c>
      <c r="N2503" s="13" t="s">
        <v>6</v>
      </c>
      <c r="O2503" s="10" t="s">
        <v>53</v>
      </c>
      <c r="P2503" s="15" t="s">
        <v>2577</v>
      </c>
      <c r="Q2503" s="11"/>
      <c r="R2503" s="10"/>
      <c r="S2503" s="10">
        <v>52386817</v>
      </c>
      <c r="T2503" s="10" t="s">
        <v>5884</v>
      </c>
      <c r="U2503" s="10" t="s">
        <v>2594</v>
      </c>
      <c r="V2503" s="10">
        <v>2710199900</v>
      </c>
      <c r="W2503" s="10" t="s">
        <v>604</v>
      </c>
      <c r="X2503" s="10" t="s">
        <v>5885</v>
      </c>
      <c r="Y2503" s="10" t="s">
        <v>604</v>
      </c>
      <c r="Z2503" s="10" t="s">
        <v>4808</v>
      </c>
      <c r="AA2503" s="10" t="s">
        <v>5886</v>
      </c>
      <c r="AB2503" s="113" t="s">
        <v>683</v>
      </c>
      <c r="AC2503" s="14"/>
      <c r="AD2503" s="14"/>
      <c r="AE2503" s="14"/>
      <c r="AF2503" s="14"/>
      <c r="AG2503" s="14"/>
      <c r="AH2503" s="14"/>
    </row>
    <row r="2504" spans="2:34" hidden="1" x14ac:dyDescent="0.35">
      <c r="B2504" s="10">
        <v>52386922</v>
      </c>
      <c r="C2504" s="10">
        <v>922</v>
      </c>
      <c r="D2504" s="11" t="s">
        <v>5887</v>
      </c>
      <c r="E2504" s="11"/>
      <c r="F2504" s="11"/>
      <c r="G2504" s="11" t="s">
        <v>46</v>
      </c>
      <c r="H2504" s="14" t="s">
        <v>3180</v>
      </c>
      <c r="I2504" s="41" t="s">
        <v>140</v>
      </c>
      <c r="J2504" s="41">
        <v>0</v>
      </c>
      <c r="K2504" s="10" t="s">
        <v>683</v>
      </c>
      <c r="L2504" s="10" t="s">
        <v>66</v>
      </c>
      <c r="M2504" s="10" t="s">
        <v>52</v>
      </c>
      <c r="N2504" s="13">
        <v>40267</v>
      </c>
      <c r="O2504" s="10" t="s">
        <v>53</v>
      </c>
      <c r="P2504" s="15" t="s">
        <v>2577</v>
      </c>
      <c r="Q2504" s="11"/>
      <c r="R2504" s="10"/>
      <c r="S2504" s="10" t="s">
        <v>536</v>
      </c>
      <c r="T2504" s="10" t="s">
        <v>536</v>
      </c>
      <c r="U2504" s="10" t="s">
        <v>2580</v>
      </c>
      <c r="V2504" s="10">
        <v>2710199900</v>
      </c>
      <c r="W2504" s="10" t="s">
        <v>604</v>
      </c>
      <c r="X2504" s="10" t="s">
        <v>5885</v>
      </c>
      <c r="Y2504" s="10" t="s">
        <v>5878</v>
      </c>
      <c r="Z2504" s="10" t="s">
        <v>4808</v>
      </c>
      <c r="AA2504" s="10" t="s">
        <v>5888</v>
      </c>
      <c r="AB2504" s="113" t="s">
        <v>683</v>
      </c>
      <c r="AC2504" s="14"/>
      <c r="AD2504" s="14"/>
      <c r="AE2504" s="14"/>
      <c r="AF2504" s="14"/>
      <c r="AG2504" s="14"/>
      <c r="AH2504" s="14"/>
    </row>
    <row r="2505" spans="2:34" hidden="1" x14ac:dyDescent="0.35">
      <c r="B2505" s="10">
        <v>52386817</v>
      </c>
      <c r="C2505" s="10">
        <v>817</v>
      </c>
      <c r="D2505" s="11" t="s">
        <v>5884</v>
      </c>
      <c r="E2505" s="11"/>
      <c r="F2505" s="11"/>
      <c r="G2505" s="11" t="s">
        <v>46</v>
      </c>
      <c r="H2505" s="14" t="s">
        <v>446</v>
      </c>
      <c r="I2505" s="41" t="s">
        <v>447</v>
      </c>
      <c r="J2505" s="41">
        <v>0</v>
      </c>
      <c r="K2505" s="10" t="s">
        <v>683</v>
      </c>
      <c r="L2505" s="10" t="s">
        <v>66</v>
      </c>
      <c r="M2505" s="10" t="s">
        <v>52</v>
      </c>
      <c r="N2505" s="13">
        <v>41054</v>
      </c>
      <c r="O2505" s="10" t="s">
        <v>53</v>
      </c>
      <c r="P2505" s="15" t="s">
        <v>2577</v>
      </c>
      <c r="Q2505" s="11"/>
      <c r="R2505" s="10"/>
      <c r="S2505" s="10" t="s">
        <v>536</v>
      </c>
      <c r="T2505" s="10" t="s">
        <v>536</v>
      </c>
      <c r="U2505" s="10" t="s">
        <v>2580</v>
      </c>
      <c r="V2505" s="10">
        <v>2710199900</v>
      </c>
      <c r="W2505" s="10" t="s">
        <v>604</v>
      </c>
      <c r="X2505" s="112" t="s">
        <v>5885</v>
      </c>
      <c r="Y2505" s="10" t="s">
        <v>5875</v>
      </c>
      <c r="Z2505" s="10" t="s">
        <v>4808</v>
      </c>
      <c r="AA2505" s="112" t="s">
        <v>5889</v>
      </c>
      <c r="AB2505" s="113" t="s">
        <v>683</v>
      </c>
      <c r="AC2505" s="14"/>
      <c r="AD2505" s="14"/>
      <c r="AE2505" s="14"/>
      <c r="AF2505" s="14"/>
      <c r="AG2505" s="14"/>
      <c r="AH2505" s="14"/>
    </row>
    <row r="2506" spans="2:34" hidden="1" x14ac:dyDescent="0.35">
      <c r="B2506" s="10">
        <v>44939905</v>
      </c>
      <c r="C2506" s="10">
        <v>905</v>
      </c>
      <c r="D2506" s="11" t="s">
        <v>5890</v>
      </c>
      <c r="E2506" s="11"/>
      <c r="F2506" s="11"/>
      <c r="G2506" s="11" t="s">
        <v>46</v>
      </c>
      <c r="H2506" s="14" t="s">
        <v>735</v>
      </c>
      <c r="I2506" s="41" t="s">
        <v>63</v>
      </c>
      <c r="J2506" s="41">
        <v>0</v>
      </c>
      <c r="K2506" s="10" t="s">
        <v>683</v>
      </c>
      <c r="L2506" s="10" t="s">
        <v>3055</v>
      </c>
      <c r="M2506" s="10" t="s">
        <v>52</v>
      </c>
      <c r="N2506" s="13">
        <v>40619</v>
      </c>
      <c r="O2506" s="10" t="s">
        <v>53</v>
      </c>
      <c r="P2506" s="15" t="s">
        <v>2577</v>
      </c>
      <c r="Q2506" s="11"/>
      <c r="R2506" s="10"/>
      <c r="S2506" s="10" t="s">
        <v>536</v>
      </c>
      <c r="T2506" s="10" t="s">
        <v>536</v>
      </c>
      <c r="U2506" s="10" t="s">
        <v>2580</v>
      </c>
      <c r="V2506" s="10">
        <v>2710193200</v>
      </c>
      <c r="W2506" s="10" t="s">
        <v>604</v>
      </c>
      <c r="X2506" s="10" t="s">
        <v>5891</v>
      </c>
      <c r="Y2506" s="10" t="s">
        <v>5892</v>
      </c>
      <c r="Z2506" s="10" t="s">
        <v>4808</v>
      </c>
      <c r="AA2506" s="10" t="s">
        <v>5893</v>
      </c>
      <c r="AB2506" s="113" t="s">
        <v>683</v>
      </c>
      <c r="AC2506" s="14"/>
      <c r="AD2506" s="14"/>
      <c r="AE2506" s="14"/>
      <c r="AF2506" s="14"/>
      <c r="AG2506" s="14"/>
      <c r="AH2506" s="14"/>
    </row>
    <row r="2507" spans="2:34" hidden="1" x14ac:dyDescent="0.35">
      <c r="B2507" s="10">
        <v>44946849</v>
      </c>
      <c r="C2507" s="10">
        <v>849</v>
      </c>
      <c r="D2507" s="11" t="s">
        <v>5894</v>
      </c>
      <c r="E2507" s="11"/>
      <c r="F2507" s="11"/>
      <c r="G2507" s="11" t="s">
        <v>46</v>
      </c>
      <c r="H2507" s="14" t="s">
        <v>47</v>
      </c>
      <c r="I2507" s="41" t="s">
        <v>48</v>
      </c>
      <c r="J2507" s="41">
        <v>0</v>
      </c>
      <c r="K2507" s="10" t="s">
        <v>683</v>
      </c>
      <c r="L2507" s="10" t="s">
        <v>51</v>
      </c>
      <c r="M2507" s="10" t="s">
        <v>52</v>
      </c>
      <c r="N2507" s="13" t="s">
        <v>604</v>
      </c>
      <c r="O2507" s="10" t="s">
        <v>604</v>
      </c>
      <c r="P2507" s="15" t="s">
        <v>2577</v>
      </c>
      <c r="Q2507" s="11"/>
      <c r="R2507" s="10"/>
      <c r="S2507" s="10" t="s">
        <v>536</v>
      </c>
      <c r="T2507" s="10" t="s">
        <v>536</v>
      </c>
      <c r="U2507" s="10" t="s">
        <v>2580</v>
      </c>
      <c r="V2507" s="10">
        <v>2710193200</v>
      </c>
      <c r="W2507" s="10" t="s">
        <v>2582</v>
      </c>
      <c r="X2507" s="112" t="s">
        <v>5895</v>
      </c>
      <c r="Y2507" s="10" t="s">
        <v>1779</v>
      </c>
      <c r="Z2507" s="10" t="s">
        <v>5896</v>
      </c>
      <c r="AA2507" s="112" t="s">
        <v>5897</v>
      </c>
      <c r="AB2507" s="14" t="s">
        <v>683</v>
      </c>
      <c r="AC2507" s="14"/>
      <c r="AD2507" s="14"/>
      <c r="AE2507" s="14"/>
      <c r="AF2507" s="14"/>
      <c r="AG2507" s="14"/>
      <c r="AH2507" s="14"/>
    </row>
    <row r="2508" spans="2:34" hidden="1" x14ac:dyDescent="0.35">
      <c r="B2508" s="10">
        <v>44935907</v>
      </c>
      <c r="C2508" s="10">
        <v>907</v>
      </c>
      <c r="D2508" s="11" t="s">
        <v>5898</v>
      </c>
      <c r="E2508" s="11"/>
      <c r="F2508" s="11"/>
      <c r="G2508" s="11" t="s">
        <v>46</v>
      </c>
      <c r="H2508" s="14" t="s">
        <v>2583</v>
      </c>
      <c r="I2508" s="41" t="s">
        <v>364</v>
      </c>
      <c r="J2508" s="41">
        <v>0</v>
      </c>
      <c r="K2508" s="10" t="s">
        <v>683</v>
      </c>
      <c r="L2508" s="10" t="s">
        <v>66</v>
      </c>
      <c r="M2508" s="10" t="s">
        <v>52</v>
      </c>
      <c r="N2508" s="13">
        <v>40214</v>
      </c>
      <c r="O2508" s="10" t="s">
        <v>53</v>
      </c>
      <c r="P2508" s="15" t="s">
        <v>2577</v>
      </c>
      <c r="Q2508" s="11"/>
      <c r="R2508" s="10"/>
      <c r="S2508" s="10" t="s">
        <v>536</v>
      </c>
      <c r="T2508" s="10" t="s">
        <v>536</v>
      </c>
      <c r="U2508" s="10" t="s">
        <v>2580</v>
      </c>
      <c r="V2508" s="10">
        <v>2710193200</v>
      </c>
      <c r="W2508" s="10" t="s">
        <v>604</v>
      </c>
      <c r="X2508" s="112" t="s">
        <v>4811</v>
      </c>
      <c r="Y2508" s="10" t="s">
        <v>5899</v>
      </c>
      <c r="Z2508" s="10" t="s">
        <v>4808</v>
      </c>
      <c r="AA2508" s="10" t="s">
        <v>5900</v>
      </c>
      <c r="AB2508" s="113" t="s">
        <v>683</v>
      </c>
      <c r="AC2508" s="14"/>
      <c r="AD2508" s="14"/>
      <c r="AE2508" s="14"/>
      <c r="AF2508" s="14"/>
      <c r="AG2508" s="14"/>
      <c r="AH2508" s="14"/>
    </row>
    <row r="2509" spans="2:34" hidden="1" x14ac:dyDescent="0.35">
      <c r="B2509" s="10">
        <v>44942855</v>
      </c>
      <c r="C2509" s="10">
        <v>855</v>
      </c>
      <c r="D2509" s="11" t="s">
        <v>5901</v>
      </c>
      <c r="E2509" s="11"/>
      <c r="F2509" s="11"/>
      <c r="G2509" s="11" t="s">
        <v>46</v>
      </c>
      <c r="H2509" s="14" t="s">
        <v>163</v>
      </c>
      <c r="I2509" s="41" t="s">
        <v>164</v>
      </c>
      <c r="J2509" s="41">
        <v>0</v>
      </c>
      <c r="K2509" s="10" t="s">
        <v>683</v>
      </c>
      <c r="L2509" s="10" t="s">
        <v>66</v>
      </c>
      <c r="M2509" s="10" t="s">
        <v>52</v>
      </c>
      <c r="N2509" s="13">
        <v>41519</v>
      </c>
      <c r="O2509" s="10" t="s">
        <v>53</v>
      </c>
      <c r="P2509" s="15" t="s">
        <v>2577</v>
      </c>
      <c r="Q2509" s="11"/>
      <c r="R2509" s="10"/>
      <c r="S2509" s="10">
        <v>44945855</v>
      </c>
      <c r="T2509" s="11" t="s">
        <v>1761</v>
      </c>
      <c r="U2509" s="10" t="s">
        <v>2594</v>
      </c>
      <c r="V2509" s="10">
        <v>3403190000</v>
      </c>
      <c r="W2509" s="10" t="s">
        <v>604</v>
      </c>
      <c r="X2509" s="112" t="s">
        <v>5902</v>
      </c>
      <c r="Y2509" s="10" t="s">
        <v>5865</v>
      </c>
      <c r="Z2509" s="10" t="s">
        <v>4808</v>
      </c>
      <c r="AA2509" s="112" t="s">
        <v>5903</v>
      </c>
      <c r="AB2509" s="113" t="s">
        <v>683</v>
      </c>
      <c r="AC2509" s="14"/>
      <c r="AD2509" s="14"/>
      <c r="AE2509" s="14"/>
      <c r="AF2509" s="14"/>
      <c r="AG2509" s="14"/>
      <c r="AH2509" s="14"/>
    </row>
    <row r="2510" spans="2:34" hidden="1" x14ac:dyDescent="0.35">
      <c r="B2510" s="10">
        <v>44942801</v>
      </c>
      <c r="C2510" s="10">
        <v>801</v>
      </c>
      <c r="D2510" s="11" t="s">
        <v>5904</v>
      </c>
      <c r="E2510" s="11"/>
      <c r="F2510" s="11"/>
      <c r="G2510" s="11" t="s">
        <v>46</v>
      </c>
      <c r="H2510" s="14" t="s">
        <v>79</v>
      </c>
      <c r="I2510" s="41" t="s">
        <v>79</v>
      </c>
      <c r="J2510" s="41">
        <v>0</v>
      </c>
      <c r="K2510" s="10" t="s">
        <v>683</v>
      </c>
      <c r="L2510" s="10" t="s">
        <v>66</v>
      </c>
      <c r="M2510" s="10" t="s">
        <v>52</v>
      </c>
      <c r="N2510" s="13">
        <v>41519</v>
      </c>
      <c r="O2510" s="10" t="s">
        <v>53</v>
      </c>
      <c r="P2510" s="15" t="s">
        <v>2577</v>
      </c>
      <c r="Q2510" s="11"/>
      <c r="R2510" s="10"/>
      <c r="S2510" s="10">
        <v>44945801</v>
      </c>
      <c r="T2510" s="10" t="s">
        <v>1764</v>
      </c>
      <c r="U2510" s="10" t="s">
        <v>2594</v>
      </c>
      <c r="V2510" s="10">
        <v>3403190000</v>
      </c>
      <c r="W2510" s="10" t="s">
        <v>44</v>
      </c>
      <c r="X2510" s="112" t="s">
        <v>5902</v>
      </c>
      <c r="Y2510" s="10">
        <v>1176</v>
      </c>
      <c r="Z2510" s="10" t="s">
        <v>392</v>
      </c>
      <c r="AA2510" s="112" t="s">
        <v>1765</v>
      </c>
      <c r="AB2510" s="14" t="s">
        <v>683</v>
      </c>
      <c r="AC2510" s="14"/>
      <c r="AD2510" s="14"/>
      <c r="AE2510" s="14"/>
      <c r="AF2510" s="14"/>
      <c r="AG2510" s="14"/>
      <c r="AH2510" s="14"/>
    </row>
    <row r="2511" spans="2:34" hidden="1" x14ac:dyDescent="0.35">
      <c r="B2511" s="10">
        <v>44942967</v>
      </c>
      <c r="C2511" s="10">
        <v>967</v>
      </c>
      <c r="D2511" s="11" t="s">
        <v>5905</v>
      </c>
      <c r="E2511" s="11"/>
      <c r="F2511" s="11"/>
      <c r="G2511" s="11" t="s">
        <v>46</v>
      </c>
      <c r="H2511" s="14" t="s">
        <v>151</v>
      </c>
      <c r="I2511" s="41" t="s">
        <v>86</v>
      </c>
      <c r="J2511" s="41">
        <v>0</v>
      </c>
      <c r="K2511" s="10" t="s">
        <v>683</v>
      </c>
      <c r="L2511" s="10" t="s">
        <v>66</v>
      </c>
      <c r="M2511" s="10" t="s">
        <v>52</v>
      </c>
      <c r="N2511" s="13">
        <v>41578</v>
      </c>
      <c r="O2511" s="10" t="s">
        <v>53</v>
      </c>
      <c r="P2511" s="15" t="s">
        <v>2577</v>
      </c>
      <c r="Q2511" s="11"/>
      <c r="R2511" s="10"/>
      <c r="S2511" s="10">
        <v>44945967</v>
      </c>
      <c r="T2511" s="10" t="s">
        <v>1766</v>
      </c>
      <c r="U2511" s="10" t="s">
        <v>2594</v>
      </c>
      <c r="V2511" s="10">
        <v>3403190000</v>
      </c>
      <c r="W2511" s="10" t="s">
        <v>604</v>
      </c>
      <c r="X2511" s="112" t="s">
        <v>5902</v>
      </c>
      <c r="Y2511" s="10" t="s">
        <v>87</v>
      </c>
      <c r="Z2511" s="10" t="s">
        <v>4808</v>
      </c>
      <c r="AA2511" s="112" t="s">
        <v>5906</v>
      </c>
      <c r="AB2511" s="113" t="s">
        <v>683</v>
      </c>
      <c r="AC2511" s="14"/>
      <c r="AD2511" s="14"/>
      <c r="AE2511" s="14"/>
      <c r="AF2511" s="14"/>
      <c r="AG2511" s="14"/>
      <c r="AH2511" s="14"/>
    </row>
    <row r="2512" spans="2:34" hidden="1" x14ac:dyDescent="0.35">
      <c r="B2512" s="10">
        <v>44942809</v>
      </c>
      <c r="C2512" s="10">
        <v>809</v>
      </c>
      <c r="D2512" s="11" t="s">
        <v>5907</v>
      </c>
      <c r="E2512" s="11"/>
      <c r="F2512" s="11"/>
      <c r="G2512" s="11" t="s">
        <v>46</v>
      </c>
      <c r="H2512" s="14" t="s">
        <v>47</v>
      </c>
      <c r="I2512" s="41" t="s">
        <v>48</v>
      </c>
      <c r="J2512" s="41">
        <v>0</v>
      </c>
      <c r="K2512" s="10" t="s">
        <v>683</v>
      </c>
      <c r="L2512" s="10" t="s">
        <v>66</v>
      </c>
      <c r="M2512" s="10" t="s">
        <v>52</v>
      </c>
      <c r="N2512" s="13">
        <v>41519</v>
      </c>
      <c r="O2512" s="10" t="s">
        <v>53</v>
      </c>
      <c r="P2512" s="15" t="s">
        <v>2577</v>
      </c>
      <c r="Q2512" s="11"/>
      <c r="R2512" s="10"/>
      <c r="S2512" s="10">
        <v>44945809</v>
      </c>
      <c r="T2512" s="10" t="s">
        <v>1768</v>
      </c>
      <c r="U2512" s="10" t="s">
        <v>2594</v>
      </c>
      <c r="V2512" s="10">
        <v>3403190000</v>
      </c>
      <c r="W2512" s="10" t="s">
        <v>604</v>
      </c>
      <c r="X2512" s="112" t="s">
        <v>5902</v>
      </c>
      <c r="Y2512" s="10" t="s">
        <v>1779</v>
      </c>
      <c r="Z2512" s="10" t="s">
        <v>4808</v>
      </c>
      <c r="AA2512" s="112" t="s">
        <v>5908</v>
      </c>
      <c r="AB2512" s="14" t="s">
        <v>683</v>
      </c>
      <c r="AC2512" s="14"/>
      <c r="AD2512" s="14"/>
      <c r="AE2512" s="14"/>
      <c r="AF2512" s="14"/>
      <c r="AG2512" s="14"/>
      <c r="AH2512" s="14"/>
    </row>
    <row r="2513" spans="2:34" hidden="1" x14ac:dyDescent="0.35">
      <c r="B2513" s="10">
        <v>43355849</v>
      </c>
      <c r="C2513" s="10">
        <v>849</v>
      </c>
      <c r="D2513" s="11" t="s">
        <v>5909</v>
      </c>
      <c r="E2513" s="11" t="s">
        <v>44</v>
      </c>
      <c r="F2513" s="11" t="s">
        <v>45</v>
      </c>
      <c r="G2513" s="11" t="s">
        <v>46</v>
      </c>
      <c r="H2513" s="14" t="s">
        <v>47</v>
      </c>
      <c r="I2513" s="41" t="s">
        <v>48</v>
      </c>
      <c r="J2513" s="41" t="s">
        <v>49</v>
      </c>
      <c r="K2513" s="10" t="s">
        <v>683</v>
      </c>
      <c r="L2513" s="10" t="s">
        <v>51</v>
      </c>
      <c r="M2513" s="10" t="s">
        <v>52</v>
      </c>
      <c r="N2513" s="13">
        <v>44438</v>
      </c>
      <c r="O2513" s="10" t="s">
        <v>53</v>
      </c>
      <c r="P2513" s="15" t="s">
        <v>2577</v>
      </c>
      <c r="Q2513" s="11" t="s">
        <v>54</v>
      </c>
      <c r="R2513" s="10" t="s">
        <v>54</v>
      </c>
      <c r="S2513" s="10">
        <v>44961809</v>
      </c>
      <c r="T2513" s="10" t="s">
        <v>5910</v>
      </c>
      <c r="U2513" s="10" t="s">
        <v>329</v>
      </c>
      <c r="V2513" s="10">
        <v>2710193200</v>
      </c>
      <c r="W2513" s="10" t="s">
        <v>56</v>
      </c>
      <c r="X2513" s="112" t="s">
        <v>5911</v>
      </c>
      <c r="Y2513" s="10" t="s">
        <v>1779</v>
      </c>
      <c r="Z2513" s="10" t="s">
        <v>5896</v>
      </c>
      <c r="AA2513" s="10" t="s">
        <v>5912</v>
      </c>
      <c r="AB2513" s="113" t="s">
        <v>683</v>
      </c>
      <c r="AC2513" s="14"/>
      <c r="AD2513" s="14"/>
      <c r="AE2513" s="14"/>
      <c r="AF2513" s="14"/>
      <c r="AG2513" s="14"/>
      <c r="AH2513" s="14"/>
    </row>
    <row r="2514" spans="2:34" hidden="1" x14ac:dyDescent="0.35">
      <c r="B2514" s="10">
        <v>44933855</v>
      </c>
      <c r="C2514" s="10">
        <v>855</v>
      </c>
      <c r="D2514" s="11" t="s">
        <v>2574</v>
      </c>
      <c r="E2514" s="11"/>
      <c r="F2514" s="11"/>
      <c r="G2514" s="11" t="s">
        <v>46</v>
      </c>
      <c r="H2514" s="14" t="s">
        <v>163</v>
      </c>
      <c r="I2514" s="41" t="s">
        <v>164</v>
      </c>
      <c r="J2514" s="41">
        <v>0</v>
      </c>
      <c r="K2514" s="10" t="s">
        <v>683</v>
      </c>
      <c r="L2514" s="10" t="s">
        <v>51</v>
      </c>
      <c r="M2514" s="10" t="s">
        <v>52</v>
      </c>
      <c r="N2514" s="13">
        <v>43692</v>
      </c>
      <c r="O2514" s="10" t="s">
        <v>53</v>
      </c>
      <c r="P2514" s="15" t="s">
        <v>2577</v>
      </c>
      <c r="Q2514" s="11"/>
      <c r="R2514" s="10"/>
      <c r="S2514" s="10">
        <v>44947855</v>
      </c>
      <c r="T2514" s="10" t="s">
        <v>1795</v>
      </c>
      <c r="U2514" s="10" t="s">
        <v>2594</v>
      </c>
      <c r="V2514" s="10">
        <v>2710193200</v>
      </c>
      <c r="W2514" s="10" t="s">
        <v>2582</v>
      </c>
      <c r="X2514" s="112" t="s">
        <v>1778</v>
      </c>
      <c r="Y2514" s="10" t="s">
        <v>5865</v>
      </c>
      <c r="Z2514" s="10" t="s">
        <v>1780</v>
      </c>
      <c r="AA2514" s="112" t="s">
        <v>1796</v>
      </c>
      <c r="AB2514" s="14" t="s">
        <v>683</v>
      </c>
      <c r="AC2514" s="14"/>
      <c r="AD2514" s="14"/>
      <c r="AE2514" s="14"/>
      <c r="AF2514" s="14"/>
      <c r="AG2514" s="14"/>
      <c r="AH2514" s="14"/>
    </row>
    <row r="2515" spans="2:34" hidden="1" x14ac:dyDescent="0.35">
      <c r="B2515" s="10">
        <v>44933860</v>
      </c>
      <c r="C2515" s="10">
        <v>860</v>
      </c>
      <c r="D2515" s="11" t="s">
        <v>2574</v>
      </c>
      <c r="E2515" s="11" t="s">
        <v>44</v>
      </c>
      <c r="F2515" s="11" t="s">
        <v>45</v>
      </c>
      <c r="G2515" s="11" t="s">
        <v>46</v>
      </c>
      <c r="H2515" s="14" t="s">
        <v>163</v>
      </c>
      <c r="I2515" s="41" t="s">
        <v>164</v>
      </c>
      <c r="J2515" s="41" t="s">
        <v>49</v>
      </c>
      <c r="K2515" s="10" t="s">
        <v>683</v>
      </c>
      <c r="L2515" s="10" t="s">
        <v>51</v>
      </c>
      <c r="M2515" s="10" t="s">
        <v>52</v>
      </c>
      <c r="N2515" s="13">
        <v>44382</v>
      </c>
      <c r="O2515" s="10" t="s">
        <v>53</v>
      </c>
      <c r="P2515" s="15" t="s">
        <v>2577</v>
      </c>
      <c r="Q2515" s="11"/>
      <c r="R2515" s="10"/>
      <c r="S2515" s="10">
        <v>44947855</v>
      </c>
      <c r="T2515" s="10" t="s">
        <v>1795</v>
      </c>
      <c r="U2515" s="10" t="s">
        <v>329</v>
      </c>
      <c r="V2515" s="10">
        <v>2710193200</v>
      </c>
      <c r="W2515" s="10" t="s">
        <v>56</v>
      </c>
      <c r="X2515" s="112" t="s">
        <v>1778</v>
      </c>
      <c r="Y2515" s="10" t="s">
        <v>5865</v>
      </c>
      <c r="Z2515" s="10" t="s">
        <v>1780</v>
      </c>
      <c r="AA2515" s="112" t="s">
        <v>1796</v>
      </c>
      <c r="AB2515" s="14" t="s">
        <v>683</v>
      </c>
      <c r="AC2515" s="14"/>
      <c r="AD2515" s="14"/>
      <c r="AE2515" s="14"/>
      <c r="AF2515" s="14"/>
      <c r="AG2515" s="14"/>
      <c r="AH2515" s="14"/>
    </row>
    <row r="2516" spans="2:34" hidden="1" x14ac:dyDescent="0.35">
      <c r="B2516" s="10">
        <v>44933979</v>
      </c>
      <c r="C2516" s="10">
        <v>979</v>
      </c>
      <c r="D2516" s="11" t="s">
        <v>1776</v>
      </c>
      <c r="E2516" s="11"/>
      <c r="F2516" s="11"/>
      <c r="G2516" s="11" t="s">
        <v>46</v>
      </c>
      <c r="H2516" s="14" t="s">
        <v>47</v>
      </c>
      <c r="I2516" s="41" t="s">
        <v>48</v>
      </c>
      <c r="J2516" s="41">
        <v>0</v>
      </c>
      <c r="K2516" s="10" t="s">
        <v>683</v>
      </c>
      <c r="L2516" s="10" t="s">
        <v>51</v>
      </c>
      <c r="M2516" s="10" t="s">
        <v>52</v>
      </c>
      <c r="N2516" s="13">
        <v>44044</v>
      </c>
      <c r="O2516" s="10" t="s">
        <v>53</v>
      </c>
      <c r="P2516" s="15" t="s">
        <v>2577</v>
      </c>
      <c r="Q2516" s="11"/>
      <c r="R2516" s="10"/>
      <c r="S2516" s="10">
        <v>44947967</v>
      </c>
      <c r="T2516" s="10" t="s">
        <v>5915</v>
      </c>
      <c r="U2516" s="10" t="s">
        <v>2594</v>
      </c>
      <c r="V2516" s="10">
        <v>2710193200</v>
      </c>
      <c r="W2516" s="10" t="s">
        <v>2582</v>
      </c>
      <c r="X2516" s="10" t="s">
        <v>1778</v>
      </c>
      <c r="Y2516" s="10" t="s">
        <v>5916</v>
      </c>
      <c r="Z2516" s="10" t="s">
        <v>1780</v>
      </c>
      <c r="AA2516" s="10" t="s">
        <v>5917</v>
      </c>
      <c r="AB2516" s="14" t="s">
        <v>683</v>
      </c>
      <c r="AC2516" s="14"/>
      <c r="AD2516" s="14"/>
      <c r="AE2516" s="14"/>
      <c r="AF2516" s="14"/>
      <c r="AG2516" s="14"/>
      <c r="AH2516" s="14"/>
    </row>
    <row r="2517" spans="2:34" hidden="1" x14ac:dyDescent="0.35">
      <c r="B2517" s="10">
        <v>44920860</v>
      </c>
      <c r="C2517" s="10">
        <v>860</v>
      </c>
      <c r="D2517" s="11" t="s">
        <v>1789</v>
      </c>
      <c r="E2517" s="11" t="s">
        <v>44</v>
      </c>
      <c r="F2517" s="11" t="s">
        <v>45</v>
      </c>
      <c r="G2517" s="11" t="s">
        <v>46</v>
      </c>
      <c r="H2517" s="14" t="s">
        <v>163</v>
      </c>
      <c r="I2517" s="41" t="s">
        <v>164</v>
      </c>
      <c r="J2517" s="41" t="s">
        <v>49</v>
      </c>
      <c r="K2517" s="10" t="s">
        <v>683</v>
      </c>
      <c r="L2517" s="10" t="s">
        <v>51</v>
      </c>
      <c r="M2517" s="10" t="s">
        <v>52</v>
      </c>
      <c r="N2517" s="13">
        <v>44382</v>
      </c>
      <c r="O2517" s="10" t="s">
        <v>53</v>
      </c>
      <c r="P2517" s="15" t="s">
        <v>2577</v>
      </c>
      <c r="Q2517" s="11"/>
      <c r="R2517" s="10"/>
      <c r="S2517" s="10" t="s">
        <v>44</v>
      </c>
      <c r="T2517" s="10" t="s">
        <v>44</v>
      </c>
      <c r="U2517" s="10" t="s">
        <v>55</v>
      </c>
      <c r="V2517" s="10">
        <v>3403190000</v>
      </c>
      <c r="W2517" s="10" t="s">
        <v>56</v>
      </c>
      <c r="X2517" s="112" t="s">
        <v>5881</v>
      </c>
      <c r="Y2517" s="10" t="s">
        <v>1779</v>
      </c>
      <c r="Z2517" s="10" t="s">
        <v>1780</v>
      </c>
      <c r="AA2517" s="112" t="s">
        <v>1794</v>
      </c>
      <c r="AB2517" s="113" t="s">
        <v>683</v>
      </c>
      <c r="AC2517" s="14"/>
      <c r="AD2517" s="14"/>
      <c r="AE2517" s="14"/>
      <c r="AF2517" s="14"/>
      <c r="AG2517" s="14"/>
      <c r="AH2517" s="14"/>
    </row>
    <row r="2518" spans="2:34" hidden="1" x14ac:dyDescent="0.35">
      <c r="B2518" s="10">
        <v>44937855</v>
      </c>
      <c r="C2518" s="10">
        <v>855</v>
      </c>
      <c r="D2518" s="11" t="s">
        <v>5918</v>
      </c>
      <c r="E2518" s="11"/>
      <c r="F2518" s="11"/>
      <c r="G2518" s="11" t="s">
        <v>46</v>
      </c>
      <c r="H2518" s="14" t="s">
        <v>163</v>
      </c>
      <c r="I2518" s="41" t="s">
        <v>164</v>
      </c>
      <c r="J2518" s="41">
        <v>0</v>
      </c>
      <c r="K2518" s="10" t="s">
        <v>683</v>
      </c>
      <c r="L2518" s="10" t="s">
        <v>66</v>
      </c>
      <c r="M2518" s="10" t="s">
        <v>52</v>
      </c>
      <c r="N2518" s="13">
        <v>40402</v>
      </c>
      <c r="O2518" s="10" t="s">
        <v>53</v>
      </c>
      <c r="P2518" s="15" t="s">
        <v>2577</v>
      </c>
      <c r="Q2518" s="11"/>
      <c r="R2518" s="10"/>
      <c r="S2518" s="10">
        <v>44943855</v>
      </c>
      <c r="T2518" s="10" t="s">
        <v>5863</v>
      </c>
      <c r="U2518" s="10" t="s">
        <v>2594</v>
      </c>
      <c r="V2518" s="10">
        <v>3403190000</v>
      </c>
      <c r="W2518" s="10" t="s">
        <v>604</v>
      </c>
      <c r="X2518" s="10" t="s">
        <v>5919</v>
      </c>
      <c r="Y2518" s="10" t="s">
        <v>5865</v>
      </c>
      <c r="Z2518" s="10" t="s">
        <v>4808</v>
      </c>
      <c r="AA2518" s="10" t="s">
        <v>5920</v>
      </c>
      <c r="AB2518" s="113" t="s">
        <v>683</v>
      </c>
      <c r="AC2518" s="14"/>
      <c r="AD2518" s="14"/>
      <c r="AE2518" s="14"/>
      <c r="AF2518" s="14"/>
      <c r="AG2518" s="14"/>
      <c r="AH2518" s="14"/>
    </row>
    <row r="2519" spans="2:34" hidden="1" x14ac:dyDescent="0.35">
      <c r="B2519" s="10">
        <v>44938855</v>
      </c>
      <c r="C2519" s="10">
        <v>855</v>
      </c>
      <c r="D2519" s="11" t="s">
        <v>5921</v>
      </c>
      <c r="E2519" s="11"/>
      <c r="F2519" s="11"/>
      <c r="G2519" s="11" t="s">
        <v>46</v>
      </c>
      <c r="H2519" s="14" t="s">
        <v>163</v>
      </c>
      <c r="I2519" s="41" t="s">
        <v>164</v>
      </c>
      <c r="J2519" s="41">
        <v>0</v>
      </c>
      <c r="K2519" s="10" t="s">
        <v>683</v>
      </c>
      <c r="L2519" s="10" t="s">
        <v>66</v>
      </c>
      <c r="M2519" s="10" t="s">
        <v>52</v>
      </c>
      <c r="N2519" s="13">
        <v>40402</v>
      </c>
      <c r="O2519" s="10" t="s">
        <v>53</v>
      </c>
      <c r="P2519" s="15" t="s">
        <v>2577</v>
      </c>
      <c r="Q2519" s="11"/>
      <c r="R2519" s="10"/>
      <c r="S2519" s="10">
        <v>44944855</v>
      </c>
      <c r="T2519" s="10" t="s">
        <v>5880</v>
      </c>
      <c r="U2519" s="10" t="s">
        <v>2594</v>
      </c>
      <c r="V2519" s="10">
        <v>3403190000</v>
      </c>
      <c r="W2519" s="10" t="s">
        <v>604</v>
      </c>
      <c r="X2519" s="112" t="s">
        <v>5922</v>
      </c>
      <c r="Y2519" s="10" t="s">
        <v>5865</v>
      </c>
      <c r="Z2519" s="10" t="s">
        <v>4808</v>
      </c>
      <c r="AA2519" s="10" t="s">
        <v>5923</v>
      </c>
      <c r="AB2519" s="113" t="s">
        <v>683</v>
      </c>
      <c r="AC2519" s="14"/>
      <c r="AD2519" s="14"/>
      <c r="AE2519" s="14"/>
      <c r="AF2519" s="14"/>
      <c r="AG2519" s="14"/>
      <c r="AH2519" s="14"/>
    </row>
    <row r="2520" spans="2:34" hidden="1" x14ac:dyDescent="0.35">
      <c r="B2520" s="10">
        <v>44947967</v>
      </c>
      <c r="C2520" s="10">
        <v>967</v>
      </c>
      <c r="D2520" s="11" t="s">
        <v>5924</v>
      </c>
      <c r="E2520" s="11">
        <v>43061801</v>
      </c>
      <c r="F2520" s="11" t="s">
        <v>1148</v>
      </c>
      <c r="G2520" s="11" t="s">
        <v>46</v>
      </c>
      <c r="H2520" s="14" t="s">
        <v>151</v>
      </c>
      <c r="I2520" s="41" t="s">
        <v>86</v>
      </c>
      <c r="J2520" s="41" t="s">
        <v>49</v>
      </c>
      <c r="K2520" s="10" t="s">
        <v>683</v>
      </c>
      <c r="L2520" s="10" t="s">
        <v>66</v>
      </c>
      <c r="M2520" s="10" t="s">
        <v>52</v>
      </c>
      <c r="N2520" s="13">
        <v>44803</v>
      </c>
      <c r="O2520" s="10" t="s">
        <v>53</v>
      </c>
      <c r="P2520" s="15" t="s">
        <v>2577</v>
      </c>
      <c r="Q2520" s="11"/>
      <c r="R2520" s="10" t="s">
        <v>54</v>
      </c>
      <c r="S2520" s="10" t="s">
        <v>44</v>
      </c>
      <c r="T2520" s="10" t="s">
        <v>44</v>
      </c>
      <c r="U2520" s="10" t="s">
        <v>55</v>
      </c>
      <c r="V2520" s="10">
        <v>2710193200</v>
      </c>
      <c r="W2520" s="10"/>
      <c r="X2520" s="112" t="s">
        <v>1778</v>
      </c>
      <c r="Y2520" s="10" t="s">
        <v>87</v>
      </c>
      <c r="Z2520" s="10" t="s">
        <v>1780</v>
      </c>
      <c r="AA2520" s="112" t="s">
        <v>5925</v>
      </c>
      <c r="AB2520" s="113" t="s">
        <v>683</v>
      </c>
      <c r="AC2520" s="14"/>
      <c r="AD2520" s="14"/>
      <c r="AE2520" s="14"/>
      <c r="AF2520" s="14"/>
      <c r="AG2520" s="14"/>
      <c r="AH2520" s="14"/>
    </row>
    <row r="2521" spans="2:34" hidden="1" x14ac:dyDescent="0.35">
      <c r="B2521" s="10">
        <v>44936907</v>
      </c>
      <c r="C2521" s="10">
        <v>907</v>
      </c>
      <c r="D2521" s="11" t="s">
        <v>5926</v>
      </c>
      <c r="E2521" s="11"/>
      <c r="F2521" s="11"/>
      <c r="G2521" s="11" t="s">
        <v>46</v>
      </c>
      <c r="H2521" s="14" t="s">
        <v>2583</v>
      </c>
      <c r="I2521" s="41" t="s">
        <v>364</v>
      </c>
      <c r="J2521" s="41">
        <v>0</v>
      </c>
      <c r="K2521" s="10" t="s">
        <v>683</v>
      </c>
      <c r="L2521" s="10" t="s">
        <v>66</v>
      </c>
      <c r="M2521" s="10" t="s">
        <v>52</v>
      </c>
      <c r="N2521" s="13">
        <v>40221</v>
      </c>
      <c r="O2521" s="10" t="s">
        <v>53</v>
      </c>
      <c r="P2521" s="15" t="s">
        <v>2577</v>
      </c>
      <c r="Q2521" s="11"/>
      <c r="R2521" s="10"/>
      <c r="S2521" s="10" t="s">
        <v>536</v>
      </c>
      <c r="T2521" s="10" t="s">
        <v>536</v>
      </c>
      <c r="U2521" s="10" t="s">
        <v>2580</v>
      </c>
      <c r="V2521" s="10">
        <v>2710193200</v>
      </c>
      <c r="W2521" s="10" t="s">
        <v>604</v>
      </c>
      <c r="X2521" s="112" t="s">
        <v>4816</v>
      </c>
      <c r="Y2521" s="10" t="s">
        <v>5899</v>
      </c>
      <c r="Z2521" s="10" t="s">
        <v>4808</v>
      </c>
      <c r="AA2521" s="112" t="s">
        <v>5927</v>
      </c>
      <c r="AB2521" s="113" t="s">
        <v>683</v>
      </c>
      <c r="AC2521" s="14"/>
      <c r="AD2521" s="14"/>
      <c r="AE2521" s="14"/>
      <c r="AF2521" s="14"/>
      <c r="AG2521" s="14"/>
      <c r="AH2521" s="14"/>
    </row>
    <row r="2522" spans="2:34" hidden="1" x14ac:dyDescent="0.35">
      <c r="B2522" s="10">
        <v>44969801</v>
      </c>
      <c r="C2522" s="10">
        <v>801</v>
      </c>
      <c r="D2522" s="11" t="s">
        <v>1809</v>
      </c>
      <c r="E2522" s="11">
        <v>44969801</v>
      </c>
      <c r="F2522" s="11" t="s">
        <v>1809</v>
      </c>
      <c r="G2522" s="11" t="s">
        <v>46</v>
      </c>
      <c r="H2522" s="14" t="s">
        <v>79</v>
      </c>
      <c r="I2522" s="41" t="s">
        <v>79</v>
      </c>
      <c r="J2522" s="41" t="s">
        <v>145</v>
      </c>
      <c r="K2522" s="10" t="s">
        <v>65</v>
      </c>
      <c r="L2522" s="10" t="s">
        <v>66</v>
      </c>
      <c r="M2522" s="10" t="s">
        <v>67</v>
      </c>
      <c r="N2522" s="13">
        <v>42968</v>
      </c>
      <c r="O2522" s="10" t="s">
        <v>53</v>
      </c>
      <c r="P2522" s="15" t="s">
        <v>2577</v>
      </c>
      <c r="Q2522" s="11"/>
      <c r="R2522" s="10" t="s">
        <v>54</v>
      </c>
      <c r="S2522" s="10" t="s">
        <v>44</v>
      </c>
      <c r="T2522" s="10" t="s">
        <v>44</v>
      </c>
      <c r="U2522" s="10" t="s">
        <v>55</v>
      </c>
      <c r="V2522" s="10">
        <v>2710193200</v>
      </c>
      <c r="W2522" s="10" t="s">
        <v>2613</v>
      </c>
      <c r="X2522" s="10" t="s">
        <v>5928</v>
      </c>
      <c r="Y2522" s="10">
        <v>1176</v>
      </c>
      <c r="Z2522" s="10" t="s">
        <v>392</v>
      </c>
      <c r="AA2522" s="10" t="s">
        <v>5929</v>
      </c>
      <c r="AB2522" s="113" t="s">
        <v>229</v>
      </c>
      <c r="AC2522" s="14"/>
      <c r="AD2522" s="14"/>
      <c r="AE2522" s="14"/>
      <c r="AF2522" s="14"/>
      <c r="AG2522" s="14"/>
      <c r="AH2522" s="14"/>
    </row>
    <row r="2523" spans="2:34" hidden="1" x14ac:dyDescent="0.35">
      <c r="B2523" s="10">
        <v>44984801</v>
      </c>
      <c r="C2523" s="10">
        <v>801</v>
      </c>
      <c r="D2523" s="11" t="s">
        <v>5930</v>
      </c>
      <c r="E2523" s="11">
        <v>44984801</v>
      </c>
      <c r="F2523" s="11" t="s">
        <v>5930</v>
      </c>
      <c r="G2523" s="11" t="s">
        <v>46</v>
      </c>
      <c r="H2523" s="14" t="s">
        <v>79</v>
      </c>
      <c r="I2523" s="41" t="s">
        <v>79</v>
      </c>
      <c r="J2523" s="41" t="s">
        <v>145</v>
      </c>
      <c r="K2523" s="10" t="s">
        <v>65</v>
      </c>
      <c r="L2523" s="10" t="s">
        <v>66</v>
      </c>
      <c r="M2523" s="10" t="s">
        <v>67</v>
      </c>
      <c r="N2523" s="13">
        <v>43922</v>
      </c>
      <c r="O2523" s="10" t="s">
        <v>53</v>
      </c>
      <c r="P2523" s="15" t="s">
        <v>2577</v>
      </c>
      <c r="Q2523" s="11"/>
      <c r="R2523" s="10" t="s">
        <v>54</v>
      </c>
      <c r="S2523" s="10" t="s">
        <v>44</v>
      </c>
      <c r="T2523" s="10" t="s">
        <v>44</v>
      </c>
      <c r="U2523" s="10" t="s">
        <v>55</v>
      </c>
      <c r="V2523" s="10">
        <v>2710193200</v>
      </c>
      <c r="W2523" s="10" t="s">
        <v>2613</v>
      </c>
      <c r="X2523" s="10" t="s">
        <v>5931</v>
      </c>
      <c r="Y2523" s="10">
        <v>1176</v>
      </c>
      <c r="Z2523" s="10" t="s">
        <v>392</v>
      </c>
      <c r="AA2523" s="10" t="s">
        <v>5932</v>
      </c>
      <c r="AB2523" s="113" t="s">
        <v>229</v>
      </c>
      <c r="AC2523" s="14"/>
      <c r="AD2523" s="14"/>
      <c r="AE2523" s="14"/>
      <c r="AF2523" s="14"/>
      <c r="AG2523" s="14"/>
      <c r="AH2523" s="14"/>
    </row>
    <row r="2524" spans="2:34" hidden="1" x14ac:dyDescent="0.35">
      <c r="B2524" s="10">
        <v>44984967</v>
      </c>
      <c r="C2524" s="10">
        <v>967</v>
      </c>
      <c r="D2524" s="11" t="s">
        <v>5933</v>
      </c>
      <c r="E2524" s="11"/>
      <c r="F2524" s="11"/>
      <c r="G2524" s="11" t="s">
        <v>46</v>
      </c>
      <c r="H2524" s="14" t="s">
        <v>151</v>
      </c>
      <c r="I2524" s="41" t="s">
        <v>86</v>
      </c>
      <c r="J2524" s="41">
        <v>0</v>
      </c>
      <c r="K2524" s="10" t="s">
        <v>65</v>
      </c>
      <c r="L2524" s="10" t="s">
        <v>66</v>
      </c>
      <c r="M2524" s="10" t="s">
        <v>67</v>
      </c>
      <c r="N2524" s="13" t="s">
        <v>604</v>
      </c>
      <c r="O2524" s="10" t="s">
        <v>53</v>
      </c>
      <c r="P2524" s="15" t="s">
        <v>2577</v>
      </c>
      <c r="Q2524" s="11"/>
      <c r="R2524" s="10"/>
      <c r="S2524" s="10" t="s">
        <v>536</v>
      </c>
      <c r="T2524" s="10" t="s">
        <v>536</v>
      </c>
      <c r="U2524" s="10" t="s">
        <v>2580</v>
      </c>
      <c r="V2524" s="10">
        <v>2710193200</v>
      </c>
      <c r="W2524" s="10" t="s">
        <v>604</v>
      </c>
      <c r="X2524" s="112" t="s">
        <v>5931</v>
      </c>
      <c r="Y2524" s="10" t="s">
        <v>87</v>
      </c>
      <c r="Z2524" s="10" t="s">
        <v>88</v>
      </c>
      <c r="AA2524" s="10" t="s">
        <v>5934</v>
      </c>
      <c r="AB2524" s="113" t="s">
        <v>229</v>
      </c>
      <c r="AC2524" s="14"/>
      <c r="AD2524" s="14"/>
      <c r="AE2524" s="14"/>
      <c r="AF2524" s="14"/>
      <c r="AG2524" s="14"/>
      <c r="AH2524" s="14"/>
    </row>
    <row r="2525" spans="2:34" hidden="1" x14ac:dyDescent="0.35">
      <c r="B2525" s="10">
        <v>44984809</v>
      </c>
      <c r="C2525" s="10">
        <v>809</v>
      </c>
      <c r="D2525" s="11" t="s">
        <v>5935</v>
      </c>
      <c r="E2525" s="11"/>
      <c r="F2525" s="11"/>
      <c r="G2525" s="11" t="s">
        <v>46</v>
      </c>
      <c r="H2525" s="14" t="s">
        <v>47</v>
      </c>
      <c r="I2525" s="41" t="s">
        <v>48</v>
      </c>
      <c r="J2525" s="41">
        <v>0</v>
      </c>
      <c r="K2525" s="10" t="s">
        <v>65</v>
      </c>
      <c r="L2525" s="10" t="s">
        <v>66</v>
      </c>
      <c r="M2525" s="10" t="s">
        <v>67</v>
      </c>
      <c r="N2525" s="13" t="s">
        <v>604</v>
      </c>
      <c r="O2525" s="10" t="s">
        <v>53</v>
      </c>
      <c r="P2525" s="15" t="s">
        <v>2577</v>
      </c>
      <c r="Q2525" s="11"/>
      <c r="R2525" s="10"/>
      <c r="S2525" s="10" t="s">
        <v>536</v>
      </c>
      <c r="T2525" s="10" t="s">
        <v>536</v>
      </c>
      <c r="U2525" s="10" t="s">
        <v>2580</v>
      </c>
      <c r="V2525" s="10">
        <v>2710193200</v>
      </c>
      <c r="W2525" s="10" t="s">
        <v>604</v>
      </c>
      <c r="X2525" s="112" t="s">
        <v>5931</v>
      </c>
      <c r="Y2525" s="10" t="s">
        <v>360</v>
      </c>
      <c r="Z2525" s="10" t="s">
        <v>88</v>
      </c>
      <c r="AA2525" s="112" t="s">
        <v>5936</v>
      </c>
      <c r="AB2525" s="113" t="s">
        <v>229</v>
      </c>
      <c r="AC2525" s="14"/>
      <c r="AD2525" s="14"/>
      <c r="AE2525" s="14"/>
      <c r="AF2525" s="14"/>
      <c r="AG2525" s="14"/>
      <c r="AH2525" s="14"/>
    </row>
    <row r="2526" spans="2:34" hidden="1" x14ac:dyDescent="0.35">
      <c r="B2526" s="10">
        <v>44971967</v>
      </c>
      <c r="C2526" s="10">
        <v>967</v>
      </c>
      <c r="D2526" s="11" t="s">
        <v>2823</v>
      </c>
      <c r="E2526" s="11">
        <v>44971801</v>
      </c>
      <c r="F2526" s="11" t="s">
        <v>1825</v>
      </c>
      <c r="G2526" s="11" t="s">
        <v>46</v>
      </c>
      <c r="H2526" s="14" t="s">
        <v>151</v>
      </c>
      <c r="I2526" s="41" t="s">
        <v>86</v>
      </c>
      <c r="J2526" s="41" t="s">
        <v>145</v>
      </c>
      <c r="K2526" s="10" t="s">
        <v>65</v>
      </c>
      <c r="L2526" s="10" t="s">
        <v>66</v>
      </c>
      <c r="M2526" s="10" t="s">
        <v>67</v>
      </c>
      <c r="N2526" s="13">
        <v>42968</v>
      </c>
      <c r="O2526" s="10" t="s">
        <v>53</v>
      </c>
      <c r="P2526" s="15" t="s">
        <v>2577</v>
      </c>
      <c r="Q2526" s="11">
        <v>5011987037502</v>
      </c>
      <c r="R2526" s="10" t="s">
        <v>54</v>
      </c>
      <c r="S2526" s="10" t="s">
        <v>44</v>
      </c>
      <c r="T2526" s="10" t="s">
        <v>44</v>
      </c>
      <c r="U2526" s="10" t="s">
        <v>55</v>
      </c>
      <c r="V2526" s="10">
        <v>2710193200</v>
      </c>
      <c r="W2526" s="10" t="s">
        <v>83</v>
      </c>
      <c r="X2526" s="10" t="s">
        <v>2799</v>
      </c>
      <c r="Y2526" s="10" t="s">
        <v>87</v>
      </c>
      <c r="Z2526" s="10" t="s">
        <v>88</v>
      </c>
      <c r="AA2526" s="10" t="s">
        <v>5938</v>
      </c>
      <c r="AB2526" s="113" t="s">
        <v>229</v>
      </c>
      <c r="AC2526" s="14"/>
      <c r="AD2526" s="14"/>
      <c r="AE2526" s="14"/>
      <c r="AF2526" s="14"/>
      <c r="AG2526" s="14"/>
      <c r="AH2526" s="14"/>
    </row>
    <row r="2527" spans="2:34" hidden="1" x14ac:dyDescent="0.35">
      <c r="B2527" s="10">
        <v>44972849</v>
      </c>
      <c r="C2527" s="10">
        <v>849</v>
      </c>
      <c r="D2527" s="11" t="s">
        <v>2826</v>
      </c>
      <c r="E2527" s="10" t="s">
        <v>45</v>
      </c>
      <c r="F2527" s="11" t="s">
        <v>45</v>
      </c>
      <c r="G2527" s="11" t="s">
        <v>46</v>
      </c>
      <c r="H2527" s="14" t="s">
        <v>47</v>
      </c>
      <c r="I2527" s="41" t="s">
        <v>48</v>
      </c>
      <c r="J2527" s="41" t="s">
        <v>145</v>
      </c>
      <c r="K2527" s="10" t="s">
        <v>65</v>
      </c>
      <c r="L2527" s="10" t="s">
        <v>51</v>
      </c>
      <c r="M2527" s="10" t="s">
        <v>67</v>
      </c>
      <c r="N2527" s="13">
        <v>42968</v>
      </c>
      <c r="O2527" s="10" t="s">
        <v>92</v>
      </c>
      <c r="P2527" s="15" t="s">
        <v>2577</v>
      </c>
      <c r="Q2527" s="120"/>
      <c r="R2527" s="120" t="s">
        <v>54</v>
      </c>
      <c r="S2527" s="10" t="s">
        <v>536</v>
      </c>
      <c r="T2527" s="11"/>
      <c r="U2527" s="10" t="s">
        <v>55</v>
      </c>
      <c r="V2527" s="10">
        <v>2710193200</v>
      </c>
      <c r="W2527" s="10" t="s">
        <v>2582</v>
      </c>
      <c r="X2527" s="10" t="s">
        <v>5939</v>
      </c>
      <c r="Y2527" s="10" t="s">
        <v>354</v>
      </c>
      <c r="Z2527" s="10" t="s">
        <v>2720</v>
      </c>
      <c r="AA2527" s="10" t="s">
        <v>5940</v>
      </c>
      <c r="AB2527" s="113" t="s">
        <v>229</v>
      </c>
      <c r="AC2527" s="14"/>
      <c r="AD2527" s="14"/>
      <c r="AE2527" s="14"/>
      <c r="AF2527" s="14"/>
      <c r="AG2527" s="14"/>
      <c r="AH2527" s="14"/>
    </row>
    <row r="2528" spans="2:34" hidden="1" x14ac:dyDescent="0.35">
      <c r="B2528" s="10">
        <v>47101849</v>
      </c>
      <c r="C2528" s="10">
        <v>849</v>
      </c>
      <c r="D2528" s="11" t="s">
        <v>5941</v>
      </c>
      <c r="E2528" s="11" t="s">
        <v>45</v>
      </c>
      <c r="F2528" s="11" t="s">
        <v>45</v>
      </c>
      <c r="G2528" s="11" t="s">
        <v>46</v>
      </c>
      <c r="H2528" s="14" t="s">
        <v>47</v>
      </c>
      <c r="I2528" s="41" t="s">
        <v>48</v>
      </c>
      <c r="J2528" s="41" t="s">
        <v>145</v>
      </c>
      <c r="K2528" s="10" t="s">
        <v>65</v>
      </c>
      <c r="L2528" s="10" t="s">
        <v>51</v>
      </c>
      <c r="M2528" s="10" t="s">
        <v>67</v>
      </c>
      <c r="N2528" s="13">
        <v>42530</v>
      </c>
      <c r="O2528" s="10" t="s">
        <v>53</v>
      </c>
      <c r="P2528" s="15" t="s">
        <v>2577</v>
      </c>
      <c r="Q2528" s="11"/>
      <c r="R2528" s="10" t="s">
        <v>54</v>
      </c>
      <c r="S2528" s="10" t="s">
        <v>44</v>
      </c>
      <c r="T2528" s="10" t="s">
        <v>44</v>
      </c>
      <c r="U2528" s="10" t="s">
        <v>55</v>
      </c>
      <c r="V2528" s="10">
        <v>3819000000</v>
      </c>
      <c r="W2528" s="10" t="s">
        <v>2582</v>
      </c>
      <c r="X2528" s="10" t="s">
        <v>5942</v>
      </c>
      <c r="Y2528" s="10" t="s">
        <v>360</v>
      </c>
      <c r="Z2528" s="10" t="s">
        <v>5332</v>
      </c>
      <c r="AA2528" s="10" t="s">
        <v>5943</v>
      </c>
      <c r="AB2528" s="113"/>
      <c r="AC2528" s="14"/>
      <c r="AD2528" s="14"/>
      <c r="AE2528" s="14"/>
      <c r="AF2528" s="14"/>
      <c r="AG2528" s="14"/>
      <c r="AH2528" s="14"/>
    </row>
    <row r="2529" spans="2:34" hidden="1" x14ac:dyDescent="0.35">
      <c r="B2529" s="10">
        <v>44973855</v>
      </c>
      <c r="C2529" s="10">
        <v>855</v>
      </c>
      <c r="D2529" s="11" t="s">
        <v>3146</v>
      </c>
      <c r="E2529" s="11">
        <v>44973801</v>
      </c>
      <c r="F2529" s="11" t="s">
        <v>1864</v>
      </c>
      <c r="G2529" s="11" t="s">
        <v>46</v>
      </c>
      <c r="H2529" s="14" t="s">
        <v>163</v>
      </c>
      <c r="I2529" s="41" t="s">
        <v>164</v>
      </c>
      <c r="J2529" s="41" t="s">
        <v>145</v>
      </c>
      <c r="K2529" s="10" t="s">
        <v>65</v>
      </c>
      <c r="L2529" s="10" t="s">
        <v>66</v>
      </c>
      <c r="M2529" s="10" t="s">
        <v>67</v>
      </c>
      <c r="N2529" s="13">
        <v>42968</v>
      </c>
      <c r="O2529" s="10" t="s">
        <v>53</v>
      </c>
      <c r="P2529" s="15" t="s">
        <v>2577</v>
      </c>
      <c r="Q2529" s="111" t="s">
        <v>6978</v>
      </c>
      <c r="R2529" s="120" t="s">
        <v>6979</v>
      </c>
      <c r="S2529" s="10" t="s">
        <v>44</v>
      </c>
      <c r="T2529" s="10" t="s">
        <v>44</v>
      </c>
      <c r="U2529" s="10" t="s">
        <v>55</v>
      </c>
      <c r="V2529" s="10">
        <v>2710193200</v>
      </c>
      <c r="W2529" s="10" t="s">
        <v>70</v>
      </c>
      <c r="X2529" s="10" t="s">
        <v>3171</v>
      </c>
      <c r="Y2529" s="10" t="s">
        <v>1414</v>
      </c>
      <c r="Z2529" s="10" t="s">
        <v>88</v>
      </c>
      <c r="AA2529" s="10" t="s">
        <v>5946</v>
      </c>
      <c r="AB2529" s="113" t="s">
        <v>425</v>
      </c>
      <c r="AC2529" s="14"/>
      <c r="AD2529" s="14"/>
      <c r="AE2529" s="14"/>
      <c r="AF2529" s="14"/>
      <c r="AG2529" s="14"/>
      <c r="AH2529" s="14"/>
    </row>
    <row r="2530" spans="2:34" hidden="1" x14ac:dyDescent="0.35">
      <c r="B2530" s="10">
        <v>44973801</v>
      </c>
      <c r="C2530" s="10">
        <v>801</v>
      </c>
      <c r="D2530" s="11" t="s">
        <v>1864</v>
      </c>
      <c r="E2530" s="11">
        <v>44973801</v>
      </c>
      <c r="F2530" s="11" t="s">
        <v>1864</v>
      </c>
      <c r="G2530" s="11" t="s">
        <v>46</v>
      </c>
      <c r="H2530" s="14" t="s">
        <v>79</v>
      </c>
      <c r="I2530" s="41" t="s">
        <v>79</v>
      </c>
      <c r="J2530" s="41" t="s">
        <v>145</v>
      </c>
      <c r="K2530" s="10" t="s">
        <v>65</v>
      </c>
      <c r="L2530" s="10" t="s">
        <v>66</v>
      </c>
      <c r="M2530" s="10" t="s">
        <v>67</v>
      </c>
      <c r="N2530" s="13">
        <v>42968</v>
      </c>
      <c r="O2530" s="10" t="s">
        <v>53</v>
      </c>
      <c r="P2530" s="15" t="s">
        <v>2577</v>
      </c>
      <c r="Q2530" s="11"/>
      <c r="R2530" s="10" t="s">
        <v>54</v>
      </c>
      <c r="S2530" s="10" t="s">
        <v>44</v>
      </c>
      <c r="T2530" s="10" t="s">
        <v>44</v>
      </c>
      <c r="U2530" s="10" t="s">
        <v>55</v>
      </c>
      <c r="V2530" s="10">
        <v>2710193200</v>
      </c>
      <c r="W2530" s="10" t="s">
        <v>2613</v>
      </c>
      <c r="X2530" s="10" t="s">
        <v>3171</v>
      </c>
      <c r="Y2530" s="10">
        <v>1176</v>
      </c>
      <c r="Z2530" s="10" t="s">
        <v>392</v>
      </c>
      <c r="AA2530" s="10" t="s">
        <v>5947</v>
      </c>
      <c r="AB2530" s="113" t="s">
        <v>425</v>
      </c>
      <c r="AC2530" s="14"/>
      <c r="AD2530" s="14"/>
      <c r="AE2530" s="14"/>
      <c r="AF2530" s="14"/>
      <c r="AG2530" s="14"/>
      <c r="AH2530" s="14"/>
    </row>
    <row r="2531" spans="2:34" hidden="1" x14ac:dyDescent="0.35">
      <c r="B2531" s="10">
        <v>44973967</v>
      </c>
      <c r="C2531" s="10">
        <v>967</v>
      </c>
      <c r="D2531" s="11" t="s">
        <v>3154</v>
      </c>
      <c r="E2531" s="11">
        <v>44973801</v>
      </c>
      <c r="F2531" s="11" t="s">
        <v>1864</v>
      </c>
      <c r="G2531" s="11" t="s">
        <v>46</v>
      </c>
      <c r="H2531" s="14" t="s">
        <v>151</v>
      </c>
      <c r="I2531" s="41" t="s">
        <v>86</v>
      </c>
      <c r="J2531" s="41" t="s">
        <v>145</v>
      </c>
      <c r="K2531" s="10" t="s">
        <v>65</v>
      </c>
      <c r="L2531" s="10" t="s">
        <v>66</v>
      </c>
      <c r="M2531" s="10" t="s">
        <v>67</v>
      </c>
      <c r="N2531" s="13">
        <v>42968</v>
      </c>
      <c r="O2531" s="10" t="s">
        <v>53</v>
      </c>
      <c r="P2531" s="15" t="s">
        <v>2577</v>
      </c>
      <c r="Q2531" s="11">
        <v>5011987035577</v>
      </c>
      <c r="R2531" s="10" t="s">
        <v>54</v>
      </c>
      <c r="S2531" s="10" t="s">
        <v>536</v>
      </c>
      <c r="T2531" s="10"/>
      <c r="U2531" s="10" t="s">
        <v>55</v>
      </c>
      <c r="V2531" s="10">
        <v>2710193200</v>
      </c>
      <c r="W2531" s="10" t="s">
        <v>83</v>
      </c>
      <c r="X2531" s="10" t="s">
        <v>3171</v>
      </c>
      <c r="Y2531" s="10" t="s">
        <v>87</v>
      </c>
      <c r="Z2531" s="10" t="s">
        <v>88</v>
      </c>
      <c r="AA2531" s="10" t="s">
        <v>5949</v>
      </c>
      <c r="AB2531" s="113" t="s">
        <v>425</v>
      </c>
      <c r="AC2531" s="14"/>
      <c r="AD2531" s="14"/>
      <c r="AE2531" s="14"/>
      <c r="AF2531" s="14"/>
      <c r="AG2531" s="14"/>
      <c r="AH2531" s="14"/>
    </row>
    <row r="2532" spans="2:34" hidden="1" x14ac:dyDescent="0.35">
      <c r="B2532" s="10">
        <v>52234817</v>
      </c>
      <c r="C2532" s="10">
        <v>817</v>
      </c>
      <c r="D2532" s="11" t="s">
        <v>5950</v>
      </c>
      <c r="E2532" s="11"/>
      <c r="F2532" s="11"/>
      <c r="G2532" s="11" t="s">
        <v>216</v>
      </c>
      <c r="H2532" s="14" t="s">
        <v>446</v>
      </c>
      <c r="I2532" s="41" t="s">
        <v>447</v>
      </c>
      <c r="J2532" s="41">
        <v>0</v>
      </c>
      <c r="K2532" s="10" t="s">
        <v>65</v>
      </c>
      <c r="L2532" s="10" t="s">
        <v>66</v>
      </c>
      <c r="M2532" s="10" t="s">
        <v>67</v>
      </c>
      <c r="N2532" s="13">
        <v>43709</v>
      </c>
      <c r="O2532" s="10" t="s">
        <v>92</v>
      </c>
      <c r="P2532" s="15" t="s">
        <v>2577</v>
      </c>
      <c r="Q2532" s="11"/>
      <c r="R2532" s="10"/>
      <c r="S2532" s="10" t="s">
        <v>536</v>
      </c>
      <c r="T2532" s="10" t="s">
        <v>536</v>
      </c>
      <c r="U2532" s="10" t="s">
        <v>2580</v>
      </c>
      <c r="V2532" s="10">
        <v>2710199900</v>
      </c>
      <c r="W2532" s="10" t="s">
        <v>83</v>
      </c>
      <c r="X2532" s="10" t="s">
        <v>3254</v>
      </c>
      <c r="Y2532" s="10" t="s">
        <v>4447</v>
      </c>
      <c r="Z2532" s="10" t="s">
        <v>565</v>
      </c>
      <c r="AA2532" s="10" t="s">
        <v>5951</v>
      </c>
      <c r="AB2532" s="14" t="s">
        <v>434</v>
      </c>
      <c r="AC2532" s="14"/>
      <c r="AD2532" s="14"/>
      <c r="AE2532" s="14"/>
      <c r="AF2532" s="14"/>
      <c r="AG2532" s="14"/>
      <c r="AH2532" s="14"/>
    </row>
    <row r="2533" spans="2:34" hidden="1" x14ac:dyDescent="0.35">
      <c r="B2533" s="10">
        <v>40927801</v>
      </c>
      <c r="C2533" s="10">
        <v>801</v>
      </c>
      <c r="D2533" s="11" t="s">
        <v>5952</v>
      </c>
      <c r="E2533" s="10">
        <v>40927801</v>
      </c>
      <c r="F2533" s="11" t="s">
        <v>5953</v>
      </c>
      <c r="G2533" s="11" t="s">
        <v>46</v>
      </c>
      <c r="H2533" s="14" t="s">
        <v>79</v>
      </c>
      <c r="I2533" s="41" t="s">
        <v>79</v>
      </c>
      <c r="J2533" s="41" t="s">
        <v>709</v>
      </c>
      <c r="K2533" s="10" t="s">
        <v>65</v>
      </c>
      <c r="L2533" s="14" t="s">
        <v>51</v>
      </c>
      <c r="M2533" s="14" t="s">
        <v>52</v>
      </c>
      <c r="N2533" s="16" t="s">
        <v>604</v>
      </c>
      <c r="O2533" s="14"/>
      <c r="P2533" s="15" t="s">
        <v>2577</v>
      </c>
      <c r="Q2533" s="10"/>
      <c r="R2533" s="10" t="s">
        <v>54</v>
      </c>
      <c r="S2533" s="10" t="s">
        <v>536</v>
      </c>
      <c r="T2533" s="11" t="s">
        <v>536</v>
      </c>
      <c r="U2533" s="10" t="s">
        <v>55</v>
      </c>
      <c r="V2533" s="10">
        <v>2710193200</v>
      </c>
      <c r="W2533" s="10"/>
      <c r="X2533" s="10" t="s">
        <v>5954</v>
      </c>
      <c r="Y2533" s="10">
        <v>1176</v>
      </c>
      <c r="Z2533" s="10" t="s">
        <v>392</v>
      </c>
      <c r="AA2533" s="10" t="s">
        <v>5955</v>
      </c>
      <c r="AB2533" s="113" t="s">
        <v>713</v>
      </c>
      <c r="AC2533" s="14"/>
      <c r="AD2533" s="14"/>
      <c r="AE2533" s="14"/>
      <c r="AF2533" s="14"/>
      <c r="AG2533" s="14"/>
      <c r="AH2533" s="14"/>
    </row>
    <row r="2534" spans="2:34" hidden="1" x14ac:dyDescent="0.35">
      <c r="B2534" s="10">
        <v>43543809</v>
      </c>
      <c r="C2534" s="10">
        <v>809</v>
      </c>
      <c r="D2534" s="11" t="s">
        <v>5956</v>
      </c>
      <c r="E2534" s="11"/>
      <c r="F2534" s="11"/>
      <c r="G2534" s="11" t="s">
        <v>46</v>
      </c>
      <c r="H2534" s="14" t="s">
        <v>47</v>
      </c>
      <c r="I2534" s="41" t="s">
        <v>48</v>
      </c>
      <c r="J2534" s="41"/>
      <c r="K2534" s="10"/>
      <c r="L2534" s="14" t="s">
        <v>66</v>
      </c>
      <c r="M2534" s="14" t="s">
        <v>67</v>
      </c>
      <c r="N2534" s="16">
        <v>43709</v>
      </c>
      <c r="O2534" s="14" t="s">
        <v>53</v>
      </c>
      <c r="P2534" s="15" t="s">
        <v>2577</v>
      </c>
      <c r="Q2534" s="11"/>
      <c r="R2534" s="10"/>
      <c r="S2534" s="10" t="s">
        <v>536</v>
      </c>
      <c r="T2534" s="10" t="s">
        <v>536</v>
      </c>
      <c r="U2534" s="10" t="s">
        <v>2580</v>
      </c>
      <c r="V2534" s="10">
        <v>2710193200</v>
      </c>
      <c r="W2534" s="10" t="s">
        <v>83</v>
      </c>
      <c r="X2534" s="112" t="s">
        <v>1294</v>
      </c>
      <c r="Y2534" s="10" t="s">
        <v>360</v>
      </c>
      <c r="Z2534" s="10" t="s">
        <v>565</v>
      </c>
      <c r="AA2534" s="10" t="s">
        <v>5957</v>
      </c>
      <c r="AB2534" s="113" t="s">
        <v>1291</v>
      </c>
      <c r="AC2534" s="14"/>
      <c r="AD2534" s="14"/>
      <c r="AE2534" s="14"/>
      <c r="AF2534" s="14"/>
      <c r="AG2534" s="14"/>
      <c r="AH2534" s="14"/>
    </row>
    <row r="2535" spans="2:34" hidden="1" x14ac:dyDescent="0.35">
      <c r="B2535" s="10">
        <v>44519801</v>
      </c>
      <c r="C2535" s="10">
        <v>801</v>
      </c>
      <c r="D2535" s="11" t="s">
        <v>5958</v>
      </c>
      <c r="E2535" s="11"/>
      <c r="F2535" s="11"/>
      <c r="G2535" s="11" t="s">
        <v>46</v>
      </c>
      <c r="H2535" s="14" t="s">
        <v>79</v>
      </c>
      <c r="I2535" s="41" t="s">
        <v>79</v>
      </c>
      <c r="J2535" s="41"/>
      <c r="K2535" s="10"/>
      <c r="L2535" s="14" t="s">
        <v>66</v>
      </c>
      <c r="M2535" s="14" t="s">
        <v>52</v>
      </c>
      <c r="N2535" s="16">
        <v>40448</v>
      </c>
      <c r="O2535" s="14" t="s">
        <v>53</v>
      </c>
      <c r="P2535" s="15" t="s">
        <v>2577</v>
      </c>
      <c r="Q2535" s="11"/>
      <c r="R2535" s="10"/>
      <c r="S2535" s="10">
        <v>43560801</v>
      </c>
      <c r="T2535" s="10" t="s">
        <v>721</v>
      </c>
      <c r="U2535" s="10" t="s">
        <v>2594</v>
      </c>
      <c r="V2535" s="10">
        <v>2710193200</v>
      </c>
      <c r="W2535" s="10" t="s">
        <v>44</v>
      </c>
      <c r="X2535" s="112" t="s">
        <v>5959</v>
      </c>
      <c r="Y2535" s="10">
        <v>1176</v>
      </c>
      <c r="Z2535" s="10" t="s">
        <v>392</v>
      </c>
      <c r="AA2535" s="112" t="s">
        <v>5960</v>
      </c>
      <c r="AB2535" s="113"/>
      <c r="AC2535" s="14"/>
      <c r="AD2535" s="14"/>
      <c r="AE2535" s="14"/>
      <c r="AF2535" s="14"/>
      <c r="AG2535" s="14"/>
      <c r="AH2535" s="14"/>
    </row>
    <row r="2536" spans="2:34" hidden="1" x14ac:dyDescent="0.35">
      <c r="B2536" s="10">
        <v>45936801</v>
      </c>
      <c r="C2536" s="10">
        <v>801</v>
      </c>
      <c r="D2536" s="11" t="s">
        <v>1375</v>
      </c>
      <c r="E2536" s="10">
        <v>45936801</v>
      </c>
      <c r="F2536" s="11" t="s">
        <v>1375</v>
      </c>
      <c r="G2536" s="11" t="s">
        <v>46</v>
      </c>
      <c r="H2536" s="14" t="s">
        <v>79</v>
      </c>
      <c r="I2536" s="41" t="s">
        <v>79</v>
      </c>
      <c r="J2536" s="41" t="s">
        <v>709</v>
      </c>
      <c r="K2536" s="10" t="s">
        <v>65</v>
      </c>
      <c r="L2536" s="14" t="s">
        <v>66</v>
      </c>
      <c r="M2536" s="14" t="s">
        <v>67</v>
      </c>
      <c r="N2536" s="16">
        <v>42241</v>
      </c>
      <c r="O2536" s="14" t="s">
        <v>53</v>
      </c>
      <c r="P2536" s="15" t="s">
        <v>2577</v>
      </c>
      <c r="Q2536" s="10"/>
      <c r="R2536" s="10" t="s">
        <v>54</v>
      </c>
      <c r="S2536" s="10" t="s">
        <v>44</v>
      </c>
      <c r="T2536" s="11" t="s">
        <v>44</v>
      </c>
      <c r="U2536" s="10" t="s">
        <v>55</v>
      </c>
      <c r="V2536" s="10">
        <v>2710193200</v>
      </c>
      <c r="W2536" s="10" t="s">
        <v>2613</v>
      </c>
      <c r="X2536" s="112" t="s">
        <v>5961</v>
      </c>
      <c r="Y2536" s="10">
        <v>1176</v>
      </c>
      <c r="Z2536" s="10" t="s">
        <v>392</v>
      </c>
      <c r="AA2536" s="112" t="s">
        <v>5962</v>
      </c>
      <c r="AB2536" s="113" t="s">
        <v>425</v>
      </c>
      <c r="AC2536" s="14"/>
      <c r="AD2536" s="14"/>
      <c r="AE2536" s="14"/>
      <c r="AF2536" s="14"/>
      <c r="AG2536" s="14"/>
      <c r="AH2536" s="14"/>
    </row>
    <row r="2537" spans="2:34" hidden="1" x14ac:dyDescent="0.35">
      <c r="B2537" s="10">
        <v>45933809</v>
      </c>
      <c r="C2537" s="10">
        <v>809</v>
      </c>
      <c r="D2537" s="11" t="s">
        <v>5963</v>
      </c>
      <c r="E2537" s="10"/>
      <c r="F2537" s="11"/>
      <c r="G2537" s="11" t="s">
        <v>46</v>
      </c>
      <c r="H2537" s="14" t="s">
        <v>47</v>
      </c>
      <c r="I2537" s="41" t="s">
        <v>48</v>
      </c>
      <c r="J2537" s="41"/>
      <c r="K2537" s="10"/>
      <c r="L2537" s="14" t="s">
        <v>66</v>
      </c>
      <c r="M2537" s="14" t="s">
        <v>67</v>
      </c>
      <c r="N2537" s="16">
        <v>42545</v>
      </c>
      <c r="O2537" s="14" t="s">
        <v>53</v>
      </c>
      <c r="P2537" s="15" t="s">
        <v>2577</v>
      </c>
      <c r="Q2537" s="10"/>
      <c r="R2537" s="10"/>
      <c r="S2537" s="14" t="s">
        <v>536</v>
      </c>
      <c r="T2537" s="44" t="s">
        <v>536</v>
      </c>
      <c r="U2537" s="10" t="s">
        <v>2580</v>
      </c>
      <c r="V2537" s="10">
        <v>2710193200</v>
      </c>
      <c r="W2537" s="10" t="s">
        <v>604</v>
      </c>
      <c r="X2537" s="112" t="s">
        <v>5964</v>
      </c>
      <c r="Y2537" s="10" t="s">
        <v>360</v>
      </c>
      <c r="Z2537" s="10" t="s">
        <v>88</v>
      </c>
      <c r="AA2537" s="112" t="s">
        <v>5965</v>
      </c>
      <c r="AB2537" s="113"/>
      <c r="AC2537" s="14"/>
      <c r="AD2537" s="14"/>
      <c r="AE2537" s="14"/>
      <c r="AF2537" s="14"/>
      <c r="AG2537" s="14"/>
      <c r="AH2537" s="14"/>
    </row>
    <row r="2538" spans="2:34" hidden="1" x14ac:dyDescent="0.35">
      <c r="B2538" s="10">
        <v>45933849</v>
      </c>
      <c r="C2538" s="10">
        <v>849</v>
      </c>
      <c r="D2538" s="11" t="s">
        <v>5966</v>
      </c>
      <c r="E2538" s="11"/>
      <c r="F2538" s="11"/>
      <c r="G2538" s="11" t="s">
        <v>46</v>
      </c>
      <c r="H2538" s="14" t="s">
        <v>47</v>
      </c>
      <c r="I2538" s="41" t="s">
        <v>48</v>
      </c>
      <c r="J2538" s="41"/>
      <c r="K2538" s="10"/>
      <c r="L2538" s="14" t="s">
        <v>51</v>
      </c>
      <c r="M2538" s="14" t="s">
        <v>67</v>
      </c>
      <c r="N2538" s="16" t="s">
        <v>604</v>
      </c>
      <c r="O2538" s="14" t="s">
        <v>53</v>
      </c>
      <c r="P2538" s="15" t="s">
        <v>2577</v>
      </c>
      <c r="Q2538" s="11"/>
      <c r="R2538" s="10"/>
      <c r="S2538" s="10" t="s">
        <v>536</v>
      </c>
      <c r="T2538" s="10" t="s">
        <v>536</v>
      </c>
      <c r="U2538" s="10" t="s">
        <v>2580</v>
      </c>
      <c r="V2538" s="10">
        <v>2710193200</v>
      </c>
      <c r="W2538" s="10" t="s">
        <v>2582</v>
      </c>
      <c r="X2538" s="112" t="s">
        <v>5964</v>
      </c>
      <c r="Y2538" s="10" t="s">
        <v>360</v>
      </c>
      <c r="Z2538" s="10" t="s">
        <v>3085</v>
      </c>
      <c r="AA2538" s="112" t="s">
        <v>5967</v>
      </c>
      <c r="AB2538" s="14"/>
      <c r="AC2538" s="14"/>
      <c r="AD2538" s="14"/>
      <c r="AE2538" s="14"/>
      <c r="AF2538" s="14"/>
      <c r="AG2538" s="14"/>
      <c r="AH2538" s="14"/>
    </row>
    <row r="2539" spans="2:34" hidden="1" x14ac:dyDescent="0.35">
      <c r="B2539" s="10">
        <v>45921801</v>
      </c>
      <c r="C2539" s="10">
        <v>801</v>
      </c>
      <c r="D2539" s="11" t="s">
        <v>5968</v>
      </c>
      <c r="E2539" s="11">
        <v>45921801</v>
      </c>
      <c r="F2539" s="11" t="s">
        <v>5968</v>
      </c>
      <c r="G2539" s="11" t="s">
        <v>46</v>
      </c>
      <c r="H2539" s="14" t="s">
        <v>79</v>
      </c>
      <c r="I2539" s="41" t="s">
        <v>79</v>
      </c>
      <c r="J2539" s="41" t="s">
        <v>709</v>
      </c>
      <c r="K2539" s="10" t="s">
        <v>65</v>
      </c>
      <c r="L2539" s="14" t="s">
        <v>66</v>
      </c>
      <c r="M2539" s="14" t="s">
        <v>67</v>
      </c>
      <c r="N2539" s="16">
        <v>43033</v>
      </c>
      <c r="O2539" s="14" t="s">
        <v>53</v>
      </c>
      <c r="P2539" s="15" t="s">
        <v>2577</v>
      </c>
      <c r="Q2539" s="11"/>
      <c r="R2539" s="10" t="s">
        <v>54</v>
      </c>
      <c r="S2539" s="10" t="s">
        <v>44</v>
      </c>
      <c r="T2539" s="10" t="s">
        <v>44</v>
      </c>
      <c r="U2539" s="10" t="s">
        <v>55</v>
      </c>
      <c r="V2539" s="10">
        <v>2710193200</v>
      </c>
      <c r="W2539" s="10" t="s">
        <v>2613</v>
      </c>
      <c r="X2539" s="112" t="s">
        <v>5657</v>
      </c>
      <c r="Y2539" s="10">
        <v>1176</v>
      </c>
      <c r="Z2539" s="10" t="s">
        <v>392</v>
      </c>
      <c r="AA2539" s="10" t="s">
        <v>5969</v>
      </c>
      <c r="AB2539" s="113"/>
      <c r="AC2539" s="14"/>
      <c r="AD2539" s="14"/>
      <c r="AE2539" s="14"/>
      <c r="AF2539" s="14"/>
      <c r="AG2539" s="14"/>
      <c r="AH2539" s="14"/>
    </row>
    <row r="2540" spans="2:34" hidden="1" x14ac:dyDescent="0.35">
      <c r="B2540" s="10">
        <v>49943801</v>
      </c>
      <c r="C2540" s="10">
        <v>801</v>
      </c>
      <c r="D2540" s="11" t="s">
        <v>5970</v>
      </c>
      <c r="E2540" s="10" t="s">
        <v>45</v>
      </c>
      <c r="F2540" s="11" t="s">
        <v>45</v>
      </c>
      <c r="G2540" s="11" t="s">
        <v>46</v>
      </c>
      <c r="H2540" s="14" t="s">
        <v>79</v>
      </c>
      <c r="I2540" s="41" t="s">
        <v>79</v>
      </c>
      <c r="J2540" s="41" t="s">
        <v>709</v>
      </c>
      <c r="K2540" s="10" t="s">
        <v>65</v>
      </c>
      <c r="L2540" s="14" t="s">
        <v>51</v>
      </c>
      <c r="M2540" s="14" t="s">
        <v>67</v>
      </c>
      <c r="N2540" s="16">
        <v>42894</v>
      </c>
      <c r="O2540" s="14" t="s">
        <v>53</v>
      </c>
      <c r="P2540" s="15" t="s">
        <v>2577</v>
      </c>
      <c r="Q2540" s="10"/>
      <c r="R2540" s="10" t="s">
        <v>54</v>
      </c>
      <c r="S2540" s="10" t="s">
        <v>44</v>
      </c>
      <c r="T2540" s="11" t="s">
        <v>44</v>
      </c>
      <c r="U2540" s="10" t="s">
        <v>55</v>
      </c>
      <c r="V2540" s="10">
        <v>2710193200</v>
      </c>
      <c r="W2540" s="10" t="s">
        <v>2582</v>
      </c>
      <c r="X2540" s="112" t="s">
        <v>5971</v>
      </c>
      <c r="Y2540" s="10">
        <v>1176</v>
      </c>
      <c r="Z2540" s="10" t="s">
        <v>392</v>
      </c>
      <c r="AA2540" s="112" t="s">
        <v>5972</v>
      </c>
      <c r="AB2540" s="113"/>
      <c r="AC2540" s="14"/>
      <c r="AD2540" s="14"/>
      <c r="AE2540" s="14"/>
      <c r="AF2540" s="14"/>
      <c r="AG2540" s="14"/>
      <c r="AH2540" s="14"/>
    </row>
    <row r="2541" spans="2:34" hidden="1" x14ac:dyDescent="0.35">
      <c r="B2541" s="10">
        <v>45934801</v>
      </c>
      <c r="C2541" s="10">
        <v>801</v>
      </c>
      <c r="D2541" s="11" t="s">
        <v>5973</v>
      </c>
      <c r="E2541" s="11"/>
      <c r="F2541" s="11"/>
      <c r="G2541" s="11" t="s">
        <v>46</v>
      </c>
      <c r="H2541" s="14" t="s">
        <v>79</v>
      </c>
      <c r="I2541" s="41" t="s">
        <v>79</v>
      </c>
      <c r="J2541" s="41"/>
      <c r="K2541" s="10"/>
      <c r="L2541" s="14" t="s">
        <v>51</v>
      </c>
      <c r="M2541" s="14" t="s">
        <v>52</v>
      </c>
      <c r="N2541" s="16">
        <v>41599</v>
      </c>
      <c r="O2541" s="14" t="s">
        <v>53</v>
      </c>
      <c r="P2541" s="15" t="s">
        <v>2577</v>
      </c>
      <c r="Q2541" s="11"/>
      <c r="R2541" s="10"/>
      <c r="S2541" s="10">
        <v>45936801</v>
      </c>
      <c r="T2541" s="10" t="s">
        <v>1375</v>
      </c>
      <c r="U2541" s="10" t="s">
        <v>2594</v>
      </c>
      <c r="V2541" s="10">
        <v>2710193200</v>
      </c>
      <c r="W2541" s="10" t="s">
        <v>2582</v>
      </c>
      <c r="X2541" s="112" t="s">
        <v>5961</v>
      </c>
      <c r="Y2541" s="10">
        <v>1176</v>
      </c>
      <c r="Z2541" s="10" t="s">
        <v>392</v>
      </c>
      <c r="AA2541" s="112" t="s">
        <v>5962</v>
      </c>
      <c r="AB2541" s="113"/>
      <c r="AC2541" s="14"/>
      <c r="AD2541" s="14"/>
      <c r="AE2541" s="14"/>
      <c r="AF2541" s="14"/>
      <c r="AG2541" s="14"/>
      <c r="AH2541" s="14"/>
    </row>
    <row r="2542" spans="2:34" hidden="1" x14ac:dyDescent="0.35">
      <c r="B2542" s="10">
        <v>45934849</v>
      </c>
      <c r="C2542" s="10">
        <v>849</v>
      </c>
      <c r="D2542" s="11" t="s">
        <v>5974</v>
      </c>
      <c r="E2542" s="11"/>
      <c r="F2542" s="11"/>
      <c r="G2542" s="11" t="s">
        <v>46</v>
      </c>
      <c r="H2542" s="14" t="s">
        <v>2662</v>
      </c>
      <c r="I2542" s="41" t="s">
        <v>140</v>
      </c>
      <c r="J2542" s="41"/>
      <c r="K2542" s="10"/>
      <c r="L2542" s="14" t="s">
        <v>51</v>
      </c>
      <c r="M2542" s="14" t="s">
        <v>52</v>
      </c>
      <c r="N2542" s="16">
        <v>41527</v>
      </c>
      <c r="O2542" s="14" t="s">
        <v>53</v>
      </c>
      <c r="P2542" s="15" t="s">
        <v>2577</v>
      </c>
      <c r="Q2542" s="11"/>
      <c r="R2542" s="10"/>
      <c r="S2542" s="10">
        <v>45939849</v>
      </c>
      <c r="T2542" s="10" t="s">
        <v>5499</v>
      </c>
      <c r="U2542" s="10" t="s">
        <v>2594</v>
      </c>
      <c r="V2542" s="10">
        <v>2710193200</v>
      </c>
      <c r="W2542" s="10" t="s">
        <v>2582</v>
      </c>
      <c r="X2542" s="112" t="s">
        <v>5961</v>
      </c>
      <c r="Y2542" s="10" t="s">
        <v>5502</v>
      </c>
      <c r="Z2542" s="10" t="s">
        <v>604</v>
      </c>
      <c r="AA2542" s="112" t="s">
        <v>5975</v>
      </c>
      <c r="AB2542" s="113"/>
      <c r="AC2542" s="14"/>
      <c r="AD2542" s="14"/>
      <c r="AE2542" s="14"/>
      <c r="AF2542" s="14"/>
      <c r="AG2542" s="14"/>
      <c r="AH2542" s="14"/>
    </row>
    <row r="2543" spans="2:34" hidden="1" x14ac:dyDescent="0.35">
      <c r="B2543" s="10">
        <v>45920801</v>
      </c>
      <c r="C2543" s="10">
        <v>801</v>
      </c>
      <c r="D2543" s="11" t="s">
        <v>271</v>
      </c>
      <c r="E2543" s="10">
        <v>45920801</v>
      </c>
      <c r="F2543" s="11" t="s">
        <v>271</v>
      </c>
      <c r="G2543" s="11" t="s">
        <v>46</v>
      </c>
      <c r="H2543" s="14" t="s">
        <v>79</v>
      </c>
      <c r="I2543" s="41" t="s">
        <v>79</v>
      </c>
      <c r="J2543" s="41" t="s">
        <v>709</v>
      </c>
      <c r="K2543" s="10" t="s">
        <v>65</v>
      </c>
      <c r="L2543" s="14" t="s">
        <v>66</v>
      </c>
      <c r="M2543" s="14" t="s">
        <v>67</v>
      </c>
      <c r="N2543" s="16">
        <v>42991</v>
      </c>
      <c r="O2543" s="14" t="s">
        <v>53</v>
      </c>
      <c r="P2543" s="15" t="s">
        <v>2577</v>
      </c>
      <c r="Q2543" s="10"/>
      <c r="R2543" s="10" t="s">
        <v>54</v>
      </c>
      <c r="S2543" s="10" t="s">
        <v>44</v>
      </c>
      <c r="T2543" s="11" t="s">
        <v>44</v>
      </c>
      <c r="U2543" s="10" t="s">
        <v>55</v>
      </c>
      <c r="V2543" s="10">
        <v>2710193200</v>
      </c>
      <c r="W2543" s="10" t="s">
        <v>2613</v>
      </c>
      <c r="X2543" s="10" t="s">
        <v>5618</v>
      </c>
      <c r="Y2543" s="10">
        <v>1176</v>
      </c>
      <c r="Z2543" s="10" t="s">
        <v>392</v>
      </c>
      <c r="AA2543" s="10" t="s">
        <v>5976</v>
      </c>
      <c r="AB2543" s="113"/>
      <c r="AC2543" s="14"/>
      <c r="AD2543" s="14"/>
      <c r="AE2543" s="14"/>
      <c r="AF2543" s="14"/>
      <c r="AG2543" s="14"/>
      <c r="AH2543" s="14"/>
    </row>
    <row r="2544" spans="2:34" hidden="1" x14ac:dyDescent="0.35">
      <c r="B2544" s="10">
        <v>45922801</v>
      </c>
      <c r="C2544" s="10">
        <v>801</v>
      </c>
      <c r="D2544" s="11" t="s">
        <v>5977</v>
      </c>
      <c r="E2544" s="11">
        <v>45922801</v>
      </c>
      <c r="F2544" s="11" t="s">
        <v>5977</v>
      </c>
      <c r="G2544" s="11" t="s">
        <v>46</v>
      </c>
      <c r="H2544" s="14" t="s">
        <v>79</v>
      </c>
      <c r="I2544" s="41" t="s">
        <v>79</v>
      </c>
      <c r="J2544" s="41" t="s">
        <v>709</v>
      </c>
      <c r="K2544" s="10" t="s">
        <v>65</v>
      </c>
      <c r="L2544" s="14" t="s">
        <v>66</v>
      </c>
      <c r="M2544" s="14" t="s">
        <v>67</v>
      </c>
      <c r="N2544" s="16">
        <v>42984</v>
      </c>
      <c r="O2544" s="14" t="s">
        <v>53</v>
      </c>
      <c r="P2544" s="15" t="s">
        <v>2577</v>
      </c>
      <c r="Q2544" s="11"/>
      <c r="R2544" s="10" t="s">
        <v>54</v>
      </c>
      <c r="S2544" s="10" t="s">
        <v>44</v>
      </c>
      <c r="T2544" s="10" t="s">
        <v>44</v>
      </c>
      <c r="U2544" s="10" t="s">
        <v>55</v>
      </c>
      <c r="V2544" s="10">
        <v>2710193200</v>
      </c>
      <c r="W2544" s="10" t="s">
        <v>2613</v>
      </c>
      <c r="X2544" s="112" t="s">
        <v>5624</v>
      </c>
      <c r="Y2544" s="10">
        <v>1176</v>
      </c>
      <c r="Z2544" s="10" t="s">
        <v>392</v>
      </c>
      <c r="AA2544" s="10" t="s">
        <v>5978</v>
      </c>
      <c r="AB2544" s="113"/>
      <c r="AC2544" s="14"/>
      <c r="AD2544" s="14"/>
      <c r="AE2544" s="114"/>
      <c r="AF2544" s="14"/>
      <c r="AG2544" s="14"/>
      <c r="AH2544" s="14"/>
    </row>
    <row r="2545" spans="2:34" hidden="1" x14ac:dyDescent="0.35">
      <c r="B2545" s="10">
        <v>44425855</v>
      </c>
      <c r="C2545" s="10">
        <v>855</v>
      </c>
      <c r="D2545" s="11" t="s">
        <v>5979</v>
      </c>
      <c r="E2545" s="11"/>
      <c r="F2545" s="11"/>
      <c r="G2545" s="11" t="s">
        <v>46</v>
      </c>
      <c r="H2545" s="14" t="s">
        <v>163</v>
      </c>
      <c r="I2545" s="41" t="s">
        <v>164</v>
      </c>
      <c r="J2545" s="41">
        <v>0</v>
      </c>
      <c r="K2545" s="10" t="s">
        <v>65</v>
      </c>
      <c r="L2545" s="14" t="s">
        <v>66</v>
      </c>
      <c r="M2545" s="14" t="s">
        <v>67</v>
      </c>
      <c r="N2545" s="16"/>
      <c r="O2545" s="14" t="s">
        <v>604</v>
      </c>
      <c r="P2545" s="15" t="s">
        <v>2577</v>
      </c>
      <c r="Q2545" s="11"/>
      <c r="R2545" s="10"/>
      <c r="S2545" s="10" t="s">
        <v>536</v>
      </c>
      <c r="T2545" s="10" t="s">
        <v>536</v>
      </c>
      <c r="U2545" s="10" t="s">
        <v>2580</v>
      </c>
      <c r="V2545" s="10">
        <v>2710193200</v>
      </c>
      <c r="W2545" s="10" t="s">
        <v>604</v>
      </c>
      <c r="X2545" s="112" t="s">
        <v>5980</v>
      </c>
      <c r="Y2545" s="10" t="s">
        <v>1414</v>
      </c>
      <c r="Z2545" s="10" t="s">
        <v>565</v>
      </c>
      <c r="AA2545" s="112" t="s">
        <v>5981</v>
      </c>
      <c r="AB2545" s="113" t="s">
        <v>1581</v>
      </c>
      <c r="AC2545" s="14"/>
      <c r="AD2545" s="14"/>
      <c r="AE2545" s="14"/>
      <c r="AF2545" s="14"/>
      <c r="AG2545" s="14"/>
      <c r="AH2545" s="14"/>
    </row>
    <row r="2546" spans="2:34" hidden="1" x14ac:dyDescent="0.35">
      <c r="B2546" s="10">
        <v>44425809</v>
      </c>
      <c r="C2546" s="10">
        <v>809</v>
      </c>
      <c r="D2546" s="11" t="s">
        <v>5982</v>
      </c>
      <c r="E2546" s="10"/>
      <c r="F2546" s="11"/>
      <c r="G2546" s="11" t="s">
        <v>46</v>
      </c>
      <c r="H2546" s="24" t="s">
        <v>47</v>
      </c>
      <c r="I2546" s="41" t="s">
        <v>48</v>
      </c>
      <c r="J2546" s="41">
        <v>0</v>
      </c>
      <c r="K2546" s="10" t="s">
        <v>65</v>
      </c>
      <c r="L2546" s="24" t="s">
        <v>66</v>
      </c>
      <c r="M2546" s="24" t="s">
        <v>67</v>
      </c>
      <c r="N2546" s="48"/>
      <c r="O2546" s="24" t="s">
        <v>604</v>
      </c>
      <c r="P2546" s="15" t="s">
        <v>2577</v>
      </c>
      <c r="Q2546" s="10"/>
      <c r="R2546" s="10"/>
      <c r="S2546" s="10" t="s">
        <v>536</v>
      </c>
      <c r="T2546" s="11" t="s">
        <v>536</v>
      </c>
      <c r="U2546" s="10" t="s">
        <v>2580</v>
      </c>
      <c r="V2546" s="10">
        <v>2710193200</v>
      </c>
      <c r="W2546" s="10" t="s">
        <v>604</v>
      </c>
      <c r="X2546" s="10" t="s">
        <v>5980</v>
      </c>
      <c r="Y2546" s="10" t="s">
        <v>360</v>
      </c>
      <c r="Z2546" s="10" t="s">
        <v>565</v>
      </c>
      <c r="AA2546" s="10" t="s">
        <v>5983</v>
      </c>
      <c r="AB2546" s="14" t="s">
        <v>1581</v>
      </c>
      <c r="AC2546" s="14"/>
      <c r="AD2546" s="14"/>
      <c r="AE2546" s="14"/>
      <c r="AF2546" s="14"/>
      <c r="AG2546" s="14"/>
      <c r="AH2546" s="14"/>
    </row>
    <row r="2547" spans="2:34" hidden="1" x14ac:dyDescent="0.35">
      <c r="B2547" s="10">
        <v>49172801</v>
      </c>
      <c r="C2547" s="10">
        <v>801</v>
      </c>
      <c r="D2547" s="11" t="s">
        <v>5984</v>
      </c>
      <c r="E2547" s="10"/>
      <c r="F2547" s="11"/>
      <c r="G2547" s="11" t="s">
        <v>46</v>
      </c>
      <c r="H2547" s="14" t="s">
        <v>79</v>
      </c>
      <c r="I2547" s="41" t="s">
        <v>79</v>
      </c>
      <c r="J2547" s="41"/>
      <c r="K2547" s="10"/>
      <c r="L2547" s="14" t="s">
        <v>66</v>
      </c>
      <c r="M2547" s="14" t="s">
        <v>67</v>
      </c>
      <c r="N2547" s="16" t="s">
        <v>604</v>
      </c>
      <c r="O2547" s="14" t="s">
        <v>604</v>
      </c>
      <c r="P2547" s="15" t="s">
        <v>2577</v>
      </c>
      <c r="Q2547" s="120"/>
      <c r="R2547" s="10"/>
      <c r="S2547" s="10" t="s">
        <v>536</v>
      </c>
      <c r="T2547" s="11" t="s">
        <v>536</v>
      </c>
      <c r="U2547" s="10" t="s">
        <v>2580</v>
      </c>
      <c r="V2547" s="10">
        <v>2710193100</v>
      </c>
      <c r="W2547" s="10" t="s">
        <v>44</v>
      </c>
      <c r="X2547" s="10"/>
      <c r="Y2547" s="10"/>
      <c r="Z2547" s="10"/>
      <c r="AA2547" s="10"/>
      <c r="AB2547" s="113"/>
      <c r="AC2547" s="14"/>
      <c r="AD2547" s="14"/>
      <c r="AE2547" s="14"/>
      <c r="AF2547" s="14"/>
      <c r="AG2547" s="14"/>
      <c r="AH2547" s="14"/>
    </row>
    <row r="2548" spans="2:34" hidden="1" x14ac:dyDescent="0.35">
      <c r="B2548" s="10">
        <v>43545809</v>
      </c>
      <c r="C2548" s="10">
        <v>809</v>
      </c>
      <c r="D2548" s="11" t="s">
        <v>5985</v>
      </c>
      <c r="E2548" s="11"/>
      <c r="F2548" s="11"/>
      <c r="G2548" s="11" t="s">
        <v>46</v>
      </c>
      <c r="H2548" s="14" t="s">
        <v>47</v>
      </c>
      <c r="I2548" s="41" t="s">
        <v>48</v>
      </c>
      <c r="J2548" s="41">
        <v>0</v>
      </c>
      <c r="K2548" s="10" t="s">
        <v>65</v>
      </c>
      <c r="L2548" s="14" t="s">
        <v>66</v>
      </c>
      <c r="M2548" s="14" t="s">
        <v>67</v>
      </c>
      <c r="N2548" s="16">
        <v>43709</v>
      </c>
      <c r="O2548" s="14" t="s">
        <v>53</v>
      </c>
      <c r="P2548" s="15" t="s">
        <v>2577</v>
      </c>
      <c r="Q2548" s="11"/>
      <c r="R2548" s="10"/>
      <c r="S2548" s="10" t="s">
        <v>536</v>
      </c>
      <c r="T2548" s="10" t="s">
        <v>536</v>
      </c>
      <c r="U2548" s="10" t="s">
        <v>2580</v>
      </c>
      <c r="V2548" s="10">
        <v>2710199200</v>
      </c>
      <c r="W2548" s="10" t="s">
        <v>83</v>
      </c>
      <c r="X2548" s="10" t="s">
        <v>5986</v>
      </c>
      <c r="Y2548" s="10" t="s">
        <v>360</v>
      </c>
      <c r="Z2548" s="10" t="s">
        <v>565</v>
      </c>
      <c r="AA2548" s="10" t="s">
        <v>5987</v>
      </c>
      <c r="AB2548" s="113" t="s">
        <v>1890</v>
      </c>
      <c r="AC2548" s="14"/>
      <c r="AD2548" s="14"/>
      <c r="AE2548" s="14"/>
      <c r="AF2548" s="14"/>
      <c r="AG2548" s="14"/>
      <c r="AH2548" s="14"/>
    </row>
    <row r="2549" spans="2:34" hidden="1" x14ac:dyDescent="0.35">
      <c r="B2549" s="10">
        <v>43544855</v>
      </c>
      <c r="C2549" s="10">
        <v>855</v>
      </c>
      <c r="D2549" s="11" t="s">
        <v>5988</v>
      </c>
      <c r="E2549" s="11">
        <v>45283801</v>
      </c>
      <c r="F2549" s="11" t="s">
        <v>409</v>
      </c>
      <c r="G2549" s="11" t="s">
        <v>46</v>
      </c>
      <c r="H2549" s="14" t="s">
        <v>163</v>
      </c>
      <c r="I2549" s="41" t="s">
        <v>164</v>
      </c>
      <c r="J2549" s="41" t="s">
        <v>119</v>
      </c>
      <c r="K2549" s="10" t="s">
        <v>65</v>
      </c>
      <c r="L2549" s="14" t="s">
        <v>66</v>
      </c>
      <c r="M2549" s="14" t="s">
        <v>67</v>
      </c>
      <c r="N2549" s="16">
        <v>43709</v>
      </c>
      <c r="O2549" s="14" t="s">
        <v>53</v>
      </c>
      <c r="P2549" s="15" t="s">
        <v>2577</v>
      </c>
      <c r="Q2549" s="111" t="s">
        <v>6980</v>
      </c>
      <c r="R2549" s="10" t="s">
        <v>54</v>
      </c>
      <c r="S2549" s="10" t="s">
        <v>536</v>
      </c>
      <c r="T2549" s="10"/>
      <c r="U2549" s="10" t="s">
        <v>55</v>
      </c>
      <c r="V2549" s="10">
        <v>2710199200</v>
      </c>
      <c r="W2549" s="10" t="s">
        <v>70</v>
      </c>
      <c r="X2549" s="10" t="s">
        <v>4938</v>
      </c>
      <c r="Y2549" s="10" t="s">
        <v>3119</v>
      </c>
      <c r="Z2549" s="10" t="s">
        <v>565</v>
      </c>
      <c r="AA2549" s="10" t="s">
        <v>5990</v>
      </c>
      <c r="AB2549" s="14" t="s">
        <v>1890</v>
      </c>
      <c r="AC2549" s="14"/>
      <c r="AD2549" s="14"/>
      <c r="AE2549" s="14"/>
      <c r="AF2549" s="14"/>
      <c r="AG2549" s="14"/>
      <c r="AH2549" s="14"/>
    </row>
    <row r="2550" spans="2:34" hidden="1" x14ac:dyDescent="0.35">
      <c r="B2550" s="10">
        <v>43544809</v>
      </c>
      <c r="C2550" s="10">
        <v>809</v>
      </c>
      <c r="D2550" s="11" t="s">
        <v>5991</v>
      </c>
      <c r="E2550" s="11">
        <v>45283801</v>
      </c>
      <c r="F2550" s="11" t="s">
        <v>409</v>
      </c>
      <c r="G2550" s="11" t="s">
        <v>46</v>
      </c>
      <c r="H2550" s="14" t="s">
        <v>47</v>
      </c>
      <c r="I2550" s="41" t="s">
        <v>48</v>
      </c>
      <c r="J2550" s="41" t="s">
        <v>119</v>
      </c>
      <c r="K2550" s="10" t="s">
        <v>65</v>
      </c>
      <c r="L2550" s="14" t="s">
        <v>66</v>
      </c>
      <c r="M2550" s="14" t="s">
        <v>67</v>
      </c>
      <c r="N2550" s="16">
        <v>43709</v>
      </c>
      <c r="O2550" s="14" t="s">
        <v>53</v>
      </c>
      <c r="P2550" s="15" t="s">
        <v>2577</v>
      </c>
      <c r="Q2550" s="11">
        <v>5011987050983</v>
      </c>
      <c r="R2550" s="10" t="s">
        <v>54</v>
      </c>
      <c r="S2550" s="10" t="s">
        <v>536</v>
      </c>
      <c r="T2550" s="10"/>
      <c r="U2550" s="10" t="s">
        <v>55</v>
      </c>
      <c r="V2550" s="10">
        <v>2710199200</v>
      </c>
      <c r="W2550" s="10" t="s">
        <v>83</v>
      </c>
      <c r="X2550" s="10" t="s">
        <v>4938</v>
      </c>
      <c r="Y2550" s="10" t="s">
        <v>360</v>
      </c>
      <c r="Z2550" s="10" t="s">
        <v>565</v>
      </c>
      <c r="AA2550" s="10" t="s">
        <v>5993</v>
      </c>
      <c r="AB2550" s="14" t="s">
        <v>1890</v>
      </c>
      <c r="AC2550" s="14"/>
      <c r="AD2550" s="14"/>
      <c r="AE2550" s="14"/>
      <c r="AF2550" s="14"/>
      <c r="AG2550" s="14"/>
      <c r="AH2550" s="14"/>
    </row>
    <row r="2551" spans="2:34" hidden="1" x14ac:dyDescent="0.35">
      <c r="B2551" s="10">
        <v>45879849</v>
      </c>
      <c r="C2551" s="10">
        <v>849</v>
      </c>
      <c r="D2551" s="11" t="s">
        <v>5994</v>
      </c>
      <c r="E2551" s="11"/>
      <c r="F2551" s="11"/>
      <c r="G2551" s="11" t="s">
        <v>46</v>
      </c>
      <c r="H2551" s="14" t="s">
        <v>2662</v>
      </c>
      <c r="I2551" s="41" t="s">
        <v>140</v>
      </c>
      <c r="J2551" s="41"/>
      <c r="K2551" s="10"/>
      <c r="L2551" s="14" t="s">
        <v>51</v>
      </c>
      <c r="M2551" s="14" t="s">
        <v>52</v>
      </c>
      <c r="N2551" s="16" t="s">
        <v>3</v>
      </c>
      <c r="O2551" s="14" t="s">
        <v>604</v>
      </c>
      <c r="P2551" s="15" t="s">
        <v>2577</v>
      </c>
      <c r="Q2551" s="11"/>
      <c r="R2551" s="10"/>
      <c r="S2551" s="10" t="s">
        <v>536</v>
      </c>
      <c r="T2551" s="10" t="s">
        <v>536</v>
      </c>
      <c r="U2551" s="10" t="s">
        <v>2580</v>
      </c>
      <c r="V2551" s="10">
        <v>2710193200</v>
      </c>
      <c r="W2551" s="10" t="s">
        <v>2582</v>
      </c>
      <c r="X2551" s="10" t="s">
        <v>5995</v>
      </c>
      <c r="Y2551" s="10" t="s">
        <v>354</v>
      </c>
      <c r="Z2551" s="10" t="s">
        <v>2664</v>
      </c>
      <c r="AA2551" s="10" t="s">
        <v>5996</v>
      </c>
      <c r="AB2551" s="113"/>
      <c r="AC2551" s="14"/>
      <c r="AD2551" s="14"/>
      <c r="AE2551" s="14"/>
      <c r="AF2551" s="14"/>
      <c r="AG2551" s="14"/>
      <c r="AH2551" s="14"/>
    </row>
    <row r="2552" spans="2:34" hidden="1" x14ac:dyDescent="0.35">
      <c r="B2552" s="10">
        <v>33008872</v>
      </c>
      <c r="C2552" s="10">
        <v>872</v>
      </c>
      <c r="D2552" s="11" t="s">
        <v>5997</v>
      </c>
      <c r="E2552" s="10"/>
      <c r="F2552" s="11"/>
      <c r="G2552" s="11" t="s">
        <v>46</v>
      </c>
      <c r="H2552" s="14" t="s">
        <v>2997</v>
      </c>
      <c r="I2552" s="41" t="s">
        <v>140</v>
      </c>
      <c r="J2552" s="41"/>
      <c r="K2552" s="10"/>
      <c r="L2552" s="14" t="s">
        <v>51</v>
      </c>
      <c r="M2552" s="14" t="s">
        <v>52</v>
      </c>
      <c r="N2552" s="16">
        <v>40809</v>
      </c>
      <c r="O2552" s="14" t="s">
        <v>92</v>
      </c>
      <c r="P2552" s="15" t="s">
        <v>2577</v>
      </c>
      <c r="Q2552" s="10"/>
      <c r="R2552" s="10"/>
      <c r="S2552" s="10" t="s">
        <v>536</v>
      </c>
      <c r="T2552" s="11" t="s">
        <v>536</v>
      </c>
      <c r="U2552" s="10" t="s">
        <v>2580</v>
      </c>
      <c r="V2552" s="10">
        <v>3819000000</v>
      </c>
      <c r="W2552" s="10" t="s">
        <v>2582</v>
      </c>
      <c r="X2552" s="10" t="s">
        <v>5998</v>
      </c>
      <c r="Y2552" s="10" t="s">
        <v>2658</v>
      </c>
      <c r="Z2552" s="10" t="s">
        <v>2642</v>
      </c>
      <c r="AA2552" s="10" t="s">
        <v>5999</v>
      </c>
      <c r="AB2552" s="14"/>
      <c r="AC2552" s="14"/>
      <c r="AD2552" s="14"/>
      <c r="AE2552" s="14"/>
      <c r="AF2552" s="14"/>
      <c r="AG2552" s="14"/>
      <c r="AH2552" s="14"/>
    </row>
    <row r="2553" spans="2:34" hidden="1" x14ac:dyDescent="0.35">
      <c r="B2553" s="10">
        <v>44521905</v>
      </c>
      <c r="C2553" s="10">
        <v>905</v>
      </c>
      <c r="D2553" s="11" t="s">
        <v>6000</v>
      </c>
      <c r="E2553" s="11"/>
      <c r="F2553" s="11"/>
      <c r="G2553" s="11" t="s">
        <v>46</v>
      </c>
      <c r="H2553" s="14" t="s">
        <v>735</v>
      </c>
      <c r="I2553" s="41" t="s">
        <v>63</v>
      </c>
      <c r="J2553" s="41">
        <v>0</v>
      </c>
      <c r="K2553" s="10" t="s">
        <v>65</v>
      </c>
      <c r="L2553" s="14" t="s">
        <v>66</v>
      </c>
      <c r="M2553" s="14" t="s">
        <v>67</v>
      </c>
      <c r="N2553" s="16" t="s">
        <v>6</v>
      </c>
      <c r="O2553" s="14" t="s">
        <v>53</v>
      </c>
      <c r="P2553" s="15" t="s">
        <v>2577</v>
      </c>
      <c r="Q2553" s="11"/>
      <c r="R2553" s="10"/>
      <c r="S2553" s="10">
        <v>43582905</v>
      </c>
      <c r="T2553" s="10" t="s">
        <v>1960</v>
      </c>
      <c r="U2553" s="10" t="s">
        <v>2594</v>
      </c>
      <c r="V2553" s="10">
        <v>2710193200</v>
      </c>
      <c r="W2553" s="10" t="s">
        <v>604</v>
      </c>
      <c r="X2553" s="10" t="s">
        <v>4865</v>
      </c>
      <c r="Y2553" s="10" t="s">
        <v>604</v>
      </c>
      <c r="Z2553" s="10" t="s">
        <v>604</v>
      </c>
      <c r="AA2553" s="10" t="s">
        <v>4866</v>
      </c>
      <c r="AB2553" s="113" t="s">
        <v>1890</v>
      </c>
      <c r="AC2553" s="14"/>
      <c r="AD2553" s="14"/>
      <c r="AE2553" s="14"/>
      <c r="AF2553" s="14"/>
      <c r="AG2553" s="14"/>
      <c r="AH2553" s="14"/>
    </row>
    <row r="2554" spans="2:34" hidden="1" x14ac:dyDescent="0.35">
      <c r="B2554" s="10">
        <v>43053849</v>
      </c>
      <c r="C2554" s="10">
        <v>849</v>
      </c>
      <c r="D2554" s="11" t="s">
        <v>6001</v>
      </c>
      <c r="E2554" s="11"/>
      <c r="F2554" s="11"/>
      <c r="G2554" s="11" t="s">
        <v>46</v>
      </c>
      <c r="H2554" s="14" t="s">
        <v>47</v>
      </c>
      <c r="I2554" s="41" t="s">
        <v>48</v>
      </c>
      <c r="J2554" s="41">
        <v>0</v>
      </c>
      <c r="K2554" s="10" t="s">
        <v>65</v>
      </c>
      <c r="L2554" s="14" t="s">
        <v>51</v>
      </c>
      <c r="M2554" s="14" t="s">
        <v>67</v>
      </c>
      <c r="N2554" s="16" t="s">
        <v>2577</v>
      </c>
      <c r="O2554" s="14" t="s">
        <v>53</v>
      </c>
      <c r="P2554" s="15" t="s">
        <v>2577</v>
      </c>
      <c r="Q2554" s="11"/>
      <c r="R2554" s="10"/>
      <c r="S2554" s="14">
        <v>44545849</v>
      </c>
      <c r="T2554" s="14" t="s">
        <v>2161</v>
      </c>
      <c r="U2554" s="10" t="s">
        <v>2594</v>
      </c>
      <c r="V2554" s="10">
        <v>3403190000</v>
      </c>
      <c r="W2554" s="10" t="s">
        <v>2582</v>
      </c>
      <c r="X2554" s="10" t="s">
        <v>604</v>
      </c>
      <c r="Y2554" s="10" t="s">
        <v>604</v>
      </c>
      <c r="Z2554" s="10" t="s">
        <v>604</v>
      </c>
      <c r="AA2554" s="10" t="s">
        <v>2581</v>
      </c>
      <c r="AB2554" s="113" t="s">
        <v>1890</v>
      </c>
      <c r="AC2554" s="14"/>
      <c r="AD2554" s="14"/>
      <c r="AE2554" s="14"/>
      <c r="AF2554" s="14"/>
      <c r="AG2554" s="14"/>
      <c r="AH2554" s="14"/>
    </row>
    <row r="2555" spans="2:34" hidden="1" x14ac:dyDescent="0.35">
      <c r="B2555" s="10">
        <v>44266801</v>
      </c>
      <c r="C2555" s="10">
        <v>801</v>
      </c>
      <c r="D2555" s="11" t="s">
        <v>6002</v>
      </c>
      <c r="E2555" s="11"/>
      <c r="F2555" s="11"/>
      <c r="G2555" s="11" t="s">
        <v>46</v>
      </c>
      <c r="H2555" s="14" t="s">
        <v>79</v>
      </c>
      <c r="I2555" s="41" t="s">
        <v>79</v>
      </c>
      <c r="J2555" s="41">
        <v>0</v>
      </c>
      <c r="K2555" s="10" t="s">
        <v>65</v>
      </c>
      <c r="L2555" s="14" t="s">
        <v>66</v>
      </c>
      <c r="M2555" s="14" t="s">
        <v>52</v>
      </c>
      <c r="N2555" s="16">
        <v>36801</v>
      </c>
      <c r="O2555" s="14" t="s">
        <v>53</v>
      </c>
      <c r="P2555" s="15" t="s">
        <v>2577</v>
      </c>
      <c r="Q2555" s="11"/>
      <c r="R2555" s="10"/>
      <c r="S2555" s="10" t="s">
        <v>536</v>
      </c>
      <c r="T2555" s="10" t="s">
        <v>536</v>
      </c>
      <c r="U2555" s="10" t="s">
        <v>2580</v>
      </c>
      <c r="V2555" s="10">
        <v>2710193200</v>
      </c>
      <c r="W2555" s="10" t="s">
        <v>44</v>
      </c>
      <c r="X2555" s="10" t="s">
        <v>6003</v>
      </c>
      <c r="Y2555" s="10">
        <v>1176</v>
      </c>
      <c r="Z2555" s="10" t="s">
        <v>392</v>
      </c>
      <c r="AA2555" s="10" t="s">
        <v>6004</v>
      </c>
      <c r="AB2555" s="113" t="s">
        <v>1890</v>
      </c>
      <c r="AC2555" s="14"/>
      <c r="AD2555" s="14"/>
      <c r="AE2555" s="14"/>
      <c r="AF2555" s="14"/>
      <c r="AG2555" s="14"/>
      <c r="AH2555" s="14"/>
    </row>
    <row r="2556" spans="2:34" hidden="1" x14ac:dyDescent="0.35">
      <c r="B2556" s="10">
        <v>44541809</v>
      </c>
      <c r="C2556" s="10">
        <v>809</v>
      </c>
      <c r="D2556" s="11" t="s">
        <v>6005</v>
      </c>
      <c r="E2556" s="11"/>
      <c r="F2556" s="11"/>
      <c r="G2556" s="11" t="s">
        <v>46</v>
      </c>
      <c r="H2556" s="14" t="s">
        <v>47</v>
      </c>
      <c r="I2556" s="41" t="s">
        <v>48</v>
      </c>
      <c r="J2556" s="41">
        <v>0</v>
      </c>
      <c r="K2556" s="10" t="s">
        <v>65</v>
      </c>
      <c r="L2556" s="14" t="s">
        <v>66</v>
      </c>
      <c r="M2556" s="14" t="s">
        <v>52</v>
      </c>
      <c r="N2556" s="16" t="s">
        <v>3</v>
      </c>
      <c r="O2556" s="14" t="s">
        <v>604</v>
      </c>
      <c r="P2556" s="15" t="s">
        <v>2577</v>
      </c>
      <c r="Q2556" s="11"/>
      <c r="R2556" s="10"/>
      <c r="S2556" s="10" t="s">
        <v>536</v>
      </c>
      <c r="T2556" s="10" t="s">
        <v>536</v>
      </c>
      <c r="U2556" s="10" t="s">
        <v>2580</v>
      </c>
      <c r="V2556" s="10">
        <v>2710193200</v>
      </c>
      <c r="W2556" s="10" t="s">
        <v>604</v>
      </c>
      <c r="X2556" s="10" t="s">
        <v>6006</v>
      </c>
      <c r="Y2556" s="10" t="s">
        <v>360</v>
      </c>
      <c r="Z2556" s="10" t="s">
        <v>5683</v>
      </c>
      <c r="AA2556" s="10" t="s">
        <v>6007</v>
      </c>
      <c r="AB2556" s="113" t="s">
        <v>1890</v>
      </c>
      <c r="AC2556" s="14"/>
      <c r="AD2556" s="14"/>
      <c r="AE2556" s="14"/>
      <c r="AF2556" s="14"/>
      <c r="AG2556" s="14"/>
      <c r="AH2556" s="14"/>
    </row>
    <row r="2557" spans="2:34" hidden="1" x14ac:dyDescent="0.35">
      <c r="B2557" s="10">
        <v>44541855</v>
      </c>
      <c r="C2557" s="10">
        <v>855</v>
      </c>
      <c r="D2557" s="11" t="s">
        <v>6008</v>
      </c>
      <c r="E2557" s="11"/>
      <c r="F2557" s="11"/>
      <c r="G2557" s="11" t="s">
        <v>46</v>
      </c>
      <c r="H2557" s="14" t="s">
        <v>163</v>
      </c>
      <c r="I2557" s="41" t="s">
        <v>164</v>
      </c>
      <c r="J2557" s="41">
        <v>0</v>
      </c>
      <c r="K2557" s="10" t="s">
        <v>65</v>
      </c>
      <c r="L2557" s="14" t="s">
        <v>66</v>
      </c>
      <c r="M2557" s="14" t="s">
        <v>52</v>
      </c>
      <c r="N2557" s="16" t="s">
        <v>3</v>
      </c>
      <c r="O2557" s="14" t="s">
        <v>604</v>
      </c>
      <c r="P2557" s="15" t="s">
        <v>2577</v>
      </c>
      <c r="Q2557" s="11"/>
      <c r="R2557" s="10"/>
      <c r="S2557" s="10" t="s">
        <v>536</v>
      </c>
      <c r="T2557" s="10" t="s">
        <v>536</v>
      </c>
      <c r="U2557" s="10" t="s">
        <v>2580</v>
      </c>
      <c r="V2557" s="10">
        <v>2710193200</v>
      </c>
      <c r="W2557" s="10" t="s">
        <v>604</v>
      </c>
      <c r="X2557" s="10" t="s">
        <v>6006</v>
      </c>
      <c r="Y2557" s="10" t="s">
        <v>1414</v>
      </c>
      <c r="Z2557" s="10" t="s">
        <v>5683</v>
      </c>
      <c r="AA2557" s="10" t="s">
        <v>6009</v>
      </c>
      <c r="AB2557" s="113" t="s">
        <v>1890</v>
      </c>
      <c r="AC2557" s="14"/>
      <c r="AD2557" s="14"/>
      <c r="AE2557" s="14"/>
      <c r="AF2557" s="14"/>
      <c r="AG2557" s="14"/>
      <c r="AH2557" s="14"/>
    </row>
    <row r="2558" spans="2:34" hidden="1" x14ac:dyDescent="0.35">
      <c r="B2558" s="10">
        <v>44549809</v>
      </c>
      <c r="C2558" s="10">
        <v>809</v>
      </c>
      <c r="D2558" s="11" t="s">
        <v>6010</v>
      </c>
      <c r="E2558" s="10"/>
      <c r="F2558" s="11"/>
      <c r="G2558" s="11" t="s">
        <v>46</v>
      </c>
      <c r="H2558" s="14" t="s">
        <v>47</v>
      </c>
      <c r="I2558" s="41" t="s">
        <v>48</v>
      </c>
      <c r="J2558" s="41">
        <v>0</v>
      </c>
      <c r="K2558" s="10" t="s">
        <v>65</v>
      </c>
      <c r="L2558" s="14" t="s">
        <v>66</v>
      </c>
      <c r="M2558" s="14" t="s">
        <v>52</v>
      </c>
      <c r="N2558" s="16" t="s">
        <v>3</v>
      </c>
      <c r="O2558" s="14" t="s">
        <v>604</v>
      </c>
      <c r="P2558" s="15" t="s">
        <v>2577</v>
      </c>
      <c r="Q2558" s="10"/>
      <c r="R2558" s="10"/>
      <c r="S2558" s="10" t="s">
        <v>536</v>
      </c>
      <c r="T2558" s="11" t="s">
        <v>536</v>
      </c>
      <c r="U2558" s="10" t="s">
        <v>2580</v>
      </c>
      <c r="V2558" s="10">
        <v>2710193200</v>
      </c>
      <c r="W2558" s="10" t="s">
        <v>604</v>
      </c>
      <c r="X2558" s="10" t="s">
        <v>6011</v>
      </c>
      <c r="Y2558" s="10" t="s">
        <v>360</v>
      </c>
      <c r="Z2558" s="10" t="s">
        <v>5683</v>
      </c>
      <c r="AA2558" s="10" t="s">
        <v>6012</v>
      </c>
      <c r="AB2558" s="113" t="s">
        <v>1890</v>
      </c>
      <c r="AC2558" s="14"/>
      <c r="AD2558" s="14"/>
      <c r="AE2558" s="14"/>
      <c r="AF2558" s="14"/>
      <c r="AG2558" s="14"/>
      <c r="AH2558" s="14"/>
    </row>
    <row r="2559" spans="2:34" hidden="1" x14ac:dyDescent="0.35">
      <c r="B2559" s="10">
        <v>44549855</v>
      </c>
      <c r="C2559" s="10">
        <v>855</v>
      </c>
      <c r="D2559" s="11" t="s">
        <v>6013</v>
      </c>
      <c r="E2559" s="11"/>
      <c r="F2559" s="11"/>
      <c r="G2559" s="11" t="s">
        <v>46</v>
      </c>
      <c r="H2559" s="14" t="s">
        <v>163</v>
      </c>
      <c r="I2559" s="41" t="s">
        <v>164</v>
      </c>
      <c r="J2559" s="41">
        <v>0</v>
      </c>
      <c r="K2559" s="10" t="s">
        <v>65</v>
      </c>
      <c r="L2559" s="14" t="s">
        <v>66</v>
      </c>
      <c r="M2559" s="14" t="s">
        <v>52</v>
      </c>
      <c r="N2559" s="16" t="s">
        <v>3</v>
      </c>
      <c r="O2559" s="14" t="s">
        <v>604</v>
      </c>
      <c r="P2559" s="15" t="s">
        <v>2577</v>
      </c>
      <c r="Q2559" s="11"/>
      <c r="R2559" s="10"/>
      <c r="S2559" s="10" t="s">
        <v>536</v>
      </c>
      <c r="T2559" s="10" t="s">
        <v>536</v>
      </c>
      <c r="U2559" s="10" t="s">
        <v>2580</v>
      </c>
      <c r="V2559" s="10">
        <v>2710193200</v>
      </c>
      <c r="W2559" s="10" t="s">
        <v>604</v>
      </c>
      <c r="X2559" s="10" t="s">
        <v>6011</v>
      </c>
      <c r="Y2559" s="10" t="s">
        <v>1414</v>
      </c>
      <c r="Z2559" s="10" t="s">
        <v>5683</v>
      </c>
      <c r="AA2559" s="10" t="s">
        <v>6014</v>
      </c>
      <c r="AB2559" s="113" t="s">
        <v>1890</v>
      </c>
      <c r="AC2559" s="14"/>
      <c r="AD2559" s="14"/>
      <c r="AE2559" s="14"/>
      <c r="AF2559" s="14"/>
      <c r="AG2559" s="14"/>
      <c r="AH2559" s="14"/>
    </row>
    <row r="2560" spans="2:34" hidden="1" x14ac:dyDescent="0.35">
      <c r="B2560" s="10">
        <v>44533809</v>
      </c>
      <c r="C2560" s="10">
        <v>809</v>
      </c>
      <c r="D2560" s="11" t="s">
        <v>6015</v>
      </c>
      <c r="E2560" s="10"/>
      <c r="F2560" s="11"/>
      <c r="G2560" s="11" t="s">
        <v>46</v>
      </c>
      <c r="H2560" s="14" t="s">
        <v>47</v>
      </c>
      <c r="I2560" s="41" t="s">
        <v>48</v>
      </c>
      <c r="J2560" s="41">
        <v>0</v>
      </c>
      <c r="K2560" s="10" t="s">
        <v>65</v>
      </c>
      <c r="L2560" s="14" t="s">
        <v>66</v>
      </c>
      <c r="M2560" s="14" t="s">
        <v>52</v>
      </c>
      <c r="N2560" s="16" t="s">
        <v>3</v>
      </c>
      <c r="O2560" s="14" t="s">
        <v>604</v>
      </c>
      <c r="P2560" s="15" t="s">
        <v>2577</v>
      </c>
      <c r="Q2560" s="10"/>
      <c r="R2560" s="10"/>
      <c r="S2560" s="10" t="s">
        <v>536</v>
      </c>
      <c r="T2560" s="11" t="s">
        <v>536</v>
      </c>
      <c r="U2560" s="10" t="s">
        <v>2580</v>
      </c>
      <c r="V2560" s="10">
        <v>2710193200</v>
      </c>
      <c r="W2560" s="10" t="s">
        <v>604</v>
      </c>
      <c r="X2560" s="10" t="s">
        <v>6016</v>
      </c>
      <c r="Y2560" s="10" t="s">
        <v>360</v>
      </c>
      <c r="Z2560" s="10" t="s">
        <v>5683</v>
      </c>
      <c r="AA2560" s="10" t="s">
        <v>6017</v>
      </c>
      <c r="AB2560" s="113" t="s">
        <v>1890</v>
      </c>
      <c r="AC2560" s="14"/>
      <c r="AD2560" s="14"/>
      <c r="AE2560" s="14"/>
      <c r="AF2560" s="14"/>
      <c r="AG2560" s="14"/>
      <c r="AH2560" s="14"/>
    </row>
    <row r="2561" spans="2:34" hidden="1" x14ac:dyDescent="0.35">
      <c r="B2561" s="10">
        <v>44533855</v>
      </c>
      <c r="C2561" s="10">
        <v>855</v>
      </c>
      <c r="D2561" s="11" t="s">
        <v>6018</v>
      </c>
      <c r="E2561" s="10"/>
      <c r="F2561" s="11"/>
      <c r="G2561" s="11" t="s">
        <v>46</v>
      </c>
      <c r="H2561" s="14" t="s">
        <v>163</v>
      </c>
      <c r="I2561" s="41" t="s">
        <v>164</v>
      </c>
      <c r="J2561" s="41">
        <v>0</v>
      </c>
      <c r="K2561" s="10" t="s">
        <v>65</v>
      </c>
      <c r="L2561" s="14" t="s">
        <v>66</v>
      </c>
      <c r="M2561" s="14" t="s">
        <v>52</v>
      </c>
      <c r="N2561" s="16" t="s">
        <v>3</v>
      </c>
      <c r="O2561" s="14" t="s">
        <v>604</v>
      </c>
      <c r="P2561" s="15" t="s">
        <v>2577</v>
      </c>
      <c r="Q2561" s="10"/>
      <c r="R2561" s="10"/>
      <c r="S2561" s="10" t="s">
        <v>536</v>
      </c>
      <c r="T2561" s="11" t="s">
        <v>536</v>
      </c>
      <c r="U2561" s="10" t="s">
        <v>2580</v>
      </c>
      <c r="V2561" s="10">
        <v>2710193200</v>
      </c>
      <c r="W2561" s="10" t="s">
        <v>604</v>
      </c>
      <c r="X2561" s="10" t="s">
        <v>6016</v>
      </c>
      <c r="Y2561" s="10" t="s">
        <v>1414</v>
      </c>
      <c r="Z2561" s="10" t="s">
        <v>5683</v>
      </c>
      <c r="AA2561" s="10" t="s">
        <v>6019</v>
      </c>
      <c r="AB2561" s="113" t="s">
        <v>1890</v>
      </c>
      <c r="AC2561" s="14"/>
      <c r="AD2561" s="14"/>
      <c r="AE2561" s="14"/>
      <c r="AF2561" s="14"/>
      <c r="AG2561" s="14"/>
      <c r="AH2561" s="14"/>
    </row>
    <row r="2562" spans="2:34" hidden="1" x14ac:dyDescent="0.35">
      <c r="B2562" s="10">
        <v>45371905</v>
      </c>
      <c r="C2562" s="10">
        <v>905</v>
      </c>
      <c r="D2562" s="11" t="s">
        <v>6020</v>
      </c>
      <c r="E2562" s="10"/>
      <c r="F2562" s="11"/>
      <c r="G2562" s="11" t="s">
        <v>46</v>
      </c>
      <c r="H2562" s="14" t="s">
        <v>735</v>
      </c>
      <c r="I2562" s="41" t="s">
        <v>63</v>
      </c>
      <c r="J2562" s="41">
        <v>0</v>
      </c>
      <c r="K2562" s="10" t="s">
        <v>65</v>
      </c>
      <c r="L2562" s="14" t="s">
        <v>66</v>
      </c>
      <c r="M2562" s="14" t="s">
        <v>67</v>
      </c>
      <c r="N2562" s="16">
        <v>42826</v>
      </c>
      <c r="O2562" s="14" t="s">
        <v>53</v>
      </c>
      <c r="P2562" s="15" t="s">
        <v>2577</v>
      </c>
      <c r="Q2562" s="10"/>
      <c r="R2562" s="10"/>
      <c r="S2562" s="10" t="s">
        <v>536</v>
      </c>
      <c r="T2562" s="11" t="s">
        <v>536</v>
      </c>
      <c r="U2562" s="10" t="s">
        <v>2580</v>
      </c>
      <c r="V2562" s="10">
        <v>2710193200</v>
      </c>
      <c r="W2562" s="10" t="s">
        <v>70</v>
      </c>
      <c r="X2562" s="10" t="s">
        <v>6021</v>
      </c>
      <c r="Y2562" s="10" t="s">
        <v>3314</v>
      </c>
      <c r="Z2562" s="10" t="s">
        <v>565</v>
      </c>
      <c r="AA2562" s="10" t="s">
        <v>6022</v>
      </c>
      <c r="AB2562" s="113" t="s">
        <v>1890</v>
      </c>
      <c r="AC2562" s="14"/>
      <c r="AD2562" s="14"/>
      <c r="AE2562" s="14"/>
      <c r="AF2562" s="14"/>
      <c r="AG2562" s="14"/>
      <c r="AH2562" s="14"/>
    </row>
    <row r="2563" spans="2:34" hidden="1" x14ac:dyDescent="0.35">
      <c r="B2563" s="10">
        <v>45371907</v>
      </c>
      <c r="C2563" s="10">
        <v>907</v>
      </c>
      <c r="D2563" s="11" t="s">
        <v>6023</v>
      </c>
      <c r="E2563" s="11"/>
      <c r="F2563" s="11"/>
      <c r="G2563" s="11" t="s">
        <v>46</v>
      </c>
      <c r="H2563" s="14" t="s">
        <v>2583</v>
      </c>
      <c r="I2563" s="41" t="s">
        <v>364</v>
      </c>
      <c r="J2563" s="41">
        <v>0</v>
      </c>
      <c r="K2563" s="10" t="s">
        <v>65</v>
      </c>
      <c r="L2563" s="14" t="s">
        <v>66</v>
      </c>
      <c r="M2563" s="14" t="s">
        <v>67</v>
      </c>
      <c r="N2563" s="16">
        <v>42954</v>
      </c>
      <c r="O2563" s="14" t="s">
        <v>53</v>
      </c>
      <c r="P2563" s="15" t="s">
        <v>2577</v>
      </c>
      <c r="Q2563" s="111"/>
      <c r="R2563" s="10"/>
      <c r="S2563" s="10" t="s">
        <v>536</v>
      </c>
      <c r="T2563" s="10" t="s">
        <v>536</v>
      </c>
      <c r="U2563" s="10" t="s">
        <v>2580</v>
      </c>
      <c r="V2563" s="10">
        <v>2710193200</v>
      </c>
      <c r="W2563" s="10" t="s">
        <v>70</v>
      </c>
      <c r="X2563" s="10" t="s">
        <v>6021</v>
      </c>
      <c r="Y2563" s="10" t="s">
        <v>3317</v>
      </c>
      <c r="Z2563" s="10" t="s">
        <v>565</v>
      </c>
      <c r="AA2563" s="10" t="s">
        <v>6024</v>
      </c>
      <c r="AB2563" s="113" t="s">
        <v>1890</v>
      </c>
      <c r="AC2563" s="14"/>
      <c r="AD2563" s="14"/>
      <c r="AE2563" s="14"/>
      <c r="AF2563" s="14"/>
      <c r="AG2563" s="14"/>
      <c r="AH2563" s="14"/>
    </row>
    <row r="2564" spans="2:34" hidden="1" x14ac:dyDescent="0.35">
      <c r="B2564" s="10">
        <v>45275801</v>
      </c>
      <c r="C2564" s="10">
        <v>801</v>
      </c>
      <c r="D2564" s="11" t="s">
        <v>1908</v>
      </c>
      <c r="E2564" s="11"/>
      <c r="F2564" s="11"/>
      <c r="G2564" s="11" t="s">
        <v>46</v>
      </c>
      <c r="H2564" s="14" t="s">
        <v>79</v>
      </c>
      <c r="I2564" s="41" t="s">
        <v>79</v>
      </c>
      <c r="J2564" s="41">
        <v>0</v>
      </c>
      <c r="K2564" s="10" t="s">
        <v>65</v>
      </c>
      <c r="L2564" s="14" t="s">
        <v>66</v>
      </c>
      <c r="M2564" s="14" t="s">
        <v>52</v>
      </c>
      <c r="N2564" s="16" t="s">
        <v>2577</v>
      </c>
      <c r="O2564" s="14" t="s">
        <v>53</v>
      </c>
      <c r="P2564" s="15" t="s">
        <v>2577</v>
      </c>
      <c r="Q2564" s="11"/>
      <c r="R2564" s="10"/>
      <c r="S2564" s="10" t="s">
        <v>536</v>
      </c>
      <c r="T2564" s="10" t="s">
        <v>536</v>
      </c>
      <c r="U2564" s="10" t="s">
        <v>2580</v>
      </c>
      <c r="V2564" s="10">
        <v>2710193200</v>
      </c>
      <c r="W2564" s="10" t="s">
        <v>44</v>
      </c>
      <c r="X2564" s="10" t="s">
        <v>6021</v>
      </c>
      <c r="Y2564" s="10">
        <v>1176</v>
      </c>
      <c r="Z2564" s="10" t="s">
        <v>392</v>
      </c>
      <c r="AA2564" s="10" t="s">
        <v>6025</v>
      </c>
      <c r="AB2564" s="113" t="s">
        <v>1890</v>
      </c>
      <c r="AC2564" s="14"/>
      <c r="AD2564" s="14"/>
      <c r="AE2564" s="14"/>
      <c r="AF2564" s="14"/>
      <c r="AG2564" s="14"/>
      <c r="AH2564" s="14"/>
    </row>
    <row r="2565" spans="2:34" hidden="1" x14ac:dyDescent="0.35">
      <c r="B2565" s="10">
        <v>45387855</v>
      </c>
      <c r="C2565" s="10">
        <v>855</v>
      </c>
      <c r="D2565" s="11" t="s">
        <v>2576</v>
      </c>
      <c r="E2565" s="11">
        <v>45387801</v>
      </c>
      <c r="F2565" s="11" t="s">
        <v>1919</v>
      </c>
      <c r="G2565" s="11" t="s">
        <v>46</v>
      </c>
      <c r="H2565" s="14" t="s">
        <v>163</v>
      </c>
      <c r="I2565" s="41" t="s">
        <v>164</v>
      </c>
      <c r="J2565" s="41" t="s">
        <v>119</v>
      </c>
      <c r="K2565" s="10" t="s">
        <v>65</v>
      </c>
      <c r="L2565" s="14" t="s">
        <v>66</v>
      </c>
      <c r="M2565" s="14" t="s">
        <v>67</v>
      </c>
      <c r="N2565" s="16">
        <v>43709</v>
      </c>
      <c r="O2565" s="14" t="s">
        <v>53</v>
      </c>
      <c r="P2565" s="15" t="s">
        <v>2577</v>
      </c>
      <c r="Q2565" s="111" t="s">
        <v>6981</v>
      </c>
      <c r="R2565" s="10" t="s">
        <v>54</v>
      </c>
      <c r="S2565" s="10" t="s">
        <v>44</v>
      </c>
      <c r="T2565" s="10" t="s">
        <v>44</v>
      </c>
      <c r="U2565" s="10" t="s">
        <v>55</v>
      </c>
      <c r="V2565" s="10">
        <v>2710193200</v>
      </c>
      <c r="W2565" s="10" t="s">
        <v>70</v>
      </c>
      <c r="X2565" s="10" t="s">
        <v>1932</v>
      </c>
      <c r="Y2565" s="10" t="s">
        <v>5688</v>
      </c>
      <c r="Z2565" s="10" t="s">
        <v>565</v>
      </c>
      <c r="AA2565" s="10" t="s">
        <v>6027</v>
      </c>
      <c r="AB2565" s="113" t="s">
        <v>1890</v>
      </c>
      <c r="AC2565" s="14"/>
      <c r="AD2565" s="14"/>
      <c r="AE2565" s="14"/>
      <c r="AF2565" s="14"/>
      <c r="AG2565" s="14"/>
      <c r="AH2565" s="14"/>
    </row>
    <row r="2566" spans="2:34" hidden="1" x14ac:dyDescent="0.35">
      <c r="B2566" s="10">
        <v>45387967</v>
      </c>
      <c r="C2566" s="10">
        <v>967</v>
      </c>
      <c r="D2566" s="11" t="s">
        <v>6028</v>
      </c>
      <c r="E2566" s="11"/>
      <c r="F2566" s="11"/>
      <c r="G2566" s="11" t="s">
        <v>46</v>
      </c>
      <c r="H2566" s="14" t="s">
        <v>151</v>
      </c>
      <c r="I2566" s="41" t="s">
        <v>86</v>
      </c>
      <c r="J2566" s="41">
        <v>0</v>
      </c>
      <c r="K2566" s="10" t="s">
        <v>65</v>
      </c>
      <c r="L2566" s="14" t="s">
        <v>66</v>
      </c>
      <c r="M2566" s="14" t="s">
        <v>67</v>
      </c>
      <c r="N2566" s="16">
        <v>43952</v>
      </c>
      <c r="O2566" s="14" t="s">
        <v>53</v>
      </c>
      <c r="P2566" s="15" t="s">
        <v>2577</v>
      </c>
      <c r="Q2566" s="11"/>
      <c r="R2566" s="10"/>
      <c r="S2566" s="10" t="s">
        <v>536</v>
      </c>
      <c r="T2566" s="10" t="s">
        <v>536</v>
      </c>
      <c r="U2566" s="10" t="s">
        <v>2580</v>
      </c>
      <c r="V2566" s="10">
        <v>2710193200</v>
      </c>
      <c r="W2566" s="10" t="s">
        <v>83</v>
      </c>
      <c r="X2566" s="10" t="s">
        <v>1932</v>
      </c>
      <c r="Y2566" s="10" t="s">
        <v>87</v>
      </c>
      <c r="Z2566" s="10" t="s">
        <v>565</v>
      </c>
      <c r="AA2566" s="10" t="s">
        <v>1929</v>
      </c>
      <c r="AB2566" s="113" t="s">
        <v>1890</v>
      </c>
      <c r="AC2566" s="14"/>
      <c r="AD2566" s="14"/>
      <c r="AE2566" s="14"/>
      <c r="AF2566" s="14"/>
      <c r="AG2566" s="14"/>
      <c r="AH2566" s="14"/>
    </row>
    <row r="2567" spans="2:34" hidden="1" x14ac:dyDescent="0.35">
      <c r="B2567" s="10">
        <v>45372815</v>
      </c>
      <c r="C2567" s="10">
        <v>815</v>
      </c>
      <c r="D2567" s="11" t="s">
        <v>6029</v>
      </c>
      <c r="E2567" s="11" t="s">
        <v>6943</v>
      </c>
      <c r="F2567" s="11" t="s">
        <v>6030</v>
      </c>
      <c r="G2567" s="11" t="s">
        <v>46</v>
      </c>
      <c r="H2567" s="14" t="s">
        <v>1578</v>
      </c>
      <c r="I2567" s="41" t="s">
        <v>447</v>
      </c>
      <c r="J2567" s="41" t="s">
        <v>119</v>
      </c>
      <c r="K2567" s="10" t="s">
        <v>65</v>
      </c>
      <c r="L2567" s="14" t="s">
        <v>66</v>
      </c>
      <c r="M2567" s="14" t="s">
        <v>67</v>
      </c>
      <c r="N2567" s="16">
        <v>43952</v>
      </c>
      <c r="O2567" s="14" t="s">
        <v>53</v>
      </c>
      <c r="P2567" s="15" t="s">
        <v>2577</v>
      </c>
      <c r="Q2567" s="11">
        <v>5011987080102</v>
      </c>
      <c r="R2567" s="10" t="s">
        <v>54</v>
      </c>
      <c r="S2567" s="10" t="s">
        <v>536</v>
      </c>
      <c r="T2567" s="10"/>
      <c r="U2567" s="10" t="s">
        <v>55</v>
      </c>
      <c r="V2567" s="10">
        <v>2710193200</v>
      </c>
      <c r="W2567" s="10" t="s">
        <v>83</v>
      </c>
      <c r="X2567" s="10" t="s">
        <v>6032</v>
      </c>
      <c r="Y2567" s="10" t="s">
        <v>5670</v>
      </c>
      <c r="Z2567" s="10" t="s">
        <v>565</v>
      </c>
      <c r="AA2567" s="10" t="s">
        <v>6033</v>
      </c>
      <c r="AB2567" s="113" t="s">
        <v>1890</v>
      </c>
      <c r="AC2567" s="14"/>
      <c r="AD2567" s="14"/>
      <c r="AE2567" s="14"/>
      <c r="AF2567" s="14"/>
      <c r="AG2567" s="14"/>
      <c r="AH2567" s="14"/>
    </row>
    <row r="2568" spans="2:34" hidden="1" x14ac:dyDescent="0.35">
      <c r="B2568" s="10">
        <v>45276907</v>
      </c>
      <c r="C2568" s="24">
        <v>907</v>
      </c>
      <c r="D2568" s="11" t="s">
        <v>6034</v>
      </c>
      <c r="E2568" s="66"/>
      <c r="F2568" s="24"/>
      <c r="G2568" s="24" t="s">
        <v>46</v>
      </c>
      <c r="H2568" s="24" t="s">
        <v>2583</v>
      </c>
      <c r="I2568" s="24" t="s">
        <v>364</v>
      </c>
      <c r="J2568" s="24">
        <v>0</v>
      </c>
      <c r="K2568" s="24" t="s">
        <v>65</v>
      </c>
      <c r="L2568" s="24" t="s">
        <v>66</v>
      </c>
      <c r="M2568" s="24" t="s">
        <v>52</v>
      </c>
      <c r="N2568" s="48">
        <v>41186</v>
      </c>
      <c r="O2568" s="24" t="s">
        <v>53</v>
      </c>
      <c r="P2568" s="15" t="s">
        <v>2577</v>
      </c>
      <c r="Q2568" s="24"/>
      <c r="R2568" s="24"/>
      <c r="S2568" s="24">
        <v>45276905</v>
      </c>
      <c r="T2568" s="40" t="s">
        <v>1938</v>
      </c>
      <c r="U2568" s="24" t="s">
        <v>2594</v>
      </c>
      <c r="V2568" s="24">
        <v>2710193200</v>
      </c>
      <c r="W2568" s="14" t="s">
        <v>604</v>
      </c>
      <c r="X2568" s="24" t="s">
        <v>6032</v>
      </c>
      <c r="Y2568" s="24" t="s">
        <v>3317</v>
      </c>
      <c r="Z2568" s="24" t="s">
        <v>73</v>
      </c>
      <c r="AA2568" s="24" t="s">
        <v>6035</v>
      </c>
      <c r="AB2568" s="117" t="s">
        <v>1890</v>
      </c>
      <c r="AC2568" s="51"/>
      <c r="AD2568" s="51"/>
      <c r="AE2568" s="24"/>
      <c r="AF2568" s="38"/>
      <c r="AG2568"/>
      <c r="AH2568"/>
    </row>
    <row r="2569" spans="2:34" hidden="1" x14ac:dyDescent="0.35">
      <c r="B2569" s="24">
        <v>45372801</v>
      </c>
      <c r="C2569" s="24">
        <v>801</v>
      </c>
      <c r="D2569" s="24" t="s">
        <v>6030</v>
      </c>
      <c r="E2569" s="66"/>
      <c r="F2569" s="24"/>
      <c r="G2569" s="24" t="s">
        <v>46</v>
      </c>
      <c r="H2569" s="89" t="s">
        <v>79</v>
      </c>
      <c r="I2569" s="89" t="s">
        <v>79</v>
      </c>
      <c r="J2569" s="24">
        <v>0</v>
      </c>
      <c r="K2569" s="24" t="s">
        <v>65</v>
      </c>
      <c r="L2569" s="89" t="s">
        <v>66</v>
      </c>
      <c r="M2569" s="24" t="s">
        <v>67</v>
      </c>
      <c r="N2569" s="121">
        <v>42830</v>
      </c>
      <c r="O2569" s="25" t="s">
        <v>53</v>
      </c>
      <c r="P2569" s="24" t="s">
        <v>2577</v>
      </c>
      <c r="Q2569" s="24"/>
      <c r="R2569" s="24"/>
      <c r="S2569" s="24" t="s">
        <v>536</v>
      </c>
      <c r="T2569" s="24" t="s">
        <v>536</v>
      </c>
      <c r="U2569" s="24" t="s">
        <v>2580</v>
      </c>
      <c r="V2569" s="24">
        <v>2710199900</v>
      </c>
      <c r="W2569" s="24" t="s">
        <v>44</v>
      </c>
      <c r="X2569" s="24" t="s">
        <v>6032</v>
      </c>
      <c r="Y2569" s="24">
        <v>1176</v>
      </c>
      <c r="Z2569" s="24" t="s">
        <v>392</v>
      </c>
      <c r="AA2569" s="24" t="s">
        <v>1953</v>
      </c>
      <c r="AB2569" s="118" t="s">
        <v>1890</v>
      </c>
    </row>
    <row r="2570" spans="2:34" hidden="1" x14ac:dyDescent="0.35">
      <c r="B2570" s="24">
        <v>45372967</v>
      </c>
      <c r="C2570" s="24">
        <v>967</v>
      </c>
      <c r="D2570" s="24" t="s">
        <v>6036</v>
      </c>
      <c r="E2570" s="66"/>
      <c r="F2570" s="24"/>
      <c r="G2570" s="24" t="s">
        <v>46</v>
      </c>
      <c r="H2570" s="89" t="s">
        <v>151</v>
      </c>
      <c r="I2570" s="89" t="s">
        <v>86</v>
      </c>
      <c r="J2570" s="24">
        <v>0</v>
      </c>
      <c r="K2570" s="24" t="s">
        <v>65</v>
      </c>
      <c r="L2570" s="89" t="s">
        <v>66</v>
      </c>
      <c r="M2570" s="24" t="s">
        <v>67</v>
      </c>
      <c r="N2570" s="121">
        <v>43709</v>
      </c>
      <c r="O2570" s="25" t="s">
        <v>604</v>
      </c>
      <c r="P2570" s="24" t="s">
        <v>2577</v>
      </c>
      <c r="Q2570" s="24"/>
      <c r="R2570" s="24"/>
      <c r="S2570" s="24" t="s">
        <v>536</v>
      </c>
      <c r="T2570" s="24" t="s">
        <v>536</v>
      </c>
      <c r="U2570" s="24" t="s">
        <v>2580</v>
      </c>
      <c r="V2570" s="24">
        <v>2710193200</v>
      </c>
      <c r="W2570" s="24" t="s">
        <v>83</v>
      </c>
      <c r="X2570" s="24" t="s">
        <v>6032</v>
      </c>
      <c r="Y2570" s="24" t="s">
        <v>87</v>
      </c>
      <c r="Z2570" s="24" t="s">
        <v>565</v>
      </c>
      <c r="AA2570" s="24" t="s">
        <v>6037</v>
      </c>
      <c r="AB2570" s="118" t="s">
        <v>1890</v>
      </c>
    </row>
    <row r="2571" spans="2:34" hidden="1" x14ac:dyDescent="0.35">
      <c r="B2571" s="24">
        <v>43588860</v>
      </c>
      <c r="C2571" s="24">
        <v>860</v>
      </c>
      <c r="D2571" s="24" t="s">
        <v>6038</v>
      </c>
      <c r="E2571" s="66"/>
      <c r="F2571" s="24"/>
      <c r="G2571" s="24" t="s">
        <v>46</v>
      </c>
      <c r="H2571" s="89" t="s">
        <v>2834</v>
      </c>
      <c r="I2571" s="89" t="s">
        <v>140</v>
      </c>
      <c r="J2571" s="24">
        <v>0</v>
      </c>
      <c r="K2571" s="24" t="s">
        <v>65</v>
      </c>
      <c r="L2571" s="89" t="s">
        <v>51</v>
      </c>
      <c r="M2571" s="24" t="s">
        <v>52</v>
      </c>
      <c r="N2571" s="121">
        <v>41820</v>
      </c>
      <c r="O2571" s="25" t="s">
        <v>53</v>
      </c>
      <c r="P2571" s="24" t="s">
        <v>2577</v>
      </c>
      <c r="Q2571" s="24"/>
      <c r="R2571" s="24"/>
      <c r="S2571" s="24">
        <v>45292855</v>
      </c>
      <c r="T2571" s="24" t="s">
        <v>1976</v>
      </c>
      <c r="U2571" s="24" t="s">
        <v>2594</v>
      </c>
      <c r="V2571" s="24">
        <v>2710193200</v>
      </c>
      <c r="W2571" s="24" t="s">
        <v>2582</v>
      </c>
      <c r="X2571" s="24" t="s">
        <v>6039</v>
      </c>
      <c r="Y2571" s="24" t="s">
        <v>6040</v>
      </c>
      <c r="Z2571" s="24" t="s">
        <v>2664</v>
      </c>
      <c r="AA2571" s="24" t="s">
        <v>6041</v>
      </c>
      <c r="AB2571" s="118" t="s">
        <v>1890</v>
      </c>
    </row>
    <row r="2572" spans="2:34" hidden="1" x14ac:dyDescent="0.35">
      <c r="B2572" s="24">
        <v>43522855</v>
      </c>
      <c r="C2572" s="24">
        <v>855</v>
      </c>
      <c r="D2572" s="24" t="s">
        <v>6042</v>
      </c>
      <c r="E2572" s="66"/>
      <c r="F2572" s="24"/>
      <c r="G2572" s="24" t="s">
        <v>46</v>
      </c>
      <c r="H2572" s="89" t="s">
        <v>163</v>
      </c>
      <c r="I2572" s="89" t="s">
        <v>164</v>
      </c>
      <c r="J2572" s="24">
        <v>0</v>
      </c>
      <c r="K2572" s="24" t="s">
        <v>65</v>
      </c>
      <c r="L2572" s="89" t="s">
        <v>66</v>
      </c>
      <c r="M2572" s="24" t="s">
        <v>67</v>
      </c>
      <c r="N2572" s="121">
        <v>43709</v>
      </c>
      <c r="O2572" s="25" t="s">
        <v>53</v>
      </c>
      <c r="P2572" s="24" t="s">
        <v>2577</v>
      </c>
      <c r="Q2572" s="24"/>
      <c r="R2572" s="24"/>
      <c r="S2572" s="24" t="s">
        <v>536</v>
      </c>
      <c r="T2572" s="24" t="s">
        <v>536</v>
      </c>
      <c r="U2572" s="24" t="s">
        <v>2580</v>
      </c>
      <c r="V2572" s="24">
        <v>2710193200</v>
      </c>
      <c r="W2572" s="24" t="s">
        <v>70</v>
      </c>
      <c r="X2572" s="24" t="s">
        <v>6043</v>
      </c>
      <c r="Y2572" s="24" t="s">
        <v>5688</v>
      </c>
      <c r="Z2572" s="24" t="s">
        <v>565</v>
      </c>
      <c r="AA2572" s="24" t="s">
        <v>6044</v>
      </c>
      <c r="AB2572" s="118" t="s">
        <v>1890</v>
      </c>
    </row>
    <row r="2573" spans="2:34" hidden="1" x14ac:dyDescent="0.35">
      <c r="B2573" s="24">
        <v>45678801</v>
      </c>
      <c r="C2573" s="24">
        <v>801</v>
      </c>
      <c r="D2573" s="24" t="s">
        <v>1098</v>
      </c>
      <c r="E2573" s="66"/>
      <c r="F2573" s="24"/>
      <c r="G2573" s="24" t="s">
        <v>46</v>
      </c>
      <c r="H2573" s="89" t="s">
        <v>79</v>
      </c>
      <c r="I2573" s="89" t="s">
        <v>79</v>
      </c>
      <c r="J2573" s="24">
        <v>0</v>
      </c>
      <c r="K2573" s="24" t="s">
        <v>65</v>
      </c>
      <c r="L2573" s="89" t="s">
        <v>66</v>
      </c>
      <c r="M2573" s="24" t="s">
        <v>67</v>
      </c>
      <c r="N2573" s="121" t="s">
        <v>3</v>
      </c>
      <c r="O2573" s="25" t="s">
        <v>604</v>
      </c>
      <c r="P2573" s="24" t="s">
        <v>2577</v>
      </c>
      <c r="Q2573" s="24"/>
      <c r="R2573" s="24"/>
      <c r="S2573" s="24" t="s">
        <v>536</v>
      </c>
      <c r="T2573" s="24" t="s">
        <v>536</v>
      </c>
      <c r="U2573" s="24" t="s">
        <v>2580</v>
      </c>
      <c r="V2573" s="24">
        <v>2710193200</v>
      </c>
      <c r="W2573" s="24" t="s">
        <v>44</v>
      </c>
      <c r="X2573" s="24" t="s">
        <v>1971</v>
      </c>
      <c r="Y2573" s="24">
        <v>1176</v>
      </c>
      <c r="Z2573" s="24" t="s">
        <v>392</v>
      </c>
      <c r="AA2573" s="24" t="s">
        <v>6045</v>
      </c>
      <c r="AB2573" s="118" t="s">
        <v>1890</v>
      </c>
    </row>
    <row r="2574" spans="2:34" hidden="1" x14ac:dyDescent="0.35">
      <c r="B2574" s="24">
        <v>45678967</v>
      </c>
      <c r="C2574" s="24">
        <v>967</v>
      </c>
      <c r="D2574" s="24" t="s">
        <v>6046</v>
      </c>
      <c r="E2574" s="66"/>
      <c r="F2574" s="24"/>
      <c r="G2574" s="24" t="s">
        <v>46</v>
      </c>
      <c r="H2574" s="89" t="s">
        <v>151</v>
      </c>
      <c r="I2574" s="89" t="s">
        <v>86</v>
      </c>
      <c r="J2574" s="24">
        <v>0</v>
      </c>
      <c r="K2574" s="24" t="s">
        <v>65</v>
      </c>
      <c r="L2574" s="89" t="s">
        <v>66</v>
      </c>
      <c r="M2574" s="24" t="s">
        <v>67</v>
      </c>
      <c r="N2574" s="121">
        <v>43409</v>
      </c>
      <c r="O2574" s="25" t="s">
        <v>53</v>
      </c>
      <c r="P2574" s="24" t="s">
        <v>2577</v>
      </c>
      <c r="Q2574" s="24">
        <v>5011987047716</v>
      </c>
      <c r="R2574" s="24"/>
      <c r="S2574" s="24">
        <v>44952967</v>
      </c>
      <c r="T2574" s="24" t="s">
        <v>2028</v>
      </c>
      <c r="U2574" s="24" t="s">
        <v>2594</v>
      </c>
      <c r="V2574" s="24">
        <v>2710193200</v>
      </c>
      <c r="W2574" s="24" t="s">
        <v>83</v>
      </c>
      <c r="X2574" s="24" t="s">
        <v>1971</v>
      </c>
      <c r="Y2574" s="24" t="s">
        <v>87</v>
      </c>
      <c r="Z2574" s="24" t="s">
        <v>88</v>
      </c>
      <c r="AA2574" s="24" t="s">
        <v>1972</v>
      </c>
      <c r="AB2574" s="118" t="s">
        <v>1890</v>
      </c>
    </row>
    <row r="2575" spans="2:34" hidden="1" x14ac:dyDescent="0.35">
      <c r="B2575" s="24">
        <v>45258909</v>
      </c>
      <c r="C2575" s="24">
        <v>909</v>
      </c>
      <c r="D2575" s="24" t="s">
        <v>4094</v>
      </c>
      <c r="E2575" s="66"/>
      <c r="F2575" s="24"/>
      <c r="G2575" s="24" t="s">
        <v>46</v>
      </c>
      <c r="H2575" s="89" t="s">
        <v>1248</v>
      </c>
      <c r="I2575" s="89" t="s">
        <v>63</v>
      </c>
      <c r="J2575" s="24">
        <v>0</v>
      </c>
      <c r="K2575" s="24" t="s">
        <v>65</v>
      </c>
      <c r="L2575" s="89" t="s">
        <v>51</v>
      </c>
      <c r="M2575" s="24" t="s">
        <v>52</v>
      </c>
      <c r="N2575" s="121">
        <v>40841</v>
      </c>
      <c r="O2575" s="25" t="s">
        <v>53</v>
      </c>
      <c r="P2575" s="24" t="s">
        <v>2577</v>
      </c>
      <c r="Q2575" s="24"/>
      <c r="R2575" s="24"/>
      <c r="S2575" s="24">
        <v>45258845</v>
      </c>
      <c r="T2575" s="24" t="s">
        <v>2046</v>
      </c>
      <c r="U2575" s="24" t="s">
        <v>2594</v>
      </c>
      <c r="V2575" s="24">
        <v>2710199200</v>
      </c>
      <c r="W2575" s="24" t="s">
        <v>2582</v>
      </c>
      <c r="X2575" s="24" t="s">
        <v>6047</v>
      </c>
      <c r="Y2575" s="24" t="s">
        <v>2647</v>
      </c>
      <c r="Z2575" s="24" t="s">
        <v>6048</v>
      </c>
      <c r="AA2575" s="24" t="s">
        <v>6049</v>
      </c>
      <c r="AB2575" s="118" t="s">
        <v>1890</v>
      </c>
    </row>
    <row r="2576" spans="2:34" hidden="1" x14ac:dyDescent="0.35">
      <c r="B2576" s="24">
        <v>45373855</v>
      </c>
      <c r="C2576" s="24">
        <v>855</v>
      </c>
      <c r="D2576" s="24" t="s">
        <v>6050</v>
      </c>
      <c r="E2576" s="66"/>
      <c r="F2576" s="24"/>
      <c r="G2576" s="24" t="s">
        <v>46</v>
      </c>
      <c r="H2576" s="89" t="s">
        <v>163</v>
      </c>
      <c r="I2576" s="89" t="s">
        <v>164</v>
      </c>
      <c r="J2576" s="24">
        <v>0</v>
      </c>
      <c r="K2576" s="24" t="s">
        <v>65</v>
      </c>
      <c r="L2576" s="89" t="s">
        <v>66</v>
      </c>
      <c r="M2576" s="24" t="s">
        <v>67</v>
      </c>
      <c r="N2576" s="121">
        <v>43709</v>
      </c>
      <c r="O2576" s="25" t="s">
        <v>53</v>
      </c>
      <c r="P2576" s="24" t="s">
        <v>2577</v>
      </c>
      <c r="Q2576" s="24"/>
      <c r="R2576" s="24"/>
      <c r="S2576" s="24" t="s">
        <v>536</v>
      </c>
      <c r="T2576" s="24" t="s">
        <v>536</v>
      </c>
      <c r="U2576" s="24" t="s">
        <v>2580</v>
      </c>
      <c r="V2576" s="24">
        <v>2710193200</v>
      </c>
      <c r="W2576" s="24" t="s">
        <v>70</v>
      </c>
      <c r="X2576" s="24" t="s">
        <v>6051</v>
      </c>
      <c r="Y2576" s="24" t="s">
        <v>1414</v>
      </c>
      <c r="Z2576" s="24" t="s">
        <v>565</v>
      </c>
      <c r="AA2576" s="24" t="s">
        <v>6052</v>
      </c>
      <c r="AB2576" s="118" t="s">
        <v>1890</v>
      </c>
    </row>
    <row r="2577" spans="2:41" hidden="1" x14ac:dyDescent="0.35">
      <c r="B2577" s="24">
        <v>45373809</v>
      </c>
      <c r="C2577" s="24">
        <v>809</v>
      </c>
      <c r="D2577" s="24" t="s">
        <v>6053</v>
      </c>
      <c r="E2577" s="66"/>
      <c r="F2577" s="24"/>
      <c r="G2577" s="24" t="s">
        <v>46</v>
      </c>
      <c r="H2577" s="89" t="s">
        <v>47</v>
      </c>
      <c r="I2577" s="89" t="s">
        <v>48</v>
      </c>
      <c r="J2577" s="24">
        <v>0</v>
      </c>
      <c r="K2577" s="24" t="s">
        <v>65</v>
      </c>
      <c r="L2577" s="89" t="s">
        <v>66</v>
      </c>
      <c r="M2577" s="24" t="s">
        <v>67</v>
      </c>
      <c r="N2577" s="121">
        <v>43709</v>
      </c>
      <c r="O2577" s="25" t="s">
        <v>604</v>
      </c>
      <c r="P2577" s="24" t="s">
        <v>2577</v>
      </c>
      <c r="Q2577" s="24"/>
      <c r="R2577" s="24"/>
      <c r="S2577" s="24" t="s">
        <v>536</v>
      </c>
      <c r="T2577" s="24" t="s">
        <v>536</v>
      </c>
      <c r="U2577" s="24" t="s">
        <v>2580</v>
      </c>
      <c r="V2577" s="24">
        <v>2710193200</v>
      </c>
      <c r="W2577" s="24" t="s">
        <v>83</v>
      </c>
      <c r="X2577" s="24" t="s">
        <v>6051</v>
      </c>
      <c r="Y2577" s="24" t="s">
        <v>360</v>
      </c>
      <c r="Z2577" s="24" t="s">
        <v>565</v>
      </c>
      <c r="AA2577" s="24" t="s">
        <v>6054</v>
      </c>
      <c r="AB2577" s="118" t="s">
        <v>1890</v>
      </c>
    </row>
    <row r="2578" spans="2:41" hidden="1" x14ac:dyDescent="0.35">
      <c r="B2578" s="24">
        <v>44941909</v>
      </c>
      <c r="C2578" s="24">
        <v>909</v>
      </c>
      <c r="D2578" s="24" t="s">
        <v>6055</v>
      </c>
      <c r="E2578" s="66"/>
      <c r="F2578" s="24"/>
      <c r="G2578" s="24" t="s">
        <v>46</v>
      </c>
      <c r="H2578" s="89" t="s">
        <v>735</v>
      </c>
      <c r="I2578" s="89" t="s">
        <v>63</v>
      </c>
      <c r="J2578" s="24">
        <v>0</v>
      </c>
      <c r="K2578" s="24" t="s">
        <v>65</v>
      </c>
      <c r="L2578" s="89" t="s">
        <v>51</v>
      </c>
      <c r="M2578" s="24" t="s">
        <v>52</v>
      </c>
      <c r="N2578" s="121" t="s">
        <v>3</v>
      </c>
      <c r="O2578" s="25" t="s">
        <v>53</v>
      </c>
      <c r="P2578" s="24" t="s">
        <v>2577</v>
      </c>
      <c r="Q2578" s="24"/>
      <c r="R2578" s="24"/>
      <c r="S2578" s="24" t="s">
        <v>536</v>
      </c>
      <c r="T2578" s="24" t="s">
        <v>536</v>
      </c>
      <c r="U2578" s="24" t="s">
        <v>2580</v>
      </c>
      <c r="V2578" s="24">
        <v>3403190000</v>
      </c>
      <c r="W2578" s="24" t="s">
        <v>2582</v>
      </c>
      <c r="X2578" s="24" t="s">
        <v>6056</v>
      </c>
      <c r="Y2578" s="24" t="s">
        <v>811</v>
      </c>
      <c r="Z2578" s="24" t="s">
        <v>73</v>
      </c>
      <c r="AA2578" s="24" t="s">
        <v>6057</v>
      </c>
      <c r="AB2578" s="118" t="s">
        <v>1890</v>
      </c>
    </row>
    <row r="2579" spans="2:41" hidden="1" x14ac:dyDescent="0.35">
      <c r="B2579" s="24">
        <v>45375809</v>
      </c>
      <c r="C2579" s="24">
        <v>809</v>
      </c>
      <c r="D2579" s="24" t="s">
        <v>6058</v>
      </c>
      <c r="E2579" s="66">
        <v>45282801</v>
      </c>
      <c r="F2579" s="24" t="s">
        <v>2109</v>
      </c>
      <c r="G2579" s="24" t="s">
        <v>46</v>
      </c>
      <c r="H2579" s="89" t="s">
        <v>47</v>
      </c>
      <c r="I2579" s="89" t="s">
        <v>48</v>
      </c>
      <c r="J2579" s="24" t="s">
        <v>119</v>
      </c>
      <c r="K2579" s="24" t="s">
        <v>65</v>
      </c>
      <c r="L2579" s="89" t="s">
        <v>66</v>
      </c>
      <c r="M2579" s="24" t="s">
        <v>67</v>
      </c>
      <c r="N2579" s="121">
        <v>42984</v>
      </c>
      <c r="O2579" s="25" t="s">
        <v>53</v>
      </c>
      <c r="P2579" s="24" t="s">
        <v>2577</v>
      </c>
      <c r="Q2579" s="24">
        <v>5011987034945</v>
      </c>
      <c r="R2579" s="24" t="s">
        <v>54</v>
      </c>
      <c r="S2579" s="24" t="s">
        <v>536</v>
      </c>
      <c r="T2579" s="24"/>
      <c r="U2579" s="96" t="s">
        <v>55</v>
      </c>
      <c r="V2579" s="24">
        <v>2710199200</v>
      </c>
      <c r="W2579" s="24" t="s">
        <v>83</v>
      </c>
      <c r="X2579" s="96" t="s">
        <v>4935</v>
      </c>
      <c r="Y2579" s="24" t="s">
        <v>360</v>
      </c>
      <c r="Z2579" s="24" t="s">
        <v>565</v>
      </c>
      <c r="AA2579" s="24" t="s">
        <v>6060</v>
      </c>
      <c r="AB2579" s="118" t="s">
        <v>1890</v>
      </c>
      <c r="AE2579" s="119"/>
    </row>
    <row r="2580" spans="2:41" hidden="1" x14ac:dyDescent="0.35">
      <c r="B2580" s="24">
        <v>45376809</v>
      </c>
      <c r="C2580" s="24">
        <v>809</v>
      </c>
      <c r="D2580" s="24" t="s">
        <v>6061</v>
      </c>
      <c r="E2580" s="66">
        <v>45294801</v>
      </c>
      <c r="F2580" s="24" t="s">
        <v>2117</v>
      </c>
      <c r="G2580" s="24" t="s">
        <v>46</v>
      </c>
      <c r="H2580" s="89" t="s">
        <v>47</v>
      </c>
      <c r="I2580" s="89" t="s">
        <v>48</v>
      </c>
      <c r="J2580" s="24" t="s">
        <v>119</v>
      </c>
      <c r="K2580" s="24" t="s">
        <v>65</v>
      </c>
      <c r="L2580" s="89" t="s">
        <v>66</v>
      </c>
      <c r="M2580" s="24" t="s">
        <v>67</v>
      </c>
      <c r="N2580" s="121">
        <v>42856</v>
      </c>
      <c r="O2580" s="25" t="s">
        <v>53</v>
      </c>
      <c r="P2580" s="24" t="s">
        <v>2577</v>
      </c>
      <c r="Q2580" s="24">
        <v>5011987034952</v>
      </c>
      <c r="R2580" s="24" t="s">
        <v>54</v>
      </c>
      <c r="S2580" s="24" t="s">
        <v>44</v>
      </c>
      <c r="T2580" s="24" t="s">
        <v>44</v>
      </c>
      <c r="U2580" s="24" t="s">
        <v>55</v>
      </c>
      <c r="V2580" s="24">
        <v>2710199200</v>
      </c>
      <c r="W2580" s="24" t="s">
        <v>83</v>
      </c>
      <c r="X2580" s="24" t="s">
        <v>2124</v>
      </c>
      <c r="Y2580" s="24" t="s">
        <v>360</v>
      </c>
      <c r="Z2580" s="24" t="s">
        <v>565</v>
      </c>
      <c r="AA2580" s="24" t="s">
        <v>6063</v>
      </c>
      <c r="AB2580" s="118" t="s">
        <v>1890</v>
      </c>
    </row>
    <row r="2581" spans="2:41" hidden="1" x14ac:dyDescent="0.35">
      <c r="B2581" s="24">
        <v>45295809</v>
      </c>
      <c r="C2581" s="24">
        <v>809</v>
      </c>
      <c r="D2581" s="24" t="s">
        <v>4081</v>
      </c>
      <c r="E2581" s="66"/>
      <c r="F2581" s="24"/>
      <c r="G2581" s="24" t="s">
        <v>46</v>
      </c>
      <c r="H2581" s="89" t="s">
        <v>47</v>
      </c>
      <c r="I2581" s="89" t="s">
        <v>48</v>
      </c>
      <c r="J2581" s="24">
        <v>0</v>
      </c>
      <c r="K2581" s="24" t="s">
        <v>65</v>
      </c>
      <c r="L2581" s="89" t="s">
        <v>66</v>
      </c>
      <c r="M2581" s="24" t="s">
        <v>52</v>
      </c>
      <c r="N2581" s="121">
        <v>41087</v>
      </c>
      <c r="O2581" s="25" t="s">
        <v>53</v>
      </c>
      <c r="P2581" s="24" t="s">
        <v>2577</v>
      </c>
      <c r="Q2581" s="24"/>
      <c r="R2581" s="24"/>
      <c r="S2581" s="24" t="s">
        <v>536</v>
      </c>
      <c r="T2581" s="24" t="s">
        <v>536</v>
      </c>
      <c r="U2581" s="24" t="s">
        <v>2580</v>
      </c>
      <c r="V2581" s="24">
        <v>2710193200</v>
      </c>
      <c r="W2581" s="24" t="s">
        <v>604</v>
      </c>
      <c r="X2581" s="96" t="s">
        <v>2130</v>
      </c>
      <c r="Y2581" s="24" t="s">
        <v>360</v>
      </c>
      <c r="Z2581" s="24" t="s">
        <v>88</v>
      </c>
      <c r="AA2581" s="96" t="s">
        <v>6064</v>
      </c>
      <c r="AB2581" s="118" t="s">
        <v>1890</v>
      </c>
      <c r="AL2581" s="115"/>
      <c r="AO2581" s="115"/>
    </row>
    <row r="2582" spans="2:41" hidden="1" x14ac:dyDescent="0.35">
      <c r="B2582" s="24">
        <v>43589860</v>
      </c>
      <c r="C2582" s="24">
        <v>860</v>
      </c>
      <c r="D2582" s="24" t="s">
        <v>6065</v>
      </c>
      <c r="E2582" s="66"/>
      <c r="F2582" s="24"/>
      <c r="G2582" s="24" t="s">
        <v>46</v>
      </c>
      <c r="H2582" s="89" t="s">
        <v>163</v>
      </c>
      <c r="I2582" s="89" t="s">
        <v>164</v>
      </c>
      <c r="J2582" s="24">
        <v>0</v>
      </c>
      <c r="K2582" s="24" t="s">
        <v>65</v>
      </c>
      <c r="L2582" s="89" t="s">
        <v>51</v>
      </c>
      <c r="M2582" s="24" t="s">
        <v>52</v>
      </c>
      <c r="N2582" s="121" t="s">
        <v>3</v>
      </c>
      <c r="O2582" s="25" t="s">
        <v>604</v>
      </c>
      <c r="P2582" s="24" t="s">
        <v>2577</v>
      </c>
      <c r="Q2582" s="24"/>
      <c r="R2582" s="24"/>
      <c r="S2582" s="24" t="s">
        <v>536</v>
      </c>
      <c r="T2582" s="24" t="s">
        <v>536</v>
      </c>
      <c r="U2582" s="24" t="s">
        <v>2580</v>
      </c>
      <c r="V2582" s="24">
        <v>2710193200</v>
      </c>
      <c r="W2582" s="24" t="s">
        <v>2582</v>
      </c>
      <c r="X2582" s="24" t="s">
        <v>6066</v>
      </c>
      <c r="Y2582" s="24" t="s">
        <v>5793</v>
      </c>
      <c r="Z2582" s="24" t="s">
        <v>3085</v>
      </c>
      <c r="AA2582" s="24" t="s">
        <v>6067</v>
      </c>
      <c r="AB2582" s="118" t="s">
        <v>1890</v>
      </c>
    </row>
    <row r="2583" spans="2:41" hidden="1" x14ac:dyDescent="0.35">
      <c r="B2583" s="24">
        <v>43586967</v>
      </c>
      <c r="C2583" s="24">
        <v>967</v>
      </c>
      <c r="D2583" s="24" t="s">
        <v>6068</v>
      </c>
      <c r="E2583" s="66"/>
      <c r="F2583" s="24"/>
      <c r="G2583" s="24" t="s">
        <v>46</v>
      </c>
      <c r="H2583" s="89" t="s">
        <v>151</v>
      </c>
      <c r="I2583" s="89" t="s">
        <v>86</v>
      </c>
      <c r="J2583" s="24">
        <v>0</v>
      </c>
      <c r="K2583" s="24" t="s">
        <v>65</v>
      </c>
      <c r="L2583" s="89" t="s">
        <v>66</v>
      </c>
      <c r="M2583" s="24" t="s">
        <v>52</v>
      </c>
      <c r="N2583" s="121">
        <v>41781</v>
      </c>
      <c r="O2583" s="25" t="s">
        <v>92</v>
      </c>
      <c r="P2583" s="24" t="s">
        <v>2577</v>
      </c>
      <c r="Q2583" s="24"/>
      <c r="R2583" s="24"/>
      <c r="S2583" s="24" t="s">
        <v>536</v>
      </c>
      <c r="T2583" s="24" t="s">
        <v>536</v>
      </c>
      <c r="U2583" s="24" t="s">
        <v>2580</v>
      </c>
      <c r="V2583" s="24" t="s">
        <v>604</v>
      </c>
      <c r="W2583" s="24" t="s">
        <v>604</v>
      </c>
      <c r="X2583" s="24" t="s">
        <v>6069</v>
      </c>
      <c r="Y2583" s="24" t="s">
        <v>87</v>
      </c>
      <c r="Z2583" s="24" t="s">
        <v>88</v>
      </c>
      <c r="AA2583" s="24" t="s">
        <v>6070</v>
      </c>
      <c r="AB2583" s="118" t="s">
        <v>1890</v>
      </c>
    </row>
    <row r="2584" spans="2:41" hidden="1" x14ac:dyDescent="0.35">
      <c r="B2584" s="24">
        <v>43586809</v>
      </c>
      <c r="C2584" s="24">
        <v>809</v>
      </c>
      <c r="D2584" s="24" t="s">
        <v>6071</v>
      </c>
      <c r="E2584" s="66"/>
      <c r="F2584" s="24"/>
      <c r="G2584" s="24" t="s">
        <v>46</v>
      </c>
      <c r="H2584" s="89" t="s">
        <v>47</v>
      </c>
      <c r="I2584" s="89" t="s">
        <v>48</v>
      </c>
      <c r="J2584" s="24">
        <v>0</v>
      </c>
      <c r="K2584" s="24" t="s">
        <v>65</v>
      </c>
      <c r="L2584" s="89" t="s">
        <v>66</v>
      </c>
      <c r="M2584" s="24" t="s">
        <v>52</v>
      </c>
      <c r="N2584" s="121">
        <v>41781</v>
      </c>
      <c r="O2584" s="25" t="s">
        <v>92</v>
      </c>
      <c r="P2584" s="24" t="s">
        <v>2577</v>
      </c>
      <c r="Q2584" s="24"/>
      <c r="R2584" s="24"/>
      <c r="S2584" s="24" t="s">
        <v>536</v>
      </c>
      <c r="T2584" s="24" t="s">
        <v>536</v>
      </c>
      <c r="U2584" s="24" t="s">
        <v>2580</v>
      </c>
      <c r="V2584" s="24">
        <v>2710193200</v>
      </c>
      <c r="W2584" s="24" t="s">
        <v>604</v>
      </c>
      <c r="X2584" s="96" t="s">
        <v>6069</v>
      </c>
      <c r="Y2584" s="24" t="s">
        <v>360</v>
      </c>
      <c r="Z2584" s="24" t="s">
        <v>88</v>
      </c>
      <c r="AA2584" s="96" t="s">
        <v>6072</v>
      </c>
      <c r="AB2584" s="118" t="s">
        <v>1890</v>
      </c>
    </row>
    <row r="2585" spans="2:41" hidden="1" x14ac:dyDescent="0.35">
      <c r="B2585" s="24">
        <v>43587967</v>
      </c>
      <c r="C2585" s="24">
        <v>967</v>
      </c>
      <c r="D2585" s="24" t="s">
        <v>6073</v>
      </c>
      <c r="E2585" s="66"/>
      <c r="F2585" s="24"/>
      <c r="G2585" s="24" t="s">
        <v>46</v>
      </c>
      <c r="H2585" s="89" t="s">
        <v>151</v>
      </c>
      <c r="I2585" s="89" t="s">
        <v>86</v>
      </c>
      <c r="J2585" s="24">
        <v>0</v>
      </c>
      <c r="K2585" s="24" t="s">
        <v>65</v>
      </c>
      <c r="L2585" s="89" t="s">
        <v>66</v>
      </c>
      <c r="M2585" s="24" t="s">
        <v>52</v>
      </c>
      <c r="N2585" s="121">
        <v>43062</v>
      </c>
      <c r="O2585" s="25" t="s">
        <v>92</v>
      </c>
      <c r="P2585" s="24" t="s">
        <v>2577</v>
      </c>
      <c r="Q2585" s="24"/>
      <c r="R2585" s="24"/>
      <c r="S2585" s="24" t="s">
        <v>536</v>
      </c>
      <c r="T2585" s="24" t="s">
        <v>536</v>
      </c>
      <c r="U2585" s="24" t="s">
        <v>2580</v>
      </c>
      <c r="V2585" s="24">
        <v>2710193200</v>
      </c>
      <c r="W2585" s="24" t="s">
        <v>604</v>
      </c>
      <c r="X2585" s="24" t="s">
        <v>6074</v>
      </c>
      <c r="Y2585" s="24" t="s">
        <v>87</v>
      </c>
      <c r="Z2585" s="24" t="s">
        <v>88</v>
      </c>
      <c r="AA2585" s="24" t="s">
        <v>6075</v>
      </c>
      <c r="AB2585" s="88" t="s">
        <v>1890</v>
      </c>
    </row>
    <row r="2586" spans="2:41" hidden="1" x14ac:dyDescent="0.35">
      <c r="B2586" s="24">
        <v>43587809</v>
      </c>
      <c r="C2586" s="24">
        <v>809</v>
      </c>
      <c r="D2586" s="24" t="s">
        <v>6076</v>
      </c>
      <c r="E2586" s="66"/>
      <c r="F2586" s="24"/>
      <c r="G2586" s="24" t="s">
        <v>46</v>
      </c>
      <c r="H2586" s="89" t="s">
        <v>47</v>
      </c>
      <c r="I2586" s="89" t="s">
        <v>48</v>
      </c>
      <c r="J2586" s="24">
        <v>0</v>
      </c>
      <c r="K2586" s="24" t="s">
        <v>65</v>
      </c>
      <c r="L2586" s="89" t="s">
        <v>66</v>
      </c>
      <c r="M2586" s="24" t="s">
        <v>52</v>
      </c>
      <c r="N2586" s="121">
        <v>41745</v>
      </c>
      <c r="O2586" s="25" t="s">
        <v>92</v>
      </c>
      <c r="P2586" s="24" t="s">
        <v>2577</v>
      </c>
      <c r="Q2586" s="24"/>
      <c r="R2586" s="24"/>
      <c r="S2586" s="24" t="s">
        <v>536</v>
      </c>
      <c r="T2586" s="24" t="s">
        <v>536</v>
      </c>
      <c r="U2586" s="24" t="s">
        <v>2580</v>
      </c>
      <c r="V2586" s="24">
        <v>2710193200</v>
      </c>
      <c r="W2586" s="24" t="s">
        <v>604</v>
      </c>
      <c r="X2586" s="96" t="s">
        <v>6074</v>
      </c>
      <c r="Y2586" s="24" t="s">
        <v>360</v>
      </c>
      <c r="Z2586" s="24" t="s">
        <v>88</v>
      </c>
      <c r="AA2586" s="96" t="s">
        <v>6077</v>
      </c>
      <c r="AB2586" s="88" t="s">
        <v>1890</v>
      </c>
    </row>
    <row r="2587" spans="2:41" hidden="1" x14ac:dyDescent="0.35">
      <c r="B2587" s="24">
        <v>44459801</v>
      </c>
      <c r="C2587" s="24">
        <v>801</v>
      </c>
      <c r="D2587" s="24" t="s">
        <v>6078</v>
      </c>
      <c r="E2587" s="66" t="s">
        <v>44</v>
      </c>
      <c r="F2587" s="24" t="s">
        <v>45</v>
      </c>
      <c r="G2587" s="24" t="s">
        <v>46</v>
      </c>
      <c r="H2587" s="89" t="s">
        <v>79</v>
      </c>
      <c r="I2587" s="89" t="s">
        <v>79</v>
      </c>
      <c r="J2587" s="24" t="s">
        <v>145</v>
      </c>
      <c r="K2587" s="24" t="s">
        <v>65</v>
      </c>
      <c r="L2587" s="89" t="s">
        <v>51</v>
      </c>
      <c r="M2587" s="24" t="s">
        <v>67</v>
      </c>
      <c r="N2587" s="121">
        <v>42965</v>
      </c>
      <c r="O2587" s="25" t="s">
        <v>92</v>
      </c>
      <c r="P2587" s="24" t="s">
        <v>2577</v>
      </c>
      <c r="Q2587" s="24" t="s">
        <v>44</v>
      </c>
      <c r="R2587" s="24" t="s">
        <v>54</v>
      </c>
      <c r="S2587" s="24" t="s">
        <v>44</v>
      </c>
      <c r="T2587" s="24" t="s">
        <v>44</v>
      </c>
      <c r="U2587" s="24" t="s">
        <v>55</v>
      </c>
      <c r="V2587" s="24">
        <v>2710199200</v>
      </c>
      <c r="W2587" s="24" t="s">
        <v>2582</v>
      </c>
      <c r="X2587" s="24" t="s">
        <v>6079</v>
      </c>
      <c r="Y2587" s="24">
        <v>1176</v>
      </c>
      <c r="Z2587" s="24" t="s">
        <v>392</v>
      </c>
      <c r="AA2587" s="24" t="s">
        <v>6080</v>
      </c>
      <c r="AB2587" s="88" t="s">
        <v>1890</v>
      </c>
    </row>
    <row r="2588" spans="2:41" hidden="1" x14ac:dyDescent="0.35">
      <c r="B2588" s="24">
        <v>45259909</v>
      </c>
      <c r="C2588" s="24">
        <v>909</v>
      </c>
      <c r="D2588" s="24" t="s">
        <v>6081</v>
      </c>
      <c r="E2588" s="66"/>
      <c r="F2588" s="24"/>
      <c r="G2588" s="24" t="s">
        <v>46</v>
      </c>
      <c r="H2588" s="89" t="s">
        <v>735</v>
      </c>
      <c r="I2588" s="89" t="s">
        <v>63</v>
      </c>
      <c r="J2588" s="24">
        <v>0</v>
      </c>
      <c r="K2588" s="24" t="s">
        <v>65</v>
      </c>
      <c r="L2588" s="89" t="s">
        <v>51</v>
      </c>
      <c r="M2588" s="24" t="s">
        <v>67</v>
      </c>
      <c r="N2588" s="121" t="s">
        <v>3</v>
      </c>
      <c r="O2588" s="25" t="s">
        <v>92</v>
      </c>
      <c r="P2588" s="24" t="s">
        <v>2577</v>
      </c>
      <c r="Q2588" s="24"/>
      <c r="R2588" s="24"/>
      <c r="S2588" s="24" t="s">
        <v>536</v>
      </c>
      <c r="T2588" s="24" t="s">
        <v>536</v>
      </c>
      <c r="U2588" s="24" t="s">
        <v>2580</v>
      </c>
      <c r="V2588" s="24">
        <v>2710199200</v>
      </c>
      <c r="W2588" s="24" t="s">
        <v>2582</v>
      </c>
      <c r="X2588" s="24" t="s">
        <v>6082</v>
      </c>
      <c r="Y2588" s="24" t="s">
        <v>1075</v>
      </c>
      <c r="Z2588" s="24" t="s">
        <v>73</v>
      </c>
      <c r="AA2588" s="24" t="s">
        <v>6083</v>
      </c>
      <c r="AB2588" s="88" t="s">
        <v>1890</v>
      </c>
    </row>
    <row r="2589" spans="2:41" hidden="1" x14ac:dyDescent="0.35">
      <c r="B2589" s="24">
        <v>45259849</v>
      </c>
      <c r="C2589" s="24">
        <v>849</v>
      </c>
      <c r="D2589" s="24" t="s">
        <v>4104</v>
      </c>
      <c r="E2589" s="66"/>
      <c r="F2589" s="24"/>
      <c r="G2589" s="24" t="s">
        <v>46</v>
      </c>
      <c r="H2589" s="89" t="s">
        <v>47</v>
      </c>
      <c r="I2589" s="89" t="s">
        <v>48</v>
      </c>
      <c r="J2589" s="24">
        <v>0</v>
      </c>
      <c r="K2589" s="24" t="s">
        <v>65</v>
      </c>
      <c r="L2589" s="89" t="s">
        <v>51</v>
      </c>
      <c r="M2589" s="24" t="s">
        <v>52</v>
      </c>
      <c r="N2589" s="121">
        <v>40801</v>
      </c>
      <c r="O2589" s="25" t="s">
        <v>92</v>
      </c>
      <c r="P2589" s="24" t="s">
        <v>2577</v>
      </c>
      <c r="Q2589" s="24"/>
      <c r="R2589" s="24"/>
      <c r="S2589" s="24">
        <v>44455849</v>
      </c>
      <c r="T2589" s="24" t="s">
        <v>2150</v>
      </c>
      <c r="U2589" s="24" t="s">
        <v>2594</v>
      </c>
      <c r="V2589" s="24">
        <v>2710199200</v>
      </c>
      <c r="W2589" s="24" t="s">
        <v>2582</v>
      </c>
      <c r="X2589" s="24" t="s">
        <v>6084</v>
      </c>
      <c r="Y2589" s="24" t="s">
        <v>360</v>
      </c>
      <c r="Z2589" s="24" t="s">
        <v>3085</v>
      </c>
      <c r="AA2589" s="24" t="s">
        <v>6085</v>
      </c>
      <c r="AB2589" s="88" t="s">
        <v>1890</v>
      </c>
    </row>
    <row r="2590" spans="2:41" hidden="1" x14ac:dyDescent="0.35">
      <c r="B2590" s="24">
        <v>44454849</v>
      </c>
      <c r="C2590" s="24">
        <v>849</v>
      </c>
      <c r="D2590" s="24" t="s">
        <v>6086</v>
      </c>
      <c r="E2590" s="66"/>
      <c r="F2590" s="24"/>
      <c r="G2590" s="24" t="s">
        <v>46</v>
      </c>
      <c r="H2590" s="89" t="s">
        <v>47</v>
      </c>
      <c r="I2590" s="89" t="s">
        <v>48</v>
      </c>
      <c r="J2590" s="24">
        <v>0</v>
      </c>
      <c r="K2590" s="24" t="s">
        <v>65</v>
      </c>
      <c r="L2590" s="89" t="s">
        <v>51</v>
      </c>
      <c r="M2590" s="24" t="s">
        <v>52</v>
      </c>
      <c r="N2590" s="121">
        <v>41242</v>
      </c>
      <c r="O2590" s="25" t="s">
        <v>92</v>
      </c>
      <c r="P2590" s="24" t="s">
        <v>2577</v>
      </c>
      <c r="Q2590" s="24"/>
      <c r="R2590" s="24"/>
      <c r="S2590" s="24" t="s">
        <v>536</v>
      </c>
      <c r="T2590" s="24" t="s">
        <v>536</v>
      </c>
      <c r="U2590" s="24" t="s">
        <v>2580</v>
      </c>
      <c r="V2590" s="24">
        <v>3819000000</v>
      </c>
      <c r="W2590" s="24" t="s">
        <v>2582</v>
      </c>
      <c r="X2590" s="24" t="s">
        <v>6087</v>
      </c>
      <c r="Y2590" s="24" t="s">
        <v>360</v>
      </c>
      <c r="Z2590" s="24" t="s">
        <v>88</v>
      </c>
      <c r="AA2590" s="24" t="s">
        <v>6088</v>
      </c>
      <c r="AB2590" s="88" t="s">
        <v>1890</v>
      </c>
    </row>
    <row r="2591" spans="2:41" hidden="1" x14ac:dyDescent="0.35">
      <c r="B2591" s="24">
        <v>44542801</v>
      </c>
      <c r="C2591" s="24">
        <v>801</v>
      </c>
      <c r="D2591" s="24" t="s">
        <v>6089</v>
      </c>
      <c r="E2591" s="66"/>
      <c r="F2591" s="24"/>
      <c r="G2591" s="24" t="s">
        <v>46</v>
      </c>
      <c r="H2591" s="89" t="s">
        <v>79</v>
      </c>
      <c r="I2591" s="89" t="s">
        <v>79</v>
      </c>
      <c r="J2591" s="24">
        <v>0</v>
      </c>
      <c r="K2591" s="24" t="s">
        <v>65</v>
      </c>
      <c r="L2591" s="89" t="s">
        <v>51</v>
      </c>
      <c r="M2591" s="24" t="s">
        <v>52</v>
      </c>
      <c r="N2591" s="121" t="s">
        <v>3</v>
      </c>
      <c r="O2591" s="25" t="s">
        <v>92</v>
      </c>
      <c r="P2591" s="24" t="s">
        <v>2577</v>
      </c>
      <c r="Q2591" s="24"/>
      <c r="R2591" s="24"/>
      <c r="S2591" s="24" t="s">
        <v>536</v>
      </c>
      <c r="T2591" s="24" t="s">
        <v>536</v>
      </c>
      <c r="U2591" s="24" t="s">
        <v>2580</v>
      </c>
      <c r="V2591" s="24">
        <v>3403190000</v>
      </c>
      <c r="W2591" s="24" t="s">
        <v>2582</v>
      </c>
      <c r="X2591" s="24" t="s">
        <v>6090</v>
      </c>
      <c r="Y2591" s="24">
        <v>1176</v>
      </c>
      <c r="Z2591" s="24" t="s">
        <v>392</v>
      </c>
      <c r="AA2591" s="24" t="s">
        <v>2169</v>
      </c>
      <c r="AB2591" s="88" t="s">
        <v>1890</v>
      </c>
    </row>
    <row r="2592" spans="2:41" hidden="1" x14ac:dyDescent="0.35">
      <c r="B2592" s="24">
        <v>47992809</v>
      </c>
      <c r="C2592" s="24">
        <v>809</v>
      </c>
      <c r="D2592" s="24" t="s">
        <v>6091</v>
      </c>
      <c r="E2592" s="66">
        <v>45260801</v>
      </c>
      <c r="F2592" s="24" t="s">
        <v>1790</v>
      </c>
      <c r="G2592" s="24" t="s">
        <v>46</v>
      </c>
      <c r="H2592" s="89" t="s">
        <v>47</v>
      </c>
      <c r="I2592" s="89" t="s">
        <v>48</v>
      </c>
      <c r="J2592" s="24" t="s">
        <v>145</v>
      </c>
      <c r="K2592" s="24" t="s">
        <v>65</v>
      </c>
      <c r="L2592" s="89" t="s">
        <v>66</v>
      </c>
      <c r="M2592" s="24" t="s">
        <v>67</v>
      </c>
      <c r="N2592" s="121">
        <v>44197</v>
      </c>
      <c r="O2592" s="25" t="s">
        <v>53</v>
      </c>
      <c r="P2592" s="24" t="s">
        <v>2577</v>
      </c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  <c r="AA2592" s="24"/>
      <c r="AB2592" s="88"/>
    </row>
    <row r="2593" spans="2:28" hidden="1" x14ac:dyDescent="0.35">
      <c r="B2593" s="24">
        <v>44456849</v>
      </c>
      <c r="C2593" s="24">
        <v>849</v>
      </c>
      <c r="D2593" s="24" t="s">
        <v>6092</v>
      </c>
      <c r="E2593" s="66"/>
      <c r="F2593" s="24"/>
      <c r="G2593" s="24" t="s">
        <v>46</v>
      </c>
      <c r="H2593" s="89" t="s">
        <v>47</v>
      </c>
      <c r="I2593" s="89" t="s">
        <v>48</v>
      </c>
      <c r="J2593" s="24">
        <v>0</v>
      </c>
      <c r="K2593" s="24" t="s">
        <v>65</v>
      </c>
      <c r="L2593" s="89" t="s">
        <v>51</v>
      </c>
      <c r="M2593" s="24" t="s">
        <v>52</v>
      </c>
      <c r="N2593" s="121" t="s">
        <v>3</v>
      </c>
      <c r="O2593" s="25" t="s">
        <v>92</v>
      </c>
      <c r="P2593" s="24" t="s">
        <v>2577</v>
      </c>
      <c r="Q2593" s="24"/>
      <c r="R2593" s="24"/>
      <c r="S2593" s="24" t="s">
        <v>536</v>
      </c>
      <c r="T2593" s="24" t="s">
        <v>536</v>
      </c>
      <c r="U2593" s="24" t="s">
        <v>2580</v>
      </c>
      <c r="V2593" s="24">
        <v>2710199900</v>
      </c>
      <c r="W2593" s="24" t="s">
        <v>2582</v>
      </c>
      <c r="X2593" s="24" t="s">
        <v>6093</v>
      </c>
      <c r="Y2593" s="24" t="s">
        <v>360</v>
      </c>
      <c r="Z2593" s="24" t="s">
        <v>671</v>
      </c>
      <c r="AA2593" s="24" t="s">
        <v>6094</v>
      </c>
      <c r="AB2593" s="88" t="s">
        <v>1890</v>
      </c>
    </row>
    <row r="2594" spans="2:28" hidden="1" x14ac:dyDescent="0.35">
      <c r="B2594" s="24">
        <v>44458849</v>
      </c>
      <c r="C2594" s="24">
        <v>849</v>
      </c>
      <c r="D2594" s="24" t="s">
        <v>6095</v>
      </c>
      <c r="E2594" s="66" t="s">
        <v>45</v>
      </c>
      <c r="F2594" s="24" t="s">
        <v>45</v>
      </c>
      <c r="G2594" s="24" t="s">
        <v>46</v>
      </c>
      <c r="H2594" s="89" t="s">
        <v>47</v>
      </c>
      <c r="I2594" s="89" t="s">
        <v>48</v>
      </c>
      <c r="J2594" s="24" t="s">
        <v>145</v>
      </c>
      <c r="K2594" s="24" t="s">
        <v>65</v>
      </c>
      <c r="L2594" s="89" t="s">
        <v>51</v>
      </c>
      <c r="M2594" s="24" t="s">
        <v>67</v>
      </c>
      <c r="N2594" s="121">
        <v>44379</v>
      </c>
      <c r="O2594" s="25" t="s">
        <v>92</v>
      </c>
      <c r="P2594" s="24" t="s">
        <v>2577</v>
      </c>
      <c r="Q2594" s="24"/>
      <c r="R2594" s="24" t="s">
        <v>54</v>
      </c>
      <c r="S2594" s="24">
        <v>45256849</v>
      </c>
      <c r="T2594" s="24" t="s">
        <v>2148</v>
      </c>
      <c r="U2594" s="24" t="s">
        <v>329</v>
      </c>
      <c r="V2594" s="24">
        <v>3819000000</v>
      </c>
      <c r="W2594" s="24" t="s">
        <v>2582</v>
      </c>
      <c r="X2594" s="24" t="s">
        <v>6096</v>
      </c>
      <c r="Y2594" s="24" t="s">
        <v>360</v>
      </c>
      <c r="Z2594" s="24" t="s">
        <v>671</v>
      </c>
      <c r="AA2594" s="24" t="s">
        <v>6097</v>
      </c>
      <c r="AB2594" s="88" t="s">
        <v>1890</v>
      </c>
    </row>
    <row r="2595" spans="2:28" hidden="1" x14ac:dyDescent="0.35">
      <c r="B2595" s="24">
        <v>44534809</v>
      </c>
      <c r="C2595" s="24">
        <v>809</v>
      </c>
      <c r="D2595" s="24" t="s">
        <v>6098</v>
      </c>
      <c r="E2595" s="66"/>
      <c r="F2595" s="24"/>
      <c r="G2595" s="24" t="s">
        <v>46</v>
      </c>
      <c r="H2595" s="89" t="s">
        <v>47</v>
      </c>
      <c r="I2595" s="89" t="s">
        <v>48</v>
      </c>
      <c r="J2595" s="24">
        <v>0</v>
      </c>
      <c r="K2595" s="24" t="s">
        <v>65</v>
      </c>
      <c r="L2595" s="89" t="s">
        <v>66</v>
      </c>
      <c r="M2595" s="24" t="s">
        <v>52</v>
      </c>
      <c r="N2595" s="121" t="s">
        <v>3</v>
      </c>
      <c r="O2595" s="25" t="s">
        <v>604</v>
      </c>
      <c r="P2595" s="24" t="s">
        <v>2577</v>
      </c>
      <c r="Q2595" s="24"/>
      <c r="R2595" s="24"/>
      <c r="S2595" s="24" t="s">
        <v>536</v>
      </c>
      <c r="T2595" s="24" t="s">
        <v>536</v>
      </c>
      <c r="U2595" s="24" t="s">
        <v>2580</v>
      </c>
      <c r="V2595" s="24">
        <v>2710193200</v>
      </c>
      <c r="W2595" s="24" t="s">
        <v>604</v>
      </c>
      <c r="X2595" s="24" t="s">
        <v>6099</v>
      </c>
      <c r="Y2595" s="24" t="s">
        <v>360</v>
      </c>
      <c r="Z2595" s="24" t="s">
        <v>5683</v>
      </c>
      <c r="AA2595" s="24" t="s">
        <v>6100</v>
      </c>
      <c r="AB2595" s="88" t="s">
        <v>1890</v>
      </c>
    </row>
    <row r="2596" spans="2:28" hidden="1" x14ac:dyDescent="0.35">
      <c r="B2596" s="24">
        <v>44534855</v>
      </c>
      <c r="C2596" s="24">
        <v>855</v>
      </c>
      <c r="D2596" s="24" t="s">
        <v>6101</v>
      </c>
      <c r="E2596" s="66"/>
      <c r="F2596" s="24"/>
      <c r="G2596" s="24" t="s">
        <v>46</v>
      </c>
      <c r="H2596" s="89" t="s">
        <v>163</v>
      </c>
      <c r="I2596" s="89" t="s">
        <v>164</v>
      </c>
      <c r="J2596" s="24">
        <v>0</v>
      </c>
      <c r="K2596" s="24" t="s">
        <v>65</v>
      </c>
      <c r="L2596" s="89" t="s">
        <v>66</v>
      </c>
      <c r="M2596" s="24" t="s">
        <v>52</v>
      </c>
      <c r="N2596" s="121" t="s">
        <v>3</v>
      </c>
      <c r="O2596" s="25" t="s">
        <v>604</v>
      </c>
      <c r="P2596" s="24" t="s">
        <v>2577</v>
      </c>
      <c r="Q2596" s="24"/>
      <c r="R2596" s="24"/>
      <c r="S2596" s="24" t="s">
        <v>536</v>
      </c>
      <c r="T2596" s="24" t="s">
        <v>536</v>
      </c>
      <c r="U2596" s="24" t="s">
        <v>2580</v>
      </c>
      <c r="V2596" s="24">
        <v>2710193200</v>
      </c>
      <c r="W2596" s="24" t="s">
        <v>604</v>
      </c>
      <c r="X2596" s="24" t="s">
        <v>6099</v>
      </c>
      <c r="Y2596" s="24" t="s">
        <v>1414</v>
      </c>
      <c r="Z2596" s="24" t="s">
        <v>5683</v>
      </c>
      <c r="AA2596" s="24" t="s">
        <v>6102</v>
      </c>
      <c r="AB2596" s="88" t="s">
        <v>1890</v>
      </c>
    </row>
    <row r="2597" spans="2:28" hidden="1" x14ac:dyDescent="0.35">
      <c r="B2597" s="24">
        <v>45849849</v>
      </c>
      <c r="C2597" s="24">
        <v>849</v>
      </c>
      <c r="D2597" s="24" t="s">
        <v>6103</v>
      </c>
      <c r="E2597" s="66"/>
      <c r="F2597" s="24"/>
      <c r="G2597" s="24" t="s">
        <v>46</v>
      </c>
      <c r="H2597" s="89" t="s">
        <v>47</v>
      </c>
      <c r="I2597" s="89" t="s">
        <v>48</v>
      </c>
      <c r="J2597" s="24"/>
      <c r="K2597" s="24"/>
      <c r="L2597" s="89" t="s">
        <v>51</v>
      </c>
      <c r="M2597" s="24" t="s">
        <v>52</v>
      </c>
      <c r="N2597" s="121" t="s">
        <v>2668</v>
      </c>
      <c r="O2597" s="25" t="s">
        <v>53</v>
      </c>
      <c r="P2597" s="24" t="s">
        <v>2577</v>
      </c>
      <c r="Q2597" s="24"/>
      <c r="R2597" s="24"/>
      <c r="S2597" s="24" t="s">
        <v>536</v>
      </c>
      <c r="T2597" s="24" t="s">
        <v>536</v>
      </c>
      <c r="U2597" s="24" t="s">
        <v>2580</v>
      </c>
      <c r="V2597" s="24">
        <v>2710193200</v>
      </c>
      <c r="W2597" s="24" t="s">
        <v>2582</v>
      </c>
      <c r="X2597" s="24" t="s">
        <v>4952</v>
      </c>
      <c r="Y2597" s="24" t="s">
        <v>360</v>
      </c>
      <c r="Z2597" s="24" t="s">
        <v>5332</v>
      </c>
      <c r="AA2597" s="24" t="s">
        <v>6104</v>
      </c>
      <c r="AB2597" s="88"/>
    </row>
    <row r="2598" spans="2:28" hidden="1" x14ac:dyDescent="0.35">
      <c r="B2598" s="24">
        <v>52101847</v>
      </c>
      <c r="C2598" s="24">
        <v>847</v>
      </c>
      <c r="D2598" s="24" t="s">
        <v>6105</v>
      </c>
      <c r="E2598" s="66"/>
      <c r="F2598" s="24"/>
      <c r="G2598" s="24" t="s">
        <v>216</v>
      </c>
      <c r="H2598" s="89" t="s">
        <v>6106</v>
      </c>
      <c r="I2598" s="89" t="s">
        <v>140</v>
      </c>
      <c r="J2598" s="24">
        <v>0</v>
      </c>
      <c r="K2598" s="24" t="s">
        <v>65</v>
      </c>
      <c r="L2598" s="89" t="s">
        <v>51</v>
      </c>
      <c r="M2598" s="24" t="s">
        <v>52</v>
      </c>
      <c r="N2598" s="121" t="s">
        <v>6</v>
      </c>
      <c r="O2598" s="25" t="s">
        <v>92</v>
      </c>
      <c r="P2598" s="24" t="s">
        <v>2577</v>
      </c>
      <c r="Q2598" s="24"/>
      <c r="R2598" s="24"/>
      <c r="S2598" s="24" t="s">
        <v>536</v>
      </c>
      <c r="T2598" s="24" t="s">
        <v>536</v>
      </c>
      <c r="U2598" s="24" t="s">
        <v>2580</v>
      </c>
      <c r="V2598" s="24">
        <v>2710199900</v>
      </c>
      <c r="W2598" s="24" t="s">
        <v>2582</v>
      </c>
      <c r="X2598" s="24" t="s">
        <v>6107</v>
      </c>
      <c r="Y2598" s="24" t="s">
        <v>6108</v>
      </c>
      <c r="Z2598" s="24" t="s">
        <v>604</v>
      </c>
      <c r="AA2598" s="24" t="s">
        <v>6109</v>
      </c>
      <c r="AB2598" s="88" t="s">
        <v>434</v>
      </c>
    </row>
    <row r="2599" spans="2:28" hidden="1" x14ac:dyDescent="0.35">
      <c r="B2599" s="24">
        <v>45377809</v>
      </c>
      <c r="C2599" s="24">
        <v>809</v>
      </c>
      <c r="D2599" s="24" t="s">
        <v>6110</v>
      </c>
      <c r="E2599" s="66"/>
      <c r="F2599" s="24"/>
      <c r="G2599" s="24" t="s">
        <v>46</v>
      </c>
      <c r="H2599" s="89" t="s">
        <v>47</v>
      </c>
      <c r="I2599" s="89" t="s">
        <v>48</v>
      </c>
      <c r="J2599" s="24" t="s">
        <v>145</v>
      </c>
      <c r="K2599" s="24" t="s">
        <v>65</v>
      </c>
      <c r="L2599" s="89" t="s">
        <v>66</v>
      </c>
      <c r="M2599" s="24" t="s">
        <v>67</v>
      </c>
      <c r="N2599" s="121">
        <v>42826</v>
      </c>
      <c r="O2599" s="25" t="s">
        <v>53</v>
      </c>
      <c r="P2599" s="24" t="s">
        <v>2577</v>
      </c>
      <c r="Q2599" s="24"/>
      <c r="R2599" s="24"/>
      <c r="S2599" s="24" t="s">
        <v>536</v>
      </c>
      <c r="T2599" s="24" t="s">
        <v>536</v>
      </c>
      <c r="U2599" s="24" t="s">
        <v>2580</v>
      </c>
      <c r="V2599" s="24">
        <v>2710199200</v>
      </c>
      <c r="W2599" s="24" t="s">
        <v>83</v>
      </c>
      <c r="X2599" s="24" t="s">
        <v>5031</v>
      </c>
      <c r="Y2599" s="24" t="s">
        <v>360</v>
      </c>
      <c r="Z2599" s="24" t="s">
        <v>565</v>
      </c>
      <c r="AA2599" s="24" t="s">
        <v>6111</v>
      </c>
      <c r="AB2599" s="88" t="s">
        <v>2196</v>
      </c>
    </row>
    <row r="2600" spans="2:28" hidden="1" x14ac:dyDescent="0.35">
      <c r="B2600" s="24">
        <v>45395855</v>
      </c>
      <c r="C2600" s="24">
        <v>855</v>
      </c>
      <c r="D2600" s="24" t="s">
        <v>6112</v>
      </c>
      <c r="E2600" s="66"/>
      <c r="F2600" s="24"/>
      <c r="G2600" s="24" t="s">
        <v>46</v>
      </c>
      <c r="H2600" s="89" t="s">
        <v>163</v>
      </c>
      <c r="I2600" s="89" t="s">
        <v>164</v>
      </c>
      <c r="J2600" s="24" t="s">
        <v>145</v>
      </c>
      <c r="K2600" s="24" t="s">
        <v>65</v>
      </c>
      <c r="L2600" s="89" t="s">
        <v>66</v>
      </c>
      <c r="M2600" s="24" t="s">
        <v>67</v>
      </c>
      <c r="N2600" s="121">
        <v>43709</v>
      </c>
      <c r="O2600" s="25" t="s">
        <v>53</v>
      </c>
      <c r="P2600" s="24" t="s">
        <v>2577</v>
      </c>
      <c r="Q2600" s="24"/>
      <c r="R2600" s="24"/>
      <c r="S2600" s="24" t="s">
        <v>536</v>
      </c>
      <c r="T2600" s="24" t="s">
        <v>536</v>
      </c>
      <c r="U2600" s="24" t="s">
        <v>2580</v>
      </c>
      <c r="V2600" s="24">
        <v>2710193200</v>
      </c>
      <c r="W2600" s="24" t="s">
        <v>70</v>
      </c>
      <c r="X2600" s="24" t="s">
        <v>5033</v>
      </c>
      <c r="Y2600" s="24" t="s">
        <v>1414</v>
      </c>
      <c r="Z2600" s="24" t="s">
        <v>565</v>
      </c>
      <c r="AA2600" s="24" t="s">
        <v>6113</v>
      </c>
      <c r="AB2600" s="88" t="s">
        <v>2196</v>
      </c>
    </row>
    <row r="2601" spans="2:28" hidden="1" x14ac:dyDescent="0.35">
      <c r="B2601" s="24">
        <v>45395809</v>
      </c>
      <c r="C2601" s="24">
        <v>809</v>
      </c>
      <c r="D2601" s="24" t="s">
        <v>6114</v>
      </c>
      <c r="E2601" s="66"/>
      <c r="F2601" s="24"/>
      <c r="G2601" s="24" t="s">
        <v>46</v>
      </c>
      <c r="H2601" s="89" t="s">
        <v>47</v>
      </c>
      <c r="I2601" s="89" t="s">
        <v>48</v>
      </c>
      <c r="J2601" s="24" t="s">
        <v>145</v>
      </c>
      <c r="K2601" s="24" t="s">
        <v>65</v>
      </c>
      <c r="L2601" s="89" t="s">
        <v>66</v>
      </c>
      <c r="M2601" s="24" t="s">
        <v>67</v>
      </c>
      <c r="N2601" s="121">
        <v>43709</v>
      </c>
      <c r="O2601" s="25" t="s">
        <v>53</v>
      </c>
      <c r="P2601" s="24" t="s">
        <v>2577</v>
      </c>
      <c r="Q2601" s="24"/>
      <c r="R2601" s="24"/>
      <c r="S2601" s="24" t="s">
        <v>536</v>
      </c>
      <c r="T2601" s="24" t="s">
        <v>536</v>
      </c>
      <c r="U2601" s="24" t="s">
        <v>2580</v>
      </c>
      <c r="V2601" s="24">
        <v>2710193200</v>
      </c>
      <c r="W2601" s="24" t="s">
        <v>83</v>
      </c>
      <c r="X2601" s="24" t="s">
        <v>5033</v>
      </c>
      <c r="Y2601" s="24" t="s">
        <v>360</v>
      </c>
      <c r="Z2601" s="24" t="s">
        <v>565</v>
      </c>
      <c r="AA2601" s="24" t="s">
        <v>6115</v>
      </c>
      <c r="AB2601" s="88" t="s">
        <v>2196</v>
      </c>
    </row>
    <row r="2602" spans="2:28" hidden="1" x14ac:dyDescent="0.35">
      <c r="B2602" s="24">
        <v>45397815</v>
      </c>
      <c r="C2602" s="24">
        <v>815</v>
      </c>
      <c r="D2602" s="24" t="s">
        <v>6116</v>
      </c>
      <c r="E2602" s="66"/>
      <c r="F2602" s="24"/>
      <c r="G2602" s="24" t="s">
        <v>46</v>
      </c>
      <c r="H2602" s="89" t="s">
        <v>1578</v>
      </c>
      <c r="I2602" s="89" t="s">
        <v>447</v>
      </c>
      <c r="J2602" s="24" t="s">
        <v>145</v>
      </c>
      <c r="K2602" s="24" t="s">
        <v>65</v>
      </c>
      <c r="L2602" s="89" t="s">
        <v>66</v>
      </c>
      <c r="M2602" s="24" t="s">
        <v>67</v>
      </c>
      <c r="N2602" s="121">
        <v>43709</v>
      </c>
      <c r="O2602" s="25" t="s">
        <v>53</v>
      </c>
      <c r="P2602" s="24" t="s">
        <v>2577</v>
      </c>
      <c r="Q2602" s="24"/>
      <c r="R2602" s="24"/>
      <c r="S2602" s="24" t="s">
        <v>536</v>
      </c>
      <c r="T2602" s="24" t="s">
        <v>536</v>
      </c>
      <c r="U2602" s="24" t="s">
        <v>2580</v>
      </c>
      <c r="V2602" s="24">
        <v>2710193200</v>
      </c>
      <c r="W2602" s="24" t="s">
        <v>83</v>
      </c>
      <c r="X2602" s="24" t="s">
        <v>5035</v>
      </c>
      <c r="Y2602" s="24" t="s">
        <v>3587</v>
      </c>
      <c r="Z2602" s="24" t="s">
        <v>565</v>
      </c>
      <c r="AA2602" s="24" t="s">
        <v>6117</v>
      </c>
      <c r="AB2602" s="88" t="s">
        <v>2196</v>
      </c>
    </row>
    <row r="2603" spans="2:28" hidden="1" x14ac:dyDescent="0.35">
      <c r="B2603" s="24">
        <v>45397848</v>
      </c>
      <c r="C2603" s="24">
        <v>848</v>
      </c>
      <c r="D2603" s="24" t="s">
        <v>6118</v>
      </c>
      <c r="E2603" s="66"/>
      <c r="F2603" s="24"/>
      <c r="G2603" s="24" t="s">
        <v>46</v>
      </c>
      <c r="H2603" s="89" t="s">
        <v>163</v>
      </c>
      <c r="I2603" s="89" t="s">
        <v>164</v>
      </c>
      <c r="J2603" s="24" t="s">
        <v>145</v>
      </c>
      <c r="K2603" s="24" t="s">
        <v>65</v>
      </c>
      <c r="L2603" s="89" t="s">
        <v>66</v>
      </c>
      <c r="M2603" s="24" t="s">
        <v>67</v>
      </c>
      <c r="N2603" s="121">
        <v>43709</v>
      </c>
      <c r="O2603" s="25" t="s">
        <v>53</v>
      </c>
      <c r="P2603" s="24" t="s">
        <v>2577</v>
      </c>
      <c r="Q2603" s="24"/>
      <c r="R2603" s="24"/>
      <c r="S2603" s="24" t="s">
        <v>536</v>
      </c>
      <c r="T2603" s="24" t="s">
        <v>536</v>
      </c>
      <c r="U2603" s="24" t="s">
        <v>2580</v>
      </c>
      <c r="V2603" s="24">
        <v>2710193200</v>
      </c>
      <c r="W2603" s="24" t="s">
        <v>83</v>
      </c>
      <c r="X2603" s="24" t="s">
        <v>5035</v>
      </c>
      <c r="Y2603" s="24" t="s">
        <v>3084</v>
      </c>
      <c r="Z2603" s="24" t="s">
        <v>565</v>
      </c>
      <c r="AA2603" s="24" t="s">
        <v>6119</v>
      </c>
      <c r="AB2603" s="88" t="s">
        <v>2196</v>
      </c>
    </row>
    <row r="2604" spans="2:28" hidden="1" x14ac:dyDescent="0.35">
      <c r="B2604" s="24">
        <v>45397855</v>
      </c>
      <c r="C2604" s="24">
        <v>855</v>
      </c>
      <c r="D2604" s="24" t="s">
        <v>6120</v>
      </c>
      <c r="E2604" s="66"/>
      <c r="F2604" s="24"/>
      <c r="G2604" s="24" t="s">
        <v>46</v>
      </c>
      <c r="H2604" s="89" t="s">
        <v>163</v>
      </c>
      <c r="I2604" s="89" t="s">
        <v>164</v>
      </c>
      <c r="J2604" s="24" t="s">
        <v>145</v>
      </c>
      <c r="K2604" s="24" t="s">
        <v>65</v>
      </c>
      <c r="L2604" s="89" t="s">
        <v>66</v>
      </c>
      <c r="M2604" s="24" t="s">
        <v>67</v>
      </c>
      <c r="N2604" s="121">
        <v>43709</v>
      </c>
      <c r="O2604" s="25" t="s">
        <v>53</v>
      </c>
      <c r="P2604" s="24" t="s">
        <v>2577</v>
      </c>
      <c r="Q2604" s="24"/>
      <c r="R2604" s="24"/>
      <c r="S2604" s="24" t="s">
        <v>536</v>
      </c>
      <c r="T2604" s="24" t="s">
        <v>536</v>
      </c>
      <c r="U2604" s="24" t="s">
        <v>2580</v>
      </c>
      <c r="V2604" s="24">
        <v>2710193200</v>
      </c>
      <c r="W2604" s="24" t="s">
        <v>70</v>
      </c>
      <c r="X2604" s="24" t="s">
        <v>5035</v>
      </c>
      <c r="Y2604" s="24" t="s">
        <v>1414</v>
      </c>
      <c r="Z2604" s="24" t="s">
        <v>565</v>
      </c>
      <c r="AA2604" s="24" t="s">
        <v>6121</v>
      </c>
      <c r="AB2604" s="88" t="s">
        <v>2196</v>
      </c>
    </row>
    <row r="2605" spans="2:28" hidden="1" x14ac:dyDescent="0.35">
      <c r="B2605" s="24">
        <v>45397809</v>
      </c>
      <c r="C2605" s="24">
        <v>809</v>
      </c>
      <c r="D2605" s="24" t="s">
        <v>6122</v>
      </c>
      <c r="E2605" s="66"/>
      <c r="F2605" s="24"/>
      <c r="G2605" s="24" t="s">
        <v>46</v>
      </c>
      <c r="H2605" s="89" t="s">
        <v>47</v>
      </c>
      <c r="I2605" s="89" t="s">
        <v>48</v>
      </c>
      <c r="J2605" s="24" t="s">
        <v>145</v>
      </c>
      <c r="K2605" s="24" t="s">
        <v>65</v>
      </c>
      <c r="L2605" s="89" t="s">
        <v>66</v>
      </c>
      <c r="M2605" s="24" t="s">
        <v>67</v>
      </c>
      <c r="N2605" s="121">
        <v>43709</v>
      </c>
      <c r="O2605" s="25" t="s">
        <v>53</v>
      </c>
      <c r="P2605" s="24" t="s">
        <v>2577</v>
      </c>
      <c r="Q2605" s="24"/>
      <c r="R2605" s="24"/>
      <c r="S2605" s="24" t="s">
        <v>536</v>
      </c>
      <c r="T2605" s="24" t="s">
        <v>536</v>
      </c>
      <c r="U2605" s="24" t="s">
        <v>2580</v>
      </c>
      <c r="V2605" s="24">
        <v>2710193200</v>
      </c>
      <c r="W2605" s="24" t="s">
        <v>83</v>
      </c>
      <c r="X2605" s="24" t="s">
        <v>5035</v>
      </c>
      <c r="Y2605" s="24" t="s">
        <v>360</v>
      </c>
      <c r="Z2605" s="24" t="s">
        <v>565</v>
      </c>
      <c r="AA2605" s="24" t="s">
        <v>6123</v>
      </c>
      <c r="AB2605" s="88" t="s">
        <v>2196</v>
      </c>
    </row>
    <row r="2606" spans="2:28" hidden="1" x14ac:dyDescent="0.35">
      <c r="B2606" s="24">
        <v>45287981</v>
      </c>
      <c r="C2606" s="24">
        <v>981</v>
      </c>
      <c r="D2606" s="24" t="s">
        <v>6124</v>
      </c>
      <c r="E2606" s="66"/>
      <c r="F2606" s="24"/>
      <c r="G2606" s="24" t="s">
        <v>46</v>
      </c>
      <c r="H2606" s="89" t="s">
        <v>151</v>
      </c>
      <c r="I2606" s="89" t="s">
        <v>86</v>
      </c>
      <c r="J2606" s="24" t="s">
        <v>145</v>
      </c>
      <c r="K2606" s="24" t="s">
        <v>65</v>
      </c>
      <c r="L2606" s="89" t="s">
        <v>66</v>
      </c>
      <c r="M2606" s="24" t="s">
        <v>67</v>
      </c>
      <c r="N2606" s="121">
        <v>42478</v>
      </c>
      <c r="O2606" s="25" t="s">
        <v>53</v>
      </c>
      <c r="P2606" s="24" t="s">
        <v>2577</v>
      </c>
      <c r="Q2606" s="24"/>
      <c r="R2606" s="24"/>
      <c r="S2606" s="24" t="s">
        <v>536</v>
      </c>
      <c r="T2606" s="24" t="s">
        <v>536</v>
      </c>
      <c r="U2606" s="24" t="s">
        <v>2580</v>
      </c>
      <c r="V2606" s="24">
        <v>2710193200</v>
      </c>
      <c r="W2606" s="24" t="s">
        <v>604</v>
      </c>
      <c r="X2606" s="24" t="s">
        <v>6125</v>
      </c>
      <c r="Y2606" s="24" t="s">
        <v>87</v>
      </c>
      <c r="Z2606" s="24" t="s">
        <v>88</v>
      </c>
      <c r="AA2606" s="24" t="s">
        <v>6126</v>
      </c>
      <c r="AB2606" s="88" t="s">
        <v>2196</v>
      </c>
    </row>
    <row r="2607" spans="2:28" hidden="1" x14ac:dyDescent="0.35">
      <c r="B2607" s="24">
        <v>45288907</v>
      </c>
      <c r="C2607" s="24">
        <v>907</v>
      </c>
      <c r="D2607" s="24" t="s">
        <v>5005</v>
      </c>
      <c r="E2607" s="66"/>
      <c r="F2607" s="24"/>
      <c r="G2607" s="24" t="s">
        <v>46</v>
      </c>
      <c r="H2607" s="89" t="s">
        <v>2583</v>
      </c>
      <c r="I2607" s="89" t="s">
        <v>364</v>
      </c>
      <c r="J2607" s="24" t="s">
        <v>145</v>
      </c>
      <c r="K2607" s="24" t="s">
        <v>65</v>
      </c>
      <c r="L2607" s="89" t="s">
        <v>66</v>
      </c>
      <c r="M2607" s="24" t="s">
        <v>52</v>
      </c>
      <c r="N2607" s="121">
        <v>40891</v>
      </c>
      <c r="O2607" s="25" t="s">
        <v>53</v>
      </c>
      <c r="P2607" s="24" t="s">
        <v>2577</v>
      </c>
      <c r="Q2607" s="24"/>
      <c r="R2607" s="24"/>
      <c r="S2607" s="24">
        <v>45288905</v>
      </c>
      <c r="T2607" s="24" t="s">
        <v>2222</v>
      </c>
      <c r="U2607" s="24" t="s">
        <v>2594</v>
      </c>
      <c r="V2607" s="24">
        <v>2710193200</v>
      </c>
      <c r="W2607" s="24" t="s">
        <v>604</v>
      </c>
      <c r="X2607" s="24" t="s">
        <v>5032</v>
      </c>
      <c r="Y2607" s="24" t="s">
        <v>2353</v>
      </c>
      <c r="Z2607" s="24" t="s">
        <v>73</v>
      </c>
      <c r="AA2607" s="24" t="s">
        <v>6127</v>
      </c>
      <c r="AB2607" s="88" t="s">
        <v>2196</v>
      </c>
    </row>
    <row r="2608" spans="2:28" hidden="1" x14ac:dyDescent="0.35">
      <c r="B2608" s="24">
        <v>45378855</v>
      </c>
      <c r="C2608" s="24">
        <v>855</v>
      </c>
      <c r="D2608" s="24" t="s">
        <v>6128</v>
      </c>
      <c r="E2608" s="66"/>
      <c r="F2608" s="24"/>
      <c r="G2608" s="24" t="s">
        <v>46</v>
      </c>
      <c r="H2608" s="89" t="s">
        <v>163</v>
      </c>
      <c r="I2608" s="89" t="s">
        <v>164</v>
      </c>
      <c r="J2608" s="24" t="s">
        <v>145</v>
      </c>
      <c r="K2608" s="24" t="s">
        <v>65</v>
      </c>
      <c r="L2608" s="89" t="s">
        <v>66</v>
      </c>
      <c r="M2608" s="24" t="s">
        <v>67</v>
      </c>
      <c r="N2608" s="121">
        <v>43709</v>
      </c>
      <c r="O2608" s="25" t="s">
        <v>53</v>
      </c>
      <c r="P2608" s="24" t="s">
        <v>2577</v>
      </c>
      <c r="Q2608" s="24"/>
      <c r="R2608" s="24"/>
      <c r="S2608" s="24" t="s">
        <v>536</v>
      </c>
      <c r="T2608" s="24" t="s">
        <v>536</v>
      </c>
      <c r="U2608" s="24" t="s">
        <v>2580</v>
      </c>
      <c r="V2608" s="24">
        <v>2710193200</v>
      </c>
      <c r="W2608" s="24" t="s">
        <v>70</v>
      </c>
      <c r="X2608" s="24" t="s">
        <v>5032</v>
      </c>
      <c r="Y2608" s="24" t="s">
        <v>1414</v>
      </c>
      <c r="Z2608" s="24" t="s">
        <v>565</v>
      </c>
      <c r="AA2608" s="24" t="s">
        <v>6129</v>
      </c>
      <c r="AB2608" s="88" t="s">
        <v>2196</v>
      </c>
    </row>
    <row r="2609" spans="2:28" hidden="1" x14ac:dyDescent="0.35">
      <c r="B2609" s="24">
        <v>45378809</v>
      </c>
      <c r="C2609" s="24">
        <v>809</v>
      </c>
      <c r="D2609" s="24" t="s">
        <v>6130</v>
      </c>
      <c r="E2609" s="66"/>
      <c r="F2609" s="24"/>
      <c r="G2609" s="24" t="s">
        <v>46</v>
      </c>
      <c r="H2609" s="89" t="s">
        <v>47</v>
      </c>
      <c r="I2609" s="89" t="s">
        <v>48</v>
      </c>
      <c r="J2609" s="24" t="s">
        <v>145</v>
      </c>
      <c r="K2609" s="24" t="s">
        <v>65</v>
      </c>
      <c r="L2609" s="89" t="s">
        <v>66</v>
      </c>
      <c r="M2609" s="24" t="s">
        <v>67</v>
      </c>
      <c r="N2609" s="121">
        <v>42826</v>
      </c>
      <c r="O2609" s="25" t="s">
        <v>53</v>
      </c>
      <c r="P2609" s="24" t="s">
        <v>2577</v>
      </c>
      <c r="Q2609" s="24"/>
      <c r="R2609" s="24"/>
      <c r="S2609" s="24" t="s">
        <v>536</v>
      </c>
      <c r="T2609" s="24" t="s">
        <v>536</v>
      </c>
      <c r="U2609" s="24" t="s">
        <v>2580</v>
      </c>
      <c r="V2609" s="24">
        <v>2710199200</v>
      </c>
      <c r="W2609" s="24" t="s">
        <v>83</v>
      </c>
      <c r="X2609" s="24" t="s">
        <v>5032</v>
      </c>
      <c r="Y2609" s="24" t="s">
        <v>360</v>
      </c>
      <c r="Z2609" s="24" t="s">
        <v>565</v>
      </c>
      <c r="AA2609" s="24" t="s">
        <v>6131</v>
      </c>
      <c r="AB2609" s="88" t="s">
        <v>2196</v>
      </c>
    </row>
    <row r="2610" spans="2:28" hidden="1" x14ac:dyDescent="0.35">
      <c r="B2610" s="24">
        <v>45378967</v>
      </c>
      <c r="C2610" s="24">
        <v>967</v>
      </c>
      <c r="D2610" s="24" t="s">
        <v>6132</v>
      </c>
      <c r="E2610" s="66"/>
      <c r="F2610" s="24"/>
      <c r="G2610" s="24" t="s">
        <v>46</v>
      </c>
      <c r="H2610" s="89" t="s">
        <v>151</v>
      </c>
      <c r="I2610" s="89" t="s">
        <v>86</v>
      </c>
      <c r="J2610" s="24" t="s">
        <v>145</v>
      </c>
      <c r="K2610" s="24" t="s">
        <v>65</v>
      </c>
      <c r="L2610" s="89" t="s">
        <v>66</v>
      </c>
      <c r="M2610" s="24" t="s">
        <v>67</v>
      </c>
      <c r="N2610" s="121">
        <v>42826</v>
      </c>
      <c r="O2610" s="25" t="s">
        <v>53</v>
      </c>
      <c r="P2610" s="24" t="s">
        <v>2577</v>
      </c>
      <c r="Q2610" s="24"/>
      <c r="R2610" s="24"/>
      <c r="S2610" s="24" t="s">
        <v>536</v>
      </c>
      <c r="T2610" s="24" t="s">
        <v>536</v>
      </c>
      <c r="U2610" s="24" t="s">
        <v>2580</v>
      </c>
      <c r="V2610" s="24">
        <v>2710199200</v>
      </c>
      <c r="W2610" s="24" t="s">
        <v>83</v>
      </c>
      <c r="X2610" s="24" t="s">
        <v>5032</v>
      </c>
      <c r="Y2610" s="24" t="s">
        <v>87</v>
      </c>
      <c r="Z2610" s="24" t="s">
        <v>565</v>
      </c>
      <c r="AA2610" s="24" t="s">
        <v>6133</v>
      </c>
      <c r="AB2610" s="88" t="s">
        <v>2196</v>
      </c>
    </row>
    <row r="2611" spans="2:28" hidden="1" x14ac:dyDescent="0.35">
      <c r="B2611" s="24">
        <v>45288981</v>
      </c>
      <c r="C2611" s="24">
        <v>981</v>
      </c>
      <c r="D2611" s="24" t="s">
        <v>6135</v>
      </c>
      <c r="E2611" s="66"/>
      <c r="F2611" s="24"/>
      <c r="G2611" s="24" t="s">
        <v>46</v>
      </c>
      <c r="H2611" s="89" t="s">
        <v>151</v>
      </c>
      <c r="I2611" s="89" t="s">
        <v>86</v>
      </c>
      <c r="J2611" s="24" t="s">
        <v>145</v>
      </c>
      <c r="K2611" s="24" t="s">
        <v>65</v>
      </c>
      <c r="L2611" s="89" t="s">
        <v>66</v>
      </c>
      <c r="M2611" s="24" t="s">
        <v>67</v>
      </c>
      <c r="N2611" s="121">
        <v>42478</v>
      </c>
      <c r="O2611" s="25" t="s">
        <v>53</v>
      </c>
      <c r="P2611" s="24" t="s">
        <v>2577</v>
      </c>
      <c r="Q2611" s="24"/>
      <c r="R2611" s="24"/>
      <c r="S2611" s="24" t="s">
        <v>536</v>
      </c>
      <c r="T2611" s="24" t="s">
        <v>536</v>
      </c>
      <c r="U2611" s="24" t="s">
        <v>2580</v>
      </c>
      <c r="V2611" s="24">
        <v>2710193200</v>
      </c>
      <c r="W2611" s="24" t="s">
        <v>604</v>
      </c>
      <c r="X2611" s="24" t="s">
        <v>6136</v>
      </c>
      <c r="Y2611" s="24" t="s">
        <v>87</v>
      </c>
      <c r="Z2611" s="24" t="s">
        <v>88</v>
      </c>
      <c r="AA2611" s="24" t="s">
        <v>6137</v>
      </c>
      <c r="AB2611" s="88" t="s">
        <v>2196</v>
      </c>
    </row>
    <row r="2612" spans="2:28" hidden="1" x14ac:dyDescent="0.35">
      <c r="B2612" s="24">
        <v>45656855</v>
      </c>
      <c r="C2612" s="24">
        <v>855</v>
      </c>
      <c r="D2612" s="24" t="s">
        <v>6138</v>
      </c>
      <c r="E2612" s="66"/>
      <c r="F2612" s="24"/>
      <c r="G2612" s="24" t="s">
        <v>46</v>
      </c>
      <c r="H2612" s="89" t="s">
        <v>163</v>
      </c>
      <c r="I2612" s="89" t="s">
        <v>164</v>
      </c>
      <c r="J2612" s="24" t="s">
        <v>145</v>
      </c>
      <c r="K2612" s="24" t="s">
        <v>65</v>
      </c>
      <c r="L2612" s="89" t="s">
        <v>66</v>
      </c>
      <c r="M2612" s="24" t="s">
        <v>52</v>
      </c>
      <c r="N2612" s="121">
        <v>41785</v>
      </c>
      <c r="O2612" s="25" t="s">
        <v>604</v>
      </c>
      <c r="P2612" s="24" t="s">
        <v>2577</v>
      </c>
      <c r="Q2612" s="24"/>
      <c r="R2612" s="24"/>
      <c r="S2612" s="24" t="s">
        <v>536</v>
      </c>
      <c r="T2612" s="24" t="s">
        <v>536</v>
      </c>
      <c r="U2612" s="24" t="s">
        <v>2580</v>
      </c>
      <c r="V2612" s="24">
        <v>2710193200</v>
      </c>
      <c r="W2612" s="24" t="s">
        <v>604</v>
      </c>
      <c r="X2612" s="24" t="s">
        <v>2237</v>
      </c>
      <c r="Y2612" s="24" t="s">
        <v>1414</v>
      </c>
      <c r="Z2612" s="24" t="s">
        <v>88</v>
      </c>
      <c r="AA2612" s="24" t="s">
        <v>6139</v>
      </c>
      <c r="AB2612" s="88" t="s">
        <v>2196</v>
      </c>
    </row>
    <row r="2613" spans="2:28" hidden="1" x14ac:dyDescent="0.35">
      <c r="B2613" s="24">
        <v>43704849</v>
      </c>
      <c r="C2613" s="24">
        <v>849</v>
      </c>
      <c r="D2613" s="24" t="s">
        <v>6140</v>
      </c>
      <c r="E2613" s="66"/>
      <c r="F2613" s="24"/>
      <c r="G2613" s="24" t="s">
        <v>46</v>
      </c>
      <c r="H2613" s="89" t="s">
        <v>2662</v>
      </c>
      <c r="I2613" s="89" t="s">
        <v>140</v>
      </c>
      <c r="J2613" s="24" t="s">
        <v>145</v>
      </c>
      <c r="K2613" s="24" t="s">
        <v>65</v>
      </c>
      <c r="L2613" s="89" t="s">
        <v>51</v>
      </c>
      <c r="M2613" s="24" t="s">
        <v>52</v>
      </c>
      <c r="N2613" s="121">
        <v>41576</v>
      </c>
      <c r="O2613" s="25" t="s">
        <v>53</v>
      </c>
      <c r="P2613" s="24" t="s">
        <v>2577</v>
      </c>
      <c r="Q2613" s="24"/>
      <c r="R2613" s="24"/>
      <c r="S2613" s="24">
        <v>43707849</v>
      </c>
      <c r="T2613" s="24" t="s">
        <v>6141</v>
      </c>
      <c r="U2613" s="24" t="s">
        <v>2594</v>
      </c>
      <c r="V2613" s="24">
        <v>2710193200</v>
      </c>
      <c r="W2613" s="24" t="s">
        <v>2582</v>
      </c>
      <c r="X2613" s="24" t="s">
        <v>6142</v>
      </c>
      <c r="Y2613" s="24" t="s">
        <v>354</v>
      </c>
      <c r="Z2613" s="24" t="s">
        <v>2664</v>
      </c>
      <c r="AA2613" s="24" t="s">
        <v>6143</v>
      </c>
      <c r="AB2613" s="88" t="s">
        <v>2196</v>
      </c>
    </row>
    <row r="2614" spans="2:28" hidden="1" x14ac:dyDescent="0.35">
      <c r="B2614" s="24">
        <v>43704809</v>
      </c>
      <c r="C2614" s="24">
        <v>809</v>
      </c>
      <c r="D2614" s="24" t="s">
        <v>5046</v>
      </c>
      <c r="E2614" s="66"/>
      <c r="F2614" s="24"/>
      <c r="G2614" s="24" t="s">
        <v>46</v>
      </c>
      <c r="H2614" s="89" t="s">
        <v>47</v>
      </c>
      <c r="I2614" s="89" t="s">
        <v>48</v>
      </c>
      <c r="J2614" s="24" t="s">
        <v>145</v>
      </c>
      <c r="K2614" s="24" t="s">
        <v>65</v>
      </c>
      <c r="L2614" s="89" t="s">
        <v>66</v>
      </c>
      <c r="M2614" s="24" t="s">
        <v>52</v>
      </c>
      <c r="N2614" s="121" t="s">
        <v>6</v>
      </c>
      <c r="O2614" s="25" t="s">
        <v>53</v>
      </c>
      <c r="P2614" s="24" t="s">
        <v>2577</v>
      </c>
      <c r="Q2614" s="24"/>
      <c r="R2614" s="24"/>
      <c r="S2614" s="24">
        <v>43704849</v>
      </c>
      <c r="T2614" s="24" t="s">
        <v>6140</v>
      </c>
      <c r="U2614" s="24" t="s">
        <v>2594</v>
      </c>
      <c r="V2614" s="24">
        <v>2710193200</v>
      </c>
      <c r="W2614" s="24" t="s">
        <v>604</v>
      </c>
      <c r="X2614" s="24" t="s">
        <v>6142</v>
      </c>
      <c r="Y2614" s="24" t="s">
        <v>360</v>
      </c>
      <c r="Z2614" s="24" t="s">
        <v>88</v>
      </c>
      <c r="AA2614" s="24" t="s">
        <v>6144</v>
      </c>
      <c r="AB2614" s="88" t="s">
        <v>2196</v>
      </c>
    </row>
    <row r="2615" spans="2:28" hidden="1" x14ac:dyDescent="0.35">
      <c r="B2615" s="24">
        <v>45655849</v>
      </c>
      <c r="C2615" s="24">
        <v>849</v>
      </c>
      <c r="D2615" s="24" t="s">
        <v>6145</v>
      </c>
      <c r="E2615" s="66"/>
      <c r="F2615" s="24"/>
      <c r="G2615" s="24" t="s">
        <v>46</v>
      </c>
      <c r="H2615" s="89" t="s">
        <v>47</v>
      </c>
      <c r="I2615" s="89" t="s">
        <v>48</v>
      </c>
      <c r="J2615" s="24" t="s">
        <v>145</v>
      </c>
      <c r="K2615" s="24" t="s">
        <v>65</v>
      </c>
      <c r="L2615" s="89" t="s">
        <v>51</v>
      </c>
      <c r="M2615" s="24" t="s">
        <v>52</v>
      </c>
      <c r="N2615" s="121">
        <v>41043</v>
      </c>
      <c r="O2615" s="25" t="s">
        <v>53</v>
      </c>
      <c r="P2615" s="24" t="s">
        <v>2577</v>
      </c>
      <c r="Q2615" s="24"/>
      <c r="R2615" s="24"/>
      <c r="S2615" s="24">
        <v>43709849</v>
      </c>
      <c r="T2615" s="24" t="s">
        <v>6146</v>
      </c>
      <c r="U2615" s="24" t="s">
        <v>2594</v>
      </c>
      <c r="V2615" s="24">
        <v>2710193200</v>
      </c>
      <c r="W2615" s="24" t="s">
        <v>2582</v>
      </c>
      <c r="X2615" s="24" t="s">
        <v>6147</v>
      </c>
      <c r="Y2615" s="24" t="s">
        <v>360</v>
      </c>
      <c r="Z2615" s="24" t="s">
        <v>3085</v>
      </c>
      <c r="AA2615" s="24" t="s">
        <v>6148</v>
      </c>
      <c r="AB2615" s="88" t="s">
        <v>2196</v>
      </c>
    </row>
    <row r="2616" spans="2:28" hidden="1" x14ac:dyDescent="0.35">
      <c r="B2616" s="24">
        <v>43705979</v>
      </c>
      <c r="C2616" s="24">
        <v>979</v>
      </c>
      <c r="D2616" s="24" t="s">
        <v>6150</v>
      </c>
      <c r="E2616" s="66"/>
      <c r="F2616" s="24"/>
      <c r="G2616" s="24" t="s">
        <v>46</v>
      </c>
      <c r="H2616" s="89" t="s">
        <v>151</v>
      </c>
      <c r="I2616" s="89" t="s">
        <v>86</v>
      </c>
      <c r="J2616" s="24" t="s">
        <v>145</v>
      </c>
      <c r="K2616" s="24" t="s">
        <v>65</v>
      </c>
      <c r="L2616" s="89" t="s">
        <v>51</v>
      </c>
      <c r="M2616" s="24" t="s">
        <v>52</v>
      </c>
      <c r="N2616" s="121">
        <v>42111</v>
      </c>
      <c r="O2616" s="25" t="s">
        <v>53</v>
      </c>
      <c r="P2616" s="24" t="s">
        <v>2577</v>
      </c>
      <c r="Q2616" s="24"/>
      <c r="R2616" s="24"/>
      <c r="S2616" s="24">
        <v>43705967</v>
      </c>
      <c r="T2616" s="24" t="s">
        <v>6151</v>
      </c>
      <c r="U2616" s="24" t="s">
        <v>2594</v>
      </c>
      <c r="V2616" s="24">
        <v>2710193200</v>
      </c>
      <c r="W2616" s="24" t="s">
        <v>2582</v>
      </c>
      <c r="X2616" s="24" t="s">
        <v>6152</v>
      </c>
      <c r="Y2616" s="24" t="s">
        <v>87</v>
      </c>
      <c r="Z2616" s="24" t="s">
        <v>3085</v>
      </c>
      <c r="AA2616" s="24" t="s">
        <v>6153</v>
      </c>
      <c r="AB2616" s="88" t="s">
        <v>2196</v>
      </c>
    </row>
    <row r="2617" spans="2:28" hidden="1" x14ac:dyDescent="0.35">
      <c r="B2617" s="24">
        <v>43705849</v>
      </c>
      <c r="C2617" s="24">
        <v>849</v>
      </c>
      <c r="D2617" s="24" t="s">
        <v>6154</v>
      </c>
      <c r="E2617" s="66"/>
      <c r="F2617" s="24"/>
      <c r="G2617" s="24" t="s">
        <v>46</v>
      </c>
      <c r="H2617" s="89" t="s">
        <v>47</v>
      </c>
      <c r="I2617" s="89" t="s">
        <v>48</v>
      </c>
      <c r="J2617" s="24" t="s">
        <v>145</v>
      </c>
      <c r="K2617" s="24" t="s">
        <v>65</v>
      </c>
      <c r="L2617" s="89" t="s">
        <v>51</v>
      </c>
      <c r="M2617" s="24" t="s">
        <v>52</v>
      </c>
      <c r="N2617" s="121">
        <v>41645</v>
      </c>
      <c r="O2617" s="25" t="s">
        <v>53</v>
      </c>
      <c r="P2617" s="24" t="s">
        <v>2577</v>
      </c>
      <c r="Q2617" s="24"/>
      <c r="R2617" s="24"/>
      <c r="S2617" s="24">
        <v>43705809</v>
      </c>
      <c r="T2617" s="24" t="s">
        <v>2245</v>
      </c>
      <c r="U2617" s="24" t="s">
        <v>2594</v>
      </c>
      <c r="V2617" s="24">
        <v>2710193200</v>
      </c>
      <c r="W2617" s="24" t="s">
        <v>2582</v>
      </c>
      <c r="X2617" s="24" t="s">
        <v>6152</v>
      </c>
      <c r="Y2617" s="24" t="s">
        <v>360</v>
      </c>
      <c r="Z2617" s="24" t="s">
        <v>3085</v>
      </c>
      <c r="AA2617" s="24" t="s">
        <v>6155</v>
      </c>
      <c r="AB2617" s="88" t="s">
        <v>2196</v>
      </c>
    </row>
    <row r="2618" spans="2:28" hidden="1" x14ac:dyDescent="0.35">
      <c r="B2618" s="24">
        <v>43707809</v>
      </c>
      <c r="C2618" s="24">
        <v>809</v>
      </c>
      <c r="D2618" s="24" t="s">
        <v>6157</v>
      </c>
      <c r="E2618" s="66"/>
      <c r="F2618" s="24"/>
      <c r="G2618" s="24" t="s">
        <v>46</v>
      </c>
      <c r="H2618" s="89" t="s">
        <v>47</v>
      </c>
      <c r="I2618" s="89" t="s">
        <v>48</v>
      </c>
      <c r="J2618" s="24" t="s">
        <v>145</v>
      </c>
      <c r="K2618" s="24" t="s">
        <v>65</v>
      </c>
      <c r="L2618" s="89" t="s">
        <v>66</v>
      </c>
      <c r="M2618" s="24" t="s">
        <v>67</v>
      </c>
      <c r="N2618" s="121">
        <v>43709</v>
      </c>
      <c r="O2618" s="25" t="s">
        <v>53</v>
      </c>
      <c r="P2618" s="24" t="s">
        <v>2577</v>
      </c>
      <c r="Q2618" s="24"/>
      <c r="R2618" s="24"/>
      <c r="S2618" s="24" t="s">
        <v>536</v>
      </c>
      <c r="T2618" s="24" t="s">
        <v>536</v>
      </c>
      <c r="U2618" s="24" t="s">
        <v>2580</v>
      </c>
      <c r="V2618" s="24">
        <v>2710193200</v>
      </c>
      <c r="W2618" s="24" t="s">
        <v>83</v>
      </c>
      <c r="X2618" s="24" t="s">
        <v>6152</v>
      </c>
      <c r="Y2618" s="24" t="s">
        <v>360</v>
      </c>
      <c r="Z2618" s="24" t="s">
        <v>565</v>
      </c>
      <c r="AA2618" s="24" t="s">
        <v>6158</v>
      </c>
      <c r="AB2618" s="88" t="s">
        <v>2196</v>
      </c>
    </row>
    <row r="2619" spans="2:28" hidden="1" x14ac:dyDescent="0.35">
      <c r="B2619" s="24">
        <v>43705967</v>
      </c>
      <c r="C2619" s="24">
        <v>967</v>
      </c>
      <c r="D2619" s="24" t="s">
        <v>6151</v>
      </c>
      <c r="E2619" s="66"/>
      <c r="F2619" s="24"/>
      <c r="G2619" s="24" t="s">
        <v>46</v>
      </c>
      <c r="H2619" s="89" t="s">
        <v>151</v>
      </c>
      <c r="I2619" s="89" t="s">
        <v>86</v>
      </c>
      <c r="J2619" s="24" t="s">
        <v>145</v>
      </c>
      <c r="K2619" s="24" t="s">
        <v>65</v>
      </c>
      <c r="L2619" s="89" t="s">
        <v>66</v>
      </c>
      <c r="M2619" s="24" t="s">
        <v>67</v>
      </c>
      <c r="N2619" s="121">
        <v>42415</v>
      </c>
      <c r="O2619" s="25" t="s">
        <v>53</v>
      </c>
      <c r="P2619" s="24" t="s">
        <v>2577</v>
      </c>
      <c r="Q2619" s="24"/>
      <c r="R2619" s="24"/>
      <c r="S2619" s="24" t="s">
        <v>536</v>
      </c>
      <c r="T2619" s="24" t="s">
        <v>536</v>
      </c>
      <c r="U2619" s="24" t="s">
        <v>2580</v>
      </c>
      <c r="V2619" s="24">
        <v>2710193200</v>
      </c>
      <c r="W2619" s="24" t="s">
        <v>604</v>
      </c>
      <c r="X2619" s="24" t="s">
        <v>6152</v>
      </c>
      <c r="Y2619" s="24" t="s">
        <v>87</v>
      </c>
      <c r="Z2619" s="24" t="s">
        <v>88</v>
      </c>
      <c r="AA2619" s="24" t="s">
        <v>6160</v>
      </c>
      <c r="AB2619" s="88" t="s">
        <v>2196</v>
      </c>
    </row>
    <row r="2620" spans="2:28" hidden="1" x14ac:dyDescent="0.35">
      <c r="B2620" s="24">
        <v>43705981</v>
      </c>
      <c r="C2620" s="24">
        <v>981</v>
      </c>
      <c r="D2620" s="24" t="s">
        <v>6161</v>
      </c>
      <c r="E2620" s="66">
        <v>43705801</v>
      </c>
      <c r="F2620" s="24" t="s">
        <v>2243</v>
      </c>
      <c r="G2620" s="24" t="s">
        <v>46</v>
      </c>
      <c r="H2620" s="89" t="s">
        <v>151</v>
      </c>
      <c r="I2620" s="89" t="s">
        <v>86</v>
      </c>
      <c r="J2620" s="24" t="s">
        <v>145</v>
      </c>
      <c r="K2620" s="24" t="s">
        <v>65</v>
      </c>
      <c r="L2620" s="89" t="s">
        <v>66</v>
      </c>
      <c r="M2620" s="24" t="s">
        <v>67</v>
      </c>
      <c r="N2620" s="121" t="s">
        <v>604</v>
      </c>
      <c r="O2620" s="25" t="s">
        <v>53</v>
      </c>
      <c r="P2620" s="24" t="s">
        <v>2577</v>
      </c>
      <c r="Q2620" s="24">
        <v>5011987027589</v>
      </c>
      <c r="R2620" s="24" t="s">
        <v>54</v>
      </c>
      <c r="S2620" s="24" t="s">
        <v>44</v>
      </c>
      <c r="T2620" s="24" t="s">
        <v>44</v>
      </c>
      <c r="U2620" s="24" t="s">
        <v>55</v>
      </c>
      <c r="V2620" s="24">
        <v>2710193200</v>
      </c>
      <c r="W2620" s="24" t="s">
        <v>83</v>
      </c>
      <c r="X2620" s="24" t="s">
        <v>6152</v>
      </c>
      <c r="Y2620" s="24" t="s">
        <v>87</v>
      </c>
      <c r="Z2620" s="24" t="s">
        <v>88</v>
      </c>
      <c r="AA2620" s="24" t="s">
        <v>6160</v>
      </c>
      <c r="AB2620" s="88" t="s">
        <v>2196</v>
      </c>
    </row>
    <row r="2621" spans="2:28" hidden="1" x14ac:dyDescent="0.35">
      <c r="B2621" s="24">
        <v>45147809</v>
      </c>
      <c r="C2621" s="24">
        <v>809</v>
      </c>
      <c r="D2621" s="24" t="s">
        <v>6163</v>
      </c>
      <c r="E2621" s="66"/>
      <c r="F2621" s="24"/>
      <c r="G2621" s="24" t="s">
        <v>46</v>
      </c>
      <c r="H2621" s="89" t="s">
        <v>47</v>
      </c>
      <c r="I2621" s="89" t="s">
        <v>48</v>
      </c>
      <c r="J2621" s="24" t="s">
        <v>145</v>
      </c>
      <c r="K2621" s="24" t="s">
        <v>65</v>
      </c>
      <c r="L2621" s="89" t="s">
        <v>66</v>
      </c>
      <c r="M2621" s="24" t="s">
        <v>67</v>
      </c>
      <c r="N2621" s="121">
        <v>43709</v>
      </c>
      <c r="O2621" s="25" t="s">
        <v>53</v>
      </c>
      <c r="P2621" s="24" t="s">
        <v>2577</v>
      </c>
      <c r="Q2621" s="24"/>
      <c r="R2621" s="24"/>
      <c r="S2621" s="24" t="s">
        <v>536</v>
      </c>
      <c r="T2621" s="24" t="s">
        <v>536</v>
      </c>
      <c r="U2621" s="24" t="s">
        <v>2580</v>
      </c>
      <c r="V2621" s="24">
        <v>2710193200</v>
      </c>
      <c r="W2621" s="24" t="s">
        <v>83</v>
      </c>
      <c r="X2621" s="24" t="s">
        <v>6164</v>
      </c>
      <c r="Y2621" s="24" t="s">
        <v>360</v>
      </c>
      <c r="Z2621" s="24" t="s">
        <v>565</v>
      </c>
      <c r="AA2621" s="24" t="s">
        <v>6165</v>
      </c>
      <c r="AB2621" s="88" t="s">
        <v>2196</v>
      </c>
    </row>
    <row r="2622" spans="2:28" hidden="1" x14ac:dyDescent="0.35">
      <c r="B2622" s="24">
        <v>45145981</v>
      </c>
      <c r="C2622" s="24">
        <v>981</v>
      </c>
      <c r="D2622" s="24" t="s">
        <v>6166</v>
      </c>
      <c r="E2622" s="66"/>
      <c r="F2622" s="24"/>
      <c r="G2622" s="24" t="s">
        <v>46</v>
      </c>
      <c r="H2622" s="89" t="s">
        <v>151</v>
      </c>
      <c r="I2622" s="89" t="s">
        <v>86</v>
      </c>
      <c r="J2622" s="24" t="s">
        <v>145</v>
      </c>
      <c r="K2622" s="24" t="s">
        <v>65</v>
      </c>
      <c r="L2622" s="89" t="s">
        <v>66</v>
      </c>
      <c r="M2622" s="24" t="s">
        <v>67</v>
      </c>
      <c r="N2622" s="121">
        <v>42478</v>
      </c>
      <c r="O2622" s="25" t="s">
        <v>53</v>
      </c>
      <c r="P2622" s="24" t="s">
        <v>2577</v>
      </c>
      <c r="Q2622" s="24"/>
      <c r="R2622" s="24"/>
      <c r="S2622" s="24" t="s">
        <v>536</v>
      </c>
      <c r="T2622" s="24" t="s">
        <v>536</v>
      </c>
      <c r="U2622" s="24" t="s">
        <v>2580</v>
      </c>
      <c r="V2622" s="24">
        <v>2710193200</v>
      </c>
      <c r="W2622" s="24" t="s">
        <v>604</v>
      </c>
      <c r="X2622" s="24" t="s">
        <v>6167</v>
      </c>
      <c r="Y2622" s="24" t="s">
        <v>87</v>
      </c>
      <c r="Z2622" s="24" t="s">
        <v>88</v>
      </c>
      <c r="AA2622" s="24" t="s">
        <v>6168</v>
      </c>
      <c r="AB2622" s="88" t="s">
        <v>2196</v>
      </c>
    </row>
    <row r="2623" spans="2:28" hidden="1" x14ac:dyDescent="0.35">
      <c r="B2623" s="24">
        <v>43706855</v>
      </c>
      <c r="C2623" s="24">
        <v>855</v>
      </c>
      <c r="D2623" s="24" t="s">
        <v>6169</v>
      </c>
      <c r="E2623" s="66"/>
      <c r="F2623" s="24"/>
      <c r="G2623" s="24" t="s">
        <v>46</v>
      </c>
      <c r="H2623" s="89" t="s">
        <v>163</v>
      </c>
      <c r="I2623" s="89" t="s">
        <v>164</v>
      </c>
      <c r="J2623" s="24" t="s">
        <v>145</v>
      </c>
      <c r="K2623" s="24" t="s">
        <v>65</v>
      </c>
      <c r="L2623" s="89" t="s">
        <v>66</v>
      </c>
      <c r="M2623" s="24" t="s">
        <v>52</v>
      </c>
      <c r="N2623" s="121">
        <v>41785</v>
      </c>
      <c r="O2623" s="25" t="s">
        <v>604</v>
      </c>
      <c r="P2623" s="24" t="s">
        <v>2577</v>
      </c>
      <c r="Q2623" s="24"/>
      <c r="R2623" s="24"/>
      <c r="S2623" s="24" t="s">
        <v>536</v>
      </c>
      <c r="T2623" s="24" t="s">
        <v>536</v>
      </c>
      <c r="U2623" s="24" t="s">
        <v>2580</v>
      </c>
      <c r="V2623" s="24">
        <v>2710193200</v>
      </c>
      <c r="W2623" s="24" t="s">
        <v>604</v>
      </c>
      <c r="X2623" s="24" t="s">
        <v>6170</v>
      </c>
      <c r="Y2623" s="24" t="s">
        <v>1414</v>
      </c>
      <c r="Z2623" s="24" t="s">
        <v>88</v>
      </c>
      <c r="AA2623" s="24" t="s">
        <v>6171</v>
      </c>
      <c r="AB2623" s="88" t="s">
        <v>2196</v>
      </c>
    </row>
    <row r="2624" spans="2:28" hidden="1" x14ac:dyDescent="0.35">
      <c r="B2624" s="24">
        <v>43711809</v>
      </c>
      <c r="C2624" s="24">
        <v>809</v>
      </c>
      <c r="D2624" s="24" t="s">
        <v>6172</v>
      </c>
      <c r="E2624" s="66"/>
      <c r="F2624" s="24"/>
      <c r="G2624" s="24" t="s">
        <v>46</v>
      </c>
      <c r="H2624" s="89" t="s">
        <v>47</v>
      </c>
      <c r="I2624" s="89" t="s">
        <v>48</v>
      </c>
      <c r="J2624" s="24" t="s">
        <v>145</v>
      </c>
      <c r="K2624" s="24" t="s">
        <v>65</v>
      </c>
      <c r="L2624" s="89" t="s">
        <v>66</v>
      </c>
      <c r="M2624" s="24" t="s">
        <v>67</v>
      </c>
      <c r="N2624" s="121">
        <v>43709</v>
      </c>
      <c r="O2624" s="25" t="s">
        <v>53</v>
      </c>
      <c r="P2624" s="24" t="s">
        <v>2577</v>
      </c>
      <c r="Q2624" s="63"/>
      <c r="R2624" s="24"/>
      <c r="S2624" s="24" t="s">
        <v>536</v>
      </c>
      <c r="T2624" s="24" t="s">
        <v>536</v>
      </c>
      <c r="U2624" s="24" t="s">
        <v>2580</v>
      </c>
      <c r="V2624" s="24">
        <v>2710193200</v>
      </c>
      <c r="W2624" s="24" t="s">
        <v>83</v>
      </c>
      <c r="X2624" s="24" t="s">
        <v>6170</v>
      </c>
      <c r="Y2624" s="24" t="s">
        <v>360</v>
      </c>
      <c r="Z2624" s="24" t="s">
        <v>565</v>
      </c>
      <c r="AA2624" s="24" t="s">
        <v>6173</v>
      </c>
      <c r="AB2624" s="88" t="s">
        <v>2196</v>
      </c>
    </row>
    <row r="2625" spans="2:28" hidden="1" x14ac:dyDescent="0.35">
      <c r="B2625" s="24">
        <v>43706981</v>
      </c>
      <c r="C2625" s="24">
        <v>981</v>
      </c>
      <c r="D2625" s="24" t="s">
        <v>6175</v>
      </c>
      <c r="E2625" s="66"/>
      <c r="F2625" s="24"/>
      <c r="G2625" s="24" t="s">
        <v>46</v>
      </c>
      <c r="H2625" s="89" t="s">
        <v>151</v>
      </c>
      <c r="I2625" s="89" t="s">
        <v>86</v>
      </c>
      <c r="J2625" s="24" t="s">
        <v>145</v>
      </c>
      <c r="K2625" s="24" t="s">
        <v>65</v>
      </c>
      <c r="L2625" s="89" t="s">
        <v>66</v>
      </c>
      <c r="M2625" s="24" t="s">
        <v>67</v>
      </c>
      <c r="N2625" s="121">
        <v>42478</v>
      </c>
      <c r="O2625" s="25" t="s">
        <v>53</v>
      </c>
      <c r="P2625" s="24" t="s">
        <v>2577</v>
      </c>
      <c r="Q2625" s="24"/>
      <c r="R2625" s="24"/>
      <c r="S2625" s="24" t="s">
        <v>536</v>
      </c>
      <c r="T2625" s="24" t="s">
        <v>536</v>
      </c>
      <c r="U2625" s="24" t="s">
        <v>2580</v>
      </c>
      <c r="V2625" s="24">
        <v>2710193200</v>
      </c>
      <c r="W2625" s="24" t="s">
        <v>604</v>
      </c>
      <c r="X2625" s="24" t="s">
        <v>6176</v>
      </c>
      <c r="Y2625" s="24" t="s">
        <v>87</v>
      </c>
      <c r="Z2625" s="24" t="s">
        <v>88</v>
      </c>
      <c r="AA2625" s="24" t="s">
        <v>6177</v>
      </c>
      <c r="AB2625" s="88" t="s">
        <v>2196</v>
      </c>
    </row>
    <row r="2626" spans="2:28" hidden="1" x14ac:dyDescent="0.35">
      <c r="B2626" s="24">
        <v>45884849</v>
      </c>
      <c r="C2626" s="24">
        <v>849</v>
      </c>
      <c r="D2626" s="24" t="s">
        <v>6179</v>
      </c>
      <c r="E2626" s="66" t="s">
        <v>44</v>
      </c>
      <c r="F2626" s="24" t="s">
        <v>45</v>
      </c>
      <c r="G2626" s="24" t="s">
        <v>46</v>
      </c>
      <c r="H2626" s="89" t="s">
        <v>47</v>
      </c>
      <c r="I2626" s="89" t="s">
        <v>48</v>
      </c>
      <c r="J2626" s="24" t="s">
        <v>145</v>
      </c>
      <c r="K2626" s="24" t="s">
        <v>65</v>
      </c>
      <c r="L2626" s="89" t="s">
        <v>51</v>
      </c>
      <c r="M2626" s="24" t="s">
        <v>67</v>
      </c>
      <c r="N2626" s="121">
        <v>41799</v>
      </c>
      <c r="O2626" s="25" t="s">
        <v>92</v>
      </c>
      <c r="P2626" s="24" t="s">
        <v>2577</v>
      </c>
      <c r="Q2626" s="63" t="s">
        <v>6982</v>
      </c>
      <c r="R2626" s="24" t="s">
        <v>54</v>
      </c>
      <c r="S2626" s="24" t="s">
        <v>44</v>
      </c>
      <c r="T2626" s="24" t="s">
        <v>44</v>
      </c>
      <c r="U2626" s="24" t="s">
        <v>55</v>
      </c>
      <c r="V2626" s="24">
        <v>3819000000</v>
      </c>
      <c r="W2626" s="24" t="s">
        <v>56</v>
      </c>
      <c r="X2626" s="24" t="s">
        <v>6181</v>
      </c>
      <c r="Y2626" s="24" t="s">
        <v>360</v>
      </c>
      <c r="Z2626" s="24" t="s">
        <v>671</v>
      </c>
      <c r="AA2626" s="24" t="s">
        <v>6182</v>
      </c>
      <c r="AB2626" s="88" t="s">
        <v>2196</v>
      </c>
    </row>
    <row r="2627" spans="2:28" hidden="1" x14ac:dyDescent="0.35">
      <c r="B2627" s="24">
        <v>45882860</v>
      </c>
      <c r="C2627" s="24">
        <v>860</v>
      </c>
      <c r="D2627" s="24" t="s">
        <v>6183</v>
      </c>
      <c r="E2627" s="66"/>
      <c r="F2627" s="24"/>
      <c r="G2627" s="24" t="s">
        <v>46</v>
      </c>
      <c r="H2627" s="89" t="s">
        <v>163</v>
      </c>
      <c r="I2627" s="89" t="s">
        <v>164</v>
      </c>
      <c r="J2627" s="24" t="s">
        <v>145</v>
      </c>
      <c r="K2627" s="24" t="s">
        <v>65</v>
      </c>
      <c r="L2627" s="89" t="s">
        <v>51</v>
      </c>
      <c r="M2627" s="24" t="s">
        <v>52</v>
      </c>
      <c r="N2627" s="121">
        <v>41565</v>
      </c>
      <c r="O2627" s="25" t="s">
        <v>92</v>
      </c>
      <c r="P2627" s="24" t="s">
        <v>2577</v>
      </c>
      <c r="Q2627" s="24"/>
      <c r="R2627" s="24"/>
      <c r="S2627" s="24" t="s">
        <v>536</v>
      </c>
      <c r="T2627" s="24" t="s">
        <v>536</v>
      </c>
      <c r="U2627" s="24" t="s">
        <v>2580</v>
      </c>
      <c r="V2627" s="24">
        <v>2710199900</v>
      </c>
      <c r="W2627" s="24" t="s">
        <v>2582</v>
      </c>
      <c r="X2627" s="24" t="s">
        <v>6184</v>
      </c>
      <c r="Y2627" s="24" t="s">
        <v>3106</v>
      </c>
      <c r="Z2627" s="24" t="s">
        <v>604</v>
      </c>
      <c r="AA2627" s="24" t="s">
        <v>6185</v>
      </c>
      <c r="AB2627" s="88" t="s">
        <v>2196</v>
      </c>
    </row>
    <row r="2628" spans="2:28" hidden="1" x14ac:dyDescent="0.35">
      <c r="B2628" s="24">
        <v>43009860</v>
      </c>
      <c r="C2628" s="24">
        <v>860</v>
      </c>
      <c r="D2628" s="24" t="s">
        <v>6186</v>
      </c>
      <c r="E2628" s="66"/>
      <c r="F2628" s="24"/>
      <c r="G2628" s="24" t="s">
        <v>46</v>
      </c>
      <c r="H2628" s="89" t="s">
        <v>163</v>
      </c>
      <c r="I2628" s="89" t="s">
        <v>164</v>
      </c>
      <c r="J2628" s="24"/>
      <c r="K2628" s="24"/>
      <c r="L2628" s="89" t="s">
        <v>51</v>
      </c>
      <c r="M2628" s="24" t="s">
        <v>52</v>
      </c>
      <c r="N2628" s="121" t="s">
        <v>3</v>
      </c>
      <c r="O2628" s="25" t="s">
        <v>53</v>
      </c>
      <c r="P2628" s="24" t="s">
        <v>2577</v>
      </c>
      <c r="Q2628" s="24"/>
      <c r="R2628" s="24"/>
      <c r="S2628" s="24" t="s">
        <v>536</v>
      </c>
      <c r="T2628" s="24" t="s">
        <v>536</v>
      </c>
      <c r="U2628" s="24" t="s">
        <v>2580</v>
      </c>
      <c r="V2628" s="24">
        <v>2710199900</v>
      </c>
      <c r="W2628" s="24" t="s">
        <v>2582</v>
      </c>
      <c r="X2628" s="24" t="s">
        <v>6187</v>
      </c>
      <c r="Y2628" s="24" t="s">
        <v>6188</v>
      </c>
      <c r="Z2628" s="24" t="s">
        <v>5332</v>
      </c>
      <c r="AA2628" s="24" t="s">
        <v>2287</v>
      </c>
      <c r="AB2628" s="88"/>
    </row>
    <row r="2629" spans="2:28" hidden="1" x14ac:dyDescent="0.35">
      <c r="B2629" s="24">
        <v>45379809</v>
      </c>
      <c r="C2629" s="24">
        <v>809</v>
      </c>
      <c r="D2629" s="24" t="s">
        <v>6189</v>
      </c>
      <c r="E2629" s="66">
        <v>45289801</v>
      </c>
      <c r="F2629" s="24" t="s">
        <v>2289</v>
      </c>
      <c r="G2629" s="24" t="s">
        <v>46</v>
      </c>
      <c r="H2629" s="89" t="s">
        <v>47</v>
      </c>
      <c r="I2629" s="89" t="s">
        <v>48</v>
      </c>
      <c r="J2629" s="24" t="s">
        <v>119</v>
      </c>
      <c r="K2629" s="24" t="s">
        <v>65</v>
      </c>
      <c r="L2629" s="89" t="s">
        <v>66</v>
      </c>
      <c r="M2629" s="24" t="s">
        <v>67</v>
      </c>
      <c r="N2629" s="121">
        <v>43010</v>
      </c>
      <c r="O2629" s="25" t="s">
        <v>92</v>
      </c>
      <c r="P2629" s="24" t="s">
        <v>2577</v>
      </c>
      <c r="Q2629" s="24">
        <v>5011987034976</v>
      </c>
      <c r="R2629" s="24" t="s">
        <v>54</v>
      </c>
      <c r="S2629" s="24" t="s">
        <v>536</v>
      </c>
      <c r="T2629" s="24"/>
      <c r="U2629" s="24" t="s">
        <v>55</v>
      </c>
      <c r="V2629" s="24">
        <v>2710193200</v>
      </c>
      <c r="W2629" s="24" t="s">
        <v>83</v>
      </c>
      <c r="X2629" s="24" t="s">
        <v>6191</v>
      </c>
      <c r="Y2629" s="24" t="s">
        <v>360</v>
      </c>
      <c r="Z2629" s="24" t="s">
        <v>565</v>
      </c>
      <c r="AA2629" s="24" t="s">
        <v>6192</v>
      </c>
      <c r="AB2629" s="88" t="s">
        <v>2292</v>
      </c>
    </row>
    <row r="2630" spans="2:28" hidden="1" x14ac:dyDescent="0.35">
      <c r="B2630" s="24">
        <v>45380809</v>
      </c>
      <c r="C2630" s="24">
        <v>809</v>
      </c>
      <c r="D2630" s="24" t="s">
        <v>6193</v>
      </c>
      <c r="E2630" s="66">
        <v>45290801</v>
      </c>
      <c r="F2630" s="24" t="s">
        <v>2298</v>
      </c>
      <c r="G2630" s="24" t="s">
        <v>46</v>
      </c>
      <c r="H2630" s="89" t="s">
        <v>47</v>
      </c>
      <c r="I2630" s="89" t="s">
        <v>48</v>
      </c>
      <c r="J2630" s="24" t="s">
        <v>119</v>
      </c>
      <c r="K2630" s="24" t="s">
        <v>65</v>
      </c>
      <c r="L2630" s="89" t="s">
        <v>66</v>
      </c>
      <c r="M2630" s="24" t="s">
        <v>67</v>
      </c>
      <c r="N2630" s="121">
        <v>42826</v>
      </c>
      <c r="O2630" s="25" t="s">
        <v>92</v>
      </c>
      <c r="P2630" s="24" t="s">
        <v>2577</v>
      </c>
      <c r="Q2630" s="24">
        <v>5011987034983</v>
      </c>
      <c r="R2630" s="24" t="s">
        <v>54</v>
      </c>
      <c r="S2630" s="24" t="s">
        <v>536</v>
      </c>
      <c r="T2630" s="24"/>
      <c r="U2630" s="24" t="s">
        <v>55</v>
      </c>
      <c r="V2630" s="24">
        <v>2710193200</v>
      </c>
      <c r="W2630" s="24" t="s">
        <v>83</v>
      </c>
      <c r="X2630" s="24" t="s">
        <v>6195</v>
      </c>
      <c r="Y2630" s="24" t="s">
        <v>360</v>
      </c>
      <c r="Z2630" s="24" t="s">
        <v>565</v>
      </c>
      <c r="AA2630" s="24" t="s">
        <v>6196</v>
      </c>
      <c r="AB2630" s="88" t="s">
        <v>2292</v>
      </c>
    </row>
    <row r="2631" spans="2:28" hidden="1" x14ac:dyDescent="0.35">
      <c r="B2631" s="24">
        <v>44693860</v>
      </c>
      <c r="C2631" s="24">
        <v>860</v>
      </c>
      <c r="D2631" s="24" t="s">
        <v>6197</v>
      </c>
      <c r="E2631" s="66"/>
      <c r="F2631" s="24"/>
      <c r="G2631" s="24" t="s">
        <v>46</v>
      </c>
      <c r="H2631" s="89" t="s">
        <v>163</v>
      </c>
      <c r="I2631" s="89" t="s">
        <v>164</v>
      </c>
      <c r="J2631" s="24"/>
      <c r="K2631" s="24"/>
      <c r="L2631" s="89" t="s">
        <v>51</v>
      </c>
      <c r="M2631" s="24" t="s">
        <v>52</v>
      </c>
      <c r="N2631" s="121" t="s">
        <v>3</v>
      </c>
      <c r="O2631" s="25" t="s">
        <v>92</v>
      </c>
      <c r="P2631" s="24" t="s">
        <v>2577</v>
      </c>
      <c r="Q2631" s="24"/>
      <c r="R2631" s="24"/>
      <c r="S2631" s="24" t="s">
        <v>536</v>
      </c>
      <c r="T2631" s="24" t="s">
        <v>536</v>
      </c>
      <c r="U2631" s="24" t="s">
        <v>2580</v>
      </c>
      <c r="V2631" s="24">
        <v>3403190000</v>
      </c>
      <c r="W2631" s="24" t="s">
        <v>2582</v>
      </c>
      <c r="X2631" s="24" t="s">
        <v>6198</v>
      </c>
      <c r="Y2631" s="24" t="s">
        <v>5578</v>
      </c>
      <c r="Z2631" s="24" t="s">
        <v>5332</v>
      </c>
      <c r="AA2631" s="24" t="s">
        <v>6199</v>
      </c>
      <c r="AB2631" s="88"/>
    </row>
    <row r="2632" spans="2:28" hidden="1" x14ac:dyDescent="0.35">
      <c r="B2632" s="24">
        <v>44693849</v>
      </c>
      <c r="C2632" s="24">
        <v>849</v>
      </c>
      <c r="D2632" s="24" t="s">
        <v>6200</v>
      </c>
      <c r="E2632" s="66"/>
      <c r="F2632" s="24"/>
      <c r="G2632" s="24" t="s">
        <v>46</v>
      </c>
      <c r="H2632" s="89" t="s">
        <v>47</v>
      </c>
      <c r="I2632" s="89" t="s">
        <v>48</v>
      </c>
      <c r="J2632" s="24"/>
      <c r="K2632" s="24"/>
      <c r="L2632" s="89" t="s">
        <v>51</v>
      </c>
      <c r="M2632" s="24" t="s">
        <v>52</v>
      </c>
      <c r="N2632" s="121" t="s">
        <v>3</v>
      </c>
      <c r="O2632" s="25" t="s">
        <v>92</v>
      </c>
      <c r="P2632" s="24" t="s">
        <v>2577</v>
      </c>
      <c r="Q2632" s="24"/>
      <c r="R2632" s="24"/>
      <c r="S2632" s="24" t="s">
        <v>536</v>
      </c>
      <c r="T2632" s="24" t="s">
        <v>536</v>
      </c>
      <c r="U2632" s="24" t="s">
        <v>2580</v>
      </c>
      <c r="V2632" s="24">
        <v>3403190000</v>
      </c>
      <c r="W2632" s="24" t="s">
        <v>2582</v>
      </c>
      <c r="X2632" s="24" t="s">
        <v>6198</v>
      </c>
      <c r="Y2632" s="24" t="s">
        <v>360</v>
      </c>
      <c r="Z2632" s="24" t="s">
        <v>5332</v>
      </c>
      <c r="AA2632" s="24" t="s">
        <v>6201</v>
      </c>
      <c r="AB2632" s="88"/>
    </row>
    <row r="2633" spans="2:28" hidden="1" x14ac:dyDescent="0.35">
      <c r="B2633" s="24">
        <v>49660849</v>
      </c>
      <c r="C2633" s="24">
        <v>849</v>
      </c>
      <c r="D2633" s="24" t="s">
        <v>6203</v>
      </c>
      <c r="E2633" s="66"/>
      <c r="F2633" s="24"/>
      <c r="G2633" s="24" t="s">
        <v>46</v>
      </c>
      <c r="H2633" s="89" t="s">
        <v>2316</v>
      </c>
      <c r="I2633" s="89" t="s">
        <v>48</v>
      </c>
      <c r="J2633" s="24"/>
      <c r="K2633" s="24"/>
      <c r="L2633" s="89" t="s">
        <v>51</v>
      </c>
      <c r="M2633" s="24" t="s">
        <v>67</v>
      </c>
      <c r="N2633" s="121"/>
      <c r="O2633" s="25" t="s">
        <v>604</v>
      </c>
      <c r="P2633" s="24" t="s">
        <v>2577</v>
      </c>
      <c r="Q2633" s="24"/>
      <c r="R2633" s="24"/>
      <c r="S2633" s="24" t="s">
        <v>536</v>
      </c>
      <c r="T2633" s="24" t="s">
        <v>536</v>
      </c>
      <c r="U2633" s="24" t="s">
        <v>2580</v>
      </c>
      <c r="V2633" s="24">
        <v>3819000000</v>
      </c>
      <c r="W2633" s="24" t="s">
        <v>2582</v>
      </c>
      <c r="X2633" s="24" t="s">
        <v>6204</v>
      </c>
      <c r="Y2633" s="24" t="s">
        <v>6205</v>
      </c>
      <c r="Z2633" s="24" t="s">
        <v>671</v>
      </c>
      <c r="AA2633" s="24" t="s">
        <v>6206</v>
      </c>
      <c r="AB2633" s="88"/>
    </row>
    <row r="2634" spans="2:28" hidden="1" x14ac:dyDescent="0.35">
      <c r="B2634" s="24">
        <v>49664809</v>
      </c>
      <c r="C2634" s="24">
        <v>809</v>
      </c>
      <c r="D2634" s="24" t="s">
        <v>5126</v>
      </c>
      <c r="E2634" s="66"/>
      <c r="F2634" s="24"/>
      <c r="G2634" s="24" t="s">
        <v>46</v>
      </c>
      <c r="H2634" s="89" t="s">
        <v>47</v>
      </c>
      <c r="I2634" s="89" t="s">
        <v>48</v>
      </c>
      <c r="J2634" s="24"/>
      <c r="K2634" s="24"/>
      <c r="L2634" s="89" t="s">
        <v>66</v>
      </c>
      <c r="M2634" s="24" t="s">
        <v>52</v>
      </c>
      <c r="N2634" s="121">
        <v>40954</v>
      </c>
      <c r="O2634" s="25" t="s">
        <v>53</v>
      </c>
      <c r="P2634" s="24" t="s">
        <v>2577</v>
      </c>
      <c r="Q2634" s="24"/>
      <c r="R2634" s="24"/>
      <c r="S2634" s="24" t="s">
        <v>536</v>
      </c>
      <c r="T2634" s="24" t="s">
        <v>536</v>
      </c>
      <c r="U2634" s="24" t="s">
        <v>2580</v>
      </c>
      <c r="V2634" s="24">
        <v>2710193200</v>
      </c>
      <c r="W2634" s="24" t="s">
        <v>604</v>
      </c>
      <c r="X2634" s="24" t="s">
        <v>5127</v>
      </c>
      <c r="Y2634" s="24" t="s">
        <v>360</v>
      </c>
      <c r="Z2634" s="24" t="s">
        <v>88</v>
      </c>
      <c r="AA2634" s="24" t="s">
        <v>6207</v>
      </c>
      <c r="AB2634" s="88"/>
    </row>
    <row r="2635" spans="2:28" hidden="1" x14ac:dyDescent="0.35">
      <c r="B2635" s="24">
        <v>49620801</v>
      </c>
      <c r="C2635" s="24">
        <v>801</v>
      </c>
      <c r="D2635" s="24" t="s">
        <v>2320</v>
      </c>
      <c r="E2635" s="66">
        <v>49620801</v>
      </c>
      <c r="F2635" s="24" t="s">
        <v>2320</v>
      </c>
      <c r="G2635" s="24" t="s">
        <v>46</v>
      </c>
      <c r="H2635" s="89" t="s">
        <v>79</v>
      </c>
      <c r="I2635" s="89" t="s">
        <v>79</v>
      </c>
      <c r="J2635" s="24" t="s">
        <v>145</v>
      </c>
      <c r="K2635" s="24" t="s">
        <v>65</v>
      </c>
      <c r="L2635" s="89" t="s">
        <v>66</v>
      </c>
      <c r="M2635" s="24" t="s">
        <v>67</v>
      </c>
      <c r="N2635" s="121">
        <v>43788</v>
      </c>
      <c r="O2635" s="25" t="s">
        <v>53</v>
      </c>
      <c r="P2635" s="24" t="s">
        <v>2577</v>
      </c>
      <c r="Q2635" s="24"/>
      <c r="R2635" s="24" t="s">
        <v>54</v>
      </c>
      <c r="S2635" s="24" t="s">
        <v>44</v>
      </c>
      <c r="T2635" s="24" t="s">
        <v>44</v>
      </c>
      <c r="U2635" s="24" t="s">
        <v>55</v>
      </c>
      <c r="V2635" s="24">
        <v>2710193200</v>
      </c>
      <c r="W2635" s="24" t="s">
        <v>2613</v>
      </c>
      <c r="X2635" s="24" t="s">
        <v>6209</v>
      </c>
      <c r="Y2635" s="24">
        <v>1176</v>
      </c>
      <c r="Z2635" s="24" t="s">
        <v>392</v>
      </c>
      <c r="AA2635" s="24" t="s">
        <v>6210</v>
      </c>
      <c r="AB2635" s="88"/>
    </row>
    <row r="2636" spans="2:28" hidden="1" x14ac:dyDescent="0.35">
      <c r="B2636" s="24">
        <v>49620849</v>
      </c>
      <c r="C2636" s="24">
        <v>849</v>
      </c>
      <c r="D2636" s="24" t="s">
        <v>6211</v>
      </c>
      <c r="E2636" s="66"/>
      <c r="F2636" s="24"/>
      <c r="G2636" s="24" t="s">
        <v>46</v>
      </c>
      <c r="H2636" s="89" t="s">
        <v>2662</v>
      </c>
      <c r="I2636" s="89" t="s">
        <v>140</v>
      </c>
      <c r="J2636" s="24"/>
      <c r="K2636" s="24"/>
      <c r="L2636" s="89" t="s">
        <v>51</v>
      </c>
      <c r="M2636" s="24" t="s">
        <v>52</v>
      </c>
      <c r="N2636" s="121">
        <v>40666</v>
      </c>
      <c r="O2636" s="25" t="s">
        <v>53</v>
      </c>
      <c r="P2636" s="24" t="s">
        <v>2577</v>
      </c>
      <c r="Q2636" s="24"/>
      <c r="R2636" s="24"/>
      <c r="S2636" s="24">
        <v>49620809</v>
      </c>
      <c r="T2636" s="24" t="s">
        <v>2323</v>
      </c>
      <c r="U2636" s="24" t="s">
        <v>2594</v>
      </c>
      <c r="V2636" s="24">
        <v>2710193200</v>
      </c>
      <c r="W2636" s="24" t="s">
        <v>2582</v>
      </c>
      <c r="X2636" s="24" t="s">
        <v>6209</v>
      </c>
      <c r="Y2636" s="24" t="s">
        <v>354</v>
      </c>
      <c r="Z2636" s="24" t="s">
        <v>2664</v>
      </c>
      <c r="AA2636" s="24" t="s">
        <v>6212</v>
      </c>
      <c r="AB2636" s="88"/>
    </row>
    <row r="2637" spans="2:28" hidden="1" x14ac:dyDescent="0.35">
      <c r="B2637" s="24">
        <v>49667801</v>
      </c>
      <c r="C2637" s="24">
        <v>801</v>
      </c>
      <c r="D2637" s="24" t="s">
        <v>2325</v>
      </c>
      <c r="E2637" s="66"/>
      <c r="F2637" s="24"/>
      <c r="G2637" s="24" t="s">
        <v>46</v>
      </c>
      <c r="H2637" s="89" t="s">
        <v>79</v>
      </c>
      <c r="I2637" s="89" t="s">
        <v>79</v>
      </c>
      <c r="J2637" s="24"/>
      <c r="K2637" s="24"/>
      <c r="L2637" s="89" t="s">
        <v>66</v>
      </c>
      <c r="M2637" s="24" t="s">
        <v>67</v>
      </c>
      <c r="N2637" s="121">
        <v>43819</v>
      </c>
      <c r="O2637" s="25" t="s">
        <v>53</v>
      </c>
      <c r="P2637" s="24" t="s">
        <v>2577</v>
      </c>
      <c r="Q2637" s="24"/>
      <c r="R2637" s="24"/>
      <c r="S2637" s="24" t="s">
        <v>536</v>
      </c>
      <c r="T2637" s="24" t="s">
        <v>536</v>
      </c>
      <c r="U2637" s="24" t="s">
        <v>2580</v>
      </c>
      <c r="V2637" s="24">
        <v>2710193200</v>
      </c>
      <c r="W2637" s="24" t="s">
        <v>44</v>
      </c>
      <c r="X2637" s="24" t="s">
        <v>5130</v>
      </c>
      <c r="Y2637" s="24">
        <v>1176</v>
      </c>
      <c r="Z2637" s="24" t="s">
        <v>392</v>
      </c>
      <c r="AA2637" s="24" t="s">
        <v>2327</v>
      </c>
      <c r="AB2637" s="88"/>
    </row>
    <row r="2638" spans="2:28" hidden="1" x14ac:dyDescent="0.35">
      <c r="B2638" s="24">
        <v>45381809</v>
      </c>
      <c r="C2638" s="24">
        <v>809</v>
      </c>
      <c r="D2638" s="24" t="s">
        <v>6213</v>
      </c>
      <c r="E2638" s="66">
        <v>49667801</v>
      </c>
      <c r="F2638" s="24" t="s">
        <v>2325</v>
      </c>
      <c r="G2638" s="24" t="s">
        <v>46</v>
      </c>
      <c r="H2638" s="89" t="s">
        <v>47</v>
      </c>
      <c r="I2638" s="89" t="s">
        <v>48</v>
      </c>
      <c r="J2638" s="24" t="s">
        <v>119</v>
      </c>
      <c r="K2638" s="24" t="s">
        <v>65</v>
      </c>
      <c r="L2638" s="89" t="s">
        <v>66</v>
      </c>
      <c r="M2638" s="24" t="s">
        <v>67</v>
      </c>
      <c r="N2638" s="121">
        <v>42856</v>
      </c>
      <c r="O2638" s="25" t="s">
        <v>53</v>
      </c>
      <c r="P2638" s="24" t="s">
        <v>2577</v>
      </c>
      <c r="Q2638" s="24">
        <v>5011987034990</v>
      </c>
      <c r="R2638" s="24" t="s">
        <v>54</v>
      </c>
      <c r="S2638" s="24" t="s">
        <v>44</v>
      </c>
      <c r="T2638" s="24" t="s">
        <v>44</v>
      </c>
      <c r="U2638" s="24" t="s">
        <v>55</v>
      </c>
      <c r="V2638" s="24">
        <v>2710193200</v>
      </c>
      <c r="W2638" s="24" t="s">
        <v>83</v>
      </c>
      <c r="X2638" s="24" t="s">
        <v>5130</v>
      </c>
      <c r="Y2638" s="24" t="s">
        <v>360</v>
      </c>
      <c r="Z2638" s="24" t="s">
        <v>565</v>
      </c>
      <c r="AA2638" s="24" t="s">
        <v>6215</v>
      </c>
      <c r="AB2638" s="88" t="s">
        <v>2307</v>
      </c>
    </row>
    <row r="2639" spans="2:28" hidden="1" x14ac:dyDescent="0.35">
      <c r="B2639" s="24">
        <v>45382809</v>
      </c>
      <c r="C2639" s="24">
        <v>809</v>
      </c>
      <c r="D2639" s="24" t="s">
        <v>6216</v>
      </c>
      <c r="E2639" s="66">
        <v>49665801</v>
      </c>
      <c r="F2639" s="24" t="s">
        <v>2330</v>
      </c>
      <c r="G2639" s="24" t="s">
        <v>46</v>
      </c>
      <c r="H2639" s="89" t="s">
        <v>47</v>
      </c>
      <c r="I2639" s="89" t="s">
        <v>48</v>
      </c>
      <c r="J2639" s="24" t="s">
        <v>119</v>
      </c>
      <c r="K2639" s="24" t="s">
        <v>65</v>
      </c>
      <c r="L2639" s="89" t="s">
        <v>66</v>
      </c>
      <c r="M2639" s="24" t="s">
        <v>67</v>
      </c>
      <c r="N2639" s="121">
        <v>43709</v>
      </c>
      <c r="O2639" s="25" t="s">
        <v>53</v>
      </c>
      <c r="P2639" s="24" t="s">
        <v>2577</v>
      </c>
      <c r="Q2639" s="24">
        <v>5011987035027</v>
      </c>
      <c r="R2639" s="24" t="s">
        <v>54</v>
      </c>
      <c r="S2639" s="24" t="s">
        <v>536</v>
      </c>
      <c r="T2639" s="24"/>
      <c r="U2639" s="24" t="s">
        <v>55</v>
      </c>
      <c r="V2639" s="24">
        <v>2710193200</v>
      </c>
      <c r="W2639" s="24" t="s">
        <v>83</v>
      </c>
      <c r="X2639" s="24" t="s">
        <v>5135</v>
      </c>
      <c r="Y2639" s="24" t="s">
        <v>360</v>
      </c>
      <c r="Z2639" s="24" t="s">
        <v>565</v>
      </c>
      <c r="AA2639" s="24" t="s">
        <v>6218</v>
      </c>
      <c r="AB2639" s="88"/>
    </row>
    <row r="2640" spans="2:28" hidden="1" x14ac:dyDescent="0.35">
      <c r="B2640" s="24">
        <v>41087801</v>
      </c>
      <c r="C2640" s="24">
        <v>801</v>
      </c>
      <c r="D2640" s="24" t="s">
        <v>6219</v>
      </c>
      <c r="E2640" s="66"/>
      <c r="F2640" s="24"/>
      <c r="G2640" s="24" t="s">
        <v>46</v>
      </c>
      <c r="H2640" s="89" t="s">
        <v>79</v>
      </c>
      <c r="I2640" s="89" t="s">
        <v>79</v>
      </c>
      <c r="J2640" s="24"/>
      <c r="K2640" s="24"/>
      <c r="L2640" s="89" t="s">
        <v>66</v>
      </c>
      <c r="M2640" s="24" t="s">
        <v>52</v>
      </c>
      <c r="N2640" s="121">
        <v>43018</v>
      </c>
      <c r="O2640" s="25" t="s">
        <v>53</v>
      </c>
      <c r="P2640" s="24" t="s">
        <v>2577</v>
      </c>
      <c r="Q2640" s="24"/>
      <c r="R2640" s="24"/>
      <c r="S2640" s="24" t="s">
        <v>536</v>
      </c>
      <c r="T2640" s="24" t="s">
        <v>536</v>
      </c>
      <c r="U2640" s="24" t="s">
        <v>2580</v>
      </c>
      <c r="V2640" s="24">
        <v>2710193200</v>
      </c>
      <c r="W2640" s="24" t="s">
        <v>44</v>
      </c>
      <c r="X2640" s="24" t="s">
        <v>6220</v>
      </c>
      <c r="Y2640" s="24">
        <v>1176</v>
      </c>
      <c r="Z2640" s="24" t="s">
        <v>392</v>
      </c>
      <c r="AA2640" s="24" t="s">
        <v>6221</v>
      </c>
      <c r="AB2640" s="88" t="s">
        <v>400</v>
      </c>
    </row>
    <row r="2641" spans="2:28" hidden="1" x14ac:dyDescent="0.35">
      <c r="B2641" s="24">
        <v>41090801</v>
      </c>
      <c r="C2641" s="24">
        <v>801</v>
      </c>
      <c r="D2641" s="24" t="s">
        <v>6222</v>
      </c>
      <c r="E2641" s="66"/>
      <c r="F2641" s="24"/>
      <c r="G2641" s="24" t="s">
        <v>46</v>
      </c>
      <c r="H2641" s="89" t="s">
        <v>79</v>
      </c>
      <c r="I2641" s="89" t="s">
        <v>79</v>
      </c>
      <c r="J2641" s="24"/>
      <c r="K2641" s="24"/>
      <c r="L2641" s="89" t="s">
        <v>66</v>
      </c>
      <c r="M2641" s="24" t="s">
        <v>52</v>
      </c>
      <c r="N2641" s="121">
        <v>43018</v>
      </c>
      <c r="O2641" s="25" t="s">
        <v>53</v>
      </c>
      <c r="P2641" s="24" t="s">
        <v>2577</v>
      </c>
      <c r="Q2641" s="24"/>
      <c r="R2641" s="24"/>
      <c r="S2641" s="24" t="s">
        <v>536</v>
      </c>
      <c r="T2641" s="24" t="s">
        <v>536</v>
      </c>
      <c r="U2641" s="24" t="s">
        <v>2580</v>
      </c>
      <c r="V2641" s="24">
        <v>2710193200</v>
      </c>
      <c r="W2641" s="24" t="s">
        <v>44</v>
      </c>
      <c r="X2641" s="24" t="s">
        <v>6223</v>
      </c>
      <c r="Y2641" s="24">
        <v>1176</v>
      </c>
      <c r="Z2641" s="24" t="s">
        <v>392</v>
      </c>
      <c r="AA2641" s="24" t="s">
        <v>6224</v>
      </c>
      <c r="AB2641" s="88" t="s">
        <v>400</v>
      </c>
    </row>
    <row r="2642" spans="2:28" hidden="1" x14ac:dyDescent="0.35">
      <c r="B2642" s="24">
        <v>44536967</v>
      </c>
      <c r="C2642" s="24">
        <v>967</v>
      </c>
      <c r="D2642" s="24" t="s">
        <v>6225</v>
      </c>
      <c r="E2642" s="66"/>
      <c r="F2642" s="24"/>
      <c r="G2642" s="24" t="s">
        <v>46</v>
      </c>
      <c r="H2642" s="89" t="s">
        <v>151</v>
      </c>
      <c r="I2642" s="89" t="s">
        <v>86</v>
      </c>
      <c r="J2642" s="24"/>
      <c r="K2642" s="24"/>
      <c r="L2642" s="89" t="s">
        <v>66</v>
      </c>
      <c r="M2642" s="24" t="s">
        <v>52</v>
      </c>
      <c r="N2642" s="121">
        <v>43018</v>
      </c>
      <c r="O2642" s="25" t="s">
        <v>53</v>
      </c>
      <c r="P2642" s="24" t="s">
        <v>2577</v>
      </c>
      <c r="Q2642" s="24"/>
      <c r="R2642" s="24"/>
      <c r="S2642" s="24" t="s">
        <v>536</v>
      </c>
      <c r="T2642" s="24" t="s">
        <v>536</v>
      </c>
      <c r="U2642" s="24" t="s">
        <v>2580</v>
      </c>
      <c r="V2642" s="24">
        <v>2710193200</v>
      </c>
      <c r="W2642" s="24" t="s">
        <v>604</v>
      </c>
      <c r="X2642" s="24" t="s">
        <v>6226</v>
      </c>
      <c r="Y2642" s="24" t="s">
        <v>87</v>
      </c>
      <c r="Z2642" s="24" t="s">
        <v>88</v>
      </c>
      <c r="AA2642" s="24" t="s">
        <v>6227</v>
      </c>
      <c r="AB2642" s="88" t="s">
        <v>400</v>
      </c>
    </row>
    <row r="2643" spans="2:28" hidden="1" x14ac:dyDescent="0.35">
      <c r="B2643" s="24">
        <v>44538907</v>
      </c>
      <c r="C2643" s="24">
        <v>907</v>
      </c>
      <c r="D2643" s="24" t="s">
        <v>6228</v>
      </c>
      <c r="E2643" s="66"/>
      <c r="F2643" s="24"/>
      <c r="G2643" s="24" t="s">
        <v>46</v>
      </c>
      <c r="H2643" s="89" t="s">
        <v>2583</v>
      </c>
      <c r="I2643" s="89" t="s">
        <v>364</v>
      </c>
      <c r="J2643" s="24"/>
      <c r="K2643" s="24"/>
      <c r="L2643" s="89" t="s">
        <v>66</v>
      </c>
      <c r="M2643" s="24" t="s">
        <v>52</v>
      </c>
      <c r="N2643" s="121">
        <v>43018</v>
      </c>
      <c r="O2643" s="25" t="s">
        <v>53</v>
      </c>
      <c r="P2643" s="24" t="s">
        <v>2577</v>
      </c>
      <c r="Q2643" s="24"/>
      <c r="R2643" s="24"/>
      <c r="S2643" s="24">
        <v>44539907</v>
      </c>
      <c r="T2643" s="24" t="s">
        <v>6229</v>
      </c>
      <c r="U2643" s="24" t="s">
        <v>2594</v>
      </c>
      <c r="V2643" s="24">
        <v>2710193200</v>
      </c>
      <c r="W2643" s="24" t="s">
        <v>604</v>
      </c>
      <c r="X2643" s="24" t="s">
        <v>5358</v>
      </c>
      <c r="Y2643" s="24" t="s">
        <v>2353</v>
      </c>
      <c r="Z2643" s="24" t="s">
        <v>88</v>
      </c>
      <c r="AA2643" s="24" t="s">
        <v>6230</v>
      </c>
      <c r="AB2643" s="88" t="s">
        <v>400</v>
      </c>
    </row>
    <row r="2644" spans="2:28" hidden="1" x14ac:dyDescent="0.35">
      <c r="B2644" s="24">
        <v>44539907</v>
      </c>
      <c r="C2644" s="24">
        <v>907</v>
      </c>
      <c r="D2644" s="24" t="s">
        <v>6229</v>
      </c>
      <c r="E2644" s="66">
        <v>49757801</v>
      </c>
      <c r="F2644" s="24" t="s">
        <v>1223</v>
      </c>
      <c r="G2644" s="24" t="s">
        <v>46</v>
      </c>
      <c r="H2644" s="89" t="s">
        <v>999</v>
      </c>
      <c r="I2644" s="89" t="s">
        <v>364</v>
      </c>
      <c r="J2644" s="24" t="s">
        <v>49</v>
      </c>
      <c r="K2644" s="24" t="s">
        <v>400</v>
      </c>
      <c r="L2644" s="89" t="s">
        <v>66</v>
      </c>
      <c r="M2644" s="24" t="s">
        <v>52</v>
      </c>
      <c r="N2644" s="121">
        <v>43669</v>
      </c>
      <c r="O2644" s="25" t="s">
        <v>53</v>
      </c>
      <c r="P2644" s="24" t="s">
        <v>2577</v>
      </c>
      <c r="Q2644" s="24"/>
      <c r="R2644" s="24"/>
      <c r="S2644" s="24">
        <v>44539905</v>
      </c>
      <c r="T2644" s="24" t="s">
        <v>2398</v>
      </c>
      <c r="U2644" s="24" t="s">
        <v>329</v>
      </c>
      <c r="V2644" s="24">
        <v>2710193200</v>
      </c>
      <c r="W2644" s="24" t="s">
        <v>70</v>
      </c>
      <c r="X2644" s="24" t="s">
        <v>5358</v>
      </c>
      <c r="Y2644" s="24" t="s">
        <v>2353</v>
      </c>
      <c r="Z2644" s="24" t="s">
        <v>88</v>
      </c>
      <c r="AA2644" s="24" t="s">
        <v>6230</v>
      </c>
      <c r="AB2644" s="88" t="s">
        <v>400</v>
      </c>
    </row>
    <row r="2645" spans="2:28" hidden="1" x14ac:dyDescent="0.35">
      <c r="B2645" s="24">
        <v>44538855</v>
      </c>
      <c r="C2645" s="24">
        <v>855</v>
      </c>
      <c r="D2645" s="24" t="s">
        <v>6231</v>
      </c>
      <c r="E2645" s="66"/>
      <c r="F2645" s="24"/>
      <c r="G2645" s="24" t="s">
        <v>46</v>
      </c>
      <c r="H2645" s="89" t="s">
        <v>163</v>
      </c>
      <c r="I2645" s="89" t="s">
        <v>164</v>
      </c>
      <c r="J2645" s="24"/>
      <c r="K2645" s="24"/>
      <c r="L2645" s="89" t="s">
        <v>66</v>
      </c>
      <c r="M2645" s="24" t="s">
        <v>52</v>
      </c>
      <c r="N2645" s="121">
        <v>43018</v>
      </c>
      <c r="O2645" s="25" t="s">
        <v>53</v>
      </c>
      <c r="P2645" s="24" t="s">
        <v>2577</v>
      </c>
      <c r="Q2645" s="24"/>
      <c r="R2645" s="24"/>
      <c r="S2645" s="24">
        <v>44539855</v>
      </c>
      <c r="T2645" s="24" t="s">
        <v>2401</v>
      </c>
      <c r="U2645" s="24" t="s">
        <v>2594</v>
      </c>
      <c r="V2645" s="24">
        <v>2710193200</v>
      </c>
      <c r="W2645" s="24" t="s">
        <v>604</v>
      </c>
      <c r="X2645" s="96" t="s">
        <v>5358</v>
      </c>
      <c r="Y2645" s="24" t="s">
        <v>1414</v>
      </c>
      <c r="Z2645" s="24" t="s">
        <v>88</v>
      </c>
      <c r="AA2645" s="96" t="s">
        <v>2402</v>
      </c>
      <c r="AB2645" s="88" t="s">
        <v>400</v>
      </c>
    </row>
    <row r="2646" spans="2:28" hidden="1" x14ac:dyDescent="0.35">
      <c r="B2646" s="24">
        <v>44538801</v>
      </c>
      <c r="C2646" s="24">
        <v>801</v>
      </c>
      <c r="D2646" s="24" t="s">
        <v>6232</v>
      </c>
      <c r="E2646" s="66"/>
      <c r="F2646" s="24"/>
      <c r="G2646" s="24" t="s">
        <v>46</v>
      </c>
      <c r="H2646" s="89" t="s">
        <v>79</v>
      </c>
      <c r="I2646" s="89" t="s">
        <v>79</v>
      </c>
      <c r="J2646" s="24"/>
      <c r="K2646" s="24"/>
      <c r="L2646" s="89" t="s">
        <v>66</v>
      </c>
      <c r="M2646" s="24" t="s">
        <v>52</v>
      </c>
      <c r="N2646" s="121">
        <v>43018</v>
      </c>
      <c r="O2646" s="25" t="s">
        <v>53</v>
      </c>
      <c r="P2646" s="24" t="s">
        <v>2577</v>
      </c>
      <c r="Q2646" s="24"/>
      <c r="R2646" s="24"/>
      <c r="S2646" s="24">
        <v>44539801</v>
      </c>
      <c r="T2646" s="24" t="s">
        <v>6233</v>
      </c>
      <c r="U2646" s="24" t="s">
        <v>2594</v>
      </c>
      <c r="V2646" s="24">
        <v>2710193200</v>
      </c>
      <c r="W2646" s="24" t="s">
        <v>44</v>
      </c>
      <c r="X2646" s="24" t="s">
        <v>5358</v>
      </c>
      <c r="Y2646" s="24">
        <v>1176</v>
      </c>
      <c r="Z2646" s="24" t="s">
        <v>392</v>
      </c>
      <c r="AA2646" s="24" t="s">
        <v>5359</v>
      </c>
      <c r="AB2646" s="88" t="s">
        <v>400</v>
      </c>
    </row>
    <row r="2647" spans="2:28" hidden="1" x14ac:dyDescent="0.35">
      <c r="B2647" s="24">
        <v>44539801</v>
      </c>
      <c r="C2647" s="24">
        <v>801</v>
      </c>
      <c r="D2647" s="24" t="s">
        <v>6233</v>
      </c>
      <c r="E2647" s="66"/>
      <c r="F2647" s="24"/>
      <c r="G2647" s="24" t="s">
        <v>46</v>
      </c>
      <c r="H2647" s="89" t="s">
        <v>79</v>
      </c>
      <c r="I2647" s="89" t="s">
        <v>79</v>
      </c>
      <c r="J2647" s="24"/>
      <c r="K2647" s="24"/>
      <c r="L2647" s="89" t="s">
        <v>66</v>
      </c>
      <c r="M2647" s="24" t="s">
        <v>52</v>
      </c>
      <c r="N2647" s="121">
        <v>43669</v>
      </c>
      <c r="O2647" s="25" t="s">
        <v>53</v>
      </c>
      <c r="P2647" s="24" t="s">
        <v>2577</v>
      </c>
      <c r="Q2647" s="24"/>
      <c r="R2647" s="24"/>
      <c r="S2647" s="24" t="s">
        <v>536</v>
      </c>
      <c r="T2647" s="24" t="s">
        <v>536</v>
      </c>
      <c r="U2647" s="24" t="s">
        <v>2580</v>
      </c>
      <c r="V2647" s="24">
        <v>2710193200</v>
      </c>
      <c r="W2647" s="24" t="s">
        <v>44</v>
      </c>
      <c r="X2647" s="24" t="s">
        <v>5358</v>
      </c>
      <c r="Y2647" s="24">
        <v>1176</v>
      </c>
      <c r="Z2647" s="24" t="s">
        <v>392</v>
      </c>
      <c r="AA2647" s="24" t="s">
        <v>5359</v>
      </c>
      <c r="AB2647" s="88" t="s">
        <v>400</v>
      </c>
    </row>
    <row r="2648" spans="2:28" hidden="1" x14ac:dyDescent="0.35">
      <c r="B2648" s="24">
        <v>44538967</v>
      </c>
      <c r="C2648" s="24">
        <v>967</v>
      </c>
      <c r="D2648" s="24" t="s">
        <v>6235</v>
      </c>
      <c r="E2648" s="66"/>
      <c r="F2648" s="24"/>
      <c r="G2648" s="24" t="s">
        <v>46</v>
      </c>
      <c r="H2648" s="89" t="s">
        <v>151</v>
      </c>
      <c r="I2648" s="89" t="s">
        <v>86</v>
      </c>
      <c r="J2648" s="24"/>
      <c r="K2648" s="24"/>
      <c r="L2648" s="89" t="s">
        <v>66</v>
      </c>
      <c r="M2648" s="24" t="s">
        <v>52</v>
      </c>
      <c r="N2648" s="121">
        <v>43018</v>
      </c>
      <c r="O2648" s="25" t="s">
        <v>53</v>
      </c>
      <c r="P2648" s="24" t="s">
        <v>2577</v>
      </c>
      <c r="Q2648" s="24"/>
      <c r="R2648" s="24"/>
      <c r="S2648" s="24">
        <v>44539967</v>
      </c>
      <c r="T2648" s="24" t="s">
        <v>6236</v>
      </c>
      <c r="U2648" s="24" t="s">
        <v>2594</v>
      </c>
      <c r="V2648" s="24">
        <v>2710193200</v>
      </c>
      <c r="W2648" s="24" t="s">
        <v>604</v>
      </c>
      <c r="X2648" s="24" t="s">
        <v>5358</v>
      </c>
      <c r="Y2648" s="24" t="s">
        <v>87</v>
      </c>
      <c r="Z2648" s="24" t="s">
        <v>88</v>
      </c>
      <c r="AA2648" s="24" t="s">
        <v>2404</v>
      </c>
      <c r="AB2648" s="88" t="s">
        <v>400</v>
      </c>
    </row>
    <row r="2649" spans="2:28" hidden="1" x14ac:dyDescent="0.35">
      <c r="B2649" s="24">
        <v>44538809</v>
      </c>
      <c r="C2649" s="24">
        <v>809</v>
      </c>
      <c r="D2649" s="24" t="s">
        <v>6237</v>
      </c>
      <c r="E2649" s="66"/>
      <c r="F2649" s="24"/>
      <c r="G2649" s="24" t="s">
        <v>46</v>
      </c>
      <c r="H2649" s="89" t="s">
        <v>47</v>
      </c>
      <c r="I2649" s="89" t="s">
        <v>48</v>
      </c>
      <c r="J2649" s="24"/>
      <c r="K2649" s="24"/>
      <c r="L2649" s="89" t="s">
        <v>66</v>
      </c>
      <c r="M2649" s="24" t="s">
        <v>52</v>
      </c>
      <c r="N2649" s="121">
        <v>43018</v>
      </c>
      <c r="O2649" s="25" t="s">
        <v>53</v>
      </c>
      <c r="P2649" s="24" t="s">
        <v>2577</v>
      </c>
      <c r="Q2649" s="24"/>
      <c r="R2649" s="24"/>
      <c r="S2649" s="24">
        <v>44539809</v>
      </c>
      <c r="T2649" s="24" t="s">
        <v>2405</v>
      </c>
      <c r="U2649" s="24" t="s">
        <v>2594</v>
      </c>
      <c r="V2649" s="24">
        <v>2710193200</v>
      </c>
      <c r="W2649" s="24" t="s">
        <v>604</v>
      </c>
      <c r="X2649" s="24" t="s">
        <v>5358</v>
      </c>
      <c r="Y2649" s="24" t="s">
        <v>2596</v>
      </c>
      <c r="Z2649" s="24" t="s">
        <v>88</v>
      </c>
      <c r="AA2649" s="24" t="s">
        <v>2406</v>
      </c>
      <c r="AB2649" s="88" t="s">
        <v>400</v>
      </c>
    </row>
    <row r="2650" spans="2:28" hidden="1" x14ac:dyDescent="0.35">
      <c r="B2650" s="24">
        <v>51450999</v>
      </c>
      <c r="C2650" s="24">
        <v>999</v>
      </c>
      <c r="D2650" s="24" t="s">
        <v>6238</v>
      </c>
      <c r="E2650" s="66" t="s">
        <v>45</v>
      </c>
      <c r="F2650" s="24" t="s">
        <v>45</v>
      </c>
      <c r="G2650" s="24" t="s">
        <v>46</v>
      </c>
      <c r="H2650" s="89" t="s">
        <v>6239</v>
      </c>
      <c r="I2650" s="89" t="s">
        <v>545</v>
      </c>
      <c r="J2650" s="24" t="s">
        <v>145</v>
      </c>
      <c r="K2650" s="24" t="s">
        <v>65</v>
      </c>
      <c r="L2650" s="89" t="s">
        <v>51</v>
      </c>
      <c r="M2650" s="24" t="s">
        <v>67</v>
      </c>
      <c r="N2650" s="121">
        <v>40801</v>
      </c>
      <c r="O2650" s="25" t="s">
        <v>92</v>
      </c>
      <c r="P2650" s="24" t="s">
        <v>2577</v>
      </c>
      <c r="Q2650" s="24"/>
      <c r="R2650" s="24" t="s">
        <v>54</v>
      </c>
      <c r="S2650" s="24">
        <v>51451999</v>
      </c>
      <c r="T2650" s="24" t="s">
        <v>6240</v>
      </c>
      <c r="U2650" s="24" t="s">
        <v>329</v>
      </c>
      <c r="V2650" s="24">
        <v>8479891200</v>
      </c>
      <c r="W2650" s="24"/>
      <c r="X2650" s="24">
        <v>669002</v>
      </c>
      <c r="Y2650" s="24" t="s">
        <v>6242</v>
      </c>
      <c r="Z2650" s="24" t="s">
        <v>6243</v>
      </c>
      <c r="AA2650" s="24"/>
      <c r="AB2650" s="88"/>
    </row>
    <row r="2651" spans="2:28" hidden="1" x14ac:dyDescent="0.35">
      <c r="B2651" s="24">
        <v>47100979</v>
      </c>
      <c r="C2651" s="24">
        <v>979</v>
      </c>
      <c r="D2651" s="24" t="s">
        <v>5155</v>
      </c>
      <c r="E2651" s="66"/>
      <c r="F2651" s="24"/>
      <c r="G2651" s="24" t="s">
        <v>46</v>
      </c>
      <c r="H2651" s="89" t="s">
        <v>151</v>
      </c>
      <c r="I2651" s="89" t="s">
        <v>86</v>
      </c>
      <c r="J2651" s="24"/>
      <c r="K2651" s="24"/>
      <c r="L2651" s="89" t="s">
        <v>51</v>
      </c>
      <c r="M2651" s="24" t="s">
        <v>52</v>
      </c>
      <c r="N2651" s="121">
        <v>41033</v>
      </c>
      <c r="O2651" s="25" t="s">
        <v>53</v>
      </c>
      <c r="P2651" s="24" t="s">
        <v>2577</v>
      </c>
      <c r="Q2651" s="24"/>
      <c r="R2651" s="24"/>
      <c r="S2651" s="24" t="s">
        <v>536</v>
      </c>
      <c r="T2651" s="24" t="s">
        <v>536</v>
      </c>
      <c r="U2651" s="24" t="s">
        <v>2580</v>
      </c>
      <c r="V2651" s="24">
        <v>2710199900</v>
      </c>
      <c r="W2651" s="24" t="s">
        <v>2582</v>
      </c>
      <c r="X2651" s="24" t="s">
        <v>5156</v>
      </c>
      <c r="Y2651" s="24" t="s">
        <v>87</v>
      </c>
      <c r="Z2651" s="24" t="s">
        <v>88</v>
      </c>
      <c r="AA2651" s="24" t="s">
        <v>5157</v>
      </c>
      <c r="AB2651" s="88"/>
    </row>
    <row r="2652" spans="2:28" hidden="1" x14ac:dyDescent="0.35">
      <c r="B2652" s="24">
        <v>40120801</v>
      </c>
      <c r="C2652" s="24">
        <v>801</v>
      </c>
      <c r="D2652" s="24" t="s">
        <v>6244</v>
      </c>
      <c r="E2652" s="66">
        <v>44242801</v>
      </c>
      <c r="F2652" s="24" t="s">
        <v>1577</v>
      </c>
      <c r="G2652" s="24" t="s">
        <v>46</v>
      </c>
      <c r="H2652" s="89" t="s">
        <v>79</v>
      </c>
      <c r="I2652" s="89" t="s">
        <v>79</v>
      </c>
      <c r="J2652" s="24" t="s">
        <v>49</v>
      </c>
      <c r="K2652" s="24" t="s">
        <v>2417</v>
      </c>
      <c r="L2652" s="89" t="s">
        <v>66</v>
      </c>
      <c r="M2652" s="24" t="s">
        <v>52</v>
      </c>
      <c r="N2652" s="121">
        <v>44075</v>
      </c>
      <c r="O2652" s="25" t="s">
        <v>53</v>
      </c>
      <c r="P2652" s="24" t="s">
        <v>2577</v>
      </c>
      <c r="Q2652" s="24"/>
      <c r="R2652" s="24" t="s">
        <v>54</v>
      </c>
      <c r="S2652" s="24" t="s">
        <v>44</v>
      </c>
      <c r="T2652" s="24" t="s">
        <v>44</v>
      </c>
      <c r="U2652" s="24" t="s">
        <v>55</v>
      </c>
      <c r="V2652" s="24">
        <v>2710193200</v>
      </c>
      <c r="W2652" s="24" t="s">
        <v>2613</v>
      </c>
      <c r="X2652" s="24" t="s">
        <v>6245</v>
      </c>
      <c r="Y2652" s="24">
        <v>1176</v>
      </c>
      <c r="Z2652" s="24" t="s">
        <v>392</v>
      </c>
      <c r="AA2652" s="24" t="s">
        <v>6246</v>
      </c>
      <c r="AB2652" s="88" t="s">
        <v>2417</v>
      </c>
    </row>
    <row r="2653" spans="2:28" hidden="1" x14ac:dyDescent="0.35">
      <c r="B2653" s="24">
        <v>40126801</v>
      </c>
      <c r="C2653" s="24">
        <v>801</v>
      </c>
      <c r="D2653" s="24" t="s">
        <v>1729</v>
      </c>
      <c r="E2653" s="66">
        <v>40126801</v>
      </c>
      <c r="F2653" s="24" t="s">
        <v>1729</v>
      </c>
      <c r="G2653" s="24" t="s">
        <v>46</v>
      </c>
      <c r="H2653" s="89" t="s">
        <v>79</v>
      </c>
      <c r="I2653" s="89" t="s">
        <v>79</v>
      </c>
      <c r="J2653" s="24" t="s">
        <v>49</v>
      </c>
      <c r="K2653" s="24" t="s">
        <v>2417</v>
      </c>
      <c r="L2653" s="89" t="s">
        <v>66</v>
      </c>
      <c r="M2653" s="24" t="s">
        <v>52</v>
      </c>
      <c r="N2653" s="121">
        <v>44034</v>
      </c>
      <c r="O2653" s="25" t="s">
        <v>53</v>
      </c>
      <c r="P2653" s="24" t="s">
        <v>2577</v>
      </c>
      <c r="Q2653" s="24"/>
      <c r="R2653" s="24" t="s">
        <v>54</v>
      </c>
      <c r="S2653" s="24" t="s">
        <v>44</v>
      </c>
      <c r="T2653" s="24" t="s">
        <v>44</v>
      </c>
      <c r="U2653" s="24" t="s">
        <v>55</v>
      </c>
      <c r="V2653" s="24">
        <v>2710199200</v>
      </c>
      <c r="W2653" s="24" t="s">
        <v>2613</v>
      </c>
      <c r="X2653" s="24" t="s">
        <v>6247</v>
      </c>
      <c r="Y2653" s="24"/>
      <c r="Z2653" s="24"/>
      <c r="AA2653" s="24" t="s">
        <v>6247</v>
      </c>
      <c r="AB2653" s="88" t="s">
        <v>2417</v>
      </c>
    </row>
    <row r="2654" spans="2:28" hidden="1" x14ac:dyDescent="0.35">
      <c r="B2654" s="24">
        <v>40129979</v>
      </c>
      <c r="C2654" s="24">
        <v>979</v>
      </c>
      <c r="D2654" s="24" t="s">
        <v>6248</v>
      </c>
      <c r="E2654" s="66" t="s">
        <v>44</v>
      </c>
      <c r="F2654" s="24" t="s">
        <v>45</v>
      </c>
      <c r="G2654" s="24" t="s">
        <v>46</v>
      </c>
      <c r="H2654" s="89" t="s">
        <v>79</v>
      </c>
      <c r="I2654" s="89" t="s">
        <v>79</v>
      </c>
      <c r="J2654" s="24" t="s">
        <v>49</v>
      </c>
      <c r="K2654" s="24" t="s">
        <v>2417</v>
      </c>
      <c r="L2654" s="89" t="s">
        <v>51</v>
      </c>
      <c r="M2654" s="24" t="s">
        <v>52</v>
      </c>
      <c r="N2654" s="121">
        <v>44207</v>
      </c>
      <c r="O2654" s="25" t="s">
        <v>53</v>
      </c>
      <c r="P2654" s="24" t="s">
        <v>2577</v>
      </c>
      <c r="Q2654" s="24"/>
      <c r="R2654" s="24"/>
      <c r="S2654" s="24" t="s">
        <v>44</v>
      </c>
      <c r="T2654" s="24" t="s">
        <v>44</v>
      </c>
      <c r="U2654" s="24" t="s">
        <v>55</v>
      </c>
      <c r="V2654" s="24">
        <v>2710193200</v>
      </c>
      <c r="W2654" s="24" t="s">
        <v>2613</v>
      </c>
      <c r="X2654" s="24" t="s">
        <v>6249</v>
      </c>
      <c r="Y2654" s="24"/>
      <c r="Z2654" s="24"/>
      <c r="AA2654" s="24" t="s">
        <v>6249</v>
      </c>
      <c r="AB2654" s="88"/>
    </row>
    <row r="2655" spans="2:28" hidden="1" x14ac:dyDescent="0.35">
      <c r="B2655" s="24">
        <v>49755907</v>
      </c>
      <c r="C2655" s="24">
        <v>907</v>
      </c>
      <c r="D2655" s="24" t="s">
        <v>6250</v>
      </c>
      <c r="E2655" s="66"/>
      <c r="F2655" s="24"/>
      <c r="G2655" s="24" t="s">
        <v>46</v>
      </c>
      <c r="H2655" s="89" t="s">
        <v>2583</v>
      </c>
      <c r="I2655" s="89" t="s">
        <v>364</v>
      </c>
      <c r="J2655" s="24"/>
      <c r="K2655" s="24"/>
      <c r="L2655" s="89" t="s">
        <v>66</v>
      </c>
      <c r="M2655" s="24" t="s">
        <v>52</v>
      </c>
      <c r="N2655" s="121">
        <v>39748</v>
      </c>
      <c r="O2655" s="25" t="s">
        <v>53</v>
      </c>
      <c r="P2655" s="24" t="s">
        <v>2577</v>
      </c>
      <c r="Q2655" s="24"/>
      <c r="R2655" s="24"/>
      <c r="S2655" s="24">
        <v>49757907</v>
      </c>
      <c r="T2655" s="24" t="s">
        <v>2487</v>
      </c>
      <c r="U2655" s="24" t="s">
        <v>2594</v>
      </c>
      <c r="V2655" s="24">
        <v>2710193200</v>
      </c>
      <c r="W2655" s="24" t="s">
        <v>604</v>
      </c>
      <c r="X2655" s="24" t="s">
        <v>5213</v>
      </c>
      <c r="Y2655" s="24" t="s">
        <v>2353</v>
      </c>
      <c r="Z2655" s="24" t="s">
        <v>73</v>
      </c>
      <c r="AA2655" s="24" t="s">
        <v>2488</v>
      </c>
      <c r="AB2655" s="88" t="s">
        <v>2489</v>
      </c>
    </row>
    <row r="2656" spans="2:28" hidden="1" x14ac:dyDescent="0.35">
      <c r="B2656" s="24">
        <v>49755855</v>
      </c>
      <c r="C2656" s="24">
        <v>855</v>
      </c>
      <c r="D2656" s="24" t="s">
        <v>6251</v>
      </c>
      <c r="E2656" s="66"/>
      <c r="F2656" s="24"/>
      <c r="G2656" s="24" t="s">
        <v>46</v>
      </c>
      <c r="H2656" s="89" t="s">
        <v>163</v>
      </c>
      <c r="I2656" s="89" t="s">
        <v>164</v>
      </c>
      <c r="J2656" s="24"/>
      <c r="K2656" s="24"/>
      <c r="L2656" s="89" t="s">
        <v>66</v>
      </c>
      <c r="M2656" s="24" t="s">
        <v>52</v>
      </c>
      <c r="N2656" s="121">
        <v>36781</v>
      </c>
      <c r="O2656" s="25" t="s">
        <v>53</v>
      </c>
      <c r="P2656" s="24" t="s">
        <v>2577</v>
      </c>
      <c r="Q2656" s="24"/>
      <c r="R2656" s="24"/>
      <c r="S2656" s="24">
        <v>49757855</v>
      </c>
      <c r="T2656" s="24" t="s">
        <v>2491</v>
      </c>
      <c r="U2656" s="24" t="s">
        <v>2594</v>
      </c>
      <c r="V2656" s="24">
        <v>2710193200</v>
      </c>
      <c r="W2656" s="24" t="s">
        <v>604</v>
      </c>
      <c r="X2656" s="24" t="s">
        <v>5213</v>
      </c>
      <c r="Y2656" s="24" t="s">
        <v>1414</v>
      </c>
      <c r="Z2656" s="24" t="s">
        <v>88</v>
      </c>
      <c r="AA2656" s="24" t="s">
        <v>2493</v>
      </c>
      <c r="AB2656" s="88" t="s">
        <v>2489</v>
      </c>
    </row>
    <row r="2657" spans="2:28" hidden="1" x14ac:dyDescent="0.35">
      <c r="B2657" s="24">
        <v>49755801</v>
      </c>
      <c r="C2657" s="24">
        <v>801</v>
      </c>
      <c r="D2657" s="24" t="s">
        <v>6253</v>
      </c>
      <c r="E2657" s="66"/>
      <c r="F2657" s="24"/>
      <c r="G2657" s="24" t="s">
        <v>46</v>
      </c>
      <c r="H2657" s="89" t="s">
        <v>79</v>
      </c>
      <c r="I2657" s="89" t="s">
        <v>79</v>
      </c>
      <c r="J2657" s="24"/>
      <c r="K2657" s="24"/>
      <c r="L2657" s="89" t="s">
        <v>66</v>
      </c>
      <c r="M2657" s="24" t="s">
        <v>52</v>
      </c>
      <c r="N2657" s="121">
        <v>36780</v>
      </c>
      <c r="O2657" s="25" t="s">
        <v>53</v>
      </c>
      <c r="P2657" s="24" t="s">
        <v>2577</v>
      </c>
      <c r="Q2657" s="24"/>
      <c r="R2657" s="24"/>
      <c r="S2657" s="24">
        <v>49757801</v>
      </c>
      <c r="T2657" s="24" t="s">
        <v>1223</v>
      </c>
      <c r="U2657" s="24" t="s">
        <v>2594</v>
      </c>
      <c r="V2657" s="24">
        <v>2710193200</v>
      </c>
      <c r="W2657" s="24" t="s">
        <v>44</v>
      </c>
      <c r="X2657" s="24" t="s">
        <v>5213</v>
      </c>
      <c r="Y2657" s="24">
        <v>1176</v>
      </c>
      <c r="Z2657" s="24" t="s">
        <v>392</v>
      </c>
      <c r="AA2657" s="24" t="s">
        <v>2494</v>
      </c>
      <c r="AB2657" s="88" t="s">
        <v>2489</v>
      </c>
    </row>
    <row r="2658" spans="2:28" hidden="1" x14ac:dyDescent="0.35">
      <c r="B2658" s="24">
        <v>49755809</v>
      </c>
      <c r="C2658" s="24">
        <v>809</v>
      </c>
      <c r="D2658" s="24" t="s">
        <v>5212</v>
      </c>
      <c r="E2658" s="66"/>
      <c r="F2658" s="24"/>
      <c r="G2658" s="24" t="s">
        <v>46</v>
      </c>
      <c r="H2658" s="89" t="s">
        <v>47</v>
      </c>
      <c r="I2658" s="89" t="s">
        <v>48</v>
      </c>
      <c r="J2658" s="24"/>
      <c r="K2658" s="24"/>
      <c r="L2658" s="89" t="s">
        <v>66</v>
      </c>
      <c r="M2658" s="24" t="s">
        <v>52</v>
      </c>
      <c r="N2658" s="121">
        <v>40834</v>
      </c>
      <c r="O2658" s="25" t="s">
        <v>53</v>
      </c>
      <c r="P2658" s="24" t="s">
        <v>2577</v>
      </c>
      <c r="Q2658" s="63"/>
      <c r="R2658" s="24"/>
      <c r="S2658" s="24">
        <v>49757809</v>
      </c>
      <c r="T2658" s="24" t="s">
        <v>2495</v>
      </c>
      <c r="U2658" s="24" t="s">
        <v>2594</v>
      </c>
      <c r="V2658" s="24">
        <v>2710193200</v>
      </c>
      <c r="W2658" s="24" t="s">
        <v>604</v>
      </c>
      <c r="X2658" s="24" t="s">
        <v>5213</v>
      </c>
      <c r="Y2658" s="24" t="s">
        <v>360</v>
      </c>
      <c r="Z2658" s="24" t="s">
        <v>88</v>
      </c>
      <c r="AA2658" s="24" t="s">
        <v>2497</v>
      </c>
      <c r="AB2658" s="88" t="s">
        <v>2489</v>
      </c>
    </row>
    <row r="2659" spans="2:28" hidden="1" x14ac:dyDescent="0.35">
      <c r="B2659" s="24">
        <v>44999849</v>
      </c>
      <c r="C2659" s="24">
        <v>849</v>
      </c>
      <c r="D2659" s="24" t="s">
        <v>6254</v>
      </c>
      <c r="E2659" s="66"/>
      <c r="F2659" s="24"/>
      <c r="G2659" s="24" t="s">
        <v>46</v>
      </c>
      <c r="H2659" s="89" t="s">
        <v>47</v>
      </c>
      <c r="I2659" s="89" t="s">
        <v>48</v>
      </c>
      <c r="J2659" s="24" t="s">
        <v>145</v>
      </c>
      <c r="K2659" s="24" t="s">
        <v>65</v>
      </c>
      <c r="L2659" s="89" t="s">
        <v>51</v>
      </c>
      <c r="M2659" s="24" t="s">
        <v>52</v>
      </c>
      <c r="N2659" s="121">
        <v>40645</v>
      </c>
      <c r="O2659" s="25" t="s">
        <v>53</v>
      </c>
      <c r="P2659" s="24" t="s">
        <v>2577</v>
      </c>
      <c r="Q2659" s="24"/>
      <c r="R2659" s="24"/>
      <c r="S2659" s="24">
        <v>44998849</v>
      </c>
      <c r="T2659" s="24" t="s">
        <v>2517</v>
      </c>
      <c r="U2659" s="24" t="s">
        <v>2594</v>
      </c>
      <c r="V2659" s="24">
        <v>3819000000</v>
      </c>
      <c r="W2659" s="24" t="s">
        <v>2582</v>
      </c>
      <c r="X2659" s="24" t="s">
        <v>6255</v>
      </c>
      <c r="Y2659" s="24" t="s">
        <v>6256</v>
      </c>
      <c r="Z2659" s="24" t="s">
        <v>6257</v>
      </c>
      <c r="AA2659" s="24" t="s">
        <v>6258</v>
      </c>
      <c r="AB2659" s="88" t="s">
        <v>6259</v>
      </c>
    </row>
    <row r="2660" spans="2:28" hidden="1" x14ac:dyDescent="0.35">
      <c r="B2660" s="24">
        <v>46135849</v>
      </c>
      <c r="C2660" s="24">
        <v>849</v>
      </c>
      <c r="D2660" s="24" t="s">
        <v>2571</v>
      </c>
      <c r="E2660" s="66" t="s">
        <v>44</v>
      </c>
      <c r="F2660" s="24" t="s">
        <v>45</v>
      </c>
      <c r="G2660" s="24" t="s">
        <v>46</v>
      </c>
      <c r="H2660" s="89" t="s">
        <v>372</v>
      </c>
      <c r="I2660" s="89" t="s">
        <v>48</v>
      </c>
      <c r="J2660" s="24" t="s">
        <v>49</v>
      </c>
      <c r="K2660" s="24" t="s">
        <v>906</v>
      </c>
      <c r="L2660" s="89" t="s">
        <v>51</v>
      </c>
      <c r="M2660" s="24" t="s">
        <v>52</v>
      </c>
      <c r="N2660" s="121">
        <v>44743</v>
      </c>
      <c r="O2660" s="25" t="s">
        <v>53</v>
      </c>
      <c r="P2660" s="24" t="s">
        <v>2577</v>
      </c>
      <c r="Q2660" s="63" t="s">
        <v>6983</v>
      </c>
      <c r="R2660" s="24" t="s">
        <v>54</v>
      </c>
      <c r="S2660" s="24" t="s">
        <v>44</v>
      </c>
      <c r="T2660" s="24" t="s">
        <v>44</v>
      </c>
      <c r="U2660" s="24" t="s">
        <v>55</v>
      </c>
      <c r="V2660" s="24">
        <v>2710193200</v>
      </c>
      <c r="W2660" s="24" t="s">
        <v>56</v>
      </c>
      <c r="X2660" s="96" t="s">
        <v>6984</v>
      </c>
      <c r="Y2660" s="24" t="s">
        <v>5502</v>
      </c>
      <c r="Z2660" s="24" t="s">
        <v>6345</v>
      </c>
      <c r="AA2660" s="96" t="s">
        <v>6261</v>
      </c>
      <c r="AB2660" s="88" t="s">
        <v>906</v>
      </c>
    </row>
    <row r="2661" spans="2:28" hidden="1" x14ac:dyDescent="0.35">
      <c r="B2661" s="24">
        <v>40143905</v>
      </c>
      <c r="C2661" s="24">
        <v>905</v>
      </c>
      <c r="D2661" s="24" t="s">
        <v>339</v>
      </c>
      <c r="E2661" s="66">
        <v>41053801</v>
      </c>
      <c r="F2661" s="24" t="s">
        <v>302</v>
      </c>
      <c r="G2661" s="24" t="s">
        <v>46</v>
      </c>
      <c r="H2661" s="89" t="s">
        <v>62</v>
      </c>
      <c r="I2661" s="89" t="s">
        <v>63</v>
      </c>
      <c r="J2661" s="24" t="s">
        <v>49</v>
      </c>
      <c r="K2661" s="24" t="s">
        <v>272</v>
      </c>
      <c r="L2661" s="89" t="s">
        <v>66</v>
      </c>
      <c r="M2661" s="24" t="s">
        <v>52</v>
      </c>
      <c r="N2661" s="121">
        <v>44211</v>
      </c>
      <c r="O2661" s="25" t="s">
        <v>53</v>
      </c>
      <c r="P2661" s="24" t="s">
        <v>2577</v>
      </c>
      <c r="Q2661" s="24"/>
      <c r="R2661" s="24"/>
      <c r="S2661" s="24">
        <v>46147905</v>
      </c>
      <c r="T2661" s="24" t="s">
        <v>301</v>
      </c>
      <c r="U2661" s="24" t="s">
        <v>329</v>
      </c>
      <c r="V2661" s="24">
        <v>2710193200</v>
      </c>
      <c r="W2661" s="24" t="s">
        <v>70</v>
      </c>
      <c r="X2661" s="24" t="s">
        <v>6343</v>
      </c>
      <c r="Y2661" s="24" t="s">
        <v>3077</v>
      </c>
      <c r="Z2661" s="24" t="s">
        <v>73</v>
      </c>
      <c r="AA2661" s="24" t="s">
        <v>340</v>
      </c>
      <c r="AB2661" s="88" t="s">
        <v>272</v>
      </c>
    </row>
    <row r="2662" spans="2:28" hidden="1" x14ac:dyDescent="0.35">
      <c r="B2662" s="24">
        <v>40940967</v>
      </c>
      <c r="C2662" s="24">
        <v>967</v>
      </c>
      <c r="D2662" s="24" t="s">
        <v>692</v>
      </c>
      <c r="E2662" s="66">
        <v>40940801</v>
      </c>
      <c r="F2662" s="24" t="s">
        <v>688</v>
      </c>
      <c r="G2662" s="24" t="s">
        <v>46</v>
      </c>
      <c r="H2662" s="89" t="s">
        <v>151</v>
      </c>
      <c r="I2662" s="89" t="s">
        <v>86</v>
      </c>
      <c r="J2662" s="24" t="s">
        <v>49</v>
      </c>
      <c r="K2662" s="24" t="s">
        <v>689</v>
      </c>
      <c r="L2662" s="89" t="s">
        <v>66</v>
      </c>
      <c r="M2662" s="24" t="s">
        <v>52</v>
      </c>
      <c r="N2662" s="121">
        <v>43976</v>
      </c>
      <c r="O2662" s="25" t="s">
        <v>53</v>
      </c>
      <c r="P2662" s="24" t="s">
        <v>2577</v>
      </c>
      <c r="Q2662" s="24">
        <v>5011987077904</v>
      </c>
      <c r="R2662" s="24" t="s">
        <v>54</v>
      </c>
      <c r="S2662" s="24" t="s">
        <v>44</v>
      </c>
      <c r="T2662" s="24" t="s">
        <v>44</v>
      </c>
      <c r="U2662" s="24" t="s">
        <v>55</v>
      </c>
      <c r="V2662" s="24">
        <v>2710193200</v>
      </c>
      <c r="W2662" s="24" t="s">
        <v>83</v>
      </c>
      <c r="X2662" s="96" t="s">
        <v>3305</v>
      </c>
      <c r="Y2662" s="24" t="s">
        <v>87</v>
      </c>
      <c r="Z2662" s="24" t="s">
        <v>88</v>
      </c>
      <c r="AA2662" s="96" t="s">
        <v>694</v>
      </c>
      <c r="AB2662" s="88" t="s">
        <v>689</v>
      </c>
    </row>
    <row r="2663" spans="2:28" hidden="1" x14ac:dyDescent="0.35">
      <c r="B2663" s="24">
        <v>44426815</v>
      </c>
      <c r="C2663" s="24">
        <v>815</v>
      </c>
      <c r="D2663" s="24" t="s">
        <v>1613</v>
      </c>
      <c r="E2663" s="66">
        <v>44421801</v>
      </c>
      <c r="F2663" s="24" t="s">
        <v>1614</v>
      </c>
      <c r="G2663" s="24" t="s">
        <v>46</v>
      </c>
      <c r="H2663" s="89" t="s">
        <v>1578</v>
      </c>
      <c r="I2663" s="89" t="s">
        <v>447</v>
      </c>
      <c r="J2663" s="24" t="s">
        <v>119</v>
      </c>
      <c r="K2663" s="24" t="s">
        <v>65</v>
      </c>
      <c r="L2663" s="89" t="s">
        <v>66</v>
      </c>
      <c r="M2663" s="24" t="s">
        <v>67</v>
      </c>
      <c r="N2663" s="121">
        <v>43709</v>
      </c>
      <c r="O2663" s="25" t="s">
        <v>53</v>
      </c>
      <c r="P2663" s="24" t="s">
        <v>2577</v>
      </c>
      <c r="Q2663" s="24">
        <v>5011987070585</v>
      </c>
      <c r="R2663" s="24" t="s">
        <v>54</v>
      </c>
      <c r="S2663" s="24" t="s">
        <v>44</v>
      </c>
      <c r="T2663" s="24" t="s">
        <v>44</v>
      </c>
      <c r="U2663" s="24" t="s">
        <v>55</v>
      </c>
      <c r="V2663" s="24">
        <v>2710193200</v>
      </c>
      <c r="W2663" s="24" t="s">
        <v>83</v>
      </c>
      <c r="X2663" s="24" t="s">
        <v>5762</v>
      </c>
      <c r="Y2663" s="24" t="s">
        <v>3587</v>
      </c>
      <c r="Z2663" s="24" t="s">
        <v>565</v>
      </c>
      <c r="AA2663" s="24" t="s">
        <v>1616</v>
      </c>
      <c r="AB2663" s="88" t="s">
        <v>1581</v>
      </c>
    </row>
    <row r="2664" spans="2:28" hidden="1" x14ac:dyDescent="0.35">
      <c r="B2664" s="24">
        <v>44933849</v>
      </c>
      <c r="C2664" s="24">
        <v>849</v>
      </c>
      <c r="D2664" s="24" t="s">
        <v>1776</v>
      </c>
      <c r="E2664" s="66" t="s">
        <v>44</v>
      </c>
      <c r="F2664" s="24" t="s">
        <v>45</v>
      </c>
      <c r="G2664" s="24" t="s">
        <v>46</v>
      </c>
      <c r="H2664" s="89" t="s">
        <v>47</v>
      </c>
      <c r="I2664" s="89" t="s">
        <v>48</v>
      </c>
      <c r="J2664" s="24" t="s">
        <v>49</v>
      </c>
      <c r="K2664" s="24" t="s">
        <v>683</v>
      </c>
      <c r="L2664" s="89" t="s">
        <v>51</v>
      </c>
      <c r="M2664" s="24" t="s">
        <v>52</v>
      </c>
      <c r="N2664" s="121">
        <v>44044</v>
      </c>
      <c r="O2664" s="25" t="s">
        <v>53</v>
      </c>
      <c r="P2664" s="24" t="s">
        <v>2577</v>
      </c>
      <c r="Q2664" s="24"/>
      <c r="R2664" s="24"/>
      <c r="S2664" s="24">
        <v>44947809</v>
      </c>
      <c r="T2664" s="24" t="s">
        <v>1777</v>
      </c>
      <c r="U2664" s="24" t="s">
        <v>329</v>
      </c>
      <c r="V2664" s="24">
        <v>2710193200</v>
      </c>
      <c r="W2664" s="24" t="s">
        <v>56</v>
      </c>
      <c r="X2664" s="24" t="s">
        <v>1778</v>
      </c>
      <c r="Y2664" s="24" t="s">
        <v>1779</v>
      </c>
      <c r="Z2664" s="24" t="s">
        <v>1780</v>
      </c>
      <c r="AA2664" s="24" t="s">
        <v>1781</v>
      </c>
      <c r="AB2664" s="88" t="s">
        <v>683</v>
      </c>
    </row>
    <row r="2665" spans="2:28" hidden="1" x14ac:dyDescent="0.35">
      <c r="B2665" s="24">
        <v>47993809</v>
      </c>
      <c r="C2665" s="24">
        <v>809</v>
      </c>
      <c r="D2665" s="24" t="s">
        <v>2164</v>
      </c>
      <c r="E2665" s="66">
        <v>44545801</v>
      </c>
      <c r="F2665" s="24" t="s">
        <v>1784</v>
      </c>
      <c r="G2665" s="24" t="s">
        <v>46</v>
      </c>
      <c r="H2665" s="89" t="s">
        <v>47</v>
      </c>
      <c r="I2665" s="89" t="s">
        <v>48</v>
      </c>
      <c r="J2665" s="24" t="s">
        <v>145</v>
      </c>
      <c r="K2665" s="24" t="s">
        <v>65</v>
      </c>
      <c r="L2665" s="89" t="s">
        <v>66</v>
      </c>
      <c r="M2665" s="24" t="s">
        <v>67</v>
      </c>
      <c r="N2665" s="121">
        <v>44197</v>
      </c>
      <c r="O2665" s="25" t="s">
        <v>53</v>
      </c>
      <c r="P2665" s="24" t="s">
        <v>2577</v>
      </c>
      <c r="Q2665" s="24"/>
      <c r="R2665" s="24"/>
      <c r="S2665" s="24"/>
      <c r="T2665" s="24"/>
      <c r="U2665" s="24"/>
      <c r="V2665" s="24"/>
      <c r="W2665" s="24"/>
      <c r="X2665" s="96" t="s">
        <v>2165</v>
      </c>
      <c r="Y2665" s="24" t="s">
        <v>360</v>
      </c>
      <c r="Z2665" s="24" t="s">
        <v>88</v>
      </c>
      <c r="AA2665" s="96" t="s">
        <v>2163</v>
      </c>
      <c r="AB2665" s="88" t="s">
        <v>1890</v>
      </c>
    </row>
    <row r="2666" spans="2:28" hidden="1" x14ac:dyDescent="0.35">
      <c r="B2666" s="24">
        <v>45637809</v>
      </c>
      <c r="C2666" s="24">
        <v>809</v>
      </c>
      <c r="D2666" s="24" t="s">
        <v>1304</v>
      </c>
      <c r="E2666" s="66">
        <v>45662801</v>
      </c>
      <c r="F2666" s="24" t="s">
        <v>1300</v>
      </c>
      <c r="G2666" s="24" t="s">
        <v>46</v>
      </c>
      <c r="H2666" s="89" t="s">
        <v>47</v>
      </c>
      <c r="I2666" s="89" t="s">
        <v>48</v>
      </c>
      <c r="J2666" s="24" t="s">
        <v>119</v>
      </c>
      <c r="K2666" s="24" t="s">
        <v>65</v>
      </c>
      <c r="L2666" s="89" t="s">
        <v>66</v>
      </c>
      <c r="M2666" s="24" t="s">
        <v>67</v>
      </c>
      <c r="N2666" s="121">
        <v>42980</v>
      </c>
      <c r="O2666" s="25" t="s">
        <v>53</v>
      </c>
      <c r="P2666" s="24" t="s">
        <v>2577</v>
      </c>
      <c r="Q2666" s="24">
        <v>5011987034792</v>
      </c>
      <c r="R2666" s="24" t="s">
        <v>54</v>
      </c>
      <c r="S2666" s="24" t="s">
        <v>44</v>
      </c>
      <c r="T2666" s="24" t="s">
        <v>44</v>
      </c>
      <c r="U2666" s="24" t="s">
        <v>55</v>
      </c>
      <c r="V2666" s="24">
        <v>2710193200</v>
      </c>
      <c r="W2666" s="24" t="s">
        <v>83</v>
      </c>
      <c r="X2666" s="24" t="s">
        <v>6346</v>
      </c>
      <c r="Y2666" s="24" t="s">
        <v>360</v>
      </c>
      <c r="Z2666" s="24" t="s">
        <v>565</v>
      </c>
      <c r="AA2666" s="24" t="s">
        <v>1306</v>
      </c>
      <c r="AB2666" s="88" t="s">
        <v>1291</v>
      </c>
    </row>
    <row r="2667" spans="2:28" hidden="1" x14ac:dyDescent="0.35">
      <c r="B2667" s="24">
        <v>45387815</v>
      </c>
      <c r="C2667" s="24">
        <v>815</v>
      </c>
      <c r="D2667" s="24" t="s">
        <v>1927</v>
      </c>
      <c r="E2667" s="66">
        <v>45387801</v>
      </c>
      <c r="F2667" s="24" t="s">
        <v>1919</v>
      </c>
      <c r="G2667" s="24" t="s">
        <v>46</v>
      </c>
      <c r="H2667" s="89" t="s">
        <v>1578</v>
      </c>
      <c r="I2667" s="89" t="s">
        <v>447</v>
      </c>
      <c r="J2667" s="24" t="s">
        <v>119</v>
      </c>
      <c r="K2667" s="24" t="s">
        <v>65</v>
      </c>
      <c r="L2667" s="89" t="s">
        <v>66</v>
      </c>
      <c r="M2667" s="24" t="s">
        <v>67</v>
      </c>
      <c r="N2667" s="121">
        <v>43952</v>
      </c>
      <c r="O2667" s="25" t="s">
        <v>53</v>
      </c>
      <c r="P2667" s="24" t="s">
        <v>2577</v>
      </c>
      <c r="Q2667" s="24">
        <v>5011987080799</v>
      </c>
      <c r="R2667" s="24" t="s">
        <v>54</v>
      </c>
      <c r="S2667" s="24" t="s">
        <v>44</v>
      </c>
      <c r="T2667" s="24" t="s">
        <v>44</v>
      </c>
      <c r="U2667" s="24" t="s">
        <v>55</v>
      </c>
      <c r="V2667" s="24">
        <v>2710193200</v>
      </c>
      <c r="W2667" s="24" t="s">
        <v>83</v>
      </c>
      <c r="X2667" s="24" t="s">
        <v>1932</v>
      </c>
      <c r="Y2667" s="24" t="s">
        <v>87</v>
      </c>
      <c r="Z2667" s="24" t="s">
        <v>565</v>
      </c>
      <c r="AA2667" s="24" t="s">
        <v>1929</v>
      </c>
      <c r="AB2667" s="88" t="s">
        <v>1890</v>
      </c>
    </row>
    <row r="2668" spans="2:28" hidden="1" x14ac:dyDescent="0.35">
      <c r="B2668" s="24">
        <v>40145905</v>
      </c>
      <c r="C2668" s="24">
        <v>905</v>
      </c>
      <c r="D2668" s="24" t="s">
        <v>332</v>
      </c>
      <c r="E2668" s="66">
        <v>41054801</v>
      </c>
      <c r="F2668" s="24" t="s">
        <v>333</v>
      </c>
      <c r="G2668" s="24" t="s">
        <v>46</v>
      </c>
      <c r="H2668" s="89" t="s">
        <v>62</v>
      </c>
      <c r="I2668" s="89" t="s">
        <v>63</v>
      </c>
      <c r="J2668" s="24" t="s">
        <v>49</v>
      </c>
      <c r="K2668" s="24" t="s">
        <v>272</v>
      </c>
      <c r="L2668" s="89" t="s">
        <v>66</v>
      </c>
      <c r="M2668" s="24" t="s">
        <v>52</v>
      </c>
      <c r="N2668" s="121">
        <v>44682</v>
      </c>
      <c r="O2668" s="25" t="s">
        <v>53</v>
      </c>
      <c r="P2668" s="24" t="s">
        <v>2577</v>
      </c>
      <c r="Q2668" s="24"/>
      <c r="R2668" s="63"/>
      <c r="S2668" s="24">
        <v>46149905</v>
      </c>
      <c r="T2668" s="24" t="s">
        <v>279</v>
      </c>
      <c r="U2668" s="24" t="s">
        <v>329</v>
      </c>
      <c r="V2668" s="24">
        <v>2710193200</v>
      </c>
      <c r="W2668" s="24" t="s">
        <v>70</v>
      </c>
      <c r="X2668" s="24" t="s">
        <v>6341</v>
      </c>
      <c r="Y2668" s="24" t="s">
        <v>3077</v>
      </c>
      <c r="Z2668" s="24" t="s">
        <v>73</v>
      </c>
      <c r="AA2668" s="24" t="s">
        <v>334</v>
      </c>
      <c r="AB2668" s="88"/>
    </row>
    <row r="2669" spans="2:28" hidden="1" x14ac:dyDescent="0.35">
      <c r="B2669" s="24">
        <v>41080907</v>
      </c>
      <c r="C2669" s="24">
        <v>907</v>
      </c>
      <c r="D2669" s="24" t="s">
        <v>1165</v>
      </c>
      <c r="E2669" s="66">
        <v>44422801</v>
      </c>
      <c r="F2669" s="24" t="s">
        <v>998</v>
      </c>
      <c r="G2669" s="24" t="s">
        <v>46</v>
      </c>
      <c r="H2669" s="89" t="s">
        <v>999</v>
      </c>
      <c r="I2669" s="89" t="s">
        <v>364</v>
      </c>
      <c r="J2669" s="24" t="s">
        <v>49</v>
      </c>
      <c r="K2669" s="24" t="s">
        <v>400</v>
      </c>
      <c r="L2669" s="89" t="s">
        <v>66</v>
      </c>
      <c r="M2669" s="24" t="s">
        <v>52</v>
      </c>
      <c r="N2669" s="121">
        <v>43018</v>
      </c>
      <c r="O2669" s="25" t="s">
        <v>53</v>
      </c>
      <c r="P2669" s="24" t="s">
        <v>2577</v>
      </c>
      <c r="Q2669" s="63"/>
      <c r="R2669" s="24"/>
      <c r="S2669" s="24">
        <v>41080905</v>
      </c>
      <c r="T2669" s="24" t="s">
        <v>1162</v>
      </c>
      <c r="U2669" s="24" t="s">
        <v>329</v>
      </c>
      <c r="V2669" s="24">
        <v>2710193200</v>
      </c>
      <c r="W2669" s="24" t="s">
        <v>70</v>
      </c>
      <c r="X2669" s="24" t="s">
        <v>5335</v>
      </c>
      <c r="Y2669" s="24" t="s">
        <v>2353</v>
      </c>
      <c r="Z2669" s="24" t="s">
        <v>88</v>
      </c>
      <c r="AA2669" s="24" t="s">
        <v>1166</v>
      </c>
      <c r="AB2669" s="88"/>
    </row>
    <row r="2670" spans="2:28" hidden="1" x14ac:dyDescent="0.35">
      <c r="B2670" s="24">
        <v>45885849</v>
      </c>
      <c r="C2670" s="24">
        <v>849</v>
      </c>
      <c r="D2670" s="24" t="s">
        <v>2281</v>
      </c>
      <c r="E2670" s="66" t="s">
        <v>44</v>
      </c>
      <c r="F2670" s="24" t="s">
        <v>45</v>
      </c>
      <c r="G2670" s="24" t="s">
        <v>46</v>
      </c>
      <c r="H2670" s="89" t="s">
        <v>372</v>
      </c>
      <c r="I2670" s="89" t="s">
        <v>48</v>
      </c>
      <c r="J2670" s="24" t="s">
        <v>145</v>
      </c>
      <c r="K2670" s="24" t="s">
        <v>65</v>
      </c>
      <c r="L2670" s="89" t="s">
        <v>51</v>
      </c>
      <c r="M2670" s="24" t="s">
        <v>67</v>
      </c>
      <c r="N2670" s="121">
        <v>44760</v>
      </c>
      <c r="O2670" s="25" t="s">
        <v>92</v>
      </c>
      <c r="P2670" s="24" t="s">
        <v>2577</v>
      </c>
      <c r="Q2670" s="24"/>
      <c r="R2670" s="63" t="s">
        <v>7617</v>
      </c>
      <c r="S2670" s="24" t="s">
        <v>44</v>
      </c>
      <c r="T2670" s="24" t="s">
        <v>44</v>
      </c>
      <c r="U2670" s="24" t="s">
        <v>55</v>
      </c>
      <c r="V2670" s="24">
        <v>2710193200</v>
      </c>
      <c r="W2670" s="24" t="s">
        <v>56</v>
      </c>
      <c r="X2670" s="24" t="s">
        <v>6349</v>
      </c>
      <c r="Y2670" s="24" t="s">
        <v>354</v>
      </c>
      <c r="Z2670" s="24" t="s">
        <v>6344</v>
      </c>
      <c r="AA2670" s="24" t="s">
        <v>2283</v>
      </c>
      <c r="AB2670" s="88"/>
    </row>
    <row r="2671" spans="2:28" hidden="1" x14ac:dyDescent="0.35">
      <c r="B2671" s="24">
        <v>44545849</v>
      </c>
      <c r="C2671" s="24">
        <v>849</v>
      </c>
      <c r="D2671" s="24" t="s">
        <v>2161</v>
      </c>
      <c r="E2671" s="66" t="s">
        <v>44</v>
      </c>
      <c r="F2671" s="24" t="s">
        <v>45</v>
      </c>
      <c r="G2671" s="24" t="s">
        <v>46</v>
      </c>
      <c r="H2671" s="89" t="s">
        <v>47</v>
      </c>
      <c r="I2671" s="89" t="s">
        <v>48</v>
      </c>
      <c r="J2671" s="24" t="s">
        <v>145</v>
      </c>
      <c r="K2671" s="24" t="s">
        <v>65</v>
      </c>
      <c r="L2671" s="89" t="s">
        <v>51</v>
      </c>
      <c r="M2671" s="24" t="s">
        <v>67</v>
      </c>
      <c r="N2671" s="121">
        <v>41568</v>
      </c>
      <c r="O2671" s="25" t="s">
        <v>92</v>
      </c>
      <c r="P2671" s="24" t="s">
        <v>2577</v>
      </c>
      <c r="Q2671" s="63" t="s">
        <v>7618</v>
      </c>
      <c r="R2671" s="24" t="s">
        <v>44</v>
      </c>
      <c r="S2671" s="24" t="s">
        <v>44</v>
      </c>
      <c r="T2671" s="24"/>
      <c r="U2671" s="24" t="s">
        <v>55</v>
      </c>
      <c r="V2671" s="24">
        <v>3403190000</v>
      </c>
      <c r="W2671" s="24" t="s">
        <v>56</v>
      </c>
      <c r="X2671" s="24" t="s">
        <v>2165</v>
      </c>
      <c r="Y2671" s="24" t="s">
        <v>360</v>
      </c>
      <c r="Z2671" s="24" t="s">
        <v>88</v>
      </c>
      <c r="AA2671" s="24" t="s">
        <v>2163</v>
      </c>
      <c r="AB2671" s="88" t="s">
        <v>1890</v>
      </c>
    </row>
    <row r="2672" spans="2:28" hidden="1" x14ac:dyDescent="0.35">
      <c r="B2672" s="24">
        <v>41090967</v>
      </c>
      <c r="C2672" s="24">
        <v>967</v>
      </c>
      <c r="D2672" s="24" t="s">
        <v>2372</v>
      </c>
      <c r="E2672" s="66">
        <v>43706801</v>
      </c>
      <c r="F2672" s="24" t="s">
        <v>413</v>
      </c>
      <c r="G2672" s="24" t="s">
        <v>46</v>
      </c>
      <c r="H2672" s="89" t="s">
        <v>151</v>
      </c>
      <c r="I2672" s="89" t="s">
        <v>86</v>
      </c>
      <c r="J2672" s="24" t="s">
        <v>49</v>
      </c>
      <c r="K2672" s="24" t="s">
        <v>400</v>
      </c>
      <c r="L2672" s="89" t="s">
        <v>66</v>
      </c>
      <c r="M2672" s="24" t="s">
        <v>52</v>
      </c>
      <c r="N2672" s="121">
        <v>43018</v>
      </c>
      <c r="O2672" s="25" t="s">
        <v>53</v>
      </c>
      <c r="P2672" s="24" t="s">
        <v>2577</v>
      </c>
      <c r="Q2672" s="24"/>
      <c r="R2672" s="24" t="s">
        <v>44</v>
      </c>
      <c r="S2672" s="24" t="s">
        <v>44</v>
      </c>
      <c r="T2672" s="24"/>
      <c r="U2672" s="24" t="s">
        <v>55</v>
      </c>
      <c r="V2672" s="24">
        <v>2710193200</v>
      </c>
      <c r="W2672" s="24" t="s">
        <v>70</v>
      </c>
      <c r="X2672" s="24" t="s">
        <v>6223</v>
      </c>
      <c r="Y2672" s="24" t="s">
        <v>87</v>
      </c>
      <c r="Z2672" s="24" t="s">
        <v>88</v>
      </c>
      <c r="AA2672" s="24" t="s">
        <v>2373</v>
      </c>
      <c r="AB2672" s="88" t="s">
        <v>400</v>
      </c>
    </row>
    <row r="2673" spans="2:28" hidden="1" x14ac:dyDescent="0.35">
      <c r="B2673" s="24">
        <v>40140905</v>
      </c>
      <c r="C2673" s="24">
        <v>905</v>
      </c>
      <c r="D2673" s="24" t="s">
        <v>337</v>
      </c>
      <c r="E2673" s="66">
        <v>41064801</v>
      </c>
      <c r="F2673" s="24" t="s">
        <v>287</v>
      </c>
      <c r="G2673" s="24" t="s">
        <v>46</v>
      </c>
      <c r="H2673" s="89" t="s">
        <v>62</v>
      </c>
      <c r="I2673" s="89" t="s">
        <v>63</v>
      </c>
      <c r="J2673" s="24" t="s">
        <v>49</v>
      </c>
      <c r="K2673" s="24" t="s">
        <v>272</v>
      </c>
      <c r="L2673" s="89" t="s">
        <v>66</v>
      </c>
      <c r="M2673" s="24" t="s">
        <v>52</v>
      </c>
      <c r="N2673" s="121">
        <v>44211</v>
      </c>
      <c r="O2673" s="25" t="s">
        <v>53</v>
      </c>
      <c r="P2673" s="24" t="s">
        <v>2577</v>
      </c>
      <c r="Q2673" s="24"/>
      <c r="R2673" s="63"/>
      <c r="S2673" s="24">
        <v>46148905</v>
      </c>
      <c r="T2673" s="24" t="s">
        <v>286</v>
      </c>
      <c r="U2673" s="24" t="s">
        <v>329</v>
      </c>
      <c r="V2673" s="24">
        <v>2710193200</v>
      </c>
      <c r="W2673" s="24" t="s">
        <v>70</v>
      </c>
      <c r="X2673" s="24" t="s">
        <v>6342</v>
      </c>
      <c r="Y2673" s="24" t="s">
        <v>3077</v>
      </c>
      <c r="Z2673" s="24" t="s">
        <v>73</v>
      </c>
      <c r="AA2673" s="24" t="s">
        <v>338</v>
      </c>
      <c r="AB2673" s="88" t="s">
        <v>272</v>
      </c>
    </row>
    <row r="2674" spans="2:28" hidden="1" x14ac:dyDescent="0.35">
      <c r="B2674" s="24"/>
      <c r="C2674" s="24"/>
      <c r="D2674" s="24"/>
      <c r="E2674" s="66"/>
      <c r="F2674" s="24"/>
      <c r="G2674" s="24"/>
      <c r="H2674" s="89"/>
      <c r="I2674" s="89"/>
      <c r="J2674" s="24"/>
      <c r="K2674" s="24"/>
      <c r="L2674" s="89"/>
      <c r="M2674" s="24"/>
      <c r="N2674" s="121"/>
      <c r="O2674" s="25"/>
      <c r="P2674" s="24"/>
      <c r="Q2674" s="63"/>
      <c r="R2674" s="24"/>
      <c r="S2674" s="24"/>
      <c r="T2674" s="24"/>
      <c r="U2674" s="24"/>
      <c r="V2674" s="24"/>
      <c r="W2674" s="24"/>
      <c r="X2674" s="24"/>
      <c r="Y2674" s="24"/>
      <c r="Z2674" s="24"/>
      <c r="AA2674" s="24"/>
      <c r="AB2674" s="88"/>
    </row>
    <row r="2675" spans="2:28" hidden="1" x14ac:dyDescent="0.35">
      <c r="B2675" s="24"/>
      <c r="C2675" s="24"/>
      <c r="D2675" s="24"/>
      <c r="E2675" s="66"/>
      <c r="F2675" s="24"/>
      <c r="G2675" s="24"/>
      <c r="H2675" s="89"/>
      <c r="I2675" s="89"/>
      <c r="J2675" s="24"/>
      <c r="K2675" s="24"/>
      <c r="L2675" s="89"/>
      <c r="M2675" s="24"/>
      <c r="N2675" s="121"/>
      <c r="O2675" s="25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  <c r="AA2675" s="24"/>
      <c r="AB2675" s="88"/>
    </row>
    <row r="2676" spans="2:28" hidden="1" x14ac:dyDescent="0.35">
      <c r="B2676" s="24"/>
      <c r="C2676" s="24"/>
      <c r="D2676" s="24"/>
      <c r="E2676" s="66"/>
      <c r="F2676" s="24"/>
      <c r="G2676" s="24"/>
      <c r="H2676" s="89"/>
      <c r="I2676" s="89"/>
      <c r="J2676" s="24"/>
      <c r="K2676" s="24"/>
      <c r="L2676" s="89"/>
      <c r="M2676" s="24"/>
      <c r="N2676" s="121"/>
      <c r="O2676" s="25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  <c r="AA2676" s="24"/>
      <c r="AB2676" s="88"/>
    </row>
    <row r="2677" spans="2:28" x14ac:dyDescent="0.35">
      <c r="B2677" s="24"/>
      <c r="C2677" s="24"/>
      <c r="D2677" s="24"/>
      <c r="E2677" s="66"/>
      <c r="F2677" s="24"/>
      <c r="G2677" s="24"/>
      <c r="H2677" s="89"/>
      <c r="I2677" s="89"/>
      <c r="J2677" s="24"/>
      <c r="K2677" s="24"/>
      <c r="L2677" s="89"/>
      <c r="M2677" s="24"/>
      <c r="N2677" s="24"/>
      <c r="O2677" s="25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  <c r="AA2677" s="24"/>
      <c r="AB2677" s="88"/>
    </row>
    <row r="2678" spans="2:28" x14ac:dyDescent="0.35">
      <c r="B2678" s="24"/>
      <c r="C2678" s="24"/>
      <c r="D2678" s="24"/>
      <c r="E2678" s="66"/>
      <c r="F2678" s="24"/>
      <c r="G2678" s="24"/>
      <c r="H2678" s="89"/>
      <c r="I2678" s="89"/>
      <c r="J2678" s="24"/>
      <c r="K2678" s="24"/>
      <c r="L2678" s="89"/>
      <c r="M2678" s="24"/>
      <c r="N2678" s="24"/>
      <c r="O2678" s="25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  <c r="AA2678" s="24"/>
      <c r="AB2678" s="88"/>
    </row>
    <row r="2679" spans="2:28" x14ac:dyDescent="0.35">
      <c r="B2679" s="24"/>
      <c r="C2679" s="24"/>
      <c r="D2679" s="24"/>
      <c r="E2679" s="66"/>
      <c r="F2679" s="24"/>
      <c r="G2679" s="24"/>
      <c r="H2679" s="89"/>
      <c r="I2679" s="89"/>
      <c r="J2679" s="24"/>
      <c r="K2679" s="24"/>
      <c r="L2679" s="89"/>
      <c r="M2679" s="24"/>
      <c r="N2679" s="24"/>
      <c r="O2679" s="25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  <c r="AA2679" s="24"/>
      <c r="AB2679" s="88"/>
    </row>
    <row r="2680" spans="2:28" x14ac:dyDescent="0.35">
      <c r="B2680" s="24"/>
      <c r="C2680" s="24"/>
      <c r="D2680" s="24"/>
      <c r="E2680" s="66"/>
      <c r="F2680" s="24"/>
      <c r="G2680" s="24"/>
      <c r="H2680" s="89"/>
      <c r="I2680" s="89"/>
      <c r="J2680" s="24"/>
      <c r="K2680" s="24"/>
      <c r="L2680" s="89"/>
      <c r="M2680" s="24"/>
      <c r="N2680" s="24"/>
      <c r="O2680" s="25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  <c r="AA2680" s="24"/>
      <c r="AB2680" s="88"/>
    </row>
    <row r="2681" spans="2:28" x14ac:dyDescent="0.35">
      <c r="B2681" s="24"/>
      <c r="C2681" s="24"/>
      <c r="D2681" s="24"/>
      <c r="E2681" s="66"/>
      <c r="F2681" s="24"/>
      <c r="G2681" s="24"/>
      <c r="H2681" s="89"/>
      <c r="I2681" s="89"/>
      <c r="J2681" s="24"/>
      <c r="K2681" s="24"/>
      <c r="L2681" s="89"/>
      <c r="M2681" s="24"/>
      <c r="N2681" s="24"/>
      <c r="O2681" s="25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  <c r="AA2681" s="24"/>
      <c r="AB2681" s="88"/>
    </row>
    <row r="2682" spans="2:28" x14ac:dyDescent="0.35">
      <c r="B2682" s="24"/>
      <c r="C2682" s="24"/>
      <c r="D2682" s="24"/>
      <c r="E2682" s="66"/>
      <c r="F2682" s="24"/>
      <c r="G2682" s="24"/>
      <c r="H2682" s="89"/>
      <c r="I2682" s="89"/>
      <c r="J2682" s="24"/>
      <c r="K2682" s="24"/>
      <c r="L2682" s="89"/>
      <c r="M2682" s="24"/>
      <c r="N2682" s="24"/>
      <c r="O2682" s="25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  <c r="AA2682" s="24"/>
      <c r="AB2682" s="88"/>
    </row>
    <row r="2683" spans="2:28" x14ac:dyDescent="0.35">
      <c r="B2683" s="24"/>
      <c r="C2683" s="24"/>
      <c r="D2683" s="24"/>
      <c r="E2683" s="66"/>
      <c r="F2683" s="24"/>
      <c r="G2683" s="24"/>
      <c r="H2683" s="89"/>
      <c r="I2683" s="89"/>
      <c r="J2683" s="24"/>
      <c r="K2683" s="24"/>
      <c r="L2683" s="89"/>
      <c r="M2683" s="24"/>
      <c r="N2683" s="24"/>
      <c r="O2683" s="25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  <c r="AA2683" s="24"/>
      <c r="AB2683" s="88"/>
    </row>
    <row r="2684" spans="2:28" x14ac:dyDescent="0.35">
      <c r="B2684" s="24"/>
      <c r="C2684" s="24"/>
      <c r="D2684" s="24"/>
      <c r="E2684" s="66"/>
      <c r="F2684" s="24"/>
      <c r="G2684" s="24"/>
      <c r="H2684" s="89"/>
      <c r="I2684" s="89"/>
      <c r="J2684" s="24"/>
      <c r="K2684" s="24"/>
      <c r="L2684" s="89"/>
      <c r="M2684" s="24"/>
      <c r="N2684" s="24"/>
      <c r="O2684" s="25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  <c r="AA2684" s="24"/>
      <c r="AB2684" s="88"/>
    </row>
    <row r="2685" spans="2:28" x14ac:dyDescent="0.35">
      <c r="B2685" s="24"/>
      <c r="C2685" s="24"/>
      <c r="D2685" s="24"/>
      <c r="E2685" s="66"/>
      <c r="F2685" s="24"/>
      <c r="G2685" s="24"/>
      <c r="H2685" s="89"/>
      <c r="I2685" s="89"/>
      <c r="J2685" s="24"/>
      <c r="K2685" s="24"/>
      <c r="L2685" s="89"/>
      <c r="M2685" s="24"/>
      <c r="N2685" s="24"/>
      <c r="O2685" s="25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  <c r="AA2685" s="24"/>
      <c r="AB2685" s="88"/>
    </row>
    <row r="2686" spans="2:28" x14ac:dyDescent="0.35">
      <c r="B2686" s="24"/>
      <c r="C2686" s="24"/>
      <c r="D2686" s="24"/>
      <c r="E2686" s="66"/>
      <c r="F2686" s="24"/>
      <c r="G2686" s="24"/>
      <c r="H2686" s="89"/>
      <c r="I2686" s="89"/>
      <c r="J2686" s="24"/>
      <c r="K2686" s="24"/>
      <c r="L2686" s="89"/>
      <c r="M2686" s="24"/>
      <c r="N2686" s="24"/>
      <c r="O2686" s="25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  <c r="AA2686" s="24"/>
      <c r="AB2686" s="88"/>
    </row>
    <row r="2687" spans="2:28" x14ac:dyDescent="0.35">
      <c r="B2687" s="24"/>
      <c r="C2687" s="24"/>
      <c r="D2687" s="24"/>
      <c r="E2687" s="66"/>
      <c r="F2687" s="24"/>
      <c r="G2687" s="24"/>
      <c r="H2687" s="89"/>
      <c r="I2687" s="89"/>
      <c r="J2687" s="24"/>
      <c r="K2687" s="24"/>
      <c r="L2687" s="89"/>
      <c r="M2687" s="24"/>
      <c r="N2687" s="24"/>
      <c r="O2687" s="25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  <c r="AA2687" s="24"/>
      <c r="AB2687" s="88"/>
    </row>
    <row r="2688" spans="2:28" x14ac:dyDescent="0.35">
      <c r="B2688" s="24"/>
      <c r="C2688" s="24"/>
      <c r="D2688" s="24"/>
      <c r="E2688" s="66"/>
      <c r="F2688" s="24"/>
      <c r="G2688" s="24"/>
      <c r="H2688" s="89"/>
      <c r="I2688" s="89"/>
      <c r="J2688" s="24"/>
      <c r="K2688" s="24"/>
      <c r="L2688" s="89"/>
      <c r="M2688" s="24"/>
      <c r="N2688" s="24"/>
      <c r="O2688" s="25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  <c r="AA2688" s="24"/>
      <c r="AB2688" s="88"/>
    </row>
    <row r="2689" spans="2:28" x14ac:dyDescent="0.35">
      <c r="B2689" s="24"/>
      <c r="C2689" s="24"/>
      <c r="D2689" s="24"/>
      <c r="E2689" s="66"/>
      <c r="F2689" s="24"/>
      <c r="G2689" s="24"/>
      <c r="H2689" s="89"/>
      <c r="I2689" s="89"/>
      <c r="J2689" s="24"/>
      <c r="K2689" s="24"/>
      <c r="L2689" s="89"/>
      <c r="M2689" s="24"/>
      <c r="N2689" s="24"/>
      <c r="O2689" s="25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  <c r="AA2689" s="24"/>
      <c r="AB2689" s="88"/>
    </row>
    <row r="2690" spans="2:28" x14ac:dyDescent="0.35">
      <c r="B2690" s="24"/>
      <c r="C2690" s="24"/>
      <c r="D2690" s="24"/>
      <c r="E2690" s="66"/>
      <c r="F2690" s="24"/>
      <c r="G2690" s="24"/>
      <c r="H2690" s="89"/>
      <c r="I2690" s="89"/>
      <c r="J2690" s="24"/>
      <c r="K2690" s="24"/>
      <c r="L2690" s="89"/>
      <c r="M2690" s="24"/>
      <c r="N2690" s="24"/>
      <c r="O2690" s="25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  <c r="AA2690" s="24"/>
      <c r="AB2690" s="88"/>
    </row>
    <row r="2691" spans="2:28" x14ac:dyDescent="0.35">
      <c r="B2691" s="24"/>
      <c r="C2691" s="24"/>
      <c r="D2691" s="24"/>
      <c r="E2691" s="66"/>
      <c r="F2691" s="24"/>
      <c r="G2691" s="24"/>
      <c r="H2691" s="89"/>
      <c r="I2691" s="89"/>
      <c r="J2691" s="24"/>
      <c r="K2691" s="24"/>
      <c r="L2691" s="89"/>
      <c r="M2691" s="24"/>
      <c r="N2691" s="24"/>
      <c r="O2691" s="25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  <c r="AA2691" s="24"/>
      <c r="AB2691" s="88"/>
    </row>
    <row r="2692" spans="2:28" x14ac:dyDescent="0.35">
      <c r="B2692" s="24"/>
      <c r="C2692" s="24"/>
      <c r="D2692" s="24"/>
      <c r="E2692" s="66"/>
      <c r="F2692" s="24"/>
      <c r="G2692" s="24"/>
      <c r="H2692" s="89"/>
      <c r="I2692" s="89"/>
      <c r="J2692" s="24"/>
      <c r="K2692" s="24"/>
      <c r="L2692" s="89"/>
      <c r="M2692" s="24"/>
      <c r="N2692" s="24"/>
      <c r="O2692" s="25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  <c r="AA2692" s="24"/>
      <c r="AB2692" s="88"/>
    </row>
    <row r="2693" spans="2:28" x14ac:dyDescent="0.35">
      <c r="B2693" s="24"/>
      <c r="C2693" s="24"/>
      <c r="D2693" s="24"/>
      <c r="E2693" s="66"/>
      <c r="F2693" s="24"/>
      <c r="G2693" s="24"/>
      <c r="H2693" s="89"/>
      <c r="I2693" s="89"/>
      <c r="J2693" s="24"/>
      <c r="K2693" s="24"/>
      <c r="L2693" s="89"/>
      <c r="M2693" s="24"/>
      <c r="N2693" s="24"/>
      <c r="O2693" s="25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  <c r="AA2693" s="24"/>
      <c r="AB2693" s="88"/>
    </row>
    <row r="2694" spans="2:28" x14ac:dyDescent="0.35">
      <c r="B2694" s="24"/>
      <c r="C2694" s="24"/>
      <c r="D2694" s="24"/>
      <c r="E2694" s="66"/>
      <c r="F2694" s="24"/>
      <c r="G2694" s="24"/>
      <c r="H2694" s="89"/>
      <c r="I2694" s="89"/>
      <c r="J2694" s="24"/>
      <c r="K2694" s="24"/>
      <c r="L2694" s="89"/>
      <c r="M2694" s="24"/>
      <c r="N2694" s="24"/>
      <c r="O2694" s="25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  <c r="AA2694" s="24"/>
      <c r="AB2694" s="88"/>
    </row>
    <row r="2695" spans="2:28" x14ac:dyDescent="0.35">
      <c r="B2695" s="24"/>
      <c r="C2695" s="24"/>
      <c r="D2695" s="24"/>
      <c r="E2695" s="66"/>
      <c r="F2695" s="24"/>
      <c r="G2695" s="24"/>
      <c r="H2695" s="89"/>
      <c r="I2695" s="89"/>
      <c r="J2695" s="24"/>
      <c r="K2695" s="24"/>
      <c r="L2695" s="89"/>
      <c r="M2695" s="24"/>
      <c r="N2695" s="24"/>
      <c r="O2695" s="25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  <c r="AA2695" s="24"/>
      <c r="AB2695" s="88"/>
    </row>
    <row r="2696" spans="2:28" x14ac:dyDescent="0.35">
      <c r="B2696" s="24"/>
      <c r="C2696" s="24"/>
      <c r="D2696" s="24"/>
      <c r="E2696" s="66"/>
      <c r="F2696" s="24"/>
      <c r="G2696" s="24"/>
      <c r="H2696" s="89"/>
      <c r="I2696" s="89"/>
      <c r="J2696" s="24"/>
      <c r="K2696" s="24"/>
      <c r="L2696" s="89"/>
      <c r="M2696" s="24"/>
      <c r="N2696" s="24"/>
      <c r="O2696" s="25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  <c r="AA2696" s="24"/>
      <c r="AB2696" s="88"/>
    </row>
    <row r="2697" spans="2:28" x14ac:dyDescent="0.35">
      <c r="B2697" s="24"/>
      <c r="C2697" s="24"/>
      <c r="D2697" s="24"/>
      <c r="E2697" s="66"/>
      <c r="F2697" s="24"/>
      <c r="G2697" s="24"/>
      <c r="H2697" s="89"/>
      <c r="I2697" s="89"/>
      <c r="J2697" s="24"/>
      <c r="K2697" s="24"/>
      <c r="L2697" s="89"/>
      <c r="M2697" s="24"/>
      <c r="N2697" s="24"/>
      <c r="O2697" s="25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  <c r="AA2697" s="24"/>
      <c r="AB2697" s="88"/>
    </row>
    <row r="2698" spans="2:28" x14ac:dyDescent="0.35">
      <c r="B2698" s="24"/>
      <c r="C2698" s="24"/>
      <c r="D2698" s="24"/>
      <c r="E2698" s="66"/>
      <c r="F2698" s="24"/>
      <c r="G2698" s="24"/>
      <c r="H2698" s="89"/>
      <c r="I2698" s="89"/>
      <c r="J2698" s="24"/>
      <c r="K2698" s="24"/>
      <c r="L2698" s="89"/>
      <c r="M2698" s="24"/>
      <c r="N2698" s="24"/>
      <c r="O2698" s="25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  <c r="AA2698" s="24"/>
      <c r="AB2698" s="88"/>
    </row>
    <row r="2699" spans="2:28" x14ac:dyDescent="0.35">
      <c r="B2699" s="24"/>
      <c r="C2699" s="24"/>
      <c r="D2699" s="24"/>
      <c r="E2699" s="66"/>
      <c r="F2699" s="24"/>
      <c r="G2699" s="24"/>
      <c r="H2699" s="89"/>
      <c r="I2699" s="89"/>
      <c r="J2699" s="24"/>
      <c r="K2699" s="24"/>
      <c r="L2699" s="89"/>
      <c r="M2699" s="24"/>
      <c r="N2699" s="24"/>
      <c r="O2699" s="25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  <c r="AA2699" s="24"/>
      <c r="AB2699" s="88"/>
    </row>
    <row r="2700" spans="2:28" x14ac:dyDescent="0.35">
      <c r="B2700" s="24"/>
      <c r="C2700" s="24"/>
      <c r="D2700" s="24"/>
      <c r="E2700" s="66"/>
      <c r="F2700" s="24"/>
      <c r="G2700" s="24"/>
      <c r="H2700" s="89"/>
      <c r="I2700" s="89"/>
      <c r="J2700" s="24"/>
      <c r="K2700" s="24"/>
      <c r="L2700" s="89"/>
      <c r="M2700" s="24"/>
      <c r="N2700" s="24"/>
      <c r="O2700" s="25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  <c r="AA2700" s="24"/>
      <c r="AB2700" s="88"/>
    </row>
    <row r="2701" spans="2:28" x14ac:dyDescent="0.35">
      <c r="B2701" s="24"/>
      <c r="C2701" s="24"/>
      <c r="D2701" s="24"/>
      <c r="E2701" s="66"/>
      <c r="F2701" s="24"/>
      <c r="G2701" s="24"/>
      <c r="H2701" s="89"/>
      <c r="I2701" s="89"/>
      <c r="J2701" s="24"/>
      <c r="K2701" s="24"/>
      <c r="L2701" s="89"/>
      <c r="M2701" s="24"/>
      <c r="N2701" s="24"/>
      <c r="O2701" s="25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  <c r="AA2701" s="24"/>
      <c r="AB2701" s="88"/>
    </row>
    <row r="2702" spans="2:28" x14ac:dyDescent="0.35">
      <c r="B2702" s="24"/>
      <c r="C2702" s="24"/>
      <c r="D2702" s="24"/>
      <c r="E2702" s="66"/>
      <c r="F2702" s="24"/>
      <c r="G2702" s="24"/>
      <c r="H2702" s="89"/>
      <c r="I2702" s="89"/>
      <c r="J2702" s="24"/>
      <c r="K2702" s="24"/>
      <c r="L2702" s="89"/>
      <c r="M2702" s="24"/>
      <c r="N2702" s="24"/>
      <c r="O2702" s="25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  <c r="AA2702" s="24"/>
      <c r="AB2702" s="88"/>
    </row>
    <row r="2703" spans="2:28" x14ac:dyDescent="0.35">
      <c r="B2703" s="24"/>
      <c r="C2703" s="24"/>
      <c r="D2703" s="24"/>
      <c r="E2703" s="66"/>
      <c r="F2703" s="24"/>
      <c r="G2703" s="24"/>
      <c r="H2703" s="89"/>
      <c r="I2703" s="89"/>
      <c r="J2703" s="24"/>
      <c r="K2703" s="24"/>
      <c r="L2703" s="89"/>
      <c r="M2703" s="24"/>
      <c r="N2703" s="24"/>
      <c r="O2703" s="25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  <c r="AA2703" s="24"/>
      <c r="AB2703" s="88"/>
    </row>
    <row r="2704" spans="2:28" x14ac:dyDescent="0.35">
      <c r="B2704" s="24"/>
      <c r="C2704" s="24"/>
      <c r="D2704" s="24"/>
      <c r="E2704" s="66"/>
      <c r="F2704" s="24"/>
      <c r="G2704" s="24"/>
      <c r="H2704" s="89"/>
      <c r="I2704" s="89"/>
      <c r="J2704" s="24"/>
      <c r="K2704" s="24"/>
      <c r="L2704" s="89"/>
      <c r="M2704" s="24"/>
      <c r="N2704" s="24"/>
      <c r="O2704" s="25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  <c r="AA2704" s="24"/>
      <c r="AB2704" s="88"/>
    </row>
    <row r="2705" spans="2:28" x14ac:dyDescent="0.35">
      <c r="B2705" s="24"/>
      <c r="C2705" s="24"/>
      <c r="D2705" s="24"/>
      <c r="E2705" s="66"/>
      <c r="F2705" s="24"/>
      <c r="G2705" s="24"/>
      <c r="H2705" s="89"/>
      <c r="I2705" s="89"/>
      <c r="J2705" s="24"/>
      <c r="K2705" s="24"/>
      <c r="L2705" s="89"/>
      <c r="M2705" s="24"/>
      <c r="N2705" s="24"/>
      <c r="O2705" s="25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  <c r="AA2705" s="24"/>
      <c r="AB2705" s="88"/>
    </row>
    <row r="2706" spans="2:28" x14ac:dyDescent="0.35">
      <c r="B2706" s="24"/>
      <c r="C2706" s="24"/>
      <c r="D2706" s="24"/>
      <c r="E2706" s="66"/>
      <c r="F2706" s="24"/>
      <c r="G2706" s="24"/>
      <c r="H2706" s="89"/>
      <c r="I2706" s="89"/>
      <c r="J2706" s="24"/>
      <c r="K2706" s="24"/>
      <c r="L2706" s="89"/>
      <c r="M2706" s="24"/>
      <c r="N2706" s="24"/>
      <c r="O2706" s="25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  <c r="AA2706" s="24"/>
      <c r="AB2706" s="88"/>
    </row>
    <row r="2707" spans="2:28" x14ac:dyDescent="0.35">
      <c r="B2707" s="24"/>
      <c r="C2707" s="24"/>
      <c r="D2707" s="24"/>
      <c r="E2707" s="66"/>
      <c r="F2707" s="24"/>
      <c r="G2707" s="24"/>
      <c r="H2707" s="89"/>
      <c r="I2707" s="89"/>
      <c r="J2707" s="24"/>
      <c r="K2707" s="24"/>
      <c r="L2707" s="89"/>
      <c r="M2707" s="24"/>
      <c r="N2707" s="24"/>
      <c r="O2707" s="25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  <c r="AA2707" s="24"/>
      <c r="AB2707" s="88"/>
    </row>
    <row r="2708" spans="2:28" x14ac:dyDescent="0.35">
      <c r="B2708" s="24"/>
      <c r="C2708" s="24"/>
      <c r="D2708" s="24"/>
      <c r="E2708" s="66"/>
      <c r="F2708" s="24"/>
      <c r="G2708" s="24"/>
      <c r="H2708" s="89"/>
      <c r="I2708" s="89"/>
      <c r="J2708" s="24"/>
      <c r="K2708" s="24"/>
      <c r="L2708" s="89"/>
      <c r="M2708" s="24"/>
      <c r="N2708" s="24"/>
      <c r="O2708" s="25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  <c r="AA2708" s="24"/>
      <c r="AB2708" s="88"/>
    </row>
    <row r="2709" spans="2:28" x14ac:dyDescent="0.35">
      <c r="B2709" s="24"/>
      <c r="C2709" s="24"/>
      <c r="D2709" s="24"/>
      <c r="E2709" s="66"/>
      <c r="F2709" s="24"/>
      <c r="G2709" s="24"/>
      <c r="H2709" s="89"/>
      <c r="I2709" s="89"/>
      <c r="J2709" s="24"/>
      <c r="K2709" s="24"/>
      <c r="L2709" s="89"/>
      <c r="M2709" s="24"/>
      <c r="N2709" s="24"/>
      <c r="O2709" s="25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  <c r="AA2709" s="24"/>
      <c r="AB2709" s="88"/>
    </row>
    <row r="2710" spans="2:28" x14ac:dyDescent="0.35">
      <c r="B2710" s="24"/>
      <c r="C2710" s="24"/>
      <c r="D2710" s="24"/>
      <c r="E2710" s="66"/>
      <c r="F2710" s="24"/>
      <c r="G2710" s="24"/>
      <c r="H2710" s="89"/>
      <c r="I2710" s="89"/>
      <c r="J2710" s="24"/>
      <c r="K2710" s="24"/>
      <c r="L2710" s="89"/>
      <c r="M2710" s="24"/>
      <c r="N2710" s="24"/>
      <c r="O2710" s="25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  <c r="AA2710" s="24"/>
      <c r="AB2710" s="88"/>
    </row>
    <row r="2711" spans="2:28" x14ac:dyDescent="0.35">
      <c r="B2711" s="24"/>
      <c r="C2711" s="24"/>
      <c r="D2711" s="24"/>
      <c r="E2711" s="66"/>
      <c r="F2711" s="24"/>
      <c r="G2711" s="24"/>
      <c r="H2711" s="89"/>
      <c r="I2711" s="89"/>
      <c r="J2711" s="24"/>
      <c r="K2711" s="24"/>
      <c r="L2711" s="89"/>
      <c r="M2711" s="24"/>
      <c r="N2711" s="24"/>
      <c r="O2711" s="25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  <c r="AA2711" s="24"/>
      <c r="AB2711" s="88"/>
    </row>
    <row r="2712" spans="2:28" x14ac:dyDescent="0.35">
      <c r="B2712" s="24"/>
      <c r="C2712" s="24"/>
      <c r="D2712" s="24"/>
      <c r="E2712" s="66"/>
      <c r="F2712" s="24"/>
      <c r="G2712" s="24"/>
      <c r="H2712" s="89"/>
      <c r="I2712" s="89"/>
      <c r="J2712" s="24"/>
      <c r="K2712" s="24"/>
      <c r="L2712" s="89"/>
      <c r="M2712" s="24"/>
      <c r="N2712" s="24"/>
      <c r="O2712" s="25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  <c r="AA2712" s="24"/>
      <c r="AB2712" s="88"/>
    </row>
    <row r="2713" spans="2:28" x14ac:dyDescent="0.35">
      <c r="B2713" s="24"/>
      <c r="C2713" s="24"/>
      <c r="D2713" s="24"/>
      <c r="E2713" s="66"/>
      <c r="F2713" s="24"/>
      <c r="G2713" s="24"/>
      <c r="H2713" s="89"/>
      <c r="I2713" s="89"/>
      <c r="J2713" s="24"/>
      <c r="K2713" s="24"/>
      <c r="L2713" s="89"/>
      <c r="M2713" s="24"/>
      <c r="N2713" s="24"/>
      <c r="O2713" s="25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  <c r="AA2713" s="24"/>
      <c r="AB2713" s="88"/>
    </row>
    <row r="2714" spans="2:28" x14ac:dyDescent="0.35">
      <c r="B2714" s="24"/>
      <c r="C2714" s="24"/>
      <c r="D2714" s="24"/>
      <c r="E2714" s="66"/>
      <c r="F2714" s="24"/>
      <c r="G2714" s="24"/>
      <c r="H2714" s="89"/>
      <c r="I2714" s="89"/>
      <c r="J2714" s="24"/>
      <c r="K2714" s="24"/>
      <c r="L2714" s="89"/>
      <c r="M2714" s="24"/>
      <c r="N2714" s="24"/>
      <c r="O2714" s="25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  <c r="AA2714" s="24"/>
      <c r="AB2714" s="88"/>
    </row>
    <row r="2715" spans="2:28" x14ac:dyDescent="0.35">
      <c r="B2715" s="24"/>
      <c r="C2715" s="24"/>
      <c r="D2715" s="24"/>
      <c r="E2715" s="66"/>
      <c r="F2715" s="24"/>
      <c r="G2715" s="24"/>
      <c r="H2715" s="89"/>
      <c r="I2715" s="89"/>
      <c r="J2715" s="24"/>
      <c r="K2715" s="24"/>
      <c r="L2715" s="89"/>
      <c r="M2715" s="24"/>
      <c r="N2715" s="24"/>
      <c r="O2715" s="25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  <c r="AA2715" s="24"/>
      <c r="AB2715" s="88"/>
    </row>
    <row r="2716" spans="2:28" x14ac:dyDescent="0.35">
      <c r="B2716" s="24"/>
      <c r="C2716" s="24"/>
      <c r="D2716" s="24"/>
      <c r="E2716" s="66"/>
      <c r="F2716" s="24"/>
      <c r="G2716" s="24"/>
      <c r="H2716" s="89"/>
      <c r="I2716" s="89"/>
      <c r="J2716" s="24"/>
      <c r="K2716" s="24"/>
      <c r="L2716" s="89"/>
      <c r="M2716" s="24"/>
      <c r="N2716" s="24"/>
      <c r="O2716" s="25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  <c r="AA2716" s="24"/>
      <c r="AB2716" s="88"/>
    </row>
    <row r="2717" spans="2:28" x14ac:dyDescent="0.35">
      <c r="B2717" s="24"/>
      <c r="C2717" s="24"/>
      <c r="D2717" s="24"/>
      <c r="E2717" s="66"/>
      <c r="F2717" s="24"/>
      <c r="G2717" s="24"/>
      <c r="H2717" s="89"/>
      <c r="I2717" s="89"/>
      <c r="J2717" s="24"/>
      <c r="K2717" s="24"/>
      <c r="L2717" s="89"/>
      <c r="M2717" s="24"/>
      <c r="N2717" s="24"/>
      <c r="O2717" s="25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  <c r="AA2717" s="24"/>
      <c r="AB2717" s="88"/>
    </row>
    <row r="2718" spans="2:28" x14ac:dyDescent="0.35">
      <c r="B2718" s="24"/>
      <c r="C2718" s="24"/>
      <c r="D2718" s="24"/>
      <c r="E2718" s="66"/>
      <c r="F2718" s="24"/>
      <c r="G2718" s="24"/>
      <c r="H2718" s="89"/>
      <c r="I2718" s="89"/>
      <c r="J2718" s="24"/>
      <c r="K2718" s="24"/>
      <c r="L2718" s="89"/>
      <c r="M2718" s="24"/>
      <c r="N2718" s="24"/>
      <c r="O2718" s="25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  <c r="AA2718" s="24"/>
      <c r="AB2718" s="88"/>
    </row>
    <row r="2719" spans="2:28" x14ac:dyDescent="0.35">
      <c r="B2719" s="24"/>
      <c r="C2719" s="24"/>
      <c r="D2719" s="24"/>
      <c r="E2719" s="66"/>
      <c r="F2719" s="24"/>
      <c r="G2719" s="24"/>
      <c r="H2719" s="89"/>
      <c r="I2719" s="89"/>
      <c r="J2719" s="24"/>
      <c r="K2719" s="24"/>
      <c r="L2719" s="89"/>
      <c r="M2719" s="24"/>
      <c r="N2719" s="24"/>
      <c r="O2719" s="25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  <c r="AA2719" s="24"/>
      <c r="AB2719" s="88"/>
    </row>
    <row r="2720" spans="2:28" x14ac:dyDescent="0.35">
      <c r="B2720" s="24"/>
      <c r="C2720" s="24"/>
      <c r="D2720" s="24"/>
      <c r="E2720" s="66"/>
      <c r="F2720" s="24"/>
      <c r="G2720" s="24"/>
      <c r="H2720" s="89"/>
      <c r="I2720" s="89"/>
      <c r="J2720" s="24"/>
      <c r="K2720" s="24"/>
      <c r="L2720" s="89"/>
      <c r="M2720" s="24"/>
      <c r="N2720" s="24"/>
      <c r="O2720" s="25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  <c r="AA2720" s="24"/>
      <c r="AB2720" s="88"/>
    </row>
    <row r="2721" spans="2:28" x14ac:dyDescent="0.35">
      <c r="B2721" s="24"/>
      <c r="C2721" s="24"/>
      <c r="D2721" s="24"/>
      <c r="E2721" s="66"/>
      <c r="F2721" s="24"/>
      <c r="G2721" s="24"/>
      <c r="H2721" s="89"/>
      <c r="I2721" s="89"/>
      <c r="J2721" s="24"/>
      <c r="K2721" s="24"/>
      <c r="L2721" s="89"/>
      <c r="M2721" s="24"/>
      <c r="N2721" s="24"/>
      <c r="O2721" s="25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  <c r="AA2721" s="24"/>
      <c r="AB2721" s="88"/>
    </row>
    <row r="2722" spans="2:28" x14ac:dyDescent="0.35">
      <c r="B2722" s="24"/>
      <c r="C2722" s="24"/>
      <c r="D2722" s="24"/>
      <c r="E2722" s="66"/>
      <c r="F2722" s="24"/>
      <c r="G2722" s="24"/>
      <c r="H2722" s="89"/>
      <c r="I2722" s="89"/>
      <c r="J2722" s="24"/>
      <c r="K2722" s="24"/>
      <c r="L2722" s="89"/>
      <c r="M2722" s="24"/>
      <c r="N2722" s="24"/>
      <c r="O2722" s="25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  <c r="AA2722" s="24"/>
      <c r="AB2722" s="88"/>
    </row>
    <row r="2723" spans="2:28" x14ac:dyDescent="0.35">
      <c r="B2723" s="24"/>
      <c r="C2723" s="24"/>
      <c r="D2723" s="24"/>
      <c r="E2723" s="66"/>
      <c r="F2723" s="24"/>
      <c r="G2723" s="24"/>
      <c r="H2723" s="89"/>
      <c r="I2723" s="89"/>
      <c r="J2723" s="24"/>
      <c r="K2723" s="24"/>
      <c r="L2723" s="89"/>
      <c r="M2723" s="24"/>
      <c r="N2723" s="24"/>
      <c r="O2723" s="25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  <c r="AA2723" s="24"/>
      <c r="AB2723" s="88"/>
    </row>
    <row r="2724" spans="2:28" x14ac:dyDescent="0.35">
      <c r="B2724" s="24"/>
      <c r="C2724" s="24"/>
      <c r="D2724" s="24"/>
      <c r="E2724" s="66"/>
      <c r="F2724" s="24"/>
      <c r="G2724" s="24"/>
      <c r="H2724" s="89"/>
      <c r="I2724" s="89"/>
      <c r="J2724" s="24"/>
      <c r="K2724" s="24"/>
      <c r="L2724" s="89"/>
      <c r="M2724" s="24"/>
      <c r="N2724" s="24"/>
      <c r="O2724" s="25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  <c r="AA2724" s="24"/>
      <c r="AB2724" s="88"/>
    </row>
    <row r="2725" spans="2:28" x14ac:dyDescent="0.35">
      <c r="B2725" s="24"/>
      <c r="C2725" s="24"/>
      <c r="D2725" s="24"/>
      <c r="E2725" s="66"/>
      <c r="F2725" s="24"/>
      <c r="G2725" s="24"/>
      <c r="H2725" s="89"/>
      <c r="I2725" s="89"/>
      <c r="J2725" s="24"/>
      <c r="K2725" s="24"/>
      <c r="L2725" s="89"/>
      <c r="M2725" s="24"/>
      <c r="N2725" s="24"/>
      <c r="O2725" s="25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  <c r="AA2725" s="24"/>
      <c r="AB2725" s="88"/>
    </row>
    <row r="2726" spans="2:28" x14ac:dyDescent="0.35">
      <c r="B2726" s="24"/>
      <c r="C2726" s="24"/>
      <c r="D2726" s="24"/>
      <c r="E2726" s="66"/>
      <c r="F2726" s="24"/>
      <c r="G2726" s="24"/>
      <c r="H2726" s="89"/>
      <c r="I2726" s="89"/>
      <c r="J2726" s="24"/>
      <c r="K2726" s="24"/>
      <c r="L2726" s="89"/>
      <c r="M2726" s="24"/>
      <c r="N2726" s="24"/>
      <c r="O2726" s="25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  <c r="AA2726" s="24"/>
      <c r="AB2726" s="88"/>
    </row>
    <row r="2727" spans="2:28" x14ac:dyDescent="0.35">
      <c r="B2727" s="24"/>
      <c r="C2727" s="24"/>
      <c r="D2727" s="24"/>
      <c r="E2727" s="66"/>
      <c r="F2727" s="24"/>
      <c r="G2727" s="24"/>
      <c r="H2727" s="89"/>
      <c r="I2727" s="89"/>
      <c r="J2727" s="24"/>
      <c r="K2727" s="24"/>
      <c r="L2727" s="89"/>
      <c r="M2727" s="24"/>
      <c r="N2727" s="24"/>
      <c r="O2727" s="25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  <c r="AA2727" s="24"/>
      <c r="AB2727" s="88"/>
    </row>
    <row r="2728" spans="2:28" x14ac:dyDescent="0.35">
      <c r="B2728" s="24"/>
      <c r="C2728" s="24"/>
      <c r="D2728" s="24"/>
      <c r="E2728" s="66"/>
      <c r="F2728" s="24"/>
      <c r="G2728" s="24"/>
      <c r="H2728" s="89"/>
      <c r="I2728" s="89"/>
      <c r="J2728" s="24"/>
      <c r="K2728" s="24"/>
      <c r="L2728" s="89"/>
      <c r="M2728" s="24"/>
      <c r="N2728" s="24"/>
      <c r="O2728" s="25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  <c r="AA2728" s="24"/>
      <c r="AB2728" s="88"/>
    </row>
    <row r="2729" spans="2:28" x14ac:dyDescent="0.35">
      <c r="B2729" s="24"/>
      <c r="C2729" s="24"/>
      <c r="D2729" s="24"/>
      <c r="E2729" s="66"/>
      <c r="F2729" s="24"/>
      <c r="G2729" s="24"/>
      <c r="H2729" s="89"/>
      <c r="I2729" s="89"/>
      <c r="J2729" s="24"/>
      <c r="K2729" s="24"/>
      <c r="L2729" s="89"/>
      <c r="M2729" s="24"/>
      <c r="N2729" s="24"/>
      <c r="O2729" s="25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  <c r="AA2729" s="24"/>
      <c r="AB2729" s="88"/>
    </row>
    <row r="2730" spans="2:28" x14ac:dyDescent="0.35">
      <c r="B2730" s="24"/>
      <c r="C2730" s="24"/>
      <c r="D2730" s="24"/>
      <c r="E2730" s="66"/>
      <c r="F2730" s="24"/>
      <c r="G2730" s="24"/>
      <c r="H2730" s="89"/>
      <c r="I2730" s="89"/>
      <c r="J2730" s="24"/>
      <c r="K2730" s="24"/>
      <c r="L2730" s="89"/>
      <c r="M2730" s="24"/>
      <c r="N2730" s="24"/>
      <c r="O2730" s="25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  <c r="AA2730" s="24"/>
      <c r="AB2730" s="88"/>
    </row>
    <row r="2731" spans="2:28" x14ac:dyDescent="0.35">
      <c r="B2731" s="24"/>
      <c r="C2731" s="24"/>
      <c r="D2731" s="24"/>
      <c r="E2731" s="66"/>
      <c r="F2731" s="24"/>
      <c r="G2731" s="24"/>
      <c r="H2731" s="89"/>
      <c r="I2731" s="89"/>
      <c r="J2731" s="24"/>
      <c r="K2731" s="24"/>
      <c r="L2731" s="89"/>
      <c r="M2731" s="24"/>
      <c r="N2731" s="24"/>
      <c r="O2731" s="25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  <c r="AA2731" s="24"/>
      <c r="AB2731" s="88"/>
    </row>
    <row r="2732" spans="2:28" x14ac:dyDescent="0.35">
      <c r="B2732" s="24"/>
      <c r="C2732" s="24"/>
      <c r="D2732" s="24"/>
      <c r="E2732" s="66"/>
      <c r="F2732" s="24"/>
      <c r="G2732" s="24"/>
      <c r="H2732" s="89"/>
      <c r="I2732" s="89"/>
      <c r="J2732" s="24"/>
      <c r="K2732" s="24"/>
      <c r="L2732" s="89"/>
      <c r="M2732" s="24"/>
      <c r="N2732" s="24"/>
      <c r="O2732" s="25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  <c r="AA2732" s="24"/>
      <c r="AB2732" s="88"/>
    </row>
    <row r="2733" spans="2:28" x14ac:dyDescent="0.35">
      <c r="B2733" s="24"/>
      <c r="C2733" s="24"/>
      <c r="D2733" s="24"/>
      <c r="E2733" s="66"/>
      <c r="F2733" s="24"/>
      <c r="G2733" s="24"/>
      <c r="H2733" s="89"/>
      <c r="I2733" s="89"/>
      <c r="J2733" s="24"/>
      <c r="K2733" s="24"/>
      <c r="L2733" s="89"/>
      <c r="M2733" s="24"/>
      <c r="N2733" s="24"/>
      <c r="O2733" s="25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  <c r="AA2733" s="24"/>
      <c r="AB2733" s="88"/>
    </row>
    <row r="2734" spans="2:28" x14ac:dyDescent="0.35">
      <c r="B2734" s="24"/>
      <c r="C2734" s="24"/>
      <c r="D2734" s="24"/>
      <c r="E2734" s="66"/>
      <c r="F2734" s="24"/>
      <c r="G2734" s="24"/>
      <c r="H2734" s="89"/>
      <c r="I2734" s="89"/>
      <c r="J2734" s="24"/>
      <c r="K2734" s="24"/>
      <c r="L2734" s="89"/>
      <c r="M2734" s="24"/>
      <c r="N2734" s="24"/>
      <c r="O2734" s="25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  <c r="AA2734" s="24"/>
      <c r="AB2734" s="88"/>
    </row>
    <row r="2735" spans="2:28" x14ac:dyDescent="0.35">
      <c r="B2735" s="24"/>
      <c r="C2735" s="24"/>
      <c r="D2735" s="24"/>
      <c r="E2735" s="66"/>
      <c r="F2735" s="24"/>
      <c r="G2735" s="24"/>
      <c r="H2735" s="89"/>
      <c r="I2735" s="89"/>
      <c r="J2735" s="24"/>
      <c r="K2735" s="24"/>
      <c r="L2735" s="89"/>
      <c r="M2735" s="24"/>
      <c r="N2735" s="24"/>
      <c r="O2735" s="25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  <c r="AA2735" s="24"/>
      <c r="AB2735" s="88"/>
    </row>
    <row r="2736" spans="2:28" x14ac:dyDescent="0.35">
      <c r="B2736" s="24"/>
      <c r="C2736" s="24"/>
      <c r="D2736" s="24"/>
      <c r="E2736" s="66"/>
      <c r="F2736" s="24"/>
      <c r="G2736" s="24"/>
      <c r="H2736" s="89"/>
      <c r="I2736" s="89"/>
      <c r="J2736" s="24"/>
      <c r="K2736" s="24"/>
      <c r="L2736" s="89"/>
      <c r="M2736" s="24"/>
      <c r="N2736" s="24"/>
      <c r="O2736" s="25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  <c r="AA2736" s="24"/>
      <c r="AB2736" s="88"/>
    </row>
    <row r="2737" spans="2:28" x14ac:dyDescent="0.35">
      <c r="B2737" s="24"/>
      <c r="C2737" s="24"/>
      <c r="D2737" s="24"/>
      <c r="E2737" s="66"/>
      <c r="F2737" s="24"/>
      <c r="G2737" s="24"/>
      <c r="H2737" s="89"/>
      <c r="I2737" s="89"/>
      <c r="J2737" s="24"/>
      <c r="K2737" s="24"/>
      <c r="L2737" s="89"/>
      <c r="M2737" s="24"/>
      <c r="N2737" s="24"/>
      <c r="O2737" s="25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  <c r="AA2737" s="24"/>
      <c r="AB2737" s="88"/>
    </row>
    <row r="2738" spans="2:28" x14ac:dyDescent="0.35">
      <c r="B2738" s="24"/>
      <c r="C2738" s="24"/>
      <c r="D2738" s="24"/>
      <c r="E2738" s="66"/>
      <c r="F2738" s="24"/>
      <c r="G2738" s="24"/>
      <c r="H2738" s="89"/>
      <c r="I2738" s="89"/>
      <c r="J2738" s="24"/>
      <c r="K2738" s="24"/>
      <c r="L2738" s="89"/>
      <c r="M2738" s="24"/>
      <c r="N2738" s="24"/>
      <c r="O2738" s="25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  <c r="AA2738" s="24"/>
      <c r="AB2738" s="88"/>
    </row>
    <row r="2739" spans="2:28" x14ac:dyDescent="0.35">
      <c r="B2739" s="24"/>
      <c r="C2739" s="24"/>
      <c r="D2739" s="24"/>
      <c r="E2739" s="66"/>
      <c r="F2739" s="24"/>
      <c r="G2739" s="24"/>
      <c r="H2739" s="89"/>
      <c r="I2739" s="89"/>
      <c r="J2739" s="24"/>
      <c r="K2739" s="24"/>
      <c r="L2739" s="89"/>
      <c r="M2739" s="24"/>
      <c r="N2739" s="24"/>
      <c r="O2739" s="25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  <c r="AA2739" s="24"/>
      <c r="AB2739" s="88"/>
    </row>
    <row r="2740" spans="2:28" x14ac:dyDescent="0.35">
      <c r="B2740" s="24"/>
      <c r="C2740" s="24"/>
      <c r="D2740" s="24"/>
      <c r="E2740" s="66"/>
      <c r="F2740" s="24"/>
      <c r="G2740" s="24"/>
      <c r="H2740" s="89"/>
      <c r="I2740" s="89"/>
      <c r="J2740" s="24"/>
      <c r="K2740" s="24"/>
      <c r="L2740" s="89"/>
      <c r="M2740" s="24"/>
      <c r="N2740" s="24"/>
      <c r="O2740" s="25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  <c r="AA2740" s="24"/>
      <c r="AB2740" s="88"/>
    </row>
    <row r="2741" spans="2:28" x14ac:dyDescent="0.35">
      <c r="B2741" s="24"/>
      <c r="C2741" s="24"/>
      <c r="D2741" s="24"/>
      <c r="E2741" s="66"/>
      <c r="F2741" s="24"/>
      <c r="G2741" s="24"/>
      <c r="H2741" s="89"/>
      <c r="I2741" s="89"/>
      <c r="J2741" s="24"/>
      <c r="K2741" s="24"/>
      <c r="L2741" s="89"/>
      <c r="M2741" s="24"/>
      <c r="N2741" s="24"/>
      <c r="O2741" s="25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  <c r="AA2741" s="24"/>
      <c r="AB2741" s="88"/>
    </row>
    <row r="2742" spans="2:28" x14ac:dyDescent="0.35">
      <c r="B2742" s="24"/>
      <c r="C2742" s="24"/>
      <c r="D2742" s="24"/>
      <c r="E2742" s="66"/>
      <c r="F2742" s="24"/>
      <c r="G2742" s="24"/>
      <c r="H2742" s="89"/>
      <c r="I2742" s="89"/>
      <c r="J2742" s="24"/>
      <c r="K2742" s="24"/>
      <c r="L2742" s="89"/>
      <c r="M2742" s="24"/>
      <c r="N2742" s="24"/>
      <c r="O2742" s="25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  <c r="AA2742" s="24"/>
      <c r="AB2742" s="88"/>
    </row>
    <row r="2743" spans="2:28" x14ac:dyDescent="0.35">
      <c r="B2743" s="24"/>
      <c r="C2743" s="24"/>
      <c r="D2743" s="24"/>
      <c r="E2743" s="66"/>
      <c r="F2743" s="24"/>
      <c r="G2743" s="24"/>
      <c r="H2743" s="89"/>
      <c r="I2743" s="89"/>
      <c r="J2743" s="24"/>
      <c r="K2743" s="24"/>
      <c r="L2743" s="89"/>
      <c r="M2743" s="24"/>
      <c r="N2743" s="24"/>
      <c r="O2743" s="25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  <c r="AA2743" s="24"/>
      <c r="AB2743" s="88"/>
    </row>
    <row r="2744" spans="2:28" x14ac:dyDescent="0.35">
      <c r="B2744" s="24"/>
      <c r="C2744" s="24"/>
      <c r="D2744" s="24"/>
      <c r="E2744" s="66"/>
      <c r="F2744" s="24"/>
      <c r="G2744" s="24"/>
      <c r="H2744" s="89"/>
      <c r="I2744" s="89"/>
      <c r="J2744" s="24"/>
      <c r="K2744" s="24"/>
      <c r="L2744" s="89"/>
      <c r="M2744" s="24"/>
      <c r="N2744" s="24"/>
      <c r="O2744" s="25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  <c r="AA2744" s="24"/>
      <c r="AB2744" s="88"/>
    </row>
    <row r="2745" spans="2:28" x14ac:dyDescent="0.35">
      <c r="B2745" s="24"/>
      <c r="C2745" s="24"/>
      <c r="D2745" s="24"/>
      <c r="E2745" s="66"/>
      <c r="F2745" s="24"/>
      <c r="G2745" s="24"/>
      <c r="H2745" s="89"/>
      <c r="I2745" s="89"/>
      <c r="J2745" s="24"/>
      <c r="K2745" s="24"/>
      <c r="L2745" s="89"/>
      <c r="M2745" s="24"/>
      <c r="N2745" s="24"/>
      <c r="O2745" s="25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  <c r="AA2745" s="24"/>
      <c r="AB2745" s="88"/>
    </row>
    <row r="2746" spans="2:28" x14ac:dyDescent="0.35">
      <c r="B2746" s="24"/>
      <c r="C2746" s="24"/>
      <c r="D2746" s="24"/>
      <c r="E2746" s="66"/>
      <c r="F2746" s="24"/>
      <c r="G2746" s="24"/>
      <c r="H2746" s="89"/>
      <c r="I2746" s="89"/>
      <c r="J2746" s="24"/>
      <c r="K2746" s="24"/>
      <c r="L2746" s="89"/>
      <c r="M2746" s="24"/>
      <c r="N2746" s="24"/>
      <c r="O2746" s="25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  <c r="AA2746" s="24"/>
      <c r="AB2746" s="88"/>
    </row>
    <row r="2747" spans="2:28" x14ac:dyDescent="0.35">
      <c r="B2747" s="24"/>
      <c r="C2747" s="24"/>
      <c r="D2747" s="24"/>
      <c r="E2747" s="66"/>
      <c r="F2747" s="24"/>
      <c r="G2747" s="24"/>
      <c r="H2747" s="89"/>
      <c r="I2747" s="89"/>
      <c r="J2747" s="24"/>
      <c r="K2747" s="24"/>
      <c r="L2747" s="89"/>
      <c r="M2747" s="24"/>
      <c r="N2747" s="24"/>
      <c r="O2747" s="25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  <c r="AA2747" s="24"/>
      <c r="AB2747" s="88"/>
    </row>
    <row r="2748" spans="2:28" x14ac:dyDescent="0.35">
      <c r="B2748" s="24"/>
      <c r="C2748" s="24"/>
      <c r="D2748" s="24"/>
      <c r="E2748" s="66"/>
      <c r="F2748" s="24"/>
      <c r="G2748" s="24"/>
      <c r="H2748" s="89"/>
      <c r="I2748" s="89"/>
      <c r="J2748" s="24"/>
      <c r="K2748" s="24"/>
      <c r="L2748" s="89"/>
      <c r="M2748" s="24"/>
      <c r="N2748" s="24"/>
      <c r="O2748" s="25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  <c r="AA2748" s="24"/>
      <c r="AB2748" s="88"/>
    </row>
    <row r="2749" spans="2:28" x14ac:dyDescent="0.35">
      <c r="B2749" s="24"/>
      <c r="C2749" s="24"/>
      <c r="D2749" s="24"/>
      <c r="E2749" s="66"/>
      <c r="F2749" s="24"/>
      <c r="G2749" s="24"/>
      <c r="H2749" s="89"/>
      <c r="I2749" s="89"/>
      <c r="J2749" s="24"/>
      <c r="K2749" s="24"/>
      <c r="L2749" s="89"/>
      <c r="M2749" s="24"/>
      <c r="N2749" s="24"/>
      <c r="O2749" s="25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  <c r="AA2749" s="24"/>
      <c r="AB2749" s="88"/>
    </row>
    <row r="2750" spans="2:28" x14ac:dyDescent="0.35">
      <c r="B2750" s="24"/>
      <c r="C2750" s="24"/>
      <c r="D2750" s="24"/>
      <c r="E2750" s="66"/>
      <c r="F2750" s="24"/>
      <c r="G2750" s="24"/>
      <c r="H2750" s="89"/>
      <c r="I2750" s="89"/>
      <c r="J2750" s="24"/>
      <c r="K2750" s="24"/>
      <c r="L2750" s="89"/>
      <c r="M2750" s="24"/>
      <c r="N2750" s="24"/>
      <c r="O2750" s="25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  <c r="AA2750" s="24"/>
      <c r="AB2750" s="88"/>
    </row>
    <row r="2751" spans="2:28" x14ac:dyDescent="0.35">
      <c r="B2751" s="24"/>
      <c r="C2751" s="24"/>
      <c r="D2751" s="24"/>
      <c r="E2751" s="66"/>
      <c r="F2751" s="24"/>
      <c r="G2751" s="24"/>
      <c r="H2751" s="89"/>
      <c r="I2751" s="89"/>
      <c r="J2751" s="24"/>
      <c r="K2751" s="24"/>
      <c r="L2751" s="89"/>
      <c r="M2751" s="24"/>
      <c r="N2751" s="24"/>
      <c r="O2751" s="25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  <c r="AA2751" s="24"/>
      <c r="AB2751" s="88"/>
    </row>
    <row r="2752" spans="2:28" x14ac:dyDescent="0.35">
      <c r="B2752" s="24"/>
      <c r="C2752" s="24"/>
      <c r="D2752" s="24"/>
      <c r="E2752" s="66"/>
      <c r="F2752" s="24"/>
      <c r="G2752" s="24"/>
      <c r="H2752" s="89"/>
      <c r="I2752" s="89"/>
      <c r="J2752" s="24"/>
      <c r="K2752" s="24"/>
      <c r="L2752" s="89"/>
      <c r="M2752" s="24"/>
      <c r="N2752" s="24"/>
      <c r="O2752" s="25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  <c r="AA2752" s="24"/>
      <c r="AB2752" s="88"/>
    </row>
    <row r="2753" spans="2:28" x14ac:dyDescent="0.35">
      <c r="B2753" s="24"/>
      <c r="C2753" s="24"/>
      <c r="D2753" s="24"/>
      <c r="E2753" s="66"/>
      <c r="F2753" s="24"/>
      <c r="G2753" s="24"/>
      <c r="H2753" s="89"/>
      <c r="I2753" s="89"/>
      <c r="J2753" s="24"/>
      <c r="K2753" s="24"/>
      <c r="L2753" s="89"/>
      <c r="M2753" s="24"/>
      <c r="N2753" s="24"/>
      <c r="O2753" s="25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  <c r="AA2753" s="24"/>
      <c r="AB2753" s="88"/>
    </row>
    <row r="2754" spans="2:28" x14ac:dyDescent="0.35">
      <c r="B2754" s="24"/>
      <c r="C2754" s="24"/>
      <c r="D2754" s="24"/>
      <c r="E2754" s="66"/>
      <c r="F2754" s="24"/>
      <c r="G2754" s="24"/>
      <c r="H2754" s="89"/>
      <c r="I2754" s="89"/>
      <c r="J2754" s="24"/>
      <c r="K2754" s="24"/>
      <c r="L2754" s="89"/>
      <c r="M2754" s="24"/>
      <c r="N2754" s="24"/>
      <c r="O2754" s="25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  <c r="AA2754" s="24"/>
      <c r="AB2754" s="88"/>
    </row>
    <row r="2755" spans="2:28" x14ac:dyDescent="0.35">
      <c r="B2755" s="24"/>
      <c r="C2755" s="24"/>
      <c r="D2755" s="24"/>
      <c r="E2755" s="66"/>
      <c r="F2755" s="24"/>
      <c r="G2755" s="24"/>
      <c r="H2755" s="89"/>
      <c r="I2755" s="89"/>
      <c r="J2755" s="24"/>
      <c r="K2755" s="24"/>
      <c r="L2755" s="89"/>
      <c r="M2755" s="24"/>
      <c r="N2755" s="24"/>
      <c r="O2755" s="25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  <c r="AA2755" s="24"/>
      <c r="AB2755" s="88"/>
    </row>
    <row r="2756" spans="2:28" x14ac:dyDescent="0.35">
      <c r="B2756" s="24"/>
      <c r="C2756" s="24"/>
      <c r="D2756" s="24"/>
      <c r="E2756" s="66"/>
      <c r="F2756" s="24"/>
      <c r="G2756" s="24"/>
      <c r="H2756" s="89"/>
      <c r="I2756" s="89"/>
      <c r="J2756" s="24"/>
      <c r="K2756" s="24"/>
      <c r="L2756" s="89"/>
      <c r="M2756" s="24"/>
      <c r="N2756" s="24"/>
      <c r="O2756" s="25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  <c r="AA2756" s="24"/>
      <c r="AB2756" s="88"/>
    </row>
    <row r="2757" spans="2:28" x14ac:dyDescent="0.35">
      <c r="B2757" s="24"/>
      <c r="C2757" s="24"/>
      <c r="D2757" s="24"/>
      <c r="E2757" s="66"/>
      <c r="F2757" s="24"/>
      <c r="G2757" s="24"/>
      <c r="H2757" s="89"/>
      <c r="I2757" s="89"/>
      <c r="J2757" s="24"/>
      <c r="K2757" s="24"/>
      <c r="L2757" s="89"/>
      <c r="M2757" s="24"/>
      <c r="N2757" s="24"/>
      <c r="O2757" s="25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  <c r="AA2757" s="24"/>
      <c r="AB2757" s="88"/>
    </row>
    <row r="2758" spans="2:28" x14ac:dyDescent="0.35">
      <c r="B2758" s="24"/>
      <c r="C2758" s="24"/>
      <c r="D2758" s="24"/>
      <c r="E2758" s="66"/>
      <c r="F2758" s="24"/>
      <c r="G2758" s="24"/>
      <c r="H2758" s="89"/>
      <c r="I2758" s="89"/>
      <c r="J2758" s="24"/>
      <c r="K2758" s="24"/>
      <c r="L2758" s="89"/>
      <c r="M2758" s="24"/>
      <c r="N2758" s="24"/>
      <c r="O2758" s="25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  <c r="AA2758" s="24"/>
      <c r="AB2758" s="88"/>
    </row>
    <row r="2759" spans="2:28" x14ac:dyDescent="0.35">
      <c r="B2759" s="24"/>
      <c r="C2759" s="24"/>
      <c r="D2759" s="24"/>
      <c r="E2759" s="66"/>
      <c r="F2759" s="24"/>
      <c r="G2759" s="24"/>
      <c r="H2759" s="89"/>
      <c r="I2759" s="89"/>
      <c r="J2759" s="24"/>
      <c r="K2759" s="24"/>
      <c r="L2759" s="89"/>
      <c r="M2759" s="24"/>
      <c r="N2759" s="24"/>
      <c r="O2759" s="25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  <c r="AA2759" s="24"/>
      <c r="AB2759" s="88"/>
    </row>
    <row r="2760" spans="2:28" x14ac:dyDescent="0.35">
      <c r="B2760" s="24"/>
      <c r="C2760" s="24"/>
      <c r="D2760" s="24"/>
      <c r="E2760" s="66"/>
      <c r="F2760" s="24"/>
      <c r="G2760" s="24"/>
      <c r="H2760" s="89"/>
      <c r="I2760" s="89"/>
      <c r="J2760" s="24"/>
      <c r="K2760" s="24"/>
      <c r="L2760" s="89"/>
      <c r="M2760" s="24"/>
      <c r="N2760" s="24"/>
      <c r="O2760" s="25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  <c r="AA2760" s="24"/>
      <c r="AB2760" s="88"/>
    </row>
    <row r="2761" spans="2:28" x14ac:dyDescent="0.35">
      <c r="B2761" s="24"/>
      <c r="C2761" s="24"/>
      <c r="D2761" s="24"/>
      <c r="E2761" s="66"/>
      <c r="F2761" s="24"/>
      <c r="G2761" s="24"/>
      <c r="H2761" s="89"/>
      <c r="I2761" s="89"/>
      <c r="J2761" s="24"/>
      <c r="K2761" s="24"/>
      <c r="L2761" s="89"/>
      <c r="M2761" s="24"/>
      <c r="N2761" s="24"/>
      <c r="O2761" s="25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  <c r="AA2761" s="24"/>
      <c r="AB2761" s="88"/>
    </row>
    <row r="2762" spans="2:28" x14ac:dyDescent="0.35">
      <c r="B2762" s="24"/>
      <c r="C2762" s="24"/>
      <c r="D2762" s="24"/>
      <c r="E2762" s="66"/>
      <c r="F2762" s="24"/>
      <c r="G2762" s="24"/>
      <c r="H2762" s="89"/>
      <c r="I2762" s="89"/>
      <c r="J2762" s="24"/>
      <c r="K2762" s="24"/>
      <c r="L2762" s="89"/>
      <c r="M2762" s="24"/>
      <c r="N2762" s="24"/>
      <c r="O2762" s="25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  <c r="AA2762" s="24"/>
      <c r="AB2762" s="88"/>
    </row>
    <row r="2763" spans="2:28" x14ac:dyDescent="0.35">
      <c r="B2763" s="24"/>
      <c r="C2763" s="24"/>
      <c r="D2763" s="24"/>
      <c r="E2763" s="66"/>
      <c r="F2763" s="24"/>
      <c r="G2763" s="24"/>
      <c r="H2763" s="89"/>
      <c r="I2763" s="89"/>
      <c r="J2763" s="24"/>
      <c r="K2763" s="24"/>
      <c r="L2763" s="89"/>
      <c r="M2763" s="24"/>
      <c r="N2763" s="24"/>
      <c r="O2763" s="25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  <c r="AA2763" s="24"/>
      <c r="AB2763" s="88"/>
    </row>
    <row r="2764" spans="2:28" x14ac:dyDescent="0.35">
      <c r="B2764" s="24"/>
      <c r="C2764" s="24"/>
      <c r="D2764" s="24"/>
      <c r="E2764" s="66"/>
      <c r="F2764" s="24"/>
      <c r="G2764" s="24"/>
      <c r="H2764" s="89"/>
      <c r="I2764" s="89"/>
      <c r="J2764" s="24"/>
      <c r="K2764" s="24"/>
      <c r="L2764" s="89"/>
      <c r="M2764" s="24"/>
      <c r="N2764" s="24"/>
      <c r="O2764" s="25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  <c r="AA2764" s="24"/>
      <c r="AB2764" s="88"/>
    </row>
    <row r="2765" spans="2:28" x14ac:dyDescent="0.35">
      <c r="B2765" s="24"/>
      <c r="C2765" s="24"/>
      <c r="D2765" s="24"/>
      <c r="E2765" s="66"/>
      <c r="F2765" s="24"/>
      <c r="G2765" s="24"/>
      <c r="H2765" s="89"/>
      <c r="I2765" s="89"/>
      <c r="J2765" s="24"/>
      <c r="K2765" s="24"/>
      <c r="L2765" s="89"/>
      <c r="M2765" s="24"/>
      <c r="N2765" s="24"/>
      <c r="O2765" s="25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  <c r="AA2765" s="24"/>
      <c r="AB2765" s="88"/>
    </row>
    <row r="2766" spans="2:28" x14ac:dyDescent="0.35">
      <c r="B2766" s="24"/>
      <c r="C2766" s="24"/>
      <c r="D2766" s="24"/>
      <c r="E2766" s="66"/>
      <c r="F2766" s="24"/>
      <c r="G2766" s="24"/>
      <c r="H2766" s="89"/>
      <c r="I2766" s="89"/>
      <c r="J2766" s="24"/>
      <c r="K2766" s="24"/>
      <c r="L2766" s="89"/>
      <c r="M2766" s="24"/>
      <c r="N2766" s="24"/>
      <c r="O2766" s="25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  <c r="AA2766" s="24"/>
      <c r="AB2766" s="88"/>
    </row>
    <row r="2767" spans="2:28" x14ac:dyDescent="0.35">
      <c r="B2767" s="24"/>
      <c r="C2767" s="24"/>
      <c r="D2767" s="24"/>
      <c r="E2767" s="66"/>
      <c r="F2767" s="24"/>
      <c r="G2767" s="24"/>
      <c r="H2767" s="89"/>
      <c r="I2767" s="89"/>
      <c r="J2767" s="24"/>
      <c r="K2767" s="24"/>
      <c r="L2767" s="89"/>
      <c r="M2767" s="24"/>
      <c r="N2767" s="24"/>
      <c r="O2767" s="25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  <c r="AA2767" s="24"/>
      <c r="AB2767" s="88"/>
    </row>
    <row r="2768" spans="2:28" x14ac:dyDescent="0.35">
      <c r="B2768" s="24"/>
      <c r="C2768" s="24"/>
      <c r="D2768" s="24"/>
      <c r="E2768" s="66"/>
      <c r="F2768" s="24"/>
      <c r="G2768" s="24"/>
      <c r="H2768" s="89"/>
      <c r="I2768" s="89"/>
      <c r="J2768" s="24"/>
      <c r="K2768" s="24"/>
      <c r="L2768" s="89"/>
      <c r="M2768" s="24"/>
      <c r="N2768" s="24"/>
      <c r="O2768" s="25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  <c r="AA2768" s="24"/>
      <c r="AB2768" s="88"/>
    </row>
    <row r="2769" spans="2:28" x14ac:dyDescent="0.35">
      <c r="B2769" s="24"/>
      <c r="C2769" s="24"/>
      <c r="D2769" s="24"/>
      <c r="E2769" s="66"/>
      <c r="F2769" s="24"/>
      <c r="G2769" s="24"/>
      <c r="H2769" s="89"/>
      <c r="I2769" s="89"/>
      <c r="J2769" s="24"/>
      <c r="K2769" s="24"/>
      <c r="L2769" s="89"/>
      <c r="M2769" s="24"/>
      <c r="N2769" s="24"/>
      <c r="O2769" s="25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  <c r="AA2769" s="24"/>
      <c r="AB2769" s="88"/>
    </row>
    <row r="2770" spans="2:28" x14ac:dyDescent="0.35">
      <c r="B2770" s="24"/>
      <c r="C2770" s="24"/>
      <c r="D2770" s="24"/>
      <c r="E2770" s="66"/>
      <c r="F2770" s="24"/>
      <c r="G2770" s="24"/>
      <c r="H2770" s="89"/>
      <c r="I2770" s="89"/>
      <c r="J2770" s="24"/>
      <c r="K2770" s="24"/>
      <c r="L2770" s="89"/>
      <c r="M2770" s="24"/>
      <c r="N2770" s="24"/>
      <c r="O2770" s="25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  <c r="AA2770" s="24"/>
      <c r="AB2770" s="88"/>
    </row>
    <row r="2771" spans="2:28" x14ac:dyDescent="0.35">
      <c r="B2771" s="24"/>
      <c r="C2771" s="24"/>
      <c r="D2771" s="24"/>
      <c r="E2771" s="66"/>
      <c r="F2771" s="24"/>
      <c r="G2771" s="24"/>
      <c r="H2771" s="89"/>
      <c r="I2771" s="89"/>
      <c r="J2771" s="24"/>
      <c r="K2771" s="24"/>
      <c r="L2771" s="89"/>
      <c r="M2771" s="24"/>
      <c r="N2771" s="24"/>
      <c r="O2771" s="25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  <c r="AA2771" s="24"/>
      <c r="AB2771" s="88"/>
    </row>
    <row r="2772" spans="2:28" x14ac:dyDescent="0.35">
      <c r="B2772" s="24"/>
      <c r="C2772" s="24"/>
      <c r="D2772" s="24"/>
      <c r="E2772" s="66"/>
      <c r="F2772" s="24"/>
      <c r="G2772" s="24"/>
      <c r="H2772" s="89"/>
      <c r="I2772" s="89"/>
      <c r="J2772" s="24"/>
      <c r="K2772" s="24"/>
      <c r="L2772" s="89"/>
      <c r="M2772" s="24"/>
      <c r="N2772" s="24"/>
      <c r="O2772" s="25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  <c r="AA2772" s="24"/>
      <c r="AB2772" s="88"/>
    </row>
    <row r="2773" spans="2:28" x14ac:dyDescent="0.35">
      <c r="B2773" s="24"/>
      <c r="C2773" s="24"/>
      <c r="D2773" s="24"/>
      <c r="E2773" s="66"/>
      <c r="F2773" s="24"/>
      <c r="G2773" s="24"/>
      <c r="H2773" s="89"/>
      <c r="I2773" s="89"/>
      <c r="J2773" s="24"/>
      <c r="K2773" s="24"/>
      <c r="L2773" s="89"/>
      <c r="M2773" s="24"/>
      <c r="N2773" s="24"/>
      <c r="O2773" s="25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  <c r="AA2773" s="24"/>
      <c r="AB2773" s="88"/>
    </row>
    <row r="2774" spans="2:28" x14ac:dyDescent="0.35">
      <c r="B2774" s="24"/>
      <c r="C2774" s="24"/>
      <c r="D2774" s="24"/>
      <c r="E2774" s="66"/>
      <c r="F2774" s="24"/>
      <c r="G2774" s="24"/>
      <c r="H2774" s="89"/>
      <c r="I2774" s="89"/>
      <c r="J2774" s="24"/>
      <c r="K2774" s="24"/>
      <c r="L2774" s="89"/>
      <c r="M2774" s="24"/>
      <c r="N2774" s="24"/>
      <c r="O2774" s="25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  <c r="AA2774" s="24"/>
      <c r="AB2774" s="88"/>
    </row>
    <row r="2775" spans="2:28" x14ac:dyDescent="0.35">
      <c r="B2775" s="24"/>
      <c r="C2775" s="24"/>
      <c r="D2775" s="24"/>
      <c r="E2775" s="66"/>
      <c r="F2775" s="24"/>
      <c r="G2775" s="24"/>
      <c r="H2775" s="89"/>
      <c r="I2775" s="89"/>
      <c r="J2775" s="24"/>
      <c r="K2775" s="24"/>
      <c r="L2775" s="89"/>
      <c r="M2775" s="24"/>
      <c r="N2775" s="24"/>
      <c r="O2775" s="25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  <c r="AA2775" s="24"/>
      <c r="AB2775" s="88"/>
    </row>
    <row r="2776" spans="2:28" x14ac:dyDescent="0.35">
      <c r="B2776" s="24"/>
      <c r="C2776" s="24"/>
      <c r="D2776" s="24"/>
      <c r="E2776" s="66"/>
      <c r="F2776" s="24"/>
      <c r="G2776" s="24"/>
      <c r="H2776" s="89"/>
      <c r="I2776" s="89"/>
      <c r="J2776" s="24"/>
      <c r="K2776" s="24"/>
      <c r="L2776" s="89"/>
      <c r="M2776" s="24"/>
      <c r="N2776" s="24"/>
      <c r="O2776" s="25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  <c r="AA2776" s="24"/>
      <c r="AB2776" s="88"/>
    </row>
    <row r="2777" spans="2:28" x14ac:dyDescent="0.35">
      <c r="B2777" s="24"/>
      <c r="C2777" s="24"/>
      <c r="D2777" s="24"/>
      <c r="E2777" s="66"/>
      <c r="F2777" s="24"/>
      <c r="G2777" s="24"/>
      <c r="H2777" s="89"/>
      <c r="I2777" s="89"/>
      <c r="J2777" s="24"/>
      <c r="K2777" s="24"/>
      <c r="L2777" s="89"/>
      <c r="M2777" s="24"/>
      <c r="N2777" s="24"/>
      <c r="O2777" s="25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  <c r="AA2777" s="24"/>
      <c r="AB2777" s="88"/>
    </row>
    <row r="2778" spans="2:28" x14ac:dyDescent="0.35">
      <c r="B2778" s="24"/>
      <c r="C2778" s="24"/>
      <c r="D2778" s="24"/>
      <c r="E2778" s="66"/>
      <c r="F2778" s="24"/>
      <c r="G2778" s="24"/>
      <c r="H2778" s="89"/>
      <c r="I2778" s="89"/>
      <c r="J2778" s="24"/>
      <c r="K2778" s="24"/>
      <c r="L2778" s="89"/>
      <c r="M2778" s="24"/>
      <c r="N2778" s="24"/>
      <c r="O2778" s="25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  <c r="AA2778" s="24"/>
      <c r="AB2778" s="88"/>
    </row>
    <row r="2779" spans="2:28" x14ac:dyDescent="0.35">
      <c r="B2779" s="24"/>
      <c r="C2779" s="24"/>
      <c r="D2779" s="24"/>
      <c r="E2779" s="66"/>
      <c r="F2779" s="24"/>
      <c r="G2779" s="24"/>
      <c r="H2779" s="89"/>
      <c r="I2779" s="89"/>
      <c r="J2779" s="24"/>
      <c r="K2779" s="24"/>
      <c r="L2779" s="89"/>
      <c r="M2779" s="24"/>
      <c r="N2779" s="24"/>
      <c r="O2779" s="25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  <c r="AA2779" s="24"/>
      <c r="AB2779" s="88"/>
    </row>
    <row r="2780" spans="2:28" x14ac:dyDescent="0.35">
      <c r="B2780" s="24"/>
      <c r="C2780" s="24"/>
      <c r="D2780" s="24"/>
      <c r="E2780" s="66"/>
      <c r="F2780" s="24"/>
      <c r="G2780" s="24"/>
      <c r="H2780" s="89"/>
      <c r="I2780" s="89"/>
      <c r="J2780" s="24"/>
      <c r="K2780" s="24"/>
      <c r="L2780" s="89"/>
      <c r="M2780" s="24"/>
      <c r="N2780" s="24"/>
      <c r="O2780" s="25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  <c r="AA2780" s="24"/>
      <c r="AB2780" s="88"/>
    </row>
    <row r="2781" spans="2:28" x14ac:dyDescent="0.35">
      <c r="B2781" s="24"/>
      <c r="C2781" s="24"/>
      <c r="D2781" s="24"/>
      <c r="E2781" s="66"/>
      <c r="F2781" s="24"/>
      <c r="G2781" s="24"/>
      <c r="H2781" s="89"/>
      <c r="I2781" s="89"/>
      <c r="J2781" s="24"/>
      <c r="K2781" s="24"/>
      <c r="L2781" s="89"/>
      <c r="M2781" s="24"/>
      <c r="N2781" s="24"/>
      <c r="O2781" s="25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  <c r="AA2781" s="24"/>
      <c r="AB2781" s="88"/>
    </row>
    <row r="2782" spans="2:28" x14ac:dyDescent="0.35">
      <c r="B2782" s="24"/>
      <c r="C2782" s="24"/>
      <c r="D2782" s="24"/>
      <c r="E2782" s="66"/>
      <c r="F2782" s="24"/>
      <c r="G2782" s="24"/>
      <c r="H2782" s="89"/>
      <c r="I2782" s="89"/>
      <c r="J2782" s="24"/>
      <c r="K2782" s="24"/>
      <c r="L2782" s="89"/>
      <c r="M2782" s="24"/>
      <c r="N2782" s="24"/>
      <c r="O2782" s="25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  <c r="AA2782" s="24"/>
      <c r="AB2782" s="88"/>
    </row>
    <row r="2783" spans="2:28" x14ac:dyDescent="0.35">
      <c r="B2783" s="24"/>
      <c r="C2783" s="24"/>
      <c r="D2783" s="24"/>
      <c r="E2783" s="66"/>
      <c r="F2783" s="24"/>
      <c r="G2783" s="24"/>
      <c r="H2783" s="89"/>
      <c r="I2783" s="89"/>
      <c r="J2783" s="24"/>
      <c r="K2783" s="24"/>
      <c r="L2783" s="89"/>
      <c r="M2783" s="24"/>
      <c r="N2783" s="24"/>
      <c r="O2783" s="25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  <c r="AA2783" s="24"/>
      <c r="AB2783" s="88"/>
    </row>
    <row r="2784" spans="2:28" x14ac:dyDescent="0.35">
      <c r="B2784" s="24"/>
      <c r="C2784" s="24"/>
      <c r="D2784" s="24"/>
      <c r="E2784" s="66"/>
      <c r="F2784" s="24"/>
      <c r="G2784" s="24"/>
      <c r="H2784" s="89"/>
      <c r="I2784" s="89"/>
      <c r="J2784" s="24"/>
      <c r="K2784" s="24"/>
      <c r="L2784" s="89"/>
      <c r="M2784" s="24"/>
      <c r="N2784" s="24"/>
      <c r="O2784" s="25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  <c r="AA2784" s="24"/>
      <c r="AB2784" s="88"/>
    </row>
    <row r="2785" spans="2:28" x14ac:dyDescent="0.35">
      <c r="B2785" s="24"/>
      <c r="C2785" s="24"/>
      <c r="D2785" s="24"/>
      <c r="E2785" s="66"/>
      <c r="F2785" s="24"/>
      <c r="G2785" s="24"/>
      <c r="H2785" s="89"/>
      <c r="I2785" s="89"/>
      <c r="J2785" s="24"/>
      <c r="K2785" s="24"/>
      <c r="L2785" s="89"/>
      <c r="M2785" s="24"/>
      <c r="N2785" s="24"/>
      <c r="O2785" s="25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  <c r="AA2785" s="24"/>
      <c r="AB2785" s="88"/>
    </row>
    <row r="2786" spans="2:28" x14ac:dyDescent="0.35">
      <c r="B2786" s="24"/>
      <c r="C2786" s="24"/>
      <c r="D2786" s="24"/>
      <c r="E2786" s="66"/>
      <c r="F2786" s="24"/>
      <c r="G2786" s="24"/>
      <c r="H2786" s="89"/>
      <c r="I2786" s="89"/>
      <c r="J2786" s="24"/>
      <c r="K2786" s="24"/>
      <c r="L2786" s="89"/>
      <c r="M2786" s="24"/>
      <c r="N2786" s="24"/>
      <c r="O2786" s="25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  <c r="AA2786" s="24"/>
      <c r="AB2786" s="88"/>
    </row>
    <row r="2787" spans="2:28" x14ac:dyDescent="0.35">
      <c r="B2787" s="24"/>
      <c r="C2787" s="24"/>
      <c r="D2787" s="24"/>
      <c r="E2787" s="66"/>
      <c r="F2787" s="24"/>
      <c r="G2787" s="24"/>
      <c r="H2787" s="89"/>
      <c r="I2787" s="89"/>
      <c r="J2787" s="24"/>
      <c r="K2787" s="24"/>
      <c r="L2787" s="89"/>
      <c r="M2787" s="24"/>
      <c r="N2787" s="24"/>
      <c r="O2787" s="25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  <c r="AA2787" s="24"/>
      <c r="AB2787" s="88"/>
    </row>
    <row r="2788" spans="2:28" x14ac:dyDescent="0.35">
      <c r="B2788" s="24"/>
      <c r="C2788" s="24"/>
      <c r="D2788" s="24"/>
      <c r="E2788" s="66"/>
      <c r="F2788" s="24"/>
      <c r="G2788" s="24"/>
      <c r="H2788" s="89"/>
      <c r="I2788" s="89"/>
      <c r="J2788" s="24"/>
      <c r="K2788" s="24"/>
      <c r="L2788" s="89"/>
      <c r="M2788" s="24"/>
      <c r="N2788" s="24"/>
      <c r="O2788" s="25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  <c r="AA2788" s="24"/>
      <c r="AB2788" s="88"/>
    </row>
    <row r="2789" spans="2:28" x14ac:dyDescent="0.35">
      <c r="B2789" s="24"/>
      <c r="C2789" s="24"/>
      <c r="D2789" s="24"/>
      <c r="E2789" s="66"/>
      <c r="F2789" s="24"/>
      <c r="G2789" s="24"/>
      <c r="H2789" s="89"/>
      <c r="I2789" s="89"/>
      <c r="J2789" s="24"/>
      <c r="K2789" s="24"/>
      <c r="L2789" s="89"/>
      <c r="M2789" s="24"/>
      <c r="N2789" s="24"/>
      <c r="O2789" s="25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  <c r="AA2789" s="24"/>
      <c r="AB2789" s="88"/>
    </row>
    <row r="2790" spans="2:28" x14ac:dyDescent="0.35">
      <c r="B2790" s="24"/>
      <c r="C2790" s="24"/>
      <c r="D2790" s="24"/>
      <c r="E2790" s="66"/>
      <c r="F2790" s="24"/>
      <c r="G2790" s="24"/>
      <c r="H2790" s="89"/>
      <c r="I2790" s="89"/>
      <c r="J2790" s="24"/>
      <c r="K2790" s="24"/>
      <c r="L2790" s="89"/>
      <c r="M2790" s="24"/>
      <c r="N2790" s="24"/>
      <c r="O2790" s="25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  <c r="AA2790" s="24"/>
      <c r="AB2790" s="88"/>
    </row>
    <row r="2791" spans="2:28" x14ac:dyDescent="0.35">
      <c r="B2791" s="24"/>
      <c r="C2791" s="24"/>
      <c r="D2791" s="24"/>
      <c r="E2791" s="66"/>
      <c r="F2791" s="24"/>
      <c r="G2791" s="24"/>
      <c r="H2791" s="89"/>
      <c r="I2791" s="89"/>
      <c r="J2791" s="24"/>
      <c r="K2791" s="24"/>
      <c r="L2791" s="89"/>
      <c r="M2791" s="24"/>
      <c r="N2791" s="24"/>
      <c r="O2791" s="25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  <c r="AA2791" s="24"/>
      <c r="AB2791" s="88"/>
    </row>
    <row r="2792" spans="2:28" x14ac:dyDescent="0.35">
      <c r="B2792" s="24"/>
      <c r="C2792" s="24"/>
      <c r="D2792" s="24"/>
      <c r="E2792" s="66"/>
      <c r="F2792" s="24"/>
      <c r="G2792" s="24"/>
      <c r="H2792" s="89"/>
      <c r="I2792" s="89"/>
      <c r="J2792" s="24"/>
      <c r="K2792" s="24"/>
      <c r="L2792" s="89"/>
      <c r="M2792" s="24"/>
      <c r="N2792" s="24"/>
      <c r="O2792" s="25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  <c r="AA2792" s="24"/>
      <c r="AB2792" s="88"/>
    </row>
    <row r="2793" spans="2:28" x14ac:dyDescent="0.35">
      <c r="B2793" s="24"/>
      <c r="C2793" s="24"/>
      <c r="D2793" s="24"/>
      <c r="E2793" s="66"/>
      <c r="F2793" s="24"/>
      <c r="G2793" s="24"/>
      <c r="H2793" s="89"/>
      <c r="I2793" s="89"/>
      <c r="J2793" s="24"/>
      <c r="K2793" s="24"/>
      <c r="L2793" s="89"/>
      <c r="M2793" s="24"/>
      <c r="N2793" s="24"/>
      <c r="O2793" s="25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  <c r="AA2793" s="24"/>
      <c r="AB2793" s="88"/>
    </row>
    <row r="2794" spans="2:28" x14ac:dyDescent="0.35">
      <c r="B2794" s="24"/>
      <c r="C2794" s="24"/>
      <c r="D2794" s="24"/>
      <c r="E2794" s="66"/>
      <c r="F2794" s="24"/>
      <c r="G2794" s="24"/>
      <c r="H2794" s="89"/>
      <c r="I2794" s="89"/>
      <c r="J2794" s="24"/>
      <c r="K2794" s="24"/>
      <c r="L2794" s="89"/>
      <c r="M2794" s="24"/>
      <c r="N2794" s="24"/>
      <c r="O2794" s="25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  <c r="AA2794" s="24"/>
      <c r="AB2794" s="88"/>
    </row>
    <row r="2795" spans="2:28" x14ac:dyDescent="0.35">
      <c r="B2795" s="24"/>
      <c r="C2795" s="24"/>
      <c r="D2795" s="24"/>
      <c r="E2795" s="66"/>
      <c r="F2795" s="24"/>
      <c r="G2795" s="24"/>
      <c r="H2795" s="89"/>
      <c r="I2795" s="89"/>
      <c r="J2795" s="24"/>
      <c r="K2795" s="24"/>
      <c r="L2795" s="89"/>
      <c r="M2795" s="24"/>
      <c r="N2795" s="24"/>
      <c r="O2795" s="25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  <c r="AA2795" s="24"/>
      <c r="AB2795" s="88"/>
    </row>
    <row r="2796" spans="2:28" x14ac:dyDescent="0.35">
      <c r="B2796" s="24"/>
      <c r="C2796" s="24"/>
      <c r="D2796" s="24"/>
      <c r="E2796" s="66"/>
      <c r="F2796" s="24"/>
      <c r="G2796" s="24"/>
      <c r="H2796" s="89"/>
      <c r="I2796" s="89"/>
      <c r="J2796" s="24"/>
      <c r="K2796" s="24"/>
      <c r="L2796" s="89"/>
      <c r="M2796" s="24"/>
      <c r="N2796" s="24"/>
      <c r="O2796" s="25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  <c r="AA2796" s="24"/>
      <c r="AB2796" s="88"/>
    </row>
    <row r="2797" spans="2:28" x14ac:dyDescent="0.35">
      <c r="B2797" s="24"/>
      <c r="C2797" s="24"/>
      <c r="D2797" s="24"/>
      <c r="E2797" s="66"/>
      <c r="F2797" s="24"/>
      <c r="G2797" s="24"/>
      <c r="H2797" s="89"/>
      <c r="I2797" s="89"/>
      <c r="J2797" s="24"/>
      <c r="K2797" s="24"/>
      <c r="L2797" s="89"/>
      <c r="M2797" s="24"/>
      <c r="N2797" s="24"/>
      <c r="O2797" s="25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  <c r="AA2797" s="24"/>
      <c r="AB2797" s="88"/>
    </row>
    <row r="2798" spans="2:28" x14ac:dyDescent="0.35">
      <c r="B2798" s="24"/>
      <c r="C2798" s="24"/>
      <c r="D2798" s="24"/>
      <c r="E2798" s="66"/>
      <c r="F2798" s="24"/>
      <c r="G2798" s="24"/>
      <c r="H2798" s="89"/>
      <c r="I2798" s="89"/>
      <c r="J2798" s="24"/>
      <c r="K2798" s="24"/>
      <c r="L2798" s="89"/>
      <c r="M2798" s="24"/>
      <c r="N2798" s="24"/>
      <c r="O2798" s="25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  <c r="AA2798" s="24"/>
      <c r="AB2798" s="88"/>
    </row>
    <row r="2799" spans="2:28" x14ac:dyDescent="0.35">
      <c r="B2799" s="24"/>
      <c r="C2799" s="24"/>
      <c r="D2799" s="24"/>
      <c r="E2799" s="66"/>
      <c r="F2799" s="24"/>
      <c r="G2799" s="24"/>
      <c r="H2799" s="89"/>
      <c r="I2799" s="89"/>
      <c r="J2799" s="24"/>
      <c r="K2799" s="24"/>
      <c r="L2799" s="89"/>
      <c r="M2799" s="24"/>
      <c r="N2799" s="24"/>
      <c r="O2799" s="25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  <c r="AA2799" s="24"/>
      <c r="AB2799" s="88"/>
    </row>
    <row r="2800" spans="2:28" x14ac:dyDescent="0.35">
      <c r="B2800" s="24"/>
      <c r="C2800" s="24"/>
      <c r="D2800" s="24"/>
      <c r="E2800" s="66"/>
      <c r="F2800" s="24"/>
      <c r="G2800" s="24"/>
      <c r="H2800" s="89"/>
      <c r="I2800" s="89"/>
      <c r="J2800" s="24"/>
      <c r="K2800" s="24"/>
      <c r="L2800" s="89"/>
      <c r="M2800" s="24"/>
      <c r="N2800" s="24"/>
      <c r="O2800" s="25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  <c r="AA2800" s="24"/>
      <c r="AB2800" s="88"/>
    </row>
    <row r="2801" spans="2:28" x14ac:dyDescent="0.35">
      <c r="B2801" s="24"/>
      <c r="C2801" s="24"/>
      <c r="D2801" s="24"/>
      <c r="E2801" s="66"/>
      <c r="F2801" s="24"/>
      <c r="G2801" s="24"/>
      <c r="H2801" s="89"/>
      <c r="I2801" s="89"/>
      <c r="J2801" s="24"/>
      <c r="K2801" s="24"/>
      <c r="L2801" s="89"/>
      <c r="M2801" s="24"/>
      <c r="N2801" s="24"/>
      <c r="O2801" s="25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  <c r="AA2801" s="24"/>
      <c r="AB2801" s="88"/>
    </row>
    <row r="2802" spans="2:28" x14ac:dyDescent="0.35">
      <c r="B2802" s="24"/>
      <c r="C2802" s="24"/>
      <c r="D2802" s="24"/>
      <c r="E2802" s="66"/>
      <c r="F2802" s="24"/>
      <c r="G2802" s="24"/>
      <c r="H2802" s="89"/>
      <c r="I2802" s="89"/>
      <c r="J2802" s="24"/>
      <c r="K2802" s="24"/>
      <c r="L2802" s="89"/>
      <c r="M2802" s="24"/>
      <c r="N2802" s="24"/>
      <c r="O2802" s="25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  <c r="AA2802" s="24"/>
      <c r="AB2802" s="88"/>
    </row>
    <row r="2803" spans="2:28" x14ac:dyDescent="0.35">
      <c r="B2803" s="24"/>
      <c r="C2803" s="24"/>
      <c r="D2803" s="24"/>
      <c r="E2803" s="66"/>
      <c r="F2803" s="24"/>
      <c r="G2803" s="24"/>
      <c r="H2803" s="89"/>
      <c r="I2803" s="89"/>
      <c r="J2803" s="24"/>
      <c r="K2803" s="24"/>
      <c r="L2803" s="89"/>
      <c r="M2803" s="24"/>
      <c r="N2803" s="24"/>
      <c r="O2803" s="25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  <c r="AA2803" s="24"/>
      <c r="AB2803" s="88"/>
    </row>
    <row r="2804" spans="2:28" x14ac:dyDescent="0.35">
      <c r="B2804" s="24"/>
      <c r="C2804" s="24"/>
      <c r="D2804" s="24"/>
      <c r="E2804" s="66"/>
      <c r="F2804" s="24"/>
      <c r="G2804" s="24"/>
      <c r="H2804" s="89"/>
      <c r="I2804" s="89"/>
      <c r="J2804" s="24"/>
      <c r="K2804" s="24"/>
      <c r="L2804" s="89"/>
      <c r="M2804" s="24"/>
      <c r="N2804" s="24"/>
      <c r="O2804" s="25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  <c r="AA2804" s="24"/>
      <c r="AB2804" s="88"/>
    </row>
    <row r="2805" spans="2:28" x14ac:dyDescent="0.35">
      <c r="B2805" s="24"/>
      <c r="C2805" s="24"/>
      <c r="D2805" s="24"/>
      <c r="E2805" s="66"/>
      <c r="F2805" s="24"/>
      <c r="G2805" s="24"/>
      <c r="H2805" s="89"/>
      <c r="I2805" s="89"/>
      <c r="J2805" s="24"/>
      <c r="K2805" s="24"/>
      <c r="L2805" s="89"/>
      <c r="M2805" s="24"/>
      <c r="N2805" s="24"/>
      <c r="O2805" s="25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  <c r="AA2805" s="24"/>
      <c r="AB2805" s="88"/>
    </row>
    <row r="2806" spans="2:28" x14ac:dyDescent="0.35">
      <c r="B2806" s="24"/>
      <c r="C2806" s="24"/>
      <c r="D2806" s="24"/>
      <c r="E2806" s="66"/>
      <c r="F2806" s="24"/>
      <c r="G2806" s="24"/>
      <c r="H2806" s="89"/>
      <c r="I2806" s="89"/>
      <c r="J2806" s="24"/>
      <c r="K2806" s="24"/>
      <c r="L2806" s="89"/>
      <c r="M2806" s="24"/>
      <c r="N2806" s="24"/>
      <c r="O2806" s="25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  <c r="AA2806" s="24"/>
      <c r="AB2806" s="88"/>
    </row>
    <row r="2807" spans="2:28" x14ac:dyDescent="0.35">
      <c r="B2807" s="24"/>
      <c r="C2807" s="24"/>
      <c r="D2807" s="24"/>
      <c r="E2807" s="66"/>
      <c r="F2807" s="24"/>
      <c r="G2807" s="24"/>
      <c r="H2807" s="89"/>
      <c r="I2807" s="89"/>
      <c r="J2807" s="24"/>
      <c r="K2807" s="24"/>
      <c r="L2807" s="89"/>
      <c r="M2807" s="24"/>
      <c r="N2807" s="24"/>
      <c r="O2807" s="25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  <c r="AA2807" s="24"/>
      <c r="AB2807" s="88"/>
    </row>
    <row r="2808" spans="2:28" x14ac:dyDescent="0.35">
      <c r="B2808" s="24"/>
      <c r="C2808" s="24"/>
      <c r="D2808" s="24"/>
      <c r="E2808" s="66"/>
      <c r="F2808" s="24"/>
      <c r="G2808" s="24"/>
      <c r="H2808" s="89"/>
      <c r="I2808" s="89"/>
      <c r="J2808" s="24"/>
      <c r="K2808" s="24"/>
      <c r="L2808" s="89"/>
      <c r="M2808" s="24"/>
      <c r="N2808" s="24"/>
      <c r="O2808" s="25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  <c r="AA2808" s="24"/>
      <c r="AB2808" s="88"/>
    </row>
    <row r="2809" spans="2:28" x14ac:dyDescent="0.35">
      <c r="B2809" s="24"/>
      <c r="C2809" s="24"/>
      <c r="D2809" s="24"/>
      <c r="E2809" s="66"/>
      <c r="F2809" s="24"/>
      <c r="G2809" s="24"/>
      <c r="H2809" s="89"/>
      <c r="I2809" s="89"/>
      <c r="J2809" s="24"/>
      <c r="K2809" s="24"/>
      <c r="L2809" s="89"/>
      <c r="M2809" s="24"/>
      <c r="N2809" s="24"/>
      <c r="O2809" s="25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  <c r="AA2809" s="24"/>
      <c r="AB2809" s="88"/>
    </row>
    <row r="2810" spans="2:28" x14ac:dyDescent="0.35">
      <c r="B2810" s="24"/>
      <c r="C2810" s="24"/>
      <c r="D2810" s="24"/>
      <c r="E2810" s="66"/>
      <c r="F2810" s="24"/>
      <c r="G2810" s="24"/>
      <c r="H2810" s="89"/>
      <c r="I2810" s="89"/>
      <c r="J2810" s="24"/>
      <c r="K2810" s="24"/>
      <c r="L2810" s="89"/>
      <c r="M2810" s="24"/>
      <c r="N2810" s="24"/>
      <c r="O2810" s="25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  <c r="AA2810" s="24"/>
      <c r="AB2810" s="88"/>
    </row>
    <row r="2811" spans="2:28" x14ac:dyDescent="0.35">
      <c r="B2811" s="24"/>
      <c r="C2811" s="24"/>
      <c r="D2811" s="24"/>
      <c r="E2811" s="66"/>
      <c r="F2811" s="24"/>
      <c r="G2811" s="24"/>
      <c r="H2811" s="89"/>
      <c r="I2811" s="89"/>
      <c r="J2811" s="24"/>
      <c r="K2811" s="24"/>
      <c r="L2811" s="89"/>
      <c r="M2811" s="24"/>
      <c r="N2811" s="24"/>
      <c r="O2811" s="25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  <c r="AA2811" s="24"/>
      <c r="AB2811" s="88"/>
    </row>
    <row r="2812" spans="2:28" x14ac:dyDescent="0.35">
      <c r="B2812" s="24"/>
      <c r="C2812" s="24"/>
      <c r="D2812" s="24"/>
      <c r="E2812" s="66"/>
      <c r="F2812" s="24"/>
      <c r="G2812" s="24"/>
      <c r="H2812" s="89"/>
      <c r="I2812" s="89"/>
      <c r="J2812" s="24"/>
      <c r="K2812" s="24"/>
      <c r="L2812" s="89"/>
      <c r="M2812" s="24"/>
      <c r="N2812" s="24"/>
      <c r="O2812" s="25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  <c r="AA2812" s="24"/>
      <c r="AB2812" s="88"/>
    </row>
    <row r="2813" spans="2:28" x14ac:dyDescent="0.35">
      <c r="B2813" s="24"/>
      <c r="C2813" s="24"/>
      <c r="D2813" s="24"/>
      <c r="E2813" s="66"/>
      <c r="F2813" s="24"/>
      <c r="G2813" s="24"/>
      <c r="H2813" s="89"/>
      <c r="I2813" s="89"/>
      <c r="J2813" s="24"/>
      <c r="K2813" s="24"/>
      <c r="L2813" s="89"/>
      <c r="M2813" s="24"/>
      <c r="N2813" s="24"/>
      <c r="O2813" s="25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  <c r="AA2813" s="24"/>
      <c r="AB2813" s="88"/>
    </row>
    <row r="2814" spans="2:28" x14ac:dyDescent="0.35">
      <c r="B2814" s="24"/>
      <c r="C2814" s="24"/>
      <c r="D2814" s="24"/>
      <c r="E2814" s="66"/>
      <c r="F2814" s="24"/>
      <c r="G2814" s="24"/>
      <c r="H2814" s="89"/>
      <c r="I2814" s="89"/>
      <c r="J2814" s="24"/>
      <c r="K2814" s="24"/>
      <c r="L2814" s="89"/>
      <c r="M2814" s="24"/>
      <c r="N2814" s="24"/>
      <c r="O2814" s="25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  <c r="AA2814" s="24"/>
      <c r="AB2814" s="88"/>
    </row>
    <row r="2815" spans="2:28" x14ac:dyDescent="0.35">
      <c r="B2815" s="24"/>
      <c r="C2815" s="24"/>
      <c r="D2815" s="24"/>
      <c r="E2815" s="66"/>
      <c r="F2815" s="24"/>
      <c r="G2815" s="24"/>
      <c r="H2815" s="89"/>
      <c r="I2815" s="89"/>
      <c r="J2815" s="24"/>
      <c r="K2815" s="24"/>
      <c r="L2815" s="89"/>
      <c r="M2815" s="24"/>
      <c r="N2815" s="24"/>
      <c r="O2815" s="25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  <c r="AA2815" s="24"/>
      <c r="AB2815" s="88"/>
    </row>
    <row r="2816" spans="2:28" x14ac:dyDescent="0.35">
      <c r="B2816" s="24"/>
      <c r="C2816" s="24"/>
      <c r="D2816" s="24"/>
      <c r="E2816" s="66"/>
      <c r="F2816" s="24"/>
      <c r="G2816" s="24"/>
      <c r="H2816" s="89"/>
      <c r="I2816" s="89"/>
      <c r="J2816" s="24"/>
      <c r="K2816" s="24"/>
      <c r="L2816" s="89"/>
      <c r="M2816" s="24"/>
      <c r="N2816" s="24"/>
      <c r="O2816" s="25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  <c r="AA2816" s="24"/>
      <c r="AB2816" s="88"/>
    </row>
    <row r="2817" spans="2:28" x14ac:dyDescent="0.35">
      <c r="B2817" s="24"/>
      <c r="C2817" s="24"/>
      <c r="D2817" s="24"/>
      <c r="E2817" s="66"/>
      <c r="F2817" s="24"/>
      <c r="G2817" s="24"/>
      <c r="H2817" s="89"/>
      <c r="I2817" s="89"/>
      <c r="J2817" s="24"/>
      <c r="K2817" s="24"/>
      <c r="L2817" s="89"/>
      <c r="M2817" s="24"/>
      <c r="N2817" s="24"/>
      <c r="O2817" s="25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  <c r="AA2817" s="24"/>
      <c r="AB2817" s="88"/>
    </row>
    <row r="2818" spans="2:28" x14ac:dyDescent="0.35">
      <c r="B2818" s="24"/>
      <c r="C2818" s="24"/>
      <c r="D2818" s="24"/>
      <c r="E2818" s="66"/>
      <c r="F2818" s="24"/>
      <c r="G2818" s="24"/>
      <c r="H2818" s="89"/>
      <c r="I2818" s="89"/>
      <c r="J2818" s="24"/>
      <c r="K2818" s="24"/>
      <c r="L2818" s="89"/>
      <c r="M2818" s="24"/>
      <c r="N2818" s="24"/>
      <c r="O2818" s="25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  <c r="AA2818" s="24"/>
      <c r="AB2818" s="88"/>
    </row>
    <row r="2819" spans="2:28" x14ac:dyDescent="0.35">
      <c r="B2819" s="24"/>
      <c r="C2819" s="24"/>
      <c r="D2819" s="24"/>
      <c r="E2819" s="66"/>
      <c r="F2819" s="24"/>
      <c r="G2819" s="24"/>
      <c r="H2819" s="89"/>
      <c r="I2819" s="89"/>
      <c r="J2819" s="24"/>
      <c r="K2819" s="24"/>
      <c r="L2819" s="89"/>
      <c r="M2819" s="24"/>
      <c r="N2819" s="24"/>
      <c r="O2819" s="25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  <c r="AA2819" s="24"/>
      <c r="AB2819" s="88"/>
    </row>
    <row r="2820" spans="2:28" x14ac:dyDescent="0.35">
      <c r="B2820" s="24"/>
      <c r="C2820" s="24"/>
      <c r="D2820" s="24"/>
      <c r="E2820" s="66"/>
      <c r="F2820" s="24"/>
      <c r="G2820" s="24"/>
      <c r="H2820" s="89"/>
      <c r="I2820" s="89"/>
      <c r="J2820" s="24"/>
      <c r="K2820" s="24"/>
      <c r="L2820" s="89"/>
      <c r="M2820" s="24"/>
      <c r="N2820" s="24"/>
      <c r="O2820" s="25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  <c r="AA2820" s="24"/>
      <c r="AB2820" s="88"/>
    </row>
    <row r="2821" spans="2:28" x14ac:dyDescent="0.35">
      <c r="B2821" s="24"/>
      <c r="C2821" s="24"/>
      <c r="D2821" s="24"/>
      <c r="E2821" s="66"/>
      <c r="F2821" s="24"/>
      <c r="G2821" s="24"/>
      <c r="H2821" s="89"/>
      <c r="I2821" s="89"/>
      <c r="J2821" s="24"/>
      <c r="K2821" s="24"/>
      <c r="L2821" s="89"/>
      <c r="M2821" s="24"/>
      <c r="N2821" s="24"/>
      <c r="O2821" s="25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  <c r="AA2821" s="24"/>
      <c r="AB2821" s="88"/>
    </row>
    <row r="2822" spans="2:28" x14ac:dyDescent="0.35">
      <c r="B2822" s="24"/>
      <c r="C2822" s="24"/>
      <c r="D2822" s="24"/>
      <c r="E2822" s="66"/>
      <c r="F2822" s="24"/>
      <c r="G2822" s="24"/>
      <c r="H2822" s="89"/>
      <c r="I2822" s="89"/>
      <c r="J2822" s="24"/>
      <c r="K2822" s="24"/>
      <c r="L2822" s="89"/>
      <c r="M2822" s="24"/>
      <c r="N2822" s="24"/>
      <c r="O2822" s="25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  <c r="AA2822" s="24"/>
      <c r="AB2822" s="88"/>
    </row>
    <row r="2823" spans="2:28" x14ac:dyDescent="0.35">
      <c r="B2823" s="24"/>
      <c r="C2823" s="24"/>
      <c r="D2823" s="24"/>
      <c r="E2823" s="66"/>
      <c r="F2823" s="24"/>
      <c r="G2823" s="24"/>
      <c r="H2823" s="89"/>
      <c r="I2823" s="89"/>
      <c r="J2823" s="24"/>
      <c r="K2823" s="24"/>
      <c r="L2823" s="89"/>
      <c r="M2823" s="24"/>
      <c r="N2823" s="24"/>
      <c r="O2823" s="25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  <c r="AA2823" s="24"/>
      <c r="AB2823" s="88"/>
    </row>
    <row r="2824" spans="2:28" x14ac:dyDescent="0.35">
      <c r="B2824" s="24"/>
      <c r="C2824" s="24"/>
      <c r="D2824" s="24"/>
      <c r="E2824" s="66"/>
      <c r="F2824" s="24"/>
      <c r="G2824" s="24"/>
      <c r="H2824" s="89"/>
      <c r="I2824" s="89"/>
      <c r="J2824" s="24"/>
      <c r="K2824" s="24"/>
      <c r="L2824" s="89"/>
      <c r="M2824" s="24"/>
      <c r="N2824" s="24"/>
      <c r="O2824" s="25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  <c r="AA2824" s="24"/>
      <c r="AB2824" s="88"/>
    </row>
    <row r="2825" spans="2:28" x14ac:dyDescent="0.35">
      <c r="B2825" s="24"/>
      <c r="C2825" s="24"/>
      <c r="D2825" s="24"/>
      <c r="E2825" s="66"/>
      <c r="F2825" s="24"/>
      <c r="G2825" s="24"/>
      <c r="H2825" s="89"/>
      <c r="I2825" s="89"/>
      <c r="J2825" s="24"/>
      <c r="K2825" s="24"/>
      <c r="L2825" s="89"/>
      <c r="M2825" s="24"/>
      <c r="N2825" s="24"/>
      <c r="O2825" s="25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  <c r="AA2825" s="24"/>
      <c r="AB2825" s="88"/>
    </row>
    <row r="2826" spans="2:28" x14ac:dyDescent="0.35">
      <c r="B2826" s="24"/>
      <c r="C2826" s="24"/>
      <c r="D2826" s="24"/>
      <c r="E2826" s="66"/>
      <c r="F2826" s="24"/>
      <c r="G2826" s="24"/>
      <c r="H2826" s="89"/>
      <c r="I2826" s="89"/>
      <c r="J2826" s="24"/>
      <c r="K2826" s="24"/>
      <c r="L2826" s="89"/>
      <c r="M2826" s="24"/>
      <c r="N2826" s="24"/>
      <c r="O2826" s="25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  <c r="AA2826" s="24"/>
      <c r="AB2826" s="88"/>
    </row>
    <row r="2827" spans="2:28" x14ac:dyDescent="0.35">
      <c r="B2827" s="24"/>
      <c r="C2827" s="24"/>
      <c r="D2827" s="24"/>
      <c r="E2827" s="66"/>
      <c r="F2827" s="24"/>
      <c r="G2827" s="24"/>
      <c r="H2827" s="89"/>
      <c r="I2827" s="89"/>
      <c r="J2827" s="24"/>
      <c r="K2827" s="24"/>
      <c r="L2827" s="89"/>
      <c r="M2827" s="24"/>
      <c r="N2827" s="24"/>
      <c r="O2827" s="25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  <c r="AA2827" s="24"/>
      <c r="AB2827" s="88"/>
    </row>
    <row r="2828" spans="2:28" x14ac:dyDescent="0.35">
      <c r="B2828" s="24"/>
      <c r="C2828" s="24"/>
      <c r="D2828" s="24"/>
      <c r="E2828" s="66"/>
      <c r="F2828" s="24"/>
      <c r="G2828" s="24"/>
      <c r="H2828" s="89"/>
      <c r="I2828" s="89"/>
      <c r="J2828" s="24"/>
      <c r="K2828" s="24"/>
      <c r="L2828" s="89"/>
      <c r="M2828" s="24"/>
      <c r="N2828" s="24"/>
      <c r="O2828" s="25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  <c r="AA2828" s="24"/>
      <c r="AB2828" s="88"/>
    </row>
    <row r="2829" spans="2:28" x14ac:dyDescent="0.35">
      <c r="B2829" s="24"/>
      <c r="C2829" s="24"/>
      <c r="D2829" s="24"/>
      <c r="E2829" s="66"/>
      <c r="F2829" s="24"/>
      <c r="G2829" s="24"/>
      <c r="H2829" s="89"/>
      <c r="I2829" s="89"/>
      <c r="J2829" s="24"/>
      <c r="K2829" s="24"/>
      <c r="L2829" s="89"/>
      <c r="M2829" s="24"/>
      <c r="N2829" s="24"/>
      <c r="O2829" s="25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  <c r="AA2829" s="24"/>
      <c r="AB2829" s="88"/>
    </row>
    <row r="2830" spans="2:28" x14ac:dyDescent="0.35">
      <c r="B2830" s="24"/>
      <c r="C2830" s="24"/>
      <c r="D2830" s="24"/>
      <c r="E2830" s="66"/>
      <c r="F2830" s="24"/>
      <c r="G2830" s="24"/>
      <c r="H2830" s="89"/>
      <c r="I2830" s="89"/>
      <c r="J2830" s="24"/>
      <c r="K2830" s="24"/>
      <c r="L2830" s="89"/>
      <c r="M2830" s="24"/>
      <c r="N2830" s="24"/>
      <c r="O2830" s="25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  <c r="AA2830" s="24"/>
      <c r="AB2830" s="88"/>
    </row>
    <row r="2831" spans="2:28" x14ac:dyDescent="0.35">
      <c r="B2831" s="24"/>
      <c r="C2831" s="24"/>
      <c r="D2831" s="24"/>
      <c r="E2831" s="66"/>
      <c r="F2831" s="24"/>
      <c r="G2831" s="24"/>
      <c r="H2831" s="89"/>
      <c r="I2831" s="89"/>
      <c r="J2831" s="24"/>
      <c r="K2831" s="24"/>
      <c r="L2831" s="89"/>
      <c r="M2831" s="24"/>
      <c r="N2831" s="24"/>
      <c r="O2831" s="25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  <c r="AA2831" s="24"/>
      <c r="AB2831" s="88"/>
    </row>
    <row r="2832" spans="2:28" x14ac:dyDescent="0.35">
      <c r="B2832" s="24"/>
      <c r="C2832" s="24"/>
      <c r="D2832" s="24"/>
      <c r="E2832" s="66"/>
      <c r="F2832" s="24"/>
      <c r="G2832" s="24"/>
      <c r="H2832" s="89"/>
      <c r="I2832" s="89"/>
      <c r="J2832" s="24"/>
      <c r="K2832" s="24"/>
      <c r="L2832" s="89"/>
      <c r="M2832" s="24"/>
      <c r="N2832" s="24"/>
      <c r="O2832" s="25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  <c r="AA2832" s="24"/>
      <c r="AB2832" s="88"/>
    </row>
    <row r="2833" spans="2:28" x14ac:dyDescent="0.35">
      <c r="B2833" s="24"/>
      <c r="C2833" s="24"/>
      <c r="D2833" s="24"/>
      <c r="E2833" s="66"/>
      <c r="F2833" s="24"/>
      <c r="G2833" s="24"/>
      <c r="H2833" s="89"/>
      <c r="I2833" s="89"/>
      <c r="J2833" s="24"/>
      <c r="K2833" s="24"/>
      <c r="L2833" s="89"/>
      <c r="M2833" s="24"/>
      <c r="N2833" s="24"/>
      <c r="O2833" s="25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  <c r="AA2833" s="24"/>
      <c r="AB2833" s="88"/>
    </row>
    <row r="2834" spans="2:28" x14ac:dyDescent="0.35">
      <c r="B2834" s="24"/>
      <c r="C2834" s="24"/>
      <c r="D2834" s="24"/>
      <c r="E2834" s="66"/>
      <c r="F2834" s="24"/>
      <c r="G2834" s="24"/>
      <c r="H2834" s="89"/>
      <c r="I2834" s="89"/>
      <c r="J2834" s="24"/>
      <c r="K2834" s="24"/>
      <c r="L2834" s="89"/>
      <c r="M2834" s="24"/>
      <c r="N2834" s="24"/>
      <c r="O2834" s="25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  <c r="AA2834" s="24"/>
      <c r="AB2834" s="88"/>
    </row>
    <row r="2835" spans="2:28" x14ac:dyDescent="0.35">
      <c r="B2835" s="24"/>
      <c r="C2835" s="24"/>
      <c r="D2835" s="24"/>
      <c r="E2835" s="66"/>
      <c r="F2835" s="24"/>
      <c r="G2835" s="24"/>
      <c r="H2835" s="89"/>
      <c r="I2835" s="89"/>
      <c r="J2835" s="24"/>
      <c r="K2835" s="24"/>
      <c r="L2835" s="89"/>
      <c r="M2835" s="24"/>
      <c r="N2835" s="24"/>
      <c r="O2835" s="25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  <c r="AA2835" s="24"/>
      <c r="AB2835" s="88"/>
    </row>
    <row r="2836" spans="2:28" x14ac:dyDescent="0.35">
      <c r="B2836" s="24"/>
      <c r="C2836" s="24"/>
      <c r="D2836" s="24"/>
      <c r="E2836" s="66"/>
      <c r="F2836" s="24"/>
      <c r="G2836" s="24"/>
      <c r="H2836" s="89"/>
      <c r="I2836" s="89"/>
      <c r="J2836" s="24"/>
      <c r="K2836" s="24"/>
      <c r="L2836" s="89"/>
      <c r="M2836" s="24"/>
      <c r="N2836" s="24"/>
      <c r="O2836" s="25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  <c r="AA2836" s="24"/>
      <c r="AB2836" s="88"/>
    </row>
    <row r="2837" spans="2:28" x14ac:dyDescent="0.35">
      <c r="B2837" s="24"/>
      <c r="C2837" s="24"/>
      <c r="D2837" s="24"/>
      <c r="E2837" s="66"/>
      <c r="F2837" s="24"/>
      <c r="G2837" s="24"/>
      <c r="H2837" s="89"/>
      <c r="I2837" s="89"/>
      <c r="J2837" s="24"/>
      <c r="K2837" s="24"/>
      <c r="L2837" s="89"/>
      <c r="M2837" s="24"/>
      <c r="N2837" s="24"/>
      <c r="O2837" s="25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  <c r="AA2837" s="24"/>
      <c r="AB2837" s="88"/>
    </row>
    <row r="2838" spans="2:28" x14ac:dyDescent="0.35">
      <c r="B2838" s="24"/>
      <c r="C2838" s="24"/>
      <c r="D2838" s="24"/>
      <c r="E2838" s="66"/>
      <c r="F2838" s="24"/>
      <c r="G2838" s="24"/>
      <c r="H2838" s="89"/>
      <c r="I2838" s="89"/>
      <c r="J2838" s="24"/>
      <c r="K2838" s="24"/>
      <c r="L2838" s="89"/>
      <c r="M2838" s="24"/>
      <c r="N2838" s="24"/>
      <c r="O2838" s="25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  <c r="AA2838" s="24"/>
      <c r="AB2838" s="88"/>
    </row>
    <row r="2839" spans="2:28" x14ac:dyDescent="0.35">
      <c r="B2839" s="24"/>
      <c r="C2839" s="24"/>
      <c r="D2839" s="24"/>
      <c r="E2839" s="66"/>
      <c r="F2839" s="24"/>
      <c r="G2839" s="24"/>
      <c r="H2839" s="89"/>
      <c r="I2839" s="89"/>
      <c r="J2839" s="24"/>
      <c r="K2839" s="24"/>
      <c r="L2839" s="89"/>
      <c r="M2839" s="24"/>
      <c r="N2839" s="24"/>
      <c r="O2839" s="25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  <c r="AA2839" s="24"/>
      <c r="AB2839" s="88"/>
    </row>
    <row r="2840" spans="2:28" x14ac:dyDescent="0.35">
      <c r="B2840" s="24"/>
      <c r="C2840" s="24"/>
      <c r="D2840" s="24"/>
      <c r="E2840" s="66"/>
      <c r="F2840" s="24"/>
      <c r="G2840" s="24"/>
      <c r="H2840" s="89"/>
      <c r="I2840" s="89"/>
      <c r="J2840" s="24"/>
      <c r="K2840" s="24"/>
      <c r="L2840" s="89"/>
      <c r="M2840" s="24"/>
      <c r="N2840" s="24"/>
      <c r="O2840" s="25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  <c r="AA2840" s="24"/>
      <c r="AB2840" s="88"/>
    </row>
    <row r="2841" spans="2:28" x14ac:dyDescent="0.35">
      <c r="B2841" s="24"/>
      <c r="C2841" s="24"/>
      <c r="D2841" s="24"/>
      <c r="E2841" s="66"/>
      <c r="F2841" s="24"/>
      <c r="G2841" s="24"/>
      <c r="H2841" s="89"/>
      <c r="I2841" s="89"/>
      <c r="J2841" s="24"/>
      <c r="K2841" s="24"/>
      <c r="L2841" s="89"/>
      <c r="M2841" s="24"/>
      <c r="N2841" s="24"/>
      <c r="O2841" s="25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  <c r="AA2841" s="24"/>
      <c r="AB2841" s="88"/>
    </row>
    <row r="2842" spans="2:28" x14ac:dyDescent="0.35">
      <c r="B2842" s="24"/>
      <c r="C2842" s="24"/>
      <c r="D2842" s="24"/>
      <c r="E2842" s="66"/>
      <c r="F2842" s="24"/>
      <c r="G2842" s="24"/>
      <c r="H2842" s="89"/>
      <c r="I2842" s="89"/>
      <c r="J2842" s="24"/>
      <c r="K2842" s="24"/>
      <c r="L2842" s="89"/>
      <c r="M2842" s="24"/>
      <c r="N2842" s="24"/>
      <c r="O2842" s="25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  <c r="AA2842" s="24"/>
      <c r="AB2842" s="88"/>
    </row>
    <row r="2843" spans="2:28" x14ac:dyDescent="0.35">
      <c r="B2843" s="24"/>
      <c r="C2843" s="24"/>
      <c r="D2843" s="24"/>
      <c r="E2843" s="66"/>
      <c r="F2843" s="24"/>
      <c r="G2843" s="24"/>
      <c r="H2843" s="89"/>
      <c r="I2843" s="89"/>
      <c r="J2843" s="24"/>
      <c r="K2843" s="24"/>
      <c r="L2843" s="89"/>
      <c r="M2843" s="24"/>
      <c r="N2843" s="24"/>
      <c r="O2843" s="25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  <c r="AA2843" s="24"/>
      <c r="AB2843" s="88"/>
    </row>
    <row r="2844" spans="2:28" x14ac:dyDescent="0.35">
      <c r="B2844" s="24"/>
      <c r="C2844" s="24"/>
      <c r="D2844" s="24"/>
      <c r="E2844" s="66"/>
      <c r="F2844" s="24"/>
      <c r="G2844" s="24"/>
      <c r="H2844" s="89"/>
      <c r="I2844" s="89"/>
      <c r="J2844" s="24"/>
      <c r="K2844" s="24"/>
      <c r="L2844" s="89"/>
      <c r="M2844" s="24"/>
      <c r="N2844" s="24"/>
      <c r="O2844" s="25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  <c r="AA2844" s="24"/>
      <c r="AB2844" s="88"/>
    </row>
    <row r="2845" spans="2:28" x14ac:dyDescent="0.35">
      <c r="B2845" s="24"/>
      <c r="C2845" s="24"/>
      <c r="D2845" s="24"/>
      <c r="E2845" s="66"/>
      <c r="F2845" s="24"/>
      <c r="G2845" s="24"/>
      <c r="H2845" s="89"/>
      <c r="I2845" s="89"/>
      <c r="J2845" s="24"/>
      <c r="K2845" s="24"/>
      <c r="L2845" s="89"/>
      <c r="M2845" s="24"/>
      <c r="N2845" s="24"/>
      <c r="O2845" s="25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  <c r="AA2845" s="24"/>
      <c r="AB2845" s="88"/>
    </row>
    <row r="2846" spans="2:28" x14ac:dyDescent="0.35">
      <c r="B2846" s="24"/>
      <c r="C2846" s="24"/>
      <c r="D2846" s="24"/>
      <c r="E2846" s="66"/>
      <c r="F2846" s="24"/>
      <c r="G2846" s="24"/>
      <c r="H2846" s="89"/>
      <c r="I2846" s="89"/>
      <c r="J2846" s="24"/>
      <c r="K2846" s="24"/>
      <c r="L2846" s="89"/>
      <c r="M2846" s="24"/>
      <c r="N2846" s="24"/>
      <c r="O2846" s="25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  <c r="AA2846" s="24"/>
      <c r="AB2846" s="88"/>
    </row>
    <row r="2847" spans="2:28" x14ac:dyDescent="0.35">
      <c r="B2847" s="24"/>
      <c r="C2847" s="24"/>
      <c r="D2847" s="24"/>
      <c r="E2847" s="66"/>
      <c r="F2847" s="24"/>
      <c r="G2847" s="24"/>
      <c r="H2847" s="89"/>
      <c r="I2847" s="89"/>
      <c r="J2847" s="24"/>
      <c r="K2847" s="24"/>
      <c r="L2847" s="89"/>
      <c r="M2847" s="24"/>
      <c r="N2847" s="24"/>
      <c r="O2847" s="25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  <c r="AA2847" s="24"/>
      <c r="AB2847" s="88"/>
    </row>
    <row r="2848" spans="2:28" x14ac:dyDescent="0.35">
      <c r="B2848" s="24"/>
      <c r="C2848" s="24"/>
      <c r="D2848" s="24"/>
      <c r="E2848" s="66"/>
      <c r="F2848" s="24"/>
      <c r="G2848" s="24"/>
      <c r="H2848" s="89"/>
      <c r="I2848" s="89"/>
      <c r="J2848" s="24"/>
      <c r="K2848" s="24"/>
      <c r="L2848" s="89"/>
      <c r="M2848" s="24"/>
      <c r="N2848" s="24"/>
      <c r="O2848" s="25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  <c r="AA2848" s="24"/>
      <c r="AB2848" s="88"/>
    </row>
    <row r="2849" spans="2:28" x14ac:dyDescent="0.35">
      <c r="B2849" s="24"/>
      <c r="C2849" s="24"/>
      <c r="D2849" s="24"/>
      <c r="E2849" s="66"/>
      <c r="F2849" s="24"/>
      <c r="G2849" s="24"/>
      <c r="H2849" s="89"/>
      <c r="I2849" s="89"/>
      <c r="J2849" s="24"/>
      <c r="K2849" s="24"/>
      <c r="L2849" s="89"/>
      <c r="M2849" s="24"/>
      <c r="N2849" s="24"/>
      <c r="O2849" s="25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  <c r="AA2849" s="24"/>
      <c r="AB2849" s="88"/>
    </row>
    <row r="2850" spans="2:28" x14ac:dyDescent="0.35">
      <c r="B2850" s="24"/>
      <c r="C2850" s="24"/>
      <c r="D2850" s="24"/>
      <c r="E2850" s="66"/>
      <c r="F2850" s="24"/>
      <c r="G2850" s="24"/>
      <c r="H2850" s="89"/>
      <c r="I2850" s="89"/>
      <c r="J2850" s="24"/>
      <c r="K2850" s="24"/>
      <c r="L2850" s="89"/>
      <c r="M2850" s="24"/>
      <c r="N2850" s="24"/>
      <c r="O2850" s="25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  <c r="AA2850" s="24"/>
      <c r="AB2850" s="88"/>
    </row>
    <row r="2851" spans="2:28" x14ac:dyDescent="0.35">
      <c r="B2851" s="24"/>
      <c r="C2851" s="24"/>
      <c r="D2851" s="24"/>
      <c r="E2851" s="66"/>
      <c r="F2851" s="24"/>
      <c r="G2851" s="24"/>
      <c r="H2851" s="89"/>
      <c r="I2851" s="89"/>
      <c r="J2851" s="24"/>
      <c r="K2851" s="24"/>
      <c r="L2851" s="89"/>
      <c r="M2851" s="24"/>
      <c r="N2851" s="24"/>
      <c r="O2851" s="25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  <c r="AA2851" s="24"/>
      <c r="AB2851" s="88"/>
    </row>
    <row r="2852" spans="2:28" x14ac:dyDescent="0.35">
      <c r="B2852" s="24"/>
      <c r="C2852" s="24"/>
      <c r="D2852" s="24"/>
      <c r="E2852" s="66"/>
      <c r="F2852" s="24"/>
      <c r="G2852" s="24"/>
      <c r="H2852" s="89"/>
      <c r="I2852" s="89"/>
      <c r="J2852" s="24"/>
      <c r="K2852" s="24"/>
      <c r="L2852" s="89"/>
      <c r="M2852" s="24"/>
      <c r="N2852" s="24"/>
      <c r="O2852" s="25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  <c r="AA2852" s="24"/>
      <c r="AB2852" s="88"/>
    </row>
    <row r="2853" spans="2:28" x14ac:dyDescent="0.35">
      <c r="B2853" s="24"/>
      <c r="C2853" s="24"/>
      <c r="D2853" s="24"/>
      <c r="E2853" s="66"/>
      <c r="F2853" s="24"/>
      <c r="G2853" s="24"/>
      <c r="H2853" s="89"/>
      <c r="I2853" s="89"/>
      <c r="J2853" s="24"/>
      <c r="K2853" s="24"/>
      <c r="L2853" s="89"/>
      <c r="M2853" s="24"/>
      <c r="N2853" s="24"/>
      <c r="O2853" s="25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  <c r="AA2853" s="24"/>
      <c r="AB2853" s="88"/>
    </row>
    <row r="2854" spans="2:28" x14ac:dyDescent="0.35">
      <c r="B2854" s="24"/>
      <c r="C2854" s="24"/>
      <c r="D2854" s="24"/>
      <c r="E2854" s="66"/>
      <c r="F2854" s="24"/>
      <c r="G2854" s="24"/>
      <c r="H2854" s="89"/>
      <c r="I2854" s="89"/>
      <c r="J2854" s="24"/>
      <c r="K2854" s="24"/>
      <c r="L2854" s="89"/>
      <c r="M2854" s="24"/>
      <c r="N2854" s="24"/>
      <c r="O2854" s="25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  <c r="AA2854" s="24"/>
      <c r="AB2854" s="88"/>
    </row>
    <row r="2855" spans="2:28" x14ac:dyDescent="0.35">
      <c r="B2855" s="24"/>
      <c r="C2855" s="24"/>
      <c r="D2855" s="24"/>
      <c r="E2855" s="66"/>
      <c r="F2855" s="24"/>
      <c r="G2855" s="24"/>
      <c r="H2855" s="89"/>
      <c r="I2855" s="89"/>
      <c r="J2855" s="24"/>
      <c r="K2855" s="24"/>
      <c r="L2855" s="89"/>
      <c r="M2855" s="24"/>
      <c r="N2855" s="24"/>
      <c r="O2855" s="25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  <c r="AA2855" s="24"/>
      <c r="AB2855" s="88"/>
    </row>
    <row r="2856" spans="2:28" x14ac:dyDescent="0.35">
      <c r="B2856" s="24"/>
      <c r="C2856" s="24"/>
      <c r="D2856" s="24"/>
      <c r="E2856" s="66"/>
      <c r="F2856" s="24"/>
      <c r="G2856" s="24"/>
      <c r="H2856" s="89"/>
      <c r="I2856" s="89"/>
      <c r="J2856" s="24"/>
      <c r="K2856" s="24"/>
      <c r="L2856" s="89"/>
      <c r="M2856" s="24"/>
      <c r="N2856" s="24"/>
      <c r="O2856" s="25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  <c r="AA2856" s="24"/>
      <c r="AB2856" s="88"/>
    </row>
    <row r="2857" spans="2:28" x14ac:dyDescent="0.35">
      <c r="B2857" s="24"/>
      <c r="C2857" s="24"/>
      <c r="D2857" s="24"/>
      <c r="E2857" s="66"/>
      <c r="F2857" s="24"/>
      <c r="G2857" s="24"/>
      <c r="H2857" s="89"/>
      <c r="I2857" s="89"/>
      <c r="J2857" s="24"/>
      <c r="K2857" s="24"/>
      <c r="L2857" s="89"/>
      <c r="M2857" s="24"/>
      <c r="N2857" s="24"/>
      <c r="O2857" s="25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  <c r="AA2857" s="24"/>
      <c r="AB2857" s="88"/>
    </row>
    <row r="2858" spans="2:28" x14ac:dyDescent="0.35">
      <c r="B2858" s="24"/>
      <c r="C2858" s="24"/>
      <c r="D2858" s="24"/>
      <c r="E2858" s="66"/>
      <c r="F2858" s="24"/>
      <c r="G2858" s="24"/>
      <c r="H2858" s="89"/>
      <c r="I2858" s="89"/>
      <c r="J2858" s="24"/>
      <c r="K2858" s="24"/>
      <c r="L2858" s="89"/>
      <c r="M2858" s="24"/>
      <c r="N2858" s="24"/>
      <c r="O2858" s="25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  <c r="AA2858" s="24"/>
      <c r="AB2858" s="88"/>
    </row>
    <row r="2859" spans="2:28" x14ac:dyDescent="0.35">
      <c r="B2859" s="24"/>
      <c r="C2859" s="24"/>
      <c r="D2859" s="24"/>
      <c r="E2859" s="66"/>
      <c r="F2859" s="24"/>
      <c r="G2859" s="24"/>
      <c r="H2859" s="89"/>
      <c r="I2859" s="89"/>
      <c r="J2859" s="24"/>
      <c r="K2859" s="24"/>
      <c r="L2859" s="89"/>
      <c r="M2859" s="24"/>
      <c r="N2859" s="24"/>
      <c r="O2859" s="25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  <c r="AA2859" s="24"/>
      <c r="AB2859" s="88"/>
    </row>
    <row r="2860" spans="2:28" x14ac:dyDescent="0.35">
      <c r="B2860" s="24"/>
      <c r="C2860" s="24"/>
      <c r="D2860" s="24"/>
      <c r="E2860" s="66"/>
      <c r="F2860" s="24"/>
      <c r="G2860" s="24"/>
      <c r="H2860" s="89"/>
      <c r="I2860" s="89"/>
      <c r="J2860" s="24"/>
      <c r="K2860" s="24"/>
      <c r="L2860" s="89"/>
      <c r="M2860" s="24"/>
      <c r="N2860" s="24"/>
      <c r="O2860" s="25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  <c r="AA2860" s="24"/>
      <c r="AB2860" s="88"/>
    </row>
    <row r="2861" spans="2:28" x14ac:dyDescent="0.35">
      <c r="B2861" s="24"/>
      <c r="C2861" s="24"/>
      <c r="D2861" s="24"/>
      <c r="E2861" s="66"/>
      <c r="F2861" s="24"/>
      <c r="G2861" s="24"/>
      <c r="H2861" s="89"/>
      <c r="I2861" s="89"/>
      <c r="J2861" s="24"/>
      <c r="K2861" s="24"/>
      <c r="L2861" s="89"/>
      <c r="M2861" s="24"/>
      <c r="N2861" s="24"/>
      <c r="O2861" s="25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  <c r="AA2861" s="24"/>
      <c r="AB2861" s="88"/>
    </row>
    <row r="2862" spans="2:28" x14ac:dyDescent="0.35">
      <c r="B2862" s="24"/>
      <c r="C2862" s="24"/>
      <c r="D2862" s="24"/>
      <c r="E2862" s="66"/>
      <c r="F2862" s="24"/>
      <c r="G2862" s="24"/>
      <c r="H2862" s="89"/>
      <c r="I2862" s="89"/>
      <c r="J2862" s="24"/>
      <c r="K2862" s="24"/>
      <c r="L2862" s="89"/>
      <c r="M2862" s="24"/>
      <c r="N2862" s="24"/>
      <c r="O2862" s="25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  <c r="AA2862" s="24"/>
      <c r="AB2862" s="88"/>
    </row>
    <row r="2863" spans="2:28" x14ac:dyDescent="0.35">
      <c r="B2863" s="24"/>
      <c r="C2863" s="24"/>
      <c r="D2863" s="24"/>
      <c r="E2863" s="66"/>
      <c r="F2863" s="24"/>
      <c r="G2863" s="24"/>
      <c r="H2863" s="89"/>
      <c r="I2863" s="89"/>
      <c r="J2863" s="24"/>
      <c r="K2863" s="24"/>
      <c r="L2863" s="89"/>
      <c r="M2863" s="24"/>
      <c r="N2863" s="24"/>
      <c r="O2863" s="25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  <c r="AA2863" s="24"/>
      <c r="AB2863" s="88"/>
    </row>
    <row r="2864" spans="2:28" x14ac:dyDescent="0.35">
      <c r="B2864" s="24"/>
      <c r="C2864" s="24"/>
      <c r="D2864" s="24"/>
      <c r="E2864" s="66"/>
      <c r="F2864" s="24"/>
      <c r="G2864" s="24"/>
      <c r="H2864" s="89"/>
      <c r="I2864" s="89"/>
      <c r="J2864" s="24"/>
      <c r="K2864" s="24"/>
      <c r="L2864" s="89"/>
      <c r="M2864" s="24"/>
      <c r="N2864" s="24"/>
      <c r="O2864" s="25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  <c r="AA2864" s="24"/>
      <c r="AB2864" s="88"/>
    </row>
    <row r="2865" spans="2:28" x14ac:dyDescent="0.35">
      <c r="B2865" s="24"/>
      <c r="C2865" s="24"/>
      <c r="D2865" s="24"/>
      <c r="E2865" s="66"/>
      <c r="F2865" s="24"/>
      <c r="G2865" s="24"/>
      <c r="H2865" s="89"/>
      <c r="I2865" s="89"/>
      <c r="J2865" s="24"/>
      <c r="K2865" s="24"/>
      <c r="L2865" s="89"/>
      <c r="M2865" s="24"/>
      <c r="N2865" s="24"/>
      <c r="O2865" s="25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  <c r="AA2865" s="24"/>
      <c r="AB2865" s="88"/>
    </row>
    <row r="2866" spans="2:28" x14ac:dyDescent="0.35">
      <c r="B2866" s="24"/>
      <c r="C2866" s="24"/>
      <c r="D2866" s="24"/>
      <c r="E2866" s="66"/>
      <c r="F2866" s="24"/>
      <c r="G2866" s="24"/>
      <c r="H2866" s="89"/>
      <c r="I2866" s="89"/>
      <c r="J2866" s="24"/>
      <c r="K2866" s="24"/>
      <c r="L2866" s="89"/>
      <c r="M2866" s="24"/>
      <c r="N2866" s="24"/>
      <c r="O2866" s="25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  <c r="AA2866" s="24"/>
      <c r="AB2866" s="88"/>
    </row>
    <row r="2867" spans="2:28" x14ac:dyDescent="0.35">
      <c r="B2867" s="24"/>
      <c r="C2867" s="24"/>
      <c r="D2867" s="24"/>
      <c r="E2867" s="66"/>
      <c r="F2867" s="24"/>
      <c r="G2867" s="24"/>
      <c r="H2867" s="89"/>
      <c r="I2867" s="89"/>
      <c r="J2867" s="24"/>
      <c r="K2867" s="24"/>
      <c r="L2867" s="89"/>
      <c r="M2867" s="24"/>
      <c r="N2867" s="24"/>
      <c r="O2867" s="25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  <c r="AA2867" s="24"/>
      <c r="AB2867" s="88"/>
    </row>
    <row r="2868" spans="2:28" x14ac:dyDescent="0.35">
      <c r="B2868" s="24"/>
      <c r="C2868" s="24"/>
      <c r="D2868" s="24"/>
      <c r="E2868" s="66"/>
      <c r="F2868" s="24"/>
      <c r="G2868" s="24"/>
      <c r="H2868" s="89"/>
      <c r="I2868" s="89"/>
      <c r="J2868" s="24"/>
      <c r="K2868" s="24"/>
      <c r="L2868" s="89"/>
      <c r="M2868" s="24"/>
      <c r="N2868" s="24"/>
      <c r="O2868" s="25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  <c r="AA2868" s="24"/>
      <c r="AB2868" s="88"/>
    </row>
    <row r="2869" spans="2:28" x14ac:dyDescent="0.35">
      <c r="B2869" s="24"/>
      <c r="C2869" s="24"/>
      <c r="D2869" s="24"/>
      <c r="E2869" s="66"/>
      <c r="F2869" s="24"/>
      <c r="G2869" s="24"/>
      <c r="H2869" s="89"/>
      <c r="I2869" s="89"/>
      <c r="J2869" s="24"/>
      <c r="K2869" s="24"/>
      <c r="L2869" s="89"/>
      <c r="M2869" s="24"/>
      <c r="N2869" s="24"/>
      <c r="O2869" s="25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  <c r="AA2869" s="24"/>
      <c r="AB2869" s="88"/>
    </row>
    <row r="2870" spans="2:28" x14ac:dyDescent="0.35">
      <c r="B2870" s="24"/>
      <c r="C2870" s="24"/>
      <c r="D2870" s="24"/>
      <c r="E2870" s="66"/>
      <c r="F2870" s="24"/>
      <c r="G2870" s="24"/>
      <c r="H2870" s="89"/>
      <c r="I2870" s="89"/>
      <c r="J2870" s="24"/>
      <c r="K2870" s="24"/>
      <c r="L2870" s="89"/>
      <c r="M2870" s="24"/>
      <c r="N2870" s="24"/>
      <c r="O2870" s="25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  <c r="AA2870" s="24"/>
      <c r="AB2870" s="88"/>
    </row>
    <row r="2871" spans="2:28" x14ac:dyDescent="0.35">
      <c r="B2871" s="24"/>
      <c r="C2871" s="24"/>
      <c r="D2871" s="24"/>
      <c r="E2871" s="66"/>
      <c r="F2871" s="24"/>
      <c r="G2871" s="24"/>
      <c r="H2871" s="89"/>
      <c r="I2871" s="89"/>
      <c r="J2871" s="24"/>
      <c r="K2871" s="24"/>
      <c r="L2871" s="89"/>
      <c r="M2871" s="24"/>
      <c r="N2871" s="24"/>
      <c r="O2871" s="25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  <c r="AA2871" s="24"/>
      <c r="AB2871" s="88"/>
    </row>
    <row r="2872" spans="2:28" x14ac:dyDescent="0.35">
      <c r="B2872" s="24"/>
      <c r="C2872" s="24"/>
      <c r="D2872" s="24"/>
      <c r="E2872" s="66"/>
      <c r="F2872" s="24"/>
      <c r="G2872" s="24"/>
      <c r="H2872" s="89"/>
      <c r="I2872" s="89"/>
      <c r="J2872" s="24"/>
      <c r="K2872" s="24"/>
      <c r="L2872" s="89"/>
      <c r="M2872" s="24"/>
      <c r="N2872" s="24"/>
      <c r="O2872" s="25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  <c r="AA2872" s="24"/>
      <c r="AB2872" s="88"/>
    </row>
    <row r="2873" spans="2:28" x14ac:dyDescent="0.35">
      <c r="B2873" s="24"/>
      <c r="C2873" s="24"/>
      <c r="D2873" s="24"/>
      <c r="E2873" s="66"/>
      <c r="F2873" s="24"/>
      <c r="G2873" s="24"/>
      <c r="H2873" s="89"/>
      <c r="I2873" s="89"/>
      <c r="J2873" s="24"/>
      <c r="K2873" s="24"/>
      <c r="L2873" s="89"/>
      <c r="M2873" s="24"/>
      <c r="N2873" s="24"/>
      <c r="O2873" s="25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  <c r="AA2873" s="24"/>
      <c r="AB2873" s="88"/>
    </row>
    <row r="2874" spans="2:28" x14ac:dyDescent="0.35">
      <c r="B2874" s="24"/>
      <c r="C2874" s="24"/>
      <c r="D2874" s="24"/>
      <c r="E2874" s="66"/>
      <c r="F2874" s="24"/>
      <c r="G2874" s="24"/>
      <c r="H2874" s="89"/>
      <c r="I2874" s="89"/>
      <c r="J2874" s="24"/>
      <c r="K2874" s="24"/>
      <c r="L2874" s="89"/>
      <c r="M2874" s="24"/>
      <c r="N2874" s="24"/>
      <c r="O2874" s="25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  <c r="AA2874" s="24"/>
      <c r="AB2874" s="88"/>
    </row>
    <row r="2875" spans="2:28" x14ac:dyDescent="0.35">
      <c r="B2875" s="24"/>
      <c r="C2875" s="24"/>
      <c r="D2875" s="24"/>
      <c r="E2875" s="66"/>
      <c r="F2875" s="24"/>
      <c r="G2875" s="24"/>
      <c r="H2875" s="89"/>
      <c r="I2875" s="89"/>
      <c r="J2875" s="24"/>
      <c r="K2875" s="24"/>
      <c r="L2875" s="89"/>
      <c r="M2875" s="24"/>
      <c r="N2875" s="24"/>
      <c r="O2875" s="25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  <c r="AA2875" s="24"/>
      <c r="AB2875" s="88"/>
    </row>
    <row r="2876" spans="2:28" x14ac:dyDescent="0.35">
      <c r="B2876" s="24"/>
      <c r="C2876" s="24"/>
      <c r="D2876" s="24"/>
      <c r="E2876" s="66"/>
      <c r="F2876" s="24"/>
      <c r="G2876" s="24"/>
      <c r="H2876" s="89"/>
      <c r="I2876" s="89"/>
      <c r="J2876" s="24"/>
      <c r="K2876" s="24"/>
      <c r="L2876" s="89"/>
      <c r="M2876" s="24"/>
      <c r="N2876" s="24"/>
      <c r="O2876" s="25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  <c r="AA2876" s="24"/>
      <c r="AB2876" s="88"/>
    </row>
    <row r="2877" spans="2:28" x14ac:dyDescent="0.35">
      <c r="B2877" s="24"/>
      <c r="C2877" s="24"/>
      <c r="D2877" s="24"/>
      <c r="E2877" s="66"/>
      <c r="F2877" s="24"/>
      <c r="G2877" s="24"/>
      <c r="H2877" s="89"/>
      <c r="I2877" s="89"/>
      <c r="J2877" s="24"/>
      <c r="K2877" s="24"/>
      <c r="L2877" s="89"/>
      <c r="M2877" s="24"/>
      <c r="N2877" s="24"/>
      <c r="O2877" s="25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  <c r="AA2877" s="24"/>
      <c r="AB2877" s="88"/>
    </row>
    <row r="2878" spans="2:28" x14ac:dyDescent="0.35">
      <c r="B2878" s="24"/>
      <c r="C2878" s="24"/>
      <c r="D2878" s="24"/>
      <c r="E2878" s="66"/>
      <c r="F2878" s="24"/>
      <c r="G2878" s="24"/>
      <c r="H2878" s="89"/>
      <c r="I2878" s="89"/>
      <c r="J2878" s="24"/>
      <c r="K2878" s="24"/>
      <c r="L2878" s="89"/>
      <c r="M2878" s="24"/>
      <c r="N2878" s="24"/>
      <c r="O2878" s="25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  <c r="AA2878" s="24"/>
      <c r="AB2878" s="88"/>
    </row>
    <row r="2879" spans="2:28" x14ac:dyDescent="0.35">
      <c r="B2879" s="24"/>
      <c r="C2879" s="24"/>
      <c r="D2879" s="24"/>
      <c r="E2879" s="66"/>
      <c r="F2879" s="24"/>
      <c r="G2879" s="24"/>
      <c r="H2879" s="89"/>
      <c r="I2879" s="89"/>
      <c r="J2879" s="24"/>
      <c r="K2879" s="24"/>
      <c r="L2879" s="89"/>
      <c r="M2879" s="24"/>
      <c r="N2879" s="24"/>
      <c r="O2879" s="25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  <c r="AA2879" s="24"/>
      <c r="AB2879" s="88"/>
    </row>
    <row r="2880" spans="2:28" x14ac:dyDescent="0.35">
      <c r="B2880" s="24"/>
      <c r="C2880" s="24"/>
      <c r="D2880" s="24"/>
      <c r="E2880" s="66"/>
      <c r="F2880" s="24"/>
      <c r="G2880" s="24"/>
      <c r="H2880" s="89"/>
      <c r="I2880" s="89"/>
      <c r="J2880" s="24"/>
      <c r="K2880" s="24"/>
      <c r="L2880" s="89"/>
      <c r="M2880" s="24"/>
      <c r="N2880" s="24"/>
      <c r="O2880" s="25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  <c r="AA2880" s="24"/>
      <c r="AB2880" s="88"/>
    </row>
    <row r="2881" spans="2:28" x14ac:dyDescent="0.35">
      <c r="B2881" s="24"/>
      <c r="C2881" s="24"/>
      <c r="D2881" s="24"/>
      <c r="E2881" s="66"/>
      <c r="F2881" s="24"/>
      <c r="G2881" s="24"/>
      <c r="H2881" s="89"/>
      <c r="I2881" s="89"/>
      <c r="J2881" s="24"/>
      <c r="K2881" s="24"/>
      <c r="L2881" s="89"/>
      <c r="M2881" s="24"/>
      <c r="N2881" s="24"/>
      <c r="O2881" s="25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  <c r="AA2881" s="24"/>
      <c r="AB2881" s="88"/>
    </row>
    <row r="2882" spans="2:28" x14ac:dyDescent="0.35">
      <c r="B2882" s="24"/>
      <c r="C2882" s="24"/>
      <c r="D2882" s="24"/>
      <c r="E2882" s="66"/>
      <c r="F2882" s="24"/>
      <c r="G2882" s="24"/>
      <c r="H2882" s="89"/>
      <c r="I2882" s="89"/>
      <c r="J2882" s="24"/>
      <c r="K2882" s="24"/>
      <c r="L2882" s="89"/>
      <c r="M2882" s="24"/>
      <c r="N2882" s="24"/>
      <c r="O2882" s="25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  <c r="AA2882" s="24"/>
      <c r="AB2882" s="88"/>
    </row>
    <row r="2883" spans="2:28" x14ac:dyDescent="0.35">
      <c r="B2883" s="24"/>
      <c r="C2883" s="24"/>
      <c r="D2883" s="24"/>
      <c r="E2883" s="66"/>
      <c r="F2883" s="24"/>
      <c r="G2883" s="24"/>
      <c r="H2883" s="89"/>
      <c r="I2883" s="89"/>
      <c r="J2883" s="24"/>
      <c r="K2883" s="24"/>
      <c r="L2883" s="89"/>
      <c r="M2883" s="24"/>
      <c r="N2883" s="24"/>
      <c r="O2883" s="25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  <c r="AA2883" s="24"/>
      <c r="AB2883" s="88"/>
    </row>
    <row r="2884" spans="2:28" x14ac:dyDescent="0.35">
      <c r="B2884" s="24"/>
      <c r="C2884" s="24"/>
      <c r="D2884" s="24"/>
      <c r="E2884" s="66"/>
      <c r="F2884" s="24"/>
      <c r="G2884" s="24"/>
      <c r="H2884" s="89"/>
      <c r="I2884" s="89"/>
      <c r="J2884" s="24"/>
      <c r="K2884" s="24"/>
      <c r="L2884" s="89"/>
      <c r="M2884" s="24"/>
      <c r="N2884" s="24"/>
      <c r="O2884" s="25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  <c r="AA2884" s="24"/>
      <c r="AB2884" s="88"/>
    </row>
    <row r="2885" spans="2:28" x14ac:dyDescent="0.35">
      <c r="B2885" s="24"/>
      <c r="C2885" s="24"/>
      <c r="D2885" s="24"/>
      <c r="E2885" s="66"/>
      <c r="F2885" s="24"/>
      <c r="G2885" s="24"/>
      <c r="H2885" s="89"/>
      <c r="I2885" s="89"/>
      <c r="J2885" s="24"/>
      <c r="K2885" s="24"/>
      <c r="L2885" s="89"/>
      <c r="M2885" s="24"/>
      <c r="N2885" s="24"/>
      <c r="O2885" s="25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  <c r="AA2885" s="24"/>
      <c r="AB2885" s="88"/>
    </row>
    <row r="2886" spans="2:28" x14ac:dyDescent="0.35">
      <c r="B2886" s="24"/>
      <c r="C2886" s="24"/>
      <c r="D2886" s="24"/>
      <c r="E2886" s="66"/>
      <c r="F2886" s="24"/>
      <c r="G2886" s="24"/>
      <c r="H2886" s="89"/>
      <c r="I2886" s="89"/>
      <c r="J2886" s="24"/>
      <c r="K2886" s="24"/>
      <c r="L2886" s="89"/>
      <c r="M2886" s="24"/>
      <c r="N2886" s="24"/>
      <c r="O2886" s="25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  <c r="AA2886" s="24"/>
      <c r="AB2886" s="88"/>
    </row>
    <row r="2887" spans="2:28" x14ac:dyDescent="0.35">
      <c r="B2887" s="24"/>
      <c r="C2887" s="24"/>
      <c r="D2887" s="24"/>
      <c r="E2887" s="66"/>
      <c r="F2887" s="24"/>
      <c r="G2887" s="24"/>
      <c r="H2887" s="89"/>
      <c r="I2887" s="89"/>
      <c r="J2887" s="24"/>
      <c r="K2887" s="24"/>
      <c r="L2887" s="89"/>
      <c r="M2887" s="24"/>
      <c r="N2887" s="24"/>
      <c r="O2887" s="25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  <c r="AA2887" s="24"/>
      <c r="AB2887" s="88"/>
    </row>
    <row r="2888" spans="2:28" x14ac:dyDescent="0.35">
      <c r="B2888" s="24"/>
      <c r="C2888" s="24"/>
      <c r="D2888" s="24"/>
      <c r="E2888" s="66"/>
      <c r="F2888" s="24"/>
      <c r="G2888" s="24"/>
      <c r="H2888" s="89"/>
      <c r="I2888" s="89"/>
      <c r="J2888" s="24"/>
      <c r="K2888" s="24"/>
      <c r="L2888" s="89"/>
      <c r="M2888" s="24"/>
      <c r="N2888" s="24"/>
      <c r="O2888" s="25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  <c r="AA2888" s="24"/>
      <c r="AB2888" s="88"/>
    </row>
    <row r="2889" spans="2:28" x14ac:dyDescent="0.35">
      <c r="B2889" s="24"/>
      <c r="C2889" s="24"/>
      <c r="D2889" s="24"/>
      <c r="E2889" s="66"/>
      <c r="F2889" s="24"/>
      <c r="G2889" s="24"/>
      <c r="H2889" s="89"/>
      <c r="I2889" s="89"/>
      <c r="J2889" s="24"/>
      <c r="K2889" s="24"/>
      <c r="L2889" s="89"/>
      <c r="M2889" s="24"/>
      <c r="N2889" s="24"/>
      <c r="O2889" s="25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  <c r="AA2889" s="24"/>
      <c r="AB2889" s="88"/>
    </row>
    <row r="2890" spans="2:28" x14ac:dyDescent="0.35">
      <c r="B2890" s="24"/>
      <c r="C2890" s="24"/>
      <c r="D2890" s="24"/>
      <c r="E2890" s="66"/>
      <c r="F2890" s="24"/>
      <c r="G2890" s="24"/>
      <c r="H2890" s="89"/>
      <c r="I2890" s="89"/>
      <c r="J2890" s="24"/>
      <c r="K2890" s="24"/>
      <c r="L2890" s="89"/>
      <c r="M2890" s="24"/>
      <c r="N2890" s="24"/>
      <c r="O2890" s="25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  <c r="AA2890" s="24"/>
      <c r="AB2890" s="88"/>
    </row>
    <row r="2891" spans="2:28" x14ac:dyDescent="0.35">
      <c r="B2891" s="24"/>
      <c r="C2891" s="24"/>
      <c r="D2891" s="24"/>
      <c r="E2891" s="66"/>
      <c r="F2891" s="24"/>
      <c r="G2891" s="24"/>
      <c r="H2891" s="89"/>
      <c r="I2891" s="89"/>
      <c r="J2891" s="24"/>
      <c r="K2891" s="24"/>
      <c r="L2891" s="89"/>
      <c r="M2891" s="24"/>
      <c r="N2891" s="24"/>
      <c r="O2891" s="25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  <c r="AA2891" s="24"/>
      <c r="AB2891" s="88"/>
    </row>
    <row r="2892" spans="2:28" x14ac:dyDescent="0.35">
      <c r="B2892" s="24"/>
      <c r="C2892" s="24"/>
      <c r="D2892" s="24"/>
      <c r="E2892" s="66"/>
      <c r="F2892" s="24"/>
      <c r="G2892" s="24"/>
      <c r="H2892" s="89"/>
      <c r="I2892" s="89"/>
      <c r="J2892" s="24"/>
      <c r="K2892" s="24"/>
      <c r="L2892" s="89"/>
      <c r="M2892" s="24"/>
      <c r="N2892" s="24"/>
      <c r="O2892" s="25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  <c r="AA2892" s="24"/>
      <c r="AB2892" s="88"/>
    </row>
    <row r="2893" spans="2:28" x14ac:dyDescent="0.35">
      <c r="B2893" s="24"/>
      <c r="C2893" s="24"/>
      <c r="D2893" s="24"/>
      <c r="E2893" s="66"/>
      <c r="F2893" s="24"/>
      <c r="G2893" s="24"/>
      <c r="H2893" s="89"/>
      <c r="I2893" s="89"/>
      <c r="J2893" s="24"/>
      <c r="K2893" s="24"/>
      <c r="L2893" s="89"/>
      <c r="M2893" s="24"/>
      <c r="N2893" s="24"/>
      <c r="O2893" s="25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  <c r="AA2893" s="24"/>
      <c r="AB2893" s="88"/>
    </row>
    <row r="2894" spans="2:28" x14ac:dyDescent="0.35">
      <c r="B2894" s="24"/>
      <c r="C2894" s="24"/>
      <c r="D2894" s="24"/>
      <c r="E2894" s="66"/>
      <c r="F2894" s="24"/>
      <c r="G2894" s="24"/>
      <c r="H2894" s="89"/>
      <c r="I2894" s="89"/>
      <c r="J2894" s="24"/>
      <c r="K2894" s="24"/>
      <c r="L2894" s="89"/>
      <c r="M2894" s="24"/>
      <c r="N2894" s="24"/>
      <c r="O2894" s="25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  <c r="AA2894" s="24"/>
      <c r="AB2894" s="88"/>
    </row>
    <row r="2895" spans="2:28" x14ac:dyDescent="0.35">
      <c r="B2895" s="24"/>
      <c r="C2895" s="24"/>
      <c r="D2895" s="24"/>
      <c r="E2895" s="66"/>
      <c r="F2895" s="24"/>
      <c r="G2895" s="24"/>
      <c r="H2895" s="89"/>
      <c r="I2895" s="89"/>
      <c r="J2895" s="24"/>
      <c r="K2895" s="24"/>
      <c r="L2895" s="89"/>
      <c r="M2895" s="24"/>
      <c r="N2895" s="24"/>
      <c r="O2895" s="25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  <c r="AA2895" s="24"/>
      <c r="AB2895" s="88"/>
    </row>
    <row r="2896" spans="2:28" x14ac:dyDescent="0.35">
      <c r="B2896" s="24"/>
      <c r="C2896" s="24"/>
      <c r="D2896" s="24"/>
      <c r="E2896" s="66"/>
      <c r="F2896" s="24"/>
      <c r="G2896" s="24"/>
      <c r="H2896" s="89"/>
      <c r="I2896" s="89"/>
      <c r="J2896" s="24"/>
      <c r="K2896" s="24"/>
      <c r="L2896" s="89"/>
      <c r="M2896" s="24"/>
      <c r="N2896" s="24"/>
      <c r="O2896" s="25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  <c r="AA2896" s="24"/>
      <c r="AB2896" s="88"/>
    </row>
    <row r="2897" spans="2:28" x14ac:dyDescent="0.35">
      <c r="B2897" s="24"/>
      <c r="C2897" s="24"/>
      <c r="D2897" s="24"/>
      <c r="E2897" s="66"/>
      <c r="F2897" s="24"/>
      <c r="G2897" s="24"/>
      <c r="H2897" s="89"/>
      <c r="I2897" s="89"/>
      <c r="J2897" s="24"/>
      <c r="K2897" s="24"/>
      <c r="L2897" s="89"/>
      <c r="M2897" s="24"/>
      <c r="N2897" s="24"/>
      <c r="O2897" s="25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  <c r="AA2897" s="24"/>
      <c r="AB2897" s="88"/>
    </row>
    <row r="2898" spans="2:28" x14ac:dyDescent="0.35">
      <c r="B2898" s="24"/>
      <c r="C2898" s="24"/>
      <c r="D2898" s="24"/>
      <c r="E2898" s="66"/>
      <c r="F2898" s="24"/>
      <c r="G2898" s="24"/>
      <c r="H2898" s="89"/>
      <c r="I2898" s="89"/>
      <c r="J2898" s="24"/>
      <c r="K2898" s="24"/>
      <c r="L2898" s="89"/>
      <c r="M2898" s="24"/>
      <c r="N2898" s="24"/>
      <c r="O2898" s="25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  <c r="AA2898" s="24"/>
      <c r="AB2898" s="88"/>
    </row>
    <row r="2899" spans="2:28" x14ac:dyDescent="0.35">
      <c r="B2899" s="24"/>
      <c r="C2899" s="24"/>
      <c r="D2899" s="24"/>
      <c r="E2899" s="66"/>
      <c r="F2899" s="24"/>
      <c r="G2899" s="24"/>
      <c r="H2899" s="89"/>
      <c r="I2899" s="89"/>
      <c r="J2899" s="24"/>
      <c r="K2899" s="24"/>
      <c r="L2899" s="89"/>
      <c r="M2899" s="24"/>
      <c r="N2899" s="24"/>
      <c r="O2899" s="25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  <c r="AA2899" s="24"/>
      <c r="AB2899" s="88"/>
    </row>
    <row r="2900" spans="2:28" x14ac:dyDescent="0.35">
      <c r="B2900" s="24"/>
      <c r="C2900" s="24"/>
      <c r="D2900" s="24"/>
      <c r="E2900" s="66"/>
      <c r="F2900" s="24"/>
      <c r="G2900" s="24"/>
      <c r="H2900" s="89"/>
      <c r="I2900" s="89"/>
      <c r="J2900" s="24"/>
      <c r="K2900" s="24"/>
      <c r="L2900" s="89"/>
      <c r="M2900" s="24"/>
      <c r="N2900" s="24"/>
      <c r="O2900" s="25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  <c r="AA2900" s="24"/>
      <c r="AB2900" s="88"/>
    </row>
    <row r="2901" spans="2:28" x14ac:dyDescent="0.35">
      <c r="B2901" s="24"/>
      <c r="C2901" s="24"/>
      <c r="D2901" s="24"/>
      <c r="E2901" s="66"/>
      <c r="F2901" s="24"/>
      <c r="G2901" s="24"/>
      <c r="H2901" s="89"/>
      <c r="I2901" s="89"/>
      <c r="J2901" s="24"/>
      <c r="K2901" s="24"/>
      <c r="L2901" s="89"/>
      <c r="M2901" s="24"/>
      <c r="N2901" s="24"/>
      <c r="O2901" s="25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  <c r="AA2901" s="24"/>
      <c r="AB2901" s="88"/>
    </row>
    <row r="2902" spans="2:28" x14ac:dyDescent="0.35">
      <c r="B2902" s="24"/>
      <c r="C2902" s="24"/>
      <c r="D2902" s="24"/>
      <c r="E2902" s="66"/>
      <c r="F2902" s="24"/>
      <c r="G2902" s="24"/>
      <c r="H2902" s="89"/>
      <c r="I2902" s="89"/>
      <c r="J2902" s="24"/>
      <c r="K2902" s="24"/>
      <c r="L2902" s="89"/>
      <c r="M2902" s="24"/>
      <c r="N2902" s="24"/>
      <c r="O2902" s="25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  <c r="AA2902" s="24"/>
      <c r="AB2902" s="88"/>
    </row>
    <row r="2903" spans="2:28" x14ac:dyDescent="0.35">
      <c r="B2903" s="24"/>
      <c r="C2903" s="24"/>
      <c r="D2903" s="24"/>
      <c r="E2903" s="66"/>
      <c r="F2903" s="24"/>
      <c r="G2903" s="24"/>
      <c r="H2903" s="89"/>
      <c r="I2903" s="89"/>
      <c r="J2903" s="24"/>
      <c r="K2903" s="24"/>
      <c r="L2903" s="89"/>
      <c r="M2903" s="24"/>
      <c r="N2903" s="24"/>
      <c r="O2903" s="25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  <c r="AA2903" s="24"/>
      <c r="AB2903" s="88"/>
    </row>
    <row r="2904" spans="2:28" x14ac:dyDescent="0.35">
      <c r="B2904" s="24"/>
      <c r="C2904" s="24"/>
      <c r="D2904" s="24"/>
      <c r="E2904" s="66"/>
      <c r="F2904" s="24"/>
      <c r="G2904" s="24"/>
      <c r="H2904" s="89"/>
      <c r="I2904" s="89"/>
      <c r="J2904" s="24"/>
      <c r="K2904" s="24"/>
      <c r="L2904" s="89"/>
      <c r="M2904" s="24"/>
      <c r="N2904" s="24"/>
      <c r="O2904" s="25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  <c r="AA2904" s="24"/>
      <c r="AB2904" s="88"/>
    </row>
    <row r="2905" spans="2:28" x14ac:dyDescent="0.35">
      <c r="B2905" s="24"/>
      <c r="C2905" s="24"/>
      <c r="D2905" s="24"/>
      <c r="E2905" s="66"/>
      <c r="F2905" s="24"/>
      <c r="G2905" s="24"/>
      <c r="H2905" s="89"/>
      <c r="I2905" s="89"/>
      <c r="J2905" s="24"/>
      <c r="K2905" s="24"/>
      <c r="L2905" s="89"/>
      <c r="M2905" s="24"/>
      <c r="N2905" s="24"/>
      <c r="O2905" s="25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  <c r="AA2905" s="24"/>
      <c r="AB2905" s="88"/>
    </row>
    <row r="2906" spans="2:28" x14ac:dyDescent="0.35">
      <c r="B2906" s="24"/>
      <c r="C2906" s="24"/>
      <c r="D2906" s="24"/>
      <c r="E2906" s="66"/>
      <c r="F2906" s="24"/>
      <c r="G2906" s="24"/>
      <c r="H2906" s="89"/>
      <c r="I2906" s="89"/>
      <c r="J2906" s="24"/>
      <c r="K2906" s="24"/>
      <c r="L2906" s="89"/>
      <c r="M2906" s="24"/>
      <c r="N2906" s="24"/>
      <c r="O2906" s="25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  <c r="AA2906" s="24"/>
      <c r="AB2906" s="88"/>
    </row>
    <row r="2907" spans="2:28" x14ac:dyDescent="0.35">
      <c r="B2907" s="24"/>
      <c r="C2907" s="24"/>
      <c r="D2907" s="24"/>
      <c r="E2907" s="66"/>
      <c r="F2907" s="24"/>
      <c r="G2907" s="24"/>
      <c r="H2907" s="89"/>
      <c r="I2907" s="89"/>
      <c r="J2907" s="24"/>
      <c r="K2907" s="24"/>
      <c r="L2907" s="89"/>
      <c r="M2907" s="24"/>
      <c r="N2907" s="24"/>
      <c r="O2907" s="25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  <c r="AA2907" s="24"/>
      <c r="AB2907" s="88"/>
    </row>
    <row r="2908" spans="2:28" x14ac:dyDescent="0.35">
      <c r="B2908" s="24"/>
      <c r="C2908" s="24"/>
      <c r="D2908" s="24"/>
      <c r="E2908" s="66"/>
      <c r="F2908" s="24"/>
      <c r="G2908" s="24"/>
      <c r="H2908" s="89"/>
      <c r="I2908" s="89"/>
      <c r="J2908" s="24"/>
      <c r="K2908" s="24"/>
      <c r="L2908" s="89"/>
      <c r="M2908" s="24"/>
      <c r="N2908" s="24"/>
      <c r="O2908" s="25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  <c r="AA2908" s="24"/>
      <c r="AB2908" s="88"/>
    </row>
    <row r="2909" spans="2:28" x14ac:dyDescent="0.35">
      <c r="B2909" s="24"/>
      <c r="C2909" s="24"/>
      <c r="D2909" s="24"/>
      <c r="E2909" s="66"/>
      <c r="F2909" s="24"/>
      <c r="G2909" s="24"/>
      <c r="H2909" s="89"/>
      <c r="I2909" s="89"/>
      <c r="J2909" s="24"/>
      <c r="K2909" s="24"/>
      <c r="L2909" s="89"/>
      <c r="M2909" s="24"/>
      <c r="N2909" s="24"/>
      <c r="O2909" s="25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  <c r="AA2909" s="24"/>
      <c r="AB2909" s="88"/>
    </row>
    <row r="2910" spans="2:28" x14ac:dyDescent="0.35">
      <c r="B2910" s="24"/>
      <c r="C2910" s="24"/>
      <c r="D2910" s="24"/>
      <c r="E2910" s="66"/>
      <c r="F2910" s="24"/>
      <c r="G2910" s="24"/>
      <c r="H2910" s="89"/>
      <c r="I2910" s="89"/>
      <c r="J2910" s="24"/>
      <c r="K2910" s="24"/>
      <c r="L2910" s="89"/>
      <c r="M2910" s="24"/>
      <c r="N2910" s="24"/>
      <c r="O2910" s="25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  <c r="AA2910" s="24"/>
      <c r="AB2910" s="88"/>
    </row>
    <row r="2911" spans="2:28" x14ac:dyDescent="0.35">
      <c r="B2911" s="24"/>
      <c r="C2911" s="24"/>
      <c r="D2911" s="24"/>
      <c r="E2911" s="66"/>
      <c r="F2911" s="24"/>
      <c r="G2911" s="24"/>
      <c r="H2911" s="89"/>
      <c r="I2911" s="89"/>
      <c r="J2911" s="24"/>
      <c r="K2911" s="24"/>
      <c r="L2911" s="89"/>
      <c r="M2911" s="24"/>
      <c r="N2911" s="24"/>
      <c r="O2911" s="25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  <c r="AA2911" s="24"/>
      <c r="AB2911" s="88"/>
    </row>
    <row r="2912" spans="2:28" x14ac:dyDescent="0.35">
      <c r="B2912" s="24"/>
      <c r="C2912" s="24"/>
      <c r="D2912" s="24"/>
      <c r="E2912" s="66"/>
      <c r="F2912" s="24"/>
      <c r="G2912" s="24"/>
      <c r="H2912" s="89"/>
      <c r="I2912" s="89"/>
      <c r="J2912" s="24"/>
      <c r="K2912" s="24"/>
      <c r="L2912" s="89"/>
      <c r="M2912" s="24"/>
      <c r="N2912" s="24"/>
      <c r="O2912" s="25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  <c r="AA2912" s="24"/>
      <c r="AB2912" s="88"/>
    </row>
    <row r="2913" spans="2:28" x14ac:dyDescent="0.35">
      <c r="B2913" s="24"/>
      <c r="C2913" s="24"/>
      <c r="D2913" s="24"/>
      <c r="E2913" s="66"/>
      <c r="F2913" s="24"/>
      <c r="G2913" s="24"/>
      <c r="H2913" s="89"/>
      <c r="I2913" s="89"/>
      <c r="J2913" s="24"/>
      <c r="K2913" s="24"/>
      <c r="L2913" s="89"/>
      <c r="M2913" s="24"/>
      <c r="N2913" s="24"/>
      <c r="O2913" s="25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  <c r="AA2913" s="24"/>
      <c r="AB2913" s="88"/>
    </row>
    <row r="2914" spans="2:28" x14ac:dyDescent="0.35">
      <c r="B2914" s="24"/>
      <c r="C2914" s="24"/>
      <c r="D2914" s="24"/>
      <c r="E2914" s="66"/>
      <c r="F2914" s="24"/>
      <c r="G2914" s="24"/>
      <c r="H2914" s="89"/>
      <c r="I2914" s="89"/>
      <c r="J2914" s="24"/>
      <c r="K2914" s="24"/>
      <c r="L2914" s="89"/>
      <c r="M2914" s="24"/>
      <c r="N2914" s="24"/>
      <c r="O2914" s="25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  <c r="AA2914" s="24"/>
      <c r="AB2914" s="88"/>
    </row>
    <row r="2915" spans="2:28" x14ac:dyDescent="0.35">
      <c r="B2915" s="24"/>
      <c r="C2915" s="24"/>
      <c r="D2915" s="24"/>
      <c r="E2915" s="66"/>
      <c r="F2915" s="24"/>
      <c r="G2915" s="24"/>
      <c r="H2915" s="89"/>
      <c r="I2915" s="89"/>
      <c r="J2915" s="24"/>
      <c r="K2915" s="24"/>
      <c r="L2915" s="89"/>
      <c r="M2915" s="24"/>
      <c r="N2915" s="24"/>
      <c r="O2915" s="25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  <c r="AA2915" s="24"/>
      <c r="AB2915" s="88"/>
    </row>
    <row r="2916" spans="2:28" x14ac:dyDescent="0.35">
      <c r="B2916" s="24"/>
      <c r="C2916" s="24"/>
      <c r="D2916" s="24"/>
      <c r="E2916" s="66"/>
      <c r="F2916" s="24"/>
      <c r="G2916" s="24"/>
      <c r="H2916" s="89"/>
      <c r="I2916" s="89"/>
      <c r="J2916" s="24"/>
      <c r="K2916" s="24"/>
      <c r="L2916" s="89"/>
      <c r="M2916" s="24"/>
      <c r="N2916" s="24"/>
      <c r="O2916" s="25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  <c r="AA2916" s="24"/>
      <c r="AB2916" s="88"/>
    </row>
    <row r="2917" spans="2:28" x14ac:dyDescent="0.35">
      <c r="B2917" s="24"/>
      <c r="C2917" s="24"/>
      <c r="D2917" s="24"/>
      <c r="E2917" s="66"/>
      <c r="F2917" s="24"/>
      <c r="G2917" s="24"/>
      <c r="H2917" s="89"/>
      <c r="I2917" s="89"/>
      <c r="J2917" s="24"/>
      <c r="K2917" s="24"/>
      <c r="L2917" s="89"/>
      <c r="M2917" s="24"/>
      <c r="N2917" s="24"/>
      <c r="O2917" s="25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  <c r="AA2917" s="24"/>
      <c r="AB2917" s="88"/>
    </row>
    <row r="2918" spans="2:28" x14ac:dyDescent="0.35">
      <c r="B2918" s="24"/>
      <c r="C2918" s="24"/>
      <c r="D2918" s="24"/>
      <c r="E2918" s="66"/>
      <c r="F2918" s="24"/>
      <c r="G2918" s="24"/>
      <c r="H2918" s="89"/>
      <c r="I2918" s="89"/>
      <c r="J2918" s="24"/>
      <c r="K2918" s="24"/>
      <c r="L2918" s="89"/>
      <c r="M2918" s="24"/>
      <c r="N2918" s="24"/>
      <c r="O2918" s="25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  <c r="AA2918" s="24"/>
      <c r="AB2918" s="88"/>
    </row>
    <row r="2919" spans="2:28" x14ac:dyDescent="0.35">
      <c r="B2919" s="24"/>
      <c r="C2919" s="24"/>
      <c r="D2919" s="24"/>
      <c r="E2919" s="66"/>
      <c r="F2919" s="24"/>
      <c r="G2919" s="24"/>
      <c r="H2919" s="89"/>
      <c r="I2919" s="89"/>
      <c r="J2919" s="24"/>
      <c r="K2919" s="24"/>
      <c r="L2919" s="89"/>
      <c r="M2919" s="24"/>
      <c r="N2919" s="24"/>
      <c r="O2919" s="25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  <c r="AA2919" s="24"/>
      <c r="AB2919" s="88"/>
    </row>
    <row r="2920" spans="2:28" x14ac:dyDescent="0.35">
      <c r="B2920" s="24"/>
      <c r="C2920" s="24"/>
      <c r="D2920" s="24"/>
      <c r="E2920" s="66"/>
      <c r="F2920" s="24"/>
      <c r="G2920" s="24"/>
      <c r="H2920" s="89"/>
      <c r="I2920" s="89"/>
      <c r="J2920" s="24"/>
      <c r="K2920" s="24"/>
      <c r="L2920" s="89"/>
      <c r="M2920" s="24"/>
      <c r="N2920" s="24"/>
      <c r="O2920" s="25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  <c r="AA2920" s="24"/>
      <c r="AB2920" s="88"/>
    </row>
    <row r="2921" spans="2:28" x14ac:dyDescent="0.35">
      <c r="B2921" s="24"/>
      <c r="C2921" s="24"/>
      <c r="D2921" s="24"/>
      <c r="E2921" s="66"/>
      <c r="F2921" s="24"/>
      <c r="G2921" s="24"/>
      <c r="H2921" s="89"/>
      <c r="I2921" s="89"/>
      <c r="J2921" s="24"/>
      <c r="K2921" s="24"/>
      <c r="L2921" s="89"/>
      <c r="M2921" s="24"/>
      <c r="N2921" s="24"/>
      <c r="O2921" s="25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  <c r="AA2921" s="24"/>
      <c r="AB2921" s="88"/>
    </row>
    <row r="2922" spans="2:28" x14ac:dyDescent="0.35">
      <c r="B2922" s="24"/>
      <c r="C2922" s="24"/>
      <c r="D2922" s="24"/>
      <c r="E2922" s="66"/>
      <c r="F2922" s="24"/>
      <c r="G2922" s="24"/>
      <c r="H2922" s="89"/>
      <c r="I2922" s="89"/>
      <c r="J2922" s="24"/>
      <c r="K2922" s="24"/>
      <c r="L2922" s="89"/>
      <c r="M2922" s="24"/>
      <c r="N2922" s="24"/>
      <c r="O2922" s="25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  <c r="AA2922" s="24"/>
      <c r="AB2922" s="88"/>
    </row>
    <row r="2923" spans="2:28" x14ac:dyDescent="0.35">
      <c r="B2923" s="24"/>
      <c r="C2923" s="24"/>
      <c r="D2923" s="24"/>
      <c r="E2923" s="66"/>
      <c r="F2923" s="24"/>
      <c r="G2923" s="24"/>
      <c r="H2923" s="89"/>
      <c r="I2923" s="89"/>
      <c r="J2923" s="24"/>
      <c r="K2923" s="24"/>
      <c r="L2923" s="89"/>
      <c r="M2923" s="24"/>
      <c r="N2923" s="24"/>
      <c r="O2923" s="25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  <c r="AA2923" s="24"/>
      <c r="AB2923" s="88"/>
    </row>
    <row r="2924" spans="2:28" x14ac:dyDescent="0.35">
      <c r="B2924" s="24"/>
      <c r="C2924" s="24"/>
      <c r="D2924" s="24"/>
      <c r="E2924" s="66"/>
      <c r="F2924" s="24"/>
      <c r="G2924" s="24"/>
      <c r="H2924" s="89"/>
      <c r="I2924" s="89"/>
      <c r="J2924" s="24"/>
      <c r="K2924" s="24"/>
      <c r="L2924" s="89"/>
      <c r="M2924" s="24"/>
      <c r="N2924" s="24"/>
      <c r="O2924" s="25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  <c r="AA2924" s="24"/>
      <c r="AB2924" s="88"/>
    </row>
    <row r="2925" spans="2:28" x14ac:dyDescent="0.35">
      <c r="B2925" s="24"/>
      <c r="C2925" s="24"/>
      <c r="D2925" s="24"/>
      <c r="E2925" s="66"/>
      <c r="F2925" s="24"/>
      <c r="G2925" s="24"/>
      <c r="H2925" s="89"/>
      <c r="I2925" s="89"/>
      <c r="J2925" s="24"/>
      <c r="K2925" s="24"/>
      <c r="L2925" s="89"/>
      <c r="M2925" s="24"/>
      <c r="N2925" s="24"/>
      <c r="O2925" s="25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  <c r="AA2925" s="24"/>
      <c r="AB2925" s="88"/>
    </row>
    <row r="2926" spans="2:28" x14ac:dyDescent="0.35">
      <c r="B2926" s="24"/>
      <c r="C2926" s="24"/>
      <c r="D2926" s="24"/>
      <c r="E2926" s="66"/>
      <c r="F2926" s="24"/>
      <c r="G2926" s="24"/>
      <c r="H2926" s="89"/>
      <c r="I2926" s="89"/>
      <c r="J2926" s="24"/>
      <c r="K2926" s="24"/>
      <c r="L2926" s="89"/>
      <c r="M2926" s="24"/>
      <c r="N2926" s="24"/>
      <c r="O2926" s="25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  <c r="AA2926" s="24"/>
      <c r="AB2926" s="88"/>
    </row>
    <row r="2927" spans="2:28" x14ac:dyDescent="0.35">
      <c r="B2927" s="24"/>
      <c r="C2927" s="24"/>
      <c r="D2927" s="24"/>
      <c r="E2927" s="66"/>
      <c r="F2927" s="24"/>
      <c r="G2927" s="24"/>
      <c r="H2927" s="89"/>
      <c r="I2927" s="89"/>
      <c r="J2927" s="24"/>
      <c r="K2927" s="24"/>
      <c r="L2927" s="89"/>
      <c r="M2927" s="24"/>
      <c r="N2927" s="24"/>
      <c r="O2927" s="25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  <c r="AA2927" s="24"/>
      <c r="AB2927" s="88"/>
    </row>
    <row r="2928" spans="2:28" x14ac:dyDescent="0.35">
      <c r="B2928" s="24"/>
      <c r="C2928" s="24"/>
      <c r="D2928" s="24"/>
      <c r="E2928" s="66"/>
      <c r="F2928" s="24"/>
      <c r="G2928" s="24"/>
      <c r="H2928" s="89"/>
      <c r="I2928" s="89"/>
      <c r="J2928" s="24"/>
      <c r="K2928" s="24"/>
      <c r="L2928" s="89"/>
      <c r="M2928" s="24"/>
      <c r="N2928" s="24"/>
      <c r="O2928" s="25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  <c r="AA2928" s="24"/>
      <c r="AB2928" s="88"/>
    </row>
    <row r="2929" spans="2:28" x14ac:dyDescent="0.35">
      <c r="B2929" s="24"/>
      <c r="C2929" s="24"/>
      <c r="D2929" s="24"/>
      <c r="E2929" s="66"/>
      <c r="F2929" s="24"/>
      <c r="G2929" s="24"/>
      <c r="H2929" s="89"/>
      <c r="I2929" s="89"/>
      <c r="J2929" s="24"/>
      <c r="K2929" s="24"/>
      <c r="L2929" s="89"/>
      <c r="M2929" s="24"/>
      <c r="N2929" s="24"/>
      <c r="O2929" s="25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  <c r="AA2929" s="24"/>
      <c r="AB2929" s="88"/>
    </row>
    <row r="2930" spans="2:28" x14ac:dyDescent="0.35">
      <c r="B2930" s="24"/>
      <c r="C2930" s="24"/>
      <c r="D2930" s="24"/>
      <c r="E2930" s="66"/>
      <c r="F2930" s="24"/>
      <c r="G2930" s="24"/>
      <c r="H2930" s="89"/>
      <c r="I2930" s="89"/>
      <c r="J2930" s="24"/>
      <c r="K2930" s="24"/>
      <c r="L2930" s="89"/>
      <c r="M2930" s="24"/>
      <c r="N2930" s="24"/>
      <c r="O2930" s="25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  <c r="AA2930" s="24"/>
      <c r="AB2930" s="88"/>
    </row>
    <row r="2931" spans="2:28" x14ac:dyDescent="0.35">
      <c r="B2931" s="24"/>
      <c r="C2931" s="24"/>
      <c r="D2931" s="24"/>
      <c r="E2931" s="66"/>
      <c r="F2931" s="24"/>
      <c r="G2931" s="24"/>
      <c r="H2931" s="89"/>
      <c r="I2931" s="89"/>
      <c r="J2931" s="24"/>
      <c r="K2931" s="24"/>
      <c r="L2931" s="89"/>
      <c r="M2931" s="24"/>
      <c r="N2931" s="24"/>
      <c r="O2931" s="25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  <c r="AA2931" s="24"/>
      <c r="AB2931" s="88"/>
    </row>
    <row r="2932" spans="2:28" x14ac:dyDescent="0.35">
      <c r="B2932" s="24"/>
      <c r="C2932" s="24"/>
      <c r="D2932" s="24"/>
      <c r="E2932" s="66"/>
      <c r="F2932" s="24"/>
      <c r="G2932" s="24"/>
      <c r="H2932" s="89"/>
      <c r="I2932" s="89"/>
      <c r="J2932" s="24"/>
      <c r="K2932" s="24"/>
      <c r="L2932" s="89"/>
      <c r="M2932" s="24"/>
      <c r="N2932" s="24"/>
      <c r="O2932" s="25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  <c r="AA2932" s="24"/>
      <c r="AB2932" s="88"/>
    </row>
    <row r="2933" spans="2:28" x14ac:dyDescent="0.35">
      <c r="B2933" s="24"/>
      <c r="C2933" s="24"/>
      <c r="D2933" s="24"/>
      <c r="E2933" s="66"/>
      <c r="F2933" s="24"/>
      <c r="G2933" s="24"/>
      <c r="H2933" s="89"/>
      <c r="I2933" s="89"/>
      <c r="J2933" s="24"/>
      <c r="K2933" s="24"/>
      <c r="L2933" s="89"/>
      <c r="M2933" s="24"/>
      <c r="N2933" s="24"/>
      <c r="O2933" s="25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  <c r="AA2933" s="24"/>
      <c r="AB2933" s="88"/>
    </row>
    <row r="2934" spans="2:28" x14ac:dyDescent="0.35">
      <c r="B2934" s="24"/>
      <c r="C2934" s="24"/>
      <c r="D2934" s="24"/>
      <c r="E2934" s="66"/>
      <c r="F2934" s="24"/>
      <c r="G2934" s="24"/>
      <c r="H2934" s="89"/>
      <c r="I2934" s="89"/>
      <c r="J2934" s="24"/>
      <c r="K2934" s="24"/>
      <c r="L2934" s="89"/>
      <c r="M2934" s="24"/>
      <c r="N2934" s="24"/>
      <c r="O2934" s="25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  <c r="AA2934" s="24"/>
      <c r="AB2934" s="88"/>
    </row>
    <row r="2935" spans="2:28" x14ac:dyDescent="0.35">
      <c r="B2935" s="24"/>
      <c r="C2935" s="24"/>
      <c r="D2935" s="24"/>
      <c r="E2935" s="66"/>
      <c r="F2935" s="24"/>
      <c r="G2935" s="24"/>
      <c r="H2935" s="89"/>
      <c r="I2935" s="89"/>
      <c r="J2935" s="24"/>
      <c r="K2935" s="24"/>
      <c r="L2935" s="89"/>
      <c r="M2935" s="24"/>
      <c r="N2935" s="24"/>
      <c r="O2935" s="25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  <c r="AA2935" s="24"/>
      <c r="AB2935" s="88"/>
    </row>
    <row r="2936" spans="2:28" x14ac:dyDescent="0.35">
      <c r="B2936" s="24"/>
      <c r="C2936" s="24"/>
      <c r="D2936" s="24"/>
      <c r="E2936" s="66"/>
      <c r="F2936" s="24"/>
      <c r="G2936" s="24"/>
      <c r="H2936" s="89"/>
      <c r="I2936" s="89"/>
      <c r="J2936" s="24"/>
      <c r="K2936" s="24"/>
      <c r="L2936" s="89"/>
      <c r="M2936" s="24"/>
      <c r="N2936" s="24"/>
      <c r="O2936" s="25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  <c r="AA2936" s="24"/>
      <c r="AB2936" s="88"/>
    </row>
    <row r="2937" spans="2:28" x14ac:dyDescent="0.35">
      <c r="B2937" s="24"/>
      <c r="C2937" s="24"/>
      <c r="D2937" s="24"/>
      <c r="E2937" s="66"/>
      <c r="F2937" s="24"/>
      <c r="G2937" s="24"/>
      <c r="H2937" s="89"/>
      <c r="I2937" s="89"/>
      <c r="J2937" s="24"/>
      <c r="K2937" s="24"/>
      <c r="L2937" s="89"/>
      <c r="M2937" s="24"/>
      <c r="N2937" s="24"/>
      <c r="O2937" s="25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  <c r="AA2937" s="24"/>
      <c r="AB2937" s="88"/>
    </row>
    <row r="2938" spans="2:28" x14ac:dyDescent="0.35">
      <c r="B2938" s="24"/>
      <c r="C2938" s="24"/>
      <c r="D2938" s="24"/>
      <c r="E2938" s="66"/>
      <c r="F2938" s="24"/>
      <c r="G2938" s="24"/>
      <c r="H2938" s="89"/>
      <c r="I2938" s="89"/>
      <c r="J2938" s="24"/>
      <c r="K2938" s="24"/>
      <c r="L2938" s="89"/>
      <c r="M2938" s="24"/>
      <c r="N2938" s="24"/>
      <c r="O2938" s="25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  <c r="AA2938" s="24"/>
      <c r="AB2938" s="88"/>
    </row>
    <row r="2939" spans="2:28" x14ac:dyDescent="0.35">
      <c r="B2939" s="24"/>
      <c r="C2939" s="24"/>
      <c r="D2939" s="24"/>
      <c r="E2939" s="66"/>
      <c r="F2939" s="24"/>
      <c r="G2939" s="24"/>
      <c r="H2939" s="89"/>
      <c r="I2939" s="89"/>
      <c r="J2939" s="24"/>
      <c r="K2939" s="24"/>
      <c r="L2939" s="89"/>
      <c r="M2939" s="24"/>
      <c r="N2939" s="24"/>
      <c r="O2939" s="25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  <c r="AA2939" s="24"/>
      <c r="AB2939" s="88"/>
    </row>
    <row r="2940" spans="2:28" x14ac:dyDescent="0.35">
      <c r="B2940" s="24"/>
      <c r="C2940" s="24"/>
      <c r="D2940" s="24"/>
      <c r="E2940" s="66"/>
      <c r="F2940" s="24"/>
      <c r="G2940" s="24"/>
      <c r="H2940" s="89"/>
      <c r="I2940" s="89"/>
      <c r="J2940" s="24"/>
      <c r="K2940" s="24"/>
      <c r="L2940" s="89"/>
      <c r="M2940" s="24"/>
      <c r="N2940" s="24"/>
      <c r="O2940" s="25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  <c r="AA2940" s="24"/>
      <c r="AB2940" s="88"/>
    </row>
    <row r="2941" spans="2:28" x14ac:dyDescent="0.35">
      <c r="B2941" s="24"/>
      <c r="C2941" s="24"/>
      <c r="D2941" s="24"/>
      <c r="E2941" s="66"/>
      <c r="F2941" s="24"/>
      <c r="G2941" s="24"/>
      <c r="H2941" s="89"/>
      <c r="I2941" s="89"/>
      <c r="J2941" s="24"/>
      <c r="K2941" s="24"/>
      <c r="L2941" s="89"/>
      <c r="M2941" s="24"/>
      <c r="N2941" s="24"/>
      <c r="O2941" s="25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  <c r="AA2941" s="24"/>
      <c r="AB2941" s="88"/>
    </row>
    <row r="2942" spans="2:28" x14ac:dyDescent="0.35">
      <c r="B2942" s="24"/>
      <c r="C2942" s="24"/>
      <c r="D2942" s="24"/>
      <c r="E2942" s="66"/>
      <c r="F2942" s="24"/>
      <c r="G2942" s="24"/>
      <c r="H2942" s="89"/>
      <c r="I2942" s="89"/>
      <c r="J2942" s="24"/>
      <c r="K2942" s="24"/>
      <c r="L2942" s="89"/>
      <c r="M2942" s="24"/>
      <c r="N2942" s="24"/>
      <c r="O2942" s="25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  <c r="AA2942" s="24"/>
      <c r="AB2942" s="88"/>
    </row>
    <row r="2943" spans="2:28" x14ac:dyDescent="0.35">
      <c r="B2943" s="24"/>
      <c r="C2943" s="24"/>
      <c r="D2943" s="24"/>
      <c r="E2943" s="66"/>
      <c r="F2943" s="24"/>
      <c r="G2943" s="24"/>
      <c r="H2943" s="89"/>
      <c r="I2943" s="89"/>
      <c r="J2943" s="24"/>
      <c r="K2943" s="24"/>
      <c r="L2943" s="89"/>
      <c r="M2943" s="24"/>
      <c r="N2943" s="24"/>
      <c r="O2943" s="25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  <c r="AA2943" s="24"/>
      <c r="AB2943" s="88"/>
    </row>
    <row r="2944" spans="2:28" x14ac:dyDescent="0.35">
      <c r="B2944" s="24"/>
      <c r="C2944" s="24"/>
      <c r="D2944" s="24"/>
      <c r="E2944" s="66"/>
      <c r="F2944" s="24"/>
      <c r="G2944" s="24"/>
      <c r="H2944" s="89"/>
      <c r="I2944" s="89"/>
      <c r="J2944" s="24"/>
      <c r="K2944" s="24"/>
      <c r="L2944" s="89"/>
      <c r="M2944" s="24"/>
      <c r="N2944" s="24"/>
      <c r="O2944" s="25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  <c r="AA2944" s="24"/>
      <c r="AB2944" s="88"/>
    </row>
    <row r="2945" spans="2:28" x14ac:dyDescent="0.35">
      <c r="B2945" s="24"/>
      <c r="C2945" s="24"/>
      <c r="D2945" s="24"/>
      <c r="E2945" s="66"/>
      <c r="F2945" s="24"/>
      <c r="G2945" s="24"/>
      <c r="H2945" s="89"/>
      <c r="I2945" s="89"/>
      <c r="J2945" s="24"/>
      <c r="K2945" s="24"/>
      <c r="L2945" s="89"/>
      <c r="M2945" s="24"/>
      <c r="N2945" s="24"/>
      <c r="O2945" s="25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  <c r="AA2945" s="24"/>
      <c r="AB2945" s="88"/>
    </row>
    <row r="2946" spans="2:28" x14ac:dyDescent="0.35">
      <c r="B2946" s="24"/>
      <c r="C2946" s="24"/>
      <c r="D2946" s="24"/>
      <c r="E2946" s="66"/>
      <c r="F2946" s="24"/>
      <c r="G2946" s="24"/>
      <c r="H2946" s="89"/>
      <c r="I2946" s="89"/>
      <c r="J2946" s="24"/>
      <c r="K2946" s="24"/>
      <c r="L2946" s="89"/>
      <c r="M2946" s="24"/>
      <c r="N2946" s="24"/>
      <c r="O2946" s="25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  <c r="AA2946" s="24"/>
      <c r="AB2946" s="88"/>
    </row>
    <row r="2947" spans="2:28" x14ac:dyDescent="0.35">
      <c r="B2947" s="24"/>
      <c r="C2947" s="24"/>
      <c r="D2947" s="24"/>
      <c r="E2947" s="66"/>
      <c r="F2947" s="24"/>
      <c r="G2947" s="24"/>
      <c r="H2947" s="89"/>
      <c r="I2947" s="89"/>
      <c r="J2947" s="24"/>
      <c r="K2947" s="24"/>
      <c r="L2947" s="89"/>
      <c r="M2947" s="24"/>
      <c r="N2947" s="24"/>
      <c r="O2947" s="25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  <c r="AA2947" s="24"/>
      <c r="AB2947" s="88"/>
    </row>
    <row r="2948" spans="2:28" x14ac:dyDescent="0.35">
      <c r="B2948" s="24"/>
      <c r="C2948" s="24"/>
      <c r="D2948" s="24"/>
      <c r="E2948" s="66"/>
      <c r="F2948" s="24"/>
      <c r="G2948" s="24"/>
      <c r="H2948" s="89"/>
      <c r="I2948" s="89"/>
      <c r="J2948" s="24"/>
      <c r="K2948" s="24"/>
      <c r="L2948" s="89"/>
      <c r="M2948" s="24"/>
      <c r="N2948" s="24"/>
      <c r="O2948" s="25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  <c r="AA2948" s="24"/>
      <c r="AB2948" s="88"/>
    </row>
    <row r="2949" spans="2:28" x14ac:dyDescent="0.35">
      <c r="B2949" s="24"/>
      <c r="C2949" s="24"/>
      <c r="D2949" s="24"/>
      <c r="E2949" s="66"/>
      <c r="F2949" s="24"/>
      <c r="G2949" s="24"/>
      <c r="H2949" s="89"/>
      <c r="I2949" s="89"/>
      <c r="J2949" s="24"/>
      <c r="K2949" s="24"/>
      <c r="L2949" s="89"/>
      <c r="M2949" s="24"/>
      <c r="N2949" s="24"/>
      <c r="O2949" s="25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  <c r="AA2949" s="24"/>
      <c r="AB2949" s="88"/>
    </row>
    <row r="2950" spans="2:28" x14ac:dyDescent="0.35">
      <c r="B2950" s="24"/>
      <c r="C2950" s="24"/>
      <c r="D2950" s="24"/>
      <c r="E2950" s="66"/>
      <c r="F2950" s="24"/>
      <c r="G2950" s="24"/>
      <c r="H2950" s="89"/>
      <c r="I2950" s="89"/>
      <c r="J2950" s="24"/>
      <c r="K2950" s="24"/>
      <c r="L2950" s="89"/>
      <c r="M2950" s="24"/>
      <c r="N2950" s="24"/>
      <c r="O2950" s="25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  <c r="AA2950" s="24"/>
      <c r="AB2950" s="88"/>
    </row>
    <row r="2951" spans="2:28" x14ac:dyDescent="0.35">
      <c r="B2951" s="24"/>
      <c r="C2951" s="24"/>
      <c r="D2951" s="24"/>
      <c r="E2951" s="66"/>
      <c r="F2951" s="24"/>
      <c r="G2951" s="24"/>
      <c r="H2951" s="89"/>
      <c r="I2951" s="89"/>
      <c r="J2951" s="24"/>
      <c r="K2951" s="24"/>
      <c r="L2951" s="89"/>
      <c r="M2951" s="24"/>
      <c r="N2951" s="24"/>
      <c r="O2951" s="25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  <c r="AA2951" s="24"/>
      <c r="AB2951" s="88"/>
    </row>
    <row r="2952" spans="2:28" x14ac:dyDescent="0.35">
      <c r="B2952" s="24"/>
      <c r="C2952" s="24"/>
      <c r="D2952" s="24"/>
      <c r="E2952" s="66"/>
      <c r="F2952" s="24"/>
      <c r="G2952" s="24"/>
      <c r="H2952" s="89"/>
      <c r="I2952" s="89"/>
      <c r="J2952" s="24"/>
      <c r="K2952" s="24"/>
      <c r="L2952" s="89"/>
      <c r="M2952" s="24"/>
      <c r="N2952" s="24"/>
      <c r="O2952" s="25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  <c r="AA2952" s="24"/>
      <c r="AB2952" s="88"/>
    </row>
    <row r="2953" spans="2:28" x14ac:dyDescent="0.35">
      <c r="B2953" s="24"/>
      <c r="C2953" s="24"/>
      <c r="D2953" s="24"/>
      <c r="E2953" s="66"/>
      <c r="F2953" s="24"/>
      <c r="G2953" s="24"/>
      <c r="H2953" s="89"/>
      <c r="I2953" s="89"/>
      <c r="J2953" s="24"/>
      <c r="K2953" s="24"/>
      <c r="L2953" s="89"/>
      <c r="M2953" s="24"/>
      <c r="N2953" s="24"/>
      <c r="O2953" s="25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  <c r="AA2953" s="24"/>
      <c r="AB2953" s="88"/>
    </row>
    <row r="2954" spans="2:28" x14ac:dyDescent="0.35">
      <c r="B2954" s="24"/>
      <c r="C2954" s="24"/>
      <c r="D2954" s="24"/>
      <c r="E2954" s="66"/>
      <c r="F2954" s="24"/>
      <c r="G2954" s="24"/>
      <c r="H2954" s="89"/>
      <c r="I2954" s="89"/>
      <c r="J2954" s="24"/>
      <c r="K2954" s="24"/>
      <c r="L2954" s="89"/>
      <c r="M2954" s="24"/>
      <c r="N2954" s="24"/>
      <c r="O2954" s="25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  <c r="AA2954" s="24"/>
      <c r="AB2954" s="88"/>
    </row>
    <row r="2955" spans="2:28" x14ac:dyDescent="0.35">
      <c r="B2955" s="24"/>
      <c r="C2955" s="24"/>
      <c r="D2955" s="24"/>
      <c r="E2955" s="66"/>
      <c r="F2955" s="24"/>
      <c r="G2955" s="24"/>
      <c r="H2955" s="89"/>
      <c r="I2955" s="89"/>
      <c r="J2955" s="24"/>
      <c r="K2955" s="24"/>
      <c r="L2955" s="89"/>
      <c r="M2955" s="24"/>
      <c r="N2955" s="24"/>
      <c r="O2955" s="25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  <c r="AA2955" s="24"/>
      <c r="AB2955" s="88"/>
    </row>
    <row r="2956" spans="2:28" x14ac:dyDescent="0.35">
      <c r="B2956" s="24"/>
      <c r="C2956" s="24"/>
      <c r="D2956" s="24"/>
      <c r="E2956" s="66"/>
      <c r="F2956" s="24"/>
      <c r="G2956" s="24"/>
      <c r="H2956" s="89"/>
      <c r="I2956" s="89"/>
      <c r="J2956" s="24"/>
      <c r="K2956" s="24"/>
      <c r="L2956" s="89"/>
      <c r="M2956" s="24"/>
      <c r="N2956" s="24"/>
      <c r="O2956" s="25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  <c r="AA2956" s="24"/>
      <c r="AB2956" s="88"/>
    </row>
    <row r="2957" spans="2:28" x14ac:dyDescent="0.35">
      <c r="B2957" s="24"/>
      <c r="C2957" s="24"/>
      <c r="D2957" s="24"/>
      <c r="E2957" s="66"/>
      <c r="F2957" s="24"/>
      <c r="G2957" s="24"/>
      <c r="H2957" s="89"/>
      <c r="I2957" s="89"/>
      <c r="J2957" s="24"/>
      <c r="K2957" s="24"/>
      <c r="L2957" s="89"/>
      <c r="M2957" s="24"/>
      <c r="N2957" s="24"/>
      <c r="O2957" s="25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  <c r="AA2957" s="24"/>
      <c r="AB2957" s="88"/>
    </row>
    <row r="2958" spans="2:28" x14ac:dyDescent="0.35">
      <c r="B2958" s="24"/>
      <c r="C2958" s="24"/>
      <c r="D2958" s="24"/>
      <c r="E2958" s="66"/>
      <c r="F2958" s="24"/>
      <c r="G2958" s="24"/>
      <c r="H2958" s="89"/>
      <c r="I2958" s="89"/>
      <c r="J2958" s="24"/>
      <c r="K2958" s="24"/>
      <c r="L2958" s="89"/>
      <c r="M2958" s="24"/>
      <c r="N2958" s="24"/>
      <c r="O2958" s="25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  <c r="AA2958" s="24"/>
      <c r="AB2958" s="88"/>
    </row>
    <row r="2959" spans="2:28" x14ac:dyDescent="0.35">
      <c r="B2959" s="24"/>
      <c r="C2959" s="24"/>
      <c r="D2959" s="24"/>
      <c r="E2959" s="66"/>
      <c r="F2959" s="24"/>
      <c r="G2959" s="24"/>
      <c r="H2959" s="89"/>
      <c r="I2959" s="89"/>
      <c r="J2959" s="24"/>
      <c r="K2959" s="24"/>
      <c r="L2959" s="89"/>
      <c r="M2959" s="24"/>
      <c r="N2959" s="24"/>
      <c r="O2959" s="25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  <c r="AA2959" s="24"/>
      <c r="AB2959" s="88"/>
    </row>
    <row r="2960" spans="2:28" x14ac:dyDescent="0.35">
      <c r="B2960" s="24"/>
      <c r="C2960" s="24"/>
      <c r="D2960" s="24"/>
      <c r="E2960" s="66"/>
      <c r="F2960" s="24"/>
      <c r="G2960" s="24"/>
      <c r="H2960" s="89"/>
      <c r="I2960" s="89"/>
      <c r="J2960" s="24"/>
      <c r="K2960" s="24"/>
      <c r="L2960" s="89"/>
      <c r="M2960" s="24"/>
      <c r="N2960" s="24"/>
      <c r="O2960" s="25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  <c r="AA2960" s="24"/>
      <c r="AB2960" s="88"/>
    </row>
    <row r="2961" spans="2:28" x14ac:dyDescent="0.35">
      <c r="B2961" s="24"/>
      <c r="C2961" s="24"/>
      <c r="D2961" s="24"/>
      <c r="E2961" s="66"/>
      <c r="F2961" s="24"/>
      <c r="G2961" s="24"/>
      <c r="H2961" s="89"/>
      <c r="I2961" s="89"/>
      <c r="J2961" s="24"/>
      <c r="K2961" s="24"/>
      <c r="L2961" s="89"/>
      <c r="M2961" s="24"/>
      <c r="N2961" s="24"/>
      <c r="O2961" s="25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  <c r="AA2961" s="24"/>
      <c r="AB2961" s="88"/>
    </row>
    <row r="2962" spans="2:28" x14ac:dyDescent="0.35">
      <c r="B2962" s="24"/>
      <c r="C2962" s="24"/>
      <c r="D2962" s="24"/>
      <c r="E2962" s="66"/>
      <c r="F2962" s="24"/>
      <c r="G2962" s="24"/>
      <c r="H2962" s="89"/>
      <c r="I2962" s="89"/>
      <c r="J2962" s="24"/>
      <c r="K2962" s="24"/>
      <c r="L2962" s="89"/>
      <c r="M2962" s="24"/>
      <c r="N2962" s="24"/>
      <c r="O2962" s="25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  <c r="AA2962" s="24"/>
      <c r="AB2962" s="88"/>
    </row>
    <row r="2963" spans="2:28" x14ac:dyDescent="0.35">
      <c r="B2963" s="24"/>
      <c r="C2963" s="24"/>
      <c r="D2963" s="24"/>
      <c r="E2963" s="66"/>
      <c r="F2963" s="24"/>
      <c r="G2963" s="24"/>
      <c r="H2963" s="89"/>
      <c r="I2963" s="89"/>
      <c r="J2963" s="24"/>
      <c r="K2963" s="24"/>
      <c r="L2963" s="89"/>
      <c r="M2963" s="24"/>
      <c r="N2963" s="24"/>
      <c r="O2963" s="25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  <c r="AA2963" s="24"/>
      <c r="AB2963" s="88"/>
    </row>
    <row r="2964" spans="2:28" x14ac:dyDescent="0.35">
      <c r="B2964" s="24"/>
      <c r="C2964" s="24"/>
      <c r="D2964" s="24"/>
      <c r="E2964" s="66"/>
      <c r="F2964" s="24"/>
      <c r="G2964" s="24"/>
      <c r="H2964" s="89"/>
      <c r="I2964" s="89"/>
      <c r="J2964" s="24"/>
      <c r="K2964" s="24"/>
      <c r="L2964" s="89"/>
      <c r="M2964" s="24"/>
      <c r="N2964" s="24"/>
      <c r="O2964" s="25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  <c r="AA2964" s="24"/>
      <c r="AB2964" s="88"/>
    </row>
    <row r="2965" spans="2:28" x14ac:dyDescent="0.35">
      <c r="B2965" s="24"/>
      <c r="C2965" s="24"/>
      <c r="D2965" s="24"/>
      <c r="E2965" s="66"/>
      <c r="F2965" s="24"/>
      <c r="G2965" s="24"/>
      <c r="H2965" s="89"/>
      <c r="I2965" s="89"/>
      <c r="J2965" s="24"/>
      <c r="K2965" s="24"/>
      <c r="L2965" s="89"/>
      <c r="M2965" s="24"/>
      <c r="N2965" s="24"/>
      <c r="O2965" s="25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  <c r="AA2965" s="24"/>
      <c r="AB2965" s="88"/>
    </row>
    <row r="2966" spans="2:28" x14ac:dyDescent="0.35">
      <c r="B2966" s="24"/>
      <c r="C2966" s="24"/>
      <c r="D2966" s="24"/>
      <c r="E2966" s="66"/>
      <c r="F2966" s="24"/>
      <c r="G2966" s="24"/>
      <c r="H2966" s="89"/>
      <c r="I2966" s="89"/>
      <c r="J2966" s="24"/>
      <c r="K2966" s="24"/>
      <c r="L2966" s="89"/>
      <c r="M2966" s="24"/>
      <c r="N2966" s="24"/>
      <c r="O2966" s="25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  <c r="AA2966" s="24"/>
      <c r="AB2966" s="88"/>
    </row>
    <row r="2967" spans="2:28" x14ac:dyDescent="0.35">
      <c r="B2967" s="24"/>
      <c r="C2967" s="24"/>
      <c r="D2967" s="24"/>
      <c r="E2967" s="66"/>
      <c r="F2967" s="24"/>
      <c r="G2967" s="24"/>
      <c r="H2967" s="89"/>
      <c r="I2967" s="89"/>
      <c r="J2967" s="24"/>
      <c r="K2967" s="24"/>
      <c r="L2967" s="89"/>
      <c r="M2967" s="24"/>
      <c r="N2967" s="24"/>
      <c r="O2967" s="25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  <c r="AA2967" s="24"/>
      <c r="AB2967" s="88"/>
    </row>
    <row r="2968" spans="2:28" x14ac:dyDescent="0.35">
      <c r="B2968" s="24"/>
      <c r="C2968" s="24"/>
      <c r="D2968" s="24"/>
      <c r="E2968" s="66"/>
      <c r="F2968" s="24"/>
      <c r="G2968" s="24"/>
      <c r="H2968" s="89"/>
      <c r="I2968" s="89"/>
      <c r="J2968" s="24"/>
      <c r="K2968" s="24"/>
      <c r="L2968" s="89"/>
      <c r="M2968" s="24"/>
      <c r="N2968" s="24"/>
      <c r="O2968" s="25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  <c r="AA2968" s="24"/>
      <c r="AB2968" s="88"/>
    </row>
    <row r="2969" spans="2:28" x14ac:dyDescent="0.35">
      <c r="B2969" s="24"/>
      <c r="C2969" s="24"/>
      <c r="D2969" s="24"/>
      <c r="E2969" s="66"/>
      <c r="F2969" s="24"/>
      <c r="G2969" s="24"/>
      <c r="H2969" s="89"/>
      <c r="I2969" s="89"/>
      <c r="J2969" s="24"/>
      <c r="K2969" s="24"/>
      <c r="L2969" s="89"/>
      <c r="M2969" s="24"/>
      <c r="N2969" s="24"/>
      <c r="O2969" s="25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  <c r="AA2969" s="24"/>
      <c r="AB2969" s="88"/>
    </row>
    <row r="2970" spans="2:28" x14ac:dyDescent="0.35">
      <c r="B2970" s="24"/>
      <c r="C2970" s="24"/>
      <c r="D2970" s="24"/>
      <c r="E2970" s="66"/>
      <c r="F2970" s="24"/>
      <c r="G2970" s="24"/>
      <c r="H2970" s="89"/>
      <c r="I2970" s="89"/>
      <c r="J2970" s="24"/>
      <c r="K2970" s="24"/>
      <c r="L2970" s="89"/>
      <c r="M2970" s="24"/>
      <c r="N2970" s="24"/>
      <c r="O2970" s="25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  <c r="AA2970" s="24"/>
      <c r="AB2970" s="88"/>
    </row>
    <row r="2971" spans="2:28" x14ac:dyDescent="0.35">
      <c r="B2971" s="24"/>
      <c r="C2971" s="24"/>
      <c r="D2971" s="24"/>
      <c r="E2971" s="66"/>
      <c r="F2971" s="24"/>
      <c r="G2971" s="24"/>
      <c r="H2971" s="89"/>
      <c r="I2971" s="89"/>
      <c r="J2971" s="24"/>
      <c r="K2971" s="24"/>
      <c r="L2971" s="89"/>
      <c r="M2971" s="24"/>
      <c r="N2971" s="24"/>
      <c r="O2971" s="25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  <c r="AA2971" s="24"/>
      <c r="AB2971" s="88"/>
    </row>
    <row r="2972" spans="2:28" x14ac:dyDescent="0.35">
      <c r="B2972" s="24"/>
      <c r="C2972" s="24"/>
      <c r="D2972" s="24"/>
      <c r="E2972" s="66"/>
      <c r="F2972" s="24"/>
      <c r="G2972" s="24"/>
      <c r="H2972" s="89"/>
      <c r="I2972" s="89"/>
      <c r="J2972" s="24"/>
      <c r="K2972" s="24"/>
      <c r="L2972" s="89"/>
      <c r="M2972" s="24"/>
      <c r="N2972" s="24"/>
      <c r="O2972" s="25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  <c r="AA2972" s="24"/>
      <c r="AB2972" s="88"/>
    </row>
    <row r="2973" spans="2:28" x14ac:dyDescent="0.35">
      <c r="B2973" s="24"/>
      <c r="C2973" s="24"/>
      <c r="D2973" s="24"/>
      <c r="E2973" s="66"/>
      <c r="F2973" s="24"/>
      <c r="G2973" s="24"/>
      <c r="H2973" s="89"/>
      <c r="I2973" s="89"/>
      <c r="J2973" s="24"/>
      <c r="K2973" s="24"/>
      <c r="L2973" s="89"/>
      <c r="M2973" s="24"/>
      <c r="N2973" s="24"/>
      <c r="O2973" s="25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  <c r="AA2973" s="24"/>
      <c r="AB2973" s="88"/>
    </row>
    <row r="2974" spans="2:28" x14ac:dyDescent="0.35">
      <c r="B2974" s="24"/>
      <c r="C2974" s="24"/>
      <c r="D2974" s="24"/>
      <c r="E2974" s="66"/>
      <c r="F2974" s="24"/>
      <c r="G2974" s="24"/>
      <c r="H2974" s="89"/>
      <c r="I2974" s="89"/>
      <c r="J2974" s="24"/>
      <c r="K2974" s="24"/>
      <c r="L2974" s="89"/>
      <c r="M2974" s="24"/>
      <c r="N2974" s="24"/>
      <c r="O2974" s="25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  <c r="AA2974" s="24"/>
      <c r="AB2974" s="88"/>
    </row>
    <row r="2975" spans="2:28" x14ac:dyDescent="0.35">
      <c r="B2975" s="24"/>
      <c r="C2975" s="24"/>
      <c r="D2975" s="24"/>
      <c r="E2975" s="66"/>
      <c r="F2975" s="24"/>
      <c r="G2975" s="24"/>
      <c r="H2975" s="89"/>
      <c r="I2975" s="89"/>
      <c r="J2975" s="24"/>
      <c r="K2975" s="24"/>
      <c r="L2975" s="89"/>
      <c r="M2975" s="24"/>
      <c r="N2975" s="24"/>
      <c r="O2975" s="25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  <c r="AA2975" s="24"/>
      <c r="AB2975" s="88"/>
    </row>
    <row r="2976" spans="2:28" x14ac:dyDescent="0.35">
      <c r="B2976" s="24"/>
      <c r="C2976" s="24"/>
      <c r="D2976" s="24"/>
      <c r="E2976" s="66"/>
      <c r="F2976" s="24"/>
      <c r="G2976" s="24"/>
      <c r="H2976" s="89"/>
      <c r="I2976" s="89"/>
      <c r="J2976" s="24"/>
      <c r="K2976" s="24"/>
      <c r="L2976" s="89"/>
      <c r="M2976" s="24"/>
      <c r="N2976" s="24"/>
      <c r="O2976" s="25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  <c r="AA2976" s="24"/>
      <c r="AB2976" s="88"/>
    </row>
    <row r="2977" spans="2:28" x14ac:dyDescent="0.35">
      <c r="B2977" s="24"/>
      <c r="C2977" s="24"/>
      <c r="D2977" s="24"/>
      <c r="E2977" s="66"/>
      <c r="F2977" s="24"/>
      <c r="G2977" s="24"/>
      <c r="H2977" s="89"/>
      <c r="I2977" s="89"/>
      <c r="J2977" s="24"/>
      <c r="K2977" s="24"/>
      <c r="L2977" s="89"/>
      <c r="M2977" s="24"/>
      <c r="N2977" s="24"/>
      <c r="O2977" s="25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  <c r="AA2977" s="24"/>
      <c r="AB2977" s="88"/>
    </row>
    <row r="2978" spans="2:28" x14ac:dyDescent="0.35">
      <c r="B2978" s="24"/>
      <c r="C2978" s="24"/>
      <c r="D2978" s="24"/>
      <c r="E2978" s="66"/>
      <c r="F2978" s="24"/>
      <c r="G2978" s="24"/>
      <c r="H2978" s="89"/>
      <c r="I2978" s="89"/>
      <c r="J2978" s="24"/>
      <c r="K2978" s="24"/>
      <c r="L2978" s="89"/>
      <c r="M2978" s="24"/>
      <c r="N2978" s="24"/>
      <c r="O2978" s="25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  <c r="AA2978" s="24"/>
      <c r="AB2978" s="88"/>
    </row>
    <row r="2979" spans="2:28" x14ac:dyDescent="0.35">
      <c r="B2979" s="24"/>
      <c r="C2979" s="24"/>
      <c r="D2979" s="24"/>
      <c r="E2979" s="66"/>
      <c r="F2979" s="24"/>
      <c r="G2979" s="24"/>
      <c r="H2979" s="89"/>
      <c r="I2979" s="89"/>
      <c r="J2979" s="24"/>
      <c r="K2979" s="24"/>
      <c r="L2979" s="89"/>
      <c r="M2979" s="24"/>
      <c r="N2979" s="24"/>
      <c r="O2979" s="25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  <c r="AA2979" s="24"/>
      <c r="AB2979" s="88"/>
    </row>
    <row r="2980" spans="2:28" x14ac:dyDescent="0.35">
      <c r="B2980" s="24"/>
      <c r="C2980" s="24"/>
      <c r="D2980" s="24"/>
      <c r="E2980" s="66"/>
      <c r="F2980" s="24"/>
      <c r="G2980" s="24"/>
      <c r="H2980" s="89"/>
      <c r="I2980" s="89"/>
      <c r="J2980" s="24"/>
      <c r="K2980" s="24"/>
      <c r="L2980" s="89"/>
      <c r="M2980" s="24"/>
      <c r="N2980" s="24"/>
      <c r="O2980" s="25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  <c r="AA2980" s="24"/>
      <c r="AB2980" s="88"/>
    </row>
    <row r="2981" spans="2:28" x14ac:dyDescent="0.35">
      <c r="B2981" s="24"/>
      <c r="C2981" s="24"/>
      <c r="D2981" s="24"/>
      <c r="E2981" s="66"/>
      <c r="F2981" s="24"/>
      <c r="G2981" s="24"/>
      <c r="H2981" s="89"/>
      <c r="I2981" s="89"/>
      <c r="J2981" s="24"/>
      <c r="K2981" s="24"/>
      <c r="L2981" s="89"/>
      <c r="M2981" s="24"/>
      <c r="N2981" s="24"/>
      <c r="O2981" s="25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  <c r="AA2981" s="24"/>
      <c r="AB2981" s="88"/>
    </row>
    <row r="2982" spans="2:28" x14ac:dyDescent="0.35">
      <c r="B2982" s="24"/>
      <c r="C2982" s="24"/>
      <c r="D2982" s="24"/>
      <c r="E2982" s="66"/>
      <c r="F2982" s="24"/>
      <c r="G2982" s="24"/>
      <c r="H2982" s="89"/>
      <c r="I2982" s="89"/>
      <c r="J2982" s="24"/>
      <c r="K2982" s="24"/>
      <c r="L2982" s="89"/>
      <c r="M2982" s="24"/>
      <c r="N2982" s="24"/>
      <c r="O2982" s="25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  <c r="AA2982" s="24"/>
      <c r="AB2982" s="88"/>
    </row>
    <row r="2983" spans="2:28" x14ac:dyDescent="0.35">
      <c r="B2983" s="24"/>
      <c r="C2983" s="24"/>
      <c r="D2983" s="24"/>
      <c r="E2983" s="66"/>
      <c r="F2983" s="24"/>
      <c r="G2983" s="24"/>
      <c r="H2983" s="89"/>
      <c r="I2983" s="89"/>
      <c r="J2983" s="24"/>
      <c r="K2983" s="24"/>
      <c r="L2983" s="89"/>
      <c r="M2983" s="24"/>
      <c r="N2983" s="24"/>
      <c r="O2983" s="25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  <c r="AA2983" s="24"/>
      <c r="AB2983" s="88"/>
    </row>
    <row r="2984" spans="2:28" x14ac:dyDescent="0.35">
      <c r="B2984" s="24"/>
      <c r="C2984" s="24"/>
      <c r="D2984" s="24"/>
      <c r="E2984" s="66"/>
      <c r="F2984" s="24"/>
      <c r="G2984" s="24"/>
      <c r="H2984" s="89"/>
      <c r="I2984" s="89"/>
      <c r="J2984" s="24"/>
      <c r="K2984" s="24"/>
      <c r="L2984" s="89"/>
      <c r="M2984" s="24"/>
      <c r="N2984" s="24"/>
      <c r="O2984" s="25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  <c r="AA2984" s="24"/>
      <c r="AB2984" s="88"/>
    </row>
    <row r="2985" spans="2:28" x14ac:dyDescent="0.35">
      <c r="B2985" s="24"/>
      <c r="C2985" s="24"/>
      <c r="D2985" s="24"/>
      <c r="E2985" s="66"/>
      <c r="F2985" s="24"/>
      <c r="G2985" s="24"/>
      <c r="H2985" s="89"/>
      <c r="I2985" s="89"/>
      <c r="J2985" s="24"/>
      <c r="K2985" s="24"/>
      <c r="L2985" s="89"/>
      <c r="M2985" s="24"/>
      <c r="N2985" s="24"/>
      <c r="O2985" s="25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  <c r="AA2985" s="24"/>
      <c r="AB2985" s="88"/>
    </row>
    <row r="2986" spans="2:28" x14ac:dyDescent="0.35">
      <c r="B2986" s="24"/>
      <c r="C2986" s="24"/>
      <c r="D2986" s="24"/>
      <c r="E2986" s="66"/>
      <c r="F2986" s="24"/>
      <c r="G2986" s="24"/>
      <c r="H2986" s="89"/>
      <c r="I2986" s="89"/>
      <c r="J2986" s="24"/>
      <c r="K2986" s="24"/>
      <c r="L2986" s="89"/>
      <c r="M2986" s="24"/>
      <c r="N2986" s="24"/>
      <c r="O2986" s="25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  <c r="AA2986" s="24"/>
      <c r="AB2986" s="88"/>
    </row>
    <row r="2987" spans="2:28" x14ac:dyDescent="0.35">
      <c r="B2987" s="24"/>
      <c r="C2987" s="24"/>
      <c r="D2987" s="24"/>
      <c r="E2987" s="66"/>
      <c r="F2987" s="24"/>
      <c r="G2987" s="24"/>
      <c r="H2987" s="89"/>
      <c r="I2987" s="89"/>
      <c r="J2987" s="24"/>
      <c r="K2987" s="24"/>
      <c r="L2987" s="89"/>
      <c r="M2987" s="24"/>
      <c r="N2987" s="24"/>
      <c r="O2987" s="25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  <c r="AA2987" s="24"/>
      <c r="AB2987" s="88"/>
    </row>
    <row r="2988" spans="2:28" x14ac:dyDescent="0.35">
      <c r="B2988" s="24"/>
      <c r="C2988" s="24"/>
      <c r="D2988" s="24"/>
      <c r="E2988" s="66"/>
      <c r="F2988" s="24"/>
      <c r="G2988" s="24"/>
      <c r="H2988" s="89"/>
      <c r="I2988" s="89"/>
      <c r="J2988" s="24"/>
      <c r="K2988" s="24"/>
      <c r="L2988" s="89"/>
      <c r="M2988" s="24"/>
      <c r="N2988" s="24"/>
      <c r="O2988" s="25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  <c r="AA2988" s="24"/>
      <c r="AB2988" s="88"/>
    </row>
    <row r="2989" spans="2:28" x14ac:dyDescent="0.35">
      <c r="B2989" s="24"/>
      <c r="C2989" s="24"/>
      <c r="D2989" s="24"/>
      <c r="E2989" s="66"/>
      <c r="F2989" s="24"/>
      <c r="G2989" s="24"/>
      <c r="H2989" s="89"/>
      <c r="I2989" s="89"/>
      <c r="J2989" s="24"/>
      <c r="K2989" s="24"/>
      <c r="L2989" s="89"/>
      <c r="M2989" s="24"/>
      <c r="N2989" s="24"/>
      <c r="O2989" s="25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  <c r="AA2989" s="24"/>
      <c r="AB2989" s="88"/>
    </row>
    <row r="2990" spans="2:28" x14ac:dyDescent="0.35">
      <c r="B2990" s="24"/>
      <c r="C2990" s="24"/>
      <c r="D2990" s="24"/>
      <c r="E2990" s="66"/>
      <c r="F2990" s="24"/>
      <c r="G2990" s="24"/>
      <c r="H2990" s="89"/>
      <c r="I2990" s="89"/>
      <c r="J2990" s="24"/>
      <c r="K2990" s="24"/>
      <c r="L2990" s="89"/>
      <c r="M2990" s="24"/>
      <c r="N2990" s="24"/>
      <c r="O2990" s="25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  <c r="AA2990" s="24"/>
      <c r="AB2990" s="88"/>
    </row>
    <row r="2991" spans="2:28" x14ac:dyDescent="0.35">
      <c r="B2991" s="24"/>
      <c r="C2991" s="24"/>
      <c r="D2991" s="24"/>
      <c r="E2991" s="66"/>
      <c r="F2991" s="24"/>
      <c r="G2991" s="24"/>
      <c r="H2991" s="89"/>
      <c r="I2991" s="89"/>
      <c r="J2991" s="24"/>
      <c r="K2991" s="24"/>
      <c r="L2991" s="89"/>
      <c r="M2991" s="24"/>
      <c r="N2991" s="24"/>
      <c r="O2991" s="25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  <c r="AA2991" s="24"/>
      <c r="AB2991" s="88"/>
    </row>
    <row r="2992" spans="2:28" x14ac:dyDescent="0.35">
      <c r="B2992" s="24"/>
      <c r="C2992" s="24"/>
      <c r="D2992" s="24"/>
      <c r="E2992" s="66"/>
      <c r="F2992" s="24"/>
      <c r="G2992" s="24"/>
      <c r="H2992" s="89"/>
      <c r="I2992" s="89"/>
      <c r="J2992" s="24"/>
      <c r="K2992" s="24"/>
      <c r="L2992" s="89"/>
      <c r="M2992" s="24"/>
      <c r="N2992" s="24"/>
      <c r="O2992" s="25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  <c r="AA2992" s="24"/>
      <c r="AB2992" s="88"/>
    </row>
    <row r="2993" spans="2:28" x14ac:dyDescent="0.35">
      <c r="B2993" s="24"/>
      <c r="C2993" s="24"/>
      <c r="D2993" s="24"/>
      <c r="E2993" s="66"/>
      <c r="F2993" s="24"/>
      <c r="G2993" s="24"/>
      <c r="H2993" s="89"/>
      <c r="I2993" s="89"/>
      <c r="J2993" s="24"/>
      <c r="K2993" s="24"/>
      <c r="L2993" s="89"/>
      <c r="M2993" s="24"/>
      <c r="N2993" s="24"/>
      <c r="O2993" s="25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  <c r="AA2993" s="24"/>
      <c r="AB2993" s="88"/>
    </row>
    <row r="2994" spans="2:28" x14ac:dyDescent="0.35">
      <c r="B2994" s="24"/>
      <c r="C2994" s="24"/>
      <c r="D2994" s="24"/>
      <c r="E2994" s="66"/>
      <c r="F2994" s="24"/>
      <c r="G2994" s="24"/>
      <c r="H2994" s="89"/>
      <c r="I2994" s="89"/>
      <c r="J2994" s="24"/>
      <c r="K2994" s="24"/>
      <c r="L2994" s="89"/>
      <c r="M2994" s="24"/>
      <c r="N2994" s="24"/>
      <c r="O2994" s="25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  <c r="AA2994" s="24"/>
      <c r="AB2994" s="88"/>
    </row>
    <row r="2995" spans="2:28" x14ac:dyDescent="0.35">
      <c r="B2995" s="24"/>
      <c r="C2995" s="24"/>
      <c r="D2995" s="24"/>
      <c r="E2995" s="66"/>
      <c r="F2995" s="24"/>
      <c r="G2995" s="24"/>
      <c r="H2995" s="89"/>
      <c r="I2995" s="89"/>
      <c r="J2995" s="24"/>
      <c r="K2995" s="24"/>
      <c r="L2995" s="89"/>
      <c r="M2995" s="24"/>
      <c r="N2995" s="24"/>
      <c r="O2995" s="25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  <c r="AA2995" s="24"/>
      <c r="AB2995" s="88"/>
    </row>
    <row r="2996" spans="2:28" x14ac:dyDescent="0.35">
      <c r="B2996" s="24"/>
      <c r="C2996" s="24"/>
      <c r="D2996" s="24"/>
      <c r="E2996" s="66"/>
      <c r="F2996" s="24"/>
      <c r="G2996" s="24"/>
      <c r="H2996" s="89"/>
      <c r="I2996" s="89"/>
      <c r="J2996" s="24"/>
      <c r="K2996" s="24"/>
      <c r="L2996" s="89"/>
      <c r="M2996" s="24"/>
      <c r="N2996" s="24"/>
      <c r="O2996" s="25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  <c r="AA2996" s="24"/>
      <c r="AB2996" s="88"/>
    </row>
    <row r="2997" spans="2:28" x14ac:dyDescent="0.35">
      <c r="B2997" s="24"/>
      <c r="C2997" s="24"/>
      <c r="D2997" s="24"/>
      <c r="E2997" s="66"/>
      <c r="F2997" s="24"/>
      <c r="G2997" s="24"/>
      <c r="H2997" s="89"/>
      <c r="I2997" s="89"/>
      <c r="J2997" s="24"/>
      <c r="K2997" s="24"/>
      <c r="L2997" s="89"/>
      <c r="M2997" s="24"/>
      <c r="N2997" s="24"/>
      <c r="O2997" s="25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  <c r="AA2997" s="24"/>
      <c r="AB2997" s="88"/>
    </row>
    <row r="2998" spans="2:28" x14ac:dyDescent="0.35">
      <c r="B2998" s="24"/>
      <c r="C2998" s="24"/>
      <c r="D2998" s="24"/>
      <c r="E2998" s="66"/>
      <c r="F2998" s="24"/>
      <c r="G2998" s="24"/>
      <c r="H2998" s="89"/>
      <c r="I2998" s="89"/>
      <c r="J2998" s="24"/>
      <c r="K2998" s="24"/>
      <c r="L2998" s="89"/>
      <c r="M2998" s="24"/>
      <c r="N2998" s="24"/>
      <c r="O2998" s="25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  <c r="AA2998" s="24"/>
      <c r="AB2998" s="88"/>
    </row>
    <row r="2999" spans="2:28" x14ac:dyDescent="0.35">
      <c r="B2999" s="24"/>
      <c r="C2999" s="24"/>
      <c r="D2999" s="24"/>
      <c r="E2999" s="66"/>
      <c r="F2999" s="24"/>
      <c r="G2999" s="24"/>
      <c r="H2999" s="89"/>
      <c r="I2999" s="89"/>
      <c r="J2999" s="24"/>
      <c r="K2999" s="24"/>
      <c r="L2999" s="89"/>
      <c r="M2999" s="24"/>
      <c r="N2999" s="24"/>
      <c r="O2999" s="25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  <c r="AA2999" s="24"/>
      <c r="AB2999" s="88"/>
    </row>
    <row r="3000" spans="2:28" x14ac:dyDescent="0.35">
      <c r="B3000" s="24"/>
      <c r="C3000" s="24"/>
      <c r="D3000" s="24"/>
      <c r="E3000" s="66"/>
      <c r="F3000" s="24"/>
      <c r="G3000" s="24"/>
      <c r="H3000" s="89"/>
      <c r="I3000" s="89"/>
      <c r="J3000" s="24"/>
      <c r="K3000" s="24"/>
      <c r="L3000" s="89"/>
      <c r="M3000" s="24"/>
      <c r="N3000" s="24"/>
      <c r="O3000" s="25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  <c r="AA3000" s="24"/>
      <c r="AB3000" s="88"/>
    </row>
    <row r="3001" spans="2:28" x14ac:dyDescent="0.35">
      <c r="B3001" s="24"/>
      <c r="C3001" s="24"/>
      <c r="D3001" s="24"/>
      <c r="E3001" s="66"/>
      <c r="F3001" s="24"/>
      <c r="G3001" s="24"/>
      <c r="H3001" s="89"/>
      <c r="I3001" s="89"/>
      <c r="J3001" s="24"/>
      <c r="K3001" s="24"/>
      <c r="L3001" s="89"/>
      <c r="M3001" s="24"/>
      <c r="N3001" s="24"/>
      <c r="O3001" s="25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  <c r="AA3001" s="24"/>
      <c r="AB3001" s="88"/>
    </row>
    <row r="3002" spans="2:28" x14ac:dyDescent="0.35">
      <c r="B3002" s="24"/>
      <c r="C3002" s="24"/>
      <c r="D3002" s="24"/>
      <c r="E3002" s="66"/>
      <c r="F3002" s="24"/>
      <c r="G3002" s="24"/>
      <c r="H3002" s="89"/>
      <c r="I3002" s="89"/>
      <c r="J3002" s="24"/>
      <c r="K3002" s="24"/>
      <c r="L3002" s="89"/>
      <c r="M3002" s="24"/>
      <c r="N3002" s="24"/>
      <c r="O3002" s="25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  <c r="AA3002" s="24"/>
      <c r="AB3002" s="88"/>
    </row>
    <row r="3003" spans="2:28" x14ac:dyDescent="0.35">
      <c r="B3003" s="24"/>
      <c r="C3003" s="24"/>
      <c r="D3003" s="24"/>
      <c r="E3003" s="66"/>
      <c r="F3003" s="24"/>
      <c r="G3003" s="24"/>
      <c r="H3003" s="89"/>
      <c r="I3003" s="89"/>
      <c r="J3003" s="24"/>
      <c r="K3003" s="24"/>
      <c r="L3003" s="89"/>
      <c r="M3003" s="24"/>
      <c r="N3003" s="24"/>
      <c r="O3003" s="25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  <c r="AA3003" s="24"/>
      <c r="AB3003" s="88"/>
    </row>
    <row r="3004" spans="2:28" x14ac:dyDescent="0.35">
      <c r="B3004" s="24"/>
      <c r="C3004" s="24"/>
      <c r="D3004" s="24"/>
      <c r="E3004" s="66"/>
      <c r="F3004" s="24"/>
      <c r="G3004" s="24"/>
      <c r="H3004" s="89"/>
      <c r="I3004" s="89"/>
      <c r="J3004" s="24"/>
      <c r="K3004" s="24"/>
      <c r="L3004" s="89"/>
      <c r="M3004" s="24"/>
      <c r="N3004" s="24"/>
      <c r="O3004" s="25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  <c r="AA3004" s="24"/>
      <c r="AB3004" s="88"/>
    </row>
    <row r="3005" spans="2:28" x14ac:dyDescent="0.35">
      <c r="B3005" s="24"/>
      <c r="C3005" s="24"/>
      <c r="D3005" s="24"/>
      <c r="E3005" s="66"/>
      <c r="F3005" s="24"/>
      <c r="G3005" s="24"/>
      <c r="H3005" s="89"/>
      <c r="I3005" s="89"/>
      <c r="J3005" s="24"/>
      <c r="K3005" s="24"/>
      <c r="L3005" s="89"/>
      <c r="M3005" s="24"/>
      <c r="N3005" s="24"/>
      <c r="O3005" s="25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  <c r="AA3005" s="24"/>
      <c r="AB3005" s="88"/>
    </row>
    <row r="3006" spans="2:28" x14ac:dyDescent="0.35">
      <c r="B3006" s="24"/>
      <c r="C3006" s="24"/>
      <c r="D3006" s="24"/>
      <c r="E3006" s="66"/>
      <c r="F3006" s="24"/>
      <c r="G3006" s="24"/>
      <c r="H3006" s="89"/>
      <c r="I3006" s="89"/>
      <c r="J3006" s="24"/>
      <c r="K3006" s="24"/>
      <c r="L3006" s="89"/>
      <c r="M3006" s="24"/>
      <c r="N3006" s="24"/>
      <c r="O3006" s="25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  <c r="AA3006" s="24"/>
      <c r="AB3006" s="88"/>
    </row>
    <row r="3007" spans="2:28" x14ac:dyDescent="0.35">
      <c r="B3007" s="24"/>
      <c r="C3007" s="24"/>
      <c r="D3007" s="24"/>
      <c r="E3007" s="66"/>
      <c r="F3007" s="24"/>
      <c r="G3007" s="24"/>
      <c r="H3007" s="89"/>
      <c r="I3007" s="89"/>
      <c r="J3007" s="24"/>
      <c r="K3007" s="24"/>
      <c r="L3007" s="89"/>
      <c r="M3007" s="24"/>
      <c r="N3007" s="24"/>
      <c r="O3007" s="25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  <c r="AA3007" s="24"/>
      <c r="AB3007" s="88"/>
    </row>
    <row r="3008" spans="2:28" x14ac:dyDescent="0.35">
      <c r="B3008" s="24"/>
      <c r="C3008" s="24"/>
      <c r="D3008" s="24"/>
      <c r="E3008" s="66"/>
      <c r="F3008" s="24"/>
      <c r="G3008" s="24"/>
      <c r="H3008" s="89"/>
      <c r="I3008" s="89"/>
      <c r="J3008" s="24"/>
      <c r="K3008" s="24"/>
      <c r="L3008" s="89"/>
      <c r="M3008" s="24"/>
      <c r="N3008" s="24"/>
      <c r="O3008" s="25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  <c r="AA3008" s="24"/>
      <c r="AB3008" s="88"/>
    </row>
    <row r="3009" spans="2:28" x14ac:dyDescent="0.35">
      <c r="B3009" s="24"/>
      <c r="C3009" s="24"/>
      <c r="D3009" s="24"/>
      <c r="E3009" s="66"/>
      <c r="F3009" s="24"/>
      <c r="G3009" s="24"/>
      <c r="H3009" s="89"/>
      <c r="I3009" s="89"/>
      <c r="J3009" s="24"/>
      <c r="K3009" s="24"/>
      <c r="L3009" s="89"/>
      <c r="M3009" s="24"/>
      <c r="N3009" s="24"/>
      <c r="O3009" s="25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  <c r="AA3009" s="24"/>
      <c r="AB3009" s="88"/>
    </row>
    <row r="3010" spans="2:28" x14ac:dyDescent="0.35">
      <c r="B3010" s="24"/>
      <c r="C3010" s="24"/>
      <c r="D3010" s="24"/>
      <c r="E3010" s="66"/>
      <c r="F3010" s="24"/>
      <c r="G3010" s="24"/>
      <c r="H3010" s="89"/>
      <c r="I3010" s="89"/>
      <c r="J3010" s="24"/>
      <c r="K3010" s="24"/>
      <c r="L3010" s="89"/>
      <c r="M3010" s="24"/>
      <c r="N3010" s="24"/>
      <c r="O3010" s="25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  <c r="AA3010" s="24"/>
      <c r="AB3010" s="88"/>
    </row>
    <row r="3011" spans="2:28" x14ac:dyDescent="0.35">
      <c r="B3011" s="24"/>
      <c r="C3011" s="24"/>
      <c r="D3011" s="24"/>
      <c r="E3011" s="66"/>
      <c r="F3011" s="24"/>
      <c r="G3011" s="24"/>
      <c r="H3011" s="89"/>
      <c r="I3011" s="89"/>
      <c r="J3011" s="24"/>
      <c r="K3011" s="24"/>
      <c r="L3011" s="89"/>
      <c r="M3011" s="24"/>
      <c r="N3011" s="24"/>
      <c r="O3011" s="25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  <c r="AA3011" s="24"/>
      <c r="AB3011" s="88"/>
    </row>
    <row r="3012" spans="2:28" x14ac:dyDescent="0.35">
      <c r="B3012" s="24"/>
      <c r="C3012" s="24"/>
      <c r="D3012" s="24"/>
      <c r="E3012" s="66"/>
      <c r="F3012" s="24"/>
      <c r="G3012" s="24"/>
      <c r="H3012" s="89"/>
      <c r="I3012" s="89"/>
      <c r="J3012" s="24"/>
      <c r="K3012" s="24"/>
      <c r="L3012" s="89"/>
      <c r="M3012" s="24"/>
      <c r="N3012" s="24"/>
      <c r="O3012" s="25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  <c r="AA3012" s="24"/>
      <c r="AB3012" s="88"/>
    </row>
    <row r="3013" spans="2:28" x14ac:dyDescent="0.35">
      <c r="B3013" s="24"/>
      <c r="C3013" s="24"/>
      <c r="D3013" s="24"/>
      <c r="E3013" s="66"/>
      <c r="F3013" s="24"/>
      <c r="G3013" s="24"/>
      <c r="H3013" s="89"/>
      <c r="I3013" s="89"/>
      <c r="J3013" s="24"/>
      <c r="K3013" s="24"/>
      <c r="L3013" s="89"/>
      <c r="M3013" s="24"/>
      <c r="N3013" s="24"/>
      <c r="O3013" s="25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  <c r="AA3013" s="24"/>
      <c r="AB3013" s="88"/>
    </row>
    <row r="3014" spans="2:28" x14ac:dyDescent="0.35">
      <c r="B3014" s="24"/>
      <c r="C3014" s="24"/>
      <c r="D3014" s="24"/>
      <c r="E3014" s="66"/>
      <c r="F3014" s="24"/>
      <c r="G3014" s="24"/>
      <c r="H3014" s="89"/>
      <c r="I3014" s="89"/>
      <c r="J3014" s="24"/>
      <c r="K3014" s="24"/>
      <c r="L3014" s="89"/>
      <c r="M3014" s="24"/>
      <c r="N3014" s="24"/>
      <c r="O3014" s="25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  <c r="AA3014" s="24"/>
      <c r="AB3014" s="88"/>
    </row>
    <row r="3015" spans="2:28" x14ac:dyDescent="0.35">
      <c r="B3015" s="24"/>
      <c r="C3015" s="24"/>
      <c r="D3015" s="24"/>
      <c r="E3015" s="66"/>
      <c r="F3015" s="24"/>
      <c r="G3015" s="24"/>
      <c r="H3015" s="89"/>
      <c r="I3015" s="89"/>
      <c r="J3015" s="24"/>
      <c r="K3015" s="24"/>
      <c r="L3015" s="89"/>
      <c r="M3015" s="24"/>
      <c r="N3015" s="24"/>
      <c r="O3015" s="25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  <c r="AA3015" s="24"/>
      <c r="AB3015" s="88"/>
    </row>
    <row r="3016" spans="2:28" x14ac:dyDescent="0.35">
      <c r="B3016" s="24"/>
      <c r="C3016" s="24"/>
      <c r="D3016" s="24"/>
      <c r="E3016" s="66"/>
      <c r="F3016" s="24"/>
      <c r="G3016" s="24"/>
      <c r="H3016" s="89"/>
      <c r="I3016" s="89"/>
      <c r="J3016" s="24"/>
      <c r="K3016" s="24"/>
      <c r="L3016" s="89"/>
      <c r="M3016" s="24"/>
      <c r="N3016" s="24"/>
      <c r="O3016" s="25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  <c r="AA3016" s="24"/>
      <c r="AB3016" s="88"/>
    </row>
    <row r="3017" spans="2:28" x14ac:dyDescent="0.35">
      <c r="B3017" s="24"/>
      <c r="C3017" s="24"/>
      <c r="D3017" s="24"/>
      <c r="E3017" s="66"/>
      <c r="F3017" s="24"/>
      <c r="G3017" s="24"/>
      <c r="H3017" s="89"/>
      <c r="I3017" s="89"/>
      <c r="J3017" s="24"/>
      <c r="K3017" s="24"/>
      <c r="L3017" s="89"/>
      <c r="M3017" s="24"/>
      <c r="N3017" s="24"/>
      <c r="O3017" s="25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  <c r="AA3017" s="24"/>
      <c r="AB3017" s="88"/>
    </row>
    <row r="3018" spans="2:28" x14ac:dyDescent="0.35">
      <c r="B3018" s="24"/>
      <c r="C3018" s="24"/>
      <c r="D3018" s="24"/>
      <c r="E3018" s="66"/>
      <c r="F3018" s="24"/>
      <c r="G3018" s="24"/>
      <c r="H3018" s="89"/>
      <c r="I3018" s="89"/>
      <c r="J3018" s="24"/>
      <c r="K3018" s="24"/>
      <c r="L3018" s="89"/>
      <c r="M3018" s="24"/>
      <c r="N3018" s="24"/>
      <c r="O3018" s="25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  <c r="AA3018" s="24"/>
      <c r="AB3018" s="88"/>
    </row>
    <row r="3019" spans="2:28" x14ac:dyDescent="0.35">
      <c r="B3019" s="24"/>
      <c r="C3019" s="24"/>
      <c r="D3019" s="24"/>
      <c r="E3019" s="66"/>
      <c r="F3019" s="24"/>
      <c r="G3019" s="24"/>
      <c r="H3019" s="89"/>
      <c r="I3019" s="89"/>
      <c r="J3019" s="24"/>
      <c r="K3019" s="24"/>
      <c r="L3019" s="89"/>
      <c r="M3019" s="24"/>
      <c r="N3019" s="24"/>
      <c r="O3019" s="25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  <c r="AA3019" s="24"/>
      <c r="AB3019" s="88"/>
    </row>
    <row r="3020" spans="2:28" x14ac:dyDescent="0.35">
      <c r="B3020" s="24"/>
      <c r="C3020" s="24"/>
      <c r="D3020" s="24"/>
      <c r="E3020" s="66"/>
      <c r="F3020" s="24"/>
      <c r="G3020" s="24"/>
      <c r="H3020" s="89"/>
      <c r="I3020" s="89"/>
      <c r="J3020" s="24"/>
      <c r="K3020" s="24"/>
      <c r="L3020" s="89"/>
      <c r="M3020" s="24"/>
      <c r="N3020" s="24"/>
      <c r="O3020" s="25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  <c r="AA3020" s="24"/>
      <c r="AB3020" s="88"/>
    </row>
    <row r="3021" spans="2:28" x14ac:dyDescent="0.35">
      <c r="B3021" s="24"/>
      <c r="C3021" s="24"/>
      <c r="D3021" s="24"/>
      <c r="E3021" s="66"/>
      <c r="F3021" s="24"/>
      <c r="G3021" s="24"/>
      <c r="H3021" s="89"/>
      <c r="I3021" s="89"/>
      <c r="J3021" s="24"/>
      <c r="K3021" s="24"/>
      <c r="L3021" s="89"/>
      <c r="M3021" s="24"/>
      <c r="N3021" s="24"/>
      <c r="O3021" s="25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  <c r="AA3021" s="24"/>
      <c r="AB3021" s="88"/>
    </row>
    <row r="3022" spans="2:28" x14ac:dyDescent="0.35">
      <c r="B3022" s="24"/>
      <c r="C3022" s="24"/>
      <c r="D3022" s="24"/>
      <c r="E3022" s="66"/>
      <c r="F3022" s="24"/>
      <c r="G3022" s="24"/>
      <c r="H3022" s="89"/>
      <c r="I3022" s="89"/>
      <c r="J3022" s="24"/>
      <c r="K3022" s="24"/>
      <c r="L3022" s="89"/>
      <c r="M3022" s="24"/>
      <c r="N3022" s="24"/>
      <c r="O3022" s="25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  <c r="AA3022" s="24"/>
      <c r="AB3022" s="88"/>
    </row>
    <row r="3023" spans="2:28" x14ac:dyDescent="0.35">
      <c r="B3023" s="24"/>
      <c r="C3023" s="24"/>
      <c r="D3023" s="24"/>
      <c r="E3023" s="66"/>
      <c r="F3023" s="24"/>
      <c r="G3023" s="24"/>
      <c r="H3023" s="89"/>
      <c r="I3023" s="89"/>
      <c r="J3023" s="24"/>
      <c r="K3023" s="24"/>
      <c r="L3023" s="89"/>
      <c r="M3023" s="24"/>
      <c r="N3023" s="24"/>
      <c r="O3023" s="25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  <c r="AA3023" s="24"/>
      <c r="AB3023" s="88"/>
    </row>
    <row r="3024" spans="2:28" x14ac:dyDescent="0.35">
      <c r="B3024" s="24"/>
      <c r="C3024" s="24"/>
      <c r="D3024" s="24"/>
      <c r="E3024" s="66"/>
      <c r="F3024" s="24"/>
      <c r="G3024" s="24"/>
      <c r="H3024" s="89"/>
      <c r="I3024" s="89"/>
      <c r="J3024" s="24"/>
      <c r="K3024" s="24"/>
      <c r="L3024" s="89"/>
      <c r="M3024" s="24"/>
      <c r="N3024" s="24"/>
      <c r="O3024" s="25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  <c r="AA3024" s="24"/>
      <c r="AB3024" s="88"/>
    </row>
    <row r="3025" spans="2:28" x14ac:dyDescent="0.35">
      <c r="B3025" s="24"/>
      <c r="C3025" s="24"/>
      <c r="D3025" s="24"/>
      <c r="E3025" s="66"/>
      <c r="F3025" s="24"/>
      <c r="G3025" s="24"/>
      <c r="H3025" s="89"/>
      <c r="I3025" s="89"/>
      <c r="J3025" s="24"/>
      <c r="K3025" s="24"/>
      <c r="L3025" s="89"/>
      <c r="M3025" s="24"/>
      <c r="N3025" s="24"/>
      <c r="O3025" s="25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  <c r="AA3025" s="24"/>
      <c r="AB3025" s="88"/>
    </row>
    <row r="3026" spans="2:28" x14ac:dyDescent="0.35">
      <c r="B3026" s="24"/>
      <c r="C3026" s="24"/>
      <c r="D3026" s="24"/>
      <c r="E3026" s="66"/>
      <c r="F3026" s="24"/>
      <c r="G3026" s="24"/>
      <c r="H3026" s="89"/>
      <c r="I3026" s="89"/>
      <c r="J3026" s="24"/>
      <c r="K3026" s="24"/>
      <c r="L3026" s="89"/>
      <c r="M3026" s="24"/>
      <c r="N3026" s="24"/>
      <c r="O3026" s="25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  <c r="AA3026" s="24"/>
      <c r="AB3026" s="88"/>
    </row>
    <row r="3027" spans="2:28" x14ac:dyDescent="0.35">
      <c r="B3027" s="24"/>
      <c r="C3027" s="24"/>
      <c r="D3027" s="24"/>
      <c r="E3027" s="66"/>
      <c r="F3027" s="24"/>
      <c r="G3027" s="24"/>
      <c r="H3027" s="89"/>
      <c r="I3027" s="89"/>
      <c r="J3027" s="24"/>
      <c r="K3027" s="24"/>
      <c r="L3027" s="89"/>
      <c r="M3027" s="24"/>
      <c r="N3027" s="24"/>
      <c r="O3027" s="25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  <c r="AA3027" s="24"/>
      <c r="AB3027" s="88"/>
    </row>
    <row r="3028" spans="2:28" x14ac:dyDescent="0.35">
      <c r="B3028" s="24"/>
      <c r="C3028" s="24"/>
      <c r="D3028" s="24"/>
      <c r="E3028" s="66"/>
      <c r="F3028" s="24"/>
      <c r="G3028" s="24"/>
      <c r="H3028" s="89"/>
      <c r="I3028" s="89"/>
      <c r="J3028" s="24"/>
      <c r="K3028" s="24"/>
      <c r="L3028" s="89"/>
      <c r="M3028" s="24"/>
      <c r="N3028" s="24"/>
      <c r="O3028" s="25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  <c r="AA3028" s="24"/>
      <c r="AB3028" s="88"/>
    </row>
    <row r="3029" spans="2:28" x14ac:dyDescent="0.35">
      <c r="B3029" s="24"/>
      <c r="C3029" s="24"/>
      <c r="D3029" s="24"/>
      <c r="E3029" s="66"/>
      <c r="F3029" s="24"/>
      <c r="G3029" s="24"/>
      <c r="H3029" s="89"/>
      <c r="I3029" s="89"/>
      <c r="J3029" s="24"/>
      <c r="K3029" s="24"/>
      <c r="L3029" s="89"/>
      <c r="M3029" s="24"/>
      <c r="N3029" s="24"/>
      <c r="O3029" s="25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  <c r="AA3029" s="24"/>
      <c r="AB3029" s="88"/>
    </row>
    <row r="3030" spans="2:28" x14ac:dyDescent="0.35">
      <c r="B3030" s="24"/>
      <c r="C3030" s="24"/>
      <c r="D3030" s="24"/>
      <c r="E3030" s="66"/>
      <c r="F3030" s="24"/>
      <c r="G3030" s="24"/>
      <c r="H3030" s="89"/>
      <c r="I3030" s="89"/>
      <c r="J3030" s="24"/>
      <c r="K3030" s="24"/>
      <c r="L3030" s="89"/>
      <c r="M3030" s="24"/>
      <c r="N3030" s="24"/>
      <c r="O3030" s="25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  <c r="AA3030" s="24"/>
      <c r="AB3030" s="88"/>
    </row>
    <row r="3031" spans="2:28" x14ac:dyDescent="0.35">
      <c r="B3031" s="24"/>
      <c r="C3031" s="24"/>
      <c r="D3031" s="24"/>
      <c r="E3031" s="66"/>
      <c r="F3031" s="24"/>
      <c r="G3031" s="24"/>
      <c r="H3031" s="89"/>
      <c r="I3031" s="89"/>
      <c r="J3031" s="24"/>
      <c r="K3031" s="24"/>
      <c r="L3031" s="89"/>
      <c r="M3031" s="24"/>
      <c r="N3031" s="24"/>
      <c r="O3031" s="25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  <c r="AA3031" s="24"/>
      <c r="AB3031" s="88"/>
    </row>
    <row r="3032" spans="2:28" x14ac:dyDescent="0.35">
      <c r="B3032" s="24"/>
      <c r="C3032" s="24"/>
      <c r="D3032" s="24"/>
      <c r="E3032" s="66"/>
      <c r="F3032" s="24"/>
      <c r="G3032" s="24"/>
      <c r="H3032" s="89"/>
      <c r="I3032" s="89"/>
      <c r="J3032" s="24"/>
      <c r="K3032" s="24"/>
      <c r="L3032" s="89"/>
      <c r="M3032" s="24"/>
      <c r="N3032" s="24"/>
      <c r="O3032" s="25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  <c r="AA3032" s="24"/>
      <c r="AB3032" s="88"/>
    </row>
    <row r="3033" spans="2:28" x14ac:dyDescent="0.35">
      <c r="B3033" s="24"/>
      <c r="C3033" s="24"/>
      <c r="D3033" s="24"/>
      <c r="E3033" s="66"/>
      <c r="F3033" s="24"/>
      <c r="G3033" s="24"/>
      <c r="H3033" s="89"/>
      <c r="I3033" s="89"/>
      <c r="J3033" s="24"/>
      <c r="K3033" s="24"/>
      <c r="L3033" s="89"/>
      <c r="M3033" s="24"/>
      <c r="N3033" s="24"/>
      <c r="O3033" s="25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  <c r="AA3033" s="24"/>
      <c r="AB3033" s="88"/>
    </row>
    <row r="3034" spans="2:28" x14ac:dyDescent="0.35">
      <c r="B3034" s="24"/>
      <c r="C3034" s="24"/>
      <c r="D3034" s="24"/>
      <c r="E3034" s="66"/>
      <c r="F3034" s="24"/>
      <c r="G3034" s="24"/>
      <c r="H3034" s="89"/>
      <c r="I3034" s="89"/>
      <c r="J3034" s="24"/>
      <c r="K3034" s="24"/>
      <c r="L3034" s="89"/>
      <c r="M3034" s="24"/>
      <c r="N3034" s="24"/>
      <c r="O3034" s="25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  <c r="AA3034" s="24"/>
      <c r="AB3034" s="88"/>
    </row>
    <row r="3035" spans="2:28" x14ac:dyDescent="0.35">
      <c r="B3035" s="24"/>
      <c r="C3035" s="24"/>
      <c r="D3035" s="24"/>
      <c r="E3035" s="66"/>
      <c r="F3035" s="24"/>
      <c r="G3035" s="24"/>
      <c r="H3035" s="89"/>
      <c r="I3035" s="89"/>
      <c r="J3035" s="24"/>
      <c r="K3035" s="24"/>
      <c r="L3035" s="89"/>
      <c r="M3035" s="24"/>
      <c r="N3035" s="24"/>
      <c r="O3035" s="25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  <c r="AA3035" s="24"/>
      <c r="AB3035" s="88"/>
    </row>
    <row r="3036" spans="2:28" x14ac:dyDescent="0.35">
      <c r="B3036" s="24"/>
      <c r="C3036" s="24"/>
      <c r="D3036" s="24"/>
      <c r="E3036" s="66"/>
      <c r="F3036" s="24"/>
      <c r="G3036" s="24"/>
      <c r="H3036" s="89"/>
      <c r="I3036" s="89"/>
      <c r="J3036" s="24"/>
      <c r="K3036" s="24"/>
      <c r="L3036" s="89"/>
      <c r="M3036" s="24"/>
      <c r="N3036" s="24"/>
      <c r="O3036" s="25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  <c r="AA3036" s="24"/>
      <c r="AB3036" s="88"/>
    </row>
    <row r="3037" spans="2:28" x14ac:dyDescent="0.35">
      <c r="B3037" s="24"/>
      <c r="C3037" s="24"/>
      <c r="D3037" s="24"/>
      <c r="E3037" s="66"/>
      <c r="F3037" s="24"/>
      <c r="G3037" s="24"/>
      <c r="H3037" s="89"/>
      <c r="I3037" s="89"/>
      <c r="J3037" s="24"/>
      <c r="K3037" s="24"/>
      <c r="L3037" s="89"/>
      <c r="M3037" s="24"/>
      <c r="N3037" s="24"/>
      <c r="O3037" s="25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  <c r="AA3037" s="24"/>
      <c r="AB3037" s="88"/>
    </row>
    <row r="3038" spans="2:28" x14ac:dyDescent="0.35">
      <c r="B3038" s="24"/>
      <c r="C3038" s="24"/>
      <c r="D3038" s="24"/>
      <c r="E3038" s="66"/>
      <c r="F3038" s="24"/>
      <c r="G3038" s="24"/>
      <c r="H3038" s="89"/>
      <c r="I3038" s="89"/>
      <c r="J3038" s="24"/>
      <c r="K3038" s="24"/>
      <c r="L3038" s="89"/>
      <c r="M3038" s="24"/>
      <c r="N3038" s="24"/>
      <c r="O3038" s="25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  <c r="AA3038" s="24"/>
      <c r="AB3038" s="88"/>
    </row>
    <row r="3039" spans="2:28" x14ac:dyDescent="0.35">
      <c r="B3039" s="24"/>
      <c r="C3039" s="24"/>
      <c r="D3039" s="24"/>
      <c r="E3039" s="66"/>
      <c r="F3039" s="24"/>
      <c r="G3039" s="24"/>
      <c r="H3039" s="89"/>
      <c r="I3039" s="89"/>
      <c r="J3039" s="24"/>
      <c r="K3039" s="24"/>
      <c r="L3039" s="89"/>
      <c r="M3039" s="24"/>
      <c r="N3039" s="24"/>
      <c r="O3039" s="25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  <c r="AA3039" s="24"/>
      <c r="AB3039" s="88"/>
    </row>
    <row r="3040" spans="2:28" x14ac:dyDescent="0.35">
      <c r="B3040" s="24"/>
      <c r="C3040" s="24"/>
      <c r="D3040" s="24"/>
      <c r="E3040" s="66"/>
      <c r="F3040" s="24"/>
      <c r="G3040" s="24"/>
      <c r="H3040" s="89"/>
      <c r="I3040" s="89"/>
      <c r="J3040" s="24"/>
      <c r="K3040" s="24"/>
      <c r="L3040" s="89"/>
      <c r="M3040" s="24"/>
      <c r="N3040" s="24"/>
      <c r="O3040" s="25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  <c r="AA3040" s="24"/>
      <c r="AB3040" s="88"/>
    </row>
    <row r="3041" spans="2:28" x14ac:dyDescent="0.35">
      <c r="B3041" s="24"/>
      <c r="C3041" s="24"/>
      <c r="D3041" s="24"/>
      <c r="E3041" s="66"/>
      <c r="F3041" s="24"/>
      <c r="G3041" s="24"/>
      <c r="H3041" s="89"/>
      <c r="I3041" s="89"/>
      <c r="J3041" s="24"/>
      <c r="K3041" s="24"/>
      <c r="L3041" s="89"/>
      <c r="M3041" s="24"/>
      <c r="N3041" s="24"/>
      <c r="O3041" s="25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  <c r="AA3041" s="24"/>
      <c r="AB3041" s="88"/>
    </row>
    <row r="3042" spans="2:28" x14ac:dyDescent="0.35">
      <c r="B3042" s="24"/>
      <c r="C3042" s="24"/>
      <c r="D3042" s="24"/>
      <c r="E3042" s="66"/>
      <c r="F3042" s="24"/>
      <c r="G3042" s="24"/>
      <c r="H3042" s="89"/>
      <c r="I3042" s="89"/>
      <c r="J3042" s="24"/>
      <c r="K3042" s="24"/>
      <c r="L3042" s="89"/>
      <c r="M3042" s="24"/>
      <c r="N3042" s="24"/>
      <c r="O3042" s="25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  <c r="AA3042" s="24"/>
      <c r="AB3042" s="88"/>
    </row>
    <row r="3043" spans="2:28" x14ac:dyDescent="0.35">
      <c r="B3043" s="24"/>
      <c r="C3043" s="24"/>
      <c r="D3043" s="24"/>
      <c r="E3043" s="66"/>
      <c r="F3043" s="24"/>
      <c r="G3043" s="24"/>
      <c r="H3043" s="89"/>
      <c r="I3043" s="89"/>
      <c r="J3043" s="24"/>
      <c r="K3043" s="24"/>
      <c r="L3043" s="89"/>
      <c r="M3043" s="24"/>
      <c r="N3043" s="24"/>
      <c r="O3043" s="25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  <c r="AA3043" s="24"/>
      <c r="AB3043" s="88"/>
    </row>
    <row r="3044" spans="2:28" x14ac:dyDescent="0.35">
      <c r="B3044" s="24"/>
      <c r="C3044" s="24"/>
      <c r="D3044" s="24"/>
      <c r="E3044" s="66"/>
      <c r="F3044" s="24"/>
      <c r="G3044" s="24"/>
      <c r="H3044" s="89"/>
      <c r="I3044" s="89"/>
      <c r="J3044" s="24"/>
      <c r="K3044" s="24"/>
      <c r="L3044" s="89"/>
      <c r="M3044" s="24"/>
      <c r="N3044" s="24"/>
      <c r="O3044" s="25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  <c r="AA3044" s="24"/>
      <c r="AB3044" s="88"/>
    </row>
    <row r="3045" spans="2:28" x14ac:dyDescent="0.35">
      <c r="B3045" s="24"/>
      <c r="C3045" s="24"/>
      <c r="D3045" s="24"/>
      <c r="E3045" s="66"/>
      <c r="F3045" s="24"/>
      <c r="G3045" s="24"/>
      <c r="H3045" s="89"/>
      <c r="I3045" s="89"/>
      <c r="J3045" s="24"/>
      <c r="K3045" s="24"/>
      <c r="L3045" s="89"/>
      <c r="M3045" s="24"/>
      <c r="N3045" s="24"/>
      <c r="O3045" s="25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  <c r="AA3045" s="24"/>
      <c r="AB3045" s="88"/>
    </row>
    <row r="3046" spans="2:28" x14ac:dyDescent="0.35">
      <c r="B3046" s="24"/>
      <c r="C3046" s="24"/>
      <c r="D3046" s="24"/>
      <c r="E3046" s="66"/>
      <c r="F3046" s="24"/>
      <c r="G3046" s="24"/>
      <c r="H3046" s="89"/>
      <c r="I3046" s="89"/>
      <c r="J3046" s="24"/>
      <c r="K3046" s="24"/>
      <c r="L3046" s="89"/>
      <c r="M3046" s="24"/>
      <c r="N3046" s="24"/>
      <c r="O3046" s="25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  <c r="AA3046" s="24"/>
      <c r="AB3046" s="88"/>
    </row>
    <row r="3047" spans="2:28" x14ac:dyDescent="0.35">
      <c r="B3047" s="24"/>
      <c r="C3047" s="24"/>
      <c r="D3047" s="24"/>
      <c r="E3047" s="66"/>
      <c r="F3047" s="24"/>
      <c r="G3047" s="24"/>
      <c r="H3047" s="89"/>
      <c r="I3047" s="89"/>
      <c r="J3047" s="24"/>
      <c r="K3047" s="24"/>
      <c r="L3047" s="89"/>
      <c r="M3047" s="24"/>
      <c r="N3047" s="24"/>
      <c r="O3047" s="25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  <c r="AA3047" s="24"/>
      <c r="AB3047" s="88"/>
    </row>
    <row r="3048" spans="2:28" x14ac:dyDescent="0.35">
      <c r="B3048" s="24"/>
      <c r="C3048" s="24"/>
      <c r="D3048" s="24"/>
      <c r="E3048" s="66"/>
      <c r="F3048" s="24"/>
      <c r="G3048" s="24"/>
      <c r="H3048" s="89"/>
      <c r="I3048" s="89"/>
      <c r="J3048" s="24"/>
      <c r="K3048" s="24"/>
      <c r="L3048" s="89"/>
      <c r="M3048" s="24"/>
      <c r="N3048" s="24"/>
      <c r="O3048" s="25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  <c r="AA3048" s="24"/>
      <c r="AB3048" s="88"/>
    </row>
    <row r="3049" spans="2:28" x14ac:dyDescent="0.35">
      <c r="B3049" s="24"/>
      <c r="C3049" s="24"/>
      <c r="D3049" s="24"/>
      <c r="E3049" s="66"/>
      <c r="F3049" s="24"/>
      <c r="G3049" s="24"/>
      <c r="H3049" s="89"/>
      <c r="I3049" s="89"/>
      <c r="J3049" s="24"/>
      <c r="K3049" s="24"/>
      <c r="L3049" s="89"/>
      <c r="M3049" s="24"/>
      <c r="N3049" s="24"/>
      <c r="O3049" s="25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  <c r="AA3049" s="24"/>
      <c r="AB3049" s="88"/>
    </row>
    <row r="3050" spans="2:28" x14ac:dyDescent="0.35">
      <c r="B3050" s="24"/>
      <c r="C3050" s="24"/>
      <c r="D3050" s="24"/>
      <c r="E3050" s="66"/>
      <c r="F3050" s="24"/>
      <c r="G3050" s="24"/>
      <c r="H3050" s="89"/>
      <c r="I3050" s="89"/>
      <c r="J3050" s="24"/>
      <c r="K3050" s="24"/>
      <c r="L3050" s="89"/>
      <c r="M3050" s="24"/>
      <c r="N3050" s="24"/>
      <c r="O3050" s="25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  <c r="AA3050" s="24"/>
      <c r="AB3050" s="88"/>
    </row>
    <row r="3051" spans="2:28" x14ac:dyDescent="0.35">
      <c r="B3051" s="24"/>
      <c r="C3051" s="24"/>
      <c r="D3051" s="24"/>
      <c r="E3051" s="66"/>
      <c r="F3051" s="24"/>
      <c r="G3051" s="24"/>
      <c r="H3051" s="89"/>
      <c r="I3051" s="89"/>
      <c r="J3051" s="24"/>
      <c r="K3051" s="24"/>
      <c r="L3051" s="89"/>
      <c r="M3051" s="24"/>
      <c r="N3051" s="24"/>
      <c r="O3051" s="25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  <c r="AA3051" s="24"/>
      <c r="AB3051" s="88"/>
    </row>
    <row r="3052" spans="2:28" x14ac:dyDescent="0.35">
      <c r="B3052" s="24"/>
      <c r="C3052" s="24"/>
      <c r="D3052" s="24"/>
      <c r="E3052" s="66"/>
      <c r="F3052" s="24"/>
      <c r="G3052" s="24"/>
      <c r="H3052" s="89"/>
      <c r="I3052" s="89"/>
      <c r="J3052" s="24"/>
      <c r="K3052" s="24"/>
      <c r="L3052" s="89"/>
      <c r="M3052" s="24"/>
      <c r="N3052" s="24"/>
      <c r="O3052" s="25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  <c r="AA3052" s="24"/>
      <c r="AB3052" s="88"/>
    </row>
    <row r="3053" spans="2:28" x14ac:dyDescent="0.35">
      <c r="B3053" s="24"/>
      <c r="C3053" s="24"/>
      <c r="D3053" s="24"/>
      <c r="E3053" s="66"/>
      <c r="F3053" s="24"/>
      <c r="G3053" s="24"/>
      <c r="H3053" s="89"/>
      <c r="I3053" s="89"/>
      <c r="J3053" s="24"/>
      <c r="K3053" s="24"/>
      <c r="L3053" s="89"/>
      <c r="M3053" s="24"/>
      <c r="N3053" s="24"/>
      <c r="O3053" s="25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  <c r="AA3053" s="24"/>
      <c r="AB3053" s="88"/>
    </row>
    <row r="3054" spans="2:28" x14ac:dyDescent="0.35">
      <c r="B3054" s="24"/>
      <c r="C3054" s="24"/>
      <c r="D3054" s="24"/>
      <c r="E3054" s="66"/>
      <c r="F3054" s="24"/>
      <c r="G3054" s="24"/>
      <c r="H3054" s="89"/>
      <c r="I3054" s="89"/>
      <c r="J3054" s="24"/>
      <c r="K3054" s="24"/>
      <c r="L3054" s="89"/>
      <c r="M3054" s="24"/>
      <c r="N3054" s="24"/>
      <c r="O3054" s="25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  <c r="AA3054" s="24"/>
      <c r="AB3054" s="88"/>
    </row>
    <row r="3055" spans="2:28" x14ac:dyDescent="0.35">
      <c r="B3055" s="24"/>
      <c r="C3055" s="24"/>
      <c r="D3055" s="24"/>
      <c r="E3055" s="66"/>
      <c r="F3055" s="24"/>
      <c r="G3055" s="24"/>
      <c r="H3055" s="89"/>
      <c r="I3055" s="89"/>
      <c r="J3055" s="24"/>
      <c r="K3055" s="24"/>
      <c r="L3055" s="89"/>
      <c r="M3055" s="24"/>
      <c r="N3055" s="24"/>
      <c r="O3055" s="25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  <c r="AA3055" s="24"/>
      <c r="AB3055" s="88"/>
    </row>
    <row r="3056" spans="2:28" x14ac:dyDescent="0.35">
      <c r="B3056" s="24"/>
      <c r="C3056" s="24"/>
      <c r="D3056" s="24"/>
      <c r="E3056" s="66"/>
      <c r="F3056" s="24"/>
      <c r="G3056" s="24"/>
      <c r="H3056" s="89"/>
      <c r="I3056" s="89"/>
      <c r="J3056" s="24"/>
      <c r="K3056" s="24"/>
      <c r="L3056" s="89"/>
      <c r="M3056" s="24"/>
      <c r="N3056" s="24"/>
      <c r="O3056" s="25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  <c r="AA3056" s="24"/>
      <c r="AB3056" s="88"/>
    </row>
    <row r="3057" spans="2:28" x14ac:dyDescent="0.35">
      <c r="B3057" s="24"/>
      <c r="C3057" s="24"/>
      <c r="D3057" s="24"/>
      <c r="E3057" s="66"/>
      <c r="F3057" s="24"/>
      <c r="G3057" s="24"/>
      <c r="H3057" s="89"/>
      <c r="I3057" s="89"/>
      <c r="J3057" s="24"/>
      <c r="K3057" s="24"/>
      <c r="L3057" s="89"/>
      <c r="M3057" s="24"/>
      <c r="N3057" s="24"/>
      <c r="O3057" s="25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  <c r="AA3057" s="24"/>
      <c r="AB3057" s="88"/>
    </row>
    <row r="3058" spans="2:28" x14ac:dyDescent="0.35">
      <c r="B3058" s="24"/>
      <c r="C3058" s="24"/>
      <c r="D3058" s="24"/>
      <c r="E3058" s="66"/>
      <c r="F3058" s="24"/>
      <c r="G3058" s="24"/>
      <c r="H3058" s="89"/>
      <c r="I3058" s="89"/>
      <c r="J3058" s="24"/>
      <c r="K3058" s="24"/>
      <c r="L3058" s="89"/>
      <c r="M3058" s="24"/>
      <c r="N3058" s="24"/>
      <c r="O3058" s="25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  <c r="AA3058" s="24"/>
      <c r="AB3058" s="88"/>
    </row>
    <row r="3059" spans="2:28" x14ac:dyDescent="0.35">
      <c r="B3059" s="24"/>
      <c r="C3059" s="24"/>
      <c r="D3059" s="24"/>
      <c r="E3059" s="66"/>
      <c r="F3059" s="24"/>
      <c r="G3059" s="24"/>
      <c r="H3059" s="89"/>
      <c r="I3059" s="89"/>
      <c r="J3059" s="24"/>
      <c r="K3059" s="24"/>
      <c r="L3059" s="89"/>
      <c r="M3059" s="24"/>
      <c r="N3059" s="24"/>
      <c r="O3059" s="25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  <c r="AA3059" s="24"/>
      <c r="AB3059" s="88"/>
    </row>
    <row r="3060" spans="2:28" x14ac:dyDescent="0.35">
      <c r="B3060" s="24"/>
      <c r="C3060" s="24"/>
      <c r="D3060" s="24"/>
      <c r="E3060" s="66"/>
      <c r="F3060" s="24"/>
      <c r="G3060" s="24"/>
      <c r="H3060" s="89"/>
      <c r="I3060" s="89"/>
      <c r="J3060" s="24"/>
      <c r="K3060" s="24"/>
      <c r="L3060" s="89"/>
      <c r="M3060" s="24"/>
      <c r="N3060" s="24"/>
      <c r="O3060" s="25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  <c r="AA3060" s="24"/>
      <c r="AB3060" s="88"/>
    </row>
    <row r="3061" spans="2:28" x14ac:dyDescent="0.35">
      <c r="B3061" s="24"/>
      <c r="C3061" s="24"/>
      <c r="D3061" s="24"/>
      <c r="E3061" s="66"/>
      <c r="F3061" s="24"/>
      <c r="G3061" s="24"/>
      <c r="H3061" s="89"/>
      <c r="I3061" s="89"/>
      <c r="J3061" s="24"/>
      <c r="K3061" s="24"/>
      <c r="L3061" s="89"/>
      <c r="M3061" s="24"/>
      <c r="N3061" s="24"/>
      <c r="O3061" s="25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  <c r="AA3061" s="24"/>
      <c r="AB3061" s="88"/>
    </row>
    <row r="3062" spans="2:28" x14ac:dyDescent="0.35">
      <c r="B3062" s="24"/>
      <c r="C3062" s="24"/>
      <c r="D3062" s="24"/>
      <c r="E3062" s="66"/>
      <c r="F3062" s="24"/>
      <c r="G3062" s="24"/>
      <c r="H3062" s="89"/>
      <c r="I3062" s="89"/>
      <c r="J3062" s="24"/>
      <c r="K3062" s="24"/>
      <c r="L3062" s="89"/>
      <c r="M3062" s="24"/>
      <c r="N3062" s="24"/>
      <c r="O3062" s="25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  <c r="AA3062" s="24"/>
      <c r="AB3062" s="88"/>
    </row>
    <row r="3063" spans="2:28" x14ac:dyDescent="0.35">
      <c r="B3063" s="24"/>
      <c r="C3063" s="24"/>
      <c r="D3063" s="24"/>
      <c r="E3063" s="66"/>
      <c r="F3063" s="24"/>
      <c r="G3063" s="24"/>
      <c r="H3063" s="89"/>
      <c r="I3063" s="89"/>
      <c r="J3063" s="24"/>
      <c r="K3063" s="24"/>
      <c r="L3063" s="89"/>
      <c r="M3063" s="24"/>
      <c r="N3063" s="24"/>
      <c r="O3063" s="25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  <c r="AA3063" s="24"/>
      <c r="AB3063" s="88"/>
    </row>
    <row r="3064" spans="2:28" x14ac:dyDescent="0.35">
      <c r="B3064" s="24"/>
      <c r="C3064" s="24"/>
      <c r="D3064" s="24"/>
      <c r="E3064" s="66"/>
      <c r="F3064" s="24"/>
      <c r="G3064" s="24"/>
      <c r="H3064" s="89"/>
      <c r="I3064" s="89"/>
      <c r="J3064" s="24"/>
      <c r="K3064" s="24"/>
      <c r="L3064" s="89"/>
      <c r="M3064" s="24"/>
      <c r="N3064" s="24"/>
      <c r="O3064" s="25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  <c r="AA3064" s="24"/>
      <c r="AB3064" s="88"/>
    </row>
    <row r="3065" spans="2:28" x14ac:dyDescent="0.35">
      <c r="B3065" s="24"/>
      <c r="C3065" s="24"/>
      <c r="D3065" s="24"/>
      <c r="E3065" s="66"/>
      <c r="F3065" s="24"/>
      <c r="G3065" s="24"/>
      <c r="H3065" s="89"/>
      <c r="I3065" s="89"/>
      <c r="J3065" s="24"/>
      <c r="K3065" s="24"/>
      <c r="L3065" s="89"/>
      <c r="M3065" s="24"/>
      <c r="N3065" s="24"/>
      <c r="O3065" s="25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  <c r="AA3065" s="24"/>
      <c r="AB3065" s="88"/>
    </row>
    <row r="3066" spans="2:28" x14ac:dyDescent="0.35">
      <c r="B3066" s="24"/>
      <c r="C3066" s="24"/>
      <c r="D3066" s="24"/>
      <c r="E3066" s="66"/>
      <c r="F3066" s="24"/>
      <c r="G3066" s="24"/>
      <c r="H3066" s="89"/>
      <c r="I3066" s="89"/>
      <c r="J3066" s="24"/>
      <c r="K3066" s="24"/>
      <c r="L3066" s="89"/>
      <c r="M3066" s="24"/>
      <c r="N3066" s="24"/>
      <c r="O3066" s="25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  <c r="AA3066" s="24"/>
      <c r="AB3066" s="88"/>
    </row>
    <row r="3067" spans="2:28" x14ac:dyDescent="0.35">
      <c r="B3067" s="24"/>
      <c r="C3067" s="24"/>
      <c r="D3067" s="24"/>
      <c r="E3067" s="66"/>
      <c r="F3067" s="24"/>
      <c r="G3067" s="24"/>
      <c r="H3067" s="89"/>
      <c r="I3067" s="89"/>
      <c r="J3067" s="24"/>
      <c r="K3067" s="24"/>
      <c r="L3067" s="89"/>
      <c r="M3067" s="24"/>
      <c r="N3067" s="24"/>
      <c r="O3067" s="25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  <c r="AA3067" s="24"/>
      <c r="AB3067" s="88"/>
    </row>
    <row r="3068" spans="2:28" x14ac:dyDescent="0.35">
      <c r="B3068" s="24"/>
      <c r="C3068" s="24"/>
      <c r="D3068" s="24"/>
      <c r="E3068" s="66"/>
      <c r="F3068" s="24"/>
      <c r="G3068" s="24"/>
      <c r="H3068" s="89"/>
      <c r="I3068" s="89"/>
      <c r="J3068" s="24"/>
      <c r="K3068" s="24"/>
      <c r="L3068" s="89"/>
      <c r="M3068" s="24"/>
      <c r="N3068" s="24"/>
      <c r="O3068" s="25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  <c r="AA3068" s="24"/>
      <c r="AB3068" s="88"/>
    </row>
    <row r="3069" spans="2:28" x14ac:dyDescent="0.35">
      <c r="B3069" s="24"/>
      <c r="C3069" s="24"/>
      <c r="D3069" s="24"/>
      <c r="E3069" s="66"/>
      <c r="F3069" s="24"/>
      <c r="G3069" s="24"/>
      <c r="H3069" s="89"/>
      <c r="I3069" s="89"/>
      <c r="J3069" s="24"/>
      <c r="K3069" s="24"/>
      <c r="L3069" s="89"/>
      <c r="M3069" s="24"/>
      <c r="N3069" s="24"/>
      <c r="O3069" s="25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  <c r="AA3069" s="24"/>
      <c r="AB3069" s="88"/>
    </row>
    <row r="3070" spans="2:28" x14ac:dyDescent="0.35">
      <c r="B3070" s="24"/>
      <c r="C3070" s="24"/>
      <c r="D3070" s="24"/>
      <c r="E3070" s="66"/>
      <c r="F3070" s="24"/>
      <c r="G3070" s="24"/>
      <c r="H3070" s="89"/>
      <c r="I3070" s="89"/>
      <c r="J3070" s="24"/>
      <c r="K3070" s="24"/>
      <c r="L3070" s="89"/>
      <c r="M3070" s="24"/>
      <c r="N3070" s="24"/>
      <c r="O3070" s="25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  <c r="AA3070" s="24"/>
      <c r="AB3070" s="88"/>
    </row>
    <row r="3071" spans="2:28" x14ac:dyDescent="0.35">
      <c r="B3071" s="24"/>
      <c r="C3071" s="24"/>
      <c r="D3071" s="24"/>
      <c r="E3071" s="66"/>
      <c r="F3071" s="24"/>
      <c r="G3071" s="24"/>
      <c r="H3071" s="89"/>
      <c r="I3071" s="89"/>
      <c r="J3071" s="24"/>
      <c r="K3071" s="24"/>
      <c r="L3071" s="89"/>
      <c r="M3071" s="24"/>
      <c r="N3071" s="24"/>
      <c r="O3071" s="25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  <c r="AA3071" s="24"/>
      <c r="AB3071" s="88"/>
    </row>
    <row r="3072" spans="2:28" x14ac:dyDescent="0.35">
      <c r="B3072" s="24"/>
      <c r="C3072" s="24"/>
      <c r="D3072" s="24"/>
      <c r="E3072" s="66"/>
      <c r="F3072" s="24"/>
      <c r="G3072" s="24"/>
      <c r="H3072" s="89"/>
      <c r="I3072" s="89"/>
      <c r="J3072" s="24"/>
      <c r="K3072" s="24"/>
      <c r="L3072" s="89"/>
      <c r="M3072" s="24"/>
      <c r="N3072" s="24"/>
      <c r="O3072" s="25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  <c r="AA3072" s="24"/>
      <c r="AB3072" s="88"/>
    </row>
    <row r="3073" spans="2:28" x14ac:dyDescent="0.35">
      <c r="B3073" s="24"/>
      <c r="C3073" s="24"/>
      <c r="D3073" s="24"/>
      <c r="E3073" s="66"/>
      <c r="F3073" s="24"/>
      <c r="G3073" s="24"/>
      <c r="H3073" s="89"/>
      <c r="I3073" s="89"/>
      <c r="J3073" s="24"/>
      <c r="K3073" s="24"/>
      <c r="L3073" s="89"/>
      <c r="M3073" s="24"/>
      <c r="N3073" s="24"/>
      <c r="O3073" s="25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  <c r="AA3073" s="24"/>
      <c r="AB3073" s="88"/>
    </row>
    <row r="3074" spans="2:28" x14ac:dyDescent="0.35">
      <c r="B3074" s="24"/>
      <c r="C3074" s="24"/>
      <c r="D3074" s="24"/>
      <c r="E3074" s="66"/>
      <c r="F3074" s="24"/>
      <c r="G3074" s="24"/>
      <c r="H3074" s="89"/>
      <c r="I3074" s="89"/>
      <c r="J3074" s="24"/>
      <c r="K3074" s="24"/>
      <c r="L3074" s="89"/>
      <c r="M3074" s="24"/>
      <c r="N3074" s="24"/>
      <c r="O3074" s="25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  <c r="AA3074" s="24"/>
      <c r="AB3074" s="88"/>
    </row>
    <row r="3075" spans="2:28" x14ac:dyDescent="0.35">
      <c r="B3075" s="24"/>
      <c r="C3075" s="24"/>
      <c r="D3075" s="24"/>
      <c r="E3075" s="66"/>
      <c r="F3075" s="24"/>
      <c r="G3075" s="24"/>
      <c r="H3075" s="89"/>
      <c r="I3075" s="89"/>
      <c r="J3075" s="24"/>
      <c r="K3075" s="24"/>
      <c r="L3075" s="89"/>
      <c r="M3075" s="24"/>
      <c r="N3075" s="24"/>
      <c r="O3075" s="25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  <c r="AA3075" s="24"/>
      <c r="AB3075" s="88"/>
    </row>
    <row r="3076" spans="2:28" x14ac:dyDescent="0.35">
      <c r="B3076" s="24"/>
      <c r="C3076" s="24"/>
      <c r="D3076" s="24"/>
      <c r="E3076" s="66"/>
      <c r="F3076" s="24"/>
      <c r="G3076" s="24"/>
      <c r="H3076" s="89"/>
      <c r="I3076" s="89"/>
      <c r="J3076" s="24"/>
      <c r="K3076" s="24"/>
      <c r="L3076" s="89"/>
      <c r="M3076" s="24"/>
      <c r="N3076" s="24"/>
      <c r="O3076" s="25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  <c r="AA3076" s="24"/>
      <c r="AB3076" s="88"/>
    </row>
    <row r="3077" spans="2:28" x14ac:dyDescent="0.35">
      <c r="B3077" s="24"/>
      <c r="C3077" s="24"/>
      <c r="D3077" s="24"/>
      <c r="E3077" s="66"/>
      <c r="F3077" s="24"/>
      <c r="G3077" s="24"/>
      <c r="H3077" s="89"/>
      <c r="I3077" s="89"/>
      <c r="J3077" s="24"/>
      <c r="K3077" s="24"/>
      <c r="L3077" s="89"/>
      <c r="M3077" s="24"/>
      <c r="N3077" s="24"/>
      <c r="O3077" s="25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  <c r="AA3077" s="24"/>
      <c r="AB3077" s="88"/>
    </row>
    <row r="3078" spans="2:28" x14ac:dyDescent="0.35">
      <c r="B3078" s="24"/>
      <c r="C3078" s="24"/>
      <c r="D3078" s="24"/>
      <c r="E3078" s="66"/>
      <c r="F3078" s="24"/>
      <c r="G3078" s="24"/>
      <c r="H3078" s="89"/>
      <c r="I3078" s="89"/>
      <c r="J3078" s="24"/>
      <c r="K3078" s="24"/>
      <c r="L3078" s="89"/>
      <c r="M3078" s="24"/>
      <c r="N3078" s="24"/>
      <c r="O3078" s="25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  <c r="AA3078" s="24"/>
      <c r="AB3078" s="88"/>
    </row>
    <row r="3079" spans="2:28" x14ac:dyDescent="0.35">
      <c r="B3079" s="24"/>
      <c r="C3079" s="24"/>
      <c r="D3079" s="24"/>
      <c r="E3079" s="66"/>
      <c r="F3079" s="24"/>
      <c r="G3079" s="24"/>
      <c r="H3079" s="89"/>
      <c r="I3079" s="89"/>
      <c r="J3079" s="24"/>
      <c r="K3079" s="24"/>
      <c r="L3079" s="89"/>
      <c r="M3079" s="24"/>
      <c r="N3079" s="24"/>
      <c r="O3079" s="25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  <c r="AA3079" s="24"/>
      <c r="AB3079" s="88"/>
    </row>
    <row r="3080" spans="2:28" x14ac:dyDescent="0.35">
      <c r="B3080" s="24"/>
      <c r="C3080" s="24"/>
      <c r="D3080" s="24"/>
      <c r="E3080" s="66"/>
      <c r="F3080" s="24"/>
      <c r="G3080" s="24"/>
      <c r="H3080" s="89"/>
      <c r="I3080" s="89"/>
      <c r="J3080" s="24"/>
      <c r="K3080" s="24"/>
      <c r="L3080" s="89"/>
      <c r="M3080" s="24"/>
      <c r="N3080" s="24"/>
      <c r="O3080" s="25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  <c r="AA3080" s="24"/>
      <c r="AB3080" s="88"/>
    </row>
    <row r="3081" spans="2:28" x14ac:dyDescent="0.35">
      <c r="B3081" s="24"/>
      <c r="C3081" s="24"/>
      <c r="D3081" s="24"/>
      <c r="E3081" s="66"/>
      <c r="F3081" s="24"/>
      <c r="G3081" s="24"/>
      <c r="H3081" s="89"/>
      <c r="I3081" s="89"/>
      <c r="J3081" s="24"/>
      <c r="K3081" s="24"/>
      <c r="L3081" s="89"/>
      <c r="M3081" s="24"/>
      <c r="N3081" s="24"/>
      <c r="O3081" s="25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  <c r="AA3081" s="24"/>
      <c r="AB3081" s="88"/>
    </row>
    <row r="3082" spans="2:28" x14ac:dyDescent="0.35">
      <c r="B3082" s="24"/>
      <c r="C3082" s="24"/>
      <c r="D3082" s="24"/>
      <c r="E3082" s="66"/>
      <c r="F3082" s="24"/>
      <c r="G3082" s="24"/>
      <c r="H3082" s="89"/>
      <c r="I3082" s="89"/>
      <c r="J3082" s="24"/>
      <c r="K3082" s="24"/>
      <c r="L3082" s="89"/>
      <c r="M3082" s="24"/>
      <c r="N3082" s="24"/>
      <c r="O3082" s="25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  <c r="AA3082" s="24"/>
      <c r="AB3082" s="88"/>
    </row>
    <row r="3083" spans="2:28" x14ac:dyDescent="0.35">
      <c r="B3083" s="24"/>
      <c r="C3083" s="24"/>
      <c r="D3083" s="24"/>
      <c r="E3083" s="66"/>
      <c r="F3083" s="24"/>
      <c r="G3083" s="24"/>
      <c r="H3083" s="89"/>
      <c r="I3083" s="89"/>
      <c r="J3083" s="24"/>
      <c r="K3083" s="24"/>
      <c r="L3083" s="89"/>
      <c r="M3083" s="24"/>
      <c r="N3083" s="24"/>
      <c r="O3083" s="25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  <c r="AA3083" s="24"/>
      <c r="AB3083" s="88"/>
    </row>
    <row r="3084" spans="2:28" x14ac:dyDescent="0.35">
      <c r="B3084" s="24"/>
      <c r="C3084" s="24"/>
      <c r="D3084" s="24"/>
      <c r="E3084" s="66"/>
      <c r="F3084" s="24"/>
      <c r="G3084" s="24"/>
      <c r="H3084" s="89"/>
      <c r="I3084" s="89"/>
      <c r="J3084" s="24"/>
      <c r="K3084" s="24"/>
      <c r="L3084" s="89"/>
      <c r="M3084" s="24"/>
      <c r="N3084" s="24"/>
      <c r="O3084" s="25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  <c r="AA3084" s="24"/>
      <c r="AB3084" s="88"/>
    </row>
    <row r="3085" spans="2:28" x14ac:dyDescent="0.35">
      <c r="B3085" s="24"/>
      <c r="C3085" s="24"/>
      <c r="D3085" s="24"/>
      <c r="E3085" s="66"/>
      <c r="F3085" s="24"/>
      <c r="G3085" s="24"/>
      <c r="H3085" s="89"/>
      <c r="I3085" s="89"/>
      <c r="J3085" s="24"/>
      <c r="K3085" s="24"/>
      <c r="L3085" s="89"/>
      <c r="M3085" s="24"/>
      <c r="N3085" s="24"/>
      <c r="O3085" s="25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  <c r="AA3085" s="24"/>
      <c r="AB3085" s="88"/>
    </row>
    <row r="3086" spans="2:28" x14ac:dyDescent="0.35">
      <c r="B3086" s="24"/>
      <c r="C3086" s="24"/>
      <c r="D3086" s="24"/>
      <c r="E3086" s="66"/>
      <c r="F3086" s="24"/>
      <c r="G3086" s="24"/>
      <c r="H3086" s="89"/>
      <c r="I3086" s="89"/>
      <c r="J3086" s="24"/>
      <c r="K3086" s="24"/>
      <c r="L3086" s="89"/>
      <c r="M3086" s="24"/>
      <c r="N3086" s="24"/>
      <c r="O3086" s="25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  <c r="AA3086" s="24"/>
      <c r="AB3086" s="88"/>
    </row>
    <row r="3087" spans="2:28" x14ac:dyDescent="0.35">
      <c r="B3087" s="24"/>
      <c r="C3087" s="24"/>
      <c r="D3087" s="24"/>
      <c r="E3087" s="66"/>
      <c r="F3087" s="24"/>
      <c r="G3087" s="24"/>
      <c r="H3087" s="89"/>
      <c r="I3087" s="89"/>
      <c r="J3087" s="24"/>
      <c r="K3087" s="24"/>
      <c r="L3087" s="89"/>
      <c r="M3087" s="24"/>
      <c r="N3087" s="24"/>
      <c r="O3087" s="25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  <c r="AA3087" s="24"/>
      <c r="AB3087" s="88"/>
    </row>
    <row r="3088" spans="2:28" x14ac:dyDescent="0.35">
      <c r="B3088" s="24"/>
      <c r="C3088" s="24"/>
      <c r="D3088" s="24"/>
      <c r="E3088" s="66"/>
      <c r="F3088" s="24"/>
      <c r="G3088" s="24"/>
      <c r="H3088" s="89"/>
      <c r="I3088" s="89"/>
      <c r="J3088" s="24"/>
      <c r="K3088" s="24"/>
      <c r="L3088" s="89"/>
      <c r="M3088" s="24"/>
      <c r="N3088" s="24"/>
      <c r="O3088" s="25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  <c r="AA3088" s="24"/>
      <c r="AB3088" s="88"/>
    </row>
    <row r="3089" spans="2:28" x14ac:dyDescent="0.35">
      <c r="B3089" s="24"/>
      <c r="C3089" s="24"/>
      <c r="D3089" s="24"/>
      <c r="E3089" s="66"/>
      <c r="F3089" s="24"/>
      <c r="G3089" s="24"/>
      <c r="H3089" s="89"/>
      <c r="I3089" s="89"/>
      <c r="J3089" s="24"/>
      <c r="K3089" s="24"/>
      <c r="L3089" s="89"/>
      <c r="M3089" s="24"/>
      <c r="N3089" s="24"/>
      <c r="O3089" s="25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  <c r="AA3089" s="24"/>
      <c r="AB3089" s="88"/>
    </row>
    <row r="3090" spans="2:28" x14ac:dyDescent="0.35">
      <c r="B3090" s="24"/>
      <c r="C3090" s="24"/>
      <c r="D3090" s="24"/>
      <c r="E3090" s="66"/>
      <c r="F3090" s="24"/>
      <c r="G3090" s="24"/>
      <c r="H3090" s="89"/>
      <c r="I3090" s="89"/>
      <c r="J3090" s="24"/>
      <c r="K3090" s="24"/>
      <c r="L3090" s="89"/>
      <c r="M3090" s="24"/>
      <c r="N3090" s="24"/>
      <c r="O3090" s="25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  <c r="AA3090" s="24"/>
      <c r="AB3090" s="88"/>
    </row>
    <row r="3091" spans="2:28" x14ac:dyDescent="0.35">
      <c r="B3091" s="24"/>
      <c r="C3091" s="24"/>
      <c r="D3091" s="24"/>
      <c r="E3091" s="66"/>
      <c r="F3091" s="24"/>
      <c r="G3091" s="24"/>
      <c r="H3091" s="89"/>
      <c r="I3091" s="89"/>
      <c r="J3091" s="24"/>
      <c r="K3091" s="24"/>
      <c r="L3091" s="89"/>
      <c r="M3091" s="24"/>
      <c r="N3091" s="24"/>
      <c r="O3091" s="25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  <c r="AA3091" s="24"/>
      <c r="AB3091" s="88"/>
    </row>
    <row r="3092" spans="2:28" x14ac:dyDescent="0.35">
      <c r="B3092" s="24"/>
      <c r="C3092" s="24"/>
      <c r="D3092" s="24"/>
      <c r="E3092" s="66"/>
      <c r="F3092" s="24"/>
      <c r="G3092" s="24"/>
      <c r="H3092" s="89"/>
      <c r="I3092" s="89"/>
      <c r="J3092" s="24"/>
      <c r="K3092" s="24"/>
      <c r="L3092" s="89"/>
      <c r="M3092" s="24"/>
      <c r="N3092" s="24"/>
      <c r="O3092" s="25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  <c r="AA3092" s="24"/>
      <c r="AB3092" s="88"/>
    </row>
    <row r="3093" spans="2:28" x14ac:dyDescent="0.35">
      <c r="B3093" s="24"/>
      <c r="C3093" s="24"/>
      <c r="D3093" s="24"/>
      <c r="E3093" s="66"/>
      <c r="F3093" s="24"/>
      <c r="G3093" s="24"/>
      <c r="H3093" s="89"/>
      <c r="I3093" s="89"/>
      <c r="J3093" s="24"/>
      <c r="K3093" s="24"/>
      <c r="L3093" s="89"/>
      <c r="M3093" s="24"/>
      <c r="N3093" s="24"/>
      <c r="O3093" s="25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  <c r="AA3093" s="24"/>
      <c r="AB3093" s="88"/>
    </row>
    <row r="3094" spans="2:28" x14ac:dyDescent="0.35">
      <c r="B3094" s="24"/>
      <c r="C3094" s="24"/>
      <c r="D3094" s="24"/>
      <c r="E3094" s="66"/>
      <c r="F3094" s="24"/>
      <c r="G3094" s="24"/>
      <c r="H3094" s="89"/>
      <c r="I3094" s="89"/>
      <c r="J3094" s="24"/>
      <c r="K3094" s="24"/>
      <c r="L3094" s="89"/>
      <c r="M3094" s="24"/>
      <c r="N3094" s="24"/>
      <c r="O3094" s="25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  <c r="AA3094" s="24"/>
      <c r="AB3094" s="88"/>
    </row>
    <row r="3095" spans="2:28" x14ac:dyDescent="0.35">
      <c r="B3095" s="24"/>
      <c r="C3095" s="24"/>
      <c r="D3095" s="24"/>
      <c r="E3095" s="66"/>
      <c r="F3095" s="24"/>
      <c r="G3095" s="24"/>
      <c r="H3095" s="89"/>
      <c r="I3095" s="89"/>
      <c r="J3095" s="24"/>
      <c r="K3095" s="24"/>
      <c r="L3095" s="89"/>
      <c r="M3095" s="24"/>
      <c r="N3095" s="24"/>
      <c r="O3095" s="25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  <c r="AA3095" s="24"/>
      <c r="AB3095" s="88"/>
    </row>
    <row r="3096" spans="2:28" x14ac:dyDescent="0.35">
      <c r="B3096" s="24"/>
      <c r="C3096" s="24"/>
      <c r="D3096" s="24"/>
      <c r="E3096" s="66"/>
      <c r="F3096" s="24"/>
      <c r="G3096" s="24"/>
      <c r="H3096" s="89"/>
      <c r="I3096" s="89"/>
      <c r="J3096" s="24"/>
      <c r="K3096" s="24"/>
      <c r="L3096" s="89"/>
      <c r="M3096" s="24"/>
      <c r="N3096" s="24"/>
      <c r="O3096" s="25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  <c r="AA3096" s="24"/>
      <c r="AB3096" s="88"/>
    </row>
    <row r="3097" spans="2:28" x14ac:dyDescent="0.35">
      <c r="B3097" s="24"/>
      <c r="C3097" s="24"/>
      <c r="D3097" s="24"/>
      <c r="E3097" s="66"/>
      <c r="F3097" s="24"/>
      <c r="G3097" s="24"/>
      <c r="H3097" s="89"/>
      <c r="I3097" s="89"/>
      <c r="J3097" s="24"/>
      <c r="K3097" s="24"/>
      <c r="L3097" s="89"/>
      <c r="M3097" s="24"/>
      <c r="N3097" s="24"/>
      <c r="O3097" s="25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  <c r="AA3097" s="24"/>
      <c r="AB3097" s="88"/>
    </row>
    <row r="3098" spans="2:28" x14ac:dyDescent="0.35">
      <c r="B3098" s="24"/>
      <c r="C3098" s="24"/>
      <c r="D3098" s="24"/>
      <c r="E3098" s="66"/>
      <c r="F3098" s="24"/>
      <c r="G3098" s="24"/>
      <c r="H3098" s="89"/>
      <c r="I3098" s="89"/>
      <c r="J3098" s="24"/>
      <c r="K3098" s="24"/>
      <c r="L3098" s="89"/>
      <c r="M3098" s="24"/>
      <c r="N3098" s="24"/>
      <c r="O3098" s="25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  <c r="AA3098" s="24"/>
      <c r="AB3098" s="88"/>
    </row>
    <row r="3099" spans="2:28" x14ac:dyDescent="0.35">
      <c r="B3099" s="24"/>
      <c r="C3099" s="24"/>
      <c r="D3099" s="24"/>
      <c r="E3099" s="66"/>
      <c r="F3099" s="24"/>
      <c r="G3099" s="24"/>
      <c r="H3099" s="89"/>
      <c r="I3099" s="89"/>
      <c r="J3099" s="24"/>
      <c r="K3099" s="24"/>
      <c r="L3099" s="89"/>
      <c r="M3099" s="24"/>
      <c r="N3099" s="24"/>
      <c r="O3099" s="25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  <c r="AA3099" s="24"/>
      <c r="AB3099" s="88"/>
    </row>
    <row r="3100" spans="2:28" x14ac:dyDescent="0.35">
      <c r="B3100" s="24"/>
      <c r="C3100" s="24"/>
      <c r="D3100" s="24"/>
      <c r="E3100" s="66"/>
      <c r="F3100" s="24"/>
      <c r="G3100" s="24"/>
      <c r="H3100" s="89"/>
      <c r="I3100" s="89"/>
      <c r="J3100" s="24"/>
      <c r="K3100" s="24"/>
      <c r="L3100" s="89"/>
      <c r="M3100" s="24"/>
      <c r="N3100" s="24"/>
      <c r="O3100" s="25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  <c r="AA3100" s="24"/>
      <c r="AB3100" s="88"/>
    </row>
    <row r="3101" spans="2:28" x14ac:dyDescent="0.35">
      <c r="B3101" s="24"/>
      <c r="C3101" s="24"/>
      <c r="D3101" s="24"/>
      <c r="E3101" s="66"/>
      <c r="F3101" s="24"/>
      <c r="G3101" s="24"/>
      <c r="H3101" s="89"/>
      <c r="I3101" s="89"/>
      <c r="J3101" s="24"/>
      <c r="K3101" s="24"/>
      <c r="L3101" s="89"/>
      <c r="M3101" s="24"/>
      <c r="N3101" s="24"/>
      <c r="O3101" s="25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  <c r="AA3101" s="24"/>
      <c r="AB3101" s="88"/>
    </row>
    <row r="3102" spans="2:28" x14ac:dyDescent="0.35">
      <c r="B3102" s="24"/>
      <c r="C3102" s="24"/>
      <c r="D3102" s="24"/>
      <c r="E3102" s="66"/>
      <c r="F3102" s="24"/>
      <c r="G3102" s="24"/>
      <c r="H3102" s="89"/>
      <c r="I3102" s="89"/>
      <c r="J3102" s="24"/>
      <c r="K3102" s="24"/>
      <c r="L3102" s="89"/>
      <c r="M3102" s="24"/>
      <c r="N3102" s="24"/>
      <c r="O3102" s="25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  <c r="AA3102" s="24"/>
      <c r="AB3102" s="88"/>
    </row>
    <row r="3103" spans="2:28" x14ac:dyDescent="0.35">
      <c r="B3103" s="24"/>
      <c r="C3103" s="24"/>
      <c r="D3103" s="24"/>
      <c r="E3103" s="66"/>
      <c r="F3103" s="24"/>
      <c r="G3103" s="24"/>
      <c r="H3103" s="89"/>
      <c r="I3103" s="89"/>
      <c r="J3103" s="24"/>
      <c r="K3103" s="24"/>
      <c r="L3103" s="89"/>
      <c r="M3103" s="24"/>
      <c r="N3103" s="24"/>
      <c r="O3103" s="25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  <c r="AA3103" s="24"/>
      <c r="AB3103" s="88"/>
    </row>
    <row r="3104" spans="2:28" x14ac:dyDescent="0.35">
      <c r="B3104" s="24"/>
      <c r="C3104" s="24"/>
      <c r="D3104" s="24"/>
      <c r="E3104" s="66"/>
      <c r="F3104" s="24"/>
      <c r="G3104" s="24"/>
      <c r="H3104" s="89"/>
      <c r="I3104" s="89"/>
      <c r="J3104" s="24"/>
      <c r="K3104" s="24"/>
      <c r="L3104" s="89"/>
      <c r="M3104" s="24"/>
      <c r="N3104" s="24"/>
      <c r="O3104" s="25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  <c r="AA3104" s="24"/>
      <c r="AB3104" s="88"/>
    </row>
    <row r="3105" spans="2:28" x14ac:dyDescent="0.35">
      <c r="B3105" s="24"/>
      <c r="C3105" s="24"/>
      <c r="D3105" s="24"/>
      <c r="E3105" s="66"/>
      <c r="F3105" s="24"/>
      <c r="G3105" s="24"/>
      <c r="H3105" s="89"/>
      <c r="I3105" s="89"/>
      <c r="J3105" s="24"/>
      <c r="K3105" s="24"/>
      <c r="L3105" s="89"/>
      <c r="M3105" s="24"/>
      <c r="N3105" s="24"/>
      <c r="O3105" s="25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  <c r="AA3105" s="24"/>
      <c r="AB3105" s="88"/>
    </row>
    <row r="3106" spans="2:28" x14ac:dyDescent="0.35">
      <c r="B3106" s="24"/>
      <c r="C3106" s="24"/>
      <c r="D3106" s="24"/>
      <c r="E3106" s="66"/>
      <c r="F3106" s="24"/>
      <c r="G3106" s="24"/>
      <c r="H3106" s="89"/>
      <c r="I3106" s="89"/>
      <c r="J3106" s="24"/>
      <c r="K3106" s="24"/>
      <c r="L3106" s="89"/>
      <c r="M3106" s="24"/>
      <c r="N3106" s="24"/>
      <c r="O3106" s="25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  <c r="AA3106" s="24"/>
      <c r="AB3106" s="88"/>
    </row>
    <row r="3107" spans="2:28" x14ac:dyDescent="0.35">
      <c r="B3107" s="24"/>
      <c r="C3107" s="24"/>
      <c r="D3107" s="24"/>
      <c r="E3107" s="66"/>
      <c r="F3107" s="24"/>
      <c r="G3107" s="24"/>
      <c r="H3107" s="89"/>
      <c r="I3107" s="89"/>
      <c r="J3107" s="24"/>
      <c r="K3107" s="24"/>
      <c r="L3107" s="89"/>
      <c r="M3107" s="24"/>
      <c r="N3107" s="24"/>
      <c r="O3107" s="25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  <c r="AA3107" s="24"/>
      <c r="AB3107" s="88"/>
    </row>
    <row r="3108" spans="2:28" x14ac:dyDescent="0.35">
      <c r="B3108" s="24"/>
      <c r="C3108" s="24"/>
      <c r="D3108" s="24"/>
      <c r="E3108" s="66"/>
      <c r="F3108" s="24"/>
      <c r="G3108" s="24"/>
      <c r="H3108" s="89"/>
      <c r="I3108" s="89"/>
      <c r="J3108" s="24"/>
      <c r="K3108" s="24"/>
      <c r="L3108" s="89"/>
      <c r="M3108" s="24"/>
      <c r="N3108" s="24"/>
      <c r="O3108" s="25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  <c r="AA3108" s="24"/>
      <c r="AB3108" s="88"/>
    </row>
    <row r="3109" spans="2:28" x14ac:dyDescent="0.35">
      <c r="B3109" s="24"/>
      <c r="C3109" s="24"/>
      <c r="D3109" s="24"/>
      <c r="E3109" s="66"/>
      <c r="F3109" s="24"/>
      <c r="G3109" s="24"/>
      <c r="H3109" s="89"/>
      <c r="I3109" s="89"/>
      <c r="J3109" s="24"/>
      <c r="K3109" s="24"/>
      <c r="L3109" s="89"/>
      <c r="M3109" s="24"/>
      <c r="N3109" s="24"/>
      <c r="O3109" s="25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  <c r="AA3109" s="24"/>
      <c r="AB3109" s="88"/>
    </row>
    <row r="3110" spans="2:28" x14ac:dyDescent="0.35">
      <c r="B3110" s="24"/>
      <c r="C3110" s="24"/>
      <c r="D3110" s="24"/>
      <c r="E3110" s="66"/>
      <c r="F3110" s="24"/>
      <c r="G3110" s="24"/>
      <c r="H3110" s="89"/>
      <c r="I3110" s="89"/>
      <c r="J3110" s="24"/>
      <c r="K3110" s="24"/>
      <c r="L3110" s="89"/>
      <c r="M3110" s="24"/>
      <c r="N3110" s="24"/>
      <c r="O3110" s="25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  <c r="AA3110" s="24"/>
      <c r="AB3110" s="88"/>
    </row>
    <row r="3111" spans="2:28" x14ac:dyDescent="0.35">
      <c r="B3111" s="24"/>
      <c r="C3111" s="24"/>
      <c r="D3111" s="24"/>
      <c r="E3111" s="66"/>
      <c r="F3111" s="24"/>
      <c r="G3111" s="24"/>
      <c r="H3111" s="89"/>
      <c r="I3111" s="89"/>
      <c r="J3111" s="24"/>
      <c r="K3111" s="24"/>
      <c r="L3111" s="89"/>
      <c r="M3111" s="24"/>
      <c r="N3111" s="24"/>
      <c r="O3111" s="25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  <c r="AA3111" s="24"/>
      <c r="AB3111" s="88"/>
    </row>
    <row r="3112" spans="2:28" x14ac:dyDescent="0.35">
      <c r="B3112" s="24"/>
      <c r="C3112" s="24"/>
      <c r="D3112" s="24"/>
      <c r="E3112" s="66"/>
      <c r="F3112" s="24"/>
      <c r="G3112" s="24"/>
      <c r="H3112" s="89"/>
      <c r="I3112" s="89"/>
      <c r="J3112" s="24"/>
      <c r="K3112" s="24"/>
      <c r="L3112" s="89"/>
      <c r="M3112" s="24"/>
      <c r="N3112" s="24"/>
      <c r="O3112" s="25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  <c r="AA3112" s="24"/>
      <c r="AB3112" s="88"/>
    </row>
    <row r="3113" spans="2:28" x14ac:dyDescent="0.35">
      <c r="B3113" s="24"/>
      <c r="C3113" s="24"/>
      <c r="D3113" s="24"/>
      <c r="E3113" s="66"/>
      <c r="F3113" s="24"/>
      <c r="G3113" s="24"/>
      <c r="H3113" s="89"/>
      <c r="I3113" s="89"/>
      <c r="J3113" s="24"/>
      <c r="K3113" s="24"/>
      <c r="L3113" s="89"/>
      <c r="M3113" s="24"/>
      <c r="N3113" s="24"/>
      <c r="O3113" s="25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  <c r="AA3113" s="24"/>
      <c r="AB3113" s="88"/>
    </row>
    <row r="3114" spans="2:28" x14ac:dyDescent="0.35">
      <c r="B3114" s="24"/>
      <c r="C3114" s="24"/>
      <c r="D3114" s="24"/>
      <c r="E3114" s="66"/>
      <c r="F3114" s="24"/>
      <c r="G3114" s="24"/>
      <c r="H3114" s="89"/>
      <c r="I3114" s="89"/>
      <c r="J3114" s="24"/>
      <c r="K3114" s="24"/>
      <c r="L3114" s="89"/>
      <c r="M3114" s="24"/>
      <c r="N3114" s="24"/>
      <c r="O3114" s="25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  <c r="AA3114" s="24"/>
      <c r="AB3114" s="88"/>
    </row>
    <row r="3115" spans="2:28" x14ac:dyDescent="0.35">
      <c r="B3115" s="24"/>
      <c r="C3115" s="24"/>
      <c r="D3115" s="24"/>
      <c r="E3115" s="66"/>
      <c r="F3115" s="24"/>
      <c r="G3115" s="24"/>
      <c r="H3115" s="89"/>
      <c r="I3115" s="89"/>
      <c r="J3115" s="24"/>
      <c r="K3115" s="24"/>
      <c r="L3115" s="89"/>
      <c r="M3115" s="24"/>
      <c r="N3115" s="24"/>
      <c r="O3115" s="25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  <c r="AA3115" s="24"/>
      <c r="AB3115" s="88"/>
    </row>
    <row r="3116" spans="2:28" x14ac:dyDescent="0.35">
      <c r="B3116" s="24"/>
      <c r="C3116" s="24"/>
      <c r="D3116" s="24"/>
      <c r="E3116" s="66"/>
      <c r="F3116" s="24"/>
      <c r="G3116" s="24"/>
      <c r="H3116" s="89"/>
      <c r="I3116" s="89"/>
      <c r="J3116" s="24"/>
      <c r="K3116" s="24"/>
      <c r="L3116" s="89"/>
      <c r="M3116" s="24"/>
      <c r="N3116" s="24"/>
      <c r="O3116" s="25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  <c r="AA3116" s="24"/>
      <c r="AB3116" s="88"/>
    </row>
    <row r="3117" spans="2:28" x14ac:dyDescent="0.35">
      <c r="B3117" s="24"/>
      <c r="C3117" s="24"/>
      <c r="D3117" s="24"/>
      <c r="E3117" s="66"/>
      <c r="F3117" s="24"/>
      <c r="G3117" s="24"/>
      <c r="H3117" s="89"/>
      <c r="I3117" s="89"/>
      <c r="J3117" s="24"/>
      <c r="K3117" s="24"/>
      <c r="L3117" s="89"/>
      <c r="M3117" s="24"/>
      <c r="N3117" s="24"/>
      <c r="O3117" s="25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  <c r="AA3117" s="24"/>
      <c r="AB3117" s="88"/>
    </row>
    <row r="3118" spans="2:28" x14ac:dyDescent="0.35">
      <c r="B3118" s="24"/>
      <c r="C3118" s="24"/>
      <c r="D3118" s="24"/>
      <c r="E3118" s="66"/>
      <c r="F3118" s="24"/>
      <c r="G3118" s="24"/>
      <c r="H3118" s="89"/>
      <c r="I3118" s="89"/>
      <c r="J3118" s="24"/>
      <c r="K3118" s="24"/>
      <c r="L3118" s="89"/>
      <c r="M3118" s="24"/>
      <c r="N3118" s="24"/>
      <c r="O3118" s="25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  <c r="AA3118" s="24"/>
      <c r="AB3118" s="88"/>
    </row>
    <row r="3119" spans="2:28" x14ac:dyDescent="0.35">
      <c r="B3119" s="24"/>
      <c r="C3119" s="24"/>
      <c r="D3119" s="24"/>
      <c r="E3119" s="66"/>
      <c r="F3119" s="24"/>
      <c r="G3119" s="24"/>
      <c r="H3119" s="89"/>
      <c r="I3119" s="89"/>
      <c r="J3119" s="24"/>
      <c r="K3119" s="24"/>
      <c r="L3119" s="89"/>
      <c r="M3119" s="24"/>
      <c r="N3119" s="24"/>
      <c r="O3119" s="25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  <c r="AA3119" s="24"/>
      <c r="AB3119" s="88"/>
    </row>
    <row r="3120" spans="2:28" x14ac:dyDescent="0.35">
      <c r="B3120" s="24"/>
      <c r="C3120" s="24"/>
      <c r="D3120" s="24"/>
      <c r="E3120" s="66"/>
      <c r="F3120" s="24"/>
      <c r="G3120" s="24"/>
      <c r="H3120" s="89"/>
      <c r="I3120" s="89"/>
      <c r="J3120" s="24"/>
      <c r="K3120" s="24"/>
      <c r="L3120" s="89"/>
      <c r="M3120" s="24"/>
      <c r="N3120" s="24"/>
      <c r="O3120" s="25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  <c r="AA3120" s="24"/>
      <c r="AB3120" s="88"/>
    </row>
    <row r="3121" spans="2:28" x14ac:dyDescent="0.35">
      <c r="B3121" s="24"/>
      <c r="C3121" s="24"/>
      <c r="D3121" s="24"/>
      <c r="E3121" s="66"/>
      <c r="F3121" s="24"/>
      <c r="G3121" s="24"/>
      <c r="H3121" s="89"/>
      <c r="I3121" s="89"/>
      <c r="J3121" s="24"/>
      <c r="K3121" s="24"/>
      <c r="L3121" s="89"/>
      <c r="M3121" s="24"/>
      <c r="N3121" s="24"/>
      <c r="O3121" s="25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  <c r="AA3121" s="24"/>
      <c r="AB3121" s="88"/>
    </row>
    <row r="3122" spans="2:28" x14ac:dyDescent="0.35">
      <c r="B3122" s="24"/>
      <c r="C3122" s="24"/>
      <c r="D3122" s="24"/>
      <c r="E3122" s="66"/>
      <c r="F3122" s="24"/>
      <c r="G3122" s="24"/>
      <c r="H3122" s="89"/>
      <c r="I3122" s="89"/>
      <c r="J3122" s="24"/>
      <c r="K3122" s="24"/>
      <c r="L3122" s="89"/>
      <c r="M3122" s="24"/>
      <c r="N3122" s="24"/>
      <c r="O3122" s="25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  <c r="AA3122" s="24"/>
      <c r="AB3122" s="88"/>
    </row>
    <row r="3123" spans="2:28" x14ac:dyDescent="0.35">
      <c r="B3123" s="24"/>
      <c r="C3123" s="24"/>
      <c r="D3123" s="24"/>
      <c r="E3123" s="66"/>
      <c r="F3123" s="24"/>
      <c r="G3123" s="24"/>
      <c r="H3123" s="89"/>
      <c r="I3123" s="89"/>
      <c r="J3123" s="24"/>
      <c r="K3123" s="24"/>
      <c r="L3123" s="89"/>
      <c r="M3123" s="24"/>
      <c r="N3123" s="24"/>
      <c r="O3123" s="25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  <c r="AA3123" s="24"/>
      <c r="AB3123" s="88"/>
    </row>
    <row r="3124" spans="2:28" x14ac:dyDescent="0.35">
      <c r="B3124" s="24"/>
      <c r="C3124" s="24"/>
      <c r="D3124" s="24"/>
      <c r="E3124" s="66"/>
      <c r="F3124" s="24"/>
      <c r="G3124" s="24"/>
      <c r="H3124" s="89"/>
      <c r="I3124" s="89"/>
      <c r="J3124" s="24"/>
      <c r="K3124" s="24"/>
      <c r="L3124" s="89"/>
      <c r="M3124" s="24"/>
      <c r="N3124" s="24"/>
      <c r="O3124" s="25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  <c r="AA3124" s="24"/>
      <c r="AB3124" s="88"/>
    </row>
    <row r="3125" spans="2:28" x14ac:dyDescent="0.35">
      <c r="B3125" s="24"/>
      <c r="C3125" s="24"/>
      <c r="D3125" s="24"/>
      <c r="E3125" s="66"/>
      <c r="F3125" s="24"/>
      <c r="G3125" s="24"/>
      <c r="H3125" s="89"/>
      <c r="I3125" s="89"/>
      <c r="J3125" s="24"/>
      <c r="K3125" s="24"/>
      <c r="L3125" s="89"/>
      <c r="M3125" s="24"/>
      <c r="N3125" s="24"/>
      <c r="O3125" s="25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  <c r="AA3125" s="24"/>
      <c r="AB3125" s="88"/>
    </row>
    <row r="3126" spans="2:28" x14ac:dyDescent="0.35">
      <c r="B3126" s="24"/>
      <c r="C3126" s="24"/>
      <c r="D3126" s="24"/>
      <c r="E3126" s="66"/>
      <c r="F3126" s="24"/>
      <c r="G3126" s="24"/>
      <c r="H3126" s="89"/>
      <c r="I3126" s="89"/>
      <c r="J3126" s="24"/>
      <c r="K3126" s="24"/>
      <c r="L3126" s="89"/>
      <c r="M3126" s="24"/>
      <c r="N3126" s="24"/>
      <c r="O3126" s="25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  <c r="AA3126" s="24"/>
      <c r="AB3126" s="88"/>
    </row>
    <row r="3127" spans="2:28" x14ac:dyDescent="0.35">
      <c r="B3127" s="24"/>
      <c r="C3127" s="24"/>
      <c r="D3127" s="24"/>
      <c r="E3127" s="66"/>
      <c r="F3127" s="24"/>
      <c r="G3127" s="24"/>
      <c r="H3127" s="89"/>
      <c r="I3127" s="89"/>
      <c r="J3127" s="24"/>
      <c r="K3127" s="24"/>
      <c r="L3127" s="89"/>
      <c r="M3127" s="24"/>
      <c r="N3127" s="24"/>
      <c r="O3127" s="25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  <c r="AA3127" s="24"/>
      <c r="AB3127" s="88"/>
    </row>
    <row r="3128" spans="2:28" x14ac:dyDescent="0.35">
      <c r="B3128" s="24"/>
      <c r="C3128" s="24"/>
      <c r="D3128" s="24"/>
      <c r="E3128" s="66"/>
      <c r="F3128" s="24"/>
      <c r="G3128" s="24"/>
      <c r="H3128" s="89"/>
      <c r="I3128" s="89"/>
      <c r="J3128" s="24"/>
      <c r="K3128" s="24"/>
      <c r="L3128" s="89"/>
      <c r="M3128" s="24"/>
      <c r="N3128" s="24"/>
      <c r="O3128" s="25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  <c r="AA3128" s="24"/>
      <c r="AB3128" s="88"/>
    </row>
    <row r="3129" spans="2:28" x14ac:dyDescent="0.35">
      <c r="B3129" s="24"/>
      <c r="C3129" s="24"/>
      <c r="D3129" s="24"/>
      <c r="E3129" s="66"/>
      <c r="F3129" s="24"/>
      <c r="G3129" s="24"/>
      <c r="H3129" s="89"/>
      <c r="I3129" s="89"/>
      <c r="J3129" s="24"/>
      <c r="K3129" s="24"/>
      <c r="L3129" s="89"/>
      <c r="M3129" s="24"/>
      <c r="N3129" s="24"/>
      <c r="O3129" s="25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  <c r="AA3129" s="24"/>
      <c r="AB3129" s="88"/>
    </row>
    <row r="3130" spans="2:28" x14ac:dyDescent="0.35">
      <c r="B3130" s="24"/>
      <c r="C3130" s="24"/>
      <c r="D3130" s="24"/>
      <c r="E3130" s="66"/>
      <c r="F3130" s="24"/>
      <c r="G3130" s="24"/>
      <c r="H3130" s="89"/>
      <c r="I3130" s="89"/>
      <c r="J3130" s="24"/>
      <c r="K3130" s="24"/>
      <c r="L3130" s="89"/>
      <c r="M3130" s="24"/>
      <c r="N3130" s="24"/>
      <c r="O3130" s="25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  <c r="AA3130" s="24"/>
      <c r="AB3130" s="88"/>
    </row>
    <row r="3131" spans="2:28" x14ac:dyDescent="0.35">
      <c r="B3131" s="24"/>
      <c r="C3131" s="24"/>
      <c r="D3131" s="24"/>
      <c r="E3131" s="66"/>
      <c r="F3131" s="24"/>
      <c r="G3131" s="24"/>
      <c r="H3131" s="89"/>
      <c r="I3131" s="89"/>
      <c r="J3131" s="24"/>
      <c r="K3131" s="24"/>
      <c r="L3131" s="89"/>
      <c r="M3131" s="24"/>
      <c r="N3131" s="24"/>
      <c r="O3131" s="25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  <c r="AA3131" s="24"/>
      <c r="AB3131" s="88"/>
    </row>
    <row r="3132" spans="2:28" x14ac:dyDescent="0.35">
      <c r="B3132" s="24"/>
      <c r="C3132" s="24"/>
      <c r="D3132" s="24"/>
      <c r="E3132" s="66"/>
      <c r="F3132" s="24"/>
      <c r="G3132" s="24"/>
      <c r="H3132" s="89"/>
      <c r="I3132" s="89"/>
      <c r="J3132" s="24"/>
      <c r="K3132" s="24"/>
      <c r="L3132" s="89"/>
      <c r="M3132" s="24"/>
      <c r="N3132" s="24"/>
      <c r="O3132" s="25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  <c r="AA3132" s="24"/>
      <c r="AB3132" s="88"/>
    </row>
    <row r="3133" spans="2:28" x14ac:dyDescent="0.35">
      <c r="B3133" s="24"/>
      <c r="C3133" s="24"/>
      <c r="D3133" s="24"/>
      <c r="E3133" s="66"/>
      <c r="F3133" s="24"/>
      <c r="G3133" s="24"/>
      <c r="H3133" s="89"/>
      <c r="I3133" s="89"/>
      <c r="J3133" s="24"/>
      <c r="K3133" s="24"/>
      <c r="L3133" s="89"/>
      <c r="M3133" s="24"/>
      <c r="N3133" s="24"/>
      <c r="O3133" s="25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  <c r="AA3133" s="24"/>
      <c r="AB3133" s="88"/>
    </row>
    <row r="3134" spans="2:28" x14ac:dyDescent="0.35">
      <c r="B3134" s="24"/>
      <c r="C3134" s="24"/>
      <c r="D3134" s="24"/>
      <c r="E3134" s="66"/>
      <c r="F3134" s="24"/>
      <c r="G3134" s="24"/>
      <c r="H3134" s="89"/>
      <c r="I3134" s="89"/>
      <c r="J3134" s="24"/>
      <c r="K3134" s="24"/>
      <c r="L3134" s="89"/>
      <c r="M3134" s="24"/>
      <c r="N3134" s="24"/>
      <c r="O3134" s="25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  <c r="AA3134" s="24"/>
      <c r="AB3134" s="88"/>
    </row>
    <row r="3135" spans="2:28" x14ac:dyDescent="0.35">
      <c r="B3135" s="24"/>
      <c r="C3135" s="24"/>
      <c r="D3135" s="24"/>
      <c r="E3135" s="66"/>
      <c r="F3135" s="24"/>
      <c r="G3135" s="24"/>
      <c r="H3135" s="89"/>
      <c r="I3135" s="89"/>
      <c r="J3135" s="24"/>
      <c r="K3135" s="24"/>
      <c r="L3135" s="89"/>
      <c r="M3135" s="24"/>
      <c r="N3135" s="24"/>
      <c r="O3135" s="25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  <c r="AA3135" s="24"/>
      <c r="AB3135" s="88"/>
    </row>
    <row r="3136" spans="2:28" x14ac:dyDescent="0.35">
      <c r="B3136" s="24"/>
      <c r="C3136" s="24"/>
      <c r="D3136" s="24"/>
      <c r="E3136" s="66"/>
      <c r="F3136" s="24"/>
      <c r="G3136" s="24"/>
      <c r="H3136" s="89"/>
      <c r="I3136" s="89"/>
      <c r="J3136" s="24"/>
      <c r="K3136" s="24"/>
      <c r="L3136" s="89"/>
      <c r="M3136" s="24"/>
      <c r="N3136" s="24"/>
      <c r="O3136" s="25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  <c r="AA3136" s="24"/>
      <c r="AB3136" s="88"/>
    </row>
    <row r="3137" spans="2:28" x14ac:dyDescent="0.35">
      <c r="B3137" s="24"/>
      <c r="C3137" s="24"/>
      <c r="D3137" s="24"/>
      <c r="E3137" s="66"/>
      <c r="F3137" s="24"/>
      <c r="G3137" s="24"/>
      <c r="H3137" s="89"/>
      <c r="I3137" s="89"/>
      <c r="J3137" s="24"/>
      <c r="K3137" s="24"/>
      <c r="L3137" s="89"/>
      <c r="M3137" s="24"/>
      <c r="N3137" s="24"/>
      <c r="O3137" s="25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  <c r="AA3137" s="24"/>
      <c r="AB3137" s="88"/>
    </row>
    <row r="3138" spans="2:28" x14ac:dyDescent="0.35">
      <c r="B3138" s="24"/>
      <c r="C3138" s="24"/>
      <c r="D3138" s="24"/>
      <c r="E3138" s="66"/>
      <c r="F3138" s="24"/>
      <c r="G3138" s="24"/>
      <c r="H3138" s="89"/>
      <c r="I3138" s="89"/>
      <c r="J3138" s="24"/>
      <c r="K3138" s="24"/>
      <c r="L3138" s="89"/>
      <c r="M3138" s="24"/>
      <c r="N3138" s="24"/>
      <c r="O3138" s="25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  <c r="AA3138" s="24"/>
      <c r="AB3138" s="88"/>
    </row>
    <row r="3139" spans="2:28" x14ac:dyDescent="0.35">
      <c r="B3139" s="24"/>
      <c r="C3139" s="24"/>
      <c r="D3139" s="24"/>
      <c r="E3139" s="66"/>
      <c r="F3139" s="24"/>
      <c r="G3139" s="24"/>
      <c r="H3139" s="89"/>
      <c r="I3139" s="89"/>
      <c r="J3139" s="24"/>
      <c r="K3139" s="24"/>
      <c r="L3139" s="89"/>
      <c r="M3139" s="24"/>
      <c r="N3139" s="24"/>
      <c r="O3139" s="25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  <c r="AA3139" s="24"/>
      <c r="AB3139" s="88"/>
    </row>
    <row r="3140" spans="2:28" x14ac:dyDescent="0.35">
      <c r="B3140" s="24"/>
      <c r="C3140" s="24"/>
      <c r="D3140" s="24"/>
      <c r="E3140" s="66"/>
      <c r="F3140" s="24"/>
      <c r="G3140" s="24"/>
      <c r="H3140" s="89"/>
      <c r="I3140" s="89"/>
      <c r="J3140" s="24"/>
      <c r="K3140" s="24"/>
      <c r="L3140" s="89"/>
      <c r="M3140" s="24"/>
      <c r="N3140" s="24"/>
      <c r="O3140" s="25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  <c r="AA3140" s="24"/>
      <c r="AB3140" s="88"/>
    </row>
    <row r="3141" spans="2:28" x14ac:dyDescent="0.35">
      <c r="B3141" s="24"/>
      <c r="C3141" s="24"/>
      <c r="D3141" s="24"/>
      <c r="E3141" s="66"/>
      <c r="F3141" s="24"/>
      <c r="G3141" s="24"/>
      <c r="H3141" s="89"/>
      <c r="I3141" s="89"/>
      <c r="J3141" s="24"/>
      <c r="K3141" s="24"/>
      <c r="L3141" s="89"/>
      <c r="M3141" s="24"/>
      <c r="N3141" s="24"/>
      <c r="O3141" s="25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  <c r="AA3141" s="24"/>
      <c r="AB3141" s="88"/>
    </row>
    <row r="3142" spans="2:28" x14ac:dyDescent="0.35">
      <c r="B3142" s="24"/>
      <c r="C3142" s="24"/>
      <c r="D3142" s="24"/>
      <c r="E3142" s="66"/>
      <c r="F3142" s="24"/>
      <c r="G3142" s="24"/>
      <c r="H3142" s="89"/>
      <c r="I3142" s="89"/>
      <c r="J3142" s="24"/>
      <c r="K3142" s="24"/>
      <c r="L3142" s="89"/>
      <c r="M3142" s="24"/>
      <c r="N3142" s="24"/>
      <c r="O3142" s="25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  <c r="AA3142" s="24"/>
      <c r="AB3142" s="88"/>
    </row>
    <row r="3143" spans="2:28" x14ac:dyDescent="0.35">
      <c r="B3143" s="24"/>
      <c r="C3143" s="24"/>
      <c r="D3143" s="24"/>
      <c r="E3143" s="66"/>
      <c r="F3143" s="24"/>
      <c r="G3143" s="24"/>
      <c r="H3143" s="89"/>
      <c r="I3143" s="89"/>
      <c r="J3143" s="24"/>
      <c r="K3143" s="24"/>
      <c r="L3143" s="89"/>
      <c r="M3143" s="24"/>
      <c r="N3143" s="24"/>
      <c r="O3143" s="25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  <c r="AA3143" s="24"/>
      <c r="AB3143" s="88"/>
    </row>
    <row r="3144" spans="2:28" x14ac:dyDescent="0.35">
      <c r="B3144" s="24"/>
      <c r="C3144" s="24"/>
      <c r="D3144" s="24"/>
      <c r="E3144" s="66"/>
      <c r="F3144" s="24"/>
      <c r="G3144" s="24"/>
      <c r="H3144" s="89"/>
      <c r="I3144" s="89"/>
      <c r="J3144" s="24"/>
      <c r="K3144" s="24"/>
      <c r="L3144" s="89"/>
      <c r="M3144" s="24"/>
      <c r="N3144" s="24"/>
      <c r="O3144" s="25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  <c r="AA3144" s="24"/>
      <c r="AB3144" s="88"/>
    </row>
    <row r="3145" spans="2:28" x14ac:dyDescent="0.35">
      <c r="B3145" s="24"/>
      <c r="C3145" s="24"/>
      <c r="D3145" s="24"/>
      <c r="E3145" s="66"/>
      <c r="F3145" s="24"/>
      <c r="G3145" s="24"/>
      <c r="H3145" s="89"/>
      <c r="I3145" s="89"/>
      <c r="J3145" s="24"/>
      <c r="K3145" s="24"/>
      <c r="L3145" s="89"/>
      <c r="M3145" s="24"/>
      <c r="N3145" s="24"/>
      <c r="O3145" s="25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  <c r="AA3145" s="24"/>
      <c r="AB3145" s="88"/>
    </row>
    <row r="3146" spans="2:28" x14ac:dyDescent="0.35">
      <c r="B3146" s="24"/>
      <c r="C3146" s="24"/>
      <c r="D3146" s="24"/>
      <c r="E3146" s="66"/>
      <c r="F3146" s="24"/>
      <c r="G3146" s="24"/>
      <c r="H3146" s="89"/>
      <c r="I3146" s="89"/>
      <c r="J3146" s="24"/>
      <c r="K3146" s="24"/>
      <c r="L3146" s="89"/>
      <c r="M3146" s="24"/>
      <c r="N3146" s="24"/>
      <c r="O3146" s="25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  <c r="AA3146" s="24"/>
      <c r="AB3146" s="88"/>
    </row>
    <row r="3147" spans="2:28" x14ac:dyDescent="0.35">
      <c r="B3147" s="24"/>
      <c r="C3147" s="24"/>
      <c r="D3147" s="24"/>
      <c r="E3147" s="66"/>
      <c r="F3147" s="24"/>
      <c r="G3147" s="24"/>
      <c r="H3147" s="89"/>
      <c r="I3147" s="89"/>
      <c r="J3147" s="24"/>
      <c r="K3147" s="24"/>
      <c r="L3147" s="89"/>
      <c r="M3147" s="24"/>
      <c r="N3147" s="24"/>
      <c r="O3147" s="25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  <c r="AA3147" s="24"/>
      <c r="AB3147" s="88"/>
    </row>
    <row r="3148" spans="2:28" x14ac:dyDescent="0.35">
      <c r="B3148" s="24"/>
      <c r="C3148" s="24"/>
      <c r="D3148" s="24"/>
      <c r="E3148" s="66"/>
      <c r="F3148" s="24"/>
      <c r="G3148" s="24"/>
      <c r="H3148" s="89"/>
      <c r="I3148" s="89"/>
      <c r="J3148" s="24"/>
      <c r="K3148" s="24"/>
      <c r="L3148" s="89"/>
      <c r="M3148" s="24"/>
      <c r="N3148" s="24"/>
      <c r="O3148" s="25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  <c r="AA3148" s="24"/>
      <c r="AB3148" s="88"/>
    </row>
    <row r="3149" spans="2:28" x14ac:dyDescent="0.35">
      <c r="B3149" s="24"/>
      <c r="C3149" s="24"/>
      <c r="D3149" s="24"/>
      <c r="E3149" s="66"/>
      <c r="F3149" s="24"/>
      <c r="G3149" s="24"/>
      <c r="H3149" s="89"/>
      <c r="I3149" s="89"/>
      <c r="J3149" s="24"/>
      <c r="K3149" s="24"/>
      <c r="L3149" s="89"/>
      <c r="M3149" s="24"/>
      <c r="N3149" s="24"/>
      <c r="O3149" s="25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  <c r="AA3149" s="24"/>
      <c r="AB3149" s="88"/>
    </row>
    <row r="3150" spans="2:28" x14ac:dyDescent="0.35">
      <c r="B3150" s="24"/>
      <c r="C3150" s="24"/>
      <c r="D3150" s="24"/>
      <c r="E3150" s="66"/>
      <c r="F3150" s="24"/>
      <c r="G3150" s="24"/>
      <c r="H3150" s="89"/>
      <c r="I3150" s="89"/>
      <c r="J3150" s="24"/>
      <c r="K3150" s="24"/>
      <c r="L3150" s="89"/>
      <c r="M3150" s="24"/>
      <c r="N3150" s="24"/>
      <c r="O3150" s="25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  <c r="AA3150" s="24"/>
      <c r="AB3150" s="88"/>
    </row>
    <row r="3151" spans="2:28" x14ac:dyDescent="0.35">
      <c r="B3151" s="24"/>
      <c r="C3151" s="24"/>
      <c r="D3151" s="24"/>
      <c r="E3151" s="66"/>
      <c r="F3151" s="24"/>
      <c r="G3151" s="24"/>
      <c r="H3151" s="89"/>
      <c r="I3151" s="89"/>
      <c r="J3151" s="24"/>
      <c r="K3151" s="24"/>
      <c r="L3151" s="89"/>
      <c r="M3151" s="24"/>
      <c r="N3151" s="24"/>
      <c r="O3151" s="25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  <c r="AA3151" s="24"/>
      <c r="AB3151" s="88"/>
    </row>
    <row r="3152" spans="2:28" x14ac:dyDescent="0.35">
      <c r="B3152" s="24"/>
      <c r="C3152" s="24"/>
      <c r="D3152" s="24"/>
      <c r="E3152" s="66"/>
      <c r="F3152" s="24"/>
      <c r="G3152" s="24"/>
      <c r="H3152" s="89"/>
      <c r="I3152" s="89"/>
      <c r="J3152" s="24"/>
      <c r="K3152" s="24"/>
      <c r="L3152" s="89"/>
      <c r="M3152" s="24"/>
      <c r="N3152" s="24"/>
      <c r="O3152" s="25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  <c r="AA3152" s="24"/>
      <c r="AB3152" s="88"/>
    </row>
    <row r="3153" spans="2:28" x14ac:dyDescent="0.35">
      <c r="B3153" s="24"/>
      <c r="C3153" s="24"/>
      <c r="D3153" s="24"/>
      <c r="E3153" s="66"/>
      <c r="F3153" s="24"/>
      <c r="G3153" s="24"/>
      <c r="H3153" s="89"/>
      <c r="I3153" s="89"/>
      <c r="J3153" s="24"/>
      <c r="K3153" s="24"/>
      <c r="L3153" s="89"/>
      <c r="M3153" s="24"/>
      <c r="N3153" s="24"/>
      <c r="O3153" s="25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  <c r="AA3153" s="24"/>
      <c r="AB3153" s="88"/>
    </row>
    <row r="3154" spans="2:28" x14ac:dyDescent="0.35">
      <c r="B3154" s="24"/>
      <c r="C3154" s="24"/>
      <c r="D3154" s="24"/>
      <c r="E3154" s="66"/>
      <c r="F3154" s="24"/>
      <c r="G3154" s="24"/>
      <c r="H3154" s="89"/>
      <c r="I3154" s="89"/>
      <c r="J3154" s="24"/>
      <c r="K3154" s="24"/>
      <c r="L3154" s="89"/>
      <c r="M3154" s="24"/>
      <c r="N3154" s="24"/>
      <c r="O3154" s="25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  <c r="AA3154" s="24"/>
      <c r="AB3154" s="88"/>
    </row>
    <row r="3155" spans="2:28" x14ac:dyDescent="0.35">
      <c r="B3155" s="24"/>
      <c r="C3155" s="24"/>
      <c r="D3155" s="24"/>
      <c r="E3155" s="66"/>
      <c r="F3155" s="24"/>
      <c r="G3155" s="24"/>
      <c r="H3155" s="89"/>
      <c r="I3155" s="89"/>
      <c r="J3155" s="24"/>
      <c r="K3155" s="24"/>
      <c r="L3155" s="89"/>
      <c r="M3155" s="24"/>
      <c r="N3155" s="24"/>
      <c r="O3155" s="25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  <c r="AA3155" s="24"/>
      <c r="AB3155" s="88"/>
    </row>
    <row r="3156" spans="2:28" x14ac:dyDescent="0.35">
      <c r="B3156" s="24"/>
      <c r="C3156" s="24"/>
      <c r="D3156" s="24"/>
      <c r="E3156" s="66"/>
      <c r="F3156" s="24"/>
      <c r="G3156" s="24"/>
      <c r="H3156" s="89"/>
      <c r="I3156" s="89"/>
      <c r="J3156" s="24"/>
      <c r="K3156" s="24"/>
      <c r="L3156" s="89"/>
      <c r="M3156" s="24"/>
      <c r="N3156" s="24"/>
      <c r="O3156" s="25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  <c r="AA3156" s="24"/>
      <c r="AB3156" s="88"/>
    </row>
    <row r="3157" spans="2:28" x14ac:dyDescent="0.35">
      <c r="B3157" s="24"/>
      <c r="C3157" s="24"/>
      <c r="D3157" s="24"/>
      <c r="E3157" s="66"/>
      <c r="F3157" s="24"/>
      <c r="G3157" s="24"/>
      <c r="H3157" s="89"/>
      <c r="I3157" s="89"/>
      <c r="J3157" s="24"/>
      <c r="K3157" s="24"/>
      <c r="L3157" s="89"/>
      <c r="M3157" s="24"/>
      <c r="N3157" s="24"/>
      <c r="O3157" s="25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  <c r="AA3157" s="24"/>
      <c r="AB3157" s="88"/>
    </row>
    <row r="3158" spans="2:28" x14ac:dyDescent="0.35">
      <c r="B3158" s="24"/>
      <c r="C3158" s="24"/>
      <c r="D3158" s="24"/>
      <c r="E3158" s="66"/>
      <c r="F3158" s="24"/>
      <c r="G3158" s="24"/>
      <c r="H3158" s="89"/>
      <c r="I3158" s="89"/>
      <c r="J3158" s="24"/>
      <c r="K3158" s="24"/>
      <c r="L3158" s="89"/>
      <c r="M3158" s="24"/>
      <c r="N3158" s="24"/>
      <c r="O3158" s="25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  <c r="AA3158" s="24"/>
      <c r="AB3158" s="88"/>
    </row>
    <row r="3159" spans="2:28" x14ac:dyDescent="0.35">
      <c r="B3159" s="24"/>
      <c r="C3159" s="24"/>
      <c r="D3159" s="24"/>
      <c r="E3159" s="66"/>
      <c r="F3159" s="24"/>
      <c r="G3159" s="24"/>
      <c r="H3159" s="89"/>
      <c r="I3159" s="89"/>
      <c r="J3159" s="24"/>
      <c r="K3159" s="24"/>
      <c r="L3159" s="89"/>
      <c r="M3159" s="24"/>
      <c r="N3159" s="24"/>
      <c r="O3159" s="25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  <c r="AA3159" s="24"/>
      <c r="AB3159" s="88"/>
    </row>
    <row r="3160" spans="2:28" x14ac:dyDescent="0.35">
      <c r="B3160" s="24"/>
      <c r="C3160" s="24"/>
      <c r="D3160" s="24"/>
      <c r="E3160" s="66"/>
      <c r="F3160" s="24"/>
      <c r="G3160" s="24"/>
      <c r="H3160" s="89"/>
      <c r="I3160" s="89"/>
      <c r="J3160" s="24"/>
      <c r="K3160" s="24"/>
      <c r="L3160" s="89"/>
      <c r="M3160" s="24"/>
      <c r="N3160" s="24"/>
      <c r="O3160" s="25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  <c r="AA3160" s="24"/>
      <c r="AB3160" s="88"/>
    </row>
    <row r="3161" spans="2:28" x14ac:dyDescent="0.35">
      <c r="B3161" s="24"/>
      <c r="C3161" s="24"/>
      <c r="D3161" s="24"/>
      <c r="E3161" s="66"/>
      <c r="F3161" s="24"/>
      <c r="G3161" s="24"/>
      <c r="H3161" s="89"/>
      <c r="I3161" s="89"/>
      <c r="J3161" s="24"/>
      <c r="K3161" s="24"/>
      <c r="L3161" s="89"/>
      <c r="M3161" s="24"/>
      <c r="N3161" s="24"/>
      <c r="O3161" s="25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  <c r="AA3161" s="24"/>
      <c r="AB3161" s="88"/>
    </row>
    <row r="3162" spans="2:28" x14ac:dyDescent="0.35">
      <c r="B3162" s="24"/>
      <c r="C3162" s="24"/>
      <c r="D3162" s="24"/>
      <c r="E3162" s="66"/>
      <c r="F3162" s="24"/>
      <c r="G3162" s="24"/>
      <c r="H3162" s="89"/>
      <c r="I3162" s="89"/>
      <c r="J3162" s="24"/>
      <c r="K3162" s="24"/>
      <c r="L3162" s="89"/>
      <c r="M3162" s="24"/>
      <c r="N3162" s="24"/>
      <c r="O3162" s="25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  <c r="AA3162" s="24"/>
      <c r="AB3162" s="88"/>
    </row>
    <row r="3163" spans="2:28" x14ac:dyDescent="0.35">
      <c r="B3163" s="24"/>
      <c r="C3163" s="24"/>
      <c r="D3163" s="24"/>
      <c r="E3163" s="66"/>
      <c r="F3163" s="24"/>
      <c r="G3163" s="24"/>
      <c r="H3163" s="89"/>
      <c r="I3163" s="89"/>
      <c r="J3163" s="24"/>
      <c r="K3163" s="24"/>
      <c r="L3163" s="89"/>
      <c r="M3163" s="24"/>
      <c r="N3163" s="24"/>
      <c r="O3163" s="25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  <c r="AA3163" s="24"/>
      <c r="AB3163" s="88"/>
    </row>
    <row r="3164" spans="2:28" x14ac:dyDescent="0.35">
      <c r="B3164" s="24"/>
      <c r="C3164" s="24"/>
      <c r="D3164" s="24"/>
      <c r="E3164" s="66"/>
      <c r="F3164" s="24"/>
      <c r="G3164" s="24"/>
      <c r="H3164" s="89"/>
      <c r="I3164" s="89"/>
      <c r="J3164" s="24"/>
      <c r="K3164" s="24"/>
      <c r="L3164" s="89"/>
      <c r="M3164" s="24"/>
      <c r="N3164" s="24"/>
      <c r="O3164" s="25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  <c r="AA3164" s="24"/>
      <c r="AB3164" s="88"/>
    </row>
    <row r="3165" spans="2:28" x14ac:dyDescent="0.35">
      <c r="B3165" s="24"/>
      <c r="C3165" s="24"/>
      <c r="D3165" s="24"/>
      <c r="E3165" s="66"/>
      <c r="F3165" s="24"/>
      <c r="G3165" s="24"/>
      <c r="H3165" s="89"/>
      <c r="I3165" s="89"/>
      <c r="J3165" s="24"/>
      <c r="K3165" s="24"/>
      <c r="L3165" s="89"/>
      <c r="M3165" s="24"/>
      <c r="N3165" s="24"/>
      <c r="O3165" s="25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  <c r="AA3165" s="24"/>
      <c r="AB3165" s="88"/>
    </row>
    <row r="3166" spans="2:28" x14ac:dyDescent="0.35">
      <c r="B3166" s="24"/>
      <c r="C3166" s="24"/>
      <c r="D3166" s="24"/>
      <c r="E3166" s="66"/>
      <c r="F3166" s="24"/>
      <c r="G3166" s="24"/>
      <c r="H3166" s="89"/>
      <c r="I3166" s="89"/>
      <c r="J3166" s="24"/>
      <c r="K3166" s="24"/>
      <c r="L3166" s="89"/>
      <c r="M3166" s="24"/>
      <c r="N3166" s="24"/>
      <c r="O3166" s="25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  <c r="AA3166" s="24"/>
      <c r="AB3166" s="88"/>
    </row>
    <row r="3167" spans="2:28" x14ac:dyDescent="0.35">
      <c r="B3167" s="24"/>
      <c r="C3167" s="24"/>
      <c r="D3167" s="24"/>
      <c r="E3167" s="66"/>
      <c r="F3167" s="24"/>
      <c r="G3167" s="24"/>
      <c r="H3167" s="89"/>
      <c r="I3167" s="89"/>
      <c r="J3167" s="24"/>
      <c r="K3167" s="24"/>
      <c r="L3167" s="89"/>
      <c r="M3167" s="24"/>
      <c r="N3167" s="24"/>
      <c r="O3167" s="25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  <c r="AA3167" s="24"/>
      <c r="AB3167" s="88"/>
    </row>
    <row r="3168" spans="2:28" x14ac:dyDescent="0.35">
      <c r="B3168" s="24"/>
      <c r="C3168" s="24"/>
      <c r="D3168" s="24"/>
      <c r="E3168" s="66"/>
      <c r="F3168" s="24"/>
      <c r="G3168" s="24"/>
      <c r="H3168" s="89"/>
      <c r="I3168" s="89"/>
      <c r="J3168" s="24"/>
      <c r="K3168" s="24"/>
      <c r="L3168" s="89"/>
      <c r="M3168" s="24"/>
      <c r="N3168" s="24"/>
      <c r="O3168" s="25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  <c r="AA3168" s="24"/>
      <c r="AB3168" s="88"/>
    </row>
    <row r="3169" spans="2:28" x14ac:dyDescent="0.35">
      <c r="B3169" s="24"/>
      <c r="C3169" s="24"/>
      <c r="D3169" s="24"/>
      <c r="E3169" s="66"/>
      <c r="F3169" s="24"/>
      <c r="G3169" s="24"/>
      <c r="H3169" s="89"/>
      <c r="I3169" s="89"/>
      <c r="J3169" s="24"/>
      <c r="K3169" s="24"/>
      <c r="L3169" s="89"/>
      <c r="M3169" s="24"/>
      <c r="N3169" s="24"/>
      <c r="O3169" s="25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  <c r="AA3169" s="24"/>
      <c r="AB3169" s="88"/>
    </row>
    <row r="3170" spans="2:28" x14ac:dyDescent="0.35">
      <c r="B3170" s="24"/>
      <c r="C3170" s="24"/>
      <c r="D3170" s="24"/>
      <c r="E3170" s="66"/>
      <c r="F3170" s="24"/>
      <c r="G3170" s="24"/>
      <c r="H3170" s="89"/>
      <c r="I3170" s="89"/>
      <c r="J3170" s="24"/>
      <c r="K3170" s="24"/>
      <c r="L3170" s="89"/>
      <c r="M3170" s="24"/>
      <c r="N3170" s="24"/>
      <c r="O3170" s="25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  <c r="AA3170" s="24"/>
      <c r="AB3170" s="88"/>
    </row>
    <row r="3171" spans="2:28" x14ac:dyDescent="0.35">
      <c r="B3171" s="24"/>
      <c r="C3171" s="24"/>
      <c r="D3171" s="24"/>
      <c r="E3171" s="66"/>
      <c r="F3171" s="24"/>
      <c r="G3171" s="24"/>
      <c r="H3171" s="89"/>
      <c r="I3171" s="89"/>
      <c r="J3171" s="24"/>
      <c r="K3171" s="24"/>
      <c r="L3171" s="89"/>
      <c r="M3171" s="24"/>
      <c r="N3171" s="24"/>
      <c r="O3171" s="25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  <c r="AA3171" s="24"/>
      <c r="AB3171" s="88"/>
    </row>
    <row r="3172" spans="2:28" x14ac:dyDescent="0.35">
      <c r="B3172" s="24"/>
      <c r="C3172" s="24"/>
      <c r="D3172" s="24"/>
      <c r="E3172" s="66"/>
      <c r="F3172" s="24"/>
      <c r="G3172" s="24"/>
      <c r="H3172" s="89"/>
      <c r="I3172" s="89"/>
      <c r="J3172" s="24"/>
      <c r="K3172" s="24"/>
      <c r="L3172" s="89"/>
      <c r="M3172" s="24"/>
      <c r="N3172" s="24"/>
      <c r="O3172" s="25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  <c r="AA3172" s="24"/>
      <c r="AB3172" s="88"/>
    </row>
    <row r="3173" spans="2:28" x14ac:dyDescent="0.35">
      <c r="B3173" s="24"/>
      <c r="C3173" s="24"/>
      <c r="D3173" s="24"/>
      <c r="E3173" s="66"/>
      <c r="F3173" s="24"/>
      <c r="G3173" s="24"/>
      <c r="H3173" s="89"/>
      <c r="I3173" s="89"/>
      <c r="J3173" s="24"/>
      <c r="K3173" s="24"/>
      <c r="L3173" s="89"/>
      <c r="M3173" s="24"/>
      <c r="N3173" s="24"/>
      <c r="O3173" s="25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  <c r="AA3173" s="24"/>
      <c r="AB3173" s="88"/>
    </row>
    <row r="3174" spans="2:28" x14ac:dyDescent="0.35">
      <c r="B3174" s="24"/>
      <c r="C3174" s="24"/>
      <c r="D3174" s="24"/>
      <c r="E3174" s="66"/>
      <c r="F3174" s="24"/>
      <c r="G3174" s="24"/>
      <c r="H3174" s="89"/>
      <c r="I3174" s="89"/>
      <c r="J3174" s="24"/>
      <c r="K3174" s="24"/>
      <c r="L3174" s="89"/>
      <c r="M3174" s="24"/>
      <c r="N3174" s="24"/>
      <c r="O3174" s="25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  <c r="AA3174" s="24"/>
      <c r="AB3174" s="88"/>
    </row>
    <row r="3175" spans="2:28" x14ac:dyDescent="0.35">
      <c r="B3175" s="24"/>
      <c r="C3175" s="24"/>
      <c r="D3175" s="24"/>
      <c r="E3175" s="66"/>
      <c r="F3175" s="24"/>
      <c r="G3175" s="24"/>
      <c r="H3175" s="89"/>
      <c r="I3175" s="89"/>
      <c r="J3175" s="24"/>
      <c r="K3175" s="24"/>
      <c r="L3175" s="89"/>
      <c r="M3175" s="24"/>
      <c r="N3175" s="24"/>
      <c r="O3175" s="25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  <c r="AA3175" s="24"/>
      <c r="AB3175" s="88"/>
    </row>
    <row r="3176" spans="2:28" x14ac:dyDescent="0.35">
      <c r="B3176" s="24"/>
      <c r="C3176" s="24"/>
      <c r="D3176" s="24"/>
      <c r="E3176" s="66"/>
      <c r="F3176" s="24"/>
      <c r="G3176" s="24"/>
      <c r="H3176" s="89"/>
      <c r="I3176" s="89"/>
      <c r="J3176" s="24"/>
      <c r="K3176" s="24"/>
      <c r="L3176" s="89"/>
      <c r="M3176" s="24"/>
      <c r="N3176" s="24"/>
      <c r="O3176" s="25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  <c r="AA3176" s="24"/>
      <c r="AB3176" s="88"/>
    </row>
    <row r="3177" spans="2:28" x14ac:dyDescent="0.35">
      <c r="B3177" s="24"/>
      <c r="C3177" s="24"/>
      <c r="D3177" s="24"/>
      <c r="E3177" s="66"/>
      <c r="F3177" s="24"/>
      <c r="G3177" s="24"/>
      <c r="H3177" s="89"/>
      <c r="I3177" s="89"/>
      <c r="J3177" s="24"/>
      <c r="K3177" s="24"/>
      <c r="L3177" s="89"/>
      <c r="M3177" s="24"/>
      <c r="N3177" s="24"/>
      <c r="O3177" s="25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  <c r="AA3177" s="24"/>
      <c r="AB3177" s="88"/>
    </row>
    <row r="3178" spans="2:28" x14ac:dyDescent="0.35">
      <c r="B3178" s="24"/>
      <c r="C3178" s="24"/>
      <c r="D3178" s="24"/>
      <c r="E3178" s="66"/>
      <c r="F3178" s="24"/>
      <c r="G3178" s="24"/>
      <c r="H3178" s="89"/>
      <c r="I3178" s="89"/>
      <c r="J3178" s="24"/>
      <c r="K3178" s="24"/>
      <c r="L3178" s="89"/>
      <c r="M3178" s="24"/>
      <c r="N3178" s="24"/>
      <c r="O3178" s="25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  <c r="AA3178" s="24"/>
      <c r="AB3178" s="88"/>
    </row>
    <row r="3179" spans="2:28" x14ac:dyDescent="0.35">
      <c r="B3179" s="24"/>
      <c r="C3179" s="24"/>
      <c r="D3179" s="24"/>
      <c r="E3179" s="66"/>
      <c r="F3179" s="24"/>
      <c r="G3179" s="24"/>
      <c r="H3179" s="89"/>
      <c r="I3179" s="89"/>
      <c r="J3179" s="24"/>
      <c r="K3179" s="24"/>
      <c r="L3179" s="89"/>
      <c r="M3179" s="24"/>
      <c r="N3179" s="24"/>
      <c r="O3179" s="25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  <c r="AA3179" s="24"/>
      <c r="AB3179" s="88"/>
    </row>
    <row r="3180" spans="2:28" x14ac:dyDescent="0.35">
      <c r="B3180" s="24"/>
      <c r="C3180" s="24"/>
      <c r="D3180" s="24"/>
      <c r="E3180" s="66"/>
      <c r="F3180" s="24"/>
      <c r="G3180" s="24"/>
      <c r="H3180" s="89"/>
      <c r="I3180" s="89"/>
      <c r="J3180" s="24"/>
      <c r="K3180" s="24"/>
      <c r="L3180" s="89"/>
      <c r="M3180" s="24"/>
      <c r="N3180" s="24"/>
      <c r="O3180" s="25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  <c r="AA3180" s="24"/>
      <c r="AB3180" s="88"/>
    </row>
    <row r="3181" spans="2:28" x14ac:dyDescent="0.35">
      <c r="B3181" s="24"/>
      <c r="C3181" s="24"/>
      <c r="D3181" s="24"/>
      <c r="E3181" s="66"/>
      <c r="F3181" s="24"/>
      <c r="G3181" s="24"/>
      <c r="H3181" s="89"/>
      <c r="I3181" s="89"/>
      <c r="J3181" s="24"/>
      <c r="K3181" s="24"/>
      <c r="L3181" s="89"/>
      <c r="M3181" s="24"/>
      <c r="N3181" s="24"/>
      <c r="O3181" s="25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  <c r="AA3181" s="24"/>
      <c r="AB3181" s="88"/>
    </row>
    <row r="3182" spans="2:28" x14ac:dyDescent="0.35">
      <c r="B3182" s="24"/>
      <c r="C3182" s="24"/>
      <c r="D3182" s="24"/>
      <c r="E3182" s="66"/>
      <c r="F3182" s="24"/>
      <c r="G3182" s="24"/>
      <c r="H3182" s="89"/>
      <c r="I3182" s="89"/>
      <c r="J3182" s="24"/>
      <c r="K3182" s="24"/>
      <c r="L3182" s="89"/>
      <c r="M3182" s="24"/>
      <c r="N3182" s="24"/>
      <c r="O3182" s="25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  <c r="AA3182" s="24"/>
      <c r="AB3182" s="88"/>
    </row>
    <row r="3183" spans="2:28" x14ac:dyDescent="0.35">
      <c r="B3183" s="24"/>
      <c r="C3183" s="24"/>
      <c r="D3183" s="24"/>
      <c r="E3183" s="66"/>
      <c r="F3183" s="24"/>
      <c r="G3183" s="24"/>
      <c r="H3183" s="89"/>
      <c r="I3183" s="89"/>
      <c r="J3183" s="24"/>
      <c r="K3183" s="24"/>
      <c r="L3183" s="89"/>
      <c r="M3183" s="24"/>
      <c r="N3183" s="24"/>
      <c r="O3183" s="25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  <c r="AA3183" s="24"/>
      <c r="AB3183" s="88"/>
    </row>
    <row r="3184" spans="2:28" x14ac:dyDescent="0.35">
      <c r="B3184" s="24"/>
      <c r="C3184" s="24"/>
      <c r="D3184" s="24"/>
      <c r="E3184" s="66"/>
      <c r="F3184" s="24"/>
      <c r="G3184" s="24"/>
      <c r="H3184" s="89"/>
      <c r="I3184" s="89"/>
      <c r="J3184" s="24"/>
      <c r="K3184" s="24"/>
      <c r="L3184" s="89"/>
      <c r="M3184" s="24"/>
      <c r="N3184" s="24"/>
      <c r="O3184" s="25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  <c r="AA3184" s="24"/>
      <c r="AB3184" s="88"/>
    </row>
    <row r="3185" spans="2:28" x14ac:dyDescent="0.35">
      <c r="B3185" s="24"/>
      <c r="C3185" s="24"/>
      <c r="D3185" s="24"/>
      <c r="E3185" s="66"/>
      <c r="F3185" s="24"/>
      <c r="G3185" s="24"/>
      <c r="H3185" s="89"/>
      <c r="I3185" s="89"/>
      <c r="J3185" s="24"/>
      <c r="K3185" s="24"/>
      <c r="L3185" s="89"/>
      <c r="M3185" s="24"/>
      <c r="N3185" s="24"/>
      <c r="O3185" s="25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  <c r="AA3185" s="24"/>
      <c r="AB3185" s="88"/>
    </row>
    <row r="3186" spans="2:28" x14ac:dyDescent="0.35">
      <c r="B3186" s="24"/>
      <c r="C3186" s="24"/>
      <c r="D3186" s="24"/>
      <c r="E3186" s="66"/>
      <c r="F3186" s="24"/>
      <c r="G3186" s="24"/>
      <c r="H3186" s="89"/>
      <c r="I3186" s="89"/>
      <c r="J3186" s="24"/>
      <c r="K3186" s="24"/>
      <c r="L3186" s="89"/>
      <c r="M3186" s="24"/>
      <c r="N3186" s="24"/>
      <c r="O3186" s="25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  <c r="AA3186" s="24"/>
      <c r="AB3186" s="88"/>
    </row>
    <row r="3187" spans="2:28" x14ac:dyDescent="0.35">
      <c r="B3187" s="24"/>
      <c r="C3187" s="24"/>
      <c r="D3187" s="24"/>
      <c r="E3187" s="66"/>
      <c r="F3187" s="24"/>
      <c r="G3187" s="24"/>
      <c r="H3187" s="89"/>
      <c r="I3187" s="89"/>
      <c r="J3187" s="24"/>
      <c r="K3187" s="24"/>
      <c r="L3187" s="89"/>
      <c r="M3187" s="24"/>
      <c r="N3187" s="24"/>
      <c r="O3187" s="25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  <c r="AA3187" s="24"/>
      <c r="AB3187" s="88"/>
    </row>
    <row r="3188" spans="2:28" x14ac:dyDescent="0.35">
      <c r="B3188" s="24"/>
      <c r="C3188" s="24"/>
      <c r="D3188" s="24"/>
      <c r="E3188" s="66"/>
      <c r="F3188" s="24"/>
      <c r="G3188" s="24"/>
      <c r="H3188" s="89"/>
      <c r="I3188" s="89"/>
      <c r="J3188" s="24"/>
      <c r="K3188" s="24"/>
      <c r="L3188" s="89"/>
      <c r="M3188" s="24"/>
      <c r="N3188" s="24"/>
      <c r="O3188" s="25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  <c r="AA3188" s="24"/>
      <c r="AB3188" s="88"/>
    </row>
    <row r="3189" spans="2:28" x14ac:dyDescent="0.35">
      <c r="B3189" s="24"/>
      <c r="C3189" s="24"/>
      <c r="D3189" s="24"/>
      <c r="E3189" s="66"/>
      <c r="F3189" s="24"/>
      <c r="G3189" s="24"/>
      <c r="H3189" s="89"/>
      <c r="I3189" s="89"/>
      <c r="J3189" s="24"/>
      <c r="K3189" s="24"/>
      <c r="L3189" s="89"/>
      <c r="M3189" s="24"/>
      <c r="N3189" s="24"/>
      <c r="O3189" s="25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  <c r="AA3189" s="24"/>
      <c r="AB3189" s="88"/>
    </row>
    <row r="3190" spans="2:28" x14ac:dyDescent="0.35">
      <c r="B3190" s="24"/>
      <c r="C3190" s="24"/>
      <c r="D3190" s="24"/>
      <c r="E3190" s="66"/>
      <c r="F3190" s="24"/>
      <c r="G3190" s="24"/>
      <c r="H3190" s="89"/>
      <c r="I3190" s="89"/>
      <c r="J3190" s="24"/>
      <c r="K3190" s="24"/>
      <c r="L3190" s="89"/>
      <c r="M3190" s="24"/>
      <c r="N3190" s="24"/>
      <c r="O3190" s="25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  <c r="AA3190" s="24"/>
      <c r="AB3190" s="88"/>
    </row>
    <row r="3191" spans="2:28" x14ac:dyDescent="0.35">
      <c r="B3191" s="24"/>
      <c r="C3191" s="24"/>
      <c r="D3191" s="24"/>
      <c r="E3191" s="66"/>
      <c r="F3191" s="24"/>
      <c r="G3191" s="24"/>
      <c r="H3191" s="89"/>
      <c r="I3191" s="89"/>
      <c r="J3191" s="24"/>
      <c r="K3191" s="24"/>
      <c r="L3191" s="89"/>
      <c r="M3191" s="24"/>
      <c r="N3191" s="24"/>
      <c r="O3191" s="25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  <c r="AA3191" s="24"/>
      <c r="AB3191" s="88"/>
    </row>
    <row r="3192" spans="2:28" x14ac:dyDescent="0.35">
      <c r="B3192" s="24"/>
      <c r="C3192" s="24"/>
      <c r="D3192" s="24"/>
      <c r="E3192" s="66"/>
      <c r="F3192" s="24"/>
      <c r="G3192" s="24"/>
      <c r="H3192" s="89"/>
      <c r="I3192" s="89"/>
      <c r="J3192" s="24"/>
      <c r="K3192" s="24"/>
      <c r="L3192" s="89"/>
      <c r="M3192" s="24"/>
      <c r="N3192" s="24"/>
      <c r="O3192" s="25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  <c r="AA3192" s="24"/>
      <c r="AB3192" s="88"/>
    </row>
    <row r="3193" spans="2:28" x14ac:dyDescent="0.35">
      <c r="B3193" s="24"/>
      <c r="C3193" s="24"/>
      <c r="D3193" s="24"/>
      <c r="E3193" s="66"/>
      <c r="F3193" s="24"/>
      <c r="G3193" s="24"/>
      <c r="H3193" s="89"/>
      <c r="I3193" s="89"/>
      <c r="J3193" s="24"/>
      <c r="K3193" s="24"/>
      <c r="L3193" s="89"/>
      <c r="M3193" s="24"/>
      <c r="N3193" s="24"/>
      <c r="O3193" s="25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  <c r="AA3193" s="24"/>
      <c r="AB3193" s="88"/>
    </row>
    <row r="3194" spans="2:28" x14ac:dyDescent="0.35">
      <c r="B3194" s="24"/>
      <c r="C3194" s="24"/>
      <c r="D3194" s="24"/>
      <c r="E3194" s="66"/>
      <c r="F3194" s="24"/>
      <c r="G3194" s="24"/>
      <c r="H3194" s="89"/>
      <c r="I3194" s="89"/>
      <c r="J3194" s="24"/>
      <c r="K3194" s="24"/>
      <c r="L3194" s="89"/>
      <c r="M3194" s="24"/>
      <c r="N3194" s="24"/>
      <c r="O3194" s="25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  <c r="AA3194" s="24"/>
      <c r="AB3194" s="88"/>
    </row>
    <row r="3195" spans="2:28" x14ac:dyDescent="0.35">
      <c r="B3195" s="24"/>
      <c r="C3195" s="24"/>
      <c r="D3195" s="24"/>
      <c r="E3195" s="66"/>
      <c r="F3195" s="24"/>
      <c r="G3195" s="24"/>
      <c r="H3195" s="89"/>
      <c r="I3195" s="89"/>
      <c r="J3195" s="24"/>
      <c r="K3195" s="24"/>
      <c r="L3195" s="89"/>
      <c r="M3195" s="24"/>
      <c r="N3195" s="24"/>
      <c r="O3195" s="25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  <c r="AA3195" s="24"/>
      <c r="AB3195" s="88"/>
    </row>
    <row r="3196" spans="2:28" x14ac:dyDescent="0.35">
      <c r="B3196" s="24"/>
      <c r="C3196" s="24"/>
      <c r="D3196" s="24"/>
      <c r="E3196" s="66"/>
      <c r="F3196" s="24"/>
      <c r="G3196" s="24"/>
      <c r="H3196" s="89"/>
      <c r="I3196" s="89"/>
      <c r="J3196" s="24"/>
      <c r="K3196" s="24"/>
      <c r="L3196" s="89"/>
      <c r="M3196" s="24"/>
      <c r="N3196" s="24"/>
      <c r="O3196" s="25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  <c r="AA3196" s="24"/>
      <c r="AB3196" s="88"/>
    </row>
    <row r="3197" spans="2:28" x14ac:dyDescent="0.35">
      <c r="B3197" s="24"/>
      <c r="C3197" s="24"/>
      <c r="D3197" s="24"/>
      <c r="E3197" s="66"/>
      <c r="F3197" s="24"/>
      <c r="G3197" s="24"/>
      <c r="H3197" s="89"/>
      <c r="I3197" s="89"/>
      <c r="J3197" s="24"/>
      <c r="K3197" s="24"/>
      <c r="L3197" s="89"/>
      <c r="M3197" s="24"/>
      <c r="N3197" s="24"/>
      <c r="O3197" s="25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  <c r="AA3197" s="24"/>
      <c r="AB3197" s="88"/>
    </row>
    <row r="3198" spans="2:28" x14ac:dyDescent="0.35">
      <c r="B3198" s="24"/>
      <c r="C3198" s="24"/>
      <c r="D3198" s="24"/>
      <c r="E3198" s="66"/>
      <c r="F3198" s="24"/>
      <c r="G3198" s="24"/>
      <c r="H3198" s="89"/>
      <c r="I3198" s="89"/>
      <c r="J3198" s="24"/>
      <c r="K3198" s="24"/>
      <c r="L3198" s="89"/>
      <c r="M3198" s="24"/>
      <c r="N3198" s="24"/>
      <c r="O3198" s="25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  <c r="AA3198" s="24"/>
      <c r="AB3198" s="88"/>
    </row>
    <row r="3199" spans="2:28" x14ac:dyDescent="0.35">
      <c r="B3199" s="24"/>
      <c r="C3199" s="24"/>
      <c r="D3199" s="24"/>
      <c r="E3199" s="66"/>
      <c r="F3199" s="24"/>
      <c r="G3199" s="24"/>
      <c r="H3199" s="89"/>
      <c r="I3199" s="89"/>
      <c r="J3199" s="24"/>
      <c r="K3199" s="24"/>
      <c r="L3199" s="89"/>
      <c r="M3199" s="24"/>
      <c r="N3199" s="24"/>
      <c r="O3199" s="25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  <c r="AA3199" s="24"/>
      <c r="AB3199" s="88"/>
    </row>
    <row r="3200" spans="2:28" x14ac:dyDescent="0.35">
      <c r="B3200" s="24"/>
      <c r="C3200" s="24"/>
      <c r="D3200" s="24"/>
      <c r="E3200" s="66"/>
      <c r="F3200" s="24"/>
      <c r="G3200" s="24"/>
      <c r="H3200" s="89"/>
      <c r="I3200" s="89"/>
      <c r="J3200" s="24"/>
      <c r="K3200" s="24"/>
      <c r="L3200" s="89"/>
      <c r="M3200" s="24"/>
      <c r="N3200" s="24"/>
      <c r="O3200" s="25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  <c r="AA3200" s="24"/>
      <c r="AB3200" s="88"/>
    </row>
    <row r="3201" spans="2:28" x14ac:dyDescent="0.35">
      <c r="B3201" s="24"/>
      <c r="C3201" s="24"/>
      <c r="D3201" s="24"/>
      <c r="E3201" s="66"/>
      <c r="F3201" s="24"/>
      <c r="G3201" s="24"/>
      <c r="H3201" s="89"/>
      <c r="I3201" s="89"/>
      <c r="J3201" s="24"/>
      <c r="K3201" s="24"/>
      <c r="L3201" s="89"/>
      <c r="M3201" s="24"/>
      <c r="N3201" s="24"/>
      <c r="O3201" s="25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  <c r="AA3201" s="24"/>
      <c r="AB3201" s="88"/>
    </row>
    <row r="3202" spans="2:28" x14ac:dyDescent="0.35">
      <c r="B3202" s="24"/>
      <c r="C3202" s="24"/>
      <c r="D3202" s="24"/>
      <c r="E3202" s="66"/>
      <c r="F3202" s="24"/>
      <c r="G3202" s="24"/>
      <c r="H3202" s="89"/>
      <c r="I3202" s="89"/>
      <c r="J3202" s="24"/>
      <c r="K3202" s="24"/>
      <c r="L3202" s="89"/>
      <c r="M3202" s="24"/>
      <c r="N3202" s="24"/>
      <c r="O3202" s="25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  <c r="AA3202" s="24"/>
      <c r="AB3202" s="88"/>
    </row>
    <row r="3203" spans="2:28" x14ac:dyDescent="0.35">
      <c r="B3203" s="24"/>
      <c r="C3203" s="24"/>
      <c r="D3203" s="24"/>
      <c r="E3203" s="66"/>
      <c r="F3203" s="24"/>
      <c r="G3203" s="24"/>
      <c r="H3203" s="89"/>
      <c r="I3203" s="89"/>
      <c r="J3203" s="24"/>
      <c r="K3203" s="24"/>
      <c r="L3203" s="89"/>
      <c r="M3203" s="24"/>
      <c r="N3203" s="24"/>
      <c r="O3203" s="25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  <c r="AA3203" s="24"/>
      <c r="AB3203" s="88"/>
    </row>
    <row r="3204" spans="2:28" x14ac:dyDescent="0.35">
      <c r="B3204" s="24"/>
      <c r="C3204" s="24"/>
      <c r="D3204" s="24"/>
      <c r="E3204" s="66"/>
      <c r="F3204" s="24"/>
      <c r="G3204" s="24"/>
      <c r="H3204" s="89"/>
      <c r="I3204" s="89"/>
      <c r="J3204" s="24"/>
      <c r="K3204" s="24"/>
      <c r="L3204" s="89"/>
      <c r="M3204" s="24"/>
      <c r="N3204" s="24"/>
      <c r="O3204" s="25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  <c r="AA3204" s="24"/>
      <c r="AB3204" s="88"/>
    </row>
    <row r="3205" spans="2:28" x14ac:dyDescent="0.35">
      <c r="B3205" s="24"/>
      <c r="C3205" s="24"/>
      <c r="D3205" s="24"/>
      <c r="E3205" s="66"/>
      <c r="F3205" s="24"/>
      <c r="G3205" s="24"/>
      <c r="H3205" s="89"/>
      <c r="I3205" s="89"/>
      <c r="J3205" s="24"/>
      <c r="K3205" s="24"/>
      <c r="L3205" s="89"/>
      <c r="M3205" s="24"/>
      <c r="N3205" s="24"/>
      <c r="O3205" s="25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  <c r="AA3205" s="24"/>
      <c r="AB3205" s="88"/>
    </row>
    <row r="3206" spans="2:28" x14ac:dyDescent="0.35">
      <c r="B3206" s="24"/>
      <c r="C3206" s="24"/>
      <c r="D3206" s="24"/>
      <c r="E3206" s="66"/>
      <c r="F3206" s="24"/>
      <c r="G3206" s="24"/>
      <c r="H3206" s="89"/>
      <c r="I3206" s="89"/>
      <c r="J3206" s="24"/>
      <c r="K3206" s="24"/>
      <c r="L3206" s="89"/>
      <c r="M3206" s="24"/>
      <c r="N3206" s="24"/>
      <c r="O3206" s="25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  <c r="AA3206" s="24"/>
      <c r="AB3206" s="88"/>
    </row>
    <row r="3207" spans="2:28" x14ac:dyDescent="0.35">
      <c r="B3207" s="24"/>
      <c r="C3207" s="24"/>
      <c r="D3207" s="24"/>
      <c r="E3207" s="66"/>
      <c r="F3207" s="24"/>
      <c r="G3207" s="24"/>
      <c r="H3207" s="89"/>
      <c r="I3207" s="89"/>
      <c r="J3207" s="24"/>
      <c r="K3207" s="24"/>
      <c r="L3207" s="89"/>
      <c r="M3207" s="24"/>
      <c r="N3207" s="24"/>
      <c r="O3207" s="25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  <c r="AA3207" s="24"/>
      <c r="AB3207" s="88"/>
    </row>
    <row r="3208" spans="2:28" x14ac:dyDescent="0.35">
      <c r="B3208" s="24"/>
      <c r="C3208" s="24"/>
      <c r="D3208" s="24"/>
      <c r="E3208" s="66"/>
      <c r="F3208" s="24"/>
      <c r="G3208" s="24"/>
      <c r="H3208" s="89"/>
      <c r="I3208" s="89"/>
      <c r="J3208" s="24"/>
      <c r="K3208" s="24"/>
      <c r="L3208" s="89"/>
      <c r="M3208" s="24"/>
      <c r="N3208" s="24"/>
      <c r="O3208" s="25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  <c r="AA3208" s="24"/>
      <c r="AB3208" s="88"/>
    </row>
    <row r="3209" spans="2:28" x14ac:dyDescent="0.35">
      <c r="B3209" s="24"/>
      <c r="C3209" s="24"/>
      <c r="D3209" s="24"/>
      <c r="E3209" s="66"/>
      <c r="F3209" s="24"/>
      <c r="G3209" s="24"/>
      <c r="H3209" s="89"/>
      <c r="I3209" s="89"/>
      <c r="J3209" s="24"/>
      <c r="K3209" s="24"/>
      <c r="L3209" s="89"/>
      <c r="M3209" s="24"/>
      <c r="N3209" s="24"/>
      <c r="O3209" s="25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  <c r="AA3209" s="24"/>
      <c r="AB3209" s="88"/>
    </row>
    <row r="3210" spans="2:28" x14ac:dyDescent="0.35">
      <c r="B3210" s="24"/>
      <c r="C3210" s="24"/>
      <c r="D3210" s="24"/>
      <c r="E3210" s="66"/>
      <c r="F3210" s="24"/>
      <c r="G3210" s="24"/>
      <c r="H3210" s="89"/>
      <c r="I3210" s="89"/>
      <c r="J3210" s="24"/>
      <c r="K3210" s="24"/>
      <c r="L3210" s="89"/>
      <c r="M3210" s="24"/>
      <c r="N3210" s="24"/>
      <c r="O3210" s="25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  <c r="AA3210" s="24"/>
      <c r="AB3210" s="88"/>
    </row>
    <row r="3211" spans="2:28" x14ac:dyDescent="0.35">
      <c r="B3211" s="24"/>
      <c r="C3211" s="24"/>
      <c r="D3211" s="24"/>
      <c r="E3211" s="66"/>
      <c r="F3211" s="24"/>
      <c r="G3211" s="24"/>
      <c r="H3211" s="89"/>
      <c r="I3211" s="89"/>
      <c r="J3211" s="24"/>
      <c r="K3211" s="24"/>
      <c r="L3211" s="89"/>
      <c r="M3211" s="24"/>
      <c r="N3211" s="24"/>
      <c r="O3211" s="25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  <c r="AA3211" s="24"/>
      <c r="AB3211" s="88"/>
    </row>
    <row r="3212" spans="2:28" x14ac:dyDescent="0.35">
      <c r="B3212" s="24"/>
      <c r="C3212" s="24"/>
      <c r="D3212" s="24"/>
      <c r="E3212" s="66"/>
      <c r="F3212" s="24"/>
      <c r="G3212" s="24"/>
      <c r="H3212" s="89"/>
      <c r="I3212" s="89"/>
      <c r="J3212" s="24"/>
      <c r="K3212" s="24"/>
      <c r="L3212" s="89"/>
      <c r="M3212" s="24"/>
      <c r="N3212" s="24"/>
      <c r="O3212" s="25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  <c r="AA3212" s="24"/>
      <c r="AB3212" s="88"/>
    </row>
    <row r="3213" spans="2:28" x14ac:dyDescent="0.35">
      <c r="B3213" s="24"/>
      <c r="C3213" s="24"/>
      <c r="D3213" s="24"/>
      <c r="E3213" s="66"/>
      <c r="F3213" s="24"/>
      <c r="G3213" s="24"/>
      <c r="H3213" s="89"/>
      <c r="I3213" s="89"/>
      <c r="J3213" s="24"/>
      <c r="K3213" s="24"/>
      <c r="L3213" s="89"/>
      <c r="M3213" s="24"/>
      <c r="N3213" s="24"/>
      <c r="O3213" s="25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  <c r="AA3213" s="24"/>
      <c r="AB3213" s="88"/>
    </row>
    <row r="3214" spans="2:28" x14ac:dyDescent="0.35">
      <c r="B3214" s="24"/>
      <c r="C3214" s="24"/>
      <c r="D3214" s="24"/>
      <c r="E3214" s="66"/>
      <c r="F3214" s="24"/>
      <c r="G3214" s="24"/>
      <c r="H3214" s="89"/>
      <c r="I3214" s="89"/>
      <c r="J3214" s="24"/>
      <c r="K3214" s="24"/>
      <c r="L3214" s="89"/>
      <c r="M3214" s="24"/>
      <c r="N3214" s="24"/>
      <c r="O3214" s="25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  <c r="AA3214" s="24"/>
      <c r="AB3214" s="88"/>
    </row>
    <row r="3215" spans="2:28" x14ac:dyDescent="0.35">
      <c r="B3215" s="24"/>
      <c r="C3215" s="24"/>
      <c r="D3215" s="24"/>
      <c r="E3215" s="66"/>
      <c r="F3215" s="24"/>
      <c r="G3215" s="24"/>
      <c r="H3215" s="89"/>
      <c r="I3215" s="89"/>
      <c r="J3215" s="24"/>
      <c r="K3215" s="24"/>
      <c r="L3215" s="89"/>
      <c r="M3215" s="24"/>
      <c r="N3215" s="24"/>
      <c r="O3215" s="25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  <c r="AA3215" s="24"/>
      <c r="AB3215" s="88"/>
    </row>
    <row r="3216" spans="2:28" x14ac:dyDescent="0.35">
      <c r="B3216" s="24"/>
      <c r="C3216" s="24"/>
      <c r="D3216" s="24"/>
      <c r="E3216" s="66"/>
      <c r="F3216" s="24"/>
      <c r="G3216" s="24"/>
      <c r="H3216" s="89"/>
      <c r="I3216" s="89"/>
      <c r="J3216" s="24"/>
      <c r="K3216" s="24"/>
      <c r="L3216" s="89"/>
      <c r="M3216" s="24"/>
      <c r="N3216" s="24"/>
      <c r="O3216" s="25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  <c r="AA3216" s="24"/>
      <c r="AB3216" s="88"/>
    </row>
    <row r="3217" spans="2:28" x14ac:dyDescent="0.35">
      <c r="B3217" s="24"/>
      <c r="C3217" s="24"/>
      <c r="D3217" s="24"/>
      <c r="E3217" s="66"/>
      <c r="F3217" s="24"/>
      <c r="G3217" s="24"/>
      <c r="H3217" s="89"/>
      <c r="I3217" s="89"/>
      <c r="J3217" s="24"/>
      <c r="K3217" s="24"/>
      <c r="L3217" s="89"/>
      <c r="M3217" s="24"/>
      <c r="N3217" s="24"/>
      <c r="O3217" s="25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  <c r="AA3217" s="24"/>
      <c r="AB3217" s="88"/>
    </row>
    <row r="3218" spans="2:28" x14ac:dyDescent="0.35">
      <c r="B3218" s="24"/>
      <c r="C3218" s="24"/>
      <c r="D3218" s="24"/>
      <c r="E3218" s="66"/>
      <c r="F3218" s="24"/>
      <c r="G3218" s="24"/>
      <c r="H3218" s="89"/>
      <c r="I3218" s="89"/>
      <c r="J3218" s="24"/>
      <c r="K3218" s="24"/>
      <c r="L3218" s="89"/>
      <c r="M3218" s="24"/>
      <c r="N3218" s="24"/>
      <c r="O3218" s="25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  <c r="AA3218" s="24"/>
      <c r="AB3218" s="88"/>
    </row>
    <row r="3219" spans="2:28" x14ac:dyDescent="0.35">
      <c r="B3219" s="24"/>
      <c r="C3219" s="24"/>
      <c r="D3219" s="24"/>
      <c r="E3219" s="66"/>
      <c r="F3219" s="24"/>
      <c r="G3219" s="24"/>
      <c r="H3219" s="89"/>
      <c r="I3219" s="89"/>
      <c r="J3219" s="24"/>
      <c r="K3219" s="24"/>
      <c r="L3219" s="89"/>
      <c r="M3219" s="24"/>
      <c r="N3219" s="24"/>
      <c r="O3219" s="25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  <c r="AA3219" s="24"/>
      <c r="AB3219" s="88"/>
    </row>
    <row r="3220" spans="2:28" x14ac:dyDescent="0.35">
      <c r="B3220" s="24"/>
      <c r="C3220" s="24"/>
      <c r="D3220" s="24"/>
      <c r="E3220" s="66"/>
      <c r="F3220" s="24"/>
      <c r="G3220" s="24"/>
      <c r="H3220" s="89"/>
      <c r="I3220" s="89"/>
      <c r="J3220" s="24"/>
      <c r="K3220" s="24"/>
      <c r="L3220" s="89"/>
      <c r="M3220" s="24"/>
      <c r="N3220" s="24"/>
      <c r="O3220" s="25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  <c r="AA3220" s="24"/>
      <c r="AB3220" s="88"/>
    </row>
    <row r="3221" spans="2:28" x14ac:dyDescent="0.35">
      <c r="B3221" s="24"/>
      <c r="C3221" s="24"/>
      <c r="D3221" s="24"/>
      <c r="E3221" s="66"/>
      <c r="F3221" s="24"/>
      <c r="G3221" s="24"/>
      <c r="H3221" s="89"/>
      <c r="I3221" s="89"/>
      <c r="J3221" s="24"/>
      <c r="K3221" s="24"/>
      <c r="L3221" s="89"/>
      <c r="M3221" s="24"/>
      <c r="N3221" s="24"/>
      <c r="O3221" s="25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  <c r="AA3221" s="24"/>
      <c r="AB3221" s="88"/>
    </row>
    <row r="3222" spans="2:28" x14ac:dyDescent="0.35">
      <c r="B3222" s="24"/>
      <c r="C3222" s="24"/>
      <c r="D3222" s="24"/>
      <c r="E3222" s="66"/>
      <c r="F3222" s="24"/>
      <c r="G3222" s="24"/>
      <c r="H3222" s="89"/>
      <c r="I3222" s="89"/>
      <c r="J3222" s="24"/>
      <c r="K3222" s="24"/>
      <c r="L3222" s="89"/>
      <c r="M3222" s="24"/>
      <c r="N3222" s="24"/>
      <c r="O3222" s="25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  <c r="AA3222" s="24"/>
      <c r="AB3222" s="88"/>
    </row>
    <row r="3223" spans="2:28" x14ac:dyDescent="0.35">
      <c r="B3223" s="24"/>
      <c r="C3223" s="24"/>
      <c r="D3223" s="24"/>
      <c r="E3223" s="66"/>
      <c r="F3223" s="24"/>
      <c r="G3223" s="24"/>
      <c r="H3223" s="89"/>
      <c r="I3223" s="89"/>
      <c r="J3223" s="24"/>
      <c r="K3223" s="24"/>
      <c r="L3223" s="89"/>
      <c r="M3223" s="24"/>
      <c r="N3223" s="24"/>
      <c r="O3223" s="25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  <c r="AA3223" s="24"/>
      <c r="AB3223" s="88"/>
    </row>
    <row r="3224" spans="2:28" x14ac:dyDescent="0.35">
      <c r="B3224" s="24"/>
      <c r="C3224" s="24"/>
      <c r="D3224" s="24"/>
      <c r="E3224" s="66"/>
      <c r="F3224" s="24"/>
      <c r="G3224" s="24"/>
      <c r="H3224" s="89"/>
      <c r="I3224" s="89"/>
      <c r="J3224" s="24"/>
      <c r="K3224" s="24"/>
      <c r="L3224" s="89"/>
      <c r="M3224" s="24"/>
      <c r="N3224" s="24"/>
      <c r="O3224" s="25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  <c r="AA3224" s="24"/>
      <c r="AB3224" s="88"/>
    </row>
    <row r="3225" spans="2:28" x14ac:dyDescent="0.35">
      <c r="B3225" s="24"/>
      <c r="C3225" s="24"/>
      <c r="D3225" s="24"/>
      <c r="E3225" s="66"/>
      <c r="F3225" s="24"/>
      <c r="G3225" s="24"/>
      <c r="H3225" s="89"/>
      <c r="I3225" s="89"/>
      <c r="J3225" s="24"/>
      <c r="K3225" s="24"/>
      <c r="L3225" s="89"/>
      <c r="M3225" s="24"/>
      <c r="N3225" s="24"/>
      <c r="O3225" s="25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  <c r="AA3225" s="24"/>
      <c r="AB3225" s="88"/>
    </row>
    <row r="3226" spans="2:28" x14ac:dyDescent="0.35">
      <c r="B3226" s="24"/>
      <c r="C3226" s="24"/>
      <c r="D3226" s="24"/>
      <c r="E3226" s="66"/>
      <c r="F3226" s="24"/>
      <c r="G3226" s="24"/>
      <c r="H3226" s="89"/>
      <c r="I3226" s="89"/>
      <c r="J3226" s="24"/>
      <c r="K3226" s="24"/>
      <c r="L3226" s="89"/>
      <c r="M3226" s="24"/>
      <c r="N3226" s="24"/>
      <c r="O3226" s="25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  <c r="AA3226" s="24"/>
      <c r="AB3226" s="88"/>
    </row>
    <row r="3227" spans="2:28" x14ac:dyDescent="0.35">
      <c r="B3227" s="24"/>
      <c r="C3227" s="24"/>
      <c r="D3227" s="24"/>
      <c r="E3227" s="66"/>
      <c r="F3227" s="24"/>
      <c r="G3227" s="24"/>
      <c r="H3227" s="89"/>
      <c r="I3227" s="89"/>
      <c r="J3227" s="24"/>
      <c r="K3227" s="24"/>
      <c r="L3227" s="89"/>
      <c r="M3227" s="24"/>
      <c r="N3227" s="24"/>
      <c r="O3227" s="25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  <c r="AA3227" s="24"/>
      <c r="AB3227" s="88"/>
    </row>
    <row r="3228" spans="2:28" x14ac:dyDescent="0.35">
      <c r="B3228" s="24"/>
      <c r="C3228" s="24"/>
      <c r="D3228" s="24"/>
      <c r="E3228" s="66"/>
      <c r="F3228" s="24"/>
      <c r="G3228" s="24"/>
      <c r="H3228" s="89"/>
      <c r="I3228" s="89"/>
      <c r="J3228" s="24"/>
      <c r="K3228" s="24"/>
      <c r="L3228" s="89"/>
      <c r="M3228" s="24"/>
      <c r="N3228" s="24"/>
      <c r="O3228" s="25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  <c r="AA3228" s="24"/>
      <c r="AB3228" s="88"/>
    </row>
    <row r="3229" spans="2:28" x14ac:dyDescent="0.35">
      <c r="B3229" s="24"/>
      <c r="C3229" s="24"/>
      <c r="D3229" s="24"/>
      <c r="E3229" s="66"/>
      <c r="F3229" s="24"/>
      <c r="G3229" s="24"/>
      <c r="H3229" s="89"/>
      <c r="I3229" s="89"/>
      <c r="J3229" s="24"/>
      <c r="K3229" s="24"/>
      <c r="L3229" s="89"/>
      <c r="M3229" s="24"/>
      <c r="N3229" s="24"/>
      <c r="O3229" s="25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  <c r="AA3229" s="24"/>
      <c r="AB3229" s="88"/>
    </row>
    <row r="3230" spans="2:28" x14ac:dyDescent="0.35">
      <c r="B3230" s="24"/>
      <c r="C3230" s="24"/>
      <c r="D3230" s="24"/>
      <c r="E3230" s="66"/>
      <c r="F3230" s="24"/>
      <c r="G3230" s="24"/>
      <c r="H3230" s="89"/>
      <c r="I3230" s="89"/>
      <c r="J3230" s="24"/>
      <c r="K3230" s="24"/>
      <c r="L3230" s="89"/>
      <c r="M3230" s="24"/>
      <c r="N3230" s="24"/>
      <c r="O3230" s="25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  <c r="AA3230" s="24"/>
      <c r="AB3230" s="88"/>
    </row>
    <row r="3231" spans="2:28" x14ac:dyDescent="0.35">
      <c r="B3231" s="24"/>
      <c r="C3231" s="24"/>
      <c r="D3231" s="24"/>
      <c r="E3231" s="66"/>
      <c r="F3231" s="24"/>
      <c r="G3231" s="24"/>
      <c r="H3231" s="89"/>
      <c r="I3231" s="89"/>
      <c r="J3231" s="24"/>
      <c r="K3231" s="24"/>
      <c r="L3231" s="89"/>
      <c r="M3231" s="24"/>
      <c r="N3231" s="24"/>
      <c r="O3231" s="25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  <c r="AA3231" s="24"/>
      <c r="AB3231" s="88"/>
    </row>
    <row r="3232" spans="2:28" x14ac:dyDescent="0.35">
      <c r="B3232" s="24"/>
      <c r="C3232" s="24"/>
      <c r="D3232" s="24"/>
      <c r="E3232" s="66"/>
      <c r="F3232" s="24"/>
      <c r="G3232" s="24"/>
      <c r="H3232" s="89"/>
      <c r="I3232" s="89"/>
      <c r="J3232" s="24"/>
      <c r="K3232" s="24"/>
      <c r="L3232" s="89"/>
      <c r="M3232" s="24"/>
      <c r="N3232" s="24"/>
      <c r="O3232" s="25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  <c r="AA3232" s="24"/>
      <c r="AB3232" s="88"/>
    </row>
    <row r="3233" spans="2:28" x14ac:dyDescent="0.35">
      <c r="B3233" s="24"/>
      <c r="C3233" s="24"/>
      <c r="D3233" s="24"/>
      <c r="E3233" s="66"/>
      <c r="F3233" s="24"/>
      <c r="G3233" s="24"/>
      <c r="H3233" s="89"/>
      <c r="I3233" s="89"/>
      <c r="J3233" s="24"/>
      <c r="K3233" s="24"/>
      <c r="L3233" s="89"/>
      <c r="M3233" s="24"/>
      <c r="N3233" s="24"/>
      <c r="O3233" s="25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  <c r="AA3233" s="24"/>
      <c r="AB3233" s="88"/>
    </row>
    <row r="3234" spans="2:28" x14ac:dyDescent="0.35">
      <c r="B3234" s="24"/>
      <c r="C3234" s="24"/>
      <c r="D3234" s="24"/>
      <c r="E3234" s="66"/>
      <c r="F3234" s="24"/>
      <c r="G3234" s="24"/>
      <c r="H3234" s="89"/>
      <c r="I3234" s="89"/>
      <c r="J3234" s="24"/>
      <c r="K3234" s="24"/>
      <c r="L3234" s="89"/>
      <c r="M3234" s="24"/>
      <c r="N3234" s="24"/>
      <c r="O3234" s="25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  <c r="AA3234" s="24"/>
      <c r="AB3234" s="88"/>
    </row>
    <row r="3235" spans="2:28" x14ac:dyDescent="0.35">
      <c r="B3235" s="24"/>
      <c r="C3235" s="24"/>
      <c r="D3235" s="24"/>
      <c r="E3235" s="66"/>
      <c r="F3235" s="24"/>
      <c r="G3235" s="24"/>
      <c r="H3235" s="89"/>
      <c r="I3235" s="89"/>
      <c r="J3235" s="24"/>
      <c r="K3235" s="24"/>
      <c r="L3235" s="89"/>
      <c r="M3235" s="24"/>
      <c r="N3235" s="24"/>
      <c r="O3235" s="25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  <c r="AA3235" s="24"/>
      <c r="AB3235" s="88"/>
    </row>
    <row r="3236" spans="2:28" x14ac:dyDescent="0.35">
      <c r="B3236" s="24"/>
      <c r="C3236" s="24"/>
      <c r="D3236" s="24"/>
      <c r="E3236" s="66"/>
      <c r="F3236" s="24"/>
      <c r="G3236" s="24"/>
      <c r="H3236" s="89"/>
      <c r="I3236" s="89"/>
      <c r="J3236" s="24"/>
      <c r="K3236" s="24"/>
      <c r="L3236" s="89"/>
      <c r="M3236" s="24"/>
      <c r="N3236" s="24"/>
      <c r="O3236" s="25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  <c r="AA3236" s="24"/>
      <c r="AB3236" s="88"/>
    </row>
    <row r="3237" spans="2:28" x14ac:dyDescent="0.35">
      <c r="B3237" s="24"/>
      <c r="C3237" s="24"/>
      <c r="D3237" s="24"/>
      <c r="E3237" s="66"/>
      <c r="F3237" s="24"/>
      <c r="G3237" s="24"/>
      <c r="H3237" s="89"/>
      <c r="I3237" s="89"/>
      <c r="J3237" s="24"/>
      <c r="K3237" s="24"/>
      <c r="L3237" s="89"/>
      <c r="M3237" s="24"/>
      <c r="N3237" s="24"/>
      <c r="O3237" s="25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  <c r="AA3237" s="24"/>
      <c r="AB3237" s="88"/>
    </row>
    <row r="3238" spans="2:28" x14ac:dyDescent="0.35">
      <c r="B3238" s="24"/>
      <c r="C3238" s="24"/>
      <c r="D3238" s="24"/>
      <c r="E3238" s="66"/>
      <c r="F3238" s="24"/>
      <c r="G3238" s="24"/>
      <c r="H3238" s="89"/>
      <c r="I3238" s="89"/>
      <c r="J3238" s="24"/>
      <c r="K3238" s="24"/>
      <c r="L3238" s="89"/>
      <c r="M3238" s="24"/>
      <c r="N3238" s="24"/>
      <c r="O3238" s="25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  <c r="AA3238" s="24"/>
      <c r="AB3238" s="88"/>
    </row>
    <row r="3239" spans="2:28" x14ac:dyDescent="0.35">
      <c r="B3239" s="24"/>
      <c r="C3239" s="24"/>
      <c r="D3239" s="24"/>
      <c r="E3239" s="66"/>
      <c r="F3239" s="24"/>
      <c r="G3239" s="24"/>
      <c r="H3239" s="89"/>
      <c r="I3239" s="89"/>
      <c r="J3239" s="24"/>
      <c r="K3239" s="24"/>
      <c r="L3239" s="89"/>
      <c r="M3239" s="24"/>
      <c r="N3239" s="24"/>
      <c r="O3239" s="25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  <c r="AA3239" s="24"/>
      <c r="AB3239" s="88"/>
    </row>
    <row r="3240" spans="2:28" x14ac:dyDescent="0.35">
      <c r="B3240" s="24"/>
      <c r="C3240" s="24"/>
      <c r="D3240" s="24"/>
      <c r="E3240" s="66"/>
      <c r="F3240" s="24"/>
      <c r="G3240" s="24"/>
      <c r="H3240" s="89"/>
      <c r="I3240" s="89"/>
      <c r="J3240" s="24"/>
      <c r="K3240" s="24"/>
      <c r="L3240" s="89"/>
      <c r="M3240" s="24"/>
      <c r="N3240" s="24"/>
      <c r="O3240" s="25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  <c r="AA3240" s="24"/>
      <c r="AB3240" s="88"/>
    </row>
    <row r="3241" spans="2:28" x14ac:dyDescent="0.35">
      <c r="B3241" s="24"/>
      <c r="C3241" s="24"/>
      <c r="D3241" s="24"/>
      <c r="E3241" s="66"/>
      <c r="F3241" s="24"/>
      <c r="G3241" s="24"/>
      <c r="H3241" s="89"/>
      <c r="I3241" s="89"/>
      <c r="J3241" s="24"/>
      <c r="K3241" s="24"/>
      <c r="L3241" s="89"/>
      <c r="M3241" s="24"/>
      <c r="N3241" s="24"/>
      <c r="O3241" s="25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  <c r="AA3241" s="24"/>
      <c r="AB3241" s="88"/>
    </row>
    <row r="3242" spans="2:28" x14ac:dyDescent="0.35">
      <c r="B3242" s="24"/>
      <c r="C3242" s="24"/>
      <c r="D3242" s="24"/>
      <c r="E3242" s="66"/>
      <c r="F3242" s="24"/>
      <c r="G3242" s="24"/>
      <c r="H3242" s="89"/>
      <c r="I3242" s="89"/>
      <c r="J3242" s="24"/>
      <c r="K3242" s="24"/>
      <c r="L3242" s="89"/>
      <c r="M3242" s="24"/>
      <c r="N3242" s="24"/>
      <c r="O3242" s="25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  <c r="AA3242" s="24"/>
      <c r="AB3242" s="88"/>
    </row>
    <row r="3243" spans="2:28" x14ac:dyDescent="0.35">
      <c r="B3243" s="24"/>
      <c r="C3243" s="24"/>
      <c r="D3243" s="24"/>
      <c r="E3243" s="66"/>
      <c r="F3243" s="24"/>
      <c r="G3243" s="24"/>
      <c r="H3243" s="89"/>
      <c r="I3243" s="89"/>
      <c r="J3243" s="24"/>
      <c r="K3243" s="24"/>
      <c r="L3243" s="89"/>
      <c r="M3243" s="24"/>
      <c r="N3243" s="24"/>
      <c r="O3243" s="25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  <c r="AA3243" s="24"/>
      <c r="AB3243" s="88"/>
    </row>
    <row r="3244" spans="2:28" x14ac:dyDescent="0.35">
      <c r="B3244" s="24"/>
      <c r="C3244" s="24"/>
      <c r="D3244" s="24"/>
      <c r="E3244" s="66"/>
      <c r="F3244" s="24"/>
      <c r="G3244" s="24"/>
      <c r="H3244" s="89"/>
      <c r="I3244" s="89"/>
      <c r="J3244" s="24"/>
      <c r="K3244" s="24"/>
      <c r="L3244" s="89"/>
      <c r="M3244" s="24"/>
      <c r="N3244" s="24"/>
      <c r="O3244" s="25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  <c r="AA3244" s="24"/>
      <c r="AB3244" s="88"/>
    </row>
    <row r="3245" spans="2:28" x14ac:dyDescent="0.35">
      <c r="B3245" s="24"/>
      <c r="C3245" s="24"/>
      <c r="D3245" s="24"/>
      <c r="E3245" s="66"/>
      <c r="F3245" s="24"/>
      <c r="G3245" s="24"/>
      <c r="H3245" s="89"/>
      <c r="I3245" s="89"/>
      <c r="J3245" s="24"/>
      <c r="K3245" s="24"/>
      <c r="L3245" s="89"/>
      <c r="M3245" s="24"/>
      <c r="N3245" s="24"/>
      <c r="O3245" s="25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  <c r="AA3245" s="24"/>
      <c r="AB3245" s="88"/>
    </row>
    <row r="3246" spans="2:28" x14ac:dyDescent="0.35">
      <c r="B3246" s="24"/>
      <c r="C3246" s="24"/>
      <c r="D3246" s="24"/>
      <c r="E3246" s="66"/>
      <c r="F3246" s="24"/>
      <c r="G3246" s="24"/>
      <c r="H3246" s="89"/>
      <c r="I3246" s="89"/>
      <c r="J3246" s="24"/>
      <c r="K3246" s="24"/>
      <c r="L3246" s="89"/>
      <c r="M3246" s="24"/>
      <c r="N3246" s="24"/>
      <c r="O3246" s="25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  <c r="AA3246" s="24"/>
      <c r="AB3246" s="88"/>
    </row>
    <row r="3247" spans="2:28" x14ac:dyDescent="0.35">
      <c r="B3247" s="24"/>
      <c r="C3247" s="24"/>
      <c r="D3247" s="24"/>
      <c r="E3247" s="66"/>
      <c r="F3247" s="24"/>
      <c r="G3247" s="24"/>
      <c r="H3247" s="89"/>
      <c r="I3247" s="89"/>
      <c r="J3247" s="24"/>
      <c r="K3247" s="24"/>
      <c r="L3247" s="89"/>
      <c r="M3247" s="24"/>
      <c r="N3247" s="24"/>
      <c r="O3247" s="25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  <c r="AA3247" s="24"/>
      <c r="AB3247" s="88"/>
    </row>
    <row r="3248" spans="2:28" x14ac:dyDescent="0.35">
      <c r="B3248" s="24"/>
      <c r="C3248" s="24"/>
      <c r="D3248" s="24"/>
      <c r="E3248" s="66"/>
      <c r="F3248" s="24"/>
      <c r="G3248" s="24"/>
      <c r="H3248" s="89"/>
      <c r="I3248" s="89"/>
      <c r="J3248" s="24"/>
      <c r="K3248" s="24"/>
      <c r="L3248" s="89"/>
      <c r="M3248" s="24"/>
      <c r="N3248" s="24"/>
      <c r="O3248" s="25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  <c r="AA3248" s="24"/>
      <c r="AB3248" s="88"/>
    </row>
    <row r="3249" spans="2:28" x14ac:dyDescent="0.35">
      <c r="B3249" s="24"/>
      <c r="C3249" s="24"/>
      <c r="D3249" s="24"/>
      <c r="E3249" s="66"/>
      <c r="F3249" s="24"/>
      <c r="G3249" s="24"/>
      <c r="H3249" s="89"/>
      <c r="I3249" s="89"/>
      <c r="J3249" s="24"/>
      <c r="K3249" s="24"/>
      <c r="L3249" s="89"/>
      <c r="M3249" s="24"/>
      <c r="N3249" s="24"/>
      <c r="O3249" s="25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  <c r="AA3249" s="24"/>
      <c r="AB3249" s="88"/>
    </row>
    <row r="3250" spans="2:28" x14ac:dyDescent="0.35">
      <c r="B3250" s="24"/>
      <c r="C3250" s="24"/>
      <c r="D3250" s="24"/>
      <c r="E3250" s="66"/>
      <c r="F3250" s="24"/>
      <c r="G3250" s="24"/>
      <c r="H3250" s="89"/>
      <c r="I3250" s="89"/>
      <c r="J3250" s="24"/>
      <c r="K3250" s="24"/>
      <c r="L3250" s="89"/>
      <c r="M3250" s="24"/>
      <c r="N3250" s="24"/>
      <c r="O3250" s="25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  <c r="AA3250" s="24"/>
      <c r="AB3250" s="88"/>
    </row>
    <row r="3251" spans="2:28" x14ac:dyDescent="0.35">
      <c r="B3251" s="24"/>
      <c r="C3251" s="24"/>
      <c r="D3251" s="24"/>
      <c r="E3251" s="66"/>
      <c r="F3251" s="24"/>
      <c r="G3251" s="24"/>
      <c r="H3251" s="89"/>
      <c r="I3251" s="89"/>
      <c r="J3251" s="24"/>
      <c r="K3251" s="24"/>
      <c r="L3251" s="89"/>
      <c r="M3251" s="24"/>
      <c r="N3251" s="24"/>
      <c r="O3251" s="25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  <c r="AA3251" s="24"/>
      <c r="AB3251" s="88"/>
    </row>
    <row r="3252" spans="2:28" x14ac:dyDescent="0.35">
      <c r="B3252" s="24"/>
      <c r="C3252" s="24"/>
      <c r="D3252" s="24"/>
      <c r="E3252" s="66"/>
      <c r="F3252" s="24"/>
      <c r="G3252" s="24"/>
      <c r="H3252" s="89"/>
      <c r="I3252" s="89"/>
      <c r="J3252" s="24"/>
      <c r="K3252" s="24"/>
      <c r="L3252" s="89"/>
      <c r="M3252" s="24"/>
      <c r="N3252" s="24"/>
      <c r="O3252" s="25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  <c r="AA3252" s="24"/>
      <c r="AB3252" s="88"/>
    </row>
    <row r="3253" spans="2:28" x14ac:dyDescent="0.35">
      <c r="B3253" s="24"/>
      <c r="C3253" s="24"/>
      <c r="D3253" s="24"/>
      <c r="E3253" s="66"/>
      <c r="F3253" s="24"/>
      <c r="G3253" s="24"/>
      <c r="H3253" s="89"/>
      <c r="I3253" s="89"/>
      <c r="J3253" s="24"/>
      <c r="K3253" s="24"/>
      <c r="L3253" s="89"/>
      <c r="M3253" s="24"/>
      <c r="N3253" s="24"/>
      <c r="O3253" s="25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  <c r="AA3253" s="24"/>
      <c r="AB3253" s="88"/>
    </row>
    <row r="3254" spans="2:28" x14ac:dyDescent="0.35">
      <c r="B3254" s="24"/>
      <c r="C3254" s="24"/>
      <c r="D3254" s="24"/>
      <c r="E3254" s="66"/>
      <c r="F3254" s="24"/>
      <c r="G3254" s="24"/>
      <c r="H3254" s="89"/>
      <c r="I3254" s="89"/>
      <c r="J3254" s="24"/>
      <c r="K3254" s="24"/>
      <c r="L3254" s="89"/>
      <c r="M3254" s="24"/>
      <c r="N3254" s="24"/>
      <c r="O3254" s="25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  <c r="AA3254" s="24"/>
      <c r="AB3254" s="88"/>
    </row>
    <row r="3255" spans="2:28" x14ac:dyDescent="0.35">
      <c r="B3255" s="24"/>
      <c r="C3255" s="24"/>
      <c r="D3255" s="24"/>
      <c r="E3255" s="66"/>
      <c r="F3255" s="24"/>
      <c r="G3255" s="24"/>
      <c r="H3255" s="89"/>
      <c r="I3255" s="89"/>
      <c r="J3255" s="24"/>
      <c r="K3255" s="24"/>
      <c r="L3255" s="89"/>
      <c r="M3255" s="24"/>
      <c r="N3255" s="24"/>
      <c r="O3255" s="25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  <c r="AA3255" s="24"/>
      <c r="AB3255" s="88"/>
    </row>
  </sheetData>
  <autoFilter ref="B7:AB2676" xr:uid="{F58E53C1-6880-4FC6-A442-1B78EFA8DF49}">
    <filterColumn colId="1">
      <filters>
        <filter val="809"/>
      </filters>
    </filterColumn>
    <filterColumn colId="2">
      <filters>
        <filter val="RIMULA RT4 15W40 TB 209L"/>
        <filter val="RIMULA RT4 L 15W-40 (CK-4) TB 209L"/>
        <filter val="RIMULA RT4 L 15W40 TB 209L"/>
        <filter val="RIMULA RT4 X 15W40 SHELL TB 209L"/>
      </filters>
    </filterColumn>
  </autoFilter>
  <mergeCells count="4">
    <mergeCell ref="B2:B4"/>
    <mergeCell ref="Q6:R6"/>
    <mergeCell ref="S6:U6"/>
    <mergeCell ref="V6:AA6"/>
  </mergeCells>
  <conditionalFormatting sqref="B8:B487 B489:B1371">
    <cfRule type="duplicateValues" dxfId="24" priority="124"/>
  </conditionalFormatting>
  <conditionalFormatting sqref="B8:B487 B489:B2673">
    <cfRule type="duplicateValues" dxfId="23" priority="126"/>
  </conditionalFormatting>
  <conditionalFormatting sqref="AA488">
    <cfRule type="duplicateValues" dxfId="2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3AFFC-1D64-417A-99D7-67286501537B}">
  <sheetPr codeName="Planilha4"/>
  <dimension ref="A1:AI1782"/>
  <sheetViews>
    <sheetView zoomScaleNormal="70" workbookViewId="0">
      <pane ySplit="5" topLeftCell="A1756" activePane="bottomLeft" state="frozen"/>
      <selection pane="bottomLeft" activeCell="C1765" sqref="C1765"/>
    </sheetView>
  </sheetViews>
  <sheetFormatPr defaultRowHeight="14.5" outlineLevelCol="1" x14ac:dyDescent="0.35"/>
  <cols>
    <col min="1" max="1" width="13" bestFit="1" customWidth="1"/>
    <col min="2" max="2" width="8.54296875" customWidth="1"/>
    <col min="3" max="3" width="37.453125" style="1" customWidth="1"/>
    <col min="4" max="4" width="24.54296875" style="1" customWidth="1"/>
    <col min="5" max="5" width="52" style="1" customWidth="1"/>
    <col min="6" max="6" width="15.453125" style="1" customWidth="1"/>
    <col min="7" max="9" width="8.54296875" customWidth="1"/>
    <col min="10" max="10" width="12.453125" customWidth="1"/>
    <col min="11" max="11" width="11" customWidth="1"/>
    <col min="12" max="12" width="8.54296875" customWidth="1"/>
    <col min="13" max="13" width="20.453125" customWidth="1"/>
    <col min="14" max="15" width="11" customWidth="1"/>
    <col min="16" max="16" width="7.453125" style="2" customWidth="1"/>
    <col min="17" max="17" width="20.453125" customWidth="1" outlineLevel="1"/>
    <col min="18" max="18" width="21.54296875" customWidth="1" outlineLevel="1"/>
    <col min="19" max="19" width="35" customWidth="1" outlineLevel="1"/>
    <col min="20" max="20" width="41.453125" customWidth="1" outlineLevel="1"/>
    <col min="21" max="21" width="13.54296875" customWidth="1"/>
    <col min="22" max="22" width="11.453125" customWidth="1" outlineLevel="1"/>
    <col min="23" max="23" width="8.54296875" customWidth="1" outlineLevel="1"/>
    <col min="24" max="24" width="15.453125" customWidth="1" outlineLevel="1"/>
    <col min="25" max="25" width="8.54296875" customWidth="1" outlineLevel="1"/>
    <col min="26" max="26" width="11.54296875" customWidth="1" outlineLevel="1"/>
    <col min="27" max="27" width="20.453125" customWidth="1" outlineLevel="1"/>
  </cols>
  <sheetData>
    <row r="1" spans="1:34" ht="6.65" customHeight="1" x14ac:dyDescent="0.35"/>
    <row r="2" spans="1:34" ht="12.65" customHeight="1" x14ac:dyDescent="0.35">
      <c r="C2" s="3"/>
      <c r="D2" s="3"/>
      <c r="E2" s="3"/>
      <c r="F2" s="3"/>
      <c r="G2" s="4"/>
      <c r="H2" s="4"/>
      <c r="I2" s="4"/>
      <c r="P2" s="5" t="s">
        <v>2577</v>
      </c>
    </row>
    <row r="3" spans="1:34" ht="11.9" customHeight="1" x14ac:dyDescent="0.35">
      <c r="G3" s="4"/>
      <c r="H3" s="4"/>
      <c r="I3" s="4"/>
      <c r="P3" s="6" t="s">
        <v>2578</v>
      </c>
    </row>
    <row r="4" spans="1:34" s="7" customFormat="1" x14ac:dyDescent="0.35">
      <c r="L4" s="3"/>
      <c r="Q4" s="148" t="s">
        <v>8</v>
      </c>
      <c r="R4" s="148"/>
      <c r="S4" s="148" t="s">
        <v>9</v>
      </c>
      <c r="T4" s="148"/>
      <c r="U4" s="148"/>
      <c r="V4" s="148" t="s">
        <v>10</v>
      </c>
      <c r="W4" s="148"/>
      <c r="X4" s="148"/>
      <c r="Y4" s="148"/>
      <c r="Z4" s="148"/>
      <c r="AA4" s="148"/>
    </row>
    <row r="5" spans="1:34" s="9" customFormat="1" ht="25.5" customHeight="1" x14ac:dyDescent="0.35">
      <c r="A5" s="31" t="s">
        <v>12</v>
      </c>
      <c r="B5" s="31" t="s">
        <v>13</v>
      </c>
      <c r="C5" s="31" t="s">
        <v>14</v>
      </c>
      <c r="D5" s="31" t="s">
        <v>15</v>
      </c>
      <c r="E5" s="31" t="s">
        <v>2579</v>
      </c>
      <c r="F5" s="31" t="s">
        <v>18</v>
      </c>
      <c r="G5" s="31" t="s">
        <v>19</v>
      </c>
      <c r="H5" s="31" t="s">
        <v>20</v>
      </c>
      <c r="I5" s="31" t="s">
        <v>21</v>
      </c>
      <c r="J5" s="31" t="s">
        <v>22</v>
      </c>
      <c r="K5" s="31" t="s">
        <v>23</v>
      </c>
      <c r="L5" s="31" t="s">
        <v>24</v>
      </c>
      <c r="M5" s="31" t="s">
        <v>25</v>
      </c>
      <c r="N5" s="32" t="s">
        <v>26</v>
      </c>
      <c r="O5" s="32" t="s">
        <v>27</v>
      </c>
      <c r="P5" s="33" t="s">
        <v>28</v>
      </c>
      <c r="Q5" s="35" t="s">
        <v>29</v>
      </c>
      <c r="R5" s="35" t="s">
        <v>30</v>
      </c>
      <c r="S5" s="34" t="s">
        <v>31</v>
      </c>
      <c r="T5" s="34" t="s">
        <v>32</v>
      </c>
      <c r="U5" s="34" t="s">
        <v>9</v>
      </c>
      <c r="V5" s="35" t="s">
        <v>33</v>
      </c>
      <c r="W5" s="35" t="s">
        <v>34</v>
      </c>
      <c r="X5" s="35" t="s">
        <v>35</v>
      </c>
      <c r="Y5" s="35" t="s">
        <v>36</v>
      </c>
      <c r="Z5" s="35" t="s">
        <v>37</v>
      </c>
      <c r="AA5" s="35" t="s">
        <v>38</v>
      </c>
      <c r="AB5" s="107" t="s">
        <v>39</v>
      </c>
      <c r="AC5" s="107" t="s">
        <v>40</v>
      </c>
      <c r="AD5" s="107" t="s">
        <v>41</v>
      </c>
      <c r="AE5" s="107" t="s">
        <v>42</v>
      </c>
      <c r="AF5" s="107" t="s">
        <v>6755</v>
      </c>
      <c r="AG5" s="107" t="s">
        <v>6796</v>
      </c>
      <c r="AH5" s="107" t="s">
        <v>6797</v>
      </c>
    </row>
    <row r="6" spans="1:34" s="14" customFormat="1" ht="13" x14ac:dyDescent="0.35">
      <c r="A6" s="10">
        <v>43731870</v>
      </c>
      <c r="B6" s="10">
        <v>870</v>
      </c>
      <c r="C6" s="11" t="s">
        <v>604</v>
      </c>
      <c r="D6" s="11"/>
      <c r="E6" s="11"/>
      <c r="F6" s="11"/>
      <c r="G6" s="10" t="s">
        <v>151</v>
      </c>
      <c r="H6" s="41"/>
      <c r="I6" s="41"/>
      <c r="J6" s="10"/>
      <c r="K6" s="10" t="s">
        <v>66</v>
      </c>
      <c r="L6" s="10" t="s">
        <v>67</v>
      </c>
      <c r="M6" s="13" t="s">
        <v>2577</v>
      </c>
      <c r="N6" s="10" t="s">
        <v>604</v>
      </c>
      <c r="O6" s="41"/>
      <c r="P6" s="12" t="s">
        <v>2577</v>
      </c>
      <c r="Q6" s="11"/>
      <c r="R6" s="10"/>
      <c r="S6" s="10" t="s">
        <v>536</v>
      </c>
      <c r="T6" s="10" t="s">
        <v>536</v>
      </c>
      <c r="U6" s="10" t="s">
        <v>2580</v>
      </c>
      <c r="V6" s="10" t="s">
        <v>604</v>
      </c>
      <c r="W6" s="10" t="s">
        <v>604</v>
      </c>
      <c r="X6" s="10" t="s">
        <v>2581</v>
      </c>
      <c r="Y6" s="10" t="s">
        <v>2581</v>
      </c>
      <c r="Z6" s="10" t="s">
        <v>2581</v>
      </c>
      <c r="AA6" s="10" t="s">
        <v>2581</v>
      </c>
    </row>
    <row r="7" spans="1:34" s="14" customFormat="1" ht="13" x14ac:dyDescent="0.35">
      <c r="A7" s="10">
        <v>44104905</v>
      </c>
      <c r="B7" s="10">
        <v>905</v>
      </c>
      <c r="C7" s="11" t="s">
        <v>604</v>
      </c>
      <c r="D7" s="11"/>
      <c r="E7" s="11"/>
      <c r="F7" s="11"/>
      <c r="G7" s="10" t="s">
        <v>735</v>
      </c>
      <c r="H7" s="41"/>
      <c r="I7" s="41"/>
      <c r="J7" s="10"/>
      <c r="K7" s="10" t="s">
        <v>66</v>
      </c>
      <c r="L7" s="10" t="s">
        <v>67</v>
      </c>
      <c r="M7" s="13" t="s">
        <v>2577</v>
      </c>
      <c r="N7" s="10" t="s">
        <v>53</v>
      </c>
      <c r="O7" s="134"/>
      <c r="P7" s="15" t="s">
        <v>2577</v>
      </c>
      <c r="Q7" s="11"/>
      <c r="R7" s="10"/>
      <c r="S7" s="10" t="s">
        <v>536</v>
      </c>
      <c r="T7" s="10" t="s">
        <v>536</v>
      </c>
      <c r="U7" s="10" t="s">
        <v>2580</v>
      </c>
      <c r="V7" s="10" t="s">
        <v>604</v>
      </c>
      <c r="W7" s="10" t="s">
        <v>604</v>
      </c>
      <c r="X7" s="10" t="s">
        <v>2581</v>
      </c>
      <c r="Y7" s="10" t="s">
        <v>2581</v>
      </c>
      <c r="Z7" s="10" t="s">
        <v>2581</v>
      </c>
      <c r="AA7" s="10" t="s">
        <v>2581</v>
      </c>
    </row>
    <row r="8" spans="1:34" s="14" customFormat="1" ht="13" x14ac:dyDescent="0.35">
      <c r="A8" s="10">
        <v>44154909</v>
      </c>
      <c r="B8" s="10">
        <v>909</v>
      </c>
      <c r="C8" s="11" t="s">
        <v>604</v>
      </c>
      <c r="D8" s="11"/>
      <c r="E8" s="11"/>
      <c r="F8" s="11"/>
      <c r="G8" s="10" t="s">
        <v>735</v>
      </c>
      <c r="H8" s="41"/>
      <c r="I8" s="41"/>
      <c r="J8" s="10"/>
      <c r="K8" s="10"/>
      <c r="L8" s="10" t="s">
        <v>67</v>
      </c>
      <c r="M8" s="13" t="s">
        <v>2577</v>
      </c>
      <c r="N8" s="10" t="s">
        <v>53</v>
      </c>
      <c r="O8" s="134"/>
      <c r="P8" s="15" t="s">
        <v>2577</v>
      </c>
      <c r="Q8" s="11"/>
      <c r="R8" s="10"/>
      <c r="S8" s="10" t="s">
        <v>536</v>
      </c>
      <c r="T8" s="10" t="s">
        <v>536</v>
      </c>
      <c r="U8" s="10" t="s">
        <v>2580</v>
      </c>
      <c r="V8" s="10" t="s">
        <v>604</v>
      </c>
      <c r="W8" s="10" t="s">
        <v>2582</v>
      </c>
      <c r="X8" s="10" t="s">
        <v>2581</v>
      </c>
      <c r="Y8" s="10" t="s">
        <v>2581</v>
      </c>
      <c r="Z8" s="10" t="s">
        <v>2581</v>
      </c>
      <c r="AA8" s="10" t="s">
        <v>2581</v>
      </c>
    </row>
    <row r="9" spans="1:34" s="14" customFormat="1" ht="13" x14ac:dyDescent="0.35">
      <c r="A9" s="10">
        <v>44154935</v>
      </c>
      <c r="B9" s="10">
        <v>935</v>
      </c>
      <c r="C9" s="11" t="s">
        <v>604</v>
      </c>
      <c r="D9" s="11"/>
      <c r="E9" s="11"/>
      <c r="F9" s="11"/>
      <c r="G9" s="10" t="s">
        <v>2583</v>
      </c>
      <c r="H9" s="41"/>
      <c r="I9" s="41"/>
      <c r="J9" s="10"/>
      <c r="K9" s="10"/>
      <c r="L9" s="10" t="s">
        <v>67</v>
      </c>
      <c r="M9" s="13" t="s">
        <v>2577</v>
      </c>
      <c r="N9" s="10" t="s">
        <v>53</v>
      </c>
      <c r="O9" s="134"/>
      <c r="P9" s="15" t="s">
        <v>2577</v>
      </c>
      <c r="Q9" s="11"/>
      <c r="R9" s="10"/>
      <c r="S9" s="10" t="s">
        <v>536</v>
      </c>
      <c r="T9" s="10" t="s">
        <v>536</v>
      </c>
      <c r="U9" s="10" t="s">
        <v>2580</v>
      </c>
      <c r="V9" s="10" t="s">
        <v>604</v>
      </c>
      <c r="W9" s="10" t="s">
        <v>2582</v>
      </c>
      <c r="X9" s="10" t="s">
        <v>2581</v>
      </c>
      <c r="Y9" s="10" t="s">
        <v>2581</v>
      </c>
      <c r="Z9" s="10" t="s">
        <v>2581</v>
      </c>
      <c r="AA9" s="10" t="s">
        <v>2581</v>
      </c>
    </row>
    <row r="10" spans="1:34" s="14" customFormat="1" ht="13" x14ac:dyDescent="0.35">
      <c r="A10" s="10">
        <v>48950870</v>
      </c>
      <c r="B10" s="10">
        <v>870</v>
      </c>
      <c r="C10" s="11" t="s">
        <v>604</v>
      </c>
      <c r="D10" s="11"/>
      <c r="E10" s="11"/>
      <c r="F10" s="11"/>
      <c r="G10" s="10" t="s">
        <v>151</v>
      </c>
      <c r="H10" s="41"/>
      <c r="I10" s="41"/>
      <c r="J10" s="10"/>
      <c r="K10" s="10" t="s">
        <v>66</v>
      </c>
      <c r="L10" s="10" t="s">
        <v>67</v>
      </c>
      <c r="M10" s="13" t="s">
        <v>2577</v>
      </c>
      <c r="N10" s="10" t="s">
        <v>53</v>
      </c>
      <c r="O10" s="134"/>
      <c r="P10" s="15" t="s">
        <v>2577</v>
      </c>
      <c r="Q10" s="11"/>
      <c r="R10" s="10"/>
      <c r="S10" s="10" t="s">
        <v>536</v>
      </c>
      <c r="T10" s="10" t="s">
        <v>536</v>
      </c>
      <c r="U10" s="10" t="s">
        <v>2580</v>
      </c>
      <c r="V10" s="10" t="s">
        <v>604</v>
      </c>
      <c r="W10" s="10" t="s">
        <v>604</v>
      </c>
      <c r="X10" s="10" t="s">
        <v>2581</v>
      </c>
      <c r="Y10" s="10" t="s">
        <v>2581</v>
      </c>
      <c r="Z10" s="10" t="s">
        <v>2581</v>
      </c>
      <c r="AA10" s="10" t="s">
        <v>2581</v>
      </c>
    </row>
    <row r="11" spans="1:34" s="14" customFormat="1" ht="13" x14ac:dyDescent="0.35">
      <c r="A11" s="10">
        <v>49200801</v>
      </c>
      <c r="B11" s="10">
        <v>801</v>
      </c>
      <c r="C11" s="11" t="s">
        <v>604</v>
      </c>
      <c r="D11" s="11"/>
      <c r="E11" s="11"/>
      <c r="F11" s="11"/>
      <c r="G11" s="10" t="s">
        <v>79</v>
      </c>
      <c r="H11" s="41"/>
      <c r="I11" s="41"/>
      <c r="J11" s="10"/>
      <c r="K11" s="10" t="s">
        <v>66</v>
      </c>
      <c r="L11" s="10" t="s">
        <v>67</v>
      </c>
      <c r="M11" s="13" t="s">
        <v>2577</v>
      </c>
      <c r="N11" s="10" t="s">
        <v>53</v>
      </c>
      <c r="O11" s="134"/>
      <c r="P11" s="15" t="s">
        <v>2577</v>
      </c>
      <c r="Q11" s="11"/>
      <c r="R11" s="10"/>
      <c r="S11" s="10" t="s">
        <v>536</v>
      </c>
      <c r="T11" s="10" t="s">
        <v>536</v>
      </c>
      <c r="U11" s="10" t="s">
        <v>2580</v>
      </c>
      <c r="V11" s="10" t="s">
        <v>604</v>
      </c>
      <c r="W11" s="10" t="s">
        <v>44</v>
      </c>
      <c r="X11" s="10" t="s">
        <v>2584</v>
      </c>
      <c r="Y11" s="10" t="s">
        <v>2585</v>
      </c>
      <c r="Z11" s="10" t="s">
        <v>2586</v>
      </c>
      <c r="AA11" s="10" t="s">
        <v>2587</v>
      </c>
    </row>
    <row r="12" spans="1:34" s="14" customFormat="1" ht="13" x14ac:dyDescent="0.35">
      <c r="A12" s="10">
        <v>51141847</v>
      </c>
      <c r="B12" s="10">
        <v>847</v>
      </c>
      <c r="C12" s="11" t="s">
        <v>604</v>
      </c>
      <c r="D12" s="11"/>
      <c r="E12" s="11"/>
      <c r="F12" s="11"/>
      <c r="G12" s="10" t="s">
        <v>2588</v>
      </c>
      <c r="H12" s="41"/>
      <c r="I12" s="41"/>
      <c r="J12" s="10"/>
      <c r="K12" s="10"/>
      <c r="L12" s="10" t="s">
        <v>67</v>
      </c>
      <c r="M12" s="13" t="s">
        <v>2577</v>
      </c>
      <c r="N12" s="10" t="s">
        <v>604</v>
      </c>
      <c r="O12" s="134"/>
      <c r="P12" s="15" t="s">
        <v>2577</v>
      </c>
      <c r="Q12" s="11"/>
      <c r="R12" s="10"/>
      <c r="S12" s="10" t="s">
        <v>536</v>
      </c>
      <c r="T12" s="10" t="s">
        <v>536</v>
      </c>
      <c r="U12" s="10" t="s">
        <v>2580</v>
      </c>
      <c r="V12" s="10" t="s">
        <v>604</v>
      </c>
      <c r="W12" s="10" t="s">
        <v>2582</v>
      </c>
      <c r="X12" s="10" t="s">
        <v>2589</v>
      </c>
      <c r="Y12" s="10" t="s">
        <v>2590</v>
      </c>
      <c r="Z12" s="10" t="s">
        <v>2591</v>
      </c>
      <c r="AA12" s="10" t="s">
        <v>2592</v>
      </c>
    </row>
    <row r="13" spans="1:34" s="14" customFormat="1" ht="13" x14ac:dyDescent="0.35">
      <c r="A13" s="10">
        <v>46111809</v>
      </c>
      <c r="B13" s="10">
        <v>809</v>
      </c>
      <c r="C13" s="11" t="s">
        <v>2593</v>
      </c>
      <c r="D13" s="11"/>
      <c r="E13" s="11"/>
      <c r="F13" s="11" t="s">
        <v>46</v>
      </c>
      <c r="G13" s="10" t="s">
        <v>47</v>
      </c>
      <c r="H13" s="41" t="s">
        <v>48</v>
      </c>
      <c r="I13" s="41"/>
      <c r="J13" s="10"/>
      <c r="K13" s="10" t="s">
        <v>66</v>
      </c>
      <c r="L13" s="10" t="s">
        <v>52</v>
      </c>
      <c r="M13" s="13">
        <v>42396</v>
      </c>
      <c r="N13" s="10" t="s">
        <v>53</v>
      </c>
      <c r="O13" s="134"/>
      <c r="P13" s="15" t="s">
        <v>2577</v>
      </c>
      <c r="Q13" s="11"/>
      <c r="R13" s="10"/>
      <c r="S13" s="10">
        <v>46128809</v>
      </c>
      <c r="T13" s="10" t="s">
        <v>1257</v>
      </c>
      <c r="U13" s="10" t="s">
        <v>2594</v>
      </c>
      <c r="V13" s="10">
        <v>2710193200</v>
      </c>
      <c r="W13" s="10" t="s">
        <v>604</v>
      </c>
      <c r="X13" s="10" t="s">
        <v>2595</v>
      </c>
      <c r="Y13" s="10" t="s">
        <v>2596</v>
      </c>
      <c r="Z13" s="10" t="s">
        <v>2597</v>
      </c>
      <c r="AA13" s="10" t="s">
        <v>2598</v>
      </c>
      <c r="AB13" s="14" t="s">
        <v>272</v>
      </c>
    </row>
    <row r="14" spans="1:34" s="14" customFormat="1" ht="13" x14ac:dyDescent="0.35">
      <c r="A14" s="10">
        <v>45312855</v>
      </c>
      <c r="B14" s="10">
        <v>855</v>
      </c>
      <c r="C14" s="11" t="s">
        <v>2599</v>
      </c>
      <c r="D14" s="11"/>
      <c r="E14" s="11"/>
      <c r="F14" s="11" t="s">
        <v>46</v>
      </c>
      <c r="G14" s="10" t="s">
        <v>163</v>
      </c>
      <c r="H14" s="41" t="s">
        <v>164</v>
      </c>
      <c r="I14" s="41" t="s">
        <v>64</v>
      </c>
      <c r="J14" s="10" t="s">
        <v>65</v>
      </c>
      <c r="K14" s="10" t="s">
        <v>66</v>
      </c>
      <c r="L14" s="10" t="s">
        <v>67</v>
      </c>
      <c r="M14" s="13" t="s">
        <v>604</v>
      </c>
      <c r="N14" s="10" t="s">
        <v>53</v>
      </c>
      <c r="O14" s="134"/>
      <c r="P14" s="15" t="s">
        <v>2577</v>
      </c>
      <c r="Q14" s="11"/>
      <c r="R14" s="10"/>
      <c r="S14" s="10" t="s">
        <v>536</v>
      </c>
      <c r="T14" s="10" t="s">
        <v>536</v>
      </c>
      <c r="U14" s="10" t="s">
        <v>2580</v>
      </c>
      <c r="V14" s="10">
        <v>2710193200</v>
      </c>
      <c r="W14" s="10" t="s">
        <v>70</v>
      </c>
      <c r="X14" s="10" t="s">
        <v>71</v>
      </c>
      <c r="Y14" s="10" t="s">
        <v>1414</v>
      </c>
      <c r="Z14" s="10" t="s">
        <v>565</v>
      </c>
      <c r="AA14" s="10" t="s">
        <v>2600</v>
      </c>
      <c r="AB14" s="14" t="s">
        <v>75</v>
      </c>
    </row>
    <row r="15" spans="1:34" s="14" customFormat="1" ht="13" x14ac:dyDescent="0.35">
      <c r="A15" s="10">
        <v>45312809</v>
      </c>
      <c r="B15" s="10">
        <v>809</v>
      </c>
      <c r="C15" s="11" t="s">
        <v>2604</v>
      </c>
      <c r="D15" s="11"/>
      <c r="E15" s="11"/>
      <c r="F15" s="11" t="s">
        <v>46</v>
      </c>
      <c r="G15" s="10" t="s">
        <v>47</v>
      </c>
      <c r="H15" s="41" t="s">
        <v>48</v>
      </c>
      <c r="I15" s="41">
        <v>0</v>
      </c>
      <c r="J15" s="10" t="s">
        <v>65</v>
      </c>
      <c r="K15" s="10" t="s">
        <v>66</v>
      </c>
      <c r="L15" s="10" t="s">
        <v>67</v>
      </c>
      <c r="M15" s="13"/>
      <c r="N15" s="10"/>
      <c r="O15" s="134"/>
      <c r="P15" s="15" t="s">
        <v>2577</v>
      </c>
      <c r="Q15" s="11"/>
      <c r="R15" s="10"/>
      <c r="S15" s="10">
        <v>45319809</v>
      </c>
      <c r="T15" s="11" t="s">
        <v>2605</v>
      </c>
      <c r="U15" s="10" t="s">
        <v>2594</v>
      </c>
      <c r="V15" s="10"/>
      <c r="W15" s="10"/>
      <c r="X15" s="10"/>
      <c r="Y15" s="10"/>
      <c r="Z15" s="10"/>
      <c r="AA15" s="10"/>
      <c r="AB15" s="14" t="s">
        <v>75</v>
      </c>
    </row>
    <row r="16" spans="1:34" s="14" customFormat="1" ht="13" x14ac:dyDescent="0.35">
      <c r="A16" s="10">
        <v>45311905</v>
      </c>
      <c r="B16" s="10">
        <v>905</v>
      </c>
      <c r="C16" s="11" t="s">
        <v>2606</v>
      </c>
      <c r="D16" s="10">
        <v>45311801</v>
      </c>
      <c r="E16" s="11" t="s">
        <v>2511</v>
      </c>
      <c r="F16" s="11" t="s">
        <v>46</v>
      </c>
      <c r="G16" s="59" t="s">
        <v>62</v>
      </c>
      <c r="H16" s="41" t="s">
        <v>63</v>
      </c>
      <c r="I16" s="41" t="s">
        <v>119</v>
      </c>
      <c r="J16" s="10" t="s">
        <v>65</v>
      </c>
      <c r="K16" s="59" t="s">
        <v>66</v>
      </c>
      <c r="L16" s="59" t="s">
        <v>67</v>
      </c>
      <c r="M16" s="95">
        <v>44531</v>
      </c>
      <c r="N16" s="59" t="s">
        <v>53</v>
      </c>
      <c r="O16" s="135"/>
      <c r="P16" s="15" t="s">
        <v>2577</v>
      </c>
      <c r="Q16" s="10" t="s">
        <v>2607</v>
      </c>
      <c r="R16" s="10" t="s">
        <v>2608</v>
      </c>
      <c r="S16" s="10" t="s">
        <v>44</v>
      </c>
      <c r="T16" s="11" t="s">
        <v>44</v>
      </c>
      <c r="U16" s="10" t="s">
        <v>55</v>
      </c>
      <c r="V16" s="10">
        <v>2710199900</v>
      </c>
      <c r="W16" s="10" t="s">
        <v>70</v>
      </c>
      <c r="X16" s="10" t="s">
        <v>2609</v>
      </c>
      <c r="Y16" s="10" t="s">
        <v>72</v>
      </c>
      <c r="Z16" s="10" t="s">
        <v>2610</v>
      </c>
      <c r="AA16" s="10" t="s">
        <v>2611</v>
      </c>
      <c r="AB16" s="14" t="s">
        <v>75</v>
      </c>
    </row>
    <row r="17" spans="1:28" s="14" customFormat="1" ht="13" x14ac:dyDescent="0.35">
      <c r="A17" s="10">
        <v>45311801</v>
      </c>
      <c r="B17" s="10">
        <v>801</v>
      </c>
      <c r="C17" s="11" t="s">
        <v>2612</v>
      </c>
      <c r="D17" s="10">
        <v>45311801</v>
      </c>
      <c r="E17" s="11" t="s">
        <v>2511</v>
      </c>
      <c r="F17" s="11" t="s">
        <v>46</v>
      </c>
      <c r="G17" s="10" t="s">
        <v>79</v>
      </c>
      <c r="H17" s="41" t="s">
        <v>79</v>
      </c>
      <c r="I17" s="41" t="s">
        <v>64</v>
      </c>
      <c r="J17" s="10" t="s">
        <v>65</v>
      </c>
      <c r="K17" s="10" t="s">
        <v>66</v>
      </c>
      <c r="L17" s="10" t="s">
        <v>67</v>
      </c>
      <c r="M17" s="13">
        <v>44531</v>
      </c>
      <c r="N17" s="10" t="s">
        <v>53</v>
      </c>
      <c r="O17" s="134"/>
      <c r="P17" s="15" t="s">
        <v>2577</v>
      </c>
      <c r="Q17" s="10"/>
      <c r="R17" s="10" t="s">
        <v>54</v>
      </c>
      <c r="S17" s="10" t="s">
        <v>44</v>
      </c>
      <c r="T17" s="11" t="s">
        <v>44</v>
      </c>
      <c r="U17" s="10" t="s">
        <v>55</v>
      </c>
      <c r="V17" s="10">
        <v>2710199900</v>
      </c>
      <c r="W17" s="10" t="s">
        <v>2613</v>
      </c>
      <c r="X17" s="10" t="s">
        <v>2609</v>
      </c>
      <c r="Y17" s="10" t="s">
        <v>391</v>
      </c>
      <c r="Z17" s="10" t="s">
        <v>392</v>
      </c>
      <c r="AA17" s="10" t="s">
        <v>2614</v>
      </c>
      <c r="AB17" s="14" t="s">
        <v>434</v>
      </c>
    </row>
    <row r="18" spans="1:28" s="14" customFormat="1" ht="13" x14ac:dyDescent="0.35">
      <c r="A18" s="10">
        <v>45311809</v>
      </c>
      <c r="B18" s="10">
        <v>809</v>
      </c>
      <c r="C18" s="11" t="s">
        <v>2615</v>
      </c>
      <c r="D18" s="10">
        <v>45311801</v>
      </c>
      <c r="E18" s="11" t="s">
        <v>2511</v>
      </c>
      <c r="F18" s="11" t="s">
        <v>46</v>
      </c>
      <c r="G18" s="59" t="s">
        <v>47</v>
      </c>
      <c r="H18" s="41" t="s">
        <v>48</v>
      </c>
      <c r="I18" s="41" t="s">
        <v>64</v>
      </c>
      <c r="J18" s="10" t="s">
        <v>65</v>
      </c>
      <c r="K18" s="59" t="s">
        <v>66</v>
      </c>
      <c r="L18" s="59" t="s">
        <v>67</v>
      </c>
      <c r="M18" s="95">
        <v>44682</v>
      </c>
      <c r="N18" s="59" t="s">
        <v>53</v>
      </c>
      <c r="O18" s="135"/>
      <c r="P18" s="15" t="s">
        <v>2577</v>
      </c>
      <c r="Q18" s="10" t="s">
        <v>2616</v>
      </c>
      <c r="R18" s="10" t="s">
        <v>54</v>
      </c>
      <c r="S18" s="59">
        <v>45297809</v>
      </c>
      <c r="T18" s="59" t="s">
        <v>81</v>
      </c>
      <c r="U18" s="10" t="s">
        <v>329</v>
      </c>
      <c r="V18" s="10">
        <v>2710199900</v>
      </c>
      <c r="W18" s="10" t="s">
        <v>83</v>
      </c>
      <c r="X18" s="10" t="s">
        <v>2609</v>
      </c>
      <c r="Y18" s="10" t="s">
        <v>360</v>
      </c>
      <c r="Z18" s="10" t="s">
        <v>88</v>
      </c>
      <c r="AA18" s="10" t="s">
        <v>2617</v>
      </c>
      <c r="AB18" s="14" t="s">
        <v>75</v>
      </c>
    </row>
    <row r="19" spans="1:28" s="14" customFormat="1" ht="13" x14ac:dyDescent="0.35">
      <c r="A19" s="10">
        <v>45319809</v>
      </c>
      <c r="B19" s="10">
        <v>809</v>
      </c>
      <c r="C19" s="11" t="s">
        <v>2618</v>
      </c>
      <c r="D19" s="10">
        <v>45311801</v>
      </c>
      <c r="E19" s="11" t="s">
        <v>2511</v>
      </c>
      <c r="F19" s="11" t="s">
        <v>46</v>
      </c>
      <c r="G19" s="10" t="s">
        <v>47</v>
      </c>
      <c r="H19" s="41" t="s">
        <v>48</v>
      </c>
      <c r="I19" s="41" t="s">
        <v>119</v>
      </c>
      <c r="J19" s="10" t="s">
        <v>65</v>
      </c>
      <c r="K19" s="10" t="s">
        <v>66</v>
      </c>
      <c r="L19" s="10" t="s">
        <v>67</v>
      </c>
      <c r="M19" s="13" t="s">
        <v>604</v>
      </c>
      <c r="N19" s="10" t="s">
        <v>53</v>
      </c>
      <c r="O19" s="134"/>
      <c r="P19" s="15" t="s">
        <v>2577</v>
      </c>
      <c r="Q19" s="10" t="s">
        <v>2619</v>
      </c>
      <c r="R19" s="10" t="s">
        <v>54</v>
      </c>
      <c r="S19" s="10" t="s">
        <v>44</v>
      </c>
      <c r="T19" s="11" t="s">
        <v>44</v>
      </c>
      <c r="U19" s="10" t="s">
        <v>55</v>
      </c>
      <c r="V19" s="10">
        <v>27101932</v>
      </c>
      <c r="W19" s="10" t="s">
        <v>83</v>
      </c>
      <c r="X19" s="10" t="s">
        <v>2609</v>
      </c>
      <c r="Y19" s="10" t="s">
        <v>360</v>
      </c>
      <c r="Z19" s="10" t="s">
        <v>565</v>
      </c>
      <c r="AA19" s="10" t="s">
        <v>2620</v>
      </c>
      <c r="AB19" s="14" t="s">
        <v>75</v>
      </c>
    </row>
    <row r="20" spans="1:28" s="14" customFormat="1" ht="13" x14ac:dyDescent="0.35">
      <c r="A20" s="10">
        <v>44771905</v>
      </c>
      <c r="B20" s="10">
        <v>905</v>
      </c>
      <c r="C20" s="11" t="s">
        <v>2621</v>
      </c>
      <c r="D20" s="11"/>
      <c r="E20" s="11"/>
      <c r="F20" s="11" t="s">
        <v>46</v>
      </c>
      <c r="G20" s="10" t="s">
        <v>735</v>
      </c>
      <c r="H20" s="41" t="s">
        <v>63</v>
      </c>
      <c r="I20" s="41" t="s">
        <v>64</v>
      </c>
      <c r="J20" s="10" t="s">
        <v>65</v>
      </c>
      <c r="K20" s="10" t="s">
        <v>66</v>
      </c>
      <c r="L20" s="10" t="s">
        <v>52</v>
      </c>
      <c r="M20" s="13">
        <v>41149</v>
      </c>
      <c r="N20" s="10" t="s">
        <v>92</v>
      </c>
      <c r="O20" s="134"/>
      <c r="P20" s="15" t="s">
        <v>2577</v>
      </c>
      <c r="Q20" s="11"/>
      <c r="R20" s="10"/>
      <c r="S20" s="10">
        <v>44773905</v>
      </c>
      <c r="T20" s="10" t="s">
        <v>2622</v>
      </c>
      <c r="U20" s="10" t="s">
        <v>2594</v>
      </c>
      <c r="V20" s="10">
        <v>2710193200</v>
      </c>
      <c r="W20" s="10" t="s">
        <v>604</v>
      </c>
      <c r="X20" s="10" t="s">
        <v>2623</v>
      </c>
      <c r="Y20" s="10" t="s">
        <v>2624</v>
      </c>
      <c r="Z20" s="10" t="s">
        <v>73</v>
      </c>
      <c r="AA20" s="10" t="s">
        <v>2625</v>
      </c>
      <c r="AB20" s="14" t="s">
        <v>75</v>
      </c>
    </row>
    <row r="21" spans="1:28" s="14" customFormat="1" ht="13" x14ac:dyDescent="0.35">
      <c r="A21" s="10">
        <v>44771809</v>
      </c>
      <c r="B21" s="10">
        <v>809</v>
      </c>
      <c r="C21" s="11" t="s">
        <v>2626</v>
      </c>
      <c r="D21" s="11"/>
      <c r="E21" s="11"/>
      <c r="F21" s="11" t="s">
        <v>46</v>
      </c>
      <c r="G21" s="10" t="s">
        <v>47</v>
      </c>
      <c r="H21" s="41" t="s">
        <v>48</v>
      </c>
      <c r="I21" s="41" t="s">
        <v>64</v>
      </c>
      <c r="J21" s="10" t="s">
        <v>65</v>
      </c>
      <c r="K21" s="10" t="s">
        <v>66</v>
      </c>
      <c r="L21" s="10" t="s">
        <v>52</v>
      </c>
      <c r="M21" s="13">
        <v>41149</v>
      </c>
      <c r="N21" s="10" t="s">
        <v>92</v>
      </c>
      <c r="O21" s="134"/>
      <c r="P21" s="15" t="s">
        <v>2577</v>
      </c>
      <c r="Q21" s="11"/>
      <c r="R21" s="10"/>
      <c r="S21" s="10">
        <v>44773809</v>
      </c>
      <c r="T21" s="10" t="s">
        <v>111</v>
      </c>
      <c r="U21" s="10" t="s">
        <v>2594</v>
      </c>
      <c r="V21" s="10">
        <v>2710193200</v>
      </c>
      <c r="W21" s="10" t="s">
        <v>604</v>
      </c>
      <c r="X21" s="10" t="s">
        <v>2623</v>
      </c>
      <c r="Y21" s="10" t="s">
        <v>360</v>
      </c>
      <c r="Z21" s="10" t="s">
        <v>88</v>
      </c>
      <c r="AA21" s="10" t="s">
        <v>2627</v>
      </c>
      <c r="AB21" s="14" t="s">
        <v>75</v>
      </c>
    </row>
    <row r="22" spans="1:28" s="14" customFormat="1" ht="13" x14ac:dyDescent="0.35">
      <c r="A22" s="10">
        <v>44477905</v>
      </c>
      <c r="B22" s="10">
        <v>905</v>
      </c>
      <c r="C22" s="11" t="s">
        <v>2558</v>
      </c>
      <c r="D22" s="10">
        <v>44773801</v>
      </c>
      <c r="E22" s="11" t="s">
        <v>106</v>
      </c>
      <c r="F22" s="11" t="s">
        <v>46</v>
      </c>
      <c r="G22" s="59" t="s">
        <v>62</v>
      </c>
      <c r="H22" s="41" t="s">
        <v>63</v>
      </c>
      <c r="I22" s="41" t="s">
        <v>64</v>
      </c>
      <c r="J22" s="10" t="s">
        <v>65</v>
      </c>
      <c r="K22" s="59" t="s">
        <v>66</v>
      </c>
      <c r="L22" s="59" t="s">
        <v>67</v>
      </c>
      <c r="M22" s="95">
        <v>43160</v>
      </c>
      <c r="N22" s="59" t="s">
        <v>92</v>
      </c>
      <c r="O22" s="135"/>
      <c r="P22" s="15" t="s">
        <v>2577</v>
      </c>
      <c r="Q22" s="10" t="s">
        <v>2560</v>
      </c>
      <c r="R22" s="10" t="s">
        <v>2560</v>
      </c>
      <c r="S22" s="10">
        <v>44763905</v>
      </c>
      <c r="T22" s="11" t="s">
        <v>101</v>
      </c>
      <c r="U22" s="10" t="s">
        <v>329</v>
      </c>
      <c r="V22" s="10">
        <v>2710193200</v>
      </c>
      <c r="W22" s="10" t="s">
        <v>70</v>
      </c>
      <c r="X22" s="10" t="s">
        <v>2628</v>
      </c>
      <c r="Y22" s="10" t="s">
        <v>2624</v>
      </c>
      <c r="Z22" s="10" t="s">
        <v>88</v>
      </c>
      <c r="AA22" s="10" t="s">
        <v>2559</v>
      </c>
      <c r="AB22" s="14" t="s">
        <v>75</v>
      </c>
    </row>
    <row r="23" spans="1:28" s="14" customFormat="1" ht="13" x14ac:dyDescent="0.35">
      <c r="A23" s="10">
        <v>45242909</v>
      </c>
      <c r="B23" s="10">
        <v>909</v>
      </c>
      <c r="C23" s="11" t="s">
        <v>2629</v>
      </c>
      <c r="D23" s="11"/>
      <c r="E23" s="11"/>
      <c r="F23" s="11" t="s">
        <v>46</v>
      </c>
      <c r="G23" s="10" t="s">
        <v>735</v>
      </c>
      <c r="H23" s="41" t="s">
        <v>63</v>
      </c>
      <c r="I23" s="41" t="s">
        <v>64</v>
      </c>
      <c r="J23" s="10" t="s">
        <v>65</v>
      </c>
      <c r="K23" s="10" t="s">
        <v>51</v>
      </c>
      <c r="L23" s="10" t="s">
        <v>52</v>
      </c>
      <c r="M23" s="13">
        <v>40899</v>
      </c>
      <c r="N23" s="10" t="s">
        <v>92</v>
      </c>
      <c r="O23" s="134"/>
      <c r="P23" s="15" t="s">
        <v>2577</v>
      </c>
      <c r="Q23" s="11"/>
      <c r="R23" s="10"/>
      <c r="S23" s="10">
        <v>45240909</v>
      </c>
      <c r="T23" s="10" t="s">
        <v>2630</v>
      </c>
      <c r="U23" s="10" t="s">
        <v>2594</v>
      </c>
      <c r="V23" s="10">
        <v>2710193200</v>
      </c>
      <c r="W23" s="10" t="s">
        <v>2582</v>
      </c>
      <c r="X23" s="10" t="s">
        <v>2631</v>
      </c>
      <c r="Y23" s="10" t="s">
        <v>1075</v>
      </c>
      <c r="Z23" s="10" t="s">
        <v>2085</v>
      </c>
      <c r="AA23" s="10" t="s">
        <v>2632</v>
      </c>
      <c r="AB23" s="14" t="s">
        <v>75</v>
      </c>
    </row>
    <row r="24" spans="1:28" s="14" customFormat="1" ht="13" x14ac:dyDescent="0.35">
      <c r="A24" s="10">
        <v>45223853</v>
      </c>
      <c r="B24" s="10">
        <v>853</v>
      </c>
      <c r="C24" s="11" t="s">
        <v>2633</v>
      </c>
      <c r="D24" s="11"/>
      <c r="E24" s="11"/>
      <c r="F24" s="11" t="s">
        <v>46</v>
      </c>
      <c r="G24" s="10" t="s">
        <v>2634</v>
      </c>
      <c r="H24" s="41" t="s">
        <v>140</v>
      </c>
      <c r="I24" s="41" t="s">
        <v>64</v>
      </c>
      <c r="J24" s="10" t="s">
        <v>65</v>
      </c>
      <c r="K24" s="10" t="s">
        <v>66</v>
      </c>
      <c r="L24" s="10" t="s">
        <v>52</v>
      </c>
      <c r="M24" s="13">
        <v>40836</v>
      </c>
      <c r="N24" s="10" t="s">
        <v>53</v>
      </c>
      <c r="O24" s="134"/>
      <c r="P24" s="15" t="s">
        <v>2577</v>
      </c>
      <c r="Q24" s="11"/>
      <c r="R24" s="10"/>
      <c r="S24" s="10" t="s">
        <v>536</v>
      </c>
      <c r="T24" s="10" t="s">
        <v>536</v>
      </c>
      <c r="U24" s="10" t="s">
        <v>2580</v>
      </c>
      <c r="V24" s="10">
        <v>2710193200</v>
      </c>
      <c r="W24" s="10" t="s">
        <v>604</v>
      </c>
      <c r="X24" s="10" t="s">
        <v>2635</v>
      </c>
      <c r="Y24" s="10" t="s">
        <v>2636</v>
      </c>
      <c r="Z24" s="10" t="s">
        <v>73</v>
      </c>
      <c r="AA24" s="10" t="s">
        <v>142</v>
      </c>
      <c r="AB24" s="14" t="s">
        <v>75</v>
      </c>
    </row>
    <row r="25" spans="1:28" s="14" customFormat="1" ht="13" x14ac:dyDescent="0.35">
      <c r="A25" s="10">
        <v>31071885</v>
      </c>
      <c r="B25" s="10">
        <v>885</v>
      </c>
      <c r="C25" s="11" t="s">
        <v>2637</v>
      </c>
      <c r="D25" s="11"/>
      <c r="E25" s="11"/>
      <c r="F25" s="11" t="s">
        <v>46</v>
      </c>
      <c r="G25" s="10" t="s">
        <v>2638</v>
      </c>
      <c r="H25" s="41" t="s">
        <v>140</v>
      </c>
      <c r="I25" s="41"/>
      <c r="J25" s="10"/>
      <c r="K25" s="10" t="s">
        <v>51</v>
      </c>
      <c r="L25" s="10" t="s">
        <v>52</v>
      </c>
      <c r="M25" s="13">
        <v>40648</v>
      </c>
      <c r="N25" s="10" t="s">
        <v>92</v>
      </c>
      <c r="O25" s="134"/>
      <c r="P25" s="15" t="s">
        <v>2577</v>
      </c>
      <c r="Q25" s="11"/>
      <c r="R25" s="10"/>
      <c r="S25" s="10">
        <v>31016885</v>
      </c>
      <c r="T25" s="10" t="s">
        <v>2639</v>
      </c>
      <c r="U25" s="10" t="s">
        <v>2594</v>
      </c>
      <c r="V25" s="10">
        <v>3403190000</v>
      </c>
      <c r="W25" s="10" t="s">
        <v>2582</v>
      </c>
      <c r="X25" s="10" t="s">
        <v>2640</v>
      </c>
      <c r="Y25" s="10" t="s">
        <v>2641</v>
      </c>
      <c r="Z25" s="10" t="s">
        <v>2642</v>
      </c>
      <c r="AA25" s="10" t="s">
        <v>2643</v>
      </c>
    </row>
    <row r="26" spans="1:28" s="14" customFormat="1" ht="13" x14ac:dyDescent="0.35">
      <c r="A26" s="10">
        <v>31004885</v>
      </c>
      <c r="B26" s="10">
        <v>885</v>
      </c>
      <c r="C26" s="11" t="s">
        <v>2644</v>
      </c>
      <c r="D26" s="11"/>
      <c r="E26" s="11"/>
      <c r="F26" s="11" t="s">
        <v>46</v>
      </c>
      <c r="G26" s="10" t="s">
        <v>2638</v>
      </c>
      <c r="H26" s="41" t="s">
        <v>140</v>
      </c>
      <c r="I26" s="41" t="s">
        <v>64</v>
      </c>
      <c r="J26" s="10" t="s">
        <v>65</v>
      </c>
      <c r="K26" s="10" t="s">
        <v>51</v>
      </c>
      <c r="L26" s="10" t="s">
        <v>52</v>
      </c>
      <c r="M26" s="13">
        <v>40667</v>
      </c>
      <c r="N26" s="10" t="s">
        <v>53</v>
      </c>
      <c r="O26" s="134"/>
      <c r="P26" s="15" t="s">
        <v>2577</v>
      </c>
      <c r="Q26" s="11"/>
      <c r="R26" s="10"/>
      <c r="S26" s="10">
        <v>31017885</v>
      </c>
      <c r="T26" s="10" t="s">
        <v>2645</v>
      </c>
      <c r="U26" s="10" t="s">
        <v>2594</v>
      </c>
      <c r="V26" s="10">
        <v>2710193200</v>
      </c>
      <c r="W26" s="10" t="s">
        <v>2582</v>
      </c>
      <c r="X26" s="10" t="s">
        <v>2646</v>
      </c>
      <c r="Y26" s="10" t="s">
        <v>2647</v>
      </c>
      <c r="Z26" s="10" t="s">
        <v>2648</v>
      </c>
      <c r="AA26" s="10" t="s">
        <v>2649</v>
      </c>
      <c r="AB26" s="14" t="s">
        <v>2650</v>
      </c>
    </row>
    <row r="27" spans="1:28" s="14" customFormat="1" ht="13" x14ac:dyDescent="0.35">
      <c r="A27" s="10">
        <v>31061885</v>
      </c>
      <c r="B27" s="10">
        <v>885</v>
      </c>
      <c r="C27" s="11" t="s">
        <v>2651</v>
      </c>
      <c r="D27" s="11"/>
      <c r="E27" s="11"/>
      <c r="F27" s="11" t="s">
        <v>46</v>
      </c>
      <c r="G27" s="10" t="s">
        <v>735</v>
      </c>
      <c r="H27" s="41" t="s">
        <v>63</v>
      </c>
      <c r="I27" s="41" t="s">
        <v>64</v>
      </c>
      <c r="J27" s="10" t="s">
        <v>65</v>
      </c>
      <c r="K27" s="10" t="s">
        <v>51</v>
      </c>
      <c r="L27" s="10" t="s">
        <v>52</v>
      </c>
      <c r="M27" s="13">
        <v>40651</v>
      </c>
      <c r="N27" s="10" t="s">
        <v>53</v>
      </c>
      <c r="O27" s="134"/>
      <c r="P27" s="15" t="s">
        <v>2577</v>
      </c>
      <c r="Q27" s="11"/>
      <c r="R27" s="10"/>
      <c r="S27" s="10">
        <v>31061872</v>
      </c>
      <c r="T27" s="10" t="s">
        <v>2652</v>
      </c>
      <c r="U27" s="10" t="s">
        <v>2594</v>
      </c>
      <c r="V27" s="10">
        <v>3403190000</v>
      </c>
      <c r="W27" s="10" t="s">
        <v>2582</v>
      </c>
      <c r="X27" s="10" t="s">
        <v>2653</v>
      </c>
      <c r="Y27" s="10" t="s">
        <v>2654</v>
      </c>
      <c r="Z27" s="10" t="s">
        <v>2655</v>
      </c>
      <c r="AA27" s="10" t="s">
        <v>2656</v>
      </c>
      <c r="AB27" s="14" t="s">
        <v>2650</v>
      </c>
    </row>
    <row r="28" spans="1:28" s="14" customFormat="1" ht="13" x14ac:dyDescent="0.35">
      <c r="A28" s="10">
        <v>31061872</v>
      </c>
      <c r="B28" s="10">
        <v>872</v>
      </c>
      <c r="C28" s="11" t="s">
        <v>2652</v>
      </c>
      <c r="D28" s="11"/>
      <c r="E28" s="11"/>
      <c r="F28" s="11" t="s">
        <v>46</v>
      </c>
      <c r="G28" s="10" t="s">
        <v>2657</v>
      </c>
      <c r="H28" s="41" t="s">
        <v>140</v>
      </c>
      <c r="I28" s="41" t="s">
        <v>64</v>
      </c>
      <c r="J28" s="10" t="s">
        <v>65</v>
      </c>
      <c r="K28" s="10" t="s">
        <v>51</v>
      </c>
      <c r="L28" s="10" t="s">
        <v>67</v>
      </c>
      <c r="M28" s="13">
        <v>42312</v>
      </c>
      <c r="N28" s="10" t="s">
        <v>604</v>
      </c>
      <c r="O28" s="134"/>
      <c r="P28" s="15" t="s">
        <v>2577</v>
      </c>
      <c r="Q28" s="11"/>
      <c r="R28" s="10"/>
      <c r="S28" s="10" t="s">
        <v>536</v>
      </c>
      <c r="T28" s="10" t="s">
        <v>536</v>
      </c>
      <c r="U28" s="10" t="s">
        <v>2580</v>
      </c>
      <c r="V28" s="10">
        <v>3403990000</v>
      </c>
      <c r="W28" s="10" t="s">
        <v>2582</v>
      </c>
      <c r="X28" s="10" t="s">
        <v>2653</v>
      </c>
      <c r="Y28" s="10" t="s">
        <v>2658</v>
      </c>
      <c r="Z28" s="10" t="s">
        <v>2659</v>
      </c>
      <c r="AA28" s="10" t="s">
        <v>2660</v>
      </c>
      <c r="AB28" s="14" t="s">
        <v>2650</v>
      </c>
    </row>
    <row r="29" spans="1:28" s="14" customFormat="1" ht="13" x14ac:dyDescent="0.35">
      <c r="A29" s="10">
        <v>31061849</v>
      </c>
      <c r="B29" s="10">
        <v>849</v>
      </c>
      <c r="C29" s="11" t="s">
        <v>2661</v>
      </c>
      <c r="D29" s="11"/>
      <c r="E29" s="11"/>
      <c r="F29" s="11" t="s">
        <v>46</v>
      </c>
      <c r="G29" s="10" t="s">
        <v>2662</v>
      </c>
      <c r="H29" s="41" t="s">
        <v>140</v>
      </c>
      <c r="I29" s="41" t="s">
        <v>64</v>
      </c>
      <c r="J29" s="10" t="s">
        <v>65</v>
      </c>
      <c r="K29" s="10" t="s">
        <v>51</v>
      </c>
      <c r="L29" s="10" t="s">
        <v>67</v>
      </c>
      <c r="M29" s="13">
        <v>42312</v>
      </c>
      <c r="N29" s="10" t="s">
        <v>604</v>
      </c>
      <c r="O29" s="134"/>
      <c r="P29" s="15" t="s">
        <v>2577</v>
      </c>
      <c r="Q29" s="11"/>
      <c r="R29" s="10"/>
      <c r="S29" s="10" t="s">
        <v>536</v>
      </c>
      <c r="T29" s="10" t="s">
        <v>536</v>
      </c>
      <c r="U29" s="10" t="s">
        <v>2580</v>
      </c>
      <c r="V29" s="10">
        <v>3403990000</v>
      </c>
      <c r="W29" s="10" t="s">
        <v>2582</v>
      </c>
      <c r="X29" s="10" t="s">
        <v>2653</v>
      </c>
      <c r="Y29" s="10" t="s">
        <v>2663</v>
      </c>
      <c r="Z29" s="10" t="s">
        <v>2664</v>
      </c>
      <c r="AA29" s="10" t="s">
        <v>2665</v>
      </c>
      <c r="AB29" s="14" t="s">
        <v>2650</v>
      </c>
    </row>
    <row r="30" spans="1:28" s="14" customFormat="1" ht="13" x14ac:dyDescent="0.35">
      <c r="A30" s="10">
        <v>31060846</v>
      </c>
      <c r="B30" s="10">
        <v>846</v>
      </c>
      <c r="C30" s="11" t="s">
        <v>2666</v>
      </c>
      <c r="D30" s="11"/>
      <c r="E30" s="11"/>
      <c r="F30" s="11" t="s">
        <v>46</v>
      </c>
      <c r="G30" s="10" t="s">
        <v>2667</v>
      </c>
      <c r="H30" s="41" t="s">
        <v>140</v>
      </c>
      <c r="I30" s="41" t="s">
        <v>64</v>
      </c>
      <c r="J30" s="10" t="s">
        <v>65</v>
      </c>
      <c r="K30" s="10" t="s">
        <v>51</v>
      </c>
      <c r="L30" s="10" t="s">
        <v>52</v>
      </c>
      <c r="M30" s="13" t="s">
        <v>2668</v>
      </c>
      <c r="N30" s="10" t="s">
        <v>53</v>
      </c>
      <c r="O30" s="134"/>
      <c r="P30" s="15" t="s">
        <v>2577</v>
      </c>
      <c r="Q30" s="11"/>
      <c r="R30" s="10"/>
      <c r="S30" s="10">
        <v>39016846</v>
      </c>
      <c r="T30" s="10" t="s">
        <v>2669</v>
      </c>
      <c r="U30" s="10" t="s">
        <v>2594</v>
      </c>
      <c r="V30" s="10">
        <v>2710199900</v>
      </c>
      <c r="W30" s="10" t="s">
        <v>2582</v>
      </c>
      <c r="X30" s="10" t="s">
        <v>2670</v>
      </c>
      <c r="Y30" s="10" t="s">
        <v>2671</v>
      </c>
      <c r="Z30" s="10" t="s">
        <v>2642</v>
      </c>
      <c r="AA30" s="10" t="s">
        <v>2672</v>
      </c>
      <c r="AB30" s="14" t="s">
        <v>2650</v>
      </c>
    </row>
    <row r="31" spans="1:28" s="14" customFormat="1" ht="13" x14ac:dyDescent="0.35">
      <c r="A31" s="10">
        <v>31017885</v>
      </c>
      <c r="B31" s="10">
        <v>885</v>
      </c>
      <c r="C31" s="11" t="s">
        <v>2645</v>
      </c>
      <c r="D31" s="11"/>
      <c r="E31" s="11"/>
      <c r="F31" s="11" t="s">
        <v>46</v>
      </c>
      <c r="G31" s="10" t="s">
        <v>2638</v>
      </c>
      <c r="H31" s="41" t="s">
        <v>140</v>
      </c>
      <c r="I31" s="41" t="s">
        <v>64</v>
      </c>
      <c r="J31" s="10" t="s">
        <v>65</v>
      </c>
      <c r="K31" s="10" t="s">
        <v>51</v>
      </c>
      <c r="L31" s="10" t="s">
        <v>52</v>
      </c>
      <c r="M31" s="13">
        <v>41768</v>
      </c>
      <c r="N31" s="10" t="s">
        <v>53</v>
      </c>
      <c r="O31" s="134"/>
      <c r="P31" s="15" t="s">
        <v>2577</v>
      </c>
      <c r="Q31" s="11"/>
      <c r="R31" s="10"/>
      <c r="S31" s="10" t="s">
        <v>536</v>
      </c>
      <c r="T31" s="10" t="s">
        <v>536</v>
      </c>
      <c r="U31" s="10" t="s">
        <v>2580</v>
      </c>
      <c r="V31" s="10">
        <v>2710193200</v>
      </c>
      <c r="W31" s="10" t="s">
        <v>2582</v>
      </c>
      <c r="X31" s="10" t="s">
        <v>2646</v>
      </c>
      <c r="Y31" s="10" t="s">
        <v>2673</v>
      </c>
      <c r="Z31" s="10" t="s">
        <v>2674</v>
      </c>
      <c r="AA31" s="10" t="s">
        <v>2675</v>
      </c>
      <c r="AB31" s="14" t="s">
        <v>2650</v>
      </c>
    </row>
    <row r="32" spans="1:28" s="14" customFormat="1" ht="13" x14ac:dyDescent="0.35">
      <c r="A32" s="10">
        <v>31018849</v>
      </c>
      <c r="B32" s="10">
        <v>849</v>
      </c>
      <c r="C32" s="11" t="s">
        <v>2676</v>
      </c>
      <c r="D32" s="11"/>
      <c r="E32" s="11"/>
      <c r="F32" s="11" t="s">
        <v>46</v>
      </c>
      <c r="G32" s="10" t="s">
        <v>2662</v>
      </c>
      <c r="H32" s="41" t="s">
        <v>140</v>
      </c>
      <c r="I32" s="41" t="s">
        <v>64</v>
      </c>
      <c r="J32" s="10" t="s">
        <v>65</v>
      </c>
      <c r="K32" s="10" t="s">
        <v>51</v>
      </c>
      <c r="L32" s="10" t="s">
        <v>52</v>
      </c>
      <c r="M32" s="13">
        <v>42368</v>
      </c>
      <c r="N32" s="10" t="s">
        <v>604</v>
      </c>
      <c r="O32" s="134"/>
      <c r="P32" s="15" t="s">
        <v>2577</v>
      </c>
      <c r="Q32" s="11"/>
      <c r="R32" s="10"/>
      <c r="S32" s="10" t="s">
        <v>536</v>
      </c>
      <c r="T32" s="10" t="s">
        <v>536</v>
      </c>
      <c r="U32" s="10" t="s">
        <v>2580</v>
      </c>
      <c r="V32" s="10">
        <v>2710193200</v>
      </c>
      <c r="W32" s="10" t="s">
        <v>2582</v>
      </c>
      <c r="X32" s="10" t="s">
        <v>2677</v>
      </c>
      <c r="Y32" s="10" t="s">
        <v>2663</v>
      </c>
      <c r="Z32" s="10" t="s">
        <v>2664</v>
      </c>
      <c r="AA32" s="10" t="s">
        <v>2678</v>
      </c>
      <c r="AB32" s="14" t="s">
        <v>2650</v>
      </c>
    </row>
    <row r="33" spans="1:28" s="14" customFormat="1" ht="13" x14ac:dyDescent="0.35">
      <c r="A33" s="10">
        <v>31007885</v>
      </c>
      <c r="B33" s="10">
        <v>885</v>
      </c>
      <c r="C33" s="11" t="s">
        <v>2679</v>
      </c>
      <c r="D33" s="11"/>
      <c r="E33" s="11"/>
      <c r="F33" s="11" t="s">
        <v>46</v>
      </c>
      <c r="G33" s="10" t="s">
        <v>2638</v>
      </c>
      <c r="H33" s="41" t="s">
        <v>140</v>
      </c>
      <c r="I33" s="41" t="s">
        <v>64</v>
      </c>
      <c r="J33" s="10" t="s">
        <v>65</v>
      </c>
      <c r="K33" s="10" t="s">
        <v>51</v>
      </c>
      <c r="L33" s="10" t="s">
        <v>52</v>
      </c>
      <c r="M33" s="13">
        <v>41768</v>
      </c>
      <c r="N33" s="10" t="s">
        <v>92</v>
      </c>
      <c r="O33" s="134"/>
      <c r="P33" s="15" t="s">
        <v>2577</v>
      </c>
      <c r="Q33" s="11"/>
      <c r="R33" s="10"/>
      <c r="S33" s="10" t="s">
        <v>536</v>
      </c>
      <c r="T33" s="10" t="s">
        <v>536</v>
      </c>
      <c r="U33" s="10" t="s">
        <v>2580</v>
      </c>
      <c r="V33" s="10">
        <v>2710193200</v>
      </c>
      <c r="W33" s="10" t="s">
        <v>2582</v>
      </c>
      <c r="X33" s="10" t="s">
        <v>2680</v>
      </c>
      <c r="Y33" s="10" t="s">
        <v>2673</v>
      </c>
      <c r="Z33" s="10" t="s">
        <v>2674</v>
      </c>
      <c r="AA33" s="10" t="s">
        <v>2681</v>
      </c>
      <c r="AB33" s="14" t="s">
        <v>2650</v>
      </c>
    </row>
    <row r="34" spans="1:28" s="14" customFormat="1" ht="13" x14ac:dyDescent="0.35">
      <c r="A34" s="10">
        <v>31022885</v>
      </c>
      <c r="B34" s="10">
        <v>885</v>
      </c>
      <c r="C34" s="11" t="s">
        <v>2682</v>
      </c>
      <c r="D34" s="11"/>
      <c r="E34" s="11"/>
      <c r="F34" s="11" t="s">
        <v>46</v>
      </c>
      <c r="G34" s="10" t="s">
        <v>2638</v>
      </c>
      <c r="H34" s="41" t="s">
        <v>140</v>
      </c>
      <c r="I34" s="41" t="s">
        <v>64</v>
      </c>
      <c r="J34" s="10" t="s">
        <v>65</v>
      </c>
      <c r="K34" s="10" t="s">
        <v>51</v>
      </c>
      <c r="L34" s="10" t="s">
        <v>52</v>
      </c>
      <c r="M34" s="13">
        <v>41768</v>
      </c>
      <c r="N34" s="10" t="s">
        <v>53</v>
      </c>
      <c r="O34" s="134"/>
      <c r="P34" s="15" t="s">
        <v>2577</v>
      </c>
      <c r="Q34" s="11"/>
      <c r="R34" s="10"/>
      <c r="S34" s="10" t="s">
        <v>536</v>
      </c>
      <c r="T34" s="10" t="s">
        <v>536</v>
      </c>
      <c r="U34" s="10" t="s">
        <v>2580</v>
      </c>
      <c r="V34" s="10">
        <v>2710193200</v>
      </c>
      <c r="W34" s="10" t="s">
        <v>2582</v>
      </c>
      <c r="X34" s="10" t="s">
        <v>2683</v>
      </c>
      <c r="Y34" s="10" t="s">
        <v>2673</v>
      </c>
      <c r="Z34" s="10" t="s">
        <v>2674</v>
      </c>
      <c r="AA34" s="10" t="s">
        <v>2684</v>
      </c>
      <c r="AB34" s="14" t="s">
        <v>2650</v>
      </c>
    </row>
    <row r="35" spans="1:28" s="14" customFormat="1" ht="13" x14ac:dyDescent="0.35">
      <c r="A35" s="10">
        <v>31019885</v>
      </c>
      <c r="B35" s="10">
        <v>885</v>
      </c>
      <c r="C35" s="11" t="s">
        <v>2685</v>
      </c>
      <c r="D35" s="11"/>
      <c r="E35" s="11"/>
      <c r="F35" s="11" t="s">
        <v>46</v>
      </c>
      <c r="G35" s="10" t="s">
        <v>2638</v>
      </c>
      <c r="H35" s="41" t="s">
        <v>140</v>
      </c>
      <c r="I35" s="41" t="s">
        <v>64</v>
      </c>
      <c r="J35" s="10" t="s">
        <v>65</v>
      </c>
      <c r="K35" s="10" t="s">
        <v>51</v>
      </c>
      <c r="L35" s="10" t="s">
        <v>52</v>
      </c>
      <c r="M35" s="13">
        <v>41768</v>
      </c>
      <c r="N35" s="10" t="s">
        <v>53</v>
      </c>
      <c r="O35" s="134"/>
      <c r="P35" s="15" t="s">
        <v>2577</v>
      </c>
      <c r="Q35" s="11"/>
      <c r="R35" s="10"/>
      <c r="S35" s="10" t="s">
        <v>536</v>
      </c>
      <c r="T35" s="10" t="s">
        <v>536</v>
      </c>
      <c r="U35" s="10" t="s">
        <v>2580</v>
      </c>
      <c r="V35" s="10">
        <v>2710193200</v>
      </c>
      <c r="W35" s="10" t="s">
        <v>2582</v>
      </c>
      <c r="X35" s="10" t="s">
        <v>2686</v>
      </c>
      <c r="Y35" s="10" t="s">
        <v>2673</v>
      </c>
      <c r="Z35" s="10" t="s">
        <v>2687</v>
      </c>
      <c r="AA35" s="10" t="s">
        <v>2688</v>
      </c>
      <c r="AB35" s="14" t="s">
        <v>2650</v>
      </c>
    </row>
    <row r="36" spans="1:28" s="14" customFormat="1" ht="13" x14ac:dyDescent="0.35">
      <c r="A36" s="10">
        <v>31023885</v>
      </c>
      <c r="B36" s="10">
        <v>885</v>
      </c>
      <c r="C36" s="11" t="s">
        <v>2689</v>
      </c>
      <c r="D36" s="11"/>
      <c r="E36" s="11"/>
      <c r="F36" s="11" t="s">
        <v>46</v>
      </c>
      <c r="G36" s="10" t="s">
        <v>2638</v>
      </c>
      <c r="H36" s="41" t="s">
        <v>140</v>
      </c>
      <c r="I36" s="41" t="s">
        <v>64</v>
      </c>
      <c r="J36" s="10" t="s">
        <v>65</v>
      </c>
      <c r="K36" s="10" t="s">
        <v>51</v>
      </c>
      <c r="L36" s="10" t="s">
        <v>52</v>
      </c>
      <c r="M36" s="13">
        <v>41768</v>
      </c>
      <c r="N36" s="10" t="s">
        <v>53</v>
      </c>
      <c r="O36" s="134"/>
      <c r="P36" s="15" t="s">
        <v>2577</v>
      </c>
      <c r="Q36" s="11"/>
      <c r="R36" s="10"/>
      <c r="S36" s="10" t="s">
        <v>536</v>
      </c>
      <c r="T36" s="10" t="s">
        <v>536</v>
      </c>
      <c r="U36" s="10" t="s">
        <v>2580</v>
      </c>
      <c r="V36" s="10">
        <v>2710193200</v>
      </c>
      <c r="W36" s="10" t="s">
        <v>2582</v>
      </c>
      <c r="X36" s="10" t="s">
        <v>2690</v>
      </c>
      <c r="Y36" s="10" t="s">
        <v>2673</v>
      </c>
      <c r="Z36" s="10" t="s">
        <v>2674</v>
      </c>
      <c r="AA36" s="10" t="s">
        <v>2691</v>
      </c>
      <c r="AB36" s="14" t="s">
        <v>2650</v>
      </c>
    </row>
    <row r="37" spans="1:28" s="14" customFormat="1" ht="13" x14ac:dyDescent="0.35">
      <c r="A37" s="10">
        <v>31023857</v>
      </c>
      <c r="B37" s="10">
        <v>857</v>
      </c>
      <c r="C37" s="11" t="s">
        <v>2692</v>
      </c>
      <c r="D37" s="11"/>
      <c r="E37" s="11"/>
      <c r="F37" s="11" t="s">
        <v>46</v>
      </c>
      <c r="G37" s="10" t="s">
        <v>2693</v>
      </c>
      <c r="H37" s="41" t="s">
        <v>140</v>
      </c>
      <c r="I37" s="41" t="s">
        <v>64</v>
      </c>
      <c r="J37" s="10" t="s">
        <v>65</v>
      </c>
      <c r="K37" s="10" t="s">
        <v>51</v>
      </c>
      <c r="L37" s="10" t="s">
        <v>52</v>
      </c>
      <c r="M37" s="13">
        <v>41768</v>
      </c>
      <c r="N37" s="10" t="s">
        <v>53</v>
      </c>
      <c r="O37" s="134"/>
      <c r="P37" s="15" t="s">
        <v>2577</v>
      </c>
      <c r="Q37" s="11"/>
      <c r="R37" s="10"/>
      <c r="S37" s="10" t="s">
        <v>536</v>
      </c>
      <c r="T37" s="10" t="s">
        <v>536</v>
      </c>
      <c r="U37" s="10" t="s">
        <v>2580</v>
      </c>
      <c r="V37" s="10">
        <v>2710193200</v>
      </c>
      <c r="W37" s="10" t="s">
        <v>2582</v>
      </c>
      <c r="X37" s="10" t="s">
        <v>2690</v>
      </c>
      <c r="Y37" s="10" t="s">
        <v>2694</v>
      </c>
      <c r="Z37" s="10" t="s">
        <v>2674</v>
      </c>
      <c r="AA37" s="10" t="s">
        <v>2695</v>
      </c>
      <c r="AB37" s="14" t="s">
        <v>2650</v>
      </c>
    </row>
    <row r="38" spans="1:28" s="14" customFormat="1" ht="13" x14ac:dyDescent="0.35">
      <c r="A38" s="10">
        <v>31023849</v>
      </c>
      <c r="B38" s="10">
        <v>849</v>
      </c>
      <c r="C38" s="11" t="s">
        <v>2696</v>
      </c>
      <c r="D38" s="11"/>
      <c r="E38" s="11"/>
      <c r="F38" s="11" t="s">
        <v>46</v>
      </c>
      <c r="G38" s="10" t="s">
        <v>2662</v>
      </c>
      <c r="H38" s="41" t="s">
        <v>140</v>
      </c>
      <c r="I38" s="41" t="s">
        <v>64</v>
      </c>
      <c r="J38" s="10" t="s">
        <v>65</v>
      </c>
      <c r="K38" s="10" t="s">
        <v>51</v>
      </c>
      <c r="L38" s="10" t="s">
        <v>52</v>
      </c>
      <c r="M38" s="13">
        <v>41768</v>
      </c>
      <c r="N38" s="10" t="s">
        <v>53</v>
      </c>
      <c r="O38" s="134"/>
      <c r="P38" s="15" t="s">
        <v>2577</v>
      </c>
      <c r="Q38" s="11"/>
      <c r="R38" s="10"/>
      <c r="S38" s="10" t="s">
        <v>536</v>
      </c>
      <c r="T38" s="10" t="s">
        <v>536</v>
      </c>
      <c r="U38" s="10" t="s">
        <v>2580</v>
      </c>
      <c r="V38" s="10">
        <v>2710193200</v>
      </c>
      <c r="W38" s="10" t="s">
        <v>2582</v>
      </c>
      <c r="X38" s="10" t="s">
        <v>2690</v>
      </c>
      <c r="Y38" s="10" t="s">
        <v>2663</v>
      </c>
      <c r="Z38" s="10" t="s">
        <v>2664</v>
      </c>
      <c r="AA38" s="10" t="s">
        <v>2697</v>
      </c>
      <c r="AB38" s="14" t="s">
        <v>2650</v>
      </c>
    </row>
    <row r="39" spans="1:28" s="14" customFormat="1" ht="13" x14ac:dyDescent="0.35">
      <c r="A39" s="10">
        <v>31016885</v>
      </c>
      <c r="B39" s="10">
        <v>885</v>
      </c>
      <c r="C39" s="11" t="s">
        <v>2639</v>
      </c>
      <c r="D39" s="11"/>
      <c r="E39" s="11"/>
      <c r="F39" s="11" t="s">
        <v>46</v>
      </c>
      <c r="G39" s="10" t="s">
        <v>2638</v>
      </c>
      <c r="H39" s="41" t="s">
        <v>140</v>
      </c>
      <c r="I39" s="41" t="s">
        <v>64</v>
      </c>
      <c r="J39" s="10" t="s">
        <v>65</v>
      </c>
      <c r="K39" s="10" t="s">
        <v>51</v>
      </c>
      <c r="L39" s="10" t="s">
        <v>52</v>
      </c>
      <c r="M39" s="13">
        <v>41768</v>
      </c>
      <c r="N39" s="10" t="s">
        <v>92</v>
      </c>
      <c r="O39" s="134"/>
      <c r="P39" s="15" t="s">
        <v>2577</v>
      </c>
      <c r="Q39" s="11"/>
      <c r="R39" s="10"/>
      <c r="S39" s="10" t="s">
        <v>536</v>
      </c>
      <c r="T39" s="10" t="s">
        <v>536</v>
      </c>
      <c r="U39" s="10" t="s">
        <v>2580</v>
      </c>
      <c r="V39" s="10">
        <v>2710193200</v>
      </c>
      <c r="W39" s="10" t="s">
        <v>2582</v>
      </c>
      <c r="X39" s="10" t="s">
        <v>2640</v>
      </c>
      <c r="Y39" s="10" t="s">
        <v>2673</v>
      </c>
      <c r="Z39" s="10" t="s">
        <v>2687</v>
      </c>
      <c r="AA39" s="10" t="s">
        <v>2698</v>
      </c>
      <c r="AB39" s="14" t="s">
        <v>2650</v>
      </c>
    </row>
    <row r="40" spans="1:28" s="14" customFormat="1" ht="13" x14ac:dyDescent="0.35">
      <c r="A40" s="10">
        <v>31009885</v>
      </c>
      <c r="B40" s="10">
        <v>885</v>
      </c>
      <c r="C40" s="11" t="s">
        <v>2699</v>
      </c>
      <c r="D40" s="11"/>
      <c r="E40" s="11"/>
      <c r="F40" s="11" t="s">
        <v>46</v>
      </c>
      <c r="G40" s="10" t="s">
        <v>2638</v>
      </c>
      <c r="H40" s="41" t="s">
        <v>140</v>
      </c>
      <c r="I40" s="41" t="s">
        <v>64</v>
      </c>
      <c r="J40" s="10" t="s">
        <v>65</v>
      </c>
      <c r="K40" s="10" t="s">
        <v>51</v>
      </c>
      <c r="L40" s="10" t="s">
        <v>52</v>
      </c>
      <c r="M40" s="13">
        <v>42368</v>
      </c>
      <c r="N40" s="10" t="s">
        <v>604</v>
      </c>
      <c r="O40" s="134"/>
      <c r="P40" s="15" t="s">
        <v>2577</v>
      </c>
      <c r="Q40" s="11"/>
      <c r="R40" s="10"/>
      <c r="S40" s="10" t="s">
        <v>536</v>
      </c>
      <c r="T40" s="10" t="s">
        <v>536</v>
      </c>
      <c r="U40" s="10" t="s">
        <v>2580</v>
      </c>
      <c r="V40" s="10">
        <v>2710193200</v>
      </c>
      <c r="W40" s="10" t="s">
        <v>2582</v>
      </c>
      <c r="X40" s="10" t="s">
        <v>2700</v>
      </c>
      <c r="Y40" s="10" t="s">
        <v>2673</v>
      </c>
      <c r="Z40" s="10" t="s">
        <v>2687</v>
      </c>
      <c r="AA40" s="10" t="s">
        <v>2701</v>
      </c>
      <c r="AB40" s="14" t="s">
        <v>2650</v>
      </c>
    </row>
    <row r="41" spans="1:28" s="14" customFormat="1" ht="13" x14ac:dyDescent="0.35">
      <c r="A41" s="10">
        <v>31044885</v>
      </c>
      <c r="B41" s="10">
        <v>885</v>
      </c>
      <c r="C41" s="11" t="s">
        <v>2702</v>
      </c>
      <c r="D41" s="11"/>
      <c r="E41" s="11"/>
      <c r="F41" s="11" t="s">
        <v>46</v>
      </c>
      <c r="G41" s="10" t="s">
        <v>735</v>
      </c>
      <c r="H41" s="41" t="s">
        <v>63</v>
      </c>
      <c r="I41" s="41" t="s">
        <v>64</v>
      </c>
      <c r="J41" s="10" t="s">
        <v>65</v>
      </c>
      <c r="K41" s="10" t="s">
        <v>51</v>
      </c>
      <c r="L41" s="10" t="s">
        <v>52</v>
      </c>
      <c r="M41" s="13">
        <v>40651</v>
      </c>
      <c r="N41" s="10" t="s">
        <v>92</v>
      </c>
      <c r="O41" s="134"/>
      <c r="P41" s="15" t="s">
        <v>2577</v>
      </c>
      <c r="Q41" s="11"/>
      <c r="R41" s="10"/>
      <c r="S41" s="10">
        <v>31007885</v>
      </c>
      <c r="T41" s="10" t="s">
        <v>2679</v>
      </c>
      <c r="U41" s="10" t="s">
        <v>2594</v>
      </c>
      <c r="V41" s="10">
        <v>2710193200</v>
      </c>
      <c r="W41" s="10" t="s">
        <v>2582</v>
      </c>
      <c r="X41" s="10" t="s">
        <v>2680</v>
      </c>
      <c r="Y41" s="10" t="s">
        <v>2703</v>
      </c>
      <c r="Z41" s="10" t="s">
        <v>2704</v>
      </c>
      <c r="AA41" s="10" t="s">
        <v>2705</v>
      </c>
      <c r="AB41" s="14" t="s">
        <v>2650</v>
      </c>
    </row>
    <row r="42" spans="1:28" s="14" customFormat="1" ht="13" x14ac:dyDescent="0.35">
      <c r="A42" s="10">
        <v>31068849</v>
      </c>
      <c r="B42" s="10">
        <v>849</v>
      </c>
      <c r="C42" s="11" t="s">
        <v>2706</v>
      </c>
      <c r="D42" s="11"/>
      <c r="E42" s="11"/>
      <c r="F42" s="11" t="s">
        <v>46</v>
      </c>
      <c r="G42" s="10" t="s">
        <v>2662</v>
      </c>
      <c r="H42" s="41" t="s">
        <v>140</v>
      </c>
      <c r="I42" s="41" t="s">
        <v>64</v>
      </c>
      <c r="J42" s="10" t="s">
        <v>65</v>
      </c>
      <c r="K42" s="10" t="s">
        <v>51</v>
      </c>
      <c r="L42" s="10" t="s">
        <v>67</v>
      </c>
      <c r="M42" s="13">
        <v>42312</v>
      </c>
      <c r="N42" s="10" t="s">
        <v>604</v>
      </c>
      <c r="O42" s="134"/>
      <c r="P42" s="15" t="s">
        <v>2577</v>
      </c>
      <c r="Q42" s="11"/>
      <c r="R42" s="10"/>
      <c r="S42" s="10" t="s">
        <v>536</v>
      </c>
      <c r="T42" s="10" t="s">
        <v>536</v>
      </c>
      <c r="U42" s="10" t="s">
        <v>2580</v>
      </c>
      <c r="V42" s="10">
        <v>3403990000</v>
      </c>
      <c r="W42" s="10" t="s">
        <v>2582</v>
      </c>
      <c r="X42" s="10" t="s">
        <v>2707</v>
      </c>
      <c r="Y42" s="10" t="s">
        <v>2663</v>
      </c>
      <c r="Z42" s="10" t="s">
        <v>2664</v>
      </c>
      <c r="AA42" s="10" t="s">
        <v>2708</v>
      </c>
      <c r="AB42" s="14" t="s">
        <v>2650</v>
      </c>
    </row>
    <row r="43" spans="1:28" s="14" customFormat="1" ht="13" x14ac:dyDescent="0.35">
      <c r="A43" s="10">
        <v>31069849</v>
      </c>
      <c r="B43" s="10">
        <v>849</v>
      </c>
      <c r="C43" s="11" t="s">
        <v>2709</v>
      </c>
      <c r="D43" s="11"/>
      <c r="E43" s="11"/>
      <c r="F43" s="11" t="s">
        <v>46</v>
      </c>
      <c r="G43" s="10" t="s">
        <v>2662</v>
      </c>
      <c r="H43" s="41" t="s">
        <v>140</v>
      </c>
      <c r="I43" s="41" t="s">
        <v>64</v>
      </c>
      <c r="J43" s="10" t="s">
        <v>65</v>
      </c>
      <c r="K43" s="10" t="s">
        <v>51</v>
      </c>
      <c r="L43" s="10" t="s">
        <v>67</v>
      </c>
      <c r="M43" s="13">
        <v>42312</v>
      </c>
      <c r="N43" s="10" t="s">
        <v>604</v>
      </c>
      <c r="O43" s="134"/>
      <c r="P43" s="15" t="s">
        <v>2577</v>
      </c>
      <c r="Q43" s="11"/>
      <c r="R43" s="10"/>
      <c r="S43" s="10" t="s">
        <v>536</v>
      </c>
      <c r="T43" s="10" t="s">
        <v>536</v>
      </c>
      <c r="U43" s="10" t="s">
        <v>2580</v>
      </c>
      <c r="V43" s="10">
        <v>3403990000</v>
      </c>
      <c r="W43" s="10" t="s">
        <v>2582</v>
      </c>
      <c r="X43" s="10" t="s">
        <v>2710</v>
      </c>
      <c r="Y43" s="10" t="s">
        <v>2663</v>
      </c>
      <c r="Z43" s="10" t="s">
        <v>2664</v>
      </c>
      <c r="AA43" s="10" t="s">
        <v>2711</v>
      </c>
      <c r="AB43" s="14" t="s">
        <v>2650</v>
      </c>
    </row>
    <row r="44" spans="1:28" s="14" customFormat="1" ht="13" x14ac:dyDescent="0.35">
      <c r="A44" s="10">
        <v>31063872</v>
      </c>
      <c r="B44" s="10">
        <v>872</v>
      </c>
      <c r="C44" s="11" t="s">
        <v>2712</v>
      </c>
      <c r="D44" s="11"/>
      <c r="E44" s="11"/>
      <c r="F44" s="11" t="s">
        <v>46</v>
      </c>
      <c r="G44" s="10" t="s">
        <v>2657</v>
      </c>
      <c r="H44" s="41" t="s">
        <v>140</v>
      </c>
      <c r="I44" s="41" t="s">
        <v>64</v>
      </c>
      <c r="J44" s="10" t="s">
        <v>65</v>
      </c>
      <c r="K44" s="10" t="s">
        <v>51</v>
      </c>
      <c r="L44" s="10" t="s">
        <v>67</v>
      </c>
      <c r="M44" s="13">
        <v>42312</v>
      </c>
      <c r="N44" s="10" t="s">
        <v>92</v>
      </c>
      <c r="O44" s="134"/>
      <c r="P44" s="15" t="s">
        <v>2577</v>
      </c>
      <c r="Q44" s="11"/>
      <c r="R44" s="10"/>
      <c r="S44" s="10" t="s">
        <v>536</v>
      </c>
      <c r="T44" s="10" t="s">
        <v>536</v>
      </c>
      <c r="U44" s="10" t="s">
        <v>2580</v>
      </c>
      <c r="V44" s="10">
        <v>3403990000</v>
      </c>
      <c r="W44" s="10" t="s">
        <v>2582</v>
      </c>
      <c r="X44" s="10" t="s">
        <v>2713</v>
      </c>
      <c r="Y44" s="10" t="s">
        <v>2658</v>
      </c>
      <c r="Z44" s="10" t="s">
        <v>2659</v>
      </c>
      <c r="AA44" s="10" t="s">
        <v>2714</v>
      </c>
      <c r="AB44" s="14" t="s">
        <v>2650</v>
      </c>
    </row>
    <row r="45" spans="1:28" s="14" customFormat="1" ht="13" x14ac:dyDescent="0.35">
      <c r="A45" s="10">
        <v>31062872</v>
      </c>
      <c r="B45" s="10">
        <v>872</v>
      </c>
      <c r="C45" s="11" t="s">
        <v>2715</v>
      </c>
      <c r="D45" s="11"/>
      <c r="E45" s="11"/>
      <c r="F45" s="11" t="s">
        <v>46</v>
      </c>
      <c r="G45" s="10" t="s">
        <v>2657</v>
      </c>
      <c r="H45" s="41" t="s">
        <v>140</v>
      </c>
      <c r="I45" s="41" t="s">
        <v>64</v>
      </c>
      <c r="J45" s="10" t="s">
        <v>65</v>
      </c>
      <c r="K45" s="10" t="s">
        <v>51</v>
      </c>
      <c r="L45" s="10" t="s">
        <v>67</v>
      </c>
      <c r="M45" s="13">
        <v>42312</v>
      </c>
      <c r="N45" s="10" t="s">
        <v>92</v>
      </c>
      <c r="O45" s="134"/>
      <c r="P45" s="15" t="s">
        <v>2577</v>
      </c>
      <c r="Q45" s="11"/>
      <c r="R45" s="10"/>
      <c r="S45" s="10" t="s">
        <v>536</v>
      </c>
      <c r="T45" s="10" t="s">
        <v>536</v>
      </c>
      <c r="U45" s="10" t="s">
        <v>2580</v>
      </c>
      <c r="V45" s="10">
        <v>3403990000</v>
      </c>
      <c r="W45" s="10" t="s">
        <v>2582</v>
      </c>
      <c r="X45" s="10" t="s">
        <v>2716</v>
      </c>
      <c r="Y45" s="10" t="s">
        <v>2658</v>
      </c>
      <c r="Z45" s="10" t="s">
        <v>2659</v>
      </c>
      <c r="AA45" s="10" t="s">
        <v>2717</v>
      </c>
      <c r="AB45" s="14" t="s">
        <v>2650</v>
      </c>
    </row>
    <row r="46" spans="1:28" s="14" customFormat="1" ht="13" x14ac:dyDescent="0.35">
      <c r="A46" s="10">
        <v>31064872</v>
      </c>
      <c r="B46" s="10">
        <v>872</v>
      </c>
      <c r="C46" s="11" t="s">
        <v>2718</v>
      </c>
      <c r="D46" s="11"/>
      <c r="E46" s="11"/>
      <c r="F46" s="11" t="s">
        <v>46</v>
      </c>
      <c r="G46" s="10" t="s">
        <v>2657</v>
      </c>
      <c r="H46" s="41" t="s">
        <v>140</v>
      </c>
      <c r="I46" s="41" t="s">
        <v>64</v>
      </c>
      <c r="J46" s="10" t="s">
        <v>65</v>
      </c>
      <c r="K46" s="10" t="s">
        <v>51</v>
      </c>
      <c r="L46" s="10" t="s">
        <v>52</v>
      </c>
      <c r="M46" s="13">
        <v>42282</v>
      </c>
      <c r="N46" s="10" t="s">
        <v>92</v>
      </c>
      <c r="O46" s="134"/>
      <c r="P46" s="15" t="s">
        <v>2577</v>
      </c>
      <c r="Q46" s="11"/>
      <c r="R46" s="10"/>
      <c r="S46" s="10" t="s">
        <v>536</v>
      </c>
      <c r="T46" s="10" t="s">
        <v>536</v>
      </c>
      <c r="U46" s="10" t="s">
        <v>2580</v>
      </c>
      <c r="V46" s="10">
        <v>3403990000</v>
      </c>
      <c r="W46" s="10" t="s">
        <v>2582</v>
      </c>
      <c r="X46" s="10" t="s">
        <v>2719</v>
      </c>
      <c r="Y46" s="10" t="s">
        <v>2658</v>
      </c>
      <c r="Z46" s="10" t="s">
        <v>2720</v>
      </c>
      <c r="AA46" s="10" t="s">
        <v>2721</v>
      </c>
      <c r="AB46" s="14" t="s">
        <v>2650</v>
      </c>
    </row>
    <row r="47" spans="1:28" s="14" customFormat="1" ht="13" x14ac:dyDescent="0.35">
      <c r="A47" s="10">
        <v>31064849</v>
      </c>
      <c r="B47" s="10">
        <v>849</v>
      </c>
      <c r="C47" s="11" t="s">
        <v>2722</v>
      </c>
      <c r="D47" s="10" t="s">
        <v>44</v>
      </c>
      <c r="E47" s="11" t="s">
        <v>45</v>
      </c>
      <c r="F47" s="11" t="s">
        <v>46</v>
      </c>
      <c r="G47" s="59" t="s">
        <v>372</v>
      </c>
      <c r="H47" s="41" t="s">
        <v>48</v>
      </c>
      <c r="I47" s="41" t="s">
        <v>145</v>
      </c>
      <c r="J47" s="10" t="s">
        <v>65</v>
      </c>
      <c r="K47" s="59" t="s">
        <v>51</v>
      </c>
      <c r="L47" s="59" t="s">
        <v>67</v>
      </c>
      <c r="M47" s="95">
        <v>42312</v>
      </c>
      <c r="N47" s="59" t="s">
        <v>92</v>
      </c>
      <c r="O47" s="135"/>
      <c r="P47" s="15" t="s">
        <v>2577</v>
      </c>
      <c r="Q47" s="10" t="s">
        <v>2723</v>
      </c>
      <c r="R47" s="10" t="s">
        <v>54</v>
      </c>
      <c r="S47" s="10" t="s">
        <v>44</v>
      </c>
      <c r="T47" s="11" t="s">
        <v>44</v>
      </c>
      <c r="U47" s="10" t="s">
        <v>55</v>
      </c>
      <c r="V47" s="10">
        <v>3403990000</v>
      </c>
      <c r="W47" s="10" t="s">
        <v>56</v>
      </c>
      <c r="X47" s="10" t="s">
        <v>2719</v>
      </c>
      <c r="Y47" s="10" t="s">
        <v>2663</v>
      </c>
      <c r="Z47" s="10" t="s">
        <v>2664</v>
      </c>
      <c r="AA47" s="10" t="s">
        <v>2724</v>
      </c>
      <c r="AB47" s="14" t="s">
        <v>2650</v>
      </c>
    </row>
    <row r="48" spans="1:28" s="14" customFormat="1" ht="13" x14ac:dyDescent="0.35">
      <c r="A48" s="10">
        <v>31065872</v>
      </c>
      <c r="B48" s="10">
        <v>872</v>
      </c>
      <c r="C48" s="11" t="s">
        <v>2725</v>
      </c>
      <c r="D48" s="11"/>
      <c r="E48" s="11"/>
      <c r="F48" s="11" t="s">
        <v>46</v>
      </c>
      <c r="G48" s="10" t="s">
        <v>2657</v>
      </c>
      <c r="H48" s="41" t="s">
        <v>140</v>
      </c>
      <c r="I48" s="41" t="s">
        <v>64</v>
      </c>
      <c r="J48" s="10" t="s">
        <v>65</v>
      </c>
      <c r="K48" s="10" t="s">
        <v>51</v>
      </c>
      <c r="L48" s="10" t="s">
        <v>52</v>
      </c>
      <c r="M48" s="13">
        <v>42282</v>
      </c>
      <c r="N48" s="10" t="s">
        <v>92</v>
      </c>
      <c r="O48" s="134"/>
      <c r="P48" s="15" t="s">
        <v>2577</v>
      </c>
      <c r="Q48" s="11"/>
      <c r="R48" s="10"/>
      <c r="S48" s="10" t="s">
        <v>536</v>
      </c>
      <c r="T48" s="10" t="s">
        <v>536</v>
      </c>
      <c r="U48" s="10" t="s">
        <v>2580</v>
      </c>
      <c r="V48" s="10">
        <v>3403990000</v>
      </c>
      <c r="W48" s="10" t="s">
        <v>2582</v>
      </c>
      <c r="X48" s="10" t="s">
        <v>2726</v>
      </c>
      <c r="Y48" s="10" t="s">
        <v>2658</v>
      </c>
      <c r="Z48" s="10" t="s">
        <v>2727</v>
      </c>
      <c r="AA48" s="10" t="s">
        <v>2728</v>
      </c>
      <c r="AB48" s="14" t="s">
        <v>2650</v>
      </c>
    </row>
    <row r="49" spans="1:28" s="14" customFormat="1" ht="13" x14ac:dyDescent="0.35">
      <c r="A49" s="10">
        <v>31066872</v>
      </c>
      <c r="B49" s="10">
        <v>872</v>
      </c>
      <c r="C49" s="11" t="s">
        <v>2729</v>
      </c>
      <c r="D49" s="11"/>
      <c r="E49" s="11"/>
      <c r="F49" s="11" t="s">
        <v>46</v>
      </c>
      <c r="G49" s="10" t="s">
        <v>2657</v>
      </c>
      <c r="H49" s="41" t="s">
        <v>140</v>
      </c>
      <c r="I49" s="41" t="s">
        <v>64</v>
      </c>
      <c r="J49" s="10" t="s">
        <v>65</v>
      </c>
      <c r="K49" s="10" t="s">
        <v>51</v>
      </c>
      <c r="L49" s="10" t="s">
        <v>52</v>
      </c>
      <c r="M49" s="13">
        <v>42282</v>
      </c>
      <c r="N49" s="10" t="s">
        <v>92</v>
      </c>
      <c r="O49" s="134"/>
      <c r="P49" s="15" t="s">
        <v>2577</v>
      </c>
      <c r="Q49" s="11"/>
      <c r="R49" s="10"/>
      <c r="S49" s="10" t="s">
        <v>536</v>
      </c>
      <c r="T49" s="10" t="s">
        <v>536</v>
      </c>
      <c r="U49" s="10" t="s">
        <v>2580</v>
      </c>
      <c r="V49" s="10">
        <v>3403990000</v>
      </c>
      <c r="W49" s="10" t="s">
        <v>2582</v>
      </c>
      <c r="X49" s="10" t="s">
        <v>2730</v>
      </c>
      <c r="Y49" s="10" t="s">
        <v>2658</v>
      </c>
      <c r="Z49" s="10" t="s">
        <v>2727</v>
      </c>
      <c r="AA49" s="10" t="s">
        <v>2731</v>
      </c>
      <c r="AB49" s="14" t="s">
        <v>2650</v>
      </c>
    </row>
    <row r="50" spans="1:28" s="14" customFormat="1" ht="13" x14ac:dyDescent="0.35">
      <c r="A50" s="10">
        <v>31066849</v>
      </c>
      <c r="B50" s="10">
        <v>849</v>
      </c>
      <c r="C50" s="11" t="s">
        <v>2732</v>
      </c>
      <c r="D50" s="11"/>
      <c r="E50" s="11"/>
      <c r="F50" s="11" t="s">
        <v>46</v>
      </c>
      <c r="G50" s="10" t="s">
        <v>2662</v>
      </c>
      <c r="H50" s="41" t="s">
        <v>140</v>
      </c>
      <c r="I50" s="41" t="s">
        <v>64</v>
      </c>
      <c r="J50" s="10" t="s">
        <v>65</v>
      </c>
      <c r="K50" s="10" t="s">
        <v>51</v>
      </c>
      <c r="L50" s="10" t="s">
        <v>67</v>
      </c>
      <c r="M50" s="13">
        <v>42312</v>
      </c>
      <c r="N50" s="10" t="s">
        <v>92</v>
      </c>
      <c r="O50" s="134"/>
      <c r="P50" s="15" t="s">
        <v>2577</v>
      </c>
      <c r="Q50" s="11"/>
      <c r="R50" s="10"/>
      <c r="S50" s="10" t="s">
        <v>536</v>
      </c>
      <c r="T50" s="10" t="s">
        <v>536</v>
      </c>
      <c r="U50" s="10" t="s">
        <v>2580</v>
      </c>
      <c r="V50" s="10">
        <v>3403990000</v>
      </c>
      <c r="W50" s="10" t="s">
        <v>2582</v>
      </c>
      <c r="X50" s="10" t="s">
        <v>2730</v>
      </c>
      <c r="Y50" s="10" t="s">
        <v>2663</v>
      </c>
      <c r="Z50" s="10" t="s">
        <v>2664</v>
      </c>
      <c r="AA50" s="10" t="s">
        <v>2733</v>
      </c>
      <c r="AB50" s="14" t="s">
        <v>2650</v>
      </c>
    </row>
    <row r="51" spans="1:28" s="14" customFormat="1" ht="13" x14ac:dyDescent="0.35">
      <c r="A51" s="10">
        <v>31067872</v>
      </c>
      <c r="B51" s="10">
        <v>872</v>
      </c>
      <c r="C51" s="11" t="s">
        <v>2734</v>
      </c>
      <c r="D51" s="11"/>
      <c r="E51" s="11"/>
      <c r="F51" s="11" t="s">
        <v>46</v>
      </c>
      <c r="G51" s="10" t="s">
        <v>2657</v>
      </c>
      <c r="H51" s="41" t="s">
        <v>140</v>
      </c>
      <c r="I51" s="41" t="s">
        <v>64</v>
      </c>
      <c r="J51" s="10" t="s">
        <v>65</v>
      </c>
      <c r="K51" s="10" t="s">
        <v>51</v>
      </c>
      <c r="L51" s="10" t="s">
        <v>67</v>
      </c>
      <c r="M51" s="13">
        <v>42312</v>
      </c>
      <c r="N51" s="10" t="s">
        <v>92</v>
      </c>
      <c r="O51" s="134"/>
      <c r="P51" s="15" t="s">
        <v>2577</v>
      </c>
      <c r="Q51" s="11"/>
      <c r="R51" s="10"/>
      <c r="S51" s="10" t="s">
        <v>536</v>
      </c>
      <c r="T51" s="10" t="s">
        <v>536</v>
      </c>
      <c r="U51" s="10" t="s">
        <v>2580</v>
      </c>
      <c r="V51" s="10">
        <v>3403990000</v>
      </c>
      <c r="W51" s="10" t="s">
        <v>2582</v>
      </c>
      <c r="X51" s="10" t="s">
        <v>2735</v>
      </c>
      <c r="Y51" s="10" t="s">
        <v>2658</v>
      </c>
      <c r="Z51" s="10" t="s">
        <v>2659</v>
      </c>
      <c r="AA51" s="10" t="s">
        <v>2736</v>
      </c>
      <c r="AB51" s="14" t="s">
        <v>2650</v>
      </c>
    </row>
    <row r="52" spans="1:28" s="14" customFormat="1" ht="13" x14ac:dyDescent="0.35">
      <c r="A52" s="10">
        <v>31037885</v>
      </c>
      <c r="B52" s="10">
        <v>885</v>
      </c>
      <c r="C52" s="11" t="s">
        <v>2737</v>
      </c>
      <c r="D52" s="11"/>
      <c r="E52" s="11"/>
      <c r="F52" s="11" t="s">
        <v>46</v>
      </c>
      <c r="G52" s="10" t="s">
        <v>2638</v>
      </c>
      <c r="H52" s="41" t="s">
        <v>140</v>
      </c>
      <c r="I52" s="41" t="s">
        <v>64</v>
      </c>
      <c r="J52" s="10" t="s">
        <v>65</v>
      </c>
      <c r="K52" s="10" t="s">
        <v>51</v>
      </c>
      <c r="L52" s="10" t="s">
        <v>52</v>
      </c>
      <c r="M52" s="13">
        <v>40640</v>
      </c>
      <c r="N52" s="10" t="s">
        <v>53</v>
      </c>
      <c r="O52" s="134"/>
      <c r="P52" s="15" t="s">
        <v>2577</v>
      </c>
      <c r="Q52" s="11"/>
      <c r="R52" s="10"/>
      <c r="S52" s="10">
        <v>31022885</v>
      </c>
      <c r="T52" s="10" t="s">
        <v>2682</v>
      </c>
      <c r="U52" s="10" t="s">
        <v>2594</v>
      </c>
      <c r="V52" s="10">
        <v>2710193200</v>
      </c>
      <c r="W52" s="10" t="s">
        <v>2582</v>
      </c>
      <c r="X52" s="10" t="s">
        <v>2683</v>
      </c>
      <c r="Y52" s="10" t="s">
        <v>2647</v>
      </c>
      <c r="Z52" s="10" t="s">
        <v>2648</v>
      </c>
      <c r="AA52" s="10" t="s">
        <v>2738</v>
      </c>
      <c r="AB52" s="14" t="s">
        <v>2650</v>
      </c>
    </row>
    <row r="53" spans="1:28" s="14" customFormat="1" ht="13" x14ac:dyDescent="0.35">
      <c r="A53" s="10">
        <v>31059885</v>
      </c>
      <c r="B53" s="10">
        <v>885</v>
      </c>
      <c r="C53" s="11" t="s">
        <v>2739</v>
      </c>
      <c r="D53" s="11"/>
      <c r="E53" s="11"/>
      <c r="F53" s="11" t="s">
        <v>46</v>
      </c>
      <c r="G53" s="10" t="s">
        <v>2638</v>
      </c>
      <c r="H53" s="41" t="s">
        <v>140</v>
      </c>
      <c r="I53" s="41" t="s">
        <v>64</v>
      </c>
      <c r="J53" s="10" t="s">
        <v>65</v>
      </c>
      <c r="K53" s="10" t="s">
        <v>51</v>
      </c>
      <c r="L53" s="10" t="s">
        <v>52</v>
      </c>
      <c r="M53" s="13">
        <v>40640</v>
      </c>
      <c r="N53" s="10" t="s">
        <v>53</v>
      </c>
      <c r="O53" s="134"/>
      <c r="P53" s="15" t="s">
        <v>2577</v>
      </c>
      <c r="Q53" s="11"/>
      <c r="R53" s="10"/>
      <c r="S53" s="10">
        <v>31023885</v>
      </c>
      <c r="T53" s="10" t="s">
        <v>2689</v>
      </c>
      <c r="U53" s="10" t="s">
        <v>2594</v>
      </c>
      <c r="V53" s="10">
        <v>2710193200</v>
      </c>
      <c r="W53" s="10" t="s">
        <v>2582</v>
      </c>
      <c r="X53" s="10" t="s">
        <v>2690</v>
      </c>
      <c r="Y53" s="10" t="s">
        <v>2647</v>
      </c>
      <c r="Z53" s="10" t="s">
        <v>2740</v>
      </c>
      <c r="AA53" s="10" t="s">
        <v>2741</v>
      </c>
      <c r="AB53" s="14" t="s">
        <v>2650</v>
      </c>
    </row>
    <row r="54" spans="1:28" s="14" customFormat="1" ht="13" x14ac:dyDescent="0.35">
      <c r="A54" s="10">
        <v>44817855</v>
      </c>
      <c r="B54" s="10">
        <v>855</v>
      </c>
      <c r="C54" s="11" t="s">
        <v>2742</v>
      </c>
      <c r="D54" s="11"/>
      <c r="E54" s="11"/>
      <c r="F54" s="11" t="s">
        <v>46</v>
      </c>
      <c r="G54" s="10" t="s">
        <v>163</v>
      </c>
      <c r="H54" s="41" t="s">
        <v>164</v>
      </c>
      <c r="I54" s="41"/>
      <c r="J54" s="10"/>
      <c r="K54" s="10" t="s">
        <v>66</v>
      </c>
      <c r="L54" s="10" t="s">
        <v>67</v>
      </c>
      <c r="M54" s="13" t="s">
        <v>3</v>
      </c>
      <c r="N54" s="10" t="s">
        <v>604</v>
      </c>
      <c r="O54" s="134"/>
      <c r="P54" s="15" t="s">
        <v>2577</v>
      </c>
      <c r="Q54" s="11"/>
      <c r="R54" s="10"/>
      <c r="S54" s="10" t="s">
        <v>536</v>
      </c>
      <c r="T54" s="10" t="s">
        <v>536</v>
      </c>
      <c r="U54" s="10" t="s">
        <v>2580</v>
      </c>
      <c r="V54" s="10">
        <v>2710193200</v>
      </c>
      <c r="W54" s="10" t="s">
        <v>604</v>
      </c>
      <c r="X54" s="10" t="s">
        <v>2743</v>
      </c>
      <c r="Y54" s="10" t="s">
        <v>2744</v>
      </c>
      <c r="Z54" s="10" t="s">
        <v>2745</v>
      </c>
      <c r="AA54" s="10" t="s">
        <v>2743</v>
      </c>
    </row>
    <row r="55" spans="1:28" s="14" customFormat="1" ht="13" x14ac:dyDescent="0.35">
      <c r="A55" s="10">
        <v>44813855</v>
      </c>
      <c r="B55" s="10">
        <v>855</v>
      </c>
      <c r="C55" s="11" t="s">
        <v>2746</v>
      </c>
      <c r="D55" s="11"/>
      <c r="E55" s="11"/>
      <c r="F55" s="11" t="s">
        <v>46</v>
      </c>
      <c r="G55" s="10" t="s">
        <v>163</v>
      </c>
      <c r="H55" s="41" t="s">
        <v>164</v>
      </c>
      <c r="I55" s="41"/>
      <c r="J55" s="10"/>
      <c r="K55" s="10" t="s">
        <v>66</v>
      </c>
      <c r="L55" s="10" t="s">
        <v>67</v>
      </c>
      <c r="M55" s="13" t="s">
        <v>3</v>
      </c>
      <c r="N55" s="10" t="s">
        <v>604</v>
      </c>
      <c r="O55" s="134"/>
      <c r="P55" s="15" t="s">
        <v>2577</v>
      </c>
      <c r="Q55" s="11"/>
      <c r="R55" s="10"/>
      <c r="S55" s="10" t="s">
        <v>536</v>
      </c>
      <c r="T55" s="10" t="s">
        <v>536</v>
      </c>
      <c r="U55" s="10" t="s">
        <v>2580</v>
      </c>
      <c r="V55" s="10">
        <v>2710193200</v>
      </c>
      <c r="W55" s="10" t="s">
        <v>604</v>
      </c>
      <c r="X55" s="10" t="s">
        <v>2743</v>
      </c>
      <c r="Y55" s="10" t="s">
        <v>2744</v>
      </c>
      <c r="Z55" s="10" t="s">
        <v>2745</v>
      </c>
      <c r="AA55" s="10" t="s">
        <v>2743</v>
      </c>
    </row>
    <row r="56" spans="1:28" s="14" customFormat="1" ht="13" x14ac:dyDescent="0.35">
      <c r="A56" s="10">
        <v>44816855</v>
      </c>
      <c r="B56" s="10">
        <v>855</v>
      </c>
      <c r="C56" s="11" t="s">
        <v>2747</v>
      </c>
      <c r="D56" s="11"/>
      <c r="E56" s="11"/>
      <c r="F56" s="11" t="s">
        <v>46</v>
      </c>
      <c r="G56" s="10" t="s">
        <v>163</v>
      </c>
      <c r="H56" s="41" t="s">
        <v>164</v>
      </c>
      <c r="I56" s="41"/>
      <c r="J56" s="10"/>
      <c r="K56" s="10" t="s">
        <v>66</v>
      </c>
      <c r="L56" s="10" t="s">
        <v>67</v>
      </c>
      <c r="M56" s="13" t="s">
        <v>3</v>
      </c>
      <c r="N56" s="10" t="s">
        <v>604</v>
      </c>
      <c r="O56" s="134"/>
      <c r="P56" s="15" t="s">
        <v>2577</v>
      </c>
      <c r="Q56" s="11"/>
      <c r="R56" s="10"/>
      <c r="S56" s="10" t="s">
        <v>536</v>
      </c>
      <c r="T56" s="10" t="s">
        <v>536</v>
      </c>
      <c r="U56" s="10" t="s">
        <v>2580</v>
      </c>
      <c r="V56" s="10">
        <v>2710193200</v>
      </c>
      <c r="W56" s="10" t="s">
        <v>604</v>
      </c>
      <c r="X56" s="10" t="s">
        <v>2743</v>
      </c>
      <c r="Y56" s="10" t="s">
        <v>2744</v>
      </c>
      <c r="Z56" s="10" t="s">
        <v>2745</v>
      </c>
      <c r="AA56" s="10" t="s">
        <v>2743</v>
      </c>
    </row>
    <row r="57" spans="1:28" s="14" customFormat="1" ht="13" x14ac:dyDescent="0.35">
      <c r="A57" s="10">
        <v>44814855</v>
      </c>
      <c r="B57" s="10">
        <v>855</v>
      </c>
      <c r="C57" s="11" t="s">
        <v>2748</v>
      </c>
      <c r="D57" s="11"/>
      <c r="E57" s="11"/>
      <c r="F57" s="11" t="s">
        <v>46</v>
      </c>
      <c r="G57" s="10" t="s">
        <v>163</v>
      </c>
      <c r="H57" s="41" t="s">
        <v>164</v>
      </c>
      <c r="I57" s="41"/>
      <c r="J57" s="10"/>
      <c r="K57" s="10" t="s">
        <v>66</v>
      </c>
      <c r="L57" s="10" t="s">
        <v>67</v>
      </c>
      <c r="M57" s="13" t="s">
        <v>3</v>
      </c>
      <c r="N57" s="10" t="s">
        <v>604</v>
      </c>
      <c r="O57" s="134"/>
      <c r="P57" s="15" t="s">
        <v>2577</v>
      </c>
      <c r="Q57" s="11"/>
      <c r="R57" s="10"/>
      <c r="S57" s="10" t="s">
        <v>536</v>
      </c>
      <c r="T57" s="10" t="s">
        <v>536</v>
      </c>
      <c r="U57" s="10" t="s">
        <v>2580</v>
      </c>
      <c r="V57" s="10">
        <v>2710193200</v>
      </c>
      <c r="W57" s="10" t="s">
        <v>604</v>
      </c>
      <c r="X57" s="10" t="s">
        <v>2743</v>
      </c>
      <c r="Y57" s="10" t="s">
        <v>2744</v>
      </c>
      <c r="Z57" s="10" t="s">
        <v>2745</v>
      </c>
      <c r="AA57" s="10" t="s">
        <v>2743</v>
      </c>
    </row>
    <row r="58" spans="1:28" s="14" customFormat="1" ht="13" x14ac:dyDescent="0.35">
      <c r="A58" s="10">
        <v>45264855</v>
      </c>
      <c r="B58" s="10">
        <v>855</v>
      </c>
      <c r="C58" s="11" t="s">
        <v>2749</v>
      </c>
      <c r="D58" s="11"/>
      <c r="E58" s="11"/>
      <c r="F58" s="11" t="s">
        <v>46</v>
      </c>
      <c r="G58" s="10" t="s">
        <v>163</v>
      </c>
      <c r="H58" s="41" t="s">
        <v>164</v>
      </c>
      <c r="I58" s="41"/>
      <c r="J58" s="10"/>
      <c r="K58" s="10" t="s">
        <v>66</v>
      </c>
      <c r="L58" s="10" t="s">
        <v>52</v>
      </c>
      <c r="M58" s="13" t="s">
        <v>6</v>
      </c>
      <c r="N58" s="10" t="s">
        <v>53</v>
      </c>
      <c r="O58" s="134"/>
      <c r="P58" s="15" t="s">
        <v>2577</v>
      </c>
      <c r="Q58" s="11"/>
      <c r="R58" s="10"/>
      <c r="S58" s="10" t="s">
        <v>536</v>
      </c>
      <c r="T58" s="10" t="s">
        <v>536</v>
      </c>
      <c r="U58" s="10" t="s">
        <v>2580</v>
      </c>
      <c r="V58" s="10">
        <v>2710193200</v>
      </c>
      <c r="W58" s="10" t="s">
        <v>604</v>
      </c>
      <c r="X58" s="10" t="s">
        <v>2750</v>
      </c>
      <c r="Y58" s="10" t="s">
        <v>1414</v>
      </c>
      <c r="Z58" s="10" t="s">
        <v>88</v>
      </c>
      <c r="AA58" s="10" t="s">
        <v>2751</v>
      </c>
    </row>
    <row r="59" spans="1:28" s="14" customFormat="1" ht="13" x14ac:dyDescent="0.35">
      <c r="A59" s="10">
        <v>45264809</v>
      </c>
      <c r="B59" s="10">
        <v>809</v>
      </c>
      <c r="C59" s="11" t="s">
        <v>2752</v>
      </c>
      <c r="D59" s="11"/>
      <c r="E59" s="11"/>
      <c r="F59" s="11" t="s">
        <v>46</v>
      </c>
      <c r="G59" s="10" t="s">
        <v>47</v>
      </c>
      <c r="H59" s="41" t="s">
        <v>48</v>
      </c>
      <c r="I59" s="41"/>
      <c r="J59" s="10"/>
      <c r="K59" s="10" t="s">
        <v>66</v>
      </c>
      <c r="L59" s="10" t="s">
        <v>52</v>
      </c>
      <c r="M59" s="13">
        <v>41051</v>
      </c>
      <c r="N59" s="10" t="s">
        <v>53</v>
      </c>
      <c r="O59" s="134"/>
      <c r="P59" s="15" t="s">
        <v>2577</v>
      </c>
      <c r="Q59" s="11"/>
      <c r="R59" s="10"/>
      <c r="S59" s="10" t="s">
        <v>536</v>
      </c>
      <c r="T59" s="10" t="s">
        <v>536</v>
      </c>
      <c r="U59" s="10" t="s">
        <v>2580</v>
      </c>
      <c r="V59" s="10">
        <v>2710193200</v>
      </c>
      <c r="W59" s="10" t="s">
        <v>604</v>
      </c>
      <c r="X59" s="10" t="s">
        <v>2750</v>
      </c>
      <c r="Y59" s="10" t="s">
        <v>360</v>
      </c>
      <c r="Z59" s="10" t="s">
        <v>88</v>
      </c>
      <c r="AA59" s="10" t="s">
        <v>2753</v>
      </c>
    </row>
    <row r="60" spans="1:28" s="14" customFormat="1" ht="13" x14ac:dyDescent="0.35">
      <c r="A60" s="10">
        <v>47061849</v>
      </c>
      <c r="B60" s="10">
        <v>849</v>
      </c>
      <c r="C60" s="11" t="s">
        <v>2754</v>
      </c>
      <c r="D60" s="11"/>
      <c r="E60" s="11"/>
      <c r="F60" s="11" t="s">
        <v>46</v>
      </c>
      <c r="G60" s="10" t="s">
        <v>47</v>
      </c>
      <c r="H60" s="41" t="s">
        <v>48</v>
      </c>
      <c r="I60" s="41" t="s">
        <v>145</v>
      </c>
      <c r="J60" s="10" t="s">
        <v>65</v>
      </c>
      <c r="K60" s="10" t="s">
        <v>51</v>
      </c>
      <c r="L60" s="10" t="s">
        <v>52</v>
      </c>
      <c r="M60" s="13" t="s">
        <v>6</v>
      </c>
      <c r="N60" s="10" t="s">
        <v>53</v>
      </c>
      <c r="O60" s="134"/>
      <c r="P60" s="15" t="s">
        <v>2577</v>
      </c>
      <c r="Q60" s="11"/>
      <c r="R60" s="10"/>
      <c r="S60" s="10" t="s">
        <v>536</v>
      </c>
      <c r="T60" s="10" t="s">
        <v>536</v>
      </c>
      <c r="U60" s="10" t="s">
        <v>2580</v>
      </c>
      <c r="V60" s="10">
        <v>2710193200</v>
      </c>
      <c r="W60" s="10" t="s">
        <v>2582</v>
      </c>
      <c r="X60" s="10" t="s">
        <v>2755</v>
      </c>
      <c r="Y60" s="10" t="s">
        <v>360</v>
      </c>
      <c r="Z60" s="10" t="s">
        <v>88</v>
      </c>
      <c r="AA60" s="10" t="s">
        <v>2756</v>
      </c>
      <c r="AB60" s="14" t="s">
        <v>147</v>
      </c>
    </row>
    <row r="61" spans="1:28" s="14" customFormat="1" ht="13" x14ac:dyDescent="0.35">
      <c r="A61" s="10">
        <v>47061801</v>
      </c>
      <c r="B61" s="10">
        <v>801</v>
      </c>
      <c r="C61" s="11" t="s">
        <v>2757</v>
      </c>
      <c r="D61" s="10">
        <v>47061801</v>
      </c>
      <c r="E61" s="11" t="s">
        <v>2757</v>
      </c>
      <c r="F61" s="11" t="s">
        <v>46</v>
      </c>
      <c r="G61" s="10" t="s">
        <v>79</v>
      </c>
      <c r="H61" s="41" t="s">
        <v>79</v>
      </c>
      <c r="I61" s="41" t="s">
        <v>145</v>
      </c>
      <c r="J61" s="10" t="s">
        <v>65</v>
      </c>
      <c r="K61" s="10" t="s">
        <v>66</v>
      </c>
      <c r="L61" s="10" t="s">
        <v>67</v>
      </c>
      <c r="M61" s="13">
        <v>42278</v>
      </c>
      <c r="N61" s="10" t="s">
        <v>53</v>
      </c>
      <c r="O61" s="134"/>
      <c r="P61" s="15" t="s">
        <v>2577</v>
      </c>
      <c r="Q61" s="10"/>
      <c r="R61" s="10" t="s">
        <v>54</v>
      </c>
      <c r="S61" s="10" t="s">
        <v>44</v>
      </c>
      <c r="T61" s="11" t="s">
        <v>44</v>
      </c>
      <c r="U61" s="10" t="s">
        <v>55</v>
      </c>
      <c r="V61" s="10">
        <v>2710193200</v>
      </c>
      <c r="W61" s="10" t="s">
        <v>2613</v>
      </c>
      <c r="X61" s="10" t="s">
        <v>2755</v>
      </c>
      <c r="Y61" s="10" t="s">
        <v>391</v>
      </c>
      <c r="Z61" s="10" t="s">
        <v>392</v>
      </c>
      <c r="AA61" s="10" t="s">
        <v>2758</v>
      </c>
      <c r="AB61" s="14" t="s">
        <v>147</v>
      </c>
    </row>
    <row r="62" spans="1:28" s="14" customFormat="1" ht="13" x14ac:dyDescent="0.35">
      <c r="A62" s="10">
        <v>47061809</v>
      </c>
      <c r="B62" s="10">
        <v>809</v>
      </c>
      <c r="C62" s="11" t="s">
        <v>2759</v>
      </c>
      <c r="D62" s="10">
        <v>47061801</v>
      </c>
      <c r="E62" s="11" t="s">
        <v>2757</v>
      </c>
      <c r="F62" s="11" t="s">
        <v>46</v>
      </c>
      <c r="G62" s="10" t="s">
        <v>47</v>
      </c>
      <c r="H62" s="41" t="s">
        <v>48</v>
      </c>
      <c r="I62" s="41" t="s">
        <v>145</v>
      </c>
      <c r="J62" s="10" t="s">
        <v>65</v>
      </c>
      <c r="K62" s="10" t="s">
        <v>66</v>
      </c>
      <c r="L62" s="10" t="s">
        <v>67</v>
      </c>
      <c r="M62" s="13">
        <v>40829</v>
      </c>
      <c r="N62" s="10" t="s">
        <v>53</v>
      </c>
      <c r="O62" s="134"/>
      <c r="P62" s="15" t="s">
        <v>2577</v>
      </c>
      <c r="Q62" s="10" t="s">
        <v>2760</v>
      </c>
      <c r="R62" s="10" t="s">
        <v>54</v>
      </c>
      <c r="S62" s="10" t="s">
        <v>44</v>
      </c>
      <c r="T62" s="11" t="s">
        <v>44</v>
      </c>
      <c r="U62" s="10" t="s">
        <v>55</v>
      </c>
      <c r="V62" s="10">
        <v>2710193200</v>
      </c>
      <c r="W62" s="10" t="s">
        <v>83</v>
      </c>
      <c r="X62" s="10" t="s">
        <v>2755</v>
      </c>
      <c r="Y62" s="10" t="s">
        <v>360</v>
      </c>
      <c r="Z62" s="10" t="s">
        <v>88</v>
      </c>
      <c r="AA62" s="10" t="s">
        <v>2756</v>
      </c>
      <c r="AB62" s="14" t="s">
        <v>147</v>
      </c>
    </row>
    <row r="63" spans="1:28" s="14" customFormat="1" ht="13" x14ac:dyDescent="0.35">
      <c r="A63" s="10">
        <v>47061967</v>
      </c>
      <c r="B63" s="10">
        <v>967</v>
      </c>
      <c r="C63" s="11" t="s">
        <v>2761</v>
      </c>
      <c r="D63" s="10">
        <v>47061801</v>
      </c>
      <c r="E63" s="11" t="s">
        <v>2757</v>
      </c>
      <c r="F63" s="11" t="s">
        <v>46</v>
      </c>
      <c r="G63" s="59" t="s">
        <v>151</v>
      </c>
      <c r="H63" s="41" t="s">
        <v>86</v>
      </c>
      <c r="I63" s="41" t="s">
        <v>145</v>
      </c>
      <c r="J63" s="10" t="s">
        <v>65</v>
      </c>
      <c r="K63" s="59" t="s">
        <v>66</v>
      </c>
      <c r="L63" s="59" t="s">
        <v>67</v>
      </c>
      <c r="M63" s="95">
        <v>40954</v>
      </c>
      <c r="N63" s="59" t="s">
        <v>53</v>
      </c>
      <c r="O63" s="135"/>
      <c r="P63" s="15" t="s">
        <v>2577</v>
      </c>
      <c r="Q63" s="10" t="s">
        <v>2762</v>
      </c>
      <c r="R63" s="10" t="s">
        <v>54</v>
      </c>
      <c r="S63" s="10" t="s">
        <v>44</v>
      </c>
      <c r="T63" s="11" t="s">
        <v>44</v>
      </c>
      <c r="U63" s="10" t="s">
        <v>55</v>
      </c>
      <c r="V63" s="10">
        <v>2710193200</v>
      </c>
      <c r="W63" s="10" t="s">
        <v>83</v>
      </c>
      <c r="X63" s="10" t="s">
        <v>2755</v>
      </c>
      <c r="Y63" s="10" t="s">
        <v>87</v>
      </c>
      <c r="Z63" s="10" t="s">
        <v>88</v>
      </c>
      <c r="AA63" s="10" t="s">
        <v>2763</v>
      </c>
      <c r="AB63" s="14" t="s">
        <v>147</v>
      </c>
    </row>
    <row r="64" spans="1:28" s="14" customFormat="1" ht="13" x14ac:dyDescent="0.35">
      <c r="A64" s="10">
        <v>47067801</v>
      </c>
      <c r="B64" s="10">
        <v>801</v>
      </c>
      <c r="C64" s="11" t="s">
        <v>2764</v>
      </c>
      <c r="D64" s="11"/>
      <c r="E64" s="11"/>
      <c r="F64" s="11" t="s">
        <v>46</v>
      </c>
      <c r="G64" s="10" t="s">
        <v>79</v>
      </c>
      <c r="H64" s="41" t="s">
        <v>79</v>
      </c>
      <c r="I64" s="41" t="s">
        <v>145</v>
      </c>
      <c r="J64" s="10" t="s">
        <v>65</v>
      </c>
      <c r="K64" s="10" t="s">
        <v>66</v>
      </c>
      <c r="L64" s="10" t="s">
        <v>52</v>
      </c>
      <c r="M64" s="13">
        <v>41152</v>
      </c>
      <c r="N64" s="10" t="s">
        <v>53</v>
      </c>
      <c r="O64" s="134"/>
      <c r="P64" s="15" t="s">
        <v>2577</v>
      </c>
      <c r="Q64" s="11"/>
      <c r="R64" s="10"/>
      <c r="S64" s="10" t="s">
        <v>536</v>
      </c>
      <c r="T64" s="10" t="s">
        <v>536</v>
      </c>
      <c r="U64" s="10" t="s">
        <v>2580</v>
      </c>
      <c r="V64" s="10">
        <v>2710193200</v>
      </c>
      <c r="W64" s="10" t="s">
        <v>44</v>
      </c>
      <c r="X64" s="10" t="s">
        <v>2765</v>
      </c>
      <c r="Y64" s="10" t="s">
        <v>391</v>
      </c>
      <c r="Z64" s="10" t="s">
        <v>392</v>
      </c>
      <c r="AA64" s="10" t="s">
        <v>2766</v>
      </c>
      <c r="AB64" s="14" t="s">
        <v>147</v>
      </c>
    </row>
    <row r="65" spans="1:28" s="14" customFormat="1" ht="13" x14ac:dyDescent="0.35">
      <c r="A65" s="10">
        <v>47067809</v>
      </c>
      <c r="B65" s="10">
        <v>809</v>
      </c>
      <c r="C65" s="11" t="s">
        <v>2767</v>
      </c>
      <c r="D65" s="11"/>
      <c r="E65" s="11"/>
      <c r="F65" s="11" t="s">
        <v>46</v>
      </c>
      <c r="G65" s="10" t="s">
        <v>47</v>
      </c>
      <c r="H65" s="41" t="s">
        <v>48</v>
      </c>
      <c r="I65" s="41" t="s">
        <v>145</v>
      </c>
      <c r="J65" s="10" t="s">
        <v>65</v>
      </c>
      <c r="K65" s="10" t="s">
        <v>66</v>
      </c>
      <c r="L65" s="10" t="s">
        <v>52</v>
      </c>
      <c r="M65" s="13">
        <v>41155</v>
      </c>
      <c r="N65" s="10" t="s">
        <v>53</v>
      </c>
      <c r="O65" s="134"/>
      <c r="P65" s="15" t="s">
        <v>2577</v>
      </c>
      <c r="Q65" s="11"/>
      <c r="R65" s="10"/>
      <c r="S65" s="10" t="s">
        <v>536</v>
      </c>
      <c r="T65" s="10" t="s">
        <v>536</v>
      </c>
      <c r="U65" s="10" t="s">
        <v>2580</v>
      </c>
      <c r="V65" s="10">
        <v>2710193200</v>
      </c>
      <c r="W65" s="10" t="s">
        <v>604</v>
      </c>
      <c r="X65" s="10" t="s">
        <v>2765</v>
      </c>
      <c r="Y65" s="10" t="s">
        <v>360</v>
      </c>
      <c r="Z65" s="10" t="s">
        <v>88</v>
      </c>
      <c r="AA65" s="10" t="s">
        <v>2768</v>
      </c>
      <c r="AB65" s="14" t="s">
        <v>147</v>
      </c>
    </row>
    <row r="66" spans="1:28" s="14" customFormat="1" ht="13" x14ac:dyDescent="0.35">
      <c r="A66" s="10">
        <v>47067967</v>
      </c>
      <c r="B66" s="10">
        <v>967</v>
      </c>
      <c r="C66" s="11" t="s">
        <v>2769</v>
      </c>
      <c r="D66" s="11"/>
      <c r="E66" s="11"/>
      <c r="F66" s="11" t="s">
        <v>46</v>
      </c>
      <c r="G66" s="10" t="s">
        <v>151</v>
      </c>
      <c r="H66" s="41" t="s">
        <v>86</v>
      </c>
      <c r="I66" s="41" t="s">
        <v>145</v>
      </c>
      <c r="J66" s="10" t="s">
        <v>65</v>
      </c>
      <c r="K66" s="10" t="s">
        <v>66</v>
      </c>
      <c r="L66" s="10" t="s">
        <v>52</v>
      </c>
      <c r="M66" s="13">
        <v>41152</v>
      </c>
      <c r="N66" s="10" t="s">
        <v>53</v>
      </c>
      <c r="O66" s="134"/>
      <c r="P66" s="15" t="s">
        <v>2577</v>
      </c>
      <c r="Q66" s="11"/>
      <c r="R66" s="10"/>
      <c r="S66" s="10" t="s">
        <v>536</v>
      </c>
      <c r="T66" s="10" t="s">
        <v>536</v>
      </c>
      <c r="U66" s="10" t="s">
        <v>2580</v>
      </c>
      <c r="V66" s="10">
        <v>2710193200</v>
      </c>
      <c r="W66" s="10" t="s">
        <v>604</v>
      </c>
      <c r="X66" s="10" t="s">
        <v>2765</v>
      </c>
      <c r="Y66" s="10" t="s">
        <v>87</v>
      </c>
      <c r="Z66" s="10" t="s">
        <v>88</v>
      </c>
      <c r="AA66" s="10" t="s">
        <v>2770</v>
      </c>
      <c r="AB66" s="14" t="s">
        <v>147</v>
      </c>
    </row>
    <row r="67" spans="1:28" s="14" customFormat="1" ht="13" x14ac:dyDescent="0.35">
      <c r="A67" s="10">
        <v>47062809</v>
      </c>
      <c r="B67" s="10">
        <v>809</v>
      </c>
      <c r="C67" s="11" t="s">
        <v>2771</v>
      </c>
      <c r="D67" s="11"/>
      <c r="E67" s="11"/>
      <c r="F67" s="11" t="s">
        <v>46</v>
      </c>
      <c r="G67" s="10" t="s">
        <v>47</v>
      </c>
      <c r="H67" s="41" t="s">
        <v>48</v>
      </c>
      <c r="I67" s="41" t="s">
        <v>145</v>
      </c>
      <c r="J67" s="10" t="s">
        <v>65</v>
      </c>
      <c r="K67" s="10" t="s">
        <v>66</v>
      </c>
      <c r="L67" s="10" t="s">
        <v>52</v>
      </c>
      <c r="M67" s="13">
        <v>41995</v>
      </c>
      <c r="N67" s="10" t="s">
        <v>92</v>
      </c>
      <c r="O67" s="134"/>
      <c r="P67" s="15" t="s">
        <v>2577</v>
      </c>
      <c r="Q67" s="11"/>
      <c r="R67" s="10"/>
      <c r="S67" s="10" t="s">
        <v>536</v>
      </c>
      <c r="T67" s="10" t="s">
        <v>536</v>
      </c>
      <c r="U67" s="10" t="s">
        <v>2580</v>
      </c>
      <c r="V67" s="10">
        <v>2710193200</v>
      </c>
      <c r="W67" s="10" t="s">
        <v>604</v>
      </c>
      <c r="X67" s="10" t="s">
        <v>2772</v>
      </c>
      <c r="Y67" s="10" t="s">
        <v>360</v>
      </c>
      <c r="Z67" s="10" t="s">
        <v>88</v>
      </c>
      <c r="AA67" s="10" t="s">
        <v>2773</v>
      </c>
      <c r="AB67" s="14" t="s">
        <v>147</v>
      </c>
    </row>
    <row r="68" spans="1:28" s="14" customFormat="1" ht="13" x14ac:dyDescent="0.35">
      <c r="A68" s="10">
        <v>47062967</v>
      </c>
      <c r="B68" s="10">
        <v>967</v>
      </c>
      <c r="C68" s="11" t="s">
        <v>2774</v>
      </c>
      <c r="D68" s="11"/>
      <c r="E68" s="11"/>
      <c r="F68" s="11" t="s">
        <v>46</v>
      </c>
      <c r="G68" s="10" t="s">
        <v>151</v>
      </c>
      <c r="H68" s="41" t="s">
        <v>86</v>
      </c>
      <c r="I68" s="41" t="s">
        <v>145</v>
      </c>
      <c r="J68" s="10" t="s">
        <v>65</v>
      </c>
      <c r="K68" s="10" t="s">
        <v>66</v>
      </c>
      <c r="L68" s="10" t="s">
        <v>52</v>
      </c>
      <c r="M68" s="13">
        <v>41995</v>
      </c>
      <c r="N68" s="10" t="s">
        <v>92</v>
      </c>
      <c r="O68" s="134"/>
      <c r="P68" s="15" t="s">
        <v>2577</v>
      </c>
      <c r="Q68" s="11"/>
      <c r="R68" s="10"/>
      <c r="S68" s="10" t="s">
        <v>536</v>
      </c>
      <c r="T68" s="10" t="s">
        <v>536</v>
      </c>
      <c r="U68" s="10" t="s">
        <v>2580</v>
      </c>
      <c r="V68" s="10">
        <v>2710193200</v>
      </c>
      <c r="W68" s="10" t="s">
        <v>604</v>
      </c>
      <c r="X68" s="10" t="s">
        <v>2772</v>
      </c>
      <c r="Y68" s="10" t="s">
        <v>87</v>
      </c>
      <c r="Z68" s="10" t="s">
        <v>88</v>
      </c>
      <c r="AA68" s="10" t="s">
        <v>2775</v>
      </c>
      <c r="AB68" s="14" t="s">
        <v>147</v>
      </c>
    </row>
    <row r="69" spans="1:28" s="14" customFormat="1" ht="13" x14ac:dyDescent="0.35">
      <c r="A69" s="10">
        <v>43542801</v>
      </c>
      <c r="B69" s="10">
        <v>801</v>
      </c>
      <c r="C69" s="11" t="s">
        <v>2776</v>
      </c>
      <c r="D69" s="11"/>
      <c r="E69" s="11"/>
      <c r="F69" s="11" t="s">
        <v>46</v>
      </c>
      <c r="G69" s="10" t="s">
        <v>79</v>
      </c>
      <c r="H69" s="41" t="s">
        <v>79</v>
      </c>
      <c r="I69" s="41" t="s">
        <v>145</v>
      </c>
      <c r="J69" s="10" t="s">
        <v>65</v>
      </c>
      <c r="K69" s="10" t="s">
        <v>66</v>
      </c>
      <c r="L69" s="10" t="s">
        <v>67</v>
      </c>
      <c r="M69" s="13">
        <v>43438</v>
      </c>
      <c r="N69" s="10" t="s">
        <v>92</v>
      </c>
      <c r="O69" s="134"/>
      <c r="P69" s="15" t="s">
        <v>2577</v>
      </c>
      <c r="Q69" s="11"/>
      <c r="R69" s="10"/>
      <c r="S69" s="10" t="s">
        <v>536</v>
      </c>
      <c r="T69" s="10" t="s">
        <v>536</v>
      </c>
      <c r="U69" s="10" t="s">
        <v>2580</v>
      </c>
      <c r="V69" s="10">
        <v>2710193200</v>
      </c>
      <c r="W69" s="10" t="s">
        <v>44</v>
      </c>
      <c r="X69" s="10" t="s">
        <v>2777</v>
      </c>
      <c r="Y69" s="10" t="s">
        <v>2778</v>
      </c>
      <c r="Z69" s="10" t="s">
        <v>392</v>
      </c>
      <c r="AA69" s="10" t="s">
        <v>2779</v>
      </c>
      <c r="AB69" s="14" t="s">
        <v>147</v>
      </c>
    </row>
    <row r="70" spans="1:28" s="14" customFormat="1" ht="13" x14ac:dyDescent="0.35">
      <c r="A70" s="10">
        <v>43542967</v>
      </c>
      <c r="B70" s="10">
        <v>967</v>
      </c>
      <c r="C70" s="11" t="s">
        <v>2780</v>
      </c>
      <c r="D70" s="10">
        <v>43542801</v>
      </c>
      <c r="E70" s="11" t="s">
        <v>2781</v>
      </c>
      <c r="F70" s="11" t="s">
        <v>46</v>
      </c>
      <c r="G70" s="10" t="s">
        <v>151</v>
      </c>
      <c r="H70" s="41" t="s">
        <v>86</v>
      </c>
      <c r="I70" s="41" t="s">
        <v>145</v>
      </c>
      <c r="J70" s="10" t="s">
        <v>65</v>
      </c>
      <c r="K70" s="10" t="s">
        <v>66</v>
      </c>
      <c r="L70" s="10" t="s">
        <v>67</v>
      </c>
      <c r="M70" s="13">
        <v>43803</v>
      </c>
      <c r="N70" s="10" t="s">
        <v>92</v>
      </c>
      <c r="O70" s="134"/>
      <c r="P70" s="15" t="s">
        <v>2577</v>
      </c>
      <c r="Q70" s="10" t="s">
        <v>2782</v>
      </c>
      <c r="R70" s="10" t="s">
        <v>54</v>
      </c>
      <c r="S70" s="10" t="s">
        <v>44</v>
      </c>
      <c r="T70" s="11" t="s">
        <v>44</v>
      </c>
      <c r="U70" s="10" t="s">
        <v>55</v>
      </c>
      <c r="V70" s="10">
        <v>2710193200</v>
      </c>
      <c r="W70" s="10" t="s">
        <v>83</v>
      </c>
      <c r="X70" s="10" t="s">
        <v>2777</v>
      </c>
      <c r="Y70" s="10" t="s">
        <v>87</v>
      </c>
      <c r="Z70" s="10" t="s">
        <v>88</v>
      </c>
      <c r="AA70" s="10" t="s">
        <v>2783</v>
      </c>
      <c r="AB70" s="14" t="s">
        <v>147</v>
      </c>
    </row>
    <row r="71" spans="1:28" s="14" customFormat="1" ht="13" x14ac:dyDescent="0.35">
      <c r="A71" s="10">
        <v>47063809</v>
      </c>
      <c r="B71" s="10">
        <v>809</v>
      </c>
      <c r="C71" s="11" t="s">
        <v>2784</v>
      </c>
      <c r="D71" s="11"/>
      <c r="E71" s="11"/>
      <c r="F71" s="11" t="s">
        <v>46</v>
      </c>
      <c r="G71" s="10" t="s">
        <v>47</v>
      </c>
      <c r="H71" s="41" t="s">
        <v>48</v>
      </c>
      <c r="I71" s="41" t="s">
        <v>145</v>
      </c>
      <c r="J71" s="10" t="s">
        <v>65</v>
      </c>
      <c r="K71" s="10" t="s">
        <v>66</v>
      </c>
      <c r="L71" s="10" t="s">
        <v>52</v>
      </c>
      <c r="M71" s="13" t="s">
        <v>3</v>
      </c>
      <c r="N71" s="10" t="s">
        <v>92</v>
      </c>
      <c r="O71" s="134"/>
      <c r="P71" s="15" t="s">
        <v>2577</v>
      </c>
      <c r="Q71" s="11"/>
      <c r="R71" s="10"/>
      <c r="S71" s="10" t="s">
        <v>536</v>
      </c>
      <c r="T71" s="10" t="s">
        <v>536</v>
      </c>
      <c r="U71" s="10" t="s">
        <v>2580</v>
      </c>
      <c r="V71" s="10">
        <v>2710193200</v>
      </c>
      <c r="W71" s="10" t="s">
        <v>604</v>
      </c>
      <c r="X71" s="10" t="s">
        <v>2777</v>
      </c>
      <c r="Y71" s="10" t="s">
        <v>360</v>
      </c>
      <c r="Z71" s="10" t="s">
        <v>88</v>
      </c>
      <c r="AA71" s="10" t="s">
        <v>2785</v>
      </c>
      <c r="AB71" s="14" t="s">
        <v>147</v>
      </c>
    </row>
    <row r="72" spans="1:28" s="14" customFormat="1" ht="13" x14ac:dyDescent="0.35">
      <c r="A72" s="10">
        <v>47063967</v>
      </c>
      <c r="B72" s="10">
        <v>967</v>
      </c>
      <c r="C72" s="11" t="s">
        <v>2786</v>
      </c>
      <c r="D72" s="11"/>
      <c r="E72" s="11"/>
      <c r="F72" s="11" t="s">
        <v>46</v>
      </c>
      <c r="G72" s="10" t="s">
        <v>151</v>
      </c>
      <c r="H72" s="41" t="s">
        <v>86</v>
      </c>
      <c r="I72" s="41" t="s">
        <v>145</v>
      </c>
      <c r="J72" s="10" t="s">
        <v>65</v>
      </c>
      <c r="K72" s="10" t="s">
        <v>66</v>
      </c>
      <c r="L72" s="10" t="s">
        <v>52</v>
      </c>
      <c r="M72" s="13" t="s">
        <v>3</v>
      </c>
      <c r="N72" s="10" t="s">
        <v>92</v>
      </c>
      <c r="O72" s="134"/>
      <c r="P72" s="15" t="s">
        <v>2577</v>
      </c>
      <c r="Q72" s="11"/>
      <c r="R72" s="10"/>
      <c r="S72" s="10" t="s">
        <v>536</v>
      </c>
      <c r="T72" s="10" t="s">
        <v>536</v>
      </c>
      <c r="U72" s="10" t="s">
        <v>2580</v>
      </c>
      <c r="V72" s="10">
        <v>2710193200</v>
      </c>
      <c r="W72" s="10" t="s">
        <v>604</v>
      </c>
      <c r="X72" s="10" t="s">
        <v>2777</v>
      </c>
      <c r="Y72" s="10" t="s">
        <v>87</v>
      </c>
      <c r="Z72" s="10" t="s">
        <v>88</v>
      </c>
      <c r="AA72" s="10" t="s">
        <v>2783</v>
      </c>
      <c r="AB72" s="14" t="s">
        <v>147</v>
      </c>
    </row>
    <row r="73" spans="1:28" s="14" customFormat="1" ht="13" x14ac:dyDescent="0.35">
      <c r="A73" s="10">
        <v>48973855</v>
      </c>
      <c r="B73" s="10">
        <v>855</v>
      </c>
      <c r="C73" s="11" t="s">
        <v>2787</v>
      </c>
      <c r="D73" s="11"/>
      <c r="E73" s="11"/>
      <c r="F73" s="11" t="s">
        <v>46</v>
      </c>
      <c r="G73" s="10" t="s">
        <v>163</v>
      </c>
      <c r="H73" s="41" t="s">
        <v>164</v>
      </c>
      <c r="I73" s="41"/>
      <c r="J73" s="10"/>
      <c r="K73" s="10" t="s">
        <v>66</v>
      </c>
      <c r="L73" s="10" t="s">
        <v>67</v>
      </c>
      <c r="M73" s="13" t="s">
        <v>604</v>
      </c>
      <c r="N73" s="10" t="s">
        <v>53</v>
      </c>
      <c r="O73" s="134"/>
      <c r="P73" s="15" t="s">
        <v>2577</v>
      </c>
      <c r="Q73" s="11"/>
      <c r="R73" s="10"/>
      <c r="S73" s="10" t="s">
        <v>536</v>
      </c>
      <c r="T73" s="10" t="s">
        <v>536</v>
      </c>
      <c r="U73" s="10" t="s">
        <v>2580</v>
      </c>
      <c r="V73" s="10">
        <v>2710193200</v>
      </c>
      <c r="W73" s="10" t="s">
        <v>604</v>
      </c>
      <c r="X73" s="10" t="s">
        <v>2788</v>
      </c>
      <c r="Y73" s="10" t="s">
        <v>1414</v>
      </c>
      <c r="Z73" s="10" t="s">
        <v>2789</v>
      </c>
      <c r="AA73" s="10" t="s">
        <v>2790</v>
      </c>
    </row>
    <row r="74" spans="1:28" s="14" customFormat="1" ht="13" x14ac:dyDescent="0.35">
      <c r="A74" s="10">
        <v>48972801</v>
      </c>
      <c r="B74" s="10">
        <v>801</v>
      </c>
      <c r="C74" s="11" t="s">
        <v>2791</v>
      </c>
      <c r="D74" s="11"/>
      <c r="E74" s="11"/>
      <c r="F74" s="11" t="s">
        <v>46</v>
      </c>
      <c r="G74" s="10" t="s">
        <v>79</v>
      </c>
      <c r="H74" s="41" t="s">
        <v>79</v>
      </c>
      <c r="I74" s="41"/>
      <c r="J74" s="10"/>
      <c r="K74" s="10" t="s">
        <v>66</v>
      </c>
      <c r="L74" s="10" t="s">
        <v>52</v>
      </c>
      <c r="M74" s="13">
        <v>42339</v>
      </c>
      <c r="N74" s="10" t="s">
        <v>53</v>
      </c>
      <c r="O74" s="134"/>
      <c r="P74" s="15" t="s">
        <v>2577</v>
      </c>
      <c r="Q74" s="11"/>
      <c r="R74" s="10"/>
      <c r="S74" s="10" t="s">
        <v>536</v>
      </c>
      <c r="T74" s="10" t="s">
        <v>536</v>
      </c>
      <c r="U74" s="10" t="s">
        <v>2580</v>
      </c>
      <c r="V74" s="10">
        <v>2710193200</v>
      </c>
      <c r="W74" s="10" t="s">
        <v>44</v>
      </c>
      <c r="X74" s="10" t="s">
        <v>2792</v>
      </c>
      <c r="Y74" s="10" t="s">
        <v>391</v>
      </c>
      <c r="Z74" s="10" t="s">
        <v>392</v>
      </c>
      <c r="AA74" s="10" t="s">
        <v>213</v>
      </c>
    </row>
    <row r="75" spans="1:28" s="14" customFormat="1" ht="13" x14ac:dyDescent="0.35">
      <c r="A75" s="10">
        <v>44982801</v>
      </c>
      <c r="B75" s="10">
        <v>801</v>
      </c>
      <c r="C75" s="11" t="s">
        <v>226</v>
      </c>
      <c r="D75" s="10">
        <v>44982801</v>
      </c>
      <c r="E75" s="11" t="s">
        <v>226</v>
      </c>
      <c r="F75" s="11" t="s">
        <v>46</v>
      </c>
      <c r="G75" s="10" t="s">
        <v>79</v>
      </c>
      <c r="H75" s="41" t="s">
        <v>79</v>
      </c>
      <c r="I75" s="41" t="s">
        <v>145</v>
      </c>
      <c r="J75" s="10" t="s">
        <v>65</v>
      </c>
      <c r="K75" s="10" t="s">
        <v>66</v>
      </c>
      <c r="L75" s="10" t="s">
        <v>67</v>
      </c>
      <c r="M75" s="13">
        <v>44061</v>
      </c>
      <c r="N75" s="10" t="s">
        <v>53</v>
      </c>
      <c r="O75" s="134"/>
      <c r="P75" s="15" t="s">
        <v>2577</v>
      </c>
      <c r="Q75" s="10"/>
      <c r="R75" s="10" t="s">
        <v>54</v>
      </c>
      <c r="S75" s="10" t="s">
        <v>44</v>
      </c>
      <c r="T75" s="11" t="s">
        <v>44</v>
      </c>
      <c r="U75" s="10" t="s">
        <v>55</v>
      </c>
      <c r="V75" s="10">
        <v>2710193200</v>
      </c>
      <c r="W75" s="10" t="s">
        <v>2613</v>
      </c>
      <c r="X75" s="10" t="s">
        <v>2793</v>
      </c>
      <c r="Y75" s="10" t="s">
        <v>391</v>
      </c>
      <c r="Z75" s="10" t="s">
        <v>392</v>
      </c>
      <c r="AA75" s="10" t="s">
        <v>2794</v>
      </c>
      <c r="AB75" s="14" t="s">
        <v>229</v>
      </c>
    </row>
    <row r="76" spans="1:28" s="14" customFormat="1" ht="13" x14ac:dyDescent="0.35">
      <c r="A76" s="10">
        <v>44980809</v>
      </c>
      <c r="B76" s="10">
        <v>809</v>
      </c>
      <c r="C76" s="11" t="s">
        <v>2795</v>
      </c>
      <c r="D76" s="11"/>
      <c r="E76" s="11"/>
      <c r="F76" s="11" t="s">
        <v>46</v>
      </c>
      <c r="G76" s="10" t="s">
        <v>47</v>
      </c>
      <c r="H76" s="41" t="s">
        <v>48</v>
      </c>
      <c r="I76" s="41" t="s">
        <v>145</v>
      </c>
      <c r="J76" s="10" t="s">
        <v>65</v>
      </c>
      <c r="K76" s="10" t="s">
        <v>66</v>
      </c>
      <c r="L76" s="10" t="s">
        <v>67</v>
      </c>
      <c r="M76" s="13">
        <v>43709</v>
      </c>
      <c r="N76" s="10" t="s">
        <v>53</v>
      </c>
      <c r="O76" s="134"/>
      <c r="P76" s="15" t="s">
        <v>2577</v>
      </c>
      <c r="Q76" s="11"/>
      <c r="R76" s="10"/>
      <c r="S76" s="10" t="s">
        <v>536</v>
      </c>
      <c r="T76" s="10" t="s">
        <v>536</v>
      </c>
      <c r="U76" s="10" t="s">
        <v>2580</v>
      </c>
      <c r="V76" s="10">
        <v>2710193200</v>
      </c>
      <c r="W76" s="10" t="s">
        <v>83</v>
      </c>
      <c r="X76" s="10" t="s">
        <v>2796</v>
      </c>
      <c r="Y76" s="10" t="s">
        <v>360</v>
      </c>
      <c r="Z76" s="10" t="s">
        <v>565</v>
      </c>
      <c r="AA76" s="10" t="s">
        <v>2797</v>
      </c>
      <c r="AB76" s="14" t="s">
        <v>229</v>
      </c>
    </row>
    <row r="77" spans="1:28" s="14" customFormat="1" ht="13" x14ac:dyDescent="0.35">
      <c r="A77" s="10">
        <v>44981809</v>
      </c>
      <c r="B77" s="10">
        <v>809</v>
      </c>
      <c r="C77" s="11" t="s">
        <v>2798</v>
      </c>
      <c r="D77" s="11"/>
      <c r="E77" s="11"/>
      <c r="F77" s="11" t="s">
        <v>46</v>
      </c>
      <c r="G77" s="10" t="s">
        <v>47</v>
      </c>
      <c r="H77" s="41" t="s">
        <v>48</v>
      </c>
      <c r="I77" s="41" t="s">
        <v>145</v>
      </c>
      <c r="J77" s="10" t="s">
        <v>65</v>
      </c>
      <c r="K77" s="10" t="s">
        <v>66</v>
      </c>
      <c r="L77" s="10" t="s">
        <v>67</v>
      </c>
      <c r="M77" s="13">
        <v>43709</v>
      </c>
      <c r="N77" s="10" t="s">
        <v>53</v>
      </c>
      <c r="O77" s="134"/>
      <c r="P77" s="15" t="s">
        <v>2577</v>
      </c>
      <c r="Q77" s="11"/>
      <c r="R77" s="10"/>
      <c r="S77" s="10" t="s">
        <v>536</v>
      </c>
      <c r="T77" s="10" t="s">
        <v>536</v>
      </c>
      <c r="U77" s="10" t="s">
        <v>2580</v>
      </c>
      <c r="V77" s="10">
        <v>2710193200</v>
      </c>
      <c r="W77" s="10" t="s">
        <v>83</v>
      </c>
      <c r="X77" s="10" t="s">
        <v>2799</v>
      </c>
      <c r="Y77" s="10" t="s">
        <v>360</v>
      </c>
      <c r="Z77" s="10" t="s">
        <v>565</v>
      </c>
      <c r="AA77" s="10" t="s">
        <v>2800</v>
      </c>
      <c r="AB77" s="14" t="s">
        <v>229</v>
      </c>
    </row>
    <row r="78" spans="1:28" s="14" customFormat="1" ht="13" x14ac:dyDescent="0.35">
      <c r="A78" s="10">
        <v>46983801</v>
      </c>
      <c r="B78" s="10">
        <v>801</v>
      </c>
      <c r="C78" s="11" t="s">
        <v>2801</v>
      </c>
      <c r="D78" s="11"/>
      <c r="E78" s="11"/>
      <c r="F78" s="11" t="s">
        <v>46</v>
      </c>
      <c r="G78" s="10" t="s">
        <v>79</v>
      </c>
      <c r="H78" s="41" t="s">
        <v>79</v>
      </c>
      <c r="I78" s="41" t="s">
        <v>145</v>
      </c>
      <c r="J78" s="10" t="s">
        <v>65</v>
      </c>
      <c r="K78" s="10" t="s">
        <v>66</v>
      </c>
      <c r="L78" s="10" t="s">
        <v>52</v>
      </c>
      <c r="M78" s="13">
        <v>36798</v>
      </c>
      <c r="N78" s="10" t="s">
        <v>53</v>
      </c>
      <c r="O78" s="134"/>
      <c r="P78" s="15" t="s">
        <v>2577</v>
      </c>
      <c r="Q78" s="11"/>
      <c r="R78" s="10"/>
      <c r="S78" s="10">
        <v>44969801</v>
      </c>
      <c r="T78" s="10" t="s">
        <v>1809</v>
      </c>
      <c r="U78" s="10" t="s">
        <v>2594</v>
      </c>
      <c r="V78" s="10">
        <v>2710193200</v>
      </c>
      <c r="W78" s="10" t="s">
        <v>44</v>
      </c>
      <c r="X78" s="10" t="s">
        <v>2802</v>
      </c>
      <c r="Y78" s="10" t="s">
        <v>391</v>
      </c>
      <c r="Z78" s="10" t="s">
        <v>392</v>
      </c>
      <c r="AA78" s="10" t="s">
        <v>2803</v>
      </c>
      <c r="AB78" s="14" t="s">
        <v>229</v>
      </c>
    </row>
    <row r="79" spans="1:28" s="14" customFormat="1" ht="13" x14ac:dyDescent="0.35">
      <c r="A79" s="10">
        <v>46983809</v>
      </c>
      <c r="B79" s="10">
        <v>809</v>
      </c>
      <c r="C79" s="11" t="s">
        <v>2804</v>
      </c>
      <c r="D79" s="11"/>
      <c r="E79" s="11"/>
      <c r="F79" s="11" t="s">
        <v>46</v>
      </c>
      <c r="G79" s="10" t="s">
        <v>47</v>
      </c>
      <c r="H79" s="41" t="s">
        <v>48</v>
      </c>
      <c r="I79" s="41" t="s">
        <v>145</v>
      </c>
      <c r="J79" s="10" t="s">
        <v>65</v>
      </c>
      <c r="K79" s="10" t="s">
        <v>66</v>
      </c>
      <c r="L79" s="10" t="s">
        <v>52</v>
      </c>
      <c r="M79" s="13">
        <v>40837</v>
      </c>
      <c r="N79" s="10" t="s">
        <v>53</v>
      </c>
      <c r="O79" s="134"/>
      <c r="P79" s="15" t="s">
        <v>2577</v>
      </c>
      <c r="Q79" s="11"/>
      <c r="R79" s="10"/>
      <c r="S79" s="10">
        <v>44969809</v>
      </c>
      <c r="T79" s="10" t="s">
        <v>1808</v>
      </c>
      <c r="U79" s="10" t="s">
        <v>2594</v>
      </c>
      <c r="V79" s="10">
        <v>2710193200</v>
      </c>
      <c r="W79" s="10" t="s">
        <v>604</v>
      </c>
      <c r="X79" s="10" t="s">
        <v>2802</v>
      </c>
      <c r="Y79" s="10" t="s">
        <v>360</v>
      </c>
      <c r="Z79" s="10" t="s">
        <v>88</v>
      </c>
      <c r="AA79" s="10" t="s">
        <v>2805</v>
      </c>
      <c r="AB79" s="14" t="s">
        <v>229</v>
      </c>
    </row>
    <row r="80" spans="1:28" s="14" customFormat="1" ht="13" x14ac:dyDescent="0.35">
      <c r="A80" s="10">
        <v>46983967</v>
      </c>
      <c r="B80" s="10">
        <v>967</v>
      </c>
      <c r="C80" s="11" t="s">
        <v>2806</v>
      </c>
      <c r="D80" s="11"/>
      <c r="E80" s="11"/>
      <c r="F80" s="11" t="s">
        <v>46</v>
      </c>
      <c r="G80" s="10" t="s">
        <v>151</v>
      </c>
      <c r="H80" s="41" t="s">
        <v>86</v>
      </c>
      <c r="I80" s="41" t="s">
        <v>145</v>
      </c>
      <c r="J80" s="10" t="s">
        <v>65</v>
      </c>
      <c r="K80" s="10" t="s">
        <v>66</v>
      </c>
      <c r="L80" s="10" t="s">
        <v>52</v>
      </c>
      <c r="M80" s="13">
        <v>41108</v>
      </c>
      <c r="N80" s="10" t="s">
        <v>53</v>
      </c>
      <c r="O80" s="134"/>
      <c r="P80" s="15" t="s">
        <v>2577</v>
      </c>
      <c r="Q80" s="11"/>
      <c r="R80" s="10"/>
      <c r="S80" s="10">
        <v>44969967</v>
      </c>
      <c r="T80" s="10" t="s">
        <v>1813</v>
      </c>
      <c r="U80" s="10" t="s">
        <v>2594</v>
      </c>
      <c r="V80" s="10">
        <v>2710193200</v>
      </c>
      <c r="W80" s="10" t="s">
        <v>604</v>
      </c>
      <c r="X80" s="10" t="s">
        <v>2802</v>
      </c>
      <c r="Y80" s="10" t="s">
        <v>87</v>
      </c>
      <c r="Z80" s="10" t="s">
        <v>88</v>
      </c>
      <c r="AA80" s="10" t="s">
        <v>2807</v>
      </c>
      <c r="AB80" s="14" t="s">
        <v>229</v>
      </c>
    </row>
    <row r="81" spans="1:28" s="14" customFormat="1" ht="13" x14ac:dyDescent="0.35">
      <c r="A81" s="10">
        <v>46994801</v>
      </c>
      <c r="B81" s="10">
        <v>801</v>
      </c>
      <c r="C81" s="11" t="s">
        <v>2808</v>
      </c>
      <c r="D81" s="11"/>
      <c r="E81" s="11"/>
      <c r="F81" s="11" t="s">
        <v>46</v>
      </c>
      <c r="G81" s="10" t="s">
        <v>79</v>
      </c>
      <c r="H81" s="41" t="s">
        <v>79</v>
      </c>
      <c r="I81" s="41" t="s">
        <v>145</v>
      </c>
      <c r="J81" s="10" t="s">
        <v>65</v>
      </c>
      <c r="K81" s="10" t="s">
        <v>66</v>
      </c>
      <c r="L81" s="10" t="s">
        <v>52</v>
      </c>
      <c r="M81" s="13">
        <v>36784</v>
      </c>
      <c r="N81" s="10" t="s">
        <v>53</v>
      </c>
      <c r="O81" s="134"/>
      <c r="P81" s="15" t="s">
        <v>2577</v>
      </c>
      <c r="Q81" s="11"/>
      <c r="R81" s="10"/>
      <c r="S81" s="10">
        <v>44970801</v>
      </c>
      <c r="T81" s="10" t="s">
        <v>1816</v>
      </c>
      <c r="U81" s="10" t="s">
        <v>2594</v>
      </c>
      <c r="V81" s="10">
        <v>2710193200</v>
      </c>
      <c r="W81" s="10" t="s">
        <v>44</v>
      </c>
      <c r="X81" s="10" t="s">
        <v>2809</v>
      </c>
      <c r="Y81" s="10" t="s">
        <v>391</v>
      </c>
      <c r="Z81" s="10" t="s">
        <v>392</v>
      </c>
      <c r="AA81" s="10" t="s">
        <v>2810</v>
      </c>
      <c r="AB81" s="14" t="s">
        <v>229</v>
      </c>
    </row>
    <row r="82" spans="1:28" s="14" customFormat="1" ht="13" x14ac:dyDescent="0.35">
      <c r="A82" s="10">
        <v>46994809</v>
      </c>
      <c r="B82" s="10">
        <v>809</v>
      </c>
      <c r="C82" s="11" t="s">
        <v>2811</v>
      </c>
      <c r="D82" s="11"/>
      <c r="E82" s="11"/>
      <c r="F82" s="11" t="s">
        <v>46</v>
      </c>
      <c r="G82" s="10" t="s">
        <v>47</v>
      </c>
      <c r="H82" s="41" t="s">
        <v>48</v>
      </c>
      <c r="I82" s="41" t="s">
        <v>145</v>
      </c>
      <c r="J82" s="10" t="s">
        <v>65</v>
      </c>
      <c r="K82" s="10" t="s">
        <v>66</v>
      </c>
      <c r="L82" s="10" t="s">
        <v>52</v>
      </c>
      <c r="M82" s="13">
        <v>40855</v>
      </c>
      <c r="N82" s="10" t="s">
        <v>53</v>
      </c>
      <c r="O82" s="134"/>
      <c r="P82" s="15" t="s">
        <v>2577</v>
      </c>
      <c r="Q82" s="11"/>
      <c r="R82" s="10"/>
      <c r="S82" s="10">
        <v>44970809</v>
      </c>
      <c r="T82" s="10" t="s">
        <v>1818</v>
      </c>
      <c r="U82" s="10" t="s">
        <v>2594</v>
      </c>
      <c r="V82" s="10">
        <v>2710193200</v>
      </c>
      <c r="W82" s="10" t="s">
        <v>604</v>
      </c>
      <c r="X82" s="10" t="s">
        <v>2809</v>
      </c>
      <c r="Y82" s="10" t="s">
        <v>360</v>
      </c>
      <c r="Z82" s="10" t="s">
        <v>88</v>
      </c>
      <c r="AA82" s="10" t="s">
        <v>2812</v>
      </c>
      <c r="AB82" s="14" t="s">
        <v>229</v>
      </c>
    </row>
    <row r="83" spans="1:28" s="14" customFormat="1" ht="13" x14ac:dyDescent="0.35">
      <c r="A83" s="10">
        <v>46994967</v>
      </c>
      <c r="B83" s="10">
        <v>967</v>
      </c>
      <c r="C83" s="11" t="s">
        <v>2813</v>
      </c>
      <c r="D83" s="11"/>
      <c r="E83" s="11"/>
      <c r="F83" s="11" t="s">
        <v>46</v>
      </c>
      <c r="G83" s="10" t="s">
        <v>151</v>
      </c>
      <c r="H83" s="41" t="s">
        <v>86</v>
      </c>
      <c r="I83" s="41" t="s">
        <v>145</v>
      </c>
      <c r="J83" s="10" t="s">
        <v>65</v>
      </c>
      <c r="K83" s="10" t="s">
        <v>66</v>
      </c>
      <c r="L83" s="10" t="s">
        <v>52</v>
      </c>
      <c r="M83" s="13">
        <v>41110</v>
      </c>
      <c r="N83" s="10" t="s">
        <v>53</v>
      </c>
      <c r="O83" s="134"/>
      <c r="P83" s="15" t="s">
        <v>2577</v>
      </c>
      <c r="Q83" s="11"/>
      <c r="R83" s="10"/>
      <c r="S83" s="10">
        <v>44970967</v>
      </c>
      <c r="T83" s="10" t="s">
        <v>1821</v>
      </c>
      <c r="U83" s="10" t="s">
        <v>2594</v>
      </c>
      <c r="V83" s="10">
        <v>2710193200</v>
      </c>
      <c r="W83" s="10" t="s">
        <v>604</v>
      </c>
      <c r="X83" s="10" t="s">
        <v>2809</v>
      </c>
      <c r="Y83" s="10" t="s">
        <v>87</v>
      </c>
      <c r="Z83" s="10" t="s">
        <v>88</v>
      </c>
      <c r="AA83" s="10" t="s">
        <v>2814</v>
      </c>
      <c r="AB83" s="14" t="s">
        <v>229</v>
      </c>
    </row>
    <row r="84" spans="1:28" s="14" customFormat="1" ht="13" x14ac:dyDescent="0.35">
      <c r="A84" s="10">
        <v>43546801</v>
      </c>
      <c r="B84" s="10">
        <v>801</v>
      </c>
      <c r="C84" s="11" t="s">
        <v>2815</v>
      </c>
      <c r="D84" s="11"/>
      <c r="E84" s="11"/>
      <c r="F84" s="11" t="s">
        <v>46</v>
      </c>
      <c r="G84" s="10" t="s">
        <v>79</v>
      </c>
      <c r="H84" s="41" t="s">
        <v>79</v>
      </c>
      <c r="I84" s="41" t="s">
        <v>145</v>
      </c>
      <c r="J84" s="10" t="s">
        <v>65</v>
      </c>
      <c r="K84" s="10" t="s">
        <v>66</v>
      </c>
      <c r="L84" s="10" t="s">
        <v>52</v>
      </c>
      <c r="M84" s="13">
        <v>36927</v>
      </c>
      <c r="N84" s="10" t="s">
        <v>53</v>
      </c>
      <c r="O84" s="134"/>
      <c r="P84" s="15" t="s">
        <v>2577</v>
      </c>
      <c r="Q84" s="11"/>
      <c r="R84" s="10"/>
      <c r="S84" s="10">
        <v>44971801</v>
      </c>
      <c r="T84" s="10" t="s">
        <v>1825</v>
      </c>
      <c r="U84" s="10" t="s">
        <v>2594</v>
      </c>
      <c r="V84" s="10">
        <v>2710193200</v>
      </c>
      <c r="W84" s="10" t="s">
        <v>44</v>
      </c>
      <c r="X84" s="10" t="s">
        <v>2816</v>
      </c>
      <c r="Y84" s="10" t="s">
        <v>391</v>
      </c>
      <c r="Z84" s="10" t="s">
        <v>392</v>
      </c>
      <c r="AA84" s="10" t="s">
        <v>2817</v>
      </c>
      <c r="AB84" s="14" t="s">
        <v>229</v>
      </c>
    </row>
    <row r="85" spans="1:28" s="14" customFormat="1" ht="13" x14ac:dyDescent="0.35">
      <c r="A85" s="10">
        <v>43546809</v>
      </c>
      <c r="B85" s="10">
        <v>809</v>
      </c>
      <c r="C85" s="11" t="s">
        <v>2818</v>
      </c>
      <c r="D85" s="11"/>
      <c r="E85" s="11"/>
      <c r="F85" s="11" t="s">
        <v>46</v>
      </c>
      <c r="G85" s="10" t="s">
        <v>47</v>
      </c>
      <c r="H85" s="41" t="s">
        <v>48</v>
      </c>
      <c r="I85" s="41" t="s">
        <v>145</v>
      </c>
      <c r="J85" s="10" t="s">
        <v>65</v>
      </c>
      <c r="K85" s="10" t="s">
        <v>66</v>
      </c>
      <c r="L85" s="10" t="s">
        <v>52</v>
      </c>
      <c r="M85" s="13">
        <v>40871</v>
      </c>
      <c r="N85" s="10" t="s">
        <v>53</v>
      </c>
      <c r="O85" s="134"/>
      <c r="P85" s="15" t="s">
        <v>2577</v>
      </c>
      <c r="Q85" s="11"/>
      <c r="R85" s="10"/>
      <c r="S85" s="10">
        <v>44971809</v>
      </c>
      <c r="T85" s="10" t="s">
        <v>1824</v>
      </c>
      <c r="U85" s="10" t="s">
        <v>2594</v>
      </c>
      <c r="V85" s="10">
        <v>2710193200</v>
      </c>
      <c r="W85" s="10" t="s">
        <v>604</v>
      </c>
      <c r="X85" s="10" t="s">
        <v>2816</v>
      </c>
      <c r="Y85" s="10" t="s">
        <v>360</v>
      </c>
      <c r="Z85" s="10" t="s">
        <v>88</v>
      </c>
      <c r="AA85" s="10" t="s">
        <v>2819</v>
      </c>
      <c r="AB85" s="14" t="s">
        <v>229</v>
      </c>
    </row>
    <row r="86" spans="1:28" s="14" customFormat="1" ht="13" x14ac:dyDescent="0.35">
      <c r="A86" s="10">
        <v>43547809</v>
      </c>
      <c r="B86" s="10">
        <v>809</v>
      </c>
      <c r="C86" s="11" t="s">
        <v>2820</v>
      </c>
      <c r="D86" s="11"/>
      <c r="E86" s="11"/>
      <c r="F86" s="11" t="s">
        <v>46</v>
      </c>
      <c r="G86" s="10" t="s">
        <v>47</v>
      </c>
      <c r="H86" s="41" t="s">
        <v>48</v>
      </c>
      <c r="I86" s="41" t="s">
        <v>145</v>
      </c>
      <c r="J86" s="10" t="s">
        <v>65</v>
      </c>
      <c r="K86" s="10" t="s">
        <v>66</v>
      </c>
      <c r="L86" s="10" t="s">
        <v>67</v>
      </c>
      <c r="M86" s="13">
        <v>43709</v>
      </c>
      <c r="N86" s="10" t="s">
        <v>604</v>
      </c>
      <c r="O86" s="134"/>
      <c r="P86" s="15" t="s">
        <v>2577</v>
      </c>
      <c r="Q86" s="11"/>
      <c r="R86" s="10"/>
      <c r="S86" s="10" t="s">
        <v>536</v>
      </c>
      <c r="T86" s="10" t="s">
        <v>536</v>
      </c>
      <c r="U86" s="10" t="s">
        <v>2580</v>
      </c>
      <c r="V86" s="10">
        <v>2710193200</v>
      </c>
      <c r="W86" s="10" t="s">
        <v>83</v>
      </c>
      <c r="X86" s="10" t="s">
        <v>2816</v>
      </c>
      <c r="Y86" s="10" t="s">
        <v>360</v>
      </c>
      <c r="Z86" s="10" t="s">
        <v>565</v>
      </c>
      <c r="AA86" s="10" t="s">
        <v>2821</v>
      </c>
      <c r="AB86" s="14" t="s">
        <v>229</v>
      </c>
    </row>
    <row r="87" spans="1:28" s="14" customFormat="1" ht="13" x14ac:dyDescent="0.35">
      <c r="A87" s="10">
        <v>43546967</v>
      </c>
      <c r="B87" s="10">
        <v>967</v>
      </c>
      <c r="C87" s="11" t="s">
        <v>2822</v>
      </c>
      <c r="D87" s="11"/>
      <c r="E87" s="11"/>
      <c r="F87" s="11" t="s">
        <v>46</v>
      </c>
      <c r="G87" s="10" t="s">
        <v>151</v>
      </c>
      <c r="H87" s="41" t="s">
        <v>86</v>
      </c>
      <c r="I87" s="41" t="s">
        <v>145</v>
      </c>
      <c r="J87" s="10" t="s">
        <v>65</v>
      </c>
      <c r="K87" s="10" t="s">
        <v>66</v>
      </c>
      <c r="L87" s="10" t="s">
        <v>52</v>
      </c>
      <c r="M87" s="13">
        <v>40948</v>
      </c>
      <c r="N87" s="10" t="s">
        <v>53</v>
      </c>
      <c r="O87" s="134"/>
      <c r="P87" s="15" t="s">
        <v>2577</v>
      </c>
      <c r="Q87" s="11"/>
      <c r="R87" s="10"/>
      <c r="S87" s="10">
        <v>44971967</v>
      </c>
      <c r="T87" s="10" t="s">
        <v>2823</v>
      </c>
      <c r="U87" s="10" t="s">
        <v>2594</v>
      </c>
      <c r="V87" s="10">
        <v>2710193200</v>
      </c>
      <c r="W87" s="10" t="s">
        <v>604</v>
      </c>
      <c r="X87" s="10" t="s">
        <v>2816</v>
      </c>
      <c r="Y87" s="10" t="s">
        <v>87</v>
      </c>
      <c r="Z87" s="10" t="s">
        <v>88</v>
      </c>
      <c r="AA87" s="10" t="s">
        <v>2824</v>
      </c>
      <c r="AB87" s="14" t="s">
        <v>229</v>
      </c>
    </row>
    <row r="88" spans="1:28" s="14" customFormat="1" ht="13" x14ac:dyDescent="0.35">
      <c r="A88" s="10">
        <v>45870849</v>
      </c>
      <c r="B88" s="10">
        <v>849</v>
      </c>
      <c r="C88" s="11" t="s">
        <v>2825</v>
      </c>
      <c r="D88" s="11"/>
      <c r="E88" s="11"/>
      <c r="F88" s="11" t="s">
        <v>46</v>
      </c>
      <c r="G88" s="10" t="s">
        <v>2662</v>
      </c>
      <c r="H88" s="41" t="s">
        <v>140</v>
      </c>
      <c r="I88" s="41" t="s">
        <v>145</v>
      </c>
      <c r="J88" s="10" t="s">
        <v>65</v>
      </c>
      <c r="K88" s="10" t="s">
        <v>51</v>
      </c>
      <c r="L88" s="10" t="s">
        <v>52</v>
      </c>
      <c r="M88" s="13">
        <v>41403</v>
      </c>
      <c r="N88" s="10" t="s">
        <v>92</v>
      </c>
      <c r="O88" s="134"/>
      <c r="P88" s="15" t="s">
        <v>2577</v>
      </c>
      <c r="Q88" s="11"/>
      <c r="R88" s="10"/>
      <c r="S88" s="10">
        <v>44972849</v>
      </c>
      <c r="T88" s="10" t="s">
        <v>2826</v>
      </c>
      <c r="U88" s="10" t="s">
        <v>2594</v>
      </c>
      <c r="V88" s="10">
        <v>2710193200</v>
      </c>
      <c r="W88" s="10" t="s">
        <v>2582</v>
      </c>
      <c r="X88" s="10" t="s">
        <v>2827</v>
      </c>
      <c r="Y88" s="10" t="s">
        <v>354</v>
      </c>
      <c r="Z88" s="10" t="s">
        <v>2720</v>
      </c>
      <c r="AA88" s="10" t="s">
        <v>2828</v>
      </c>
      <c r="AB88" s="14" t="s">
        <v>229</v>
      </c>
    </row>
    <row r="89" spans="1:28" s="14" customFormat="1" ht="13" x14ac:dyDescent="0.35">
      <c r="A89" s="10">
        <v>31075849</v>
      </c>
      <c r="B89" s="10">
        <v>849</v>
      </c>
      <c r="C89" s="11" t="s">
        <v>2829</v>
      </c>
      <c r="D89" s="11"/>
      <c r="E89" s="11"/>
      <c r="F89" s="11" t="s">
        <v>46</v>
      </c>
      <c r="G89" s="10" t="s">
        <v>47</v>
      </c>
      <c r="H89" s="41" t="s">
        <v>48</v>
      </c>
      <c r="I89" s="41"/>
      <c r="J89" s="10"/>
      <c r="K89" s="10" t="s">
        <v>51</v>
      </c>
      <c r="L89" s="10" t="s">
        <v>67</v>
      </c>
      <c r="M89" s="13">
        <v>42368</v>
      </c>
      <c r="N89" s="10" t="s">
        <v>604</v>
      </c>
      <c r="O89" s="134"/>
      <c r="P89" s="15" t="s">
        <v>2577</v>
      </c>
      <c r="Q89" s="11"/>
      <c r="R89" s="10"/>
      <c r="S89" s="10" t="s">
        <v>536</v>
      </c>
      <c r="T89" s="10" t="s">
        <v>536</v>
      </c>
      <c r="U89" s="10" t="s">
        <v>2580</v>
      </c>
      <c r="V89" s="10">
        <v>2710123000</v>
      </c>
      <c r="W89" s="10" t="s">
        <v>2582</v>
      </c>
      <c r="X89" s="10" t="s">
        <v>2830</v>
      </c>
      <c r="Y89" s="10" t="s">
        <v>2831</v>
      </c>
      <c r="Z89" s="10" t="s">
        <v>2664</v>
      </c>
      <c r="AA89" s="10" t="s">
        <v>2832</v>
      </c>
    </row>
    <row r="90" spans="1:28" s="14" customFormat="1" ht="13" x14ac:dyDescent="0.35">
      <c r="A90" s="10">
        <v>35098860</v>
      </c>
      <c r="B90" s="10">
        <v>860</v>
      </c>
      <c r="C90" s="11" t="s">
        <v>2833</v>
      </c>
      <c r="D90" s="11"/>
      <c r="E90" s="11"/>
      <c r="F90" s="11" t="s">
        <v>46</v>
      </c>
      <c r="G90" s="10" t="s">
        <v>2834</v>
      </c>
      <c r="H90" s="41" t="s">
        <v>140</v>
      </c>
      <c r="I90" s="41"/>
      <c r="J90" s="10"/>
      <c r="K90" s="10" t="s">
        <v>51</v>
      </c>
      <c r="L90" s="10" t="s">
        <v>67</v>
      </c>
      <c r="M90" s="13">
        <v>42312</v>
      </c>
      <c r="N90" s="10" t="s">
        <v>604</v>
      </c>
      <c r="O90" s="134"/>
      <c r="P90" s="15" t="s">
        <v>2577</v>
      </c>
      <c r="Q90" s="11"/>
      <c r="R90" s="10"/>
      <c r="S90" s="10" t="s">
        <v>536</v>
      </c>
      <c r="T90" s="10" t="s">
        <v>536</v>
      </c>
      <c r="U90" s="10" t="s">
        <v>2580</v>
      </c>
      <c r="V90" s="10">
        <v>3820000000</v>
      </c>
      <c r="W90" s="10" t="s">
        <v>2582</v>
      </c>
      <c r="X90" s="10" t="s">
        <v>2835</v>
      </c>
      <c r="Y90" s="10" t="s">
        <v>2836</v>
      </c>
      <c r="Z90" s="10" t="s">
        <v>2664</v>
      </c>
      <c r="AA90" s="10" t="s">
        <v>2837</v>
      </c>
    </row>
    <row r="91" spans="1:28" s="14" customFormat="1" ht="13" x14ac:dyDescent="0.35">
      <c r="A91" s="10">
        <v>35100860</v>
      </c>
      <c r="B91" s="10">
        <v>860</v>
      </c>
      <c r="C91" s="11" t="s">
        <v>2838</v>
      </c>
      <c r="D91" s="11"/>
      <c r="E91" s="11"/>
      <c r="F91" s="11" t="s">
        <v>46</v>
      </c>
      <c r="G91" s="10" t="s">
        <v>2834</v>
      </c>
      <c r="H91" s="41" t="s">
        <v>140</v>
      </c>
      <c r="I91" s="41"/>
      <c r="J91" s="10"/>
      <c r="K91" s="10" t="s">
        <v>51</v>
      </c>
      <c r="L91" s="10" t="s">
        <v>67</v>
      </c>
      <c r="M91" s="13">
        <v>42312</v>
      </c>
      <c r="N91" s="10" t="s">
        <v>604</v>
      </c>
      <c r="O91" s="134"/>
      <c r="P91" s="15" t="s">
        <v>2577</v>
      </c>
      <c r="Q91" s="11"/>
      <c r="R91" s="10"/>
      <c r="S91" s="10" t="s">
        <v>536</v>
      </c>
      <c r="T91" s="10" t="s">
        <v>536</v>
      </c>
      <c r="U91" s="10" t="s">
        <v>2580</v>
      </c>
      <c r="V91" s="10">
        <v>2710199900</v>
      </c>
      <c r="W91" s="10" t="s">
        <v>2582</v>
      </c>
      <c r="X91" s="10" t="s">
        <v>2839</v>
      </c>
      <c r="Y91" s="10" t="s">
        <v>2836</v>
      </c>
      <c r="Z91" s="10" t="s">
        <v>2664</v>
      </c>
      <c r="AA91" s="10" t="s">
        <v>2840</v>
      </c>
    </row>
    <row r="92" spans="1:28" s="14" customFormat="1" ht="13" x14ac:dyDescent="0.35">
      <c r="A92" s="10">
        <v>35099860</v>
      </c>
      <c r="B92" s="10">
        <v>860</v>
      </c>
      <c r="C92" s="11" t="s">
        <v>2841</v>
      </c>
      <c r="D92" s="11"/>
      <c r="E92" s="11"/>
      <c r="F92" s="11" t="s">
        <v>46</v>
      </c>
      <c r="G92" s="10" t="s">
        <v>2834</v>
      </c>
      <c r="H92" s="41" t="s">
        <v>140</v>
      </c>
      <c r="I92" s="41"/>
      <c r="J92" s="10"/>
      <c r="K92" s="10" t="s">
        <v>51</v>
      </c>
      <c r="L92" s="10" t="s">
        <v>67</v>
      </c>
      <c r="M92" s="13">
        <v>42312</v>
      </c>
      <c r="N92" s="10" t="s">
        <v>604</v>
      </c>
      <c r="O92" s="134"/>
      <c r="P92" s="15" t="s">
        <v>2577</v>
      </c>
      <c r="Q92" s="11"/>
      <c r="R92" s="10"/>
      <c r="S92" s="10" t="s">
        <v>536</v>
      </c>
      <c r="T92" s="10" t="s">
        <v>536</v>
      </c>
      <c r="U92" s="10" t="s">
        <v>2580</v>
      </c>
      <c r="V92" s="10">
        <v>2710199200</v>
      </c>
      <c r="W92" s="10" t="s">
        <v>2582</v>
      </c>
      <c r="X92" s="10" t="s">
        <v>2842</v>
      </c>
      <c r="Y92" s="10" t="s">
        <v>2836</v>
      </c>
      <c r="Z92" s="10" t="s">
        <v>2664</v>
      </c>
      <c r="AA92" s="10" t="s">
        <v>2843</v>
      </c>
    </row>
    <row r="93" spans="1:28" s="14" customFormat="1" ht="13" x14ac:dyDescent="0.35">
      <c r="A93" s="10">
        <v>35090860</v>
      </c>
      <c r="B93" s="10">
        <v>860</v>
      </c>
      <c r="C93" s="11" t="s">
        <v>2844</v>
      </c>
      <c r="D93" s="11"/>
      <c r="E93" s="11"/>
      <c r="F93" s="11" t="s">
        <v>46</v>
      </c>
      <c r="G93" s="10" t="s">
        <v>2834</v>
      </c>
      <c r="H93" s="41" t="s">
        <v>140</v>
      </c>
      <c r="I93" s="41"/>
      <c r="J93" s="10"/>
      <c r="K93" s="10" t="s">
        <v>51</v>
      </c>
      <c r="L93" s="10" t="s">
        <v>67</v>
      </c>
      <c r="M93" s="13">
        <v>42312</v>
      </c>
      <c r="N93" s="10" t="s">
        <v>604</v>
      </c>
      <c r="O93" s="134"/>
      <c r="P93" s="15" t="s">
        <v>2577</v>
      </c>
      <c r="Q93" s="11"/>
      <c r="R93" s="10"/>
      <c r="S93" s="10" t="s">
        <v>536</v>
      </c>
      <c r="T93" s="10" t="s">
        <v>536</v>
      </c>
      <c r="U93" s="10" t="s">
        <v>2580</v>
      </c>
      <c r="V93" s="10">
        <v>2710193200</v>
      </c>
      <c r="W93" s="10" t="s">
        <v>2582</v>
      </c>
      <c r="X93" s="10" t="s">
        <v>2845</v>
      </c>
      <c r="Y93" s="10" t="s">
        <v>2836</v>
      </c>
      <c r="Z93" s="10" t="s">
        <v>2664</v>
      </c>
      <c r="AA93" s="10" t="s">
        <v>2846</v>
      </c>
    </row>
    <row r="94" spans="1:28" s="14" customFormat="1" ht="13" x14ac:dyDescent="0.35">
      <c r="A94" s="10">
        <v>35091860</v>
      </c>
      <c r="B94" s="10">
        <v>860</v>
      </c>
      <c r="C94" s="11" t="s">
        <v>2844</v>
      </c>
      <c r="D94" s="11"/>
      <c r="E94" s="11"/>
      <c r="F94" s="11" t="s">
        <v>46</v>
      </c>
      <c r="G94" s="10" t="s">
        <v>1578</v>
      </c>
      <c r="H94" s="41" t="s">
        <v>447</v>
      </c>
      <c r="I94" s="41"/>
      <c r="J94" s="10"/>
      <c r="K94" s="10" t="s">
        <v>51</v>
      </c>
      <c r="L94" s="10" t="s">
        <v>67</v>
      </c>
      <c r="M94" s="13">
        <v>42368</v>
      </c>
      <c r="N94" s="10" t="s">
        <v>604</v>
      </c>
      <c r="O94" s="134"/>
      <c r="P94" s="15" t="s">
        <v>2577</v>
      </c>
      <c r="Q94" s="11"/>
      <c r="R94" s="10"/>
      <c r="S94" s="10" t="s">
        <v>536</v>
      </c>
      <c r="T94" s="10" t="s">
        <v>536</v>
      </c>
      <c r="U94" s="10" t="s">
        <v>2580</v>
      </c>
      <c r="V94" s="10">
        <v>2710193200</v>
      </c>
      <c r="W94" s="10" t="s">
        <v>2582</v>
      </c>
      <c r="X94" s="10" t="s">
        <v>2845</v>
      </c>
      <c r="Y94" s="10" t="s">
        <v>2836</v>
      </c>
      <c r="Z94" s="10" t="s">
        <v>2664</v>
      </c>
      <c r="AA94" s="10" t="s">
        <v>2846</v>
      </c>
    </row>
    <row r="95" spans="1:28" s="14" customFormat="1" ht="13" x14ac:dyDescent="0.35">
      <c r="A95" s="10">
        <v>35592868</v>
      </c>
      <c r="B95" s="10">
        <v>868</v>
      </c>
      <c r="C95" s="11" t="s">
        <v>2847</v>
      </c>
      <c r="D95" s="11"/>
      <c r="E95" s="11"/>
      <c r="F95" s="11" t="s">
        <v>46</v>
      </c>
      <c r="G95" s="10" t="s">
        <v>2848</v>
      </c>
      <c r="H95" s="41" t="s">
        <v>140</v>
      </c>
      <c r="I95" s="41"/>
      <c r="J95" s="10"/>
      <c r="K95" s="10" t="s">
        <v>51</v>
      </c>
      <c r="L95" s="10" t="s">
        <v>67</v>
      </c>
      <c r="M95" s="13">
        <v>42368</v>
      </c>
      <c r="N95" s="10" t="s">
        <v>92</v>
      </c>
      <c r="O95" s="134"/>
      <c r="P95" s="15" t="s">
        <v>2577</v>
      </c>
      <c r="Q95" s="11"/>
      <c r="R95" s="10"/>
      <c r="S95" s="10" t="s">
        <v>536</v>
      </c>
      <c r="T95" s="10" t="s">
        <v>536</v>
      </c>
      <c r="U95" s="10" t="s">
        <v>2580</v>
      </c>
      <c r="V95" s="10">
        <v>3403990000</v>
      </c>
      <c r="W95" s="10" t="s">
        <v>2582</v>
      </c>
      <c r="X95" s="10" t="s">
        <v>2849</v>
      </c>
      <c r="Y95" s="10" t="s">
        <v>2850</v>
      </c>
      <c r="Z95" s="10" t="s">
        <v>2659</v>
      </c>
      <c r="AA95" s="10" t="s">
        <v>2851</v>
      </c>
    </row>
    <row r="96" spans="1:28" s="14" customFormat="1" ht="13" x14ac:dyDescent="0.35">
      <c r="A96" s="10">
        <v>35002857</v>
      </c>
      <c r="B96" s="10">
        <v>857</v>
      </c>
      <c r="C96" s="11" t="s">
        <v>2852</v>
      </c>
      <c r="D96" s="11"/>
      <c r="E96" s="11"/>
      <c r="F96" s="11" t="s">
        <v>46</v>
      </c>
      <c r="G96" s="10" t="s">
        <v>2693</v>
      </c>
      <c r="H96" s="41" t="s">
        <v>140</v>
      </c>
      <c r="I96" s="41"/>
      <c r="J96" s="10"/>
      <c r="K96" s="10" t="s">
        <v>51</v>
      </c>
      <c r="L96" s="10" t="s">
        <v>52</v>
      </c>
      <c r="M96" s="13">
        <v>41207</v>
      </c>
      <c r="N96" s="10" t="s">
        <v>53</v>
      </c>
      <c r="O96" s="134"/>
      <c r="P96" s="15" t="s">
        <v>2577</v>
      </c>
      <c r="Q96" s="11"/>
      <c r="R96" s="10"/>
      <c r="S96" s="10" t="s">
        <v>536</v>
      </c>
      <c r="T96" s="10" t="s">
        <v>536</v>
      </c>
      <c r="U96" s="10" t="s">
        <v>2580</v>
      </c>
      <c r="V96" s="10">
        <v>2710199900</v>
      </c>
      <c r="W96" s="10" t="s">
        <v>2582</v>
      </c>
      <c r="X96" s="10" t="s">
        <v>2853</v>
      </c>
      <c r="Y96" s="10" t="s">
        <v>2854</v>
      </c>
      <c r="Z96" s="10" t="s">
        <v>2855</v>
      </c>
      <c r="AA96" s="10" t="s">
        <v>2856</v>
      </c>
    </row>
    <row r="97" spans="1:27" s="14" customFormat="1" ht="13" x14ac:dyDescent="0.35">
      <c r="A97" s="10">
        <v>35092860</v>
      </c>
      <c r="B97" s="10">
        <v>860</v>
      </c>
      <c r="C97" s="11" t="s">
        <v>2857</v>
      </c>
      <c r="D97" s="11"/>
      <c r="E97" s="11"/>
      <c r="F97" s="11" t="s">
        <v>46</v>
      </c>
      <c r="G97" s="10" t="s">
        <v>2834</v>
      </c>
      <c r="H97" s="41" t="s">
        <v>140</v>
      </c>
      <c r="I97" s="41"/>
      <c r="J97" s="10"/>
      <c r="K97" s="10" t="s">
        <v>51</v>
      </c>
      <c r="L97" s="10" t="s">
        <v>67</v>
      </c>
      <c r="M97" s="13">
        <v>42312</v>
      </c>
      <c r="N97" s="10" t="s">
        <v>604</v>
      </c>
      <c r="O97" s="134"/>
      <c r="P97" s="15" t="s">
        <v>2577</v>
      </c>
      <c r="Q97" s="11"/>
      <c r="R97" s="10"/>
      <c r="S97" s="10" t="s">
        <v>536</v>
      </c>
      <c r="T97" s="10" t="s">
        <v>536</v>
      </c>
      <c r="U97" s="10" t="s">
        <v>2580</v>
      </c>
      <c r="V97" s="10">
        <v>2710199900</v>
      </c>
      <c r="W97" s="10" t="s">
        <v>2582</v>
      </c>
      <c r="X97" s="10" t="s">
        <v>2858</v>
      </c>
      <c r="Y97" s="10" t="s">
        <v>2836</v>
      </c>
      <c r="Z97" s="10" t="s">
        <v>2664</v>
      </c>
      <c r="AA97" s="10" t="s">
        <v>2859</v>
      </c>
    </row>
    <row r="98" spans="1:27" s="14" customFormat="1" ht="13" x14ac:dyDescent="0.35">
      <c r="A98" s="10">
        <v>35590868</v>
      </c>
      <c r="B98" s="10">
        <v>868</v>
      </c>
      <c r="C98" s="11" t="s">
        <v>2860</v>
      </c>
      <c r="D98" s="11"/>
      <c r="E98" s="11"/>
      <c r="F98" s="11" t="s">
        <v>46</v>
      </c>
      <c r="G98" s="10" t="s">
        <v>2848</v>
      </c>
      <c r="H98" s="41" t="s">
        <v>140</v>
      </c>
      <c r="I98" s="41"/>
      <c r="J98" s="10"/>
      <c r="K98" s="10" t="s">
        <v>51</v>
      </c>
      <c r="L98" s="10" t="s">
        <v>67</v>
      </c>
      <c r="M98" s="13">
        <v>42368</v>
      </c>
      <c r="N98" s="10" t="s">
        <v>604</v>
      </c>
      <c r="O98" s="134"/>
      <c r="P98" s="15" t="s">
        <v>2577</v>
      </c>
      <c r="Q98" s="11"/>
      <c r="R98" s="10"/>
      <c r="S98" s="10" t="s">
        <v>536</v>
      </c>
      <c r="T98" s="10" t="s">
        <v>536</v>
      </c>
      <c r="U98" s="10" t="s">
        <v>2580</v>
      </c>
      <c r="V98" s="10">
        <v>2710193200</v>
      </c>
      <c r="W98" s="10" t="s">
        <v>2582</v>
      </c>
      <c r="X98" s="10" t="s">
        <v>2861</v>
      </c>
      <c r="Y98" s="10" t="s">
        <v>2850</v>
      </c>
      <c r="Z98" s="10" t="s">
        <v>2659</v>
      </c>
      <c r="AA98" s="10" t="s">
        <v>2862</v>
      </c>
    </row>
    <row r="99" spans="1:27" s="14" customFormat="1" ht="13" x14ac:dyDescent="0.35">
      <c r="A99" s="10">
        <v>35094860</v>
      </c>
      <c r="B99" s="10">
        <v>860</v>
      </c>
      <c r="C99" s="11" t="s">
        <v>2863</v>
      </c>
      <c r="D99" s="11"/>
      <c r="E99" s="11"/>
      <c r="F99" s="11" t="s">
        <v>46</v>
      </c>
      <c r="G99" s="10" t="s">
        <v>2834</v>
      </c>
      <c r="H99" s="41" t="s">
        <v>140</v>
      </c>
      <c r="I99" s="41"/>
      <c r="J99" s="10"/>
      <c r="K99" s="10" t="s">
        <v>51</v>
      </c>
      <c r="L99" s="10" t="s">
        <v>67</v>
      </c>
      <c r="M99" s="13">
        <v>42312</v>
      </c>
      <c r="N99" s="10" t="s">
        <v>92</v>
      </c>
      <c r="O99" s="134"/>
      <c r="P99" s="15" t="s">
        <v>2577</v>
      </c>
      <c r="Q99" s="11"/>
      <c r="R99" s="10"/>
      <c r="S99" s="10" t="s">
        <v>536</v>
      </c>
      <c r="T99" s="10" t="s">
        <v>536</v>
      </c>
      <c r="U99" s="10" t="s">
        <v>2580</v>
      </c>
      <c r="V99" s="10">
        <v>3819000000</v>
      </c>
      <c r="W99" s="10" t="s">
        <v>2582</v>
      </c>
      <c r="X99" s="10" t="s">
        <v>2864</v>
      </c>
      <c r="Y99" s="10" t="s">
        <v>2836</v>
      </c>
      <c r="Z99" s="10" t="s">
        <v>2664</v>
      </c>
      <c r="AA99" s="10" t="s">
        <v>2865</v>
      </c>
    </row>
    <row r="100" spans="1:27" s="14" customFormat="1" ht="13" x14ac:dyDescent="0.35">
      <c r="A100" s="10">
        <v>35183868</v>
      </c>
      <c r="B100" s="10">
        <v>868</v>
      </c>
      <c r="C100" s="11" t="s">
        <v>2866</v>
      </c>
      <c r="D100" s="11"/>
      <c r="E100" s="11"/>
      <c r="F100" s="11" t="s">
        <v>46</v>
      </c>
      <c r="G100" s="10" t="s">
        <v>2867</v>
      </c>
      <c r="H100" s="41" t="s">
        <v>140</v>
      </c>
      <c r="I100" s="41"/>
      <c r="J100" s="10"/>
      <c r="K100" s="10" t="s">
        <v>51</v>
      </c>
      <c r="L100" s="10" t="s">
        <v>52</v>
      </c>
      <c r="M100" s="13">
        <v>40723</v>
      </c>
      <c r="N100" s="10" t="s">
        <v>92</v>
      </c>
      <c r="O100" s="134"/>
      <c r="P100" s="15" t="s">
        <v>2577</v>
      </c>
      <c r="Q100" s="11"/>
      <c r="R100" s="10"/>
      <c r="S100" s="10">
        <v>31072868</v>
      </c>
      <c r="T100" s="10" t="s">
        <v>2868</v>
      </c>
      <c r="U100" s="10" t="s">
        <v>2594</v>
      </c>
      <c r="V100" s="10">
        <v>3819000000</v>
      </c>
      <c r="W100" s="10" t="s">
        <v>2582</v>
      </c>
      <c r="X100" s="10" t="s">
        <v>2864</v>
      </c>
      <c r="Y100" s="10" t="s">
        <v>2850</v>
      </c>
      <c r="Z100" s="10" t="s">
        <v>2655</v>
      </c>
      <c r="AA100" s="10" t="s">
        <v>2869</v>
      </c>
    </row>
    <row r="101" spans="1:27" s="14" customFormat="1" ht="13" x14ac:dyDescent="0.35">
      <c r="A101" s="10">
        <v>31072868</v>
      </c>
      <c r="B101" s="10">
        <v>868</v>
      </c>
      <c r="C101" s="11" t="s">
        <v>2868</v>
      </c>
      <c r="D101" s="11"/>
      <c r="E101" s="11"/>
      <c r="F101" s="11" t="s">
        <v>46</v>
      </c>
      <c r="G101" s="10" t="s">
        <v>2848</v>
      </c>
      <c r="H101" s="41" t="s">
        <v>140</v>
      </c>
      <c r="I101" s="41"/>
      <c r="J101" s="10"/>
      <c r="K101" s="10" t="s">
        <v>51</v>
      </c>
      <c r="L101" s="10" t="s">
        <v>67</v>
      </c>
      <c r="M101" s="13">
        <v>42368</v>
      </c>
      <c r="N101" s="10" t="s">
        <v>53</v>
      </c>
      <c r="O101" s="134"/>
      <c r="P101" s="15" t="s">
        <v>2577</v>
      </c>
      <c r="Q101" s="11"/>
      <c r="R101" s="10"/>
      <c r="S101" s="10" t="s">
        <v>536</v>
      </c>
      <c r="T101" s="10" t="s">
        <v>536</v>
      </c>
      <c r="U101" s="10" t="s">
        <v>2580</v>
      </c>
      <c r="V101" s="10">
        <v>2710199200</v>
      </c>
      <c r="W101" s="10" t="s">
        <v>2582</v>
      </c>
      <c r="X101" s="10" t="s">
        <v>2870</v>
      </c>
      <c r="Y101" s="10" t="s">
        <v>2850</v>
      </c>
      <c r="Z101" s="10" t="s">
        <v>2659</v>
      </c>
      <c r="AA101" s="10" t="s">
        <v>2871</v>
      </c>
    </row>
    <row r="102" spans="1:27" s="14" customFormat="1" ht="13" x14ac:dyDescent="0.35">
      <c r="A102" s="10">
        <v>35591868</v>
      </c>
      <c r="B102" s="10">
        <v>868</v>
      </c>
      <c r="C102" s="11" t="s">
        <v>2872</v>
      </c>
      <c r="D102" s="11"/>
      <c r="E102" s="11"/>
      <c r="F102" s="11" t="s">
        <v>46</v>
      </c>
      <c r="G102" s="10" t="s">
        <v>2848</v>
      </c>
      <c r="H102" s="41" t="s">
        <v>140</v>
      </c>
      <c r="I102" s="41"/>
      <c r="J102" s="10"/>
      <c r="K102" s="10" t="s">
        <v>51</v>
      </c>
      <c r="L102" s="10" t="s">
        <v>67</v>
      </c>
      <c r="M102" s="13">
        <v>42368</v>
      </c>
      <c r="N102" s="10" t="s">
        <v>604</v>
      </c>
      <c r="O102" s="134"/>
      <c r="P102" s="15" t="s">
        <v>2577</v>
      </c>
      <c r="Q102" s="11"/>
      <c r="R102" s="10"/>
      <c r="S102" s="10" t="s">
        <v>536</v>
      </c>
      <c r="T102" s="10" t="s">
        <v>536</v>
      </c>
      <c r="U102" s="10" t="s">
        <v>2580</v>
      </c>
      <c r="V102" s="10">
        <v>2710193200</v>
      </c>
      <c r="W102" s="10" t="s">
        <v>2582</v>
      </c>
      <c r="X102" s="10" t="s">
        <v>2873</v>
      </c>
      <c r="Y102" s="10" t="s">
        <v>2850</v>
      </c>
      <c r="Z102" s="10" t="s">
        <v>2659</v>
      </c>
      <c r="AA102" s="10" t="s">
        <v>2874</v>
      </c>
    </row>
    <row r="103" spans="1:27" s="14" customFormat="1" ht="13" x14ac:dyDescent="0.35">
      <c r="A103" s="10">
        <v>35591849</v>
      </c>
      <c r="B103" s="10">
        <v>849</v>
      </c>
      <c r="C103" s="11" t="s">
        <v>2875</v>
      </c>
      <c r="D103" s="11"/>
      <c r="E103" s="11"/>
      <c r="F103" s="11" t="s">
        <v>46</v>
      </c>
      <c r="G103" s="10" t="s">
        <v>47</v>
      </c>
      <c r="H103" s="41" t="s">
        <v>48</v>
      </c>
      <c r="I103" s="41"/>
      <c r="J103" s="10"/>
      <c r="K103" s="10" t="s">
        <v>51</v>
      </c>
      <c r="L103" s="10" t="s">
        <v>67</v>
      </c>
      <c r="M103" s="13">
        <v>42368</v>
      </c>
      <c r="N103" s="10" t="s">
        <v>604</v>
      </c>
      <c r="O103" s="134"/>
      <c r="P103" s="15" t="s">
        <v>2577</v>
      </c>
      <c r="Q103" s="11"/>
      <c r="R103" s="10"/>
      <c r="S103" s="10" t="s">
        <v>536</v>
      </c>
      <c r="T103" s="10" t="s">
        <v>536</v>
      </c>
      <c r="U103" s="10" t="s">
        <v>2580</v>
      </c>
      <c r="V103" s="10">
        <v>2710193200</v>
      </c>
      <c r="W103" s="10" t="s">
        <v>2582</v>
      </c>
      <c r="X103" s="10" t="s">
        <v>2873</v>
      </c>
      <c r="Y103" s="10" t="s">
        <v>2663</v>
      </c>
      <c r="Z103" s="10" t="s">
        <v>2664</v>
      </c>
      <c r="AA103" s="10" t="s">
        <v>2876</v>
      </c>
    </row>
    <row r="104" spans="1:27" s="14" customFormat="1" ht="13" x14ac:dyDescent="0.35">
      <c r="A104" s="10">
        <v>31073872</v>
      </c>
      <c r="B104" s="10">
        <v>872</v>
      </c>
      <c r="C104" s="11" t="s">
        <v>2877</v>
      </c>
      <c r="D104" s="11"/>
      <c r="E104" s="11"/>
      <c r="F104" s="11" t="s">
        <v>46</v>
      </c>
      <c r="G104" s="10" t="s">
        <v>2657</v>
      </c>
      <c r="H104" s="41" t="s">
        <v>140</v>
      </c>
      <c r="I104" s="41"/>
      <c r="J104" s="10"/>
      <c r="K104" s="10" t="s">
        <v>51</v>
      </c>
      <c r="L104" s="10" t="s">
        <v>67</v>
      </c>
      <c r="M104" s="13">
        <v>42368</v>
      </c>
      <c r="N104" s="10" t="s">
        <v>604</v>
      </c>
      <c r="O104" s="134"/>
      <c r="P104" s="15" t="s">
        <v>2577</v>
      </c>
      <c r="Q104" s="11"/>
      <c r="R104" s="10"/>
      <c r="S104" s="10" t="s">
        <v>536</v>
      </c>
      <c r="T104" s="10" t="s">
        <v>536</v>
      </c>
      <c r="U104" s="10" t="s">
        <v>2580</v>
      </c>
      <c r="V104" s="10">
        <v>2710199200</v>
      </c>
      <c r="W104" s="10" t="s">
        <v>2582</v>
      </c>
      <c r="X104" s="10" t="s">
        <v>2878</v>
      </c>
      <c r="Y104" s="10" t="s">
        <v>2658</v>
      </c>
      <c r="Z104" s="10" t="s">
        <v>2659</v>
      </c>
      <c r="AA104" s="10" t="s">
        <v>2879</v>
      </c>
    </row>
    <row r="105" spans="1:27" s="14" customFormat="1" ht="13" x14ac:dyDescent="0.35">
      <c r="A105" s="10">
        <v>35091868</v>
      </c>
      <c r="B105" s="10">
        <v>868</v>
      </c>
      <c r="C105" s="11" t="s">
        <v>2880</v>
      </c>
      <c r="D105" s="11"/>
      <c r="E105" s="11"/>
      <c r="F105" s="11" t="s">
        <v>46</v>
      </c>
      <c r="G105" s="10" t="s">
        <v>2867</v>
      </c>
      <c r="H105" s="41" t="s">
        <v>140</v>
      </c>
      <c r="I105" s="41"/>
      <c r="J105" s="10"/>
      <c r="K105" s="10" t="s">
        <v>51</v>
      </c>
      <c r="L105" s="10" t="s">
        <v>52</v>
      </c>
      <c r="M105" s="13">
        <v>40723</v>
      </c>
      <c r="N105" s="10" t="s">
        <v>53</v>
      </c>
      <c r="O105" s="134"/>
      <c r="P105" s="15" t="s">
        <v>2577</v>
      </c>
      <c r="Q105" s="11"/>
      <c r="R105" s="10"/>
      <c r="S105" s="10">
        <v>31073868</v>
      </c>
      <c r="T105" s="10" t="s">
        <v>2881</v>
      </c>
      <c r="U105" s="10" t="s">
        <v>2594</v>
      </c>
      <c r="V105" s="10">
        <v>2710193200</v>
      </c>
      <c r="W105" s="10" t="s">
        <v>2582</v>
      </c>
      <c r="X105" s="10" t="s">
        <v>2882</v>
      </c>
      <c r="Y105" s="10" t="s">
        <v>2883</v>
      </c>
      <c r="Z105" s="10" t="s">
        <v>88</v>
      </c>
      <c r="AA105" s="10" t="s">
        <v>2884</v>
      </c>
    </row>
    <row r="106" spans="1:27" s="14" customFormat="1" ht="13" x14ac:dyDescent="0.35">
      <c r="A106" s="10">
        <v>31073868</v>
      </c>
      <c r="B106" s="10">
        <v>868</v>
      </c>
      <c r="C106" s="11" t="s">
        <v>2881</v>
      </c>
      <c r="D106" s="11"/>
      <c r="E106" s="11"/>
      <c r="F106" s="11" t="s">
        <v>46</v>
      </c>
      <c r="G106" s="10" t="s">
        <v>2848</v>
      </c>
      <c r="H106" s="41" t="s">
        <v>140</v>
      </c>
      <c r="I106" s="41"/>
      <c r="J106" s="10"/>
      <c r="K106" s="10" t="s">
        <v>51</v>
      </c>
      <c r="L106" s="10" t="s">
        <v>67</v>
      </c>
      <c r="M106" s="13">
        <v>42368</v>
      </c>
      <c r="N106" s="10" t="s">
        <v>604</v>
      </c>
      <c r="O106" s="134"/>
      <c r="P106" s="15" t="s">
        <v>2577</v>
      </c>
      <c r="Q106" s="11"/>
      <c r="R106" s="10"/>
      <c r="S106" s="10" t="s">
        <v>536</v>
      </c>
      <c r="T106" s="10" t="s">
        <v>536</v>
      </c>
      <c r="U106" s="10" t="s">
        <v>2580</v>
      </c>
      <c r="V106" s="10">
        <v>2710193200</v>
      </c>
      <c r="W106" s="10" t="s">
        <v>2582</v>
      </c>
      <c r="X106" s="10" t="s">
        <v>2878</v>
      </c>
      <c r="Y106" s="10" t="s">
        <v>2850</v>
      </c>
      <c r="Z106" s="10" t="s">
        <v>2659</v>
      </c>
      <c r="AA106" s="10" t="s">
        <v>2885</v>
      </c>
    </row>
    <row r="107" spans="1:27" s="14" customFormat="1" ht="13" x14ac:dyDescent="0.35">
      <c r="A107" s="10">
        <v>31073849</v>
      </c>
      <c r="B107" s="10">
        <v>849</v>
      </c>
      <c r="C107" s="11" t="s">
        <v>2886</v>
      </c>
      <c r="D107" s="11"/>
      <c r="E107" s="11"/>
      <c r="F107" s="11" t="s">
        <v>46</v>
      </c>
      <c r="G107" s="10" t="s">
        <v>47</v>
      </c>
      <c r="H107" s="41" t="s">
        <v>48</v>
      </c>
      <c r="I107" s="41"/>
      <c r="J107" s="10"/>
      <c r="K107" s="10" t="s">
        <v>51</v>
      </c>
      <c r="L107" s="10" t="s">
        <v>67</v>
      </c>
      <c r="M107" s="13">
        <v>42368</v>
      </c>
      <c r="N107" s="10" t="s">
        <v>604</v>
      </c>
      <c r="O107" s="134"/>
      <c r="P107" s="15" t="s">
        <v>2577</v>
      </c>
      <c r="Q107" s="11"/>
      <c r="R107" s="10"/>
      <c r="S107" s="10" t="s">
        <v>536</v>
      </c>
      <c r="T107" s="10" t="s">
        <v>536</v>
      </c>
      <c r="U107" s="10" t="s">
        <v>2580</v>
      </c>
      <c r="V107" s="10">
        <v>2710199200</v>
      </c>
      <c r="W107" s="10" t="s">
        <v>2582</v>
      </c>
      <c r="X107" s="10" t="s">
        <v>2878</v>
      </c>
      <c r="Y107" s="10" t="s">
        <v>2887</v>
      </c>
      <c r="Z107" s="10" t="s">
        <v>2664</v>
      </c>
      <c r="AA107" s="10" t="s">
        <v>2888</v>
      </c>
    </row>
    <row r="108" spans="1:27" s="14" customFormat="1" ht="13" x14ac:dyDescent="0.35">
      <c r="A108" s="10">
        <v>35093860</v>
      </c>
      <c r="B108" s="10">
        <v>860</v>
      </c>
      <c r="C108" s="11" t="s">
        <v>2889</v>
      </c>
      <c r="D108" s="11"/>
      <c r="E108" s="11"/>
      <c r="F108" s="11" t="s">
        <v>46</v>
      </c>
      <c r="G108" s="10" t="s">
        <v>2834</v>
      </c>
      <c r="H108" s="41" t="s">
        <v>140</v>
      </c>
      <c r="I108" s="41"/>
      <c r="J108" s="10"/>
      <c r="K108" s="10" t="s">
        <v>51</v>
      </c>
      <c r="L108" s="10" t="s">
        <v>67</v>
      </c>
      <c r="M108" s="13">
        <v>42312</v>
      </c>
      <c r="N108" s="10" t="s">
        <v>604</v>
      </c>
      <c r="O108" s="134"/>
      <c r="P108" s="15" t="s">
        <v>2577</v>
      </c>
      <c r="Q108" s="11"/>
      <c r="R108" s="10"/>
      <c r="S108" s="10" t="s">
        <v>536</v>
      </c>
      <c r="T108" s="10" t="s">
        <v>536</v>
      </c>
      <c r="U108" s="10" t="s">
        <v>2580</v>
      </c>
      <c r="V108" s="10">
        <v>2710193200</v>
      </c>
      <c r="W108" s="10" t="s">
        <v>2582</v>
      </c>
      <c r="X108" s="10" t="s">
        <v>2890</v>
      </c>
      <c r="Y108" s="10" t="s">
        <v>2836</v>
      </c>
      <c r="Z108" s="10" t="s">
        <v>2664</v>
      </c>
      <c r="AA108" s="10" t="s">
        <v>2891</v>
      </c>
    </row>
    <row r="109" spans="1:27" s="14" customFormat="1" ht="13" x14ac:dyDescent="0.35">
      <c r="A109" s="10">
        <v>35096860</v>
      </c>
      <c r="B109" s="10">
        <v>860</v>
      </c>
      <c r="C109" s="11" t="s">
        <v>2892</v>
      </c>
      <c r="D109" s="11"/>
      <c r="E109" s="11"/>
      <c r="F109" s="11" t="s">
        <v>46</v>
      </c>
      <c r="G109" s="10" t="s">
        <v>2834</v>
      </c>
      <c r="H109" s="41" t="s">
        <v>140</v>
      </c>
      <c r="I109" s="41"/>
      <c r="J109" s="10"/>
      <c r="K109" s="10" t="s">
        <v>51</v>
      </c>
      <c r="L109" s="10" t="s">
        <v>67</v>
      </c>
      <c r="M109" s="13">
        <v>42312</v>
      </c>
      <c r="N109" s="10" t="s">
        <v>92</v>
      </c>
      <c r="O109" s="134"/>
      <c r="P109" s="15" t="s">
        <v>2577</v>
      </c>
      <c r="Q109" s="11"/>
      <c r="R109" s="10"/>
      <c r="S109" s="10" t="s">
        <v>536</v>
      </c>
      <c r="T109" s="10" t="s">
        <v>536</v>
      </c>
      <c r="U109" s="10" t="s">
        <v>2580</v>
      </c>
      <c r="V109" s="10">
        <v>3819000000</v>
      </c>
      <c r="W109" s="10" t="s">
        <v>2582</v>
      </c>
      <c r="X109" s="10" t="s">
        <v>2893</v>
      </c>
      <c r="Y109" s="10" t="s">
        <v>2836</v>
      </c>
      <c r="Z109" s="10" t="s">
        <v>2664</v>
      </c>
      <c r="AA109" s="10" t="s">
        <v>2894</v>
      </c>
    </row>
    <row r="110" spans="1:27" s="14" customFormat="1" ht="13" x14ac:dyDescent="0.35">
      <c r="A110" s="10">
        <v>31074849</v>
      </c>
      <c r="B110" s="10">
        <v>849</v>
      </c>
      <c r="C110" s="11" t="s">
        <v>2895</v>
      </c>
      <c r="D110" s="11"/>
      <c r="E110" s="11"/>
      <c r="F110" s="11" t="s">
        <v>46</v>
      </c>
      <c r="G110" s="10" t="s">
        <v>47</v>
      </c>
      <c r="H110" s="41" t="s">
        <v>48</v>
      </c>
      <c r="I110" s="41"/>
      <c r="J110" s="10"/>
      <c r="K110" s="10" t="s">
        <v>51</v>
      </c>
      <c r="L110" s="10" t="s">
        <v>67</v>
      </c>
      <c r="M110" s="13">
        <v>42368</v>
      </c>
      <c r="N110" s="10" t="s">
        <v>604</v>
      </c>
      <c r="O110" s="134"/>
      <c r="P110" s="15" t="s">
        <v>2577</v>
      </c>
      <c r="Q110" s="11"/>
      <c r="R110" s="10"/>
      <c r="S110" s="10" t="s">
        <v>536</v>
      </c>
      <c r="T110" s="10" t="s">
        <v>536</v>
      </c>
      <c r="U110" s="10" t="s">
        <v>2580</v>
      </c>
      <c r="V110" s="10">
        <v>2710199200</v>
      </c>
      <c r="W110" s="10" t="s">
        <v>2582</v>
      </c>
      <c r="X110" s="10" t="s">
        <v>2896</v>
      </c>
      <c r="Y110" s="10" t="s">
        <v>2663</v>
      </c>
      <c r="Z110" s="10" t="s">
        <v>2664</v>
      </c>
      <c r="AA110" s="10" t="s">
        <v>2897</v>
      </c>
    </row>
    <row r="111" spans="1:27" s="14" customFormat="1" ht="13" x14ac:dyDescent="0.35">
      <c r="A111" s="10">
        <v>35095860</v>
      </c>
      <c r="B111" s="10">
        <v>860</v>
      </c>
      <c r="C111" s="11" t="s">
        <v>2898</v>
      </c>
      <c r="D111" s="11"/>
      <c r="E111" s="11"/>
      <c r="F111" s="11" t="s">
        <v>46</v>
      </c>
      <c r="G111" s="10" t="s">
        <v>2834</v>
      </c>
      <c r="H111" s="41" t="s">
        <v>140</v>
      </c>
      <c r="I111" s="41"/>
      <c r="J111" s="10"/>
      <c r="K111" s="10" t="s">
        <v>51</v>
      </c>
      <c r="L111" s="10" t="s">
        <v>67</v>
      </c>
      <c r="M111" s="13">
        <v>42312</v>
      </c>
      <c r="N111" s="10" t="s">
        <v>604</v>
      </c>
      <c r="O111" s="134"/>
      <c r="P111" s="15" t="s">
        <v>2577</v>
      </c>
      <c r="Q111" s="11"/>
      <c r="R111" s="10"/>
      <c r="S111" s="10" t="s">
        <v>536</v>
      </c>
      <c r="T111" s="10" t="s">
        <v>536</v>
      </c>
      <c r="U111" s="10" t="s">
        <v>2580</v>
      </c>
      <c r="V111" s="10">
        <v>3819000000</v>
      </c>
      <c r="W111" s="10" t="s">
        <v>2582</v>
      </c>
      <c r="X111" s="10" t="s">
        <v>2899</v>
      </c>
      <c r="Y111" s="10" t="s">
        <v>2836</v>
      </c>
      <c r="Z111" s="10" t="s">
        <v>2664</v>
      </c>
      <c r="AA111" s="10" t="s">
        <v>2900</v>
      </c>
    </row>
    <row r="112" spans="1:27" s="14" customFormat="1" ht="13" x14ac:dyDescent="0.35">
      <c r="A112" s="10">
        <v>35097860</v>
      </c>
      <c r="B112" s="10">
        <v>860</v>
      </c>
      <c r="C112" s="11" t="s">
        <v>2901</v>
      </c>
      <c r="D112" s="11"/>
      <c r="E112" s="11"/>
      <c r="F112" s="11" t="s">
        <v>46</v>
      </c>
      <c r="G112" s="10" t="s">
        <v>2834</v>
      </c>
      <c r="H112" s="41" t="s">
        <v>140</v>
      </c>
      <c r="I112" s="41"/>
      <c r="J112" s="10"/>
      <c r="K112" s="10" t="s">
        <v>51</v>
      </c>
      <c r="L112" s="10" t="s">
        <v>67</v>
      </c>
      <c r="M112" s="13">
        <v>42312</v>
      </c>
      <c r="N112" s="10" t="s">
        <v>604</v>
      </c>
      <c r="O112" s="134"/>
      <c r="P112" s="15" t="s">
        <v>2577</v>
      </c>
      <c r="Q112" s="11"/>
      <c r="R112" s="10"/>
      <c r="S112" s="10" t="s">
        <v>536</v>
      </c>
      <c r="T112" s="10" t="s">
        <v>536</v>
      </c>
      <c r="U112" s="10" t="s">
        <v>2580</v>
      </c>
      <c r="V112" s="10">
        <v>3819000000</v>
      </c>
      <c r="W112" s="10" t="s">
        <v>2582</v>
      </c>
      <c r="X112" s="10" t="s">
        <v>2902</v>
      </c>
      <c r="Y112" s="10" t="s">
        <v>2836</v>
      </c>
      <c r="Z112" s="10" t="s">
        <v>2664</v>
      </c>
      <c r="AA112" s="10" t="s">
        <v>2903</v>
      </c>
    </row>
    <row r="113" spans="1:27" s="14" customFormat="1" ht="13" x14ac:dyDescent="0.35">
      <c r="A113" s="10">
        <v>39192816</v>
      </c>
      <c r="B113" s="10">
        <v>816</v>
      </c>
      <c r="C113" s="11" t="s">
        <v>2904</v>
      </c>
      <c r="D113" s="11"/>
      <c r="E113" s="11"/>
      <c r="F113" s="11" t="s">
        <v>46</v>
      </c>
      <c r="G113" s="10" t="s">
        <v>2905</v>
      </c>
      <c r="H113" s="41" t="s">
        <v>140</v>
      </c>
      <c r="I113" s="41"/>
      <c r="J113" s="10"/>
      <c r="K113" s="10" t="s">
        <v>51</v>
      </c>
      <c r="L113" s="10" t="s">
        <v>67</v>
      </c>
      <c r="M113" s="13">
        <v>42368</v>
      </c>
      <c r="N113" s="10" t="s">
        <v>604</v>
      </c>
      <c r="O113" s="134"/>
      <c r="P113" s="15" t="s">
        <v>2577</v>
      </c>
      <c r="Q113" s="11"/>
      <c r="R113" s="10"/>
      <c r="S113" s="10" t="s">
        <v>536</v>
      </c>
      <c r="T113" s="10" t="s">
        <v>536</v>
      </c>
      <c r="U113" s="10" t="s">
        <v>2580</v>
      </c>
      <c r="V113" s="10">
        <v>2710199900</v>
      </c>
      <c r="W113" s="10" t="s">
        <v>2582</v>
      </c>
      <c r="X113" s="10" t="s">
        <v>2906</v>
      </c>
      <c r="Y113" s="10" t="s">
        <v>2907</v>
      </c>
      <c r="Z113" s="10" t="s">
        <v>2664</v>
      </c>
      <c r="AA113" s="10" t="s">
        <v>2908</v>
      </c>
    </row>
    <row r="114" spans="1:27" s="14" customFormat="1" ht="13" x14ac:dyDescent="0.35">
      <c r="A114" s="10">
        <v>39192885</v>
      </c>
      <c r="B114" s="10">
        <v>885</v>
      </c>
      <c r="C114" s="11" t="s">
        <v>2909</v>
      </c>
      <c r="D114" s="11"/>
      <c r="E114" s="11"/>
      <c r="F114" s="11" t="s">
        <v>46</v>
      </c>
      <c r="G114" s="10" t="s">
        <v>2910</v>
      </c>
      <c r="H114" s="41" t="s">
        <v>140</v>
      </c>
      <c r="I114" s="41"/>
      <c r="J114" s="10"/>
      <c r="K114" s="10" t="s">
        <v>51</v>
      </c>
      <c r="L114" s="10" t="s">
        <v>67</v>
      </c>
      <c r="M114" s="13">
        <v>42368</v>
      </c>
      <c r="N114" s="10" t="s">
        <v>604</v>
      </c>
      <c r="O114" s="134"/>
      <c r="P114" s="15" t="s">
        <v>2577</v>
      </c>
      <c r="Q114" s="11"/>
      <c r="R114" s="10"/>
      <c r="S114" s="10" t="s">
        <v>536</v>
      </c>
      <c r="T114" s="10" t="s">
        <v>536</v>
      </c>
      <c r="U114" s="10" t="s">
        <v>2580</v>
      </c>
      <c r="V114" s="10">
        <v>2710199900</v>
      </c>
      <c r="W114" s="10" t="s">
        <v>2582</v>
      </c>
      <c r="X114" s="10" t="s">
        <v>2906</v>
      </c>
      <c r="Y114" s="10" t="s">
        <v>2911</v>
      </c>
      <c r="Z114" s="10" t="s">
        <v>2912</v>
      </c>
      <c r="AA114" s="10" t="s">
        <v>2913</v>
      </c>
    </row>
    <row r="115" spans="1:27" s="14" customFormat="1" ht="13" x14ac:dyDescent="0.35">
      <c r="A115" s="10">
        <v>39193846</v>
      </c>
      <c r="B115" s="10">
        <v>846</v>
      </c>
      <c r="C115" s="11" t="s">
        <v>2914</v>
      </c>
      <c r="D115" s="11"/>
      <c r="E115" s="11"/>
      <c r="F115" s="11" t="s">
        <v>46</v>
      </c>
      <c r="G115" s="10" t="s">
        <v>2667</v>
      </c>
      <c r="H115" s="41" t="s">
        <v>140</v>
      </c>
      <c r="I115" s="41"/>
      <c r="J115" s="10"/>
      <c r="K115" s="10" t="s">
        <v>51</v>
      </c>
      <c r="L115" s="10" t="s">
        <v>67</v>
      </c>
      <c r="M115" s="13">
        <v>42368</v>
      </c>
      <c r="N115" s="10" t="s">
        <v>53</v>
      </c>
      <c r="O115" s="134"/>
      <c r="P115" s="15" t="s">
        <v>2577</v>
      </c>
      <c r="Q115" s="11"/>
      <c r="R115" s="10"/>
      <c r="S115" s="10" t="s">
        <v>536</v>
      </c>
      <c r="T115" s="10" t="s">
        <v>536</v>
      </c>
      <c r="U115" s="10" t="s">
        <v>2580</v>
      </c>
      <c r="V115" s="10">
        <v>2710199900</v>
      </c>
      <c r="W115" s="10" t="s">
        <v>2582</v>
      </c>
      <c r="X115" s="10" t="s">
        <v>2906</v>
      </c>
      <c r="Y115" s="10" t="s">
        <v>2915</v>
      </c>
      <c r="Z115" s="10" t="s">
        <v>2664</v>
      </c>
      <c r="AA115" s="10" t="s">
        <v>2916</v>
      </c>
    </row>
    <row r="116" spans="1:27" s="14" customFormat="1" ht="13" x14ac:dyDescent="0.35">
      <c r="A116" s="10">
        <v>39192846</v>
      </c>
      <c r="B116" s="10">
        <v>846</v>
      </c>
      <c r="C116" s="11" t="s">
        <v>2917</v>
      </c>
      <c r="D116" s="11"/>
      <c r="E116" s="11"/>
      <c r="F116" s="11" t="s">
        <v>46</v>
      </c>
      <c r="G116" s="10" t="s">
        <v>2918</v>
      </c>
      <c r="H116" s="41" t="s">
        <v>140</v>
      </c>
      <c r="I116" s="41"/>
      <c r="J116" s="10"/>
      <c r="K116" s="10" t="s">
        <v>51</v>
      </c>
      <c r="L116" s="10" t="s">
        <v>52</v>
      </c>
      <c r="M116" s="13">
        <v>40646</v>
      </c>
      <c r="N116" s="10" t="s">
        <v>53</v>
      </c>
      <c r="O116" s="134"/>
      <c r="P116" s="15" t="s">
        <v>2577</v>
      </c>
      <c r="Q116" s="11"/>
      <c r="R116" s="10"/>
      <c r="S116" s="10">
        <v>39193846</v>
      </c>
      <c r="T116" s="10" t="s">
        <v>2914</v>
      </c>
      <c r="U116" s="10" t="s">
        <v>2594</v>
      </c>
      <c r="V116" s="10">
        <v>2710199900</v>
      </c>
      <c r="W116" s="10" t="s">
        <v>2582</v>
      </c>
      <c r="X116" s="10" t="s">
        <v>2906</v>
      </c>
      <c r="Y116" s="10" t="s">
        <v>2915</v>
      </c>
      <c r="Z116" s="10" t="s">
        <v>2919</v>
      </c>
      <c r="AA116" s="10" t="s">
        <v>2920</v>
      </c>
    </row>
    <row r="117" spans="1:27" s="14" customFormat="1" ht="13" x14ac:dyDescent="0.35">
      <c r="A117" s="10">
        <v>39192807</v>
      </c>
      <c r="B117" s="10">
        <v>807</v>
      </c>
      <c r="C117" s="11" t="s">
        <v>2921</v>
      </c>
      <c r="D117" s="11"/>
      <c r="E117" s="11"/>
      <c r="F117" s="11" t="s">
        <v>46</v>
      </c>
      <c r="G117" s="10" t="s">
        <v>669</v>
      </c>
      <c r="H117" s="41" t="s">
        <v>140</v>
      </c>
      <c r="I117" s="41"/>
      <c r="J117" s="10"/>
      <c r="K117" s="10" t="s">
        <v>51</v>
      </c>
      <c r="L117" s="10" t="s">
        <v>67</v>
      </c>
      <c r="M117" s="13">
        <v>42368</v>
      </c>
      <c r="N117" s="10" t="s">
        <v>604</v>
      </c>
      <c r="O117" s="134"/>
      <c r="P117" s="15" t="s">
        <v>2577</v>
      </c>
      <c r="Q117" s="11"/>
      <c r="R117" s="10"/>
      <c r="S117" s="10" t="s">
        <v>536</v>
      </c>
      <c r="T117" s="10" t="s">
        <v>536</v>
      </c>
      <c r="U117" s="10" t="s">
        <v>2580</v>
      </c>
      <c r="V117" s="10">
        <v>2710199900</v>
      </c>
      <c r="W117" s="10" t="s">
        <v>2582</v>
      </c>
      <c r="X117" s="10" t="s">
        <v>2906</v>
      </c>
      <c r="Y117" s="10" t="s">
        <v>525</v>
      </c>
      <c r="Z117" s="10" t="s">
        <v>2664</v>
      </c>
      <c r="AA117" s="10" t="s">
        <v>2922</v>
      </c>
    </row>
    <row r="118" spans="1:27" s="14" customFormat="1" ht="13" x14ac:dyDescent="0.35">
      <c r="A118" s="10">
        <v>39000816</v>
      </c>
      <c r="B118" s="10">
        <v>816</v>
      </c>
      <c r="C118" s="11" t="s">
        <v>2923</v>
      </c>
      <c r="D118" s="11"/>
      <c r="E118" s="11"/>
      <c r="F118" s="11" t="s">
        <v>46</v>
      </c>
      <c r="G118" s="10" t="s">
        <v>2905</v>
      </c>
      <c r="H118" s="41" t="s">
        <v>140</v>
      </c>
      <c r="I118" s="41"/>
      <c r="J118" s="10"/>
      <c r="K118" s="10" t="s">
        <v>51</v>
      </c>
      <c r="L118" s="10" t="s">
        <v>67</v>
      </c>
      <c r="M118" s="13">
        <v>42368</v>
      </c>
      <c r="N118" s="10" t="s">
        <v>92</v>
      </c>
      <c r="O118" s="134"/>
      <c r="P118" s="15" t="s">
        <v>2577</v>
      </c>
      <c r="Q118" s="11"/>
      <c r="R118" s="10"/>
      <c r="S118" s="10" t="s">
        <v>536</v>
      </c>
      <c r="T118" s="10" t="s">
        <v>536</v>
      </c>
      <c r="U118" s="10" t="s">
        <v>2580</v>
      </c>
      <c r="V118" s="10">
        <v>3403990000</v>
      </c>
      <c r="W118" s="10" t="s">
        <v>2582</v>
      </c>
      <c r="X118" s="10" t="s">
        <v>2924</v>
      </c>
      <c r="Y118" s="10" t="s">
        <v>2925</v>
      </c>
      <c r="Z118" s="10" t="s">
        <v>2664</v>
      </c>
      <c r="AA118" s="10" t="s">
        <v>2926</v>
      </c>
    </row>
    <row r="119" spans="1:27" s="14" customFormat="1" ht="13" x14ac:dyDescent="0.35">
      <c r="A119" s="10">
        <v>39001885</v>
      </c>
      <c r="B119" s="10">
        <v>885</v>
      </c>
      <c r="C119" s="11" t="s">
        <v>2927</v>
      </c>
      <c r="D119" s="11"/>
      <c r="E119" s="11"/>
      <c r="F119" s="11" t="s">
        <v>46</v>
      </c>
      <c r="G119" s="10" t="s">
        <v>2928</v>
      </c>
      <c r="H119" s="41" t="s">
        <v>140</v>
      </c>
      <c r="I119" s="41"/>
      <c r="J119" s="10"/>
      <c r="K119" s="10" t="s">
        <v>51</v>
      </c>
      <c r="L119" s="10" t="s">
        <v>67</v>
      </c>
      <c r="M119" s="13">
        <v>42368</v>
      </c>
      <c r="N119" s="10" t="s">
        <v>92</v>
      </c>
      <c r="O119" s="134"/>
      <c r="P119" s="15" t="s">
        <v>2577</v>
      </c>
      <c r="Q119" s="11"/>
      <c r="R119" s="10"/>
      <c r="S119" s="10" t="s">
        <v>536</v>
      </c>
      <c r="T119" s="10" t="s">
        <v>536</v>
      </c>
      <c r="U119" s="10" t="s">
        <v>2580</v>
      </c>
      <c r="V119" s="10">
        <v>3403990000</v>
      </c>
      <c r="W119" s="10" t="s">
        <v>2582</v>
      </c>
      <c r="X119" s="10" t="s">
        <v>2924</v>
      </c>
      <c r="Y119" s="10" t="s">
        <v>2929</v>
      </c>
      <c r="Z119" s="10" t="s">
        <v>2912</v>
      </c>
      <c r="AA119" s="10" t="s">
        <v>2930</v>
      </c>
    </row>
    <row r="120" spans="1:27" s="14" customFormat="1" ht="13" x14ac:dyDescent="0.35">
      <c r="A120" s="10">
        <v>39001846</v>
      </c>
      <c r="B120" s="10">
        <v>846</v>
      </c>
      <c r="C120" s="11" t="s">
        <v>2931</v>
      </c>
      <c r="D120" s="11"/>
      <c r="E120" s="11"/>
      <c r="F120" s="11" t="s">
        <v>46</v>
      </c>
      <c r="G120" s="10" t="s">
        <v>2667</v>
      </c>
      <c r="H120" s="41" t="s">
        <v>140</v>
      </c>
      <c r="I120" s="41"/>
      <c r="J120" s="10"/>
      <c r="K120" s="10" t="s">
        <v>51</v>
      </c>
      <c r="L120" s="10" t="s">
        <v>67</v>
      </c>
      <c r="M120" s="13">
        <v>42368</v>
      </c>
      <c r="N120" s="10" t="s">
        <v>92</v>
      </c>
      <c r="O120" s="134"/>
      <c r="P120" s="15" t="s">
        <v>2577</v>
      </c>
      <c r="Q120" s="11"/>
      <c r="R120" s="10"/>
      <c r="S120" s="10" t="s">
        <v>536</v>
      </c>
      <c r="T120" s="10" t="s">
        <v>536</v>
      </c>
      <c r="U120" s="10" t="s">
        <v>2580</v>
      </c>
      <c r="V120" s="10">
        <v>3403990000</v>
      </c>
      <c r="W120" s="10" t="s">
        <v>2582</v>
      </c>
      <c r="X120" s="10" t="s">
        <v>2924</v>
      </c>
      <c r="Y120" s="10" t="s">
        <v>2671</v>
      </c>
      <c r="Z120" s="10" t="s">
        <v>2664</v>
      </c>
      <c r="AA120" s="10" t="s">
        <v>2932</v>
      </c>
    </row>
    <row r="121" spans="1:27" s="14" customFormat="1" ht="13" x14ac:dyDescent="0.35">
      <c r="A121" s="10">
        <v>39000846</v>
      </c>
      <c r="B121" s="10">
        <v>846</v>
      </c>
      <c r="C121" s="11" t="s">
        <v>2933</v>
      </c>
      <c r="D121" s="11"/>
      <c r="E121" s="11"/>
      <c r="F121" s="11" t="s">
        <v>46</v>
      </c>
      <c r="G121" s="10" t="s">
        <v>2918</v>
      </c>
      <c r="H121" s="41" t="s">
        <v>140</v>
      </c>
      <c r="I121" s="41"/>
      <c r="J121" s="10"/>
      <c r="K121" s="10" t="s">
        <v>51</v>
      </c>
      <c r="L121" s="10" t="s">
        <v>52</v>
      </c>
      <c r="M121" s="13">
        <v>40648</v>
      </c>
      <c r="N121" s="10" t="s">
        <v>92</v>
      </c>
      <c r="O121" s="134"/>
      <c r="P121" s="15" t="s">
        <v>2577</v>
      </c>
      <c r="Q121" s="11"/>
      <c r="R121" s="10"/>
      <c r="S121" s="10">
        <v>39001846</v>
      </c>
      <c r="T121" s="10" t="s">
        <v>2931</v>
      </c>
      <c r="U121" s="10" t="s">
        <v>2594</v>
      </c>
      <c r="V121" s="10">
        <v>3403990000</v>
      </c>
      <c r="W121" s="10" t="s">
        <v>2582</v>
      </c>
      <c r="X121" s="10" t="s">
        <v>2924</v>
      </c>
      <c r="Y121" s="10" t="s">
        <v>2671</v>
      </c>
      <c r="Z121" s="10" t="s">
        <v>2655</v>
      </c>
      <c r="AA121" s="10" t="s">
        <v>2934</v>
      </c>
    </row>
    <row r="122" spans="1:27" s="14" customFormat="1" ht="13" x14ac:dyDescent="0.35">
      <c r="A122" s="10">
        <v>39000807</v>
      </c>
      <c r="B122" s="10">
        <v>807</v>
      </c>
      <c r="C122" s="11" t="s">
        <v>2935</v>
      </c>
      <c r="D122" s="11"/>
      <c r="E122" s="11"/>
      <c r="F122" s="11" t="s">
        <v>46</v>
      </c>
      <c r="G122" s="10" t="s">
        <v>669</v>
      </c>
      <c r="H122" s="41" t="s">
        <v>140</v>
      </c>
      <c r="I122" s="41"/>
      <c r="J122" s="10"/>
      <c r="K122" s="10" t="s">
        <v>51</v>
      </c>
      <c r="L122" s="10" t="s">
        <v>67</v>
      </c>
      <c r="M122" s="13">
        <v>42368</v>
      </c>
      <c r="N122" s="10" t="s">
        <v>92</v>
      </c>
      <c r="O122" s="134"/>
      <c r="P122" s="15" t="s">
        <v>2577</v>
      </c>
      <c r="Q122" s="11"/>
      <c r="R122" s="10"/>
      <c r="S122" s="10" t="s">
        <v>536</v>
      </c>
      <c r="T122" s="10" t="s">
        <v>536</v>
      </c>
      <c r="U122" s="10" t="s">
        <v>2580</v>
      </c>
      <c r="V122" s="10">
        <v>3403990000</v>
      </c>
      <c r="W122" s="10" t="s">
        <v>2582</v>
      </c>
      <c r="X122" s="10" t="s">
        <v>2924</v>
      </c>
      <c r="Y122" s="10" t="s">
        <v>525</v>
      </c>
      <c r="Z122" s="10" t="s">
        <v>2664</v>
      </c>
      <c r="AA122" s="10" t="s">
        <v>2936</v>
      </c>
    </row>
    <row r="123" spans="1:27" s="14" customFormat="1" ht="13" x14ac:dyDescent="0.35">
      <c r="A123" s="10">
        <v>39011816</v>
      </c>
      <c r="B123" s="10">
        <v>816</v>
      </c>
      <c r="C123" s="11" t="s">
        <v>2937</v>
      </c>
      <c r="D123" s="11"/>
      <c r="E123" s="11"/>
      <c r="F123" s="11" t="s">
        <v>46</v>
      </c>
      <c r="G123" s="10" t="s">
        <v>2905</v>
      </c>
      <c r="H123" s="41" t="s">
        <v>140</v>
      </c>
      <c r="I123" s="41"/>
      <c r="J123" s="10"/>
      <c r="K123" s="10" t="s">
        <v>51</v>
      </c>
      <c r="L123" s="10" t="s">
        <v>67</v>
      </c>
      <c r="M123" s="13">
        <v>42368</v>
      </c>
      <c r="N123" s="10" t="s">
        <v>92</v>
      </c>
      <c r="O123" s="134"/>
      <c r="P123" s="15" t="s">
        <v>2577</v>
      </c>
      <c r="Q123" s="11"/>
      <c r="R123" s="10"/>
      <c r="S123" s="10" t="s">
        <v>536</v>
      </c>
      <c r="T123" s="10" t="s">
        <v>536</v>
      </c>
      <c r="U123" s="10" t="s">
        <v>2580</v>
      </c>
      <c r="V123" s="10" t="s">
        <v>604</v>
      </c>
      <c r="W123" s="10" t="s">
        <v>2582</v>
      </c>
      <c r="X123" s="10" t="s">
        <v>2938</v>
      </c>
      <c r="Y123" s="10" t="s">
        <v>2925</v>
      </c>
      <c r="Z123" s="10" t="s">
        <v>2664</v>
      </c>
      <c r="AA123" s="10" t="s">
        <v>2939</v>
      </c>
    </row>
    <row r="124" spans="1:27" s="14" customFormat="1" ht="13" x14ac:dyDescent="0.35">
      <c r="A124" s="10">
        <v>39012885</v>
      </c>
      <c r="B124" s="10">
        <v>885</v>
      </c>
      <c r="C124" s="11" t="s">
        <v>2940</v>
      </c>
      <c r="D124" s="11"/>
      <c r="E124" s="11"/>
      <c r="F124" s="11" t="s">
        <v>46</v>
      </c>
      <c r="G124" s="10" t="s">
        <v>2928</v>
      </c>
      <c r="H124" s="41" t="s">
        <v>140</v>
      </c>
      <c r="I124" s="41"/>
      <c r="J124" s="10"/>
      <c r="K124" s="10" t="s">
        <v>51</v>
      </c>
      <c r="L124" s="10" t="s">
        <v>67</v>
      </c>
      <c r="M124" s="13">
        <v>42368</v>
      </c>
      <c r="N124" s="10" t="s">
        <v>92</v>
      </c>
      <c r="O124" s="134"/>
      <c r="P124" s="15" t="s">
        <v>2577</v>
      </c>
      <c r="Q124" s="11"/>
      <c r="R124" s="10"/>
      <c r="S124" s="10" t="s">
        <v>536</v>
      </c>
      <c r="T124" s="10" t="s">
        <v>536</v>
      </c>
      <c r="U124" s="10" t="s">
        <v>2580</v>
      </c>
      <c r="V124" s="10">
        <v>3403190000</v>
      </c>
      <c r="W124" s="10" t="s">
        <v>2582</v>
      </c>
      <c r="X124" s="10" t="s">
        <v>2938</v>
      </c>
      <c r="Y124" s="10" t="s">
        <v>2911</v>
      </c>
      <c r="Z124" s="10" t="s">
        <v>2912</v>
      </c>
      <c r="AA124" s="10" t="s">
        <v>2941</v>
      </c>
    </row>
    <row r="125" spans="1:27" s="14" customFormat="1" ht="13" x14ac:dyDescent="0.35">
      <c r="A125" s="10">
        <v>39012846</v>
      </c>
      <c r="B125" s="10">
        <v>846</v>
      </c>
      <c r="C125" s="11" t="s">
        <v>2942</v>
      </c>
      <c r="D125" s="11"/>
      <c r="E125" s="11"/>
      <c r="F125" s="11" t="s">
        <v>46</v>
      </c>
      <c r="G125" s="10" t="s">
        <v>2667</v>
      </c>
      <c r="H125" s="41" t="s">
        <v>140</v>
      </c>
      <c r="I125" s="41"/>
      <c r="J125" s="10"/>
      <c r="K125" s="10" t="s">
        <v>51</v>
      </c>
      <c r="L125" s="10" t="s">
        <v>67</v>
      </c>
      <c r="M125" s="13">
        <v>42368</v>
      </c>
      <c r="N125" s="10" t="s">
        <v>92</v>
      </c>
      <c r="O125" s="134"/>
      <c r="P125" s="15" t="s">
        <v>2577</v>
      </c>
      <c r="Q125" s="11"/>
      <c r="R125" s="10"/>
      <c r="S125" s="10" t="s">
        <v>536</v>
      </c>
      <c r="T125" s="10" t="s">
        <v>536</v>
      </c>
      <c r="U125" s="10" t="s">
        <v>2580</v>
      </c>
      <c r="V125" s="10">
        <v>3403190000</v>
      </c>
      <c r="W125" s="10" t="s">
        <v>2582</v>
      </c>
      <c r="X125" s="10" t="s">
        <v>2938</v>
      </c>
      <c r="Y125" s="10" t="s">
        <v>2915</v>
      </c>
      <c r="Z125" s="10" t="s">
        <v>2664</v>
      </c>
      <c r="AA125" s="10" t="s">
        <v>2943</v>
      </c>
    </row>
    <row r="126" spans="1:27" s="14" customFormat="1" ht="13" x14ac:dyDescent="0.35">
      <c r="A126" s="10">
        <v>39011846</v>
      </c>
      <c r="B126" s="10">
        <v>846</v>
      </c>
      <c r="C126" s="11" t="s">
        <v>2944</v>
      </c>
      <c r="D126" s="11"/>
      <c r="E126" s="11"/>
      <c r="F126" s="11" t="s">
        <v>46</v>
      </c>
      <c r="G126" s="10" t="s">
        <v>2918</v>
      </c>
      <c r="H126" s="41" t="s">
        <v>140</v>
      </c>
      <c r="I126" s="41"/>
      <c r="J126" s="10"/>
      <c r="K126" s="10" t="s">
        <v>51</v>
      </c>
      <c r="L126" s="10" t="s">
        <v>52</v>
      </c>
      <c r="M126" s="13">
        <v>40673</v>
      </c>
      <c r="N126" s="10" t="s">
        <v>92</v>
      </c>
      <c r="O126" s="134"/>
      <c r="P126" s="15" t="s">
        <v>2577</v>
      </c>
      <c r="Q126" s="11"/>
      <c r="R126" s="10"/>
      <c r="S126" s="10">
        <v>39012846</v>
      </c>
      <c r="T126" s="10" t="s">
        <v>2942</v>
      </c>
      <c r="U126" s="10" t="s">
        <v>2594</v>
      </c>
      <c r="V126" s="10">
        <v>3403990000</v>
      </c>
      <c r="W126" s="10" t="s">
        <v>2582</v>
      </c>
      <c r="X126" s="10" t="s">
        <v>2938</v>
      </c>
      <c r="Y126" s="10" t="s">
        <v>2915</v>
      </c>
      <c r="Z126" s="10" t="s">
        <v>2945</v>
      </c>
      <c r="AA126" s="10" t="s">
        <v>2946</v>
      </c>
    </row>
    <row r="127" spans="1:27" s="14" customFormat="1" ht="13" x14ac:dyDescent="0.35">
      <c r="A127" s="10">
        <v>39033846</v>
      </c>
      <c r="B127" s="10">
        <v>846</v>
      </c>
      <c r="C127" s="11" t="s">
        <v>2947</v>
      </c>
      <c r="D127" s="11"/>
      <c r="E127" s="11"/>
      <c r="F127" s="11" t="s">
        <v>46</v>
      </c>
      <c r="G127" s="10" t="s">
        <v>2918</v>
      </c>
      <c r="H127" s="41" t="s">
        <v>140</v>
      </c>
      <c r="I127" s="41"/>
      <c r="J127" s="10"/>
      <c r="K127" s="10" t="s">
        <v>51</v>
      </c>
      <c r="L127" s="10" t="s">
        <v>52</v>
      </c>
      <c r="M127" s="13">
        <v>41234</v>
      </c>
      <c r="N127" s="10" t="s">
        <v>92</v>
      </c>
      <c r="O127" s="134"/>
      <c r="P127" s="15" t="s">
        <v>2577</v>
      </c>
      <c r="Q127" s="11"/>
      <c r="R127" s="10"/>
      <c r="S127" s="10">
        <v>39034846</v>
      </c>
      <c r="T127" s="10" t="s">
        <v>2948</v>
      </c>
      <c r="U127" s="10" t="s">
        <v>2594</v>
      </c>
      <c r="V127" s="10">
        <v>3403990000</v>
      </c>
      <c r="W127" s="10" t="s">
        <v>2582</v>
      </c>
      <c r="X127" s="10" t="s">
        <v>2949</v>
      </c>
      <c r="Y127" s="10" t="s">
        <v>2915</v>
      </c>
      <c r="Z127" s="10" t="s">
        <v>2950</v>
      </c>
      <c r="AA127" s="10" t="s">
        <v>2951</v>
      </c>
    </row>
    <row r="128" spans="1:27" s="14" customFormat="1" ht="13" x14ac:dyDescent="0.35">
      <c r="A128" s="10">
        <v>39011807</v>
      </c>
      <c r="B128" s="10">
        <v>807</v>
      </c>
      <c r="C128" s="11" t="s">
        <v>2952</v>
      </c>
      <c r="D128" s="11"/>
      <c r="E128" s="11"/>
      <c r="F128" s="11" t="s">
        <v>46</v>
      </c>
      <c r="G128" s="10" t="s">
        <v>669</v>
      </c>
      <c r="H128" s="41" t="s">
        <v>140</v>
      </c>
      <c r="I128" s="41"/>
      <c r="J128" s="10"/>
      <c r="K128" s="10" t="s">
        <v>51</v>
      </c>
      <c r="L128" s="10" t="s">
        <v>67</v>
      </c>
      <c r="M128" s="13">
        <v>42368</v>
      </c>
      <c r="N128" s="10" t="s">
        <v>92</v>
      </c>
      <c r="O128" s="134"/>
      <c r="P128" s="15" t="s">
        <v>2577</v>
      </c>
      <c r="Q128" s="11"/>
      <c r="R128" s="10"/>
      <c r="S128" s="10" t="s">
        <v>536</v>
      </c>
      <c r="T128" s="10" t="s">
        <v>536</v>
      </c>
      <c r="U128" s="10" t="s">
        <v>2580</v>
      </c>
      <c r="V128" s="10">
        <v>3403190000</v>
      </c>
      <c r="W128" s="10" t="s">
        <v>2582</v>
      </c>
      <c r="X128" s="10" t="s">
        <v>2938</v>
      </c>
      <c r="Y128" s="10" t="s">
        <v>525</v>
      </c>
      <c r="Z128" s="10" t="s">
        <v>2664</v>
      </c>
      <c r="AA128" s="10" t="s">
        <v>2953</v>
      </c>
    </row>
    <row r="129" spans="1:27" s="14" customFormat="1" ht="13" x14ac:dyDescent="0.35">
      <c r="A129" s="10">
        <v>39078816</v>
      </c>
      <c r="B129" s="10">
        <v>816</v>
      </c>
      <c r="C129" s="11" t="s">
        <v>2954</v>
      </c>
      <c r="D129" s="11"/>
      <c r="E129" s="11"/>
      <c r="F129" s="11" t="s">
        <v>46</v>
      </c>
      <c r="G129" s="10" t="s">
        <v>2905</v>
      </c>
      <c r="H129" s="41" t="s">
        <v>140</v>
      </c>
      <c r="I129" s="41"/>
      <c r="J129" s="10"/>
      <c r="K129" s="10" t="s">
        <v>51</v>
      </c>
      <c r="L129" s="10" t="s">
        <v>67</v>
      </c>
      <c r="M129" s="13">
        <v>42368</v>
      </c>
      <c r="N129" s="10" t="s">
        <v>92</v>
      </c>
      <c r="O129" s="134"/>
      <c r="P129" s="15" t="s">
        <v>2577</v>
      </c>
      <c r="Q129" s="11"/>
      <c r="R129" s="10"/>
      <c r="S129" s="10" t="s">
        <v>536</v>
      </c>
      <c r="T129" s="10" t="s">
        <v>536</v>
      </c>
      <c r="U129" s="10" t="s">
        <v>2580</v>
      </c>
      <c r="V129" s="10">
        <v>2710199900</v>
      </c>
      <c r="W129" s="10" t="s">
        <v>2582</v>
      </c>
      <c r="X129" s="10" t="s">
        <v>2955</v>
      </c>
      <c r="Y129" s="10" t="s">
        <v>2925</v>
      </c>
      <c r="Z129" s="10" t="s">
        <v>2664</v>
      </c>
      <c r="AA129" s="10" t="s">
        <v>2956</v>
      </c>
    </row>
    <row r="130" spans="1:27" s="14" customFormat="1" ht="13" x14ac:dyDescent="0.35">
      <c r="A130" s="10">
        <v>39077986</v>
      </c>
      <c r="B130" s="10">
        <v>986</v>
      </c>
      <c r="C130" s="11" t="s">
        <v>2957</v>
      </c>
      <c r="D130" s="11"/>
      <c r="E130" s="11"/>
      <c r="F130" s="11" t="s">
        <v>46</v>
      </c>
      <c r="G130" s="10" t="s">
        <v>2958</v>
      </c>
      <c r="H130" s="41" t="s">
        <v>140</v>
      </c>
      <c r="I130" s="41"/>
      <c r="J130" s="10"/>
      <c r="K130" s="10" t="s">
        <v>51</v>
      </c>
      <c r="L130" s="10" t="s">
        <v>52</v>
      </c>
      <c r="M130" s="13">
        <v>40679</v>
      </c>
      <c r="N130" s="10" t="s">
        <v>92</v>
      </c>
      <c r="O130" s="134"/>
      <c r="P130" s="15" t="s">
        <v>2577</v>
      </c>
      <c r="Q130" s="11"/>
      <c r="R130" s="10"/>
      <c r="S130" s="10">
        <v>39078885</v>
      </c>
      <c r="T130" s="10" t="s">
        <v>2959</v>
      </c>
      <c r="U130" s="10" t="s">
        <v>2594</v>
      </c>
      <c r="V130" s="10">
        <v>2710199900</v>
      </c>
      <c r="W130" s="10" t="s">
        <v>2582</v>
      </c>
      <c r="X130" s="10" t="s">
        <v>2955</v>
      </c>
      <c r="Y130" s="10" t="s">
        <v>2911</v>
      </c>
      <c r="Z130" s="10" t="s">
        <v>2740</v>
      </c>
      <c r="AA130" s="10" t="s">
        <v>2960</v>
      </c>
    </row>
    <row r="131" spans="1:27" s="14" customFormat="1" ht="13" x14ac:dyDescent="0.35">
      <c r="A131" s="10">
        <v>39078885</v>
      </c>
      <c r="B131" s="10">
        <v>885</v>
      </c>
      <c r="C131" s="11" t="s">
        <v>2959</v>
      </c>
      <c r="D131" s="11"/>
      <c r="E131" s="11"/>
      <c r="F131" s="11" t="s">
        <v>46</v>
      </c>
      <c r="G131" s="10" t="s">
        <v>2928</v>
      </c>
      <c r="H131" s="41" t="s">
        <v>140</v>
      </c>
      <c r="I131" s="41"/>
      <c r="J131" s="10"/>
      <c r="K131" s="10" t="s">
        <v>51</v>
      </c>
      <c r="L131" s="10" t="s">
        <v>67</v>
      </c>
      <c r="M131" s="13">
        <v>42368</v>
      </c>
      <c r="N131" s="10" t="s">
        <v>92</v>
      </c>
      <c r="O131" s="134"/>
      <c r="P131" s="15" t="s">
        <v>2577</v>
      </c>
      <c r="Q131" s="11"/>
      <c r="R131" s="10"/>
      <c r="S131" s="10" t="s">
        <v>536</v>
      </c>
      <c r="T131" s="10" t="s">
        <v>536</v>
      </c>
      <c r="U131" s="10" t="s">
        <v>2580</v>
      </c>
      <c r="V131" s="10">
        <v>2710199900</v>
      </c>
      <c r="W131" s="10" t="s">
        <v>2582</v>
      </c>
      <c r="X131" s="10" t="s">
        <v>2955</v>
      </c>
      <c r="Y131" s="10" t="s">
        <v>2911</v>
      </c>
      <c r="Z131" s="10" t="s">
        <v>2961</v>
      </c>
      <c r="AA131" s="10" t="s">
        <v>2962</v>
      </c>
    </row>
    <row r="132" spans="1:27" s="14" customFormat="1" ht="13" x14ac:dyDescent="0.35">
      <c r="A132" s="10">
        <v>39078846</v>
      </c>
      <c r="B132" s="10">
        <v>846</v>
      </c>
      <c r="C132" s="11" t="s">
        <v>2963</v>
      </c>
      <c r="D132" s="11"/>
      <c r="E132" s="11"/>
      <c r="F132" s="11" t="s">
        <v>46</v>
      </c>
      <c r="G132" s="10" t="s">
        <v>2667</v>
      </c>
      <c r="H132" s="41" t="s">
        <v>140</v>
      </c>
      <c r="I132" s="41"/>
      <c r="J132" s="10"/>
      <c r="K132" s="10" t="s">
        <v>51</v>
      </c>
      <c r="L132" s="10" t="s">
        <v>67</v>
      </c>
      <c r="M132" s="13">
        <v>42368</v>
      </c>
      <c r="N132" s="10" t="s">
        <v>92</v>
      </c>
      <c r="O132" s="134"/>
      <c r="P132" s="15" t="s">
        <v>2577</v>
      </c>
      <c r="Q132" s="11"/>
      <c r="R132" s="10"/>
      <c r="S132" s="10" t="s">
        <v>536</v>
      </c>
      <c r="T132" s="10" t="s">
        <v>536</v>
      </c>
      <c r="U132" s="10" t="s">
        <v>2580</v>
      </c>
      <c r="V132" s="10">
        <v>2710199900</v>
      </c>
      <c r="W132" s="10" t="s">
        <v>2582</v>
      </c>
      <c r="X132" s="10" t="s">
        <v>2955</v>
      </c>
      <c r="Y132" s="10" t="s">
        <v>2671</v>
      </c>
      <c r="Z132" s="10" t="s">
        <v>2664</v>
      </c>
      <c r="AA132" s="10" t="s">
        <v>2964</v>
      </c>
    </row>
    <row r="133" spans="1:27" s="14" customFormat="1" ht="13" x14ac:dyDescent="0.35">
      <c r="A133" s="10">
        <v>39077846</v>
      </c>
      <c r="B133" s="10">
        <v>846</v>
      </c>
      <c r="C133" s="11" t="s">
        <v>2965</v>
      </c>
      <c r="D133" s="11"/>
      <c r="E133" s="11"/>
      <c r="F133" s="11" t="s">
        <v>46</v>
      </c>
      <c r="G133" s="10" t="s">
        <v>2918</v>
      </c>
      <c r="H133" s="41" t="s">
        <v>140</v>
      </c>
      <c r="I133" s="41"/>
      <c r="J133" s="10"/>
      <c r="K133" s="10" t="s">
        <v>51</v>
      </c>
      <c r="L133" s="10" t="s">
        <v>52</v>
      </c>
      <c r="M133" s="13">
        <v>40708</v>
      </c>
      <c r="N133" s="10" t="s">
        <v>92</v>
      </c>
      <c r="O133" s="134"/>
      <c r="P133" s="15" t="s">
        <v>2577</v>
      </c>
      <c r="Q133" s="11"/>
      <c r="R133" s="10"/>
      <c r="S133" s="10">
        <v>39078846</v>
      </c>
      <c r="T133" s="10" t="s">
        <v>2963</v>
      </c>
      <c r="U133" s="10" t="s">
        <v>2594</v>
      </c>
      <c r="V133" s="10">
        <v>2710199900</v>
      </c>
      <c r="W133" s="10" t="s">
        <v>2582</v>
      </c>
      <c r="X133" s="10" t="s">
        <v>2955</v>
      </c>
      <c r="Y133" s="10" t="s">
        <v>2671</v>
      </c>
      <c r="Z133" s="10" t="s">
        <v>2655</v>
      </c>
      <c r="AA133" s="10" t="s">
        <v>2966</v>
      </c>
    </row>
    <row r="134" spans="1:27" s="14" customFormat="1" ht="13" x14ac:dyDescent="0.35">
      <c r="A134" s="10">
        <v>39016816</v>
      </c>
      <c r="B134" s="10">
        <v>816</v>
      </c>
      <c r="C134" s="11" t="s">
        <v>2967</v>
      </c>
      <c r="D134" s="11"/>
      <c r="E134" s="11"/>
      <c r="F134" s="11" t="s">
        <v>46</v>
      </c>
      <c r="G134" s="10" t="s">
        <v>2905</v>
      </c>
      <c r="H134" s="41" t="s">
        <v>140</v>
      </c>
      <c r="I134" s="41"/>
      <c r="J134" s="10"/>
      <c r="K134" s="10" t="s">
        <v>51</v>
      </c>
      <c r="L134" s="10" t="s">
        <v>67</v>
      </c>
      <c r="M134" s="13">
        <v>42368</v>
      </c>
      <c r="N134" s="10" t="s">
        <v>604</v>
      </c>
      <c r="O134" s="134"/>
      <c r="P134" s="15" t="s">
        <v>2577</v>
      </c>
      <c r="Q134" s="11"/>
      <c r="R134" s="10"/>
      <c r="S134" s="10" t="s">
        <v>536</v>
      </c>
      <c r="T134" s="10" t="s">
        <v>536</v>
      </c>
      <c r="U134" s="10" t="s">
        <v>2580</v>
      </c>
      <c r="V134" s="10">
        <v>2710199900</v>
      </c>
      <c r="W134" s="10" t="s">
        <v>2582</v>
      </c>
      <c r="X134" s="10" t="s">
        <v>2670</v>
      </c>
      <c r="Y134" s="10" t="s">
        <v>2925</v>
      </c>
      <c r="Z134" s="10" t="s">
        <v>2664</v>
      </c>
      <c r="AA134" s="10" t="s">
        <v>2968</v>
      </c>
    </row>
    <row r="135" spans="1:27" s="14" customFormat="1" ht="13" x14ac:dyDescent="0.35">
      <c r="A135" s="10">
        <v>39016986</v>
      </c>
      <c r="B135" s="10">
        <v>986</v>
      </c>
      <c r="C135" s="11" t="s">
        <v>2969</v>
      </c>
      <c r="D135" s="11"/>
      <c r="E135" s="11"/>
      <c r="F135" s="11" t="s">
        <v>46</v>
      </c>
      <c r="G135" s="10" t="s">
        <v>2958</v>
      </c>
      <c r="H135" s="41" t="s">
        <v>140</v>
      </c>
      <c r="I135" s="41"/>
      <c r="J135" s="10"/>
      <c r="K135" s="10" t="s">
        <v>51</v>
      </c>
      <c r="L135" s="10" t="s">
        <v>52</v>
      </c>
      <c r="M135" s="13">
        <v>41002</v>
      </c>
      <c r="N135" s="10" t="s">
        <v>53</v>
      </c>
      <c r="O135" s="134"/>
      <c r="P135" s="15" t="s">
        <v>2577</v>
      </c>
      <c r="Q135" s="11"/>
      <c r="R135" s="10"/>
      <c r="S135" s="10">
        <v>39016885</v>
      </c>
      <c r="T135" s="10" t="s">
        <v>2970</v>
      </c>
      <c r="U135" s="10" t="s">
        <v>2594</v>
      </c>
      <c r="V135" s="10">
        <v>2710199900</v>
      </c>
      <c r="W135" s="10" t="s">
        <v>2582</v>
      </c>
      <c r="X135" s="10" t="s">
        <v>2670</v>
      </c>
      <c r="Y135" s="10" t="s">
        <v>2911</v>
      </c>
      <c r="Z135" s="10" t="s">
        <v>2740</v>
      </c>
      <c r="AA135" s="10" t="s">
        <v>2971</v>
      </c>
    </row>
    <row r="136" spans="1:27" s="14" customFormat="1" ht="13" x14ac:dyDescent="0.35">
      <c r="A136" s="10">
        <v>39016885</v>
      </c>
      <c r="B136" s="10">
        <v>885</v>
      </c>
      <c r="C136" s="11" t="s">
        <v>2970</v>
      </c>
      <c r="D136" s="11"/>
      <c r="E136" s="11"/>
      <c r="F136" s="11" t="s">
        <v>46</v>
      </c>
      <c r="G136" s="10" t="s">
        <v>2928</v>
      </c>
      <c r="H136" s="41" t="s">
        <v>140</v>
      </c>
      <c r="I136" s="41"/>
      <c r="J136" s="10"/>
      <c r="K136" s="10" t="s">
        <v>51</v>
      </c>
      <c r="L136" s="10" t="s">
        <v>67</v>
      </c>
      <c r="M136" s="13">
        <v>42368</v>
      </c>
      <c r="N136" s="10" t="s">
        <v>53</v>
      </c>
      <c r="O136" s="134"/>
      <c r="P136" s="15" t="s">
        <v>2577</v>
      </c>
      <c r="Q136" s="11"/>
      <c r="R136" s="10"/>
      <c r="S136" s="10" t="s">
        <v>536</v>
      </c>
      <c r="T136" s="10" t="s">
        <v>536</v>
      </c>
      <c r="U136" s="10" t="s">
        <v>2580</v>
      </c>
      <c r="V136" s="10">
        <v>2710199900</v>
      </c>
      <c r="W136" s="10" t="s">
        <v>2582</v>
      </c>
      <c r="X136" s="10" t="s">
        <v>2670</v>
      </c>
      <c r="Y136" s="10" t="s">
        <v>2911</v>
      </c>
      <c r="Z136" s="10" t="s">
        <v>2961</v>
      </c>
      <c r="AA136" s="10" t="s">
        <v>2972</v>
      </c>
    </row>
    <row r="137" spans="1:27" s="14" customFormat="1" ht="13" x14ac:dyDescent="0.35">
      <c r="A137" s="10">
        <v>39016846</v>
      </c>
      <c r="B137" s="10">
        <v>846</v>
      </c>
      <c r="C137" s="11" t="s">
        <v>2669</v>
      </c>
      <c r="D137" s="11"/>
      <c r="E137" s="11"/>
      <c r="F137" s="11" t="s">
        <v>46</v>
      </c>
      <c r="G137" s="10" t="s">
        <v>2667</v>
      </c>
      <c r="H137" s="41" t="s">
        <v>140</v>
      </c>
      <c r="I137" s="41"/>
      <c r="J137" s="10"/>
      <c r="K137" s="10" t="s">
        <v>51</v>
      </c>
      <c r="L137" s="10" t="s">
        <v>67</v>
      </c>
      <c r="M137" s="13">
        <v>42368</v>
      </c>
      <c r="N137" s="10" t="s">
        <v>604</v>
      </c>
      <c r="O137" s="134"/>
      <c r="P137" s="15" t="s">
        <v>2577</v>
      </c>
      <c r="Q137" s="11"/>
      <c r="R137" s="10"/>
      <c r="S137" s="10" t="s">
        <v>536</v>
      </c>
      <c r="T137" s="10" t="s">
        <v>536</v>
      </c>
      <c r="U137" s="10" t="s">
        <v>2580</v>
      </c>
      <c r="V137" s="10">
        <v>2710199900</v>
      </c>
      <c r="W137" s="10" t="s">
        <v>2582</v>
      </c>
      <c r="X137" s="10" t="s">
        <v>2670</v>
      </c>
      <c r="Y137" s="10" t="s">
        <v>2671</v>
      </c>
      <c r="Z137" s="10" t="s">
        <v>2664</v>
      </c>
      <c r="AA137" s="10" t="s">
        <v>2973</v>
      </c>
    </row>
    <row r="138" spans="1:27" s="14" customFormat="1" ht="13" x14ac:dyDescent="0.35">
      <c r="A138" s="10">
        <v>39016807</v>
      </c>
      <c r="B138" s="10">
        <v>807</v>
      </c>
      <c r="C138" s="11" t="s">
        <v>2974</v>
      </c>
      <c r="D138" s="11"/>
      <c r="E138" s="11"/>
      <c r="F138" s="11" t="s">
        <v>46</v>
      </c>
      <c r="G138" s="10" t="s">
        <v>669</v>
      </c>
      <c r="H138" s="41" t="s">
        <v>140</v>
      </c>
      <c r="I138" s="41"/>
      <c r="J138" s="10"/>
      <c r="K138" s="10" t="s">
        <v>51</v>
      </c>
      <c r="L138" s="10" t="s">
        <v>67</v>
      </c>
      <c r="M138" s="13">
        <v>42368</v>
      </c>
      <c r="N138" s="10" t="s">
        <v>604</v>
      </c>
      <c r="O138" s="134"/>
      <c r="P138" s="15" t="s">
        <v>2577</v>
      </c>
      <c r="Q138" s="11"/>
      <c r="R138" s="10"/>
      <c r="S138" s="10" t="s">
        <v>536</v>
      </c>
      <c r="T138" s="10" t="s">
        <v>536</v>
      </c>
      <c r="U138" s="10" t="s">
        <v>2580</v>
      </c>
      <c r="V138" s="10">
        <v>2710199900</v>
      </c>
      <c r="W138" s="10" t="s">
        <v>2582</v>
      </c>
      <c r="X138" s="10" t="s">
        <v>2670</v>
      </c>
      <c r="Y138" s="10" t="s">
        <v>525</v>
      </c>
      <c r="Z138" s="10" t="s">
        <v>2664</v>
      </c>
      <c r="AA138" s="10" t="s">
        <v>2975</v>
      </c>
    </row>
    <row r="139" spans="1:27" s="14" customFormat="1" ht="13" x14ac:dyDescent="0.35">
      <c r="A139" s="10">
        <v>39034816</v>
      </c>
      <c r="B139" s="10">
        <v>816</v>
      </c>
      <c r="C139" s="11" t="s">
        <v>2976</v>
      </c>
      <c r="D139" s="11"/>
      <c r="E139" s="11"/>
      <c r="F139" s="11" t="s">
        <v>46</v>
      </c>
      <c r="G139" s="10" t="s">
        <v>2905</v>
      </c>
      <c r="H139" s="41" t="s">
        <v>140</v>
      </c>
      <c r="I139" s="41"/>
      <c r="J139" s="10"/>
      <c r="K139" s="10" t="s">
        <v>51</v>
      </c>
      <c r="L139" s="10" t="s">
        <v>67</v>
      </c>
      <c r="M139" s="13">
        <v>42368</v>
      </c>
      <c r="N139" s="10" t="s">
        <v>604</v>
      </c>
      <c r="O139" s="134"/>
      <c r="P139" s="15" t="s">
        <v>2577</v>
      </c>
      <c r="Q139" s="11"/>
      <c r="R139" s="10"/>
      <c r="S139" s="10" t="s">
        <v>536</v>
      </c>
      <c r="T139" s="10" t="s">
        <v>536</v>
      </c>
      <c r="U139" s="10" t="s">
        <v>2580</v>
      </c>
      <c r="V139" s="10">
        <v>2710199900</v>
      </c>
      <c r="W139" s="10" t="s">
        <v>2582</v>
      </c>
      <c r="X139" s="10" t="s">
        <v>2977</v>
      </c>
      <c r="Y139" s="10" t="s">
        <v>2925</v>
      </c>
      <c r="Z139" s="10" t="s">
        <v>2664</v>
      </c>
      <c r="AA139" s="10" t="s">
        <v>2978</v>
      </c>
    </row>
    <row r="140" spans="1:27" s="14" customFormat="1" ht="13" x14ac:dyDescent="0.35">
      <c r="A140" s="10">
        <v>39034885</v>
      </c>
      <c r="B140" s="10">
        <v>885</v>
      </c>
      <c r="C140" s="11" t="s">
        <v>2979</v>
      </c>
      <c r="D140" s="11"/>
      <c r="E140" s="11"/>
      <c r="F140" s="11" t="s">
        <v>46</v>
      </c>
      <c r="G140" s="10" t="s">
        <v>2928</v>
      </c>
      <c r="H140" s="41" t="s">
        <v>140</v>
      </c>
      <c r="I140" s="41"/>
      <c r="J140" s="10"/>
      <c r="K140" s="10" t="s">
        <v>51</v>
      </c>
      <c r="L140" s="10" t="s">
        <v>67</v>
      </c>
      <c r="M140" s="13">
        <v>42368</v>
      </c>
      <c r="N140" s="10" t="s">
        <v>604</v>
      </c>
      <c r="O140" s="134"/>
      <c r="P140" s="15" t="s">
        <v>2577</v>
      </c>
      <c r="Q140" s="11"/>
      <c r="R140" s="10"/>
      <c r="S140" s="10" t="s">
        <v>536</v>
      </c>
      <c r="T140" s="10" t="s">
        <v>536</v>
      </c>
      <c r="U140" s="10" t="s">
        <v>2580</v>
      </c>
      <c r="V140" s="10">
        <v>2710199900</v>
      </c>
      <c r="W140" s="10" t="s">
        <v>2582</v>
      </c>
      <c r="X140" s="10" t="s">
        <v>2977</v>
      </c>
      <c r="Y140" s="10" t="s">
        <v>2911</v>
      </c>
      <c r="Z140" s="10" t="s">
        <v>2912</v>
      </c>
      <c r="AA140" s="10" t="s">
        <v>2980</v>
      </c>
    </row>
    <row r="141" spans="1:27" s="14" customFormat="1" ht="13" x14ac:dyDescent="0.35">
      <c r="A141" s="10">
        <v>39034846</v>
      </c>
      <c r="B141" s="10">
        <v>846</v>
      </c>
      <c r="C141" s="11" t="s">
        <v>2948</v>
      </c>
      <c r="D141" s="11"/>
      <c r="E141" s="11"/>
      <c r="F141" s="11" t="s">
        <v>46</v>
      </c>
      <c r="G141" s="10" t="s">
        <v>2667</v>
      </c>
      <c r="H141" s="41" t="s">
        <v>140</v>
      </c>
      <c r="I141" s="41"/>
      <c r="J141" s="10"/>
      <c r="K141" s="10" t="s">
        <v>51</v>
      </c>
      <c r="L141" s="10" t="s">
        <v>67</v>
      </c>
      <c r="M141" s="13">
        <v>42368</v>
      </c>
      <c r="N141" s="10" t="s">
        <v>604</v>
      </c>
      <c r="O141" s="134"/>
      <c r="P141" s="15" t="s">
        <v>2577</v>
      </c>
      <c r="Q141" s="11"/>
      <c r="R141" s="10"/>
      <c r="S141" s="10" t="s">
        <v>536</v>
      </c>
      <c r="T141" s="10" t="s">
        <v>536</v>
      </c>
      <c r="U141" s="10" t="s">
        <v>2580</v>
      </c>
      <c r="V141" s="10">
        <v>2710199900</v>
      </c>
      <c r="W141" s="10" t="s">
        <v>2582</v>
      </c>
      <c r="X141" s="10" t="s">
        <v>2977</v>
      </c>
      <c r="Y141" s="10" t="s">
        <v>2915</v>
      </c>
      <c r="Z141" s="10" t="s">
        <v>2664</v>
      </c>
      <c r="AA141" s="10" t="s">
        <v>2981</v>
      </c>
    </row>
    <row r="142" spans="1:27" s="14" customFormat="1" ht="13" x14ac:dyDescent="0.35">
      <c r="A142" s="10">
        <v>39034807</v>
      </c>
      <c r="B142" s="10">
        <v>807</v>
      </c>
      <c r="C142" s="11" t="s">
        <v>2982</v>
      </c>
      <c r="D142" s="11"/>
      <c r="E142" s="11"/>
      <c r="F142" s="11" t="s">
        <v>46</v>
      </c>
      <c r="G142" s="10" t="s">
        <v>669</v>
      </c>
      <c r="H142" s="41" t="s">
        <v>140</v>
      </c>
      <c r="I142" s="41"/>
      <c r="J142" s="10"/>
      <c r="K142" s="10" t="s">
        <v>51</v>
      </c>
      <c r="L142" s="10" t="s">
        <v>67</v>
      </c>
      <c r="M142" s="13">
        <v>42368</v>
      </c>
      <c r="N142" s="10" t="s">
        <v>604</v>
      </c>
      <c r="O142" s="134"/>
      <c r="P142" s="15" t="s">
        <v>2577</v>
      </c>
      <c r="Q142" s="11"/>
      <c r="R142" s="10"/>
      <c r="S142" s="10" t="s">
        <v>536</v>
      </c>
      <c r="T142" s="10" t="s">
        <v>536</v>
      </c>
      <c r="U142" s="10" t="s">
        <v>2580</v>
      </c>
      <c r="V142" s="10">
        <v>2710199900</v>
      </c>
      <c r="W142" s="10" t="s">
        <v>2582</v>
      </c>
      <c r="X142" s="10" t="s">
        <v>2977</v>
      </c>
      <c r="Y142" s="10" t="s">
        <v>525</v>
      </c>
      <c r="Z142" s="10" t="s">
        <v>2664</v>
      </c>
      <c r="AA142" s="10" t="s">
        <v>2983</v>
      </c>
    </row>
    <row r="143" spans="1:27" s="14" customFormat="1" ht="13" x14ac:dyDescent="0.35">
      <c r="A143" s="10">
        <v>39114816</v>
      </c>
      <c r="B143" s="10">
        <v>816</v>
      </c>
      <c r="C143" s="11" t="s">
        <v>2984</v>
      </c>
      <c r="D143" s="11"/>
      <c r="E143" s="11"/>
      <c r="F143" s="11" t="s">
        <v>46</v>
      </c>
      <c r="G143" s="10" t="s">
        <v>2905</v>
      </c>
      <c r="H143" s="41" t="s">
        <v>140</v>
      </c>
      <c r="I143" s="41"/>
      <c r="J143" s="10"/>
      <c r="K143" s="10" t="s">
        <v>51</v>
      </c>
      <c r="L143" s="10" t="s">
        <v>67</v>
      </c>
      <c r="M143" s="13">
        <v>42368</v>
      </c>
      <c r="N143" s="10" t="s">
        <v>92</v>
      </c>
      <c r="O143" s="134"/>
      <c r="P143" s="15" t="s">
        <v>2577</v>
      </c>
      <c r="Q143" s="11"/>
      <c r="R143" s="10"/>
      <c r="S143" s="10" t="s">
        <v>536</v>
      </c>
      <c r="T143" s="10" t="s">
        <v>536</v>
      </c>
      <c r="U143" s="10" t="s">
        <v>2580</v>
      </c>
      <c r="V143" s="10">
        <v>3403990000</v>
      </c>
      <c r="W143" s="10" t="s">
        <v>2582</v>
      </c>
      <c r="X143" s="10" t="s">
        <v>2985</v>
      </c>
      <c r="Y143" s="10" t="s">
        <v>2925</v>
      </c>
      <c r="Z143" s="10" t="s">
        <v>2664</v>
      </c>
      <c r="AA143" s="10" t="s">
        <v>2986</v>
      </c>
    </row>
    <row r="144" spans="1:27" s="14" customFormat="1" ht="13" x14ac:dyDescent="0.35">
      <c r="A144" s="10">
        <v>39114885</v>
      </c>
      <c r="B144" s="10">
        <v>885</v>
      </c>
      <c r="C144" s="11" t="s">
        <v>2987</v>
      </c>
      <c r="D144" s="11"/>
      <c r="E144" s="11"/>
      <c r="F144" s="11" t="s">
        <v>46</v>
      </c>
      <c r="G144" s="10" t="s">
        <v>2910</v>
      </c>
      <c r="H144" s="41" t="s">
        <v>140</v>
      </c>
      <c r="I144" s="41"/>
      <c r="J144" s="10"/>
      <c r="K144" s="10" t="s">
        <v>51</v>
      </c>
      <c r="L144" s="10" t="s">
        <v>67</v>
      </c>
      <c r="M144" s="13">
        <v>42368</v>
      </c>
      <c r="N144" s="10" t="s">
        <v>92</v>
      </c>
      <c r="O144" s="134"/>
      <c r="P144" s="15" t="s">
        <v>2577</v>
      </c>
      <c r="Q144" s="11"/>
      <c r="R144" s="10"/>
      <c r="S144" s="10" t="s">
        <v>536</v>
      </c>
      <c r="T144" s="10" t="s">
        <v>536</v>
      </c>
      <c r="U144" s="10" t="s">
        <v>2580</v>
      </c>
      <c r="V144" s="10">
        <v>3403990000</v>
      </c>
      <c r="W144" s="10" t="s">
        <v>2582</v>
      </c>
      <c r="X144" s="10" t="s">
        <v>2985</v>
      </c>
      <c r="Y144" s="10" t="s">
        <v>2911</v>
      </c>
      <c r="Z144" s="10" t="s">
        <v>2912</v>
      </c>
      <c r="AA144" s="10" t="s">
        <v>2988</v>
      </c>
    </row>
    <row r="145" spans="1:28" s="14" customFormat="1" ht="13" x14ac:dyDescent="0.35">
      <c r="A145" s="10">
        <v>39115846</v>
      </c>
      <c r="B145" s="10">
        <v>846</v>
      </c>
      <c r="C145" s="11" t="s">
        <v>2989</v>
      </c>
      <c r="D145" s="11"/>
      <c r="E145" s="11"/>
      <c r="F145" s="11" t="s">
        <v>46</v>
      </c>
      <c r="G145" s="10" t="s">
        <v>2667</v>
      </c>
      <c r="H145" s="41" t="s">
        <v>140</v>
      </c>
      <c r="I145" s="41"/>
      <c r="J145" s="10"/>
      <c r="K145" s="10" t="s">
        <v>51</v>
      </c>
      <c r="L145" s="10" t="s">
        <v>67</v>
      </c>
      <c r="M145" s="13">
        <v>42368</v>
      </c>
      <c r="N145" s="10" t="s">
        <v>92</v>
      </c>
      <c r="O145" s="134"/>
      <c r="P145" s="15" t="s">
        <v>2577</v>
      </c>
      <c r="Q145" s="11"/>
      <c r="R145" s="10"/>
      <c r="S145" s="10" t="s">
        <v>536</v>
      </c>
      <c r="T145" s="10" t="s">
        <v>536</v>
      </c>
      <c r="U145" s="10" t="s">
        <v>2580</v>
      </c>
      <c r="V145" s="10">
        <v>3403990000</v>
      </c>
      <c r="W145" s="10" t="s">
        <v>2582</v>
      </c>
      <c r="X145" s="10" t="s">
        <v>2985</v>
      </c>
      <c r="Y145" s="10" t="s">
        <v>2671</v>
      </c>
      <c r="Z145" s="10" t="s">
        <v>2990</v>
      </c>
      <c r="AA145" s="10" t="s">
        <v>2991</v>
      </c>
    </row>
    <row r="146" spans="1:28" s="14" customFormat="1" ht="13" x14ac:dyDescent="0.35">
      <c r="A146" s="10">
        <v>39114846</v>
      </c>
      <c r="B146" s="10">
        <v>846</v>
      </c>
      <c r="C146" s="11" t="s">
        <v>2992</v>
      </c>
      <c r="D146" s="11"/>
      <c r="E146" s="11"/>
      <c r="F146" s="11" t="s">
        <v>46</v>
      </c>
      <c r="G146" s="10" t="s">
        <v>2918</v>
      </c>
      <c r="H146" s="41" t="s">
        <v>140</v>
      </c>
      <c r="I146" s="41"/>
      <c r="J146" s="10"/>
      <c r="K146" s="10" t="s">
        <v>51</v>
      </c>
      <c r="L146" s="10" t="s">
        <v>52</v>
      </c>
      <c r="M146" s="13">
        <v>40822</v>
      </c>
      <c r="N146" s="10" t="s">
        <v>92</v>
      </c>
      <c r="O146" s="134"/>
      <c r="P146" s="15" t="s">
        <v>2577</v>
      </c>
      <c r="Q146" s="11"/>
      <c r="R146" s="10"/>
      <c r="S146" s="10">
        <v>39115846</v>
      </c>
      <c r="T146" s="10" t="s">
        <v>2989</v>
      </c>
      <c r="U146" s="10" t="s">
        <v>2594</v>
      </c>
      <c r="V146" s="10">
        <v>3403990000</v>
      </c>
      <c r="W146" s="10" t="s">
        <v>2582</v>
      </c>
      <c r="X146" s="10" t="s">
        <v>2985</v>
      </c>
      <c r="Y146" s="10" t="s">
        <v>2671</v>
      </c>
      <c r="Z146" s="10" t="s">
        <v>2655</v>
      </c>
      <c r="AA146" s="10" t="s">
        <v>2993</v>
      </c>
    </row>
    <row r="147" spans="1:28" s="14" customFormat="1" ht="13" x14ac:dyDescent="0.35">
      <c r="A147" s="10">
        <v>31026885</v>
      </c>
      <c r="B147" s="10">
        <v>885</v>
      </c>
      <c r="C147" s="11" t="s">
        <v>2994</v>
      </c>
      <c r="D147" s="11"/>
      <c r="E147" s="11"/>
      <c r="F147" s="11" t="s">
        <v>46</v>
      </c>
      <c r="G147" s="10" t="s">
        <v>2638</v>
      </c>
      <c r="H147" s="41" t="s">
        <v>140</v>
      </c>
      <c r="I147" s="41"/>
      <c r="J147" s="10"/>
      <c r="K147" s="10" t="s">
        <v>51</v>
      </c>
      <c r="L147" s="10" t="s">
        <v>52</v>
      </c>
      <c r="M147" s="13">
        <v>40702</v>
      </c>
      <c r="N147" s="10" t="s">
        <v>53</v>
      </c>
      <c r="O147" s="134"/>
      <c r="P147" s="15" t="s">
        <v>2577</v>
      </c>
      <c r="Q147" s="11"/>
      <c r="R147" s="10"/>
      <c r="S147" s="10">
        <v>31019885</v>
      </c>
      <c r="T147" s="10" t="s">
        <v>2685</v>
      </c>
      <c r="U147" s="10" t="s">
        <v>2594</v>
      </c>
      <c r="V147" s="10">
        <v>2710193200</v>
      </c>
      <c r="W147" s="10" t="s">
        <v>2582</v>
      </c>
      <c r="X147" s="10" t="s">
        <v>2686</v>
      </c>
      <c r="Y147" s="10" t="s">
        <v>2641</v>
      </c>
      <c r="Z147" s="10" t="s">
        <v>2655</v>
      </c>
      <c r="AA147" s="10" t="s">
        <v>2995</v>
      </c>
    </row>
    <row r="148" spans="1:28" s="14" customFormat="1" ht="13" x14ac:dyDescent="0.35">
      <c r="A148" s="10">
        <v>33123872</v>
      </c>
      <c r="B148" s="10">
        <v>872</v>
      </c>
      <c r="C148" s="11" t="s">
        <v>2996</v>
      </c>
      <c r="D148" s="11"/>
      <c r="E148" s="11"/>
      <c r="F148" s="11" t="s">
        <v>46</v>
      </c>
      <c r="G148" s="10" t="s">
        <v>2997</v>
      </c>
      <c r="H148" s="41" t="s">
        <v>140</v>
      </c>
      <c r="I148" s="41"/>
      <c r="J148" s="10"/>
      <c r="K148" s="10" t="s">
        <v>51</v>
      </c>
      <c r="L148" s="10" t="s">
        <v>52</v>
      </c>
      <c r="M148" s="13">
        <v>41178</v>
      </c>
      <c r="N148" s="10" t="s">
        <v>92</v>
      </c>
      <c r="O148" s="134"/>
      <c r="P148" s="15" t="s">
        <v>2577</v>
      </c>
      <c r="Q148" s="11"/>
      <c r="R148" s="10"/>
      <c r="S148" s="10">
        <v>31064872</v>
      </c>
      <c r="T148" s="10" t="s">
        <v>2718</v>
      </c>
      <c r="U148" s="10" t="s">
        <v>2594</v>
      </c>
      <c r="V148" s="10">
        <v>3403190000</v>
      </c>
      <c r="W148" s="10" t="s">
        <v>2582</v>
      </c>
      <c r="X148" s="10" t="s">
        <v>2719</v>
      </c>
      <c r="Y148" s="10" t="s">
        <v>2658</v>
      </c>
      <c r="Z148" s="10" t="s">
        <v>2720</v>
      </c>
      <c r="AA148" s="10" t="s">
        <v>2721</v>
      </c>
    </row>
    <row r="149" spans="1:28" s="14" customFormat="1" ht="13" x14ac:dyDescent="0.35">
      <c r="A149" s="10">
        <v>33101872</v>
      </c>
      <c r="B149" s="10">
        <v>872</v>
      </c>
      <c r="C149" s="11" t="s">
        <v>2998</v>
      </c>
      <c r="D149" s="11"/>
      <c r="E149" s="11"/>
      <c r="F149" s="11" t="s">
        <v>46</v>
      </c>
      <c r="G149" s="10" t="s">
        <v>2997</v>
      </c>
      <c r="H149" s="41" t="s">
        <v>140</v>
      </c>
      <c r="I149" s="41"/>
      <c r="J149" s="10"/>
      <c r="K149" s="10" t="s">
        <v>51</v>
      </c>
      <c r="L149" s="10" t="s">
        <v>52</v>
      </c>
      <c r="M149" s="13">
        <v>40945</v>
      </c>
      <c r="N149" s="10" t="s">
        <v>92</v>
      </c>
      <c r="O149" s="134"/>
      <c r="P149" s="15" t="s">
        <v>2577</v>
      </c>
      <c r="Q149" s="11"/>
      <c r="R149" s="10"/>
      <c r="S149" s="10">
        <v>31065872</v>
      </c>
      <c r="T149" s="10" t="s">
        <v>2725</v>
      </c>
      <c r="U149" s="10" t="s">
        <v>2594</v>
      </c>
      <c r="V149" s="10">
        <v>3403190000</v>
      </c>
      <c r="W149" s="10" t="s">
        <v>2582</v>
      </c>
      <c r="X149" s="10" t="s">
        <v>2726</v>
      </c>
      <c r="Y149" s="10" t="s">
        <v>2658</v>
      </c>
      <c r="Z149" s="10" t="s">
        <v>2727</v>
      </c>
      <c r="AA149" s="10" t="s">
        <v>2728</v>
      </c>
    </row>
    <row r="150" spans="1:28" s="14" customFormat="1" ht="13" x14ac:dyDescent="0.35">
      <c r="A150" s="10">
        <v>33020872</v>
      </c>
      <c r="B150" s="10">
        <v>872</v>
      </c>
      <c r="C150" s="11" t="s">
        <v>2999</v>
      </c>
      <c r="D150" s="11"/>
      <c r="E150" s="11"/>
      <c r="F150" s="11" t="s">
        <v>46</v>
      </c>
      <c r="G150" s="10" t="s">
        <v>2997</v>
      </c>
      <c r="H150" s="41" t="s">
        <v>140</v>
      </c>
      <c r="I150" s="41"/>
      <c r="J150" s="10"/>
      <c r="K150" s="10" t="s">
        <v>51</v>
      </c>
      <c r="L150" s="10" t="s">
        <v>52</v>
      </c>
      <c r="M150" s="13">
        <v>40723</v>
      </c>
      <c r="N150" s="10" t="s">
        <v>92</v>
      </c>
      <c r="O150" s="134"/>
      <c r="P150" s="15" t="s">
        <v>2577</v>
      </c>
      <c r="Q150" s="11"/>
      <c r="R150" s="10"/>
      <c r="S150" s="10">
        <v>31066872</v>
      </c>
      <c r="T150" s="10" t="s">
        <v>2729</v>
      </c>
      <c r="U150" s="10" t="s">
        <v>2594</v>
      </c>
      <c r="V150" s="10">
        <v>3403990000</v>
      </c>
      <c r="W150" s="10" t="s">
        <v>2582</v>
      </c>
      <c r="X150" s="10" t="s">
        <v>2730</v>
      </c>
      <c r="Y150" s="10" t="s">
        <v>2658</v>
      </c>
      <c r="Z150" s="10" t="s">
        <v>2727</v>
      </c>
      <c r="AA150" s="10" t="s">
        <v>2731</v>
      </c>
    </row>
    <row r="151" spans="1:28" s="14" customFormat="1" ht="13" x14ac:dyDescent="0.35">
      <c r="A151" s="10">
        <v>33112885</v>
      </c>
      <c r="B151" s="10">
        <v>885</v>
      </c>
      <c r="C151" s="11" t="s">
        <v>3000</v>
      </c>
      <c r="D151" s="11"/>
      <c r="E151" s="11"/>
      <c r="F151" s="11" t="s">
        <v>46</v>
      </c>
      <c r="G151" s="10" t="s">
        <v>735</v>
      </c>
      <c r="H151" s="41" t="s">
        <v>63</v>
      </c>
      <c r="I151" s="41"/>
      <c r="J151" s="10"/>
      <c r="K151" s="10" t="s">
        <v>51</v>
      </c>
      <c r="L151" s="10" t="s">
        <v>52</v>
      </c>
      <c r="M151" s="13">
        <v>41205</v>
      </c>
      <c r="N151" s="10" t="s">
        <v>92</v>
      </c>
      <c r="O151" s="134"/>
      <c r="P151" s="15" t="s">
        <v>2577</v>
      </c>
      <c r="Q151" s="11"/>
      <c r="R151" s="10"/>
      <c r="S151" s="10">
        <v>31067872</v>
      </c>
      <c r="T151" s="10" t="s">
        <v>2734</v>
      </c>
      <c r="U151" s="10" t="s">
        <v>2594</v>
      </c>
      <c r="V151" s="10">
        <v>3403990000</v>
      </c>
      <c r="W151" s="10" t="s">
        <v>2582</v>
      </c>
      <c r="X151" s="10" t="s">
        <v>2735</v>
      </c>
      <c r="Y151" s="10" t="s">
        <v>3001</v>
      </c>
      <c r="Z151" s="10" t="s">
        <v>3002</v>
      </c>
      <c r="AA151" s="10" t="s">
        <v>3003</v>
      </c>
    </row>
    <row r="152" spans="1:28" s="14" customFormat="1" ht="13" x14ac:dyDescent="0.35">
      <c r="A152" s="10">
        <v>44452801</v>
      </c>
      <c r="B152" s="10">
        <v>801</v>
      </c>
      <c r="C152" s="11" t="s">
        <v>3004</v>
      </c>
      <c r="D152" s="10">
        <v>44452801</v>
      </c>
      <c r="E152" s="11" t="s">
        <v>3004</v>
      </c>
      <c r="F152" s="11" t="s">
        <v>46</v>
      </c>
      <c r="G152" s="10" t="s">
        <v>79</v>
      </c>
      <c r="H152" s="41" t="s">
        <v>79</v>
      </c>
      <c r="I152" s="41" t="s">
        <v>49</v>
      </c>
      <c r="J152" s="10" t="s">
        <v>50</v>
      </c>
      <c r="K152" s="10" t="s">
        <v>66</v>
      </c>
      <c r="L152" s="10" t="s">
        <v>52</v>
      </c>
      <c r="M152" s="13">
        <v>40267</v>
      </c>
      <c r="N152" s="10" t="s">
        <v>53</v>
      </c>
      <c r="O152" s="134"/>
      <c r="P152" s="15" t="s">
        <v>2577</v>
      </c>
      <c r="Q152" s="10"/>
      <c r="R152" s="10" t="s">
        <v>54</v>
      </c>
      <c r="S152" s="10">
        <v>44997849</v>
      </c>
      <c r="T152" s="11" t="s">
        <v>43</v>
      </c>
      <c r="U152" s="10" t="s">
        <v>55</v>
      </c>
      <c r="V152" s="10">
        <v>2710193200</v>
      </c>
      <c r="W152" s="10" t="s">
        <v>2613</v>
      </c>
      <c r="X152" s="10" t="s">
        <v>3005</v>
      </c>
      <c r="Y152" s="10" t="s">
        <v>391</v>
      </c>
      <c r="Z152" s="10" t="s">
        <v>3006</v>
      </c>
      <c r="AA152" s="10" t="s">
        <v>3007</v>
      </c>
      <c r="AB152" s="14" t="s">
        <v>50</v>
      </c>
    </row>
    <row r="153" spans="1:28" s="14" customFormat="1" ht="13" x14ac:dyDescent="0.35">
      <c r="A153" s="10">
        <v>41574849</v>
      </c>
      <c r="B153" s="10">
        <v>849</v>
      </c>
      <c r="C153" s="11" t="s">
        <v>3008</v>
      </c>
      <c r="D153" s="11"/>
      <c r="E153" s="11"/>
      <c r="F153" s="11" t="s">
        <v>46</v>
      </c>
      <c r="G153" s="10" t="s">
        <v>47</v>
      </c>
      <c r="H153" s="41" t="s">
        <v>48</v>
      </c>
      <c r="I153" s="41" t="s">
        <v>49</v>
      </c>
      <c r="J153" s="10" t="s">
        <v>238</v>
      </c>
      <c r="K153" s="10" t="s">
        <v>51</v>
      </c>
      <c r="L153" s="10" t="s">
        <v>52</v>
      </c>
      <c r="M153" s="13" t="s">
        <v>3</v>
      </c>
      <c r="N153" s="10" t="s">
        <v>53</v>
      </c>
      <c r="O153" s="134"/>
      <c r="P153" s="15" t="s">
        <v>2577</v>
      </c>
      <c r="Q153" s="11"/>
      <c r="R153" s="10"/>
      <c r="S153" s="10" t="s">
        <v>536</v>
      </c>
      <c r="T153" s="10" t="s">
        <v>536</v>
      </c>
      <c r="U153" s="10" t="s">
        <v>2580</v>
      </c>
      <c r="V153" s="10">
        <v>2710193200</v>
      </c>
      <c r="W153" s="10" t="s">
        <v>2582</v>
      </c>
      <c r="X153" s="10" t="s">
        <v>3009</v>
      </c>
      <c r="Y153" s="10" t="s">
        <v>2596</v>
      </c>
      <c r="Z153" s="10" t="s">
        <v>3010</v>
      </c>
      <c r="AA153" s="10" t="s">
        <v>3011</v>
      </c>
      <c r="AB153" s="14" t="s">
        <v>238</v>
      </c>
    </row>
    <row r="154" spans="1:28" s="14" customFormat="1" ht="13" x14ac:dyDescent="0.35">
      <c r="A154" s="10">
        <v>41575849</v>
      </c>
      <c r="B154" s="10">
        <v>849</v>
      </c>
      <c r="C154" s="11" t="s">
        <v>3012</v>
      </c>
      <c r="D154" s="11"/>
      <c r="E154" s="11"/>
      <c r="F154" s="11" t="s">
        <v>46</v>
      </c>
      <c r="G154" s="10" t="s">
        <v>47</v>
      </c>
      <c r="H154" s="41" t="s">
        <v>48</v>
      </c>
      <c r="I154" s="41" t="s">
        <v>49</v>
      </c>
      <c r="J154" s="10" t="s">
        <v>238</v>
      </c>
      <c r="K154" s="10" t="s">
        <v>51</v>
      </c>
      <c r="L154" s="10" t="s">
        <v>52</v>
      </c>
      <c r="M154" s="13" t="s">
        <v>3</v>
      </c>
      <c r="N154" s="10" t="s">
        <v>53</v>
      </c>
      <c r="O154" s="134"/>
      <c r="P154" s="15" t="s">
        <v>2577</v>
      </c>
      <c r="Q154" s="11"/>
      <c r="R154" s="10"/>
      <c r="S154" s="10" t="s">
        <v>536</v>
      </c>
      <c r="T154" s="10" t="s">
        <v>536</v>
      </c>
      <c r="U154" s="10" t="s">
        <v>2580</v>
      </c>
      <c r="V154" s="10">
        <v>2710193200</v>
      </c>
      <c r="W154" s="10" t="s">
        <v>2582</v>
      </c>
      <c r="X154" s="10" t="s">
        <v>3013</v>
      </c>
      <c r="Y154" s="10" t="s">
        <v>2596</v>
      </c>
      <c r="Z154" s="10" t="s">
        <v>3010</v>
      </c>
      <c r="AA154" s="10" t="s">
        <v>3014</v>
      </c>
      <c r="AB154" s="14" t="s">
        <v>238</v>
      </c>
    </row>
    <row r="155" spans="1:28" s="14" customFormat="1" ht="13" x14ac:dyDescent="0.35">
      <c r="A155" s="10">
        <v>41580809</v>
      </c>
      <c r="B155" s="10">
        <v>809</v>
      </c>
      <c r="C155" s="11" t="s">
        <v>3015</v>
      </c>
      <c r="D155" s="11"/>
      <c r="E155" s="11"/>
      <c r="F155" s="11" t="s">
        <v>46</v>
      </c>
      <c r="G155" s="10" t="s">
        <v>47</v>
      </c>
      <c r="H155" s="41" t="s">
        <v>48</v>
      </c>
      <c r="I155" s="41" t="s">
        <v>49</v>
      </c>
      <c r="J155" s="10" t="s">
        <v>238</v>
      </c>
      <c r="K155" s="10" t="s">
        <v>66</v>
      </c>
      <c r="L155" s="10" t="s">
        <v>52</v>
      </c>
      <c r="M155" s="13" t="s">
        <v>3016</v>
      </c>
      <c r="N155" s="10" t="s">
        <v>53</v>
      </c>
      <c r="O155" s="134"/>
      <c r="P155" s="15" t="s">
        <v>2577</v>
      </c>
      <c r="Q155" s="11"/>
      <c r="R155" s="10"/>
      <c r="S155" s="10" t="s">
        <v>536</v>
      </c>
      <c r="T155" s="10" t="s">
        <v>536</v>
      </c>
      <c r="U155" s="10" t="s">
        <v>2580</v>
      </c>
      <c r="V155" s="10">
        <v>2710193200</v>
      </c>
      <c r="W155" s="10" t="s">
        <v>604</v>
      </c>
      <c r="X155" s="10" t="s">
        <v>3017</v>
      </c>
      <c r="Y155" s="10" t="s">
        <v>360</v>
      </c>
      <c r="Z155" s="10" t="s">
        <v>3018</v>
      </c>
      <c r="AA155" s="10" t="s">
        <v>3019</v>
      </c>
      <c r="AB155" s="14" t="s">
        <v>238</v>
      </c>
    </row>
    <row r="156" spans="1:28" s="14" customFormat="1" ht="13" x14ac:dyDescent="0.35">
      <c r="A156" s="10">
        <v>41572809</v>
      </c>
      <c r="B156" s="10">
        <v>809</v>
      </c>
      <c r="C156" s="11" t="s">
        <v>3020</v>
      </c>
      <c r="D156" s="11"/>
      <c r="E156" s="11"/>
      <c r="F156" s="11" t="s">
        <v>46</v>
      </c>
      <c r="G156" s="10" t="s">
        <v>47</v>
      </c>
      <c r="H156" s="41" t="s">
        <v>48</v>
      </c>
      <c r="I156" s="41" t="s">
        <v>49</v>
      </c>
      <c r="J156" s="10" t="s">
        <v>238</v>
      </c>
      <c r="K156" s="10" t="s">
        <v>66</v>
      </c>
      <c r="L156" s="10" t="s">
        <v>52</v>
      </c>
      <c r="M156" s="13">
        <v>41995</v>
      </c>
      <c r="N156" s="10" t="s">
        <v>53</v>
      </c>
      <c r="O156" s="134"/>
      <c r="P156" s="15" t="s">
        <v>2577</v>
      </c>
      <c r="Q156" s="11"/>
      <c r="R156" s="10"/>
      <c r="S156" s="10">
        <v>41578809</v>
      </c>
      <c r="T156" s="10" t="s">
        <v>3021</v>
      </c>
      <c r="U156" s="10" t="s">
        <v>2594</v>
      </c>
      <c r="V156" s="10">
        <v>2710193200</v>
      </c>
      <c r="W156" s="10" t="s">
        <v>604</v>
      </c>
      <c r="X156" s="10" t="s">
        <v>3022</v>
      </c>
      <c r="Y156" s="10" t="s">
        <v>360</v>
      </c>
      <c r="Z156" s="10" t="s">
        <v>88</v>
      </c>
      <c r="AA156" s="10" t="s">
        <v>3023</v>
      </c>
      <c r="AB156" s="14" t="s">
        <v>238</v>
      </c>
    </row>
    <row r="157" spans="1:28" s="14" customFormat="1" ht="13" x14ac:dyDescent="0.35">
      <c r="A157" s="10">
        <v>41578809</v>
      </c>
      <c r="B157" s="10">
        <v>809</v>
      </c>
      <c r="C157" s="11" t="s">
        <v>3021</v>
      </c>
      <c r="D157" s="10">
        <v>41578801</v>
      </c>
      <c r="E157" s="11" t="s">
        <v>3024</v>
      </c>
      <c r="F157" s="11" t="s">
        <v>46</v>
      </c>
      <c r="G157" s="59" t="s">
        <v>47</v>
      </c>
      <c r="H157" s="41" t="s">
        <v>48</v>
      </c>
      <c r="I157" s="41" t="s">
        <v>49</v>
      </c>
      <c r="J157" s="10" t="s">
        <v>238</v>
      </c>
      <c r="K157" s="59" t="s">
        <v>66</v>
      </c>
      <c r="L157" s="59" t="s">
        <v>52</v>
      </c>
      <c r="M157" s="95">
        <v>43739</v>
      </c>
      <c r="N157" s="59" t="s">
        <v>53</v>
      </c>
      <c r="O157" s="135"/>
      <c r="P157" s="15" t="s">
        <v>2577</v>
      </c>
      <c r="Q157" s="10" t="s">
        <v>132</v>
      </c>
      <c r="R157" s="10" t="s">
        <v>132</v>
      </c>
      <c r="S157" s="10">
        <v>41573809</v>
      </c>
      <c r="T157" s="11" t="s">
        <v>236</v>
      </c>
      <c r="U157" s="10" t="s">
        <v>329</v>
      </c>
      <c r="V157" s="10">
        <v>2710193200</v>
      </c>
      <c r="W157" s="10" t="s">
        <v>70</v>
      </c>
      <c r="X157" s="10" t="s">
        <v>3025</v>
      </c>
      <c r="Y157" s="10" t="s">
        <v>360</v>
      </c>
      <c r="Z157" s="10" t="s">
        <v>3018</v>
      </c>
      <c r="AA157" s="10" t="s">
        <v>3026</v>
      </c>
      <c r="AB157" s="14" t="s">
        <v>238</v>
      </c>
    </row>
    <row r="158" spans="1:28" s="14" customFormat="1" ht="13" x14ac:dyDescent="0.35">
      <c r="A158" s="10">
        <v>44513845</v>
      </c>
      <c r="B158" s="10">
        <v>845</v>
      </c>
      <c r="C158" s="11" t="s">
        <v>3027</v>
      </c>
      <c r="D158" s="10" t="s">
        <v>44</v>
      </c>
      <c r="E158" s="11" t="s">
        <v>45</v>
      </c>
      <c r="F158" s="11" t="s">
        <v>46</v>
      </c>
      <c r="G158" s="10" t="s">
        <v>3028</v>
      </c>
      <c r="H158" s="41" t="s">
        <v>63</v>
      </c>
      <c r="I158" s="41" t="s">
        <v>49</v>
      </c>
      <c r="J158" s="10" t="s">
        <v>238</v>
      </c>
      <c r="K158" s="10" t="s">
        <v>51</v>
      </c>
      <c r="L158" s="10" t="s">
        <v>52</v>
      </c>
      <c r="M158" s="13">
        <v>44284</v>
      </c>
      <c r="N158" s="10" t="s">
        <v>53</v>
      </c>
      <c r="O158" s="134"/>
      <c r="P158" s="15" t="s">
        <v>2577</v>
      </c>
      <c r="Q158" s="10" t="s">
        <v>3029</v>
      </c>
      <c r="R158" s="10" t="s">
        <v>54</v>
      </c>
      <c r="S158" s="10">
        <v>44513909</v>
      </c>
      <c r="T158" s="11" t="s">
        <v>241</v>
      </c>
      <c r="U158" s="10" t="s">
        <v>329</v>
      </c>
      <c r="V158" s="10">
        <v>2710193200</v>
      </c>
      <c r="W158" s="10" t="s">
        <v>56</v>
      </c>
      <c r="X158" s="10" t="s">
        <v>242</v>
      </c>
      <c r="Y158" s="10" t="s">
        <v>3030</v>
      </c>
      <c r="Z158" s="10" t="s">
        <v>3018</v>
      </c>
      <c r="AA158" s="10" t="s">
        <v>3031</v>
      </c>
      <c r="AB158" s="14" t="s">
        <v>238</v>
      </c>
    </row>
    <row r="159" spans="1:28" s="14" customFormat="1" ht="13" x14ac:dyDescent="0.35">
      <c r="A159" s="10">
        <v>44514909</v>
      </c>
      <c r="B159" s="10">
        <v>909</v>
      </c>
      <c r="C159" s="11" t="s">
        <v>3032</v>
      </c>
      <c r="D159" s="11"/>
      <c r="E159" s="11"/>
      <c r="F159" s="11" t="s">
        <v>46</v>
      </c>
      <c r="G159" s="10" t="s">
        <v>735</v>
      </c>
      <c r="H159" s="41" t="s">
        <v>63</v>
      </c>
      <c r="I159" s="41" t="s">
        <v>49</v>
      </c>
      <c r="J159" s="10" t="s">
        <v>238</v>
      </c>
      <c r="K159" s="10" t="s">
        <v>51</v>
      </c>
      <c r="L159" s="10" t="s">
        <v>52</v>
      </c>
      <c r="M159" s="13">
        <v>42264</v>
      </c>
      <c r="N159" s="10" t="s">
        <v>53</v>
      </c>
      <c r="O159" s="134"/>
      <c r="P159" s="15" t="s">
        <v>2577</v>
      </c>
      <c r="Q159" s="11"/>
      <c r="R159" s="10"/>
      <c r="S159" s="10" t="s">
        <v>536</v>
      </c>
      <c r="T159" s="10" t="s">
        <v>536</v>
      </c>
      <c r="U159" s="10" t="s">
        <v>2580</v>
      </c>
      <c r="V159" s="10">
        <v>2710193200</v>
      </c>
      <c r="W159" s="10" t="s">
        <v>2582</v>
      </c>
      <c r="X159" s="10" t="s">
        <v>3033</v>
      </c>
      <c r="Y159" s="10" t="s">
        <v>3030</v>
      </c>
      <c r="Z159" s="10" t="s">
        <v>3018</v>
      </c>
      <c r="AA159" s="10" t="s">
        <v>3034</v>
      </c>
      <c r="AB159" s="14" t="s">
        <v>238</v>
      </c>
    </row>
    <row r="160" spans="1:28" s="14" customFormat="1" ht="13" x14ac:dyDescent="0.35">
      <c r="A160" s="10">
        <v>44516979</v>
      </c>
      <c r="B160" s="10">
        <v>979</v>
      </c>
      <c r="C160" s="11" t="s">
        <v>3035</v>
      </c>
      <c r="D160" s="11"/>
      <c r="E160" s="11"/>
      <c r="F160" s="11" t="s">
        <v>46</v>
      </c>
      <c r="G160" s="10" t="s">
        <v>151</v>
      </c>
      <c r="H160" s="41" t="s">
        <v>86</v>
      </c>
      <c r="I160" s="41" t="s">
        <v>49</v>
      </c>
      <c r="J160" s="10" t="s">
        <v>238</v>
      </c>
      <c r="K160" s="10" t="s">
        <v>51</v>
      </c>
      <c r="L160" s="10" t="s">
        <v>52</v>
      </c>
      <c r="M160" s="13">
        <v>42131</v>
      </c>
      <c r="N160" s="10" t="s">
        <v>53</v>
      </c>
      <c r="O160" s="134"/>
      <c r="P160" s="15" t="s">
        <v>2577</v>
      </c>
      <c r="Q160" s="11"/>
      <c r="R160" s="10"/>
      <c r="S160" s="10" t="s">
        <v>536</v>
      </c>
      <c r="T160" s="10" t="s">
        <v>536</v>
      </c>
      <c r="U160" s="10" t="s">
        <v>2580</v>
      </c>
      <c r="V160" s="10">
        <v>2710193200</v>
      </c>
      <c r="W160" s="10" t="s">
        <v>2582</v>
      </c>
      <c r="X160" s="10" t="s">
        <v>3036</v>
      </c>
      <c r="Y160" s="10" t="s">
        <v>87</v>
      </c>
      <c r="Z160" s="10" t="s">
        <v>3037</v>
      </c>
      <c r="AA160" s="10" t="s">
        <v>3038</v>
      </c>
      <c r="AB160" s="14" t="s">
        <v>238</v>
      </c>
    </row>
    <row r="161" spans="1:28" s="14" customFormat="1" ht="13" x14ac:dyDescent="0.35">
      <c r="A161" s="10">
        <v>44510979</v>
      </c>
      <c r="B161" s="10">
        <v>979</v>
      </c>
      <c r="C161" s="11" t="s">
        <v>3039</v>
      </c>
      <c r="D161" s="11"/>
      <c r="E161" s="11"/>
      <c r="F161" s="11" t="s">
        <v>46</v>
      </c>
      <c r="G161" s="10" t="s">
        <v>151</v>
      </c>
      <c r="H161" s="41" t="s">
        <v>86</v>
      </c>
      <c r="I161" s="41" t="s">
        <v>49</v>
      </c>
      <c r="J161" s="10" t="s">
        <v>238</v>
      </c>
      <c r="K161" s="10" t="s">
        <v>51</v>
      </c>
      <c r="L161" s="10" t="s">
        <v>52</v>
      </c>
      <c r="M161" s="13">
        <v>42131</v>
      </c>
      <c r="N161" s="10" t="s">
        <v>53</v>
      </c>
      <c r="O161" s="134"/>
      <c r="P161" s="15" t="s">
        <v>2577</v>
      </c>
      <c r="Q161" s="11"/>
      <c r="R161" s="10"/>
      <c r="S161" s="10" t="s">
        <v>536</v>
      </c>
      <c r="T161" s="10" t="s">
        <v>536</v>
      </c>
      <c r="U161" s="10" t="s">
        <v>2580</v>
      </c>
      <c r="V161" s="10">
        <v>2710193200</v>
      </c>
      <c r="W161" s="10" t="s">
        <v>2582</v>
      </c>
      <c r="X161" s="10" t="s">
        <v>3040</v>
      </c>
      <c r="Y161" s="10" t="s">
        <v>87</v>
      </c>
      <c r="Z161" s="10" t="s">
        <v>3037</v>
      </c>
      <c r="AA161" s="10" t="s">
        <v>3041</v>
      </c>
      <c r="AB161" s="14" t="s">
        <v>238</v>
      </c>
    </row>
    <row r="162" spans="1:28" s="14" customFormat="1" ht="13" x14ac:dyDescent="0.35">
      <c r="A162" s="10">
        <v>41571909</v>
      </c>
      <c r="B162" s="10">
        <v>909</v>
      </c>
      <c r="C162" s="11" t="s">
        <v>3042</v>
      </c>
      <c r="D162" s="10" t="s">
        <v>45</v>
      </c>
      <c r="E162" s="11" t="s">
        <v>45</v>
      </c>
      <c r="F162" s="11" t="s">
        <v>46</v>
      </c>
      <c r="G162" s="10" t="s">
        <v>62</v>
      </c>
      <c r="H162" s="41" t="s">
        <v>63</v>
      </c>
      <c r="I162" s="41" t="s">
        <v>49</v>
      </c>
      <c r="J162" s="10" t="s">
        <v>238</v>
      </c>
      <c r="K162" s="10" t="s">
        <v>51</v>
      </c>
      <c r="L162" s="10" t="s">
        <v>52</v>
      </c>
      <c r="M162" s="13">
        <v>42087</v>
      </c>
      <c r="N162" s="10" t="s">
        <v>53</v>
      </c>
      <c r="O162" s="134"/>
      <c r="P162" s="15" t="s">
        <v>2577</v>
      </c>
      <c r="Q162" s="10"/>
      <c r="R162" s="10" t="s">
        <v>54</v>
      </c>
      <c r="S162" s="10">
        <v>41569909</v>
      </c>
      <c r="T162" s="11" t="s">
        <v>3043</v>
      </c>
      <c r="U162" s="10" t="s">
        <v>329</v>
      </c>
      <c r="V162" s="10">
        <v>2710193200</v>
      </c>
      <c r="W162" s="10"/>
      <c r="X162" s="10" t="s">
        <v>3030</v>
      </c>
      <c r="Y162" s="10" t="s">
        <v>3018</v>
      </c>
      <c r="Z162" s="10" t="s">
        <v>3044</v>
      </c>
      <c r="AA162" s="10"/>
      <c r="AB162" s="14" t="s">
        <v>238</v>
      </c>
    </row>
    <row r="163" spans="1:28" s="14" customFormat="1" ht="13" x14ac:dyDescent="0.35">
      <c r="A163" s="10">
        <v>41579903</v>
      </c>
      <c r="B163" s="10">
        <v>903</v>
      </c>
      <c r="C163" s="11" t="s">
        <v>3045</v>
      </c>
      <c r="D163" s="11"/>
      <c r="E163" s="11"/>
      <c r="F163" s="11" t="s">
        <v>46</v>
      </c>
      <c r="G163" s="10" t="s">
        <v>3046</v>
      </c>
      <c r="H163" s="41" t="s">
        <v>140</v>
      </c>
      <c r="I163" s="41" t="s">
        <v>49</v>
      </c>
      <c r="J163" s="10" t="s">
        <v>238</v>
      </c>
      <c r="K163" s="10" t="s">
        <v>51</v>
      </c>
      <c r="L163" s="10" t="s">
        <v>52</v>
      </c>
      <c r="M163" s="13" t="s">
        <v>3016</v>
      </c>
      <c r="N163" s="10" t="s">
        <v>53</v>
      </c>
      <c r="O163" s="134"/>
      <c r="P163" s="15" t="s">
        <v>2577</v>
      </c>
      <c r="Q163" s="11"/>
      <c r="R163" s="10"/>
      <c r="S163" s="10" t="s">
        <v>536</v>
      </c>
      <c r="T163" s="10" t="s">
        <v>536</v>
      </c>
      <c r="U163" s="10" t="s">
        <v>2580</v>
      </c>
      <c r="V163" s="10">
        <v>2710193200</v>
      </c>
      <c r="W163" s="10" t="s">
        <v>2582</v>
      </c>
      <c r="X163" s="10" t="s">
        <v>3047</v>
      </c>
      <c r="Y163" s="10" t="s">
        <v>3030</v>
      </c>
      <c r="Z163" s="10" t="s">
        <v>3018</v>
      </c>
      <c r="AA163" s="10" t="s">
        <v>3048</v>
      </c>
      <c r="AB163" s="14" t="s">
        <v>238</v>
      </c>
    </row>
    <row r="164" spans="1:28" s="14" customFormat="1" ht="13" x14ac:dyDescent="0.35">
      <c r="A164" s="10">
        <v>41569909</v>
      </c>
      <c r="B164" s="10">
        <v>909</v>
      </c>
      <c r="C164" s="11" t="s">
        <v>3043</v>
      </c>
      <c r="D164" s="10" t="s">
        <v>44</v>
      </c>
      <c r="E164" s="11" t="s">
        <v>45</v>
      </c>
      <c r="F164" s="11" t="s">
        <v>46</v>
      </c>
      <c r="G164" s="59" t="s">
        <v>62</v>
      </c>
      <c r="H164" s="41" t="s">
        <v>63</v>
      </c>
      <c r="I164" s="41" t="s">
        <v>49</v>
      </c>
      <c r="J164" s="10" t="s">
        <v>238</v>
      </c>
      <c r="K164" s="59" t="s">
        <v>51</v>
      </c>
      <c r="L164" s="59" t="s">
        <v>52</v>
      </c>
      <c r="M164" s="95">
        <v>43739</v>
      </c>
      <c r="N164" s="59" t="s">
        <v>53</v>
      </c>
      <c r="O164" s="135"/>
      <c r="P164" s="15" t="s">
        <v>2577</v>
      </c>
      <c r="Q164" s="10" t="s">
        <v>132</v>
      </c>
      <c r="R164" s="10" t="s">
        <v>132</v>
      </c>
      <c r="S164" s="10">
        <v>41567909</v>
      </c>
      <c r="T164" s="11" t="s">
        <v>3049</v>
      </c>
      <c r="U164" s="10" t="s">
        <v>329</v>
      </c>
      <c r="V164" s="10">
        <v>2710193200</v>
      </c>
      <c r="W164" s="10" t="s">
        <v>56</v>
      </c>
      <c r="X164" s="10" t="s">
        <v>3050</v>
      </c>
      <c r="Y164" s="10" t="s">
        <v>3030</v>
      </c>
      <c r="Z164" s="10" t="s">
        <v>3018</v>
      </c>
      <c r="AA164" s="10" t="s">
        <v>3051</v>
      </c>
      <c r="AB164" s="14" t="s">
        <v>238</v>
      </c>
    </row>
    <row r="165" spans="1:28" s="14" customFormat="1" ht="13" x14ac:dyDescent="0.35">
      <c r="A165" s="10">
        <v>41576909</v>
      </c>
      <c r="B165" s="10">
        <v>909</v>
      </c>
      <c r="C165" s="11" t="s">
        <v>3052</v>
      </c>
      <c r="D165" s="10" t="s">
        <v>45</v>
      </c>
      <c r="E165" s="11" t="s">
        <v>45</v>
      </c>
      <c r="F165" s="11" t="s">
        <v>46</v>
      </c>
      <c r="G165" s="10" t="s">
        <v>62</v>
      </c>
      <c r="H165" s="41" t="s">
        <v>63</v>
      </c>
      <c r="I165" s="41" t="s">
        <v>49</v>
      </c>
      <c r="J165" s="10" t="s">
        <v>238</v>
      </c>
      <c r="K165" s="10" t="s">
        <v>51</v>
      </c>
      <c r="L165" s="10" t="s">
        <v>52</v>
      </c>
      <c r="M165" s="13">
        <v>42264</v>
      </c>
      <c r="N165" s="10" t="s">
        <v>53</v>
      </c>
      <c r="O165" s="134"/>
      <c r="P165" s="15" t="s">
        <v>2577</v>
      </c>
      <c r="Q165" s="10"/>
      <c r="R165" s="10" t="s">
        <v>54</v>
      </c>
      <c r="S165" s="10">
        <v>41581909</v>
      </c>
      <c r="T165" s="11" t="s">
        <v>258</v>
      </c>
      <c r="U165" s="10" t="s">
        <v>329</v>
      </c>
      <c r="V165" s="10">
        <v>2710193200</v>
      </c>
      <c r="W165" s="10"/>
      <c r="X165" s="10" t="s">
        <v>3030</v>
      </c>
      <c r="Y165" s="10" t="s">
        <v>3018</v>
      </c>
      <c r="Z165" s="10" t="s">
        <v>3053</v>
      </c>
      <c r="AA165" s="10"/>
      <c r="AB165" s="14" t="s">
        <v>238</v>
      </c>
    </row>
    <row r="166" spans="1:28" s="14" customFormat="1" ht="13" x14ac:dyDescent="0.35">
      <c r="A166" s="10">
        <v>41040876</v>
      </c>
      <c r="B166" s="10">
        <v>876</v>
      </c>
      <c r="C166" s="11" t="s">
        <v>3054</v>
      </c>
      <c r="D166" s="11"/>
      <c r="E166" s="11"/>
      <c r="F166" s="11" t="s">
        <v>46</v>
      </c>
      <c r="G166" s="10" t="s">
        <v>2634</v>
      </c>
      <c r="H166" s="41" t="s">
        <v>140</v>
      </c>
      <c r="I166" s="41"/>
      <c r="J166" s="10"/>
      <c r="K166" s="10" t="s">
        <v>3055</v>
      </c>
      <c r="L166" s="10" t="s">
        <v>52</v>
      </c>
      <c r="M166" s="13">
        <v>41046</v>
      </c>
      <c r="N166" s="10" t="s">
        <v>53</v>
      </c>
      <c r="O166" s="134"/>
      <c r="P166" s="15" t="s">
        <v>2577</v>
      </c>
      <c r="Q166" s="11"/>
      <c r="R166" s="10"/>
      <c r="S166" s="10" t="s">
        <v>536</v>
      </c>
      <c r="T166" s="10" t="s">
        <v>536</v>
      </c>
      <c r="U166" s="10" t="s">
        <v>2580</v>
      </c>
      <c r="V166" s="10">
        <v>3819000000</v>
      </c>
      <c r="W166" s="10" t="s">
        <v>604</v>
      </c>
      <c r="X166" s="10" t="s">
        <v>3056</v>
      </c>
      <c r="Y166" s="10" t="s">
        <v>3057</v>
      </c>
      <c r="Z166" s="10" t="s">
        <v>73</v>
      </c>
      <c r="AA166" s="10" t="s">
        <v>3058</v>
      </c>
    </row>
    <row r="167" spans="1:28" s="14" customFormat="1" ht="13" x14ac:dyDescent="0.35">
      <c r="A167" s="10">
        <v>41041876</v>
      </c>
      <c r="B167" s="10">
        <v>876</v>
      </c>
      <c r="C167" s="11" t="s">
        <v>3059</v>
      </c>
      <c r="D167" s="11"/>
      <c r="E167" s="11"/>
      <c r="F167" s="11" t="s">
        <v>46</v>
      </c>
      <c r="G167" s="10" t="s">
        <v>2634</v>
      </c>
      <c r="H167" s="41" t="s">
        <v>140</v>
      </c>
      <c r="I167" s="41"/>
      <c r="J167" s="10"/>
      <c r="K167" s="10" t="s">
        <v>3055</v>
      </c>
      <c r="L167" s="10" t="s">
        <v>52</v>
      </c>
      <c r="M167" s="13">
        <v>41047</v>
      </c>
      <c r="N167" s="10" t="s">
        <v>53</v>
      </c>
      <c r="O167" s="134"/>
      <c r="P167" s="15" t="s">
        <v>2577</v>
      </c>
      <c r="Q167" s="11"/>
      <c r="R167" s="10"/>
      <c r="S167" s="10" t="s">
        <v>536</v>
      </c>
      <c r="T167" s="10" t="s">
        <v>536</v>
      </c>
      <c r="U167" s="10" t="s">
        <v>2580</v>
      </c>
      <c r="V167" s="10">
        <v>3819000000</v>
      </c>
      <c r="W167" s="10" t="s">
        <v>604</v>
      </c>
      <c r="X167" s="10" t="s">
        <v>3060</v>
      </c>
      <c r="Y167" s="10" t="s">
        <v>3057</v>
      </c>
      <c r="Z167" s="10" t="s">
        <v>73</v>
      </c>
      <c r="AA167" s="10" t="s">
        <v>3061</v>
      </c>
    </row>
    <row r="168" spans="1:28" s="14" customFormat="1" ht="13" x14ac:dyDescent="0.35">
      <c r="A168" s="10">
        <v>43446809</v>
      </c>
      <c r="B168" s="10">
        <v>809</v>
      </c>
      <c r="C168" s="11" t="s">
        <v>3062</v>
      </c>
      <c r="D168" s="10">
        <v>43445801</v>
      </c>
      <c r="E168" s="11" t="s">
        <v>308</v>
      </c>
      <c r="F168" s="11" t="s">
        <v>46</v>
      </c>
      <c r="G168" s="10" t="s">
        <v>47</v>
      </c>
      <c r="H168" s="41" t="s">
        <v>48</v>
      </c>
      <c r="I168" s="41" t="s">
        <v>119</v>
      </c>
      <c r="J168" s="10" t="s">
        <v>65</v>
      </c>
      <c r="K168" s="10" t="s">
        <v>66</v>
      </c>
      <c r="L168" s="10" t="s">
        <v>67</v>
      </c>
      <c r="M168" s="13">
        <v>43709</v>
      </c>
      <c r="N168" s="10" t="s">
        <v>53</v>
      </c>
      <c r="O168" s="134"/>
      <c r="P168" s="15" t="s">
        <v>2577</v>
      </c>
      <c r="Q168" s="10" t="s">
        <v>3063</v>
      </c>
      <c r="R168" s="10" t="s">
        <v>54</v>
      </c>
      <c r="S168" s="10" t="s">
        <v>536</v>
      </c>
      <c r="T168" s="11"/>
      <c r="U168" s="10" t="s">
        <v>55</v>
      </c>
      <c r="V168" s="10">
        <v>2710193200</v>
      </c>
      <c r="W168" s="10" t="s">
        <v>83</v>
      </c>
      <c r="X168" s="10" t="s">
        <v>3064</v>
      </c>
      <c r="Y168" s="10" t="s">
        <v>360</v>
      </c>
      <c r="Z168" s="10" t="s">
        <v>565</v>
      </c>
      <c r="AA168" s="10" t="s">
        <v>3065</v>
      </c>
      <c r="AB168" s="14" t="s">
        <v>310</v>
      </c>
    </row>
    <row r="169" spans="1:28" s="14" customFormat="1" ht="13" x14ac:dyDescent="0.35">
      <c r="A169" s="10">
        <v>43445967</v>
      </c>
      <c r="B169" s="10">
        <v>967</v>
      </c>
      <c r="C169" s="11" t="s">
        <v>3066</v>
      </c>
      <c r="D169" s="11"/>
      <c r="E169" s="11"/>
      <c r="F169" s="11" t="s">
        <v>46</v>
      </c>
      <c r="G169" s="10" t="s">
        <v>151</v>
      </c>
      <c r="H169" s="41" t="s">
        <v>86</v>
      </c>
      <c r="I169" s="41"/>
      <c r="J169" s="10"/>
      <c r="K169" s="10" t="s">
        <v>66</v>
      </c>
      <c r="L169" s="10" t="s">
        <v>52</v>
      </c>
      <c r="M169" s="13" t="s">
        <v>2577</v>
      </c>
      <c r="N169" s="10" t="s">
        <v>604</v>
      </c>
      <c r="O169" s="134"/>
      <c r="P169" s="15" t="s">
        <v>2577</v>
      </c>
      <c r="Q169" s="11"/>
      <c r="R169" s="10"/>
      <c r="S169" s="10" t="s">
        <v>536</v>
      </c>
      <c r="T169" s="10" t="s">
        <v>536</v>
      </c>
      <c r="U169" s="10" t="s">
        <v>2580</v>
      </c>
      <c r="V169" s="10">
        <v>2710193200</v>
      </c>
      <c r="W169" s="10" t="s">
        <v>604</v>
      </c>
      <c r="X169" s="10" t="s">
        <v>3064</v>
      </c>
      <c r="Y169" s="10" t="s">
        <v>1414</v>
      </c>
      <c r="Z169" s="10" t="s">
        <v>88</v>
      </c>
      <c r="AA169" s="10" t="s">
        <v>3067</v>
      </c>
      <c r="AB169" s="14" t="s">
        <v>310</v>
      </c>
    </row>
    <row r="170" spans="1:28" s="14" customFormat="1" ht="13" x14ac:dyDescent="0.35">
      <c r="A170" s="10">
        <v>42729801</v>
      </c>
      <c r="B170" s="10">
        <v>801</v>
      </c>
      <c r="C170" s="11" t="s">
        <v>3068</v>
      </c>
      <c r="D170" s="11"/>
      <c r="E170" s="11"/>
      <c r="F170" s="11" t="s">
        <v>46</v>
      </c>
      <c r="G170" s="10" t="s">
        <v>79</v>
      </c>
      <c r="H170" s="41" t="s">
        <v>79</v>
      </c>
      <c r="I170" s="41" t="s">
        <v>145</v>
      </c>
      <c r="J170" s="10" t="s">
        <v>65</v>
      </c>
      <c r="K170" s="10" t="s">
        <v>3055</v>
      </c>
      <c r="L170" s="10" t="s">
        <v>67</v>
      </c>
      <c r="M170" s="13">
        <v>41549</v>
      </c>
      <c r="N170" s="10" t="s">
        <v>53</v>
      </c>
      <c r="O170" s="134"/>
      <c r="P170" s="15" t="s">
        <v>2577</v>
      </c>
      <c r="Q170" s="11"/>
      <c r="R170" s="10"/>
      <c r="S170" s="10" t="s">
        <v>536</v>
      </c>
      <c r="T170" s="10" t="s">
        <v>536</v>
      </c>
      <c r="U170" s="10" t="s">
        <v>2580</v>
      </c>
      <c r="V170" s="10">
        <v>2710199900</v>
      </c>
      <c r="W170" s="10" t="s">
        <v>604</v>
      </c>
      <c r="X170" s="10" t="s">
        <v>3069</v>
      </c>
      <c r="Y170" s="10" t="s">
        <v>3070</v>
      </c>
      <c r="Z170" s="10" t="s">
        <v>3071</v>
      </c>
      <c r="AA170" s="10" t="s">
        <v>3072</v>
      </c>
      <c r="AB170" s="14" t="s">
        <v>316</v>
      </c>
    </row>
    <row r="171" spans="1:28" s="14" customFormat="1" ht="13" x14ac:dyDescent="0.35">
      <c r="A171" s="10">
        <v>49171801</v>
      </c>
      <c r="B171" s="10">
        <v>801</v>
      </c>
      <c r="C171" s="11" t="s">
        <v>3073</v>
      </c>
      <c r="D171" s="11"/>
      <c r="E171" s="11"/>
      <c r="F171" s="11" t="s">
        <v>46</v>
      </c>
      <c r="G171" s="10" t="s">
        <v>79</v>
      </c>
      <c r="H171" s="41" t="s">
        <v>79</v>
      </c>
      <c r="I171" s="41" t="s">
        <v>145</v>
      </c>
      <c r="J171" s="10" t="s">
        <v>65</v>
      </c>
      <c r="K171" s="10" t="s">
        <v>66</v>
      </c>
      <c r="L171" s="10" t="s">
        <v>67</v>
      </c>
      <c r="M171" s="13" t="s">
        <v>604</v>
      </c>
      <c r="N171" s="10" t="s">
        <v>53</v>
      </c>
      <c r="O171" s="134"/>
      <c r="P171" s="15" t="s">
        <v>2577</v>
      </c>
      <c r="Q171" s="11"/>
      <c r="R171" s="10"/>
      <c r="S171" s="10" t="s">
        <v>536</v>
      </c>
      <c r="T171" s="10" t="s">
        <v>536</v>
      </c>
      <c r="U171" s="10" t="s">
        <v>2580</v>
      </c>
      <c r="V171" s="10">
        <v>2710193100</v>
      </c>
      <c r="W171" s="10" t="s">
        <v>44</v>
      </c>
      <c r="X171" s="10"/>
      <c r="Y171" s="10"/>
      <c r="Z171" s="10"/>
      <c r="AA171" s="10" t="s">
        <v>132</v>
      </c>
      <c r="AB171" s="14" t="s">
        <v>316</v>
      </c>
    </row>
    <row r="172" spans="1:28" s="14" customFormat="1" ht="13" x14ac:dyDescent="0.35">
      <c r="A172" s="10">
        <v>49173801</v>
      </c>
      <c r="B172" s="10">
        <v>801</v>
      </c>
      <c r="C172" s="11" t="s">
        <v>3074</v>
      </c>
      <c r="D172" s="11"/>
      <c r="E172" s="11"/>
      <c r="F172" s="11" t="s">
        <v>46</v>
      </c>
      <c r="G172" s="10" t="s">
        <v>79</v>
      </c>
      <c r="H172" s="41" t="s">
        <v>79</v>
      </c>
      <c r="I172" s="41" t="s">
        <v>145</v>
      </c>
      <c r="J172" s="10" t="s">
        <v>65</v>
      </c>
      <c r="K172" s="10" t="s">
        <v>66</v>
      </c>
      <c r="L172" s="10" t="s">
        <v>67</v>
      </c>
      <c r="M172" s="13" t="s">
        <v>604</v>
      </c>
      <c r="N172" s="10" t="s">
        <v>53</v>
      </c>
      <c r="O172" s="134"/>
      <c r="P172" s="15" t="s">
        <v>2577</v>
      </c>
      <c r="Q172" s="11"/>
      <c r="R172" s="10"/>
      <c r="S172" s="10" t="s">
        <v>536</v>
      </c>
      <c r="T172" s="10" t="s">
        <v>536</v>
      </c>
      <c r="U172" s="10" t="s">
        <v>2580</v>
      </c>
      <c r="V172" s="10">
        <v>2710193100</v>
      </c>
      <c r="W172" s="10" t="s">
        <v>44</v>
      </c>
      <c r="X172" s="10"/>
      <c r="Y172" s="10"/>
      <c r="Z172" s="10"/>
      <c r="AA172" s="10" t="s">
        <v>132</v>
      </c>
      <c r="AB172" s="14" t="s">
        <v>316</v>
      </c>
    </row>
    <row r="173" spans="1:28" s="14" customFormat="1" ht="13" x14ac:dyDescent="0.35">
      <c r="A173" s="10">
        <v>40142905</v>
      </c>
      <c r="B173" s="10">
        <v>905</v>
      </c>
      <c r="C173" s="11" t="s">
        <v>3075</v>
      </c>
      <c r="D173" s="10">
        <v>41096801</v>
      </c>
      <c r="E173" s="11" t="s">
        <v>296</v>
      </c>
      <c r="F173" s="11" t="s">
        <v>46</v>
      </c>
      <c r="G173" s="59" t="s">
        <v>62</v>
      </c>
      <c r="H173" s="41" t="s">
        <v>63</v>
      </c>
      <c r="I173" s="41" t="s">
        <v>49</v>
      </c>
      <c r="J173" s="10" t="s">
        <v>272</v>
      </c>
      <c r="K173" s="59" t="s">
        <v>66</v>
      </c>
      <c r="L173" s="59" t="s">
        <v>52</v>
      </c>
      <c r="M173" s="95">
        <v>44210</v>
      </c>
      <c r="N173" s="59" t="s">
        <v>53</v>
      </c>
      <c r="O173" s="135"/>
      <c r="P173" s="15" t="s">
        <v>2577</v>
      </c>
      <c r="Q173" s="10" t="s">
        <v>132</v>
      </c>
      <c r="R173" s="10" t="s">
        <v>132</v>
      </c>
      <c r="S173" s="10">
        <v>46152905</v>
      </c>
      <c r="T173" s="11" t="s">
        <v>295</v>
      </c>
      <c r="U173" s="10" t="s">
        <v>329</v>
      </c>
      <c r="V173" s="10">
        <v>2710193200</v>
      </c>
      <c r="W173" s="10" t="s">
        <v>70</v>
      </c>
      <c r="X173" s="10" t="s">
        <v>3076</v>
      </c>
      <c r="Y173" s="10" t="s">
        <v>3077</v>
      </c>
      <c r="Z173" s="10" t="s">
        <v>73</v>
      </c>
      <c r="AA173" s="10" t="s">
        <v>3078</v>
      </c>
      <c r="AB173" s="14" t="s">
        <v>272</v>
      </c>
    </row>
    <row r="174" spans="1:28" s="14" customFormat="1" ht="13" x14ac:dyDescent="0.35">
      <c r="A174" s="10">
        <v>40146905</v>
      </c>
      <c r="B174" s="10">
        <v>905</v>
      </c>
      <c r="C174" s="11" t="s">
        <v>3079</v>
      </c>
      <c r="D174" s="10">
        <v>45920801</v>
      </c>
      <c r="E174" s="11" t="s">
        <v>271</v>
      </c>
      <c r="F174" s="11" t="s">
        <v>46</v>
      </c>
      <c r="G174" s="10" t="s">
        <v>62</v>
      </c>
      <c r="H174" s="41" t="s">
        <v>63</v>
      </c>
      <c r="I174" s="41" t="s">
        <v>49</v>
      </c>
      <c r="J174" s="10" t="s">
        <v>272</v>
      </c>
      <c r="K174" s="10" t="s">
        <v>66</v>
      </c>
      <c r="L174" s="10" t="s">
        <v>52</v>
      </c>
      <c r="M174" s="13">
        <v>44682</v>
      </c>
      <c r="N174" s="10" t="s">
        <v>53</v>
      </c>
      <c r="O174" s="134"/>
      <c r="P174" s="15" t="s">
        <v>2577</v>
      </c>
      <c r="Q174" s="10" t="s">
        <v>132</v>
      </c>
      <c r="R174" s="10" t="s">
        <v>132</v>
      </c>
      <c r="S174" s="10">
        <v>46155905</v>
      </c>
      <c r="T174" s="11" t="s">
        <v>270</v>
      </c>
      <c r="U174" s="10" t="s">
        <v>329</v>
      </c>
      <c r="V174" s="10">
        <v>2710193200</v>
      </c>
      <c r="W174" s="10"/>
      <c r="X174" s="10" t="s">
        <v>3080</v>
      </c>
      <c r="Y174" s="10" t="s">
        <v>3077</v>
      </c>
      <c r="Z174" s="10" t="s">
        <v>73</v>
      </c>
      <c r="AA174" s="10" t="s">
        <v>3081</v>
      </c>
      <c r="AB174" s="14" t="s">
        <v>3082</v>
      </c>
    </row>
    <row r="175" spans="1:28" s="14" customFormat="1" ht="13" x14ac:dyDescent="0.35">
      <c r="A175" s="10">
        <v>45245860</v>
      </c>
      <c r="B175" s="10">
        <v>860</v>
      </c>
      <c r="C175" s="11" t="s">
        <v>3083</v>
      </c>
      <c r="D175" s="10" t="s">
        <v>45</v>
      </c>
      <c r="E175" s="11" t="s">
        <v>45</v>
      </c>
      <c r="F175" s="11" t="s">
        <v>46</v>
      </c>
      <c r="G175" s="10" t="s">
        <v>163</v>
      </c>
      <c r="H175" s="41" t="s">
        <v>164</v>
      </c>
      <c r="I175" s="41" t="s">
        <v>145</v>
      </c>
      <c r="J175" s="10" t="s">
        <v>65</v>
      </c>
      <c r="K175" s="10" t="s">
        <v>51</v>
      </c>
      <c r="L175" s="10" t="s">
        <v>67</v>
      </c>
      <c r="M175" s="13">
        <v>41820</v>
      </c>
      <c r="N175" s="10" t="s">
        <v>53</v>
      </c>
      <c r="O175" s="134"/>
      <c r="P175" s="15" t="s">
        <v>2577</v>
      </c>
      <c r="Q175" s="10"/>
      <c r="R175" s="10" t="s">
        <v>54</v>
      </c>
      <c r="S175" s="10" t="s">
        <v>536</v>
      </c>
      <c r="T175" s="11"/>
      <c r="U175" s="10" t="s">
        <v>55</v>
      </c>
      <c r="V175" s="10">
        <v>2710193200</v>
      </c>
      <c r="W175" s="10"/>
      <c r="X175" s="10" t="s">
        <v>3084</v>
      </c>
      <c r="Y175" s="10" t="s">
        <v>3085</v>
      </c>
      <c r="Z175" s="10" t="s">
        <v>3086</v>
      </c>
      <c r="AA175" s="10"/>
      <c r="AB175" s="14" t="s">
        <v>344</v>
      </c>
    </row>
    <row r="176" spans="1:28" s="14" customFormat="1" ht="13" x14ac:dyDescent="0.35">
      <c r="A176" s="10">
        <v>45245849</v>
      </c>
      <c r="B176" s="10">
        <v>849</v>
      </c>
      <c r="C176" s="11" t="s">
        <v>3087</v>
      </c>
      <c r="D176" s="11"/>
      <c r="E176" s="11"/>
      <c r="F176" s="11" t="s">
        <v>46</v>
      </c>
      <c r="G176" s="10" t="s">
        <v>2662</v>
      </c>
      <c r="H176" s="41" t="s">
        <v>140</v>
      </c>
      <c r="I176" s="41"/>
      <c r="J176" s="10"/>
      <c r="K176" s="10" t="s">
        <v>51</v>
      </c>
      <c r="L176" s="10" t="s">
        <v>52</v>
      </c>
      <c r="M176" s="13">
        <v>41403</v>
      </c>
      <c r="N176" s="10" t="s">
        <v>53</v>
      </c>
      <c r="O176" s="134"/>
      <c r="P176" s="15" t="s">
        <v>2577</v>
      </c>
      <c r="Q176" s="11"/>
      <c r="R176" s="10"/>
      <c r="S176" s="10" t="s">
        <v>536</v>
      </c>
      <c r="T176" s="10" t="s">
        <v>536</v>
      </c>
      <c r="U176" s="10" t="s">
        <v>2580</v>
      </c>
      <c r="V176" s="10">
        <v>2710193200</v>
      </c>
      <c r="W176" s="10" t="s">
        <v>2582</v>
      </c>
      <c r="X176" s="10" t="s">
        <v>3088</v>
      </c>
      <c r="Y176" s="10" t="s">
        <v>354</v>
      </c>
      <c r="Z176" s="10" t="s">
        <v>2664</v>
      </c>
      <c r="AA176" s="10" t="s">
        <v>3089</v>
      </c>
      <c r="AB176" s="14" t="s">
        <v>344</v>
      </c>
    </row>
    <row r="177" spans="1:28" s="14" customFormat="1" ht="13" x14ac:dyDescent="0.35">
      <c r="A177" s="10">
        <v>45244809</v>
      </c>
      <c r="B177" s="10">
        <v>809</v>
      </c>
      <c r="C177" s="11" t="s">
        <v>3090</v>
      </c>
      <c r="D177" s="11"/>
      <c r="E177" s="11"/>
      <c r="F177" s="11" t="s">
        <v>46</v>
      </c>
      <c r="G177" s="10" t="s">
        <v>47</v>
      </c>
      <c r="H177" s="41" t="s">
        <v>48</v>
      </c>
      <c r="I177" s="41"/>
      <c r="J177" s="10"/>
      <c r="K177" s="10" t="s">
        <v>66</v>
      </c>
      <c r="L177" s="10" t="s">
        <v>52</v>
      </c>
      <c r="M177" s="13">
        <v>41389</v>
      </c>
      <c r="N177" s="10" t="s">
        <v>53</v>
      </c>
      <c r="O177" s="134"/>
      <c r="P177" s="15" t="s">
        <v>2577</v>
      </c>
      <c r="Q177" s="11"/>
      <c r="R177" s="10"/>
      <c r="S177" s="10" t="s">
        <v>536</v>
      </c>
      <c r="T177" s="10" t="s">
        <v>536</v>
      </c>
      <c r="U177" s="10" t="s">
        <v>2580</v>
      </c>
      <c r="V177" s="10">
        <v>2710193200</v>
      </c>
      <c r="W177" s="10" t="s">
        <v>604</v>
      </c>
      <c r="X177" s="10" t="s">
        <v>3091</v>
      </c>
      <c r="Y177" s="10" t="s">
        <v>360</v>
      </c>
      <c r="Z177" s="10" t="s">
        <v>88</v>
      </c>
      <c r="AA177" s="10" t="s">
        <v>3092</v>
      </c>
      <c r="AB177" s="14" t="s">
        <v>344</v>
      </c>
    </row>
    <row r="178" spans="1:28" s="14" customFormat="1" ht="13" x14ac:dyDescent="0.35">
      <c r="A178" s="10">
        <v>45249860</v>
      </c>
      <c r="B178" s="10">
        <v>860</v>
      </c>
      <c r="C178" s="11" t="s">
        <v>3093</v>
      </c>
      <c r="D178" s="11"/>
      <c r="E178" s="11"/>
      <c r="F178" s="11" t="s">
        <v>46</v>
      </c>
      <c r="G178" s="10" t="s">
        <v>163</v>
      </c>
      <c r="H178" s="41" t="s">
        <v>164</v>
      </c>
      <c r="I178" s="41"/>
      <c r="J178" s="10"/>
      <c r="K178" s="10" t="s">
        <v>51</v>
      </c>
      <c r="L178" s="10" t="s">
        <v>52</v>
      </c>
      <c r="M178" s="13">
        <v>40752</v>
      </c>
      <c r="N178" s="10" t="s">
        <v>92</v>
      </c>
      <c r="O178" s="134"/>
      <c r="P178" s="15" t="s">
        <v>2577</v>
      </c>
      <c r="Q178" s="11"/>
      <c r="R178" s="10"/>
      <c r="S178" s="10" t="s">
        <v>536</v>
      </c>
      <c r="T178" s="10" t="s">
        <v>536</v>
      </c>
      <c r="U178" s="10" t="s">
        <v>2580</v>
      </c>
      <c r="V178" s="10">
        <v>3403990000</v>
      </c>
      <c r="W178" s="10" t="s">
        <v>2582</v>
      </c>
      <c r="X178" s="10" t="s">
        <v>3094</v>
      </c>
      <c r="Y178" s="10" t="s">
        <v>351</v>
      </c>
      <c r="Z178" s="10" t="s">
        <v>3085</v>
      </c>
      <c r="AA178" s="10" t="s">
        <v>3095</v>
      </c>
      <c r="AB178" s="14" t="s">
        <v>344</v>
      </c>
    </row>
    <row r="179" spans="1:28" s="14" customFormat="1" ht="13" x14ac:dyDescent="0.35">
      <c r="A179" s="10">
        <v>45249849</v>
      </c>
      <c r="B179" s="10">
        <v>849</v>
      </c>
      <c r="C179" s="11" t="s">
        <v>3096</v>
      </c>
      <c r="D179" s="11"/>
      <c r="E179" s="11"/>
      <c r="F179" s="11" t="s">
        <v>46</v>
      </c>
      <c r="G179" s="10" t="s">
        <v>47</v>
      </c>
      <c r="H179" s="41" t="s">
        <v>48</v>
      </c>
      <c r="I179" s="41"/>
      <c r="J179" s="10"/>
      <c r="K179" s="10" t="s">
        <v>51</v>
      </c>
      <c r="L179" s="10" t="s">
        <v>52</v>
      </c>
      <c r="M179" s="13" t="s">
        <v>3</v>
      </c>
      <c r="N179" s="10" t="s">
        <v>92</v>
      </c>
      <c r="O179" s="134"/>
      <c r="P179" s="15" t="s">
        <v>2577</v>
      </c>
      <c r="Q179" s="11"/>
      <c r="R179" s="10"/>
      <c r="S179" s="10" t="s">
        <v>536</v>
      </c>
      <c r="T179" s="10" t="s">
        <v>536</v>
      </c>
      <c r="U179" s="10" t="s">
        <v>2580</v>
      </c>
      <c r="V179" s="10">
        <v>3403990000</v>
      </c>
      <c r="W179" s="10" t="s">
        <v>2582</v>
      </c>
      <c r="X179" s="10" t="s">
        <v>3094</v>
      </c>
      <c r="Y179" s="10" t="s">
        <v>360</v>
      </c>
      <c r="Z179" s="10" t="s">
        <v>3085</v>
      </c>
      <c r="AA179" s="10" t="s">
        <v>3097</v>
      </c>
      <c r="AB179" s="14" t="s">
        <v>344</v>
      </c>
    </row>
    <row r="180" spans="1:28" s="14" customFormat="1" ht="13" x14ac:dyDescent="0.35">
      <c r="A180" s="10">
        <v>45261860</v>
      </c>
      <c r="B180" s="10">
        <v>860</v>
      </c>
      <c r="C180" s="11" t="s">
        <v>3098</v>
      </c>
      <c r="D180" s="11"/>
      <c r="E180" s="11"/>
      <c r="F180" s="11" t="s">
        <v>46</v>
      </c>
      <c r="G180" s="10" t="s">
        <v>2834</v>
      </c>
      <c r="H180" s="41" t="s">
        <v>140</v>
      </c>
      <c r="I180" s="41"/>
      <c r="J180" s="10"/>
      <c r="K180" s="10" t="s">
        <v>51</v>
      </c>
      <c r="L180" s="10" t="s">
        <v>52</v>
      </c>
      <c r="M180" s="13">
        <v>41043</v>
      </c>
      <c r="N180" s="10" t="s">
        <v>92</v>
      </c>
      <c r="O180" s="134"/>
      <c r="P180" s="15" t="s">
        <v>2577</v>
      </c>
      <c r="Q180" s="11"/>
      <c r="R180" s="10"/>
      <c r="S180" s="10">
        <v>40135860</v>
      </c>
      <c r="T180" s="10" t="s">
        <v>350</v>
      </c>
      <c r="U180" s="10" t="s">
        <v>2594</v>
      </c>
      <c r="V180" s="10">
        <v>3403990000</v>
      </c>
      <c r="W180" s="10" t="s">
        <v>2582</v>
      </c>
      <c r="X180" s="10" t="s">
        <v>3099</v>
      </c>
      <c r="Y180" s="10" t="s">
        <v>351</v>
      </c>
      <c r="Z180" s="10" t="s">
        <v>3085</v>
      </c>
      <c r="AA180" s="10" t="s">
        <v>3100</v>
      </c>
      <c r="AB180" s="14" t="s">
        <v>344</v>
      </c>
    </row>
    <row r="181" spans="1:28" s="14" customFormat="1" ht="13" x14ac:dyDescent="0.35">
      <c r="A181" s="10">
        <v>45261849</v>
      </c>
      <c r="B181" s="10">
        <v>849</v>
      </c>
      <c r="C181" s="11" t="s">
        <v>3101</v>
      </c>
      <c r="D181" s="10" t="s">
        <v>45</v>
      </c>
      <c r="E181" s="11" t="s">
        <v>45</v>
      </c>
      <c r="F181" s="11" t="s">
        <v>46</v>
      </c>
      <c r="G181" s="10" t="s">
        <v>372</v>
      </c>
      <c r="H181" s="41" t="s">
        <v>48</v>
      </c>
      <c r="I181" s="41" t="s">
        <v>145</v>
      </c>
      <c r="J181" s="10" t="s">
        <v>65</v>
      </c>
      <c r="K181" s="10" t="s">
        <v>51</v>
      </c>
      <c r="L181" s="10" t="s">
        <v>67</v>
      </c>
      <c r="M181" s="13">
        <v>41094</v>
      </c>
      <c r="N181" s="10" t="s">
        <v>92</v>
      </c>
      <c r="O181" s="134"/>
      <c r="P181" s="15" t="s">
        <v>2577</v>
      </c>
      <c r="Q181" s="10"/>
      <c r="R181" s="10" t="s">
        <v>54</v>
      </c>
      <c r="S181" s="10">
        <v>40135849</v>
      </c>
      <c r="T181" s="11" t="s">
        <v>3102</v>
      </c>
      <c r="U181" s="10" t="s">
        <v>329</v>
      </c>
      <c r="V181" s="10">
        <v>3403990000</v>
      </c>
      <c r="W181" s="10" t="s">
        <v>2582</v>
      </c>
      <c r="X181" s="10" t="s">
        <v>3099</v>
      </c>
      <c r="Y181" s="10" t="s">
        <v>360</v>
      </c>
      <c r="Z181" s="10" t="s">
        <v>3085</v>
      </c>
      <c r="AA181" s="10" t="s">
        <v>3103</v>
      </c>
      <c r="AB181" s="14" t="s">
        <v>344</v>
      </c>
    </row>
    <row r="182" spans="1:28" s="14" customFormat="1" ht="13" x14ac:dyDescent="0.35">
      <c r="A182" s="10">
        <v>45668860</v>
      </c>
      <c r="B182" s="10">
        <v>860</v>
      </c>
      <c r="C182" s="11" t="s">
        <v>3104</v>
      </c>
      <c r="D182" s="11"/>
      <c r="E182" s="11"/>
      <c r="F182" s="11" t="s">
        <v>46</v>
      </c>
      <c r="G182" s="10" t="s">
        <v>1493</v>
      </c>
      <c r="H182" s="41" t="s">
        <v>164</v>
      </c>
      <c r="I182" s="41"/>
      <c r="J182" s="10"/>
      <c r="K182" s="10" t="s">
        <v>51</v>
      </c>
      <c r="L182" s="10" t="s">
        <v>52</v>
      </c>
      <c r="M182" s="13">
        <v>41974</v>
      </c>
      <c r="N182" s="10" t="s">
        <v>92</v>
      </c>
      <c r="O182" s="134"/>
      <c r="P182" s="15" t="s">
        <v>2577</v>
      </c>
      <c r="Q182" s="11"/>
      <c r="R182" s="10"/>
      <c r="S182" s="10" t="s">
        <v>536</v>
      </c>
      <c r="T182" s="10" t="s">
        <v>536</v>
      </c>
      <c r="U182" s="10" t="s">
        <v>2580</v>
      </c>
      <c r="V182" s="10">
        <v>3403990000</v>
      </c>
      <c r="W182" s="10" t="s">
        <v>2582</v>
      </c>
      <c r="X182" s="10" t="s">
        <v>3105</v>
      </c>
      <c r="Y182" s="10" t="s">
        <v>3106</v>
      </c>
      <c r="Z182" s="10"/>
      <c r="AA182" s="10" t="s">
        <v>3107</v>
      </c>
      <c r="AB182" s="14" t="s">
        <v>344</v>
      </c>
    </row>
    <row r="183" spans="1:28" s="14" customFormat="1" ht="13" x14ac:dyDescent="0.35">
      <c r="A183" s="10">
        <v>45250849</v>
      </c>
      <c r="B183" s="10">
        <v>849</v>
      </c>
      <c r="C183" s="11" t="s">
        <v>3108</v>
      </c>
      <c r="D183" s="10" t="s">
        <v>45</v>
      </c>
      <c r="E183" s="11" t="s">
        <v>45</v>
      </c>
      <c r="F183" s="11" t="s">
        <v>46</v>
      </c>
      <c r="G183" s="10" t="s">
        <v>47</v>
      </c>
      <c r="H183" s="41" t="s">
        <v>48</v>
      </c>
      <c r="I183" s="41" t="s">
        <v>145</v>
      </c>
      <c r="J183" s="10" t="s">
        <v>65</v>
      </c>
      <c r="K183" s="10" t="s">
        <v>51</v>
      </c>
      <c r="L183" s="10" t="s">
        <v>67</v>
      </c>
      <c r="M183" s="13">
        <v>41746</v>
      </c>
      <c r="N183" s="10" t="s">
        <v>92</v>
      </c>
      <c r="O183" s="134"/>
      <c r="P183" s="15" t="s">
        <v>2577</v>
      </c>
      <c r="Q183" s="10"/>
      <c r="R183" s="10" t="s">
        <v>54</v>
      </c>
      <c r="S183" s="10">
        <v>40133849</v>
      </c>
      <c r="T183" s="11" t="s">
        <v>359</v>
      </c>
      <c r="U183" s="10" t="s">
        <v>329</v>
      </c>
      <c r="V183" s="10">
        <v>3403990000</v>
      </c>
      <c r="W183" s="10" t="s">
        <v>2582</v>
      </c>
      <c r="X183" s="10" t="s">
        <v>3105</v>
      </c>
      <c r="Y183" s="10" t="s">
        <v>360</v>
      </c>
      <c r="Z183" s="10" t="s">
        <v>88</v>
      </c>
      <c r="AA183" s="10" t="s">
        <v>3109</v>
      </c>
      <c r="AB183" s="14" t="s">
        <v>344</v>
      </c>
    </row>
    <row r="184" spans="1:28" s="14" customFormat="1" ht="13" x14ac:dyDescent="0.35">
      <c r="A184" s="10">
        <v>44161935</v>
      </c>
      <c r="B184" s="10">
        <v>935</v>
      </c>
      <c r="C184" s="11" t="s">
        <v>3110</v>
      </c>
      <c r="D184" s="11"/>
      <c r="E184" s="11"/>
      <c r="F184" s="11" t="s">
        <v>46</v>
      </c>
      <c r="G184" s="10" t="s">
        <v>363</v>
      </c>
      <c r="H184" s="41" t="s">
        <v>364</v>
      </c>
      <c r="I184" s="41"/>
      <c r="J184" s="10"/>
      <c r="K184" s="10" t="s">
        <v>51</v>
      </c>
      <c r="L184" s="10" t="s">
        <v>67</v>
      </c>
      <c r="M184" s="13" t="s">
        <v>3</v>
      </c>
      <c r="N184" s="10" t="s">
        <v>53</v>
      </c>
      <c r="O184" s="134"/>
      <c r="P184" s="15" t="s">
        <v>2577</v>
      </c>
      <c r="Q184" s="11"/>
      <c r="R184" s="10"/>
      <c r="S184" s="10">
        <v>44164935</v>
      </c>
      <c r="T184" s="10" t="s">
        <v>380</v>
      </c>
      <c r="U184" s="10" t="s">
        <v>2594</v>
      </c>
      <c r="V184" s="10">
        <v>2710193200</v>
      </c>
      <c r="W184" s="10" t="s">
        <v>2582</v>
      </c>
      <c r="X184" s="10" t="s">
        <v>3111</v>
      </c>
      <c r="Y184" s="10" t="s">
        <v>366</v>
      </c>
      <c r="Z184" s="10" t="s">
        <v>604</v>
      </c>
      <c r="AA184" s="10" t="s">
        <v>3112</v>
      </c>
    </row>
    <row r="185" spans="1:28" s="14" customFormat="1" ht="13" x14ac:dyDescent="0.35">
      <c r="A185" s="10">
        <v>43338849</v>
      </c>
      <c r="B185" s="10">
        <v>849</v>
      </c>
      <c r="C185" s="11" t="s">
        <v>3113</v>
      </c>
      <c r="D185" s="10" t="s">
        <v>45</v>
      </c>
      <c r="E185" s="11" t="s">
        <v>45</v>
      </c>
      <c r="F185" s="11" t="s">
        <v>46</v>
      </c>
      <c r="G185" s="10" t="s">
        <v>47</v>
      </c>
      <c r="H185" s="41" t="s">
        <v>48</v>
      </c>
      <c r="I185" s="41" t="s">
        <v>145</v>
      </c>
      <c r="J185" s="10" t="s">
        <v>65</v>
      </c>
      <c r="K185" s="10" t="s">
        <v>51</v>
      </c>
      <c r="L185" s="10" t="s">
        <v>67</v>
      </c>
      <c r="M185" s="13" t="s">
        <v>604</v>
      </c>
      <c r="N185" s="10" t="s">
        <v>53</v>
      </c>
      <c r="O185" s="134"/>
      <c r="P185" s="15" t="s">
        <v>2577</v>
      </c>
      <c r="Q185" s="10"/>
      <c r="R185" s="10" t="s">
        <v>54</v>
      </c>
      <c r="S185" s="10" t="s">
        <v>536</v>
      </c>
      <c r="T185" s="11"/>
      <c r="U185" s="10" t="s">
        <v>55</v>
      </c>
      <c r="V185" s="10">
        <v>2710199300</v>
      </c>
      <c r="W185" s="10" t="s">
        <v>2582</v>
      </c>
      <c r="X185" s="10" t="s">
        <v>3114</v>
      </c>
      <c r="Y185" s="10" t="s">
        <v>360</v>
      </c>
      <c r="Z185" s="10" t="s">
        <v>3115</v>
      </c>
      <c r="AA185" s="10" t="s">
        <v>397</v>
      </c>
    </row>
    <row r="186" spans="1:28" s="14" customFormat="1" ht="13" x14ac:dyDescent="0.35">
      <c r="A186" s="10">
        <v>43811855</v>
      </c>
      <c r="B186" s="10">
        <v>855</v>
      </c>
      <c r="C186" s="11" t="s">
        <v>3116</v>
      </c>
      <c r="D186" s="10">
        <v>45287801</v>
      </c>
      <c r="E186" s="11" t="s">
        <v>2212</v>
      </c>
      <c r="F186" s="11" t="s">
        <v>46</v>
      </c>
      <c r="G186" s="59" t="s">
        <v>163</v>
      </c>
      <c r="H186" s="41" t="s">
        <v>164</v>
      </c>
      <c r="I186" s="41" t="s">
        <v>49</v>
      </c>
      <c r="J186" s="10" t="s">
        <v>3117</v>
      </c>
      <c r="K186" s="59" t="s">
        <v>66</v>
      </c>
      <c r="L186" s="59" t="s">
        <v>52</v>
      </c>
      <c r="M186" s="95">
        <v>41543</v>
      </c>
      <c r="N186" s="59" t="s">
        <v>53</v>
      </c>
      <c r="O186" s="135"/>
      <c r="P186" s="15" t="s">
        <v>2577</v>
      </c>
      <c r="Q186" s="10"/>
      <c r="R186" s="10" t="s">
        <v>54</v>
      </c>
      <c r="S186" s="10" t="s">
        <v>44</v>
      </c>
      <c r="T186" s="11" t="s">
        <v>44</v>
      </c>
      <c r="U186" s="10" t="s">
        <v>55</v>
      </c>
      <c r="V186" s="10">
        <v>2710193200</v>
      </c>
      <c r="W186" s="10" t="s">
        <v>70</v>
      </c>
      <c r="X186" s="10" t="s">
        <v>3118</v>
      </c>
      <c r="Y186" s="10" t="s">
        <v>3119</v>
      </c>
      <c r="Z186" s="10" t="s">
        <v>3120</v>
      </c>
      <c r="AA186" s="10" t="s">
        <v>3121</v>
      </c>
      <c r="AB186" s="14" t="s">
        <v>3117</v>
      </c>
    </row>
    <row r="187" spans="1:28" s="14" customFormat="1" ht="13" x14ac:dyDescent="0.35">
      <c r="A187" s="10">
        <v>43811809</v>
      </c>
      <c r="B187" s="10">
        <v>809</v>
      </c>
      <c r="C187" s="11" t="s">
        <v>3122</v>
      </c>
      <c r="D187" s="11"/>
      <c r="E187" s="11"/>
      <c r="F187" s="11" t="s">
        <v>46</v>
      </c>
      <c r="G187" s="10" t="s">
        <v>47</v>
      </c>
      <c r="H187" s="41" t="s">
        <v>48</v>
      </c>
      <c r="I187" s="41"/>
      <c r="J187" s="10"/>
      <c r="K187" s="10" t="s">
        <v>66</v>
      </c>
      <c r="L187" s="10" t="s">
        <v>52</v>
      </c>
      <c r="M187" s="13">
        <v>41540</v>
      </c>
      <c r="N187" s="10" t="s">
        <v>53</v>
      </c>
      <c r="O187" s="134"/>
      <c r="P187" s="15" t="s">
        <v>2577</v>
      </c>
      <c r="Q187" s="11"/>
      <c r="R187" s="10"/>
      <c r="S187" s="10" t="s">
        <v>536</v>
      </c>
      <c r="T187" s="10" t="s">
        <v>536</v>
      </c>
      <c r="U187" s="10" t="s">
        <v>2580</v>
      </c>
      <c r="V187" s="10">
        <v>2710193200</v>
      </c>
      <c r="W187" s="10" t="s">
        <v>604</v>
      </c>
      <c r="X187" s="10" t="s">
        <v>3118</v>
      </c>
      <c r="Y187" s="10" t="s">
        <v>2596</v>
      </c>
      <c r="Z187" s="10" t="s">
        <v>3120</v>
      </c>
      <c r="AA187" s="10" t="s">
        <v>3123</v>
      </c>
    </row>
    <row r="188" spans="1:28" s="14" customFormat="1" ht="13" x14ac:dyDescent="0.35">
      <c r="A188" s="10">
        <v>51265817</v>
      </c>
      <c r="B188" s="10">
        <v>817</v>
      </c>
      <c r="C188" s="11" t="s">
        <v>3124</v>
      </c>
      <c r="D188" s="10">
        <v>52894801</v>
      </c>
      <c r="E188" s="11" t="s">
        <v>618</v>
      </c>
      <c r="F188" s="11" t="s">
        <v>216</v>
      </c>
      <c r="G188" s="10" t="s">
        <v>446</v>
      </c>
      <c r="H188" s="41" t="s">
        <v>447</v>
      </c>
      <c r="I188" s="41" t="s">
        <v>49</v>
      </c>
      <c r="J188" s="10" t="s">
        <v>3117</v>
      </c>
      <c r="K188" s="10" t="s">
        <v>66</v>
      </c>
      <c r="L188" s="10" t="s">
        <v>52</v>
      </c>
      <c r="M188" s="13">
        <v>41565</v>
      </c>
      <c r="N188" s="10" t="s">
        <v>53</v>
      </c>
      <c r="O188" s="134"/>
      <c r="P188" s="15" t="s">
        <v>2577</v>
      </c>
      <c r="Q188" s="10"/>
      <c r="R188" s="10" t="s">
        <v>54</v>
      </c>
      <c r="S188" s="10" t="s">
        <v>44</v>
      </c>
      <c r="T188" s="11" t="s">
        <v>44</v>
      </c>
      <c r="U188" s="10" t="s">
        <v>55</v>
      </c>
      <c r="V188" s="10">
        <v>2710199900</v>
      </c>
      <c r="W188" s="10" t="s">
        <v>83</v>
      </c>
      <c r="X188" s="10" t="s">
        <v>3125</v>
      </c>
      <c r="Y188" s="10" t="s">
        <v>3126</v>
      </c>
      <c r="Z188" s="10" t="s">
        <v>3120</v>
      </c>
      <c r="AA188" s="10" t="s">
        <v>3127</v>
      </c>
      <c r="AB188" s="14" t="s">
        <v>3117</v>
      </c>
    </row>
    <row r="189" spans="1:28" s="14" customFormat="1" ht="13" x14ac:dyDescent="0.35">
      <c r="A189" s="10">
        <v>43813905</v>
      </c>
      <c r="B189" s="10">
        <v>905</v>
      </c>
      <c r="C189" s="11" t="s">
        <v>3128</v>
      </c>
      <c r="D189" s="10">
        <v>44414801</v>
      </c>
      <c r="E189" s="11" t="s">
        <v>171</v>
      </c>
      <c r="F189" s="11" t="s">
        <v>46</v>
      </c>
      <c r="G189" s="10" t="s">
        <v>62</v>
      </c>
      <c r="H189" s="41" t="s">
        <v>63</v>
      </c>
      <c r="I189" s="41" t="s">
        <v>49</v>
      </c>
      <c r="J189" s="10" t="s">
        <v>3117</v>
      </c>
      <c r="K189" s="10" t="s">
        <v>66</v>
      </c>
      <c r="L189" s="10" t="s">
        <v>52</v>
      </c>
      <c r="M189" s="13">
        <v>42809</v>
      </c>
      <c r="N189" s="10" t="s">
        <v>53</v>
      </c>
      <c r="O189" s="134"/>
      <c r="P189" s="15" t="s">
        <v>2577</v>
      </c>
      <c r="Q189" s="10"/>
      <c r="R189" s="10" t="s">
        <v>54</v>
      </c>
      <c r="S189" s="10" t="s">
        <v>44</v>
      </c>
      <c r="T189" s="11" t="s">
        <v>44</v>
      </c>
      <c r="U189" s="10" t="s">
        <v>55</v>
      </c>
      <c r="V189" s="10">
        <v>2710193200</v>
      </c>
      <c r="W189" s="10" t="s">
        <v>70</v>
      </c>
      <c r="X189" s="10" t="s">
        <v>3129</v>
      </c>
      <c r="Y189" s="10" t="s">
        <v>2703</v>
      </c>
      <c r="Z189" s="10" t="s">
        <v>3120</v>
      </c>
      <c r="AA189" s="10" t="s">
        <v>3130</v>
      </c>
      <c r="AB189" s="14" t="s">
        <v>3117</v>
      </c>
    </row>
    <row r="190" spans="1:28" s="14" customFormat="1" ht="13" x14ac:dyDescent="0.35">
      <c r="A190" s="10">
        <v>43813907</v>
      </c>
      <c r="B190" s="10">
        <v>907</v>
      </c>
      <c r="C190" s="11" t="s">
        <v>3131</v>
      </c>
      <c r="D190" s="11"/>
      <c r="E190" s="11"/>
      <c r="F190" s="11" t="s">
        <v>46</v>
      </c>
      <c r="G190" s="10" t="s">
        <v>2583</v>
      </c>
      <c r="H190" s="41" t="s">
        <v>364</v>
      </c>
      <c r="I190" s="41"/>
      <c r="J190" s="10"/>
      <c r="K190" s="10" t="s">
        <v>66</v>
      </c>
      <c r="L190" s="10" t="s">
        <v>52</v>
      </c>
      <c r="M190" s="13">
        <v>41592</v>
      </c>
      <c r="N190" s="10" t="s">
        <v>53</v>
      </c>
      <c r="O190" s="134"/>
      <c r="P190" s="15" t="s">
        <v>2577</v>
      </c>
      <c r="Q190" s="11"/>
      <c r="R190" s="10"/>
      <c r="S190" s="10">
        <v>43813905</v>
      </c>
      <c r="T190" s="10" t="s">
        <v>3128</v>
      </c>
      <c r="U190" s="10" t="s">
        <v>3132</v>
      </c>
      <c r="V190" s="10">
        <v>2710193200</v>
      </c>
      <c r="W190" s="10" t="s">
        <v>604</v>
      </c>
      <c r="X190" s="10" t="s">
        <v>3129</v>
      </c>
      <c r="Y190" s="10" t="s">
        <v>3133</v>
      </c>
      <c r="Z190" s="10" t="s">
        <v>3120</v>
      </c>
      <c r="AA190" s="10" t="s">
        <v>3134</v>
      </c>
    </row>
    <row r="191" spans="1:28" s="14" customFormat="1" ht="13" x14ac:dyDescent="0.35">
      <c r="A191" s="10">
        <v>43813855</v>
      </c>
      <c r="B191" s="10">
        <v>855</v>
      </c>
      <c r="C191" s="11" t="s">
        <v>3135</v>
      </c>
      <c r="D191" s="10">
        <v>44414801</v>
      </c>
      <c r="E191" s="11" t="s">
        <v>171</v>
      </c>
      <c r="F191" s="11" t="s">
        <v>46</v>
      </c>
      <c r="G191" s="10" t="s">
        <v>163</v>
      </c>
      <c r="H191" s="41" t="s">
        <v>164</v>
      </c>
      <c r="I191" s="41" t="s">
        <v>49</v>
      </c>
      <c r="J191" s="10" t="s">
        <v>3117</v>
      </c>
      <c r="K191" s="10" t="s">
        <v>66</v>
      </c>
      <c r="L191" s="10" t="s">
        <v>52</v>
      </c>
      <c r="M191" s="13">
        <v>41543</v>
      </c>
      <c r="N191" s="10" t="s">
        <v>53</v>
      </c>
      <c r="O191" s="134"/>
      <c r="P191" s="15" t="s">
        <v>2577</v>
      </c>
      <c r="Q191" s="10"/>
      <c r="R191" s="10" t="s">
        <v>54</v>
      </c>
      <c r="S191" s="10" t="s">
        <v>44</v>
      </c>
      <c r="T191" s="11" t="s">
        <v>44</v>
      </c>
      <c r="U191" s="10" t="s">
        <v>55</v>
      </c>
      <c r="V191" s="10">
        <v>2710193200</v>
      </c>
      <c r="W191" s="10" t="s">
        <v>70</v>
      </c>
      <c r="X191" s="10" t="s">
        <v>3129</v>
      </c>
      <c r="Y191" s="10" t="s">
        <v>3119</v>
      </c>
      <c r="Z191" s="10" t="s">
        <v>3120</v>
      </c>
      <c r="AA191" s="10" t="s">
        <v>3136</v>
      </c>
      <c r="AB191" s="14" t="s">
        <v>3117</v>
      </c>
    </row>
    <row r="192" spans="1:28" s="14" customFormat="1" ht="13" x14ac:dyDescent="0.35">
      <c r="A192" s="10">
        <v>43813809</v>
      </c>
      <c r="B192" s="10">
        <v>809</v>
      </c>
      <c r="C192" s="11" t="s">
        <v>3137</v>
      </c>
      <c r="D192" s="11"/>
      <c r="E192" s="11"/>
      <c r="F192" s="11" t="s">
        <v>46</v>
      </c>
      <c r="G192" s="10" t="s">
        <v>47</v>
      </c>
      <c r="H192" s="41" t="s">
        <v>48</v>
      </c>
      <c r="I192" s="41"/>
      <c r="J192" s="10"/>
      <c r="K192" s="10" t="s">
        <v>66</v>
      </c>
      <c r="L192" s="10" t="s">
        <v>52</v>
      </c>
      <c r="M192" s="13">
        <v>41540</v>
      </c>
      <c r="N192" s="10" t="s">
        <v>53</v>
      </c>
      <c r="O192" s="134"/>
      <c r="P192" s="15" t="s">
        <v>2577</v>
      </c>
      <c r="Q192" s="11"/>
      <c r="R192" s="10"/>
      <c r="S192" s="10" t="s">
        <v>536</v>
      </c>
      <c r="T192" s="10" t="s">
        <v>536</v>
      </c>
      <c r="U192" s="10" t="s">
        <v>2580</v>
      </c>
      <c r="V192" s="10">
        <v>2710193200</v>
      </c>
      <c r="W192" s="10" t="s">
        <v>604</v>
      </c>
      <c r="X192" s="10" t="s">
        <v>3129</v>
      </c>
      <c r="Y192" s="10" t="s">
        <v>2596</v>
      </c>
      <c r="Z192" s="10" t="s">
        <v>3120</v>
      </c>
      <c r="AA192" s="10" t="s">
        <v>3138</v>
      </c>
    </row>
    <row r="193" spans="1:28" s="14" customFormat="1" ht="13" x14ac:dyDescent="0.35">
      <c r="A193" s="10">
        <v>43812855</v>
      </c>
      <c r="B193" s="10">
        <v>855</v>
      </c>
      <c r="C193" s="11" t="s">
        <v>3139</v>
      </c>
      <c r="D193" s="10">
        <v>43060801</v>
      </c>
      <c r="E193" s="11" t="s">
        <v>419</v>
      </c>
      <c r="F193" s="11" t="s">
        <v>46</v>
      </c>
      <c r="G193" s="10" t="s">
        <v>163</v>
      </c>
      <c r="H193" s="41" t="s">
        <v>164</v>
      </c>
      <c r="I193" s="41" t="s">
        <v>49</v>
      </c>
      <c r="J193" s="10" t="s">
        <v>3117</v>
      </c>
      <c r="K193" s="10" t="s">
        <v>66</v>
      </c>
      <c r="L193" s="10" t="s">
        <v>52</v>
      </c>
      <c r="M193" s="13">
        <v>41568</v>
      </c>
      <c r="N193" s="10" t="s">
        <v>53</v>
      </c>
      <c r="O193" s="134"/>
      <c r="P193" s="15" t="s">
        <v>2577</v>
      </c>
      <c r="Q193" s="10"/>
      <c r="R193" s="10" t="s">
        <v>54</v>
      </c>
      <c r="S193" s="10" t="s">
        <v>44</v>
      </c>
      <c r="T193" s="11" t="s">
        <v>44</v>
      </c>
      <c r="U193" s="10" t="s">
        <v>55</v>
      </c>
      <c r="V193" s="10">
        <v>2710193200</v>
      </c>
      <c r="W193" s="10" t="s">
        <v>70</v>
      </c>
      <c r="X193" s="10" t="s">
        <v>3140</v>
      </c>
      <c r="Y193" s="10" t="s">
        <v>3119</v>
      </c>
      <c r="Z193" s="10" t="s">
        <v>3120</v>
      </c>
      <c r="AA193" s="10" t="s">
        <v>3141</v>
      </c>
      <c r="AB193" s="14" t="s">
        <v>3117</v>
      </c>
    </row>
    <row r="194" spans="1:28" s="14" customFormat="1" ht="13" x14ac:dyDescent="0.35">
      <c r="A194" s="10">
        <v>46640801</v>
      </c>
      <c r="B194" s="10">
        <v>801</v>
      </c>
      <c r="C194" s="11" t="s">
        <v>3142</v>
      </c>
      <c r="D194" s="11"/>
      <c r="E194" s="11"/>
      <c r="F194" s="11" t="s">
        <v>46</v>
      </c>
      <c r="G194" s="10" t="s">
        <v>79</v>
      </c>
      <c r="H194" s="41" t="s">
        <v>79</v>
      </c>
      <c r="I194" s="41"/>
      <c r="J194" s="10"/>
      <c r="K194" s="10" t="s">
        <v>66</v>
      </c>
      <c r="L194" s="10" t="s">
        <v>52</v>
      </c>
      <c r="M194" s="13">
        <v>36777</v>
      </c>
      <c r="N194" s="10" t="s">
        <v>53</v>
      </c>
      <c r="O194" s="134"/>
      <c r="P194" s="15" t="s">
        <v>2577</v>
      </c>
      <c r="Q194" s="11"/>
      <c r="R194" s="10"/>
      <c r="S194" s="10" t="s">
        <v>536</v>
      </c>
      <c r="T194" s="10" t="s">
        <v>536</v>
      </c>
      <c r="U194" s="10" t="s">
        <v>2580</v>
      </c>
      <c r="V194" s="10">
        <v>2710193200</v>
      </c>
      <c r="W194" s="10" t="s">
        <v>44</v>
      </c>
      <c r="X194" s="10" t="s">
        <v>3143</v>
      </c>
      <c r="Y194" s="10" t="s">
        <v>391</v>
      </c>
      <c r="Z194" s="10" t="s">
        <v>392</v>
      </c>
      <c r="AA194" s="10" t="s">
        <v>3144</v>
      </c>
    </row>
    <row r="195" spans="1:28" s="14" customFormat="1" ht="13" x14ac:dyDescent="0.35">
      <c r="A195" s="10">
        <v>47083855</v>
      </c>
      <c r="B195" s="10">
        <v>855</v>
      </c>
      <c r="C195" s="11" t="s">
        <v>3145</v>
      </c>
      <c r="D195" s="11"/>
      <c r="E195" s="11"/>
      <c r="F195" s="11" t="s">
        <v>46</v>
      </c>
      <c r="G195" s="10" t="s">
        <v>163</v>
      </c>
      <c r="H195" s="41" t="s">
        <v>164</v>
      </c>
      <c r="I195" s="41" t="s">
        <v>145</v>
      </c>
      <c r="J195" s="10" t="s">
        <v>65</v>
      </c>
      <c r="K195" s="10" t="s">
        <v>66</v>
      </c>
      <c r="L195" s="10" t="s">
        <v>67</v>
      </c>
      <c r="M195" s="13">
        <v>42537</v>
      </c>
      <c r="N195" s="10" t="s">
        <v>604</v>
      </c>
      <c r="O195" s="134"/>
      <c r="P195" s="15" t="s">
        <v>2577</v>
      </c>
      <c r="Q195" s="11"/>
      <c r="R195" s="10"/>
      <c r="S195" s="10">
        <v>44973855</v>
      </c>
      <c r="T195" s="10" t="s">
        <v>3146</v>
      </c>
      <c r="U195" s="10" t="s">
        <v>2594</v>
      </c>
      <c r="V195" s="10">
        <v>2710193200</v>
      </c>
      <c r="W195" s="10" t="s">
        <v>604</v>
      </c>
      <c r="X195" s="10" t="s">
        <v>3147</v>
      </c>
      <c r="Y195" s="10" t="s">
        <v>1414</v>
      </c>
      <c r="Z195" s="10" t="s">
        <v>88</v>
      </c>
      <c r="AA195" s="10" t="s">
        <v>3148</v>
      </c>
      <c r="AB195" s="14" t="s">
        <v>425</v>
      </c>
    </row>
    <row r="196" spans="1:28" s="14" customFormat="1" ht="13" x14ac:dyDescent="0.35">
      <c r="A196" s="10">
        <v>47083801</v>
      </c>
      <c r="B196" s="10">
        <v>801</v>
      </c>
      <c r="C196" s="11" t="s">
        <v>3149</v>
      </c>
      <c r="D196" s="11"/>
      <c r="E196" s="11"/>
      <c r="F196" s="11" t="s">
        <v>46</v>
      </c>
      <c r="G196" s="10" t="s">
        <v>79</v>
      </c>
      <c r="H196" s="41" t="s">
        <v>79</v>
      </c>
      <c r="I196" s="41" t="s">
        <v>145</v>
      </c>
      <c r="J196" s="10" t="s">
        <v>65</v>
      </c>
      <c r="K196" s="10" t="s">
        <v>66</v>
      </c>
      <c r="L196" s="10" t="s">
        <v>52</v>
      </c>
      <c r="M196" s="13">
        <v>36777</v>
      </c>
      <c r="N196" s="10" t="s">
        <v>53</v>
      </c>
      <c r="O196" s="134"/>
      <c r="P196" s="15" t="s">
        <v>2577</v>
      </c>
      <c r="Q196" s="11"/>
      <c r="R196" s="10"/>
      <c r="S196" s="10">
        <v>44973801</v>
      </c>
      <c r="T196" s="10" t="s">
        <v>1864</v>
      </c>
      <c r="U196" s="10" t="s">
        <v>2594</v>
      </c>
      <c r="V196" s="10">
        <v>2710193200</v>
      </c>
      <c r="W196" s="10" t="s">
        <v>44</v>
      </c>
      <c r="X196" s="10" t="s">
        <v>3147</v>
      </c>
      <c r="Y196" s="10" t="s">
        <v>391</v>
      </c>
      <c r="Z196" s="10" t="s">
        <v>392</v>
      </c>
      <c r="AA196" s="10" t="s">
        <v>3150</v>
      </c>
      <c r="AB196" s="14" t="s">
        <v>425</v>
      </c>
    </row>
    <row r="197" spans="1:28" s="14" customFormat="1" ht="13" x14ac:dyDescent="0.35">
      <c r="A197" s="10">
        <v>47083809</v>
      </c>
      <c r="B197" s="10">
        <v>809</v>
      </c>
      <c r="C197" s="11" t="s">
        <v>3151</v>
      </c>
      <c r="D197" s="11"/>
      <c r="E197" s="11"/>
      <c r="F197" s="11" t="s">
        <v>46</v>
      </c>
      <c r="G197" s="10" t="s">
        <v>47</v>
      </c>
      <c r="H197" s="41" t="s">
        <v>48</v>
      </c>
      <c r="I197" s="41" t="s">
        <v>145</v>
      </c>
      <c r="J197" s="10" t="s">
        <v>65</v>
      </c>
      <c r="K197" s="10" t="s">
        <v>66</v>
      </c>
      <c r="L197" s="10" t="s">
        <v>52</v>
      </c>
      <c r="M197" s="13">
        <v>40857</v>
      </c>
      <c r="N197" s="10" t="s">
        <v>53</v>
      </c>
      <c r="O197" s="134"/>
      <c r="P197" s="15" t="s">
        <v>2577</v>
      </c>
      <c r="Q197" s="11"/>
      <c r="R197" s="10"/>
      <c r="S197" s="10">
        <v>44973809</v>
      </c>
      <c r="T197" s="10" t="s">
        <v>1863</v>
      </c>
      <c r="U197" s="10" t="s">
        <v>2594</v>
      </c>
      <c r="V197" s="10">
        <v>2710193200</v>
      </c>
      <c r="W197" s="10" t="s">
        <v>604</v>
      </c>
      <c r="X197" s="10" t="s">
        <v>3147</v>
      </c>
      <c r="Y197" s="10" t="s">
        <v>360</v>
      </c>
      <c r="Z197" s="10" t="s">
        <v>88</v>
      </c>
      <c r="AA197" s="10" t="s">
        <v>3152</v>
      </c>
      <c r="AB197" s="14" t="s">
        <v>425</v>
      </c>
    </row>
    <row r="198" spans="1:28" s="14" customFormat="1" ht="13" x14ac:dyDescent="0.35">
      <c r="A198" s="10">
        <v>47083967</v>
      </c>
      <c r="B198" s="10">
        <v>967</v>
      </c>
      <c r="C198" s="11" t="s">
        <v>3153</v>
      </c>
      <c r="D198" s="11"/>
      <c r="E198" s="11"/>
      <c r="F198" s="11" t="s">
        <v>46</v>
      </c>
      <c r="G198" s="10" t="s">
        <v>151</v>
      </c>
      <c r="H198" s="41" t="s">
        <v>86</v>
      </c>
      <c r="I198" s="41" t="s">
        <v>145</v>
      </c>
      <c r="J198" s="10" t="s">
        <v>65</v>
      </c>
      <c r="K198" s="10" t="s">
        <v>66</v>
      </c>
      <c r="L198" s="10" t="s">
        <v>52</v>
      </c>
      <c r="M198" s="13">
        <v>41108</v>
      </c>
      <c r="N198" s="10" t="s">
        <v>53</v>
      </c>
      <c r="O198" s="134"/>
      <c r="P198" s="15" t="s">
        <v>2577</v>
      </c>
      <c r="Q198" s="11"/>
      <c r="R198" s="10"/>
      <c r="S198" s="10">
        <v>44973967</v>
      </c>
      <c r="T198" s="10" t="s">
        <v>3154</v>
      </c>
      <c r="U198" s="10" t="s">
        <v>2594</v>
      </c>
      <c r="V198" s="10">
        <v>2710193200</v>
      </c>
      <c r="W198" s="10" t="s">
        <v>604</v>
      </c>
      <c r="X198" s="10" t="s">
        <v>3147</v>
      </c>
      <c r="Y198" s="10" t="s">
        <v>87</v>
      </c>
      <c r="Z198" s="10" t="s">
        <v>88</v>
      </c>
      <c r="AA198" s="10" t="s">
        <v>3155</v>
      </c>
      <c r="AB198" s="14" t="s">
        <v>425</v>
      </c>
    </row>
    <row r="199" spans="1:28" s="14" customFormat="1" ht="13" x14ac:dyDescent="0.35">
      <c r="A199" s="10">
        <v>47094855</v>
      </c>
      <c r="B199" s="10">
        <v>855</v>
      </c>
      <c r="C199" s="11" t="s">
        <v>3156</v>
      </c>
      <c r="D199" s="11"/>
      <c r="E199" s="11"/>
      <c r="F199" s="11" t="s">
        <v>46</v>
      </c>
      <c r="G199" s="10" t="s">
        <v>163</v>
      </c>
      <c r="H199" s="41" t="s">
        <v>164</v>
      </c>
      <c r="I199" s="41" t="s">
        <v>145</v>
      </c>
      <c r="J199" s="10" t="s">
        <v>65</v>
      </c>
      <c r="K199" s="10" t="s">
        <v>66</v>
      </c>
      <c r="L199" s="10" t="s">
        <v>67</v>
      </c>
      <c r="M199" s="13">
        <v>42537</v>
      </c>
      <c r="N199" s="10" t="s">
        <v>53</v>
      </c>
      <c r="O199" s="134"/>
      <c r="P199" s="15" t="s">
        <v>2577</v>
      </c>
      <c r="Q199" s="11"/>
      <c r="R199" s="10"/>
      <c r="S199" s="10">
        <v>44974855</v>
      </c>
      <c r="T199" s="10" t="s">
        <v>1868</v>
      </c>
      <c r="U199" s="10" t="s">
        <v>2594</v>
      </c>
      <c r="V199" s="10">
        <v>2710193200</v>
      </c>
      <c r="W199" s="10" t="s">
        <v>604</v>
      </c>
      <c r="X199" s="10" t="s">
        <v>3157</v>
      </c>
      <c r="Y199" s="10" t="s">
        <v>1414</v>
      </c>
      <c r="Z199" s="10" t="s">
        <v>88</v>
      </c>
      <c r="AA199" s="10" t="s">
        <v>3158</v>
      </c>
      <c r="AB199" s="14" t="s">
        <v>425</v>
      </c>
    </row>
    <row r="200" spans="1:28" s="14" customFormat="1" ht="13" x14ac:dyDescent="0.35">
      <c r="A200" s="10">
        <v>47094801</v>
      </c>
      <c r="B200" s="10">
        <v>801</v>
      </c>
      <c r="C200" s="11" t="s">
        <v>3159</v>
      </c>
      <c r="D200" s="11"/>
      <c r="E200" s="11"/>
      <c r="F200" s="11" t="s">
        <v>46</v>
      </c>
      <c r="G200" s="10" t="s">
        <v>79</v>
      </c>
      <c r="H200" s="41" t="s">
        <v>79</v>
      </c>
      <c r="I200" s="41" t="s">
        <v>145</v>
      </c>
      <c r="J200" s="10" t="s">
        <v>65</v>
      </c>
      <c r="K200" s="10" t="s">
        <v>66</v>
      </c>
      <c r="L200" s="10" t="s">
        <v>52</v>
      </c>
      <c r="M200" s="13">
        <v>36788</v>
      </c>
      <c r="N200" s="10" t="s">
        <v>53</v>
      </c>
      <c r="O200" s="134"/>
      <c r="P200" s="15" t="s">
        <v>2577</v>
      </c>
      <c r="Q200" s="11"/>
      <c r="R200" s="10"/>
      <c r="S200" s="10">
        <v>44974801</v>
      </c>
      <c r="T200" s="10" t="s">
        <v>1869</v>
      </c>
      <c r="U200" s="10" t="s">
        <v>2594</v>
      </c>
      <c r="V200" s="10">
        <v>2710193200</v>
      </c>
      <c r="W200" s="10" t="s">
        <v>44</v>
      </c>
      <c r="X200" s="10" t="s">
        <v>3157</v>
      </c>
      <c r="Y200" s="10" t="s">
        <v>391</v>
      </c>
      <c r="Z200" s="10" t="s">
        <v>392</v>
      </c>
      <c r="AA200" s="10" t="s">
        <v>3160</v>
      </c>
      <c r="AB200" s="14" t="s">
        <v>425</v>
      </c>
    </row>
    <row r="201" spans="1:28" s="14" customFormat="1" ht="13" x14ac:dyDescent="0.35">
      <c r="A201" s="10">
        <v>47094809</v>
      </c>
      <c r="B201" s="10">
        <v>809</v>
      </c>
      <c r="C201" s="11" t="s">
        <v>3161</v>
      </c>
      <c r="D201" s="11"/>
      <c r="E201" s="11"/>
      <c r="F201" s="11" t="s">
        <v>46</v>
      </c>
      <c r="G201" s="10" t="s">
        <v>47</v>
      </c>
      <c r="H201" s="41" t="s">
        <v>48</v>
      </c>
      <c r="I201" s="41" t="s">
        <v>145</v>
      </c>
      <c r="J201" s="10" t="s">
        <v>65</v>
      </c>
      <c r="K201" s="10" t="s">
        <v>66</v>
      </c>
      <c r="L201" s="10" t="s">
        <v>52</v>
      </c>
      <c r="M201" s="13">
        <v>40834</v>
      </c>
      <c r="N201" s="10" t="s">
        <v>53</v>
      </c>
      <c r="O201" s="134"/>
      <c r="P201" s="15" t="s">
        <v>2577</v>
      </c>
      <c r="Q201" s="11"/>
      <c r="R201" s="10"/>
      <c r="S201" s="10">
        <v>44974809</v>
      </c>
      <c r="T201" s="10" t="s">
        <v>1874</v>
      </c>
      <c r="U201" s="10" t="s">
        <v>2594</v>
      </c>
      <c r="V201" s="10">
        <v>2710193200</v>
      </c>
      <c r="W201" s="10" t="s">
        <v>604</v>
      </c>
      <c r="X201" s="10" t="s">
        <v>3157</v>
      </c>
      <c r="Y201" s="10" t="s">
        <v>360</v>
      </c>
      <c r="Z201" s="10" t="s">
        <v>88</v>
      </c>
      <c r="AA201" s="10" t="s">
        <v>3162</v>
      </c>
      <c r="AB201" s="14" t="s">
        <v>425</v>
      </c>
    </row>
    <row r="202" spans="1:28" s="14" customFormat="1" ht="13" x14ac:dyDescent="0.35">
      <c r="A202" s="10">
        <v>47094967</v>
      </c>
      <c r="B202" s="10">
        <v>967</v>
      </c>
      <c r="C202" s="11" t="s">
        <v>3163</v>
      </c>
      <c r="D202" s="11"/>
      <c r="E202" s="11"/>
      <c r="F202" s="11" t="s">
        <v>46</v>
      </c>
      <c r="G202" s="10" t="s">
        <v>151</v>
      </c>
      <c r="H202" s="41" t="s">
        <v>86</v>
      </c>
      <c r="I202" s="41" t="s">
        <v>145</v>
      </c>
      <c r="J202" s="10" t="s">
        <v>65</v>
      </c>
      <c r="K202" s="10" t="s">
        <v>66</v>
      </c>
      <c r="L202" s="10" t="s">
        <v>52</v>
      </c>
      <c r="M202" s="13">
        <v>41110</v>
      </c>
      <c r="N202" s="10" t="s">
        <v>53</v>
      </c>
      <c r="O202" s="134"/>
      <c r="P202" s="15" t="s">
        <v>2577</v>
      </c>
      <c r="Q202" s="11"/>
      <c r="R202" s="10"/>
      <c r="S202" s="10">
        <v>44974967</v>
      </c>
      <c r="T202" s="10" t="s">
        <v>1877</v>
      </c>
      <c r="U202" s="10" t="s">
        <v>2594</v>
      </c>
      <c r="V202" s="10">
        <v>2710193200</v>
      </c>
      <c r="W202" s="10" t="s">
        <v>604</v>
      </c>
      <c r="X202" s="10" t="s">
        <v>3157</v>
      </c>
      <c r="Y202" s="10" t="s">
        <v>87</v>
      </c>
      <c r="Z202" s="10" t="s">
        <v>88</v>
      </c>
      <c r="AA202" s="10" t="s">
        <v>3164</v>
      </c>
      <c r="AB202" s="14" t="s">
        <v>425</v>
      </c>
    </row>
    <row r="203" spans="1:28" s="14" customFormat="1" ht="13" x14ac:dyDescent="0.35">
      <c r="A203" s="10">
        <v>45872849</v>
      </c>
      <c r="B203" s="10">
        <v>849</v>
      </c>
      <c r="C203" s="11" t="s">
        <v>3165</v>
      </c>
      <c r="D203" s="11"/>
      <c r="E203" s="11"/>
      <c r="F203" s="11" t="s">
        <v>46</v>
      </c>
      <c r="G203" s="10" t="s">
        <v>2662</v>
      </c>
      <c r="H203" s="41" t="s">
        <v>140</v>
      </c>
      <c r="I203" s="41">
        <v>0</v>
      </c>
      <c r="J203" s="10" t="s">
        <v>65</v>
      </c>
      <c r="K203" s="10" t="s">
        <v>51</v>
      </c>
      <c r="L203" s="10" t="s">
        <v>52</v>
      </c>
      <c r="M203" s="13">
        <v>41565</v>
      </c>
      <c r="N203" s="10" t="s">
        <v>53</v>
      </c>
      <c r="O203" s="134"/>
      <c r="P203" s="15" t="s">
        <v>2577</v>
      </c>
      <c r="Q203" s="10"/>
      <c r="R203" s="10"/>
      <c r="S203" s="10" t="s">
        <v>536</v>
      </c>
      <c r="T203" s="11" t="s">
        <v>536</v>
      </c>
      <c r="U203" s="10" t="s">
        <v>2580</v>
      </c>
      <c r="V203" s="10">
        <v>2710193200</v>
      </c>
      <c r="W203" s="10" t="s">
        <v>2582</v>
      </c>
      <c r="X203" s="10" t="s">
        <v>3166</v>
      </c>
      <c r="Y203" s="10" t="s">
        <v>3167</v>
      </c>
      <c r="Z203" s="10" t="s">
        <v>3168</v>
      </c>
      <c r="AA203" s="10" t="s">
        <v>3169</v>
      </c>
      <c r="AB203" s="14" t="s">
        <v>425</v>
      </c>
    </row>
    <row r="204" spans="1:28" s="14" customFormat="1" ht="13" x14ac:dyDescent="0.35">
      <c r="A204" s="10">
        <v>44975809</v>
      </c>
      <c r="B204" s="10">
        <v>809</v>
      </c>
      <c r="C204" s="11" t="s">
        <v>2562</v>
      </c>
      <c r="D204" s="10">
        <v>44973801</v>
      </c>
      <c r="E204" s="11" t="s">
        <v>1864</v>
      </c>
      <c r="F204" s="11" t="s">
        <v>46</v>
      </c>
      <c r="G204" s="59" t="s">
        <v>47</v>
      </c>
      <c r="H204" s="41" t="s">
        <v>48</v>
      </c>
      <c r="I204" s="41" t="s">
        <v>119</v>
      </c>
      <c r="J204" s="10" t="s">
        <v>65</v>
      </c>
      <c r="K204" s="59" t="s">
        <v>66</v>
      </c>
      <c r="L204" s="59" t="s">
        <v>67</v>
      </c>
      <c r="M204" s="95">
        <v>43709</v>
      </c>
      <c r="N204" s="59" t="s">
        <v>53</v>
      </c>
      <c r="O204" s="135"/>
      <c r="P204" s="15" t="s">
        <v>2577</v>
      </c>
      <c r="Q204" s="10" t="s">
        <v>3170</v>
      </c>
      <c r="R204" s="10" t="s">
        <v>54</v>
      </c>
      <c r="S204" s="10" t="s">
        <v>44</v>
      </c>
      <c r="T204" s="11" t="s">
        <v>44</v>
      </c>
      <c r="U204" s="10" t="s">
        <v>55</v>
      </c>
      <c r="V204" s="10">
        <v>2710193200</v>
      </c>
      <c r="W204" s="10" t="s">
        <v>83</v>
      </c>
      <c r="X204" s="10" t="s">
        <v>3171</v>
      </c>
      <c r="Y204" s="10" t="s">
        <v>360</v>
      </c>
      <c r="Z204" s="10" t="s">
        <v>565</v>
      </c>
      <c r="AA204" s="10" t="s">
        <v>3172</v>
      </c>
      <c r="AB204" s="14" t="s">
        <v>425</v>
      </c>
    </row>
    <row r="205" spans="1:28" s="14" customFormat="1" ht="13" x14ac:dyDescent="0.35">
      <c r="A205" s="10">
        <v>52883816</v>
      </c>
      <c r="B205" s="10">
        <v>816</v>
      </c>
      <c r="C205" s="11" t="s">
        <v>3177</v>
      </c>
      <c r="D205" s="11"/>
      <c r="E205" s="11"/>
      <c r="F205" s="11" t="s">
        <v>216</v>
      </c>
      <c r="G205" s="10" t="s">
        <v>446</v>
      </c>
      <c r="H205" s="41" t="s">
        <v>447</v>
      </c>
      <c r="I205" s="41" t="s">
        <v>145</v>
      </c>
      <c r="J205" s="10" t="s">
        <v>65</v>
      </c>
      <c r="K205" s="10" t="s">
        <v>66</v>
      </c>
      <c r="L205" s="10" t="s">
        <v>52</v>
      </c>
      <c r="M205" s="13">
        <v>43709</v>
      </c>
      <c r="N205" s="10" t="s">
        <v>53</v>
      </c>
      <c r="O205" s="134"/>
      <c r="P205" s="15" t="s">
        <v>2577</v>
      </c>
      <c r="Q205" s="11"/>
      <c r="R205" s="10"/>
      <c r="S205" s="10" t="s">
        <v>536</v>
      </c>
      <c r="T205" s="10" t="s">
        <v>536</v>
      </c>
      <c r="U205" s="10" t="s">
        <v>2580</v>
      </c>
      <c r="V205" s="10">
        <v>2710199900</v>
      </c>
      <c r="W205" s="10" t="s">
        <v>83</v>
      </c>
      <c r="X205" s="10" t="s">
        <v>3178</v>
      </c>
      <c r="Y205" s="10" t="s">
        <v>564</v>
      </c>
      <c r="Z205" s="10" t="s">
        <v>88</v>
      </c>
      <c r="AA205" s="10" t="s">
        <v>449</v>
      </c>
      <c r="AB205" s="14" t="s">
        <v>434</v>
      </c>
    </row>
    <row r="206" spans="1:28" s="14" customFormat="1" ht="13" x14ac:dyDescent="0.35">
      <c r="A206" s="10">
        <v>52913922</v>
      </c>
      <c r="B206" s="10">
        <v>922</v>
      </c>
      <c r="C206" s="11" t="s">
        <v>3179</v>
      </c>
      <c r="D206" s="11"/>
      <c r="E206" s="11"/>
      <c r="F206" s="11" t="s">
        <v>216</v>
      </c>
      <c r="G206" s="10" t="s">
        <v>3180</v>
      </c>
      <c r="H206" s="41" t="s">
        <v>140</v>
      </c>
      <c r="I206" s="41" t="s">
        <v>145</v>
      </c>
      <c r="J206" s="10" t="s">
        <v>65</v>
      </c>
      <c r="K206" s="10" t="s">
        <v>66</v>
      </c>
      <c r="L206" s="10" t="s">
        <v>67</v>
      </c>
      <c r="M206" s="13">
        <v>43709</v>
      </c>
      <c r="N206" s="10" t="s">
        <v>53</v>
      </c>
      <c r="O206" s="134"/>
      <c r="P206" s="15" t="s">
        <v>2577</v>
      </c>
      <c r="Q206" s="11"/>
      <c r="R206" s="10"/>
      <c r="S206" s="10" t="s">
        <v>536</v>
      </c>
      <c r="T206" s="10" t="s">
        <v>536</v>
      </c>
      <c r="U206" s="10" t="s">
        <v>2580</v>
      </c>
      <c r="V206" s="10">
        <v>2710199900</v>
      </c>
      <c r="W206" s="10" t="s">
        <v>455</v>
      </c>
      <c r="X206" s="10" t="s">
        <v>3178</v>
      </c>
      <c r="Y206" s="10" t="s">
        <v>3181</v>
      </c>
      <c r="Z206" s="10" t="s">
        <v>565</v>
      </c>
      <c r="AA206" s="10" t="s">
        <v>3182</v>
      </c>
      <c r="AB206" s="14" t="s">
        <v>434</v>
      </c>
    </row>
    <row r="207" spans="1:28" s="14" customFormat="1" ht="13" x14ac:dyDescent="0.35">
      <c r="A207" s="10">
        <v>52883807</v>
      </c>
      <c r="B207" s="10">
        <v>807</v>
      </c>
      <c r="C207" s="11" t="s">
        <v>3183</v>
      </c>
      <c r="D207" s="11"/>
      <c r="E207" s="11"/>
      <c r="F207" s="11" t="s">
        <v>216</v>
      </c>
      <c r="G207" s="10" t="s">
        <v>669</v>
      </c>
      <c r="H207" s="41" t="s">
        <v>140</v>
      </c>
      <c r="I207" s="41" t="s">
        <v>145</v>
      </c>
      <c r="J207" s="10" t="s">
        <v>65</v>
      </c>
      <c r="K207" s="10" t="s">
        <v>66</v>
      </c>
      <c r="L207" s="10" t="s">
        <v>52</v>
      </c>
      <c r="M207" s="13">
        <v>43709</v>
      </c>
      <c r="N207" s="10" t="s">
        <v>53</v>
      </c>
      <c r="O207" s="134"/>
      <c r="P207" s="15" t="s">
        <v>2577</v>
      </c>
      <c r="Q207" s="11"/>
      <c r="R207" s="10"/>
      <c r="S207" s="10" t="s">
        <v>536</v>
      </c>
      <c r="T207" s="10" t="s">
        <v>536</v>
      </c>
      <c r="U207" s="10" t="s">
        <v>2580</v>
      </c>
      <c r="V207" s="10">
        <v>2710199900</v>
      </c>
      <c r="W207" s="10" t="s">
        <v>83</v>
      </c>
      <c r="X207" s="10" t="s">
        <v>3178</v>
      </c>
      <c r="Y207" s="10" t="s">
        <v>525</v>
      </c>
      <c r="Z207" s="10" t="s">
        <v>88</v>
      </c>
      <c r="AA207" s="10" t="s">
        <v>459</v>
      </c>
      <c r="AB207" s="14" t="s">
        <v>434</v>
      </c>
    </row>
    <row r="208" spans="1:28" s="14" customFormat="1" ht="13" x14ac:dyDescent="0.35">
      <c r="A208" s="10">
        <v>52882807</v>
      </c>
      <c r="B208" s="10">
        <v>807</v>
      </c>
      <c r="C208" s="11" t="s">
        <v>3184</v>
      </c>
      <c r="D208" s="11"/>
      <c r="E208" s="11"/>
      <c r="F208" s="11" t="s">
        <v>216</v>
      </c>
      <c r="G208" s="10" t="s">
        <v>669</v>
      </c>
      <c r="H208" s="41" t="s">
        <v>140</v>
      </c>
      <c r="I208" s="41" t="s">
        <v>145</v>
      </c>
      <c r="J208" s="10" t="s">
        <v>65</v>
      </c>
      <c r="K208" s="10" t="s">
        <v>51</v>
      </c>
      <c r="L208" s="10" t="s">
        <v>52</v>
      </c>
      <c r="M208" s="13">
        <v>40840</v>
      </c>
      <c r="N208" s="10" t="s">
        <v>53</v>
      </c>
      <c r="O208" s="134"/>
      <c r="P208" s="15" t="s">
        <v>2577</v>
      </c>
      <c r="Q208" s="11"/>
      <c r="R208" s="10"/>
      <c r="S208" s="10" t="s">
        <v>536</v>
      </c>
      <c r="T208" s="10" t="s">
        <v>536</v>
      </c>
      <c r="U208" s="10" t="s">
        <v>2580</v>
      </c>
      <c r="V208" s="10">
        <v>2715000000</v>
      </c>
      <c r="W208" s="10" t="s">
        <v>2582</v>
      </c>
      <c r="X208" s="10" t="s">
        <v>3185</v>
      </c>
      <c r="Y208" s="10" t="s">
        <v>3186</v>
      </c>
      <c r="Z208" s="10" t="s">
        <v>2664</v>
      </c>
      <c r="AA208" s="10" t="s">
        <v>3187</v>
      </c>
      <c r="AB208" s="14" t="s">
        <v>434</v>
      </c>
    </row>
    <row r="209" spans="1:28" s="14" customFormat="1" ht="13" x14ac:dyDescent="0.35">
      <c r="A209" s="10">
        <v>51003816</v>
      </c>
      <c r="B209" s="10">
        <v>816</v>
      </c>
      <c r="C209" s="11" t="s">
        <v>3188</v>
      </c>
      <c r="D209" s="11"/>
      <c r="E209" s="11"/>
      <c r="F209" s="11" t="s">
        <v>216</v>
      </c>
      <c r="G209" s="10" t="s">
        <v>446</v>
      </c>
      <c r="H209" s="41" t="s">
        <v>447</v>
      </c>
      <c r="I209" s="41" t="s">
        <v>145</v>
      </c>
      <c r="J209" s="10" t="s">
        <v>65</v>
      </c>
      <c r="K209" s="10" t="s">
        <v>51</v>
      </c>
      <c r="L209" s="10" t="s">
        <v>52</v>
      </c>
      <c r="M209" s="13">
        <v>41578</v>
      </c>
      <c r="N209" s="10" t="s">
        <v>92</v>
      </c>
      <c r="O209" s="134"/>
      <c r="P209" s="15" t="s">
        <v>2577</v>
      </c>
      <c r="Q209" s="11"/>
      <c r="R209" s="10"/>
      <c r="S209" s="10" t="s">
        <v>536</v>
      </c>
      <c r="T209" s="10" t="s">
        <v>536</v>
      </c>
      <c r="U209" s="10" t="s">
        <v>2580</v>
      </c>
      <c r="V209" s="10">
        <v>3403190000</v>
      </c>
      <c r="W209" s="10" t="s">
        <v>2582</v>
      </c>
      <c r="X209" s="10" t="s">
        <v>3189</v>
      </c>
      <c r="Y209" s="10" t="s">
        <v>564</v>
      </c>
      <c r="Z209" s="10" t="s">
        <v>2664</v>
      </c>
      <c r="AA209" s="10" t="s">
        <v>3190</v>
      </c>
      <c r="AB209" s="14" t="s">
        <v>434</v>
      </c>
    </row>
    <row r="210" spans="1:28" s="14" customFormat="1" ht="13" x14ac:dyDescent="0.35">
      <c r="A210" s="10">
        <v>51003896</v>
      </c>
      <c r="B210" s="10">
        <v>896</v>
      </c>
      <c r="C210" s="11" t="s">
        <v>3191</v>
      </c>
      <c r="D210" s="11"/>
      <c r="E210" s="11"/>
      <c r="F210" s="11" t="s">
        <v>216</v>
      </c>
      <c r="G210" s="10" t="s">
        <v>3192</v>
      </c>
      <c r="H210" s="41" t="s">
        <v>140</v>
      </c>
      <c r="I210" s="41" t="s">
        <v>145</v>
      </c>
      <c r="J210" s="10" t="s">
        <v>65</v>
      </c>
      <c r="K210" s="10" t="s">
        <v>51</v>
      </c>
      <c r="L210" s="10" t="s">
        <v>52</v>
      </c>
      <c r="M210" s="13">
        <v>41578</v>
      </c>
      <c r="N210" s="10" t="s">
        <v>92</v>
      </c>
      <c r="O210" s="134"/>
      <c r="P210" s="15" t="s">
        <v>2577</v>
      </c>
      <c r="Q210" s="11"/>
      <c r="R210" s="10"/>
      <c r="S210" s="10" t="s">
        <v>536</v>
      </c>
      <c r="T210" s="10" t="s">
        <v>536</v>
      </c>
      <c r="U210" s="10" t="s">
        <v>2580</v>
      </c>
      <c r="V210" s="10">
        <v>3403190000</v>
      </c>
      <c r="W210" s="10" t="s">
        <v>2582</v>
      </c>
      <c r="X210" s="10" t="s">
        <v>3189</v>
      </c>
      <c r="Y210" s="10" t="s">
        <v>3193</v>
      </c>
      <c r="Z210" s="10" t="s">
        <v>2664</v>
      </c>
      <c r="AA210" s="10" t="s">
        <v>3194</v>
      </c>
      <c r="AB210" s="14" t="s">
        <v>434</v>
      </c>
    </row>
    <row r="211" spans="1:28" s="14" customFormat="1" ht="13" x14ac:dyDescent="0.35">
      <c r="A211" s="10">
        <v>51004896</v>
      </c>
      <c r="B211" s="10">
        <v>896</v>
      </c>
      <c r="C211" s="11" t="s">
        <v>3195</v>
      </c>
      <c r="D211" s="11"/>
      <c r="E211" s="11"/>
      <c r="F211" s="11" t="s">
        <v>216</v>
      </c>
      <c r="G211" s="10" t="s">
        <v>3192</v>
      </c>
      <c r="H211" s="41" t="s">
        <v>140</v>
      </c>
      <c r="I211" s="41" t="s">
        <v>145</v>
      </c>
      <c r="J211" s="10" t="s">
        <v>65</v>
      </c>
      <c r="K211" s="10" t="s">
        <v>51</v>
      </c>
      <c r="L211" s="10" t="s">
        <v>52</v>
      </c>
      <c r="M211" s="13">
        <v>41578</v>
      </c>
      <c r="N211" s="10" t="s">
        <v>92</v>
      </c>
      <c r="O211" s="134"/>
      <c r="P211" s="15" t="s">
        <v>2577</v>
      </c>
      <c r="Q211" s="11"/>
      <c r="R211" s="10"/>
      <c r="S211" s="10">
        <v>51004807</v>
      </c>
      <c r="T211" s="10" t="s">
        <v>3196</v>
      </c>
      <c r="U211" s="10" t="s">
        <v>2594</v>
      </c>
      <c r="V211" s="10">
        <v>3403190000</v>
      </c>
      <c r="W211" s="10" t="s">
        <v>2582</v>
      </c>
      <c r="X211" s="10" t="s">
        <v>3197</v>
      </c>
      <c r="Y211" s="10" t="s">
        <v>3193</v>
      </c>
      <c r="Z211" s="10" t="s">
        <v>2664</v>
      </c>
      <c r="AA211" s="10" t="s">
        <v>487</v>
      </c>
      <c r="AB211" s="14" t="s">
        <v>434</v>
      </c>
    </row>
    <row r="212" spans="1:28" s="14" customFormat="1" ht="13" x14ac:dyDescent="0.35">
      <c r="A212" s="10">
        <v>51005896</v>
      </c>
      <c r="B212" s="10">
        <v>896</v>
      </c>
      <c r="C212" s="11" t="s">
        <v>3198</v>
      </c>
      <c r="D212" s="10" t="s">
        <v>45</v>
      </c>
      <c r="E212" s="11" t="s">
        <v>45</v>
      </c>
      <c r="F212" s="11" t="s">
        <v>216</v>
      </c>
      <c r="G212" s="10" t="s">
        <v>3192</v>
      </c>
      <c r="H212" s="41" t="s">
        <v>48</v>
      </c>
      <c r="I212" s="41" t="s">
        <v>145</v>
      </c>
      <c r="J212" s="10" t="s">
        <v>65</v>
      </c>
      <c r="K212" s="10" t="s">
        <v>51</v>
      </c>
      <c r="L212" s="10" t="s">
        <v>67</v>
      </c>
      <c r="M212" s="13">
        <v>41578</v>
      </c>
      <c r="N212" s="10" t="s">
        <v>92</v>
      </c>
      <c r="O212" s="134"/>
      <c r="P212" s="15" t="s">
        <v>2577</v>
      </c>
      <c r="Q212" s="10"/>
      <c r="R212" s="10" t="s">
        <v>54</v>
      </c>
      <c r="S212" s="10">
        <v>51005807</v>
      </c>
      <c r="T212" s="11" t="s">
        <v>489</v>
      </c>
      <c r="U212" s="10" t="s">
        <v>329</v>
      </c>
      <c r="V212" s="10">
        <v>3403190000</v>
      </c>
      <c r="W212" s="10" t="s">
        <v>2582</v>
      </c>
      <c r="X212" s="10" t="s">
        <v>3193</v>
      </c>
      <c r="Y212" s="10" t="s">
        <v>2664</v>
      </c>
      <c r="Z212" s="10" t="s">
        <v>491</v>
      </c>
      <c r="AA212" s="10"/>
      <c r="AB212" s="14" t="s">
        <v>434</v>
      </c>
    </row>
    <row r="213" spans="1:28" s="14" customFormat="1" ht="13" x14ac:dyDescent="0.35">
      <c r="A213" s="10">
        <v>51006896</v>
      </c>
      <c r="B213" s="10">
        <v>896</v>
      </c>
      <c r="C213" s="11" t="s">
        <v>3199</v>
      </c>
      <c r="D213" s="10" t="s">
        <v>44</v>
      </c>
      <c r="E213" s="11" t="s">
        <v>45</v>
      </c>
      <c r="F213" s="11" t="s">
        <v>216</v>
      </c>
      <c r="G213" s="10" t="s">
        <v>3192</v>
      </c>
      <c r="H213" s="41" t="s">
        <v>48</v>
      </c>
      <c r="I213" s="41" t="s">
        <v>145</v>
      </c>
      <c r="J213" s="10" t="s">
        <v>65</v>
      </c>
      <c r="K213" s="10" t="s">
        <v>51</v>
      </c>
      <c r="L213" s="10" t="s">
        <v>67</v>
      </c>
      <c r="M213" s="13">
        <v>41578</v>
      </c>
      <c r="N213" s="10" t="s">
        <v>92</v>
      </c>
      <c r="O213" s="134"/>
      <c r="P213" s="15" t="s">
        <v>2577</v>
      </c>
      <c r="Q213" s="10"/>
      <c r="R213" s="10" t="s">
        <v>54</v>
      </c>
      <c r="S213" s="10">
        <v>51006807</v>
      </c>
      <c r="T213" s="11" t="s">
        <v>494</v>
      </c>
      <c r="U213" s="10" t="s">
        <v>329</v>
      </c>
      <c r="V213" s="10"/>
      <c r="W213" s="10"/>
      <c r="X213" s="10"/>
      <c r="Y213" s="10"/>
      <c r="Z213" s="10"/>
      <c r="AA213" s="10"/>
      <c r="AB213" s="14" t="s">
        <v>434</v>
      </c>
    </row>
    <row r="214" spans="1:28" s="14" customFormat="1" ht="13" x14ac:dyDescent="0.35">
      <c r="A214" s="10">
        <v>51001807</v>
      </c>
      <c r="B214" s="10">
        <v>807</v>
      </c>
      <c r="C214" s="11" t="s">
        <v>3200</v>
      </c>
      <c r="D214" s="11"/>
      <c r="E214" s="11"/>
      <c r="F214" s="11" t="s">
        <v>216</v>
      </c>
      <c r="G214" s="10" t="s">
        <v>669</v>
      </c>
      <c r="H214" s="41" t="s">
        <v>140</v>
      </c>
      <c r="I214" s="41" t="s">
        <v>145</v>
      </c>
      <c r="J214" s="10" t="s">
        <v>65</v>
      </c>
      <c r="K214" s="10" t="s">
        <v>51</v>
      </c>
      <c r="L214" s="10" t="s">
        <v>52</v>
      </c>
      <c r="M214" s="13">
        <v>41305</v>
      </c>
      <c r="N214" s="10" t="s">
        <v>92</v>
      </c>
      <c r="O214" s="134"/>
      <c r="P214" s="15" t="s">
        <v>2577</v>
      </c>
      <c r="Q214" s="11"/>
      <c r="R214" s="10"/>
      <c r="S214" s="10">
        <v>52899807</v>
      </c>
      <c r="T214" s="10" t="s">
        <v>3201</v>
      </c>
      <c r="U214" s="10" t="s">
        <v>2594</v>
      </c>
      <c r="V214" s="10">
        <v>3403190000</v>
      </c>
      <c r="W214" s="10" t="s">
        <v>2582</v>
      </c>
      <c r="X214" s="10" t="s">
        <v>3202</v>
      </c>
      <c r="Y214" s="10" t="s">
        <v>3186</v>
      </c>
      <c r="Z214" s="10" t="s">
        <v>2664</v>
      </c>
      <c r="AA214" s="10" t="s">
        <v>3203</v>
      </c>
      <c r="AB214" s="14" t="s">
        <v>434</v>
      </c>
    </row>
    <row r="215" spans="1:28" s="14" customFormat="1" ht="13" x14ac:dyDescent="0.35">
      <c r="A215" s="10">
        <v>52897807</v>
      </c>
      <c r="B215" s="10">
        <v>807</v>
      </c>
      <c r="C215" s="11" t="s">
        <v>3204</v>
      </c>
      <c r="D215" s="11"/>
      <c r="E215" s="11"/>
      <c r="F215" s="11" t="s">
        <v>216</v>
      </c>
      <c r="G215" s="10" t="s">
        <v>669</v>
      </c>
      <c r="H215" s="41" t="s">
        <v>140</v>
      </c>
      <c r="I215" s="41" t="s">
        <v>145</v>
      </c>
      <c r="J215" s="10" t="s">
        <v>65</v>
      </c>
      <c r="K215" s="10" t="s">
        <v>51</v>
      </c>
      <c r="L215" s="10" t="s">
        <v>52</v>
      </c>
      <c r="M215" s="13">
        <v>40812</v>
      </c>
      <c r="N215" s="10" t="s">
        <v>92</v>
      </c>
      <c r="O215" s="134"/>
      <c r="P215" s="15" t="s">
        <v>2577</v>
      </c>
      <c r="Q215" s="11"/>
      <c r="R215" s="10"/>
      <c r="S215" s="10" t="s">
        <v>536</v>
      </c>
      <c r="T215" s="10" t="s">
        <v>536</v>
      </c>
      <c r="U215" s="10" t="s">
        <v>2580</v>
      </c>
      <c r="V215" s="10">
        <v>3403190000</v>
      </c>
      <c r="W215" s="10" t="s">
        <v>2582</v>
      </c>
      <c r="X215" s="10" t="s">
        <v>438</v>
      </c>
      <c r="Y215" s="10" t="s">
        <v>3186</v>
      </c>
      <c r="Z215" s="10" t="s">
        <v>2664</v>
      </c>
      <c r="AA215" s="10" t="s">
        <v>3205</v>
      </c>
      <c r="AB215" s="14" t="s">
        <v>434</v>
      </c>
    </row>
    <row r="216" spans="1:28" s="14" customFormat="1" ht="13" x14ac:dyDescent="0.35">
      <c r="A216" s="10">
        <v>52898807</v>
      </c>
      <c r="B216" s="10">
        <v>807</v>
      </c>
      <c r="C216" s="11" t="s">
        <v>3206</v>
      </c>
      <c r="D216" s="11"/>
      <c r="E216" s="11"/>
      <c r="F216" s="11" t="s">
        <v>216</v>
      </c>
      <c r="G216" s="10" t="s">
        <v>2662</v>
      </c>
      <c r="H216" s="41" t="s">
        <v>140</v>
      </c>
      <c r="I216" s="41" t="s">
        <v>145</v>
      </c>
      <c r="J216" s="10" t="s">
        <v>65</v>
      </c>
      <c r="K216" s="10" t="s">
        <v>51</v>
      </c>
      <c r="L216" s="10" t="s">
        <v>67</v>
      </c>
      <c r="M216" s="13">
        <v>41001</v>
      </c>
      <c r="N216" s="10" t="s">
        <v>92</v>
      </c>
      <c r="O216" s="134"/>
      <c r="P216" s="15" t="s">
        <v>2577</v>
      </c>
      <c r="Q216" s="11"/>
      <c r="R216" s="10"/>
      <c r="S216" s="10">
        <v>51002807</v>
      </c>
      <c r="T216" s="10" t="s">
        <v>3207</v>
      </c>
      <c r="U216" s="10" t="s">
        <v>2594</v>
      </c>
      <c r="V216" s="10">
        <v>3403190000</v>
      </c>
      <c r="W216" s="10" t="s">
        <v>2582</v>
      </c>
      <c r="X216" s="10" t="s">
        <v>442</v>
      </c>
      <c r="Y216" s="10" t="s">
        <v>354</v>
      </c>
      <c r="Z216" s="10" t="s">
        <v>2664</v>
      </c>
      <c r="AA216" s="10" t="s">
        <v>3208</v>
      </c>
      <c r="AB216" s="14" t="s">
        <v>434</v>
      </c>
    </row>
    <row r="217" spans="1:28" s="14" customFormat="1" ht="13" x14ac:dyDescent="0.35">
      <c r="A217" s="10">
        <v>51002807</v>
      </c>
      <c r="B217" s="10">
        <v>807</v>
      </c>
      <c r="C217" s="11" t="s">
        <v>3207</v>
      </c>
      <c r="D217" s="11"/>
      <c r="E217" s="11"/>
      <c r="F217" s="11" t="s">
        <v>216</v>
      </c>
      <c r="G217" s="10" t="s">
        <v>669</v>
      </c>
      <c r="H217" s="41" t="s">
        <v>140</v>
      </c>
      <c r="I217" s="41" t="s">
        <v>145</v>
      </c>
      <c r="J217" s="10" t="s">
        <v>65</v>
      </c>
      <c r="K217" s="10" t="s">
        <v>51</v>
      </c>
      <c r="L217" s="10" t="s">
        <v>52</v>
      </c>
      <c r="M217" s="13">
        <v>41302</v>
      </c>
      <c r="N217" s="10" t="s">
        <v>92</v>
      </c>
      <c r="O217" s="134"/>
      <c r="P217" s="15" t="s">
        <v>2577</v>
      </c>
      <c r="Q217" s="11"/>
      <c r="R217" s="10"/>
      <c r="S217" s="10" t="s">
        <v>536</v>
      </c>
      <c r="T217" s="10" t="s">
        <v>536</v>
      </c>
      <c r="U217" s="10" t="s">
        <v>2580</v>
      </c>
      <c r="V217" s="10">
        <v>3403190000</v>
      </c>
      <c r="W217" s="10" t="s">
        <v>2582</v>
      </c>
      <c r="X217" s="10" t="s">
        <v>442</v>
      </c>
      <c r="Y217" s="10" t="s">
        <v>3186</v>
      </c>
      <c r="Z217" s="10" t="s">
        <v>2664</v>
      </c>
      <c r="AA217" s="10" t="s">
        <v>3209</v>
      </c>
      <c r="AB217" s="14" t="s">
        <v>434</v>
      </c>
    </row>
    <row r="218" spans="1:28" s="14" customFormat="1" ht="13" x14ac:dyDescent="0.35">
      <c r="A218" s="10">
        <v>52875807</v>
      </c>
      <c r="B218" s="10">
        <v>807</v>
      </c>
      <c r="C218" s="11" t="s">
        <v>3210</v>
      </c>
      <c r="D218" s="11"/>
      <c r="E218" s="11"/>
      <c r="F218" s="11" t="s">
        <v>216</v>
      </c>
      <c r="G218" s="10" t="s">
        <v>669</v>
      </c>
      <c r="H218" s="41" t="s">
        <v>140</v>
      </c>
      <c r="I218" s="41" t="s">
        <v>145</v>
      </c>
      <c r="J218" s="10" t="s">
        <v>65</v>
      </c>
      <c r="K218" s="10" t="s">
        <v>51</v>
      </c>
      <c r="L218" s="10" t="s">
        <v>52</v>
      </c>
      <c r="M218" s="13">
        <v>41298</v>
      </c>
      <c r="N218" s="10" t="s">
        <v>92</v>
      </c>
      <c r="O218" s="134"/>
      <c r="P218" s="15" t="s">
        <v>2577</v>
      </c>
      <c r="Q218" s="11"/>
      <c r="R218" s="10"/>
      <c r="S218" s="10" t="s">
        <v>536</v>
      </c>
      <c r="T218" s="10" t="s">
        <v>536</v>
      </c>
      <c r="U218" s="10" t="s">
        <v>2580</v>
      </c>
      <c r="V218" s="10">
        <v>2710199900</v>
      </c>
      <c r="W218" s="10" t="s">
        <v>2582</v>
      </c>
      <c r="X218" s="10" t="s">
        <v>3211</v>
      </c>
      <c r="Y218" s="10" t="s">
        <v>525</v>
      </c>
      <c r="Z218" s="10" t="s">
        <v>88</v>
      </c>
      <c r="AA218" s="10" t="s">
        <v>3212</v>
      </c>
      <c r="AB218" s="14" t="s">
        <v>434</v>
      </c>
    </row>
    <row r="219" spans="1:28" s="14" customFormat="1" ht="13" x14ac:dyDescent="0.35">
      <c r="A219" s="10">
        <v>52912817</v>
      </c>
      <c r="B219" s="10">
        <v>817</v>
      </c>
      <c r="C219" s="11" t="s">
        <v>3213</v>
      </c>
      <c r="D219" s="11"/>
      <c r="E219" s="11"/>
      <c r="F219" s="11" t="s">
        <v>216</v>
      </c>
      <c r="G219" s="10" t="s">
        <v>446</v>
      </c>
      <c r="H219" s="41" t="s">
        <v>447</v>
      </c>
      <c r="I219" s="41" t="s">
        <v>145</v>
      </c>
      <c r="J219" s="10" t="s">
        <v>65</v>
      </c>
      <c r="K219" s="10" t="s">
        <v>66</v>
      </c>
      <c r="L219" s="10" t="s">
        <v>67</v>
      </c>
      <c r="M219" s="13">
        <v>43709</v>
      </c>
      <c r="N219" s="10" t="s">
        <v>92</v>
      </c>
      <c r="O219" s="134"/>
      <c r="P219" s="15" t="s">
        <v>2577</v>
      </c>
      <c r="Q219" s="11"/>
      <c r="R219" s="10"/>
      <c r="S219" s="10" t="s">
        <v>536</v>
      </c>
      <c r="T219" s="10" t="s">
        <v>536</v>
      </c>
      <c r="U219" s="10" t="s">
        <v>2580</v>
      </c>
      <c r="V219" s="10">
        <v>2710199900</v>
      </c>
      <c r="W219" s="10" t="s">
        <v>83</v>
      </c>
      <c r="X219" s="10" t="s">
        <v>3214</v>
      </c>
      <c r="Y219" s="10" t="s">
        <v>564</v>
      </c>
      <c r="Z219" s="10" t="s">
        <v>565</v>
      </c>
      <c r="AA219" s="10" t="s">
        <v>3215</v>
      </c>
      <c r="AB219" s="14" t="s">
        <v>434</v>
      </c>
    </row>
    <row r="220" spans="1:28" s="14" customFormat="1" ht="13" x14ac:dyDescent="0.35">
      <c r="A220" s="10">
        <v>52871817</v>
      </c>
      <c r="B220" s="10">
        <v>817</v>
      </c>
      <c r="C220" s="11" t="s">
        <v>511</v>
      </c>
      <c r="D220" s="11"/>
      <c r="E220" s="11"/>
      <c r="F220" s="11" t="s">
        <v>216</v>
      </c>
      <c r="G220" s="10" t="s">
        <v>446</v>
      </c>
      <c r="H220" s="41" t="s">
        <v>447</v>
      </c>
      <c r="I220" s="41">
        <v>0</v>
      </c>
      <c r="J220" s="10" t="s">
        <v>65</v>
      </c>
      <c r="K220" s="10" t="s">
        <v>66</v>
      </c>
      <c r="L220" s="10" t="s">
        <v>52</v>
      </c>
      <c r="M220" s="13">
        <v>41556</v>
      </c>
      <c r="N220" s="10" t="s">
        <v>92</v>
      </c>
      <c r="O220" s="134"/>
      <c r="P220" s="15" t="s">
        <v>2577</v>
      </c>
      <c r="Q220" s="10" t="s">
        <v>3216</v>
      </c>
      <c r="R220" s="10"/>
      <c r="S220" s="10">
        <v>52898817</v>
      </c>
      <c r="T220" s="11" t="s">
        <v>511</v>
      </c>
      <c r="U220" s="10" t="s">
        <v>2594</v>
      </c>
      <c r="V220" s="10">
        <v>2710199900</v>
      </c>
      <c r="W220" s="10" t="s">
        <v>83</v>
      </c>
      <c r="X220" s="10" t="s">
        <v>3217</v>
      </c>
      <c r="Y220" s="10" t="s">
        <v>564</v>
      </c>
      <c r="Z220" s="10" t="s">
        <v>88</v>
      </c>
      <c r="AA220" s="10" t="s">
        <v>514</v>
      </c>
      <c r="AB220" s="14" t="s">
        <v>434</v>
      </c>
    </row>
    <row r="221" spans="1:28" s="14" customFormat="1" ht="13" x14ac:dyDescent="0.35">
      <c r="A221" s="10">
        <v>52899817</v>
      </c>
      <c r="B221" s="10">
        <v>817</v>
      </c>
      <c r="C221" s="11" t="s">
        <v>3218</v>
      </c>
      <c r="D221" s="11"/>
      <c r="E221" s="11"/>
      <c r="F221" s="11" t="s">
        <v>216</v>
      </c>
      <c r="G221" s="10" t="s">
        <v>446</v>
      </c>
      <c r="H221" s="41" t="s">
        <v>447</v>
      </c>
      <c r="I221" s="41" t="s">
        <v>145</v>
      </c>
      <c r="J221" s="10" t="s">
        <v>65</v>
      </c>
      <c r="K221" s="10" t="s">
        <v>66</v>
      </c>
      <c r="L221" s="10" t="s">
        <v>67</v>
      </c>
      <c r="M221" s="13">
        <v>43709</v>
      </c>
      <c r="N221" s="10" t="s">
        <v>92</v>
      </c>
      <c r="O221" s="134"/>
      <c r="P221" s="15" t="s">
        <v>2577</v>
      </c>
      <c r="Q221" s="11"/>
      <c r="R221" s="10"/>
      <c r="S221" s="10" t="s">
        <v>536</v>
      </c>
      <c r="T221" s="10" t="s">
        <v>536</v>
      </c>
      <c r="U221" s="10" t="s">
        <v>2580</v>
      </c>
      <c r="V221" s="10">
        <v>0</v>
      </c>
      <c r="W221" s="10" t="s">
        <v>83</v>
      </c>
      <c r="X221" s="10" t="s">
        <v>3217</v>
      </c>
      <c r="Y221" s="10" t="s">
        <v>564</v>
      </c>
      <c r="Z221" s="10" t="s">
        <v>565</v>
      </c>
      <c r="AA221" s="10" t="s">
        <v>3219</v>
      </c>
      <c r="AB221" s="14" t="s">
        <v>434</v>
      </c>
    </row>
    <row r="222" spans="1:28" s="14" customFormat="1" ht="13" x14ac:dyDescent="0.35">
      <c r="A222" s="10">
        <v>52909817</v>
      </c>
      <c r="B222" s="10">
        <v>817</v>
      </c>
      <c r="C222" s="11" t="s">
        <v>3218</v>
      </c>
      <c r="D222" s="11"/>
      <c r="E222" s="11"/>
      <c r="F222" s="11" t="s">
        <v>216</v>
      </c>
      <c r="G222" s="10" t="s">
        <v>446</v>
      </c>
      <c r="H222" s="41" t="s">
        <v>447</v>
      </c>
      <c r="I222" s="41" t="s">
        <v>145</v>
      </c>
      <c r="J222" s="10" t="s">
        <v>65</v>
      </c>
      <c r="K222" s="10" t="s">
        <v>66</v>
      </c>
      <c r="L222" s="10" t="s">
        <v>67</v>
      </c>
      <c r="M222" s="13"/>
      <c r="N222" s="10" t="s">
        <v>92</v>
      </c>
      <c r="O222" s="134"/>
      <c r="P222" s="15" t="s">
        <v>2577</v>
      </c>
      <c r="Q222" s="11"/>
      <c r="R222" s="10"/>
      <c r="S222" s="10" t="s">
        <v>536</v>
      </c>
      <c r="T222" s="10" t="s">
        <v>536</v>
      </c>
      <c r="U222" s="10" t="s">
        <v>2580</v>
      </c>
      <c r="V222" s="10">
        <v>2710199900</v>
      </c>
      <c r="W222" s="10" t="s">
        <v>604</v>
      </c>
      <c r="X222" s="10" t="s">
        <v>3217</v>
      </c>
      <c r="Y222" s="10" t="s">
        <v>564</v>
      </c>
      <c r="Z222" s="10" t="s">
        <v>565</v>
      </c>
      <c r="AA222" s="10" t="s">
        <v>3219</v>
      </c>
      <c r="AB222" s="14" t="s">
        <v>434</v>
      </c>
    </row>
    <row r="223" spans="1:28" s="14" customFormat="1" ht="13" x14ac:dyDescent="0.35">
      <c r="A223" s="10">
        <v>52871988</v>
      </c>
      <c r="B223" s="10">
        <v>988</v>
      </c>
      <c r="C223" s="11" t="s">
        <v>515</v>
      </c>
      <c r="D223" s="11"/>
      <c r="E223" s="11"/>
      <c r="F223" s="11" t="s">
        <v>216</v>
      </c>
      <c r="G223" s="10" t="s">
        <v>669</v>
      </c>
      <c r="H223" s="41" t="s">
        <v>140</v>
      </c>
      <c r="I223" s="41">
        <v>0</v>
      </c>
      <c r="J223" s="10" t="s">
        <v>65</v>
      </c>
      <c r="K223" s="10" t="s">
        <v>66</v>
      </c>
      <c r="L223" s="10" t="s">
        <v>67</v>
      </c>
      <c r="M223" s="13">
        <v>43328</v>
      </c>
      <c r="N223" s="10" t="s">
        <v>92</v>
      </c>
      <c r="O223" s="134"/>
      <c r="P223" s="15" t="s">
        <v>2577</v>
      </c>
      <c r="Q223" s="10" t="s">
        <v>3220</v>
      </c>
      <c r="R223" s="10"/>
      <c r="S223" s="10">
        <v>52898988</v>
      </c>
      <c r="T223" s="11" t="s">
        <v>3221</v>
      </c>
      <c r="U223" s="10" t="s">
        <v>2594</v>
      </c>
      <c r="V223" s="10">
        <v>2710199900</v>
      </c>
      <c r="W223" s="10" t="s">
        <v>83</v>
      </c>
      <c r="X223" s="10" t="s">
        <v>3217</v>
      </c>
      <c r="Y223" s="10" t="s">
        <v>525</v>
      </c>
      <c r="Z223" s="10" t="s">
        <v>88</v>
      </c>
      <c r="AA223" s="10" t="s">
        <v>517</v>
      </c>
      <c r="AB223" s="14" t="s">
        <v>434</v>
      </c>
    </row>
    <row r="224" spans="1:28" s="14" customFormat="1" ht="13" x14ac:dyDescent="0.35">
      <c r="A224" s="10">
        <v>52837817</v>
      </c>
      <c r="B224" s="10">
        <v>817</v>
      </c>
      <c r="C224" s="11" t="s">
        <v>3222</v>
      </c>
      <c r="D224" s="11"/>
      <c r="E224" s="11"/>
      <c r="F224" s="11" t="s">
        <v>216</v>
      </c>
      <c r="G224" s="10" t="s">
        <v>446</v>
      </c>
      <c r="H224" s="41" t="s">
        <v>447</v>
      </c>
      <c r="I224" s="41" t="s">
        <v>145</v>
      </c>
      <c r="J224" s="10" t="s">
        <v>65</v>
      </c>
      <c r="K224" s="10" t="s">
        <v>66</v>
      </c>
      <c r="L224" s="10" t="s">
        <v>67</v>
      </c>
      <c r="M224" s="13">
        <v>43709</v>
      </c>
      <c r="N224" s="10" t="s">
        <v>92</v>
      </c>
      <c r="O224" s="134"/>
      <c r="P224" s="15" t="s">
        <v>2577</v>
      </c>
      <c r="Q224" s="11"/>
      <c r="R224" s="10"/>
      <c r="S224" s="10" t="s">
        <v>536</v>
      </c>
      <c r="T224" s="10" t="s">
        <v>536</v>
      </c>
      <c r="U224" s="10" t="s">
        <v>2580</v>
      </c>
      <c r="V224" s="10">
        <v>2710193200</v>
      </c>
      <c r="W224" s="10" t="s">
        <v>83</v>
      </c>
      <c r="X224" s="10" t="s">
        <v>524</v>
      </c>
      <c r="Y224" s="10" t="s">
        <v>564</v>
      </c>
      <c r="Z224" s="10" t="s">
        <v>565</v>
      </c>
      <c r="AA224" s="10" t="s">
        <v>3223</v>
      </c>
      <c r="AB224" s="14" t="s">
        <v>434</v>
      </c>
    </row>
    <row r="225" spans="1:28" s="14" customFormat="1" ht="13" x14ac:dyDescent="0.35">
      <c r="A225" s="10">
        <v>52910817</v>
      </c>
      <c r="B225" s="10">
        <v>817</v>
      </c>
      <c r="C225" s="11" t="s">
        <v>3224</v>
      </c>
      <c r="D225" s="11"/>
      <c r="E225" s="11"/>
      <c r="F225" s="11" t="s">
        <v>216</v>
      </c>
      <c r="G225" s="10" t="s">
        <v>446</v>
      </c>
      <c r="H225" s="41" t="s">
        <v>447</v>
      </c>
      <c r="I225" s="41" t="s">
        <v>145</v>
      </c>
      <c r="J225" s="10" t="s">
        <v>65</v>
      </c>
      <c r="K225" s="10" t="s">
        <v>66</v>
      </c>
      <c r="L225" s="10" t="s">
        <v>67</v>
      </c>
      <c r="M225" s="13">
        <v>43709</v>
      </c>
      <c r="N225" s="10" t="s">
        <v>92</v>
      </c>
      <c r="O225" s="134"/>
      <c r="P225" s="15" t="s">
        <v>2577</v>
      </c>
      <c r="Q225" s="11"/>
      <c r="R225" s="10"/>
      <c r="S225" s="10" t="s">
        <v>536</v>
      </c>
      <c r="T225" s="10" t="s">
        <v>536</v>
      </c>
      <c r="U225" s="10" t="s">
        <v>2580</v>
      </c>
      <c r="V225" s="10">
        <v>2710199900</v>
      </c>
      <c r="W225" s="10" t="s">
        <v>83</v>
      </c>
      <c r="X225" s="10" t="s">
        <v>537</v>
      </c>
      <c r="Y225" s="10" t="s">
        <v>564</v>
      </c>
      <c r="Z225" s="10" t="s">
        <v>565</v>
      </c>
      <c r="AA225" s="10" t="s">
        <v>3225</v>
      </c>
      <c r="AB225" s="14" t="s">
        <v>434</v>
      </c>
    </row>
    <row r="226" spans="1:28" s="14" customFormat="1" ht="13" x14ac:dyDescent="0.35">
      <c r="A226" s="10">
        <v>52889861</v>
      </c>
      <c r="B226" s="10">
        <v>861</v>
      </c>
      <c r="C226" s="11" t="s">
        <v>3226</v>
      </c>
      <c r="D226" s="11"/>
      <c r="E226" s="11"/>
      <c r="F226" s="11" t="s">
        <v>216</v>
      </c>
      <c r="G226" s="10" t="s">
        <v>3227</v>
      </c>
      <c r="H226" s="41" t="s">
        <v>86</v>
      </c>
      <c r="I226" s="41" t="s">
        <v>145</v>
      </c>
      <c r="J226" s="10" t="s">
        <v>65</v>
      </c>
      <c r="K226" s="10" t="s">
        <v>66</v>
      </c>
      <c r="L226" s="10" t="s">
        <v>52</v>
      </c>
      <c r="M226" s="13">
        <v>40954</v>
      </c>
      <c r="N226" s="10" t="s">
        <v>92</v>
      </c>
      <c r="O226" s="134"/>
      <c r="P226" s="15" t="s">
        <v>2577</v>
      </c>
      <c r="Q226" s="11"/>
      <c r="R226" s="10"/>
      <c r="S226" s="10" t="s">
        <v>536</v>
      </c>
      <c r="T226" s="10" t="s">
        <v>536</v>
      </c>
      <c r="U226" s="10" t="s">
        <v>2580</v>
      </c>
      <c r="V226" s="10">
        <v>2710199900</v>
      </c>
      <c r="W226" s="10" t="s">
        <v>604</v>
      </c>
      <c r="X226" s="10" t="s">
        <v>537</v>
      </c>
      <c r="Y226" s="10" t="s">
        <v>391</v>
      </c>
      <c r="Z226" s="10" t="s">
        <v>88</v>
      </c>
      <c r="AA226" s="10" t="s">
        <v>538</v>
      </c>
      <c r="AB226" s="14" t="s">
        <v>434</v>
      </c>
    </row>
    <row r="227" spans="1:28" s="14" customFormat="1" ht="13" x14ac:dyDescent="0.35">
      <c r="A227" s="10">
        <v>52903817</v>
      </c>
      <c r="B227" s="10">
        <v>817</v>
      </c>
      <c r="C227" s="11" t="s">
        <v>3228</v>
      </c>
      <c r="D227" s="11"/>
      <c r="E227" s="11"/>
      <c r="F227" s="11" t="s">
        <v>216</v>
      </c>
      <c r="G227" s="10" t="s">
        <v>446</v>
      </c>
      <c r="H227" s="41" t="s">
        <v>447</v>
      </c>
      <c r="I227" s="41" t="s">
        <v>145</v>
      </c>
      <c r="J227" s="10" t="s">
        <v>65</v>
      </c>
      <c r="K227" s="10" t="s">
        <v>66</v>
      </c>
      <c r="L227" s="10" t="s">
        <v>67</v>
      </c>
      <c r="M227" s="13">
        <v>43709</v>
      </c>
      <c r="N227" s="10" t="s">
        <v>92</v>
      </c>
      <c r="O227" s="134"/>
      <c r="P227" s="15" t="s">
        <v>2577</v>
      </c>
      <c r="Q227" s="11"/>
      <c r="R227" s="10"/>
      <c r="S227" s="10" t="s">
        <v>536</v>
      </c>
      <c r="T227" s="10" t="s">
        <v>536</v>
      </c>
      <c r="U227" s="10" t="s">
        <v>2580</v>
      </c>
      <c r="V227" s="10">
        <v>2710199900</v>
      </c>
      <c r="W227" s="10" t="s">
        <v>83</v>
      </c>
      <c r="X227" s="10" t="s">
        <v>3229</v>
      </c>
      <c r="Y227" s="10" t="s">
        <v>564</v>
      </c>
      <c r="Z227" s="10" t="s">
        <v>565</v>
      </c>
      <c r="AA227" s="10" t="s">
        <v>3230</v>
      </c>
      <c r="AB227" s="14" t="s">
        <v>434</v>
      </c>
    </row>
    <row r="228" spans="1:28" s="14" customFormat="1" ht="13" x14ac:dyDescent="0.35">
      <c r="A228" s="10">
        <v>52903988</v>
      </c>
      <c r="B228" s="10">
        <v>988</v>
      </c>
      <c r="C228" s="11" t="s">
        <v>3231</v>
      </c>
      <c r="D228" s="11"/>
      <c r="E228" s="11"/>
      <c r="F228" s="11" t="s">
        <v>216</v>
      </c>
      <c r="G228" s="10" t="s">
        <v>669</v>
      </c>
      <c r="H228" s="41" t="s">
        <v>140</v>
      </c>
      <c r="I228" s="41" t="s">
        <v>145</v>
      </c>
      <c r="J228" s="10" t="s">
        <v>65</v>
      </c>
      <c r="K228" s="10" t="s">
        <v>66</v>
      </c>
      <c r="L228" s="10" t="s">
        <v>67</v>
      </c>
      <c r="M228" s="13">
        <v>43709</v>
      </c>
      <c r="N228" s="10" t="s">
        <v>92</v>
      </c>
      <c r="O228" s="134"/>
      <c r="P228" s="15" t="s">
        <v>2577</v>
      </c>
      <c r="Q228" s="11"/>
      <c r="R228" s="10"/>
      <c r="S228" s="10" t="s">
        <v>536</v>
      </c>
      <c r="T228" s="10" t="s">
        <v>536</v>
      </c>
      <c r="U228" s="10" t="s">
        <v>2580</v>
      </c>
      <c r="V228" s="10">
        <v>2710199900</v>
      </c>
      <c r="W228" s="10" t="s">
        <v>83</v>
      </c>
      <c r="X228" s="10" t="s">
        <v>3229</v>
      </c>
      <c r="Y228" s="10" t="s">
        <v>525</v>
      </c>
      <c r="Z228" s="10" t="s">
        <v>565</v>
      </c>
      <c r="AA228" s="10" t="s">
        <v>3232</v>
      </c>
      <c r="AB228" s="14" t="s">
        <v>434</v>
      </c>
    </row>
    <row r="229" spans="1:28" s="14" customFormat="1" ht="13" x14ac:dyDescent="0.35">
      <c r="A229" s="10">
        <v>52890861</v>
      </c>
      <c r="B229" s="10">
        <v>861</v>
      </c>
      <c r="C229" s="11" t="s">
        <v>3233</v>
      </c>
      <c r="D229" s="10" t="s">
        <v>3234</v>
      </c>
      <c r="E229" s="11" t="s">
        <v>540</v>
      </c>
      <c r="F229" s="11" t="s">
        <v>216</v>
      </c>
      <c r="G229" s="10" t="s">
        <v>584</v>
      </c>
      <c r="H229" s="41" t="s">
        <v>86</v>
      </c>
      <c r="I229" s="41" t="s">
        <v>145</v>
      </c>
      <c r="J229" s="10" t="s">
        <v>65</v>
      </c>
      <c r="K229" s="10" t="s">
        <v>66</v>
      </c>
      <c r="L229" s="10" t="s">
        <v>67</v>
      </c>
      <c r="M229" s="13">
        <v>40975</v>
      </c>
      <c r="N229" s="10" t="s">
        <v>92</v>
      </c>
      <c r="O229" s="134"/>
      <c r="P229" s="15" t="s">
        <v>2577</v>
      </c>
      <c r="Q229" s="10"/>
      <c r="R229" s="10" t="s">
        <v>54</v>
      </c>
      <c r="S229" s="10" t="s">
        <v>536</v>
      </c>
      <c r="T229" s="11"/>
      <c r="U229" s="10" t="s">
        <v>55</v>
      </c>
      <c r="V229" s="10">
        <v>2710199900</v>
      </c>
      <c r="W229" s="10" t="s">
        <v>83</v>
      </c>
      <c r="X229" s="10" t="s">
        <v>3229</v>
      </c>
      <c r="Y229" s="10" t="s">
        <v>391</v>
      </c>
      <c r="Z229" s="10" t="s">
        <v>88</v>
      </c>
      <c r="AA229" s="10" t="s">
        <v>3235</v>
      </c>
      <c r="AB229" s="14" t="s">
        <v>434</v>
      </c>
    </row>
    <row r="230" spans="1:28" s="14" customFormat="1" ht="13" x14ac:dyDescent="0.35">
      <c r="A230" s="10">
        <v>52915988</v>
      </c>
      <c r="B230" s="10">
        <v>988</v>
      </c>
      <c r="C230" s="11" t="s">
        <v>3236</v>
      </c>
      <c r="D230" s="11"/>
      <c r="E230" s="11"/>
      <c r="F230" s="11" t="s">
        <v>216</v>
      </c>
      <c r="G230" s="10" t="s">
        <v>669</v>
      </c>
      <c r="H230" s="41" t="s">
        <v>140</v>
      </c>
      <c r="I230" s="41" t="s">
        <v>145</v>
      </c>
      <c r="J230" s="10" t="s">
        <v>65</v>
      </c>
      <c r="K230" s="10" t="s">
        <v>66</v>
      </c>
      <c r="L230" s="10" t="s">
        <v>67</v>
      </c>
      <c r="M230" s="13">
        <v>43709</v>
      </c>
      <c r="N230" s="10" t="s">
        <v>92</v>
      </c>
      <c r="O230" s="134"/>
      <c r="P230" s="15" t="s">
        <v>2577</v>
      </c>
      <c r="Q230" s="11"/>
      <c r="R230" s="10"/>
      <c r="S230" s="10" t="s">
        <v>536</v>
      </c>
      <c r="T230" s="10" t="s">
        <v>536</v>
      </c>
      <c r="U230" s="10" t="s">
        <v>2580</v>
      </c>
      <c r="V230" s="10">
        <v>0</v>
      </c>
      <c r="W230" s="10" t="s">
        <v>83</v>
      </c>
      <c r="X230" s="10" t="s">
        <v>563</v>
      </c>
      <c r="Y230" s="10" t="s">
        <v>525</v>
      </c>
      <c r="Z230" s="10" t="s">
        <v>565</v>
      </c>
      <c r="AA230" s="10" t="s">
        <v>3237</v>
      </c>
      <c r="AB230" s="14" t="s">
        <v>434</v>
      </c>
    </row>
    <row r="231" spans="1:28" s="14" customFormat="1" ht="13" x14ac:dyDescent="0.35">
      <c r="A231" s="10">
        <v>52891861</v>
      </c>
      <c r="B231" s="10">
        <v>861</v>
      </c>
      <c r="C231" s="11" t="s">
        <v>3238</v>
      </c>
      <c r="D231" s="10" t="s">
        <v>3239</v>
      </c>
      <c r="E231" s="11" t="s">
        <v>558</v>
      </c>
      <c r="F231" s="11" t="s">
        <v>216</v>
      </c>
      <c r="G231" s="10" t="s">
        <v>584</v>
      </c>
      <c r="H231" s="41" t="s">
        <v>86</v>
      </c>
      <c r="I231" s="41" t="s">
        <v>145</v>
      </c>
      <c r="J231" s="10" t="s">
        <v>65</v>
      </c>
      <c r="K231" s="10" t="s">
        <v>66</v>
      </c>
      <c r="L231" s="10" t="s">
        <v>67</v>
      </c>
      <c r="M231" s="13">
        <v>40970</v>
      </c>
      <c r="N231" s="10" t="s">
        <v>92</v>
      </c>
      <c r="O231" s="134"/>
      <c r="P231" s="15" t="s">
        <v>2577</v>
      </c>
      <c r="Q231" s="10"/>
      <c r="R231" s="10" t="s">
        <v>54</v>
      </c>
      <c r="S231" s="10" t="s">
        <v>44</v>
      </c>
      <c r="T231" s="11" t="s">
        <v>44</v>
      </c>
      <c r="U231" s="10" t="s">
        <v>55</v>
      </c>
      <c r="V231" s="10">
        <v>2710199900</v>
      </c>
      <c r="W231" s="10"/>
      <c r="X231" s="10" t="s">
        <v>563</v>
      </c>
      <c r="Y231" s="10" t="s">
        <v>391</v>
      </c>
      <c r="Z231" s="10" t="s">
        <v>88</v>
      </c>
      <c r="AA231" s="10" t="s">
        <v>3240</v>
      </c>
      <c r="AB231" s="14" t="s">
        <v>434</v>
      </c>
    </row>
    <row r="232" spans="1:28" s="14" customFormat="1" ht="13" x14ac:dyDescent="0.35">
      <c r="A232" s="10">
        <v>52911988</v>
      </c>
      <c r="B232" s="10">
        <v>988</v>
      </c>
      <c r="C232" s="11" t="s">
        <v>3241</v>
      </c>
      <c r="D232" s="11"/>
      <c r="E232" s="11"/>
      <c r="F232" s="11" t="s">
        <v>216</v>
      </c>
      <c r="G232" s="10" t="s">
        <v>669</v>
      </c>
      <c r="H232" s="41" t="s">
        <v>140</v>
      </c>
      <c r="I232" s="41" t="s">
        <v>145</v>
      </c>
      <c r="J232" s="10" t="s">
        <v>65</v>
      </c>
      <c r="K232" s="10" t="s">
        <v>66</v>
      </c>
      <c r="L232" s="10" t="s">
        <v>67</v>
      </c>
      <c r="M232" s="13">
        <v>43709</v>
      </c>
      <c r="N232" s="10" t="s">
        <v>92</v>
      </c>
      <c r="O232" s="134"/>
      <c r="P232" s="15" t="s">
        <v>2577</v>
      </c>
      <c r="Q232" s="11"/>
      <c r="R232" s="10"/>
      <c r="S232" s="10" t="s">
        <v>536</v>
      </c>
      <c r="T232" s="10" t="s">
        <v>536</v>
      </c>
      <c r="U232" s="10" t="s">
        <v>2580</v>
      </c>
      <c r="V232" s="10">
        <v>2710199900</v>
      </c>
      <c r="W232" s="10" t="s">
        <v>83</v>
      </c>
      <c r="X232" s="10" t="s">
        <v>579</v>
      </c>
      <c r="Y232" s="10" t="s">
        <v>525</v>
      </c>
      <c r="Z232" s="10" t="s">
        <v>565</v>
      </c>
      <c r="AA232" s="10" t="s">
        <v>3242</v>
      </c>
      <c r="AB232" s="14" t="s">
        <v>434</v>
      </c>
    </row>
    <row r="233" spans="1:28" s="14" customFormat="1" ht="13" x14ac:dyDescent="0.35">
      <c r="A233" s="10">
        <v>52892861</v>
      </c>
      <c r="B233" s="10">
        <v>861</v>
      </c>
      <c r="C233" s="11" t="s">
        <v>3243</v>
      </c>
      <c r="D233" s="10" t="s">
        <v>3244</v>
      </c>
      <c r="E233" s="11" t="s">
        <v>571</v>
      </c>
      <c r="F233" s="11" t="s">
        <v>216</v>
      </c>
      <c r="G233" s="10" t="s">
        <v>584</v>
      </c>
      <c r="H233" s="41" t="s">
        <v>86</v>
      </c>
      <c r="I233" s="41" t="s">
        <v>145</v>
      </c>
      <c r="J233" s="10" t="s">
        <v>65</v>
      </c>
      <c r="K233" s="10" t="s">
        <v>66</v>
      </c>
      <c r="L233" s="10" t="s">
        <v>67</v>
      </c>
      <c r="M233" s="13">
        <v>40975</v>
      </c>
      <c r="N233" s="10" t="s">
        <v>92</v>
      </c>
      <c r="O233" s="134"/>
      <c r="P233" s="15" t="s">
        <v>2577</v>
      </c>
      <c r="Q233" s="10" t="s">
        <v>132</v>
      </c>
      <c r="R233" s="10" t="s">
        <v>132</v>
      </c>
      <c r="S233" s="10" t="s">
        <v>44</v>
      </c>
      <c r="T233" s="11" t="s">
        <v>44</v>
      </c>
      <c r="U233" s="10" t="s">
        <v>55</v>
      </c>
      <c r="V233" s="10">
        <v>2710199900</v>
      </c>
      <c r="W233" s="10"/>
      <c r="X233" s="10" t="s">
        <v>579</v>
      </c>
      <c r="Y233" s="10" t="s">
        <v>391</v>
      </c>
      <c r="Z233" s="10" t="s">
        <v>88</v>
      </c>
      <c r="AA233" s="10" t="s">
        <v>585</v>
      </c>
      <c r="AB233" s="14" t="s">
        <v>434</v>
      </c>
    </row>
    <row r="234" spans="1:28" s="14" customFormat="1" ht="13" x14ac:dyDescent="0.35">
      <c r="A234" s="10">
        <v>52878979</v>
      </c>
      <c r="B234" s="10">
        <v>979</v>
      </c>
      <c r="C234" s="11" t="s">
        <v>3245</v>
      </c>
      <c r="D234" s="11"/>
      <c r="E234" s="11"/>
      <c r="F234" s="11" t="s">
        <v>216</v>
      </c>
      <c r="G234" s="10" t="s">
        <v>3246</v>
      </c>
      <c r="H234" s="41" t="s">
        <v>140</v>
      </c>
      <c r="I234" s="41" t="s">
        <v>145</v>
      </c>
      <c r="J234" s="10" t="s">
        <v>65</v>
      </c>
      <c r="K234" s="10" t="s">
        <v>51</v>
      </c>
      <c r="L234" s="10" t="s">
        <v>52</v>
      </c>
      <c r="M234" s="13">
        <v>41411</v>
      </c>
      <c r="N234" s="10" t="s">
        <v>92</v>
      </c>
      <c r="O234" s="134"/>
      <c r="P234" s="15" t="s">
        <v>2577</v>
      </c>
      <c r="Q234" s="11"/>
      <c r="R234" s="10"/>
      <c r="S234" s="10" t="s">
        <v>536</v>
      </c>
      <c r="T234" s="10" t="s">
        <v>536</v>
      </c>
      <c r="U234" s="10" t="s">
        <v>2580</v>
      </c>
      <c r="V234" s="10">
        <v>2710199900</v>
      </c>
      <c r="W234" s="10" t="s">
        <v>2582</v>
      </c>
      <c r="X234" s="10" t="s">
        <v>3247</v>
      </c>
      <c r="Y234" s="10" t="s">
        <v>3248</v>
      </c>
      <c r="Z234" s="10" t="s">
        <v>3085</v>
      </c>
      <c r="AA234" s="10" t="s">
        <v>3249</v>
      </c>
      <c r="AB234" s="14" t="s">
        <v>434</v>
      </c>
    </row>
    <row r="235" spans="1:28" s="14" customFormat="1" ht="13" x14ac:dyDescent="0.35">
      <c r="A235" s="10">
        <v>52878989</v>
      </c>
      <c r="B235" s="10">
        <v>989</v>
      </c>
      <c r="C235" s="11" t="s">
        <v>3250</v>
      </c>
      <c r="D235" s="11"/>
      <c r="E235" s="11"/>
      <c r="F235" s="11" t="s">
        <v>216</v>
      </c>
      <c r="G235" s="10" t="s">
        <v>3227</v>
      </c>
      <c r="H235" s="41" t="s">
        <v>86</v>
      </c>
      <c r="I235" s="41" t="s">
        <v>145</v>
      </c>
      <c r="J235" s="10" t="s">
        <v>65</v>
      </c>
      <c r="K235" s="10" t="s">
        <v>66</v>
      </c>
      <c r="L235" s="10" t="s">
        <v>67</v>
      </c>
      <c r="M235" s="13">
        <v>43098</v>
      </c>
      <c r="N235" s="10" t="s">
        <v>92</v>
      </c>
      <c r="O235" s="134"/>
      <c r="P235" s="15" t="s">
        <v>2577</v>
      </c>
      <c r="Q235" s="11"/>
      <c r="R235" s="10"/>
      <c r="S235" s="10" t="s">
        <v>536</v>
      </c>
      <c r="T235" s="10" t="s">
        <v>536</v>
      </c>
      <c r="U235" s="10" t="s">
        <v>2580</v>
      </c>
      <c r="V235" s="10">
        <v>2710199900</v>
      </c>
      <c r="W235" s="10" t="s">
        <v>604</v>
      </c>
      <c r="X235" s="10" t="s">
        <v>3247</v>
      </c>
      <c r="Y235" s="10" t="s">
        <v>391</v>
      </c>
      <c r="Z235" s="10" t="s">
        <v>3251</v>
      </c>
      <c r="AA235" s="10" t="s">
        <v>3252</v>
      </c>
      <c r="AB235" s="14" t="s">
        <v>434</v>
      </c>
    </row>
    <row r="236" spans="1:28" s="14" customFormat="1" ht="13" x14ac:dyDescent="0.35">
      <c r="A236" s="10">
        <v>52894435</v>
      </c>
      <c r="B236" s="10">
        <v>435</v>
      </c>
      <c r="C236" s="11" t="s">
        <v>3253</v>
      </c>
      <c r="D236" s="11"/>
      <c r="E236" s="11"/>
      <c r="F236" s="11" t="s">
        <v>216</v>
      </c>
      <c r="G236" s="10" t="s">
        <v>669</v>
      </c>
      <c r="H236" s="41" t="s">
        <v>140</v>
      </c>
      <c r="I236" s="41" t="s">
        <v>145</v>
      </c>
      <c r="J236" s="10" t="s">
        <v>65</v>
      </c>
      <c r="K236" s="10" t="s">
        <v>66</v>
      </c>
      <c r="L236" s="10" t="s">
        <v>67</v>
      </c>
      <c r="M236" s="13">
        <v>44044</v>
      </c>
      <c r="N236" s="10" t="s">
        <v>92</v>
      </c>
      <c r="O236" s="134"/>
      <c r="P236" s="15" t="s">
        <v>2577</v>
      </c>
      <c r="Q236" s="11"/>
      <c r="R236" s="10"/>
      <c r="S236" s="10" t="s">
        <v>536</v>
      </c>
      <c r="T236" s="10" t="s">
        <v>536</v>
      </c>
      <c r="U236" s="10" t="s">
        <v>2580</v>
      </c>
      <c r="V236" s="10">
        <v>2710193200</v>
      </c>
      <c r="W236" s="10" t="s">
        <v>604</v>
      </c>
      <c r="X236" s="10" t="s">
        <v>3254</v>
      </c>
      <c r="Y236" s="10" t="s">
        <v>525</v>
      </c>
      <c r="Z236" s="10" t="s">
        <v>88</v>
      </c>
      <c r="AA236" s="10" t="s">
        <v>628</v>
      </c>
      <c r="AB236" s="14" t="s">
        <v>434</v>
      </c>
    </row>
    <row r="237" spans="1:28" s="14" customFormat="1" ht="13" x14ac:dyDescent="0.35">
      <c r="A237" s="10">
        <v>52895861</v>
      </c>
      <c r="B237" s="10">
        <v>861</v>
      </c>
      <c r="C237" s="11" t="s">
        <v>3255</v>
      </c>
      <c r="D237" s="11"/>
      <c r="E237" s="11"/>
      <c r="F237" s="11" t="s">
        <v>216</v>
      </c>
      <c r="G237" s="10" t="s">
        <v>3227</v>
      </c>
      <c r="H237" s="41" t="s">
        <v>86</v>
      </c>
      <c r="I237" s="41" t="s">
        <v>145</v>
      </c>
      <c r="J237" s="10" t="s">
        <v>65</v>
      </c>
      <c r="K237" s="10" t="s">
        <v>66</v>
      </c>
      <c r="L237" s="10" t="s">
        <v>52</v>
      </c>
      <c r="M237" s="13">
        <v>41050</v>
      </c>
      <c r="N237" s="10" t="s">
        <v>92</v>
      </c>
      <c r="O237" s="134"/>
      <c r="P237" s="15" t="s">
        <v>2577</v>
      </c>
      <c r="Q237" s="11"/>
      <c r="R237" s="10"/>
      <c r="S237" s="10" t="s">
        <v>536</v>
      </c>
      <c r="T237" s="10" t="s">
        <v>536</v>
      </c>
      <c r="U237" s="10" t="s">
        <v>2580</v>
      </c>
      <c r="V237" s="10">
        <v>2710199900</v>
      </c>
      <c r="W237" s="10" t="s">
        <v>604</v>
      </c>
      <c r="X237" s="10" t="s">
        <v>3256</v>
      </c>
      <c r="Y237" s="10" t="s">
        <v>391</v>
      </c>
      <c r="Z237" s="10" t="s">
        <v>88</v>
      </c>
      <c r="AA237" s="10" t="s">
        <v>3257</v>
      </c>
      <c r="AB237" s="14" t="s">
        <v>434</v>
      </c>
    </row>
    <row r="238" spans="1:28" s="14" customFormat="1" ht="13" x14ac:dyDescent="0.35">
      <c r="A238" s="10">
        <v>52907988</v>
      </c>
      <c r="B238" s="10">
        <v>988</v>
      </c>
      <c r="C238" s="11" t="s">
        <v>3258</v>
      </c>
      <c r="D238" s="10" t="s">
        <v>3259</v>
      </c>
      <c r="E238" s="11" t="s">
        <v>649</v>
      </c>
      <c r="F238" s="11" t="s">
        <v>216</v>
      </c>
      <c r="G238" s="10" t="s">
        <v>217</v>
      </c>
      <c r="H238" s="41" t="s">
        <v>48</v>
      </c>
      <c r="I238" s="41" t="s">
        <v>145</v>
      </c>
      <c r="J238" s="10" t="s">
        <v>65</v>
      </c>
      <c r="K238" s="10" t="s">
        <v>66</v>
      </c>
      <c r="L238" s="10" t="s">
        <v>67</v>
      </c>
      <c r="M238" s="13">
        <v>42683</v>
      </c>
      <c r="N238" s="10" t="s">
        <v>92</v>
      </c>
      <c r="O238" s="134"/>
      <c r="P238" s="15" t="s">
        <v>2577</v>
      </c>
      <c r="Q238" s="10" t="s">
        <v>653</v>
      </c>
      <c r="R238" s="10" t="s">
        <v>54</v>
      </c>
      <c r="S238" s="10" t="s">
        <v>44</v>
      </c>
      <c r="T238" s="11" t="s">
        <v>44</v>
      </c>
      <c r="U238" s="10" t="s">
        <v>55</v>
      </c>
      <c r="V238" s="10">
        <v>2710193200</v>
      </c>
      <c r="W238" s="10" t="s">
        <v>83</v>
      </c>
      <c r="X238" s="10" t="s">
        <v>3260</v>
      </c>
      <c r="Y238" s="10" t="s">
        <v>525</v>
      </c>
      <c r="Z238" s="10" t="s">
        <v>88</v>
      </c>
      <c r="AA238" s="10" t="s">
        <v>654</v>
      </c>
      <c r="AB238" s="14" t="s">
        <v>434</v>
      </c>
    </row>
    <row r="239" spans="1:28" s="14" customFormat="1" ht="13" x14ac:dyDescent="0.35">
      <c r="A239" s="10">
        <v>52899807</v>
      </c>
      <c r="B239" s="10">
        <v>807</v>
      </c>
      <c r="C239" s="11" t="s">
        <v>3201</v>
      </c>
      <c r="D239" s="11"/>
      <c r="E239" s="11"/>
      <c r="F239" s="11" t="s">
        <v>216</v>
      </c>
      <c r="G239" s="10" t="s">
        <v>669</v>
      </c>
      <c r="H239" s="41" t="s">
        <v>140</v>
      </c>
      <c r="I239" s="41" t="s">
        <v>145</v>
      </c>
      <c r="J239" s="10" t="s">
        <v>65</v>
      </c>
      <c r="K239" s="10" t="s">
        <v>51</v>
      </c>
      <c r="L239" s="10" t="s">
        <v>52</v>
      </c>
      <c r="M239" s="13">
        <v>41200</v>
      </c>
      <c r="N239" s="10" t="s">
        <v>92</v>
      </c>
      <c r="O239" s="134"/>
      <c r="P239" s="15" t="s">
        <v>2577</v>
      </c>
      <c r="Q239" s="11"/>
      <c r="R239" s="10"/>
      <c r="S239" s="10">
        <v>52899896</v>
      </c>
      <c r="T239" s="10" t="s">
        <v>3261</v>
      </c>
      <c r="U239" s="10" t="s">
        <v>2594</v>
      </c>
      <c r="V239" s="10">
        <v>3403190000</v>
      </c>
      <c r="W239" s="10" t="s">
        <v>2582</v>
      </c>
      <c r="X239" s="10" t="s">
        <v>3262</v>
      </c>
      <c r="Y239" s="10" t="s">
        <v>3263</v>
      </c>
      <c r="Z239" s="10" t="s">
        <v>2664</v>
      </c>
      <c r="AA239" s="10" t="s">
        <v>662</v>
      </c>
      <c r="AB239" s="14" t="s">
        <v>434</v>
      </c>
    </row>
    <row r="240" spans="1:28" s="14" customFormat="1" ht="13" x14ac:dyDescent="0.35">
      <c r="A240" s="10">
        <v>51008816</v>
      </c>
      <c r="B240" s="10">
        <v>816</v>
      </c>
      <c r="C240" s="11" t="s">
        <v>3264</v>
      </c>
      <c r="D240" s="11"/>
      <c r="E240" s="11"/>
      <c r="F240" s="11" t="s">
        <v>216</v>
      </c>
      <c r="G240" s="10" t="s">
        <v>446</v>
      </c>
      <c r="H240" s="41" t="s">
        <v>447</v>
      </c>
      <c r="I240" s="41" t="s">
        <v>145</v>
      </c>
      <c r="J240" s="10" t="s">
        <v>65</v>
      </c>
      <c r="K240" s="10" t="s">
        <v>51</v>
      </c>
      <c r="L240" s="10" t="s">
        <v>67</v>
      </c>
      <c r="M240" s="13">
        <v>42331</v>
      </c>
      <c r="N240" s="10" t="s">
        <v>92</v>
      </c>
      <c r="O240" s="134"/>
      <c r="P240" s="15" t="s">
        <v>2577</v>
      </c>
      <c r="Q240" s="11"/>
      <c r="R240" s="10"/>
      <c r="S240" s="10">
        <v>51009816</v>
      </c>
      <c r="T240" s="10" t="s">
        <v>3265</v>
      </c>
      <c r="U240" s="10" t="s">
        <v>2594</v>
      </c>
      <c r="V240" s="10">
        <v>3403190000</v>
      </c>
      <c r="W240" s="10" t="s">
        <v>2582</v>
      </c>
      <c r="X240" s="10" t="s">
        <v>675</v>
      </c>
      <c r="Y240" s="10" t="s">
        <v>3266</v>
      </c>
      <c r="Z240" s="10" t="s">
        <v>739</v>
      </c>
      <c r="AA240" s="10" t="s">
        <v>3267</v>
      </c>
      <c r="AB240" s="14" t="s">
        <v>434</v>
      </c>
    </row>
    <row r="241" spans="1:28" s="14" customFormat="1" ht="13" x14ac:dyDescent="0.35">
      <c r="A241" s="10">
        <v>51007980</v>
      </c>
      <c r="B241" s="10">
        <v>980</v>
      </c>
      <c r="C241" s="11" t="s">
        <v>3268</v>
      </c>
      <c r="D241" s="10" t="s">
        <v>51</v>
      </c>
      <c r="E241" s="11" t="s">
        <v>51</v>
      </c>
      <c r="F241" s="11" t="s">
        <v>216</v>
      </c>
      <c r="G241" s="10" t="s">
        <v>544</v>
      </c>
      <c r="H241" s="41" t="s">
        <v>545</v>
      </c>
      <c r="I241" s="41" t="s">
        <v>3269</v>
      </c>
      <c r="J241" s="10" t="s">
        <v>65</v>
      </c>
      <c r="K241" s="10" t="s">
        <v>51</v>
      </c>
      <c r="L241" s="10" t="s">
        <v>67</v>
      </c>
      <c r="M241" s="13">
        <v>41620</v>
      </c>
      <c r="N241" s="10" t="s">
        <v>92</v>
      </c>
      <c r="O241" s="134"/>
      <c r="P241" s="15" t="s">
        <v>2577</v>
      </c>
      <c r="Q241" s="10"/>
      <c r="R241" s="10"/>
      <c r="S241" s="10">
        <v>51007891</v>
      </c>
      <c r="T241" s="11" t="s">
        <v>3270</v>
      </c>
      <c r="U241" s="10" t="s">
        <v>329</v>
      </c>
      <c r="V241" s="10">
        <v>3403190000</v>
      </c>
      <c r="W241" s="10" t="s">
        <v>2582</v>
      </c>
      <c r="X241" s="10" t="s">
        <v>675</v>
      </c>
      <c r="Y241" s="10" t="s">
        <v>3271</v>
      </c>
      <c r="Z241" s="10" t="s">
        <v>3272</v>
      </c>
      <c r="AA241" s="10" t="s">
        <v>3273</v>
      </c>
      <c r="AB241" s="14" t="s">
        <v>434</v>
      </c>
    </row>
    <row r="242" spans="1:28" s="14" customFormat="1" ht="13" x14ac:dyDescent="0.35">
      <c r="A242" s="10">
        <v>51009816</v>
      </c>
      <c r="B242" s="10">
        <v>816</v>
      </c>
      <c r="C242" s="11" t="s">
        <v>3265</v>
      </c>
      <c r="D242" s="11"/>
      <c r="E242" s="11"/>
      <c r="F242" s="11" t="s">
        <v>216</v>
      </c>
      <c r="G242" s="10" t="s">
        <v>446</v>
      </c>
      <c r="H242" s="41" t="s">
        <v>447</v>
      </c>
      <c r="I242" s="41" t="s">
        <v>145</v>
      </c>
      <c r="J242" s="10" t="s">
        <v>65</v>
      </c>
      <c r="K242" s="10" t="s">
        <v>51</v>
      </c>
      <c r="L242" s="10" t="s">
        <v>67</v>
      </c>
      <c r="M242" s="13">
        <v>42331</v>
      </c>
      <c r="N242" s="10" t="s">
        <v>92</v>
      </c>
      <c r="O242" s="134"/>
      <c r="P242" s="15" t="s">
        <v>2577</v>
      </c>
      <c r="Q242" s="11"/>
      <c r="R242" s="10"/>
      <c r="S242" s="10" t="s">
        <v>536</v>
      </c>
      <c r="T242" s="10" t="s">
        <v>536</v>
      </c>
      <c r="U242" s="10" t="s">
        <v>2580</v>
      </c>
      <c r="V242" s="10">
        <v>3403190000</v>
      </c>
      <c r="W242" s="10" t="s">
        <v>2582</v>
      </c>
      <c r="X242" s="10" t="s">
        <v>675</v>
      </c>
      <c r="Y242" s="10" t="s">
        <v>3266</v>
      </c>
      <c r="Z242" s="10" t="s">
        <v>88</v>
      </c>
      <c r="AA242" s="10" t="s">
        <v>3274</v>
      </c>
      <c r="AB242" s="14" t="s">
        <v>434</v>
      </c>
    </row>
    <row r="243" spans="1:28" s="14" customFormat="1" ht="13" x14ac:dyDescent="0.35">
      <c r="A243" s="10">
        <v>52136816</v>
      </c>
      <c r="B243" s="10">
        <v>816</v>
      </c>
      <c r="C243" s="11" t="s">
        <v>3275</v>
      </c>
      <c r="D243" s="11"/>
      <c r="E243" s="11"/>
      <c r="F243" s="11" t="s">
        <v>216</v>
      </c>
      <c r="G243" s="10" t="s">
        <v>446</v>
      </c>
      <c r="H243" s="41" t="s">
        <v>447</v>
      </c>
      <c r="I243" s="41" t="s">
        <v>145</v>
      </c>
      <c r="J243" s="10" t="s">
        <v>65</v>
      </c>
      <c r="K243" s="10" t="s">
        <v>51</v>
      </c>
      <c r="L243" s="10" t="s">
        <v>52</v>
      </c>
      <c r="M243" s="13">
        <v>41631</v>
      </c>
      <c r="N243" s="10" t="s">
        <v>92</v>
      </c>
      <c r="O243" s="134"/>
      <c r="P243" s="15" t="s">
        <v>2577</v>
      </c>
      <c r="Q243" s="11"/>
      <c r="R243" s="10"/>
      <c r="S243" s="10" t="s">
        <v>536</v>
      </c>
      <c r="T243" s="10" t="s">
        <v>536</v>
      </c>
      <c r="U243" s="10" t="s">
        <v>2580</v>
      </c>
      <c r="V243" s="10">
        <v>3403190000</v>
      </c>
      <c r="W243" s="10" t="s">
        <v>2582</v>
      </c>
      <c r="X243" s="10" t="s">
        <v>3276</v>
      </c>
      <c r="Y243" s="10" t="s">
        <v>3266</v>
      </c>
      <c r="Z243" s="10" t="s">
        <v>604</v>
      </c>
      <c r="AA243" s="10" t="s">
        <v>3277</v>
      </c>
      <c r="AB243" s="14" t="s">
        <v>434</v>
      </c>
    </row>
    <row r="244" spans="1:28" s="14" customFormat="1" ht="13" x14ac:dyDescent="0.35">
      <c r="A244" s="10">
        <v>46442849</v>
      </c>
      <c r="B244" s="10">
        <v>849</v>
      </c>
      <c r="C244" s="11" t="s">
        <v>3278</v>
      </c>
      <c r="D244" s="11"/>
      <c r="E244" s="11"/>
      <c r="F244" s="11" t="s">
        <v>46</v>
      </c>
      <c r="G244" s="10" t="s">
        <v>3279</v>
      </c>
      <c r="H244" s="41" t="s">
        <v>140</v>
      </c>
      <c r="I244" s="41"/>
      <c r="J244" s="10"/>
      <c r="K244" s="10" t="s">
        <v>51</v>
      </c>
      <c r="L244" s="10" t="s">
        <v>52</v>
      </c>
      <c r="M244" s="13" t="s">
        <v>3</v>
      </c>
      <c r="N244" s="10" t="s">
        <v>92</v>
      </c>
      <c r="O244" s="134"/>
      <c r="P244" s="15" t="s">
        <v>2577</v>
      </c>
      <c r="Q244" s="11"/>
      <c r="R244" s="10"/>
      <c r="S244" s="10" t="s">
        <v>536</v>
      </c>
      <c r="T244" s="10" t="s">
        <v>536</v>
      </c>
      <c r="U244" s="10" t="s">
        <v>2580</v>
      </c>
      <c r="V244" s="10">
        <v>3403990000</v>
      </c>
      <c r="W244" s="10" t="s">
        <v>2582</v>
      </c>
      <c r="X244" s="10" t="s">
        <v>3280</v>
      </c>
      <c r="Y244" s="10" t="s">
        <v>3281</v>
      </c>
      <c r="Z244" s="10" t="s">
        <v>604</v>
      </c>
      <c r="AA244" s="10" t="s">
        <v>3282</v>
      </c>
    </row>
    <row r="245" spans="1:28" s="14" customFormat="1" ht="13" x14ac:dyDescent="0.35">
      <c r="A245" s="10">
        <v>52131988</v>
      </c>
      <c r="B245" s="10">
        <v>988</v>
      </c>
      <c r="C245" s="11" t="s">
        <v>3283</v>
      </c>
      <c r="D245" s="11"/>
      <c r="E245" s="11"/>
      <c r="F245" s="11" t="s">
        <v>216</v>
      </c>
      <c r="G245" s="10" t="s">
        <v>669</v>
      </c>
      <c r="H245" s="41" t="s">
        <v>140</v>
      </c>
      <c r="I245" s="41" t="s">
        <v>49</v>
      </c>
      <c r="J245" s="10" t="s">
        <v>683</v>
      </c>
      <c r="K245" s="10" t="s">
        <v>66</v>
      </c>
      <c r="L245" s="10" t="s">
        <v>52</v>
      </c>
      <c r="M245" s="13" t="s">
        <v>604</v>
      </c>
      <c r="N245" s="10" t="s">
        <v>53</v>
      </c>
      <c r="O245" s="134"/>
      <c r="P245" s="15" t="s">
        <v>2577</v>
      </c>
      <c r="Q245" s="11"/>
      <c r="R245" s="10"/>
      <c r="S245" s="10" t="s">
        <v>536</v>
      </c>
      <c r="T245" s="10" t="s">
        <v>536</v>
      </c>
      <c r="U245" s="10" t="s">
        <v>2580</v>
      </c>
      <c r="V245" s="10">
        <v>2710199900</v>
      </c>
      <c r="W245" s="10" t="s">
        <v>604</v>
      </c>
      <c r="X245" s="10" t="s">
        <v>3284</v>
      </c>
      <c r="Y245" s="10" t="s">
        <v>3285</v>
      </c>
      <c r="Z245" s="10" t="s">
        <v>3286</v>
      </c>
      <c r="AA245" s="10" t="s">
        <v>3287</v>
      </c>
      <c r="AB245" s="14" t="s">
        <v>683</v>
      </c>
    </row>
    <row r="246" spans="1:28" s="14" customFormat="1" ht="13" x14ac:dyDescent="0.35">
      <c r="A246" s="10">
        <v>52155883</v>
      </c>
      <c r="B246" s="10">
        <v>883</v>
      </c>
      <c r="C246" s="11" t="s">
        <v>3288</v>
      </c>
      <c r="D246" s="11"/>
      <c r="E246" s="11"/>
      <c r="F246" s="11" t="s">
        <v>216</v>
      </c>
      <c r="G246" s="10" t="s">
        <v>3289</v>
      </c>
      <c r="H246" s="41" t="s">
        <v>140</v>
      </c>
      <c r="I246" s="41"/>
      <c r="J246" s="10"/>
      <c r="K246" s="10" t="s">
        <v>66</v>
      </c>
      <c r="L246" s="10" t="s">
        <v>52</v>
      </c>
      <c r="M246" s="13">
        <v>40604</v>
      </c>
      <c r="N246" s="10" t="s">
        <v>53</v>
      </c>
      <c r="O246" s="134"/>
      <c r="P246" s="15" t="s">
        <v>2577</v>
      </c>
      <c r="Q246" s="11"/>
      <c r="R246" s="10"/>
      <c r="S246" s="10" t="s">
        <v>536</v>
      </c>
      <c r="T246" s="10" t="s">
        <v>536</v>
      </c>
      <c r="U246" s="10" t="s">
        <v>2580</v>
      </c>
      <c r="V246" s="10">
        <v>2710199900</v>
      </c>
      <c r="W246" s="10" t="s">
        <v>604</v>
      </c>
      <c r="X246" s="10" t="s">
        <v>3290</v>
      </c>
      <c r="Y246" s="10" t="s">
        <v>3291</v>
      </c>
      <c r="Z246" s="10" t="s">
        <v>3292</v>
      </c>
      <c r="AA246" s="10" t="s">
        <v>3293</v>
      </c>
    </row>
    <row r="247" spans="1:28" s="14" customFormat="1" ht="13" x14ac:dyDescent="0.35">
      <c r="A247" s="10">
        <v>52155919</v>
      </c>
      <c r="B247" s="10">
        <v>919</v>
      </c>
      <c r="C247" s="11" t="s">
        <v>3294</v>
      </c>
      <c r="D247" s="11"/>
      <c r="E247" s="11"/>
      <c r="F247" s="11" t="s">
        <v>216</v>
      </c>
      <c r="G247" s="10" t="s">
        <v>3295</v>
      </c>
      <c r="H247" s="41" t="s">
        <v>140</v>
      </c>
      <c r="I247" s="41"/>
      <c r="J247" s="10"/>
      <c r="K247" s="10" t="s">
        <v>66</v>
      </c>
      <c r="L247" s="10" t="s">
        <v>52</v>
      </c>
      <c r="M247" s="13">
        <v>39421</v>
      </c>
      <c r="N247" s="10" t="s">
        <v>53</v>
      </c>
      <c r="O247" s="134"/>
      <c r="P247" s="15" t="s">
        <v>2577</v>
      </c>
      <c r="Q247" s="11"/>
      <c r="R247" s="10"/>
      <c r="S247" s="10" t="s">
        <v>536</v>
      </c>
      <c r="T247" s="10" t="s">
        <v>536</v>
      </c>
      <c r="U247" s="10" t="s">
        <v>2580</v>
      </c>
      <c r="V247" s="10">
        <v>2710199900</v>
      </c>
      <c r="W247" s="10" t="s">
        <v>604</v>
      </c>
      <c r="X247" s="10" t="s">
        <v>3290</v>
      </c>
      <c r="Y247" s="10" t="s">
        <v>3296</v>
      </c>
      <c r="Z247" s="10" t="s">
        <v>3292</v>
      </c>
      <c r="AA247" s="10" t="s">
        <v>3297</v>
      </c>
    </row>
    <row r="248" spans="1:28" s="14" customFormat="1" ht="13" x14ac:dyDescent="0.35">
      <c r="A248" s="10">
        <v>52155922</v>
      </c>
      <c r="B248" s="10">
        <v>922</v>
      </c>
      <c r="C248" s="11" t="s">
        <v>3298</v>
      </c>
      <c r="D248" s="11"/>
      <c r="E248" s="11"/>
      <c r="F248" s="11" t="s">
        <v>216</v>
      </c>
      <c r="G248" s="10" t="s">
        <v>3180</v>
      </c>
      <c r="H248" s="41" t="s">
        <v>140</v>
      </c>
      <c r="I248" s="41"/>
      <c r="J248" s="10"/>
      <c r="K248" s="10" t="s">
        <v>66</v>
      </c>
      <c r="L248" s="10" t="s">
        <v>52</v>
      </c>
      <c r="M248" s="13">
        <v>39724</v>
      </c>
      <c r="N248" s="10" t="s">
        <v>53</v>
      </c>
      <c r="O248" s="134"/>
      <c r="P248" s="15" t="s">
        <v>2577</v>
      </c>
      <c r="Q248" s="11"/>
      <c r="R248" s="10"/>
      <c r="S248" s="10" t="s">
        <v>536</v>
      </c>
      <c r="T248" s="10" t="s">
        <v>536</v>
      </c>
      <c r="U248" s="10" t="s">
        <v>2580</v>
      </c>
      <c r="V248" s="10">
        <v>2710199900</v>
      </c>
      <c r="W248" s="10" t="s">
        <v>604</v>
      </c>
      <c r="X248" s="10" t="s">
        <v>3290</v>
      </c>
      <c r="Y248" s="10" t="s">
        <v>3299</v>
      </c>
      <c r="Z248" s="10" t="s">
        <v>3292</v>
      </c>
      <c r="AA248" s="10" t="s">
        <v>3300</v>
      </c>
    </row>
    <row r="249" spans="1:28" s="14" customFormat="1" ht="13" x14ac:dyDescent="0.35">
      <c r="A249" s="10">
        <v>52155988</v>
      </c>
      <c r="B249" s="10">
        <v>988</v>
      </c>
      <c r="C249" s="11" t="s">
        <v>3301</v>
      </c>
      <c r="D249" s="11"/>
      <c r="E249" s="11"/>
      <c r="F249" s="11" t="s">
        <v>216</v>
      </c>
      <c r="G249" s="10" t="s">
        <v>669</v>
      </c>
      <c r="H249" s="41" t="s">
        <v>140</v>
      </c>
      <c r="I249" s="41"/>
      <c r="J249" s="10"/>
      <c r="K249" s="10" t="s">
        <v>66</v>
      </c>
      <c r="L249" s="10" t="s">
        <v>52</v>
      </c>
      <c r="M249" s="13">
        <v>41577</v>
      </c>
      <c r="N249" s="10" t="s">
        <v>53</v>
      </c>
      <c r="O249" s="134"/>
      <c r="P249" s="15" t="s">
        <v>2577</v>
      </c>
      <c r="Q249" s="11"/>
      <c r="R249" s="10"/>
      <c r="S249" s="10" t="s">
        <v>536</v>
      </c>
      <c r="T249" s="10" t="s">
        <v>536</v>
      </c>
      <c r="U249" s="10" t="s">
        <v>2580</v>
      </c>
      <c r="V249" s="10">
        <v>2710199900</v>
      </c>
      <c r="W249" s="10" t="s">
        <v>604</v>
      </c>
      <c r="X249" s="10" t="s">
        <v>3290</v>
      </c>
      <c r="Y249" s="10" t="s">
        <v>525</v>
      </c>
      <c r="Z249" s="10" t="s">
        <v>3292</v>
      </c>
      <c r="AA249" s="10" t="s">
        <v>3302</v>
      </c>
    </row>
    <row r="250" spans="1:28" s="14" customFormat="1" ht="13" x14ac:dyDescent="0.35">
      <c r="A250" s="10">
        <v>40940809</v>
      </c>
      <c r="B250" s="10">
        <v>809</v>
      </c>
      <c r="C250" s="11" t="s">
        <v>3303</v>
      </c>
      <c r="D250" s="10">
        <v>40940801</v>
      </c>
      <c r="E250" s="11" t="s">
        <v>688</v>
      </c>
      <c r="F250" s="11" t="s">
        <v>46</v>
      </c>
      <c r="G250" s="10" t="s">
        <v>47</v>
      </c>
      <c r="H250" s="41" t="s">
        <v>48</v>
      </c>
      <c r="I250" s="41" t="s">
        <v>49</v>
      </c>
      <c r="J250" s="10" t="s">
        <v>689</v>
      </c>
      <c r="K250" s="10" t="s">
        <v>66</v>
      </c>
      <c r="L250" s="10" t="s">
        <v>52</v>
      </c>
      <c r="M250" s="13">
        <v>43976</v>
      </c>
      <c r="N250" s="10" t="s">
        <v>53</v>
      </c>
      <c r="O250" s="134"/>
      <c r="P250" s="15" t="s">
        <v>2577</v>
      </c>
      <c r="Q250" s="10" t="s">
        <v>3304</v>
      </c>
      <c r="R250" s="10" t="s">
        <v>54</v>
      </c>
      <c r="S250" s="10" t="s">
        <v>44</v>
      </c>
      <c r="T250" s="11" t="s">
        <v>44</v>
      </c>
      <c r="U250" s="10" t="s">
        <v>55</v>
      </c>
      <c r="V250" s="10">
        <v>2710193200</v>
      </c>
      <c r="W250" s="10" t="s">
        <v>83</v>
      </c>
      <c r="X250" s="10" t="s">
        <v>3305</v>
      </c>
      <c r="Y250" s="10" t="s">
        <v>360</v>
      </c>
      <c r="Z250" s="10" t="s">
        <v>88</v>
      </c>
      <c r="AA250" s="10" t="s">
        <v>3306</v>
      </c>
      <c r="AB250" s="14" t="s">
        <v>689</v>
      </c>
    </row>
    <row r="251" spans="1:28" s="14" customFormat="1" ht="13" x14ac:dyDescent="0.35">
      <c r="A251" s="10">
        <v>41078801</v>
      </c>
      <c r="B251" s="10">
        <v>801</v>
      </c>
      <c r="C251" s="11" t="s">
        <v>3307</v>
      </c>
      <c r="D251" s="11"/>
      <c r="E251" s="11"/>
      <c r="F251" s="11" t="s">
        <v>46</v>
      </c>
      <c r="G251" s="10" t="s">
        <v>79</v>
      </c>
      <c r="H251" s="41" t="s">
        <v>79</v>
      </c>
      <c r="I251" s="41"/>
      <c r="J251" s="10"/>
      <c r="K251" s="10" t="s">
        <v>66</v>
      </c>
      <c r="L251" s="10" t="s">
        <v>52</v>
      </c>
      <c r="M251" s="13">
        <v>43109</v>
      </c>
      <c r="N251" s="10" t="s">
        <v>53</v>
      </c>
      <c r="O251" s="134"/>
      <c r="P251" s="15" t="s">
        <v>2577</v>
      </c>
      <c r="Q251" s="11"/>
      <c r="R251" s="10"/>
      <c r="S251" s="10" t="s">
        <v>536</v>
      </c>
      <c r="T251" s="10" t="s">
        <v>536</v>
      </c>
      <c r="U251" s="10" t="s">
        <v>2580</v>
      </c>
      <c r="V251" s="10">
        <v>2710193200</v>
      </c>
      <c r="W251" s="10" t="s">
        <v>44</v>
      </c>
      <c r="X251" s="10" t="s">
        <v>3308</v>
      </c>
      <c r="Y251" s="10" t="s">
        <v>391</v>
      </c>
      <c r="Z251" s="10" t="s">
        <v>392</v>
      </c>
      <c r="AA251" s="10" t="s">
        <v>699</v>
      </c>
    </row>
    <row r="252" spans="1:28" s="14" customFormat="1" ht="13" x14ac:dyDescent="0.35">
      <c r="A252" s="10">
        <v>43300907</v>
      </c>
      <c r="B252" s="10">
        <v>907</v>
      </c>
      <c r="C252" s="11" t="s">
        <v>3309</v>
      </c>
      <c r="D252" s="11"/>
      <c r="E252" s="11"/>
      <c r="F252" s="11" t="s">
        <v>46</v>
      </c>
      <c r="G252" s="10" t="s">
        <v>2583</v>
      </c>
      <c r="H252" s="41" t="s">
        <v>364</v>
      </c>
      <c r="I252" s="41" t="s">
        <v>709</v>
      </c>
      <c r="J252" s="10" t="s">
        <v>65</v>
      </c>
      <c r="K252" s="10" t="s">
        <v>66</v>
      </c>
      <c r="L252" s="10" t="s">
        <v>67</v>
      </c>
      <c r="M252" s="13" t="s">
        <v>6</v>
      </c>
      <c r="N252" s="10" t="s">
        <v>53</v>
      </c>
      <c r="O252" s="134"/>
      <c r="P252" s="15" t="s">
        <v>2577</v>
      </c>
      <c r="Q252" s="11"/>
      <c r="R252" s="10"/>
      <c r="S252" s="10" t="s">
        <v>536</v>
      </c>
      <c r="T252" s="10" t="s">
        <v>536</v>
      </c>
      <c r="U252" s="10" t="s">
        <v>2580</v>
      </c>
      <c r="V252" s="10">
        <v>2710193200</v>
      </c>
      <c r="W252" s="10" t="s">
        <v>604</v>
      </c>
      <c r="X252" s="10" t="s">
        <v>3310</v>
      </c>
      <c r="Y252" s="10" t="s">
        <v>604</v>
      </c>
      <c r="Z252" s="10" t="s">
        <v>604</v>
      </c>
      <c r="AA252" s="10" t="s">
        <v>3311</v>
      </c>
      <c r="AB252" s="14" t="s">
        <v>713</v>
      </c>
    </row>
    <row r="253" spans="1:28" s="14" customFormat="1" ht="13" x14ac:dyDescent="0.35">
      <c r="A253" s="10">
        <v>41079905</v>
      </c>
      <c r="B253" s="10">
        <v>905</v>
      </c>
      <c r="C253" s="11" t="s">
        <v>3312</v>
      </c>
      <c r="D253" s="11"/>
      <c r="E253" s="11"/>
      <c r="F253" s="11" t="s">
        <v>46</v>
      </c>
      <c r="G253" s="10" t="s">
        <v>62</v>
      </c>
      <c r="H253" s="41" t="s">
        <v>63</v>
      </c>
      <c r="I253" s="41" t="s">
        <v>709</v>
      </c>
      <c r="J253" s="10" t="s">
        <v>65</v>
      </c>
      <c r="K253" s="10" t="s">
        <v>66</v>
      </c>
      <c r="L253" s="10" t="s">
        <v>67</v>
      </c>
      <c r="M253" s="13">
        <v>43622</v>
      </c>
      <c r="N253" s="10" t="s">
        <v>604</v>
      </c>
      <c r="O253" s="134"/>
      <c r="P253" s="15" t="s">
        <v>2577</v>
      </c>
      <c r="Q253" s="11"/>
      <c r="R253" s="10"/>
      <c r="S253" s="10" t="s">
        <v>536</v>
      </c>
      <c r="T253" s="10" t="s">
        <v>536</v>
      </c>
      <c r="U253" s="10" t="s">
        <v>2580</v>
      </c>
      <c r="V253" s="10">
        <v>2710193200</v>
      </c>
      <c r="W253" s="10" t="s">
        <v>70</v>
      </c>
      <c r="X253" s="10" t="s">
        <v>3313</v>
      </c>
      <c r="Y253" s="10" t="s">
        <v>3314</v>
      </c>
      <c r="Z253" s="10" t="s">
        <v>565</v>
      </c>
      <c r="AA253" s="10" t="s">
        <v>3315</v>
      </c>
      <c r="AB253" s="14" t="s">
        <v>713</v>
      </c>
    </row>
    <row r="254" spans="1:28" s="14" customFormat="1" ht="13" x14ac:dyDescent="0.35">
      <c r="A254" s="10">
        <v>41064907</v>
      </c>
      <c r="B254" s="10">
        <v>907</v>
      </c>
      <c r="C254" s="11" t="s">
        <v>3316</v>
      </c>
      <c r="D254" s="11"/>
      <c r="E254" s="11"/>
      <c r="F254" s="11" t="s">
        <v>46</v>
      </c>
      <c r="G254" s="10" t="s">
        <v>2583</v>
      </c>
      <c r="H254" s="41" t="s">
        <v>364</v>
      </c>
      <c r="I254" s="41" t="s">
        <v>709</v>
      </c>
      <c r="J254" s="10" t="s">
        <v>65</v>
      </c>
      <c r="K254" s="10" t="s">
        <v>66</v>
      </c>
      <c r="L254" s="10" t="s">
        <v>52</v>
      </c>
      <c r="M254" s="13">
        <v>41837</v>
      </c>
      <c r="N254" s="10" t="s">
        <v>53</v>
      </c>
      <c r="O254" s="134"/>
      <c r="P254" s="15" t="s">
        <v>2577</v>
      </c>
      <c r="Q254" s="11"/>
      <c r="R254" s="10"/>
      <c r="S254" s="10" t="s">
        <v>536</v>
      </c>
      <c r="T254" s="10" t="s">
        <v>536</v>
      </c>
      <c r="U254" s="10" t="s">
        <v>2580</v>
      </c>
      <c r="V254" s="10">
        <v>2710193200</v>
      </c>
      <c r="W254" s="10" t="s">
        <v>604</v>
      </c>
      <c r="X254" s="10" t="s">
        <v>3313</v>
      </c>
      <c r="Y254" s="10" t="s">
        <v>3317</v>
      </c>
      <c r="Z254" s="10" t="s">
        <v>73</v>
      </c>
      <c r="AA254" s="10" t="s">
        <v>3318</v>
      </c>
      <c r="AB254" s="14" t="s">
        <v>713</v>
      </c>
    </row>
    <row r="255" spans="1:28" s="14" customFormat="1" ht="13" x14ac:dyDescent="0.35">
      <c r="A255" s="10">
        <v>41079907</v>
      </c>
      <c r="B255" s="10">
        <v>907</v>
      </c>
      <c r="C255" s="11" t="s">
        <v>3319</v>
      </c>
      <c r="D255" s="11"/>
      <c r="E255" s="11"/>
      <c r="F255" s="11" t="s">
        <v>46</v>
      </c>
      <c r="G255" s="10" t="s">
        <v>999</v>
      </c>
      <c r="H255" s="41" t="s">
        <v>364</v>
      </c>
      <c r="I255" s="41" t="s">
        <v>709</v>
      </c>
      <c r="J255" s="10" t="s">
        <v>65</v>
      </c>
      <c r="K255" s="10" t="s">
        <v>66</v>
      </c>
      <c r="L255" s="10" t="s">
        <v>67</v>
      </c>
      <c r="M255" s="13"/>
      <c r="N255" s="10" t="s">
        <v>604</v>
      </c>
      <c r="O255" s="134"/>
      <c r="P255" s="15" t="s">
        <v>2577</v>
      </c>
      <c r="Q255" s="11"/>
      <c r="R255" s="10"/>
      <c r="S255" s="10" t="s">
        <v>536</v>
      </c>
      <c r="T255" s="10" t="s">
        <v>536</v>
      </c>
      <c r="U255" s="10" t="s">
        <v>2580</v>
      </c>
      <c r="V255" s="10">
        <v>2710193200</v>
      </c>
      <c r="W255" s="10" t="s">
        <v>604</v>
      </c>
      <c r="X255" s="10" t="s">
        <v>3313</v>
      </c>
      <c r="Y255" s="10" t="s">
        <v>3317</v>
      </c>
      <c r="Z255" s="10" t="s">
        <v>565</v>
      </c>
      <c r="AA255" s="10" t="s">
        <v>3320</v>
      </c>
      <c r="AB255" s="14" t="s">
        <v>713</v>
      </c>
    </row>
    <row r="256" spans="1:28" s="14" customFormat="1" ht="13" x14ac:dyDescent="0.35">
      <c r="A256" s="10">
        <v>41065905</v>
      </c>
      <c r="B256" s="10">
        <v>905</v>
      </c>
      <c r="C256" s="11" t="s">
        <v>3321</v>
      </c>
      <c r="D256" s="10">
        <v>41065801</v>
      </c>
      <c r="E256" s="11" t="s">
        <v>3322</v>
      </c>
      <c r="F256" s="11" t="s">
        <v>46</v>
      </c>
      <c r="G256" s="59" t="s">
        <v>62</v>
      </c>
      <c r="H256" s="41" t="s">
        <v>63</v>
      </c>
      <c r="I256" s="41" t="s">
        <v>709</v>
      </c>
      <c r="J256" s="10" t="s">
        <v>65</v>
      </c>
      <c r="K256" s="59" t="s">
        <v>66</v>
      </c>
      <c r="L256" s="59" t="s">
        <v>67</v>
      </c>
      <c r="M256" s="95">
        <v>41718</v>
      </c>
      <c r="N256" s="59" t="s">
        <v>53</v>
      </c>
      <c r="O256" s="135"/>
      <c r="P256" s="15" t="s">
        <v>2577</v>
      </c>
      <c r="Q256" s="10" t="s">
        <v>3323</v>
      </c>
      <c r="R256" s="10" t="s">
        <v>3324</v>
      </c>
      <c r="S256" s="10" t="s">
        <v>44</v>
      </c>
      <c r="T256" s="11" t="s">
        <v>44</v>
      </c>
      <c r="U256" s="10" t="s">
        <v>55</v>
      </c>
      <c r="V256" s="10">
        <v>2710193200</v>
      </c>
      <c r="W256" s="10" t="s">
        <v>70</v>
      </c>
      <c r="X256" s="10" t="s">
        <v>3325</v>
      </c>
      <c r="Y256" s="10" t="s">
        <v>3314</v>
      </c>
      <c r="Z256" s="10" t="s">
        <v>73</v>
      </c>
      <c r="AA256" s="10" t="s">
        <v>3326</v>
      </c>
      <c r="AB256" s="14" t="s">
        <v>713</v>
      </c>
    </row>
    <row r="257" spans="1:28" s="14" customFormat="1" ht="13" x14ac:dyDescent="0.35">
      <c r="A257" s="10">
        <v>41095905</v>
      </c>
      <c r="B257" s="10">
        <v>905</v>
      </c>
      <c r="C257" s="11" t="s">
        <v>3327</v>
      </c>
      <c r="D257" s="11"/>
      <c r="E257" s="11"/>
      <c r="F257" s="11" t="s">
        <v>46</v>
      </c>
      <c r="G257" s="10" t="s">
        <v>62</v>
      </c>
      <c r="H257" s="41" t="s">
        <v>63</v>
      </c>
      <c r="I257" s="41" t="s">
        <v>709</v>
      </c>
      <c r="J257" s="10" t="s">
        <v>65</v>
      </c>
      <c r="K257" s="10" t="s">
        <v>66</v>
      </c>
      <c r="L257" s="10" t="s">
        <v>67</v>
      </c>
      <c r="M257" s="13"/>
      <c r="N257" s="10" t="s">
        <v>604</v>
      </c>
      <c r="O257" s="134"/>
      <c r="P257" s="15" t="s">
        <v>2577</v>
      </c>
      <c r="Q257" s="11"/>
      <c r="R257" s="10"/>
      <c r="S257" s="10" t="s">
        <v>536</v>
      </c>
      <c r="T257" s="10" t="s">
        <v>536</v>
      </c>
      <c r="U257" s="10" t="s">
        <v>2580</v>
      </c>
      <c r="V257" s="10">
        <v>2710193200</v>
      </c>
      <c r="W257" s="10" t="s">
        <v>604</v>
      </c>
      <c r="X257" s="10" t="s">
        <v>3325</v>
      </c>
      <c r="Y257" s="10" t="s">
        <v>3314</v>
      </c>
      <c r="Z257" s="10" t="s">
        <v>565</v>
      </c>
      <c r="AA257" s="10" t="s">
        <v>3328</v>
      </c>
      <c r="AB257" s="14" t="s">
        <v>713</v>
      </c>
    </row>
    <row r="258" spans="1:28" s="14" customFormat="1" ht="13" x14ac:dyDescent="0.35">
      <c r="A258" s="10">
        <v>41065907</v>
      </c>
      <c r="B258" s="10">
        <v>907</v>
      </c>
      <c r="C258" s="11" t="s">
        <v>3329</v>
      </c>
      <c r="D258" s="11"/>
      <c r="E258" s="11"/>
      <c r="F258" s="11" t="s">
        <v>46</v>
      </c>
      <c r="G258" s="10" t="s">
        <v>2583</v>
      </c>
      <c r="H258" s="41" t="s">
        <v>364</v>
      </c>
      <c r="I258" s="41" t="s">
        <v>709</v>
      </c>
      <c r="J258" s="10" t="s">
        <v>65</v>
      </c>
      <c r="K258" s="10" t="s">
        <v>66</v>
      </c>
      <c r="L258" s="10" t="s">
        <v>52</v>
      </c>
      <c r="M258" s="13">
        <v>41753</v>
      </c>
      <c r="N258" s="10" t="s">
        <v>53</v>
      </c>
      <c r="O258" s="134"/>
      <c r="P258" s="15" t="s">
        <v>2577</v>
      </c>
      <c r="Q258" s="11"/>
      <c r="R258" s="10"/>
      <c r="S258" s="10" t="s">
        <v>536</v>
      </c>
      <c r="T258" s="10" t="s">
        <v>536</v>
      </c>
      <c r="U258" s="10" t="s">
        <v>2580</v>
      </c>
      <c r="V258" s="10">
        <v>2710193200</v>
      </c>
      <c r="W258" s="10" t="s">
        <v>604</v>
      </c>
      <c r="X258" s="10" t="s">
        <v>3325</v>
      </c>
      <c r="Y258" s="10" t="s">
        <v>3317</v>
      </c>
      <c r="Z258" s="10" t="s">
        <v>73</v>
      </c>
      <c r="AA258" s="10" t="s">
        <v>3330</v>
      </c>
      <c r="AB258" s="14" t="s">
        <v>713</v>
      </c>
    </row>
    <row r="259" spans="1:28" s="14" customFormat="1" ht="13" x14ac:dyDescent="0.35">
      <c r="A259" s="10">
        <v>41095907</v>
      </c>
      <c r="B259" s="10">
        <v>907</v>
      </c>
      <c r="C259" s="11" t="s">
        <v>3331</v>
      </c>
      <c r="D259" s="11"/>
      <c r="E259" s="11"/>
      <c r="F259" s="11" t="s">
        <v>46</v>
      </c>
      <c r="G259" s="10" t="s">
        <v>999</v>
      </c>
      <c r="H259" s="41" t="s">
        <v>364</v>
      </c>
      <c r="I259" s="41" t="s">
        <v>709</v>
      </c>
      <c r="J259" s="10" t="s">
        <v>65</v>
      </c>
      <c r="K259" s="10" t="s">
        <v>66</v>
      </c>
      <c r="L259" s="10" t="s">
        <v>67</v>
      </c>
      <c r="M259" s="13"/>
      <c r="N259" s="10" t="s">
        <v>604</v>
      </c>
      <c r="O259" s="134"/>
      <c r="P259" s="15" t="s">
        <v>2577</v>
      </c>
      <c r="Q259" s="11"/>
      <c r="R259" s="10"/>
      <c r="S259" s="10" t="s">
        <v>536</v>
      </c>
      <c r="T259" s="10" t="s">
        <v>536</v>
      </c>
      <c r="U259" s="10" t="s">
        <v>2580</v>
      </c>
      <c r="V259" s="10">
        <v>2710193200</v>
      </c>
      <c r="W259" s="10" t="s">
        <v>604</v>
      </c>
      <c r="X259" s="10" t="s">
        <v>3325</v>
      </c>
      <c r="Y259" s="10" t="s">
        <v>3317</v>
      </c>
      <c r="Z259" s="10" t="s">
        <v>565</v>
      </c>
      <c r="AA259" s="10" t="s">
        <v>3332</v>
      </c>
      <c r="AB259" s="14" t="s">
        <v>713</v>
      </c>
    </row>
    <row r="260" spans="1:28" s="14" customFormat="1" ht="13" x14ac:dyDescent="0.35">
      <c r="A260" s="10">
        <v>41065853</v>
      </c>
      <c r="B260" s="10">
        <v>853</v>
      </c>
      <c r="C260" s="11" t="s">
        <v>3333</v>
      </c>
      <c r="D260" s="11"/>
      <c r="E260" s="11"/>
      <c r="F260" s="11" t="s">
        <v>46</v>
      </c>
      <c r="G260" s="10" t="s">
        <v>2634</v>
      </c>
      <c r="H260" s="41" t="s">
        <v>140</v>
      </c>
      <c r="I260" s="41" t="s">
        <v>709</v>
      </c>
      <c r="J260" s="10" t="s">
        <v>65</v>
      </c>
      <c r="K260" s="10" t="s">
        <v>66</v>
      </c>
      <c r="L260" s="10" t="s">
        <v>67</v>
      </c>
      <c r="M260" s="13">
        <v>41757</v>
      </c>
      <c r="N260" s="10" t="s">
        <v>53</v>
      </c>
      <c r="O260" s="134"/>
      <c r="P260" s="15" t="s">
        <v>2577</v>
      </c>
      <c r="Q260" s="11"/>
      <c r="R260" s="10"/>
      <c r="S260" s="10" t="s">
        <v>536</v>
      </c>
      <c r="T260" s="10" t="s">
        <v>536</v>
      </c>
      <c r="U260" s="10" t="s">
        <v>2580</v>
      </c>
      <c r="V260" s="10">
        <v>2710193200</v>
      </c>
      <c r="W260" s="10" t="s">
        <v>604</v>
      </c>
      <c r="X260" s="10" t="s">
        <v>3325</v>
      </c>
      <c r="Y260" s="10" t="s">
        <v>3334</v>
      </c>
      <c r="Z260" s="10" t="s">
        <v>73</v>
      </c>
      <c r="AA260" s="10" t="s">
        <v>3335</v>
      </c>
      <c r="AB260" s="14" t="s">
        <v>713</v>
      </c>
    </row>
    <row r="261" spans="1:28" s="14" customFormat="1" ht="13" x14ac:dyDescent="0.35">
      <c r="A261" s="10">
        <v>44300905</v>
      </c>
      <c r="B261" s="10">
        <v>905</v>
      </c>
      <c r="C261" s="11" t="s">
        <v>3336</v>
      </c>
      <c r="D261" s="11"/>
      <c r="E261" s="11"/>
      <c r="F261" s="11" t="s">
        <v>46</v>
      </c>
      <c r="G261" s="10" t="s">
        <v>735</v>
      </c>
      <c r="H261" s="41" t="s">
        <v>63</v>
      </c>
      <c r="I261" s="41" t="s">
        <v>709</v>
      </c>
      <c r="J261" s="10" t="s">
        <v>65</v>
      </c>
      <c r="K261" s="10" t="s">
        <v>66</v>
      </c>
      <c r="L261" s="10" t="s">
        <v>52</v>
      </c>
      <c r="M261" s="13">
        <v>39646</v>
      </c>
      <c r="N261" s="10" t="s">
        <v>53</v>
      </c>
      <c r="O261" s="134"/>
      <c r="P261" s="15" t="s">
        <v>2577</v>
      </c>
      <c r="Q261" s="11"/>
      <c r="R261" s="10"/>
      <c r="S261" s="10">
        <v>41065905</v>
      </c>
      <c r="T261" s="10" t="s">
        <v>3321</v>
      </c>
      <c r="U261" s="10" t="s">
        <v>2594</v>
      </c>
      <c r="V261" s="10">
        <v>2710193200</v>
      </c>
      <c r="W261" s="10" t="s">
        <v>604</v>
      </c>
      <c r="X261" s="10" t="s">
        <v>3337</v>
      </c>
      <c r="Y261" s="10" t="s">
        <v>3314</v>
      </c>
      <c r="Z261" s="10" t="s">
        <v>73</v>
      </c>
      <c r="AA261" s="10" t="s">
        <v>3338</v>
      </c>
      <c r="AB261" s="14" t="s">
        <v>713</v>
      </c>
    </row>
    <row r="262" spans="1:28" s="14" customFormat="1" ht="13" x14ac:dyDescent="0.35">
      <c r="A262" s="10">
        <v>44300907</v>
      </c>
      <c r="B262" s="10">
        <v>907</v>
      </c>
      <c r="C262" s="11" t="s">
        <v>3339</v>
      </c>
      <c r="D262" s="11"/>
      <c r="E262" s="11"/>
      <c r="F262" s="11" t="s">
        <v>46</v>
      </c>
      <c r="G262" s="10" t="s">
        <v>2583</v>
      </c>
      <c r="H262" s="41" t="s">
        <v>364</v>
      </c>
      <c r="I262" s="41" t="s">
        <v>709</v>
      </c>
      <c r="J262" s="10" t="s">
        <v>65</v>
      </c>
      <c r="K262" s="10" t="s">
        <v>66</v>
      </c>
      <c r="L262" s="10" t="s">
        <v>52</v>
      </c>
      <c r="M262" s="13">
        <v>39755</v>
      </c>
      <c r="N262" s="10" t="s">
        <v>53</v>
      </c>
      <c r="O262" s="134"/>
      <c r="P262" s="15" t="s">
        <v>2577</v>
      </c>
      <c r="Q262" s="11"/>
      <c r="R262" s="10"/>
      <c r="S262" s="10">
        <v>41065907</v>
      </c>
      <c r="T262" s="10" t="s">
        <v>3329</v>
      </c>
      <c r="U262" s="10" t="s">
        <v>2594</v>
      </c>
      <c r="V262" s="10">
        <v>2710193200</v>
      </c>
      <c r="W262" s="10" t="s">
        <v>604</v>
      </c>
      <c r="X262" s="10" t="s">
        <v>3337</v>
      </c>
      <c r="Y262" s="10" t="s">
        <v>3317</v>
      </c>
      <c r="Z262" s="10" t="s">
        <v>73</v>
      </c>
      <c r="AA262" s="10" t="s">
        <v>3340</v>
      </c>
      <c r="AB262" s="14" t="s">
        <v>713</v>
      </c>
    </row>
    <row r="263" spans="1:28" s="14" customFormat="1" ht="13" x14ac:dyDescent="0.35">
      <c r="A263" s="10">
        <v>44300853</v>
      </c>
      <c r="B263" s="10">
        <v>853</v>
      </c>
      <c r="C263" s="11" t="s">
        <v>3341</v>
      </c>
      <c r="D263" s="11"/>
      <c r="E263" s="11"/>
      <c r="F263" s="11" t="s">
        <v>46</v>
      </c>
      <c r="G263" s="10" t="s">
        <v>2634</v>
      </c>
      <c r="H263" s="41" t="s">
        <v>140</v>
      </c>
      <c r="I263" s="41" t="s">
        <v>709</v>
      </c>
      <c r="J263" s="10" t="s">
        <v>65</v>
      </c>
      <c r="K263" s="10" t="s">
        <v>66</v>
      </c>
      <c r="L263" s="10" t="s">
        <v>52</v>
      </c>
      <c r="M263" s="13">
        <v>39678</v>
      </c>
      <c r="N263" s="10" t="s">
        <v>53</v>
      </c>
      <c r="O263" s="134"/>
      <c r="P263" s="15" t="s">
        <v>2577</v>
      </c>
      <c r="Q263" s="11"/>
      <c r="R263" s="10"/>
      <c r="S263" s="10">
        <v>41065853</v>
      </c>
      <c r="T263" s="10" t="s">
        <v>3333</v>
      </c>
      <c r="U263" s="10" t="s">
        <v>2594</v>
      </c>
      <c r="V263" s="10">
        <v>2710193200</v>
      </c>
      <c r="W263" s="10" t="s">
        <v>604</v>
      </c>
      <c r="X263" s="10" t="s">
        <v>3337</v>
      </c>
      <c r="Y263" s="10" t="s">
        <v>3334</v>
      </c>
      <c r="Z263" s="10" t="s">
        <v>73</v>
      </c>
      <c r="AA263" s="10" t="s">
        <v>3342</v>
      </c>
      <c r="AB263" s="14" t="s">
        <v>713</v>
      </c>
    </row>
    <row r="264" spans="1:28" s="14" customFormat="1" ht="13" x14ac:dyDescent="0.35">
      <c r="A264" s="10">
        <v>43310905</v>
      </c>
      <c r="B264" s="10">
        <v>905</v>
      </c>
      <c r="C264" s="11" t="s">
        <v>3343</v>
      </c>
      <c r="D264" s="11"/>
      <c r="E264" s="11"/>
      <c r="F264" s="11" t="s">
        <v>46</v>
      </c>
      <c r="G264" s="10" t="s">
        <v>735</v>
      </c>
      <c r="H264" s="41" t="s">
        <v>63</v>
      </c>
      <c r="I264" s="41" t="s">
        <v>709</v>
      </c>
      <c r="J264" s="10" t="s">
        <v>65</v>
      </c>
      <c r="K264" s="10" t="s">
        <v>66</v>
      </c>
      <c r="L264" s="10" t="s">
        <v>52</v>
      </c>
      <c r="M264" s="13">
        <v>40247</v>
      </c>
      <c r="N264" s="10" t="s">
        <v>53</v>
      </c>
      <c r="O264" s="134"/>
      <c r="P264" s="15" t="s">
        <v>2577</v>
      </c>
      <c r="Q264" s="11"/>
      <c r="R264" s="10"/>
      <c r="S264" s="10">
        <v>41064905</v>
      </c>
      <c r="T264" s="10" t="s">
        <v>708</v>
      </c>
      <c r="U264" s="10" t="s">
        <v>2594</v>
      </c>
      <c r="V264" s="10">
        <v>2710193200</v>
      </c>
      <c r="W264" s="10" t="s">
        <v>604</v>
      </c>
      <c r="X264" s="10" t="s">
        <v>3344</v>
      </c>
      <c r="Y264" s="10" t="s">
        <v>3314</v>
      </c>
      <c r="Z264" s="10" t="s">
        <v>73</v>
      </c>
      <c r="AA264" s="10" t="s">
        <v>3345</v>
      </c>
      <c r="AB264" s="14" t="s">
        <v>713</v>
      </c>
    </row>
    <row r="265" spans="1:28" s="14" customFormat="1" ht="13" x14ac:dyDescent="0.35">
      <c r="A265" s="10">
        <v>43310907</v>
      </c>
      <c r="B265" s="10">
        <v>907</v>
      </c>
      <c r="C265" s="11" t="s">
        <v>3346</v>
      </c>
      <c r="D265" s="11"/>
      <c r="E265" s="11"/>
      <c r="F265" s="11" t="s">
        <v>46</v>
      </c>
      <c r="G265" s="10" t="s">
        <v>2583</v>
      </c>
      <c r="H265" s="41" t="s">
        <v>364</v>
      </c>
      <c r="I265" s="41" t="s">
        <v>709</v>
      </c>
      <c r="J265" s="10" t="s">
        <v>65</v>
      </c>
      <c r="K265" s="10" t="s">
        <v>66</v>
      </c>
      <c r="L265" s="10" t="s">
        <v>52</v>
      </c>
      <c r="M265" s="13">
        <v>40346</v>
      </c>
      <c r="N265" s="10" t="s">
        <v>53</v>
      </c>
      <c r="O265" s="134"/>
      <c r="P265" s="15" t="s">
        <v>2577</v>
      </c>
      <c r="Q265" s="11"/>
      <c r="R265" s="10"/>
      <c r="S265" s="10">
        <v>41064907</v>
      </c>
      <c r="T265" s="10" t="s">
        <v>3316</v>
      </c>
      <c r="U265" s="10" t="s">
        <v>2594</v>
      </c>
      <c r="V265" s="10">
        <v>2710193200</v>
      </c>
      <c r="W265" s="10" t="s">
        <v>604</v>
      </c>
      <c r="X265" s="10" t="s">
        <v>3344</v>
      </c>
      <c r="Y265" s="10" t="s">
        <v>3317</v>
      </c>
      <c r="Z265" s="10" t="s">
        <v>73</v>
      </c>
      <c r="AA265" s="10" t="s">
        <v>3347</v>
      </c>
      <c r="AB265" s="14" t="s">
        <v>713</v>
      </c>
    </row>
    <row r="266" spans="1:28" s="14" customFormat="1" ht="13" x14ac:dyDescent="0.35">
      <c r="A266" s="10">
        <v>43310809</v>
      </c>
      <c r="B266" s="10">
        <v>809</v>
      </c>
      <c r="C266" s="11" t="s">
        <v>3348</v>
      </c>
      <c r="D266" s="11"/>
      <c r="E266" s="11"/>
      <c r="F266" s="11" t="s">
        <v>46</v>
      </c>
      <c r="G266" s="10" t="s">
        <v>47</v>
      </c>
      <c r="H266" s="41" t="s">
        <v>48</v>
      </c>
      <c r="I266" s="41" t="s">
        <v>709</v>
      </c>
      <c r="J266" s="10" t="s">
        <v>65</v>
      </c>
      <c r="K266" s="10" t="s">
        <v>66</v>
      </c>
      <c r="L266" s="10" t="s">
        <v>52</v>
      </c>
      <c r="M266" s="13">
        <v>40889</v>
      </c>
      <c r="N266" s="10" t="s">
        <v>53</v>
      </c>
      <c r="O266" s="134"/>
      <c r="P266" s="15" t="s">
        <v>2577</v>
      </c>
      <c r="Q266" s="11"/>
      <c r="R266" s="10"/>
      <c r="S266" s="10">
        <v>41064809</v>
      </c>
      <c r="T266" s="10" t="s">
        <v>715</v>
      </c>
      <c r="U266" s="10" t="s">
        <v>2594</v>
      </c>
      <c r="V266" s="10">
        <v>2710193200</v>
      </c>
      <c r="W266" s="10" t="s">
        <v>604</v>
      </c>
      <c r="X266" s="10" t="s">
        <v>3344</v>
      </c>
      <c r="Y266" s="10" t="s">
        <v>360</v>
      </c>
      <c r="Z266" s="10" t="s">
        <v>88</v>
      </c>
      <c r="AA266" s="10" t="s">
        <v>3349</v>
      </c>
      <c r="AB266" s="14" t="s">
        <v>713</v>
      </c>
    </row>
    <row r="267" spans="1:28" s="14" customFormat="1" ht="13" x14ac:dyDescent="0.35">
      <c r="A267" s="10">
        <v>43512905</v>
      </c>
      <c r="B267" s="10">
        <v>905</v>
      </c>
      <c r="C267" s="11" t="s">
        <v>2565</v>
      </c>
      <c r="D267" s="10">
        <v>43509801</v>
      </c>
      <c r="E267" s="11" t="s">
        <v>725</v>
      </c>
      <c r="F267" s="11" t="s">
        <v>46</v>
      </c>
      <c r="G267" s="59" t="s">
        <v>62</v>
      </c>
      <c r="H267" s="41" t="s">
        <v>63</v>
      </c>
      <c r="I267" s="41" t="s">
        <v>119</v>
      </c>
      <c r="J267" s="10" t="s">
        <v>65</v>
      </c>
      <c r="K267" s="59" t="s">
        <v>66</v>
      </c>
      <c r="L267" s="59" t="s">
        <v>67</v>
      </c>
      <c r="M267" s="95">
        <v>43735</v>
      </c>
      <c r="N267" s="59" t="s">
        <v>53</v>
      </c>
      <c r="O267" s="135"/>
      <c r="P267" s="15" t="s">
        <v>2577</v>
      </c>
      <c r="Q267" s="10" t="s">
        <v>3350</v>
      </c>
      <c r="R267" s="10" t="s">
        <v>3351</v>
      </c>
      <c r="S267" s="10" t="s">
        <v>44</v>
      </c>
      <c r="T267" s="11" t="s">
        <v>44</v>
      </c>
      <c r="U267" s="10" t="s">
        <v>55</v>
      </c>
      <c r="V267" s="10">
        <v>2710193200</v>
      </c>
      <c r="W267" s="10" t="s">
        <v>70</v>
      </c>
      <c r="X267" s="10" t="s">
        <v>3352</v>
      </c>
      <c r="Y267" s="10" t="s">
        <v>72</v>
      </c>
      <c r="Z267" s="10" t="s">
        <v>565</v>
      </c>
      <c r="AA267" s="10" t="s">
        <v>3353</v>
      </c>
      <c r="AB267" s="14" t="s">
        <v>713</v>
      </c>
    </row>
    <row r="268" spans="1:28" s="14" customFormat="1" ht="13" x14ac:dyDescent="0.35">
      <c r="A268" s="10">
        <v>43509853</v>
      </c>
      <c r="B268" s="10">
        <v>853</v>
      </c>
      <c r="C268" s="11" t="s">
        <v>3354</v>
      </c>
      <c r="D268" s="11"/>
      <c r="E268" s="11"/>
      <c r="F268" s="11" t="s">
        <v>46</v>
      </c>
      <c r="G268" s="10" t="s">
        <v>2634</v>
      </c>
      <c r="H268" s="41" t="s">
        <v>140</v>
      </c>
      <c r="I268" s="41" t="s">
        <v>709</v>
      </c>
      <c r="J268" s="10" t="s">
        <v>65</v>
      </c>
      <c r="K268" s="10" t="s">
        <v>66</v>
      </c>
      <c r="L268" s="10" t="s">
        <v>52</v>
      </c>
      <c r="M268" s="13">
        <v>41759</v>
      </c>
      <c r="N268" s="10" t="s">
        <v>53</v>
      </c>
      <c r="O268" s="134"/>
      <c r="P268" s="15" t="s">
        <v>2577</v>
      </c>
      <c r="Q268" s="11"/>
      <c r="R268" s="10"/>
      <c r="S268" s="10" t="s">
        <v>536</v>
      </c>
      <c r="T268" s="10" t="s">
        <v>536</v>
      </c>
      <c r="U268" s="10" t="s">
        <v>2580</v>
      </c>
      <c r="V268" s="10">
        <v>2710193200</v>
      </c>
      <c r="W268" s="10" t="s">
        <v>604</v>
      </c>
      <c r="X268" s="10" t="s">
        <v>3352</v>
      </c>
      <c r="Y268" s="10" t="s">
        <v>3355</v>
      </c>
      <c r="Z268" s="10" t="s">
        <v>73</v>
      </c>
      <c r="AA268" s="10" t="s">
        <v>3356</v>
      </c>
      <c r="AB268" s="14" t="s">
        <v>713</v>
      </c>
    </row>
    <row r="269" spans="1:28" s="14" customFormat="1" ht="13" x14ac:dyDescent="0.35">
      <c r="A269" s="10">
        <v>43509907</v>
      </c>
      <c r="B269" s="10">
        <v>907</v>
      </c>
      <c r="C269" s="11" t="s">
        <v>3357</v>
      </c>
      <c r="D269" s="11"/>
      <c r="E269" s="11"/>
      <c r="F269" s="11" t="s">
        <v>46</v>
      </c>
      <c r="G269" s="10" t="s">
        <v>2583</v>
      </c>
      <c r="H269" s="41" t="s">
        <v>364</v>
      </c>
      <c r="I269" s="41" t="s">
        <v>709</v>
      </c>
      <c r="J269" s="10" t="s">
        <v>65</v>
      </c>
      <c r="K269" s="10" t="s">
        <v>66</v>
      </c>
      <c r="L269" s="10" t="s">
        <v>52</v>
      </c>
      <c r="M269" s="13">
        <v>41746</v>
      </c>
      <c r="N269" s="10" t="s">
        <v>53</v>
      </c>
      <c r="O269" s="134"/>
      <c r="P269" s="15" t="s">
        <v>2577</v>
      </c>
      <c r="Q269" s="11"/>
      <c r="R269" s="10"/>
      <c r="S269" s="10" t="s">
        <v>536</v>
      </c>
      <c r="T269" s="10" t="s">
        <v>536</v>
      </c>
      <c r="U269" s="10" t="s">
        <v>2580</v>
      </c>
      <c r="V269" s="10">
        <v>2710193200</v>
      </c>
      <c r="W269" s="10" t="s">
        <v>604</v>
      </c>
      <c r="X269" s="10" t="s">
        <v>3352</v>
      </c>
      <c r="Y269" s="10" t="s">
        <v>3358</v>
      </c>
      <c r="Z269" s="10" t="s">
        <v>73</v>
      </c>
      <c r="AA269" s="10" t="s">
        <v>3359</v>
      </c>
      <c r="AB269" s="14" t="s">
        <v>713</v>
      </c>
    </row>
    <row r="270" spans="1:28" s="14" customFormat="1" ht="13" x14ac:dyDescent="0.35">
      <c r="A270" s="10">
        <v>43512907</v>
      </c>
      <c r="B270" s="10">
        <v>907</v>
      </c>
      <c r="C270" s="11" t="s">
        <v>3360</v>
      </c>
      <c r="D270" s="11"/>
      <c r="E270" s="11"/>
      <c r="F270" s="11" t="s">
        <v>46</v>
      </c>
      <c r="G270" s="10" t="s">
        <v>999</v>
      </c>
      <c r="H270" s="41" t="s">
        <v>364</v>
      </c>
      <c r="I270" s="41" t="s">
        <v>709</v>
      </c>
      <c r="J270" s="10" t="s">
        <v>65</v>
      </c>
      <c r="K270" s="10" t="s">
        <v>66</v>
      </c>
      <c r="L270" s="10" t="s">
        <v>67</v>
      </c>
      <c r="M270" s="13"/>
      <c r="N270" s="10" t="s">
        <v>604</v>
      </c>
      <c r="O270" s="134"/>
      <c r="P270" s="15" t="s">
        <v>2577</v>
      </c>
      <c r="Q270" s="11"/>
      <c r="R270" s="10"/>
      <c r="S270" s="10" t="s">
        <v>536</v>
      </c>
      <c r="T270" s="10" t="s">
        <v>536</v>
      </c>
      <c r="U270" s="10" t="s">
        <v>2580</v>
      </c>
      <c r="V270" s="10">
        <v>2710193200</v>
      </c>
      <c r="W270" s="10" t="s">
        <v>604</v>
      </c>
      <c r="X270" s="10" t="s">
        <v>3352</v>
      </c>
      <c r="Y270" s="10" t="s">
        <v>3358</v>
      </c>
      <c r="Z270" s="10" t="s">
        <v>565</v>
      </c>
      <c r="AA270" s="10" t="s">
        <v>3361</v>
      </c>
      <c r="AB270" s="14" t="s">
        <v>713</v>
      </c>
    </row>
    <row r="271" spans="1:28" s="14" customFormat="1" ht="13" x14ac:dyDescent="0.35">
      <c r="A271" s="10">
        <v>43512809</v>
      </c>
      <c r="B271" s="10">
        <v>809</v>
      </c>
      <c r="C271" s="11" t="s">
        <v>2566</v>
      </c>
      <c r="D271" s="10">
        <v>43509801</v>
      </c>
      <c r="E271" s="11" t="s">
        <v>725</v>
      </c>
      <c r="F271" s="11" t="s">
        <v>46</v>
      </c>
      <c r="G271" s="59" t="s">
        <v>47</v>
      </c>
      <c r="H271" s="41" t="s">
        <v>48</v>
      </c>
      <c r="I271" s="41" t="s">
        <v>119</v>
      </c>
      <c r="J271" s="10" t="s">
        <v>65</v>
      </c>
      <c r="K271" s="59" t="s">
        <v>66</v>
      </c>
      <c r="L271" s="59" t="s">
        <v>52</v>
      </c>
      <c r="M271" s="95">
        <v>41761</v>
      </c>
      <c r="N271" s="59" t="s">
        <v>53</v>
      </c>
      <c r="O271" s="135"/>
      <c r="P271" s="15" t="s">
        <v>2577</v>
      </c>
      <c r="Q271" s="10" t="s">
        <v>3362</v>
      </c>
      <c r="R271" s="10"/>
      <c r="S271" s="10" t="s">
        <v>44</v>
      </c>
      <c r="T271" s="11" t="s">
        <v>44</v>
      </c>
      <c r="U271" s="10" t="s">
        <v>55</v>
      </c>
      <c r="V271" s="10">
        <v>2710193200</v>
      </c>
      <c r="W271" s="10" t="s">
        <v>83</v>
      </c>
      <c r="X271" s="10" t="s">
        <v>3352</v>
      </c>
      <c r="Y271" s="10" t="s">
        <v>360</v>
      </c>
      <c r="Z271" s="10" t="s">
        <v>565</v>
      </c>
      <c r="AA271" s="10" t="s">
        <v>3363</v>
      </c>
      <c r="AB271" s="14" t="s">
        <v>713</v>
      </c>
    </row>
    <row r="272" spans="1:28" s="14" customFormat="1" ht="13" x14ac:dyDescent="0.35">
      <c r="A272" s="10">
        <v>43500905</v>
      </c>
      <c r="B272" s="10">
        <v>905</v>
      </c>
      <c r="C272" s="11" t="s">
        <v>3364</v>
      </c>
      <c r="D272" s="11"/>
      <c r="E272" s="11"/>
      <c r="F272" s="11" t="s">
        <v>46</v>
      </c>
      <c r="G272" s="10" t="s">
        <v>735</v>
      </c>
      <c r="H272" s="41" t="s">
        <v>63</v>
      </c>
      <c r="I272" s="41" t="s">
        <v>709</v>
      </c>
      <c r="J272" s="10" t="s">
        <v>65</v>
      </c>
      <c r="K272" s="10" t="s">
        <v>66</v>
      </c>
      <c r="L272" s="10" t="s">
        <v>52</v>
      </c>
      <c r="M272" s="13" t="s">
        <v>6</v>
      </c>
      <c r="N272" s="10" t="s">
        <v>53</v>
      </c>
      <c r="O272" s="134"/>
      <c r="P272" s="15" t="s">
        <v>2577</v>
      </c>
      <c r="Q272" s="11"/>
      <c r="R272" s="10"/>
      <c r="S272" s="10">
        <v>43507905</v>
      </c>
      <c r="T272" s="10" t="s">
        <v>3365</v>
      </c>
      <c r="U272" s="10" t="s">
        <v>2594</v>
      </c>
      <c r="V272" s="10">
        <v>2710193200</v>
      </c>
      <c r="W272" s="10" t="s">
        <v>604</v>
      </c>
      <c r="X272" s="10" t="s">
        <v>3366</v>
      </c>
      <c r="Y272" s="10" t="s">
        <v>72</v>
      </c>
      <c r="Z272" s="10" t="s">
        <v>73</v>
      </c>
      <c r="AA272" s="10" t="s">
        <v>3367</v>
      </c>
      <c r="AB272" s="14" t="s">
        <v>713</v>
      </c>
    </row>
    <row r="273" spans="1:28" s="14" customFormat="1" ht="13" x14ac:dyDescent="0.35">
      <c r="A273" s="10">
        <v>43500853</v>
      </c>
      <c r="B273" s="10">
        <v>853</v>
      </c>
      <c r="C273" s="11" t="s">
        <v>3368</v>
      </c>
      <c r="D273" s="11"/>
      <c r="E273" s="11"/>
      <c r="F273" s="11" t="s">
        <v>46</v>
      </c>
      <c r="G273" s="10" t="s">
        <v>2634</v>
      </c>
      <c r="H273" s="41" t="s">
        <v>140</v>
      </c>
      <c r="I273" s="41" t="s">
        <v>709</v>
      </c>
      <c r="J273" s="10" t="s">
        <v>65</v>
      </c>
      <c r="K273" s="10" t="s">
        <v>66</v>
      </c>
      <c r="L273" s="10" t="s">
        <v>52</v>
      </c>
      <c r="M273" s="13" t="s">
        <v>6</v>
      </c>
      <c r="N273" s="10" t="s">
        <v>53</v>
      </c>
      <c r="O273" s="134"/>
      <c r="P273" s="15" t="s">
        <v>2577</v>
      </c>
      <c r="Q273" s="11"/>
      <c r="R273" s="10"/>
      <c r="S273" s="10">
        <v>43507853</v>
      </c>
      <c r="T273" s="10" t="s">
        <v>3369</v>
      </c>
      <c r="U273" s="10" t="s">
        <v>2594</v>
      </c>
      <c r="V273" s="10">
        <v>2710193200</v>
      </c>
      <c r="W273" s="10" t="s">
        <v>604</v>
      </c>
      <c r="X273" s="10" t="s">
        <v>3366</v>
      </c>
      <c r="Y273" s="10" t="s">
        <v>3355</v>
      </c>
      <c r="Z273" s="10" t="s">
        <v>73</v>
      </c>
      <c r="AA273" s="10" t="s">
        <v>3370</v>
      </c>
      <c r="AB273" s="14" t="s">
        <v>713</v>
      </c>
    </row>
    <row r="274" spans="1:28" s="14" customFormat="1" ht="13" x14ac:dyDescent="0.35">
      <c r="A274" s="10">
        <v>43507905</v>
      </c>
      <c r="B274" s="10">
        <v>905</v>
      </c>
      <c r="C274" s="11" t="s">
        <v>3365</v>
      </c>
      <c r="D274" s="11"/>
      <c r="E274" s="11"/>
      <c r="F274" s="11" t="s">
        <v>46</v>
      </c>
      <c r="G274" s="10" t="s">
        <v>735</v>
      </c>
      <c r="H274" s="41" t="s">
        <v>63</v>
      </c>
      <c r="I274" s="41" t="s">
        <v>709</v>
      </c>
      <c r="J274" s="10" t="s">
        <v>65</v>
      </c>
      <c r="K274" s="10" t="s">
        <v>66</v>
      </c>
      <c r="L274" s="10" t="s">
        <v>52</v>
      </c>
      <c r="M274" s="13">
        <v>41040</v>
      </c>
      <c r="N274" s="10" t="s">
        <v>53</v>
      </c>
      <c r="O274" s="134"/>
      <c r="P274" s="15" t="s">
        <v>2577</v>
      </c>
      <c r="Q274" s="11"/>
      <c r="R274" s="10"/>
      <c r="S274" s="10">
        <v>43509905</v>
      </c>
      <c r="T274" s="10" t="s">
        <v>724</v>
      </c>
      <c r="U274" s="10" t="s">
        <v>2594</v>
      </c>
      <c r="V274" s="10">
        <v>2710193200</v>
      </c>
      <c r="W274" s="10" t="s">
        <v>604</v>
      </c>
      <c r="X274" s="10" t="s">
        <v>3366</v>
      </c>
      <c r="Y274" s="10" t="s">
        <v>72</v>
      </c>
      <c r="Z274" s="10" t="s">
        <v>73</v>
      </c>
      <c r="AA274" s="10" t="s">
        <v>3367</v>
      </c>
      <c r="AB274" s="14" t="s">
        <v>713</v>
      </c>
    </row>
    <row r="275" spans="1:28" s="14" customFormat="1" ht="13" x14ac:dyDescent="0.35">
      <c r="A275" s="10">
        <v>43507907</v>
      </c>
      <c r="B275" s="10">
        <v>907</v>
      </c>
      <c r="C275" s="11" t="s">
        <v>3371</v>
      </c>
      <c r="D275" s="11"/>
      <c r="E275" s="11"/>
      <c r="F275" s="11" t="s">
        <v>46</v>
      </c>
      <c r="G275" s="10" t="s">
        <v>2583</v>
      </c>
      <c r="H275" s="41" t="s">
        <v>364</v>
      </c>
      <c r="I275" s="41" t="s">
        <v>709</v>
      </c>
      <c r="J275" s="10" t="s">
        <v>65</v>
      </c>
      <c r="K275" s="10" t="s">
        <v>66</v>
      </c>
      <c r="L275" s="10" t="s">
        <v>52</v>
      </c>
      <c r="M275" s="13">
        <v>41082</v>
      </c>
      <c r="N275" s="10" t="s">
        <v>53</v>
      </c>
      <c r="O275" s="134"/>
      <c r="P275" s="15" t="s">
        <v>2577</v>
      </c>
      <c r="Q275" s="11"/>
      <c r="R275" s="10"/>
      <c r="S275" s="10">
        <v>43509907</v>
      </c>
      <c r="T275" s="10" t="s">
        <v>3357</v>
      </c>
      <c r="U275" s="10" t="s">
        <v>2594</v>
      </c>
      <c r="V275" s="10">
        <v>2710193200</v>
      </c>
      <c r="W275" s="10" t="s">
        <v>604</v>
      </c>
      <c r="X275" s="10" t="s">
        <v>3366</v>
      </c>
      <c r="Y275" s="10" t="s">
        <v>3358</v>
      </c>
      <c r="Z275" s="10" t="s">
        <v>73</v>
      </c>
      <c r="AA275" s="10" t="s">
        <v>3372</v>
      </c>
      <c r="AB275" s="14" t="s">
        <v>713</v>
      </c>
    </row>
    <row r="276" spans="1:28" s="14" customFormat="1" ht="13" x14ac:dyDescent="0.35">
      <c r="A276" s="10">
        <v>43507853</v>
      </c>
      <c r="B276" s="10">
        <v>853</v>
      </c>
      <c r="C276" s="11" t="s">
        <v>3369</v>
      </c>
      <c r="D276" s="11"/>
      <c r="E276" s="11"/>
      <c r="F276" s="11" t="s">
        <v>46</v>
      </c>
      <c r="G276" s="10" t="s">
        <v>2634</v>
      </c>
      <c r="H276" s="41" t="s">
        <v>140</v>
      </c>
      <c r="I276" s="41" t="s">
        <v>709</v>
      </c>
      <c r="J276" s="10" t="s">
        <v>65</v>
      </c>
      <c r="K276" s="10" t="s">
        <v>66</v>
      </c>
      <c r="L276" s="10" t="s">
        <v>52</v>
      </c>
      <c r="M276" s="13">
        <v>41072</v>
      </c>
      <c r="N276" s="10" t="s">
        <v>53</v>
      </c>
      <c r="O276" s="134"/>
      <c r="P276" s="15" t="s">
        <v>2577</v>
      </c>
      <c r="Q276" s="11"/>
      <c r="R276" s="10"/>
      <c r="S276" s="10">
        <v>43509853</v>
      </c>
      <c r="T276" s="10" t="s">
        <v>3354</v>
      </c>
      <c r="U276" s="10" t="s">
        <v>2594</v>
      </c>
      <c r="V276" s="10">
        <v>2710193200</v>
      </c>
      <c r="W276" s="10" t="s">
        <v>604</v>
      </c>
      <c r="X276" s="10" t="s">
        <v>3366</v>
      </c>
      <c r="Y276" s="10" t="s">
        <v>3355</v>
      </c>
      <c r="Z276" s="10" t="s">
        <v>73</v>
      </c>
      <c r="AA276" s="10" t="s">
        <v>3370</v>
      </c>
      <c r="AB276" s="14" t="s">
        <v>713</v>
      </c>
    </row>
    <row r="277" spans="1:28" s="14" customFormat="1" ht="13" x14ac:dyDescent="0.35">
      <c r="A277" s="10">
        <v>43500809</v>
      </c>
      <c r="B277" s="10">
        <v>809</v>
      </c>
      <c r="C277" s="11" t="s">
        <v>3373</v>
      </c>
      <c r="D277" s="11"/>
      <c r="E277" s="11"/>
      <c r="F277" s="11" t="s">
        <v>46</v>
      </c>
      <c r="G277" s="10" t="s">
        <v>47</v>
      </c>
      <c r="H277" s="41" t="s">
        <v>48</v>
      </c>
      <c r="I277" s="41" t="s">
        <v>709</v>
      </c>
      <c r="J277" s="10" t="s">
        <v>65</v>
      </c>
      <c r="K277" s="10" t="s">
        <v>66</v>
      </c>
      <c r="L277" s="10" t="s">
        <v>52</v>
      </c>
      <c r="M277" s="13">
        <v>40850</v>
      </c>
      <c r="N277" s="10" t="s">
        <v>53</v>
      </c>
      <c r="O277" s="134"/>
      <c r="P277" s="15" t="s">
        <v>2577</v>
      </c>
      <c r="Q277" s="11"/>
      <c r="R277" s="10"/>
      <c r="S277" s="10">
        <v>43509809</v>
      </c>
      <c r="T277" s="10" t="s">
        <v>730</v>
      </c>
      <c r="U277" s="10" t="s">
        <v>2594</v>
      </c>
      <c r="V277" s="10">
        <v>2710193200</v>
      </c>
      <c r="W277" s="10" t="s">
        <v>604</v>
      </c>
      <c r="X277" s="10" t="s">
        <v>3366</v>
      </c>
      <c r="Y277" s="10" t="s">
        <v>360</v>
      </c>
      <c r="Z277" s="10" t="s">
        <v>88</v>
      </c>
      <c r="AA277" s="10" t="s">
        <v>3374</v>
      </c>
      <c r="AB277" s="14" t="s">
        <v>713</v>
      </c>
    </row>
    <row r="278" spans="1:28" s="14" customFormat="1" ht="13" x14ac:dyDescent="0.35">
      <c r="A278" s="10">
        <v>43520809</v>
      </c>
      <c r="B278" s="10">
        <v>809</v>
      </c>
      <c r="C278" s="11" t="s">
        <v>3375</v>
      </c>
      <c r="D278" s="10">
        <v>43520801</v>
      </c>
      <c r="E278" s="11" t="s">
        <v>3376</v>
      </c>
      <c r="F278" s="11" t="s">
        <v>46</v>
      </c>
      <c r="G278" s="10" t="s">
        <v>47</v>
      </c>
      <c r="H278" s="41" t="s">
        <v>48</v>
      </c>
      <c r="I278" s="41" t="s">
        <v>119</v>
      </c>
      <c r="J278" s="10" t="s">
        <v>65</v>
      </c>
      <c r="K278" s="10" t="s">
        <v>66</v>
      </c>
      <c r="L278" s="10" t="s">
        <v>67</v>
      </c>
      <c r="M278" s="13">
        <v>43709</v>
      </c>
      <c r="N278" s="10" t="s">
        <v>53</v>
      </c>
      <c r="O278" s="134"/>
      <c r="P278" s="15" t="s">
        <v>2577</v>
      </c>
      <c r="Q278" s="10" t="s">
        <v>3377</v>
      </c>
      <c r="R278" s="10" t="s">
        <v>54</v>
      </c>
      <c r="S278" s="10" t="s">
        <v>44</v>
      </c>
      <c r="T278" s="11" t="s">
        <v>44</v>
      </c>
      <c r="U278" s="10" t="s">
        <v>55</v>
      </c>
      <c r="V278" s="10">
        <v>2710193200</v>
      </c>
      <c r="W278" s="10" t="s">
        <v>83</v>
      </c>
      <c r="X278" s="10" t="s">
        <v>3378</v>
      </c>
      <c r="Y278" s="10" t="s">
        <v>360</v>
      </c>
      <c r="Z278" s="10" t="s">
        <v>565</v>
      </c>
      <c r="AA278" s="10" t="s">
        <v>3379</v>
      </c>
      <c r="AB278" s="14" t="s">
        <v>713</v>
      </c>
    </row>
    <row r="279" spans="1:28" s="14" customFormat="1" ht="13" x14ac:dyDescent="0.35">
      <c r="A279" s="10">
        <v>41074853</v>
      </c>
      <c r="B279" s="10">
        <v>853</v>
      </c>
      <c r="C279" s="11" t="s">
        <v>3380</v>
      </c>
      <c r="D279" s="11"/>
      <c r="E279" s="11"/>
      <c r="F279" s="11" t="s">
        <v>46</v>
      </c>
      <c r="G279" s="10" t="s">
        <v>2634</v>
      </c>
      <c r="H279" s="41" t="s">
        <v>140</v>
      </c>
      <c r="I279" s="41" t="s">
        <v>709</v>
      </c>
      <c r="J279" s="10" t="s">
        <v>65</v>
      </c>
      <c r="K279" s="10" t="s">
        <v>66</v>
      </c>
      <c r="L279" s="10" t="s">
        <v>67</v>
      </c>
      <c r="M279" s="13" t="s">
        <v>2577</v>
      </c>
      <c r="N279" s="10" t="s">
        <v>92</v>
      </c>
      <c r="O279" s="134"/>
      <c r="P279" s="15" t="s">
        <v>2577</v>
      </c>
      <c r="Q279" s="11"/>
      <c r="R279" s="10"/>
      <c r="S279" s="10" t="s">
        <v>536</v>
      </c>
      <c r="T279" s="10" t="s">
        <v>536</v>
      </c>
      <c r="U279" s="10" t="s">
        <v>2580</v>
      </c>
      <c r="V279" s="10">
        <v>2710193200</v>
      </c>
      <c r="W279" s="10" t="s">
        <v>604</v>
      </c>
      <c r="X279" s="10" t="s">
        <v>737</v>
      </c>
      <c r="Y279" s="10" t="s">
        <v>3355</v>
      </c>
      <c r="Z279" s="10" t="s">
        <v>73</v>
      </c>
      <c r="AA279" s="10" t="s">
        <v>3381</v>
      </c>
      <c r="AB279" s="14" t="s">
        <v>713</v>
      </c>
    </row>
    <row r="280" spans="1:28" s="14" customFormat="1" ht="13" x14ac:dyDescent="0.35">
      <c r="A280" s="10">
        <v>41063905</v>
      </c>
      <c r="B280" s="10">
        <v>905</v>
      </c>
      <c r="C280" s="11" t="s">
        <v>3382</v>
      </c>
      <c r="D280" s="10">
        <v>41063801</v>
      </c>
      <c r="E280" s="11" t="s">
        <v>284</v>
      </c>
      <c r="F280" s="11" t="s">
        <v>46</v>
      </c>
      <c r="G280" s="59" t="s">
        <v>62</v>
      </c>
      <c r="H280" s="41" t="s">
        <v>63</v>
      </c>
      <c r="I280" s="41" t="s">
        <v>709</v>
      </c>
      <c r="J280" s="10" t="s">
        <v>65</v>
      </c>
      <c r="K280" s="59" t="s">
        <v>66</v>
      </c>
      <c r="L280" s="59" t="s">
        <v>67</v>
      </c>
      <c r="M280" s="95">
        <v>43656</v>
      </c>
      <c r="N280" s="59" t="s">
        <v>92</v>
      </c>
      <c r="O280" s="135"/>
      <c r="P280" s="15" t="s">
        <v>2577</v>
      </c>
      <c r="Q280" s="10" t="s">
        <v>3383</v>
      </c>
      <c r="R280" s="10" t="s">
        <v>3384</v>
      </c>
      <c r="S280" s="10">
        <v>41074905</v>
      </c>
      <c r="T280" s="11" t="s">
        <v>728</v>
      </c>
      <c r="U280" s="10" t="s">
        <v>329</v>
      </c>
      <c r="V280" s="10">
        <v>2710193200</v>
      </c>
      <c r="W280" s="10" t="s">
        <v>70</v>
      </c>
      <c r="X280" s="10" t="s">
        <v>3385</v>
      </c>
      <c r="Y280" s="10" t="s">
        <v>72</v>
      </c>
      <c r="Z280" s="10" t="s">
        <v>73</v>
      </c>
      <c r="AA280" s="10" t="s">
        <v>3386</v>
      </c>
      <c r="AB280" s="14" t="s">
        <v>713</v>
      </c>
    </row>
    <row r="281" spans="1:28" s="14" customFormat="1" ht="13" x14ac:dyDescent="0.35">
      <c r="A281" s="10">
        <v>41063853</v>
      </c>
      <c r="B281" s="10">
        <v>853</v>
      </c>
      <c r="C281" s="11" t="s">
        <v>3387</v>
      </c>
      <c r="D281" s="11"/>
      <c r="E281" s="11"/>
      <c r="F281" s="11" t="s">
        <v>46</v>
      </c>
      <c r="G281" s="10" t="s">
        <v>2634</v>
      </c>
      <c r="H281" s="41" t="s">
        <v>140</v>
      </c>
      <c r="I281" s="41" t="s">
        <v>709</v>
      </c>
      <c r="J281" s="10" t="s">
        <v>65</v>
      </c>
      <c r="K281" s="10" t="s">
        <v>66</v>
      </c>
      <c r="L281" s="10" t="s">
        <v>52</v>
      </c>
      <c r="M281" s="13">
        <v>42046</v>
      </c>
      <c r="N281" s="10" t="s">
        <v>92</v>
      </c>
      <c r="O281" s="134"/>
      <c r="P281" s="15" t="s">
        <v>2577</v>
      </c>
      <c r="Q281" s="11"/>
      <c r="R281" s="10"/>
      <c r="S281" s="10" t="s">
        <v>536</v>
      </c>
      <c r="T281" s="10" t="s">
        <v>536</v>
      </c>
      <c r="U281" s="10" t="s">
        <v>2580</v>
      </c>
      <c r="V281" s="10">
        <v>2710193200</v>
      </c>
      <c r="W281" s="10" t="s">
        <v>604</v>
      </c>
      <c r="X281" s="10" t="s">
        <v>3385</v>
      </c>
      <c r="Y281" s="10" t="s">
        <v>3355</v>
      </c>
      <c r="Z281" s="10" t="s">
        <v>73</v>
      </c>
      <c r="AA281" s="10" t="s">
        <v>3388</v>
      </c>
      <c r="AB281" s="14" t="s">
        <v>713</v>
      </c>
    </row>
    <row r="282" spans="1:28" s="14" customFormat="1" ht="13" x14ac:dyDescent="0.35">
      <c r="A282" s="10">
        <v>41063907</v>
      </c>
      <c r="B282" s="10">
        <v>907</v>
      </c>
      <c r="C282" s="11" t="s">
        <v>3389</v>
      </c>
      <c r="D282" s="11"/>
      <c r="E282" s="11"/>
      <c r="F282" s="11" t="s">
        <v>46</v>
      </c>
      <c r="G282" s="10" t="s">
        <v>2583</v>
      </c>
      <c r="H282" s="41" t="s">
        <v>364</v>
      </c>
      <c r="I282" s="41" t="s">
        <v>709</v>
      </c>
      <c r="J282" s="10" t="s">
        <v>65</v>
      </c>
      <c r="K282" s="10" t="s">
        <v>66</v>
      </c>
      <c r="L282" s="10" t="s">
        <v>52</v>
      </c>
      <c r="M282" s="13">
        <v>41857</v>
      </c>
      <c r="N282" s="10" t="s">
        <v>92</v>
      </c>
      <c r="O282" s="134"/>
      <c r="P282" s="15" t="s">
        <v>2577</v>
      </c>
      <c r="Q282" s="11"/>
      <c r="R282" s="10"/>
      <c r="S282" s="10" t="s">
        <v>536</v>
      </c>
      <c r="T282" s="10" t="s">
        <v>536</v>
      </c>
      <c r="U282" s="10" t="s">
        <v>2580</v>
      </c>
      <c r="V282" s="10">
        <v>2710193200</v>
      </c>
      <c r="W282" s="10" t="s">
        <v>604</v>
      </c>
      <c r="X282" s="10" t="s">
        <v>3385</v>
      </c>
      <c r="Y282" s="10" t="s">
        <v>3358</v>
      </c>
      <c r="Z282" s="10" t="s">
        <v>73</v>
      </c>
      <c r="AA282" s="10" t="s">
        <v>3390</v>
      </c>
      <c r="AB282" s="14" t="s">
        <v>713</v>
      </c>
    </row>
    <row r="283" spans="1:28" s="14" customFormat="1" ht="13" x14ac:dyDescent="0.35">
      <c r="A283" s="10">
        <v>41063801</v>
      </c>
      <c r="B283" s="10">
        <v>801</v>
      </c>
      <c r="C283" s="11" t="s">
        <v>284</v>
      </c>
      <c r="D283" s="10">
        <v>41063801</v>
      </c>
      <c r="E283" s="11" t="s">
        <v>284</v>
      </c>
      <c r="F283" s="11" t="s">
        <v>46</v>
      </c>
      <c r="G283" s="59" t="s">
        <v>79</v>
      </c>
      <c r="H283" s="41" t="s">
        <v>79</v>
      </c>
      <c r="I283" s="41" t="s">
        <v>709</v>
      </c>
      <c r="J283" s="10" t="s">
        <v>65</v>
      </c>
      <c r="K283" s="59" t="s">
        <v>66</v>
      </c>
      <c r="L283" s="59" t="s">
        <v>67</v>
      </c>
      <c r="M283" s="95">
        <v>43656</v>
      </c>
      <c r="N283" s="59" t="s">
        <v>92</v>
      </c>
      <c r="O283" s="135"/>
      <c r="P283" s="15" t="s">
        <v>2577</v>
      </c>
      <c r="Q283" s="10" t="s">
        <v>44</v>
      </c>
      <c r="R283" s="10" t="s">
        <v>54</v>
      </c>
      <c r="S283" s="10">
        <v>41074801</v>
      </c>
      <c r="T283" s="11" t="s">
        <v>734</v>
      </c>
      <c r="U283" s="10" t="s">
        <v>329</v>
      </c>
      <c r="V283" s="10">
        <v>2710193200</v>
      </c>
      <c r="W283" s="10" t="s">
        <v>44</v>
      </c>
      <c r="X283" s="10" t="s">
        <v>3385</v>
      </c>
      <c r="Y283" s="10" t="s">
        <v>391</v>
      </c>
      <c r="Z283" s="10" t="s">
        <v>392</v>
      </c>
      <c r="AA283" s="10" t="s">
        <v>3391</v>
      </c>
      <c r="AB283" s="14" t="s">
        <v>713</v>
      </c>
    </row>
    <row r="284" spans="1:28" s="14" customFormat="1" ht="13" x14ac:dyDescent="0.35">
      <c r="A284" s="10">
        <v>41063967</v>
      </c>
      <c r="B284" s="10">
        <v>967</v>
      </c>
      <c r="C284" s="11" t="s">
        <v>3392</v>
      </c>
      <c r="D284" s="10">
        <v>41063801</v>
      </c>
      <c r="E284" s="11" t="s">
        <v>284</v>
      </c>
      <c r="F284" s="11" t="s">
        <v>46</v>
      </c>
      <c r="G284" s="10" t="s">
        <v>151</v>
      </c>
      <c r="H284" s="41" t="s">
        <v>86</v>
      </c>
      <c r="I284" s="41" t="s">
        <v>709</v>
      </c>
      <c r="J284" s="10" t="s">
        <v>65</v>
      </c>
      <c r="K284" s="10" t="s">
        <v>66</v>
      </c>
      <c r="L284" s="10" t="s">
        <v>67</v>
      </c>
      <c r="M284" s="13">
        <v>43656</v>
      </c>
      <c r="N284" s="10" t="s">
        <v>92</v>
      </c>
      <c r="O284" s="134"/>
      <c r="P284" s="15" t="s">
        <v>2577</v>
      </c>
      <c r="Q284" s="10" t="s">
        <v>3393</v>
      </c>
      <c r="R284" s="10" t="s">
        <v>54</v>
      </c>
      <c r="S284" s="10">
        <v>41074967</v>
      </c>
      <c r="T284" s="11" t="s">
        <v>743</v>
      </c>
      <c r="U284" s="10" t="s">
        <v>329</v>
      </c>
      <c r="V284" s="10">
        <v>2710193200</v>
      </c>
      <c r="W284" s="10" t="s">
        <v>83</v>
      </c>
      <c r="X284" s="10" t="s">
        <v>3385</v>
      </c>
      <c r="Y284" s="10" t="s">
        <v>87</v>
      </c>
      <c r="Z284" s="10" t="s">
        <v>88</v>
      </c>
      <c r="AA284" s="10" t="s">
        <v>3394</v>
      </c>
      <c r="AB284" s="14" t="s">
        <v>713</v>
      </c>
    </row>
    <row r="285" spans="1:28" s="14" customFormat="1" ht="13" x14ac:dyDescent="0.35">
      <c r="A285" s="10">
        <v>43504853</v>
      </c>
      <c r="B285" s="10">
        <v>853</v>
      </c>
      <c r="C285" s="11" t="s">
        <v>3395</v>
      </c>
      <c r="D285" s="11"/>
      <c r="E285" s="11"/>
      <c r="F285" s="11" t="s">
        <v>46</v>
      </c>
      <c r="G285" s="10" t="s">
        <v>2634</v>
      </c>
      <c r="H285" s="41" t="s">
        <v>140</v>
      </c>
      <c r="I285" s="41" t="s">
        <v>709</v>
      </c>
      <c r="J285" s="10" t="s">
        <v>65</v>
      </c>
      <c r="K285" s="10" t="s">
        <v>66</v>
      </c>
      <c r="L285" s="10" t="s">
        <v>52</v>
      </c>
      <c r="M285" s="13" t="s">
        <v>6</v>
      </c>
      <c r="N285" s="10" t="s">
        <v>92</v>
      </c>
      <c r="O285" s="134"/>
      <c r="P285" s="15" t="s">
        <v>2577</v>
      </c>
      <c r="Q285" s="11"/>
      <c r="R285" s="10"/>
      <c r="S285" s="10">
        <v>45308853</v>
      </c>
      <c r="T285" s="10" t="s">
        <v>3396</v>
      </c>
      <c r="U285" s="10" t="s">
        <v>2594</v>
      </c>
      <c r="V285" s="10">
        <v>2710193200</v>
      </c>
      <c r="W285" s="10" t="s">
        <v>604</v>
      </c>
      <c r="X285" s="10" t="s">
        <v>737</v>
      </c>
      <c r="Y285" s="10" t="s">
        <v>3355</v>
      </c>
      <c r="Z285" s="10" t="s">
        <v>73</v>
      </c>
      <c r="AA285" s="10" t="s">
        <v>3381</v>
      </c>
      <c r="AB285" s="14" t="s">
        <v>713</v>
      </c>
    </row>
    <row r="286" spans="1:28" s="14" customFormat="1" ht="13" x14ac:dyDescent="0.35">
      <c r="A286" s="10">
        <v>43504801</v>
      </c>
      <c r="B286" s="10">
        <v>801</v>
      </c>
      <c r="C286" s="11" t="s">
        <v>3397</v>
      </c>
      <c r="D286" s="11"/>
      <c r="E286" s="11"/>
      <c r="F286" s="11" t="s">
        <v>46</v>
      </c>
      <c r="G286" s="10" t="s">
        <v>79</v>
      </c>
      <c r="H286" s="41" t="s">
        <v>79</v>
      </c>
      <c r="I286" s="41" t="s">
        <v>709</v>
      </c>
      <c r="J286" s="10" t="s">
        <v>65</v>
      </c>
      <c r="K286" s="10" t="s">
        <v>66</v>
      </c>
      <c r="L286" s="10" t="s">
        <v>52</v>
      </c>
      <c r="M286" s="13">
        <v>41180</v>
      </c>
      <c r="N286" s="10" t="s">
        <v>92</v>
      </c>
      <c r="O286" s="134"/>
      <c r="P286" s="15" t="s">
        <v>2577</v>
      </c>
      <c r="Q286" s="11"/>
      <c r="R286" s="10"/>
      <c r="S286" s="10">
        <v>41063801</v>
      </c>
      <c r="T286" s="10" t="s">
        <v>284</v>
      </c>
      <c r="U286" s="10" t="s">
        <v>2594</v>
      </c>
      <c r="V286" s="10">
        <v>2710193200</v>
      </c>
      <c r="W286" s="10" t="s">
        <v>44</v>
      </c>
      <c r="X286" s="10" t="s">
        <v>737</v>
      </c>
      <c r="Y286" s="10" t="s">
        <v>391</v>
      </c>
      <c r="Z286" s="10" t="s">
        <v>392</v>
      </c>
      <c r="AA286" s="10" t="s">
        <v>3398</v>
      </c>
      <c r="AB286" s="14" t="s">
        <v>713</v>
      </c>
    </row>
    <row r="287" spans="1:28" s="14" customFormat="1" ht="13" x14ac:dyDescent="0.35">
      <c r="A287" s="10">
        <v>45308905</v>
      </c>
      <c r="B287" s="10">
        <v>905</v>
      </c>
      <c r="C287" s="11" t="s">
        <v>3399</v>
      </c>
      <c r="D287" s="11"/>
      <c r="E287" s="11"/>
      <c r="F287" s="11" t="s">
        <v>46</v>
      </c>
      <c r="G287" s="10" t="s">
        <v>735</v>
      </c>
      <c r="H287" s="41" t="s">
        <v>63</v>
      </c>
      <c r="I287" s="41" t="s">
        <v>709</v>
      </c>
      <c r="J287" s="10" t="s">
        <v>65</v>
      </c>
      <c r="K287" s="10" t="s">
        <v>66</v>
      </c>
      <c r="L287" s="10" t="s">
        <v>52</v>
      </c>
      <c r="M287" s="13">
        <v>41045</v>
      </c>
      <c r="N287" s="10" t="s">
        <v>92</v>
      </c>
      <c r="O287" s="134"/>
      <c r="P287" s="15" t="s">
        <v>2577</v>
      </c>
      <c r="Q287" s="11"/>
      <c r="R287" s="10"/>
      <c r="S287" s="10">
        <v>41063905</v>
      </c>
      <c r="T287" s="10" t="s">
        <v>3382</v>
      </c>
      <c r="U287" s="10" t="s">
        <v>2594</v>
      </c>
      <c r="V287" s="10">
        <v>2710193200</v>
      </c>
      <c r="W287" s="10" t="s">
        <v>604</v>
      </c>
      <c r="X287" s="10" t="s">
        <v>737</v>
      </c>
      <c r="Y287" s="10" t="s">
        <v>72</v>
      </c>
      <c r="Z287" s="10" t="s">
        <v>73</v>
      </c>
      <c r="AA287" s="10" t="s">
        <v>738</v>
      </c>
      <c r="AB287" s="14" t="s">
        <v>713</v>
      </c>
    </row>
    <row r="288" spans="1:28" s="14" customFormat="1" ht="13" x14ac:dyDescent="0.35">
      <c r="A288" s="10">
        <v>45308853</v>
      </c>
      <c r="B288" s="10">
        <v>853</v>
      </c>
      <c r="C288" s="11" t="s">
        <v>3396</v>
      </c>
      <c r="D288" s="11"/>
      <c r="E288" s="11"/>
      <c r="F288" s="11" t="s">
        <v>46</v>
      </c>
      <c r="G288" s="10" t="s">
        <v>139</v>
      </c>
      <c r="H288" s="41" t="s">
        <v>140</v>
      </c>
      <c r="I288" s="41" t="s">
        <v>709</v>
      </c>
      <c r="J288" s="10" t="s">
        <v>65</v>
      </c>
      <c r="K288" s="10" t="s">
        <v>66</v>
      </c>
      <c r="L288" s="10" t="s">
        <v>52</v>
      </c>
      <c r="M288" s="13">
        <v>41061</v>
      </c>
      <c r="N288" s="10" t="s">
        <v>92</v>
      </c>
      <c r="O288" s="134"/>
      <c r="P288" s="15" t="s">
        <v>2577</v>
      </c>
      <c r="Q288" s="11"/>
      <c r="R288" s="10"/>
      <c r="S288" s="10">
        <v>41063853</v>
      </c>
      <c r="T288" s="10" t="s">
        <v>3387</v>
      </c>
      <c r="U288" s="10" t="s">
        <v>2594</v>
      </c>
      <c r="V288" s="10">
        <v>2710193200</v>
      </c>
      <c r="W288" s="10" t="s">
        <v>604</v>
      </c>
      <c r="X288" s="10" t="s">
        <v>737</v>
      </c>
      <c r="Y288" s="10" t="s">
        <v>3355</v>
      </c>
      <c r="Z288" s="10" t="s">
        <v>73</v>
      </c>
      <c r="AA288" s="10" t="s">
        <v>3381</v>
      </c>
      <c r="AB288" s="14" t="s">
        <v>713</v>
      </c>
    </row>
    <row r="289" spans="1:28" s="14" customFormat="1" ht="13" x14ac:dyDescent="0.35">
      <c r="A289" s="10">
        <v>45308907</v>
      </c>
      <c r="B289" s="10">
        <v>907</v>
      </c>
      <c r="C289" s="11" t="s">
        <v>3400</v>
      </c>
      <c r="D289" s="11"/>
      <c r="E289" s="11"/>
      <c r="F289" s="11" t="s">
        <v>46</v>
      </c>
      <c r="G289" s="10" t="s">
        <v>2583</v>
      </c>
      <c r="H289" s="41" t="s">
        <v>364</v>
      </c>
      <c r="I289" s="41" t="s">
        <v>709</v>
      </c>
      <c r="J289" s="10" t="s">
        <v>65</v>
      </c>
      <c r="K289" s="10" t="s">
        <v>66</v>
      </c>
      <c r="L289" s="10" t="s">
        <v>52</v>
      </c>
      <c r="M289" s="13">
        <v>41094</v>
      </c>
      <c r="N289" s="10" t="s">
        <v>92</v>
      </c>
      <c r="O289" s="134"/>
      <c r="P289" s="15" t="s">
        <v>2577</v>
      </c>
      <c r="Q289" s="11"/>
      <c r="R289" s="10"/>
      <c r="S289" s="10">
        <v>41063907</v>
      </c>
      <c r="T289" s="10" t="s">
        <v>3389</v>
      </c>
      <c r="U289" s="10" t="s">
        <v>2594</v>
      </c>
      <c r="V289" s="10">
        <v>2710193200</v>
      </c>
      <c r="W289" s="10" t="s">
        <v>604</v>
      </c>
      <c r="X289" s="10" t="s">
        <v>737</v>
      </c>
      <c r="Y289" s="10" t="s">
        <v>3358</v>
      </c>
      <c r="Z289" s="10" t="s">
        <v>73</v>
      </c>
      <c r="AA289" s="10" t="s">
        <v>3401</v>
      </c>
      <c r="AB289" s="14" t="s">
        <v>713</v>
      </c>
    </row>
    <row r="290" spans="1:28" s="14" customFormat="1" ht="13" x14ac:dyDescent="0.35">
      <c r="A290" s="10">
        <v>43504809</v>
      </c>
      <c r="B290" s="10">
        <v>809</v>
      </c>
      <c r="C290" s="11" t="s">
        <v>3402</v>
      </c>
      <c r="D290" s="11"/>
      <c r="E290" s="11"/>
      <c r="F290" s="11" t="s">
        <v>46</v>
      </c>
      <c r="G290" s="10" t="s">
        <v>47</v>
      </c>
      <c r="H290" s="41" t="s">
        <v>48</v>
      </c>
      <c r="I290" s="41" t="s">
        <v>709</v>
      </c>
      <c r="J290" s="10" t="s">
        <v>65</v>
      </c>
      <c r="K290" s="10" t="s">
        <v>66</v>
      </c>
      <c r="L290" s="10" t="s">
        <v>52</v>
      </c>
      <c r="M290" s="13">
        <v>40830</v>
      </c>
      <c r="N290" s="10" t="s">
        <v>92</v>
      </c>
      <c r="O290" s="134"/>
      <c r="P290" s="15" t="s">
        <v>2577</v>
      </c>
      <c r="Q290" s="11"/>
      <c r="R290" s="10"/>
      <c r="S290" s="10">
        <v>41063809</v>
      </c>
      <c r="T290" s="10" t="s">
        <v>746</v>
      </c>
      <c r="U290" s="10" t="s">
        <v>2594</v>
      </c>
      <c r="V290" s="10">
        <v>2710193200</v>
      </c>
      <c r="W290" s="10" t="s">
        <v>604</v>
      </c>
      <c r="X290" s="10" t="s">
        <v>737</v>
      </c>
      <c r="Y290" s="10" t="s">
        <v>360</v>
      </c>
      <c r="Z290" s="10" t="s">
        <v>88</v>
      </c>
      <c r="AA290" s="10" t="s">
        <v>742</v>
      </c>
      <c r="AB290" s="14" t="s">
        <v>713</v>
      </c>
    </row>
    <row r="291" spans="1:28" s="14" customFormat="1" ht="13" x14ac:dyDescent="0.35">
      <c r="A291" s="10">
        <v>43505907</v>
      </c>
      <c r="B291" s="10">
        <v>907</v>
      </c>
      <c r="C291" s="11" t="s">
        <v>3403</v>
      </c>
      <c r="D291" s="11"/>
      <c r="E291" s="11"/>
      <c r="F291" s="11" t="s">
        <v>46</v>
      </c>
      <c r="G291" s="10" t="s">
        <v>2583</v>
      </c>
      <c r="H291" s="41" t="s">
        <v>364</v>
      </c>
      <c r="I291" s="41" t="s">
        <v>709</v>
      </c>
      <c r="J291" s="10" t="s">
        <v>65</v>
      </c>
      <c r="K291" s="10" t="s">
        <v>66</v>
      </c>
      <c r="L291" s="10" t="s">
        <v>52</v>
      </c>
      <c r="M291" s="13" t="s">
        <v>6</v>
      </c>
      <c r="N291" s="10" t="s">
        <v>92</v>
      </c>
      <c r="O291" s="134"/>
      <c r="P291" s="15" t="s">
        <v>2577</v>
      </c>
      <c r="Q291" s="11"/>
      <c r="R291" s="10"/>
      <c r="S291" s="10">
        <v>43506907</v>
      </c>
      <c r="T291" s="10" t="s">
        <v>3404</v>
      </c>
      <c r="U291" s="10" t="s">
        <v>2594</v>
      </c>
      <c r="V291" s="10">
        <v>2710193200</v>
      </c>
      <c r="W291" s="10" t="s">
        <v>604</v>
      </c>
      <c r="X291" s="10" t="s">
        <v>3405</v>
      </c>
      <c r="Y291" s="10" t="s">
        <v>3406</v>
      </c>
      <c r="Z291" s="10" t="s">
        <v>73</v>
      </c>
      <c r="AA291" s="10" t="s">
        <v>3407</v>
      </c>
      <c r="AB291" s="14" t="s">
        <v>713</v>
      </c>
    </row>
    <row r="292" spans="1:28" s="14" customFormat="1" ht="13" x14ac:dyDescent="0.35">
      <c r="A292" s="10">
        <v>43506905</v>
      </c>
      <c r="B292" s="10">
        <v>905</v>
      </c>
      <c r="C292" s="11" t="s">
        <v>3408</v>
      </c>
      <c r="D292" s="11"/>
      <c r="E292" s="11"/>
      <c r="F292" s="11" t="s">
        <v>46</v>
      </c>
      <c r="G292" s="10" t="s">
        <v>735</v>
      </c>
      <c r="H292" s="41" t="s">
        <v>63</v>
      </c>
      <c r="I292" s="41" t="s">
        <v>709</v>
      </c>
      <c r="J292" s="10" t="s">
        <v>65</v>
      </c>
      <c r="K292" s="10" t="s">
        <v>66</v>
      </c>
      <c r="L292" s="10" t="s">
        <v>52</v>
      </c>
      <c r="M292" s="13" t="s">
        <v>6</v>
      </c>
      <c r="N292" s="10" t="s">
        <v>92</v>
      </c>
      <c r="O292" s="134"/>
      <c r="P292" s="15" t="s">
        <v>2577</v>
      </c>
      <c r="Q292" s="11"/>
      <c r="R292" s="10"/>
      <c r="S292" s="10">
        <v>43508905</v>
      </c>
      <c r="T292" s="10" t="s">
        <v>3409</v>
      </c>
      <c r="U292" s="10" t="s">
        <v>2594</v>
      </c>
      <c r="V292" s="10">
        <v>2710193200</v>
      </c>
      <c r="W292" s="10" t="s">
        <v>604</v>
      </c>
      <c r="X292" s="10" t="s">
        <v>3405</v>
      </c>
      <c r="Y292" s="10" t="s">
        <v>2624</v>
      </c>
      <c r="Z292" s="10" t="s">
        <v>73</v>
      </c>
      <c r="AA292" s="10" t="s">
        <v>3410</v>
      </c>
      <c r="AB292" s="14" t="s">
        <v>713</v>
      </c>
    </row>
    <row r="293" spans="1:28" s="14" customFormat="1" ht="13" x14ac:dyDescent="0.35">
      <c r="A293" s="10">
        <v>43506907</v>
      </c>
      <c r="B293" s="10">
        <v>907</v>
      </c>
      <c r="C293" s="11" t="s">
        <v>3404</v>
      </c>
      <c r="D293" s="11"/>
      <c r="E293" s="11"/>
      <c r="F293" s="11" t="s">
        <v>46</v>
      </c>
      <c r="G293" s="10" t="s">
        <v>2583</v>
      </c>
      <c r="H293" s="41" t="s">
        <v>364</v>
      </c>
      <c r="I293" s="41" t="s">
        <v>709</v>
      </c>
      <c r="J293" s="10" t="s">
        <v>65</v>
      </c>
      <c r="K293" s="10" t="s">
        <v>66</v>
      </c>
      <c r="L293" s="10" t="s">
        <v>52</v>
      </c>
      <c r="M293" s="13" t="s">
        <v>6</v>
      </c>
      <c r="N293" s="10" t="s">
        <v>92</v>
      </c>
      <c r="O293" s="134"/>
      <c r="P293" s="15" t="s">
        <v>2577</v>
      </c>
      <c r="Q293" s="11"/>
      <c r="R293" s="10"/>
      <c r="S293" s="10">
        <v>43508907</v>
      </c>
      <c r="T293" s="10" t="s">
        <v>3411</v>
      </c>
      <c r="U293" s="10" t="s">
        <v>2594</v>
      </c>
      <c r="V293" s="10">
        <v>2710193200</v>
      </c>
      <c r="W293" s="10" t="s">
        <v>604</v>
      </c>
      <c r="X293" s="10" t="s">
        <v>3405</v>
      </c>
      <c r="Y293" s="10" t="s">
        <v>3406</v>
      </c>
      <c r="Z293" s="10" t="s">
        <v>73</v>
      </c>
      <c r="AA293" s="10" t="s">
        <v>3407</v>
      </c>
      <c r="AB293" s="14" t="s">
        <v>713</v>
      </c>
    </row>
    <row r="294" spans="1:28" s="14" customFormat="1" ht="13" x14ac:dyDescent="0.35">
      <c r="A294" s="10">
        <v>41069905</v>
      </c>
      <c r="B294" s="10">
        <v>905</v>
      </c>
      <c r="C294" s="11" t="s">
        <v>3412</v>
      </c>
      <c r="D294" s="11"/>
      <c r="E294" s="11"/>
      <c r="F294" s="11" t="s">
        <v>46</v>
      </c>
      <c r="G294" s="10" t="s">
        <v>735</v>
      </c>
      <c r="H294" s="41" t="s">
        <v>63</v>
      </c>
      <c r="I294" s="41" t="s">
        <v>709</v>
      </c>
      <c r="J294" s="10" t="s">
        <v>65</v>
      </c>
      <c r="K294" s="10" t="s">
        <v>66</v>
      </c>
      <c r="L294" s="10" t="s">
        <v>52</v>
      </c>
      <c r="M294" s="13">
        <v>41862</v>
      </c>
      <c r="N294" s="10" t="s">
        <v>92</v>
      </c>
      <c r="O294" s="134"/>
      <c r="P294" s="15" t="s">
        <v>2577</v>
      </c>
      <c r="Q294" s="11"/>
      <c r="R294" s="10"/>
      <c r="S294" s="10">
        <v>41054905</v>
      </c>
      <c r="T294" s="10" t="s">
        <v>3413</v>
      </c>
      <c r="U294" s="10" t="s">
        <v>2594</v>
      </c>
      <c r="V294" s="10">
        <v>2710193200</v>
      </c>
      <c r="W294" s="10" t="s">
        <v>604</v>
      </c>
      <c r="X294" s="10" t="s">
        <v>3405</v>
      </c>
      <c r="Y294" s="10" t="s">
        <v>2624</v>
      </c>
      <c r="Z294" s="10" t="s">
        <v>73</v>
      </c>
      <c r="AA294" s="10" t="s">
        <v>3410</v>
      </c>
      <c r="AB294" s="14" t="s">
        <v>713</v>
      </c>
    </row>
    <row r="295" spans="1:28" s="14" customFormat="1" ht="13" x14ac:dyDescent="0.35">
      <c r="A295" s="10">
        <v>41069907</v>
      </c>
      <c r="B295" s="10">
        <v>907</v>
      </c>
      <c r="C295" s="11" t="s">
        <v>3414</v>
      </c>
      <c r="D295" s="11"/>
      <c r="E295" s="11"/>
      <c r="F295" s="11" t="s">
        <v>46</v>
      </c>
      <c r="G295" s="10" t="s">
        <v>2583</v>
      </c>
      <c r="H295" s="41" t="s">
        <v>364</v>
      </c>
      <c r="I295" s="41" t="s">
        <v>709</v>
      </c>
      <c r="J295" s="10" t="s">
        <v>65</v>
      </c>
      <c r="K295" s="10" t="s">
        <v>66</v>
      </c>
      <c r="L295" s="10" t="s">
        <v>52</v>
      </c>
      <c r="M295" s="13">
        <v>41878</v>
      </c>
      <c r="N295" s="10" t="s">
        <v>92</v>
      </c>
      <c r="O295" s="134"/>
      <c r="P295" s="15" t="s">
        <v>2577</v>
      </c>
      <c r="Q295" s="11"/>
      <c r="R295" s="10"/>
      <c r="S295" s="10" t="s">
        <v>536</v>
      </c>
      <c r="T295" s="10" t="s">
        <v>536</v>
      </c>
      <c r="U295" s="10" t="s">
        <v>2580</v>
      </c>
      <c r="V295" s="10">
        <v>2710193200</v>
      </c>
      <c r="W295" s="10" t="s">
        <v>604</v>
      </c>
      <c r="X295" s="10" t="s">
        <v>3405</v>
      </c>
      <c r="Y295" s="10" t="s">
        <v>3406</v>
      </c>
      <c r="Z295" s="10" t="s">
        <v>73</v>
      </c>
      <c r="AA295" s="10" t="s">
        <v>3407</v>
      </c>
      <c r="AB295" s="14" t="s">
        <v>713</v>
      </c>
    </row>
    <row r="296" spans="1:28" s="14" customFormat="1" ht="13" x14ac:dyDescent="0.35">
      <c r="A296" s="10">
        <v>43508905</v>
      </c>
      <c r="B296" s="10">
        <v>905</v>
      </c>
      <c r="C296" s="11" t="s">
        <v>3409</v>
      </c>
      <c r="D296" s="11"/>
      <c r="E296" s="11"/>
      <c r="F296" s="11" t="s">
        <v>46</v>
      </c>
      <c r="G296" s="10" t="s">
        <v>735</v>
      </c>
      <c r="H296" s="41" t="s">
        <v>63</v>
      </c>
      <c r="I296" s="41" t="s">
        <v>709</v>
      </c>
      <c r="J296" s="10" t="s">
        <v>65</v>
      </c>
      <c r="K296" s="10" t="s">
        <v>66</v>
      </c>
      <c r="L296" s="10" t="s">
        <v>52</v>
      </c>
      <c r="M296" s="13">
        <v>41107</v>
      </c>
      <c r="N296" s="10" t="s">
        <v>92</v>
      </c>
      <c r="O296" s="134"/>
      <c r="P296" s="15" t="s">
        <v>2577</v>
      </c>
      <c r="Q296" s="11"/>
      <c r="R296" s="10"/>
      <c r="S296" s="10">
        <v>41069905</v>
      </c>
      <c r="T296" s="10" t="s">
        <v>3412</v>
      </c>
      <c r="U296" s="10" t="s">
        <v>2594</v>
      </c>
      <c r="V296" s="10">
        <v>2710193200</v>
      </c>
      <c r="W296" s="10" t="s">
        <v>604</v>
      </c>
      <c r="X296" s="10" t="s">
        <v>3405</v>
      </c>
      <c r="Y296" s="10" t="s">
        <v>2624</v>
      </c>
      <c r="Z296" s="10" t="s">
        <v>73</v>
      </c>
      <c r="AA296" s="10" t="s">
        <v>3410</v>
      </c>
      <c r="AB296" s="14" t="s">
        <v>713</v>
      </c>
    </row>
    <row r="297" spans="1:28" s="14" customFormat="1" ht="13" x14ac:dyDescent="0.35">
      <c r="A297" s="10">
        <v>43508907</v>
      </c>
      <c r="B297" s="10">
        <v>907</v>
      </c>
      <c r="C297" s="11" t="s">
        <v>3411</v>
      </c>
      <c r="D297" s="11"/>
      <c r="E297" s="11"/>
      <c r="F297" s="11" t="s">
        <v>46</v>
      </c>
      <c r="G297" s="10" t="s">
        <v>2583</v>
      </c>
      <c r="H297" s="41" t="s">
        <v>364</v>
      </c>
      <c r="I297" s="41" t="s">
        <v>709</v>
      </c>
      <c r="J297" s="10" t="s">
        <v>65</v>
      </c>
      <c r="K297" s="10" t="s">
        <v>66</v>
      </c>
      <c r="L297" s="10" t="s">
        <v>52</v>
      </c>
      <c r="M297" s="13">
        <v>41180</v>
      </c>
      <c r="N297" s="10" t="s">
        <v>92</v>
      </c>
      <c r="O297" s="134"/>
      <c r="P297" s="15" t="s">
        <v>2577</v>
      </c>
      <c r="Q297" s="11"/>
      <c r="R297" s="10"/>
      <c r="S297" s="10">
        <v>41069907</v>
      </c>
      <c r="T297" s="10" t="s">
        <v>3414</v>
      </c>
      <c r="U297" s="10" t="s">
        <v>2594</v>
      </c>
      <c r="V297" s="10">
        <v>2710193200</v>
      </c>
      <c r="W297" s="10" t="s">
        <v>604</v>
      </c>
      <c r="X297" s="10" t="s">
        <v>3405</v>
      </c>
      <c r="Y297" s="10" t="s">
        <v>3406</v>
      </c>
      <c r="Z297" s="10" t="s">
        <v>73</v>
      </c>
      <c r="AA297" s="10" t="s">
        <v>3407</v>
      </c>
      <c r="AB297" s="14" t="s">
        <v>713</v>
      </c>
    </row>
    <row r="298" spans="1:28" s="14" customFormat="1" ht="13" x14ac:dyDescent="0.35">
      <c r="A298" s="10">
        <v>43508809</v>
      </c>
      <c r="B298" s="10">
        <v>809</v>
      </c>
      <c r="C298" s="11" t="s">
        <v>3415</v>
      </c>
      <c r="D298" s="11"/>
      <c r="E298" s="11"/>
      <c r="F298" s="11" t="s">
        <v>46</v>
      </c>
      <c r="G298" s="10" t="s">
        <v>47</v>
      </c>
      <c r="H298" s="41" t="s">
        <v>48</v>
      </c>
      <c r="I298" s="41" t="s">
        <v>709</v>
      </c>
      <c r="J298" s="10" t="s">
        <v>65</v>
      </c>
      <c r="K298" s="10" t="s">
        <v>66</v>
      </c>
      <c r="L298" s="10" t="s">
        <v>52</v>
      </c>
      <c r="M298" s="13">
        <v>41114</v>
      </c>
      <c r="N298" s="10" t="s">
        <v>92</v>
      </c>
      <c r="O298" s="134"/>
      <c r="P298" s="15" t="s">
        <v>2577</v>
      </c>
      <c r="Q298" s="11"/>
      <c r="R298" s="10"/>
      <c r="S298" s="10">
        <v>41069809</v>
      </c>
      <c r="T298" s="10" t="s">
        <v>3416</v>
      </c>
      <c r="U298" s="10" t="s">
        <v>2594</v>
      </c>
      <c r="V298" s="10">
        <v>2710193200</v>
      </c>
      <c r="W298" s="10" t="s">
        <v>604</v>
      </c>
      <c r="X298" s="10" t="s">
        <v>3405</v>
      </c>
      <c r="Y298" s="10" t="s">
        <v>360</v>
      </c>
      <c r="Z298" s="10" t="s">
        <v>88</v>
      </c>
      <c r="AA298" s="10" t="s">
        <v>3417</v>
      </c>
      <c r="AB298" s="14" t="s">
        <v>713</v>
      </c>
    </row>
    <row r="299" spans="1:28" s="14" customFormat="1" ht="13" x14ac:dyDescent="0.35">
      <c r="A299" s="10">
        <v>41069801</v>
      </c>
      <c r="B299" s="10">
        <v>801</v>
      </c>
      <c r="C299" s="11" t="s">
        <v>3418</v>
      </c>
      <c r="D299" s="11"/>
      <c r="E299" s="11"/>
      <c r="F299" s="11" t="s">
        <v>46</v>
      </c>
      <c r="G299" s="10" t="s">
        <v>79</v>
      </c>
      <c r="H299" s="41" t="s">
        <v>79</v>
      </c>
      <c r="I299" s="41" t="s">
        <v>709</v>
      </c>
      <c r="J299" s="10" t="s">
        <v>65</v>
      </c>
      <c r="K299" s="10" t="s">
        <v>66</v>
      </c>
      <c r="L299" s="10" t="s">
        <v>67</v>
      </c>
      <c r="M299" s="13">
        <v>41974</v>
      </c>
      <c r="N299" s="10" t="s">
        <v>92</v>
      </c>
      <c r="O299" s="134"/>
      <c r="P299" s="15" t="s">
        <v>2577</v>
      </c>
      <c r="Q299" s="11"/>
      <c r="R299" s="10"/>
      <c r="S299" s="10" t="s">
        <v>536</v>
      </c>
      <c r="T299" s="10" t="s">
        <v>536</v>
      </c>
      <c r="U299" s="10" t="s">
        <v>2580</v>
      </c>
      <c r="V299" s="10">
        <v>2710193200</v>
      </c>
      <c r="W299" s="10" t="s">
        <v>44</v>
      </c>
      <c r="X299" s="10" t="s">
        <v>3405</v>
      </c>
      <c r="Y299" s="10" t="s">
        <v>391</v>
      </c>
      <c r="Z299" s="10" t="s">
        <v>392</v>
      </c>
      <c r="AA299" s="10" t="s">
        <v>3419</v>
      </c>
      <c r="AB299" s="14" t="s">
        <v>713</v>
      </c>
    </row>
    <row r="300" spans="1:28" s="14" customFormat="1" ht="13" x14ac:dyDescent="0.35">
      <c r="A300" s="10">
        <v>41054905</v>
      </c>
      <c r="B300" s="10">
        <v>905</v>
      </c>
      <c r="C300" s="11" t="s">
        <v>3413</v>
      </c>
      <c r="D300" s="10">
        <v>41054801</v>
      </c>
      <c r="E300" s="11" t="s">
        <v>333</v>
      </c>
      <c r="F300" s="11" t="s">
        <v>46</v>
      </c>
      <c r="G300" s="59" t="s">
        <v>62</v>
      </c>
      <c r="H300" s="41" t="s">
        <v>63</v>
      </c>
      <c r="I300" s="41" t="s">
        <v>709</v>
      </c>
      <c r="J300" s="10" t="s">
        <v>65</v>
      </c>
      <c r="K300" s="59" t="s">
        <v>66</v>
      </c>
      <c r="L300" s="59" t="s">
        <v>67</v>
      </c>
      <c r="M300" s="95">
        <v>43545</v>
      </c>
      <c r="N300" s="59" t="s">
        <v>92</v>
      </c>
      <c r="O300" s="135"/>
      <c r="P300" s="15" t="s">
        <v>2577</v>
      </c>
      <c r="Q300" s="10" t="s">
        <v>3420</v>
      </c>
      <c r="R300" s="10" t="s">
        <v>3421</v>
      </c>
      <c r="S300" s="10">
        <v>41110905</v>
      </c>
      <c r="T300" s="11" t="s">
        <v>3422</v>
      </c>
      <c r="U300" s="10" t="s">
        <v>329</v>
      </c>
      <c r="V300" s="10">
        <v>2710193200</v>
      </c>
      <c r="W300" s="10" t="s">
        <v>70</v>
      </c>
      <c r="X300" s="10" t="s">
        <v>3405</v>
      </c>
      <c r="Y300" s="10" t="s">
        <v>2624</v>
      </c>
      <c r="Z300" s="10" t="s">
        <v>73</v>
      </c>
      <c r="AA300" s="10" t="s">
        <v>3410</v>
      </c>
      <c r="AB300" s="14" t="s">
        <v>713</v>
      </c>
    </row>
    <row r="301" spans="1:28" s="14" customFormat="1" ht="13" x14ac:dyDescent="0.35">
      <c r="A301" s="10">
        <v>41054809</v>
      </c>
      <c r="B301" s="10">
        <v>809</v>
      </c>
      <c r="C301" s="11" t="s">
        <v>3423</v>
      </c>
      <c r="D301" s="11"/>
      <c r="E301" s="11"/>
      <c r="F301" s="11" t="s">
        <v>46</v>
      </c>
      <c r="G301" s="10" t="s">
        <v>47</v>
      </c>
      <c r="H301" s="41" t="s">
        <v>48</v>
      </c>
      <c r="I301" s="41" t="s">
        <v>709</v>
      </c>
      <c r="J301" s="10" t="s">
        <v>65</v>
      </c>
      <c r="K301" s="10" t="s">
        <v>66</v>
      </c>
      <c r="L301" s="10" t="s">
        <v>67</v>
      </c>
      <c r="M301" s="13">
        <v>43545</v>
      </c>
      <c r="N301" s="10" t="s">
        <v>92</v>
      </c>
      <c r="O301" s="134"/>
      <c r="P301" s="15" t="s">
        <v>2577</v>
      </c>
      <c r="Q301" s="11"/>
      <c r="R301" s="10"/>
      <c r="S301" s="10">
        <v>41110809</v>
      </c>
      <c r="T301" s="10" t="s">
        <v>755</v>
      </c>
      <c r="U301" s="10" t="s">
        <v>2594</v>
      </c>
      <c r="V301" s="10">
        <v>2710193200</v>
      </c>
      <c r="W301" s="10" t="s">
        <v>83</v>
      </c>
      <c r="X301" s="10" t="s">
        <v>3405</v>
      </c>
      <c r="Y301" s="10" t="s">
        <v>360</v>
      </c>
      <c r="Z301" s="10" t="s">
        <v>88</v>
      </c>
      <c r="AA301" s="10" t="s">
        <v>3417</v>
      </c>
      <c r="AB301" s="14" t="s">
        <v>713</v>
      </c>
    </row>
    <row r="302" spans="1:28" s="14" customFormat="1" ht="13" x14ac:dyDescent="0.35">
      <c r="A302" s="10">
        <v>41069809</v>
      </c>
      <c r="B302" s="10">
        <v>809</v>
      </c>
      <c r="C302" s="11" t="s">
        <v>3416</v>
      </c>
      <c r="D302" s="11"/>
      <c r="E302" s="11"/>
      <c r="F302" s="11" t="s">
        <v>46</v>
      </c>
      <c r="G302" s="10" t="s">
        <v>47</v>
      </c>
      <c r="H302" s="41" t="s">
        <v>48</v>
      </c>
      <c r="I302" s="41" t="s">
        <v>709</v>
      </c>
      <c r="J302" s="10" t="s">
        <v>65</v>
      </c>
      <c r="K302" s="10" t="s">
        <v>66</v>
      </c>
      <c r="L302" s="10" t="s">
        <v>52</v>
      </c>
      <c r="M302" s="13">
        <v>41975</v>
      </c>
      <c r="N302" s="10" t="s">
        <v>92</v>
      </c>
      <c r="O302" s="134"/>
      <c r="P302" s="15" t="s">
        <v>2577</v>
      </c>
      <c r="Q302" s="11"/>
      <c r="R302" s="10"/>
      <c r="S302" s="10">
        <v>41054809</v>
      </c>
      <c r="T302" s="10" t="s">
        <v>3423</v>
      </c>
      <c r="U302" s="10" t="s">
        <v>2594</v>
      </c>
      <c r="V302" s="10">
        <v>2710193200</v>
      </c>
      <c r="W302" s="10" t="s">
        <v>604</v>
      </c>
      <c r="X302" s="10" t="s">
        <v>3405</v>
      </c>
      <c r="Y302" s="10" t="s">
        <v>360</v>
      </c>
      <c r="Z302" s="10" t="s">
        <v>88</v>
      </c>
      <c r="AA302" s="10" t="s">
        <v>3417</v>
      </c>
      <c r="AB302" s="14" t="s">
        <v>713</v>
      </c>
    </row>
    <row r="303" spans="1:28" s="14" customFormat="1" ht="13" x14ac:dyDescent="0.35">
      <c r="A303" s="10">
        <v>41069967</v>
      </c>
      <c r="B303" s="10">
        <v>967</v>
      </c>
      <c r="C303" s="11" t="s">
        <v>3424</v>
      </c>
      <c r="D303" s="11"/>
      <c r="E303" s="11"/>
      <c r="F303" s="11" t="s">
        <v>46</v>
      </c>
      <c r="G303" s="10" t="s">
        <v>151</v>
      </c>
      <c r="H303" s="41" t="s">
        <v>86</v>
      </c>
      <c r="I303" s="41" t="s">
        <v>709</v>
      </c>
      <c r="J303" s="10" t="s">
        <v>65</v>
      </c>
      <c r="K303" s="10" t="s">
        <v>66</v>
      </c>
      <c r="L303" s="10" t="s">
        <v>67</v>
      </c>
      <c r="M303" s="13"/>
      <c r="N303" s="10" t="s">
        <v>92</v>
      </c>
      <c r="O303" s="134"/>
      <c r="P303" s="15" t="s">
        <v>2577</v>
      </c>
      <c r="Q303" s="11"/>
      <c r="R303" s="10"/>
      <c r="S303" s="10" t="s">
        <v>536</v>
      </c>
      <c r="T303" s="10" t="s">
        <v>536</v>
      </c>
      <c r="U303" s="10" t="s">
        <v>2580</v>
      </c>
      <c r="V303" s="10">
        <v>2710193200</v>
      </c>
      <c r="W303" s="10" t="s">
        <v>604</v>
      </c>
      <c r="X303" s="10" t="s">
        <v>3405</v>
      </c>
      <c r="Y303" s="10" t="s">
        <v>87</v>
      </c>
      <c r="Z303" s="10" t="s">
        <v>88</v>
      </c>
      <c r="AA303" s="10" t="s">
        <v>3425</v>
      </c>
      <c r="AB303" s="14" t="s">
        <v>713</v>
      </c>
    </row>
    <row r="304" spans="1:28" s="14" customFormat="1" ht="13" x14ac:dyDescent="0.35">
      <c r="A304" s="10">
        <v>47989905</v>
      </c>
      <c r="B304" s="10">
        <v>905</v>
      </c>
      <c r="C304" s="11" t="s">
        <v>3426</v>
      </c>
      <c r="D304" s="10">
        <v>41110801</v>
      </c>
      <c r="E304" s="11" t="s">
        <v>280</v>
      </c>
      <c r="F304" s="11" t="s">
        <v>46</v>
      </c>
      <c r="G304" s="10" t="s">
        <v>62</v>
      </c>
      <c r="H304" s="41" t="s">
        <v>63</v>
      </c>
      <c r="I304" s="41" t="s">
        <v>119</v>
      </c>
      <c r="J304" s="10" t="s">
        <v>65</v>
      </c>
      <c r="K304" s="10" t="s">
        <v>66</v>
      </c>
      <c r="L304" s="10" t="s">
        <v>67</v>
      </c>
      <c r="M304" s="13" t="s">
        <v>604</v>
      </c>
      <c r="N304" s="10" t="s">
        <v>92</v>
      </c>
      <c r="O304" s="134"/>
      <c r="P304" s="15" t="s">
        <v>2577</v>
      </c>
      <c r="Q304" s="10" t="s">
        <v>3427</v>
      </c>
      <c r="R304" s="10" t="s">
        <v>3428</v>
      </c>
      <c r="S304" s="10" t="s">
        <v>536</v>
      </c>
      <c r="T304" s="11"/>
      <c r="U304" s="10" t="s">
        <v>55</v>
      </c>
      <c r="V304" s="10">
        <v>2710193200</v>
      </c>
      <c r="W304" s="10" t="s">
        <v>70</v>
      </c>
      <c r="X304" s="10" t="s">
        <v>3429</v>
      </c>
      <c r="Y304" s="10" t="s">
        <v>2624</v>
      </c>
      <c r="Z304" s="10" t="s">
        <v>565</v>
      </c>
      <c r="AA304" s="10" t="s">
        <v>3430</v>
      </c>
      <c r="AB304" s="14" t="s">
        <v>713</v>
      </c>
    </row>
    <row r="305" spans="1:28" s="14" customFormat="1" ht="13" x14ac:dyDescent="0.35">
      <c r="A305" s="10">
        <v>47989809</v>
      </c>
      <c r="B305" s="10">
        <v>809</v>
      </c>
      <c r="C305" s="11" t="s">
        <v>3431</v>
      </c>
      <c r="D305" s="10">
        <v>41110801</v>
      </c>
      <c r="E305" s="11" t="s">
        <v>280</v>
      </c>
      <c r="F305" s="11" t="s">
        <v>46</v>
      </c>
      <c r="G305" s="10" t="s">
        <v>47</v>
      </c>
      <c r="H305" s="41" t="s">
        <v>48</v>
      </c>
      <c r="I305" s="41" t="s">
        <v>119</v>
      </c>
      <c r="J305" s="10" t="s">
        <v>65</v>
      </c>
      <c r="K305" s="10" t="s">
        <v>66</v>
      </c>
      <c r="L305" s="10" t="s">
        <v>67</v>
      </c>
      <c r="M305" s="13" t="s">
        <v>604</v>
      </c>
      <c r="N305" s="10" t="s">
        <v>92</v>
      </c>
      <c r="O305" s="134"/>
      <c r="P305" s="15" t="s">
        <v>2577</v>
      </c>
      <c r="Q305" s="10" t="s">
        <v>3432</v>
      </c>
      <c r="R305" s="10" t="s">
        <v>54</v>
      </c>
      <c r="S305" s="10" t="s">
        <v>536</v>
      </c>
      <c r="T305" s="11"/>
      <c r="U305" s="10" t="s">
        <v>55</v>
      </c>
      <c r="V305" s="10">
        <v>2710193200</v>
      </c>
      <c r="W305" s="10" t="s">
        <v>83</v>
      </c>
      <c r="X305" s="10" t="s">
        <v>3429</v>
      </c>
      <c r="Y305" s="10" t="s">
        <v>360</v>
      </c>
      <c r="Z305" s="10" t="s">
        <v>565</v>
      </c>
      <c r="AA305" s="10" t="s">
        <v>3433</v>
      </c>
      <c r="AB305" s="14" t="s">
        <v>713</v>
      </c>
    </row>
    <row r="306" spans="1:28" s="14" customFormat="1" ht="13" x14ac:dyDescent="0.35">
      <c r="A306" s="10">
        <v>43515801</v>
      </c>
      <c r="B306" s="10">
        <v>801</v>
      </c>
      <c r="C306" s="11" t="s">
        <v>293</v>
      </c>
      <c r="D306" s="11"/>
      <c r="E306" s="11"/>
      <c r="F306" s="11" t="s">
        <v>46</v>
      </c>
      <c r="G306" s="10" t="s">
        <v>79</v>
      </c>
      <c r="H306" s="41" t="s">
        <v>79</v>
      </c>
      <c r="I306" s="41" t="s">
        <v>709</v>
      </c>
      <c r="J306" s="10" t="s">
        <v>65</v>
      </c>
      <c r="K306" s="10" t="s">
        <v>66</v>
      </c>
      <c r="L306" s="10" t="s">
        <v>67</v>
      </c>
      <c r="M306" s="13">
        <v>43573</v>
      </c>
      <c r="N306" s="10" t="s">
        <v>92</v>
      </c>
      <c r="O306" s="134"/>
      <c r="P306" s="15" t="s">
        <v>2577</v>
      </c>
      <c r="Q306" s="11"/>
      <c r="R306" s="10"/>
      <c r="S306" s="10" t="s">
        <v>536</v>
      </c>
      <c r="T306" s="10" t="s">
        <v>536</v>
      </c>
      <c r="U306" s="10" t="s">
        <v>2580</v>
      </c>
      <c r="V306" s="10">
        <v>2710193200</v>
      </c>
      <c r="W306" s="10" t="s">
        <v>44</v>
      </c>
      <c r="X306" s="10" t="s">
        <v>3434</v>
      </c>
      <c r="Y306" s="10" t="s">
        <v>391</v>
      </c>
      <c r="Z306" s="10" t="s">
        <v>392</v>
      </c>
      <c r="AA306" s="10" t="s">
        <v>3435</v>
      </c>
      <c r="AB306" s="14" t="s">
        <v>713</v>
      </c>
    </row>
    <row r="307" spans="1:28" s="14" customFormat="1" ht="13" x14ac:dyDescent="0.35">
      <c r="A307" s="10">
        <v>43515967</v>
      </c>
      <c r="B307" s="10">
        <v>967</v>
      </c>
      <c r="C307" s="11" t="s">
        <v>3436</v>
      </c>
      <c r="D307" s="11"/>
      <c r="E307" s="11"/>
      <c r="F307" s="11" t="s">
        <v>46</v>
      </c>
      <c r="G307" s="10" t="s">
        <v>151</v>
      </c>
      <c r="H307" s="41" t="s">
        <v>86</v>
      </c>
      <c r="I307" s="41" t="s">
        <v>709</v>
      </c>
      <c r="J307" s="10" t="s">
        <v>65</v>
      </c>
      <c r="K307" s="10" t="s">
        <v>66</v>
      </c>
      <c r="L307" s="10" t="s">
        <v>67</v>
      </c>
      <c r="M307" s="13">
        <v>43573</v>
      </c>
      <c r="N307" s="10" t="s">
        <v>92</v>
      </c>
      <c r="O307" s="134"/>
      <c r="P307" s="15" t="s">
        <v>2577</v>
      </c>
      <c r="Q307" s="11"/>
      <c r="R307" s="10"/>
      <c r="S307" s="10" t="s">
        <v>536</v>
      </c>
      <c r="T307" s="10" t="s">
        <v>536</v>
      </c>
      <c r="U307" s="10" t="s">
        <v>2580</v>
      </c>
      <c r="V307" s="10">
        <v>2710193200</v>
      </c>
      <c r="W307" s="10" t="s">
        <v>604</v>
      </c>
      <c r="X307" s="10" t="s">
        <v>3434</v>
      </c>
      <c r="Y307" s="10" t="s">
        <v>87</v>
      </c>
      <c r="Z307" s="10" t="s">
        <v>88</v>
      </c>
      <c r="AA307" s="10" t="s">
        <v>3437</v>
      </c>
      <c r="AB307" s="14" t="s">
        <v>713</v>
      </c>
    </row>
    <row r="308" spans="1:28" s="14" customFormat="1" ht="13" x14ac:dyDescent="0.35">
      <c r="A308" s="10">
        <v>43702909</v>
      </c>
      <c r="B308" s="10">
        <v>909</v>
      </c>
      <c r="C308" s="11" t="s">
        <v>3438</v>
      </c>
      <c r="D308" s="11"/>
      <c r="E308" s="11"/>
      <c r="F308" s="11" t="s">
        <v>46</v>
      </c>
      <c r="G308" s="10" t="s">
        <v>735</v>
      </c>
      <c r="H308" s="41" t="s">
        <v>63</v>
      </c>
      <c r="I308" s="41" t="s">
        <v>709</v>
      </c>
      <c r="J308" s="10" t="s">
        <v>65</v>
      </c>
      <c r="K308" s="10" t="s">
        <v>51</v>
      </c>
      <c r="L308" s="10" t="s">
        <v>52</v>
      </c>
      <c r="M308" s="13" t="s">
        <v>6</v>
      </c>
      <c r="N308" s="10" t="s">
        <v>92</v>
      </c>
      <c r="O308" s="134"/>
      <c r="P308" s="15" t="s">
        <v>2577</v>
      </c>
      <c r="Q308" s="11"/>
      <c r="R308" s="10"/>
      <c r="S308" s="10" t="s">
        <v>536</v>
      </c>
      <c r="T308" s="10" t="s">
        <v>536</v>
      </c>
      <c r="U308" s="10" t="s">
        <v>2580</v>
      </c>
      <c r="V308" s="10">
        <v>2710193200</v>
      </c>
      <c r="W308" s="10" t="s">
        <v>2582</v>
      </c>
      <c r="X308" s="10" t="s">
        <v>3439</v>
      </c>
      <c r="Y308" s="10" t="s">
        <v>2624</v>
      </c>
      <c r="Z308" s="10" t="s">
        <v>604</v>
      </c>
      <c r="AA308" s="10" t="s">
        <v>3440</v>
      </c>
      <c r="AB308" s="14" t="s">
        <v>713</v>
      </c>
    </row>
    <row r="309" spans="1:28" s="14" customFormat="1" ht="13" x14ac:dyDescent="0.35">
      <c r="A309" s="10">
        <v>43503905</v>
      </c>
      <c r="B309" s="10">
        <v>905</v>
      </c>
      <c r="C309" s="11" t="s">
        <v>3441</v>
      </c>
      <c r="D309" s="11"/>
      <c r="E309" s="11"/>
      <c r="F309" s="11" t="s">
        <v>46</v>
      </c>
      <c r="G309" s="10" t="s">
        <v>735</v>
      </c>
      <c r="H309" s="41" t="s">
        <v>63</v>
      </c>
      <c r="I309" s="41" t="s">
        <v>709</v>
      </c>
      <c r="J309" s="10" t="s">
        <v>65</v>
      </c>
      <c r="K309" s="10" t="s">
        <v>66</v>
      </c>
      <c r="L309" s="10" t="s">
        <v>52</v>
      </c>
      <c r="M309" s="13" t="s">
        <v>2577</v>
      </c>
      <c r="N309" s="10" t="s">
        <v>92</v>
      </c>
      <c r="O309" s="134"/>
      <c r="P309" s="15" t="s">
        <v>2577</v>
      </c>
      <c r="Q309" s="11"/>
      <c r="R309" s="10"/>
      <c r="S309" s="10" t="s">
        <v>536</v>
      </c>
      <c r="T309" s="10" t="s">
        <v>536</v>
      </c>
      <c r="U309" s="10" t="s">
        <v>2580</v>
      </c>
      <c r="V309" s="10">
        <v>2710193200</v>
      </c>
      <c r="W309" s="10" t="s">
        <v>604</v>
      </c>
      <c r="X309" s="10" t="s">
        <v>3442</v>
      </c>
      <c r="Y309" s="10" t="s">
        <v>2624</v>
      </c>
      <c r="Z309" s="10" t="s">
        <v>604</v>
      </c>
      <c r="AA309" s="10" t="s">
        <v>3443</v>
      </c>
      <c r="AB309" s="14" t="s">
        <v>713</v>
      </c>
    </row>
    <row r="310" spans="1:28" s="14" customFormat="1" ht="13" x14ac:dyDescent="0.35">
      <c r="A310" s="10">
        <v>41096809</v>
      </c>
      <c r="B310" s="10">
        <v>809</v>
      </c>
      <c r="C310" s="11" t="s">
        <v>3444</v>
      </c>
      <c r="D310" s="10">
        <v>41096801</v>
      </c>
      <c r="E310" s="11" t="s">
        <v>296</v>
      </c>
      <c r="F310" s="11" t="s">
        <v>46</v>
      </c>
      <c r="G310" s="59" t="s">
        <v>47</v>
      </c>
      <c r="H310" s="41" t="s">
        <v>48</v>
      </c>
      <c r="I310" s="41" t="s">
        <v>709</v>
      </c>
      <c r="J310" s="10" t="s">
        <v>65</v>
      </c>
      <c r="K310" s="59" t="s">
        <v>66</v>
      </c>
      <c r="L310" s="59" t="s">
        <v>67</v>
      </c>
      <c r="M310" s="95">
        <v>42916</v>
      </c>
      <c r="N310" s="59" t="s">
        <v>92</v>
      </c>
      <c r="O310" s="135"/>
      <c r="P310" s="15" t="s">
        <v>2577</v>
      </c>
      <c r="Q310" s="10" t="s">
        <v>3445</v>
      </c>
      <c r="R310" s="10" t="s">
        <v>54</v>
      </c>
      <c r="S310" s="10">
        <v>43136809</v>
      </c>
      <c r="T310" s="11" t="s">
        <v>3446</v>
      </c>
      <c r="U310" s="10" t="s">
        <v>329</v>
      </c>
      <c r="V310" s="10">
        <v>2710193200</v>
      </c>
      <c r="W310" s="10" t="s">
        <v>83</v>
      </c>
      <c r="X310" s="10" t="s">
        <v>3447</v>
      </c>
      <c r="Y310" s="10" t="s">
        <v>360</v>
      </c>
      <c r="Z310" s="10" t="s">
        <v>88</v>
      </c>
      <c r="AA310" s="10" t="s">
        <v>821</v>
      </c>
      <c r="AB310" s="14" t="s">
        <v>713</v>
      </c>
    </row>
    <row r="311" spans="1:28" s="14" customFormat="1" ht="13" x14ac:dyDescent="0.35">
      <c r="A311" s="10">
        <v>41096967</v>
      </c>
      <c r="B311" s="10">
        <v>967</v>
      </c>
      <c r="C311" s="11" t="s">
        <v>3448</v>
      </c>
      <c r="D311" s="10">
        <v>41096801</v>
      </c>
      <c r="E311" s="11" t="s">
        <v>296</v>
      </c>
      <c r="F311" s="11" t="s">
        <v>46</v>
      </c>
      <c r="G311" s="10" t="s">
        <v>151</v>
      </c>
      <c r="H311" s="41" t="s">
        <v>86</v>
      </c>
      <c r="I311" s="41" t="s">
        <v>709</v>
      </c>
      <c r="J311" s="10" t="s">
        <v>65</v>
      </c>
      <c r="K311" s="10" t="s">
        <v>66</v>
      </c>
      <c r="L311" s="10" t="s">
        <v>67</v>
      </c>
      <c r="M311" s="13">
        <v>42965</v>
      </c>
      <c r="N311" s="10" t="s">
        <v>92</v>
      </c>
      <c r="O311" s="134"/>
      <c r="P311" s="15" t="s">
        <v>2577</v>
      </c>
      <c r="Q311" s="10" t="s">
        <v>3449</v>
      </c>
      <c r="R311" s="10" t="s">
        <v>54</v>
      </c>
      <c r="S311" s="10">
        <v>43136967</v>
      </c>
      <c r="T311" s="11" t="s">
        <v>3450</v>
      </c>
      <c r="U311" s="10" t="s">
        <v>329</v>
      </c>
      <c r="V311" s="10">
        <v>2710193200</v>
      </c>
      <c r="W311" s="10"/>
      <c r="X311" s="10" t="s">
        <v>87</v>
      </c>
      <c r="Y311" s="10" t="s">
        <v>88</v>
      </c>
      <c r="Z311" s="10" t="s">
        <v>818</v>
      </c>
      <c r="AA311" s="10"/>
      <c r="AB311" s="14" t="s">
        <v>713</v>
      </c>
    </row>
    <row r="312" spans="1:28" s="14" customFormat="1" ht="13" x14ac:dyDescent="0.35">
      <c r="A312" s="10">
        <v>41096801</v>
      </c>
      <c r="B312" s="10">
        <v>801</v>
      </c>
      <c r="C312" s="11" t="s">
        <v>3451</v>
      </c>
      <c r="D312" s="10">
        <v>41096801</v>
      </c>
      <c r="E312" s="11" t="s">
        <v>296</v>
      </c>
      <c r="F312" s="11" t="s">
        <v>46</v>
      </c>
      <c r="G312" s="10" t="s">
        <v>79</v>
      </c>
      <c r="H312" s="41" t="s">
        <v>79</v>
      </c>
      <c r="I312" s="41" t="s">
        <v>709</v>
      </c>
      <c r="J312" s="10" t="s">
        <v>65</v>
      </c>
      <c r="K312" s="10" t="s">
        <v>66</v>
      </c>
      <c r="L312" s="10" t="s">
        <v>67</v>
      </c>
      <c r="M312" s="13">
        <v>42916</v>
      </c>
      <c r="N312" s="10" t="s">
        <v>92</v>
      </c>
      <c r="O312" s="134"/>
      <c r="P312" s="15" t="s">
        <v>2577</v>
      </c>
      <c r="Q312" s="10"/>
      <c r="R312" s="10" t="s">
        <v>54</v>
      </c>
      <c r="S312" s="10">
        <v>43136801</v>
      </c>
      <c r="T312" s="11" t="s">
        <v>3452</v>
      </c>
      <c r="U312" s="10" t="s">
        <v>329</v>
      </c>
      <c r="V312" s="10">
        <v>2710193200</v>
      </c>
      <c r="W312" s="10"/>
      <c r="X312" s="10" t="s">
        <v>3447</v>
      </c>
      <c r="Y312" s="10" t="s">
        <v>391</v>
      </c>
      <c r="Z312" s="10" t="s">
        <v>392</v>
      </c>
      <c r="AA312" s="10" t="s">
        <v>2567</v>
      </c>
      <c r="AB312" s="14" t="s">
        <v>713</v>
      </c>
    </row>
    <row r="313" spans="1:28" s="14" customFormat="1" ht="13" x14ac:dyDescent="0.35">
      <c r="A313" s="10">
        <v>43312801</v>
      </c>
      <c r="B313" s="10">
        <v>801</v>
      </c>
      <c r="C313" s="11" t="s">
        <v>3453</v>
      </c>
      <c r="D313" s="11"/>
      <c r="E313" s="11"/>
      <c r="F313" s="11" t="s">
        <v>46</v>
      </c>
      <c r="G313" s="10" t="s">
        <v>79</v>
      </c>
      <c r="H313" s="41" t="s">
        <v>79</v>
      </c>
      <c r="I313" s="41" t="s">
        <v>709</v>
      </c>
      <c r="J313" s="10" t="s">
        <v>65</v>
      </c>
      <c r="K313" s="10" t="s">
        <v>66</v>
      </c>
      <c r="L313" s="10" t="s">
        <v>52</v>
      </c>
      <c r="M313" s="13">
        <v>41600</v>
      </c>
      <c r="N313" s="10" t="s">
        <v>92</v>
      </c>
      <c r="O313" s="134"/>
      <c r="P313" s="15" t="s">
        <v>2577</v>
      </c>
      <c r="Q313" s="11"/>
      <c r="R313" s="10"/>
      <c r="S313" s="10">
        <v>41062801</v>
      </c>
      <c r="T313" s="10" t="s">
        <v>3454</v>
      </c>
      <c r="U313" s="10" t="s">
        <v>2594</v>
      </c>
      <c r="V313" s="10">
        <v>2710193200</v>
      </c>
      <c r="W313" s="10" t="s">
        <v>44</v>
      </c>
      <c r="X313" s="10" t="s">
        <v>3455</v>
      </c>
      <c r="Y313" s="10" t="s">
        <v>391</v>
      </c>
      <c r="Z313" s="10" t="s">
        <v>392</v>
      </c>
      <c r="AA313" s="10" t="s">
        <v>3456</v>
      </c>
      <c r="AB313" s="14" t="s">
        <v>713</v>
      </c>
    </row>
    <row r="314" spans="1:28" s="14" customFormat="1" ht="13" x14ac:dyDescent="0.35">
      <c r="A314" s="10">
        <v>41096905</v>
      </c>
      <c r="B314" s="10">
        <v>905</v>
      </c>
      <c r="C314" s="11" t="s">
        <v>3457</v>
      </c>
      <c r="D314" s="10">
        <v>41096801</v>
      </c>
      <c r="E314" s="11" t="s">
        <v>296</v>
      </c>
      <c r="F314" s="11" t="s">
        <v>46</v>
      </c>
      <c r="G314" s="59" t="s">
        <v>62</v>
      </c>
      <c r="H314" s="41" t="s">
        <v>63</v>
      </c>
      <c r="I314" s="41" t="s">
        <v>709</v>
      </c>
      <c r="J314" s="10" t="s">
        <v>65</v>
      </c>
      <c r="K314" s="59" t="s">
        <v>66</v>
      </c>
      <c r="L314" s="59" t="s">
        <v>67</v>
      </c>
      <c r="M314" s="95">
        <v>42916</v>
      </c>
      <c r="N314" s="59" t="s">
        <v>92</v>
      </c>
      <c r="O314" s="135"/>
      <c r="P314" s="15" t="s">
        <v>2577</v>
      </c>
      <c r="Q314" s="10" t="s">
        <v>807</v>
      </c>
      <c r="R314" s="10" t="s">
        <v>806</v>
      </c>
      <c r="S314" s="10">
        <v>47988905</v>
      </c>
      <c r="T314" s="11" t="s">
        <v>805</v>
      </c>
      <c r="U314" s="10" t="s">
        <v>329</v>
      </c>
      <c r="V314" s="10">
        <v>2710193200</v>
      </c>
      <c r="W314" s="10" t="s">
        <v>70</v>
      </c>
      <c r="X314" s="10" t="s">
        <v>3447</v>
      </c>
      <c r="Y314" s="10" t="s">
        <v>811</v>
      </c>
      <c r="Z314" s="10" t="s">
        <v>73</v>
      </c>
      <c r="AA314" s="10" t="s">
        <v>809</v>
      </c>
      <c r="AB314" s="14" t="s">
        <v>713</v>
      </c>
    </row>
    <row r="315" spans="1:28" s="14" customFormat="1" ht="13" x14ac:dyDescent="0.35">
      <c r="A315" s="10">
        <v>41097905</v>
      </c>
      <c r="B315" s="10">
        <v>905</v>
      </c>
      <c r="C315" s="11" t="s">
        <v>3458</v>
      </c>
      <c r="D315" s="11"/>
      <c r="E315" s="11"/>
      <c r="F315" s="11" t="s">
        <v>46</v>
      </c>
      <c r="G315" s="10" t="s">
        <v>62</v>
      </c>
      <c r="H315" s="41" t="s">
        <v>63</v>
      </c>
      <c r="I315" s="41" t="s">
        <v>709</v>
      </c>
      <c r="J315" s="10" t="s">
        <v>65</v>
      </c>
      <c r="K315" s="10" t="s">
        <v>66</v>
      </c>
      <c r="L315" s="10" t="s">
        <v>67</v>
      </c>
      <c r="M315" s="13" t="s">
        <v>604</v>
      </c>
      <c r="N315" s="10" t="s">
        <v>92</v>
      </c>
      <c r="O315" s="134"/>
      <c r="P315" s="15" t="s">
        <v>2577</v>
      </c>
      <c r="Q315" s="11"/>
      <c r="R315" s="10"/>
      <c r="S315" s="10" t="s">
        <v>536</v>
      </c>
      <c r="T315" s="10" t="s">
        <v>536</v>
      </c>
      <c r="U315" s="10" t="s">
        <v>2580</v>
      </c>
      <c r="V315" s="10">
        <v>2710193200</v>
      </c>
      <c r="W315" s="10" t="s">
        <v>604</v>
      </c>
      <c r="X315" s="10" t="s">
        <v>3447</v>
      </c>
      <c r="Y315" s="10" t="s">
        <v>811</v>
      </c>
      <c r="Z315" s="10" t="s">
        <v>73</v>
      </c>
      <c r="AA315" s="10" t="s">
        <v>809</v>
      </c>
      <c r="AB315" s="14" t="s">
        <v>713</v>
      </c>
    </row>
    <row r="316" spans="1:28" s="14" customFormat="1" ht="13" x14ac:dyDescent="0.35">
      <c r="A316" s="10">
        <v>41097801</v>
      </c>
      <c r="B316" s="10">
        <v>801</v>
      </c>
      <c r="C316" s="11" t="s">
        <v>3459</v>
      </c>
      <c r="D316" s="11"/>
      <c r="E316" s="11"/>
      <c r="F316" s="11" t="s">
        <v>46</v>
      </c>
      <c r="G316" s="10" t="s">
        <v>79</v>
      </c>
      <c r="H316" s="41" t="s">
        <v>79</v>
      </c>
      <c r="I316" s="41" t="s">
        <v>709</v>
      </c>
      <c r="J316" s="10" t="s">
        <v>65</v>
      </c>
      <c r="K316" s="10" t="s">
        <v>66</v>
      </c>
      <c r="L316" s="10" t="s">
        <v>67</v>
      </c>
      <c r="M316" s="13" t="s">
        <v>604</v>
      </c>
      <c r="N316" s="10" t="s">
        <v>92</v>
      </c>
      <c r="O316" s="134"/>
      <c r="P316" s="15" t="s">
        <v>2577</v>
      </c>
      <c r="Q316" s="11"/>
      <c r="R316" s="10"/>
      <c r="S316" s="10" t="s">
        <v>536</v>
      </c>
      <c r="T316" s="10" t="s">
        <v>536</v>
      </c>
      <c r="U316" s="10" t="s">
        <v>2580</v>
      </c>
      <c r="V316" s="10">
        <v>2710193200</v>
      </c>
      <c r="W316" s="10" t="s">
        <v>44</v>
      </c>
      <c r="X316" s="10" t="s">
        <v>3447</v>
      </c>
      <c r="Y316" s="10" t="s">
        <v>391</v>
      </c>
      <c r="Z316" s="10" t="s">
        <v>392</v>
      </c>
      <c r="AA316" s="10" t="s">
        <v>2567</v>
      </c>
      <c r="AB316" s="14" t="s">
        <v>713</v>
      </c>
    </row>
    <row r="317" spans="1:28" s="14" customFormat="1" ht="13" x14ac:dyDescent="0.35">
      <c r="A317" s="10">
        <v>41097809</v>
      </c>
      <c r="B317" s="10">
        <v>809</v>
      </c>
      <c r="C317" s="11" t="s">
        <v>3460</v>
      </c>
      <c r="D317" s="11"/>
      <c r="E317" s="11"/>
      <c r="F317" s="11" t="s">
        <v>46</v>
      </c>
      <c r="G317" s="10" t="s">
        <v>47</v>
      </c>
      <c r="H317" s="41" t="s">
        <v>48</v>
      </c>
      <c r="I317" s="41" t="s">
        <v>709</v>
      </c>
      <c r="J317" s="10" t="s">
        <v>65</v>
      </c>
      <c r="K317" s="10" t="s">
        <v>66</v>
      </c>
      <c r="L317" s="10" t="s">
        <v>67</v>
      </c>
      <c r="M317" s="13" t="s">
        <v>604</v>
      </c>
      <c r="N317" s="10" t="s">
        <v>92</v>
      </c>
      <c r="O317" s="134"/>
      <c r="P317" s="15" t="s">
        <v>2577</v>
      </c>
      <c r="Q317" s="11"/>
      <c r="R317" s="10"/>
      <c r="S317" s="10" t="s">
        <v>536</v>
      </c>
      <c r="T317" s="10" t="s">
        <v>536</v>
      </c>
      <c r="U317" s="10" t="s">
        <v>2580</v>
      </c>
      <c r="V317" s="10">
        <v>2710193200</v>
      </c>
      <c r="W317" s="10" t="s">
        <v>604</v>
      </c>
      <c r="X317" s="10" t="s">
        <v>3447</v>
      </c>
      <c r="Y317" s="10" t="s">
        <v>360</v>
      </c>
      <c r="Z317" s="10" t="s">
        <v>88</v>
      </c>
      <c r="AA317" s="10" t="s">
        <v>821</v>
      </c>
      <c r="AB317" s="14" t="s">
        <v>713</v>
      </c>
    </row>
    <row r="318" spans="1:28" s="14" customFormat="1" ht="13" x14ac:dyDescent="0.35">
      <c r="A318" s="10">
        <v>41097967</v>
      </c>
      <c r="B318" s="10">
        <v>967</v>
      </c>
      <c r="C318" s="11" t="s">
        <v>3461</v>
      </c>
      <c r="D318" s="11"/>
      <c r="E318" s="11"/>
      <c r="F318" s="11" t="s">
        <v>46</v>
      </c>
      <c r="G318" s="10" t="s">
        <v>151</v>
      </c>
      <c r="H318" s="41" t="s">
        <v>86</v>
      </c>
      <c r="I318" s="41" t="s">
        <v>709</v>
      </c>
      <c r="J318" s="10" t="s">
        <v>65</v>
      </c>
      <c r="K318" s="10" t="s">
        <v>66</v>
      </c>
      <c r="L318" s="10" t="s">
        <v>67</v>
      </c>
      <c r="M318" s="13" t="s">
        <v>604</v>
      </c>
      <c r="N318" s="10" t="s">
        <v>92</v>
      </c>
      <c r="O318" s="134"/>
      <c r="P318" s="15" t="s">
        <v>2577</v>
      </c>
      <c r="Q318" s="11"/>
      <c r="R318" s="10"/>
      <c r="S318" s="10" t="s">
        <v>536</v>
      </c>
      <c r="T318" s="10" t="s">
        <v>536</v>
      </c>
      <c r="U318" s="10" t="s">
        <v>2580</v>
      </c>
      <c r="V318" s="10">
        <v>2710193200</v>
      </c>
      <c r="W318" s="10" t="s">
        <v>604</v>
      </c>
      <c r="X318" s="10" t="s">
        <v>3447</v>
      </c>
      <c r="Y318" s="10" t="s">
        <v>87</v>
      </c>
      <c r="Z318" s="10" t="s">
        <v>88</v>
      </c>
      <c r="AA318" s="10" t="s">
        <v>818</v>
      </c>
      <c r="AB318" s="14" t="s">
        <v>713</v>
      </c>
    </row>
    <row r="319" spans="1:28" s="14" customFormat="1" ht="13" x14ac:dyDescent="0.35">
      <c r="A319" s="10">
        <v>41051905</v>
      </c>
      <c r="B319" s="10">
        <v>905</v>
      </c>
      <c r="C319" s="11" t="s">
        <v>3462</v>
      </c>
      <c r="D319" s="10">
        <v>45920801</v>
      </c>
      <c r="E319" s="11" t="s">
        <v>271</v>
      </c>
      <c r="F319" s="11" t="s">
        <v>46</v>
      </c>
      <c r="G319" s="59" t="s">
        <v>62</v>
      </c>
      <c r="H319" s="41" t="s">
        <v>63</v>
      </c>
      <c r="I319" s="41" t="s">
        <v>709</v>
      </c>
      <c r="J319" s="10" t="s">
        <v>65</v>
      </c>
      <c r="K319" s="59" t="s">
        <v>66</v>
      </c>
      <c r="L319" s="59" t="s">
        <v>67</v>
      </c>
      <c r="M319" s="95">
        <v>43280</v>
      </c>
      <c r="N319" s="59" t="s">
        <v>92</v>
      </c>
      <c r="O319" s="135"/>
      <c r="P319" s="15" t="s">
        <v>2577</v>
      </c>
      <c r="Q319" s="10" t="s">
        <v>3463</v>
      </c>
      <c r="R319" s="10" t="s">
        <v>3464</v>
      </c>
      <c r="S319" s="10">
        <v>43615905</v>
      </c>
      <c r="T319" s="11" t="s">
        <v>3465</v>
      </c>
      <c r="U319" s="10" t="s">
        <v>329</v>
      </c>
      <c r="V319" s="10">
        <v>2710193200</v>
      </c>
      <c r="W319" s="10" t="s">
        <v>70</v>
      </c>
      <c r="X319" s="10" t="s">
        <v>791</v>
      </c>
      <c r="Y319" s="10" t="s">
        <v>1075</v>
      </c>
      <c r="Z319" s="10" t="s">
        <v>73</v>
      </c>
      <c r="AA319" s="10" t="s">
        <v>3466</v>
      </c>
      <c r="AB319" s="14" t="s">
        <v>713</v>
      </c>
    </row>
    <row r="320" spans="1:28" s="14" customFormat="1" ht="13" x14ac:dyDescent="0.35">
      <c r="A320" s="10">
        <v>41076801</v>
      </c>
      <c r="B320" s="10">
        <v>801</v>
      </c>
      <c r="C320" s="11" t="s">
        <v>794</v>
      </c>
      <c r="D320" s="11"/>
      <c r="E320" s="11"/>
      <c r="F320" s="11" t="s">
        <v>46</v>
      </c>
      <c r="G320" s="10" t="s">
        <v>79</v>
      </c>
      <c r="H320" s="41" t="s">
        <v>79</v>
      </c>
      <c r="I320" s="41" t="s">
        <v>709</v>
      </c>
      <c r="J320" s="10" t="s">
        <v>65</v>
      </c>
      <c r="K320" s="10" t="s">
        <v>66</v>
      </c>
      <c r="L320" s="10" t="s">
        <v>67</v>
      </c>
      <c r="M320" s="13" t="s">
        <v>604</v>
      </c>
      <c r="N320" s="10" t="s">
        <v>92</v>
      </c>
      <c r="O320" s="134"/>
      <c r="P320" s="15" t="s">
        <v>2577</v>
      </c>
      <c r="Q320" s="11"/>
      <c r="R320" s="10"/>
      <c r="S320" s="10" t="s">
        <v>536</v>
      </c>
      <c r="T320" s="10" t="s">
        <v>536</v>
      </c>
      <c r="U320" s="10" t="s">
        <v>2580</v>
      </c>
      <c r="V320" s="10">
        <v>2710193200</v>
      </c>
      <c r="W320" s="10" t="s">
        <v>44</v>
      </c>
      <c r="X320" s="10" t="s">
        <v>3467</v>
      </c>
      <c r="Y320" s="10" t="s">
        <v>391</v>
      </c>
      <c r="Z320" s="10" t="s">
        <v>392</v>
      </c>
      <c r="AA320" s="10" t="s">
        <v>3468</v>
      </c>
      <c r="AB320" s="14" t="s">
        <v>713</v>
      </c>
    </row>
    <row r="321" spans="1:28" s="14" customFormat="1" ht="13" x14ac:dyDescent="0.35">
      <c r="A321" s="10">
        <v>41076967</v>
      </c>
      <c r="B321" s="10">
        <v>967</v>
      </c>
      <c r="C321" s="11" t="s">
        <v>3469</v>
      </c>
      <c r="D321" s="11"/>
      <c r="E321" s="11"/>
      <c r="F321" s="11" t="s">
        <v>46</v>
      </c>
      <c r="G321" s="10" t="s">
        <v>151</v>
      </c>
      <c r="H321" s="41" t="s">
        <v>86</v>
      </c>
      <c r="I321" s="41" t="s">
        <v>709</v>
      </c>
      <c r="J321" s="10" t="s">
        <v>65</v>
      </c>
      <c r="K321" s="10" t="s">
        <v>66</v>
      </c>
      <c r="L321" s="10" t="s">
        <v>52</v>
      </c>
      <c r="M321" s="13">
        <v>42856</v>
      </c>
      <c r="N321" s="10" t="s">
        <v>92</v>
      </c>
      <c r="O321" s="134"/>
      <c r="P321" s="15" t="s">
        <v>2577</v>
      </c>
      <c r="Q321" s="11"/>
      <c r="R321" s="10"/>
      <c r="S321" s="10" t="s">
        <v>536</v>
      </c>
      <c r="T321" s="10" t="s">
        <v>536</v>
      </c>
      <c r="U321" s="10" t="s">
        <v>2580</v>
      </c>
      <c r="V321" s="10">
        <v>2710193200</v>
      </c>
      <c r="W321" s="10" t="s">
        <v>604</v>
      </c>
      <c r="X321" s="10" t="s">
        <v>3467</v>
      </c>
      <c r="Y321" s="10" t="s">
        <v>391</v>
      </c>
      <c r="Z321" s="10" t="s">
        <v>392</v>
      </c>
      <c r="AA321" s="10" t="s">
        <v>3468</v>
      </c>
      <c r="AB321" s="14" t="s">
        <v>713</v>
      </c>
    </row>
    <row r="322" spans="1:28" s="14" customFormat="1" ht="13" x14ac:dyDescent="0.35">
      <c r="A322" s="10">
        <v>43136801</v>
      </c>
      <c r="B322" s="10">
        <v>801</v>
      </c>
      <c r="C322" s="11" t="s">
        <v>299</v>
      </c>
      <c r="D322" s="10">
        <v>43136801</v>
      </c>
      <c r="E322" s="11" t="s">
        <v>299</v>
      </c>
      <c r="F322" s="11" t="s">
        <v>46</v>
      </c>
      <c r="G322" s="59" t="s">
        <v>79</v>
      </c>
      <c r="H322" s="41" t="s">
        <v>79</v>
      </c>
      <c r="I322" s="41" t="s">
        <v>709</v>
      </c>
      <c r="J322" s="10" t="s">
        <v>65</v>
      </c>
      <c r="K322" s="59" t="s">
        <v>66</v>
      </c>
      <c r="L322" s="59" t="s">
        <v>67</v>
      </c>
      <c r="M322" s="95">
        <v>44485</v>
      </c>
      <c r="N322" s="59" t="s">
        <v>92</v>
      </c>
      <c r="O322" s="135"/>
      <c r="P322" s="15" t="s">
        <v>2577</v>
      </c>
      <c r="Q322" s="10" t="s">
        <v>44</v>
      </c>
      <c r="R322" s="10" t="s">
        <v>54</v>
      </c>
      <c r="S322" s="10">
        <v>43135801</v>
      </c>
      <c r="T322" s="11" t="s">
        <v>813</v>
      </c>
      <c r="U322" s="10" t="s">
        <v>329</v>
      </c>
      <c r="V322" s="10">
        <v>2710193200</v>
      </c>
      <c r="W322" s="10" t="s">
        <v>44</v>
      </c>
      <c r="X322" s="10" t="s">
        <v>3447</v>
      </c>
      <c r="Y322" s="10" t="s">
        <v>391</v>
      </c>
      <c r="Z322" s="10" t="s">
        <v>392</v>
      </c>
      <c r="AA322" s="10" t="s">
        <v>2567</v>
      </c>
      <c r="AB322" s="14" t="s">
        <v>713</v>
      </c>
    </row>
    <row r="323" spans="1:28" s="14" customFormat="1" ht="13" x14ac:dyDescent="0.35">
      <c r="A323" s="10">
        <v>41075801</v>
      </c>
      <c r="B323" s="10">
        <v>801</v>
      </c>
      <c r="C323" s="11" t="s">
        <v>3470</v>
      </c>
      <c r="D323" s="11"/>
      <c r="E323" s="11"/>
      <c r="F323" s="11" t="s">
        <v>46</v>
      </c>
      <c r="G323" s="10" t="s">
        <v>79</v>
      </c>
      <c r="H323" s="41" t="s">
        <v>79</v>
      </c>
      <c r="I323" s="41" t="s">
        <v>709</v>
      </c>
      <c r="J323" s="10" t="s">
        <v>65</v>
      </c>
      <c r="K323" s="10" t="s">
        <v>66</v>
      </c>
      <c r="L323" s="10" t="s">
        <v>52</v>
      </c>
      <c r="M323" s="13">
        <v>42248</v>
      </c>
      <c r="N323" s="10" t="s">
        <v>92</v>
      </c>
      <c r="O323" s="134"/>
      <c r="P323" s="15" t="s">
        <v>2577</v>
      </c>
      <c r="Q323" s="11"/>
      <c r="R323" s="10"/>
      <c r="S323" s="10" t="s">
        <v>536</v>
      </c>
      <c r="T323" s="10" t="s">
        <v>536</v>
      </c>
      <c r="U323" s="10" t="s">
        <v>2580</v>
      </c>
      <c r="V323" s="10">
        <v>2710193200</v>
      </c>
      <c r="W323" s="10" t="s">
        <v>44</v>
      </c>
      <c r="X323" s="10" t="s">
        <v>3471</v>
      </c>
      <c r="Y323" s="10" t="s">
        <v>3472</v>
      </c>
      <c r="Z323" s="10" t="s">
        <v>392</v>
      </c>
      <c r="AA323" s="10" t="s">
        <v>3473</v>
      </c>
      <c r="AB323" s="14" t="s">
        <v>713</v>
      </c>
    </row>
    <row r="324" spans="1:28" s="14" customFormat="1" ht="13" x14ac:dyDescent="0.35">
      <c r="A324" s="10">
        <v>41062905</v>
      </c>
      <c r="B324" s="10">
        <v>905</v>
      </c>
      <c r="C324" s="11" t="s">
        <v>3474</v>
      </c>
      <c r="D324" s="11"/>
      <c r="E324" s="11"/>
      <c r="F324" s="11" t="s">
        <v>46</v>
      </c>
      <c r="G324" s="10" t="s">
        <v>735</v>
      </c>
      <c r="H324" s="41" t="s">
        <v>63</v>
      </c>
      <c r="I324" s="41" t="s">
        <v>709</v>
      </c>
      <c r="J324" s="10" t="s">
        <v>65</v>
      </c>
      <c r="K324" s="10" t="s">
        <v>66</v>
      </c>
      <c r="L324" s="10" t="s">
        <v>52</v>
      </c>
      <c r="M324" s="13">
        <v>41827</v>
      </c>
      <c r="N324" s="10" t="s">
        <v>92</v>
      </c>
      <c r="O324" s="134"/>
      <c r="P324" s="15" t="s">
        <v>2577</v>
      </c>
      <c r="Q324" s="11"/>
      <c r="R324" s="10"/>
      <c r="S324" s="10">
        <v>41096905</v>
      </c>
      <c r="T324" s="10" t="s">
        <v>3475</v>
      </c>
      <c r="U324" s="10" t="s">
        <v>2594</v>
      </c>
      <c r="V324" s="10">
        <v>2710193200</v>
      </c>
      <c r="W324" s="10" t="s">
        <v>604</v>
      </c>
      <c r="X324" s="10" t="s">
        <v>3471</v>
      </c>
      <c r="Y324" s="10" t="s">
        <v>811</v>
      </c>
      <c r="Z324" s="10" t="s">
        <v>73</v>
      </c>
      <c r="AA324" s="10" t="s">
        <v>3476</v>
      </c>
      <c r="AB324" s="14" t="s">
        <v>713</v>
      </c>
    </row>
    <row r="325" spans="1:28" s="14" customFormat="1" ht="13" x14ac:dyDescent="0.35">
      <c r="A325" s="10">
        <v>41062801</v>
      </c>
      <c r="B325" s="10">
        <v>801</v>
      </c>
      <c r="C325" s="11" t="s">
        <v>3454</v>
      </c>
      <c r="D325" s="11"/>
      <c r="E325" s="11"/>
      <c r="F325" s="11" t="s">
        <v>46</v>
      </c>
      <c r="G325" s="10" t="s">
        <v>79</v>
      </c>
      <c r="H325" s="41" t="s">
        <v>79</v>
      </c>
      <c r="I325" s="41" t="s">
        <v>709</v>
      </c>
      <c r="J325" s="10" t="s">
        <v>65</v>
      </c>
      <c r="K325" s="10" t="s">
        <v>66</v>
      </c>
      <c r="L325" s="10" t="s">
        <v>52</v>
      </c>
      <c r="M325" s="13">
        <v>41827</v>
      </c>
      <c r="N325" s="10" t="s">
        <v>92</v>
      </c>
      <c r="O325" s="134"/>
      <c r="P325" s="15" t="s">
        <v>2577</v>
      </c>
      <c r="Q325" s="11"/>
      <c r="R325" s="10"/>
      <c r="S325" s="10">
        <v>41096801</v>
      </c>
      <c r="T325" s="10" t="s">
        <v>3477</v>
      </c>
      <c r="U325" s="10" t="s">
        <v>2594</v>
      </c>
      <c r="V325" s="10">
        <v>2710193200</v>
      </c>
      <c r="W325" s="10" t="s">
        <v>44</v>
      </c>
      <c r="X325" s="10" t="s">
        <v>3471</v>
      </c>
      <c r="Y325" s="10" t="s">
        <v>391</v>
      </c>
      <c r="Z325" s="10" t="s">
        <v>392</v>
      </c>
      <c r="AA325" s="10" t="s">
        <v>3478</v>
      </c>
      <c r="AB325" s="14" t="s">
        <v>713</v>
      </c>
    </row>
    <row r="326" spans="1:28" s="14" customFormat="1" ht="13" x14ac:dyDescent="0.35">
      <c r="A326" s="10">
        <v>41062809</v>
      </c>
      <c r="B326" s="10">
        <v>809</v>
      </c>
      <c r="C326" s="11" t="s">
        <v>3479</v>
      </c>
      <c r="D326" s="11"/>
      <c r="E326" s="11"/>
      <c r="F326" s="11" t="s">
        <v>46</v>
      </c>
      <c r="G326" s="10" t="s">
        <v>47</v>
      </c>
      <c r="H326" s="41" t="s">
        <v>48</v>
      </c>
      <c r="I326" s="41" t="s">
        <v>709</v>
      </c>
      <c r="J326" s="10" t="s">
        <v>65</v>
      </c>
      <c r="K326" s="10" t="s">
        <v>66</v>
      </c>
      <c r="L326" s="10" t="s">
        <v>52</v>
      </c>
      <c r="M326" s="13">
        <v>41827</v>
      </c>
      <c r="N326" s="10" t="s">
        <v>92</v>
      </c>
      <c r="O326" s="134"/>
      <c r="P326" s="15" t="s">
        <v>2577</v>
      </c>
      <c r="Q326" s="11"/>
      <c r="R326" s="10"/>
      <c r="S326" s="10">
        <v>41096809</v>
      </c>
      <c r="T326" s="10" t="s">
        <v>3480</v>
      </c>
      <c r="U326" s="10" t="s">
        <v>2594</v>
      </c>
      <c r="V326" s="10">
        <v>2710193200</v>
      </c>
      <c r="W326" s="10" t="s">
        <v>604</v>
      </c>
      <c r="X326" s="10" t="s">
        <v>3471</v>
      </c>
      <c r="Y326" s="10" t="s">
        <v>360</v>
      </c>
      <c r="Z326" s="10" t="s">
        <v>88</v>
      </c>
      <c r="AA326" s="10" t="s">
        <v>3481</v>
      </c>
      <c r="AB326" s="14" t="s">
        <v>713</v>
      </c>
    </row>
    <row r="327" spans="1:28" s="14" customFormat="1" ht="13" x14ac:dyDescent="0.35">
      <c r="A327" s="10">
        <v>41062967</v>
      </c>
      <c r="B327" s="10">
        <v>967</v>
      </c>
      <c r="C327" s="11" t="s">
        <v>3482</v>
      </c>
      <c r="D327" s="11"/>
      <c r="E327" s="11"/>
      <c r="F327" s="11" t="s">
        <v>46</v>
      </c>
      <c r="G327" s="10" t="s">
        <v>151</v>
      </c>
      <c r="H327" s="41" t="s">
        <v>86</v>
      </c>
      <c r="I327" s="41" t="s">
        <v>709</v>
      </c>
      <c r="J327" s="10" t="s">
        <v>65</v>
      </c>
      <c r="K327" s="10" t="s">
        <v>66</v>
      </c>
      <c r="L327" s="10" t="s">
        <v>67</v>
      </c>
      <c r="M327" s="13">
        <v>42551</v>
      </c>
      <c r="N327" s="10" t="s">
        <v>92</v>
      </c>
      <c r="O327" s="134"/>
      <c r="P327" s="15" t="s">
        <v>2577</v>
      </c>
      <c r="Q327" s="11"/>
      <c r="R327" s="10"/>
      <c r="S327" s="10">
        <v>41096967</v>
      </c>
      <c r="T327" s="10" t="s">
        <v>3483</v>
      </c>
      <c r="U327" s="10" t="s">
        <v>2594</v>
      </c>
      <c r="V327" s="10">
        <v>2710193200</v>
      </c>
      <c r="W327" s="10" t="s">
        <v>604</v>
      </c>
      <c r="X327" s="10" t="s">
        <v>3471</v>
      </c>
      <c r="Y327" s="10" t="s">
        <v>87</v>
      </c>
      <c r="Z327" s="10" t="s">
        <v>88</v>
      </c>
      <c r="AA327" s="10" t="s">
        <v>3484</v>
      </c>
      <c r="AB327" s="14" t="s">
        <v>713</v>
      </c>
    </row>
    <row r="328" spans="1:28" s="14" customFormat="1" ht="13" x14ac:dyDescent="0.35">
      <c r="A328" s="10">
        <v>40923905</v>
      </c>
      <c r="B328" s="10">
        <v>905</v>
      </c>
      <c r="C328" s="11" t="s">
        <v>3485</v>
      </c>
      <c r="D328" s="11"/>
      <c r="E328" s="11"/>
      <c r="F328" s="11" t="s">
        <v>46</v>
      </c>
      <c r="G328" s="10" t="s">
        <v>735</v>
      </c>
      <c r="H328" s="41" t="s">
        <v>63</v>
      </c>
      <c r="I328" s="41" t="s">
        <v>709</v>
      </c>
      <c r="J328" s="10" t="s">
        <v>65</v>
      </c>
      <c r="K328" s="10" t="s">
        <v>66</v>
      </c>
      <c r="L328" s="10" t="s">
        <v>67</v>
      </c>
      <c r="M328" s="13" t="s">
        <v>604</v>
      </c>
      <c r="N328" s="10" t="s">
        <v>53</v>
      </c>
      <c r="O328" s="134"/>
      <c r="P328" s="15" t="s">
        <v>2577</v>
      </c>
      <c r="Q328" s="11"/>
      <c r="R328" s="10"/>
      <c r="S328" s="10" t="s">
        <v>536</v>
      </c>
      <c r="T328" s="10" t="s">
        <v>536</v>
      </c>
      <c r="U328" s="10" t="s">
        <v>2580</v>
      </c>
      <c r="V328" s="10">
        <v>2710193200</v>
      </c>
      <c r="W328" s="10" t="s">
        <v>604</v>
      </c>
      <c r="X328" s="10" t="s">
        <v>3467</v>
      </c>
      <c r="Y328" s="10" t="s">
        <v>3486</v>
      </c>
      <c r="Z328" s="10" t="s">
        <v>73</v>
      </c>
      <c r="AA328" s="10" t="s">
        <v>3487</v>
      </c>
      <c r="AB328" s="14" t="s">
        <v>713</v>
      </c>
    </row>
    <row r="329" spans="1:28" s="14" customFormat="1" ht="13" x14ac:dyDescent="0.35">
      <c r="A329" s="10">
        <v>40923801</v>
      </c>
      <c r="B329" s="10">
        <v>801</v>
      </c>
      <c r="C329" s="11" t="s">
        <v>3488</v>
      </c>
      <c r="D329" s="11"/>
      <c r="E329" s="11"/>
      <c r="F329" s="11" t="s">
        <v>46</v>
      </c>
      <c r="G329" s="10" t="s">
        <v>79</v>
      </c>
      <c r="H329" s="41" t="s">
        <v>79</v>
      </c>
      <c r="I329" s="41">
        <v>0</v>
      </c>
      <c r="J329" s="10" t="s">
        <v>65</v>
      </c>
      <c r="K329" s="10" t="s">
        <v>66</v>
      </c>
      <c r="L329" s="10" t="s">
        <v>3489</v>
      </c>
      <c r="M329" s="13">
        <v>0</v>
      </c>
      <c r="N329" s="10" t="s">
        <v>604</v>
      </c>
      <c r="O329" s="134"/>
      <c r="P329" s="15" t="s">
        <v>2577</v>
      </c>
      <c r="Q329" s="11"/>
      <c r="R329" s="10"/>
      <c r="S329" s="10" t="s">
        <v>536</v>
      </c>
      <c r="T329" s="10" t="s">
        <v>536</v>
      </c>
      <c r="U329" s="10" t="s">
        <v>536</v>
      </c>
      <c r="V329" s="10"/>
      <c r="W329" s="10"/>
      <c r="X329" s="10" t="e">
        <v>#N/A</v>
      </c>
      <c r="Y329" s="10" t="e">
        <v>#N/A</v>
      </c>
      <c r="Z329" s="10">
        <v>2710193200</v>
      </c>
      <c r="AA329" s="10" t="e">
        <v>#N/A</v>
      </c>
      <c r="AB329" s="14" t="s">
        <v>713</v>
      </c>
    </row>
    <row r="330" spans="1:28" s="14" customFormat="1" ht="13" x14ac:dyDescent="0.35">
      <c r="A330" s="10">
        <v>43604905</v>
      </c>
      <c r="B330" s="10">
        <v>905</v>
      </c>
      <c r="C330" s="11" t="s">
        <v>3490</v>
      </c>
      <c r="D330" s="11"/>
      <c r="E330" s="11"/>
      <c r="F330" s="11" t="s">
        <v>46</v>
      </c>
      <c r="G330" s="10" t="s">
        <v>735</v>
      </c>
      <c r="H330" s="41" t="s">
        <v>63</v>
      </c>
      <c r="I330" s="41" t="s">
        <v>709</v>
      </c>
      <c r="J330" s="10" t="s">
        <v>65</v>
      </c>
      <c r="K330" s="10" t="s">
        <v>66</v>
      </c>
      <c r="L330" s="10" t="s">
        <v>52</v>
      </c>
      <c r="M330" s="13">
        <v>41399</v>
      </c>
      <c r="N330" s="10" t="s">
        <v>92</v>
      </c>
      <c r="O330" s="134"/>
      <c r="P330" s="15" t="s">
        <v>2577</v>
      </c>
      <c r="Q330" s="11"/>
      <c r="R330" s="10"/>
      <c r="S330" s="10">
        <v>43608905</v>
      </c>
      <c r="T330" s="10" t="s">
        <v>3491</v>
      </c>
      <c r="U330" s="10" t="s">
        <v>2594</v>
      </c>
      <c r="V330" s="10">
        <v>2710193200</v>
      </c>
      <c r="W330" s="10" t="s">
        <v>604</v>
      </c>
      <c r="X330" s="10" t="s">
        <v>3492</v>
      </c>
      <c r="Y330" s="10" t="s">
        <v>1075</v>
      </c>
      <c r="Z330" s="10" t="s">
        <v>3493</v>
      </c>
      <c r="AA330" s="10" t="s">
        <v>3494</v>
      </c>
      <c r="AB330" s="14" t="s">
        <v>713</v>
      </c>
    </row>
    <row r="331" spans="1:28" s="14" customFormat="1" ht="13" x14ac:dyDescent="0.35">
      <c r="A331" s="10">
        <v>43604801</v>
      </c>
      <c r="B331" s="10">
        <v>801</v>
      </c>
      <c r="C331" s="11" t="s">
        <v>3495</v>
      </c>
      <c r="D331" s="11"/>
      <c r="E331" s="11"/>
      <c r="F331" s="11" t="s">
        <v>46</v>
      </c>
      <c r="G331" s="10" t="s">
        <v>79</v>
      </c>
      <c r="H331" s="41" t="s">
        <v>79</v>
      </c>
      <c r="I331" s="41" t="s">
        <v>709</v>
      </c>
      <c r="J331" s="10" t="s">
        <v>65</v>
      </c>
      <c r="K331" s="10" t="s">
        <v>66</v>
      </c>
      <c r="L331" s="10" t="s">
        <v>52</v>
      </c>
      <c r="M331" s="13">
        <v>42339</v>
      </c>
      <c r="N331" s="10" t="s">
        <v>92</v>
      </c>
      <c r="O331" s="134"/>
      <c r="P331" s="15" t="s">
        <v>2577</v>
      </c>
      <c r="Q331" s="11"/>
      <c r="R331" s="10"/>
      <c r="S331" s="10" t="s">
        <v>536</v>
      </c>
      <c r="T331" s="10" t="s">
        <v>536</v>
      </c>
      <c r="U331" s="10" t="s">
        <v>2580</v>
      </c>
      <c r="V331" s="10">
        <v>2710193200</v>
      </c>
      <c r="W331" s="10" t="s">
        <v>44</v>
      </c>
      <c r="X331" s="10" t="s">
        <v>3492</v>
      </c>
      <c r="Y331" s="10" t="s">
        <v>391</v>
      </c>
      <c r="Z331" s="10" t="s">
        <v>392</v>
      </c>
      <c r="AA331" s="10" t="s">
        <v>3496</v>
      </c>
      <c r="AB331" s="14" t="s">
        <v>713</v>
      </c>
    </row>
    <row r="332" spans="1:28" s="14" customFormat="1" ht="13" x14ac:dyDescent="0.35">
      <c r="A332" s="10">
        <v>43604809</v>
      </c>
      <c r="B332" s="10">
        <v>809</v>
      </c>
      <c r="C332" s="11" t="s">
        <v>3497</v>
      </c>
      <c r="D332" s="11"/>
      <c r="E332" s="11"/>
      <c r="F332" s="11" t="s">
        <v>46</v>
      </c>
      <c r="G332" s="10" t="s">
        <v>47</v>
      </c>
      <c r="H332" s="41" t="s">
        <v>48</v>
      </c>
      <c r="I332" s="41" t="s">
        <v>709</v>
      </c>
      <c r="J332" s="10" t="s">
        <v>65</v>
      </c>
      <c r="K332" s="10" t="s">
        <v>66</v>
      </c>
      <c r="L332" s="10" t="s">
        <v>52</v>
      </c>
      <c r="M332" s="13">
        <v>41391</v>
      </c>
      <c r="N332" s="10" t="s">
        <v>92</v>
      </c>
      <c r="O332" s="134"/>
      <c r="P332" s="15" t="s">
        <v>2577</v>
      </c>
      <c r="Q332" s="11"/>
      <c r="R332" s="10"/>
      <c r="S332" s="10">
        <v>43608809</v>
      </c>
      <c r="T332" s="10" t="s">
        <v>3498</v>
      </c>
      <c r="U332" s="10" t="s">
        <v>2594</v>
      </c>
      <c r="V332" s="10">
        <v>2710193200</v>
      </c>
      <c r="W332" s="10" t="s">
        <v>604</v>
      </c>
      <c r="X332" s="10" t="s">
        <v>3492</v>
      </c>
      <c r="Y332" s="10" t="s">
        <v>360</v>
      </c>
      <c r="Z332" s="10" t="s">
        <v>3493</v>
      </c>
      <c r="AA332" s="10" t="s">
        <v>3499</v>
      </c>
      <c r="AB332" s="14" t="s">
        <v>713</v>
      </c>
    </row>
    <row r="333" spans="1:28" s="14" customFormat="1" ht="13" x14ac:dyDescent="0.35">
      <c r="A333" s="10">
        <v>43010909</v>
      </c>
      <c r="B333" s="10">
        <v>909</v>
      </c>
      <c r="C333" s="11" t="s">
        <v>3500</v>
      </c>
      <c r="D333" s="11"/>
      <c r="E333" s="11"/>
      <c r="F333" s="11" t="s">
        <v>46</v>
      </c>
      <c r="G333" s="10" t="s">
        <v>3046</v>
      </c>
      <c r="H333" s="41" t="s">
        <v>63</v>
      </c>
      <c r="I333" s="41" t="s">
        <v>709</v>
      </c>
      <c r="J333" s="10" t="s">
        <v>65</v>
      </c>
      <c r="K333" s="10" t="s">
        <v>51</v>
      </c>
      <c r="L333" s="10" t="s">
        <v>67</v>
      </c>
      <c r="M333" s="13" t="s">
        <v>3016</v>
      </c>
      <c r="N333" s="10" t="s">
        <v>92</v>
      </c>
      <c r="O333" s="134"/>
      <c r="P333" s="15" t="s">
        <v>2577</v>
      </c>
      <c r="Q333" s="11"/>
      <c r="R333" s="10"/>
      <c r="S333" s="10" t="s">
        <v>536</v>
      </c>
      <c r="T333" s="10" t="s">
        <v>536</v>
      </c>
      <c r="U333" s="10" t="s">
        <v>2580</v>
      </c>
      <c r="V333" s="10">
        <v>2710193200</v>
      </c>
      <c r="W333" s="10" t="s">
        <v>2582</v>
      </c>
      <c r="X333" s="10" t="s">
        <v>3501</v>
      </c>
      <c r="Y333" s="10" t="s">
        <v>1075</v>
      </c>
      <c r="Z333" s="10" t="s">
        <v>3502</v>
      </c>
      <c r="AA333" s="10" t="s">
        <v>3503</v>
      </c>
      <c r="AB333" s="14" t="s">
        <v>713</v>
      </c>
    </row>
    <row r="334" spans="1:28" s="14" customFormat="1" ht="13" x14ac:dyDescent="0.35">
      <c r="A334" s="10">
        <v>43602905</v>
      </c>
      <c r="B334" s="10">
        <v>905</v>
      </c>
      <c r="C334" s="11" t="s">
        <v>3504</v>
      </c>
      <c r="D334" s="11"/>
      <c r="E334" s="11"/>
      <c r="F334" s="11" t="s">
        <v>46</v>
      </c>
      <c r="G334" s="10" t="s">
        <v>735</v>
      </c>
      <c r="H334" s="41" t="s">
        <v>63</v>
      </c>
      <c r="I334" s="41" t="s">
        <v>709</v>
      </c>
      <c r="J334" s="10" t="s">
        <v>65</v>
      </c>
      <c r="K334" s="10" t="s">
        <v>66</v>
      </c>
      <c r="L334" s="10" t="s">
        <v>52</v>
      </c>
      <c r="M334" s="13" t="s">
        <v>6</v>
      </c>
      <c r="N334" s="10" t="s">
        <v>92</v>
      </c>
      <c r="O334" s="134"/>
      <c r="P334" s="15" t="s">
        <v>2577</v>
      </c>
      <c r="Q334" s="11"/>
      <c r="R334" s="10"/>
      <c r="S334" s="10">
        <v>43612905</v>
      </c>
      <c r="T334" s="10" t="s">
        <v>3505</v>
      </c>
      <c r="U334" s="10" t="s">
        <v>2594</v>
      </c>
      <c r="V334" s="10">
        <v>2710193200</v>
      </c>
      <c r="W334" s="10" t="s">
        <v>604</v>
      </c>
      <c r="X334" s="10" t="s">
        <v>3506</v>
      </c>
      <c r="Y334" s="10" t="s">
        <v>1075</v>
      </c>
      <c r="Z334" s="10" t="s">
        <v>73</v>
      </c>
      <c r="AA334" s="10" t="s">
        <v>3507</v>
      </c>
      <c r="AB334" s="14" t="s">
        <v>713</v>
      </c>
    </row>
    <row r="335" spans="1:28" s="14" customFormat="1" ht="13" x14ac:dyDescent="0.35">
      <c r="A335" s="10">
        <v>43603809</v>
      </c>
      <c r="B335" s="10">
        <v>809</v>
      </c>
      <c r="C335" s="11" t="s">
        <v>3508</v>
      </c>
      <c r="D335" s="11"/>
      <c r="E335" s="11"/>
      <c r="F335" s="11" t="s">
        <v>46</v>
      </c>
      <c r="G335" s="10" t="s">
        <v>47</v>
      </c>
      <c r="H335" s="41" t="s">
        <v>48</v>
      </c>
      <c r="I335" s="41" t="s">
        <v>709</v>
      </c>
      <c r="J335" s="10" t="s">
        <v>65</v>
      </c>
      <c r="K335" s="10" t="s">
        <v>66</v>
      </c>
      <c r="L335" s="10" t="s">
        <v>52</v>
      </c>
      <c r="M335" s="13">
        <v>41123</v>
      </c>
      <c r="N335" s="10" t="s">
        <v>92</v>
      </c>
      <c r="O335" s="134"/>
      <c r="P335" s="15" t="s">
        <v>2577</v>
      </c>
      <c r="Q335" s="11"/>
      <c r="R335" s="10"/>
      <c r="S335" s="10">
        <v>41068809</v>
      </c>
      <c r="T335" s="10" t="s">
        <v>3509</v>
      </c>
      <c r="U335" s="10" t="s">
        <v>2594</v>
      </c>
      <c r="V335" s="10">
        <v>2710193200</v>
      </c>
      <c r="W335" s="10" t="s">
        <v>604</v>
      </c>
      <c r="X335" s="10" t="s">
        <v>3506</v>
      </c>
      <c r="Y335" s="10" t="s">
        <v>360</v>
      </c>
      <c r="Z335" s="10" t="s">
        <v>88</v>
      </c>
      <c r="AA335" s="10" t="s">
        <v>3510</v>
      </c>
      <c r="AB335" s="14" t="s">
        <v>713</v>
      </c>
    </row>
    <row r="336" spans="1:28" s="14" customFormat="1" ht="13" x14ac:dyDescent="0.35">
      <c r="A336" s="10">
        <v>43004903</v>
      </c>
      <c r="B336" s="10">
        <v>903</v>
      </c>
      <c r="C336" s="11" t="s">
        <v>3511</v>
      </c>
      <c r="D336" s="11"/>
      <c r="E336" s="11"/>
      <c r="F336" s="11" t="s">
        <v>46</v>
      </c>
      <c r="G336" s="10" t="s">
        <v>2583</v>
      </c>
      <c r="H336" s="41" t="s">
        <v>364</v>
      </c>
      <c r="I336" s="41" t="s">
        <v>709</v>
      </c>
      <c r="J336" s="10" t="s">
        <v>65</v>
      </c>
      <c r="K336" s="10" t="s">
        <v>51</v>
      </c>
      <c r="L336" s="10" t="s">
        <v>52</v>
      </c>
      <c r="M336" s="13" t="s">
        <v>6</v>
      </c>
      <c r="N336" s="10" t="s">
        <v>92</v>
      </c>
      <c r="O336" s="134"/>
      <c r="P336" s="15" t="s">
        <v>2577</v>
      </c>
      <c r="Q336" s="11"/>
      <c r="R336" s="10"/>
      <c r="S336" s="10" t="s">
        <v>536</v>
      </c>
      <c r="T336" s="10" t="s">
        <v>536</v>
      </c>
      <c r="U336" s="10" t="s">
        <v>2580</v>
      </c>
      <c r="V336" s="10">
        <v>2710193200</v>
      </c>
      <c r="W336" s="10" t="s">
        <v>2582</v>
      </c>
      <c r="X336" s="10" t="s">
        <v>3506</v>
      </c>
      <c r="Y336" s="10" t="s">
        <v>3512</v>
      </c>
      <c r="Z336" s="10" t="s">
        <v>604</v>
      </c>
      <c r="AA336" s="10" t="s">
        <v>3513</v>
      </c>
      <c r="AB336" s="14" t="s">
        <v>713</v>
      </c>
    </row>
    <row r="337" spans="1:28" s="14" customFormat="1" ht="13" x14ac:dyDescent="0.35">
      <c r="A337" s="10">
        <v>43612905</v>
      </c>
      <c r="B337" s="10">
        <v>905</v>
      </c>
      <c r="C337" s="11" t="s">
        <v>3505</v>
      </c>
      <c r="D337" s="11"/>
      <c r="E337" s="11"/>
      <c r="F337" s="11" t="s">
        <v>46</v>
      </c>
      <c r="G337" s="10" t="s">
        <v>735</v>
      </c>
      <c r="H337" s="41" t="s">
        <v>63</v>
      </c>
      <c r="I337" s="41" t="s">
        <v>709</v>
      </c>
      <c r="J337" s="10" t="s">
        <v>65</v>
      </c>
      <c r="K337" s="10" t="s">
        <v>66</v>
      </c>
      <c r="L337" s="10" t="s">
        <v>52</v>
      </c>
      <c r="M337" s="13" t="s">
        <v>6</v>
      </c>
      <c r="N337" s="10" t="s">
        <v>92</v>
      </c>
      <c r="O337" s="134"/>
      <c r="P337" s="15" t="s">
        <v>2577</v>
      </c>
      <c r="Q337" s="11"/>
      <c r="R337" s="10"/>
      <c r="S337" s="10">
        <v>43603905</v>
      </c>
      <c r="T337" s="10" t="s">
        <v>3514</v>
      </c>
      <c r="U337" s="10" t="s">
        <v>2594</v>
      </c>
      <c r="V337" s="10">
        <v>2710193200</v>
      </c>
      <c r="W337" s="10" t="s">
        <v>604</v>
      </c>
      <c r="X337" s="10" t="s">
        <v>3506</v>
      </c>
      <c r="Y337" s="10" t="s">
        <v>1075</v>
      </c>
      <c r="Z337" s="10" t="s">
        <v>73</v>
      </c>
      <c r="AA337" s="10" t="s">
        <v>3507</v>
      </c>
      <c r="AB337" s="14" t="s">
        <v>713</v>
      </c>
    </row>
    <row r="338" spans="1:28" s="14" customFormat="1" ht="13" x14ac:dyDescent="0.35">
      <c r="A338" s="10">
        <v>43603905</v>
      </c>
      <c r="B338" s="10">
        <v>905</v>
      </c>
      <c r="C338" s="11" t="s">
        <v>3514</v>
      </c>
      <c r="D338" s="11"/>
      <c r="E338" s="11"/>
      <c r="F338" s="11" t="s">
        <v>46</v>
      </c>
      <c r="G338" s="10" t="s">
        <v>735</v>
      </c>
      <c r="H338" s="41" t="s">
        <v>63</v>
      </c>
      <c r="I338" s="41" t="s">
        <v>709</v>
      </c>
      <c r="J338" s="10" t="s">
        <v>65</v>
      </c>
      <c r="K338" s="10" t="s">
        <v>66</v>
      </c>
      <c r="L338" s="10" t="s">
        <v>52</v>
      </c>
      <c r="M338" s="13">
        <v>41123</v>
      </c>
      <c r="N338" s="10" t="s">
        <v>92</v>
      </c>
      <c r="O338" s="134"/>
      <c r="P338" s="15" t="s">
        <v>2577</v>
      </c>
      <c r="Q338" s="11"/>
      <c r="R338" s="10"/>
      <c r="S338" s="10">
        <v>41068905</v>
      </c>
      <c r="T338" s="10" t="s">
        <v>3515</v>
      </c>
      <c r="U338" s="10" t="s">
        <v>2594</v>
      </c>
      <c r="V338" s="10">
        <v>2710193200</v>
      </c>
      <c r="W338" s="10" t="s">
        <v>604</v>
      </c>
      <c r="X338" s="10" t="s">
        <v>3506</v>
      </c>
      <c r="Y338" s="10" t="s">
        <v>1075</v>
      </c>
      <c r="Z338" s="10" t="s">
        <v>73</v>
      </c>
      <c r="AA338" s="10" t="s">
        <v>3507</v>
      </c>
      <c r="AB338" s="14" t="s">
        <v>713</v>
      </c>
    </row>
    <row r="339" spans="1:28" s="14" customFormat="1" ht="13" x14ac:dyDescent="0.35">
      <c r="A339" s="10">
        <v>41068905</v>
      </c>
      <c r="B339" s="10">
        <v>905</v>
      </c>
      <c r="C339" s="11" t="s">
        <v>3515</v>
      </c>
      <c r="D339" s="11"/>
      <c r="E339" s="11"/>
      <c r="F339" s="11" t="s">
        <v>46</v>
      </c>
      <c r="G339" s="10" t="s">
        <v>735</v>
      </c>
      <c r="H339" s="41" t="s">
        <v>63</v>
      </c>
      <c r="I339" s="41" t="s">
        <v>709</v>
      </c>
      <c r="J339" s="10" t="s">
        <v>65</v>
      </c>
      <c r="K339" s="10" t="s">
        <v>66</v>
      </c>
      <c r="L339" s="10" t="s">
        <v>52</v>
      </c>
      <c r="M339" s="13">
        <v>41827</v>
      </c>
      <c r="N339" s="10" t="s">
        <v>92</v>
      </c>
      <c r="O339" s="134"/>
      <c r="P339" s="15" t="s">
        <v>2577</v>
      </c>
      <c r="Q339" s="11"/>
      <c r="R339" s="10"/>
      <c r="S339" s="10">
        <v>41053905</v>
      </c>
      <c r="T339" s="10" t="s">
        <v>863</v>
      </c>
      <c r="U339" s="10" t="s">
        <v>2594</v>
      </c>
      <c r="V339" s="10">
        <v>2710193200</v>
      </c>
      <c r="W339" s="10" t="s">
        <v>604</v>
      </c>
      <c r="X339" s="10" t="s">
        <v>3506</v>
      </c>
      <c r="Y339" s="10" t="s">
        <v>1075</v>
      </c>
      <c r="Z339" s="10" t="s">
        <v>73</v>
      </c>
      <c r="AA339" s="10" t="s">
        <v>3507</v>
      </c>
      <c r="AB339" s="14" t="s">
        <v>713</v>
      </c>
    </row>
    <row r="340" spans="1:28" s="14" customFormat="1" ht="13" x14ac:dyDescent="0.35">
      <c r="A340" s="10">
        <v>41068809</v>
      </c>
      <c r="B340" s="10">
        <v>809</v>
      </c>
      <c r="C340" s="11" t="s">
        <v>3509</v>
      </c>
      <c r="D340" s="11"/>
      <c r="E340" s="11"/>
      <c r="F340" s="11" t="s">
        <v>46</v>
      </c>
      <c r="G340" s="10" t="s">
        <v>47</v>
      </c>
      <c r="H340" s="41" t="s">
        <v>48</v>
      </c>
      <c r="I340" s="41" t="s">
        <v>709</v>
      </c>
      <c r="J340" s="10" t="s">
        <v>65</v>
      </c>
      <c r="K340" s="10" t="s">
        <v>66</v>
      </c>
      <c r="L340" s="10" t="s">
        <v>52</v>
      </c>
      <c r="M340" s="13">
        <v>41827</v>
      </c>
      <c r="N340" s="10" t="s">
        <v>92</v>
      </c>
      <c r="O340" s="134"/>
      <c r="P340" s="15" t="s">
        <v>2577</v>
      </c>
      <c r="Q340" s="11"/>
      <c r="R340" s="10"/>
      <c r="S340" s="10">
        <v>41053809</v>
      </c>
      <c r="T340" s="10" t="s">
        <v>866</v>
      </c>
      <c r="U340" s="10" t="s">
        <v>2594</v>
      </c>
      <c r="V340" s="10">
        <v>2710193200</v>
      </c>
      <c r="W340" s="10" t="s">
        <v>604</v>
      </c>
      <c r="X340" s="10" t="s">
        <v>3506</v>
      </c>
      <c r="Y340" s="10" t="s">
        <v>360</v>
      </c>
      <c r="Z340" s="10" t="s">
        <v>88</v>
      </c>
      <c r="AA340" s="10" t="s">
        <v>3510</v>
      </c>
      <c r="AB340" s="14" t="s">
        <v>713</v>
      </c>
    </row>
    <row r="341" spans="1:28" s="14" customFormat="1" ht="13" x14ac:dyDescent="0.35">
      <c r="A341" s="10">
        <v>45500801</v>
      </c>
      <c r="B341" s="10">
        <v>801</v>
      </c>
      <c r="C341" s="11" t="s">
        <v>839</v>
      </c>
      <c r="D341" s="10">
        <v>45500801</v>
      </c>
      <c r="E341" s="11" t="s">
        <v>839</v>
      </c>
      <c r="F341" s="11" t="s">
        <v>46</v>
      </c>
      <c r="G341" s="10" t="s">
        <v>79</v>
      </c>
      <c r="H341" s="41" t="s">
        <v>79</v>
      </c>
      <c r="I341" s="41" t="s">
        <v>49</v>
      </c>
      <c r="J341" s="10" t="s">
        <v>305</v>
      </c>
      <c r="K341" s="10" t="s">
        <v>66</v>
      </c>
      <c r="L341" s="10" t="s">
        <v>52</v>
      </c>
      <c r="M341" s="13">
        <v>44376</v>
      </c>
      <c r="N341" s="10" t="s">
        <v>92</v>
      </c>
      <c r="O341" s="134"/>
      <c r="P341" s="15" t="s">
        <v>2577</v>
      </c>
      <c r="Q341" s="10"/>
      <c r="R341" s="10" t="s">
        <v>54</v>
      </c>
      <c r="S341" s="10" t="s">
        <v>44</v>
      </c>
      <c r="T341" s="11" t="s">
        <v>44</v>
      </c>
      <c r="U341" s="10" t="s">
        <v>55</v>
      </c>
      <c r="V341" s="10">
        <v>2710193200</v>
      </c>
      <c r="W341" s="10" t="s">
        <v>2613</v>
      </c>
      <c r="X341" s="10" t="s">
        <v>3516</v>
      </c>
      <c r="Y341" s="10" t="s">
        <v>391</v>
      </c>
      <c r="Z341" s="10" t="s">
        <v>392</v>
      </c>
      <c r="AA341" s="10" t="s">
        <v>3517</v>
      </c>
      <c r="AB341" s="14" t="s">
        <v>713</v>
      </c>
    </row>
    <row r="342" spans="1:28" s="14" customFormat="1" ht="13" x14ac:dyDescent="0.35">
      <c r="A342" s="10">
        <v>41092809</v>
      </c>
      <c r="B342" s="10">
        <v>809</v>
      </c>
      <c r="C342" s="11" t="s">
        <v>3518</v>
      </c>
      <c r="D342" s="10">
        <v>41077801</v>
      </c>
      <c r="E342" s="11" t="s">
        <v>782</v>
      </c>
      <c r="F342" s="11" t="s">
        <v>46</v>
      </c>
      <c r="G342" s="59" t="s">
        <v>47</v>
      </c>
      <c r="H342" s="41" t="s">
        <v>48</v>
      </c>
      <c r="I342" s="41" t="s">
        <v>49</v>
      </c>
      <c r="J342" s="10" t="s">
        <v>305</v>
      </c>
      <c r="K342" s="59" t="s">
        <v>66</v>
      </c>
      <c r="L342" s="59" t="s">
        <v>52</v>
      </c>
      <c r="M342" s="95">
        <v>42926</v>
      </c>
      <c r="N342" s="59" t="s">
        <v>92</v>
      </c>
      <c r="O342" s="135"/>
      <c r="P342" s="15" t="s">
        <v>2577</v>
      </c>
      <c r="Q342" s="10" t="s">
        <v>3519</v>
      </c>
      <c r="R342" s="10" t="s">
        <v>54</v>
      </c>
      <c r="S342" s="10">
        <v>45502809</v>
      </c>
      <c r="T342" s="11" t="s">
        <v>773</v>
      </c>
      <c r="U342" s="10" t="s">
        <v>329</v>
      </c>
      <c r="V342" s="10">
        <v>2710193200</v>
      </c>
      <c r="W342" s="10" t="s">
        <v>83</v>
      </c>
      <c r="X342" s="10" t="s">
        <v>3520</v>
      </c>
      <c r="Y342" s="10" t="s">
        <v>360</v>
      </c>
      <c r="Z342" s="10" t="s">
        <v>3493</v>
      </c>
      <c r="AA342" s="10" t="s">
        <v>3521</v>
      </c>
      <c r="AB342" s="14" t="s">
        <v>713</v>
      </c>
    </row>
    <row r="343" spans="1:28" s="14" customFormat="1" ht="13" x14ac:dyDescent="0.35">
      <c r="A343" s="10">
        <v>43608905</v>
      </c>
      <c r="B343" s="10">
        <v>905</v>
      </c>
      <c r="C343" s="11" t="s">
        <v>3491</v>
      </c>
      <c r="D343" s="11"/>
      <c r="E343" s="11"/>
      <c r="F343" s="11" t="s">
        <v>46</v>
      </c>
      <c r="G343" s="10" t="s">
        <v>62</v>
      </c>
      <c r="H343" s="41" t="s">
        <v>63</v>
      </c>
      <c r="I343" s="41" t="s">
        <v>709</v>
      </c>
      <c r="J343" s="10" t="s">
        <v>65</v>
      </c>
      <c r="K343" s="10" t="s">
        <v>66</v>
      </c>
      <c r="L343" s="10" t="s">
        <v>52</v>
      </c>
      <c r="M343" s="13">
        <v>42782</v>
      </c>
      <c r="N343" s="10" t="s">
        <v>92</v>
      </c>
      <c r="O343" s="134"/>
      <c r="P343" s="15" t="s">
        <v>2577</v>
      </c>
      <c r="Q343" s="11"/>
      <c r="R343" s="10"/>
      <c r="S343" s="10">
        <v>41092905</v>
      </c>
      <c r="T343" s="10" t="s">
        <v>3522</v>
      </c>
      <c r="U343" s="10" t="s">
        <v>2594</v>
      </c>
      <c r="V343" s="10">
        <v>2710193200</v>
      </c>
      <c r="W343" s="10" t="s">
        <v>604</v>
      </c>
      <c r="X343" s="10" t="s">
        <v>3520</v>
      </c>
      <c r="Y343" s="10" t="s">
        <v>1075</v>
      </c>
      <c r="Z343" s="10" t="s">
        <v>3493</v>
      </c>
      <c r="AA343" s="10" t="s">
        <v>845</v>
      </c>
      <c r="AB343" s="14" t="s">
        <v>713</v>
      </c>
    </row>
    <row r="344" spans="1:28" s="14" customFormat="1" ht="13" x14ac:dyDescent="0.35">
      <c r="A344" s="10">
        <v>43608809</v>
      </c>
      <c r="B344" s="10">
        <v>809</v>
      </c>
      <c r="C344" s="11" t="s">
        <v>3498</v>
      </c>
      <c r="D344" s="11"/>
      <c r="E344" s="11"/>
      <c r="F344" s="11" t="s">
        <v>46</v>
      </c>
      <c r="G344" s="10" t="s">
        <v>47</v>
      </c>
      <c r="H344" s="41" t="s">
        <v>48</v>
      </c>
      <c r="I344" s="41" t="s">
        <v>709</v>
      </c>
      <c r="J344" s="10" t="s">
        <v>65</v>
      </c>
      <c r="K344" s="10" t="s">
        <v>66</v>
      </c>
      <c r="L344" s="10" t="s">
        <v>52</v>
      </c>
      <c r="M344" s="13">
        <v>42782</v>
      </c>
      <c r="N344" s="10" t="s">
        <v>92</v>
      </c>
      <c r="O344" s="134"/>
      <c r="P344" s="15" t="s">
        <v>2577</v>
      </c>
      <c r="Q344" s="11"/>
      <c r="R344" s="10"/>
      <c r="S344" s="10">
        <v>41092809</v>
      </c>
      <c r="T344" s="10" t="s">
        <v>3518</v>
      </c>
      <c r="U344" s="10" t="s">
        <v>2594</v>
      </c>
      <c r="V344" s="10">
        <v>2710193200</v>
      </c>
      <c r="W344" s="10" t="s">
        <v>604</v>
      </c>
      <c r="X344" s="10" t="s">
        <v>3520</v>
      </c>
      <c r="Y344" s="10" t="s">
        <v>360</v>
      </c>
      <c r="Z344" s="10" t="s">
        <v>3493</v>
      </c>
      <c r="AA344" s="10" t="s">
        <v>3521</v>
      </c>
      <c r="AB344" s="14" t="s">
        <v>713</v>
      </c>
    </row>
    <row r="345" spans="1:28" s="14" customFormat="1" ht="13" x14ac:dyDescent="0.35">
      <c r="A345" s="10">
        <v>43453909</v>
      </c>
      <c r="B345" s="10">
        <v>909</v>
      </c>
      <c r="C345" s="11" t="s">
        <v>3523</v>
      </c>
      <c r="D345" s="11"/>
      <c r="E345" s="11"/>
      <c r="F345" s="11" t="s">
        <v>46</v>
      </c>
      <c r="G345" s="10" t="s">
        <v>62</v>
      </c>
      <c r="H345" s="41" t="s">
        <v>63</v>
      </c>
      <c r="I345" s="41" t="s">
        <v>709</v>
      </c>
      <c r="J345" s="10" t="s">
        <v>65</v>
      </c>
      <c r="K345" s="10" t="s">
        <v>51</v>
      </c>
      <c r="L345" s="10" t="s">
        <v>67</v>
      </c>
      <c r="M345" s="13">
        <v>41814</v>
      </c>
      <c r="N345" s="10" t="s">
        <v>92</v>
      </c>
      <c r="O345" s="134"/>
      <c r="P345" s="15" t="s">
        <v>2577</v>
      </c>
      <c r="Q345" s="11"/>
      <c r="R345" s="10"/>
      <c r="S345" s="10">
        <v>41066909</v>
      </c>
      <c r="T345" s="10" t="s">
        <v>3524</v>
      </c>
      <c r="U345" s="10" t="s">
        <v>2594</v>
      </c>
      <c r="V345" s="10">
        <v>2710193200</v>
      </c>
      <c r="W345" s="10" t="s">
        <v>2582</v>
      </c>
      <c r="X345" s="10" t="s">
        <v>3525</v>
      </c>
      <c r="Y345" s="10" t="s">
        <v>3526</v>
      </c>
      <c r="Z345" s="10" t="s">
        <v>2085</v>
      </c>
      <c r="AA345" s="10" t="s">
        <v>3527</v>
      </c>
      <c r="AB345" s="14" t="s">
        <v>713</v>
      </c>
    </row>
    <row r="346" spans="1:28" s="14" customFormat="1" ht="13" x14ac:dyDescent="0.35">
      <c r="A346" s="10">
        <v>43453849</v>
      </c>
      <c r="B346" s="10">
        <v>849</v>
      </c>
      <c r="C346" s="11" t="s">
        <v>3528</v>
      </c>
      <c r="D346" s="11"/>
      <c r="E346" s="11"/>
      <c r="F346" s="11" t="s">
        <v>46</v>
      </c>
      <c r="G346" s="10" t="s">
        <v>47</v>
      </c>
      <c r="H346" s="41" t="s">
        <v>48</v>
      </c>
      <c r="I346" s="41" t="s">
        <v>709</v>
      </c>
      <c r="J346" s="10" t="s">
        <v>65</v>
      </c>
      <c r="K346" s="10" t="s">
        <v>51</v>
      </c>
      <c r="L346" s="10" t="s">
        <v>67</v>
      </c>
      <c r="M346" s="13">
        <v>41726</v>
      </c>
      <c r="N346" s="10" t="s">
        <v>92</v>
      </c>
      <c r="O346" s="134"/>
      <c r="P346" s="15" t="s">
        <v>2577</v>
      </c>
      <c r="Q346" s="11"/>
      <c r="R346" s="10"/>
      <c r="S346" s="10">
        <v>41066849</v>
      </c>
      <c r="T346" s="10" t="s">
        <v>3529</v>
      </c>
      <c r="U346" s="10" t="s">
        <v>2594</v>
      </c>
      <c r="V346" s="10">
        <v>2710193200</v>
      </c>
      <c r="W346" s="10" t="s">
        <v>2582</v>
      </c>
      <c r="X346" s="10" t="s">
        <v>3525</v>
      </c>
      <c r="Y346" s="10" t="s">
        <v>3530</v>
      </c>
      <c r="Z346" s="10" t="s">
        <v>3085</v>
      </c>
      <c r="AA346" s="10" t="s">
        <v>3531</v>
      </c>
      <c r="AB346" s="14" t="s">
        <v>713</v>
      </c>
    </row>
    <row r="347" spans="1:28" s="14" customFormat="1" ht="13" x14ac:dyDescent="0.35">
      <c r="A347" s="10">
        <v>43006905</v>
      </c>
      <c r="B347" s="10">
        <v>905</v>
      </c>
      <c r="C347" s="11" t="s">
        <v>3532</v>
      </c>
      <c r="D347" s="11"/>
      <c r="E347" s="11"/>
      <c r="F347" s="11" t="s">
        <v>46</v>
      </c>
      <c r="G347" s="10" t="s">
        <v>735</v>
      </c>
      <c r="H347" s="41" t="s">
        <v>63</v>
      </c>
      <c r="I347" s="41" t="s">
        <v>709</v>
      </c>
      <c r="J347" s="10" t="s">
        <v>65</v>
      </c>
      <c r="K347" s="10" t="s">
        <v>66</v>
      </c>
      <c r="L347" s="10" t="s">
        <v>52</v>
      </c>
      <c r="M347" s="13" t="s">
        <v>6</v>
      </c>
      <c r="N347" s="10" t="s">
        <v>92</v>
      </c>
      <c r="O347" s="134"/>
      <c r="P347" s="15" t="s">
        <v>2577</v>
      </c>
      <c r="Q347" s="11"/>
      <c r="R347" s="10"/>
      <c r="S347" s="10">
        <v>43007905</v>
      </c>
      <c r="T347" s="10" t="s">
        <v>3533</v>
      </c>
      <c r="U347" s="10" t="s">
        <v>2594</v>
      </c>
      <c r="V347" s="10">
        <v>2710193200</v>
      </c>
      <c r="W347" s="10" t="s">
        <v>604</v>
      </c>
      <c r="X347" s="10" t="s">
        <v>3534</v>
      </c>
      <c r="Y347" s="10" t="s">
        <v>1075</v>
      </c>
      <c r="Z347" s="10" t="s">
        <v>73</v>
      </c>
      <c r="AA347" s="10" t="s">
        <v>3535</v>
      </c>
      <c r="AB347" s="14" t="s">
        <v>713</v>
      </c>
    </row>
    <row r="348" spans="1:28" s="14" customFormat="1" ht="13" x14ac:dyDescent="0.35">
      <c r="A348" s="10">
        <v>43007905</v>
      </c>
      <c r="B348" s="10">
        <v>905</v>
      </c>
      <c r="C348" s="11" t="s">
        <v>3533</v>
      </c>
      <c r="D348" s="11"/>
      <c r="E348" s="11"/>
      <c r="F348" s="11" t="s">
        <v>46</v>
      </c>
      <c r="G348" s="10" t="s">
        <v>735</v>
      </c>
      <c r="H348" s="41" t="s">
        <v>63</v>
      </c>
      <c r="I348" s="41" t="s">
        <v>709</v>
      </c>
      <c r="J348" s="10" t="s">
        <v>65</v>
      </c>
      <c r="K348" s="10" t="s">
        <v>66</v>
      </c>
      <c r="L348" s="10" t="s">
        <v>52</v>
      </c>
      <c r="M348" s="13">
        <v>41081</v>
      </c>
      <c r="N348" s="10" t="s">
        <v>92</v>
      </c>
      <c r="O348" s="134"/>
      <c r="P348" s="15" t="s">
        <v>2577</v>
      </c>
      <c r="Q348" s="11"/>
      <c r="R348" s="10"/>
      <c r="S348" s="10">
        <v>41062905</v>
      </c>
      <c r="T348" s="10" t="s">
        <v>3474</v>
      </c>
      <c r="U348" s="10" t="s">
        <v>2594</v>
      </c>
      <c r="V348" s="10">
        <v>2710193200</v>
      </c>
      <c r="W348" s="10" t="s">
        <v>604</v>
      </c>
      <c r="X348" s="10" t="s">
        <v>3534</v>
      </c>
      <c r="Y348" s="10" t="s">
        <v>1075</v>
      </c>
      <c r="Z348" s="10" t="s">
        <v>73</v>
      </c>
      <c r="AA348" s="10" t="s">
        <v>3535</v>
      </c>
      <c r="AB348" s="14" t="s">
        <v>713</v>
      </c>
    </row>
    <row r="349" spans="1:28" s="14" customFormat="1" ht="13" x14ac:dyDescent="0.35">
      <c r="A349" s="10">
        <v>43007809</v>
      </c>
      <c r="B349" s="10">
        <v>809</v>
      </c>
      <c r="C349" s="11" t="s">
        <v>3536</v>
      </c>
      <c r="D349" s="11"/>
      <c r="E349" s="11"/>
      <c r="F349" s="11" t="s">
        <v>46</v>
      </c>
      <c r="G349" s="10" t="s">
        <v>47</v>
      </c>
      <c r="H349" s="41" t="s">
        <v>48</v>
      </c>
      <c r="I349" s="41" t="s">
        <v>709</v>
      </c>
      <c r="J349" s="10" t="s">
        <v>65</v>
      </c>
      <c r="K349" s="10" t="s">
        <v>66</v>
      </c>
      <c r="L349" s="10" t="s">
        <v>52</v>
      </c>
      <c r="M349" s="13">
        <v>41120</v>
      </c>
      <c r="N349" s="10" t="s">
        <v>92</v>
      </c>
      <c r="O349" s="134"/>
      <c r="P349" s="15" t="s">
        <v>2577</v>
      </c>
      <c r="Q349" s="11"/>
      <c r="R349" s="10"/>
      <c r="S349" s="10">
        <v>41062809</v>
      </c>
      <c r="T349" s="10" t="s">
        <v>3479</v>
      </c>
      <c r="U349" s="10" t="s">
        <v>2594</v>
      </c>
      <c r="V349" s="10">
        <v>2710193200</v>
      </c>
      <c r="W349" s="10" t="s">
        <v>604</v>
      </c>
      <c r="X349" s="10" t="s">
        <v>3534</v>
      </c>
      <c r="Y349" s="10" t="s">
        <v>360</v>
      </c>
      <c r="Z349" s="10" t="s">
        <v>88</v>
      </c>
      <c r="AA349" s="10" t="s">
        <v>3537</v>
      </c>
      <c r="AB349" s="14" t="s">
        <v>713</v>
      </c>
    </row>
    <row r="350" spans="1:28" s="14" customFormat="1" ht="13" x14ac:dyDescent="0.35">
      <c r="A350" s="10">
        <v>41060909</v>
      </c>
      <c r="B350" s="10">
        <v>909</v>
      </c>
      <c r="C350" s="11" t="s">
        <v>3538</v>
      </c>
      <c r="D350" s="11"/>
      <c r="E350" s="11"/>
      <c r="F350" s="11" t="s">
        <v>46</v>
      </c>
      <c r="G350" s="10" t="s">
        <v>735</v>
      </c>
      <c r="H350" s="41" t="s">
        <v>63</v>
      </c>
      <c r="I350" s="41" t="s">
        <v>709</v>
      </c>
      <c r="J350" s="10" t="s">
        <v>65</v>
      </c>
      <c r="K350" s="10" t="s">
        <v>51</v>
      </c>
      <c r="L350" s="10" t="s">
        <v>52</v>
      </c>
      <c r="M350" s="13" t="s">
        <v>3</v>
      </c>
      <c r="N350" s="10" t="s">
        <v>92</v>
      </c>
      <c r="O350" s="134"/>
      <c r="P350" s="15" t="s">
        <v>2577</v>
      </c>
      <c r="Q350" s="11"/>
      <c r="R350" s="10"/>
      <c r="S350" s="10" t="s">
        <v>536</v>
      </c>
      <c r="T350" s="10" t="s">
        <v>536</v>
      </c>
      <c r="U350" s="10" t="s">
        <v>2580</v>
      </c>
      <c r="V350" s="10">
        <v>2710193200</v>
      </c>
      <c r="W350" s="10" t="s">
        <v>2582</v>
      </c>
      <c r="X350" s="10" t="s">
        <v>3539</v>
      </c>
      <c r="Y350" s="10" t="s">
        <v>1075</v>
      </c>
      <c r="Z350" s="10" t="s">
        <v>3540</v>
      </c>
      <c r="AA350" s="10" t="s">
        <v>3541</v>
      </c>
      <c r="AB350" s="14" t="s">
        <v>713</v>
      </c>
    </row>
    <row r="351" spans="1:28" s="14" customFormat="1" ht="13" x14ac:dyDescent="0.35">
      <c r="A351" s="10">
        <v>41061909</v>
      </c>
      <c r="B351" s="10">
        <v>909</v>
      </c>
      <c r="C351" s="11" t="s">
        <v>3542</v>
      </c>
      <c r="D351" s="11"/>
      <c r="E351" s="11"/>
      <c r="F351" s="11" t="s">
        <v>46</v>
      </c>
      <c r="G351" s="10" t="s">
        <v>735</v>
      </c>
      <c r="H351" s="41" t="s">
        <v>63</v>
      </c>
      <c r="I351" s="41" t="s">
        <v>709</v>
      </c>
      <c r="J351" s="10" t="s">
        <v>65</v>
      </c>
      <c r="K351" s="10" t="s">
        <v>51</v>
      </c>
      <c r="L351" s="10" t="s">
        <v>52</v>
      </c>
      <c r="M351" s="13">
        <v>42076</v>
      </c>
      <c r="N351" s="10" t="s">
        <v>92</v>
      </c>
      <c r="O351" s="134"/>
      <c r="P351" s="15" t="s">
        <v>2577</v>
      </c>
      <c r="Q351" s="11"/>
      <c r="R351" s="10"/>
      <c r="S351" s="10">
        <v>41071909</v>
      </c>
      <c r="T351" s="10" t="s">
        <v>855</v>
      </c>
      <c r="U351" s="10" t="s">
        <v>2594</v>
      </c>
      <c r="V351" s="10">
        <v>3403190000</v>
      </c>
      <c r="W351" s="10" t="s">
        <v>2582</v>
      </c>
      <c r="X351" s="10" t="s">
        <v>3543</v>
      </c>
      <c r="Y351" s="10" t="s">
        <v>1075</v>
      </c>
      <c r="Z351" s="10" t="s">
        <v>3540</v>
      </c>
      <c r="AA351" s="10" t="s">
        <v>3544</v>
      </c>
      <c r="AB351" s="14" t="s">
        <v>713</v>
      </c>
    </row>
    <row r="352" spans="1:28" s="14" customFormat="1" ht="13" x14ac:dyDescent="0.35">
      <c r="A352" s="10">
        <v>43003909</v>
      </c>
      <c r="B352" s="10">
        <v>909</v>
      </c>
      <c r="C352" s="11" t="s">
        <v>3545</v>
      </c>
      <c r="D352" s="11"/>
      <c r="E352" s="11"/>
      <c r="F352" s="11" t="s">
        <v>46</v>
      </c>
      <c r="G352" s="10" t="s">
        <v>735</v>
      </c>
      <c r="H352" s="41" t="s">
        <v>63</v>
      </c>
      <c r="I352" s="41" t="s">
        <v>709</v>
      </c>
      <c r="J352" s="10" t="s">
        <v>65</v>
      </c>
      <c r="K352" s="10" t="s">
        <v>51</v>
      </c>
      <c r="L352" s="10" t="s">
        <v>52</v>
      </c>
      <c r="M352" s="13">
        <v>41572</v>
      </c>
      <c r="N352" s="10" t="s">
        <v>92</v>
      </c>
      <c r="O352" s="134"/>
      <c r="P352" s="15" t="s">
        <v>2577</v>
      </c>
      <c r="Q352" s="11"/>
      <c r="R352" s="10"/>
      <c r="S352" s="10">
        <v>41061909</v>
      </c>
      <c r="T352" s="10" t="s">
        <v>3542</v>
      </c>
      <c r="U352" s="10" t="s">
        <v>2594</v>
      </c>
      <c r="V352" s="10">
        <v>2710193200</v>
      </c>
      <c r="W352" s="10" t="s">
        <v>2582</v>
      </c>
      <c r="X352" s="10" t="s">
        <v>3546</v>
      </c>
      <c r="Y352" s="10" t="s">
        <v>1075</v>
      </c>
      <c r="Z352" s="10" t="s">
        <v>2085</v>
      </c>
      <c r="AA352" s="10" t="s">
        <v>3547</v>
      </c>
      <c r="AB352" s="14" t="s">
        <v>713</v>
      </c>
    </row>
    <row r="353" spans="1:28" s="14" customFormat="1" ht="13" x14ac:dyDescent="0.35">
      <c r="A353" s="10">
        <v>41066909</v>
      </c>
      <c r="B353" s="10">
        <v>909</v>
      </c>
      <c r="C353" s="11" t="s">
        <v>3524</v>
      </c>
      <c r="D353" s="11"/>
      <c r="E353" s="11"/>
      <c r="F353" s="11" t="s">
        <v>46</v>
      </c>
      <c r="G353" s="10" t="s">
        <v>735</v>
      </c>
      <c r="H353" s="41" t="s">
        <v>63</v>
      </c>
      <c r="I353" s="41" t="s">
        <v>709</v>
      </c>
      <c r="J353" s="10" t="s">
        <v>65</v>
      </c>
      <c r="K353" s="10" t="s">
        <v>51</v>
      </c>
      <c r="L353" s="10" t="s">
        <v>52</v>
      </c>
      <c r="M353" s="13" t="s">
        <v>604</v>
      </c>
      <c r="N353" s="10" t="s">
        <v>92</v>
      </c>
      <c r="O353" s="134"/>
      <c r="P353" s="15" t="s">
        <v>2577</v>
      </c>
      <c r="Q353" s="11"/>
      <c r="R353" s="10"/>
      <c r="S353" s="10">
        <v>46124909</v>
      </c>
      <c r="T353" s="10" t="s">
        <v>3548</v>
      </c>
      <c r="U353" s="10" t="s">
        <v>2594</v>
      </c>
      <c r="V353" s="10">
        <v>2710193200</v>
      </c>
      <c r="W353" s="10" t="s">
        <v>2582</v>
      </c>
      <c r="X353" s="10" t="s">
        <v>3549</v>
      </c>
      <c r="Y353" s="10" t="s">
        <v>1075</v>
      </c>
      <c r="Z353" s="10" t="s">
        <v>2085</v>
      </c>
      <c r="AA353" s="10" t="s">
        <v>3550</v>
      </c>
      <c r="AB353" s="14" t="s">
        <v>713</v>
      </c>
    </row>
    <row r="354" spans="1:28" s="14" customFormat="1" ht="13" x14ac:dyDescent="0.35">
      <c r="A354" s="10">
        <v>41066849</v>
      </c>
      <c r="B354" s="10">
        <v>849</v>
      </c>
      <c r="C354" s="11" t="s">
        <v>3529</v>
      </c>
      <c r="D354" s="11"/>
      <c r="E354" s="11"/>
      <c r="F354" s="11" t="s">
        <v>46</v>
      </c>
      <c r="G354" s="10" t="s">
        <v>47</v>
      </c>
      <c r="H354" s="41" t="s">
        <v>48</v>
      </c>
      <c r="I354" s="41" t="s">
        <v>709</v>
      </c>
      <c r="J354" s="10" t="s">
        <v>65</v>
      </c>
      <c r="K354" s="10" t="s">
        <v>51</v>
      </c>
      <c r="L354" s="10" t="s">
        <v>52</v>
      </c>
      <c r="M354" s="13" t="s">
        <v>604</v>
      </c>
      <c r="N354" s="10" t="s">
        <v>92</v>
      </c>
      <c r="O354" s="134"/>
      <c r="P354" s="15" t="s">
        <v>2577</v>
      </c>
      <c r="Q354" s="11"/>
      <c r="R354" s="10"/>
      <c r="S354" s="10">
        <v>46124849</v>
      </c>
      <c r="T354" s="10" t="s">
        <v>3551</v>
      </c>
      <c r="U354" s="10" t="s">
        <v>2594</v>
      </c>
      <c r="V354" s="10">
        <v>2710193200</v>
      </c>
      <c r="W354" s="10" t="s">
        <v>2582</v>
      </c>
      <c r="X354" s="10" t="s">
        <v>3549</v>
      </c>
      <c r="Y354" s="10" t="s">
        <v>360</v>
      </c>
      <c r="Z354" s="10" t="s">
        <v>3085</v>
      </c>
      <c r="AA354" s="10" t="s">
        <v>3552</v>
      </c>
      <c r="AB354" s="14" t="s">
        <v>713</v>
      </c>
    </row>
    <row r="355" spans="1:28" s="14" customFormat="1" ht="13" x14ac:dyDescent="0.35">
      <c r="A355" s="10">
        <v>41271909</v>
      </c>
      <c r="B355" s="10">
        <v>909</v>
      </c>
      <c r="C355" s="11" t="s">
        <v>3553</v>
      </c>
      <c r="D355" s="10" t="s">
        <v>44</v>
      </c>
      <c r="E355" s="11" t="s">
        <v>51</v>
      </c>
      <c r="F355" s="11" t="s">
        <v>46</v>
      </c>
      <c r="G355" s="59" t="s">
        <v>735</v>
      </c>
      <c r="H355" s="41" t="s">
        <v>63</v>
      </c>
      <c r="I355" s="41" t="s">
        <v>709</v>
      </c>
      <c r="J355" s="10" t="s">
        <v>65</v>
      </c>
      <c r="K355" s="59" t="s">
        <v>51</v>
      </c>
      <c r="L355" s="59" t="s">
        <v>67</v>
      </c>
      <c r="M355" s="95">
        <v>44682</v>
      </c>
      <c r="N355" s="59" t="s">
        <v>53</v>
      </c>
      <c r="O355" s="135"/>
      <c r="P355" s="15" t="s">
        <v>2577</v>
      </c>
      <c r="Q355" s="10"/>
      <c r="R355" s="10"/>
      <c r="S355" s="10"/>
      <c r="T355" s="11"/>
      <c r="U355" s="10"/>
      <c r="V355" s="10">
        <v>27101932</v>
      </c>
      <c r="W355" s="10" t="s">
        <v>2582</v>
      </c>
      <c r="X355" s="10" t="s">
        <v>3554</v>
      </c>
      <c r="Y355" s="10" t="s">
        <v>3555</v>
      </c>
      <c r="Z355" s="10" t="s">
        <v>3556</v>
      </c>
      <c r="AA355" s="10" t="s">
        <v>3557</v>
      </c>
      <c r="AB355" s="14" t="s">
        <v>713</v>
      </c>
    </row>
    <row r="356" spans="1:28" s="14" customFormat="1" ht="13" x14ac:dyDescent="0.35">
      <c r="A356" s="10">
        <v>43001909</v>
      </c>
      <c r="B356" s="10">
        <v>909</v>
      </c>
      <c r="C356" s="11" t="s">
        <v>3558</v>
      </c>
      <c r="D356" s="11"/>
      <c r="E356" s="11"/>
      <c r="F356" s="11" t="s">
        <v>46</v>
      </c>
      <c r="G356" s="10" t="s">
        <v>735</v>
      </c>
      <c r="H356" s="41" t="s">
        <v>63</v>
      </c>
      <c r="I356" s="41" t="s">
        <v>709</v>
      </c>
      <c r="J356" s="10" t="s">
        <v>65</v>
      </c>
      <c r="K356" s="10" t="s">
        <v>51</v>
      </c>
      <c r="L356" s="10" t="s">
        <v>52</v>
      </c>
      <c r="M356" s="13">
        <v>41150</v>
      </c>
      <c r="N356" s="10" t="s">
        <v>92</v>
      </c>
      <c r="O356" s="134"/>
      <c r="P356" s="15" t="s">
        <v>2577</v>
      </c>
      <c r="Q356" s="11"/>
      <c r="R356" s="10"/>
      <c r="S356" s="10" t="s">
        <v>536</v>
      </c>
      <c r="T356" s="10" t="s">
        <v>536</v>
      </c>
      <c r="U356" s="10" t="s">
        <v>2580</v>
      </c>
      <c r="V356" s="10">
        <v>2710193200</v>
      </c>
      <c r="W356" s="10" t="s">
        <v>2582</v>
      </c>
      <c r="X356" s="10" t="s">
        <v>3559</v>
      </c>
      <c r="Y356" s="10" t="s">
        <v>1075</v>
      </c>
      <c r="Z356" s="10" t="s">
        <v>2085</v>
      </c>
      <c r="AA356" s="10" t="s">
        <v>3560</v>
      </c>
      <c r="AB356" s="14" t="s">
        <v>713</v>
      </c>
    </row>
    <row r="357" spans="1:28" s="14" customFormat="1" ht="13" x14ac:dyDescent="0.35">
      <c r="A357" s="10">
        <v>41052909</v>
      </c>
      <c r="B357" s="10">
        <v>909</v>
      </c>
      <c r="C357" s="11" t="s">
        <v>3561</v>
      </c>
      <c r="D357" s="11"/>
      <c r="E357" s="11"/>
      <c r="F357" s="11" t="s">
        <v>46</v>
      </c>
      <c r="G357" s="10" t="s">
        <v>3046</v>
      </c>
      <c r="H357" s="41" t="s">
        <v>63</v>
      </c>
      <c r="I357" s="41" t="s">
        <v>709</v>
      </c>
      <c r="J357" s="10" t="s">
        <v>65</v>
      </c>
      <c r="K357" s="10" t="s">
        <v>51</v>
      </c>
      <c r="L357" s="10" t="s">
        <v>67</v>
      </c>
      <c r="M357" s="13" t="s">
        <v>604</v>
      </c>
      <c r="N357" s="10" t="s">
        <v>92</v>
      </c>
      <c r="O357" s="134"/>
      <c r="P357" s="15" t="s">
        <v>2577</v>
      </c>
      <c r="Q357" s="11"/>
      <c r="R357" s="10"/>
      <c r="S357" s="10" t="s">
        <v>536</v>
      </c>
      <c r="T357" s="10" t="s">
        <v>536</v>
      </c>
      <c r="U357" s="10" t="s">
        <v>2580</v>
      </c>
      <c r="V357" s="10">
        <v>2710193200</v>
      </c>
      <c r="W357" s="10" t="s">
        <v>2582</v>
      </c>
      <c r="X357" s="10" t="s">
        <v>3562</v>
      </c>
      <c r="Y357" s="10" t="s">
        <v>1075</v>
      </c>
      <c r="Z357" s="10" t="s">
        <v>3563</v>
      </c>
      <c r="AA357" s="10" t="s">
        <v>3564</v>
      </c>
      <c r="AB357" s="14" t="s">
        <v>713</v>
      </c>
    </row>
    <row r="358" spans="1:28" s="14" customFormat="1" ht="13" x14ac:dyDescent="0.35">
      <c r="A358" s="10">
        <v>41067909</v>
      </c>
      <c r="B358" s="10">
        <v>909</v>
      </c>
      <c r="C358" s="11" t="s">
        <v>3565</v>
      </c>
      <c r="D358" s="11"/>
      <c r="E358" s="11"/>
      <c r="F358" s="11" t="s">
        <v>46</v>
      </c>
      <c r="G358" s="10" t="s">
        <v>735</v>
      </c>
      <c r="H358" s="41" t="s">
        <v>63</v>
      </c>
      <c r="I358" s="41" t="s">
        <v>709</v>
      </c>
      <c r="J358" s="10" t="s">
        <v>65</v>
      </c>
      <c r="K358" s="10" t="s">
        <v>51</v>
      </c>
      <c r="L358" s="10" t="s">
        <v>52</v>
      </c>
      <c r="M358" s="13">
        <v>42146</v>
      </c>
      <c r="N358" s="10" t="s">
        <v>92</v>
      </c>
      <c r="O358" s="134"/>
      <c r="P358" s="15" t="s">
        <v>2577</v>
      </c>
      <c r="Q358" s="11"/>
      <c r="R358" s="10"/>
      <c r="S358" s="10">
        <v>41051905</v>
      </c>
      <c r="T358" s="10" t="s">
        <v>3462</v>
      </c>
      <c r="U358" s="10" t="s">
        <v>2594</v>
      </c>
      <c r="V358" s="10">
        <v>2710193200</v>
      </c>
      <c r="W358" s="10" t="s">
        <v>2582</v>
      </c>
      <c r="X358" s="10" t="s">
        <v>3566</v>
      </c>
      <c r="Y358" s="10" t="s">
        <v>1075</v>
      </c>
      <c r="Z358" s="10" t="s">
        <v>3502</v>
      </c>
      <c r="AA358" s="10" t="s">
        <v>3567</v>
      </c>
      <c r="AB358" s="14" t="s">
        <v>713</v>
      </c>
    </row>
    <row r="359" spans="1:28" s="14" customFormat="1" ht="13" x14ac:dyDescent="0.35">
      <c r="A359" s="10">
        <v>43609905</v>
      </c>
      <c r="B359" s="10">
        <v>905</v>
      </c>
      <c r="C359" s="11" t="s">
        <v>3568</v>
      </c>
      <c r="D359" s="10">
        <v>43609801</v>
      </c>
      <c r="E359" s="11" t="s">
        <v>870</v>
      </c>
      <c r="F359" s="11" t="s">
        <v>46</v>
      </c>
      <c r="G359" s="59" t="s">
        <v>62</v>
      </c>
      <c r="H359" s="41" t="s">
        <v>63</v>
      </c>
      <c r="I359" s="41" t="s">
        <v>709</v>
      </c>
      <c r="J359" s="10" t="s">
        <v>65</v>
      </c>
      <c r="K359" s="59" t="s">
        <v>66</v>
      </c>
      <c r="L359" s="59" t="s">
        <v>67</v>
      </c>
      <c r="M359" s="95">
        <v>42314</v>
      </c>
      <c r="N359" s="59" t="s">
        <v>92</v>
      </c>
      <c r="O359" s="135"/>
      <c r="P359" s="15" t="s">
        <v>2577</v>
      </c>
      <c r="Q359" s="10" t="s">
        <v>3569</v>
      </c>
      <c r="R359" s="10" t="s">
        <v>3570</v>
      </c>
      <c r="S359" s="10" t="s">
        <v>44</v>
      </c>
      <c r="T359" s="11" t="s">
        <v>44</v>
      </c>
      <c r="U359" s="10" t="s">
        <v>55</v>
      </c>
      <c r="V359" s="10">
        <v>2710193200</v>
      </c>
      <c r="W359" s="10" t="s">
        <v>70</v>
      </c>
      <c r="X359" s="10" t="s">
        <v>872</v>
      </c>
      <c r="Y359" s="10" t="s">
        <v>1075</v>
      </c>
      <c r="Z359" s="10" t="s">
        <v>73</v>
      </c>
      <c r="AA359" s="10" t="s">
        <v>3571</v>
      </c>
      <c r="AB359" s="14" t="s">
        <v>713</v>
      </c>
    </row>
    <row r="360" spans="1:28" s="14" customFormat="1" ht="13" x14ac:dyDescent="0.35">
      <c r="A360" s="10">
        <v>43617809</v>
      </c>
      <c r="B360" s="10">
        <v>809</v>
      </c>
      <c r="C360" s="11" t="s">
        <v>3572</v>
      </c>
      <c r="D360" s="11"/>
      <c r="E360" s="11"/>
      <c r="F360" s="11" t="s">
        <v>46</v>
      </c>
      <c r="G360" s="10" t="s">
        <v>47</v>
      </c>
      <c r="H360" s="41" t="s">
        <v>48</v>
      </c>
      <c r="I360" s="41" t="s">
        <v>709</v>
      </c>
      <c r="J360" s="10" t="s">
        <v>65</v>
      </c>
      <c r="K360" s="10" t="s">
        <v>66</v>
      </c>
      <c r="L360" s="10" t="s">
        <v>67</v>
      </c>
      <c r="M360" s="13">
        <v>42795</v>
      </c>
      <c r="N360" s="10" t="s">
        <v>92</v>
      </c>
      <c r="O360" s="134"/>
      <c r="P360" s="15" t="s">
        <v>2577</v>
      </c>
      <c r="Q360" s="11"/>
      <c r="R360" s="10"/>
      <c r="S360" s="10" t="s">
        <v>536</v>
      </c>
      <c r="T360" s="10" t="s">
        <v>536</v>
      </c>
      <c r="U360" s="10" t="s">
        <v>2580</v>
      </c>
      <c r="V360" s="10">
        <v>2710193200</v>
      </c>
      <c r="W360" s="10" t="s">
        <v>83</v>
      </c>
      <c r="X360" s="10" t="s">
        <v>872</v>
      </c>
      <c r="Y360" s="10" t="s">
        <v>360</v>
      </c>
      <c r="Z360" s="10" t="s">
        <v>565</v>
      </c>
      <c r="AA360" s="10" t="s">
        <v>3573</v>
      </c>
      <c r="AB360" s="14" t="s">
        <v>713</v>
      </c>
    </row>
    <row r="361" spans="1:28" s="14" customFormat="1" ht="13" x14ac:dyDescent="0.35">
      <c r="A361" s="10">
        <v>43607905</v>
      </c>
      <c r="B361" s="10">
        <v>905</v>
      </c>
      <c r="C361" s="11" t="s">
        <v>3574</v>
      </c>
      <c r="D361" s="11"/>
      <c r="E361" s="11"/>
      <c r="F361" s="11" t="s">
        <v>46</v>
      </c>
      <c r="G361" s="10" t="s">
        <v>735</v>
      </c>
      <c r="H361" s="41" t="s">
        <v>63</v>
      </c>
      <c r="I361" s="41" t="s">
        <v>709</v>
      </c>
      <c r="J361" s="10" t="s">
        <v>65</v>
      </c>
      <c r="K361" s="10" t="s">
        <v>66</v>
      </c>
      <c r="L361" s="10" t="s">
        <v>67</v>
      </c>
      <c r="M361" s="13">
        <v>42314</v>
      </c>
      <c r="N361" s="10" t="s">
        <v>92</v>
      </c>
      <c r="O361" s="134"/>
      <c r="P361" s="15" t="s">
        <v>2577</v>
      </c>
      <c r="Q361" s="11"/>
      <c r="R361" s="10"/>
      <c r="S361" s="10">
        <v>43610905</v>
      </c>
      <c r="T361" s="10" t="s">
        <v>3575</v>
      </c>
      <c r="U361" s="10" t="s">
        <v>2594</v>
      </c>
      <c r="V361" s="10">
        <v>2710193200</v>
      </c>
      <c r="W361" s="10" t="s">
        <v>604</v>
      </c>
      <c r="X361" s="10" t="s">
        <v>3576</v>
      </c>
      <c r="Y361" s="10" t="s">
        <v>1075</v>
      </c>
      <c r="Z361" s="10" t="s">
        <v>73</v>
      </c>
      <c r="AA361" s="10" t="s">
        <v>3577</v>
      </c>
      <c r="AB361" s="14" t="s">
        <v>713</v>
      </c>
    </row>
    <row r="362" spans="1:28" s="14" customFormat="1" ht="13" x14ac:dyDescent="0.35">
      <c r="A362" s="10">
        <v>43607809</v>
      </c>
      <c r="B362" s="10">
        <v>809</v>
      </c>
      <c r="C362" s="11" t="s">
        <v>3578</v>
      </c>
      <c r="D362" s="11"/>
      <c r="E362" s="11"/>
      <c r="F362" s="11" t="s">
        <v>46</v>
      </c>
      <c r="G362" s="10" t="s">
        <v>47</v>
      </c>
      <c r="H362" s="41" t="s">
        <v>48</v>
      </c>
      <c r="I362" s="41" t="s">
        <v>709</v>
      </c>
      <c r="J362" s="10" t="s">
        <v>65</v>
      </c>
      <c r="K362" s="10" t="s">
        <v>66</v>
      </c>
      <c r="L362" s="10" t="s">
        <v>67</v>
      </c>
      <c r="M362" s="13">
        <v>42314</v>
      </c>
      <c r="N362" s="10" t="s">
        <v>92</v>
      </c>
      <c r="O362" s="134"/>
      <c r="P362" s="15" t="s">
        <v>2577</v>
      </c>
      <c r="Q362" s="11"/>
      <c r="R362" s="10"/>
      <c r="S362" s="10">
        <v>43610809</v>
      </c>
      <c r="T362" s="10" t="s">
        <v>3579</v>
      </c>
      <c r="U362" s="10" t="s">
        <v>2594</v>
      </c>
      <c r="V362" s="10">
        <v>2710193200</v>
      </c>
      <c r="W362" s="10" t="s">
        <v>604</v>
      </c>
      <c r="X362" s="10" t="s">
        <v>3576</v>
      </c>
      <c r="Y362" s="10" t="s">
        <v>360</v>
      </c>
      <c r="Z362" s="10" t="s">
        <v>88</v>
      </c>
      <c r="AA362" s="10" t="s">
        <v>3580</v>
      </c>
      <c r="AB362" s="14" t="s">
        <v>713</v>
      </c>
    </row>
    <row r="363" spans="1:28" s="14" customFormat="1" ht="13" x14ac:dyDescent="0.35">
      <c r="A363" s="10">
        <v>43610905</v>
      </c>
      <c r="B363" s="10">
        <v>905</v>
      </c>
      <c r="C363" s="11" t="s">
        <v>3575</v>
      </c>
      <c r="D363" s="10">
        <v>43610801</v>
      </c>
      <c r="E363" s="11" t="s">
        <v>875</v>
      </c>
      <c r="F363" s="11" t="s">
        <v>46</v>
      </c>
      <c r="G363" s="10" t="s">
        <v>62</v>
      </c>
      <c r="H363" s="41" t="s">
        <v>63</v>
      </c>
      <c r="I363" s="41" t="s">
        <v>709</v>
      </c>
      <c r="J363" s="10" t="s">
        <v>65</v>
      </c>
      <c r="K363" s="10" t="s">
        <v>66</v>
      </c>
      <c r="L363" s="10" t="s">
        <v>67</v>
      </c>
      <c r="M363" s="13">
        <v>44049</v>
      </c>
      <c r="N363" s="10" t="s">
        <v>92</v>
      </c>
      <c r="O363" s="134"/>
      <c r="P363" s="15" t="s">
        <v>2577</v>
      </c>
      <c r="Q363" s="10">
        <v>5011987079472</v>
      </c>
      <c r="R363" s="10">
        <v>5011987079496</v>
      </c>
      <c r="S363" s="10">
        <v>47988905</v>
      </c>
      <c r="T363" s="11" t="s">
        <v>805</v>
      </c>
      <c r="U363" s="10" t="s">
        <v>329</v>
      </c>
      <c r="V363" s="10">
        <v>2710193200</v>
      </c>
      <c r="W363" s="10" t="s">
        <v>70</v>
      </c>
      <c r="X363" s="10" t="s">
        <v>3581</v>
      </c>
      <c r="Y363" s="10" t="s">
        <v>3486</v>
      </c>
      <c r="Z363" s="10" t="s">
        <v>73</v>
      </c>
      <c r="AA363" s="10" t="s">
        <v>3582</v>
      </c>
      <c r="AB363" s="14" t="s">
        <v>713</v>
      </c>
    </row>
    <row r="364" spans="1:28" s="14" customFormat="1" ht="13" x14ac:dyDescent="0.35">
      <c r="A364" s="10">
        <v>43610801</v>
      </c>
      <c r="B364" s="10">
        <v>801</v>
      </c>
      <c r="C364" s="11" t="s">
        <v>3583</v>
      </c>
      <c r="D364" s="10">
        <v>43610801</v>
      </c>
      <c r="E364" s="11" t="s">
        <v>3583</v>
      </c>
      <c r="F364" s="11" t="s">
        <v>46</v>
      </c>
      <c r="G364" s="10" t="s">
        <v>79</v>
      </c>
      <c r="H364" s="41" t="s">
        <v>79</v>
      </c>
      <c r="I364" s="41" t="s">
        <v>709</v>
      </c>
      <c r="J364" s="10" t="s">
        <v>65</v>
      </c>
      <c r="K364" s="10" t="s">
        <v>66</v>
      </c>
      <c r="L364" s="10" t="s">
        <v>67</v>
      </c>
      <c r="M364" s="13">
        <v>44048</v>
      </c>
      <c r="N364" s="10" t="s">
        <v>92</v>
      </c>
      <c r="O364" s="134"/>
      <c r="P364" s="15" t="s">
        <v>2577</v>
      </c>
      <c r="Q364" s="10"/>
      <c r="R364" s="10" t="s">
        <v>54</v>
      </c>
      <c r="S364" s="10">
        <v>43136801</v>
      </c>
      <c r="T364" s="11" t="s">
        <v>299</v>
      </c>
      <c r="U364" s="10" t="s">
        <v>329</v>
      </c>
      <c r="V364" s="10">
        <v>2710193200</v>
      </c>
      <c r="W364" s="10" t="s">
        <v>2613</v>
      </c>
      <c r="X364" s="10" t="s">
        <v>3581</v>
      </c>
      <c r="Y364" s="10" t="s">
        <v>3486</v>
      </c>
      <c r="Z364" s="10" t="s">
        <v>392</v>
      </c>
      <c r="AA364" s="10" t="s">
        <v>3584</v>
      </c>
      <c r="AB364" s="14" t="s">
        <v>713</v>
      </c>
    </row>
    <row r="365" spans="1:28" s="14" customFormat="1" ht="13" x14ac:dyDescent="0.35">
      <c r="A365" s="10">
        <v>49069815</v>
      </c>
      <c r="B365" s="10">
        <v>815</v>
      </c>
      <c r="C365" s="11" t="s">
        <v>3585</v>
      </c>
      <c r="D365" s="11"/>
      <c r="E365" s="11"/>
      <c r="F365" s="11" t="s">
        <v>46</v>
      </c>
      <c r="G365" s="10" t="s">
        <v>1578</v>
      </c>
      <c r="H365" s="41" t="s">
        <v>447</v>
      </c>
      <c r="I365" s="41"/>
      <c r="J365" s="10"/>
      <c r="K365" s="10" t="s">
        <v>66</v>
      </c>
      <c r="L365" s="10" t="s">
        <v>67</v>
      </c>
      <c r="M365" s="13" t="s">
        <v>604</v>
      </c>
      <c r="N365" s="10" t="s">
        <v>604</v>
      </c>
      <c r="O365" s="134"/>
      <c r="P365" s="15" t="s">
        <v>2577</v>
      </c>
      <c r="Q365" s="11"/>
      <c r="R365" s="10"/>
      <c r="S365" s="10" t="s">
        <v>536</v>
      </c>
      <c r="T365" s="10" t="s">
        <v>536</v>
      </c>
      <c r="U365" s="10" t="s">
        <v>2580</v>
      </c>
      <c r="V365" s="10">
        <v>2710193200</v>
      </c>
      <c r="W365" s="10" t="s">
        <v>83</v>
      </c>
      <c r="X365" s="10" t="s">
        <v>3586</v>
      </c>
      <c r="Y365" s="10" t="s">
        <v>3587</v>
      </c>
      <c r="Z365" s="10" t="s">
        <v>565</v>
      </c>
      <c r="AA365" s="10" t="s">
        <v>3588</v>
      </c>
    </row>
    <row r="366" spans="1:28" s="14" customFormat="1" ht="13" x14ac:dyDescent="0.35">
      <c r="A366" s="10">
        <v>49069855</v>
      </c>
      <c r="B366" s="10">
        <v>855</v>
      </c>
      <c r="C366" s="11" t="s">
        <v>3589</v>
      </c>
      <c r="D366" s="11"/>
      <c r="E366" s="11"/>
      <c r="F366" s="11" t="s">
        <v>46</v>
      </c>
      <c r="G366" s="10" t="s">
        <v>163</v>
      </c>
      <c r="H366" s="41" t="s">
        <v>164</v>
      </c>
      <c r="I366" s="41"/>
      <c r="J366" s="10"/>
      <c r="K366" s="10" t="s">
        <v>66</v>
      </c>
      <c r="L366" s="10" t="s">
        <v>67</v>
      </c>
      <c r="M366" s="13"/>
      <c r="N366" s="10" t="s">
        <v>53</v>
      </c>
      <c r="O366" s="134"/>
      <c r="P366" s="15" t="s">
        <v>2577</v>
      </c>
      <c r="Q366" s="11"/>
      <c r="R366" s="10"/>
      <c r="S366" s="10" t="s">
        <v>536</v>
      </c>
      <c r="T366" s="10" t="s">
        <v>536</v>
      </c>
      <c r="U366" s="10" t="s">
        <v>2580</v>
      </c>
      <c r="V366" s="10">
        <v>2710199200</v>
      </c>
      <c r="W366" s="10" t="s">
        <v>70</v>
      </c>
      <c r="X366" s="10" t="s">
        <v>3586</v>
      </c>
      <c r="Y366" s="10" t="s">
        <v>3084</v>
      </c>
      <c r="Z366" s="10" t="s">
        <v>565</v>
      </c>
      <c r="AA366" s="10" t="s">
        <v>3590</v>
      </c>
    </row>
    <row r="367" spans="1:28" s="14" customFormat="1" ht="13" x14ac:dyDescent="0.35">
      <c r="A367" s="10">
        <v>49069809</v>
      </c>
      <c r="B367" s="10">
        <v>809</v>
      </c>
      <c r="C367" s="11" t="s">
        <v>3591</v>
      </c>
      <c r="D367" s="10">
        <v>49067801</v>
      </c>
      <c r="E367" s="11" t="s">
        <v>888</v>
      </c>
      <c r="F367" s="11" t="s">
        <v>46</v>
      </c>
      <c r="G367" s="10" t="s">
        <v>47</v>
      </c>
      <c r="H367" s="41" t="s">
        <v>48</v>
      </c>
      <c r="I367" s="41" t="s">
        <v>119</v>
      </c>
      <c r="J367" s="10" t="s">
        <v>65</v>
      </c>
      <c r="K367" s="10" t="s">
        <v>66</v>
      </c>
      <c r="L367" s="10" t="s">
        <v>67</v>
      </c>
      <c r="M367" s="13">
        <v>43709</v>
      </c>
      <c r="N367" s="10" t="s">
        <v>53</v>
      </c>
      <c r="O367" s="134"/>
      <c r="P367" s="15" t="s">
        <v>3592</v>
      </c>
      <c r="Q367" s="10" t="s">
        <v>3593</v>
      </c>
      <c r="R367" s="10" t="s">
        <v>54</v>
      </c>
      <c r="S367" s="10" t="s">
        <v>44</v>
      </c>
      <c r="T367" s="11" t="s">
        <v>44</v>
      </c>
      <c r="U367" s="10" t="s">
        <v>55</v>
      </c>
      <c r="V367" s="10">
        <v>2710199200</v>
      </c>
      <c r="W367" s="10" t="s">
        <v>83</v>
      </c>
      <c r="X367" s="10" t="s">
        <v>3586</v>
      </c>
      <c r="Y367" s="10" t="s">
        <v>360</v>
      </c>
      <c r="Z367" s="10" t="s">
        <v>565</v>
      </c>
      <c r="AA367" s="10" t="s">
        <v>3594</v>
      </c>
    </row>
    <row r="368" spans="1:28" s="14" customFormat="1" ht="13" x14ac:dyDescent="0.35">
      <c r="A368" s="10">
        <v>43601849</v>
      </c>
      <c r="B368" s="10">
        <v>849</v>
      </c>
      <c r="C368" s="11" t="s">
        <v>3595</v>
      </c>
      <c r="D368" s="11"/>
      <c r="E368" s="11"/>
      <c r="F368" s="11" t="s">
        <v>46</v>
      </c>
      <c r="G368" s="10" t="s">
        <v>47</v>
      </c>
      <c r="H368" s="41" t="s">
        <v>48</v>
      </c>
      <c r="I368" s="41"/>
      <c r="J368" s="10"/>
      <c r="K368" s="10" t="s">
        <v>51</v>
      </c>
      <c r="L368" s="10" t="s">
        <v>67</v>
      </c>
      <c r="M368" s="13" t="s">
        <v>2577</v>
      </c>
      <c r="N368" s="10" t="s">
        <v>604</v>
      </c>
      <c r="O368" s="134"/>
      <c r="P368" s="15" t="s">
        <v>2577</v>
      </c>
      <c r="Q368" s="11"/>
      <c r="R368" s="10"/>
      <c r="S368" s="10" t="s">
        <v>536</v>
      </c>
      <c r="T368" s="10" t="s">
        <v>536</v>
      </c>
      <c r="U368" s="10" t="s">
        <v>2580</v>
      </c>
      <c r="V368" s="10">
        <v>3403190000</v>
      </c>
      <c r="W368" s="10" t="s">
        <v>2582</v>
      </c>
      <c r="X368" s="10" t="s">
        <v>3596</v>
      </c>
      <c r="Y368" s="10" t="s">
        <v>604</v>
      </c>
      <c r="Z368" s="10" t="s">
        <v>604</v>
      </c>
      <c r="AA368" s="10" t="s">
        <v>3597</v>
      </c>
    </row>
    <row r="369" spans="1:28" s="14" customFormat="1" ht="13" x14ac:dyDescent="0.35">
      <c r="A369" s="10">
        <v>46650815</v>
      </c>
      <c r="B369" s="10">
        <v>815</v>
      </c>
      <c r="C369" s="11" t="s">
        <v>3598</v>
      </c>
      <c r="D369" s="11"/>
      <c r="E369" s="11"/>
      <c r="F369" s="11" t="s">
        <v>46</v>
      </c>
      <c r="G369" s="10" t="s">
        <v>163</v>
      </c>
      <c r="H369" s="41" t="s">
        <v>164</v>
      </c>
      <c r="I369" s="41"/>
      <c r="J369" s="10"/>
      <c r="K369" s="10" t="s">
        <v>66</v>
      </c>
      <c r="L369" s="10" t="s">
        <v>67</v>
      </c>
      <c r="M369" s="13" t="s">
        <v>2577</v>
      </c>
      <c r="N369" s="10" t="s">
        <v>604</v>
      </c>
      <c r="O369" s="134"/>
      <c r="P369" s="15" t="s">
        <v>2577</v>
      </c>
      <c r="Q369" s="11"/>
      <c r="R369" s="10"/>
      <c r="S369" s="10" t="s">
        <v>536</v>
      </c>
      <c r="T369" s="10" t="s">
        <v>536</v>
      </c>
      <c r="U369" s="10" t="s">
        <v>2580</v>
      </c>
      <c r="V369" s="10">
        <v>3824908900</v>
      </c>
      <c r="W369" s="10" t="s">
        <v>604</v>
      </c>
      <c r="X369" s="10" t="s">
        <v>3599</v>
      </c>
      <c r="Y369" s="10" t="s">
        <v>604</v>
      </c>
      <c r="Z369" s="10" t="s">
        <v>604</v>
      </c>
      <c r="AA369" s="10" t="s">
        <v>3600</v>
      </c>
    </row>
    <row r="370" spans="1:28" s="14" customFormat="1" ht="13" x14ac:dyDescent="0.35">
      <c r="A370" s="10">
        <v>46650803</v>
      </c>
      <c r="B370" s="10">
        <v>803</v>
      </c>
      <c r="C370" s="11" t="s">
        <v>3601</v>
      </c>
      <c r="D370" s="11"/>
      <c r="E370" s="11"/>
      <c r="F370" s="11" t="s">
        <v>46</v>
      </c>
      <c r="G370" s="10" t="s">
        <v>1837</v>
      </c>
      <c r="H370" s="41" t="s">
        <v>48</v>
      </c>
      <c r="I370" s="41"/>
      <c r="J370" s="10"/>
      <c r="K370" s="10" t="s">
        <v>66</v>
      </c>
      <c r="L370" s="10" t="s">
        <v>67</v>
      </c>
      <c r="M370" s="13" t="s">
        <v>2577</v>
      </c>
      <c r="N370" s="10" t="s">
        <v>604</v>
      </c>
      <c r="O370" s="134"/>
      <c r="P370" s="15" t="s">
        <v>2577</v>
      </c>
      <c r="Q370" s="11"/>
      <c r="R370" s="10"/>
      <c r="S370" s="10" t="s">
        <v>536</v>
      </c>
      <c r="T370" s="10" t="s">
        <v>536</v>
      </c>
      <c r="U370" s="10" t="s">
        <v>2580</v>
      </c>
      <c r="V370" s="10">
        <v>3824908900</v>
      </c>
      <c r="W370" s="10" t="s">
        <v>604</v>
      </c>
      <c r="X370" s="10" t="s">
        <v>3599</v>
      </c>
      <c r="Y370" s="10" t="s">
        <v>604</v>
      </c>
      <c r="Z370" s="10" t="s">
        <v>604</v>
      </c>
      <c r="AA370" s="10" t="s">
        <v>3600</v>
      </c>
    </row>
    <row r="371" spans="1:28" s="14" customFormat="1" ht="13" x14ac:dyDescent="0.35">
      <c r="A371" s="10">
        <v>43701849</v>
      </c>
      <c r="B371" s="10">
        <v>849</v>
      </c>
      <c r="C371" s="11" t="s">
        <v>3602</v>
      </c>
      <c r="D371" s="11"/>
      <c r="E371" s="11"/>
      <c r="F371" s="11" t="s">
        <v>46</v>
      </c>
      <c r="G371" s="10" t="s">
        <v>47</v>
      </c>
      <c r="H371" s="41" t="s">
        <v>48</v>
      </c>
      <c r="I371" s="41"/>
      <c r="J371" s="10"/>
      <c r="K371" s="10" t="s">
        <v>51</v>
      </c>
      <c r="L371" s="10" t="s">
        <v>67</v>
      </c>
      <c r="M371" s="13" t="s">
        <v>2577</v>
      </c>
      <c r="N371" s="10" t="s">
        <v>604</v>
      </c>
      <c r="O371" s="134"/>
      <c r="P371" s="15" t="s">
        <v>2577</v>
      </c>
      <c r="Q371" s="11"/>
      <c r="R371" s="10"/>
      <c r="S371" s="10" t="s">
        <v>536</v>
      </c>
      <c r="T371" s="10" t="s">
        <v>536</v>
      </c>
      <c r="U371" s="10" t="s">
        <v>2580</v>
      </c>
      <c r="V371" s="10">
        <v>3403190000</v>
      </c>
      <c r="W371" s="10" t="s">
        <v>2582</v>
      </c>
      <c r="X371" s="10" t="s">
        <v>3603</v>
      </c>
      <c r="Y371" s="10" t="s">
        <v>604</v>
      </c>
      <c r="Z371" s="10" t="s">
        <v>604</v>
      </c>
      <c r="AA371" s="10" t="s">
        <v>3604</v>
      </c>
    </row>
    <row r="372" spans="1:28" s="14" customFormat="1" ht="13" x14ac:dyDescent="0.35">
      <c r="A372" s="10">
        <v>46205815</v>
      </c>
      <c r="B372" s="10">
        <v>815</v>
      </c>
      <c r="C372" s="11" t="s">
        <v>3605</v>
      </c>
      <c r="D372" s="11"/>
      <c r="E372" s="11"/>
      <c r="F372" s="11" t="s">
        <v>46</v>
      </c>
      <c r="G372" s="10" t="s">
        <v>163</v>
      </c>
      <c r="H372" s="41" t="s">
        <v>164</v>
      </c>
      <c r="I372" s="41"/>
      <c r="J372" s="10"/>
      <c r="K372" s="10" t="s">
        <v>66</v>
      </c>
      <c r="L372" s="10" t="s">
        <v>67</v>
      </c>
      <c r="M372" s="13" t="s">
        <v>2577</v>
      </c>
      <c r="N372" s="10" t="s">
        <v>604</v>
      </c>
      <c r="O372" s="134"/>
      <c r="P372" s="15" t="s">
        <v>2577</v>
      </c>
      <c r="Q372" s="11"/>
      <c r="R372" s="10"/>
      <c r="S372" s="10" t="s">
        <v>536</v>
      </c>
      <c r="T372" s="10" t="s">
        <v>536</v>
      </c>
      <c r="U372" s="10" t="s">
        <v>2580</v>
      </c>
      <c r="V372" s="10">
        <v>3824908900</v>
      </c>
      <c r="W372" s="10" t="s">
        <v>604</v>
      </c>
      <c r="X372" s="10" t="s">
        <v>3606</v>
      </c>
      <c r="Y372" s="10" t="s">
        <v>604</v>
      </c>
      <c r="Z372" s="10" t="s">
        <v>604</v>
      </c>
      <c r="AA372" s="10" t="s">
        <v>3607</v>
      </c>
    </row>
    <row r="373" spans="1:28" s="14" customFormat="1" ht="13" x14ac:dyDescent="0.35">
      <c r="A373" s="10">
        <v>46205803</v>
      </c>
      <c r="B373" s="10">
        <v>803</v>
      </c>
      <c r="C373" s="11" t="s">
        <v>3608</v>
      </c>
      <c r="D373" s="11"/>
      <c r="E373" s="11"/>
      <c r="F373" s="11" t="s">
        <v>46</v>
      </c>
      <c r="G373" s="10" t="s">
        <v>1837</v>
      </c>
      <c r="H373" s="41" t="s">
        <v>48</v>
      </c>
      <c r="I373" s="41"/>
      <c r="J373" s="10"/>
      <c r="K373" s="10" t="s">
        <v>66</v>
      </c>
      <c r="L373" s="10" t="s">
        <v>67</v>
      </c>
      <c r="M373" s="13" t="s">
        <v>2577</v>
      </c>
      <c r="N373" s="10" t="s">
        <v>604</v>
      </c>
      <c r="O373" s="134"/>
      <c r="P373" s="15" t="s">
        <v>2577</v>
      </c>
      <c r="Q373" s="11"/>
      <c r="R373" s="10"/>
      <c r="S373" s="10" t="s">
        <v>536</v>
      </c>
      <c r="T373" s="10" t="s">
        <v>536</v>
      </c>
      <c r="U373" s="10" t="s">
        <v>2580</v>
      </c>
      <c r="V373" s="10">
        <v>3824908900</v>
      </c>
      <c r="W373" s="10" t="s">
        <v>604</v>
      </c>
      <c r="X373" s="10" t="s">
        <v>3606</v>
      </c>
      <c r="Y373" s="10" t="s">
        <v>604</v>
      </c>
      <c r="Z373" s="10" t="s">
        <v>604</v>
      </c>
      <c r="AA373" s="10" t="s">
        <v>3607</v>
      </c>
    </row>
    <row r="374" spans="1:28" s="14" customFormat="1" ht="13" x14ac:dyDescent="0.35">
      <c r="A374" s="10">
        <v>46220801</v>
      </c>
      <c r="B374" s="10">
        <v>801</v>
      </c>
      <c r="C374" s="11" t="s">
        <v>3609</v>
      </c>
      <c r="D374" s="11"/>
      <c r="E374" s="11"/>
      <c r="F374" s="11" t="s">
        <v>46</v>
      </c>
      <c r="G374" s="10" t="s">
        <v>79</v>
      </c>
      <c r="H374" s="41" t="s">
        <v>79</v>
      </c>
      <c r="I374" s="41"/>
      <c r="J374" s="10"/>
      <c r="K374" s="10" t="s">
        <v>66</v>
      </c>
      <c r="L374" s="10" t="s">
        <v>67</v>
      </c>
      <c r="M374" s="13" t="s">
        <v>2577</v>
      </c>
      <c r="N374" s="10" t="s">
        <v>604</v>
      </c>
      <c r="O374" s="134"/>
      <c r="P374" s="15" t="s">
        <v>2577</v>
      </c>
      <c r="Q374" s="11"/>
      <c r="R374" s="10"/>
      <c r="S374" s="10" t="s">
        <v>536</v>
      </c>
      <c r="T374" s="10" t="s">
        <v>536</v>
      </c>
      <c r="U374" s="10" t="s">
        <v>2580</v>
      </c>
      <c r="V374" s="10" t="s">
        <v>604</v>
      </c>
      <c r="W374" s="10" t="s">
        <v>44</v>
      </c>
      <c r="X374" s="10" t="s">
        <v>3610</v>
      </c>
      <c r="Y374" s="10" t="s">
        <v>604</v>
      </c>
      <c r="Z374" s="10" t="s">
        <v>604</v>
      </c>
      <c r="AA374" s="10" t="s">
        <v>3611</v>
      </c>
    </row>
    <row r="375" spans="1:28" s="14" customFormat="1" ht="13" x14ac:dyDescent="0.35">
      <c r="A375" s="10">
        <v>46220803</v>
      </c>
      <c r="B375" s="10">
        <v>803</v>
      </c>
      <c r="C375" s="11" t="s">
        <v>3612</v>
      </c>
      <c r="D375" s="11"/>
      <c r="E375" s="11"/>
      <c r="F375" s="11" t="s">
        <v>46</v>
      </c>
      <c r="G375" s="10" t="s">
        <v>1837</v>
      </c>
      <c r="H375" s="41" t="s">
        <v>48</v>
      </c>
      <c r="I375" s="41"/>
      <c r="J375" s="10"/>
      <c r="K375" s="10" t="s">
        <v>66</v>
      </c>
      <c r="L375" s="10" t="s">
        <v>67</v>
      </c>
      <c r="M375" s="13" t="s">
        <v>2577</v>
      </c>
      <c r="N375" s="10" t="s">
        <v>604</v>
      </c>
      <c r="O375" s="134"/>
      <c r="P375" s="15" t="s">
        <v>2577</v>
      </c>
      <c r="Q375" s="11"/>
      <c r="R375" s="10"/>
      <c r="S375" s="10" t="s">
        <v>536</v>
      </c>
      <c r="T375" s="10" t="s">
        <v>536</v>
      </c>
      <c r="U375" s="10" t="s">
        <v>2580</v>
      </c>
      <c r="V375" s="10">
        <v>3824908900</v>
      </c>
      <c r="W375" s="10" t="s">
        <v>604</v>
      </c>
      <c r="X375" s="10" t="s">
        <v>3610</v>
      </c>
      <c r="Y375" s="10" t="s">
        <v>604</v>
      </c>
      <c r="Z375" s="10" t="s">
        <v>604</v>
      </c>
      <c r="AA375" s="10" t="s">
        <v>3611</v>
      </c>
    </row>
    <row r="376" spans="1:28" s="14" customFormat="1" ht="13" x14ac:dyDescent="0.35">
      <c r="A376" s="10">
        <v>46220870</v>
      </c>
      <c r="B376" s="10">
        <v>870</v>
      </c>
      <c r="C376" s="11" t="s">
        <v>3613</v>
      </c>
      <c r="D376" s="11"/>
      <c r="E376" s="11"/>
      <c r="F376" s="11" t="s">
        <v>46</v>
      </c>
      <c r="G376" s="10" t="s">
        <v>151</v>
      </c>
      <c r="H376" s="41" t="s">
        <v>86</v>
      </c>
      <c r="I376" s="41"/>
      <c r="J376" s="10"/>
      <c r="K376" s="10" t="s">
        <v>66</v>
      </c>
      <c r="L376" s="10" t="s">
        <v>67</v>
      </c>
      <c r="M376" s="13" t="s">
        <v>2577</v>
      </c>
      <c r="N376" s="10" t="s">
        <v>604</v>
      </c>
      <c r="O376" s="134"/>
      <c r="P376" s="15" t="s">
        <v>2577</v>
      </c>
      <c r="Q376" s="11"/>
      <c r="R376" s="10"/>
      <c r="S376" s="10" t="s">
        <v>536</v>
      </c>
      <c r="T376" s="10" t="s">
        <v>536</v>
      </c>
      <c r="U376" s="10" t="s">
        <v>2580</v>
      </c>
      <c r="V376" s="10">
        <v>3824908900</v>
      </c>
      <c r="W376" s="10" t="s">
        <v>604</v>
      </c>
      <c r="X376" s="10" t="s">
        <v>604</v>
      </c>
      <c r="Y376" s="10" t="s">
        <v>604</v>
      </c>
      <c r="Z376" s="10" t="s">
        <v>604</v>
      </c>
      <c r="AA376" s="10" t="s">
        <v>2581</v>
      </c>
    </row>
    <row r="377" spans="1:28" s="14" customFormat="1" ht="13" x14ac:dyDescent="0.35">
      <c r="A377" s="10">
        <v>46250803</v>
      </c>
      <c r="B377" s="10">
        <v>803</v>
      </c>
      <c r="C377" s="11" t="s">
        <v>3614</v>
      </c>
      <c r="D377" s="11"/>
      <c r="E377" s="11"/>
      <c r="F377" s="11" t="s">
        <v>46</v>
      </c>
      <c r="G377" s="10" t="s">
        <v>1837</v>
      </c>
      <c r="H377" s="41" t="s">
        <v>48</v>
      </c>
      <c r="I377" s="41"/>
      <c r="J377" s="10"/>
      <c r="K377" s="10" t="s">
        <v>66</v>
      </c>
      <c r="L377" s="10" t="s">
        <v>67</v>
      </c>
      <c r="M377" s="13" t="s">
        <v>2577</v>
      </c>
      <c r="N377" s="10" t="s">
        <v>604</v>
      </c>
      <c r="O377" s="134"/>
      <c r="P377" s="15" t="s">
        <v>2577</v>
      </c>
      <c r="Q377" s="11"/>
      <c r="R377" s="10"/>
      <c r="S377" s="10" t="s">
        <v>536</v>
      </c>
      <c r="T377" s="10" t="s">
        <v>536</v>
      </c>
      <c r="U377" s="10" t="s">
        <v>2580</v>
      </c>
      <c r="V377" s="10">
        <v>3824908900</v>
      </c>
      <c r="W377" s="10" t="s">
        <v>604</v>
      </c>
      <c r="X377" s="10" t="s">
        <v>3615</v>
      </c>
      <c r="Y377" s="10" t="s">
        <v>604</v>
      </c>
      <c r="Z377" s="10" t="s">
        <v>604</v>
      </c>
      <c r="AA377" s="10" t="s">
        <v>3616</v>
      </c>
    </row>
    <row r="378" spans="1:28" s="14" customFormat="1" ht="13" x14ac:dyDescent="0.35">
      <c r="A378" s="10">
        <v>46600803</v>
      </c>
      <c r="B378" s="10">
        <v>803</v>
      </c>
      <c r="C378" s="11" t="s">
        <v>3617</v>
      </c>
      <c r="D378" s="11"/>
      <c r="E378" s="11"/>
      <c r="F378" s="11" t="s">
        <v>46</v>
      </c>
      <c r="G378" s="10" t="s">
        <v>1837</v>
      </c>
      <c r="H378" s="41" t="s">
        <v>48</v>
      </c>
      <c r="I378" s="41"/>
      <c r="J378" s="10"/>
      <c r="K378" s="10" t="s">
        <v>66</v>
      </c>
      <c r="L378" s="10" t="s">
        <v>67</v>
      </c>
      <c r="M378" s="13" t="s">
        <v>2577</v>
      </c>
      <c r="N378" s="10" t="s">
        <v>604</v>
      </c>
      <c r="O378" s="134"/>
      <c r="P378" s="15" t="s">
        <v>2577</v>
      </c>
      <c r="Q378" s="11"/>
      <c r="R378" s="10"/>
      <c r="S378" s="10" t="s">
        <v>536</v>
      </c>
      <c r="T378" s="10" t="s">
        <v>536</v>
      </c>
      <c r="U378" s="10" t="s">
        <v>2580</v>
      </c>
      <c r="V378" s="10">
        <v>3824908900</v>
      </c>
      <c r="W378" s="10" t="s">
        <v>604</v>
      </c>
      <c r="X378" s="10" t="s">
        <v>3618</v>
      </c>
      <c r="Y378" s="10" t="s">
        <v>604</v>
      </c>
      <c r="Z378" s="10" t="s">
        <v>604</v>
      </c>
      <c r="AA378" s="10" t="s">
        <v>3619</v>
      </c>
    </row>
    <row r="379" spans="1:28" s="14" customFormat="1" ht="13" x14ac:dyDescent="0.35">
      <c r="A379" s="10">
        <v>46600870</v>
      </c>
      <c r="B379" s="10">
        <v>870</v>
      </c>
      <c r="C379" s="11" t="s">
        <v>3620</v>
      </c>
      <c r="D379" s="11"/>
      <c r="E379" s="11"/>
      <c r="F379" s="11" t="s">
        <v>46</v>
      </c>
      <c r="G379" s="10" t="s">
        <v>151</v>
      </c>
      <c r="H379" s="41" t="s">
        <v>86</v>
      </c>
      <c r="I379" s="41"/>
      <c r="J379" s="10"/>
      <c r="K379" s="10" t="s">
        <v>66</v>
      </c>
      <c r="L379" s="10" t="s">
        <v>67</v>
      </c>
      <c r="M379" s="13" t="s">
        <v>2577</v>
      </c>
      <c r="N379" s="10" t="s">
        <v>604</v>
      </c>
      <c r="O379" s="134"/>
      <c r="P379" s="15" t="s">
        <v>2577</v>
      </c>
      <c r="Q379" s="11"/>
      <c r="R379" s="10"/>
      <c r="S379" s="10" t="s">
        <v>536</v>
      </c>
      <c r="T379" s="10" t="s">
        <v>536</v>
      </c>
      <c r="U379" s="10" t="s">
        <v>2580</v>
      </c>
      <c r="V379" s="10">
        <v>3824908900</v>
      </c>
      <c r="W379" s="10" t="s">
        <v>604</v>
      </c>
      <c r="X379" s="10" t="s">
        <v>604</v>
      </c>
      <c r="Y379" s="10" t="s">
        <v>604</v>
      </c>
      <c r="Z379" s="10" t="s">
        <v>604</v>
      </c>
      <c r="AA379" s="10" t="s">
        <v>2581</v>
      </c>
    </row>
    <row r="380" spans="1:28" s="14" customFormat="1" ht="13" x14ac:dyDescent="0.35">
      <c r="A380" s="10">
        <v>46222803</v>
      </c>
      <c r="B380" s="10">
        <v>803</v>
      </c>
      <c r="C380" s="11" t="s">
        <v>3621</v>
      </c>
      <c r="D380" s="11"/>
      <c r="E380" s="11"/>
      <c r="F380" s="11" t="s">
        <v>46</v>
      </c>
      <c r="G380" s="10" t="s">
        <v>1837</v>
      </c>
      <c r="H380" s="41" t="s">
        <v>48</v>
      </c>
      <c r="I380" s="41"/>
      <c r="J380" s="10"/>
      <c r="K380" s="10" t="s">
        <v>66</v>
      </c>
      <c r="L380" s="10" t="s">
        <v>67</v>
      </c>
      <c r="M380" s="13" t="s">
        <v>2577</v>
      </c>
      <c r="N380" s="10" t="s">
        <v>604</v>
      </c>
      <c r="O380" s="134"/>
      <c r="P380" s="15" t="s">
        <v>2577</v>
      </c>
      <c r="Q380" s="11"/>
      <c r="R380" s="10"/>
      <c r="S380" s="10" t="s">
        <v>536</v>
      </c>
      <c r="T380" s="10" t="s">
        <v>536</v>
      </c>
      <c r="U380" s="10" t="s">
        <v>2580</v>
      </c>
      <c r="V380" s="10">
        <v>3824908900</v>
      </c>
      <c r="W380" s="10" t="s">
        <v>604</v>
      </c>
      <c r="X380" s="10" t="s">
        <v>3622</v>
      </c>
      <c r="Y380" s="10" t="s">
        <v>604</v>
      </c>
      <c r="Z380" s="10" t="s">
        <v>604</v>
      </c>
      <c r="AA380" s="10" t="s">
        <v>3623</v>
      </c>
    </row>
    <row r="381" spans="1:28" s="14" customFormat="1" ht="13" x14ac:dyDescent="0.35">
      <c r="A381" s="10">
        <v>44420905</v>
      </c>
      <c r="B381" s="10">
        <v>905</v>
      </c>
      <c r="C381" s="11" t="s">
        <v>3624</v>
      </c>
      <c r="D381" s="11"/>
      <c r="E381" s="11"/>
      <c r="F381" s="11" t="s">
        <v>46</v>
      </c>
      <c r="G381" s="10" t="s">
        <v>735</v>
      </c>
      <c r="H381" s="41" t="s">
        <v>63</v>
      </c>
      <c r="I381" s="41" t="s">
        <v>64</v>
      </c>
      <c r="J381" s="10" t="s">
        <v>65</v>
      </c>
      <c r="K381" s="10" t="s">
        <v>66</v>
      </c>
      <c r="L381" s="10" t="s">
        <v>67</v>
      </c>
      <c r="M381" s="13" t="s">
        <v>2577</v>
      </c>
      <c r="N381" s="10" t="s">
        <v>53</v>
      </c>
      <c r="O381" s="134"/>
      <c r="P381" s="15" t="s">
        <v>2577</v>
      </c>
      <c r="Q381" s="11"/>
      <c r="R381" s="10"/>
      <c r="S381" s="10">
        <v>45297905</v>
      </c>
      <c r="T381" s="10" t="s">
        <v>60</v>
      </c>
      <c r="U381" s="10" t="s">
        <v>2594</v>
      </c>
      <c r="V381" s="10">
        <v>2710193200</v>
      </c>
      <c r="W381" s="10" t="s">
        <v>604</v>
      </c>
      <c r="X381" s="10" t="s">
        <v>3625</v>
      </c>
      <c r="Y381" s="10" t="s">
        <v>604</v>
      </c>
      <c r="Z381" s="10" t="s">
        <v>604</v>
      </c>
      <c r="AA381" s="10" t="s">
        <v>3626</v>
      </c>
      <c r="AB381" s="14" t="s">
        <v>75</v>
      </c>
    </row>
    <row r="382" spans="1:28" s="14" customFormat="1" ht="13" x14ac:dyDescent="0.35">
      <c r="A382" s="10">
        <v>43993856</v>
      </c>
      <c r="B382" s="10">
        <v>856</v>
      </c>
      <c r="C382" s="11" t="s">
        <v>3627</v>
      </c>
      <c r="D382" s="11"/>
      <c r="E382" s="11"/>
      <c r="F382" s="11" t="s">
        <v>46</v>
      </c>
      <c r="G382" s="10" t="s">
        <v>2634</v>
      </c>
      <c r="H382" s="41" t="s">
        <v>140</v>
      </c>
      <c r="I382" s="41" t="s">
        <v>64</v>
      </c>
      <c r="J382" s="10" t="s">
        <v>65</v>
      </c>
      <c r="K382" s="10" t="s">
        <v>66</v>
      </c>
      <c r="L382" s="10" t="s">
        <v>67</v>
      </c>
      <c r="M382" s="13" t="s">
        <v>2577</v>
      </c>
      <c r="N382" s="10" t="s">
        <v>53</v>
      </c>
      <c r="O382" s="134"/>
      <c r="P382" s="15" t="s">
        <v>2577</v>
      </c>
      <c r="Q382" s="11"/>
      <c r="R382" s="10"/>
      <c r="S382" s="10" t="s">
        <v>536</v>
      </c>
      <c r="T382" s="10" t="s">
        <v>536</v>
      </c>
      <c r="U382" s="10" t="s">
        <v>2580</v>
      </c>
      <c r="V382" s="10">
        <v>2710193200</v>
      </c>
      <c r="W382" s="10" t="s">
        <v>604</v>
      </c>
      <c r="X382" s="10" t="s">
        <v>604</v>
      </c>
      <c r="Y382" s="10" t="s">
        <v>604</v>
      </c>
      <c r="Z382" s="10" t="s">
        <v>604</v>
      </c>
      <c r="AA382" s="10" t="s">
        <v>2581</v>
      </c>
      <c r="AB382" s="14" t="s">
        <v>75</v>
      </c>
    </row>
    <row r="383" spans="1:28" s="14" customFormat="1" ht="13" x14ac:dyDescent="0.35">
      <c r="A383" s="10">
        <v>43993853</v>
      </c>
      <c r="B383" s="10">
        <v>853</v>
      </c>
      <c r="C383" s="11" t="s">
        <v>3628</v>
      </c>
      <c r="D383" s="11"/>
      <c r="E383" s="11"/>
      <c r="F383" s="11" t="s">
        <v>46</v>
      </c>
      <c r="G383" s="10" t="s">
        <v>2634</v>
      </c>
      <c r="H383" s="41" t="s">
        <v>140</v>
      </c>
      <c r="I383" s="41" t="s">
        <v>64</v>
      </c>
      <c r="J383" s="10" t="s">
        <v>65</v>
      </c>
      <c r="K383" s="10" t="s">
        <v>66</v>
      </c>
      <c r="L383" s="10" t="s">
        <v>67</v>
      </c>
      <c r="M383" s="13" t="s">
        <v>2577</v>
      </c>
      <c r="N383" s="10" t="s">
        <v>53</v>
      </c>
      <c r="O383" s="134"/>
      <c r="P383" s="15" t="s">
        <v>2577</v>
      </c>
      <c r="Q383" s="11"/>
      <c r="R383" s="10"/>
      <c r="S383" s="10" t="s">
        <v>3629</v>
      </c>
      <c r="T383" s="10" t="s">
        <v>3629</v>
      </c>
      <c r="U383" s="10" t="s">
        <v>2580</v>
      </c>
      <c r="V383" s="10">
        <v>2710193200</v>
      </c>
      <c r="W383" s="10" t="s">
        <v>604</v>
      </c>
      <c r="X383" s="10" t="s">
        <v>3630</v>
      </c>
      <c r="Y383" s="10" t="s">
        <v>604</v>
      </c>
      <c r="Z383" s="10" t="s">
        <v>604</v>
      </c>
      <c r="AA383" s="10" t="s">
        <v>3631</v>
      </c>
      <c r="AB383" s="14" t="s">
        <v>75</v>
      </c>
    </row>
    <row r="384" spans="1:28" s="14" customFormat="1" ht="13" x14ac:dyDescent="0.35">
      <c r="A384" s="10">
        <v>44819854</v>
      </c>
      <c r="B384" s="10">
        <v>854</v>
      </c>
      <c r="C384" s="11" t="s">
        <v>3632</v>
      </c>
      <c r="D384" s="11"/>
      <c r="E384" s="11"/>
      <c r="F384" s="11" t="s">
        <v>46</v>
      </c>
      <c r="G384" s="10" t="s">
        <v>2634</v>
      </c>
      <c r="H384" s="41" t="s">
        <v>140</v>
      </c>
      <c r="I384" s="41" t="s">
        <v>64</v>
      </c>
      <c r="J384" s="10" t="s">
        <v>65</v>
      </c>
      <c r="K384" s="10" t="s">
        <v>66</v>
      </c>
      <c r="L384" s="10" t="s">
        <v>67</v>
      </c>
      <c r="M384" s="13" t="s">
        <v>2577</v>
      </c>
      <c r="N384" s="10" t="s">
        <v>53</v>
      </c>
      <c r="O384" s="134"/>
      <c r="P384" s="15" t="s">
        <v>2577</v>
      </c>
      <c r="Q384" s="11"/>
      <c r="R384" s="10"/>
      <c r="S384" s="10" t="s">
        <v>536</v>
      </c>
      <c r="T384" s="10" t="s">
        <v>536</v>
      </c>
      <c r="U384" s="10" t="s">
        <v>2580</v>
      </c>
      <c r="V384" s="10">
        <v>2710193200</v>
      </c>
      <c r="W384" s="10" t="s">
        <v>604</v>
      </c>
      <c r="X384" s="10" t="s">
        <v>604</v>
      </c>
      <c r="Y384" s="10" t="s">
        <v>604</v>
      </c>
      <c r="Z384" s="10" t="s">
        <v>604</v>
      </c>
      <c r="AA384" s="10" t="s">
        <v>2581</v>
      </c>
      <c r="AB384" s="14" t="s">
        <v>75</v>
      </c>
    </row>
    <row r="385" spans="1:28" s="14" customFormat="1" ht="13" x14ac:dyDescent="0.35">
      <c r="A385" s="10">
        <v>44842856</v>
      </c>
      <c r="B385" s="10">
        <v>856</v>
      </c>
      <c r="C385" s="11" t="s">
        <v>3633</v>
      </c>
      <c r="D385" s="11"/>
      <c r="E385" s="11"/>
      <c r="F385" s="11" t="s">
        <v>46</v>
      </c>
      <c r="G385" s="10" t="s">
        <v>2634</v>
      </c>
      <c r="H385" s="41" t="s">
        <v>140</v>
      </c>
      <c r="I385" s="41" t="s">
        <v>64</v>
      </c>
      <c r="J385" s="10" t="s">
        <v>65</v>
      </c>
      <c r="K385" s="10" t="s">
        <v>66</v>
      </c>
      <c r="L385" s="10" t="s">
        <v>67</v>
      </c>
      <c r="M385" s="13" t="s">
        <v>2577</v>
      </c>
      <c r="N385" s="10" t="s">
        <v>53</v>
      </c>
      <c r="O385" s="134"/>
      <c r="P385" s="15" t="s">
        <v>2577</v>
      </c>
      <c r="Q385" s="11"/>
      <c r="R385" s="10"/>
      <c r="S385" s="10" t="s">
        <v>536</v>
      </c>
      <c r="T385" s="10" t="s">
        <v>536</v>
      </c>
      <c r="U385" s="10" t="s">
        <v>2580</v>
      </c>
      <c r="V385" s="10">
        <v>2710193200</v>
      </c>
      <c r="W385" s="10" t="s">
        <v>604</v>
      </c>
      <c r="X385" s="10" t="s">
        <v>604</v>
      </c>
      <c r="Y385" s="10" t="s">
        <v>604</v>
      </c>
      <c r="Z385" s="10" t="s">
        <v>604</v>
      </c>
      <c r="AA385" s="10" t="s">
        <v>2581</v>
      </c>
      <c r="AB385" s="14" t="s">
        <v>75</v>
      </c>
    </row>
    <row r="386" spans="1:28" s="14" customFormat="1" ht="13" x14ac:dyDescent="0.35">
      <c r="A386" s="10">
        <v>44842853</v>
      </c>
      <c r="B386" s="10">
        <v>853</v>
      </c>
      <c r="C386" s="11" t="s">
        <v>3634</v>
      </c>
      <c r="D386" s="11"/>
      <c r="E386" s="11"/>
      <c r="F386" s="11" t="s">
        <v>46</v>
      </c>
      <c r="G386" s="10" t="s">
        <v>2634</v>
      </c>
      <c r="H386" s="41" t="s">
        <v>140</v>
      </c>
      <c r="I386" s="41" t="s">
        <v>64</v>
      </c>
      <c r="J386" s="10" t="s">
        <v>65</v>
      </c>
      <c r="K386" s="10" t="s">
        <v>66</v>
      </c>
      <c r="L386" s="10" t="s">
        <v>67</v>
      </c>
      <c r="M386" s="13" t="s">
        <v>2577</v>
      </c>
      <c r="N386" s="10" t="s">
        <v>53</v>
      </c>
      <c r="O386" s="134"/>
      <c r="P386" s="15" t="s">
        <v>2577</v>
      </c>
      <c r="Q386" s="11"/>
      <c r="R386" s="10"/>
      <c r="S386" s="10">
        <v>45291853</v>
      </c>
      <c r="T386" s="10" t="s">
        <v>137</v>
      </c>
      <c r="U386" s="10" t="s">
        <v>2594</v>
      </c>
      <c r="V386" s="10">
        <v>2710193200</v>
      </c>
      <c r="W386" s="10" t="s">
        <v>604</v>
      </c>
      <c r="X386" s="10" t="s">
        <v>3635</v>
      </c>
      <c r="Y386" s="10" t="s">
        <v>604</v>
      </c>
      <c r="Z386" s="10" t="s">
        <v>604</v>
      </c>
      <c r="AA386" s="10" t="s">
        <v>3636</v>
      </c>
      <c r="AB386" s="14" t="s">
        <v>75</v>
      </c>
    </row>
    <row r="387" spans="1:28" s="14" customFormat="1" ht="13" x14ac:dyDescent="0.35">
      <c r="A387" s="10">
        <v>44420803</v>
      </c>
      <c r="B387" s="10">
        <v>803</v>
      </c>
      <c r="C387" s="11" t="s">
        <v>3637</v>
      </c>
      <c r="D387" s="11"/>
      <c r="E387" s="11"/>
      <c r="F387" s="11" t="s">
        <v>46</v>
      </c>
      <c r="G387" s="10" t="s">
        <v>1837</v>
      </c>
      <c r="H387" s="41" t="s">
        <v>48</v>
      </c>
      <c r="I387" s="41" t="s">
        <v>64</v>
      </c>
      <c r="J387" s="10" t="s">
        <v>65</v>
      </c>
      <c r="K387" s="10" t="s">
        <v>66</v>
      </c>
      <c r="L387" s="10" t="s">
        <v>67</v>
      </c>
      <c r="M387" s="13" t="s">
        <v>2577</v>
      </c>
      <c r="N387" s="10" t="s">
        <v>53</v>
      </c>
      <c r="O387" s="134"/>
      <c r="P387" s="15" t="s">
        <v>2577</v>
      </c>
      <c r="Q387" s="11"/>
      <c r="R387" s="10"/>
      <c r="S387" s="10">
        <v>45297809</v>
      </c>
      <c r="T387" s="10" t="s">
        <v>81</v>
      </c>
      <c r="U387" s="10" t="s">
        <v>2594</v>
      </c>
      <c r="V387" s="10">
        <v>2710193200</v>
      </c>
      <c r="W387" s="10" t="s">
        <v>604</v>
      </c>
      <c r="X387" s="10" t="s">
        <v>3625</v>
      </c>
      <c r="Y387" s="10" t="s">
        <v>604</v>
      </c>
      <c r="Z387" s="10" t="s">
        <v>604</v>
      </c>
      <c r="AA387" s="10" t="s">
        <v>3626</v>
      </c>
      <c r="AB387" s="14" t="s">
        <v>75</v>
      </c>
    </row>
    <row r="388" spans="1:28" s="14" customFormat="1" ht="13" x14ac:dyDescent="0.35">
      <c r="A388" s="10">
        <v>44772829</v>
      </c>
      <c r="B388" s="10">
        <v>829</v>
      </c>
      <c r="C388" s="11" t="s">
        <v>3638</v>
      </c>
      <c r="D388" s="11"/>
      <c r="E388" s="11"/>
      <c r="F388" s="11" t="s">
        <v>46</v>
      </c>
      <c r="G388" s="10" t="s">
        <v>3639</v>
      </c>
      <c r="H388" s="41" t="s">
        <v>140</v>
      </c>
      <c r="I388" s="41" t="s">
        <v>64</v>
      </c>
      <c r="J388" s="10" t="s">
        <v>65</v>
      </c>
      <c r="K388" s="10" t="s">
        <v>66</v>
      </c>
      <c r="L388" s="10" t="s">
        <v>67</v>
      </c>
      <c r="M388" s="13" t="s">
        <v>2577</v>
      </c>
      <c r="N388" s="10" t="s">
        <v>53</v>
      </c>
      <c r="O388" s="134"/>
      <c r="P388" s="15" t="s">
        <v>2577</v>
      </c>
      <c r="Q388" s="11"/>
      <c r="R388" s="10"/>
      <c r="S388" s="10" t="s">
        <v>536</v>
      </c>
      <c r="T388" s="10" t="s">
        <v>536</v>
      </c>
      <c r="U388" s="10" t="s">
        <v>2580</v>
      </c>
      <c r="V388" s="10">
        <v>2710193200</v>
      </c>
      <c r="W388" s="10" t="s">
        <v>604</v>
      </c>
      <c r="X388" s="10" t="s">
        <v>604</v>
      </c>
      <c r="Y388" s="10" t="s">
        <v>604</v>
      </c>
      <c r="Z388" s="10" t="s">
        <v>604</v>
      </c>
      <c r="AA388" s="10" t="s">
        <v>2581</v>
      </c>
      <c r="AB388" s="14" t="s">
        <v>75</v>
      </c>
    </row>
    <row r="389" spans="1:28" s="14" customFormat="1" ht="13" x14ac:dyDescent="0.35">
      <c r="A389" s="10">
        <v>44772803</v>
      </c>
      <c r="B389" s="10">
        <v>803</v>
      </c>
      <c r="C389" s="11" t="s">
        <v>3640</v>
      </c>
      <c r="D389" s="11"/>
      <c r="E389" s="11"/>
      <c r="F389" s="11" t="s">
        <v>46</v>
      </c>
      <c r="G389" s="10" t="s">
        <v>1837</v>
      </c>
      <c r="H389" s="41" t="s">
        <v>48</v>
      </c>
      <c r="I389" s="41" t="s">
        <v>64</v>
      </c>
      <c r="J389" s="10" t="s">
        <v>65</v>
      </c>
      <c r="K389" s="10" t="s">
        <v>66</v>
      </c>
      <c r="L389" s="10" t="s">
        <v>67</v>
      </c>
      <c r="M389" s="13" t="s">
        <v>2577</v>
      </c>
      <c r="N389" s="10" t="s">
        <v>53</v>
      </c>
      <c r="O389" s="134"/>
      <c r="P389" s="15" t="s">
        <v>2577</v>
      </c>
      <c r="Q389" s="11"/>
      <c r="R389" s="10"/>
      <c r="S389" s="10" t="s">
        <v>536</v>
      </c>
      <c r="T389" s="10" t="s">
        <v>536</v>
      </c>
      <c r="U389" s="10" t="s">
        <v>2580</v>
      </c>
      <c r="V389" s="10">
        <v>2710193200</v>
      </c>
      <c r="W389" s="10" t="s">
        <v>604</v>
      </c>
      <c r="X389" s="10" t="s">
        <v>604</v>
      </c>
      <c r="Y389" s="10" t="s">
        <v>604</v>
      </c>
      <c r="Z389" s="10" t="s">
        <v>604</v>
      </c>
      <c r="AA389" s="10" t="s">
        <v>2581</v>
      </c>
      <c r="AB389" s="14" t="s">
        <v>75</v>
      </c>
    </row>
    <row r="390" spans="1:28" s="14" customFormat="1" ht="13" x14ac:dyDescent="0.35">
      <c r="A390" s="10">
        <v>43085964</v>
      </c>
      <c r="B390" s="10">
        <v>964</v>
      </c>
      <c r="C390" s="11" t="s">
        <v>3641</v>
      </c>
      <c r="D390" s="11"/>
      <c r="E390" s="11"/>
      <c r="F390" s="11" t="s">
        <v>46</v>
      </c>
      <c r="G390" s="10" t="s">
        <v>3642</v>
      </c>
      <c r="H390" s="41" t="s">
        <v>140</v>
      </c>
      <c r="I390" s="41" t="s">
        <v>64</v>
      </c>
      <c r="J390" s="10" t="s">
        <v>65</v>
      </c>
      <c r="K390" s="10" t="s">
        <v>51</v>
      </c>
      <c r="L390" s="10" t="s">
        <v>67</v>
      </c>
      <c r="M390" s="13" t="s">
        <v>2577</v>
      </c>
      <c r="N390" s="10" t="s">
        <v>53</v>
      </c>
      <c r="O390" s="134"/>
      <c r="P390" s="15" t="s">
        <v>2577</v>
      </c>
      <c r="Q390" s="11"/>
      <c r="R390" s="10"/>
      <c r="S390" s="10" t="s">
        <v>536</v>
      </c>
      <c r="T390" s="10" t="s">
        <v>536</v>
      </c>
      <c r="U390" s="10" t="s">
        <v>2580</v>
      </c>
      <c r="V390" s="10">
        <v>2710193200</v>
      </c>
      <c r="W390" s="10" t="s">
        <v>2582</v>
      </c>
      <c r="X390" s="10" t="s">
        <v>604</v>
      </c>
      <c r="Y390" s="10" t="s">
        <v>604</v>
      </c>
      <c r="Z390" s="10" t="s">
        <v>604</v>
      </c>
      <c r="AA390" s="10" t="s">
        <v>2581</v>
      </c>
      <c r="AB390" s="14" t="s">
        <v>75</v>
      </c>
    </row>
    <row r="391" spans="1:28" s="14" customFormat="1" ht="13" x14ac:dyDescent="0.35">
      <c r="A391" s="10">
        <v>44761928</v>
      </c>
      <c r="B391" s="10">
        <v>928</v>
      </c>
      <c r="C391" s="11" t="s">
        <v>3643</v>
      </c>
      <c r="D391" s="11"/>
      <c r="E391" s="11"/>
      <c r="F391" s="11" t="s">
        <v>46</v>
      </c>
      <c r="G391" s="10" t="s">
        <v>735</v>
      </c>
      <c r="H391" s="41" t="s">
        <v>63</v>
      </c>
      <c r="I391" s="41" t="s">
        <v>64</v>
      </c>
      <c r="J391" s="10" t="s">
        <v>65</v>
      </c>
      <c r="K391" s="10" t="s">
        <v>51</v>
      </c>
      <c r="L391" s="10" t="s">
        <v>67</v>
      </c>
      <c r="M391" s="13" t="s">
        <v>2577</v>
      </c>
      <c r="N391" s="10" t="s">
        <v>604</v>
      </c>
      <c r="O391" s="134"/>
      <c r="P391" s="15" t="s">
        <v>2577</v>
      </c>
      <c r="Q391" s="11"/>
      <c r="R391" s="10"/>
      <c r="S391" s="10">
        <v>45242909</v>
      </c>
      <c r="T391" s="10" t="s">
        <v>2629</v>
      </c>
      <c r="U391" s="10" t="s">
        <v>2594</v>
      </c>
      <c r="V391" s="10">
        <v>3403990000</v>
      </c>
      <c r="W391" s="10" t="s">
        <v>2582</v>
      </c>
      <c r="X391" s="10" t="s">
        <v>3644</v>
      </c>
      <c r="Y391" s="10" t="s">
        <v>604</v>
      </c>
      <c r="Z391" s="10" t="s">
        <v>604</v>
      </c>
      <c r="AA391" s="10" t="s">
        <v>3645</v>
      </c>
      <c r="AB391" s="14" t="s">
        <v>75</v>
      </c>
    </row>
    <row r="392" spans="1:28" s="14" customFormat="1" ht="13" x14ac:dyDescent="0.35">
      <c r="A392" s="10">
        <v>44783856</v>
      </c>
      <c r="B392" s="10">
        <v>856</v>
      </c>
      <c r="C392" s="11" t="s">
        <v>3646</v>
      </c>
      <c r="D392" s="11"/>
      <c r="E392" s="11"/>
      <c r="F392" s="11" t="s">
        <v>46</v>
      </c>
      <c r="G392" s="10" t="s">
        <v>2634</v>
      </c>
      <c r="H392" s="41" t="s">
        <v>140</v>
      </c>
      <c r="I392" s="41" t="s">
        <v>64</v>
      </c>
      <c r="J392" s="10" t="s">
        <v>65</v>
      </c>
      <c r="K392" s="10" t="s">
        <v>66</v>
      </c>
      <c r="L392" s="10" t="s">
        <v>67</v>
      </c>
      <c r="M392" s="13" t="s">
        <v>2577</v>
      </c>
      <c r="N392" s="10" t="s">
        <v>53</v>
      </c>
      <c r="O392" s="134"/>
      <c r="P392" s="15" t="s">
        <v>2577</v>
      </c>
      <c r="Q392" s="11"/>
      <c r="R392" s="10"/>
      <c r="S392" s="10" t="s">
        <v>536</v>
      </c>
      <c r="T392" s="10" t="s">
        <v>536</v>
      </c>
      <c r="U392" s="10" t="s">
        <v>2580</v>
      </c>
      <c r="V392" s="10">
        <v>3403990000</v>
      </c>
      <c r="W392" s="10" t="s">
        <v>604</v>
      </c>
      <c r="X392" s="10" t="s">
        <v>604</v>
      </c>
      <c r="Y392" s="10" t="s">
        <v>604</v>
      </c>
      <c r="Z392" s="10" t="s">
        <v>604</v>
      </c>
      <c r="AA392" s="10" t="s">
        <v>2581</v>
      </c>
      <c r="AB392" s="14" t="s">
        <v>75</v>
      </c>
    </row>
    <row r="393" spans="1:28" s="14" customFormat="1" ht="13" x14ac:dyDescent="0.35">
      <c r="A393" s="10">
        <v>48506801</v>
      </c>
      <c r="B393" s="10">
        <v>801</v>
      </c>
      <c r="C393" s="11" t="s">
        <v>3647</v>
      </c>
      <c r="D393" s="11"/>
      <c r="E393" s="11"/>
      <c r="F393" s="11" t="s">
        <v>46</v>
      </c>
      <c r="G393" s="10" t="s">
        <v>79</v>
      </c>
      <c r="H393" s="41" t="s">
        <v>79</v>
      </c>
      <c r="I393" s="41"/>
      <c r="J393" s="10"/>
      <c r="K393" s="10" t="s">
        <v>66</v>
      </c>
      <c r="L393" s="10" t="s">
        <v>67</v>
      </c>
      <c r="M393" s="13" t="s">
        <v>2577</v>
      </c>
      <c r="N393" s="10" t="s">
        <v>604</v>
      </c>
      <c r="O393" s="134"/>
      <c r="P393" s="15" t="s">
        <v>2577</v>
      </c>
      <c r="Q393" s="11"/>
      <c r="R393" s="10"/>
      <c r="S393" s="10" t="s">
        <v>536</v>
      </c>
      <c r="T393" s="10" t="s">
        <v>536</v>
      </c>
      <c r="U393" s="10" t="s">
        <v>2580</v>
      </c>
      <c r="V393" s="10" t="s">
        <v>604</v>
      </c>
      <c r="W393" s="10" t="s">
        <v>44</v>
      </c>
      <c r="X393" s="10" t="s">
        <v>604</v>
      </c>
      <c r="Y393" s="10" t="s">
        <v>604</v>
      </c>
      <c r="Z393" s="10" t="s">
        <v>604</v>
      </c>
      <c r="AA393" s="10" t="s">
        <v>2581</v>
      </c>
    </row>
    <row r="394" spans="1:28" s="14" customFormat="1" ht="13" x14ac:dyDescent="0.35">
      <c r="A394" s="10">
        <v>49582815</v>
      </c>
      <c r="B394" s="10">
        <v>815</v>
      </c>
      <c r="C394" s="11" t="s">
        <v>3648</v>
      </c>
      <c r="D394" s="11"/>
      <c r="E394" s="11"/>
      <c r="F394" s="11" t="s">
        <v>46</v>
      </c>
      <c r="G394" s="10" t="s">
        <v>163</v>
      </c>
      <c r="H394" s="41" t="s">
        <v>164</v>
      </c>
      <c r="I394" s="41"/>
      <c r="J394" s="10"/>
      <c r="K394" s="10" t="s">
        <v>66</v>
      </c>
      <c r="L394" s="10" t="s">
        <v>67</v>
      </c>
      <c r="M394" s="13" t="s">
        <v>2577</v>
      </c>
      <c r="N394" s="10" t="s">
        <v>604</v>
      </c>
      <c r="O394" s="134"/>
      <c r="P394" s="15" t="s">
        <v>2577</v>
      </c>
      <c r="Q394" s="11"/>
      <c r="R394" s="10"/>
      <c r="S394" s="10" t="s">
        <v>536</v>
      </c>
      <c r="T394" s="10" t="s">
        <v>536</v>
      </c>
      <c r="U394" s="10" t="s">
        <v>2580</v>
      </c>
      <c r="V394" s="10" t="s">
        <v>604</v>
      </c>
      <c r="W394" s="10" t="s">
        <v>604</v>
      </c>
      <c r="X394" s="10" t="s">
        <v>604</v>
      </c>
      <c r="Y394" s="10" t="s">
        <v>604</v>
      </c>
      <c r="Z394" s="10" t="s">
        <v>604</v>
      </c>
      <c r="AA394" s="10" t="s">
        <v>2581</v>
      </c>
    </row>
    <row r="395" spans="1:28" s="14" customFormat="1" ht="13" x14ac:dyDescent="0.35">
      <c r="A395" s="10">
        <v>49582801</v>
      </c>
      <c r="B395" s="10">
        <v>801</v>
      </c>
      <c r="C395" s="11" t="s">
        <v>3649</v>
      </c>
      <c r="D395" s="11"/>
      <c r="E395" s="11"/>
      <c r="F395" s="11" t="s">
        <v>46</v>
      </c>
      <c r="G395" s="10" t="s">
        <v>79</v>
      </c>
      <c r="H395" s="41" t="s">
        <v>79</v>
      </c>
      <c r="I395" s="41"/>
      <c r="J395" s="10"/>
      <c r="K395" s="10" t="s">
        <v>66</v>
      </c>
      <c r="L395" s="10" t="s">
        <v>67</v>
      </c>
      <c r="M395" s="13" t="s">
        <v>2577</v>
      </c>
      <c r="N395" s="10" t="s">
        <v>604</v>
      </c>
      <c r="O395" s="134"/>
      <c r="P395" s="15" t="s">
        <v>2577</v>
      </c>
      <c r="Q395" s="11"/>
      <c r="R395" s="10"/>
      <c r="S395" s="10" t="s">
        <v>536</v>
      </c>
      <c r="T395" s="10" t="s">
        <v>536</v>
      </c>
      <c r="U395" s="10" t="s">
        <v>2580</v>
      </c>
      <c r="V395" s="10" t="s">
        <v>604</v>
      </c>
      <c r="W395" s="10" t="s">
        <v>44</v>
      </c>
      <c r="X395" s="10" t="s">
        <v>604</v>
      </c>
      <c r="Y395" s="10" t="s">
        <v>604</v>
      </c>
      <c r="Z395" s="10" t="s">
        <v>604</v>
      </c>
      <c r="AA395" s="10" t="s">
        <v>2581</v>
      </c>
    </row>
    <row r="396" spans="1:28" s="14" customFormat="1" ht="13" x14ac:dyDescent="0.35">
      <c r="A396" s="10">
        <v>49582803</v>
      </c>
      <c r="B396" s="10">
        <v>803</v>
      </c>
      <c r="C396" s="11" t="s">
        <v>3650</v>
      </c>
      <c r="D396" s="11"/>
      <c r="E396" s="11"/>
      <c r="F396" s="11" t="s">
        <v>46</v>
      </c>
      <c r="G396" s="10" t="s">
        <v>1837</v>
      </c>
      <c r="H396" s="41" t="s">
        <v>48</v>
      </c>
      <c r="I396" s="41"/>
      <c r="J396" s="10"/>
      <c r="K396" s="10" t="s">
        <v>66</v>
      </c>
      <c r="L396" s="10" t="s">
        <v>67</v>
      </c>
      <c r="M396" s="13" t="s">
        <v>2577</v>
      </c>
      <c r="N396" s="10" t="s">
        <v>604</v>
      </c>
      <c r="O396" s="134"/>
      <c r="P396" s="15" t="s">
        <v>2577</v>
      </c>
      <c r="Q396" s="11"/>
      <c r="R396" s="10"/>
      <c r="S396" s="10" t="s">
        <v>536</v>
      </c>
      <c r="T396" s="10" t="s">
        <v>536</v>
      </c>
      <c r="U396" s="10" t="s">
        <v>2580</v>
      </c>
      <c r="V396" s="10" t="s">
        <v>604</v>
      </c>
      <c r="W396" s="10" t="s">
        <v>604</v>
      </c>
      <c r="X396" s="10" t="s">
        <v>604</v>
      </c>
      <c r="Y396" s="10" t="s">
        <v>604</v>
      </c>
      <c r="Z396" s="10" t="s">
        <v>604</v>
      </c>
      <c r="AA396" s="10" t="s">
        <v>2581</v>
      </c>
    </row>
    <row r="397" spans="1:28" s="14" customFormat="1" ht="13" x14ac:dyDescent="0.35">
      <c r="A397" s="10">
        <v>31071823</v>
      </c>
      <c r="B397" s="10">
        <v>823</v>
      </c>
      <c r="C397" s="11" t="s">
        <v>3651</v>
      </c>
      <c r="D397" s="11"/>
      <c r="E397" s="11"/>
      <c r="F397" s="11" t="s">
        <v>46</v>
      </c>
      <c r="G397" s="10" t="s">
        <v>2638</v>
      </c>
      <c r="H397" s="41" t="s">
        <v>140</v>
      </c>
      <c r="I397" s="41"/>
      <c r="J397" s="10"/>
      <c r="K397" s="10" t="s">
        <v>51</v>
      </c>
      <c r="L397" s="10" t="s">
        <v>67</v>
      </c>
      <c r="M397" s="13" t="s">
        <v>2577</v>
      </c>
      <c r="N397" s="10" t="s">
        <v>53</v>
      </c>
      <c r="O397" s="134"/>
      <c r="P397" s="15" t="s">
        <v>2577</v>
      </c>
      <c r="Q397" s="11"/>
      <c r="R397" s="10"/>
      <c r="S397" s="10" t="s">
        <v>536</v>
      </c>
      <c r="T397" s="10" t="s">
        <v>536</v>
      </c>
      <c r="U397" s="10" t="s">
        <v>2580</v>
      </c>
      <c r="V397" s="10" t="s">
        <v>604</v>
      </c>
      <c r="W397" s="10" t="s">
        <v>2582</v>
      </c>
      <c r="X397" s="10" t="s">
        <v>604</v>
      </c>
      <c r="Y397" s="10" t="s">
        <v>604</v>
      </c>
      <c r="Z397" s="10" t="s">
        <v>604</v>
      </c>
      <c r="AA397" s="10" t="s">
        <v>2581</v>
      </c>
    </row>
    <row r="398" spans="1:28" s="14" customFormat="1" ht="13" x14ac:dyDescent="0.35">
      <c r="A398" s="10">
        <v>31004823</v>
      </c>
      <c r="B398" s="10">
        <v>823</v>
      </c>
      <c r="C398" s="11" t="s">
        <v>3652</v>
      </c>
      <c r="D398" s="11"/>
      <c r="E398" s="11"/>
      <c r="F398" s="11" t="s">
        <v>46</v>
      </c>
      <c r="G398" s="10" t="s">
        <v>2638</v>
      </c>
      <c r="H398" s="41" t="s">
        <v>140</v>
      </c>
      <c r="I398" s="41" t="s">
        <v>64</v>
      </c>
      <c r="J398" s="10" t="s">
        <v>65</v>
      </c>
      <c r="K398" s="10" t="s">
        <v>51</v>
      </c>
      <c r="L398" s="10" t="s">
        <v>67</v>
      </c>
      <c r="M398" s="13" t="s">
        <v>2577</v>
      </c>
      <c r="N398" s="10" t="s">
        <v>53</v>
      </c>
      <c r="O398" s="134"/>
      <c r="P398" s="15" t="s">
        <v>2577</v>
      </c>
      <c r="Q398" s="11"/>
      <c r="R398" s="10"/>
      <c r="S398" s="10" t="s">
        <v>536</v>
      </c>
      <c r="T398" s="10" t="s">
        <v>536</v>
      </c>
      <c r="U398" s="10" t="s">
        <v>2580</v>
      </c>
      <c r="V398" s="10" t="s">
        <v>604</v>
      </c>
      <c r="W398" s="10" t="s">
        <v>2582</v>
      </c>
      <c r="X398" s="10" t="s">
        <v>604</v>
      </c>
      <c r="Y398" s="10" t="s">
        <v>604</v>
      </c>
      <c r="Z398" s="10" t="s">
        <v>604</v>
      </c>
      <c r="AA398" s="10" t="s">
        <v>2581</v>
      </c>
      <c r="AB398" s="14" t="s">
        <v>2650</v>
      </c>
    </row>
    <row r="399" spans="1:28" s="14" customFormat="1" ht="13" x14ac:dyDescent="0.35">
      <c r="A399" s="10">
        <v>31012878</v>
      </c>
      <c r="B399" s="10">
        <v>878</v>
      </c>
      <c r="C399" s="11" t="s">
        <v>3653</v>
      </c>
      <c r="D399" s="11"/>
      <c r="E399" s="11"/>
      <c r="F399" s="11" t="s">
        <v>46</v>
      </c>
      <c r="G399" s="10" t="s">
        <v>3654</v>
      </c>
      <c r="H399" s="41" t="s">
        <v>140</v>
      </c>
      <c r="I399" s="41" t="s">
        <v>64</v>
      </c>
      <c r="J399" s="10" t="s">
        <v>65</v>
      </c>
      <c r="K399" s="10" t="s">
        <v>51</v>
      </c>
      <c r="L399" s="10" t="s">
        <v>67</v>
      </c>
      <c r="M399" s="13" t="s">
        <v>2577</v>
      </c>
      <c r="N399" s="10" t="s">
        <v>53</v>
      </c>
      <c r="O399" s="134"/>
      <c r="P399" s="15" t="s">
        <v>2577</v>
      </c>
      <c r="Q399" s="11"/>
      <c r="R399" s="10"/>
      <c r="S399" s="10" t="s">
        <v>536</v>
      </c>
      <c r="T399" s="10" t="s">
        <v>536</v>
      </c>
      <c r="U399" s="10" t="s">
        <v>2580</v>
      </c>
      <c r="V399" s="10" t="s">
        <v>604</v>
      </c>
      <c r="W399" s="10" t="s">
        <v>2582</v>
      </c>
      <c r="X399" s="10" t="s">
        <v>604</v>
      </c>
      <c r="Y399" s="10" t="s">
        <v>604</v>
      </c>
      <c r="Z399" s="10" t="s">
        <v>604</v>
      </c>
      <c r="AA399" s="10" t="s">
        <v>2581</v>
      </c>
      <c r="AB399" s="14" t="s">
        <v>2650</v>
      </c>
    </row>
    <row r="400" spans="1:28" s="14" customFormat="1" ht="13" x14ac:dyDescent="0.35">
      <c r="A400" s="10">
        <v>31012898</v>
      </c>
      <c r="B400" s="10">
        <v>898</v>
      </c>
      <c r="C400" s="11" t="s">
        <v>3655</v>
      </c>
      <c r="D400" s="11"/>
      <c r="E400" s="11"/>
      <c r="F400" s="11" t="s">
        <v>46</v>
      </c>
      <c r="G400" s="10" t="s">
        <v>3656</v>
      </c>
      <c r="H400" s="41" t="s">
        <v>140</v>
      </c>
      <c r="I400" s="41" t="s">
        <v>64</v>
      </c>
      <c r="J400" s="10" t="s">
        <v>65</v>
      </c>
      <c r="K400" s="10" t="s">
        <v>51</v>
      </c>
      <c r="L400" s="10" t="s">
        <v>67</v>
      </c>
      <c r="M400" s="13" t="s">
        <v>2577</v>
      </c>
      <c r="N400" s="10" t="s">
        <v>53</v>
      </c>
      <c r="O400" s="134"/>
      <c r="P400" s="15" t="s">
        <v>2577</v>
      </c>
      <c r="Q400" s="11"/>
      <c r="R400" s="10"/>
      <c r="S400" s="10" t="s">
        <v>536</v>
      </c>
      <c r="T400" s="10" t="s">
        <v>536</v>
      </c>
      <c r="U400" s="10" t="s">
        <v>2580</v>
      </c>
      <c r="V400" s="10" t="s">
        <v>604</v>
      </c>
      <c r="W400" s="10" t="s">
        <v>2582</v>
      </c>
      <c r="X400" s="10" t="s">
        <v>604</v>
      </c>
      <c r="Y400" s="10" t="s">
        <v>604</v>
      </c>
      <c r="Z400" s="10" t="s">
        <v>604</v>
      </c>
      <c r="AA400" s="10" t="s">
        <v>2581</v>
      </c>
      <c r="AB400" s="14" t="s">
        <v>2650</v>
      </c>
    </row>
    <row r="401" spans="1:28" s="14" customFormat="1" ht="13" x14ac:dyDescent="0.35">
      <c r="A401" s="10">
        <v>31011878</v>
      </c>
      <c r="B401" s="10">
        <v>878</v>
      </c>
      <c r="C401" s="11" t="s">
        <v>3657</v>
      </c>
      <c r="D401" s="11"/>
      <c r="E401" s="11"/>
      <c r="F401" s="11" t="s">
        <v>46</v>
      </c>
      <c r="G401" s="10" t="s">
        <v>3654</v>
      </c>
      <c r="H401" s="41" t="s">
        <v>140</v>
      </c>
      <c r="I401" s="41" t="s">
        <v>64</v>
      </c>
      <c r="J401" s="10" t="s">
        <v>65</v>
      </c>
      <c r="K401" s="10" t="s">
        <v>51</v>
      </c>
      <c r="L401" s="10" t="s">
        <v>67</v>
      </c>
      <c r="M401" s="13" t="s">
        <v>2577</v>
      </c>
      <c r="N401" s="10" t="s">
        <v>53</v>
      </c>
      <c r="O401" s="134"/>
      <c r="P401" s="15" t="s">
        <v>2577</v>
      </c>
      <c r="Q401" s="11"/>
      <c r="R401" s="10"/>
      <c r="S401" s="10" t="s">
        <v>536</v>
      </c>
      <c r="T401" s="10" t="s">
        <v>536</v>
      </c>
      <c r="U401" s="10" t="s">
        <v>2580</v>
      </c>
      <c r="V401" s="10" t="s">
        <v>604</v>
      </c>
      <c r="W401" s="10" t="s">
        <v>2582</v>
      </c>
      <c r="X401" s="10" t="s">
        <v>604</v>
      </c>
      <c r="Y401" s="10" t="s">
        <v>604</v>
      </c>
      <c r="Z401" s="10" t="s">
        <v>604</v>
      </c>
      <c r="AA401" s="10" t="s">
        <v>2581</v>
      </c>
      <c r="AB401" s="14" t="s">
        <v>2650</v>
      </c>
    </row>
    <row r="402" spans="1:28" s="14" customFormat="1" ht="13" x14ac:dyDescent="0.35">
      <c r="A402" s="10">
        <v>31011898</v>
      </c>
      <c r="B402" s="10">
        <v>898</v>
      </c>
      <c r="C402" s="11" t="s">
        <v>3658</v>
      </c>
      <c r="D402" s="11"/>
      <c r="E402" s="11"/>
      <c r="F402" s="11" t="s">
        <v>46</v>
      </c>
      <c r="G402" s="10" t="s">
        <v>3656</v>
      </c>
      <c r="H402" s="41" t="s">
        <v>140</v>
      </c>
      <c r="I402" s="41" t="s">
        <v>64</v>
      </c>
      <c r="J402" s="10" t="s">
        <v>65</v>
      </c>
      <c r="K402" s="10" t="s">
        <v>51</v>
      </c>
      <c r="L402" s="10" t="s">
        <v>67</v>
      </c>
      <c r="M402" s="13" t="s">
        <v>2577</v>
      </c>
      <c r="N402" s="10" t="s">
        <v>53</v>
      </c>
      <c r="O402" s="134"/>
      <c r="P402" s="15" t="s">
        <v>2577</v>
      </c>
      <c r="Q402" s="11"/>
      <c r="R402" s="10"/>
      <c r="S402" s="10" t="s">
        <v>536</v>
      </c>
      <c r="T402" s="10" t="s">
        <v>536</v>
      </c>
      <c r="U402" s="10" t="s">
        <v>2580</v>
      </c>
      <c r="V402" s="10" t="s">
        <v>604</v>
      </c>
      <c r="W402" s="10" t="s">
        <v>2582</v>
      </c>
      <c r="X402" s="10" t="s">
        <v>604</v>
      </c>
      <c r="Y402" s="10" t="s">
        <v>604</v>
      </c>
      <c r="Z402" s="10" t="s">
        <v>604</v>
      </c>
      <c r="AA402" s="10" t="s">
        <v>2581</v>
      </c>
      <c r="AB402" s="14" t="s">
        <v>2650</v>
      </c>
    </row>
    <row r="403" spans="1:28" s="14" customFormat="1" ht="13" x14ac:dyDescent="0.35">
      <c r="A403" s="10">
        <v>31002877</v>
      </c>
      <c r="B403" s="10">
        <v>877</v>
      </c>
      <c r="C403" s="11" t="s">
        <v>3659</v>
      </c>
      <c r="D403" s="11"/>
      <c r="E403" s="11"/>
      <c r="F403" s="11" t="s">
        <v>46</v>
      </c>
      <c r="G403" s="10" t="s">
        <v>3660</v>
      </c>
      <c r="H403" s="41" t="s">
        <v>140</v>
      </c>
      <c r="I403" s="41" t="s">
        <v>64</v>
      </c>
      <c r="J403" s="10" t="s">
        <v>65</v>
      </c>
      <c r="K403" s="10" t="s">
        <v>51</v>
      </c>
      <c r="L403" s="10" t="s">
        <v>67</v>
      </c>
      <c r="M403" s="13" t="s">
        <v>2577</v>
      </c>
      <c r="N403" s="10" t="s">
        <v>53</v>
      </c>
      <c r="O403" s="134"/>
      <c r="P403" s="15" t="s">
        <v>2577</v>
      </c>
      <c r="Q403" s="11"/>
      <c r="R403" s="10"/>
      <c r="S403" s="10" t="s">
        <v>536</v>
      </c>
      <c r="T403" s="10" t="s">
        <v>536</v>
      </c>
      <c r="U403" s="10" t="s">
        <v>2580</v>
      </c>
      <c r="V403" s="10" t="s">
        <v>604</v>
      </c>
      <c r="W403" s="10" t="s">
        <v>2582</v>
      </c>
      <c r="X403" s="10" t="s">
        <v>604</v>
      </c>
      <c r="Y403" s="10" t="s">
        <v>604</v>
      </c>
      <c r="Z403" s="10" t="s">
        <v>604</v>
      </c>
      <c r="AA403" s="10" t="s">
        <v>2581</v>
      </c>
      <c r="AB403" s="14" t="s">
        <v>2650</v>
      </c>
    </row>
    <row r="404" spans="1:28" s="14" customFormat="1" ht="13" x14ac:dyDescent="0.35">
      <c r="A404" s="10">
        <v>31003877</v>
      </c>
      <c r="B404" s="10">
        <v>877</v>
      </c>
      <c r="C404" s="11" t="s">
        <v>3661</v>
      </c>
      <c r="D404" s="11"/>
      <c r="E404" s="11"/>
      <c r="F404" s="11" t="s">
        <v>46</v>
      </c>
      <c r="G404" s="10" t="s">
        <v>3660</v>
      </c>
      <c r="H404" s="41" t="s">
        <v>140</v>
      </c>
      <c r="I404" s="41" t="s">
        <v>64</v>
      </c>
      <c r="J404" s="10" t="s">
        <v>65</v>
      </c>
      <c r="K404" s="10" t="s">
        <v>51</v>
      </c>
      <c r="L404" s="10" t="s">
        <v>67</v>
      </c>
      <c r="M404" s="13" t="s">
        <v>2577</v>
      </c>
      <c r="N404" s="10" t="s">
        <v>53</v>
      </c>
      <c r="O404" s="134"/>
      <c r="P404" s="15" t="s">
        <v>2577</v>
      </c>
      <c r="Q404" s="11"/>
      <c r="R404" s="10"/>
      <c r="S404" s="10" t="s">
        <v>536</v>
      </c>
      <c r="T404" s="10" t="s">
        <v>536</v>
      </c>
      <c r="U404" s="10" t="s">
        <v>2580</v>
      </c>
      <c r="V404" s="10" t="s">
        <v>604</v>
      </c>
      <c r="W404" s="10" t="s">
        <v>2582</v>
      </c>
      <c r="X404" s="10" t="s">
        <v>604</v>
      </c>
      <c r="Y404" s="10" t="s">
        <v>604</v>
      </c>
      <c r="Z404" s="10" t="s">
        <v>604</v>
      </c>
      <c r="AA404" s="10" t="s">
        <v>2581</v>
      </c>
      <c r="AB404" s="14" t="s">
        <v>2650</v>
      </c>
    </row>
    <row r="405" spans="1:28" s="14" customFormat="1" ht="13" x14ac:dyDescent="0.35">
      <c r="A405" s="10">
        <v>31003882</v>
      </c>
      <c r="B405" s="10">
        <v>882</v>
      </c>
      <c r="C405" s="11" t="s">
        <v>3662</v>
      </c>
      <c r="D405" s="11"/>
      <c r="E405" s="11"/>
      <c r="F405" s="11" t="s">
        <v>46</v>
      </c>
      <c r="G405" s="10" t="s">
        <v>3663</v>
      </c>
      <c r="H405" s="41" t="s">
        <v>140</v>
      </c>
      <c r="I405" s="41" t="s">
        <v>64</v>
      </c>
      <c r="J405" s="10" t="s">
        <v>65</v>
      </c>
      <c r="K405" s="10" t="s">
        <v>51</v>
      </c>
      <c r="L405" s="10" t="s">
        <v>67</v>
      </c>
      <c r="M405" s="13" t="s">
        <v>2577</v>
      </c>
      <c r="N405" s="10" t="s">
        <v>53</v>
      </c>
      <c r="O405" s="134"/>
      <c r="P405" s="15" t="s">
        <v>2577</v>
      </c>
      <c r="Q405" s="11"/>
      <c r="R405" s="10"/>
      <c r="S405" s="10" t="s">
        <v>536</v>
      </c>
      <c r="T405" s="10" t="s">
        <v>536</v>
      </c>
      <c r="U405" s="10" t="s">
        <v>2580</v>
      </c>
      <c r="V405" s="10" t="s">
        <v>604</v>
      </c>
      <c r="W405" s="10" t="s">
        <v>2582</v>
      </c>
      <c r="X405" s="10" t="s">
        <v>604</v>
      </c>
      <c r="Y405" s="10" t="s">
        <v>604</v>
      </c>
      <c r="Z405" s="10" t="s">
        <v>604</v>
      </c>
      <c r="AA405" s="10" t="s">
        <v>2581</v>
      </c>
      <c r="AB405" s="14" t="s">
        <v>2650</v>
      </c>
    </row>
    <row r="406" spans="1:28" s="14" customFormat="1" ht="13" x14ac:dyDescent="0.35">
      <c r="A406" s="10">
        <v>31004877</v>
      </c>
      <c r="B406" s="10">
        <v>877</v>
      </c>
      <c r="C406" s="11" t="s">
        <v>3664</v>
      </c>
      <c r="D406" s="11"/>
      <c r="E406" s="11"/>
      <c r="F406" s="11" t="s">
        <v>46</v>
      </c>
      <c r="G406" s="10" t="s">
        <v>3660</v>
      </c>
      <c r="H406" s="41" t="s">
        <v>140</v>
      </c>
      <c r="I406" s="41" t="s">
        <v>64</v>
      </c>
      <c r="J406" s="10" t="s">
        <v>65</v>
      </c>
      <c r="K406" s="10" t="s">
        <v>51</v>
      </c>
      <c r="L406" s="10" t="s">
        <v>67</v>
      </c>
      <c r="M406" s="13" t="s">
        <v>2577</v>
      </c>
      <c r="N406" s="10" t="s">
        <v>53</v>
      </c>
      <c r="O406" s="134"/>
      <c r="P406" s="15" t="s">
        <v>2577</v>
      </c>
      <c r="Q406" s="11"/>
      <c r="R406" s="10"/>
      <c r="S406" s="10" t="s">
        <v>536</v>
      </c>
      <c r="T406" s="10" t="s">
        <v>536</v>
      </c>
      <c r="U406" s="10" t="s">
        <v>2580</v>
      </c>
      <c r="V406" s="10" t="s">
        <v>604</v>
      </c>
      <c r="W406" s="10" t="s">
        <v>2582</v>
      </c>
      <c r="X406" s="10" t="s">
        <v>604</v>
      </c>
      <c r="Y406" s="10" t="s">
        <v>604</v>
      </c>
      <c r="Z406" s="10" t="s">
        <v>604</v>
      </c>
      <c r="AA406" s="10" t="s">
        <v>2581</v>
      </c>
      <c r="AB406" s="14" t="s">
        <v>2650</v>
      </c>
    </row>
    <row r="407" spans="1:28" s="14" customFormat="1" ht="13" x14ac:dyDescent="0.35">
      <c r="A407" s="10">
        <v>31004882</v>
      </c>
      <c r="B407" s="10">
        <v>882</v>
      </c>
      <c r="C407" s="11" t="s">
        <v>3665</v>
      </c>
      <c r="D407" s="11"/>
      <c r="E407" s="11"/>
      <c r="F407" s="11" t="s">
        <v>46</v>
      </c>
      <c r="G407" s="10" t="s">
        <v>3663</v>
      </c>
      <c r="H407" s="41" t="s">
        <v>140</v>
      </c>
      <c r="I407" s="41" t="s">
        <v>64</v>
      </c>
      <c r="J407" s="10" t="s">
        <v>65</v>
      </c>
      <c r="K407" s="10" t="s">
        <v>51</v>
      </c>
      <c r="L407" s="10" t="s">
        <v>67</v>
      </c>
      <c r="M407" s="13" t="s">
        <v>2577</v>
      </c>
      <c r="N407" s="10" t="s">
        <v>53</v>
      </c>
      <c r="O407" s="134"/>
      <c r="P407" s="15" t="s">
        <v>2577</v>
      </c>
      <c r="Q407" s="11"/>
      <c r="R407" s="10"/>
      <c r="S407" s="10" t="s">
        <v>536</v>
      </c>
      <c r="T407" s="10" t="s">
        <v>536</v>
      </c>
      <c r="U407" s="10" t="s">
        <v>2580</v>
      </c>
      <c r="V407" s="10" t="s">
        <v>604</v>
      </c>
      <c r="W407" s="10" t="s">
        <v>2582</v>
      </c>
      <c r="X407" s="10" t="s">
        <v>604</v>
      </c>
      <c r="Y407" s="10" t="s">
        <v>604</v>
      </c>
      <c r="Z407" s="10" t="s">
        <v>604</v>
      </c>
      <c r="AA407" s="10" t="s">
        <v>2581</v>
      </c>
      <c r="AB407" s="14" t="s">
        <v>2650</v>
      </c>
    </row>
    <row r="408" spans="1:28" s="14" customFormat="1" ht="13" x14ac:dyDescent="0.35">
      <c r="A408" s="10">
        <v>31001882</v>
      </c>
      <c r="B408" s="10">
        <v>882</v>
      </c>
      <c r="C408" s="11" t="s">
        <v>3666</v>
      </c>
      <c r="D408" s="11"/>
      <c r="E408" s="11"/>
      <c r="F408" s="11" t="s">
        <v>46</v>
      </c>
      <c r="G408" s="10" t="s">
        <v>3663</v>
      </c>
      <c r="H408" s="41" t="s">
        <v>140</v>
      </c>
      <c r="I408" s="41" t="s">
        <v>64</v>
      </c>
      <c r="J408" s="10" t="s">
        <v>65</v>
      </c>
      <c r="K408" s="10" t="s">
        <v>51</v>
      </c>
      <c r="L408" s="10" t="s">
        <v>67</v>
      </c>
      <c r="M408" s="13" t="s">
        <v>2577</v>
      </c>
      <c r="N408" s="10" t="s">
        <v>53</v>
      </c>
      <c r="O408" s="134"/>
      <c r="P408" s="15" t="s">
        <v>2577</v>
      </c>
      <c r="Q408" s="11"/>
      <c r="R408" s="10"/>
      <c r="S408" s="10" t="s">
        <v>536</v>
      </c>
      <c r="T408" s="10" t="s">
        <v>536</v>
      </c>
      <c r="U408" s="10" t="s">
        <v>2580</v>
      </c>
      <c r="V408" s="10" t="s">
        <v>604</v>
      </c>
      <c r="W408" s="10" t="s">
        <v>2582</v>
      </c>
      <c r="X408" s="10" t="s">
        <v>604</v>
      </c>
      <c r="Y408" s="10" t="s">
        <v>604</v>
      </c>
      <c r="Z408" s="10" t="s">
        <v>604</v>
      </c>
      <c r="AA408" s="10" t="s">
        <v>2581</v>
      </c>
      <c r="AB408" s="14" t="s">
        <v>2650</v>
      </c>
    </row>
    <row r="409" spans="1:28" s="14" customFormat="1" ht="13" x14ac:dyDescent="0.35">
      <c r="A409" s="10">
        <v>31001877</v>
      </c>
      <c r="B409" s="10">
        <v>877</v>
      </c>
      <c r="C409" s="11" t="s">
        <v>3667</v>
      </c>
      <c r="D409" s="11"/>
      <c r="E409" s="11"/>
      <c r="F409" s="11" t="s">
        <v>46</v>
      </c>
      <c r="G409" s="10" t="s">
        <v>3660</v>
      </c>
      <c r="H409" s="41" t="s">
        <v>140</v>
      </c>
      <c r="I409" s="41" t="s">
        <v>64</v>
      </c>
      <c r="J409" s="10" t="s">
        <v>65</v>
      </c>
      <c r="K409" s="10" t="s">
        <v>51</v>
      </c>
      <c r="L409" s="10" t="s">
        <v>67</v>
      </c>
      <c r="M409" s="13" t="s">
        <v>2577</v>
      </c>
      <c r="N409" s="10" t="s">
        <v>53</v>
      </c>
      <c r="O409" s="134"/>
      <c r="P409" s="15" t="s">
        <v>2577</v>
      </c>
      <c r="Q409" s="11"/>
      <c r="R409" s="10"/>
      <c r="S409" s="10" t="s">
        <v>536</v>
      </c>
      <c r="T409" s="10" t="s">
        <v>536</v>
      </c>
      <c r="U409" s="10" t="s">
        <v>2580</v>
      </c>
      <c r="V409" s="10" t="s">
        <v>604</v>
      </c>
      <c r="W409" s="10" t="s">
        <v>2582</v>
      </c>
      <c r="X409" s="10" t="s">
        <v>604</v>
      </c>
      <c r="Y409" s="10" t="s">
        <v>604</v>
      </c>
      <c r="Z409" s="10" t="s">
        <v>604</v>
      </c>
      <c r="AA409" s="10" t="s">
        <v>2581</v>
      </c>
      <c r="AB409" s="14" t="s">
        <v>2650</v>
      </c>
    </row>
    <row r="410" spans="1:28" s="14" customFormat="1" ht="13" x14ac:dyDescent="0.35">
      <c r="A410" s="10">
        <v>31017849</v>
      </c>
      <c r="B410" s="10">
        <v>849</v>
      </c>
      <c r="C410" s="11" t="s">
        <v>3668</v>
      </c>
      <c r="D410" s="11"/>
      <c r="E410" s="11"/>
      <c r="F410" s="11" t="s">
        <v>46</v>
      </c>
      <c r="G410" s="10" t="s">
        <v>2662</v>
      </c>
      <c r="H410" s="41" t="s">
        <v>140</v>
      </c>
      <c r="I410" s="41" t="s">
        <v>64</v>
      </c>
      <c r="J410" s="10" t="s">
        <v>65</v>
      </c>
      <c r="K410" s="10" t="s">
        <v>51</v>
      </c>
      <c r="L410" s="10" t="s">
        <v>52</v>
      </c>
      <c r="M410" s="13">
        <v>41768</v>
      </c>
      <c r="N410" s="10" t="s">
        <v>53</v>
      </c>
      <c r="O410" s="134"/>
      <c r="P410" s="15" t="s">
        <v>2577</v>
      </c>
      <c r="Q410" s="11"/>
      <c r="R410" s="10"/>
      <c r="S410" s="10" t="s">
        <v>536</v>
      </c>
      <c r="T410" s="10" t="s">
        <v>536</v>
      </c>
      <c r="U410" s="10" t="s">
        <v>2580</v>
      </c>
      <c r="V410" s="10">
        <v>2710193200</v>
      </c>
      <c r="W410" s="10" t="s">
        <v>2582</v>
      </c>
      <c r="X410" s="10" t="s">
        <v>2646</v>
      </c>
      <c r="Y410" s="10" t="s">
        <v>2663</v>
      </c>
      <c r="Z410" s="10" t="s">
        <v>2664</v>
      </c>
      <c r="AA410" s="10" t="s">
        <v>3669</v>
      </c>
      <c r="AB410" s="14" t="s">
        <v>2650</v>
      </c>
    </row>
    <row r="411" spans="1:28" s="14" customFormat="1" ht="13" x14ac:dyDescent="0.35">
      <c r="A411" s="10">
        <v>31005885</v>
      </c>
      <c r="B411" s="10">
        <v>885</v>
      </c>
      <c r="C411" s="11" t="s">
        <v>3670</v>
      </c>
      <c r="D411" s="11"/>
      <c r="E411" s="11"/>
      <c r="F411" s="11" t="s">
        <v>46</v>
      </c>
      <c r="G411" s="10" t="s">
        <v>2638</v>
      </c>
      <c r="H411" s="41" t="s">
        <v>140</v>
      </c>
      <c r="I411" s="41" t="s">
        <v>64</v>
      </c>
      <c r="J411" s="10" t="s">
        <v>65</v>
      </c>
      <c r="K411" s="10" t="s">
        <v>51</v>
      </c>
      <c r="L411" s="10" t="s">
        <v>52</v>
      </c>
      <c r="M411" s="13">
        <v>42368</v>
      </c>
      <c r="N411" s="10" t="s">
        <v>604</v>
      </c>
      <c r="O411" s="134"/>
      <c r="P411" s="15" t="s">
        <v>2577</v>
      </c>
      <c r="Q411" s="11"/>
      <c r="R411" s="10"/>
      <c r="S411" s="10" t="s">
        <v>536</v>
      </c>
      <c r="T411" s="10" t="s">
        <v>536</v>
      </c>
      <c r="U411" s="10" t="s">
        <v>2580</v>
      </c>
      <c r="V411" s="10">
        <v>2710193200</v>
      </c>
      <c r="W411" s="10" t="s">
        <v>2582</v>
      </c>
      <c r="X411" s="10" t="s">
        <v>3671</v>
      </c>
      <c r="Y411" s="10" t="s">
        <v>2673</v>
      </c>
      <c r="Z411" s="10" t="s">
        <v>2674</v>
      </c>
      <c r="AA411" s="10" t="s">
        <v>3672</v>
      </c>
      <c r="AB411" s="14" t="s">
        <v>2650</v>
      </c>
    </row>
    <row r="412" spans="1:28" s="14" customFormat="1" ht="13" x14ac:dyDescent="0.35">
      <c r="A412" s="10">
        <v>31006885</v>
      </c>
      <c r="B412" s="10">
        <v>885</v>
      </c>
      <c r="C412" s="11" t="s">
        <v>3673</v>
      </c>
      <c r="D412" s="11"/>
      <c r="E412" s="11"/>
      <c r="F412" s="11" t="s">
        <v>46</v>
      </c>
      <c r="G412" s="10" t="s">
        <v>2638</v>
      </c>
      <c r="H412" s="41" t="s">
        <v>140</v>
      </c>
      <c r="I412" s="41" t="s">
        <v>64</v>
      </c>
      <c r="J412" s="10" t="s">
        <v>65</v>
      </c>
      <c r="K412" s="10" t="s">
        <v>51</v>
      </c>
      <c r="L412" s="10" t="s">
        <v>52</v>
      </c>
      <c r="M412" s="13">
        <v>42368</v>
      </c>
      <c r="N412" s="10" t="s">
        <v>604</v>
      </c>
      <c r="O412" s="134"/>
      <c r="P412" s="15" t="s">
        <v>2577</v>
      </c>
      <c r="Q412" s="11"/>
      <c r="R412" s="10"/>
      <c r="S412" s="10" t="s">
        <v>536</v>
      </c>
      <c r="T412" s="10" t="s">
        <v>536</v>
      </c>
      <c r="U412" s="10" t="s">
        <v>2580</v>
      </c>
      <c r="V412" s="10">
        <v>2710193200</v>
      </c>
      <c r="W412" s="10" t="s">
        <v>2582</v>
      </c>
      <c r="X412" s="10" t="s">
        <v>3674</v>
      </c>
      <c r="Y412" s="10" t="s">
        <v>2673</v>
      </c>
      <c r="Z412" s="10" t="s">
        <v>2674</v>
      </c>
      <c r="AA412" s="10" t="s">
        <v>3675</v>
      </c>
      <c r="AB412" s="14" t="s">
        <v>2650</v>
      </c>
    </row>
    <row r="413" spans="1:28" s="14" customFormat="1" ht="13" x14ac:dyDescent="0.35">
      <c r="A413" s="10">
        <v>31022857</v>
      </c>
      <c r="B413" s="10">
        <v>857</v>
      </c>
      <c r="C413" s="11" t="s">
        <v>3676</v>
      </c>
      <c r="D413" s="11"/>
      <c r="E413" s="11"/>
      <c r="F413" s="11" t="s">
        <v>46</v>
      </c>
      <c r="G413" s="10" t="s">
        <v>2693</v>
      </c>
      <c r="H413" s="41" t="s">
        <v>140</v>
      </c>
      <c r="I413" s="41" t="s">
        <v>64</v>
      </c>
      <c r="J413" s="10" t="s">
        <v>65</v>
      </c>
      <c r="K413" s="10" t="s">
        <v>51</v>
      </c>
      <c r="L413" s="10" t="s">
        <v>52</v>
      </c>
      <c r="M413" s="13">
        <v>41768</v>
      </c>
      <c r="N413" s="10" t="s">
        <v>53</v>
      </c>
      <c r="O413" s="134"/>
      <c r="P413" s="15" t="s">
        <v>2577</v>
      </c>
      <c r="Q413" s="11"/>
      <c r="R413" s="10"/>
      <c r="S413" s="10" t="s">
        <v>536</v>
      </c>
      <c r="T413" s="10" t="s">
        <v>536</v>
      </c>
      <c r="U413" s="10" t="s">
        <v>2580</v>
      </c>
      <c r="V413" s="10">
        <v>2710193200</v>
      </c>
      <c r="W413" s="10" t="s">
        <v>2582</v>
      </c>
      <c r="X413" s="10" t="s">
        <v>2683</v>
      </c>
      <c r="Y413" s="10" t="s">
        <v>2694</v>
      </c>
      <c r="Z413" s="10" t="s">
        <v>2674</v>
      </c>
      <c r="AA413" s="10" t="s">
        <v>3677</v>
      </c>
      <c r="AB413" s="14" t="s">
        <v>2650</v>
      </c>
    </row>
    <row r="414" spans="1:28" s="14" customFormat="1" ht="13" x14ac:dyDescent="0.35">
      <c r="A414" s="10">
        <v>31019849</v>
      </c>
      <c r="B414" s="10">
        <v>849</v>
      </c>
      <c r="C414" s="11" t="s">
        <v>3678</v>
      </c>
      <c r="D414" s="11"/>
      <c r="E414" s="11"/>
      <c r="F414" s="11" t="s">
        <v>46</v>
      </c>
      <c r="G414" s="10" t="s">
        <v>2662</v>
      </c>
      <c r="H414" s="41" t="s">
        <v>140</v>
      </c>
      <c r="I414" s="41" t="s">
        <v>64</v>
      </c>
      <c r="J414" s="10" t="s">
        <v>65</v>
      </c>
      <c r="K414" s="10" t="s">
        <v>51</v>
      </c>
      <c r="L414" s="10" t="s">
        <v>52</v>
      </c>
      <c r="M414" s="13">
        <v>41768</v>
      </c>
      <c r="N414" s="10" t="s">
        <v>53</v>
      </c>
      <c r="O414" s="134"/>
      <c r="P414" s="15" t="s">
        <v>2577</v>
      </c>
      <c r="Q414" s="11"/>
      <c r="R414" s="10"/>
      <c r="S414" s="10" t="s">
        <v>536</v>
      </c>
      <c r="T414" s="10" t="s">
        <v>536</v>
      </c>
      <c r="U414" s="10" t="s">
        <v>2580</v>
      </c>
      <c r="V414" s="10">
        <v>2710193200</v>
      </c>
      <c r="W414" s="10" t="s">
        <v>2582</v>
      </c>
      <c r="X414" s="10" t="s">
        <v>2686</v>
      </c>
      <c r="Y414" s="10" t="s">
        <v>2663</v>
      </c>
      <c r="Z414" s="10" t="s">
        <v>2664</v>
      </c>
      <c r="AA414" s="10" t="s">
        <v>3679</v>
      </c>
      <c r="AB414" s="14" t="s">
        <v>2650</v>
      </c>
    </row>
    <row r="415" spans="1:28" s="14" customFormat="1" ht="13" x14ac:dyDescent="0.35">
      <c r="A415" s="10">
        <v>31022849</v>
      </c>
      <c r="B415" s="10">
        <v>849</v>
      </c>
      <c r="C415" s="11" t="s">
        <v>3680</v>
      </c>
      <c r="D415" s="11"/>
      <c r="E415" s="11"/>
      <c r="F415" s="11" t="s">
        <v>46</v>
      </c>
      <c r="G415" s="10" t="s">
        <v>2662</v>
      </c>
      <c r="H415" s="41" t="s">
        <v>140</v>
      </c>
      <c r="I415" s="41" t="s">
        <v>64</v>
      </c>
      <c r="J415" s="10" t="s">
        <v>65</v>
      </c>
      <c r="K415" s="10" t="s">
        <v>51</v>
      </c>
      <c r="L415" s="10" t="s">
        <v>52</v>
      </c>
      <c r="M415" s="13">
        <v>41768</v>
      </c>
      <c r="N415" s="10" t="s">
        <v>53</v>
      </c>
      <c r="O415" s="134"/>
      <c r="P415" s="15" t="s">
        <v>2577</v>
      </c>
      <c r="Q415" s="11"/>
      <c r="R415" s="10"/>
      <c r="S415" s="10" t="s">
        <v>536</v>
      </c>
      <c r="T415" s="10" t="s">
        <v>536</v>
      </c>
      <c r="U415" s="10" t="s">
        <v>2580</v>
      </c>
      <c r="V415" s="10">
        <v>2710193200</v>
      </c>
      <c r="W415" s="10" t="s">
        <v>2582</v>
      </c>
      <c r="X415" s="10" t="s">
        <v>2683</v>
      </c>
      <c r="Y415" s="10" t="s">
        <v>2663</v>
      </c>
      <c r="Z415" s="10" t="s">
        <v>2664</v>
      </c>
      <c r="AA415" s="10" t="s">
        <v>3681</v>
      </c>
      <c r="AB415" s="14" t="s">
        <v>2650</v>
      </c>
    </row>
    <row r="416" spans="1:28" s="14" customFormat="1" ht="13" x14ac:dyDescent="0.35">
      <c r="A416" s="10">
        <v>31016849</v>
      </c>
      <c r="B416" s="10">
        <v>849</v>
      </c>
      <c r="C416" s="11" t="s">
        <v>3682</v>
      </c>
      <c r="D416" s="11"/>
      <c r="E416" s="11"/>
      <c r="F416" s="11" t="s">
        <v>46</v>
      </c>
      <c r="G416" s="10" t="s">
        <v>2662</v>
      </c>
      <c r="H416" s="41" t="s">
        <v>140</v>
      </c>
      <c r="I416" s="41" t="s">
        <v>64</v>
      </c>
      <c r="J416" s="10" t="s">
        <v>65</v>
      </c>
      <c r="K416" s="10" t="s">
        <v>51</v>
      </c>
      <c r="L416" s="10" t="s">
        <v>52</v>
      </c>
      <c r="M416" s="13">
        <v>41768</v>
      </c>
      <c r="N416" s="10" t="s">
        <v>92</v>
      </c>
      <c r="O416" s="134"/>
      <c r="P416" s="15" t="s">
        <v>2577</v>
      </c>
      <c r="Q416" s="11"/>
      <c r="R416" s="10"/>
      <c r="S416" s="10" t="s">
        <v>536</v>
      </c>
      <c r="T416" s="10" t="s">
        <v>536</v>
      </c>
      <c r="U416" s="10" t="s">
        <v>2580</v>
      </c>
      <c r="V416" s="10">
        <v>2710193200</v>
      </c>
      <c r="W416" s="10" t="s">
        <v>2582</v>
      </c>
      <c r="X416" s="10" t="s">
        <v>2640</v>
      </c>
      <c r="Y416" s="10" t="s">
        <v>2663</v>
      </c>
      <c r="Z416" s="10" t="s">
        <v>2664</v>
      </c>
      <c r="AA416" s="10" t="s">
        <v>3683</v>
      </c>
      <c r="AB416" s="14" t="s">
        <v>2650</v>
      </c>
    </row>
    <row r="417" spans="1:28" s="14" customFormat="1" ht="13" x14ac:dyDescent="0.35">
      <c r="A417" s="10">
        <v>31008885</v>
      </c>
      <c r="B417" s="10">
        <v>885</v>
      </c>
      <c r="C417" s="11" t="s">
        <v>3684</v>
      </c>
      <c r="D417" s="11"/>
      <c r="E417" s="11"/>
      <c r="F417" s="11" t="s">
        <v>46</v>
      </c>
      <c r="G417" s="10" t="s">
        <v>2638</v>
      </c>
      <c r="H417" s="41" t="s">
        <v>140</v>
      </c>
      <c r="I417" s="41" t="s">
        <v>64</v>
      </c>
      <c r="J417" s="10" t="s">
        <v>65</v>
      </c>
      <c r="K417" s="10" t="s">
        <v>51</v>
      </c>
      <c r="L417" s="10" t="s">
        <v>52</v>
      </c>
      <c r="M417" s="13">
        <v>42368</v>
      </c>
      <c r="N417" s="10" t="s">
        <v>604</v>
      </c>
      <c r="O417" s="134"/>
      <c r="P417" s="15" t="s">
        <v>2577</v>
      </c>
      <c r="Q417" s="11"/>
      <c r="R417" s="10"/>
      <c r="S417" s="10" t="s">
        <v>536</v>
      </c>
      <c r="T417" s="10" t="s">
        <v>536</v>
      </c>
      <c r="U417" s="10" t="s">
        <v>2580</v>
      </c>
      <c r="V417" s="10">
        <v>2710193200</v>
      </c>
      <c r="W417" s="10" t="s">
        <v>2582</v>
      </c>
      <c r="X417" s="10" t="s">
        <v>3685</v>
      </c>
      <c r="Y417" s="10" t="s">
        <v>2673</v>
      </c>
      <c r="Z417" s="10" t="s">
        <v>2674</v>
      </c>
      <c r="AA417" s="10" t="s">
        <v>3686</v>
      </c>
      <c r="AB417" s="14" t="s">
        <v>2650</v>
      </c>
    </row>
    <row r="418" spans="1:28" s="14" customFormat="1" ht="13" x14ac:dyDescent="0.35">
      <c r="A418" s="10">
        <v>31037823</v>
      </c>
      <c r="B418" s="10">
        <v>823</v>
      </c>
      <c r="C418" s="11" t="s">
        <v>3687</v>
      </c>
      <c r="D418" s="11"/>
      <c r="E418" s="11"/>
      <c r="F418" s="11" t="s">
        <v>46</v>
      </c>
      <c r="G418" s="10" t="s">
        <v>2638</v>
      </c>
      <c r="H418" s="41" t="s">
        <v>140</v>
      </c>
      <c r="I418" s="41" t="s">
        <v>64</v>
      </c>
      <c r="J418" s="10" t="s">
        <v>65</v>
      </c>
      <c r="K418" s="10" t="s">
        <v>51</v>
      </c>
      <c r="L418" s="10" t="s">
        <v>67</v>
      </c>
      <c r="M418" s="13" t="s">
        <v>2577</v>
      </c>
      <c r="N418" s="10" t="s">
        <v>53</v>
      </c>
      <c r="O418" s="134"/>
      <c r="P418" s="15" t="s">
        <v>2577</v>
      </c>
      <c r="Q418" s="11"/>
      <c r="R418" s="10"/>
      <c r="S418" s="10" t="s">
        <v>536</v>
      </c>
      <c r="T418" s="10" t="s">
        <v>536</v>
      </c>
      <c r="U418" s="10" t="s">
        <v>2580</v>
      </c>
      <c r="V418" s="10" t="s">
        <v>604</v>
      </c>
      <c r="W418" s="10" t="s">
        <v>2582</v>
      </c>
      <c r="X418" s="10" t="s">
        <v>604</v>
      </c>
      <c r="Y418" s="10" t="s">
        <v>604</v>
      </c>
      <c r="Z418" s="10" t="s">
        <v>604</v>
      </c>
      <c r="AA418" s="10" t="s">
        <v>2581</v>
      </c>
      <c r="AB418" s="14" t="s">
        <v>2650</v>
      </c>
    </row>
    <row r="419" spans="1:28" s="14" customFormat="1" ht="13" x14ac:dyDescent="0.35">
      <c r="A419" s="10">
        <v>31059823</v>
      </c>
      <c r="B419" s="10">
        <v>823</v>
      </c>
      <c r="C419" s="11" t="s">
        <v>3688</v>
      </c>
      <c r="D419" s="11"/>
      <c r="E419" s="11"/>
      <c r="F419" s="11" t="s">
        <v>46</v>
      </c>
      <c r="G419" s="10" t="s">
        <v>2638</v>
      </c>
      <c r="H419" s="41" t="s">
        <v>140</v>
      </c>
      <c r="I419" s="41" t="s">
        <v>64</v>
      </c>
      <c r="J419" s="10" t="s">
        <v>65</v>
      </c>
      <c r="K419" s="10" t="s">
        <v>51</v>
      </c>
      <c r="L419" s="10" t="s">
        <v>67</v>
      </c>
      <c r="M419" s="13" t="s">
        <v>2577</v>
      </c>
      <c r="N419" s="10" t="s">
        <v>53</v>
      </c>
      <c r="O419" s="134"/>
      <c r="P419" s="15" t="s">
        <v>2577</v>
      </c>
      <c r="Q419" s="11"/>
      <c r="R419" s="10"/>
      <c r="S419" s="10" t="s">
        <v>536</v>
      </c>
      <c r="T419" s="10" t="s">
        <v>536</v>
      </c>
      <c r="U419" s="10" t="s">
        <v>2580</v>
      </c>
      <c r="V419" s="10" t="s">
        <v>604</v>
      </c>
      <c r="W419" s="10" t="s">
        <v>2582</v>
      </c>
      <c r="X419" s="10" t="s">
        <v>604</v>
      </c>
      <c r="Y419" s="10" t="s">
        <v>604</v>
      </c>
      <c r="Z419" s="10" t="s">
        <v>604</v>
      </c>
      <c r="AA419" s="10" t="s">
        <v>2581</v>
      </c>
      <c r="AB419" s="14" t="s">
        <v>2650</v>
      </c>
    </row>
    <row r="420" spans="1:28" s="14" customFormat="1" ht="13" x14ac:dyDescent="0.35">
      <c r="A420" s="10">
        <v>52283888</v>
      </c>
      <c r="B420" s="10">
        <v>888</v>
      </c>
      <c r="C420" s="11" t="s">
        <v>3689</v>
      </c>
      <c r="D420" s="11"/>
      <c r="E420" s="11"/>
      <c r="F420" s="11" t="s">
        <v>46</v>
      </c>
      <c r="G420" s="10" t="s">
        <v>431</v>
      </c>
      <c r="H420" s="41" t="s">
        <v>48</v>
      </c>
      <c r="I420" s="41"/>
      <c r="J420" s="10"/>
      <c r="K420" s="10" t="s">
        <v>66</v>
      </c>
      <c r="L420" s="10" t="s">
        <v>67</v>
      </c>
      <c r="M420" s="13" t="s">
        <v>2577</v>
      </c>
      <c r="N420" s="10" t="s">
        <v>92</v>
      </c>
      <c r="O420" s="134"/>
      <c r="P420" s="15" t="s">
        <v>2577</v>
      </c>
      <c r="Q420" s="11"/>
      <c r="R420" s="10"/>
      <c r="S420" s="10">
        <v>52893988</v>
      </c>
      <c r="T420" s="10" t="s">
        <v>613</v>
      </c>
      <c r="U420" s="10" t="s">
        <v>2594</v>
      </c>
      <c r="V420" s="10">
        <v>2710199900</v>
      </c>
      <c r="W420" s="10" t="s">
        <v>604</v>
      </c>
      <c r="X420" s="10" t="s">
        <v>3690</v>
      </c>
      <c r="Y420" s="10" t="s">
        <v>604</v>
      </c>
      <c r="Z420" s="10" t="s">
        <v>604</v>
      </c>
      <c r="AA420" s="10" t="s">
        <v>3691</v>
      </c>
    </row>
    <row r="421" spans="1:28" s="14" customFormat="1" ht="13" x14ac:dyDescent="0.35">
      <c r="A421" s="10">
        <v>52284888</v>
      </c>
      <c r="B421" s="10">
        <v>888</v>
      </c>
      <c r="C421" s="11" t="s">
        <v>3692</v>
      </c>
      <c r="D421" s="11"/>
      <c r="E421" s="11"/>
      <c r="F421" s="11" t="s">
        <v>46</v>
      </c>
      <c r="G421" s="10" t="s">
        <v>431</v>
      </c>
      <c r="H421" s="41" t="s">
        <v>48</v>
      </c>
      <c r="I421" s="41"/>
      <c r="J421" s="10"/>
      <c r="K421" s="10" t="s">
        <v>66</v>
      </c>
      <c r="L421" s="10" t="s">
        <v>67</v>
      </c>
      <c r="M421" s="13" t="s">
        <v>2577</v>
      </c>
      <c r="N421" s="10" t="s">
        <v>604</v>
      </c>
      <c r="O421" s="134"/>
      <c r="P421" s="15" t="s">
        <v>2577</v>
      </c>
      <c r="Q421" s="11"/>
      <c r="R421" s="10"/>
      <c r="S421" s="10">
        <v>52895988</v>
      </c>
      <c r="T421" s="10" t="s">
        <v>629</v>
      </c>
      <c r="U421" s="10" t="s">
        <v>2594</v>
      </c>
      <c r="V421" s="10">
        <v>2710199900</v>
      </c>
      <c r="W421" s="10" t="s">
        <v>604</v>
      </c>
      <c r="X421" s="10" t="s">
        <v>3693</v>
      </c>
      <c r="Y421" s="10" t="s">
        <v>604</v>
      </c>
      <c r="Z421" s="10" t="s">
        <v>604</v>
      </c>
      <c r="AA421" s="10" t="s">
        <v>3694</v>
      </c>
    </row>
    <row r="422" spans="1:28" s="14" customFormat="1" ht="13" x14ac:dyDescent="0.35">
      <c r="A422" s="10">
        <v>52384888</v>
      </c>
      <c r="B422" s="10">
        <v>888</v>
      </c>
      <c r="C422" s="11" t="s">
        <v>3695</v>
      </c>
      <c r="D422" s="11"/>
      <c r="E422" s="11"/>
      <c r="F422" s="11" t="s">
        <v>46</v>
      </c>
      <c r="G422" s="10" t="s">
        <v>431</v>
      </c>
      <c r="H422" s="41" t="s">
        <v>48</v>
      </c>
      <c r="I422" s="41"/>
      <c r="J422" s="10"/>
      <c r="K422" s="10" t="s">
        <v>66</v>
      </c>
      <c r="L422" s="10" t="s">
        <v>67</v>
      </c>
      <c r="M422" s="13" t="s">
        <v>2577</v>
      </c>
      <c r="N422" s="10" t="s">
        <v>92</v>
      </c>
      <c r="O422" s="134"/>
      <c r="P422" s="15" t="s">
        <v>2577</v>
      </c>
      <c r="Q422" s="11"/>
      <c r="R422" s="10"/>
      <c r="S422" s="10" t="s">
        <v>3629</v>
      </c>
      <c r="T422" s="10" t="s">
        <v>3629</v>
      </c>
      <c r="U422" s="10" t="s">
        <v>2580</v>
      </c>
      <c r="V422" s="10">
        <v>2710199900</v>
      </c>
      <c r="W422" s="10" t="s">
        <v>604</v>
      </c>
      <c r="X422" s="10" t="s">
        <v>3696</v>
      </c>
      <c r="Y422" s="10" t="s">
        <v>604</v>
      </c>
      <c r="Z422" s="10" t="s">
        <v>604</v>
      </c>
      <c r="AA422" s="10" t="s">
        <v>3697</v>
      </c>
    </row>
    <row r="423" spans="1:28" s="14" customFormat="1" ht="13" x14ac:dyDescent="0.35">
      <c r="A423" s="10">
        <v>52287919</v>
      </c>
      <c r="B423" s="10">
        <v>919</v>
      </c>
      <c r="C423" s="11" t="s">
        <v>3698</v>
      </c>
      <c r="D423" s="11"/>
      <c r="E423" s="11"/>
      <c r="F423" s="11" t="s">
        <v>46</v>
      </c>
      <c r="G423" s="10" t="s">
        <v>3295</v>
      </c>
      <c r="H423" s="41" t="s">
        <v>140</v>
      </c>
      <c r="I423" s="41"/>
      <c r="J423" s="10"/>
      <c r="K423" s="10" t="s">
        <v>66</v>
      </c>
      <c r="L423" s="10" t="s">
        <v>67</v>
      </c>
      <c r="M423" s="13" t="s">
        <v>2577</v>
      </c>
      <c r="N423" s="10" t="s">
        <v>53</v>
      </c>
      <c r="O423" s="134"/>
      <c r="P423" s="15" t="s">
        <v>2577</v>
      </c>
      <c r="Q423" s="11"/>
      <c r="R423" s="10"/>
      <c r="S423" s="10">
        <v>52896817</v>
      </c>
      <c r="T423" s="10" t="s">
        <v>648</v>
      </c>
      <c r="U423" s="10" t="s">
        <v>2594</v>
      </c>
      <c r="V423" s="10">
        <v>2710199900</v>
      </c>
      <c r="W423" s="10" t="s">
        <v>604</v>
      </c>
      <c r="X423" s="10" t="s">
        <v>3699</v>
      </c>
      <c r="Y423" s="10" t="s">
        <v>604</v>
      </c>
      <c r="Z423" s="10" t="s">
        <v>604</v>
      </c>
      <c r="AA423" s="10" t="s">
        <v>3700</v>
      </c>
    </row>
    <row r="424" spans="1:28" s="14" customFormat="1" ht="13" x14ac:dyDescent="0.35">
      <c r="A424" s="10">
        <v>52287888</v>
      </c>
      <c r="B424" s="10">
        <v>888</v>
      </c>
      <c r="C424" s="11" t="s">
        <v>3701</v>
      </c>
      <c r="D424" s="11"/>
      <c r="E424" s="11"/>
      <c r="F424" s="11" t="s">
        <v>46</v>
      </c>
      <c r="G424" s="10" t="s">
        <v>431</v>
      </c>
      <c r="H424" s="41" t="s">
        <v>48</v>
      </c>
      <c r="I424" s="41"/>
      <c r="J424" s="10"/>
      <c r="K424" s="10" t="s">
        <v>66</v>
      </c>
      <c r="L424" s="10" t="s">
        <v>67</v>
      </c>
      <c r="M424" s="13" t="s">
        <v>2577</v>
      </c>
      <c r="N424" s="10" t="s">
        <v>53</v>
      </c>
      <c r="O424" s="134"/>
      <c r="P424" s="15" t="s">
        <v>2577</v>
      </c>
      <c r="Q424" s="11"/>
      <c r="R424" s="10"/>
      <c r="S424" s="10">
        <v>52896988</v>
      </c>
      <c r="T424" s="10" t="s">
        <v>652</v>
      </c>
      <c r="U424" s="10" t="s">
        <v>2594</v>
      </c>
      <c r="V424" s="10">
        <v>2710199900</v>
      </c>
      <c r="W424" s="10" t="s">
        <v>604</v>
      </c>
      <c r="X424" s="10" t="s">
        <v>3699</v>
      </c>
      <c r="Y424" s="10" t="s">
        <v>604</v>
      </c>
      <c r="Z424" s="10" t="s">
        <v>604</v>
      </c>
      <c r="AA424" s="10" t="s">
        <v>3700</v>
      </c>
    </row>
    <row r="425" spans="1:28" s="14" customFormat="1" ht="13" x14ac:dyDescent="0.35">
      <c r="A425" s="10">
        <v>43137815</v>
      </c>
      <c r="B425" s="10">
        <v>815</v>
      </c>
      <c r="C425" s="11" t="s">
        <v>3702</v>
      </c>
      <c r="D425" s="11"/>
      <c r="E425" s="11"/>
      <c r="F425" s="11" t="s">
        <v>46</v>
      </c>
      <c r="G425" s="10" t="s">
        <v>163</v>
      </c>
      <c r="H425" s="41" t="s">
        <v>164</v>
      </c>
      <c r="I425" s="41"/>
      <c r="J425" s="10"/>
      <c r="K425" s="10" t="s">
        <v>66</v>
      </c>
      <c r="L425" s="10" t="s">
        <v>67</v>
      </c>
      <c r="M425" s="13" t="s">
        <v>2577</v>
      </c>
      <c r="N425" s="10" t="s">
        <v>604</v>
      </c>
      <c r="O425" s="134"/>
      <c r="P425" s="15" t="s">
        <v>2577</v>
      </c>
      <c r="Q425" s="11"/>
      <c r="R425" s="10"/>
      <c r="S425" s="10" t="s">
        <v>536</v>
      </c>
      <c r="T425" s="10" t="s">
        <v>536</v>
      </c>
      <c r="U425" s="10" t="s">
        <v>2580</v>
      </c>
      <c r="V425" s="10" t="s">
        <v>604</v>
      </c>
      <c r="W425" s="10" t="s">
        <v>604</v>
      </c>
      <c r="X425" s="10" t="s">
        <v>604</v>
      </c>
      <c r="Y425" s="10" t="s">
        <v>604</v>
      </c>
      <c r="Z425" s="10" t="s">
        <v>604</v>
      </c>
      <c r="AA425" s="10" t="s">
        <v>2581</v>
      </c>
    </row>
    <row r="426" spans="1:28" s="14" customFormat="1" ht="13" x14ac:dyDescent="0.35">
      <c r="A426" s="10">
        <v>43137803</v>
      </c>
      <c r="B426" s="10">
        <v>803</v>
      </c>
      <c r="C426" s="11" t="s">
        <v>3703</v>
      </c>
      <c r="D426" s="11"/>
      <c r="E426" s="11"/>
      <c r="F426" s="11" t="s">
        <v>46</v>
      </c>
      <c r="G426" s="10" t="s">
        <v>1837</v>
      </c>
      <c r="H426" s="41" t="s">
        <v>48</v>
      </c>
      <c r="I426" s="41"/>
      <c r="J426" s="10"/>
      <c r="K426" s="10" t="s">
        <v>66</v>
      </c>
      <c r="L426" s="10" t="s">
        <v>67</v>
      </c>
      <c r="M426" s="13" t="s">
        <v>2577</v>
      </c>
      <c r="N426" s="10" t="s">
        <v>604</v>
      </c>
      <c r="O426" s="134"/>
      <c r="P426" s="15" t="s">
        <v>2577</v>
      </c>
      <c r="Q426" s="11"/>
      <c r="R426" s="10"/>
      <c r="S426" s="10" t="s">
        <v>536</v>
      </c>
      <c r="T426" s="10" t="s">
        <v>536</v>
      </c>
      <c r="U426" s="10" t="s">
        <v>2580</v>
      </c>
      <c r="V426" s="10" t="s">
        <v>604</v>
      </c>
      <c r="W426" s="10" t="s">
        <v>604</v>
      </c>
      <c r="X426" s="10" t="s">
        <v>604</v>
      </c>
      <c r="Y426" s="10" t="s">
        <v>604</v>
      </c>
      <c r="Z426" s="10" t="s">
        <v>604</v>
      </c>
      <c r="AA426" s="10" t="s">
        <v>2581</v>
      </c>
    </row>
    <row r="427" spans="1:28" s="14" customFormat="1" ht="13" x14ac:dyDescent="0.35">
      <c r="A427" s="10">
        <v>43137870</v>
      </c>
      <c r="B427" s="10">
        <v>870</v>
      </c>
      <c r="C427" s="11" t="s">
        <v>3704</v>
      </c>
      <c r="D427" s="11"/>
      <c r="E427" s="11"/>
      <c r="F427" s="11" t="s">
        <v>46</v>
      </c>
      <c r="G427" s="10" t="s">
        <v>151</v>
      </c>
      <c r="H427" s="41" t="s">
        <v>86</v>
      </c>
      <c r="I427" s="41"/>
      <c r="J427" s="10"/>
      <c r="K427" s="10" t="s">
        <v>66</v>
      </c>
      <c r="L427" s="10" t="s">
        <v>67</v>
      </c>
      <c r="M427" s="13" t="s">
        <v>2577</v>
      </c>
      <c r="N427" s="10" t="s">
        <v>604</v>
      </c>
      <c r="O427" s="134"/>
      <c r="P427" s="15" t="s">
        <v>2577</v>
      </c>
      <c r="Q427" s="11"/>
      <c r="R427" s="10"/>
      <c r="S427" s="10" t="s">
        <v>536</v>
      </c>
      <c r="T427" s="10" t="s">
        <v>536</v>
      </c>
      <c r="U427" s="10" t="s">
        <v>2580</v>
      </c>
      <c r="V427" s="10" t="s">
        <v>604</v>
      </c>
      <c r="W427" s="10" t="s">
        <v>604</v>
      </c>
      <c r="X427" s="10" t="s">
        <v>604</v>
      </c>
      <c r="Y427" s="10" t="s">
        <v>604</v>
      </c>
      <c r="Z427" s="10" t="s">
        <v>604</v>
      </c>
      <c r="AA427" s="10" t="s">
        <v>2581</v>
      </c>
    </row>
    <row r="428" spans="1:28" s="14" customFormat="1" ht="13" x14ac:dyDescent="0.35">
      <c r="A428" s="10">
        <v>43731815</v>
      </c>
      <c r="B428" s="10">
        <v>815</v>
      </c>
      <c r="C428" s="11" t="s">
        <v>3705</v>
      </c>
      <c r="D428" s="11"/>
      <c r="E428" s="11"/>
      <c r="F428" s="11" t="s">
        <v>46</v>
      </c>
      <c r="G428" s="10" t="s">
        <v>163</v>
      </c>
      <c r="H428" s="41" t="s">
        <v>164</v>
      </c>
      <c r="I428" s="41"/>
      <c r="J428" s="10"/>
      <c r="K428" s="10" t="s">
        <v>66</v>
      </c>
      <c r="L428" s="10" t="s">
        <v>67</v>
      </c>
      <c r="M428" s="13" t="s">
        <v>2577</v>
      </c>
      <c r="N428" s="10" t="s">
        <v>604</v>
      </c>
      <c r="O428" s="134"/>
      <c r="P428" s="15" t="s">
        <v>2577</v>
      </c>
      <c r="Q428" s="11"/>
      <c r="R428" s="10"/>
      <c r="S428" s="10" t="s">
        <v>536</v>
      </c>
      <c r="T428" s="10" t="s">
        <v>536</v>
      </c>
      <c r="U428" s="10" t="s">
        <v>2580</v>
      </c>
      <c r="V428" s="10">
        <v>3824909000</v>
      </c>
      <c r="W428" s="10" t="s">
        <v>604</v>
      </c>
      <c r="X428" s="10" t="s">
        <v>604</v>
      </c>
      <c r="Y428" s="10" t="s">
        <v>604</v>
      </c>
      <c r="Z428" s="10" t="s">
        <v>604</v>
      </c>
      <c r="AA428" s="10" t="s">
        <v>2581</v>
      </c>
    </row>
    <row r="429" spans="1:28" s="14" customFormat="1" ht="13" x14ac:dyDescent="0.35">
      <c r="A429" s="10">
        <v>44635815</v>
      </c>
      <c r="B429" s="10">
        <v>815</v>
      </c>
      <c r="C429" s="11" t="s">
        <v>3706</v>
      </c>
      <c r="D429" s="11"/>
      <c r="E429" s="11"/>
      <c r="F429" s="11" t="s">
        <v>46</v>
      </c>
      <c r="G429" s="10" t="s">
        <v>163</v>
      </c>
      <c r="H429" s="41" t="s">
        <v>164</v>
      </c>
      <c r="I429" s="41"/>
      <c r="J429" s="10"/>
      <c r="K429" s="10" t="s">
        <v>66</v>
      </c>
      <c r="L429" s="10" t="s">
        <v>67</v>
      </c>
      <c r="M429" s="13" t="s">
        <v>2577</v>
      </c>
      <c r="N429" s="10" t="s">
        <v>604</v>
      </c>
      <c r="O429" s="134"/>
      <c r="P429" s="15" t="s">
        <v>2577</v>
      </c>
      <c r="Q429" s="11"/>
      <c r="R429" s="10"/>
      <c r="S429" s="10" t="s">
        <v>536</v>
      </c>
      <c r="T429" s="10" t="s">
        <v>536</v>
      </c>
      <c r="U429" s="10" t="s">
        <v>2580</v>
      </c>
      <c r="V429" s="10">
        <v>2922110000</v>
      </c>
      <c r="W429" s="10" t="s">
        <v>604</v>
      </c>
      <c r="X429" s="10" t="s">
        <v>3707</v>
      </c>
      <c r="Y429" s="10" t="s">
        <v>604</v>
      </c>
      <c r="Z429" s="10" t="s">
        <v>604</v>
      </c>
      <c r="AA429" s="10" t="s">
        <v>3708</v>
      </c>
    </row>
    <row r="430" spans="1:28" s="14" customFormat="1" ht="13" x14ac:dyDescent="0.35">
      <c r="A430" s="10">
        <v>44635803</v>
      </c>
      <c r="B430" s="10">
        <v>803</v>
      </c>
      <c r="C430" s="11" t="s">
        <v>3709</v>
      </c>
      <c r="D430" s="11"/>
      <c r="E430" s="11"/>
      <c r="F430" s="11" t="s">
        <v>46</v>
      </c>
      <c r="G430" s="10" t="s">
        <v>1837</v>
      </c>
      <c r="H430" s="41" t="s">
        <v>48</v>
      </c>
      <c r="I430" s="41"/>
      <c r="J430" s="10"/>
      <c r="K430" s="10" t="s">
        <v>604</v>
      </c>
      <c r="L430" s="10" t="s">
        <v>67</v>
      </c>
      <c r="M430" s="13" t="s">
        <v>2577</v>
      </c>
      <c r="N430" s="10" t="s">
        <v>604</v>
      </c>
      <c r="O430" s="134"/>
      <c r="P430" s="15" t="s">
        <v>2577</v>
      </c>
      <c r="Q430" s="11"/>
      <c r="R430" s="10"/>
      <c r="S430" s="10" t="s">
        <v>536</v>
      </c>
      <c r="T430" s="10" t="s">
        <v>536</v>
      </c>
      <c r="U430" s="10" t="s">
        <v>2580</v>
      </c>
      <c r="V430" s="10" t="s">
        <v>604</v>
      </c>
      <c r="W430" s="10" t="s">
        <v>604</v>
      </c>
      <c r="X430" s="10" t="s">
        <v>604</v>
      </c>
      <c r="Y430" s="10" t="s">
        <v>604</v>
      </c>
      <c r="Z430" s="10" t="s">
        <v>604</v>
      </c>
      <c r="AA430" s="10" t="s">
        <v>2581</v>
      </c>
    </row>
    <row r="431" spans="1:28" s="14" customFormat="1" ht="13" x14ac:dyDescent="0.35">
      <c r="A431" s="10">
        <v>43731803</v>
      </c>
      <c r="B431" s="10">
        <v>803</v>
      </c>
      <c r="C431" s="11" t="s">
        <v>3710</v>
      </c>
      <c r="D431" s="11"/>
      <c r="E431" s="11"/>
      <c r="F431" s="11" t="s">
        <v>46</v>
      </c>
      <c r="G431" s="10" t="s">
        <v>1837</v>
      </c>
      <c r="H431" s="41" t="s">
        <v>48</v>
      </c>
      <c r="I431" s="41"/>
      <c r="J431" s="10"/>
      <c r="K431" s="10" t="s">
        <v>66</v>
      </c>
      <c r="L431" s="10" t="s">
        <v>67</v>
      </c>
      <c r="M431" s="13" t="s">
        <v>2577</v>
      </c>
      <c r="N431" s="10" t="s">
        <v>604</v>
      </c>
      <c r="O431" s="134"/>
      <c r="P431" s="15" t="s">
        <v>2577</v>
      </c>
      <c r="Q431" s="11"/>
      <c r="R431" s="10"/>
      <c r="S431" s="10" t="s">
        <v>536</v>
      </c>
      <c r="T431" s="10" t="s">
        <v>536</v>
      </c>
      <c r="U431" s="10" t="s">
        <v>2580</v>
      </c>
      <c r="V431" s="10" t="s">
        <v>604</v>
      </c>
      <c r="W431" s="10" t="s">
        <v>604</v>
      </c>
      <c r="X431" s="10" t="s">
        <v>604</v>
      </c>
      <c r="Y431" s="10" t="s">
        <v>604</v>
      </c>
      <c r="Z431" s="10" t="s">
        <v>604</v>
      </c>
      <c r="AA431" s="10" t="s">
        <v>2581</v>
      </c>
    </row>
    <row r="432" spans="1:28" s="14" customFormat="1" ht="13" x14ac:dyDescent="0.35">
      <c r="A432" s="10">
        <v>47061803</v>
      </c>
      <c r="B432" s="10">
        <v>803</v>
      </c>
      <c r="C432" s="11" t="s">
        <v>3711</v>
      </c>
      <c r="D432" s="11"/>
      <c r="E432" s="11"/>
      <c r="F432" s="11" t="s">
        <v>46</v>
      </c>
      <c r="G432" s="10" t="s">
        <v>1837</v>
      </c>
      <c r="H432" s="41" t="s">
        <v>48</v>
      </c>
      <c r="I432" s="41" t="s">
        <v>145</v>
      </c>
      <c r="J432" s="10" t="s">
        <v>65</v>
      </c>
      <c r="K432" s="10" t="s">
        <v>66</v>
      </c>
      <c r="L432" s="10" t="s">
        <v>67</v>
      </c>
      <c r="M432" s="13" t="s">
        <v>2577</v>
      </c>
      <c r="N432" s="10" t="s">
        <v>53</v>
      </c>
      <c r="O432" s="134"/>
      <c r="P432" s="15" t="s">
        <v>2577</v>
      </c>
      <c r="Q432" s="11"/>
      <c r="R432" s="10"/>
      <c r="S432" s="10" t="s">
        <v>536</v>
      </c>
      <c r="T432" s="10" t="s">
        <v>536</v>
      </c>
      <c r="U432" s="10" t="s">
        <v>2580</v>
      </c>
      <c r="V432" s="10">
        <v>2710193200</v>
      </c>
      <c r="W432" s="10" t="s">
        <v>604</v>
      </c>
      <c r="X432" s="10" t="s">
        <v>2755</v>
      </c>
      <c r="Y432" s="10" t="s">
        <v>604</v>
      </c>
      <c r="Z432" s="10" t="s">
        <v>604</v>
      </c>
      <c r="AA432" s="10" t="s">
        <v>3712</v>
      </c>
      <c r="AB432" s="14" t="s">
        <v>147</v>
      </c>
    </row>
    <row r="433" spans="1:28" s="14" customFormat="1" ht="13" x14ac:dyDescent="0.35">
      <c r="A433" s="10">
        <v>47061966</v>
      </c>
      <c r="B433" s="10">
        <v>966</v>
      </c>
      <c r="C433" s="11" t="s">
        <v>3713</v>
      </c>
      <c r="D433" s="11"/>
      <c r="E433" s="11"/>
      <c r="F433" s="11" t="s">
        <v>46</v>
      </c>
      <c r="G433" s="10" t="s">
        <v>151</v>
      </c>
      <c r="H433" s="41" t="s">
        <v>86</v>
      </c>
      <c r="I433" s="41" t="s">
        <v>145</v>
      </c>
      <c r="J433" s="10" t="s">
        <v>65</v>
      </c>
      <c r="K433" s="10" t="s">
        <v>66</v>
      </c>
      <c r="L433" s="10" t="s">
        <v>52</v>
      </c>
      <c r="M433" s="13" t="s">
        <v>2577</v>
      </c>
      <c r="N433" s="10" t="s">
        <v>53</v>
      </c>
      <c r="O433" s="134"/>
      <c r="P433" s="15" t="s">
        <v>2577</v>
      </c>
      <c r="Q433" s="11"/>
      <c r="R433" s="10"/>
      <c r="S433" s="10" t="s">
        <v>536</v>
      </c>
      <c r="T433" s="10" t="s">
        <v>536</v>
      </c>
      <c r="U433" s="10" t="s">
        <v>2580</v>
      </c>
      <c r="V433" s="10">
        <v>2710193200</v>
      </c>
      <c r="W433" s="10" t="s">
        <v>604</v>
      </c>
      <c r="X433" s="10" t="s">
        <v>2755</v>
      </c>
      <c r="Y433" s="10" t="s">
        <v>87</v>
      </c>
      <c r="Z433" s="10" t="s">
        <v>88</v>
      </c>
      <c r="AA433" s="10" t="s">
        <v>2763</v>
      </c>
      <c r="AB433" s="14" t="s">
        <v>147</v>
      </c>
    </row>
    <row r="434" spans="1:28" s="14" customFormat="1" ht="13" x14ac:dyDescent="0.35">
      <c r="A434" s="10">
        <v>47066801</v>
      </c>
      <c r="B434" s="10">
        <v>801</v>
      </c>
      <c r="C434" s="11" t="s">
        <v>3714</v>
      </c>
      <c r="D434" s="11"/>
      <c r="E434" s="11"/>
      <c r="F434" s="11" t="s">
        <v>46</v>
      </c>
      <c r="G434" s="10" t="s">
        <v>79</v>
      </c>
      <c r="H434" s="41" t="s">
        <v>79</v>
      </c>
      <c r="I434" s="41" t="s">
        <v>145</v>
      </c>
      <c r="J434" s="10" t="s">
        <v>65</v>
      </c>
      <c r="K434" s="10" t="s">
        <v>66</v>
      </c>
      <c r="L434" s="10" t="s">
        <v>52</v>
      </c>
      <c r="M434" s="13" t="s">
        <v>2577</v>
      </c>
      <c r="N434" s="10" t="s">
        <v>53</v>
      </c>
      <c r="O434" s="134"/>
      <c r="P434" s="15" t="s">
        <v>2577</v>
      </c>
      <c r="Q434" s="11"/>
      <c r="R434" s="10"/>
      <c r="S434" s="10">
        <v>47067801</v>
      </c>
      <c r="T434" s="10" t="s">
        <v>2764</v>
      </c>
      <c r="U434" s="10" t="s">
        <v>2594</v>
      </c>
      <c r="V434" s="10">
        <v>2710193200</v>
      </c>
      <c r="W434" s="10" t="s">
        <v>44</v>
      </c>
      <c r="X434" s="10" t="s">
        <v>3715</v>
      </c>
      <c r="Y434" s="10" t="s">
        <v>391</v>
      </c>
      <c r="Z434" s="10" t="s">
        <v>392</v>
      </c>
      <c r="AA434" s="10" t="s">
        <v>3716</v>
      </c>
      <c r="AB434" s="14" t="s">
        <v>147</v>
      </c>
    </row>
    <row r="435" spans="1:28" s="14" customFormat="1" ht="13" x14ac:dyDescent="0.35">
      <c r="A435" s="10">
        <v>47066803</v>
      </c>
      <c r="B435" s="10">
        <v>803</v>
      </c>
      <c r="C435" s="11" t="s">
        <v>3717</v>
      </c>
      <c r="D435" s="11"/>
      <c r="E435" s="11"/>
      <c r="F435" s="11" t="s">
        <v>46</v>
      </c>
      <c r="G435" s="10" t="s">
        <v>1837</v>
      </c>
      <c r="H435" s="41" t="s">
        <v>48</v>
      </c>
      <c r="I435" s="41" t="s">
        <v>145</v>
      </c>
      <c r="J435" s="10" t="s">
        <v>65</v>
      </c>
      <c r="K435" s="10" t="s">
        <v>66</v>
      </c>
      <c r="L435" s="10" t="s">
        <v>67</v>
      </c>
      <c r="M435" s="13" t="s">
        <v>2577</v>
      </c>
      <c r="N435" s="10" t="s">
        <v>53</v>
      </c>
      <c r="O435" s="134"/>
      <c r="P435" s="15" t="s">
        <v>2577</v>
      </c>
      <c r="Q435" s="11"/>
      <c r="R435" s="10"/>
      <c r="S435" s="10">
        <v>47067809</v>
      </c>
      <c r="T435" s="10" t="s">
        <v>2767</v>
      </c>
      <c r="U435" s="10" t="s">
        <v>2594</v>
      </c>
      <c r="V435" s="10">
        <v>2710193200</v>
      </c>
      <c r="W435" s="10" t="s">
        <v>604</v>
      </c>
      <c r="X435" s="10" t="s">
        <v>3715</v>
      </c>
      <c r="Y435" s="10" t="s">
        <v>604</v>
      </c>
      <c r="Z435" s="10" t="s">
        <v>604</v>
      </c>
      <c r="AA435" s="10" t="s">
        <v>3718</v>
      </c>
      <c r="AB435" s="14" t="s">
        <v>147</v>
      </c>
    </row>
    <row r="436" spans="1:28" s="14" customFormat="1" ht="13" x14ac:dyDescent="0.35">
      <c r="A436" s="10">
        <v>47066809</v>
      </c>
      <c r="B436" s="10">
        <v>809</v>
      </c>
      <c r="C436" s="11" t="s">
        <v>3719</v>
      </c>
      <c r="D436" s="11"/>
      <c r="E436" s="11"/>
      <c r="F436" s="11" t="s">
        <v>46</v>
      </c>
      <c r="G436" s="10" t="s">
        <v>47</v>
      </c>
      <c r="H436" s="41" t="s">
        <v>48</v>
      </c>
      <c r="I436" s="41" t="s">
        <v>145</v>
      </c>
      <c r="J436" s="10" t="s">
        <v>65</v>
      </c>
      <c r="K436" s="10" t="s">
        <v>66</v>
      </c>
      <c r="L436" s="10" t="s">
        <v>52</v>
      </c>
      <c r="M436" s="13" t="s">
        <v>2577</v>
      </c>
      <c r="N436" s="10" t="s">
        <v>53</v>
      </c>
      <c r="O436" s="134"/>
      <c r="P436" s="15" t="s">
        <v>2577</v>
      </c>
      <c r="Q436" s="11"/>
      <c r="R436" s="10"/>
      <c r="S436" s="10">
        <v>47067809</v>
      </c>
      <c r="T436" s="10" t="s">
        <v>2767</v>
      </c>
      <c r="U436" s="10" t="s">
        <v>2594</v>
      </c>
      <c r="V436" s="10">
        <v>2710193200</v>
      </c>
      <c r="W436" s="10" t="s">
        <v>604</v>
      </c>
      <c r="X436" s="10" t="s">
        <v>3715</v>
      </c>
      <c r="Y436" s="10" t="s">
        <v>360</v>
      </c>
      <c r="Z436" s="10" t="s">
        <v>88</v>
      </c>
      <c r="AA436" s="10" t="s">
        <v>3720</v>
      </c>
      <c r="AB436" s="14" t="s">
        <v>147</v>
      </c>
    </row>
    <row r="437" spans="1:28" s="14" customFormat="1" ht="13" x14ac:dyDescent="0.35">
      <c r="A437" s="10">
        <v>47066966</v>
      </c>
      <c r="B437" s="10">
        <v>966</v>
      </c>
      <c r="C437" s="11" t="s">
        <v>3721</v>
      </c>
      <c r="D437" s="11"/>
      <c r="E437" s="11"/>
      <c r="F437" s="11" t="s">
        <v>46</v>
      </c>
      <c r="G437" s="10" t="s">
        <v>151</v>
      </c>
      <c r="H437" s="41" t="s">
        <v>86</v>
      </c>
      <c r="I437" s="41" t="s">
        <v>145</v>
      </c>
      <c r="J437" s="10" t="s">
        <v>65</v>
      </c>
      <c r="K437" s="10" t="s">
        <v>66</v>
      </c>
      <c r="L437" s="10" t="s">
        <v>52</v>
      </c>
      <c r="M437" s="13" t="s">
        <v>2577</v>
      </c>
      <c r="N437" s="10" t="s">
        <v>53</v>
      </c>
      <c r="O437" s="134"/>
      <c r="P437" s="15" t="s">
        <v>2577</v>
      </c>
      <c r="Q437" s="11"/>
      <c r="R437" s="10"/>
      <c r="S437" s="10" t="s">
        <v>536</v>
      </c>
      <c r="T437" s="10" t="s">
        <v>536</v>
      </c>
      <c r="U437" s="10" t="s">
        <v>2580</v>
      </c>
      <c r="V437" s="10">
        <v>2710193200</v>
      </c>
      <c r="W437" s="10" t="s">
        <v>604</v>
      </c>
      <c r="X437" s="10" t="s">
        <v>3715</v>
      </c>
      <c r="Y437" s="10" t="s">
        <v>87</v>
      </c>
      <c r="Z437" s="10" t="s">
        <v>88</v>
      </c>
      <c r="AA437" s="10" t="s">
        <v>3722</v>
      </c>
      <c r="AB437" s="14" t="s">
        <v>147</v>
      </c>
    </row>
    <row r="438" spans="1:28" s="14" customFormat="1" ht="13" x14ac:dyDescent="0.35">
      <c r="A438" s="10">
        <v>47066967</v>
      </c>
      <c r="B438" s="10">
        <v>967</v>
      </c>
      <c r="C438" s="11" t="s">
        <v>3721</v>
      </c>
      <c r="D438" s="11"/>
      <c r="E438" s="11"/>
      <c r="F438" s="11" t="s">
        <v>46</v>
      </c>
      <c r="G438" s="10" t="s">
        <v>151</v>
      </c>
      <c r="H438" s="41" t="s">
        <v>86</v>
      </c>
      <c r="I438" s="41" t="s">
        <v>145</v>
      </c>
      <c r="J438" s="10" t="s">
        <v>65</v>
      </c>
      <c r="K438" s="10" t="s">
        <v>66</v>
      </c>
      <c r="L438" s="10" t="s">
        <v>52</v>
      </c>
      <c r="M438" s="13" t="s">
        <v>2577</v>
      </c>
      <c r="N438" s="10" t="s">
        <v>53</v>
      </c>
      <c r="O438" s="134"/>
      <c r="P438" s="15" t="s">
        <v>2577</v>
      </c>
      <c r="Q438" s="11"/>
      <c r="R438" s="10"/>
      <c r="S438" s="10" t="s">
        <v>536</v>
      </c>
      <c r="T438" s="10" t="s">
        <v>536</v>
      </c>
      <c r="U438" s="10" t="s">
        <v>2580</v>
      </c>
      <c r="V438" s="10">
        <v>2710193200</v>
      </c>
      <c r="W438" s="10" t="s">
        <v>604</v>
      </c>
      <c r="X438" s="10" t="s">
        <v>3715</v>
      </c>
      <c r="Y438" s="10" t="s">
        <v>87</v>
      </c>
      <c r="Z438" s="10" t="s">
        <v>88</v>
      </c>
      <c r="AA438" s="10" t="s">
        <v>3722</v>
      </c>
      <c r="AB438" s="14" t="s">
        <v>147</v>
      </c>
    </row>
    <row r="439" spans="1:28" s="14" customFormat="1" ht="13" x14ac:dyDescent="0.35">
      <c r="A439" s="10">
        <v>52201807</v>
      </c>
      <c r="B439" s="10">
        <v>807</v>
      </c>
      <c r="C439" s="11" t="s">
        <v>3723</v>
      </c>
      <c r="D439" s="11"/>
      <c r="E439" s="11"/>
      <c r="F439" s="11" t="s">
        <v>46</v>
      </c>
      <c r="G439" s="10" t="s">
        <v>669</v>
      </c>
      <c r="H439" s="41" t="s">
        <v>140</v>
      </c>
      <c r="I439" s="41"/>
      <c r="J439" s="10"/>
      <c r="K439" s="10" t="s">
        <v>51</v>
      </c>
      <c r="L439" s="10" t="s">
        <v>52</v>
      </c>
      <c r="M439" s="13" t="s">
        <v>2577</v>
      </c>
      <c r="N439" s="10" t="s">
        <v>53</v>
      </c>
      <c r="O439" s="134"/>
      <c r="P439" s="15" t="s">
        <v>2577</v>
      </c>
      <c r="Q439" s="11"/>
      <c r="R439" s="10"/>
      <c r="S439" s="10">
        <v>52201988</v>
      </c>
      <c r="T439" s="10" t="s">
        <v>214</v>
      </c>
      <c r="U439" s="10" t="s">
        <v>2594</v>
      </c>
      <c r="V439" s="10">
        <v>2710199900</v>
      </c>
      <c r="W439" s="10" t="s">
        <v>2582</v>
      </c>
      <c r="X439" s="10" t="s">
        <v>3724</v>
      </c>
      <c r="Y439" s="10" t="s">
        <v>525</v>
      </c>
      <c r="Z439" s="10" t="s">
        <v>3725</v>
      </c>
      <c r="AA439" s="10" t="s">
        <v>3726</v>
      </c>
    </row>
    <row r="440" spans="1:28" s="14" customFormat="1" ht="13" x14ac:dyDescent="0.35">
      <c r="A440" s="10">
        <v>52120919</v>
      </c>
      <c r="B440" s="10">
        <v>919</v>
      </c>
      <c r="C440" s="11" t="s">
        <v>3727</v>
      </c>
      <c r="D440" s="11"/>
      <c r="E440" s="11"/>
      <c r="F440" s="11" t="s">
        <v>46</v>
      </c>
      <c r="G440" s="10" t="s">
        <v>3295</v>
      </c>
      <c r="H440" s="41" t="s">
        <v>140</v>
      </c>
      <c r="I440" s="41"/>
      <c r="J440" s="10"/>
      <c r="K440" s="10" t="s">
        <v>66</v>
      </c>
      <c r="L440" s="10" t="s">
        <v>67</v>
      </c>
      <c r="M440" s="13" t="s">
        <v>2577</v>
      </c>
      <c r="N440" s="10" t="s">
        <v>53</v>
      </c>
      <c r="O440" s="134"/>
      <c r="P440" s="15" t="s">
        <v>2577</v>
      </c>
      <c r="Q440" s="11"/>
      <c r="R440" s="10"/>
      <c r="S440" s="10" t="s">
        <v>536</v>
      </c>
      <c r="T440" s="10" t="s">
        <v>536</v>
      </c>
      <c r="U440" s="10" t="s">
        <v>2580</v>
      </c>
      <c r="V440" s="10">
        <v>2710199900</v>
      </c>
      <c r="W440" s="10" t="s">
        <v>604</v>
      </c>
      <c r="X440" s="10" t="s">
        <v>604</v>
      </c>
      <c r="Y440" s="10" t="s">
        <v>604</v>
      </c>
      <c r="Z440" s="10" t="s">
        <v>604</v>
      </c>
      <c r="AA440" s="10" t="s">
        <v>2581</v>
      </c>
    </row>
    <row r="441" spans="1:28" s="14" customFormat="1" ht="13" x14ac:dyDescent="0.35">
      <c r="A441" s="10">
        <v>52120888</v>
      </c>
      <c r="B441" s="10">
        <v>888</v>
      </c>
      <c r="C441" s="11" t="s">
        <v>3728</v>
      </c>
      <c r="D441" s="11"/>
      <c r="E441" s="11"/>
      <c r="F441" s="11" t="s">
        <v>46</v>
      </c>
      <c r="G441" s="10" t="s">
        <v>431</v>
      </c>
      <c r="H441" s="41" t="s">
        <v>48</v>
      </c>
      <c r="I441" s="41"/>
      <c r="J441" s="10"/>
      <c r="K441" s="10" t="s">
        <v>66</v>
      </c>
      <c r="L441" s="10" t="s">
        <v>67</v>
      </c>
      <c r="M441" s="13" t="s">
        <v>2577</v>
      </c>
      <c r="N441" s="10" t="s">
        <v>53</v>
      </c>
      <c r="O441" s="134"/>
      <c r="P441" s="15" t="s">
        <v>2577</v>
      </c>
      <c r="Q441" s="11"/>
      <c r="R441" s="10"/>
      <c r="S441" s="10" t="s">
        <v>536</v>
      </c>
      <c r="T441" s="10" t="s">
        <v>536</v>
      </c>
      <c r="U441" s="10" t="s">
        <v>2580</v>
      </c>
      <c r="V441" s="10" t="s">
        <v>604</v>
      </c>
      <c r="W441" s="10" t="s">
        <v>604</v>
      </c>
      <c r="X441" s="10" t="s">
        <v>604</v>
      </c>
      <c r="Y441" s="10" t="s">
        <v>604</v>
      </c>
      <c r="Z441" s="10" t="s">
        <v>604</v>
      </c>
      <c r="AA441" s="10" t="s">
        <v>2581</v>
      </c>
    </row>
    <row r="442" spans="1:28" s="14" customFormat="1" ht="13" x14ac:dyDescent="0.35">
      <c r="A442" s="10">
        <v>52870919</v>
      </c>
      <c r="B442" s="10">
        <v>919</v>
      </c>
      <c r="C442" s="11" t="s">
        <v>3729</v>
      </c>
      <c r="D442" s="11"/>
      <c r="E442" s="11"/>
      <c r="F442" s="11" t="s">
        <v>46</v>
      </c>
      <c r="G442" s="10" t="s">
        <v>3295</v>
      </c>
      <c r="H442" s="41" t="s">
        <v>140</v>
      </c>
      <c r="I442" s="41"/>
      <c r="J442" s="10"/>
      <c r="K442" s="10" t="s">
        <v>66</v>
      </c>
      <c r="L442" s="10" t="s">
        <v>67</v>
      </c>
      <c r="M442" s="13" t="s">
        <v>2577</v>
      </c>
      <c r="N442" s="10" t="s">
        <v>53</v>
      </c>
      <c r="O442" s="134"/>
      <c r="P442" s="15" t="s">
        <v>2577</v>
      </c>
      <c r="Q442" s="11"/>
      <c r="R442" s="10"/>
      <c r="S442" s="10">
        <v>52889817</v>
      </c>
      <c r="T442" s="10" t="s">
        <v>527</v>
      </c>
      <c r="U442" s="10" t="s">
        <v>2594</v>
      </c>
      <c r="V442" s="10">
        <v>2710199900</v>
      </c>
      <c r="W442" s="10" t="s">
        <v>604</v>
      </c>
      <c r="X442" s="10" t="s">
        <v>3730</v>
      </c>
      <c r="Y442" s="10" t="s">
        <v>604</v>
      </c>
      <c r="Z442" s="10" t="s">
        <v>604</v>
      </c>
      <c r="AA442" s="10" t="s">
        <v>3731</v>
      </c>
    </row>
    <row r="443" spans="1:28" s="14" customFormat="1" ht="13" x14ac:dyDescent="0.35">
      <c r="A443" s="10">
        <v>52870888</v>
      </c>
      <c r="B443" s="10">
        <v>888</v>
      </c>
      <c r="C443" s="11" t="s">
        <v>3732</v>
      </c>
      <c r="D443" s="11"/>
      <c r="E443" s="11"/>
      <c r="F443" s="11" t="s">
        <v>46</v>
      </c>
      <c r="G443" s="10" t="s">
        <v>431</v>
      </c>
      <c r="H443" s="41" t="s">
        <v>48</v>
      </c>
      <c r="I443" s="41"/>
      <c r="J443" s="10"/>
      <c r="K443" s="10" t="s">
        <v>66</v>
      </c>
      <c r="L443" s="10" t="s">
        <v>67</v>
      </c>
      <c r="M443" s="13" t="s">
        <v>2577</v>
      </c>
      <c r="N443" s="10" t="s">
        <v>53</v>
      </c>
      <c r="O443" s="134"/>
      <c r="P443" s="15" t="s">
        <v>2577</v>
      </c>
      <c r="Q443" s="11"/>
      <c r="R443" s="10"/>
      <c r="S443" s="10">
        <v>52889988</v>
      </c>
      <c r="T443" s="10" t="s">
        <v>531</v>
      </c>
      <c r="U443" s="10" t="s">
        <v>2594</v>
      </c>
      <c r="V443" s="10">
        <v>2710199900</v>
      </c>
      <c r="W443" s="10" t="s">
        <v>604</v>
      </c>
      <c r="X443" s="10" t="s">
        <v>3730</v>
      </c>
      <c r="Y443" s="10" t="s">
        <v>604</v>
      </c>
      <c r="Z443" s="10" t="s">
        <v>604</v>
      </c>
      <c r="AA443" s="10" t="s">
        <v>3731</v>
      </c>
    </row>
    <row r="444" spans="1:28" s="14" customFormat="1" ht="13" x14ac:dyDescent="0.35">
      <c r="A444" s="10">
        <v>52870861</v>
      </c>
      <c r="B444" s="10">
        <v>861</v>
      </c>
      <c r="C444" s="11" t="s">
        <v>3733</v>
      </c>
      <c r="D444" s="11"/>
      <c r="E444" s="11"/>
      <c r="F444" s="11" t="s">
        <v>46</v>
      </c>
      <c r="G444" s="10" t="s">
        <v>3227</v>
      </c>
      <c r="H444" s="41" t="s">
        <v>86</v>
      </c>
      <c r="I444" s="41"/>
      <c r="J444" s="10"/>
      <c r="K444" s="10" t="s">
        <v>66</v>
      </c>
      <c r="L444" s="10" t="s">
        <v>67</v>
      </c>
      <c r="M444" s="13" t="s">
        <v>2577</v>
      </c>
      <c r="N444" s="10" t="s">
        <v>53</v>
      </c>
      <c r="O444" s="134"/>
      <c r="P444" s="15" t="s">
        <v>2577</v>
      </c>
      <c r="Q444" s="11"/>
      <c r="R444" s="10"/>
      <c r="S444" s="10">
        <v>52889861</v>
      </c>
      <c r="T444" s="10" t="s">
        <v>3226</v>
      </c>
      <c r="U444" s="10" t="s">
        <v>2594</v>
      </c>
      <c r="V444" s="10">
        <v>2710199900</v>
      </c>
      <c r="W444" s="10" t="s">
        <v>604</v>
      </c>
      <c r="X444" s="10" t="s">
        <v>3730</v>
      </c>
      <c r="Y444" s="10" t="s">
        <v>604</v>
      </c>
      <c r="Z444" s="10" t="s">
        <v>604</v>
      </c>
      <c r="AA444" s="10" t="s">
        <v>3731</v>
      </c>
    </row>
    <row r="445" spans="1:28" s="14" customFormat="1" ht="13" x14ac:dyDescent="0.35">
      <c r="A445" s="10">
        <v>52146919</v>
      </c>
      <c r="B445" s="10">
        <v>919</v>
      </c>
      <c r="C445" s="11" t="s">
        <v>3734</v>
      </c>
      <c r="D445" s="11"/>
      <c r="E445" s="11"/>
      <c r="F445" s="11" t="s">
        <v>46</v>
      </c>
      <c r="G445" s="10" t="s">
        <v>3295</v>
      </c>
      <c r="H445" s="41" t="s">
        <v>140</v>
      </c>
      <c r="I445" s="41"/>
      <c r="J445" s="10"/>
      <c r="K445" s="10" t="s">
        <v>66</v>
      </c>
      <c r="L445" s="10" t="s">
        <v>67</v>
      </c>
      <c r="M445" s="13" t="s">
        <v>2577</v>
      </c>
      <c r="N445" s="10" t="s">
        <v>53</v>
      </c>
      <c r="O445" s="134"/>
      <c r="P445" s="15" t="s">
        <v>2577</v>
      </c>
      <c r="Q445" s="11"/>
      <c r="R445" s="10"/>
      <c r="S445" s="10" t="s">
        <v>536</v>
      </c>
      <c r="T445" s="10" t="s">
        <v>536</v>
      </c>
      <c r="U445" s="10" t="s">
        <v>2580</v>
      </c>
      <c r="V445" s="10">
        <v>2710199900</v>
      </c>
      <c r="W445" s="10" t="s">
        <v>604</v>
      </c>
      <c r="X445" s="10" t="s">
        <v>604</v>
      </c>
      <c r="Y445" s="10" t="s">
        <v>604</v>
      </c>
      <c r="Z445" s="10" t="s">
        <v>604</v>
      </c>
      <c r="AA445" s="10" t="s">
        <v>2581</v>
      </c>
    </row>
    <row r="446" spans="1:28" s="14" customFormat="1" ht="13" x14ac:dyDescent="0.35">
      <c r="A446" s="10">
        <v>52700919</v>
      </c>
      <c r="B446" s="10">
        <v>919</v>
      </c>
      <c r="C446" s="11" t="s">
        <v>3734</v>
      </c>
      <c r="D446" s="11"/>
      <c r="E446" s="11"/>
      <c r="F446" s="11" t="s">
        <v>46</v>
      </c>
      <c r="G446" s="10" t="s">
        <v>3295</v>
      </c>
      <c r="H446" s="41" t="s">
        <v>140</v>
      </c>
      <c r="I446" s="41"/>
      <c r="J446" s="10"/>
      <c r="K446" s="10" t="s">
        <v>66</v>
      </c>
      <c r="L446" s="10" t="s">
        <v>67</v>
      </c>
      <c r="M446" s="13" t="s">
        <v>2577</v>
      </c>
      <c r="N446" s="10" t="s">
        <v>53</v>
      </c>
      <c r="O446" s="134"/>
      <c r="P446" s="15" t="s">
        <v>2577</v>
      </c>
      <c r="Q446" s="11"/>
      <c r="R446" s="10"/>
      <c r="S446" s="10">
        <v>52890817</v>
      </c>
      <c r="T446" s="10" t="s">
        <v>539</v>
      </c>
      <c r="U446" s="10" t="s">
        <v>2594</v>
      </c>
      <c r="V446" s="10">
        <v>2710199900</v>
      </c>
      <c r="W446" s="10" t="s">
        <v>604</v>
      </c>
      <c r="X446" s="10" t="s">
        <v>3735</v>
      </c>
      <c r="Y446" s="10" t="s">
        <v>604</v>
      </c>
      <c r="Z446" s="10" t="s">
        <v>604</v>
      </c>
      <c r="AA446" s="10" t="s">
        <v>3736</v>
      </c>
    </row>
    <row r="447" spans="1:28" s="14" customFormat="1" ht="13" x14ac:dyDescent="0.35">
      <c r="A447" s="10">
        <v>52700807</v>
      </c>
      <c r="B447" s="10">
        <v>807</v>
      </c>
      <c r="C447" s="11" t="s">
        <v>3737</v>
      </c>
      <c r="D447" s="11"/>
      <c r="E447" s="11"/>
      <c r="F447" s="11" t="s">
        <v>46</v>
      </c>
      <c r="G447" s="10" t="s">
        <v>669</v>
      </c>
      <c r="H447" s="41" t="s">
        <v>140</v>
      </c>
      <c r="I447" s="41"/>
      <c r="J447" s="10"/>
      <c r="K447" s="10" t="s">
        <v>51</v>
      </c>
      <c r="L447" s="10" t="s">
        <v>67</v>
      </c>
      <c r="M447" s="13" t="s">
        <v>2577</v>
      </c>
      <c r="N447" s="10" t="s">
        <v>53</v>
      </c>
      <c r="O447" s="134"/>
      <c r="P447" s="15" t="s">
        <v>2577</v>
      </c>
      <c r="Q447" s="11"/>
      <c r="R447" s="10"/>
      <c r="S447" s="10" t="s">
        <v>536</v>
      </c>
      <c r="T447" s="10" t="s">
        <v>536</v>
      </c>
      <c r="U447" s="10" t="s">
        <v>2580</v>
      </c>
      <c r="V447" s="10">
        <v>2710199900</v>
      </c>
      <c r="W447" s="10" t="s">
        <v>2582</v>
      </c>
      <c r="X447" s="10" t="s">
        <v>604</v>
      </c>
      <c r="Y447" s="10" t="s">
        <v>604</v>
      </c>
      <c r="Z447" s="10" t="s">
        <v>604</v>
      </c>
      <c r="AA447" s="10" t="s">
        <v>2581</v>
      </c>
    </row>
    <row r="448" spans="1:28" s="14" customFormat="1" ht="13" x14ac:dyDescent="0.35">
      <c r="A448" s="10">
        <v>52146888</v>
      </c>
      <c r="B448" s="10">
        <v>888</v>
      </c>
      <c r="C448" s="11" t="s">
        <v>3738</v>
      </c>
      <c r="D448" s="11"/>
      <c r="E448" s="11"/>
      <c r="F448" s="11" t="s">
        <v>46</v>
      </c>
      <c r="G448" s="10" t="s">
        <v>431</v>
      </c>
      <c r="H448" s="41" t="s">
        <v>48</v>
      </c>
      <c r="I448" s="41"/>
      <c r="J448" s="10"/>
      <c r="K448" s="10" t="s">
        <v>66</v>
      </c>
      <c r="L448" s="10" t="s">
        <v>67</v>
      </c>
      <c r="M448" s="13" t="s">
        <v>2577</v>
      </c>
      <c r="N448" s="10" t="s">
        <v>53</v>
      </c>
      <c r="O448" s="134"/>
      <c r="P448" s="15" t="s">
        <v>2577</v>
      </c>
      <c r="Q448" s="11"/>
      <c r="R448" s="10"/>
      <c r="S448" s="10" t="s">
        <v>536</v>
      </c>
      <c r="T448" s="10" t="s">
        <v>536</v>
      </c>
      <c r="U448" s="10" t="s">
        <v>2580</v>
      </c>
      <c r="V448" s="10" t="s">
        <v>604</v>
      </c>
      <c r="W448" s="10" t="s">
        <v>604</v>
      </c>
      <c r="X448" s="10" t="s">
        <v>604</v>
      </c>
      <c r="Y448" s="10" t="s">
        <v>604</v>
      </c>
      <c r="Z448" s="10" t="s">
        <v>604</v>
      </c>
      <c r="AA448" s="10" t="s">
        <v>2581</v>
      </c>
    </row>
    <row r="449" spans="1:27" s="14" customFormat="1" ht="13" x14ac:dyDescent="0.35">
      <c r="A449" s="10">
        <v>52700888</v>
      </c>
      <c r="B449" s="10">
        <v>888</v>
      </c>
      <c r="C449" s="11" t="s">
        <v>3738</v>
      </c>
      <c r="D449" s="11"/>
      <c r="E449" s="11"/>
      <c r="F449" s="11" t="s">
        <v>46</v>
      </c>
      <c r="G449" s="10" t="s">
        <v>431</v>
      </c>
      <c r="H449" s="41" t="s">
        <v>48</v>
      </c>
      <c r="I449" s="41"/>
      <c r="J449" s="10"/>
      <c r="K449" s="10" t="s">
        <v>66</v>
      </c>
      <c r="L449" s="10" t="s">
        <v>67</v>
      </c>
      <c r="M449" s="13" t="s">
        <v>2577</v>
      </c>
      <c r="N449" s="10" t="s">
        <v>53</v>
      </c>
      <c r="O449" s="134"/>
      <c r="P449" s="15" t="s">
        <v>2577</v>
      </c>
      <c r="Q449" s="11"/>
      <c r="R449" s="10"/>
      <c r="S449" s="10">
        <v>52890988</v>
      </c>
      <c r="T449" s="10" t="s">
        <v>550</v>
      </c>
      <c r="U449" s="10" t="s">
        <v>2594</v>
      </c>
      <c r="V449" s="10">
        <v>2710199900</v>
      </c>
      <c r="W449" s="10" t="s">
        <v>604</v>
      </c>
      <c r="X449" s="10" t="s">
        <v>3735</v>
      </c>
      <c r="Y449" s="10" t="s">
        <v>604</v>
      </c>
      <c r="Z449" s="10" t="s">
        <v>604</v>
      </c>
      <c r="AA449" s="10" t="s">
        <v>3736</v>
      </c>
    </row>
    <row r="450" spans="1:27" s="14" customFormat="1" ht="13" x14ac:dyDescent="0.35">
      <c r="A450" s="10">
        <v>52700861</v>
      </c>
      <c r="B450" s="10">
        <v>861</v>
      </c>
      <c r="C450" s="11" t="s">
        <v>3739</v>
      </c>
      <c r="D450" s="11"/>
      <c r="E450" s="11"/>
      <c r="F450" s="11" t="s">
        <v>46</v>
      </c>
      <c r="G450" s="10" t="s">
        <v>3227</v>
      </c>
      <c r="H450" s="41" t="s">
        <v>86</v>
      </c>
      <c r="I450" s="41"/>
      <c r="J450" s="10"/>
      <c r="K450" s="10" t="s">
        <v>66</v>
      </c>
      <c r="L450" s="10" t="s">
        <v>67</v>
      </c>
      <c r="M450" s="13" t="s">
        <v>2577</v>
      </c>
      <c r="N450" s="10" t="s">
        <v>53</v>
      </c>
      <c r="O450" s="134"/>
      <c r="P450" s="15" t="s">
        <v>2577</v>
      </c>
      <c r="Q450" s="11"/>
      <c r="R450" s="10"/>
      <c r="S450" s="10">
        <v>52890861</v>
      </c>
      <c r="T450" s="10" t="s">
        <v>3233</v>
      </c>
      <c r="U450" s="10" t="s">
        <v>2594</v>
      </c>
      <c r="V450" s="10">
        <v>2710199900</v>
      </c>
      <c r="W450" s="10" t="s">
        <v>604</v>
      </c>
      <c r="X450" s="10" t="s">
        <v>3735</v>
      </c>
      <c r="Y450" s="10" t="s">
        <v>604</v>
      </c>
      <c r="Z450" s="10" t="s">
        <v>604</v>
      </c>
      <c r="AA450" s="10" t="s">
        <v>3736</v>
      </c>
    </row>
    <row r="451" spans="1:27" s="14" customFormat="1" ht="13" x14ac:dyDescent="0.35">
      <c r="A451" s="10">
        <v>52659807</v>
      </c>
      <c r="B451" s="10">
        <v>807</v>
      </c>
      <c r="C451" s="11" t="s">
        <v>3740</v>
      </c>
      <c r="D451" s="11"/>
      <c r="E451" s="11"/>
      <c r="F451" s="11" t="s">
        <v>46</v>
      </c>
      <c r="G451" s="10" t="s">
        <v>669</v>
      </c>
      <c r="H451" s="41" t="s">
        <v>140</v>
      </c>
      <c r="I451" s="41"/>
      <c r="J451" s="10"/>
      <c r="K451" s="10" t="s">
        <v>51</v>
      </c>
      <c r="L451" s="10" t="s">
        <v>67</v>
      </c>
      <c r="M451" s="13" t="s">
        <v>2577</v>
      </c>
      <c r="N451" s="10" t="s">
        <v>92</v>
      </c>
      <c r="O451" s="134"/>
      <c r="P451" s="15" t="s">
        <v>2577</v>
      </c>
      <c r="Q451" s="11"/>
      <c r="R451" s="10"/>
      <c r="S451" s="10" t="s">
        <v>3629</v>
      </c>
      <c r="T451" s="10" t="s">
        <v>3629</v>
      </c>
      <c r="U451" s="10" t="s">
        <v>2580</v>
      </c>
      <c r="V451" s="10">
        <v>2710199900</v>
      </c>
      <c r="W451" s="10" t="s">
        <v>2582</v>
      </c>
      <c r="X451" s="10" t="s">
        <v>3741</v>
      </c>
      <c r="Y451" s="10" t="s">
        <v>604</v>
      </c>
      <c r="Z451" s="10" t="s">
        <v>604</v>
      </c>
      <c r="AA451" s="10" t="s">
        <v>3742</v>
      </c>
    </row>
    <row r="452" spans="1:27" s="14" customFormat="1" ht="13" x14ac:dyDescent="0.35">
      <c r="A452" s="10">
        <v>52100919</v>
      </c>
      <c r="B452" s="10">
        <v>919</v>
      </c>
      <c r="C452" s="11" t="s">
        <v>3743</v>
      </c>
      <c r="D452" s="11"/>
      <c r="E452" s="11"/>
      <c r="F452" s="11" t="s">
        <v>46</v>
      </c>
      <c r="G452" s="10" t="s">
        <v>3295</v>
      </c>
      <c r="H452" s="41" t="s">
        <v>140</v>
      </c>
      <c r="I452" s="41"/>
      <c r="J452" s="10"/>
      <c r="K452" s="10" t="s">
        <v>66</v>
      </c>
      <c r="L452" s="10" t="s">
        <v>67</v>
      </c>
      <c r="M452" s="13" t="s">
        <v>2577</v>
      </c>
      <c r="N452" s="10" t="s">
        <v>53</v>
      </c>
      <c r="O452" s="134"/>
      <c r="P452" s="15" t="s">
        <v>2577</v>
      </c>
      <c r="Q452" s="11"/>
      <c r="R452" s="10"/>
      <c r="S452" s="10" t="s">
        <v>536</v>
      </c>
      <c r="T452" s="10" t="s">
        <v>536</v>
      </c>
      <c r="U452" s="10" t="s">
        <v>2580</v>
      </c>
      <c r="V452" s="10">
        <v>2710199900</v>
      </c>
      <c r="W452" s="10" t="s">
        <v>604</v>
      </c>
      <c r="X452" s="10" t="s">
        <v>3744</v>
      </c>
      <c r="Y452" s="10" t="s">
        <v>604</v>
      </c>
      <c r="Z452" s="10" t="s">
        <v>604</v>
      </c>
      <c r="AA452" s="10" t="s">
        <v>3745</v>
      </c>
    </row>
    <row r="453" spans="1:27" s="14" customFormat="1" ht="13" x14ac:dyDescent="0.35">
      <c r="A453" s="10">
        <v>52100888</v>
      </c>
      <c r="B453" s="10">
        <v>888</v>
      </c>
      <c r="C453" s="11" t="s">
        <v>3746</v>
      </c>
      <c r="D453" s="11"/>
      <c r="E453" s="11"/>
      <c r="F453" s="11" t="s">
        <v>46</v>
      </c>
      <c r="G453" s="10" t="s">
        <v>431</v>
      </c>
      <c r="H453" s="41" t="s">
        <v>48</v>
      </c>
      <c r="I453" s="41"/>
      <c r="J453" s="10"/>
      <c r="K453" s="10" t="s">
        <v>66</v>
      </c>
      <c r="L453" s="10" t="s">
        <v>67</v>
      </c>
      <c r="M453" s="13" t="s">
        <v>2577</v>
      </c>
      <c r="N453" s="10" t="s">
        <v>53</v>
      </c>
      <c r="O453" s="134"/>
      <c r="P453" s="15" t="s">
        <v>2577</v>
      </c>
      <c r="Q453" s="11"/>
      <c r="R453" s="10"/>
      <c r="S453" s="10">
        <v>52892988</v>
      </c>
      <c r="T453" s="10" t="s">
        <v>580</v>
      </c>
      <c r="U453" s="10" t="s">
        <v>2594</v>
      </c>
      <c r="V453" s="10">
        <v>2710199900</v>
      </c>
      <c r="W453" s="10" t="s">
        <v>604</v>
      </c>
      <c r="X453" s="10" t="s">
        <v>3744</v>
      </c>
      <c r="Y453" s="10" t="s">
        <v>604</v>
      </c>
      <c r="Z453" s="10" t="s">
        <v>604</v>
      </c>
      <c r="AA453" s="10" t="s">
        <v>3745</v>
      </c>
    </row>
    <row r="454" spans="1:27" s="14" customFormat="1" ht="13" x14ac:dyDescent="0.35">
      <c r="A454" s="10">
        <v>52200919</v>
      </c>
      <c r="B454" s="10">
        <v>919</v>
      </c>
      <c r="C454" s="11" t="s">
        <v>3747</v>
      </c>
      <c r="D454" s="11"/>
      <c r="E454" s="11"/>
      <c r="F454" s="11" t="s">
        <v>46</v>
      </c>
      <c r="G454" s="10" t="s">
        <v>3295</v>
      </c>
      <c r="H454" s="41" t="s">
        <v>140</v>
      </c>
      <c r="I454" s="41"/>
      <c r="J454" s="10"/>
      <c r="K454" s="10" t="s">
        <v>66</v>
      </c>
      <c r="L454" s="10" t="s">
        <v>67</v>
      </c>
      <c r="M454" s="13" t="s">
        <v>2577</v>
      </c>
      <c r="N454" s="10" t="s">
        <v>92</v>
      </c>
      <c r="O454" s="134"/>
      <c r="P454" s="15" t="s">
        <v>2577</v>
      </c>
      <c r="Q454" s="11"/>
      <c r="R454" s="10"/>
      <c r="S454" s="10">
        <v>52888817</v>
      </c>
      <c r="T454" s="10" t="s">
        <v>518</v>
      </c>
      <c r="U454" s="10" t="s">
        <v>2594</v>
      </c>
      <c r="V454" s="10">
        <v>2710199900</v>
      </c>
      <c r="W454" s="10" t="s">
        <v>604</v>
      </c>
      <c r="X454" s="10" t="s">
        <v>3748</v>
      </c>
      <c r="Y454" s="10" t="s">
        <v>604</v>
      </c>
      <c r="Z454" s="10" t="s">
        <v>604</v>
      </c>
      <c r="AA454" s="10" t="s">
        <v>3749</v>
      </c>
    </row>
    <row r="455" spans="1:27" s="14" customFormat="1" ht="13" x14ac:dyDescent="0.35">
      <c r="A455" s="10">
        <v>52200888</v>
      </c>
      <c r="B455" s="10">
        <v>888</v>
      </c>
      <c r="C455" s="11" t="s">
        <v>3750</v>
      </c>
      <c r="D455" s="11"/>
      <c r="E455" s="11"/>
      <c r="F455" s="11" t="s">
        <v>46</v>
      </c>
      <c r="G455" s="10" t="s">
        <v>431</v>
      </c>
      <c r="H455" s="41" t="s">
        <v>48</v>
      </c>
      <c r="I455" s="41"/>
      <c r="J455" s="10"/>
      <c r="K455" s="10" t="s">
        <v>66</v>
      </c>
      <c r="L455" s="10" t="s">
        <v>67</v>
      </c>
      <c r="M455" s="13" t="s">
        <v>2577</v>
      </c>
      <c r="N455" s="10" t="s">
        <v>92</v>
      </c>
      <c r="O455" s="134"/>
      <c r="P455" s="15" t="s">
        <v>2577</v>
      </c>
      <c r="Q455" s="11"/>
      <c r="R455" s="10"/>
      <c r="S455" s="10">
        <v>52888988</v>
      </c>
      <c r="T455" s="10" t="s">
        <v>522</v>
      </c>
      <c r="U455" s="10" t="s">
        <v>2594</v>
      </c>
      <c r="V455" s="10">
        <v>2710199900</v>
      </c>
      <c r="W455" s="10" t="s">
        <v>604</v>
      </c>
      <c r="X455" s="10" t="s">
        <v>3748</v>
      </c>
      <c r="Y455" s="10" t="s">
        <v>604</v>
      </c>
      <c r="Z455" s="10" t="s">
        <v>604</v>
      </c>
      <c r="AA455" s="10" t="s">
        <v>3749</v>
      </c>
    </row>
    <row r="456" spans="1:27" s="14" customFormat="1" ht="13" x14ac:dyDescent="0.35">
      <c r="A456" s="10">
        <v>52157888</v>
      </c>
      <c r="B456" s="10">
        <v>888</v>
      </c>
      <c r="C456" s="11" t="s">
        <v>3751</v>
      </c>
      <c r="D456" s="11"/>
      <c r="E456" s="11"/>
      <c r="F456" s="11" t="s">
        <v>46</v>
      </c>
      <c r="G456" s="10" t="s">
        <v>431</v>
      </c>
      <c r="H456" s="41" t="s">
        <v>48</v>
      </c>
      <c r="I456" s="41"/>
      <c r="J456" s="10"/>
      <c r="K456" s="10" t="s">
        <v>66</v>
      </c>
      <c r="L456" s="10" t="s">
        <v>67</v>
      </c>
      <c r="M456" s="13" t="s">
        <v>2577</v>
      </c>
      <c r="N456" s="10" t="s">
        <v>53</v>
      </c>
      <c r="O456" s="134"/>
      <c r="P456" s="15" t="s">
        <v>2577</v>
      </c>
      <c r="Q456" s="11"/>
      <c r="R456" s="10"/>
      <c r="S456" s="10" t="s">
        <v>536</v>
      </c>
      <c r="T456" s="10" t="s">
        <v>536</v>
      </c>
      <c r="U456" s="10" t="s">
        <v>2580</v>
      </c>
      <c r="V456" s="10" t="s">
        <v>604</v>
      </c>
      <c r="W456" s="10" t="s">
        <v>604</v>
      </c>
      <c r="X456" s="10" t="s">
        <v>604</v>
      </c>
      <c r="Y456" s="10" t="s">
        <v>604</v>
      </c>
      <c r="Z456" s="10" t="s">
        <v>604</v>
      </c>
      <c r="AA456" s="10" t="s">
        <v>2581</v>
      </c>
    </row>
    <row r="457" spans="1:27" s="14" customFormat="1" ht="13" x14ac:dyDescent="0.35">
      <c r="A457" s="10">
        <v>52168816</v>
      </c>
      <c r="B457" s="10">
        <v>816</v>
      </c>
      <c r="C457" s="11" t="s">
        <v>3752</v>
      </c>
      <c r="D457" s="11"/>
      <c r="E457" s="11"/>
      <c r="F457" s="11" t="s">
        <v>46</v>
      </c>
      <c r="G457" s="10" t="s">
        <v>3295</v>
      </c>
      <c r="H457" s="41" t="s">
        <v>140</v>
      </c>
      <c r="I457" s="41"/>
      <c r="J457" s="10"/>
      <c r="K457" s="10" t="s">
        <v>51</v>
      </c>
      <c r="L457" s="10" t="s">
        <v>67</v>
      </c>
      <c r="M457" s="13" t="s">
        <v>2577</v>
      </c>
      <c r="N457" s="10" t="s">
        <v>53</v>
      </c>
      <c r="O457" s="134"/>
      <c r="P457" s="15" t="s">
        <v>2577</v>
      </c>
      <c r="Q457" s="11"/>
      <c r="R457" s="10"/>
      <c r="S457" s="10" t="s">
        <v>536</v>
      </c>
      <c r="T457" s="10" t="s">
        <v>536</v>
      </c>
      <c r="U457" s="10" t="s">
        <v>2580</v>
      </c>
      <c r="V457" s="10" t="s">
        <v>604</v>
      </c>
      <c r="W457" s="10" t="s">
        <v>2582</v>
      </c>
      <c r="X457" s="10" t="s">
        <v>604</v>
      </c>
      <c r="Y457" s="10" t="s">
        <v>604</v>
      </c>
      <c r="Z457" s="10" t="s">
        <v>604</v>
      </c>
      <c r="AA457" s="10" t="s">
        <v>2581</v>
      </c>
    </row>
    <row r="458" spans="1:27" s="14" customFormat="1" ht="13" x14ac:dyDescent="0.35">
      <c r="A458" s="10">
        <v>52168919</v>
      </c>
      <c r="B458" s="10">
        <v>919</v>
      </c>
      <c r="C458" s="11" t="s">
        <v>3753</v>
      </c>
      <c r="D458" s="11"/>
      <c r="E458" s="11"/>
      <c r="F458" s="11" t="s">
        <v>46</v>
      </c>
      <c r="G458" s="10" t="s">
        <v>3295</v>
      </c>
      <c r="H458" s="41" t="s">
        <v>140</v>
      </c>
      <c r="I458" s="41"/>
      <c r="J458" s="10"/>
      <c r="K458" s="10" t="s">
        <v>66</v>
      </c>
      <c r="L458" s="10" t="s">
        <v>67</v>
      </c>
      <c r="M458" s="13" t="s">
        <v>2577</v>
      </c>
      <c r="N458" s="10" t="s">
        <v>53</v>
      </c>
      <c r="O458" s="134"/>
      <c r="P458" s="15" t="s">
        <v>2577</v>
      </c>
      <c r="Q458" s="11"/>
      <c r="R458" s="10"/>
      <c r="S458" s="10" t="s">
        <v>536</v>
      </c>
      <c r="T458" s="10" t="s">
        <v>536</v>
      </c>
      <c r="U458" s="10" t="s">
        <v>2580</v>
      </c>
      <c r="V458" s="10" t="s">
        <v>604</v>
      </c>
      <c r="W458" s="10" t="s">
        <v>604</v>
      </c>
      <c r="X458" s="10" t="s">
        <v>604</v>
      </c>
      <c r="Y458" s="10" t="s">
        <v>604</v>
      </c>
      <c r="Z458" s="10" t="s">
        <v>604</v>
      </c>
      <c r="AA458" s="10" t="s">
        <v>2581</v>
      </c>
    </row>
    <row r="459" spans="1:27" s="14" customFormat="1" ht="13" x14ac:dyDescent="0.35">
      <c r="A459" s="10">
        <v>52199919</v>
      </c>
      <c r="B459" s="10">
        <v>919</v>
      </c>
      <c r="C459" s="11" t="s">
        <v>3754</v>
      </c>
      <c r="D459" s="11"/>
      <c r="E459" s="11"/>
      <c r="F459" s="11" t="s">
        <v>46</v>
      </c>
      <c r="G459" s="10" t="s">
        <v>3295</v>
      </c>
      <c r="H459" s="41" t="s">
        <v>140</v>
      </c>
      <c r="I459" s="41"/>
      <c r="J459" s="10"/>
      <c r="K459" s="10" t="s">
        <v>66</v>
      </c>
      <c r="L459" s="10" t="s">
        <v>67</v>
      </c>
      <c r="M459" s="13" t="s">
        <v>2577</v>
      </c>
      <c r="N459" s="10" t="s">
        <v>92</v>
      </c>
      <c r="O459" s="134"/>
      <c r="P459" s="15" t="s">
        <v>2577</v>
      </c>
      <c r="Q459" s="11"/>
      <c r="R459" s="10"/>
      <c r="S459" s="10">
        <v>52887817</v>
      </c>
      <c r="T459" s="10" t="s">
        <v>504</v>
      </c>
      <c r="U459" s="10" t="s">
        <v>2594</v>
      </c>
      <c r="V459" s="10">
        <v>2710199900</v>
      </c>
      <c r="W459" s="10" t="s">
        <v>604</v>
      </c>
      <c r="X459" s="10" t="s">
        <v>3755</v>
      </c>
      <c r="Y459" s="10" t="s">
        <v>604</v>
      </c>
      <c r="Z459" s="10" t="s">
        <v>604</v>
      </c>
      <c r="AA459" s="10" t="s">
        <v>3756</v>
      </c>
    </row>
    <row r="460" spans="1:27" s="14" customFormat="1" ht="13" x14ac:dyDescent="0.35">
      <c r="A460" s="10">
        <v>52199888</v>
      </c>
      <c r="B460" s="10">
        <v>888</v>
      </c>
      <c r="C460" s="11" t="s">
        <v>3757</v>
      </c>
      <c r="D460" s="11"/>
      <c r="E460" s="11"/>
      <c r="F460" s="11" t="s">
        <v>46</v>
      </c>
      <c r="G460" s="10" t="s">
        <v>431</v>
      </c>
      <c r="H460" s="41" t="s">
        <v>48</v>
      </c>
      <c r="I460" s="41"/>
      <c r="J460" s="10"/>
      <c r="K460" s="10" t="s">
        <v>66</v>
      </c>
      <c r="L460" s="10" t="s">
        <v>67</v>
      </c>
      <c r="M460" s="13" t="s">
        <v>2577</v>
      </c>
      <c r="N460" s="10" t="s">
        <v>92</v>
      </c>
      <c r="O460" s="134"/>
      <c r="P460" s="15" t="s">
        <v>2577</v>
      </c>
      <c r="Q460" s="11"/>
      <c r="R460" s="10"/>
      <c r="S460" s="10">
        <v>52887988</v>
      </c>
      <c r="T460" s="10" t="s">
        <v>508</v>
      </c>
      <c r="U460" s="10" t="s">
        <v>2594</v>
      </c>
      <c r="V460" s="10">
        <v>2710199900</v>
      </c>
      <c r="W460" s="10" t="s">
        <v>604</v>
      </c>
      <c r="X460" s="10" t="s">
        <v>3755</v>
      </c>
      <c r="Y460" s="10" t="s">
        <v>604</v>
      </c>
      <c r="Z460" s="10" t="s">
        <v>604</v>
      </c>
      <c r="AA460" s="10" t="s">
        <v>3756</v>
      </c>
    </row>
    <row r="461" spans="1:27" s="14" customFormat="1" ht="13" x14ac:dyDescent="0.35">
      <c r="A461" s="10">
        <v>52188919</v>
      </c>
      <c r="B461" s="10">
        <v>919</v>
      </c>
      <c r="C461" s="11" t="s">
        <v>3758</v>
      </c>
      <c r="D461" s="11"/>
      <c r="E461" s="11"/>
      <c r="F461" s="11" t="s">
        <v>46</v>
      </c>
      <c r="G461" s="10" t="s">
        <v>3295</v>
      </c>
      <c r="H461" s="41" t="s">
        <v>140</v>
      </c>
      <c r="I461" s="41"/>
      <c r="J461" s="10"/>
      <c r="K461" s="10" t="s">
        <v>66</v>
      </c>
      <c r="L461" s="10" t="s">
        <v>67</v>
      </c>
      <c r="M461" s="13" t="s">
        <v>2577</v>
      </c>
      <c r="N461" s="10" t="s">
        <v>92</v>
      </c>
      <c r="O461" s="134"/>
      <c r="P461" s="15" t="s">
        <v>2577</v>
      </c>
      <c r="Q461" s="11"/>
      <c r="R461" s="10"/>
      <c r="S461" s="10">
        <v>52887817</v>
      </c>
      <c r="T461" s="10" t="s">
        <v>504</v>
      </c>
      <c r="U461" s="10" t="s">
        <v>2594</v>
      </c>
      <c r="V461" s="10">
        <v>2710199900</v>
      </c>
      <c r="W461" s="10" t="s">
        <v>604</v>
      </c>
      <c r="X461" s="10" t="s">
        <v>3759</v>
      </c>
      <c r="Y461" s="10" t="s">
        <v>604</v>
      </c>
      <c r="Z461" s="10" t="s">
        <v>604</v>
      </c>
      <c r="AA461" s="10" t="s">
        <v>3760</v>
      </c>
    </row>
    <row r="462" spans="1:27" s="14" customFormat="1" ht="13" x14ac:dyDescent="0.35">
      <c r="A462" s="10">
        <v>52188888</v>
      </c>
      <c r="B462" s="10">
        <v>888</v>
      </c>
      <c r="C462" s="11" t="s">
        <v>3761</v>
      </c>
      <c r="D462" s="11"/>
      <c r="E462" s="11"/>
      <c r="F462" s="11" t="s">
        <v>46</v>
      </c>
      <c r="G462" s="10" t="s">
        <v>431</v>
      </c>
      <c r="H462" s="41" t="s">
        <v>48</v>
      </c>
      <c r="I462" s="41"/>
      <c r="J462" s="10"/>
      <c r="K462" s="10" t="s">
        <v>66</v>
      </c>
      <c r="L462" s="10" t="s">
        <v>67</v>
      </c>
      <c r="M462" s="13" t="s">
        <v>2577</v>
      </c>
      <c r="N462" s="10" t="s">
        <v>92</v>
      </c>
      <c r="O462" s="134"/>
      <c r="P462" s="15" t="s">
        <v>2577</v>
      </c>
      <c r="Q462" s="11"/>
      <c r="R462" s="10"/>
      <c r="S462" s="10">
        <v>52887988</v>
      </c>
      <c r="T462" s="10" t="s">
        <v>508</v>
      </c>
      <c r="U462" s="10" t="s">
        <v>2594</v>
      </c>
      <c r="V462" s="10">
        <v>2710199900</v>
      </c>
      <c r="W462" s="10" t="s">
        <v>604</v>
      </c>
      <c r="X462" s="10" t="s">
        <v>3759</v>
      </c>
      <c r="Y462" s="10" t="s">
        <v>604</v>
      </c>
      <c r="Z462" s="10" t="s">
        <v>604</v>
      </c>
      <c r="AA462" s="10" t="s">
        <v>3760</v>
      </c>
    </row>
    <row r="463" spans="1:27" s="14" customFormat="1" ht="13" x14ac:dyDescent="0.35">
      <c r="A463" s="10">
        <v>52009861</v>
      </c>
      <c r="B463" s="10">
        <v>861</v>
      </c>
      <c r="C463" s="11" t="s">
        <v>3762</v>
      </c>
      <c r="D463" s="11"/>
      <c r="E463" s="11"/>
      <c r="F463" s="11" t="s">
        <v>46</v>
      </c>
      <c r="G463" s="10" t="s">
        <v>3227</v>
      </c>
      <c r="H463" s="41" t="s">
        <v>86</v>
      </c>
      <c r="I463" s="41"/>
      <c r="J463" s="10"/>
      <c r="K463" s="10" t="s">
        <v>66</v>
      </c>
      <c r="L463" s="10" t="s">
        <v>67</v>
      </c>
      <c r="M463" s="13" t="s">
        <v>2577</v>
      </c>
      <c r="N463" s="10" t="s">
        <v>53</v>
      </c>
      <c r="O463" s="134"/>
      <c r="P463" s="15" t="s">
        <v>2577</v>
      </c>
      <c r="Q463" s="11"/>
      <c r="R463" s="10"/>
      <c r="S463" s="10">
        <v>52891861</v>
      </c>
      <c r="T463" s="10" t="s">
        <v>3238</v>
      </c>
      <c r="U463" s="10" t="s">
        <v>2594</v>
      </c>
      <c r="V463" s="10">
        <v>2710199900</v>
      </c>
      <c r="W463" s="10" t="s">
        <v>604</v>
      </c>
      <c r="X463" s="10" t="s">
        <v>3763</v>
      </c>
      <c r="Y463" s="10" t="s">
        <v>604</v>
      </c>
      <c r="Z463" s="10" t="s">
        <v>604</v>
      </c>
      <c r="AA463" s="10" t="s">
        <v>3764</v>
      </c>
    </row>
    <row r="464" spans="1:27" s="14" customFormat="1" ht="13" x14ac:dyDescent="0.35">
      <c r="A464" s="10">
        <v>52009888</v>
      </c>
      <c r="B464" s="10">
        <v>888</v>
      </c>
      <c r="C464" s="11" t="s">
        <v>3765</v>
      </c>
      <c r="D464" s="11"/>
      <c r="E464" s="11"/>
      <c r="F464" s="11" t="s">
        <v>46</v>
      </c>
      <c r="G464" s="10" t="s">
        <v>431</v>
      </c>
      <c r="H464" s="41" t="s">
        <v>48</v>
      </c>
      <c r="I464" s="41"/>
      <c r="J464" s="10"/>
      <c r="K464" s="10" t="s">
        <v>66</v>
      </c>
      <c r="L464" s="10" t="s">
        <v>67</v>
      </c>
      <c r="M464" s="13" t="s">
        <v>2577</v>
      </c>
      <c r="N464" s="10" t="s">
        <v>53</v>
      </c>
      <c r="O464" s="134"/>
      <c r="P464" s="15" t="s">
        <v>2577</v>
      </c>
      <c r="Q464" s="11"/>
      <c r="R464" s="10"/>
      <c r="S464" s="10">
        <v>52891988</v>
      </c>
      <c r="T464" s="10" t="s">
        <v>567</v>
      </c>
      <c r="U464" s="10" t="s">
        <v>2594</v>
      </c>
      <c r="V464" s="10">
        <v>2710199900</v>
      </c>
      <c r="W464" s="10" t="s">
        <v>604</v>
      </c>
      <c r="X464" s="10" t="s">
        <v>3763</v>
      </c>
      <c r="Y464" s="10" t="s">
        <v>604</v>
      </c>
      <c r="Z464" s="10" t="s">
        <v>604</v>
      </c>
      <c r="AA464" s="10" t="s">
        <v>3764</v>
      </c>
    </row>
    <row r="465" spans="1:28" s="14" customFormat="1" ht="13" x14ac:dyDescent="0.35">
      <c r="A465" s="10">
        <v>46040801</v>
      </c>
      <c r="B465" s="10">
        <v>801</v>
      </c>
      <c r="C465" s="11" t="s">
        <v>3766</v>
      </c>
      <c r="D465" s="11"/>
      <c r="E465" s="11"/>
      <c r="F465" s="11" t="s">
        <v>46</v>
      </c>
      <c r="G465" s="10" t="s">
        <v>79</v>
      </c>
      <c r="H465" s="41" t="s">
        <v>79</v>
      </c>
      <c r="I465" s="41" t="s">
        <v>145</v>
      </c>
      <c r="J465" s="10" t="s">
        <v>65</v>
      </c>
      <c r="K465" s="10" t="s">
        <v>66</v>
      </c>
      <c r="L465" s="10" t="s">
        <v>52</v>
      </c>
      <c r="M465" s="13" t="s">
        <v>2577</v>
      </c>
      <c r="N465" s="10" t="s">
        <v>53</v>
      </c>
      <c r="O465" s="134"/>
      <c r="P465" s="15" t="s">
        <v>2577</v>
      </c>
      <c r="Q465" s="11"/>
      <c r="R465" s="10"/>
      <c r="S465" s="10" t="s">
        <v>536</v>
      </c>
      <c r="T465" s="10" t="s">
        <v>536</v>
      </c>
      <c r="U465" s="10" t="s">
        <v>2580</v>
      </c>
      <c r="V465" s="10">
        <v>2710193200</v>
      </c>
      <c r="W465" s="10" t="s">
        <v>44</v>
      </c>
      <c r="X465" s="10" t="s">
        <v>3767</v>
      </c>
      <c r="Y465" s="10" t="s">
        <v>391</v>
      </c>
      <c r="Z465" s="10" t="s">
        <v>392</v>
      </c>
      <c r="AA465" s="10" t="s">
        <v>3768</v>
      </c>
      <c r="AB465" s="14" t="s">
        <v>229</v>
      </c>
    </row>
    <row r="466" spans="1:28" s="14" customFormat="1" ht="13" x14ac:dyDescent="0.35">
      <c r="A466" s="10">
        <v>46040803</v>
      </c>
      <c r="B466" s="10">
        <v>803</v>
      </c>
      <c r="C466" s="11" t="s">
        <v>3769</v>
      </c>
      <c r="D466" s="11"/>
      <c r="E466" s="11"/>
      <c r="F466" s="11" t="s">
        <v>46</v>
      </c>
      <c r="G466" s="10" t="s">
        <v>1837</v>
      </c>
      <c r="H466" s="41" t="s">
        <v>48</v>
      </c>
      <c r="I466" s="41" t="s">
        <v>145</v>
      </c>
      <c r="J466" s="10" t="s">
        <v>65</v>
      </c>
      <c r="K466" s="10" t="s">
        <v>66</v>
      </c>
      <c r="L466" s="10" t="s">
        <v>67</v>
      </c>
      <c r="M466" s="13" t="s">
        <v>2577</v>
      </c>
      <c r="N466" s="10" t="s">
        <v>53</v>
      </c>
      <c r="O466" s="134"/>
      <c r="P466" s="15" t="s">
        <v>2577</v>
      </c>
      <c r="Q466" s="11"/>
      <c r="R466" s="10"/>
      <c r="S466" s="10">
        <v>46040809</v>
      </c>
      <c r="T466" s="10" t="s">
        <v>3770</v>
      </c>
      <c r="U466" s="10" t="s">
        <v>2594</v>
      </c>
      <c r="V466" s="10">
        <v>2710193200</v>
      </c>
      <c r="W466" s="10" t="s">
        <v>604</v>
      </c>
      <c r="X466" s="10" t="s">
        <v>3767</v>
      </c>
      <c r="Y466" s="10" t="s">
        <v>604</v>
      </c>
      <c r="Z466" s="10" t="s">
        <v>604</v>
      </c>
      <c r="AA466" s="10" t="s">
        <v>3771</v>
      </c>
      <c r="AB466" s="14" t="s">
        <v>229</v>
      </c>
    </row>
    <row r="467" spans="1:28" s="14" customFormat="1" ht="13" x14ac:dyDescent="0.35">
      <c r="A467" s="10">
        <v>46040809</v>
      </c>
      <c r="B467" s="10">
        <v>809</v>
      </c>
      <c r="C467" s="11" t="s">
        <v>3770</v>
      </c>
      <c r="D467" s="11"/>
      <c r="E467" s="11"/>
      <c r="F467" s="11" t="s">
        <v>46</v>
      </c>
      <c r="G467" s="10" t="s">
        <v>47</v>
      </c>
      <c r="H467" s="41" t="s">
        <v>48</v>
      </c>
      <c r="I467" s="41" t="s">
        <v>145</v>
      </c>
      <c r="J467" s="10" t="s">
        <v>65</v>
      </c>
      <c r="K467" s="10" t="s">
        <v>66</v>
      </c>
      <c r="L467" s="10" t="s">
        <v>52</v>
      </c>
      <c r="M467" s="13" t="s">
        <v>2577</v>
      </c>
      <c r="N467" s="10" t="s">
        <v>53</v>
      </c>
      <c r="O467" s="134"/>
      <c r="P467" s="15" t="s">
        <v>2577</v>
      </c>
      <c r="Q467" s="11"/>
      <c r="R467" s="10"/>
      <c r="S467" s="10" t="s">
        <v>536</v>
      </c>
      <c r="T467" s="10" t="s">
        <v>536</v>
      </c>
      <c r="U467" s="10" t="s">
        <v>2580</v>
      </c>
      <c r="V467" s="10">
        <v>2710193200</v>
      </c>
      <c r="W467" s="10" t="s">
        <v>604</v>
      </c>
      <c r="X467" s="10" t="s">
        <v>3767</v>
      </c>
      <c r="Y467" s="10" t="s">
        <v>360</v>
      </c>
      <c r="Z467" s="10" t="s">
        <v>88</v>
      </c>
      <c r="AA467" s="10" t="s">
        <v>3772</v>
      </c>
      <c r="AB467" s="14" t="s">
        <v>229</v>
      </c>
    </row>
    <row r="468" spans="1:28" s="14" customFormat="1" ht="13" x14ac:dyDescent="0.35">
      <c r="A468" s="10">
        <v>46983803</v>
      </c>
      <c r="B468" s="10">
        <v>803</v>
      </c>
      <c r="C468" s="11" t="s">
        <v>3773</v>
      </c>
      <c r="D468" s="11"/>
      <c r="E468" s="11"/>
      <c r="F468" s="11" t="s">
        <v>46</v>
      </c>
      <c r="G468" s="10" t="s">
        <v>1837</v>
      </c>
      <c r="H468" s="41" t="s">
        <v>48</v>
      </c>
      <c r="I468" s="41" t="s">
        <v>145</v>
      </c>
      <c r="J468" s="10" t="s">
        <v>65</v>
      </c>
      <c r="K468" s="10" t="s">
        <v>66</v>
      </c>
      <c r="L468" s="10" t="s">
        <v>67</v>
      </c>
      <c r="M468" s="13" t="s">
        <v>2577</v>
      </c>
      <c r="N468" s="10" t="s">
        <v>53</v>
      </c>
      <c r="O468" s="134"/>
      <c r="P468" s="15" t="s">
        <v>2577</v>
      </c>
      <c r="Q468" s="11"/>
      <c r="R468" s="10"/>
      <c r="S468" s="10">
        <v>46983809</v>
      </c>
      <c r="T468" s="10" t="s">
        <v>2804</v>
      </c>
      <c r="U468" s="10" t="s">
        <v>2594</v>
      </c>
      <c r="V468" s="10">
        <v>2710193200</v>
      </c>
      <c r="W468" s="10" t="s">
        <v>604</v>
      </c>
      <c r="X468" s="10" t="s">
        <v>2802</v>
      </c>
      <c r="Y468" s="10" t="s">
        <v>604</v>
      </c>
      <c r="Z468" s="10" t="s">
        <v>604</v>
      </c>
      <c r="AA468" s="10" t="s">
        <v>3774</v>
      </c>
      <c r="AB468" s="14" t="s">
        <v>229</v>
      </c>
    </row>
    <row r="469" spans="1:28" s="14" customFormat="1" ht="13" x14ac:dyDescent="0.35">
      <c r="A469" s="10">
        <v>46994803</v>
      </c>
      <c r="B469" s="10">
        <v>803</v>
      </c>
      <c r="C469" s="11" t="s">
        <v>3775</v>
      </c>
      <c r="D469" s="11"/>
      <c r="E469" s="11"/>
      <c r="F469" s="11" t="s">
        <v>46</v>
      </c>
      <c r="G469" s="10" t="s">
        <v>1837</v>
      </c>
      <c r="H469" s="41" t="s">
        <v>48</v>
      </c>
      <c r="I469" s="41" t="s">
        <v>145</v>
      </c>
      <c r="J469" s="10" t="s">
        <v>65</v>
      </c>
      <c r="K469" s="10" t="s">
        <v>66</v>
      </c>
      <c r="L469" s="10" t="s">
        <v>67</v>
      </c>
      <c r="M469" s="13" t="s">
        <v>2577</v>
      </c>
      <c r="N469" s="10" t="s">
        <v>53</v>
      </c>
      <c r="O469" s="134"/>
      <c r="P469" s="15" t="s">
        <v>2577</v>
      </c>
      <c r="Q469" s="11"/>
      <c r="R469" s="10"/>
      <c r="S469" s="10">
        <v>46994809</v>
      </c>
      <c r="T469" s="10" t="s">
        <v>2811</v>
      </c>
      <c r="U469" s="10" t="s">
        <v>2594</v>
      </c>
      <c r="V469" s="10">
        <v>2710193200</v>
      </c>
      <c r="W469" s="10" t="s">
        <v>604</v>
      </c>
      <c r="X469" s="10" t="s">
        <v>2809</v>
      </c>
      <c r="Y469" s="10" t="s">
        <v>604</v>
      </c>
      <c r="Z469" s="10" t="s">
        <v>604</v>
      </c>
      <c r="AA469" s="10" t="s">
        <v>3776</v>
      </c>
      <c r="AB469" s="14" t="s">
        <v>229</v>
      </c>
    </row>
    <row r="470" spans="1:28" s="14" customFormat="1" ht="13" x14ac:dyDescent="0.35">
      <c r="A470" s="10">
        <v>43546803</v>
      </c>
      <c r="B470" s="10">
        <v>803</v>
      </c>
      <c r="C470" s="11" t="s">
        <v>3777</v>
      </c>
      <c r="D470" s="11"/>
      <c r="E470" s="11"/>
      <c r="F470" s="11" t="s">
        <v>46</v>
      </c>
      <c r="G470" s="10" t="s">
        <v>1837</v>
      </c>
      <c r="H470" s="41" t="s">
        <v>48</v>
      </c>
      <c r="I470" s="41" t="s">
        <v>145</v>
      </c>
      <c r="J470" s="10" t="s">
        <v>65</v>
      </c>
      <c r="K470" s="10" t="s">
        <v>66</v>
      </c>
      <c r="L470" s="10" t="s">
        <v>67</v>
      </c>
      <c r="M470" s="13" t="s">
        <v>2577</v>
      </c>
      <c r="N470" s="10" t="s">
        <v>53</v>
      </c>
      <c r="O470" s="134"/>
      <c r="P470" s="15" t="s">
        <v>2577</v>
      </c>
      <c r="Q470" s="11"/>
      <c r="R470" s="10"/>
      <c r="S470" s="10">
        <v>43546809</v>
      </c>
      <c r="T470" s="10" t="s">
        <v>2818</v>
      </c>
      <c r="U470" s="10" t="s">
        <v>2594</v>
      </c>
      <c r="V470" s="10">
        <v>2710193200</v>
      </c>
      <c r="W470" s="10" t="s">
        <v>604</v>
      </c>
      <c r="X470" s="10" t="s">
        <v>2816</v>
      </c>
      <c r="Y470" s="10" t="s">
        <v>604</v>
      </c>
      <c r="Z470" s="10" t="s">
        <v>604</v>
      </c>
      <c r="AA470" s="10" t="s">
        <v>3778</v>
      </c>
      <c r="AB470" s="14" t="s">
        <v>229</v>
      </c>
    </row>
    <row r="471" spans="1:28" s="14" customFormat="1" ht="13" x14ac:dyDescent="0.35">
      <c r="A471" s="10">
        <v>43546966</v>
      </c>
      <c r="B471" s="10">
        <v>966</v>
      </c>
      <c r="C471" s="11" t="s">
        <v>3779</v>
      </c>
      <c r="D471" s="11"/>
      <c r="E471" s="11"/>
      <c r="F471" s="11" t="s">
        <v>46</v>
      </c>
      <c r="G471" s="10" t="s">
        <v>151</v>
      </c>
      <c r="H471" s="41" t="s">
        <v>86</v>
      </c>
      <c r="I471" s="41" t="s">
        <v>145</v>
      </c>
      <c r="J471" s="10" t="s">
        <v>65</v>
      </c>
      <c r="K471" s="10" t="s">
        <v>66</v>
      </c>
      <c r="L471" s="10" t="s">
        <v>52</v>
      </c>
      <c r="M471" s="13" t="s">
        <v>2577</v>
      </c>
      <c r="N471" s="10" t="s">
        <v>53</v>
      </c>
      <c r="O471" s="134"/>
      <c r="P471" s="15" t="s">
        <v>2577</v>
      </c>
      <c r="Q471" s="11"/>
      <c r="R471" s="10"/>
      <c r="S471" s="10" t="s">
        <v>536</v>
      </c>
      <c r="T471" s="10" t="s">
        <v>536</v>
      </c>
      <c r="U471" s="10" t="s">
        <v>2580</v>
      </c>
      <c r="V471" s="10">
        <v>2710193200</v>
      </c>
      <c r="W471" s="10" t="s">
        <v>604</v>
      </c>
      <c r="X471" s="10" t="s">
        <v>2816</v>
      </c>
      <c r="Y471" s="10" t="s">
        <v>87</v>
      </c>
      <c r="Z471" s="10" t="s">
        <v>88</v>
      </c>
      <c r="AA471" s="10" t="s">
        <v>2824</v>
      </c>
      <c r="AB471" s="14" t="s">
        <v>229</v>
      </c>
    </row>
    <row r="472" spans="1:28" s="14" customFormat="1" ht="13" x14ac:dyDescent="0.35">
      <c r="A472" s="10">
        <v>35002850</v>
      </c>
      <c r="B472" s="10">
        <v>850</v>
      </c>
      <c r="C472" s="11" t="s">
        <v>3780</v>
      </c>
      <c r="D472" s="11"/>
      <c r="E472" s="11"/>
      <c r="F472" s="11" t="s">
        <v>46</v>
      </c>
      <c r="G472" s="10" t="s">
        <v>3781</v>
      </c>
      <c r="H472" s="41" t="s">
        <v>140</v>
      </c>
      <c r="I472" s="41"/>
      <c r="J472" s="10"/>
      <c r="K472" s="10" t="s">
        <v>51</v>
      </c>
      <c r="L472" s="10" t="s">
        <v>67</v>
      </c>
      <c r="M472" s="13" t="s">
        <v>2577</v>
      </c>
      <c r="N472" s="10" t="s">
        <v>53</v>
      </c>
      <c r="O472" s="134"/>
      <c r="P472" s="15" t="s">
        <v>2577</v>
      </c>
      <c r="Q472" s="11"/>
      <c r="R472" s="10"/>
      <c r="S472" s="10" t="s">
        <v>536</v>
      </c>
      <c r="T472" s="10" t="s">
        <v>536</v>
      </c>
      <c r="U472" s="10" t="s">
        <v>2580</v>
      </c>
      <c r="V472" s="10">
        <v>2710199900</v>
      </c>
      <c r="W472" s="10" t="s">
        <v>2582</v>
      </c>
      <c r="X472" s="10" t="s">
        <v>604</v>
      </c>
      <c r="Y472" s="10" t="s">
        <v>604</v>
      </c>
      <c r="Z472" s="10" t="s">
        <v>604</v>
      </c>
      <c r="AA472" s="10" t="s">
        <v>2581</v>
      </c>
    </row>
    <row r="473" spans="1:28" s="14" customFormat="1" ht="13" x14ac:dyDescent="0.35">
      <c r="A473" s="10">
        <v>35002815</v>
      </c>
      <c r="B473" s="10">
        <v>815</v>
      </c>
      <c r="C473" s="11" t="s">
        <v>3782</v>
      </c>
      <c r="D473" s="11"/>
      <c r="E473" s="11"/>
      <c r="F473" s="11" t="s">
        <v>46</v>
      </c>
      <c r="G473" s="10" t="s">
        <v>163</v>
      </c>
      <c r="H473" s="41" t="s">
        <v>164</v>
      </c>
      <c r="I473" s="41"/>
      <c r="J473" s="10"/>
      <c r="K473" s="10" t="s">
        <v>51</v>
      </c>
      <c r="L473" s="10" t="s">
        <v>67</v>
      </c>
      <c r="M473" s="13" t="s">
        <v>2577</v>
      </c>
      <c r="N473" s="10" t="s">
        <v>53</v>
      </c>
      <c r="O473" s="134"/>
      <c r="P473" s="15" t="s">
        <v>2577</v>
      </c>
      <c r="Q473" s="11"/>
      <c r="R473" s="10"/>
      <c r="S473" s="10" t="s">
        <v>536</v>
      </c>
      <c r="T473" s="10" t="s">
        <v>536</v>
      </c>
      <c r="U473" s="10" t="s">
        <v>2580</v>
      </c>
      <c r="V473" s="10" t="s">
        <v>604</v>
      </c>
      <c r="W473" s="10" t="s">
        <v>2582</v>
      </c>
      <c r="X473" s="10" t="s">
        <v>604</v>
      </c>
      <c r="Y473" s="10" t="s">
        <v>604</v>
      </c>
      <c r="Z473" s="10" t="s">
        <v>604</v>
      </c>
      <c r="AA473" s="10" t="s">
        <v>2581</v>
      </c>
    </row>
    <row r="474" spans="1:28" s="14" customFormat="1" ht="13" x14ac:dyDescent="0.35">
      <c r="A474" s="10">
        <v>35002851</v>
      </c>
      <c r="B474" s="10">
        <v>851</v>
      </c>
      <c r="C474" s="11" t="s">
        <v>3783</v>
      </c>
      <c r="D474" s="11"/>
      <c r="E474" s="11"/>
      <c r="F474" s="11" t="s">
        <v>46</v>
      </c>
      <c r="G474" s="10" t="s">
        <v>163</v>
      </c>
      <c r="H474" s="41" t="s">
        <v>164</v>
      </c>
      <c r="I474" s="41"/>
      <c r="J474" s="10"/>
      <c r="K474" s="10" t="s">
        <v>51</v>
      </c>
      <c r="L474" s="10" t="s">
        <v>52</v>
      </c>
      <c r="M474" s="13" t="s">
        <v>2577</v>
      </c>
      <c r="N474" s="10" t="s">
        <v>53</v>
      </c>
      <c r="O474" s="134"/>
      <c r="P474" s="15" t="s">
        <v>2577</v>
      </c>
      <c r="Q474" s="11"/>
      <c r="R474" s="10"/>
      <c r="S474" s="10">
        <v>35002857</v>
      </c>
      <c r="T474" s="10" t="s">
        <v>2852</v>
      </c>
      <c r="U474" s="10" t="s">
        <v>2594</v>
      </c>
      <c r="V474" s="10">
        <v>2710199900</v>
      </c>
      <c r="W474" s="10" t="s">
        <v>2582</v>
      </c>
      <c r="X474" s="10" t="s">
        <v>2853</v>
      </c>
      <c r="Y474" s="10" t="s">
        <v>2854</v>
      </c>
      <c r="Z474" s="10" t="s">
        <v>604</v>
      </c>
      <c r="AA474" s="10" t="s">
        <v>3784</v>
      </c>
    </row>
    <row r="475" spans="1:28" s="14" customFormat="1" ht="13" x14ac:dyDescent="0.35">
      <c r="A475" s="10">
        <v>35091850</v>
      </c>
      <c r="B475" s="10">
        <v>850</v>
      </c>
      <c r="C475" s="11" t="s">
        <v>3785</v>
      </c>
      <c r="D475" s="11"/>
      <c r="E475" s="11"/>
      <c r="F475" s="11" t="s">
        <v>46</v>
      </c>
      <c r="G475" s="10" t="s">
        <v>3786</v>
      </c>
      <c r="H475" s="41" t="s">
        <v>140</v>
      </c>
      <c r="I475" s="41"/>
      <c r="J475" s="10"/>
      <c r="K475" s="10" t="s">
        <v>51</v>
      </c>
      <c r="L475" s="10" t="s">
        <v>67</v>
      </c>
      <c r="M475" s="13" t="s">
        <v>2577</v>
      </c>
      <c r="N475" s="10" t="s">
        <v>53</v>
      </c>
      <c r="O475" s="134"/>
      <c r="P475" s="15" t="s">
        <v>2577</v>
      </c>
      <c r="Q475" s="11"/>
      <c r="R475" s="10"/>
      <c r="S475" s="10" t="s">
        <v>536</v>
      </c>
      <c r="T475" s="10" t="s">
        <v>536</v>
      </c>
      <c r="U475" s="10" t="s">
        <v>2580</v>
      </c>
      <c r="V475" s="10" t="s">
        <v>604</v>
      </c>
      <c r="W475" s="10" t="s">
        <v>2582</v>
      </c>
      <c r="X475" s="10" t="s">
        <v>604</v>
      </c>
      <c r="Y475" s="10" t="s">
        <v>604</v>
      </c>
      <c r="Z475" s="10" t="s">
        <v>604</v>
      </c>
      <c r="AA475" s="10" t="s">
        <v>2581</v>
      </c>
    </row>
    <row r="476" spans="1:28" s="14" customFormat="1" ht="13" x14ac:dyDescent="0.35">
      <c r="A476" s="10">
        <v>35183850</v>
      </c>
      <c r="B476" s="10">
        <v>850</v>
      </c>
      <c r="C476" s="11" t="s">
        <v>3787</v>
      </c>
      <c r="D476" s="11"/>
      <c r="E476" s="11"/>
      <c r="F476" s="11" t="s">
        <v>46</v>
      </c>
      <c r="G476" s="10" t="s">
        <v>3786</v>
      </c>
      <c r="H476" s="41" t="s">
        <v>140</v>
      </c>
      <c r="I476" s="41"/>
      <c r="J476" s="10"/>
      <c r="K476" s="10" t="s">
        <v>51</v>
      </c>
      <c r="L476" s="10" t="s">
        <v>67</v>
      </c>
      <c r="M476" s="13" t="s">
        <v>2577</v>
      </c>
      <c r="N476" s="10" t="s">
        <v>53</v>
      </c>
      <c r="O476" s="134"/>
      <c r="P476" s="15" t="s">
        <v>2577</v>
      </c>
      <c r="Q476" s="11"/>
      <c r="R476" s="10"/>
      <c r="S476" s="10" t="s">
        <v>536</v>
      </c>
      <c r="T476" s="10" t="s">
        <v>536</v>
      </c>
      <c r="U476" s="10" t="s">
        <v>2580</v>
      </c>
      <c r="V476" s="10" t="s">
        <v>604</v>
      </c>
      <c r="W476" s="10" t="s">
        <v>2582</v>
      </c>
      <c r="X476" s="10" t="s">
        <v>604</v>
      </c>
      <c r="Y476" s="10" t="s">
        <v>604</v>
      </c>
      <c r="Z476" s="10" t="s">
        <v>604</v>
      </c>
      <c r="AA476" s="10" t="s">
        <v>2581</v>
      </c>
    </row>
    <row r="477" spans="1:28" s="14" customFormat="1" ht="13" x14ac:dyDescent="0.35">
      <c r="A477" s="10">
        <v>39251846</v>
      </c>
      <c r="B477" s="10">
        <v>846</v>
      </c>
      <c r="C477" s="11" t="s">
        <v>3788</v>
      </c>
      <c r="D477" s="11"/>
      <c r="E477" s="11"/>
      <c r="F477" s="11" t="s">
        <v>46</v>
      </c>
      <c r="G477" s="10" t="s">
        <v>2918</v>
      </c>
      <c r="H477" s="41" t="s">
        <v>140</v>
      </c>
      <c r="I477" s="41"/>
      <c r="J477" s="10"/>
      <c r="K477" s="10" t="s">
        <v>51</v>
      </c>
      <c r="L477" s="10" t="s">
        <v>67</v>
      </c>
      <c r="M477" s="13" t="s">
        <v>2577</v>
      </c>
      <c r="N477" s="10" t="s">
        <v>53</v>
      </c>
      <c r="O477" s="134"/>
      <c r="P477" s="15" t="s">
        <v>2577</v>
      </c>
      <c r="Q477" s="11"/>
      <c r="R477" s="10"/>
      <c r="S477" s="10" t="s">
        <v>536</v>
      </c>
      <c r="T477" s="10" t="s">
        <v>536</v>
      </c>
      <c r="U477" s="10" t="s">
        <v>2580</v>
      </c>
      <c r="V477" s="10">
        <v>3403990000</v>
      </c>
      <c r="W477" s="10" t="s">
        <v>2582</v>
      </c>
      <c r="X477" s="10" t="s">
        <v>604</v>
      </c>
      <c r="Y477" s="10" t="s">
        <v>604</v>
      </c>
      <c r="Z477" s="10" t="s">
        <v>604</v>
      </c>
      <c r="AA477" s="10" t="s">
        <v>2581</v>
      </c>
    </row>
    <row r="478" spans="1:28" s="14" customFormat="1" ht="13" x14ac:dyDescent="0.35">
      <c r="A478" s="10">
        <v>39251835</v>
      </c>
      <c r="B478" s="10">
        <v>835</v>
      </c>
      <c r="C478" s="11" t="s">
        <v>3789</v>
      </c>
      <c r="D478" s="11"/>
      <c r="E478" s="11"/>
      <c r="F478" s="11" t="s">
        <v>46</v>
      </c>
      <c r="G478" s="10" t="s">
        <v>3790</v>
      </c>
      <c r="H478" s="41" t="s">
        <v>140</v>
      </c>
      <c r="I478" s="41"/>
      <c r="J478" s="10"/>
      <c r="K478" s="10" t="s">
        <v>51</v>
      </c>
      <c r="L478" s="10" t="s">
        <v>67</v>
      </c>
      <c r="M478" s="13" t="s">
        <v>2577</v>
      </c>
      <c r="N478" s="10" t="s">
        <v>53</v>
      </c>
      <c r="O478" s="134"/>
      <c r="P478" s="15" t="s">
        <v>2577</v>
      </c>
      <c r="Q478" s="11"/>
      <c r="R478" s="10"/>
      <c r="S478" s="10" t="s">
        <v>536</v>
      </c>
      <c r="T478" s="10" t="s">
        <v>536</v>
      </c>
      <c r="U478" s="10" t="s">
        <v>2580</v>
      </c>
      <c r="V478" s="10" t="s">
        <v>604</v>
      </c>
      <c r="W478" s="10" t="s">
        <v>2582</v>
      </c>
      <c r="X478" s="10" t="s">
        <v>604</v>
      </c>
      <c r="Y478" s="10" t="s">
        <v>604</v>
      </c>
      <c r="Z478" s="10" t="s">
        <v>604</v>
      </c>
      <c r="AA478" s="10" t="s">
        <v>2581</v>
      </c>
    </row>
    <row r="479" spans="1:28" s="14" customFormat="1" ht="13" x14ac:dyDescent="0.35">
      <c r="A479" s="10">
        <v>39000902</v>
      </c>
      <c r="B479" s="10">
        <v>902</v>
      </c>
      <c r="C479" s="11" t="s">
        <v>3791</v>
      </c>
      <c r="D479" s="11"/>
      <c r="E479" s="11"/>
      <c r="F479" s="11" t="s">
        <v>46</v>
      </c>
      <c r="G479" s="10" t="s">
        <v>3792</v>
      </c>
      <c r="H479" s="41" t="s">
        <v>140</v>
      </c>
      <c r="I479" s="41"/>
      <c r="J479" s="10"/>
      <c r="K479" s="10" t="s">
        <v>51</v>
      </c>
      <c r="L479" s="10" t="s">
        <v>67</v>
      </c>
      <c r="M479" s="13" t="s">
        <v>2577</v>
      </c>
      <c r="N479" s="10" t="s">
        <v>53</v>
      </c>
      <c r="O479" s="134"/>
      <c r="P479" s="15" t="s">
        <v>2577</v>
      </c>
      <c r="Q479" s="11"/>
      <c r="R479" s="10"/>
      <c r="S479" s="10" t="s">
        <v>536</v>
      </c>
      <c r="T479" s="10" t="s">
        <v>536</v>
      </c>
      <c r="U479" s="10" t="s">
        <v>2580</v>
      </c>
      <c r="V479" s="10">
        <v>3403990000</v>
      </c>
      <c r="W479" s="10" t="s">
        <v>2582</v>
      </c>
      <c r="X479" s="10" t="s">
        <v>604</v>
      </c>
      <c r="Y479" s="10" t="s">
        <v>604</v>
      </c>
      <c r="Z479" s="10" t="s">
        <v>604</v>
      </c>
      <c r="AA479" s="10" t="s">
        <v>2581</v>
      </c>
    </row>
    <row r="480" spans="1:28" s="14" customFormat="1" ht="13" x14ac:dyDescent="0.35">
      <c r="A480" s="10">
        <v>39000835</v>
      </c>
      <c r="B480" s="10">
        <v>835</v>
      </c>
      <c r="C480" s="11" t="s">
        <v>3793</v>
      </c>
      <c r="D480" s="11"/>
      <c r="E480" s="11"/>
      <c r="F480" s="11" t="s">
        <v>46</v>
      </c>
      <c r="G480" s="10" t="s">
        <v>3794</v>
      </c>
      <c r="H480" s="41" t="s">
        <v>140</v>
      </c>
      <c r="I480" s="41"/>
      <c r="J480" s="10"/>
      <c r="K480" s="10" t="s">
        <v>51</v>
      </c>
      <c r="L480" s="10" t="s">
        <v>67</v>
      </c>
      <c r="M480" s="13" t="s">
        <v>2577</v>
      </c>
      <c r="N480" s="10" t="s">
        <v>53</v>
      </c>
      <c r="O480" s="134"/>
      <c r="P480" s="15" t="s">
        <v>2577</v>
      </c>
      <c r="Q480" s="11"/>
      <c r="R480" s="10"/>
      <c r="S480" s="10" t="s">
        <v>536</v>
      </c>
      <c r="T480" s="10" t="s">
        <v>536</v>
      </c>
      <c r="U480" s="10" t="s">
        <v>2580</v>
      </c>
      <c r="V480" s="10" t="s">
        <v>604</v>
      </c>
      <c r="W480" s="10" t="s">
        <v>2582</v>
      </c>
      <c r="X480" s="10" t="s">
        <v>604</v>
      </c>
      <c r="Y480" s="10" t="s">
        <v>604</v>
      </c>
      <c r="Z480" s="10" t="s">
        <v>604</v>
      </c>
      <c r="AA480" s="10" t="s">
        <v>2581</v>
      </c>
    </row>
    <row r="481" spans="1:27" s="14" customFormat="1" ht="13" x14ac:dyDescent="0.35">
      <c r="A481" s="10">
        <v>39000890</v>
      </c>
      <c r="B481" s="10">
        <v>890</v>
      </c>
      <c r="C481" s="11" t="s">
        <v>3795</v>
      </c>
      <c r="D481" s="11"/>
      <c r="E481" s="11"/>
      <c r="F481" s="11" t="s">
        <v>46</v>
      </c>
      <c r="G481" s="10" t="s">
        <v>3796</v>
      </c>
      <c r="H481" s="41" t="s">
        <v>140</v>
      </c>
      <c r="I481" s="41"/>
      <c r="J481" s="10"/>
      <c r="K481" s="10" t="s">
        <v>51</v>
      </c>
      <c r="L481" s="10" t="s">
        <v>67</v>
      </c>
      <c r="M481" s="13" t="s">
        <v>2577</v>
      </c>
      <c r="N481" s="10" t="s">
        <v>53</v>
      </c>
      <c r="O481" s="134"/>
      <c r="P481" s="15" t="s">
        <v>2577</v>
      </c>
      <c r="Q481" s="11"/>
      <c r="R481" s="10"/>
      <c r="S481" s="10" t="s">
        <v>536</v>
      </c>
      <c r="T481" s="10" t="s">
        <v>536</v>
      </c>
      <c r="U481" s="10" t="s">
        <v>2580</v>
      </c>
      <c r="V481" s="10" t="s">
        <v>604</v>
      </c>
      <c r="W481" s="10" t="s">
        <v>2582</v>
      </c>
      <c r="X481" s="10" t="s">
        <v>604</v>
      </c>
      <c r="Y481" s="10" t="s">
        <v>604</v>
      </c>
      <c r="Z481" s="10" t="s">
        <v>604</v>
      </c>
      <c r="AA481" s="10" t="s">
        <v>2581</v>
      </c>
    </row>
    <row r="482" spans="1:27" s="14" customFormat="1" ht="13" x14ac:dyDescent="0.35">
      <c r="A482" s="10">
        <v>39011890</v>
      </c>
      <c r="B482" s="10">
        <v>890</v>
      </c>
      <c r="C482" s="11" t="s">
        <v>3797</v>
      </c>
      <c r="D482" s="11"/>
      <c r="E482" s="11"/>
      <c r="F482" s="11" t="s">
        <v>46</v>
      </c>
      <c r="G482" s="10" t="s">
        <v>3798</v>
      </c>
      <c r="H482" s="41" t="s">
        <v>140</v>
      </c>
      <c r="I482" s="41"/>
      <c r="J482" s="10"/>
      <c r="K482" s="10" t="s">
        <v>51</v>
      </c>
      <c r="L482" s="10" t="s">
        <v>67</v>
      </c>
      <c r="M482" s="13" t="s">
        <v>2577</v>
      </c>
      <c r="N482" s="10" t="s">
        <v>53</v>
      </c>
      <c r="O482" s="134"/>
      <c r="P482" s="15" t="s">
        <v>2577</v>
      </c>
      <c r="Q482" s="11"/>
      <c r="R482" s="10"/>
      <c r="S482" s="10" t="s">
        <v>536</v>
      </c>
      <c r="T482" s="10" t="s">
        <v>536</v>
      </c>
      <c r="U482" s="10" t="s">
        <v>2580</v>
      </c>
      <c r="V482" s="10">
        <v>3403990000</v>
      </c>
      <c r="W482" s="10" t="s">
        <v>2582</v>
      </c>
      <c r="X482" s="10" t="s">
        <v>604</v>
      </c>
      <c r="Y482" s="10" t="s">
        <v>604</v>
      </c>
      <c r="Z482" s="10" t="s">
        <v>604</v>
      </c>
      <c r="AA482" s="10" t="s">
        <v>2581</v>
      </c>
    </row>
    <row r="483" spans="1:27" s="14" customFormat="1" ht="13" x14ac:dyDescent="0.35">
      <c r="A483" s="10">
        <v>39011986</v>
      </c>
      <c r="B483" s="10">
        <v>986</v>
      </c>
      <c r="C483" s="11" t="s">
        <v>3799</v>
      </c>
      <c r="D483" s="11"/>
      <c r="E483" s="11"/>
      <c r="F483" s="11" t="s">
        <v>46</v>
      </c>
      <c r="G483" s="10" t="s">
        <v>2958</v>
      </c>
      <c r="H483" s="41" t="s">
        <v>140</v>
      </c>
      <c r="I483" s="41"/>
      <c r="J483" s="10"/>
      <c r="K483" s="10" t="s">
        <v>51</v>
      </c>
      <c r="L483" s="10" t="s">
        <v>67</v>
      </c>
      <c r="M483" s="13" t="s">
        <v>2577</v>
      </c>
      <c r="N483" s="10" t="s">
        <v>53</v>
      </c>
      <c r="O483" s="134"/>
      <c r="P483" s="15" t="s">
        <v>2577</v>
      </c>
      <c r="Q483" s="11"/>
      <c r="R483" s="10"/>
      <c r="S483" s="10" t="s">
        <v>536</v>
      </c>
      <c r="T483" s="10" t="s">
        <v>536</v>
      </c>
      <c r="U483" s="10" t="s">
        <v>2580</v>
      </c>
      <c r="V483" s="10">
        <v>3403990000</v>
      </c>
      <c r="W483" s="10" t="s">
        <v>2582</v>
      </c>
      <c r="X483" s="10" t="s">
        <v>604</v>
      </c>
      <c r="Y483" s="10" t="s">
        <v>604</v>
      </c>
      <c r="Z483" s="10" t="s">
        <v>604</v>
      </c>
      <c r="AA483" s="10" t="s">
        <v>2581</v>
      </c>
    </row>
    <row r="484" spans="1:27" s="14" customFormat="1" ht="13" x14ac:dyDescent="0.35">
      <c r="A484" s="10">
        <v>39011835</v>
      </c>
      <c r="B484" s="10">
        <v>835</v>
      </c>
      <c r="C484" s="11" t="s">
        <v>3800</v>
      </c>
      <c r="D484" s="11"/>
      <c r="E484" s="11"/>
      <c r="F484" s="11" t="s">
        <v>46</v>
      </c>
      <c r="G484" s="10" t="s">
        <v>3790</v>
      </c>
      <c r="H484" s="41" t="s">
        <v>140</v>
      </c>
      <c r="I484" s="41"/>
      <c r="J484" s="10"/>
      <c r="K484" s="10" t="s">
        <v>51</v>
      </c>
      <c r="L484" s="10" t="s">
        <v>67</v>
      </c>
      <c r="M484" s="13" t="s">
        <v>2577</v>
      </c>
      <c r="N484" s="10" t="s">
        <v>53</v>
      </c>
      <c r="O484" s="134"/>
      <c r="P484" s="15" t="s">
        <v>2577</v>
      </c>
      <c r="Q484" s="11"/>
      <c r="R484" s="10"/>
      <c r="S484" s="10" t="s">
        <v>536</v>
      </c>
      <c r="T484" s="10" t="s">
        <v>536</v>
      </c>
      <c r="U484" s="10" t="s">
        <v>2580</v>
      </c>
      <c r="V484" s="10">
        <v>3403990000</v>
      </c>
      <c r="W484" s="10" t="s">
        <v>2582</v>
      </c>
      <c r="X484" s="10" t="s">
        <v>604</v>
      </c>
      <c r="Y484" s="10" t="s">
        <v>604</v>
      </c>
      <c r="Z484" s="10" t="s">
        <v>604</v>
      </c>
      <c r="AA484" s="10" t="s">
        <v>2581</v>
      </c>
    </row>
    <row r="485" spans="1:27" s="14" customFormat="1" ht="13" x14ac:dyDescent="0.35">
      <c r="A485" s="10">
        <v>39077886</v>
      </c>
      <c r="B485" s="10">
        <v>886</v>
      </c>
      <c r="C485" s="11" t="s">
        <v>3801</v>
      </c>
      <c r="D485" s="11"/>
      <c r="E485" s="11"/>
      <c r="F485" s="11" t="s">
        <v>46</v>
      </c>
      <c r="G485" s="10" t="s">
        <v>2910</v>
      </c>
      <c r="H485" s="41" t="s">
        <v>140</v>
      </c>
      <c r="I485" s="41"/>
      <c r="J485" s="10"/>
      <c r="K485" s="10" t="s">
        <v>51</v>
      </c>
      <c r="L485" s="10" t="s">
        <v>67</v>
      </c>
      <c r="M485" s="13" t="s">
        <v>2577</v>
      </c>
      <c r="N485" s="10" t="s">
        <v>53</v>
      </c>
      <c r="O485" s="134"/>
      <c r="P485" s="15" t="s">
        <v>2577</v>
      </c>
      <c r="Q485" s="11"/>
      <c r="R485" s="10"/>
      <c r="S485" s="10" t="s">
        <v>536</v>
      </c>
      <c r="T485" s="10" t="s">
        <v>536</v>
      </c>
      <c r="U485" s="10" t="s">
        <v>2580</v>
      </c>
      <c r="V485" s="10">
        <v>2710199900</v>
      </c>
      <c r="W485" s="10" t="s">
        <v>2582</v>
      </c>
      <c r="X485" s="10" t="s">
        <v>604</v>
      </c>
      <c r="Y485" s="10" t="s">
        <v>604</v>
      </c>
      <c r="Z485" s="10" t="s">
        <v>604</v>
      </c>
      <c r="AA485" s="10" t="s">
        <v>2581</v>
      </c>
    </row>
    <row r="486" spans="1:27" s="14" customFormat="1" ht="13" x14ac:dyDescent="0.35">
      <c r="A486" s="10">
        <v>39077890</v>
      </c>
      <c r="B486" s="10">
        <v>890</v>
      </c>
      <c r="C486" s="11" t="s">
        <v>3802</v>
      </c>
      <c r="D486" s="11"/>
      <c r="E486" s="11"/>
      <c r="F486" s="11" t="s">
        <v>46</v>
      </c>
      <c r="G486" s="10" t="s">
        <v>3798</v>
      </c>
      <c r="H486" s="41" t="s">
        <v>140</v>
      </c>
      <c r="I486" s="41"/>
      <c r="J486" s="10"/>
      <c r="K486" s="10" t="s">
        <v>51</v>
      </c>
      <c r="L486" s="10" t="s">
        <v>67</v>
      </c>
      <c r="M486" s="13" t="s">
        <v>2577</v>
      </c>
      <c r="N486" s="10" t="s">
        <v>53</v>
      </c>
      <c r="O486" s="134"/>
      <c r="P486" s="15" t="s">
        <v>2577</v>
      </c>
      <c r="Q486" s="11"/>
      <c r="R486" s="10"/>
      <c r="S486" s="10" t="s">
        <v>536</v>
      </c>
      <c r="T486" s="10" t="s">
        <v>536</v>
      </c>
      <c r="U486" s="10" t="s">
        <v>2580</v>
      </c>
      <c r="V486" s="10" t="s">
        <v>604</v>
      </c>
      <c r="W486" s="10" t="s">
        <v>2582</v>
      </c>
      <c r="X486" s="10" t="s">
        <v>604</v>
      </c>
      <c r="Y486" s="10" t="s">
        <v>604</v>
      </c>
      <c r="Z486" s="10" t="s">
        <v>604</v>
      </c>
      <c r="AA486" s="10" t="s">
        <v>2581</v>
      </c>
    </row>
    <row r="487" spans="1:27" s="14" customFormat="1" ht="13" x14ac:dyDescent="0.35">
      <c r="A487" s="10">
        <v>39088886</v>
      </c>
      <c r="B487" s="10">
        <v>886</v>
      </c>
      <c r="C487" s="11" t="s">
        <v>3803</v>
      </c>
      <c r="D487" s="11"/>
      <c r="E487" s="11"/>
      <c r="F487" s="11" t="s">
        <v>46</v>
      </c>
      <c r="G487" s="10" t="s">
        <v>3798</v>
      </c>
      <c r="H487" s="41" t="s">
        <v>140</v>
      </c>
      <c r="I487" s="41"/>
      <c r="J487" s="10"/>
      <c r="K487" s="10" t="s">
        <v>51</v>
      </c>
      <c r="L487" s="10" t="s">
        <v>67</v>
      </c>
      <c r="M487" s="13" t="s">
        <v>2577</v>
      </c>
      <c r="N487" s="10" t="s">
        <v>53</v>
      </c>
      <c r="O487" s="134"/>
      <c r="P487" s="15" t="s">
        <v>2577</v>
      </c>
      <c r="Q487" s="11"/>
      <c r="R487" s="10"/>
      <c r="S487" s="10" t="s">
        <v>536</v>
      </c>
      <c r="T487" s="10" t="s">
        <v>536</v>
      </c>
      <c r="U487" s="10" t="s">
        <v>2580</v>
      </c>
      <c r="V487" s="10" t="s">
        <v>604</v>
      </c>
      <c r="W487" s="10" t="s">
        <v>2582</v>
      </c>
      <c r="X487" s="10" t="s">
        <v>604</v>
      </c>
      <c r="Y487" s="10" t="s">
        <v>604</v>
      </c>
      <c r="Z487" s="10" t="s">
        <v>604</v>
      </c>
      <c r="AA487" s="10" t="s">
        <v>2581</v>
      </c>
    </row>
    <row r="488" spans="1:27" s="14" customFormat="1" ht="13" x14ac:dyDescent="0.35">
      <c r="A488" s="10">
        <v>39077835</v>
      </c>
      <c r="B488" s="10">
        <v>835</v>
      </c>
      <c r="C488" s="11" t="s">
        <v>3804</v>
      </c>
      <c r="D488" s="11"/>
      <c r="E488" s="11"/>
      <c r="F488" s="11" t="s">
        <v>46</v>
      </c>
      <c r="G488" s="10" t="s">
        <v>3790</v>
      </c>
      <c r="H488" s="41" t="s">
        <v>140</v>
      </c>
      <c r="I488" s="41"/>
      <c r="J488" s="10"/>
      <c r="K488" s="10" t="s">
        <v>51</v>
      </c>
      <c r="L488" s="10" t="s">
        <v>67</v>
      </c>
      <c r="M488" s="13" t="s">
        <v>2577</v>
      </c>
      <c r="N488" s="10" t="s">
        <v>53</v>
      </c>
      <c r="O488" s="134"/>
      <c r="P488" s="15" t="s">
        <v>2577</v>
      </c>
      <c r="Q488" s="11"/>
      <c r="R488" s="10"/>
      <c r="S488" s="10" t="s">
        <v>536</v>
      </c>
      <c r="T488" s="10" t="s">
        <v>536</v>
      </c>
      <c r="U488" s="10" t="s">
        <v>2580</v>
      </c>
      <c r="V488" s="10" t="s">
        <v>604</v>
      </c>
      <c r="W488" s="10" t="s">
        <v>2582</v>
      </c>
      <c r="X488" s="10" t="s">
        <v>604</v>
      </c>
      <c r="Y488" s="10" t="s">
        <v>604</v>
      </c>
      <c r="Z488" s="10" t="s">
        <v>604</v>
      </c>
      <c r="AA488" s="10" t="s">
        <v>2581</v>
      </c>
    </row>
    <row r="489" spans="1:27" s="14" customFormat="1" ht="13" x14ac:dyDescent="0.35">
      <c r="A489" s="10">
        <v>39016890</v>
      </c>
      <c r="B489" s="10">
        <v>890</v>
      </c>
      <c r="C489" s="11" t="s">
        <v>3805</v>
      </c>
      <c r="D489" s="11"/>
      <c r="E489" s="11"/>
      <c r="F489" s="11" t="s">
        <v>46</v>
      </c>
      <c r="G489" s="10" t="s">
        <v>3798</v>
      </c>
      <c r="H489" s="41" t="s">
        <v>140</v>
      </c>
      <c r="I489" s="41"/>
      <c r="J489" s="10"/>
      <c r="K489" s="10" t="s">
        <v>51</v>
      </c>
      <c r="L489" s="10" t="s">
        <v>67</v>
      </c>
      <c r="M489" s="13" t="s">
        <v>2577</v>
      </c>
      <c r="N489" s="10" t="s">
        <v>53</v>
      </c>
      <c r="O489" s="134"/>
      <c r="P489" s="15" t="s">
        <v>2577</v>
      </c>
      <c r="Q489" s="11"/>
      <c r="R489" s="10"/>
      <c r="S489" s="10" t="s">
        <v>536</v>
      </c>
      <c r="T489" s="10" t="s">
        <v>536</v>
      </c>
      <c r="U489" s="10" t="s">
        <v>2580</v>
      </c>
      <c r="V489" s="10">
        <v>2710199900</v>
      </c>
      <c r="W489" s="10" t="s">
        <v>2582</v>
      </c>
      <c r="X489" s="10" t="s">
        <v>604</v>
      </c>
      <c r="Y489" s="10" t="s">
        <v>604</v>
      </c>
      <c r="Z489" s="10" t="s">
        <v>604</v>
      </c>
      <c r="AA489" s="10" t="s">
        <v>2581</v>
      </c>
    </row>
    <row r="490" spans="1:27" s="14" customFormat="1" ht="13" x14ac:dyDescent="0.35">
      <c r="A490" s="10">
        <v>39114835</v>
      </c>
      <c r="B490" s="10">
        <v>835</v>
      </c>
      <c r="C490" s="11" t="s">
        <v>3806</v>
      </c>
      <c r="D490" s="11"/>
      <c r="E490" s="11"/>
      <c r="F490" s="11" t="s">
        <v>46</v>
      </c>
      <c r="G490" s="10" t="s">
        <v>3790</v>
      </c>
      <c r="H490" s="41" t="s">
        <v>140</v>
      </c>
      <c r="I490" s="41"/>
      <c r="J490" s="10"/>
      <c r="K490" s="10" t="s">
        <v>51</v>
      </c>
      <c r="L490" s="10" t="s">
        <v>67</v>
      </c>
      <c r="M490" s="13" t="s">
        <v>2577</v>
      </c>
      <c r="N490" s="10" t="s">
        <v>53</v>
      </c>
      <c r="O490" s="134"/>
      <c r="P490" s="15" t="s">
        <v>2577</v>
      </c>
      <c r="Q490" s="11"/>
      <c r="R490" s="10"/>
      <c r="S490" s="10" t="s">
        <v>536</v>
      </c>
      <c r="T490" s="10" t="s">
        <v>536</v>
      </c>
      <c r="U490" s="10" t="s">
        <v>2580</v>
      </c>
      <c r="V490" s="10" t="s">
        <v>604</v>
      </c>
      <c r="W490" s="10" t="s">
        <v>2582</v>
      </c>
      <c r="X490" s="10" t="s">
        <v>604</v>
      </c>
      <c r="Y490" s="10" t="s">
        <v>604</v>
      </c>
      <c r="Z490" s="10" t="s">
        <v>604</v>
      </c>
      <c r="AA490" s="10" t="s">
        <v>2581</v>
      </c>
    </row>
    <row r="491" spans="1:27" s="14" customFormat="1" ht="13" x14ac:dyDescent="0.35">
      <c r="A491" s="10">
        <v>39192835</v>
      </c>
      <c r="B491" s="10">
        <v>835</v>
      </c>
      <c r="C491" s="11" t="s">
        <v>3807</v>
      </c>
      <c r="D491" s="11"/>
      <c r="E491" s="11"/>
      <c r="F491" s="11" t="s">
        <v>46</v>
      </c>
      <c r="G491" s="10" t="s">
        <v>3790</v>
      </c>
      <c r="H491" s="41" t="s">
        <v>140</v>
      </c>
      <c r="I491" s="41"/>
      <c r="J491" s="10"/>
      <c r="K491" s="10" t="s">
        <v>51</v>
      </c>
      <c r="L491" s="10" t="s">
        <v>67</v>
      </c>
      <c r="M491" s="13" t="s">
        <v>2577</v>
      </c>
      <c r="N491" s="10" t="s">
        <v>53</v>
      </c>
      <c r="O491" s="134"/>
      <c r="P491" s="15" t="s">
        <v>2577</v>
      </c>
      <c r="Q491" s="11"/>
      <c r="R491" s="10"/>
      <c r="S491" s="10" t="s">
        <v>536</v>
      </c>
      <c r="T491" s="10" t="s">
        <v>536</v>
      </c>
      <c r="U491" s="10" t="s">
        <v>2580</v>
      </c>
      <c r="V491" s="10" t="s">
        <v>604</v>
      </c>
      <c r="W491" s="10" t="s">
        <v>2582</v>
      </c>
      <c r="X491" s="10" t="s">
        <v>604</v>
      </c>
      <c r="Y491" s="10" t="s">
        <v>604</v>
      </c>
      <c r="Z491" s="10" t="s">
        <v>604</v>
      </c>
      <c r="AA491" s="10" t="s">
        <v>2581</v>
      </c>
    </row>
    <row r="492" spans="1:27" s="14" customFormat="1" ht="13" x14ac:dyDescent="0.35">
      <c r="A492" s="10">
        <v>39000904</v>
      </c>
      <c r="B492" s="10">
        <v>904</v>
      </c>
      <c r="C492" s="11" t="s">
        <v>3808</v>
      </c>
      <c r="D492" s="11"/>
      <c r="E492" s="11"/>
      <c r="F492" s="11" t="s">
        <v>46</v>
      </c>
      <c r="G492" s="10" t="s">
        <v>3809</v>
      </c>
      <c r="H492" s="41" t="s">
        <v>140</v>
      </c>
      <c r="I492" s="41"/>
      <c r="J492" s="10"/>
      <c r="K492" s="10" t="s">
        <v>51</v>
      </c>
      <c r="L492" s="10" t="s">
        <v>67</v>
      </c>
      <c r="M492" s="13" t="s">
        <v>2577</v>
      </c>
      <c r="N492" s="10" t="s">
        <v>53</v>
      </c>
      <c r="O492" s="134"/>
      <c r="P492" s="15" t="s">
        <v>2577</v>
      </c>
      <c r="Q492" s="11"/>
      <c r="R492" s="10"/>
      <c r="S492" s="10" t="s">
        <v>536</v>
      </c>
      <c r="T492" s="10" t="s">
        <v>536</v>
      </c>
      <c r="U492" s="10" t="s">
        <v>2580</v>
      </c>
      <c r="V492" s="10" t="s">
        <v>604</v>
      </c>
      <c r="W492" s="10" t="s">
        <v>2582</v>
      </c>
      <c r="X492" s="10" t="s">
        <v>604</v>
      </c>
      <c r="Y492" s="10" t="s">
        <v>604</v>
      </c>
      <c r="Z492" s="10" t="s">
        <v>604</v>
      </c>
      <c r="AA492" s="10" t="s">
        <v>2581</v>
      </c>
    </row>
    <row r="493" spans="1:27" s="14" customFormat="1" ht="13" x14ac:dyDescent="0.35">
      <c r="A493" s="10">
        <v>31026823</v>
      </c>
      <c r="B493" s="10">
        <v>823</v>
      </c>
      <c r="C493" s="11" t="s">
        <v>3810</v>
      </c>
      <c r="D493" s="11"/>
      <c r="E493" s="11"/>
      <c r="F493" s="11" t="s">
        <v>46</v>
      </c>
      <c r="G493" s="10" t="s">
        <v>2638</v>
      </c>
      <c r="H493" s="41" t="s">
        <v>140</v>
      </c>
      <c r="I493" s="41"/>
      <c r="J493" s="10"/>
      <c r="K493" s="10" t="s">
        <v>51</v>
      </c>
      <c r="L493" s="10" t="s">
        <v>67</v>
      </c>
      <c r="M493" s="13" t="s">
        <v>2577</v>
      </c>
      <c r="N493" s="10" t="s">
        <v>53</v>
      </c>
      <c r="O493" s="134"/>
      <c r="P493" s="15" t="s">
        <v>2577</v>
      </c>
      <c r="Q493" s="11"/>
      <c r="R493" s="10"/>
      <c r="S493" s="10" t="s">
        <v>536</v>
      </c>
      <c r="T493" s="10" t="s">
        <v>536</v>
      </c>
      <c r="U493" s="10" t="s">
        <v>2580</v>
      </c>
      <c r="V493" s="10" t="s">
        <v>604</v>
      </c>
      <c r="W493" s="10" t="s">
        <v>2582</v>
      </c>
      <c r="X493" s="10" t="s">
        <v>604</v>
      </c>
      <c r="Y493" s="10" t="s">
        <v>604</v>
      </c>
      <c r="Z493" s="10" t="s">
        <v>604</v>
      </c>
      <c r="AA493" s="10" t="s">
        <v>2581</v>
      </c>
    </row>
    <row r="494" spans="1:27" s="14" customFormat="1" ht="13" x14ac:dyDescent="0.35">
      <c r="A494" s="10">
        <v>33123837</v>
      </c>
      <c r="B494" s="10">
        <v>837</v>
      </c>
      <c r="C494" s="11" t="s">
        <v>3811</v>
      </c>
      <c r="D494" s="11"/>
      <c r="E494" s="11"/>
      <c r="F494" s="11" t="s">
        <v>46</v>
      </c>
      <c r="G494" s="10" t="s">
        <v>2638</v>
      </c>
      <c r="H494" s="41" t="s">
        <v>140</v>
      </c>
      <c r="I494" s="41"/>
      <c r="J494" s="10"/>
      <c r="K494" s="10" t="s">
        <v>51</v>
      </c>
      <c r="L494" s="10" t="s">
        <v>67</v>
      </c>
      <c r="M494" s="13" t="s">
        <v>2577</v>
      </c>
      <c r="N494" s="10" t="s">
        <v>53</v>
      </c>
      <c r="O494" s="134"/>
      <c r="P494" s="15" t="s">
        <v>2577</v>
      </c>
      <c r="Q494" s="11"/>
      <c r="R494" s="10"/>
      <c r="S494" s="10" t="s">
        <v>536</v>
      </c>
      <c r="T494" s="10" t="s">
        <v>536</v>
      </c>
      <c r="U494" s="10" t="s">
        <v>2580</v>
      </c>
      <c r="V494" s="10" t="s">
        <v>604</v>
      </c>
      <c r="W494" s="10" t="s">
        <v>2582</v>
      </c>
      <c r="X494" s="10" t="s">
        <v>604</v>
      </c>
      <c r="Y494" s="10" t="s">
        <v>604</v>
      </c>
      <c r="Z494" s="10" t="s">
        <v>604</v>
      </c>
      <c r="AA494" s="10" t="s">
        <v>2581</v>
      </c>
    </row>
    <row r="495" spans="1:27" s="14" customFormat="1" ht="13" x14ac:dyDescent="0.35">
      <c r="A495" s="10">
        <v>33101837</v>
      </c>
      <c r="B495" s="10">
        <v>837</v>
      </c>
      <c r="C495" s="11" t="s">
        <v>3812</v>
      </c>
      <c r="D495" s="11"/>
      <c r="E495" s="11"/>
      <c r="F495" s="11" t="s">
        <v>46</v>
      </c>
      <c r="G495" s="10" t="s">
        <v>2638</v>
      </c>
      <c r="H495" s="41" t="s">
        <v>140</v>
      </c>
      <c r="I495" s="41"/>
      <c r="J495" s="10"/>
      <c r="K495" s="10" t="s">
        <v>51</v>
      </c>
      <c r="L495" s="10" t="s">
        <v>67</v>
      </c>
      <c r="M495" s="13" t="s">
        <v>2577</v>
      </c>
      <c r="N495" s="10" t="s">
        <v>53</v>
      </c>
      <c r="O495" s="134"/>
      <c r="P495" s="15" t="s">
        <v>2577</v>
      </c>
      <c r="Q495" s="11"/>
      <c r="R495" s="10"/>
      <c r="S495" s="10">
        <v>31066872</v>
      </c>
      <c r="T495" s="10" t="s">
        <v>2729</v>
      </c>
      <c r="U495" s="10" t="s">
        <v>2594</v>
      </c>
      <c r="V495" s="10" t="s">
        <v>604</v>
      </c>
      <c r="W495" s="10" t="s">
        <v>2582</v>
      </c>
      <c r="X495" s="10" t="s">
        <v>604</v>
      </c>
      <c r="Y495" s="10" t="s">
        <v>604</v>
      </c>
      <c r="Z495" s="10" t="s">
        <v>604</v>
      </c>
      <c r="AA495" s="10" t="s">
        <v>2581</v>
      </c>
    </row>
    <row r="496" spans="1:27" s="14" customFormat="1" ht="13" x14ac:dyDescent="0.35">
      <c r="A496" s="10">
        <v>33020837</v>
      </c>
      <c r="B496" s="10">
        <v>837</v>
      </c>
      <c r="C496" s="11" t="s">
        <v>3813</v>
      </c>
      <c r="D496" s="11"/>
      <c r="E496" s="11"/>
      <c r="F496" s="11" t="s">
        <v>46</v>
      </c>
      <c r="G496" s="10" t="s">
        <v>2638</v>
      </c>
      <c r="H496" s="41" t="s">
        <v>140</v>
      </c>
      <c r="I496" s="41"/>
      <c r="J496" s="10"/>
      <c r="K496" s="10" t="s">
        <v>51</v>
      </c>
      <c r="L496" s="10" t="s">
        <v>67</v>
      </c>
      <c r="M496" s="13" t="s">
        <v>2577</v>
      </c>
      <c r="N496" s="10" t="s">
        <v>53</v>
      </c>
      <c r="O496" s="134"/>
      <c r="P496" s="15" t="s">
        <v>2577</v>
      </c>
      <c r="Q496" s="11"/>
      <c r="R496" s="10"/>
      <c r="S496" s="10" t="s">
        <v>536</v>
      </c>
      <c r="T496" s="10" t="s">
        <v>536</v>
      </c>
      <c r="U496" s="10" t="s">
        <v>2580</v>
      </c>
      <c r="V496" s="10" t="s">
        <v>604</v>
      </c>
      <c r="W496" s="10" t="s">
        <v>2582</v>
      </c>
      <c r="X496" s="10" t="s">
        <v>604</v>
      </c>
      <c r="Y496" s="10" t="s">
        <v>604</v>
      </c>
      <c r="Z496" s="10" t="s">
        <v>604</v>
      </c>
      <c r="AA496" s="10" t="s">
        <v>2581</v>
      </c>
    </row>
    <row r="497" spans="1:27" s="14" customFormat="1" ht="13" x14ac:dyDescent="0.35">
      <c r="A497" s="10">
        <v>33112852</v>
      </c>
      <c r="B497" s="10">
        <v>852</v>
      </c>
      <c r="C497" s="11" t="s">
        <v>3814</v>
      </c>
      <c r="D497" s="11"/>
      <c r="E497" s="11"/>
      <c r="F497" s="11" t="s">
        <v>46</v>
      </c>
      <c r="G497" s="10" t="s">
        <v>3639</v>
      </c>
      <c r="H497" s="41" t="s">
        <v>140</v>
      </c>
      <c r="I497" s="41"/>
      <c r="J497" s="10"/>
      <c r="K497" s="10" t="s">
        <v>51</v>
      </c>
      <c r="L497" s="10" t="s">
        <v>67</v>
      </c>
      <c r="M497" s="13" t="s">
        <v>2577</v>
      </c>
      <c r="N497" s="10" t="s">
        <v>53</v>
      </c>
      <c r="O497" s="134"/>
      <c r="P497" s="15" t="s">
        <v>2577</v>
      </c>
      <c r="Q497" s="11"/>
      <c r="R497" s="10"/>
      <c r="S497" s="10" t="s">
        <v>536</v>
      </c>
      <c r="T497" s="10" t="s">
        <v>536</v>
      </c>
      <c r="U497" s="10" t="s">
        <v>2580</v>
      </c>
      <c r="V497" s="10" t="s">
        <v>604</v>
      </c>
      <c r="W497" s="10" t="s">
        <v>2582</v>
      </c>
      <c r="X497" s="10" t="s">
        <v>604</v>
      </c>
      <c r="Y497" s="10" t="s">
        <v>604</v>
      </c>
      <c r="Z497" s="10" t="s">
        <v>604</v>
      </c>
      <c r="AA497" s="10" t="s">
        <v>2581</v>
      </c>
    </row>
    <row r="498" spans="1:27" s="14" customFormat="1" ht="13" x14ac:dyDescent="0.35">
      <c r="A498" s="10">
        <v>33112830</v>
      </c>
      <c r="B498" s="10">
        <v>830</v>
      </c>
      <c r="C498" s="11" t="s">
        <v>3815</v>
      </c>
      <c r="D498" s="11"/>
      <c r="E498" s="11"/>
      <c r="F498" s="11" t="s">
        <v>46</v>
      </c>
      <c r="G498" s="10" t="s">
        <v>3046</v>
      </c>
      <c r="H498" s="41" t="s">
        <v>140</v>
      </c>
      <c r="I498" s="41"/>
      <c r="J498" s="10"/>
      <c r="K498" s="10" t="s">
        <v>51</v>
      </c>
      <c r="L498" s="10" t="s">
        <v>67</v>
      </c>
      <c r="M498" s="13" t="s">
        <v>2577</v>
      </c>
      <c r="N498" s="10" t="s">
        <v>53</v>
      </c>
      <c r="O498" s="134"/>
      <c r="P498" s="15" t="s">
        <v>2577</v>
      </c>
      <c r="Q498" s="11"/>
      <c r="R498" s="10"/>
      <c r="S498" s="10" t="s">
        <v>536</v>
      </c>
      <c r="T498" s="10" t="s">
        <v>536</v>
      </c>
      <c r="U498" s="10" t="s">
        <v>2580</v>
      </c>
      <c r="V498" s="10" t="s">
        <v>604</v>
      </c>
      <c r="W498" s="10" t="s">
        <v>2582</v>
      </c>
      <c r="X498" s="10" t="s">
        <v>604</v>
      </c>
      <c r="Y498" s="10" t="s">
        <v>604</v>
      </c>
      <c r="Z498" s="10" t="s">
        <v>604</v>
      </c>
      <c r="AA498" s="10" t="s">
        <v>2581</v>
      </c>
    </row>
    <row r="499" spans="1:27" s="14" customFormat="1" ht="13" x14ac:dyDescent="0.35">
      <c r="A499" s="10">
        <v>43134849</v>
      </c>
      <c r="B499" s="10">
        <v>849</v>
      </c>
      <c r="C499" s="11" t="s">
        <v>3816</v>
      </c>
      <c r="D499" s="11"/>
      <c r="E499" s="11"/>
      <c r="F499" s="11" t="s">
        <v>46</v>
      </c>
      <c r="G499" s="10" t="s">
        <v>47</v>
      </c>
      <c r="H499" s="41" t="s">
        <v>48</v>
      </c>
      <c r="I499" s="41"/>
      <c r="J499" s="10"/>
      <c r="K499" s="10" t="s">
        <v>51</v>
      </c>
      <c r="L499" s="10" t="s">
        <v>67</v>
      </c>
      <c r="M499" s="13" t="s">
        <v>2577</v>
      </c>
      <c r="N499" s="10" t="s">
        <v>92</v>
      </c>
      <c r="O499" s="134"/>
      <c r="P499" s="15" t="s">
        <v>2577</v>
      </c>
      <c r="Q499" s="11"/>
      <c r="R499" s="10"/>
      <c r="S499" s="10" t="s">
        <v>3629</v>
      </c>
      <c r="T499" s="10" t="s">
        <v>3629</v>
      </c>
      <c r="U499" s="10" t="s">
        <v>2580</v>
      </c>
      <c r="V499" s="10">
        <v>2710199200</v>
      </c>
      <c r="W499" s="10" t="s">
        <v>2582</v>
      </c>
      <c r="X499" s="10" t="s">
        <v>3817</v>
      </c>
      <c r="Y499" s="10" t="s">
        <v>604</v>
      </c>
      <c r="Z499" s="10" t="s">
        <v>604</v>
      </c>
      <c r="AA499" s="10" t="s">
        <v>3818</v>
      </c>
    </row>
    <row r="500" spans="1:27" s="14" customFormat="1" ht="13" x14ac:dyDescent="0.35">
      <c r="A500" s="10">
        <v>43353849</v>
      </c>
      <c r="B500" s="10">
        <v>849</v>
      </c>
      <c r="C500" s="11" t="s">
        <v>3819</v>
      </c>
      <c r="D500" s="11"/>
      <c r="E500" s="11"/>
      <c r="F500" s="11" t="s">
        <v>46</v>
      </c>
      <c r="G500" s="10" t="s">
        <v>47</v>
      </c>
      <c r="H500" s="41" t="s">
        <v>48</v>
      </c>
      <c r="I500" s="41"/>
      <c r="J500" s="10"/>
      <c r="K500" s="10" t="s">
        <v>51</v>
      </c>
      <c r="L500" s="10" t="s">
        <v>67</v>
      </c>
      <c r="M500" s="13" t="s">
        <v>2577</v>
      </c>
      <c r="N500" s="10" t="s">
        <v>53</v>
      </c>
      <c r="O500" s="134"/>
      <c r="P500" s="15" t="s">
        <v>2577</v>
      </c>
      <c r="Q500" s="11"/>
      <c r="R500" s="10"/>
      <c r="S500" s="10" t="s">
        <v>3629</v>
      </c>
      <c r="T500" s="10" t="s">
        <v>3629</v>
      </c>
      <c r="U500" s="10" t="s">
        <v>2580</v>
      </c>
      <c r="V500" s="10">
        <v>2710199200</v>
      </c>
      <c r="W500" s="10" t="s">
        <v>2582</v>
      </c>
      <c r="X500" s="10" t="s">
        <v>3820</v>
      </c>
      <c r="Y500" s="10" t="s">
        <v>604</v>
      </c>
      <c r="Z500" s="10" t="s">
        <v>604</v>
      </c>
      <c r="AA500" s="10" t="s">
        <v>3821</v>
      </c>
    </row>
    <row r="501" spans="1:27" s="14" customFormat="1" ht="13" x14ac:dyDescent="0.35">
      <c r="A501" s="10">
        <v>44004829</v>
      </c>
      <c r="B501" s="10">
        <v>829</v>
      </c>
      <c r="C501" s="11" t="s">
        <v>3822</v>
      </c>
      <c r="D501" s="11"/>
      <c r="E501" s="11"/>
      <c r="F501" s="11" t="s">
        <v>46</v>
      </c>
      <c r="G501" s="10" t="s">
        <v>3639</v>
      </c>
      <c r="H501" s="41" t="s">
        <v>140</v>
      </c>
      <c r="I501" s="41"/>
      <c r="J501" s="10"/>
      <c r="K501" s="10" t="s">
        <v>604</v>
      </c>
      <c r="L501" s="10" t="s">
        <v>67</v>
      </c>
      <c r="M501" s="13" t="s">
        <v>2577</v>
      </c>
      <c r="N501" s="10" t="s">
        <v>53</v>
      </c>
      <c r="O501" s="134"/>
      <c r="P501" s="15" t="s">
        <v>2577</v>
      </c>
      <c r="Q501" s="11"/>
      <c r="R501" s="10"/>
      <c r="S501" s="10" t="s">
        <v>536</v>
      </c>
      <c r="T501" s="10" t="s">
        <v>536</v>
      </c>
      <c r="U501" s="10" t="s">
        <v>2580</v>
      </c>
      <c r="V501" s="10">
        <v>2710193200</v>
      </c>
      <c r="W501" s="10" t="s">
        <v>604</v>
      </c>
      <c r="X501" s="10" t="s">
        <v>604</v>
      </c>
      <c r="Y501" s="10" t="s">
        <v>604</v>
      </c>
      <c r="Z501" s="10" t="s">
        <v>604</v>
      </c>
      <c r="AA501" s="10" t="s">
        <v>2581</v>
      </c>
    </row>
    <row r="502" spans="1:27" s="14" customFormat="1" ht="13" x14ac:dyDescent="0.35">
      <c r="A502" s="10">
        <v>44004860</v>
      </c>
      <c r="B502" s="10">
        <v>860</v>
      </c>
      <c r="C502" s="11" t="s">
        <v>3823</v>
      </c>
      <c r="D502" s="11"/>
      <c r="E502" s="11"/>
      <c r="F502" s="11" t="s">
        <v>46</v>
      </c>
      <c r="G502" s="10" t="s">
        <v>163</v>
      </c>
      <c r="H502" s="41" t="s">
        <v>164</v>
      </c>
      <c r="I502" s="41"/>
      <c r="J502" s="10"/>
      <c r="K502" s="10" t="s">
        <v>51</v>
      </c>
      <c r="L502" s="10" t="s">
        <v>67</v>
      </c>
      <c r="M502" s="13" t="s">
        <v>2577</v>
      </c>
      <c r="N502" s="10" t="s">
        <v>53</v>
      </c>
      <c r="O502" s="134"/>
      <c r="P502" s="15" t="s">
        <v>2577</v>
      </c>
      <c r="Q502" s="11"/>
      <c r="R502" s="10"/>
      <c r="S502" s="10" t="s">
        <v>536</v>
      </c>
      <c r="T502" s="10" t="s">
        <v>536</v>
      </c>
      <c r="U502" s="10" t="s">
        <v>2580</v>
      </c>
      <c r="V502" s="10" t="s">
        <v>604</v>
      </c>
      <c r="W502" s="10" t="s">
        <v>2582</v>
      </c>
      <c r="X502" s="10" t="s">
        <v>604</v>
      </c>
      <c r="Y502" s="10" t="s">
        <v>604</v>
      </c>
      <c r="Z502" s="10" t="s">
        <v>604</v>
      </c>
      <c r="AA502" s="10" t="s">
        <v>2581</v>
      </c>
    </row>
    <row r="503" spans="1:27" s="14" customFormat="1" ht="13" x14ac:dyDescent="0.35">
      <c r="A503" s="10">
        <v>44044905</v>
      </c>
      <c r="B503" s="10">
        <v>905</v>
      </c>
      <c r="C503" s="11" t="s">
        <v>3824</v>
      </c>
      <c r="D503" s="11"/>
      <c r="E503" s="11"/>
      <c r="F503" s="11" t="s">
        <v>46</v>
      </c>
      <c r="G503" s="10" t="s">
        <v>735</v>
      </c>
      <c r="H503" s="41" t="s">
        <v>63</v>
      </c>
      <c r="I503" s="41"/>
      <c r="J503" s="10"/>
      <c r="K503" s="10" t="s">
        <v>66</v>
      </c>
      <c r="L503" s="10" t="s">
        <v>67</v>
      </c>
      <c r="M503" s="13" t="s">
        <v>2577</v>
      </c>
      <c r="N503" s="10" t="s">
        <v>53</v>
      </c>
      <c r="O503" s="134"/>
      <c r="P503" s="15" t="s">
        <v>2577</v>
      </c>
      <c r="Q503" s="11"/>
      <c r="R503" s="10"/>
      <c r="S503" s="10">
        <v>45274905</v>
      </c>
      <c r="T503" s="10" t="s">
        <v>1895</v>
      </c>
      <c r="U503" s="10" t="s">
        <v>2594</v>
      </c>
      <c r="V503" s="10">
        <v>2710199200</v>
      </c>
      <c r="W503" s="10" t="s">
        <v>604</v>
      </c>
      <c r="X503" s="10" t="s">
        <v>3825</v>
      </c>
      <c r="Y503" s="10" t="s">
        <v>604</v>
      </c>
      <c r="Z503" s="10" t="s">
        <v>604</v>
      </c>
      <c r="AA503" s="10" t="s">
        <v>3826</v>
      </c>
    </row>
    <row r="504" spans="1:27" s="14" customFormat="1" ht="13" x14ac:dyDescent="0.35">
      <c r="A504" s="10">
        <v>44044853</v>
      </c>
      <c r="B504" s="10">
        <v>853</v>
      </c>
      <c r="C504" s="11" t="s">
        <v>3827</v>
      </c>
      <c r="D504" s="11"/>
      <c r="E504" s="11"/>
      <c r="F504" s="11" t="s">
        <v>46</v>
      </c>
      <c r="G504" s="10" t="s">
        <v>2634</v>
      </c>
      <c r="H504" s="41" t="s">
        <v>140</v>
      </c>
      <c r="I504" s="41"/>
      <c r="J504" s="10"/>
      <c r="K504" s="10" t="s">
        <v>66</v>
      </c>
      <c r="L504" s="10" t="s">
        <v>67</v>
      </c>
      <c r="M504" s="13" t="s">
        <v>2577</v>
      </c>
      <c r="N504" s="10" t="s">
        <v>53</v>
      </c>
      <c r="O504" s="134"/>
      <c r="P504" s="15" t="s">
        <v>2577</v>
      </c>
      <c r="Q504" s="11"/>
      <c r="R504" s="10"/>
      <c r="S504" s="10">
        <v>45274905</v>
      </c>
      <c r="T504" s="10" t="s">
        <v>1895</v>
      </c>
      <c r="U504" s="10" t="s">
        <v>2594</v>
      </c>
      <c r="V504" s="10">
        <v>2710199200</v>
      </c>
      <c r="W504" s="10" t="s">
        <v>604</v>
      </c>
      <c r="X504" s="10" t="s">
        <v>3825</v>
      </c>
      <c r="Y504" s="10" t="s">
        <v>604</v>
      </c>
      <c r="Z504" s="10" t="s">
        <v>604</v>
      </c>
      <c r="AA504" s="10" t="s">
        <v>3826</v>
      </c>
    </row>
    <row r="505" spans="1:27" s="14" customFormat="1" ht="13" x14ac:dyDescent="0.35">
      <c r="A505" s="10">
        <v>44044855</v>
      </c>
      <c r="B505" s="10">
        <v>855</v>
      </c>
      <c r="C505" s="11" t="s">
        <v>3828</v>
      </c>
      <c r="D505" s="11"/>
      <c r="E505" s="11"/>
      <c r="F505" s="11" t="s">
        <v>46</v>
      </c>
      <c r="G505" s="10" t="s">
        <v>163</v>
      </c>
      <c r="H505" s="41" t="s">
        <v>164</v>
      </c>
      <c r="I505" s="41"/>
      <c r="J505" s="10"/>
      <c r="K505" s="10" t="s">
        <v>66</v>
      </c>
      <c r="L505" s="10" t="s">
        <v>67</v>
      </c>
      <c r="M505" s="13" t="s">
        <v>2577</v>
      </c>
      <c r="N505" s="10" t="s">
        <v>53</v>
      </c>
      <c r="O505" s="134"/>
      <c r="P505" s="15" t="s">
        <v>2577</v>
      </c>
      <c r="Q505" s="11"/>
      <c r="R505" s="10"/>
      <c r="S505" s="10">
        <v>45274855</v>
      </c>
      <c r="T505" s="10" t="s">
        <v>1901</v>
      </c>
      <c r="U505" s="10" t="s">
        <v>2594</v>
      </c>
      <c r="V505" s="10">
        <v>2710199200</v>
      </c>
      <c r="W505" s="10" t="s">
        <v>604</v>
      </c>
      <c r="X505" s="10" t="s">
        <v>3825</v>
      </c>
      <c r="Y505" s="10" t="s">
        <v>604</v>
      </c>
      <c r="Z505" s="10" t="s">
        <v>604</v>
      </c>
      <c r="AA505" s="10" t="s">
        <v>3826</v>
      </c>
    </row>
    <row r="506" spans="1:27" s="14" customFormat="1" ht="13" x14ac:dyDescent="0.35">
      <c r="A506" s="10">
        <v>44044803</v>
      </c>
      <c r="B506" s="10">
        <v>803</v>
      </c>
      <c r="C506" s="11" t="s">
        <v>3829</v>
      </c>
      <c r="D506" s="11"/>
      <c r="E506" s="11"/>
      <c r="F506" s="11" t="s">
        <v>46</v>
      </c>
      <c r="G506" s="10" t="s">
        <v>1837</v>
      </c>
      <c r="H506" s="41" t="s">
        <v>48</v>
      </c>
      <c r="I506" s="41"/>
      <c r="J506" s="10"/>
      <c r="K506" s="10" t="s">
        <v>66</v>
      </c>
      <c r="L506" s="10" t="s">
        <v>67</v>
      </c>
      <c r="M506" s="13" t="s">
        <v>2577</v>
      </c>
      <c r="N506" s="10" t="s">
        <v>53</v>
      </c>
      <c r="O506" s="134"/>
      <c r="P506" s="15" t="s">
        <v>2577</v>
      </c>
      <c r="Q506" s="11"/>
      <c r="R506" s="10"/>
      <c r="S506" s="10">
        <v>45274809</v>
      </c>
      <c r="T506" s="10" t="s">
        <v>1904</v>
      </c>
      <c r="U506" s="10" t="s">
        <v>2594</v>
      </c>
      <c r="V506" s="10">
        <v>2710199200</v>
      </c>
      <c r="W506" s="10" t="s">
        <v>604</v>
      </c>
      <c r="X506" s="10" t="s">
        <v>3825</v>
      </c>
      <c r="Y506" s="10" t="s">
        <v>604</v>
      </c>
      <c r="Z506" s="10" t="s">
        <v>604</v>
      </c>
      <c r="AA506" s="10" t="s">
        <v>3826</v>
      </c>
    </row>
    <row r="507" spans="1:27" s="14" customFormat="1" ht="13" x14ac:dyDescent="0.35">
      <c r="A507" s="10">
        <v>44452855</v>
      </c>
      <c r="B507" s="10">
        <v>855</v>
      </c>
      <c r="C507" s="11" t="s">
        <v>3830</v>
      </c>
      <c r="D507" s="11"/>
      <c r="E507" s="11"/>
      <c r="F507" s="11" t="s">
        <v>46</v>
      </c>
      <c r="G507" s="10" t="s">
        <v>163</v>
      </c>
      <c r="H507" s="41" t="s">
        <v>164</v>
      </c>
      <c r="I507" s="41"/>
      <c r="J507" s="10"/>
      <c r="K507" s="10" t="s">
        <v>66</v>
      </c>
      <c r="L507" s="10" t="s">
        <v>67</v>
      </c>
      <c r="M507" s="13" t="s">
        <v>2577</v>
      </c>
      <c r="N507" s="10" t="s">
        <v>53</v>
      </c>
      <c r="O507" s="134"/>
      <c r="P507" s="15" t="s">
        <v>2577</v>
      </c>
      <c r="Q507" s="11"/>
      <c r="R507" s="10"/>
      <c r="S507" s="10" t="s">
        <v>536</v>
      </c>
      <c r="T507" s="10" t="s">
        <v>536</v>
      </c>
      <c r="U507" s="10" t="s">
        <v>2580</v>
      </c>
      <c r="V507" s="10">
        <v>2710193200</v>
      </c>
      <c r="W507" s="10" t="s">
        <v>604</v>
      </c>
      <c r="X507" s="10" t="s">
        <v>3005</v>
      </c>
      <c r="Y507" s="10" t="s">
        <v>604</v>
      </c>
      <c r="Z507" s="10" t="s">
        <v>3006</v>
      </c>
      <c r="AA507" s="10" t="s">
        <v>3831</v>
      </c>
    </row>
    <row r="508" spans="1:27" s="14" customFormat="1" ht="13" x14ac:dyDescent="0.35">
      <c r="A508" s="10">
        <v>44452803</v>
      </c>
      <c r="B508" s="10">
        <v>803</v>
      </c>
      <c r="C508" s="11" t="s">
        <v>3832</v>
      </c>
      <c r="D508" s="11"/>
      <c r="E508" s="11"/>
      <c r="F508" s="11" t="s">
        <v>46</v>
      </c>
      <c r="G508" s="10" t="s">
        <v>1837</v>
      </c>
      <c r="H508" s="41" t="s">
        <v>48</v>
      </c>
      <c r="I508" s="41"/>
      <c r="J508" s="10"/>
      <c r="K508" s="10" t="s">
        <v>66</v>
      </c>
      <c r="L508" s="10" t="s">
        <v>67</v>
      </c>
      <c r="M508" s="13" t="s">
        <v>2577</v>
      </c>
      <c r="N508" s="10" t="s">
        <v>53</v>
      </c>
      <c r="O508" s="134"/>
      <c r="P508" s="15" t="s">
        <v>2577</v>
      </c>
      <c r="Q508" s="11"/>
      <c r="R508" s="10"/>
      <c r="S508" s="10">
        <v>44452809</v>
      </c>
      <c r="T508" s="10" t="s">
        <v>3833</v>
      </c>
      <c r="U508" s="10" t="s">
        <v>2594</v>
      </c>
      <c r="V508" s="10">
        <v>2710193200</v>
      </c>
      <c r="W508" s="10" t="s">
        <v>604</v>
      </c>
      <c r="X508" s="10" t="s">
        <v>3005</v>
      </c>
      <c r="Y508" s="10" t="s">
        <v>604</v>
      </c>
      <c r="Z508" s="10" t="s">
        <v>3006</v>
      </c>
      <c r="AA508" s="10" t="s">
        <v>3831</v>
      </c>
    </row>
    <row r="509" spans="1:27" s="14" customFormat="1" ht="13" x14ac:dyDescent="0.35">
      <c r="A509" s="10">
        <v>44452809</v>
      </c>
      <c r="B509" s="10">
        <v>809</v>
      </c>
      <c r="C509" s="11" t="s">
        <v>3833</v>
      </c>
      <c r="D509" s="11"/>
      <c r="E509" s="11"/>
      <c r="F509" s="11" t="s">
        <v>46</v>
      </c>
      <c r="G509" s="10" t="s">
        <v>47</v>
      </c>
      <c r="H509" s="41" t="s">
        <v>48</v>
      </c>
      <c r="I509" s="41"/>
      <c r="J509" s="10"/>
      <c r="K509" s="10" t="s">
        <v>66</v>
      </c>
      <c r="L509" s="10" t="s">
        <v>52</v>
      </c>
      <c r="M509" s="13">
        <v>40837</v>
      </c>
      <c r="N509" s="10" t="s">
        <v>53</v>
      </c>
      <c r="O509" s="134"/>
      <c r="P509" s="15" t="s">
        <v>2577</v>
      </c>
      <c r="Q509" s="11"/>
      <c r="R509" s="10"/>
      <c r="S509" s="10" t="s">
        <v>536</v>
      </c>
      <c r="T509" s="10" t="s">
        <v>536</v>
      </c>
      <c r="U509" s="10" t="s">
        <v>2580</v>
      </c>
      <c r="V509" s="10">
        <v>2710193200</v>
      </c>
      <c r="W509" s="10" t="s">
        <v>604</v>
      </c>
      <c r="X509" s="10" t="s">
        <v>3005</v>
      </c>
      <c r="Y509" s="10" t="s">
        <v>360</v>
      </c>
      <c r="Z509" s="10" t="s">
        <v>3006</v>
      </c>
      <c r="AA509" s="10" t="s">
        <v>3834</v>
      </c>
    </row>
    <row r="510" spans="1:27" s="14" customFormat="1" ht="13" x14ac:dyDescent="0.35">
      <c r="A510" s="10">
        <v>41041809</v>
      </c>
      <c r="B510" s="10">
        <v>809</v>
      </c>
      <c r="C510" s="11" t="s">
        <v>3835</v>
      </c>
      <c r="D510" s="11"/>
      <c r="E510" s="11"/>
      <c r="F510" s="11" t="s">
        <v>46</v>
      </c>
      <c r="G510" s="10" t="s">
        <v>47</v>
      </c>
      <c r="H510" s="41" t="s">
        <v>48</v>
      </c>
      <c r="I510" s="41"/>
      <c r="J510" s="10"/>
      <c r="K510" s="10" t="s">
        <v>3055</v>
      </c>
      <c r="L510" s="10" t="s">
        <v>52</v>
      </c>
      <c r="M510" s="13">
        <v>41094</v>
      </c>
      <c r="N510" s="10" t="s">
        <v>53</v>
      </c>
      <c r="O510" s="134"/>
      <c r="P510" s="15" t="s">
        <v>2577</v>
      </c>
      <c r="Q510" s="11"/>
      <c r="R510" s="10"/>
      <c r="S510" s="10" t="s">
        <v>536</v>
      </c>
      <c r="T510" s="10" t="s">
        <v>536</v>
      </c>
      <c r="U510" s="10" t="s">
        <v>2580</v>
      </c>
      <c r="V510" s="10">
        <v>3819000000</v>
      </c>
      <c r="W510" s="10" t="s">
        <v>604</v>
      </c>
      <c r="X510" s="10" t="s">
        <v>3060</v>
      </c>
      <c r="Y510" s="10" t="s">
        <v>360</v>
      </c>
      <c r="Z510" s="10" t="s">
        <v>88</v>
      </c>
      <c r="AA510" s="10" t="s">
        <v>3836</v>
      </c>
    </row>
    <row r="511" spans="1:27" s="14" customFormat="1" ht="13" x14ac:dyDescent="0.35">
      <c r="A511" s="10">
        <v>46402803</v>
      </c>
      <c r="B511" s="10">
        <v>803</v>
      </c>
      <c r="C511" s="11" t="s">
        <v>3837</v>
      </c>
      <c r="D511" s="11"/>
      <c r="E511" s="11"/>
      <c r="F511" s="11" t="s">
        <v>46</v>
      </c>
      <c r="G511" s="10" t="s">
        <v>1837</v>
      </c>
      <c r="H511" s="41" t="s">
        <v>48</v>
      </c>
      <c r="I511" s="41"/>
      <c r="J511" s="10"/>
      <c r="K511" s="10" t="s">
        <v>66</v>
      </c>
      <c r="L511" s="10" t="s">
        <v>67</v>
      </c>
      <c r="M511" s="13" t="s">
        <v>2577</v>
      </c>
      <c r="N511" s="10" t="s">
        <v>604</v>
      </c>
      <c r="O511" s="134"/>
      <c r="P511" s="15" t="s">
        <v>2577</v>
      </c>
      <c r="Q511" s="11"/>
      <c r="R511" s="10"/>
      <c r="S511" s="10" t="s">
        <v>536</v>
      </c>
      <c r="T511" s="10" t="s">
        <v>536</v>
      </c>
      <c r="U511" s="10" t="s">
        <v>2580</v>
      </c>
      <c r="V511" s="10">
        <v>2710199900</v>
      </c>
      <c r="W511" s="10" t="s">
        <v>604</v>
      </c>
      <c r="X511" s="10" t="s">
        <v>3838</v>
      </c>
      <c r="Y511" s="10" t="s">
        <v>604</v>
      </c>
      <c r="Z511" s="10" t="s">
        <v>604</v>
      </c>
      <c r="AA511" s="10" t="s">
        <v>3839</v>
      </c>
    </row>
    <row r="512" spans="1:27" s="14" customFormat="1" ht="13" x14ac:dyDescent="0.35">
      <c r="A512" s="10">
        <v>46301803</v>
      </c>
      <c r="B512" s="10">
        <v>803</v>
      </c>
      <c r="C512" s="11" t="s">
        <v>3840</v>
      </c>
      <c r="D512" s="11"/>
      <c r="E512" s="11"/>
      <c r="F512" s="11" t="s">
        <v>46</v>
      </c>
      <c r="G512" s="10" t="s">
        <v>1837</v>
      </c>
      <c r="H512" s="41" t="s">
        <v>48</v>
      </c>
      <c r="I512" s="41"/>
      <c r="J512" s="10"/>
      <c r="K512" s="10" t="s">
        <v>66</v>
      </c>
      <c r="L512" s="10" t="s">
        <v>67</v>
      </c>
      <c r="M512" s="13" t="s">
        <v>2577</v>
      </c>
      <c r="N512" s="10" t="s">
        <v>604</v>
      </c>
      <c r="O512" s="134"/>
      <c r="P512" s="15" t="s">
        <v>2577</v>
      </c>
      <c r="Q512" s="11"/>
      <c r="R512" s="10"/>
      <c r="S512" s="10" t="s">
        <v>536</v>
      </c>
      <c r="T512" s="10" t="s">
        <v>536</v>
      </c>
      <c r="U512" s="10" t="s">
        <v>2580</v>
      </c>
      <c r="V512" s="10">
        <v>2710199900</v>
      </c>
      <c r="W512" s="10" t="s">
        <v>604</v>
      </c>
      <c r="X512" s="10" t="s">
        <v>3841</v>
      </c>
      <c r="Y512" s="10" t="s">
        <v>604</v>
      </c>
      <c r="Z512" s="10" t="s">
        <v>604</v>
      </c>
      <c r="AA512" s="10" t="s">
        <v>3842</v>
      </c>
    </row>
    <row r="513" spans="1:28" s="14" customFormat="1" ht="13" x14ac:dyDescent="0.35">
      <c r="A513" s="10">
        <v>43443801</v>
      </c>
      <c r="B513" s="10">
        <v>801</v>
      </c>
      <c r="C513" s="11" t="s">
        <v>3843</v>
      </c>
      <c r="D513" s="11"/>
      <c r="E513" s="11"/>
      <c r="F513" s="11" t="s">
        <v>46</v>
      </c>
      <c r="G513" s="10" t="s">
        <v>79</v>
      </c>
      <c r="H513" s="41" t="s">
        <v>79</v>
      </c>
      <c r="I513" s="41"/>
      <c r="J513" s="10"/>
      <c r="K513" s="10" t="s">
        <v>66</v>
      </c>
      <c r="L513" s="10" t="s">
        <v>67</v>
      </c>
      <c r="M513" s="13" t="s">
        <v>2577</v>
      </c>
      <c r="N513" s="10" t="s">
        <v>53</v>
      </c>
      <c r="O513" s="134"/>
      <c r="P513" s="15" t="s">
        <v>2577</v>
      </c>
      <c r="Q513" s="11"/>
      <c r="R513" s="10"/>
      <c r="S513" s="10" t="s">
        <v>536</v>
      </c>
      <c r="T513" s="10" t="s">
        <v>536</v>
      </c>
      <c r="U513" s="10" t="s">
        <v>2580</v>
      </c>
      <c r="V513" s="10" t="s">
        <v>604</v>
      </c>
      <c r="W513" s="10" t="s">
        <v>44</v>
      </c>
      <c r="X513" s="10" t="s">
        <v>604</v>
      </c>
      <c r="Y513" s="10" t="s">
        <v>604</v>
      </c>
      <c r="Z513" s="10" t="s">
        <v>604</v>
      </c>
      <c r="AA513" s="10" t="s">
        <v>2581</v>
      </c>
      <c r="AB513" s="14" t="s">
        <v>310</v>
      </c>
    </row>
    <row r="514" spans="1:28" s="14" customFormat="1" ht="13" x14ac:dyDescent="0.35">
      <c r="A514" s="10">
        <v>43443803</v>
      </c>
      <c r="B514" s="10">
        <v>803</v>
      </c>
      <c r="C514" s="11" t="s">
        <v>3844</v>
      </c>
      <c r="D514" s="11"/>
      <c r="E514" s="11"/>
      <c r="F514" s="11" t="s">
        <v>46</v>
      </c>
      <c r="G514" s="10" t="s">
        <v>1837</v>
      </c>
      <c r="H514" s="41" t="s">
        <v>48</v>
      </c>
      <c r="I514" s="41"/>
      <c r="J514" s="10"/>
      <c r="K514" s="10" t="s">
        <v>66</v>
      </c>
      <c r="L514" s="10" t="s">
        <v>67</v>
      </c>
      <c r="M514" s="13" t="s">
        <v>2577</v>
      </c>
      <c r="N514" s="10" t="s">
        <v>53</v>
      </c>
      <c r="O514" s="134"/>
      <c r="P514" s="15" t="s">
        <v>2577</v>
      </c>
      <c r="Q514" s="11"/>
      <c r="R514" s="10"/>
      <c r="S514" s="10" t="s">
        <v>536</v>
      </c>
      <c r="T514" s="10" t="s">
        <v>536</v>
      </c>
      <c r="U514" s="10" t="s">
        <v>2580</v>
      </c>
      <c r="V514" s="10">
        <v>2710193200</v>
      </c>
      <c r="W514" s="10" t="s">
        <v>604</v>
      </c>
      <c r="X514" s="10" t="s">
        <v>604</v>
      </c>
      <c r="Y514" s="10" t="s">
        <v>604</v>
      </c>
      <c r="Z514" s="10" t="s">
        <v>604</v>
      </c>
      <c r="AA514" s="10" t="s">
        <v>2581</v>
      </c>
      <c r="AB514" s="14" t="s">
        <v>310</v>
      </c>
    </row>
    <row r="515" spans="1:28" s="14" customFormat="1" ht="13" x14ac:dyDescent="0.35">
      <c r="A515" s="10">
        <v>43443977</v>
      </c>
      <c r="B515" s="10">
        <v>977</v>
      </c>
      <c r="C515" s="11" t="s">
        <v>3845</v>
      </c>
      <c r="D515" s="11"/>
      <c r="E515" s="11"/>
      <c r="F515" s="11" t="s">
        <v>46</v>
      </c>
      <c r="G515" s="10" t="s">
        <v>151</v>
      </c>
      <c r="H515" s="41" t="s">
        <v>86</v>
      </c>
      <c r="I515" s="41"/>
      <c r="J515" s="10"/>
      <c r="K515" s="10" t="s">
        <v>66</v>
      </c>
      <c r="L515" s="10" t="s">
        <v>67</v>
      </c>
      <c r="M515" s="13" t="s">
        <v>2577</v>
      </c>
      <c r="N515" s="10" t="s">
        <v>53</v>
      </c>
      <c r="O515" s="134"/>
      <c r="P515" s="15" t="s">
        <v>2577</v>
      </c>
      <c r="Q515" s="11"/>
      <c r="R515" s="10"/>
      <c r="S515" s="10" t="s">
        <v>536</v>
      </c>
      <c r="T515" s="10" t="s">
        <v>536</v>
      </c>
      <c r="U515" s="10" t="s">
        <v>2580</v>
      </c>
      <c r="V515" s="10" t="s">
        <v>604</v>
      </c>
      <c r="W515" s="10" t="s">
        <v>604</v>
      </c>
      <c r="X515" s="10" t="s">
        <v>604</v>
      </c>
      <c r="Y515" s="10" t="s">
        <v>604</v>
      </c>
      <c r="Z515" s="10" t="s">
        <v>604</v>
      </c>
      <c r="AA515" s="10" t="s">
        <v>2581</v>
      </c>
      <c r="AB515" s="14" t="s">
        <v>310</v>
      </c>
    </row>
    <row r="516" spans="1:28" s="14" customFormat="1" ht="13" x14ac:dyDescent="0.35">
      <c r="A516" s="10">
        <v>43443870</v>
      </c>
      <c r="B516" s="10">
        <v>870</v>
      </c>
      <c r="C516" s="11" t="s">
        <v>3846</v>
      </c>
      <c r="D516" s="11"/>
      <c r="E516" s="11"/>
      <c r="F516" s="11" t="s">
        <v>46</v>
      </c>
      <c r="G516" s="10" t="s">
        <v>151</v>
      </c>
      <c r="H516" s="41" t="s">
        <v>86</v>
      </c>
      <c r="I516" s="41"/>
      <c r="J516" s="10"/>
      <c r="K516" s="10" t="s">
        <v>66</v>
      </c>
      <c r="L516" s="10" t="s">
        <v>67</v>
      </c>
      <c r="M516" s="13" t="s">
        <v>2577</v>
      </c>
      <c r="N516" s="10" t="s">
        <v>53</v>
      </c>
      <c r="O516" s="134"/>
      <c r="P516" s="15" t="s">
        <v>2577</v>
      </c>
      <c r="Q516" s="11"/>
      <c r="R516" s="10"/>
      <c r="S516" s="10" t="s">
        <v>536</v>
      </c>
      <c r="T516" s="10" t="s">
        <v>536</v>
      </c>
      <c r="U516" s="10" t="s">
        <v>2580</v>
      </c>
      <c r="V516" s="10" t="s">
        <v>604</v>
      </c>
      <c r="W516" s="10" t="s">
        <v>604</v>
      </c>
      <c r="X516" s="10" t="s">
        <v>604</v>
      </c>
      <c r="Y516" s="10" t="s">
        <v>604</v>
      </c>
      <c r="Z516" s="10" t="s">
        <v>604</v>
      </c>
      <c r="AA516" s="10" t="s">
        <v>2581</v>
      </c>
      <c r="AB516" s="14" t="s">
        <v>310</v>
      </c>
    </row>
    <row r="517" spans="1:28" s="14" customFormat="1" ht="13" x14ac:dyDescent="0.35">
      <c r="A517" s="10">
        <v>52181896</v>
      </c>
      <c r="B517" s="10">
        <v>896</v>
      </c>
      <c r="C517" s="11" t="s">
        <v>3847</v>
      </c>
      <c r="D517" s="11"/>
      <c r="E517" s="11"/>
      <c r="F517" s="11" t="s">
        <v>46</v>
      </c>
      <c r="G517" s="10" t="s">
        <v>3848</v>
      </c>
      <c r="H517" s="41" t="s">
        <v>140</v>
      </c>
      <c r="I517" s="41"/>
      <c r="J517" s="10"/>
      <c r="K517" s="10" t="s">
        <v>51</v>
      </c>
      <c r="L517" s="10" t="s">
        <v>67</v>
      </c>
      <c r="M517" s="13" t="s">
        <v>2577</v>
      </c>
      <c r="N517" s="10" t="s">
        <v>604</v>
      </c>
      <c r="O517" s="134"/>
      <c r="P517" s="15" t="s">
        <v>2577</v>
      </c>
      <c r="Q517" s="11"/>
      <c r="R517" s="10"/>
      <c r="S517" s="10">
        <v>52882807</v>
      </c>
      <c r="T517" s="10" t="s">
        <v>3184</v>
      </c>
      <c r="U517" s="10" t="s">
        <v>2594</v>
      </c>
      <c r="V517" s="10">
        <v>2715000000</v>
      </c>
      <c r="W517" s="10" t="s">
        <v>2582</v>
      </c>
      <c r="X517" s="10" t="s">
        <v>3849</v>
      </c>
      <c r="Y517" s="10" t="s">
        <v>604</v>
      </c>
      <c r="Z517" s="10" t="s">
        <v>604</v>
      </c>
      <c r="AA517" s="10" t="s">
        <v>3850</v>
      </c>
    </row>
    <row r="518" spans="1:28" s="14" customFormat="1" ht="13" x14ac:dyDescent="0.35">
      <c r="A518" s="10">
        <v>43100918</v>
      </c>
      <c r="B518" s="10">
        <v>918</v>
      </c>
      <c r="C518" s="11" t="s">
        <v>3851</v>
      </c>
      <c r="D518" s="11"/>
      <c r="E518" s="11"/>
      <c r="F518" s="11" t="s">
        <v>46</v>
      </c>
      <c r="G518" s="10" t="s">
        <v>3852</v>
      </c>
      <c r="H518" s="41" t="s">
        <v>140</v>
      </c>
      <c r="I518" s="41"/>
      <c r="J518" s="10"/>
      <c r="K518" s="10" t="s">
        <v>51</v>
      </c>
      <c r="L518" s="10" t="s">
        <v>67</v>
      </c>
      <c r="M518" s="13" t="s">
        <v>2577</v>
      </c>
      <c r="N518" s="10" t="s">
        <v>604</v>
      </c>
      <c r="O518" s="134"/>
      <c r="P518" s="15" t="s">
        <v>2577</v>
      </c>
      <c r="Q518" s="11"/>
      <c r="R518" s="10"/>
      <c r="S518" s="10" t="s">
        <v>536</v>
      </c>
      <c r="T518" s="10" t="s">
        <v>536</v>
      </c>
      <c r="U518" s="10" t="s">
        <v>2580</v>
      </c>
      <c r="V518" s="10">
        <v>3403990000</v>
      </c>
      <c r="W518" s="10" t="s">
        <v>2582</v>
      </c>
      <c r="X518" s="10" t="s">
        <v>3853</v>
      </c>
      <c r="Y518" s="10" t="s">
        <v>604</v>
      </c>
      <c r="Z518" s="10" t="s">
        <v>604</v>
      </c>
      <c r="AA518" s="10" t="s">
        <v>3854</v>
      </c>
    </row>
    <row r="519" spans="1:28" s="14" customFormat="1" ht="13" x14ac:dyDescent="0.35">
      <c r="A519" s="10">
        <v>43100923</v>
      </c>
      <c r="B519" s="10">
        <v>923</v>
      </c>
      <c r="C519" s="11" t="s">
        <v>3855</v>
      </c>
      <c r="D519" s="11"/>
      <c r="E519" s="11"/>
      <c r="F519" s="11" t="s">
        <v>46</v>
      </c>
      <c r="G519" s="10" t="s">
        <v>3642</v>
      </c>
      <c r="H519" s="41" t="s">
        <v>140</v>
      </c>
      <c r="I519" s="41"/>
      <c r="J519" s="10"/>
      <c r="K519" s="10" t="s">
        <v>51</v>
      </c>
      <c r="L519" s="10" t="s">
        <v>67</v>
      </c>
      <c r="M519" s="13" t="s">
        <v>2577</v>
      </c>
      <c r="N519" s="10" t="s">
        <v>604</v>
      </c>
      <c r="O519" s="134"/>
      <c r="P519" s="15" t="s">
        <v>2577</v>
      </c>
      <c r="Q519" s="11"/>
      <c r="R519" s="10"/>
      <c r="S519" s="10" t="s">
        <v>536</v>
      </c>
      <c r="T519" s="10" t="s">
        <v>536</v>
      </c>
      <c r="U519" s="10" t="s">
        <v>2580</v>
      </c>
      <c r="V519" s="10">
        <v>3403990000</v>
      </c>
      <c r="W519" s="10" t="s">
        <v>2582</v>
      </c>
      <c r="X519" s="10" t="s">
        <v>3856</v>
      </c>
      <c r="Y519" s="10" t="s">
        <v>604</v>
      </c>
      <c r="Z519" s="10" t="s">
        <v>604</v>
      </c>
      <c r="AA519" s="10" t="s">
        <v>3857</v>
      </c>
    </row>
    <row r="520" spans="1:28" s="14" customFormat="1" ht="13" x14ac:dyDescent="0.35">
      <c r="A520" s="10">
        <v>43856918</v>
      </c>
      <c r="B520" s="10">
        <v>918</v>
      </c>
      <c r="C520" s="11" t="s">
        <v>3858</v>
      </c>
      <c r="D520" s="11"/>
      <c r="E520" s="11"/>
      <c r="F520" s="11" t="s">
        <v>46</v>
      </c>
      <c r="G520" s="10" t="s">
        <v>3852</v>
      </c>
      <c r="H520" s="41" t="s">
        <v>140</v>
      </c>
      <c r="I520" s="41"/>
      <c r="J520" s="10"/>
      <c r="K520" s="10" t="s">
        <v>51</v>
      </c>
      <c r="L520" s="10" t="s">
        <v>67</v>
      </c>
      <c r="M520" s="13" t="s">
        <v>2577</v>
      </c>
      <c r="N520" s="10" t="s">
        <v>604</v>
      </c>
      <c r="O520" s="134"/>
      <c r="P520" s="15" t="s">
        <v>2577</v>
      </c>
      <c r="Q520" s="11"/>
      <c r="R520" s="10"/>
      <c r="S520" s="10" t="s">
        <v>536</v>
      </c>
      <c r="T520" s="10" t="s">
        <v>536</v>
      </c>
      <c r="U520" s="10" t="s">
        <v>2580</v>
      </c>
      <c r="V520" s="10">
        <v>3403990000</v>
      </c>
      <c r="W520" s="10" t="s">
        <v>2582</v>
      </c>
      <c r="X520" s="10" t="s">
        <v>3859</v>
      </c>
      <c r="Y520" s="10" t="s">
        <v>604</v>
      </c>
      <c r="Z520" s="10" t="s">
        <v>604</v>
      </c>
      <c r="AA520" s="10" t="s">
        <v>3860</v>
      </c>
    </row>
    <row r="521" spans="1:28" s="14" customFormat="1" ht="13" x14ac:dyDescent="0.35">
      <c r="A521" s="10">
        <v>51141916</v>
      </c>
      <c r="B521" s="10">
        <v>916</v>
      </c>
      <c r="C521" s="11" t="s">
        <v>3861</v>
      </c>
      <c r="D521" s="11"/>
      <c r="E521" s="11"/>
      <c r="F521" s="11" t="s">
        <v>46</v>
      </c>
      <c r="G521" s="10" t="s">
        <v>3862</v>
      </c>
      <c r="H521" s="41" t="s">
        <v>140</v>
      </c>
      <c r="I521" s="41"/>
      <c r="J521" s="10"/>
      <c r="K521" s="10" t="s">
        <v>51</v>
      </c>
      <c r="L521" s="10" t="s">
        <v>67</v>
      </c>
      <c r="M521" s="13" t="s">
        <v>2577</v>
      </c>
      <c r="N521" s="10" t="s">
        <v>604</v>
      </c>
      <c r="O521" s="134"/>
      <c r="P521" s="15" t="s">
        <v>2577</v>
      </c>
      <c r="Q521" s="11"/>
      <c r="R521" s="10"/>
      <c r="S521" s="10" t="s">
        <v>536</v>
      </c>
      <c r="T521" s="10" t="s">
        <v>536</v>
      </c>
      <c r="U521" s="10" t="s">
        <v>2580</v>
      </c>
      <c r="V521" s="10">
        <v>3403990000</v>
      </c>
      <c r="W521" s="10" t="s">
        <v>2582</v>
      </c>
      <c r="X521" s="10" t="s">
        <v>2589</v>
      </c>
      <c r="Y521" s="10" t="s">
        <v>604</v>
      </c>
      <c r="Z521" s="10" t="s">
        <v>604</v>
      </c>
      <c r="AA521" s="10" t="s">
        <v>2592</v>
      </c>
    </row>
    <row r="522" spans="1:28" s="14" customFormat="1" ht="13" x14ac:dyDescent="0.35">
      <c r="A522" s="10">
        <v>51149916</v>
      </c>
      <c r="B522" s="10">
        <v>916</v>
      </c>
      <c r="C522" s="11" t="s">
        <v>3863</v>
      </c>
      <c r="D522" s="11"/>
      <c r="E522" s="11"/>
      <c r="F522" s="11" t="s">
        <v>46</v>
      </c>
      <c r="G522" s="10" t="s">
        <v>3862</v>
      </c>
      <c r="H522" s="41" t="s">
        <v>140</v>
      </c>
      <c r="I522" s="41"/>
      <c r="J522" s="10"/>
      <c r="K522" s="10" t="s">
        <v>51</v>
      </c>
      <c r="L522" s="10" t="s">
        <v>67</v>
      </c>
      <c r="M522" s="13" t="s">
        <v>2577</v>
      </c>
      <c r="N522" s="10" t="s">
        <v>604</v>
      </c>
      <c r="O522" s="134"/>
      <c r="P522" s="15" t="s">
        <v>2577</v>
      </c>
      <c r="Q522" s="11"/>
      <c r="R522" s="10"/>
      <c r="S522" s="10" t="s">
        <v>536</v>
      </c>
      <c r="T522" s="10" t="s">
        <v>536</v>
      </c>
      <c r="U522" s="10" t="s">
        <v>2580</v>
      </c>
      <c r="V522" s="10">
        <v>3403990000</v>
      </c>
      <c r="W522" s="10" t="s">
        <v>2582</v>
      </c>
      <c r="X522" s="10" t="s">
        <v>3864</v>
      </c>
      <c r="Y522" s="10" t="s">
        <v>604</v>
      </c>
      <c r="Z522" s="10" t="s">
        <v>604</v>
      </c>
      <c r="AA522" s="10" t="s">
        <v>3865</v>
      </c>
    </row>
    <row r="523" spans="1:28" s="14" customFormat="1" ht="13" x14ac:dyDescent="0.35">
      <c r="A523" s="10">
        <v>43050918</v>
      </c>
      <c r="B523" s="10">
        <v>918</v>
      </c>
      <c r="C523" s="11" t="s">
        <v>3866</v>
      </c>
      <c r="D523" s="11"/>
      <c r="E523" s="11"/>
      <c r="F523" s="11" t="s">
        <v>46</v>
      </c>
      <c r="G523" s="10" t="s">
        <v>3852</v>
      </c>
      <c r="H523" s="41" t="s">
        <v>140</v>
      </c>
      <c r="I523" s="41"/>
      <c r="J523" s="10"/>
      <c r="K523" s="10" t="s">
        <v>51</v>
      </c>
      <c r="L523" s="10" t="s">
        <v>67</v>
      </c>
      <c r="M523" s="13" t="s">
        <v>2577</v>
      </c>
      <c r="N523" s="10" t="s">
        <v>604</v>
      </c>
      <c r="O523" s="134"/>
      <c r="P523" s="15" t="s">
        <v>2577</v>
      </c>
      <c r="Q523" s="11"/>
      <c r="R523" s="10"/>
      <c r="S523" s="10" t="s">
        <v>536</v>
      </c>
      <c r="T523" s="10" t="s">
        <v>536</v>
      </c>
      <c r="U523" s="10" t="s">
        <v>2580</v>
      </c>
      <c r="V523" s="10">
        <v>3403990000</v>
      </c>
      <c r="W523" s="10" t="s">
        <v>2582</v>
      </c>
      <c r="X523" s="10" t="s">
        <v>3867</v>
      </c>
      <c r="Y523" s="10" t="s">
        <v>604</v>
      </c>
      <c r="Z523" s="10" t="s">
        <v>604</v>
      </c>
      <c r="AA523" s="10" t="s">
        <v>3868</v>
      </c>
    </row>
    <row r="524" spans="1:28" s="14" customFormat="1" ht="13" x14ac:dyDescent="0.35">
      <c r="A524" s="10">
        <v>43020918</v>
      </c>
      <c r="B524" s="10">
        <v>918</v>
      </c>
      <c r="C524" s="11" t="s">
        <v>3869</v>
      </c>
      <c r="D524" s="11"/>
      <c r="E524" s="11"/>
      <c r="F524" s="11" t="s">
        <v>46</v>
      </c>
      <c r="G524" s="10" t="s">
        <v>3852</v>
      </c>
      <c r="H524" s="41" t="s">
        <v>140</v>
      </c>
      <c r="I524" s="41"/>
      <c r="J524" s="10"/>
      <c r="K524" s="10" t="s">
        <v>51</v>
      </c>
      <c r="L524" s="10" t="s">
        <v>67</v>
      </c>
      <c r="M524" s="13" t="s">
        <v>2577</v>
      </c>
      <c r="N524" s="10" t="s">
        <v>604</v>
      </c>
      <c r="O524" s="134"/>
      <c r="P524" s="15" t="s">
        <v>2577</v>
      </c>
      <c r="Q524" s="11"/>
      <c r="R524" s="10"/>
      <c r="S524" s="10" t="s">
        <v>536</v>
      </c>
      <c r="T524" s="10" t="s">
        <v>536</v>
      </c>
      <c r="U524" s="10" t="s">
        <v>2580</v>
      </c>
      <c r="V524" s="10">
        <v>3403990000</v>
      </c>
      <c r="W524" s="10" t="s">
        <v>2582</v>
      </c>
      <c r="X524" s="10" t="s">
        <v>3870</v>
      </c>
      <c r="Y524" s="10" t="s">
        <v>604</v>
      </c>
      <c r="Z524" s="10" t="s">
        <v>604</v>
      </c>
      <c r="AA524" s="10" t="s">
        <v>3871</v>
      </c>
    </row>
    <row r="525" spans="1:28" s="14" customFormat="1" ht="13" x14ac:dyDescent="0.35">
      <c r="A525" s="10">
        <v>41500803</v>
      </c>
      <c r="B525" s="10">
        <v>803</v>
      </c>
      <c r="C525" s="11" t="s">
        <v>3872</v>
      </c>
      <c r="D525" s="11"/>
      <c r="E525" s="11"/>
      <c r="F525" s="11" t="s">
        <v>46</v>
      </c>
      <c r="G525" s="10" t="s">
        <v>1837</v>
      </c>
      <c r="H525" s="41" t="s">
        <v>48</v>
      </c>
      <c r="I525" s="41"/>
      <c r="J525" s="10"/>
      <c r="K525" s="10" t="s">
        <v>66</v>
      </c>
      <c r="L525" s="10" t="s">
        <v>67</v>
      </c>
      <c r="M525" s="13" t="s">
        <v>2577</v>
      </c>
      <c r="N525" s="10" t="s">
        <v>604</v>
      </c>
      <c r="O525" s="134"/>
      <c r="P525" s="15" t="s">
        <v>2577</v>
      </c>
      <c r="Q525" s="11"/>
      <c r="R525" s="10"/>
      <c r="S525" s="10" t="s">
        <v>536</v>
      </c>
      <c r="T525" s="10" t="s">
        <v>536</v>
      </c>
      <c r="U525" s="10" t="s">
        <v>2580</v>
      </c>
      <c r="V525" s="10" t="s">
        <v>604</v>
      </c>
      <c r="W525" s="10" t="s">
        <v>604</v>
      </c>
      <c r="X525" s="10" t="s">
        <v>604</v>
      </c>
      <c r="Y525" s="10" t="s">
        <v>604</v>
      </c>
      <c r="Z525" s="10" t="s">
        <v>604</v>
      </c>
      <c r="AA525" s="10" t="s">
        <v>2581</v>
      </c>
    </row>
    <row r="526" spans="1:28" s="14" customFormat="1" ht="13" x14ac:dyDescent="0.35">
      <c r="A526" s="10">
        <v>41800803</v>
      </c>
      <c r="B526" s="10">
        <v>803</v>
      </c>
      <c r="C526" s="11" t="s">
        <v>3873</v>
      </c>
      <c r="D526" s="11"/>
      <c r="E526" s="11"/>
      <c r="F526" s="11" t="s">
        <v>46</v>
      </c>
      <c r="G526" s="10" t="s">
        <v>1837</v>
      </c>
      <c r="H526" s="41" t="s">
        <v>48</v>
      </c>
      <c r="I526" s="41"/>
      <c r="J526" s="10"/>
      <c r="K526" s="10" t="s">
        <v>66</v>
      </c>
      <c r="L526" s="10" t="s">
        <v>67</v>
      </c>
      <c r="M526" s="13" t="s">
        <v>2577</v>
      </c>
      <c r="N526" s="10" t="s">
        <v>604</v>
      </c>
      <c r="O526" s="134"/>
      <c r="P526" s="15" t="s">
        <v>2577</v>
      </c>
      <c r="Q526" s="11"/>
      <c r="R526" s="10"/>
      <c r="S526" s="10" t="s">
        <v>536</v>
      </c>
      <c r="T526" s="10" t="s">
        <v>536</v>
      </c>
      <c r="U526" s="10" t="s">
        <v>2580</v>
      </c>
      <c r="V526" s="10">
        <v>3824905300</v>
      </c>
      <c r="W526" s="10" t="s">
        <v>604</v>
      </c>
      <c r="X526" s="10" t="s">
        <v>604</v>
      </c>
      <c r="Y526" s="10" t="s">
        <v>604</v>
      </c>
      <c r="Z526" s="10" t="s">
        <v>604</v>
      </c>
      <c r="AA526" s="10" t="s">
        <v>2581</v>
      </c>
    </row>
    <row r="527" spans="1:28" s="14" customFormat="1" ht="13" x14ac:dyDescent="0.35">
      <c r="A527" s="10">
        <v>41001918</v>
      </c>
      <c r="B527" s="10">
        <v>918</v>
      </c>
      <c r="C527" s="11" t="s">
        <v>3874</v>
      </c>
      <c r="D527" s="11"/>
      <c r="E527" s="11"/>
      <c r="F527" s="11" t="s">
        <v>46</v>
      </c>
      <c r="G527" s="10" t="s">
        <v>3852</v>
      </c>
      <c r="H527" s="41" t="s">
        <v>140</v>
      </c>
      <c r="I527" s="41"/>
      <c r="J527" s="10"/>
      <c r="K527" s="10" t="s">
        <v>51</v>
      </c>
      <c r="L527" s="10" t="s">
        <v>67</v>
      </c>
      <c r="M527" s="13" t="s">
        <v>2577</v>
      </c>
      <c r="N527" s="10" t="s">
        <v>604</v>
      </c>
      <c r="O527" s="134"/>
      <c r="P527" s="15" t="s">
        <v>2577</v>
      </c>
      <c r="Q527" s="11"/>
      <c r="R527" s="10"/>
      <c r="S527" s="10" t="s">
        <v>536</v>
      </c>
      <c r="T527" s="10" t="s">
        <v>536</v>
      </c>
      <c r="U527" s="10" t="s">
        <v>2580</v>
      </c>
      <c r="V527" s="10">
        <v>3403990000</v>
      </c>
      <c r="W527" s="10" t="s">
        <v>2582</v>
      </c>
      <c r="X527" s="10" t="s">
        <v>3875</v>
      </c>
      <c r="Y527" s="10" t="s">
        <v>604</v>
      </c>
      <c r="Z527" s="10" t="s">
        <v>604</v>
      </c>
      <c r="AA527" s="10" t="s">
        <v>3876</v>
      </c>
    </row>
    <row r="528" spans="1:28" s="14" customFormat="1" ht="13" x14ac:dyDescent="0.35">
      <c r="A528" s="10">
        <v>43889918</v>
      </c>
      <c r="B528" s="10">
        <v>918</v>
      </c>
      <c r="C528" s="11" t="s">
        <v>3877</v>
      </c>
      <c r="D528" s="11"/>
      <c r="E528" s="11"/>
      <c r="F528" s="11" t="s">
        <v>46</v>
      </c>
      <c r="G528" s="10" t="s">
        <v>3852</v>
      </c>
      <c r="H528" s="41" t="s">
        <v>140</v>
      </c>
      <c r="I528" s="41"/>
      <c r="J528" s="10"/>
      <c r="K528" s="10" t="s">
        <v>51</v>
      </c>
      <c r="L528" s="10" t="s">
        <v>67</v>
      </c>
      <c r="M528" s="13" t="s">
        <v>2577</v>
      </c>
      <c r="N528" s="10" t="s">
        <v>604</v>
      </c>
      <c r="O528" s="134"/>
      <c r="P528" s="15" t="s">
        <v>2577</v>
      </c>
      <c r="Q528" s="11"/>
      <c r="R528" s="10"/>
      <c r="S528" s="10" t="s">
        <v>536</v>
      </c>
      <c r="T528" s="10" t="s">
        <v>536</v>
      </c>
      <c r="U528" s="10" t="s">
        <v>2580</v>
      </c>
      <c r="V528" s="10">
        <v>3403990000</v>
      </c>
      <c r="W528" s="10" t="s">
        <v>2582</v>
      </c>
      <c r="X528" s="10" t="s">
        <v>3878</v>
      </c>
      <c r="Y528" s="10" t="s">
        <v>604</v>
      </c>
      <c r="Z528" s="10" t="s">
        <v>604</v>
      </c>
      <c r="AA528" s="10" t="s">
        <v>3879</v>
      </c>
    </row>
    <row r="529" spans="1:28" s="14" customFormat="1" ht="13" x14ac:dyDescent="0.35">
      <c r="A529" s="10">
        <v>43889851</v>
      </c>
      <c r="B529" s="10">
        <v>851</v>
      </c>
      <c r="C529" s="11" t="s">
        <v>3880</v>
      </c>
      <c r="D529" s="11"/>
      <c r="E529" s="11"/>
      <c r="F529" s="11" t="s">
        <v>46</v>
      </c>
      <c r="G529" s="10" t="s">
        <v>3852</v>
      </c>
      <c r="H529" s="41" t="s">
        <v>140</v>
      </c>
      <c r="I529" s="41"/>
      <c r="J529" s="10"/>
      <c r="K529" s="10" t="s">
        <v>51</v>
      </c>
      <c r="L529" s="10" t="s">
        <v>67</v>
      </c>
      <c r="M529" s="13" t="s">
        <v>2577</v>
      </c>
      <c r="N529" s="10" t="s">
        <v>604</v>
      </c>
      <c r="O529" s="134"/>
      <c r="P529" s="15" t="s">
        <v>2577</v>
      </c>
      <c r="Q529" s="11"/>
      <c r="R529" s="10"/>
      <c r="S529" s="10" t="s">
        <v>536</v>
      </c>
      <c r="T529" s="10" t="s">
        <v>536</v>
      </c>
      <c r="U529" s="10" t="s">
        <v>2580</v>
      </c>
      <c r="V529" s="10" t="s">
        <v>604</v>
      </c>
      <c r="W529" s="10" t="s">
        <v>2582</v>
      </c>
      <c r="X529" s="10" t="s">
        <v>604</v>
      </c>
      <c r="Y529" s="10" t="s">
        <v>604</v>
      </c>
      <c r="Z529" s="10" t="s">
        <v>604</v>
      </c>
      <c r="AA529" s="10" t="s">
        <v>2581</v>
      </c>
    </row>
    <row r="530" spans="1:28" s="14" customFormat="1" ht="13" x14ac:dyDescent="0.35">
      <c r="A530" s="10">
        <v>43885918</v>
      </c>
      <c r="B530" s="10">
        <v>918</v>
      </c>
      <c r="C530" s="11" t="s">
        <v>3881</v>
      </c>
      <c r="D530" s="11"/>
      <c r="E530" s="11"/>
      <c r="F530" s="11" t="s">
        <v>46</v>
      </c>
      <c r="G530" s="10" t="s">
        <v>3852</v>
      </c>
      <c r="H530" s="41" t="s">
        <v>140</v>
      </c>
      <c r="I530" s="41"/>
      <c r="J530" s="10"/>
      <c r="K530" s="10" t="s">
        <v>51</v>
      </c>
      <c r="L530" s="10" t="s">
        <v>67</v>
      </c>
      <c r="M530" s="13" t="s">
        <v>2577</v>
      </c>
      <c r="N530" s="10" t="s">
        <v>604</v>
      </c>
      <c r="O530" s="134"/>
      <c r="P530" s="15" t="s">
        <v>2577</v>
      </c>
      <c r="Q530" s="11"/>
      <c r="R530" s="10"/>
      <c r="S530" s="10" t="s">
        <v>536</v>
      </c>
      <c r="T530" s="10" t="s">
        <v>536</v>
      </c>
      <c r="U530" s="10" t="s">
        <v>2580</v>
      </c>
      <c r="V530" s="10">
        <v>3403990000</v>
      </c>
      <c r="W530" s="10" t="s">
        <v>2582</v>
      </c>
      <c r="X530" s="10" t="s">
        <v>3882</v>
      </c>
      <c r="Y530" s="10" t="s">
        <v>604</v>
      </c>
      <c r="Z530" s="10" t="s">
        <v>604</v>
      </c>
      <c r="AA530" s="10" t="s">
        <v>3883</v>
      </c>
    </row>
    <row r="531" spans="1:28" s="14" customFormat="1" ht="13" x14ac:dyDescent="0.35">
      <c r="A531" s="10">
        <v>43878918</v>
      </c>
      <c r="B531" s="10">
        <v>918</v>
      </c>
      <c r="C531" s="11" t="s">
        <v>3884</v>
      </c>
      <c r="D531" s="11"/>
      <c r="E531" s="11"/>
      <c r="F531" s="11" t="s">
        <v>46</v>
      </c>
      <c r="G531" s="10" t="s">
        <v>3852</v>
      </c>
      <c r="H531" s="41" t="s">
        <v>140</v>
      </c>
      <c r="I531" s="41"/>
      <c r="J531" s="10"/>
      <c r="K531" s="10" t="s">
        <v>51</v>
      </c>
      <c r="L531" s="10" t="s">
        <v>67</v>
      </c>
      <c r="M531" s="13" t="s">
        <v>2577</v>
      </c>
      <c r="N531" s="10" t="s">
        <v>604</v>
      </c>
      <c r="O531" s="134"/>
      <c r="P531" s="15" t="s">
        <v>2577</v>
      </c>
      <c r="Q531" s="11"/>
      <c r="R531" s="10"/>
      <c r="S531" s="10" t="s">
        <v>536</v>
      </c>
      <c r="T531" s="10" t="s">
        <v>536</v>
      </c>
      <c r="U531" s="10" t="s">
        <v>2580</v>
      </c>
      <c r="V531" s="10">
        <v>3403990000</v>
      </c>
      <c r="W531" s="10" t="s">
        <v>2582</v>
      </c>
      <c r="X531" s="10" t="s">
        <v>3885</v>
      </c>
      <c r="Y531" s="10" t="s">
        <v>604</v>
      </c>
      <c r="Z531" s="10" t="s">
        <v>604</v>
      </c>
      <c r="AA531" s="10" t="s">
        <v>3886</v>
      </c>
    </row>
    <row r="532" spans="1:28" s="14" customFormat="1" ht="13" x14ac:dyDescent="0.35">
      <c r="A532" s="10">
        <v>43878851</v>
      </c>
      <c r="B532" s="10">
        <v>851</v>
      </c>
      <c r="C532" s="11" t="s">
        <v>3887</v>
      </c>
      <c r="D532" s="11"/>
      <c r="E532" s="11"/>
      <c r="F532" s="11" t="s">
        <v>46</v>
      </c>
      <c r="G532" s="10" t="s">
        <v>163</v>
      </c>
      <c r="H532" s="41" t="s">
        <v>164</v>
      </c>
      <c r="I532" s="41"/>
      <c r="J532" s="10"/>
      <c r="K532" s="10" t="s">
        <v>51</v>
      </c>
      <c r="L532" s="10" t="s">
        <v>67</v>
      </c>
      <c r="M532" s="13" t="s">
        <v>2577</v>
      </c>
      <c r="N532" s="10" t="s">
        <v>604</v>
      </c>
      <c r="O532" s="134"/>
      <c r="P532" s="15" t="s">
        <v>2577</v>
      </c>
      <c r="Q532" s="11"/>
      <c r="R532" s="10"/>
      <c r="S532" s="10" t="s">
        <v>536</v>
      </c>
      <c r="T532" s="10" t="s">
        <v>536</v>
      </c>
      <c r="U532" s="10" t="s">
        <v>2580</v>
      </c>
      <c r="V532" s="10" t="s">
        <v>604</v>
      </c>
      <c r="W532" s="10" t="s">
        <v>2582</v>
      </c>
      <c r="X532" s="10" t="s">
        <v>604</v>
      </c>
      <c r="Y532" s="10" t="s">
        <v>604</v>
      </c>
      <c r="Z532" s="10" t="s">
        <v>604</v>
      </c>
      <c r="AA532" s="10" t="s">
        <v>2581</v>
      </c>
    </row>
    <row r="533" spans="1:28" s="14" customFormat="1" ht="13" x14ac:dyDescent="0.35">
      <c r="A533" s="10">
        <v>43886918</v>
      </c>
      <c r="B533" s="10">
        <v>918</v>
      </c>
      <c r="C533" s="11" t="s">
        <v>3888</v>
      </c>
      <c r="D533" s="11"/>
      <c r="E533" s="11"/>
      <c r="F533" s="11" t="s">
        <v>46</v>
      </c>
      <c r="G533" s="10" t="s">
        <v>3852</v>
      </c>
      <c r="H533" s="41" t="s">
        <v>140</v>
      </c>
      <c r="I533" s="41"/>
      <c r="J533" s="10"/>
      <c r="K533" s="10" t="s">
        <v>51</v>
      </c>
      <c r="L533" s="10" t="s">
        <v>67</v>
      </c>
      <c r="M533" s="13" t="s">
        <v>2577</v>
      </c>
      <c r="N533" s="10" t="s">
        <v>604</v>
      </c>
      <c r="O533" s="134"/>
      <c r="P533" s="15" t="s">
        <v>2577</v>
      </c>
      <c r="Q533" s="11"/>
      <c r="R533" s="10"/>
      <c r="S533" s="10" t="s">
        <v>536</v>
      </c>
      <c r="T533" s="10" t="s">
        <v>536</v>
      </c>
      <c r="U533" s="10" t="s">
        <v>2580</v>
      </c>
      <c r="V533" s="10">
        <v>3403990000</v>
      </c>
      <c r="W533" s="10" t="s">
        <v>2582</v>
      </c>
      <c r="X533" s="10" t="s">
        <v>3889</v>
      </c>
      <c r="Y533" s="10" t="s">
        <v>604</v>
      </c>
      <c r="Z533" s="10" t="s">
        <v>604</v>
      </c>
      <c r="AA533" s="10" t="s">
        <v>3890</v>
      </c>
    </row>
    <row r="534" spans="1:28" s="14" customFormat="1" ht="13" x14ac:dyDescent="0.35">
      <c r="A534" s="10">
        <v>43810918</v>
      </c>
      <c r="B534" s="10">
        <v>918</v>
      </c>
      <c r="C534" s="11" t="s">
        <v>3891</v>
      </c>
      <c r="D534" s="11"/>
      <c r="E534" s="11"/>
      <c r="F534" s="11" t="s">
        <v>46</v>
      </c>
      <c r="G534" s="10" t="s">
        <v>3852</v>
      </c>
      <c r="H534" s="41" t="s">
        <v>140</v>
      </c>
      <c r="I534" s="41"/>
      <c r="J534" s="10"/>
      <c r="K534" s="10" t="s">
        <v>51</v>
      </c>
      <c r="L534" s="10" t="s">
        <v>67</v>
      </c>
      <c r="M534" s="13" t="s">
        <v>2577</v>
      </c>
      <c r="N534" s="10" t="s">
        <v>604</v>
      </c>
      <c r="O534" s="134"/>
      <c r="P534" s="15" t="s">
        <v>2577</v>
      </c>
      <c r="Q534" s="11"/>
      <c r="R534" s="10"/>
      <c r="S534" s="10" t="s">
        <v>536</v>
      </c>
      <c r="T534" s="10" t="s">
        <v>536</v>
      </c>
      <c r="U534" s="10" t="s">
        <v>2580</v>
      </c>
      <c r="V534" s="10">
        <v>3403990000</v>
      </c>
      <c r="W534" s="10" t="s">
        <v>2582</v>
      </c>
      <c r="X534" s="10" t="s">
        <v>3892</v>
      </c>
      <c r="Y534" s="10" t="s">
        <v>604</v>
      </c>
      <c r="Z534" s="10" t="s">
        <v>604</v>
      </c>
      <c r="AA534" s="10" t="s">
        <v>3893</v>
      </c>
    </row>
    <row r="535" spans="1:28" s="14" customFormat="1" ht="13" x14ac:dyDescent="0.35">
      <c r="A535" s="10">
        <v>43930918</v>
      </c>
      <c r="B535" s="10">
        <v>918</v>
      </c>
      <c r="C535" s="11" t="s">
        <v>3894</v>
      </c>
      <c r="D535" s="11"/>
      <c r="E535" s="11"/>
      <c r="F535" s="11" t="s">
        <v>46</v>
      </c>
      <c r="G535" s="10" t="s">
        <v>3852</v>
      </c>
      <c r="H535" s="41" t="s">
        <v>140</v>
      </c>
      <c r="I535" s="41"/>
      <c r="J535" s="10"/>
      <c r="K535" s="10" t="s">
        <v>51</v>
      </c>
      <c r="L535" s="10" t="s">
        <v>67</v>
      </c>
      <c r="M535" s="13" t="s">
        <v>2577</v>
      </c>
      <c r="N535" s="10" t="s">
        <v>604</v>
      </c>
      <c r="O535" s="134"/>
      <c r="P535" s="15" t="s">
        <v>2577</v>
      </c>
      <c r="Q535" s="11"/>
      <c r="R535" s="10"/>
      <c r="S535" s="10" t="s">
        <v>536</v>
      </c>
      <c r="T535" s="10" t="s">
        <v>536</v>
      </c>
      <c r="U535" s="10" t="s">
        <v>2580</v>
      </c>
      <c r="V535" s="10">
        <v>3403990000</v>
      </c>
      <c r="W535" s="10" t="s">
        <v>2582</v>
      </c>
      <c r="X535" s="10" t="s">
        <v>3895</v>
      </c>
      <c r="Y535" s="10" t="s">
        <v>604</v>
      </c>
      <c r="Z535" s="10" t="s">
        <v>604</v>
      </c>
      <c r="AA535" s="10" t="s">
        <v>3896</v>
      </c>
    </row>
    <row r="536" spans="1:28" s="14" customFormat="1" ht="13" x14ac:dyDescent="0.35">
      <c r="A536" s="10">
        <v>43930851</v>
      </c>
      <c r="B536" s="10">
        <v>851</v>
      </c>
      <c r="C536" s="11" t="s">
        <v>3897</v>
      </c>
      <c r="D536" s="11"/>
      <c r="E536" s="11"/>
      <c r="F536" s="11" t="s">
        <v>46</v>
      </c>
      <c r="G536" s="10" t="s">
        <v>163</v>
      </c>
      <c r="H536" s="41" t="s">
        <v>164</v>
      </c>
      <c r="I536" s="41"/>
      <c r="J536" s="10"/>
      <c r="K536" s="10" t="s">
        <v>51</v>
      </c>
      <c r="L536" s="10" t="s">
        <v>67</v>
      </c>
      <c r="M536" s="13" t="s">
        <v>2577</v>
      </c>
      <c r="N536" s="10" t="s">
        <v>604</v>
      </c>
      <c r="O536" s="134"/>
      <c r="P536" s="15" t="s">
        <v>2577</v>
      </c>
      <c r="Q536" s="11"/>
      <c r="R536" s="10"/>
      <c r="S536" s="10" t="s">
        <v>536</v>
      </c>
      <c r="T536" s="10" t="s">
        <v>536</v>
      </c>
      <c r="U536" s="10" t="s">
        <v>2580</v>
      </c>
      <c r="V536" s="10">
        <v>3403990000</v>
      </c>
      <c r="W536" s="10" t="s">
        <v>2582</v>
      </c>
      <c r="X536" s="10" t="s">
        <v>604</v>
      </c>
      <c r="Y536" s="10" t="s">
        <v>604</v>
      </c>
      <c r="Z536" s="10" t="s">
        <v>604</v>
      </c>
      <c r="AA536" s="10" t="s">
        <v>2581</v>
      </c>
    </row>
    <row r="537" spans="1:28" s="14" customFormat="1" ht="13" x14ac:dyDescent="0.35">
      <c r="A537" s="10">
        <v>43915918</v>
      </c>
      <c r="B537" s="10">
        <v>918</v>
      </c>
      <c r="C537" s="11" t="s">
        <v>3898</v>
      </c>
      <c r="D537" s="11"/>
      <c r="E537" s="11"/>
      <c r="F537" s="11" t="s">
        <v>46</v>
      </c>
      <c r="G537" s="10" t="s">
        <v>3852</v>
      </c>
      <c r="H537" s="41" t="s">
        <v>140</v>
      </c>
      <c r="I537" s="41"/>
      <c r="J537" s="10"/>
      <c r="K537" s="10" t="s">
        <v>51</v>
      </c>
      <c r="L537" s="10" t="s">
        <v>67</v>
      </c>
      <c r="M537" s="13" t="s">
        <v>2577</v>
      </c>
      <c r="N537" s="10" t="s">
        <v>604</v>
      </c>
      <c r="O537" s="134"/>
      <c r="P537" s="15" t="s">
        <v>2577</v>
      </c>
      <c r="Q537" s="11"/>
      <c r="R537" s="10"/>
      <c r="S537" s="10" t="s">
        <v>536</v>
      </c>
      <c r="T537" s="10" t="s">
        <v>536</v>
      </c>
      <c r="U537" s="10" t="s">
        <v>2580</v>
      </c>
      <c r="V537" s="10">
        <v>3403990000</v>
      </c>
      <c r="W537" s="10" t="s">
        <v>2582</v>
      </c>
      <c r="X537" s="10" t="s">
        <v>3899</v>
      </c>
      <c r="Y537" s="10" t="s">
        <v>604</v>
      </c>
      <c r="Z537" s="10" t="s">
        <v>604</v>
      </c>
      <c r="AA537" s="10" t="s">
        <v>3900</v>
      </c>
    </row>
    <row r="538" spans="1:28" s="14" customFormat="1" ht="13" x14ac:dyDescent="0.35">
      <c r="A538" s="10">
        <v>43904918</v>
      </c>
      <c r="B538" s="10">
        <v>918</v>
      </c>
      <c r="C538" s="11" t="s">
        <v>3901</v>
      </c>
      <c r="D538" s="11"/>
      <c r="E538" s="11"/>
      <c r="F538" s="11" t="s">
        <v>46</v>
      </c>
      <c r="G538" s="10" t="s">
        <v>3852</v>
      </c>
      <c r="H538" s="41" t="s">
        <v>140</v>
      </c>
      <c r="I538" s="41"/>
      <c r="J538" s="10"/>
      <c r="K538" s="10" t="s">
        <v>51</v>
      </c>
      <c r="L538" s="10" t="s">
        <v>67</v>
      </c>
      <c r="M538" s="13" t="s">
        <v>2577</v>
      </c>
      <c r="N538" s="10" t="s">
        <v>604</v>
      </c>
      <c r="O538" s="134"/>
      <c r="P538" s="15" t="s">
        <v>2577</v>
      </c>
      <c r="Q538" s="11"/>
      <c r="R538" s="10"/>
      <c r="S538" s="10" t="s">
        <v>536</v>
      </c>
      <c r="T538" s="10" t="s">
        <v>536</v>
      </c>
      <c r="U538" s="10" t="s">
        <v>2580</v>
      </c>
      <c r="V538" s="10">
        <v>3403990000</v>
      </c>
      <c r="W538" s="10" t="s">
        <v>2582</v>
      </c>
      <c r="X538" s="10" t="s">
        <v>3902</v>
      </c>
      <c r="Y538" s="10" t="s">
        <v>604</v>
      </c>
      <c r="Z538" s="10" t="s">
        <v>604</v>
      </c>
      <c r="AA538" s="10" t="s">
        <v>3903</v>
      </c>
    </row>
    <row r="539" spans="1:28" s="14" customFormat="1" ht="13" x14ac:dyDescent="0.35">
      <c r="A539" s="10">
        <v>43890918</v>
      </c>
      <c r="B539" s="10">
        <v>918</v>
      </c>
      <c r="C539" s="11" t="s">
        <v>3904</v>
      </c>
      <c r="D539" s="11"/>
      <c r="E539" s="11"/>
      <c r="F539" s="11" t="s">
        <v>46</v>
      </c>
      <c r="G539" s="10" t="s">
        <v>3852</v>
      </c>
      <c r="H539" s="41" t="s">
        <v>140</v>
      </c>
      <c r="I539" s="41"/>
      <c r="J539" s="10"/>
      <c r="K539" s="10" t="s">
        <v>51</v>
      </c>
      <c r="L539" s="10" t="s">
        <v>67</v>
      </c>
      <c r="M539" s="13" t="s">
        <v>2577</v>
      </c>
      <c r="N539" s="10" t="s">
        <v>604</v>
      </c>
      <c r="O539" s="134"/>
      <c r="P539" s="15" t="s">
        <v>2577</v>
      </c>
      <c r="Q539" s="11"/>
      <c r="R539" s="10"/>
      <c r="S539" s="10" t="s">
        <v>536</v>
      </c>
      <c r="T539" s="10" t="s">
        <v>536</v>
      </c>
      <c r="U539" s="10" t="s">
        <v>2580</v>
      </c>
      <c r="V539" s="10">
        <v>3403990000</v>
      </c>
      <c r="W539" s="10" t="s">
        <v>2582</v>
      </c>
      <c r="X539" s="10" t="s">
        <v>3905</v>
      </c>
      <c r="Y539" s="10" t="s">
        <v>604</v>
      </c>
      <c r="Z539" s="10" t="s">
        <v>604</v>
      </c>
      <c r="AA539" s="10" t="s">
        <v>3906</v>
      </c>
    </row>
    <row r="540" spans="1:28" s="14" customFormat="1" ht="13" x14ac:dyDescent="0.35">
      <c r="A540" s="10">
        <v>52600916</v>
      </c>
      <c r="B540" s="10">
        <v>916</v>
      </c>
      <c r="C540" s="11" t="s">
        <v>3907</v>
      </c>
      <c r="D540" s="11"/>
      <c r="E540" s="11"/>
      <c r="F540" s="11" t="s">
        <v>46</v>
      </c>
      <c r="G540" s="10" t="s">
        <v>3862</v>
      </c>
      <c r="H540" s="41" t="s">
        <v>140</v>
      </c>
      <c r="I540" s="41"/>
      <c r="J540" s="10"/>
      <c r="K540" s="10" t="s">
        <v>51</v>
      </c>
      <c r="L540" s="10" t="s">
        <v>67</v>
      </c>
      <c r="M540" s="13" t="s">
        <v>2577</v>
      </c>
      <c r="N540" s="10" t="s">
        <v>604</v>
      </c>
      <c r="O540" s="134"/>
      <c r="P540" s="15" t="s">
        <v>2577</v>
      </c>
      <c r="Q540" s="11"/>
      <c r="R540" s="10"/>
      <c r="S540" s="10" t="s">
        <v>536</v>
      </c>
      <c r="T540" s="10" t="s">
        <v>536</v>
      </c>
      <c r="U540" s="10" t="s">
        <v>2580</v>
      </c>
      <c r="V540" s="10">
        <v>3403990000</v>
      </c>
      <c r="W540" s="10" t="s">
        <v>2582</v>
      </c>
      <c r="X540" s="10" t="s">
        <v>3908</v>
      </c>
      <c r="Y540" s="10" t="s">
        <v>604</v>
      </c>
      <c r="Z540" s="10" t="s">
        <v>604</v>
      </c>
      <c r="AA540" s="10" t="s">
        <v>3909</v>
      </c>
    </row>
    <row r="541" spans="1:28" s="14" customFormat="1" ht="13" x14ac:dyDescent="0.35">
      <c r="A541" s="10">
        <v>51144916</v>
      </c>
      <c r="B541" s="10">
        <v>916</v>
      </c>
      <c r="C541" s="11" t="s">
        <v>3910</v>
      </c>
      <c r="D541" s="11"/>
      <c r="E541" s="11"/>
      <c r="F541" s="11" t="s">
        <v>46</v>
      </c>
      <c r="G541" s="10" t="s">
        <v>3862</v>
      </c>
      <c r="H541" s="41" t="s">
        <v>140</v>
      </c>
      <c r="I541" s="41"/>
      <c r="J541" s="10"/>
      <c r="K541" s="10" t="s">
        <v>51</v>
      </c>
      <c r="L541" s="10" t="s">
        <v>67</v>
      </c>
      <c r="M541" s="13" t="s">
        <v>2577</v>
      </c>
      <c r="N541" s="10" t="s">
        <v>604</v>
      </c>
      <c r="O541" s="134"/>
      <c r="P541" s="15" t="s">
        <v>2577</v>
      </c>
      <c r="Q541" s="11"/>
      <c r="R541" s="10"/>
      <c r="S541" s="10" t="s">
        <v>536</v>
      </c>
      <c r="T541" s="10" t="s">
        <v>536</v>
      </c>
      <c r="U541" s="10" t="s">
        <v>2580</v>
      </c>
      <c r="V541" s="10">
        <v>3403990000</v>
      </c>
      <c r="W541" s="10" t="s">
        <v>2582</v>
      </c>
      <c r="X541" s="10" t="s">
        <v>3911</v>
      </c>
      <c r="Y541" s="10" t="s">
        <v>604</v>
      </c>
      <c r="Z541" s="10" t="s">
        <v>604</v>
      </c>
      <c r="AA541" s="10" t="s">
        <v>3912</v>
      </c>
    </row>
    <row r="542" spans="1:28" s="14" customFormat="1" ht="13" x14ac:dyDescent="0.35">
      <c r="A542" s="10">
        <v>51138916</v>
      </c>
      <c r="B542" s="10">
        <v>916</v>
      </c>
      <c r="C542" s="11" t="s">
        <v>3913</v>
      </c>
      <c r="D542" s="11"/>
      <c r="E542" s="11"/>
      <c r="F542" s="11" t="s">
        <v>46</v>
      </c>
      <c r="G542" s="10" t="s">
        <v>3862</v>
      </c>
      <c r="H542" s="41" t="s">
        <v>140</v>
      </c>
      <c r="I542" s="41"/>
      <c r="J542" s="10"/>
      <c r="K542" s="10" t="s">
        <v>51</v>
      </c>
      <c r="L542" s="10" t="s">
        <v>67</v>
      </c>
      <c r="M542" s="13" t="s">
        <v>2577</v>
      </c>
      <c r="N542" s="10" t="s">
        <v>604</v>
      </c>
      <c r="O542" s="134"/>
      <c r="P542" s="15" t="s">
        <v>2577</v>
      </c>
      <c r="Q542" s="11"/>
      <c r="R542" s="10"/>
      <c r="S542" s="10" t="s">
        <v>536</v>
      </c>
      <c r="T542" s="10" t="s">
        <v>536</v>
      </c>
      <c r="U542" s="10" t="s">
        <v>2580</v>
      </c>
      <c r="V542" s="10">
        <v>3403990000</v>
      </c>
      <c r="W542" s="10" t="s">
        <v>2582</v>
      </c>
      <c r="X542" s="10" t="s">
        <v>3914</v>
      </c>
      <c r="Y542" s="10" t="s">
        <v>604</v>
      </c>
      <c r="Z542" s="10" t="s">
        <v>604</v>
      </c>
      <c r="AA542" s="10" t="s">
        <v>3915</v>
      </c>
    </row>
    <row r="543" spans="1:28" s="14" customFormat="1" ht="13" x14ac:dyDescent="0.35">
      <c r="A543" s="10">
        <v>43935838</v>
      </c>
      <c r="B543" s="10">
        <v>838</v>
      </c>
      <c r="C543" s="11" t="s">
        <v>3916</v>
      </c>
      <c r="D543" s="11"/>
      <c r="E543" s="11"/>
      <c r="F543" s="11" t="s">
        <v>46</v>
      </c>
      <c r="G543" s="10" t="s">
        <v>3917</v>
      </c>
      <c r="H543" s="41" t="s">
        <v>140</v>
      </c>
      <c r="I543" s="41"/>
      <c r="J543" s="10"/>
      <c r="K543" s="10" t="s">
        <v>51</v>
      </c>
      <c r="L543" s="10" t="s">
        <v>67</v>
      </c>
      <c r="M543" s="13" t="s">
        <v>2577</v>
      </c>
      <c r="N543" s="10" t="s">
        <v>604</v>
      </c>
      <c r="O543" s="134"/>
      <c r="P543" s="15" t="s">
        <v>2577</v>
      </c>
      <c r="Q543" s="11"/>
      <c r="R543" s="10"/>
      <c r="S543" s="10" t="s">
        <v>536</v>
      </c>
      <c r="T543" s="10" t="s">
        <v>536</v>
      </c>
      <c r="U543" s="10" t="s">
        <v>2580</v>
      </c>
      <c r="V543" s="10">
        <v>3403990000</v>
      </c>
      <c r="W543" s="10" t="s">
        <v>2582</v>
      </c>
      <c r="X543" s="10" t="s">
        <v>3918</v>
      </c>
      <c r="Y543" s="10" t="s">
        <v>604</v>
      </c>
      <c r="Z543" s="10" t="s">
        <v>604</v>
      </c>
      <c r="AA543" s="10" t="s">
        <v>3919</v>
      </c>
    </row>
    <row r="544" spans="1:28" s="14" customFormat="1" ht="13" x14ac:dyDescent="0.35">
      <c r="A544" s="10">
        <v>42727849</v>
      </c>
      <c r="B544" s="10">
        <v>849</v>
      </c>
      <c r="C544" s="11" t="s">
        <v>3920</v>
      </c>
      <c r="D544" s="11"/>
      <c r="E544" s="11"/>
      <c r="F544" s="11" t="s">
        <v>46</v>
      </c>
      <c r="G544" s="10" t="s">
        <v>47</v>
      </c>
      <c r="H544" s="41" t="s">
        <v>48</v>
      </c>
      <c r="I544" s="41" t="s">
        <v>145</v>
      </c>
      <c r="J544" s="10" t="s">
        <v>65</v>
      </c>
      <c r="K544" s="10" t="s">
        <v>51</v>
      </c>
      <c r="L544" s="10" t="s">
        <v>67</v>
      </c>
      <c r="M544" s="13" t="s">
        <v>2577</v>
      </c>
      <c r="N544" s="10" t="s">
        <v>53</v>
      </c>
      <c r="O544" s="134"/>
      <c r="P544" s="15" t="s">
        <v>2577</v>
      </c>
      <c r="Q544" s="11"/>
      <c r="R544" s="10"/>
      <c r="S544" s="10" t="s">
        <v>536</v>
      </c>
      <c r="T544" s="10" t="s">
        <v>536</v>
      </c>
      <c r="U544" s="10" t="s">
        <v>2580</v>
      </c>
      <c r="V544" s="10" t="s">
        <v>604</v>
      </c>
      <c r="W544" s="10" t="s">
        <v>2582</v>
      </c>
      <c r="X544" s="10" t="s">
        <v>604</v>
      </c>
      <c r="Y544" s="10" t="s">
        <v>604</v>
      </c>
      <c r="Z544" s="10" t="s">
        <v>604</v>
      </c>
      <c r="AA544" s="10" t="s">
        <v>2581</v>
      </c>
      <c r="AB544" s="14" t="s">
        <v>316</v>
      </c>
    </row>
    <row r="545" spans="1:27" s="14" customFormat="1" ht="13" x14ac:dyDescent="0.35">
      <c r="A545" s="10">
        <v>51127919</v>
      </c>
      <c r="B545" s="10">
        <v>919</v>
      </c>
      <c r="C545" s="11" t="s">
        <v>3921</v>
      </c>
      <c r="D545" s="11"/>
      <c r="E545" s="11"/>
      <c r="F545" s="11" t="s">
        <v>46</v>
      </c>
      <c r="G545" s="10" t="s">
        <v>3295</v>
      </c>
      <c r="H545" s="41" t="s">
        <v>140</v>
      </c>
      <c r="I545" s="41"/>
      <c r="J545" s="10"/>
      <c r="K545" s="10" t="s">
        <v>66</v>
      </c>
      <c r="L545" s="10" t="s">
        <v>67</v>
      </c>
      <c r="M545" s="13" t="s">
        <v>2577</v>
      </c>
      <c r="N545" s="10" t="s">
        <v>53</v>
      </c>
      <c r="O545" s="134"/>
      <c r="P545" s="15" t="s">
        <v>2577</v>
      </c>
      <c r="Q545" s="11"/>
      <c r="R545" s="10"/>
      <c r="S545" s="10" t="s">
        <v>536</v>
      </c>
      <c r="T545" s="10" t="s">
        <v>536</v>
      </c>
      <c r="U545" s="10" t="s">
        <v>2580</v>
      </c>
      <c r="V545" s="10" t="s">
        <v>604</v>
      </c>
      <c r="W545" s="10" t="s">
        <v>604</v>
      </c>
      <c r="X545" s="10" t="s">
        <v>604</v>
      </c>
      <c r="Y545" s="10" t="s">
        <v>604</v>
      </c>
      <c r="Z545" s="10" t="s">
        <v>604</v>
      </c>
      <c r="AA545" s="10" t="s">
        <v>2581</v>
      </c>
    </row>
    <row r="546" spans="1:27" s="14" customFormat="1" ht="13" x14ac:dyDescent="0.35">
      <c r="A546" s="10">
        <v>51127922</v>
      </c>
      <c r="B546" s="10">
        <v>922</v>
      </c>
      <c r="C546" s="11" t="s">
        <v>3922</v>
      </c>
      <c r="D546" s="11"/>
      <c r="E546" s="11"/>
      <c r="F546" s="11" t="s">
        <v>46</v>
      </c>
      <c r="G546" s="10" t="s">
        <v>3180</v>
      </c>
      <c r="H546" s="41" t="s">
        <v>140</v>
      </c>
      <c r="I546" s="41"/>
      <c r="J546" s="10"/>
      <c r="K546" s="10" t="s">
        <v>66</v>
      </c>
      <c r="L546" s="10" t="s">
        <v>67</v>
      </c>
      <c r="M546" s="13" t="s">
        <v>2577</v>
      </c>
      <c r="N546" s="10" t="s">
        <v>53</v>
      </c>
      <c r="O546" s="134"/>
      <c r="P546" s="15" t="s">
        <v>2577</v>
      </c>
      <c r="Q546" s="11"/>
      <c r="R546" s="10"/>
      <c r="S546" s="10" t="s">
        <v>536</v>
      </c>
      <c r="T546" s="10" t="s">
        <v>536</v>
      </c>
      <c r="U546" s="10" t="s">
        <v>2580</v>
      </c>
      <c r="V546" s="10">
        <v>2710199900</v>
      </c>
      <c r="W546" s="10" t="s">
        <v>604</v>
      </c>
      <c r="X546" s="10" t="s">
        <v>604</v>
      </c>
      <c r="Y546" s="10" t="s">
        <v>604</v>
      </c>
      <c r="Z546" s="10" t="s">
        <v>604</v>
      </c>
      <c r="AA546" s="10" t="s">
        <v>2581</v>
      </c>
    </row>
    <row r="547" spans="1:27" s="14" customFormat="1" ht="13" x14ac:dyDescent="0.35">
      <c r="A547" s="10">
        <v>51127888</v>
      </c>
      <c r="B547" s="10">
        <v>888</v>
      </c>
      <c r="C547" s="11" t="s">
        <v>3923</v>
      </c>
      <c r="D547" s="11"/>
      <c r="E547" s="11"/>
      <c r="F547" s="11" t="s">
        <v>46</v>
      </c>
      <c r="G547" s="10" t="s">
        <v>431</v>
      </c>
      <c r="H547" s="41" t="s">
        <v>48</v>
      </c>
      <c r="I547" s="41"/>
      <c r="J547" s="10"/>
      <c r="K547" s="10" t="s">
        <v>66</v>
      </c>
      <c r="L547" s="10" t="s">
        <v>67</v>
      </c>
      <c r="M547" s="13" t="s">
        <v>2577</v>
      </c>
      <c r="N547" s="10" t="s">
        <v>53</v>
      </c>
      <c r="O547" s="134"/>
      <c r="P547" s="15" t="s">
        <v>2577</v>
      </c>
      <c r="Q547" s="11"/>
      <c r="R547" s="10"/>
      <c r="S547" s="10" t="s">
        <v>536</v>
      </c>
      <c r="T547" s="10" t="s">
        <v>536</v>
      </c>
      <c r="U547" s="10" t="s">
        <v>2580</v>
      </c>
      <c r="V547" s="10">
        <v>2710199900</v>
      </c>
      <c r="W547" s="10" t="s">
        <v>604</v>
      </c>
      <c r="X547" s="10" t="s">
        <v>604</v>
      </c>
      <c r="Y547" s="10" t="s">
        <v>604</v>
      </c>
      <c r="Z547" s="10" t="s">
        <v>604</v>
      </c>
      <c r="AA547" s="10" t="s">
        <v>2581</v>
      </c>
    </row>
    <row r="548" spans="1:27" s="14" customFormat="1" ht="13" x14ac:dyDescent="0.35">
      <c r="A548" s="10">
        <v>49602801</v>
      </c>
      <c r="B548" s="10">
        <v>801</v>
      </c>
      <c r="C548" s="11" t="s">
        <v>3924</v>
      </c>
      <c r="D548" s="11"/>
      <c r="E548" s="11"/>
      <c r="F548" s="11" t="s">
        <v>46</v>
      </c>
      <c r="G548" s="10" t="s">
        <v>79</v>
      </c>
      <c r="H548" s="41" t="s">
        <v>79</v>
      </c>
      <c r="I548" s="41"/>
      <c r="J548" s="10"/>
      <c r="K548" s="10" t="s">
        <v>51</v>
      </c>
      <c r="L548" s="10" t="s">
        <v>52</v>
      </c>
      <c r="M548" s="13" t="s">
        <v>2577</v>
      </c>
      <c r="N548" s="10" t="s">
        <v>53</v>
      </c>
      <c r="O548" s="134"/>
      <c r="P548" s="15" t="s">
        <v>2577</v>
      </c>
      <c r="Q548" s="11"/>
      <c r="R548" s="10"/>
      <c r="S548" s="10" t="s">
        <v>536</v>
      </c>
      <c r="T548" s="10" t="s">
        <v>536</v>
      </c>
      <c r="U548" s="10" t="s">
        <v>2580</v>
      </c>
      <c r="V548" s="10">
        <v>3819000000</v>
      </c>
      <c r="W548" s="10" t="s">
        <v>2582</v>
      </c>
      <c r="X548" s="10" t="s">
        <v>3925</v>
      </c>
      <c r="Y548" s="10" t="s">
        <v>391</v>
      </c>
      <c r="Z548" s="10" t="s">
        <v>604</v>
      </c>
      <c r="AA548" s="10" t="s">
        <v>3926</v>
      </c>
    </row>
    <row r="549" spans="1:27" s="14" customFormat="1" ht="13" x14ac:dyDescent="0.35">
      <c r="A549" s="10">
        <v>49602849</v>
      </c>
      <c r="B549" s="10">
        <v>849</v>
      </c>
      <c r="C549" s="11" t="s">
        <v>3927</v>
      </c>
      <c r="D549" s="11"/>
      <c r="E549" s="11"/>
      <c r="F549" s="11" t="s">
        <v>46</v>
      </c>
      <c r="G549" s="10" t="s">
        <v>3928</v>
      </c>
      <c r="H549" s="41" t="s">
        <v>140</v>
      </c>
      <c r="I549" s="41"/>
      <c r="J549" s="10"/>
      <c r="K549" s="10" t="s">
        <v>51</v>
      </c>
      <c r="L549" s="10" t="s">
        <v>67</v>
      </c>
      <c r="M549" s="13" t="s">
        <v>2577</v>
      </c>
      <c r="N549" s="10" t="s">
        <v>53</v>
      </c>
      <c r="O549" s="134"/>
      <c r="P549" s="15" t="s">
        <v>2577</v>
      </c>
      <c r="Q549" s="11"/>
      <c r="R549" s="10"/>
      <c r="S549" s="10" t="s">
        <v>536</v>
      </c>
      <c r="T549" s="10" t="s">
        <v>536</v>
      </c>
      <c r="U549" s="10" t="s">
        <v>2580</v>
      </c>
      <c r="V549" s="10" t="s">
        <v>604</v>
      </c>
      <c r="W549" s="10" t="s">
        <v>2582</v>
      </c>
      <c r="X549" s="10" t="s">
        <v>604</v>
      </c>
      <c r="Y549" s="10" t="s">
        <v>604</v>
      </c>
      <c r="Z549" s="10" t="s">
        <v>604</v>
      </c>
      <c r="AA549" s="10" t="s">
        <v>2581</v>
      </c>
    </row>
    <row r="550" spans="1:27" s="14" customFormat="1" ht="13" x14ac:dyDescent="0.35">
      <c r="A550" s="10">
        <v>48680801</v>
      </c>
      <c r="B550" s="10">
        <v>801</v>
      </c>
      <c r="C550" s="11" t="s">
        <v>3929</v>
      </c>
      <c r="D550" s="11"/>
      <c r="E550" s="11"/>
      <c r="F550" s="11" t="s">
        <v>46</v>
      </c>
      <c r="G550" s="10" t="s">
        <v>79</v>
      </c>
      <c r="H550" s="41" t="s">
        <v>79</v>
      </c>
      <c r="I550" s="41"/>
      <c r="J550" s="10"/>
      <c r="K550" s="10" t="s">
        <v>66</v>
      </c>
      <c r="L550" s="10" t="s">
        <v>67</v>
      </c>
      <c r="M550" s="13" t="s">
        <v>2577</v>
      </c>
      <c r="N550" s="10" t="s">
        <v>604</v>
      </c>
      <c r="O550" s="134"/>
      <c r="P550" s="15" t="s">
        <v>2577</v>
      </c>
      <c r="Q550" s="11"/>
      <c r="R550" s="10"/>
      <c r="S550" s="10" t="s">
        <v>536</v>
      </c>
      <c r="T550" s="10" t="s">
        <v>536</v>
      </c>
      <c r="U550" s="10" t="s">
        <v>2580</v>
      </c>
      <c r="V550" s="10" t="s">
        <v>604</v>
      </c>
      <c r="W550" s="10" t="s">
        <v>44</v>
      </c>
      <c r="X550" s="10" t="s">
        <v>604</v>
      </c>
      <c r="Y550" s="10" t="s">
        <v>604</v>
      </c>
      <c r="Z550" s="10" t="s">
        <v>604</v>
      </c>
      <c r="AA550" s="10" t="s">
        <v>2581</v>
      </c>
    </row>
    <row r="551" spans="1:27" s="14" customFormat="1" ht="13" x14ac:dyDescent="0.35">
      <c r="A551" s="10">
        <v>48680803</v>
      </c>
      <c r="B551" s="10">
        <v>803</v>
      </c>
      <c r="C551" s="11" t="s">
        <v>3930</v>
      </c>
      <c r="D551" s="11"/>
      <c r="E551" s="11"/>
      <c r="F551" s="11" t="s">
        <v>46</v>
      </c>
      <c r="G551" s="10" t="s">
        <v>1837</v>
      </c>
      <c r="H551" s="41" t="s">
        <v>48</v>
      </c>
      <c r="I551" s="41"/>
      <c r="J551" s="10"/>
      <c r="K551" s="10" t="s">
        <v>66</v>
      </c>
      <c r="L551" s="10" t="s">
        <v>67</v>
      </c>
      <c r="M551" s="13" t="s">
        <v>2577</v>
      </c>
      <c r="N551" s="10" t="s">
        <v>604</v>
      </c>
      <c r="O551" s="134"/>
      <c r="P551" s="15" t="s">
        <v>2577</v>
      </c>
      <c r="Q551" s="11"/>
      <c r="R551" s="10"/>
      <c r="S551" s="10" t="s">
        <v>536</v>
      </c>
      <c r="T551" s="10" t="s">
        <v>536</v>
      </c>
      <c r="U551" s="10" t="s">
        <v>2580</v>
      </c>
      <c r="V551" s="10">
        <v>2710193200</v>
      </c>
      <c r="W551" s="10" t="s">
        <v>604</v>
      </c>
      <c r="X551" s="10" t="s">
        <v>604</v>
      </c>
      <c r="Y551" s="10" t="s">
        <v>604</v>
      </c>
      <c r="Z551" s="10" t="s">
        <v>604</v>
      </c>
      <c r="AA551" s="10" t="s">
        <v>2581</v>
      </c>
    </row>
    <row r="552" spans="1:27" s="14" customFormat="1" ht="13" x14ac:dyDescent="0.35">
      <c r="A552" s="10">
        <v>48253855</v>
      </c>
      <c r="B552" s="10">
        <v>855</v>
      </c>
      <c r="C552" s="11" t="s">
        <v>3931</v>
      </c>
      <c r="D552" s="11"/>
      <c r="E552" s="11"/>
      <c r="F552" s="11" t="s">
        <v>46</v>
      </c>
      <c r="G552" s="10" t="s">
        <v>163</v>
      </c>
      <c r="H552" s="41" t="s">
        <v>164</v>
      </c>
      <c r="I552" s="41"/>
      <c r="J552" s="10"/>
      <c r="K552" s="10" t="s">
        <v>66</v>
      </c>
      <c r="L552" s="10" t="s">
        <v>67</v>
      </c>
      <c r="M552" s="13" t="s">
        <v>2577</v>
      </c>
      <c r="N552" s="10" t="s">
        <v>53</v>
      </c>
      <c r="O552" s="134"/>
      <c r="P552" s="15" t="s">
        <v>2577</v>
      </c>
      <c r="Q552" s="11"/>
      <c r="R552" s="10"/>
      <c r="S552" s="10" t="s">
        <v>3629</v>
      </c>
      <c r="T552" s="10" t="s">
        <v>3629</v>
      </c>
      <c r="U552" s="10" t="s">
        <v>2580</v>
      </c>
      <c r="V552" s="10">
        <v>2710193100</v>
      </c>
      <c r="W552" s="10" t="s">
        <v>604</v>
      </c>
      <c r="X552" s="10" t="s">
        <v>3932</v>
      </c>
      <c r="Y552" s="10" t="s">
        <v>604</v>
      </c>
      <c r="Z552" s="10" t="s">
        <v>604</v>
      </c>
      <c r="AA552" s="10" t="s">
        <v>3933</v>
      </c>
    </row>
    <row r="553" spans="1:27" s="14" customFormat="1" ht="13" x14ac:dyDescent="0.35">
      <c r="A553" s="10">
        <v>48253803</v>
      </c>
      <c r="B553" s="10">
        <v>803</v>
      </c>
      <c r="C553" s="11" t="s">
        <v>3934</v>
      </c>
      <c r="D553" s="11"/>
      <c r="E553" s="11"/>
      <c r="F553" s="11" t="s">
        <v>46</v>
      </c>
      <c r="G553" s="10" t="s">
        <v>1837</v>
      </c>
      <c r="H553" s="41" t="s">
        <v>48</v>
      </c>
      <c r="I553" s="41"/>
      <c r="J553" s="10"/>
      <c r="K553" s="10" t="s">
        <v>66</v>
      </c>
      <c r="L553" s="10" t="s">
        <v>67</v>
      </c>
      <c r="M553" s="13" t="s">
        <v>2577</v>
      </c>
      <c r="N553" s="10" t="s">
        <v>53</v>
      </c>
      <c r="O553" s="134"/>
      <c r="P553" s="15" t="s">
        <v>2577</v>
      </c>
      <c r="Q553" s="11"/>
      <c r="R553" s="10"/>
      <c r="S553" s="10" t="s">
        <v>3629</v>
      </c>
      <c r="T553" s="10" t="s">
        <v>3629</v>
      </c>
      <c r="U553" s="10" t="s">
        <v>2580</v>
      </c>
      <c r="V553" s="10">
        <v>2710193100</v>
      </c>
      <c r="W553" s="10" t="s">
        <v>604</v>
      </c>
      <c r="X553" s="10" t="s">
        <v>3932</v>
      </c>
      <c r="Y553" s="10" t="s">
        <v>604</v>
      </c>
      <c r="Z553" s="10" t="s">
        <v>604</v>
      </c>
      <c r="AA553" s="10" t="s">
        <v>3933</v>
      </c>
    </row>
    <row r="554" spans="1:27" s="14" customFormat="1" ht="13" x14ac:dyDescent="0.35">
      <c r="A554" s="10">
        <v>43590860</v>
      </c>
      <c r="B554" s="10">
        <v>860</v>
      </c>
      <c r="C554" s="11" t="s">
        <v>3935</v>
      </c>
      <c r="D554" s="11"/>
      <c r="E554" s="11"/>
      <c r="F554" s="11" t="s">
        <v>46</v>
      </c>
      <c r="G554" s="10" t="s">
        <v>163</v>
      </c>
      <c r="H554" s="41" t="s">
        <v>164</v>
      </c>
      <c r="I554" s="41"/>
      <c r="J554" s="10"/>
      <c r="K554" s="10" t="s">
        <v>51</v>
      </c>
      <c r="L554" s="10" t="s">
        <v>67</v>
      </c>
      <c r="M554" s="13" t="s">
        <v>2577</v>
      </c>
      <c r="N554" s="10" t="s">
        <v>53</v>
      </c>
      <c r="O554" s="134"/>
      <c r="P554" s="15" t="s">
        <v>2577</v>
      </c>
      <c r="Q554" s="11"/>
      <c r="R554" s="10"/>
      <c r="S554" s="10">
        <v>44965860</v>
      </c>
      <c r="T554" s="10" t="s">
        <v>1551</v>
      </c>
      <c r="U554" s="10" t="s">
        <v>2594</v>
      </c>
      <c r="V554" s="10">
        <v>3403990000</v>
      </c>
      <c r="W554" s="10" t="s">
        <v>2582</v>
      </c>
      <c r="X554" s="10" t="s">
        <v>3936</v>
      </c>
      <c r="Y554" s="10" t="s">
        <v>604</v>
      </c>
      <c r="Z554" s="10" t="s">
        <v>604</v>
      </c>
      <c r="AA554" s="10" t="s">
        <v>3937</v>
      </c>
    </row>
    <row r="555" spans="1:27" s="14" customFormat="1" ht="13" x14ac:dyDescent="0.35">
      <c r="A555" s="10">
        <v>48032860</v>
      </c>
      <c r="B555" s="10">
        <v>860</v>
      </c>
      <c r="C555" s="11" t="s">
        <v>3938</v>
      </c>
      <c r="D555" s="11"/>
      <c r="E555" s="11"/>
      <c r="F555" s="11" t="s">
        <v>46</v>
      </c>
      <c r="G555" s="10" t="s">
        <v>163</v>
      </c>
      <c r="H555" s="41" t="s">
        <v>164</v>
      </c>
      <c r="I555" s="41"/>
      <c r="J555" s="10"/>
      <c r="K555" s="10" t="s">
        <v>51</v>
      </c>
      <c r="L555" s="10" t="s">
        <v>67</v>
      </c>
      <c r="M555" s="13" t="s">
        <v>2577</v>
      </c>
      <c r="N555" s="10" t="s">
        <v>53</v>
      </c>
      <c r="O555" s="134"/>
      <c r="P555" s="15" t="s">
        <v>2577</v>
      </c>
      <c r="Q555" s="11"/>
      <c r="R555" s="10"/>
      <c r="S555" s="10" t="s">
        <v>536</v>
      </c>
      <c r="T555" s="10" t="s">
        <v>536</v>
      </c>
      <c r="U555" s="10" t="s">
        <v>2580</v>
      </c>
      <c r="V555" s="10" t="s">
        <v>604</v>
      </c>
      <c r="W555" s="10" t="s">
        <v>2582</v>
      </c>
      <c r="X555" s="10" t="s">
        <v>604</v>
      </c>
      <c r="Y555" s="10" t="s">
        <v>604</v>
      </c>
      <c r="Z555" s="10" t="s">
        <v>604</v>
      </c>
      <c r="AA555" s="10" t="s">
        <v>2581</v>
      </c>
    </row>
    <row r="556" spans="1:27" s="14" customFormat="1" ht="13" x14ac:dyDescent="0.35">
      <c r="A556" s="10">
        <v>43568815</v>
      </c>
      <c r="B556" s="10">
        <v>815</v>
      </c>
      <c r="C556" s="11" t="s">
        <v>3939</v>
      </c>
      <c r="D556" s="11"/>
      <c r="E556" s="11"/>
      <c r="F556" s="11" t="s">
        <v>46</v>
      </c>
      <c r="G556" s="10" t="s">
        <v>163</v>
      </c>
      <c r="H556" s="41" t="s">
        <v>164</v>
      </c>
      <c r="I556" s="41"/>
      <c r="J556" s="10"/>
      <c r="K556" s="10" t="s">
        <v>51</v>
      </c>
      <c r="L556" s="10" t="s">
        <v>67</v>
      </c>
      <c r="M556" s="13" t="s">
        <v>2577</v>
      </c>
      <c r="N556" s="10" t="s">
        <v>53</v>
      </c>
      <c r="O556" s="134"/>
      <c r="P556" s="15" t="s">
        <v>2577</v>
      </c>
      <c r="Q556" s="11"/>
      <c r="R556" s="10"/>
      <c r="S556" s="10" t="s">
        <v>3629</v>
      </c>
      <c r="T556" s="10" t="s">
        <v>3629</v>
      </c>
      <c r="U556" s="10" t="s">
        <v>2580</v>
      </c>
      <c r="V556" s="10">
        <v>2710193100</v>
      </c>
      <c r="W556" s="10" t="s">
        <v>2582</v>
      </c>
      <c r="X556" s="10" t="s">
        <v>3940</v>
      </c>
      <c r="Y556" s="10" t="s">
        <v>604</v>
      </c>
      <c r="Z556" s="10" t="s">
        <v>604</v>
      </c>
      <c r="AA556" s="10" t="s">
        <v>3941</v>
      </c>
    </row>
    <row r="557" spans="1:27" s="14" customFormat="1" ht="13" x14ac:dyDescent="0.35">
      <c r="A557" s="10">
        <v>48432860</v>
      </c>
      <c r="B557" s="10">
        <v>860</v>
      </c>
      <c r="C557" s="11" t="s">
        <v>3942</v>
      </c>
      <c r="D557" s="11"/>
      <c r="E557" s="11"/>
      <c r="F557" s="11" t="s">
        <v>46</v>
      </c>
      <c r="G557" s="10" t="s">
        <v>163</v>
      </c>
      <c r="H557" s="41" t="s">
        <v>164</v>
      </c>
      <c r="I557" s="41"/>
      <c r="J557" s="10"/>
      <c r="K557" s="10" t="s">
        <v>51</v>
      </c>
      <c r="L557" s="10" t="s">
        <v>67</v>
      </c>
      <c r="M557" s="13" t="s">
        <v>2577</v>
      </c>
      <c r="N557" s="10" t="s">
        <v>53</v>
      </c>
      <c r="O557" s="134"/>
      <c r="P557" s="15" t="s">
        <v>2577</v>
      </c>
      <c r="Q557" s="11"/>
      <c r="R557" s="10"/>
      <c r="S557" s="10" t="s">
        <v>536</v>
      </c>
      <c r="T557" s="10" t="s">
        <v>536</v>
      </c>
      <c r="U557" s="10" t="s">
        <v>2580</v>
      </c>
      <c r="V557" s="10">
        <v>3403990000</v>
      </c>
      <c r="W557" s="10" t="s">
        <v>2582</v>
      </c>
      <c r="X557" s="10" t="s">
        <v>604</v>
      </c>
      <c r="Y557" s="10" t="s">
        <v>604</v>
      </c>
      <c r="Z557" s="10" t="s">
        <v>604</v>
      </c>
      <c r="AA557" s="10" t="s">
        <v>2581</v>
      </c>
    </row>
    <row r="558" spans="1:27" s="14" customFormat="1" ht="13" x14ac:dyDescent="0.35">
      <c r="A558" s="10">
        <v>48068860</v>
      </c>
      <c r="B558" s="10">
        <v>860</v>
      </c>
      <c r="C558" s="11" t="s">
        <v>3943</v>
      </c>
      <c r="D558" s="11"/>
      <c r="E558" s="11"/>
      <c r="F558" s="11" t="s">
        <v>46</v>
      </c>
      <c r="G558" s="10" t="s">
        <v>163</v>
      </c>
      <c r="H558" s="41" t="s">
        <v>164</v>
      </c>
      <c r="I558" s="41"/>
      <c r="J558" s="10"/>
      <c r="K558" s="10" t="s">
        <v>51</v>
      </c>
      <c r="L558" s="10" t="s">
        <v>67</v>
      </c>
      <c r="M558" s="13" t="s">
        <v>2577</v>
      </c>
      <c r="N558" s="10" t="s">
        <v>53</v>
      </c>
      <c r="O558" s="134"/>
      <c r="P558" s="15" t="s">
        <v>2577</v>
      </c>
      <c r="Q558" s="11"/>
      <c r="R558" s="10"/>
      <c r="S558" s="10">
        <v>44964860</v>
      </c>
      <c r="T558" s="10" t="s">
        <v>1547</v>
      </c>
      <c r="U558" s="10" t="s">
        <v>2594</v>
      </c>
      <c r="V558" s="10">
        <v>3403990000</v>
      </c>
      <c r="W558" s="10" t="s">
        <v>2582</v>
      </c>
      <c r="X558" s="10" t="s">
        <v>3944</v>
      </c>
      <c r="Y558" s="10" t="s">
        <v>604</v>
      </c>
      <c r="Z558" s="10" t="s">
        <v>604</v>
      </c>
      <c r="AA558" s="10" t="s">
        <v>3945</v>
      </c>
    </row>
    <row r="559" spans="1:27" s="14" customFormat="1" ht="13" x14ac:dyDescent="0.35">
      <c r="A559" s="10">
        <v>44468849</v>
      </c>
      <c r="B559" s="10">
        <v>849</v>
      </c>
      <c r="C559" s="11" t="s">
        <v>3946</v>
      </c>
      <c r="D559" s="11"/>
      <c r="E559" s="11"/>
      <c r="F559" s="11" t="s">
        <v>46</v>
      </c>
      <c r="G559" s="10" t="s">
        <v>47</v>
      </c>
      <c r="H559" s="41" t="s">
        <v>48</v>
      </c>
      <c r="I559" s="41"/>
      <c r="J559" s="10"/>
      <c r="K559" s="10" t="s">
        <v>51</v>
      </c>
      <c r="L559" s="10" t="s">
        <v>67</v>
      </c>
      <c r="M559" s="13" t="s">
        <v>2577</v>
      </c>
      <c r="N559" s="10" t="s">
        <v>53</v>
      </c>
      <c r="O559" s="134"/>
      <c r="P559" s="15" t="s">
        <v>2577</v>
      </c>
      <c r="Q559" s="11"/>
      <c r="R559" s="10"/>
      <c r="S559" s="10" t="s">
        <v>3629</v>
      </c>
      <c r="T559" s="10" t="s">
        <v>3629</v>
      </c>
      <c r="U559" s="10" t="s">
        <v>2580</v>
      </c>
      <c r="V559" s="10">
        <v>3403990000</v>
      </c>
      <c r="W559" s="10" t="s">
        <v>2582</v>
      </c>
      <c r="X559" s="10" t="s">
        <v>3947</v>
      </c>
      <c r="Y559" s="10" t="s">
        <v>604</v>
      </c>
      <c r="Z559" s="10" t="s">
        <v>604</v>
      </c>
      <c r="AA559" s="10" t="s">
        <v>3948</v>
      </c>
    </row>
    <row r="560" spans="1:27" s="14" customFormat="1" ht="13" x14ac:dyDescent="0.35">
      <c r="A560" s="10">
        <v>43708803</v>
      </c>
      <c r="B560" s="10">
        <v>803</v>
      </c>
      <c r="C560" s="11" t="s">
        <v>3949</v>
      </c>
      <c r="D560" s="11"/>
      <c r="E560" s="11"/>
      <c r="F560" s="11" t="s">
        <v>46</v>
      </c>
      <c r="G560" s="10" t="s">
        <v>1837</v>
      </c>
      <c r="H560" s="41" t="s">
        <v>48</v>
      </c>
      <c r="I560" s="41"/>
      <c r="J560" s="10"/>
      <c r="K560" s="10" t="s">
        <v>604</v>
      </c>
      <c r="L560" s="10" t="s">
        <v>67</v>
      </c>
      <c r="M560" s="13" t="s">
        <v>2577</v>
      </c>
      <c r="N560" s="10" t="s">
        <v>604</v>
      </c>
      <c r="O560" s="134"/>
      <c r="P560" s="15" t="s">
        <v>2577</v>
      </c>
      <c r="Q560" s="11"/>
      <c r="R560" s="10"/>
      <c r="S560" s="10" t="s">
        <v>536</v>
      </c>
      <c r="T560" s="10" t="s">
        <v>536</v>
      </c>
      <c r="U560" s="10" t="s">
        <v>2580</v>
      </c>
      <c r="V560" s="10">
        <v>2710199900</v>
      </c>
      <c r="W560" s="10" t="s">
        <v>604</v>
      </c>
      <c r="X560" s="10" t="s">
        <v>604</v>
      </c>
      <c r="Y560" s="10" t="s">
        <v>604</v>
      </c>
      <c r="Z560" s="10" t="s">
        <v>604</v>
      </c>
      <c r="AA560" s="10" t="s">
        <v>2581</v>
      </c>
    </row>
    <row r="561" spans="1:28" s="14" customFormat="1" ht="13" x14ac:dyDescent="0.35">
      <c r="A561" s="10">
        <v>44370803</v>
      </c>
      <c r="B561" s="10">
        <v>803</v>
      </c>
      <c r="C561" s="11" t="s">
        <v>3950</v>
      </c>
      <c r="D561" s="11"/>
      <c r="E561" s="11"/>
      <c r="F561" s="11" t="s">
        <v>46</v>
      </c>
      <c r="G561" s="10" t="s">
        <v>1837</v>
      </c>
      <c r="H561" s="41" t="s">
        <v>48</v>
      </c>
      <c r="I561" s="41"/>
      <c r="J561" s="10"/>
      <c r="K561" s="10" t="s">
        <v>604</v>
      </c>
      <c r="L561" s="10" t="s">
        <v>67</v>
      </c>
      <c r="M561" s="13" t="s">
        <v>2577</v>
      </c>
      <c r="N561" s="10" t="s">
        <v>604</v>
      </c>
      <c r="O561" s="134"/>
      <c r="P561" s="15" t="s">
        <v>2577</v>
      </c>
      <c r="Q561" s="11"/>
      <c r="R561" s="10"/>
      <c r="S561" s="10" t="s">
        <v>536</v>
      </c>
      <c r="T561" s="10" t="s">
        <v>536</v>
      </c>
      <c r="U561" s="10" t="s">
        <v>2580</v>
      </c>
      <c r="V561" s="10" t="s">
        <v>604</v>
      </c>
      <c r="W561" s="10" t="s">
        <v>604</v>
      </c>
      <c r="X561" s="10" t="s">
        <v>604</v>
      </c>
      <c r="Y561" s="10" t="s">
        <v>604</v>
      </c>
      <c r="Z561" s="10" t="s">
        <v>604</v>
      </c>
      <c r="AA561" s="10" t="s">
        <v>2581</v>
      </c>
    </row>
    <row r="562" spans="1:28" s="14" customFormat="1" ht="13" x14ac:dyDescent="0.35">
      <c r="A562" s="10">
        <v>46444855</v>
      </c>
      <c r="B562" s="10">
        <v>855</v>
      </c>
      <c r="C562" s="11" t="s">
        <v>3951</v>
      </c>
      <c r="D562" s="11"/>
      <c r="E562" s="11"/>
      <c r="F562" s="11" t="s">
        <v>46</v>
      </c>
      <c r="G562" s="10" t="s">
        <v>163</v>
      </c>
      <c r="H562" s="41" t="s">
        <v>164</v>
      </c>
      <c r="I562" s="41"/>
      <c r="J562" s="10"/>
      <c r="K562" s="10" t="s">
        <v>66</v>
      </c>
      <c r="L562" s="10" t="s">
        <v>67</v>
      </c>
      <c r="M562" s="13" t="s">
        <v>2577</v>
      </c>
      <c r="N562" s="10" t="s">
        <v>604</v>
      </c>
      <c r="O562" s="134"/>
      <c r="P562" s="15" t="s">
        <v>2577</v>
      </c>
      <c r="Q562" s="11"/>
      <c r="R562" s="10"/>
      <c r="S562" s="10" t="s">
        <v>536</v>
      </c>
      <c r="T562" s="10" t="s">
        <v>536</v>
      </c>
      <c r="U562" s="10" t="s">
        <v>2580</v>
      </c>
      <c r="V562" s="10">
        <v>2710193200</v>
      </c>
      <c r="W562" s="10" t="s">
        <v>604</v>
      </c>
      <c r="X562" s="10" t="s">
        <v>604</v>
      </c>
      <c r="Y562" s="10" t="s">
        <v>604</v>
      </c>
      <c r="Z562" s="10" t="s">
        <v>604</v>
      </c>
      <c r="AA562" s="10" t="s">
        <v>2581</v>
      </c>
    </row>
    <row r="563" spans="1:28" s="14" customFormat="1" ht="13" x14ac:dyDescent="0.35">
      <c r="A563" s="10">
        <v>46444803</v>
      </c>
      <c r="B563" s="10">
        <v>803</v>
      </c>
      <c r="C563" s="11" t="s">
        <v>3952</v>
      </c>
      <c r="D563" s="11"/>
      <c r="E563" s="11"/>
      <c r="F563" s="11" t="s">
        <v>46</v>
      </c>
      <c r="G563" s="10" t="s">
        <v>1837</v>
      </c>
      <c r="H563" s="41" t="s">
        <v>48</v>
      </c>
      <c r="I563" s="41"/>
      <c r="J563" s="10"/>
      <c r="K563" s="10" t="s">
        <v>66</v>
      </c>
      <c r="L563" s="10" t="s">
        <v>67</v>
      </c>
      <c r="M563" s="13" t="s">
        <v>2577</v>
      </c>
      <c r="N563" s="10" t="s">
        <v>604</v>
      </c>
      <c r="O563" s="134"/>
      <c r="P563" s="15" t="s">
        <v>2577</v>
      </c>
      <c r="Q563" s="11"/>
      <c r="R563" s="10"/>
      <c r="S563" s="10" t="s">
        <v>536</v>
      </c>
      <c r="T563" s="10" t="s">
        <v>536</v>
      </c>
      <c r="U563" s="10" t="s">
        <v>2580</v>
      </c>
      <c r="V563" s="10">
        <v>2710193200</v>
      </c>
      <c r="W563" s="10" t="s">
        <v>604</v>
      </c>
      <c r="X563" s="10" t="s">
        <v>604</v>
      </c>
      <c r="Y563" s="10" t="s">
        <v>604</v>
      </c>
      <c r="Z563" s="10" t="s">
        <v>604</v>
      </c>
      <c r="AA563" s="10" t="s">
        <v>2581</v>
      </c>
    </row>
    <row r="564" spans="1:28" s="14" customFormat="1" ht="13" x14ac:dyDescent="0.35">
      <c r="A564" s="10">
        <v>45453860</v>
      </c>
      <c r="B564" s="10">
        <v>860</v>
      </c>
      <c r="C564" s="11" t="s">
        <v>3953</v>
      </c>
      <c r="D564" s="11"/>
      <c r="E564" s="11"/>
      <c r="F564" s="11" t="s">
        <v>46</v>
      </c>
      <c r="G564" s="10" t="s">
        <v>163</v>
      </c>
      <c r="H564" s="41" t="s">
        <v>164</v>
      </c>
      <c r="I564" s="41"/>
      <c r="J564" s="10"/>
      <c r="K564" s="10" t="s">
        <v>51</v>
      </c>
      <c r="L564" s="10" t="s">
        <v>67</v>
      </c>
      <c r="M564" s="13" t="s">
        <v>2577</v>
      </c>
      <c r="N564" s="10" t="s">
        <v>92</v>
      </c>
      <c r="O564" s="134"/>
      <c r="P564" s="15" t="s">
        <v>2577</v>
      </c>
      <c r="Q564" s="11"/>
      <c r="R564" s="10"/>
      <c r="S564" s="10">
        <v>45248860</v>
      </c>
      <c r="T564" s="10" t="s">
        <v>346</v>
      </c>
      <c r="U564" s="10" t="s">
        <v>2594</v>
      </c>
      <c r="V564" s="10">
        <v>3403990000</v>
      </c>
      <c r="W564" s="10" t="s">
        <v>2582</v>
      </c>
      <c r="X564" s="10" t="s">
        <v>3954</v>
      </c>
      <c r="Y564" s="10" t="s">
        <v>604</v>
      </c>
      <c r="Z564" s="10" t="s">
        <v>604</v>
      </c>
      <c r="AA564" s="10" t="s">
        <v>3955</v>
      </c>
      <c r="AB564" s="14" t="s">
        <v>344</v>
      </c>
    </row>
    <row r="565" spans="1:28" s="14" customFormat="1" ht="13" x14ac:dyDescent="0.35">
      <c r="A565" s="10">
        <v>45451860</v>
      </c>
      <c r="B565" s="10">
        <v>860</v>
      </c>
      <c r="C565" s="11" t="s">
        <v>3956</v>
      </c>
      <c r="D565" s="11"/>
      <c r="E565" s="11"/>
      <c r="F565" s="11" t="s">
        <v>46</v>
      </c>
      <c r="G565" s="10" t="s">
        <v>163</v>
      </c>
      <c r="H565" s="41" t="s">
        <v>164</v>
      </c>
      <c r="I565" s="41"/>
      <c r="J565" s="10"/>
      <c r="K565" s="10" t="s">
        <v>51</v>
      </c>
      <c r="L565" s="10" t="s">
        <v>67</v>
      </c>
      <c r="M565" s="13" t="s">
        <v>2577</v>
      </c>
      <c r="N565" s="10" t="s">
        <v>53</v>
      </c>
      <c r="O565" s="134"/>
      <c r="P565" s="15" t="s">
        <v>2577</v>
      </c>
      <c r="Q565" s="11"/>
      <c r="R565" s="10"/>
      <c r="S565" s="10">
        <v>45249860</v>
      </c>
      <c r="T565" s="10" t="s">
        <v>3093</v>
      </c>
      <c r="U565" s="10" t="s">
        <v>2594</v>
      </c>
      <c r="V565" s="10">
        <v>3403990000</v>
      </c>
      <c r="W565" s="10" t="s">
        <v>2582</v>
      </c>
      <c r="X565" s="10" t="s">
        <v>3957</v>
      </c>
      <c r="Y565" s="10" t="s">
        <v>604</v>
      </c>
      <c r="Z565" s="10" t="s">
        <v>604</v>
      </c>
      <c r="AA565" s="10" t="s">
        <v>3958</v>
      </c>
      <c r="AB565" s="14" t="s">
        <v>344</v>
      </c>
    </row>
    <row r="566" spans="1:28" s="14" customFormat="1" ht="13" x14ac:dyDescent="0.35">
      <c r="A566" s="10">
        <v>45451849</v>
      </c>
      <c r="B566" s="10">
        <v>849</v>
      </c>
      <c r="C566" s="11" t="s">
        <v>3959</v>
      </c>
      <c r="D566" s="11"/>
      <c r="E566" s="11"/>
      <c r="F566" s="11" t="s">
        <v>46</v>
      </c>
      <c r="G566" s="10" t="s">
        <v>3960</v>
      </c>
      <c r="H566" s="41" t="s">
        <v>140</v>
      </c>
      <c r="I566" s="41"/>
      <c r="J566" s="10"/>
      <c r="K566" s="10" t="s">
        <v>51</v>
      </c>
      <c r="L566" s="10" t="s">
        <v>67</v>
      </c>
      <c r="M566" s="13" t="s">
        <v>2577</v>
      </c>
      <c r="N566" s="10" t="s">
        <v>53</v>
      </c>
      <c r="O566" s="134"/>
      <c r="P566" s="15" t="s">
        <v>2577</v>
      </c>
      <c r="Q566" s="11"/>
      <c r="R566" s="10"/>
      <c r="S566" s="10" t="s">
        <v>536</v>
      </c>
      <c r="T566" s="10" t="s">
        <v>536</v>
      </c>
      <c r="U566" s="10" t="s">
        <v>2580</v>
      </c>
      <c r="V566" s="10">
        <v>3403990000</v>
      </c>
      <c r="W566" s="10" t="s">
        <v>2582</v>
      </c>
      <c r="X566" s="10" t="s">
        <v>604</v>
      </c>
      <c r="Y566" s="10" t="s">
        <v>604</v>
      </c>
      <c r="Z566" s="10" t="s">
        <v>604</v>
      </c>
      <c r="AA566" s="10" t="s">
        <v>2581</v>
      </c>
      <c r="AB566" s="14" t="s">
        <v>344</v>
      </c>
    </row>
    <row r="567" spans="1:28" s="14" customFormat="1" ht="13" x14ac:dyDescent="0.35">
      <c r="A567" s="10">
        <v>45432849</v>
      </c>
      <c r="B567" s="10">
        <v>849</v>
      </c>
      <c r="C567" s="11" t="s">
        <v>3961</v>
      </c>
      <c r="D567" s="11"/>
      <c r="E567" s="11"/>
      <c r="F567" s="11" t="s">
        <v>46</v>
      </c>
      <c r="G567" s="10" t="s">
        <v>47</v>
      </c>
      <c r="H567" s="41" t="s">
        <v>48</v>
      </c>
      <c r="I567" s="41"/>
      <c r="J567" s="10"/>
      <c r="K567" s="10" t="s">
        <v>51</v>
      </c>
      <c r="L567" s="10" t="s">
        <v>67</v>
      </c>
      <c r="M567" s="13" t="s">
        <v>2577</v>
      </c>
      <c r="N567" s="10" t="s">
        <v>53</v>
      </c>
      <c r="O567" s="134"/>
      <c r="P567" s="15" t="s">
        <v>2577</v>
      </c>
      <c r="Q567" s="11"/>
      <c r="R567" s="10"/>
      <c r="S567" s="10" t="s">
        <v>536</v>
      </c>
      <c r="T567" s="10" t="s">
        <v>536</v>
      </c>
      <c r="U567" s="10" t="s">
        <v>2580</v>
      </c>
      <c r="V567" s="10" t="s">
        <v>604</v>
      </c>
      <c r="W567" s="10" t="s">
        <v>2582</v>
      </c>
      <c r="X567" s="10" t="s">
        <v>604</v>
      </c>
      <c r="Y567" s="10" t="s">
        <v>604</v>
      </c>
      <c r="Z567" s="10" t="s">
        <v>604</v>
      </c>
      <c r="AA567" s="10" t="s">
        <v>2581</v>
      </c>
      <c r="AB567" s="14" t="s">
        <v>344</v>
      </c>
    </row>
    <row r="568" spans="1:28" s="14" customFormat="1" ht="13" x14ac:dyDescent="0.35">
      <c r="A568" s="10">
        <v>45452860</v>
      </c>
      <c r="B568" s="10">
        <v>860</v>
      </c>
      <c r="C568" s="11" t="s">
        <v>3962</v>
      </c>
      <c r="D568" s="11"/>
      <c r="E568" s="11"/>
      <c r="F568" s="11" t="s">
        <v>46</v>
      </c>
      <c r="G568" s="10" t="s">
        <v>163</v>
      </c>
      <c r="H568" s="41" t="s">
        <v>164</v>
      </c>
      <c r="I568" s="41"/>
      <c r="J568" s="10"/>
      <c r="K568" s="10" t="s">
        <v>51</v>
      </c>
      <c r="L568" s="10" t="s">
        <v>67</v>
      </c>
      <c r="M568" s="13" t="s">
        <v>2577</v>
      </c>
      <c r="N568" s="10" t="s">
        <v>53</v>
      </c>
      <c r="O568" s="134"/>
      <c r="P568" s="15" t="s">
        <v>2577</v>
      </c>
      <c r="Q568" s="11"/>
      <c r="R568" s="10"/>
      <c r="S568" s="10" t="s">
        <v>536</v>
      </c>
      <c r="T568" s="10" t="s">
        <v>536</v>
      </c>
      <c r="U568" s="10" t="s">
        <v>2580</v>
      </c>
      <c r="V568" s="10">
        <v>2710193200</v>
      </c>
      <c r="W568" s="10" t="s">
        <v>2582</v>
      </c>
      <c r="X568" s="10" t="s">
        <v>604</v>
      </c>
      <c r="Y568" s="10" t="s">
        <v>604</v>
      </c>
      <c r="Z568" s="10" t="s">
        <v>604</v>
      </c>
      <c r="AA568" s="10" t="s">
        <v>2581</v>
      </c>
      <c r="AB568" s="14" t="s">
        <v>344</v>
      </c>
    </row>
    <row r="569" spans="1:28" s="14" customFormat="1" ht="13" x14ac:dyDescent="0.35">
      <c r="A569" s="10">
        <v>45246860</v>
      </c>
      <c r="B569" s="10">
        <v>860</v>
      </c>
      <c r="C569" s="11" t="s">
        <v>3963</v>
      </c>
      <c r="D569" s="11"/>
      <c r="E569" s="11"/>
      <c r="F569" s="11" t="s">
        <v>46</v>
      </c>
      <c r="G569" s="10" t="s">
        <v>163</v>
      </c>
      <c r="H569" s="41" t="s">
        <v>164</v>
      </c>
      <c r="I569" s="41"/>
      <c r="J569" s="10"/>
      <c r="K569" s="10" t="s">
        <v>51</v>
      </c>
      <c r="L569" s="10" t="s">
        <v>67</v>
      </c>
      <c r="M569" s="13" t="s">
        <v>2577</v>
      </c>
      <c r="N569" s="10" t="s">
        <v>92</v>
      </c>
      <c r="O569" s="134"/>
      <c r="P569" s="15" t="s">
        <v>2577</v>
      </c>
      <c r="Q569" s="11"/>
      <c r="R569" s="10"/>
      <c r="S569" s="10">
        <v>45261860</v>
      </c>
      <c r="T569" s="10" t="s">
        <v>3098</v>
      </c>
      <c r="U569" s="10" t="s">
        <v>2594</v>
      </c>
      <c r="V569" s="10">
        <v>3403190000</v>
      </c>
      <c r="W569" s="10" t="s">
        <v>2582</v>
      </c>
      <c r="X569" s="10" t="s">
        <v>3964</v>
      </c>
      <c r="Y569" s="10" t="s">
        <v>604</v>
      </c>
      <c r="Z569" s="10" t="s">
        <v>604</v>
      </c>
      <c r="AA569" s="10" t="s">
        <v>3965</v>
      </c>
      <c r="AB569" s="14" t="s">
        <v>344</v>
      </c>
    </row>
    <row r="570" spans="1:28" s="14" customFormat="1" ht="13" x14ac:dyDescent="0.35">
      <c r="A570" s="10">
        <v>45246849</v>
      </c>
      <c r="B570" s="10">
        <v>849</v>
      </c>
      <c r="C570" s="11" t="s">
        <v>3966</v>
      </c>
      <c r="D570" s="11"/>
      <c r="E570" s="11"/>
      <c r="F570" s="11" t="s">
        <v>46</v>
      </c>
      <c r="G570" s="10" t="s">
        <v>47</v>
      </c>
      <c r="H570" s="41" t="s">
        <v>48</v>
      </c>
      <c r="I570" s="41"/>
      <c r="J570" s="10"/>
      <c r="K570" s="10" t="s">
        <v>51</v>
      </c>
      <c r="L570" s="10" t="s">
        <v>67</v>
      </c>
      <c r="M570" s="13" t="s">
        <v>2577</v>
      </c>
      <c r="N570" s="10" t="s">
        <v>92</v>
      </c>
      <c r="O570" s="134"/>
      <c r="P570" s="15" t="s">
        <v>2577</v>
      </c>
      <c r="Q570" s="11"/>
      <c r="R570" s="10"/>
      <c r="S570" s="10">
        <v>45261849</v>
      </c>
      <c r="T570" s="10" t="s">
        <v>3101</v>
      </c>
      <c r="U570" s="10" t="s">
        <v>2594</v>
      </c>
      <c r="V570" s="10">
        <v>3403190000</v>
      </c>
      <c r="W570" s="10" t="s">
        <v>2582</v>
      </c>
      <c r="X570" s="10" t="s">
        <v>3964</v>
      </c>
      <c r="Y570" s="10" t="s">
        <v>604</v>
      </c>
      <c r="Z570" s="10" t="s">
        <v>604</v>
      </c>
      <c r="AA570" s="10" t="s">
        <v>3965</v>
      </c>
      <c r="AB570" s="14" t="s">
        <v>344</v>
      </c>
    </row>
    <row r="571" spans="1:28" s="14" customFormat="1" ht="13" x14ac:dyDescent="0.35">
      <c r="A571" s="10">
        <v>45452849</v>
      </c>
      <c r="B571" s="10">
        <v>849</v>
      </c>
      <c r="C571" s="11" t="s">
        <v>3967</v>
      </c>
      <c r="D571" s="11"/>
      <c r="E571" s="11"/>
      <c r="F571" s="11" t="s">
        <v>46</v>
      </c>
      <c r="G571" s="10" t="s">
        <v>3279</v>
      </c>
      <c r="H571" s="41" t="s">
        <v>140</v>
      </c>
      <c r="I571" s="41"/>
      <c r="J571" s="10"/>
      <c r="K571" s="10" t="s">
        <v>51</v>
      </c>
      <c r="L571" s="10" t="s">
        <v>67</v>
      </c>
      <c r="M571" s="13" t="s">
        <v>2577</v>
      </c>
      <c r="N571" s="10" t="s">
        <v>53</v>
      </c>
      <c r="O571" s="134"/>
      <c r="P571" s="15" t="s">
        <v>2577</v>
      </c>
      <c r="Q571" s="11"/>
      <c r="R571" s="10"/>
      <c r="S571" s="10" t="s">
        <v>536</v>
      </c>
      <c r="T571" s="10" t="s">
        <v>536</v>
      </c>
      <c r="U571" s="10" t="s">
        <v>2580</v>
      </c>
      <c r="V571" s="10">
        <v>2710193200</v>
      </c>
      <c r="W571" s="10" t="s">
        <v>2582</v>
      </c>
      <c r="X571" s="10" t="s">
        <v>604</v>
      </c>
      <c r="Y571" s="10" t="s">
        <v>604</v>
      </c>
      <c r="Z571" s="10" t="s">
        <v>604</v>
      </c>
      <c r="AA571" s="10" t="s">
        <v>2581</v>
      </c>
      <c r="AB571" s="14" t="s">
        <v>344</v>
      </c>
    </row>
    <row r="572" spans="1:28" s="14" customFormat="1" ht="13" x14ac:dyDescent="0.35">
      <c r="A572" s="10">
        <v>45450860</v>
      </c>
      <c r="B572" s="10">
        <v>860</v>
      </c>
      <c r="C572" s="11" t="s">
        <v>3968</v>
      </c>
      <c r="D572" s="11"/>
      <c r="E572" s="11"/>
      <c r="F572" s="11" t="s">
        <v>46</v>
      </c>
      <c r="G572" s="10" t="s">
        <v>163</v>
      </c>
      <c r="H572" s="41" t="s">
        <v>164</v>
      </c>
      <c r="I572" s="41"/>
      <c r="J572" s="10"/>
      <c r="K572" s="10" t="s">
        <v>51</v>
      </c>
      <c r="L572" s="10" t="s">
        <v>67</v>
      </c>
      <c r="M572" s="13" t="s">
        <v>2577</v>
      </c>
      <c r="N572" s="10" t="s">
        <v>53</v>
      </c>
      <c r="O572" s="134"/>
      <c r="P572" s="15" t="s">
        <v>2577</v>
      </c>
      <c r="Q572" s="11"/>
      <c r="R572" s="10"/>
      <c r="S572" s="10" t="s">
        <v>536</v>
      </c>
      <c r="T572" s="10" t="s">
        <v>536</v>
      </c>
      <c r="U572" s="10" t="s">
        <v>2580</v>
      </c>
      <c r="V572" s="10">
        <v>2710193200</v>
      </c>
      <c r="W572" s="10" t="s">
        <v>2582</v>
      </c>
      <c r="X572" s="10" t="s">
        <v>604</v>
      </c>
      <c r="Y572" s="10" t="s">
        <v>604</v>
      </c>
      <c r="Z572" s="10" t="s">
        <v>604</v>
      </c>
      <c r="AA572" s="10" t="s">
        <v>2581</v>
      </c>
      <c r="AB572" s="14" t="s">
        <v>344</v>
      </c>
    </row>
    <row r="573" spans="1:28" s="14" customFormat="1" ht="13" x14ac:dyDescent="0.35">
      <c r="A573" s="10">
        <v>45468860</v>
      </c>
      <c r="B573" s="10">
        <v>860</v>
      </c>
      <c r="C573" s="11" t="s">
        <v>3969</v>
      </c>
      <c r="D573" s="11"/>
      <c r="E573" s="11"/>
      <c r="F573" s="11" t="s">
        <v>46</v>
      </c>
      <c r="G573" s="10" t="s">
        <v>163</v>
      </c>
      <c r="H573" s="41" t="s">
        <v>164</v>
      </c>
      <c r="I573" s="41"/>
      <c r="J573" s="10"/>
      <c r="K573" s="10" t="s">
        <v>51</v>
      </c>
      <c r="L573" s="10" t="s">
        <v>67</v>
      </c>
      <c r="M573" s="13" t="s">
        <v>2577</v>
      </c>
      <c r="N573" s="10" t="s">
        <v>53</v>
      </c>
      <c r="O573" s="134"/>
      <c r="P573" s="15" t="s">
        <v>2577</v>
      </c>
      <c r="Q573" s="11"/>
      <c r="R573" s="10"/>
      <c r="S573" s="10">
        <v>45250860</v>
      </c>
      <c r="T573" s="10" t="s">
        <v>356</v>
      </c>
      <c r="U573" s="10" t="s">
        <v>2594</v>
      </c>
      <c r="V573" s="10">
        <v>3403190000</v>
      </c>
      <c r="W573" s="10" t="s">
        <v>2582</v>
      </c>
      <c r="X573" s="10" t="s">
        <v>3970</v>
      </c>
      <c r="Y573" s="10" t="s">
        <v>604</v>
      </c>
      <c r="Z573" s="10" t="s">
        <v>604</v>
      </c>
      <c r="AA573" s="10" t="s">
        <v>3971</v>
      </c>
      <c r="AB573" s="14" t="s">
        <v>344</v>
      </c>
    </row>
    <row r="574" spans="1:28" s="14" customFormat="1" ht="13" x14ac:dyDescent="0.35">
      <c r="A574" s="10">
        <v>45446860</v>
      </c>
      <c r="B574" s="10">
        <v>860</v>
      </c>
      <c r="C574" s="11" t="s">
        <v>3972</v>
      </c>
      <c r="D574" s="11"/>
      <c r="E574" s="11"/>
      <c r="F574" s="11" t="s">
        <v>46</v>
      </c>
      <c r="G574" s="10" t="s">
        <v>163</v>
      </c>
      <c r="H574" s="41" t="s">
        <v>164</v>
      </c>
      <c r="I574" s="41"/>
      <c r="J574" s="10"/>
      <c r="K574" s="10" t="s">
        <v>51</v>
      </c>
      <c r="L574" s="10" t="s">
        <v>67</v>
      </c>
      <c r="M574" s="13" t="s">
        <v>2577</v>
      </c>
      <c r="N574" s="10" t="s">
        <v>53</v>
      </c>
      <c r="O574" s="134"/>
      <c r="P574" s="15" t="s">
        <v>2577</v>
      </c>
      <c r="Q574" s="11"/>
      <c r="R574" s="10"/>
      <c r="S574" s="10" t="s">
        <v>3629</v>
      </c>
      <c r="T574" s="10" t="s">
        <v>3629</v>
      </c>
      <c r="U574" s="10" t="s">
        <v>2580</v>
      </c>
      <c r="V574" s="10">
        <v>2710193200</v>
      </c>
      <c r="W574" s="10" t="s">
        <v>2582</v>
      </c>
      <c r="X574" s="10" t="s">
        <v>3973</v>
      </c>
      <c r="Y574" s="10" t="s">
        <v>604</v>
      </c>
      <c r="Z574" s="10" t="s">
        <v>604</v>
      </c>
      <c r="AA574" s="10" t="s">
        <v>3974</v>
      </c>
      <c r="AB574" s="14" t="s">
        <v>344</v>
      </c>
    </row>
    <row r="575" spans="1:28" s="14" customFormat="1" ht="13" x14ac:dyDescent="0.35">
      <c r="A575" s="10">
        <v>45046855</v>
      </c>
      <c r="B575" s="10">
        <v>855</v>
      </c>
      <c r="C575" s="11" t="s">
        <v>3975</v>
      </c>
      <c r="D575" s="11"/>
      <c r="E575" s="11"/>
      <c r="F575" s="11" t="s">
        <v>46</v>
      </c>
      <c r="G575" s="10" t="s">
        <v>163</v>
      </c>
      <c r="H575" s="41" t="s">
        <v>164</v>
      </c>
      <c r="I575" s="41"/>
      <c r="J575" s="10"/>
      <c r="K575" s="10" t="s">
        <v>51</v>
      </c>
      <c r="L575" s="10" t="s">
        <v>67</v>
      </c>
      <c r="M575" s="13" t="s">
        <v>2577</v>
      </c>
      <c r="N575" s="10" t="s">
        <v>53</v>
      </c>
      <c r="O575" s="134"/>
      <c r="P575" s="15" t="s">
        <v>2577</v>
      </c>
      <c r="Q575" s="11"/>
      <c r="R575" s="10"/>
      <c r="S575" s="10" t="s">
        <v>536</v>
      </c>
      <c r="T575" s="10" t="s">
        <v>536</v>
      </c>
      <c r="U575" s="10" t="s">
        <v>2580</v>
      </c>
      <c r="V575" s="10" t="s">
        <v>604</v>
      </c>
      <c r="W575" s="10" t="s">
        <v>2582</v>
      </c>
      <c r="X575" s="10" t="s">
        <v>604</v>
      </c>
      <c r="Y575" s="10" t="s">
        <v>604</v>
      </c>
      <c r="Z575" s="10" t="s">
        <v>604</v>
      </c>
      <c r="AA575" s="10" t="s">
        <v>2581</v>
      </c>
      <c r="AB575" s="14" t="s">
        <v>344</v>
      </c>
    </row>
    <row r="576" spans="1:28" s="14" customFormat="1" ht="13" x14ac:dyDescent="0.35">
      <c r="A576" s="10">
        <v>45046803</v>
      </c>
      <c r="B576" s="10">
        <v>803</v>
      </c>
      <c r="C576" s="11" t="s">
        <v>3976</v>
      </c>
      <c r="D576" s="11"/>
      <c r="E576" s="11"/>
      <c r="F576" s="11" t="s">
        <v>46</v>
      </c>
      <c r="G576" s="10" t="s">
        <v>1837</v>
      </c>
      <c r="H576" s="41" t="s">
        <v>48</v>
      </c>
      <c r="I576" s="41"/>
      <c r="J576" s="10"/>
      <c r="K576" s="10" t="s">
        <v>66</v>
      </c>
      <c r="L576" s="10" t="s">
        <v>67</v>
      </c>
      <c r="M576" s="13" t="s">
        <v>2577</v>
      </c>
      <c r="N576" s="10" t="s">
        <v>53</v>
      </c>
      <c r="O576" s="134"/>
      <c r="P576" s="15" t="s">
        <v>2577</v>
      </c>
      <c r="Q576" s="11"/>
      <c r="R576" s="10"/>
      <c r="S576" s="10" t="s">
        <v>536</v>
      </c>
      <c r="T576" s="10" t="s">
        <v>536</v>
      </c>
      <c r="U576" s="10" t="s">
        <v>2580</v>
      </c>
      <c r="V576" s="10">
        <v>2710193200</v>
      </c>
      <c r="W576" s="10" t="s">
        <v>604</v>
      </c>
      <c r="X576" s="10" t="s">
        <v>604</v>
      </c>
      <c r="Y576" s="10" t="s">
        <v>604</v>
      </c>
      <c r="Z576" s="10" t="s">
        <v>604</v>
      </c>
      <c r="AA576" s="10" t="s">
        <v>2581</v>
      </c>
      <c r="AB576" s="14" t="s">
        <v>344</v>
      </c>
    </row>
    <row r="577" spans="1:28" s="14" customFormat="1" ht="13" x14ac:dyDescent="0.35">
      <c r="A577" s="10">
        <v>45446849</v>
      </c>
      <c r="B577" s="10">
        <v>849</v>
      </c>
      <c r="C577" s="11" t="s">
        <v>3977</v>
      </c>
      <c r="D577" s="11"/>
      <c r="E577" s="11"/>
      <c r="F577" s="11" t="s">
        <v>46</v>
      </c>
      <c r="G577" s="10" t="s">
        <v>3279</v>
      </c>
      <c r="H577" s="41" t="s">
        <v>140</v>
      </c>
      <c r="I577" s="41"/>
      <c r="J577" s="10"/>
      <c r="K577" s="10" t="s">
        <v>51</v>
      </c>
      <c r="L577" s="10" t="s">
        <v>67</v>
      </c>
      <c r="M577" s="13" t="s">
        <v>2577</v>
      </c>
      <c r="N577" s="10" t="s">
        <v>53</v>
      </c>
      <c r="O577" s="134"/>
      <c r="P577" s="15" t="s">
        <v>2577</v>
      </c>
      <c r="Q577" s="11"/>
      <c r="R577" s="10"/>
      <c r="S577" s="10" t="s">
        <v>3629</v>
      </c>
      <c r="T577" s="10" t="s">
        <v>3629</v>
      </c>
      <c r="U577" s="10" t="s">
        <v>2580</v>
      </c>
      <c r="V577" s="10">
        <v>2710193200</v>
      </c>
      <c r="W577" s="10" t="s">
        <v>2582</v>
      </c>
      <c r="X577" s="10" t="s">
        <v>3973</v>
      </c>
      <c r="Y577" s="10" t="s">
        <v>604</v>
      </c>
      <c r="Z577" s="10" t="s">
        <v>604</v>
      </c>
      <c r="AA577" s="10" t="s">
        <v>3974</v>
      </c>
      <c r="AB577" s="14" t="s">
        <v>344</v>
      </c>
    </row>
    <row r="578" spans="1:28" s="14" customFormat="1" ht="13" x14ac:dyDescent="0.35">
      <c r="A578" s="10">
        <v>45458815</v>
      </c>
      <c r="B578" s="10">
        <v>815</v>
      </c>
      <c r="C578" s="11" t="s">
        <v>3978</v>
      </c>
      <c r="D578" s="11"/>
      <c r="E578" s="11"/>
      <c r="F578" s="11" t="s">
        <v>46</v>
      </c>
      <c r="G578" s="10" t="s">
        <v>163</v>
      </c>
      <c r="H578" s="41" t="s">
        <v>164</v>
      </c>
      <c r="I578" s="41"/>
      <c r="J578" s="10"/>
      <c r="K578" s="10" t="s">
        <v>51</v>
      </c>
      <c r="L578" s="10" t="s">
        <v>67</v>
      </c>
      <c r="M578" s="13" t="s">
        <v>2577</v>
      </c>
      <c r="N578" s="10" t="s">
        <v>53</v>
      </c>
      <c r="O578" s="134"/>
      <c r="P578" s="15" t="s">
        <v>2577</v>
      </c>
      <c r="Q578" s="11"/>
      <c r="R578" s="10"/>
      <c r="S578" s="10">
        <v>45247860</v>
      </c>
      <c r="T578" s="10" t="s">
        <v>341</v>
      </c>
      <c r="U578" s="10" t="s">
        <v>2594</v>
      </c>
      <c r="V578" s="10">
        <v>2710193200</v>
      </c>
      <c r="W578" s="10" t="s">
        <v>2582</v>
      </c>
      <c r="X578" s="10" t="s">
        <v>3979</v>
      </c>
      <c r="Y578" s="10" t="s">
        <v>604</v>
      </c>
      <c r="Z578" s="10" t="s">
        <v>604</v>
      </c>
      <c r="AA578" s="10" t="s">
        <v>3980</v>
      </c>
      <c r="AB578" s="14" t="s">
        <v>344</v>
      </c>
    </row>
    <row r="579" spans="1:28" s="14" customFormat="1" ht="13" x14ac:dyDescent="0.35">
      <c r="A579" s="10">
        <v>52869919</v>
      </c>
      <c r="B579" s="10">
        <v>919</v>
      </c>
      <c r="C579" s="11" t="s">
        <v>3981</v>
      </c>
      <c r="D579" s="11"/>
      <c r="E579" s="11"/>
      <c r="F579" s="11" t="s">
        <v>46</v>
      </c>
      <c r="G579" s="10" t="s">
        <v>3295</v>
      </c>
      <c r="H579" s="41" t="s">
        <v>140</v>
      </c>
      <c r="I579" s="41"/>
      <c r="J579" s="10"/>
      <c r="K579" s="10" t="s">
        <v>66</v>
      </c>
      <c r="L579" s="10" t="s">
        <v>67</v>
      </c>
      <c r="M579" s="13" t="s">
        <v>2577</v>
      </c>
      <c r="N579" s="10" t="s">
        <v>53</v>
      </c>
      <c r="O579" s="134"/>
      <c r="P579" s="15" t="s">
        <v>2577</v>
      </c>
      <c r="Q579" s="11"/>
      <c r="R579" s="10"/>
      <c r="S579" s="10">
        <v>52886817</v>
      </c>
      <c r="T579" s="10" t="s">
        <v>497</v>
      </c>
      <c r="U579" s="10" t="s">
        <v>2594</v>
      </c>
      <c r="V579" s="10">
        <v>2710199900</v>
      </c>
      <c r="W579" s="10" t="s">
        <v>604</v>
      </c>
      <c r="X579" s="10" t="s">
        <v>3982</v>
      </c>
      <c r="Y579" s="10" t="s">
        <v>604</v>
      </c>
      <c r="Z579" s="10" t="s">
        <v>604</v>
      </c>
      <c r="AA579" s="10" t="s">
        <v>3983</v>
      </c>
    </row>
    <row r="580" spans="1:28" s="14" customFormat="1" ht="13" x14ac:dyDescent="0.35">
      <c r="A580" s="10">
        <v>52869888</v>
      </c>
      <c r="B580" s="10">
        <v>888</v>
      </c>
      <c r="C580" s="11" t="s">
        <v>3984</v>
      </c>
      <c r="D580" s="11"/>
      <c r="E580" s="11"/>
      <c r="F580" s="11" t="s">
        <v>46</v>
      </c>
      <c r="G580" s="10" t="s">
        <v>431</v>
      </c>
      <c r="H580" s="41" t="s">
        <v>48</v>
      </c>
      <c r="I580" s="41"/>
      <c r="J580" s="10"/>
      <c r="K580" s="10" t="s">
        <v>66</v>
      </c>
      <c r="L580" s="10" t="s">
        <v>67</v>
      </c>
      <c r="M580" s="13" t="s">
        <v>2577</v>
      </c>
      <c r="N580" s="10" t="s">
        <v>53</v>
      </c>
      <c r="O580" s="134"/>
      <c r="P580" s="15" t="s">
        <v>2577</v>
      </c>
      <c r="Q580" s="11"/>
      <c r="R580" s="10"/>
      <c r="S580" s="10">
        <v>52886988</v>
      </c>
      <c r="T580" s="10" t="s">
        <v>501</v>
      </c>
      <c r="U580" s="10" t="s">
        <v>2594</v>
      </c>
      <c r="V580" s="10">
        <v>2710199900</v>
      </c>
      <c r="W580" s="10" t="s">
        <v>604</v>
      </c>
      <c r="X580" s="10" t="s">
        <v>3982</v>
      </c>
      <c r="Y580" s="10" t="s">
        <v>604</v>
      </c>
      <c r="Z580" s="10" t="s">
        <v>604</v>
      </c>
      <c r="AA580" s="10" t="s">
        <v>3983</v>
      </c>
    </row>
    <row r="581" spans="1:28" s="14" customFormat="1" ht="13" x14ac:dyDescent="0.35">
      <c r="A581" s="10">
        <v>45599905</v>
      </c>
      <c r="B581" s="10">
        <v>905</v>
      </c>
      <c r="C581" s="11" t="s">
        <v>3985</v>
      </c>
      <c r="D581" s="11"/>
      <c r="E581" s="11"/>
      <c r="F581" s="11" t="s">
        <v>46</v>
      </c>
      <c r="G581" s="10" t="s">
        <v>735</v>
      </c>
      <c r="H581" s="41" t="s">
        <v>63</v>
      </c>
      <c r="I581" s="41"/>
      <c r="J581" s="10"/>
      <c r="K581" s="10" t="s">
        <v>66</v>
      </c>
      <c r="L581" s="10" t="s">
        <v>67</v>
      </c>
      <c r="M581" s="13" t="s">
        <v>2577</v>
      </c>
      <c r="N581" s="10" t="s">
        <v>53</v>
      </c>
      <c r="O581" s="134"/>
      <c r="P581" s="15" t="s">
        <v>2577</v>
      </c>
      <c r="Q581" s="11"/>
      <c r="R581" s="10"/>
      <c r="S581" s="10" t="s">
        <v>536</v>
      </c>
      <c r="T581" s="10" t="s">
        <v>536</v>
      </c>
      <c r="U581" s="10" t="s">
        <v>2580</v>
      </c>
      <c r="V581" s="10">
        <v>2710193200</v>
      </c>
      <c r="W581" s="10" t="s">
        <v>604</v>
      </c>
      <c r="X581" s="10" t="s">
        <v>3986</v>
      </c>
      <c r="Y581" s="10" t="s">
        <v>604</v>
      </c>
      <c r="Z581" s="10" t="s">
        <v>604</v>
      </c>
      <c r="AA581" s="10" t="s">
        <v>3987</v>
      </c>
    </row>
    <row r="582" spans="1:28" s="14" customFormat="1" ht="13" x14ac:dyDescent="0.35">
      <c r="A582" s="10">
        <v>45599907</v>
      </c>
      <c r="B582" s="10">
        <v>907</v>
      </c>
      <c r="C582" s="11" t="s">
        <v>3988</v>
      </c>
      <c r="D582" s="11"/>
      <c r="E582" s="11"/>
      <c r="F582" s="11" t="s">
        <v>46</v>
      </c>
      <c r="G582" s="10" t="s">
        <v>2583</v>
      </c>
      <c r="H582" s="41" t="s">
        <v>364</v>
      </c>
      <c r="I582" s="41"/>
      <c r="J582" s="10"/>
      <c r="K582" s="10" t="s">
        <v>66</v>
      </c>
      <c r="L582" s="10" t="s">
        <v>67</v>
      </c>
      <c r="M582" s="13" t="s">
        <v>2577</v>
      </c>
      <c r="N582" s="10" t="s">
        <v>53</v>
      </c>
      <c r="O582" s="134"/>
      <c r="P582" s="15" t="s">
        <v>2577</v>
      </c>
      <c r="Q582" s="11"/>
      <c r="R582" s="10"/>
      <c r="S582" s="10" t="s">
        <v>536</v>
      </c>
      <c r="T582" s="10" t="s">
        <v>536</v>
      </c>
      <c r="U582" s="10" t="s">
        <v>2580</v>
      </c>
      <c r="V582" s="10">
        <v>2710193200</v>
      </c>
      <c r="W582" s="10" t="s">
        <v>604</v>
      </c>
      <c r="X582" s="10" t="s">
        <v>3986</v>
      </c>
      <c r="Y582" s="10" t="s">
        <v>604</v>
      </c>
      <c r="Z582" s="10" t="s">
        <v>604</v>
      </c>
      <c r="AA582" s="10" t="s">
        <v>3987</v>
      </c>
    </row>
    <row r="583" spans="1:28" s="14" customFormat="1" ht="13" x14ac:dyDescent="0.35">
      <c r="A583" s="10">
        <v>45599829</v>
      </c>
      <c r="B583" s="10">
        <v>829</v>
      </c>
      <c r="C583" s="11" t="s">
        <v>3989</v>
      </c>
      <c r="D583" s="11"/>
      <c r="E583" s="11"/>
      <c r="F583" s="11" t="s">
        <v>46</v>
      </c>
      <c r="G583" s="10" t="s">
        <v>3639</v>
      </c>
      <c r="H583" s="41" t="s">
        <v>140</v>
      </c>
      <c r="I583" s="41"/>
      <c r="J583" s="10"/>
      <c r="K583" s="10" t="s">
        <v>66</v>
      </c>
      <c r="L583" s="10" t="s">
        <v>67</v>
      </c>
      <c r="M583" s="13" t="s">
        <v>2577</v>
      </c>
      <c r="N583" s="10" t="s">
        <v>604</v>
      </c>
      <c r="O583" s="134"/>
      <c r="P583" s="15" t="s">
        <v>2577</v>
      </c>
      <c r="Q583" s="11"/>
      <c r="R583" s="10"/>
      <c r="S583" s="10" t="s">
        <v>536</v>
      </c>
      <c r="T583" s="10" t="s">
        <v>536</v>
      </c>
      <c r="U583" s="10" t="s">
        <v>2580</v>
      </c>
      <c r="V583" s="10">
        <v>2710193200</v>
      </c>
      <c r="W583" s="10" t="s">
        <v>604</v>
      </c>
      <c r="X583" s="10" t="s">
        <v>604</v>
      </c>
      <c r="Y583" s="10" t="s">
        <v>604</v>
      </c>
      <c r="Z583" s="10" t="s">
        <v>604</v>
      </c>
      <c r="AA583" s="10" t="s">
        <v>2581</v>
      </c>
    </row>
    <row r="584" spans="1:28" s="14" customFormat="1" ht="13" x14ac:dyDescent="0.35">
      <c r="A584" s="10">
        <v>45599903</v>
      </c>
      <c r="B584" s="10">
        <v>903</v>
      </c>
      <c r="C584" s="11" t="s">
        <v>3990</v>
      </c>
      <c r="D584" s="11"/>
      <c r="E584" s="11"/>
      <c r="F584" s="11" t="s">
        <v>46</v>
      </c>
      <c r="G584" s="10" t="s">
        <v>2583</v>
      </c>
      <c r="H584" s="41" t="s">
        <v>364</v>
      </c>
      <c r="I584" s="41"/>
      <c r="J584" s="10"/>
      <c r="K584" s="10" t="s">
        <v>66</v>
      </c>
      <c r="L584" s="10" t="s">
        <v>67</v>
      </c>
      <c r="M584" s="13" t="s">
        <v>2577</v>
      </c>
      <c r="N584" s="10" t="s">
        <v>604</v>
      </c>
      <c r="O584" s="134"/>
      <c r="P584" s="15" t="s">
        <v>2577</v>
      </c>
      <c r="Q584" s="11"/>
      <c r="R584" s="10"/>
      <c r="S584" s="10" t="s">
        <v>536</v>
      </c>
      <c r="T584" s="10" t="s">
        <v>536</v>
      </c>
      <c r="U584" s="10" t="s">
        <v>2580</v>
      </c>
      <c r="V584" s="10" t="s">
        <v>604</v>
      </c>
      <c r="W584" s="10" t="s">
        <v>604</v>
      </c>
      <c r="X584" s="10" t="s">
        <v>604</v>
      </c>
      <c r="Y584" s="10" t="s">
        <v>604</v>
      </c>
      <c r="Z584" s="10" t="s">
        <v>604</v>
      </c>
      <c r="AA584" s="10" t="s">
        <v>2581</v>
      </c>
    </row>
    <row r="585" spans="1:28" s="14" customFormat="1" ht="13" x14ac:dyDescent="0.35">
      <c r="A585" s="10">
        <v>43339849</v>
      </c>
      <c r="B585" s="10">
        <v>849</v>
      </c>
      <c r="C585" s="11" t="s">
        <v>3991</v>
      </c>
      <c r="D585" s="11"/>
      <c r="E585" s="11"/>
      <c r="F585" s="11" t="s">
        <v>46</v>
      </c>
      <c r="G585" s="10" t="s">
        <v>3992</v>
      </c>
      <c r="H585" s="41" t="s">
        <v>140</v>
      </c>
      <c r="I585" s="41"/>
      <c r="J585" s="10"/>
      <c r="K585" s="10" t="s">
        <v>51</v>
      </c>
      <c r="L585" s="10" t="s">
        <v>67</v>
      </c>
      <c r="M585" s="13" t="s">
        <v>2577</v>
      </c>
      <c r="N585" s="10" t="s">
        <v>53</v>
      </c>
      <c r="O585" s="134"/>
      <c r="P585" s="15" t="s">
        <v>2577</v>
      </c>
      <c r="Q585" s="11"/>
      <c r="R585" s="10"/>
      <c r="S585" s="10" t="s">
        <v>536</v>
      </c>
      <c r="T585" s="10" t="s">
        <v>536</v>
      </c>
      <c r="U585" s="10" t="s">
        <v>2580</v>
      </c>
      <c r="V585" s="10">
        <v>2710199300</v>
      </c>
      <c r="W585" s="10" t="s">
        <v>2582</v>
      </c>
      <c r="X585" s="10" t="s">
        <v>604</v>
      </c>
      <c r="Y585" s="10" t="s">
        <v>604</v>
      </c>
      <c r="Z585" s="10" t="s">
        <v>604</v>
      </c>
      <c r="AA585" s="10" t="s">
        <v>2581</v>
      </c>
    </row>
    <row r="586" spans="1:28" s="14" customFormat="1" ht="13" x14ac:dyDescent="0.35">
      <c r="A586" s="10">
        <v>47032801</v>
      </c>
      <c r="B586" s="10">
        <v>801</v>
      </c>
      <c r="C586" s="11" t="s">
        <v>3993</v>
      </c>
      <c r="D586" s="11"/>
      <c r="E586" s="11"/>
      <c r="F586" s="11" t="s">
        <v>46</v>
      </c>
      <c r="G586" s="10" t="s">
        <v>79</v>
      </c>
      <c r="H586" s="41" t="s">
        <v>79</v>
      </c>
      <c r="I586" s="41"/>
      <c r="J586" s="10"/>
      <c r="K586" s="10" t="s">
        <v>66</v>
      </c>
      <c r="L586" s="10" t="s">
        <v>67</v>
      </c>
      <c r="M586" s="13" t="s">
        <v>2577</v>
      </c>
      <c r="N586" s="10" t="s">
        <v>604</v>
      </c>
      <c r="O586" s="134"/>
      <c r="P586" s="15" t="s">
        <v>2577</v>
      </c>
      <c r="Q586" s="11"/>
      <c r="R586" s="10"/>
      <c r="S586" s="10" t="s">
        <v>536</v>
      </c>
      <c r="T586" s="10" t="s">
        <v>536</v>
      </c>
      <c r="U586" s="10" t="s">
        <v>2580</v>
      </c>
      <c r="V586" s="10" t="s">
        <v>604</v>
      </c>
      <c r="W586" s="10" t="s">
        <v>44</v>
      </c>
      <c r="X586" s="10" t="s">
        <v>604</v>
      </c>
      <c r="Y586" s="10" t="s">
        <v>604</v>
      </c>
      <c r="Z586" s="10" t="s">
        <v>604</v>
      </c>
      <c r="AA586" s="10" t="s">
        <v>2581</v>
      </c>
    </row>
    <row r="587" spans="1:28" s="14" customFormat="1" ht="13" x14ac:dyDescent="0.35">
      <c r="A587" s="10">
        <v>47032803</v>
      </c>
      <c r="B587" s="10">
        <v>803</v>
      </c>
      <c r="C587" s="11" t="s">
        <v>3994</v>
      </c>
      <c r="D587" s="11"/>
      <c r="E587" s="11"/>
      <c r="F587" s="11" t="s">
        <v>46</v>
      </c>
      <c r="G587" s="10" t="s">
        <v>1837</v>
      </c>
      <c r="H587" s="41" t="s">
        <v>48</v>
      </c>
      <c r="I587" s="41"/>
      <c r="J587" s="10"/>
      <c r="K587" s="10" t="s">
        <v>66</v>
      </c>
      <c r="L587" s="10" t="s">
        <v>67</v>
      </c>
      <c r="M587" s="13" t="s">
        <v>2577</v>
      </c>
      <c r="N587" s="10" t="s">
        <v>604</v>
      </c>
      <c r="O587" s="134"/>
      <c r="P587" s="15" t="s">
        <v>2577</v>
      </c>
      <c r="Q587" s="11"/>
      <c r="R587" s="10"/>
      <c r="S587" s="10" t="s">
        <v>536</v>
      </c>
      <c r="T587" s="10" t="s">
        <v>536</v>
      </c>
      <c r="U587" s="10" t="s">
        <v>2580</v>
      </c>
      <c r="V587" s="10" t="s">
        <v>604</v>
      </c>
      <c r="W587" s="10" t="s">
        <v>604</v>
      </c>
      <c r="X587" s="10" t="s">
        <v>604</v>
      </c>
      <c r="Y587" s="10" t="s">
        <v>604</v>
      </c>
      <c r="Z587" s="10" t="s">
        <v>604</v>
      </c>
      <c r="AA587" s="10" t="s">
        <v>2581</v>
      </c>
    </row>
    <row r="588" spans="1:28" s="14" customFormat="1" ht="13" x14ac:dyDescent="0.35">
      <c r="A588" s="10">
        <v>47980801</v>
      </c>
      <c r="B588" s="10">
        <v>801</v>
      </c>
      <c r="C588" s="11" t="s">
        <v>3995</v>
      </c>
      <c r="D588" s="11"/>
      <c r="E588" s="11"/>
      <c r="F588" s="11" t="s">
        <v>46</v>
      </c>
      <c r="G588" s="10" t="s">
        <v>79</v>
      </c>
      <c r="H588" s="41" t="s">
        <v>79</v>
      </c>
      <c r="I588" s="41"/>
      <c r="J588" s="10"/>
      <c r="K588" s="10" t="s">
        <v>66</v>
      </c>
      <c r="L588" s="10" t="s">
        <v>67</v>
      </c>
      <c r="M588" s="13" t="s">
        <v>2577</v>
      </c>
      <c r="N588" s="10" t="s">
        <v>604</v>
      </c>
      <c r="O588" s="134"/>
      <c r="P588" s="15" t="s">
        <v>2577</v>
      </c>
      <c r="Q588" s="11"/>
      <c r="R588" s="10"/>
      <c r="S588" s="10" t="s">
        <v>536</v>
      </c>
      <c r="T588" s="10" t="s">
        <v>536</v>
      </c>
      <c r="U588" s="10" t="s">
        <v>2580</v>
      </c>
      <c r="V588" s="10" t="s">
        <v>604</v>
      </c>
      <c r="W588" s="10" t="s">
        <v>44</v>
      </c>
      <c r="X588" s="10" t="s">
        <v>604</v>
      </c>
      <c r="Y588" s="10" t="s">
        <v>604</v>
      </c>
      <c r="Z588" s="10" t="s">
        <v>604</v>
      </c>
      <c r="AA588" s="10" t="s">
        <v>2581</v>
      </c>
    </row>
    <row r="589" spans="1:28" s="14" customFormat="1" ht="13" x14ac:dyDescent="0.35">
      <c r="A589" s="10">
        <v>47980803</v>
      </c>
      <c r="B589" s="10">
        <v>803</v>
      </c>
      <c r="C589" s="11" t="s">
        <v>3996</v>
      </c>
      <c r="D589" s="11"/>
      <c r="E589" s="11"/>
      <c r="F589" s="11" t="s">
        <v>46</v>
      </c>
      <c r="G589" s="10" t="s">
        <v>1837</v>
      </c>
      <c r="H589" s="41" t="s">
        <v>48</v>
      </c>
      <c r="I589" s="41"/>
      <c r="J589" s="10"/>
      <c r="K589" s="10" t="s">
        <v>66</v>
      </c>
      <c r="L589" s="10" t="s">
        <v>67</v>
      </c>
      <c r="M589" s="13" t="s">
        <v>2577</v>
      </c>
      <c r="N589" s="10" t="s">
        <v>604</v>
      </c>
      <c r="O589" s="134"/>
      <c r="P589" s="15" t="s">
        <v>2577</v>
      </c>
      <c r="Q589" s="11"/>
      <c r="R589" s="10"/>
      <c r="S589" s="10" t="s">
        <v>536</v>
      </c>
      <c r="T589" s="10" t="s">
        <v>536</v>
      </c>
      <c r="U589" s="10" t="s">
        <v>2580</v>
      </c>
      <c r="V589" s="10" t="s">
        <v>604</v>
      </c>
      <c r="W589" s="10" t="s">
        <v>604</v>
      </c>
      <c r="X589" s="10" t="s">
        <v>604</v>
      </c>
      <c r="Y589" s="10" t="s">
        <v>604</v>
      </c>
      <c r="Z589" s="10" t="s">
        <v>604</v>
      </c>
      <c r="AA589" s="10" t="s">
        <v>2581</v>
      </c>
    </row>
    <row r="590" spans="1:28" s="14" customFormat="1" ht="13" x14ac:dyDescent="0.35">
      <c r="A590" s="10">
        <v>48667801</v>
      </c>
      <c r="B590" s="10">
        <v>801</v>
      </c>
      <c r="C590" s="11" t="s">
        <v>3997</v>
      </c>
      <c r="D590" s="11"/>
      <c r="E590" s="11"/>
      <c r="F590" s="11" t="s">
        <v>46</v>
      </c>
      <c r="G590" s="10" t="s">
        <v>79</v>
      </c>
      <c r="H590" s="41" t="s">
        <v>79</v>
      </c>
      <c r="I590" s="41"/>
      <c r="J590" s="10"/>
      <c r="K590" s="10" t="s">
        <v>66</v>
      </c>
      <c r="L590" s="10" t="s">
        <v>67</v>
      </c>
      <c r="M590" s="13" t="s">
        <v>2577</v>
      </c>
      <c r="N590" s="10" t="s">
        <v>604</v>
      </c>
      <c r="O590" s="134"/>
      <c r="P590" s="15" t="s">
        <v>2577</v>
      </c>
      <c r="Q590" s="11"/>
      <c r="R590" s="10"/>
      <c r="S590" s="10" t="s">
        <v>536</v>
      </c>
      <c r="T590" s="10" t="s">
        <v>536</v>
      </c>
      <c r="U590" s="10" t="s">
        <v>2580</v>
      </c>
      <c r="V590" s="10" t="s">
        <v>604</v>
      </c>
      <c r="W590" s="10" t="s">
        <v>44</v>
      </c>
      <c r="X590" s="10" t="s">
        <v>604</v>
      </c>
      <c r="Y590" s="10" t="s">
        <v>604</v>
      </c>
      <c r="Z590" s="10" t="s">
        <v>604</v>
      </c>
      <c r="AA590" s="10" t="s">
        <v>2581</v>
      </c>
    </row>
    <row r="591" spans="1:28" s="14" customFormat="1" ht="13" x14ac:dyDescent="0.35">
      <c r="A591" s="10">
        <v>48666803</v>
      </c>
      <c r="B591" s="10">
        <v>803</v>
      </c>
      <c r="C591" s="11" t="s">
        <v>3998</v>
      </c>
      <c r="D591" s="11"/>
      <c r="E591" s="11"/>
      <c r="F591" s="11" t="s">
        <v>46</v>
      </c>
      <c r="G591" s="10" t="s">
        <v>1837</v>
      </c>
      <c r="H591" s="41" t="s">
        <v>48</v>
      </c>
      <c r="I591" s="41"/>
      <c r="J591" s="10"/>
      <c r="K591" s="10" t="s">
        <v>66</v>
      </c>
      <c r="L591" s="10" t="s">
        <v>67</v>
      </c>
      <c r="M591" s="13" t="s">
        <v>2577</v>
      </c>
      <c r="N591" s="10" t="s">
        <v>604</v>
      </c>
      <c r="O591" s="134"/>
      <c r="P591" s="15" t="s">
        <v>2577</v>
      </c>
      <c r="Q591" s="11"/>
      <c r="R591" s="10"/>
      <c r="S591" s="10" t="s">
        <v>536</v>
      </c>
      <c r="T591" s="10" t="s">
        <v>536</v>
      </c>
      <c r="U591" s="10" t="s">
        <v>2580</v>
      </c>
      <c r="V591" s="10" t="s">
        <v>604</v>
      </c>
      <c r="W591" s="10" t="s">
        <v>604</v>
      </c>
      <c r="X591" s="10" t="s">
        <v>604</v>
      </c>
      <c r="Y591" s="10" t="s">
        <v>604</v>
      </c>
      <c r="Z591" s="10" t="s">
        <v>604</v>
      </c>
      <c r="AA591" s="10" t="s">
        <v>2581</v>
      </c>
    </row>
    <row r="592" spans="1:28" s="14" customFormat="1" ht="13" x14ac:dyDescent="0.35">
      <c r="A592" s="10">
        <v>47267801</v>
      </c>
      <c r="B592" s="10">
        <v>801</v>
      </c>
      <c r="C592" s="11" t="s">
        <v>3999</v>
      </c>
      <c r="D592" s="11"/>
      <c r="E592" s="11"/>
      <c r="F592" s="11" t="s">
        <v>46</v>
      </c>
      <c r="G592" s="10" t="s">
        <v>79</v>
      </c>
      <c r="H592" s="41" t="s">
        <v>79</v>
      </c>
      <c r="I592" s="41"/>
      <c r="J592" s="10"/>
      <c r="K592" s="10" t="s">
        <v>66</v>
      </c>
      <c r="L592" s="10" t="s">
        <v>67</v>
      </c>
      <c r="M592" s="13" t="s">
        <v>2577</v>
      </c>
      <c r="N592" s="10" t="s">
        <v>604</v>
      </c>
      <c r="O592" s="134"/>
      <c r="P592" s="15" t="s">
        <v>2577</v>
      </c>
      <c r="Q592" s="11"/>
      <c r="R592" s="10"/>
      <c r="S592" s="10" t="s">
        <v>536</v>
      </c>
      <c r="T592" s="10" t="s">
        <v>536</v>
      </c>
      <c r="U592" s="10" t="s">
        <v>2580</v>
      </c>
      <c r="V592" s="10" t="s">
        <v>604</v>
      </c>
      <c r="W592" s="10" t="s">
        <v>44</v>
      </c>
      <c r="X592" s="10" t="s">
        <v>604</v>
      </c>
      <c r="Y592" s="10" t="s">
        <v>604</v>
      </c>
      <c r="Z592" s="10" t="s">
        <v>604</v>
      </c>
      <c r="AA592" s="10" t="s">
        <v>2581</v>
      </c>
    </row>
    <row r="593" spans="1:27" s="14" customFormat="1" ht="13" x14ac:dyDescent="0.35">
      <c r="A593" s="10">
        <v>47267803</v>
      </c>
      <c r="B593" s="10">
        <v>803</v>
      </c>
      <c r="C593" s="11" t="s">
        <v>4000</v>
      </c>
      <c r="D593" s="11"/>
      <c r="E593" s="11"/>
      <c r="F593" s="11" t="s">
        <v>46</v>
      </c>
      <c r="G593" s="10" t="s">
        <v>1837</v>
      </c>
      <c r="H593" s="41" t="s">
        <v>48</v>
      </c>
      <c r="I593" s="41"/>
      <c r="J593" s="10"/>
      <c r="K593" s="10" t="s">
        <v>66</v>
      </c>
      <c r="L593" s="10" t="s">
        <v>67</v>
      </c>
      <c r="M593" s="13" t="s">
        <v>2577</v>
      </c>
      <c r="N593" s="10" t="s">
        <v>604</v>
      </c>
      <c r="O593" s="134"/>
      <c r="P593" s="15" t="s">
        <v>2577</v>
      </c>
      <c r="Q593" s="11"/>
      <c r="R593" s="10"/>
      <c r="S593" s="10" t="s">
        <v>536</v>
      </c>
      <c r="T593" s="10" t="s">
        <v>536</v>
      </c>
      <c r="U593" s="10" t="s">
        <v>2580</v>
      </c>
      <c r="V593" s="10">
        <v>2710193200</v>
      </c>
      <c r="W593" s="10" t="s">
        <v>604</v>
      </c>
      <c r="X593" s="10" t="s">
        <v>604</v>
      </c>
      <c r="Y593" s="10" t="s">
        <v>604</v>
      </c>
      <c r="Z593" s="10" t="s">
        <v>604</v>
      </c>
      <c r="AA593" s="10" t="s">
        <v>2581</v>
      </c>
    </row>
    <row r="594" spans="1:27" s="14" customFormat="1" ht="13" x14ac:dyDescent="0.35">
      <c r="A594" s="10">
        <v>47267870</v>
      </c>
      <c r="B594" s="10">
        <v>870</v>
      </c>
      <c r="C594" s="11" t="s">
        <v>4001</v>
      </c>
      <c r="D594" s="11"/>
      <c r="E594" s="11"/>
      <c r="F594" s="11" t="s">
        <v>46</v>
      </c>
      <c r="G594" s="10" t="s">
        <v>151</v>
      </c>
      <c r="H594" s="41" t="s">
        <v>86</v>
      </c>
      <c r="I594" s="41"/>
      <c r="J594" s="10"/>
      <c r="K594" s="10" t="s">
        <v>66</v>
      </c>
      <c r="L594" s="10" t="s">
        <v>67</v>
      </c>
      <c r="M594" s="13" t="s">
        <v>2577</v>
      </c>
      <c r="N594" s="10" t="s">
        <v>604</v>
      </c>
      <c r="O594" s="134"/>
      <c r="P594" s="15" t="s">
        <v>2577</v>
      </c>
      <c r="Q594" s="11"/>
      <c r="R594" s="10"/>
      <c r="S594" s="10" t="s">
        <v>536</v>
      </c>
      <c r="T594" s="10" t="s">
        <v>536</v>
      </c>
      <c r="U594" s="10" t="s">
        <v>2580</v>
      </c>
      <c r="V594" s="10" t="s">
        <v>604</v>
      </c>
      <c r="W594" s="10" t="s">
        <v>604</v>
      </c>
      <c r="X594" s="10" t="s">
        <v>604</v>
      </c>
      <c r="Y594" s="10" t="s">
        <v>604</v>
      </c>
      <c r="Z594" s="10" t="s">
        <v>604</v>
      </c>
      <c r="AA594" s="10" t="s">
        <v>2581</v>
      </c>
    </row>
    <row r="595" spans="1:27" s="14" customFormat="1" ht="13" x14ac:dyDescent="0.35">
      <c r="A595" s="10">
        <v>48633803</v>
      </c>
      <c r="B595" s="10">
        <v>803</v>
      </c>
      <c r="C595" s="11" t="s">
        <v>4002</v>
      </c>
      <c r="D595" s="11"/>
      <c r="E595" s="11"/>
      <c r="F595" s="11" t="s">
        <v>46</v>
      </c>
      <c r="G595" s="10" t="s">
        <v>1837</v>
      </c>
      <c r="H595" s="41" t="s">
        <v>48</v>
      </c>
      <c r="I595" s="41"/>
      <c r="J595" s="10"/>
      <c r="K595" s="10" t="s">
        <v>66</v>
      </c>
      <c r="L595" s="10" t="s">
        <v>67</v>
      </c>
      <c r="M595" s="13" t="s">
        <v>2577</v>
      </c>
      <c r="N595" s="10" t="s">
        <v>604</v>
      </c>
      <c r="O595" s="134"/>
      <c r="P595" s="15" t="s">
        <v>2577</v>
      </c>
      <c r="Q595" s="11"/>
      <c r="R595" s="10"/>
      <c r="S595" s="10" t="s">
        <v>536</v>
      </c>
      <c r="T595" s="10" t="s">
        <v>536</v>
      </c>
      <c r="U595" s="10" t="s">
        <v>2580</v>
      </c>
      <c r="V595" s="10" t="s">
        <v>604</v>
      </c>
      <c r="W595" s="10" t="s">
        <v>604</v>
      </c>
      <c r="X595" s="10" t="s">
        <v>604</v>
      </c>
      <c r="Y595" s="10" t="s">
        <v>604</v>
      </c>
      <c r="Z595" s="10" t="s">
        <v>604</v>
      </c>
      <c r="AA595" s="10" t="s">
        <v>2581</v>
      </c>
    </row>
    <row r="596" spans="1:27" s="14" customFormat="1" ht="13" x14ac:dyDescent="0.35">
      <c r="A596" s="10">
        <v>48633870</v>
      </c>
      <c r="B596" s="10">
        <v>870</v>
      </c>
      <c r="C596" s="11" t="s">
        <v>4003</v>
      </c>
      <c r="D596" s="11"/>
      <c r="E596" s="11"/>
      <c r="F596" s="11" t="s">
        <v>46</v>
      </c>
      <c r="G596" s="10" t="s">
        <v>151</v>
      </c>
      <c r="H596" s="41" t="s">
        <v>86</v>
      </c>
      <c r="I596" s="41"/>
      <c r="J596" s="10"/>
      <c r="K596" s="10" t="s">
        <v>66</v>
      </c>
      <c r="L596" s="10" t="s">
        <v>67</v>
      </c>
      <c r="M596" s="13" t="s">
        <v>2577</v>
      </c>
      <c r="N596" s="10" t="s">
        <v>604</v>
      </c>
      <c r="O596" s="134"/>
      <c r="P596" s="15" t="s">
        <v>2577</v>
      </c>
      <c r="Q596" s="11"/>
      <c r="R596" s="10"/>
      <c r="S596" s="10" t="s">
        <v>536</v>
      </c>
      <c r="T596" s="10" t="s">
        <v>536</v>
      </c>
      <c r="U596" s="10" t="s">
        <v>2580</v>
      </c>
      <c r="V596" s="10" t="s">
        <v>604</v>
      </c>
      <c r="W596" s="10" t="s">
        <v>604</v>
      </c>
      <c r="X596" s="10" t="s">
        <v>604</v>
      </c>
      <c r="Y596" s="10" t="s">
        <v>604</v>
      </c>
      <c r="Z596" s="10" t="s">
        <v>604</v>
      </c>
      <c r="AA596" s="10" t="s">
        <v>2581</v>
      </c>
    </row>
    <row r="597" spans="1:27" s="14" customFormat="1" ht="13" x14ac:dyDescent="0.35">
      <c r="A597" s="10">
        <v>48312803</v>
      </c>
      <c r="B597" s="10">
        <v>803</v>
      </c>
      <c r="C597" s="11" t="s">
        <v>4004</v>
      </c>
      <c r="D597" s="11"/>
      <c r="E597" s="11"/>
      <c r="F597" s="11" t="s">
        <v>46</v>
      </c>
      <c r="G597" s="10" t="s">
        <v>1837</v>
      </c>
      <c r="H597" s="41" t="s">
        <v>48</v>
      </c>
      <c r="I597" s="41"/>
      <c r="J597" s="10"/>
      <c r="K597" s="10" t="s">
        <v>66</v>
      </c>
      <c r="L597" s="10" t="s">
        <v>67</v>
      </c>
      <c r="M597" s="13" t="s">
        <v>2577</v>
      </c>
      <c r="N597" s="10" t="s">
        <v>604</v>
      </c>
      <c r="O597" s="134"/>
      <c r="P597" s="15" t="s">
        <v>2577</v>
      </c>
      <c r="Q597" s="11"/>
      <c r="R597" s="10"/>
      <c r="S597" s="10" t="s">
        <v>536</v>
      </c>
      <c r="T597" s="10" t="s">
        <v>536</v>
      </c>
      <c r="U597" s="10" t="s">
        <v>2580</v>
      </c>
      <c r="V597" s="10">
        <v>2710193200</v>
      </c>
      <c r="W597" s="10" t="s">
        <v>604</v>
      </c>
      <c r="X597" s="10" t="s">
        <v>604</v>
      </c>
      <c r="Y597" s="10" t="s">
        <v>604</v>
      </c>
      <c r="Z597" s="10" t="s">
        <v>604</v>
      </c>
      <c r="AA597" s="10" t="s">
        <v>2581</v>
      </c>
    </row>
    <row r="598" spans="1:27" s="14" customFormat="1" ht="13" x14ac:dyDescent="0.35">
      <c r="A598" s="10">
        <v>48057803</v>
      </c>
      <c r="B598" s="10">
        <v>803</v>
      </c>
      <c r="C598" s="11" t="s">
        <v>4005</v>
      </c>
      <c r="D598" s="11"/>
      <c r="E598" s="11"/>
      <c r="F598" s="11" t="s">
        <v>46</v>
      </c>
      <c r="G598" s="10" t="s">
        <v>1837</v>
      </c>
      <c r="H598" s="41" t="s">
        <v>48</v>
      </c>
      <c r="I598" s="41"/>
      <c r="J598" s="10"/>
      <c r="K598" s="10" t="s">
        <v>66</v>
      </c>
      <c r="L598" s="10" t="s">
        <v>67</v>
      </c>
      <c r="M598" s="13" t="s">
        <v>2577</v>
      </c>
      <c r="N598" s="10" t="s">
        <v>604</v>
      </c>
      <c r="O598" s="134"/>
      <c r="P598" s="15" t="s">
        <v>2577</v>
      </c>
      <c r="Q598" s="11"/>
      <c r="R598" s="10"/>
      <c r="S598" s="10" t="s">
        <v>536</v>
      </c>
      <c r="T598" s="10" t="s">
        <v>536</v>
      </c>
      <c r="U598" s="10" t="s">
        <v>2580</v>
      </c>
      <c r="V598" s="10" t="s">
        <v>604</v>
      </c>
      <c r="W598" s="10" t="s">
        <v>604</v>
      </c>
      <c r="X598" s="10" t="s">
        <v>604</v>
      </c>
      <c r="Y598" s="10" t="s">
        <v>604</v>
      </c>
      <c r="Z598" s="10" t="s">
        <v>604</v>
      </c>
      <c r="AA598" s="10" t="s">
        <v>2581</v>
      </c>
    </row>
    <row r="599" spans="1:27" s="14" customFormat="1" ht="13" x14ac:dyDescent="0.35">
      <c r="A599" s="10">
        <v>47762801</v>
      </c>
      <c r="B599" s="10">
        <v>801</v>
      </c>
      <c r="C599" s="11" t="s">
        <v>4006</v>
      </c>
      <c r="D599" s="11"/>
      <c r="E599" s="11"/>
      <c r="F599" s="11" t="s">
        <v>46</v>
      </c>
      <c r="G599" s="10" t="s">
        <v>79</v>
      </c>
      <c r="H599" s="41" t="s">
        <v>79</v>
      </c>
      <c r="I599" s="41"/>
      <c r="J599" s="10"/>
      <c r="K599" s="10" t="s">
        <v>66</v>
      </c>
      <c r="L599" s="10" t="s">
        <v>67</v>
      </c>
      <c r="M599" s="13" t="s">
        <v>2577</v>
      </c>
      <c r="N599" s="10" t="s">
        <v>604</v>
      </c>
      <c r="O599" s="134"/>
      <c r="P599" s="15" t="s">
        <v>2577</v>
      </c>
      <c r="Q599" s="11"/>
      <c r="R599" s="10"/>
      <c r="S599" s="10" t="s">
        <v>536</v>
      </c>
      <c r="T599" s="10" t="s">
        <v>536</v>
      </c>
      <c r="U599" s="10" t="s">
        <v>2580</v>
      </c>
      <c r="V599" s="10" t="s">
        <v>604</v>
      </c>
      <c r="W599" s="10" t="s">
        <v>44</v>
      </c>
      <c r="X599" s="10" t="s">
        <v>604</v>
      </c>
      <c r="Y599" s="10" t="s">
        <v>604</v>
      </c>
      <c r="Z599" s="10" t="s">
        <v>604</v>
      </c>
      <c r="AA599" s="10" t="s">
        <v>2581</v>
      </c>
    </row>
    <row r="600" spans="1:27" s="14" customFormat="1" ht="13" x14ac:dyDescent="0.35">
      <c r="A600" s="10">
        <v>47762803</v>
      </c>
      <c r="B600" s="10">
        <v>803</v>
      </c>
      <c r="C600" s="11" t="s">
        <v>4007</v>
      </c>
      <c r="D600" s="11"/>
      <c r="E600" s="11"/>
      <c r="F600" s="11" t="s">
        <v>46</v>
      </c>
      <c r="G600" s="10" t="s">
        <v>1837</v>
      </c>
      <c r="H600" s="41" t="s">
        <v>48</v>
      </c>
      <c r="I600" s="41"/>
      <c r="J600" s="10"/>
      <c r="K600" s="10" t="s">
        <v>66</v>
      </c>
      <c r="L600" s="10" t="s">
        <v>67</v>
      </c>
      <c r="M600" s="13" t="s">
        <v>2577</v>
      </c>
      <c r="N600" s="10" t="s">
        <v>604</v>
      </c>
      <c r="O600" s="134"/>
      <c r="P600" s="15" t="s">
        <v>2577</v>
      </c>
      <c r="Q600" s="11"/>
      <c r="R600" s="10"/>
      <c r="S600" s="10" t="s">
        <v>536</v>
      </c>
      <c r="T600" s="10" t="s">
        <v>536</v>
      </c>
      <c r="U600" s="10" t="s">
        <v>2580</v>
      </c>
      <c r="V600" s="10" t="s">
        <v>604</v>
      </c>
      <c r="W600" s="10" t="s">
        <v>604</v>
      </c>
      <c r="X600" s="10" t="s">
        <v>604</v>
      </c>
      <c r="Y600" s="10" t="s">
        <v>604</v>
      </c>
      <c r="Z600" s="10" t="s">
        <v>604</v>
      </c>
      <c r="AA600" s="10" t="s">
        <v>2581</v>
      </c>
    </row>
    <row r="601" spans="1:27" s="14" customFormat="1" ht="13" x14ac:dyDescent="0.35">
      <c r="A601" s="10">
        <v>47898803</v>
      </c>
      <c r="B601" s="10">
        <v>803</v>
      </c>
      <c r="C601" s="11" t="s">
        <v>4008</v>
      </c>
      <c r="D601" s="11"/>
      <c r="E601" s="11"/>
      <c r="F601" s="11" t="s">
        <v>46</v>
      </c>
      <c r="G601" s="10" t="s">
        <v>1837</v>
      </c>
      <c r="H601" s="41" t="s">
        <v>48</v>
      </c>
      <c r="I601" s="41"/>
      <c r="J601" s="10"/>
      <c r="K601" s="10" t="s">
        <v>66</v>
      </c>
      <c r="L601" s="10" t="s">
        <v>67</v>
      </c>
      <c r="M601" s="13" t="s">
        <v>2577</v>
      </c>
      <c r="N601" s="10" t="s">
        <v>604</v>
      </c>
      <c r="O601" s="134"/>
      <c r="P601" s="15" t="s">
        <v>2577</v>
      </c>
      <c r="Q601" s="11"/>
      <c r="R601" s="10"/>
      <c r="S601" s="10" t="s">
        <v>536</v>
      </c>
      <c r="T601" s="10" t="s">
        <v>536</v>
      </c>
      <c r="U601" s="10" t="s">
        <v>2580</v>
      </c>
      <c r="V601" s="10" t="s">
        <v>604</v>
      </c>
      <c r="W601" s="10" t="s">
        <v>604</v>
      </c>
      <c r="X601" s="10" t="s">
        <v>604</v>
      </c>
      <c r="Y601" s="10" t="s">
        <v>604</v>
      </c>
      <c r="Z601" s="10" t="s">
        <v>604</v>
      </c>
      <c r="AA601" s="10" t="s">
        <v>2581</v>
      </c>
    </row>
    <row r="602" spans="1:27" s="14" customFormat="1" ht="13" x14ac:dyDescent="0.35">
      <c r="A602" s="10">
        <v>47898870</v>
      </c>
      <c r="B602" s="10">
        <v>870</v>
      </c>
      <c r="C602" s="11" t="s">
        <v>4009</v>
      </c>
      <c r="D602" s="11"/>
      <c r="E602" s="11"/>
      <c r="F602" s="11" t="s">
        <v>46</v>
      </c>
      <c r="G602" s="10" t="s">
        <v>151</v>
      </c>
      <c r="H602" s="41" t="s">
        <v>86</v>
      </c>
      <c r="I602" s="41"/>
      <c r="J602" s="10"/>
      <c r="K602" s="10" t="s">
        <v>66</v>
      </c>
      <c r="L602" s="10" t="s">
        <v>67</v>
      </c>
      <c r="M602" s="13" t="s">
        <v>2577</v>
      </c>
      <c r="N602" s="10" t="s">
        <v>604</v>
      </c>
      <c r="O602" s="134"/>
      <c r="P602" s="15" t="s">
        <v>2577</v>
      </c>
      <c r="Q602" s="11"/>
      <c r="R602" s="10"/>
      <c r="S602" s="10" t="s">
        <v>536</v>
      </c>
      <c r="T602" s="10" t="s">
        <v>536</v>
      </c>
      <c r="U602" s="10" t="s">
        <v>2580</v>
      </c>
      <c r="V602" s="10" t="s">
        <v>604</v>
      </c>
      <c r="W602" s="10" t="s">
        <v>604</v>
      </c>
      <c r="X602" s="10" t="s">
        <v>604</v>
      </c>
      <c r="Y602" s="10" t="s">
        <v>604</v>
      </c>
      <c r="Z602" s="10" t="s">
        <v>604</v>
      </c>
      <c r="AA602" s="10" t="s">
        <v>2581</v>
      </c>
    </row>
    <row r="603" spans="1:27" s="14" customFormat="1" ht="13" x14ac:dyDescent="0.35">
      <c r="A603" s="10">
        <v>43959801</v>
      </c>
      <c r="B603" s="10">
        <v>801</v>
      </c>
      <c r="C603" s="11" t="s">
        <v>4010</v>
      </c>
      <c r="D603" s="11"/>
      <c r="E603" s="11"/>
      <c r="F603" s="11" t="s">
        <v>46</v>
      </c>
      <c r="G603" s="10" t="s">
        <v>79</v>
      </c>
      <c r="H603" s="41" t="s">
        <v>79</v>
      </c>
      <c r="I603" s="41"/>
      <c r="J603" s="10"/>
      <c r="K603" s="10" t="s">
        <v>604</v>
      </c>
      <c r="L603" s="10" t="s">
        <v>67</v>
      </c>
      <c r="M603" s="13" t="s">
        <v>2577</v>
      </c>
      <c r="N603" s="10" t="s">
        <v>604</v>
      </c>
      <c r="O603" s="134"/>
      <c r="P603" s="15" t="s">
        <v>2577</v>
      </c>
      <c r="Q603" s="11"/>
      <c r="R603" s="10"/>
      <c r="S603" s="10" t="s">
        <v>536</v>
      </c>
      <c r="T603" s="10" t="s">
        <v>536</v>
      </c>
      <c r="U603" s="10" t="s">
        <v>2580</v>
      </c>
      <c r="V603" s="10" t="s">
        <v>604</v>
      </c>
      <c r="W603" s="10" t="s">
        <v>604</v>
      </c>
      <c r="X603" s="10" t="s">
        <v>604</v>
      </c>
      <c r="Y603" s="10" t="s">
        <v>604</v>
      </c>
      <c r="Z603" s="10" t="s">
        <v>604</v>
      </c>
      <c r="AA603" s="10" t="s">
        <v>2581</v>
      </c>
    </row>
    <row r="604" spans="1:27" s="14" customFormat="1" ht="13" x14ac:dyDescent="0.35">
      <c r="A604" s="10">
        <v>43959803</v>
      </c>
      <c r="B604" s="10">
        <v>803</v>
      </c>
      <c r="C604" s="11" t="s">
        <v>4011</v>
      </c>
      <c r="D604" s="11"/>
      <c r="E604" s="11"/>
      <c r="F604" s="11" t="s">
        <v>46</v>
      </c>
      <c r="G604" s="10" t="s">
        <v>1837</v>
      </c>
      <c r="H604" s="41" t="s">
        <v>48</v>
      </c>
      <c r="I604" s="41"/>
      <c r="J604" s="10"/>
      <c r="K604" s="10" t="s">
        <v>604</v>
      </c>
      <c r="L604" s="10" t="s">
        <v>67</v>
      </c>
      <c r="M604" s="13" t="s">
        <v>2577</v>
      </c>
      <c r="N604" s="10" t="s">
        <v>604</v>
      </c>
      <c r="O604" s="134"/>
      <c r="P604" s="15" t="s">
        <v>2577</v>
      </c>
      <c r="Q604" s="11"/>
      <c r="R604" s="10"/>
      <c r="S604" s="10" t="s">
        <v>536</v>
      </c>
      <c r="T604" s="10" t="s">
        <v>536</v>
      </c>
      <c r="U604" s="10" t="s">
        <v>2580</v>
      </c>
      <c r="V604" s="10" t="s">
        <v>604</v>
      </c>
      <c r="W604" s="10" t="s">
        <v>604</v>
      </c>
      <c r="X604" s="10" t="s">
        <v>604</v>
      </c>
      <c r="Y604" s="10" t="s">
        <v>604</v>
      </c>
      <c r="Z604" s="10" t="s">
        <v>604</v>
      </c>
      <c r="AA604" s="10" t="s">
        <v>2581</v>
      </c>
    </row>
    <row r="605" spans="1:27" s="14" customFormat="1" ht="13" x14ac:dyDescent="0.35">
      <c r="A605" s="10">
        <v>43797801</v>
      </c>
      <c r="B605" s="10">
        <v>801</v>
      </c>
      <c r="C605" s="11" t="s">
        <v>4012</v>
      </c>
      <c r="D605" s="11"/>
      <c r="E605" s="11"/>
      <c r="F605" s="11" t="s">
        <v>46</v>
      </c>
      <c r="G605" s="10" t="s">
        <v>79</v>
      </c>
      <c r="H605" s="41" t="s">
        <v>79</v>
      </c>
      <c r="I605" s="41"/>
      <c r="J605" s="10"/>
      <c r="K605" s="10" t="s">
        <v>604</v>
      </c>
      <c r="L605" s="10" t="s">
        <v>67</v>
      </c>
      <c r="M605" s="13" t="s">
        <v>2577</v>
      </c>
      <c r="N605" s="10" t="s">
        <v>604</v>
      </c>
      <c r="O605" s="134"/>
      <c r="P605" s="15" t="s">
        <v>2577</v>
      </c>
      <c r="Q605" s="11"/>
      <c r="R605" s="10"/>
      <c r="S605" s="10" t="s">
        <v>536</v>
      </c>
      <c r="T605" s="10" t="s">
        <v>536</v>
      </c>
      <c r="U605" s="10" t="s">
        <v>2580</v>
      </c>
      <c r="V605" s="10" t="s">
        <v>604</v>
      </c>
      <c r="W605" s="10" t="s">
        <v>604</v>
      </c>
      <c r="X605" s="10" t="s">
        <v>604</v>
      </c>
      <c r="Y605" s="10" t="s">
        <v>604</v>
      </c>
      <c r="Z605" s="10" t="s">
        <v>604</v>
      </c>
      <c r="AA605" s="10" t="s">
        <v>2581</v>
      </c>
    </row>
    <row r="606" spans="1:27" s="14" customFormat="1" ht="13" x14ac:dyDescent="0.35">
      <c r="A606" s="10">
        <v>43797803</v>
      </c>
      <c r="B606" s="10">
        <v>803</v>
      </c>
      <c r="C606" s="11" t="s">
        <v>4013</v>
      </c>
      <c r="D606" s="11"/>
      <c r="E606" s="11"/>
      <c r="F606" s="11" t="s">
        <v>46</v>
      </c>
      <c r="G606" s="10" t="s">
        <v>1837</v>
      </c>
      <c r="H606" s="41" t="s">
        <v>48</v>
      </c>
      <c r="I606" s="41"/>
      <c r="J606" s="10"/>
      <c r="K606" s="10" t="s">
        <v>604</v>
      </c>
      <c r="L606" s="10" t="s">
        <v>67</v>
      </c>
      <c r="M606" s="13" t="s">
        <v>2577</v>
      </c>
      <c r="N606" s="10" t="s">
        <v>604</v>
      </c>
      <c r="O606" s="134"/>
      <c r="P606" s="15" t="s">
        <v>2577</v>
      </c>
      <c r="Q606" s="11"/>
      <c r="R606" s="10"/>
      <c r="S606" s="10" t="s">
        <v>536</v>
      </c>
      <c r="T606" s="10" t="s">
        <v>536</v>
      </c>
      <c r="U606" s="10" t="s">
        <v>2580</v>
      </c>
      <c r="V606" s="10" t="s">
        <v>604</v>
      </c>
      <c r="W606" s="10" t="s">
        <v>604</v>
      </c>
      <c r="X606" s="10" t="s">
        <v>604</v>
      </c>
      <c r="Y606" s="10" t="s">
        <v>604</v>
      </c>
      <c r="Z606" s="10" t="s">
        <v>604</v>
      </c>
      <c r="AA606" s="10" t="s">
        <v>2581</v>
      </c>
    </row>
    <row r="607" spans="1:27" s="14" customFormat="1" ht="13" x14ac:dyDescent="0.35">
      <c r="A607" s="10">
        <v>49250815</v>
      </c>
      <c r="B607" s="10">
        <v>815</v>
      </c>
      <c r="C607" s="11" t="s">
        <v>4014</v>
      </c>
      <c r="D607" s="11"/>
      <c r="E607" s="11"/>
      <c r="F607" s="11" t="s">
        <v>46</v>
      </c>
      <c r="G607" s="10" t="s">
        <v>163</v>
      </c>
      <c r="H607" s="41" t="s">
        <v>164</v>
      </c>
      <c r="I607" s="41"/>
      <c r="J607" s="10"/>
      <c r="K607" s="10" t="s">
        <v>66</v>
      </c>
      <c r="L607" s="10" t="s">
        <v>67</v>
      </c>
      <c r="M607" s="13" t="s">
        <v>2577</v>
      </c>
      <c r="N607" s="10" t="s">
        <v>604</v>
      </c>
      <c r="O607" s="134"/>
      <c r="P607" s="15" t="s">
        <v>2577</v>
      </c>
      <c r="Q607" s="11"/>
      <c r="R607" s="10"/>
      <c r="S607" s="10" t="s">
        <v>536</v>
      </c>
      <c r="T607" s="10" t="s">
        <v>536</v>
      </c>
      <c r="U607" s="10" t="s">
        <v>2580</v>
      </c>
      <c r="V607" s="10">
        <v>2710193200</v>
      </c>
      <c r="W607" s="10" t="s">
        <v>604</v>
      </c>
      <c r="X607" s="10" t="s">
        <v>604</v>
      </c>
      <c r="Y607" s="10" t="s">
        <v>604</v>
      </c>
      <c r="Z607" s="10" t="s">
        <v>604</v>
      </c>
      <c r="AA607" s="10" t="s">
        <v>2581</v>
      </c>
    </row>
    <row r="608" spans="1:27" s="14" customFormat="1" ht="13" x14ac:dyDescent="0.35">
      <c r="A608" s="10">
        <v>49250803</v>
      </c>
      <c r="B608" s="10">
        <v>803</v>
      </c>
      <c r="C608" s="11" t="s">
        <v>4015</v>
      </c>
      <c r="D608" s="11"/>
      <c r="E608" s="11"/>
      <c r="F608" s="11" t="s">
        <v>46</v>
      </c>
      <c r="G608" s="10" t="s">
        <v>1837</v>
      </c>
      <c r="H608" s="41" t="s">
        <v>48</v>
      </c>
      <c r="I608" s="41"/>
      <c r="J608" s="10"/>
      <c r="K608" s="10" t="s">
        <v>66</v>
      </c>
      <c r="L608" s="10" t="s">
        <v>67</v>
      </c>
      <c r="M608" s="13" t="s">
        <v>2577</v>
      </c>
      <c r="N608" s="10" t="s">
        <v>604</v>
      </c>
      <c r="O608" s="134"/>
      <c r="P608" s="15" t="s">
        <v>2577</v>
      </c>
      <c r="Q608" s="11"/>
      <c r="R608" s="10"/>
      <c r="S608" s="10" t="s">
        <v>536</v>
      </c>
      <c r="T608" s="10" t="s">
        <v>536</v>
      </c>
      <c r="U608" s="10" t="s">
        <v>2580</v>
      </c>
      <c r="V608" s="10">
        <v>2710193200</v>
      </c>
      <c r="W608" s="10" t="s">
        <v>604</v>
      </c>
      <c r="X608" s="10" t="s">
        <v>604</v>
      </c>
      <c r="Y608" s="10" t="s">
        <v>604</v>
      </c>
      <c r="Z608" s="10" t="s">
        <v>604</v>
      </c>
      <c r="AA608" s="10" t="s">
        <v>2581</v>
      </c>
    </row>
    <row r="609" spans="1:27" s="14" customFormat="1" ht="13" x14ac:dyDescent="0.35">
      <c r="A609" s="10">
        <v>49364803</v>
      </c>
      <c r="B609" s="10">
        <v>803</v>
      </c>
      <c r="C609" s="11" t="s">
        <v>4016</v>
      </c>
      <c r="D609" s="11"/>
      <c r="E609" s="11"/>
      <c r="F609" s="11" t="s">
        <v>46</v>
      </c>
      <c r="G609" s="10" t="s">
        <v>1837</v>
      </c>
      <c r="H609" s="41" t="s">
        <v>48</v>
      </c>
      <c r="I609" s="41"/>
      <c r="J609" s="10"/>
      <c r="K609" s="10" t="s">
        <v>604</v>
      </c>
      <c r="L609" s="10" t="s">
        <v>67</v>
      </c>
      <c r="M609" s="13" t="s">
        <v>2577</v>
      </c>
      <c r="N609" s="10" t="s">
        <v>604</v>
      </c>
      <c r="O609" s="134"/>
      <c r="P609" s="15" t="s">
        <v>2577</v>
      </c>
      <c r="Q609" s="11"/>
      <c r="R609" s="10"/>
      <c r="S609" s="10" t="s">
        <v>536</v>
      </c>
      <c r="T609" s="10" t="s">
        <v>536</v>
      </c>
      <c r="U609" s="10" t="s">
        <v>2580</v>
      </c>
      <c r="V609" s="10" t="s">
        <v>604</v>
      </c>
      <c r="W609" s="10" t="s">
        <v>604</v>
      </c>
      <c r="X609" s="10" t="s">
        <v>604</v>
      </c>
      <c r="Y609" s="10" t="s">
        <v>604</v>
      </c>
      <c r="Z609" s="10" t="s">
        <v>604</v>
      </c>
      <c r="AA609" s="10" t="s">
        <v>2581</v>
      </c>
    </row>
    <row r="610" spans="1:27" s="14" customFormat="1" ht="13" x14ac:dyDescent="0.35">
      <c r="A610" s="10">
        <v>46617815</v>
      </c>
      <c r="B610" s="10">
        <v>815</v>
      </c>
      <c r="C610" s="11" t="s">
        <v>4017</v>
      </c>
      <c r="D610" s="11"/>
      <c r="E610" s="11"/>
      <c r="F610" s="11" t="s">
        <v>46</v>
      </c>
      <c r="G610" s="10" t="s">
        <v>163</v>
      </c>
      <c r="H610" s="41" t="s">
        <v>164</v>
      </c>
      <c r="I610" s="41"/>
      <c r="J610" s="10"/>
      <c r="K610" s="10" t="s">
        <v>66</v>
      </c>
      <c r="L610" s="10" t="s">
        <v>67</v>
      </c>
      <c r="M610" s="13" t="s">
        <v>2577</v>
      </c>
      <c r="N610" s="10" t="s">
        <v>604</v>
      </c>
      <c r="O610" s="134"/>
      <c r="P610" s="15" t="s">
        <v>2577</v>
      </c>
      <c r="Q610" s="11"/>
      <c r="R610" s="10"/>
      <c r="S610" s="10" t="s">
        <v>536</v>
      </c>
      <c r="T610" s="10" t="s">
        <v>536</v>
      </c>
      <c r="U610" s="10" t="s">
        <v>2580</v>
      </c>
      <c r="V610" s="10">
        <v>2710193200</v>
      </c>
      <c r="W610" s="10" t="s">
        <v>604</v>
      </c>
      <c r="X610" s="10" t="s">
        <v>604</v>
      </c>
      <c r="Y610" s="10" t="s">
        <v>604</v>
      </c>
      <c r="Z610" s="10" t="s">
        <v>604</v>
      </c>
      <c r="AA610" s="10" t="s">
        <v>2581</v>
      </c>
    </row>
    <row r="611" spans="1:27" s="14" customFormat="1" ht="13" x14ac:dyDescent="0.35">
      <c r="A611" s="10">
        <v>46617801</v>
      </c>
      <c r="B611" s="10">
        <v>801</v>
      </c>
      <c r="C611" s="11" t="s">
        <v>4018</v>
      </c>
      <c r="D611" s="11"/>
      <c r="E611" s="11"/>
      <c r="F611" s="11" t="s">
        <v>46</v>
      </c>
      <c r="G611" s="10" t="s">
        <v>79</v>
      </c>
      <c r="H611" s="41" t="s">
        <v>79</v>
      </c>
      <c r="I611" s="41"/>
      <c r="J611" s="10"/>
      <c r="K611" s="10" t="s">
        <v>66</v>
      </c>
      <c r="L611" s="10" t="s">
        <v>67</v>
      </c>
      <c r="M611" s="13" t="s">
        <v>2577</v>
      </c>
      <c r="N611" s="10" t="s">
        <v>604</v>
      </c>
      <c r="O611" s="134"/>
      <c r="P611" s="15" t="s">
        <v>2577</v>
      </c>
      <c r="Q611" s="11"/>
      <c r="R611" s="10"/>
      <c r="S611" s="10" t="s">
        <v>536</v>
      </c>
      <c r="T611" s="10" t="s">
        <v>536</v>
      </c>
      <c r="U611" s="10" t="s">
        <v>2580</v>
      </c>
      <c r="V611" s="10" t="s">
        <v>604</v>
      </c>
      <c r="W611" s="10" t="s">
        <v>44</v>
      </c>
      <c r="X611" s="10" t="s">
        <v>604</v>
      </c>
      <c r="Y611" s="10" t="s">
        <v>604</v>
      </c>
      <c r="Z611" s="10" t="s">
        <v>604</v>
      </c>
      <c r="AA611" s="10" t="s">
        <v>2581</v>
      </c>
    </row>
    <row r="612" spans="1:27" s="14" customFormat="1" ht="13" x14ac:dyDescent="0.35">
      <c r="A612" s="10">
        <v>46617803</v>
      </c>
      <c r="B612" s="10">
        <v>803</v>
      </c>
      <c r="C612" s="11" t="s">
        <v>4019</v>
      </c>
      <c r="D612" s="11"/>
      <c r="E612" s="11"/>
      <c r="F612" s="11" t="s">
        <v>46</v>
      </c>
      <c r="G612" s="10" t="s">
        <v>1837</v>
      </c>
      <c r="H612" s="41" t="s">
        <v>48</v>
      </c>
      <c r="I612" s="41"/>
      <c r="J612" s="10"/>
      <c r="K612" s="10" t="s">
        <v>66</v>
      </c>
      <c r="L612" s="10" t="s">
        <v>67</v>
      </c>
      <c r="M612" s="13" t="s">
        <v>2577</v>
      </c>
      <c r="N612" s="10" t="s">
        <v>604</v>
      </c>
      <c r="O612" s="134"/>
      <c r="P612" s="15" t="s">
        <v>2577</v>
      </c>
      <c r="Q612" s="11"/>
      <c r="R612" s="10"/>
      <c r="S612" s="10" t="s">
        <v>536</v>
      </c>
      <c r="T612" s="10" t="s">
        <v>536</v>
      </c>
      <c r="U612" s="10" t="s">
        <v>2580</v>
      </c>
      <c r="V612" s="10">
        <v>2710193200</v>
      </c>
      <c r="W612" s="10" t="s">
        <v>604</v>
      </c>
      <c r="X612" s="10" t="s">
        <v>604</v>
      </c>
      <c r="Y612" s="10" t="s">
        <v>604</v>
      </c>
      <c r="Z612" s="10" t="s">
        <v>604</v>
      </c>
      <c r="AA612" s="10" t="s">
        <v>2581</v>
      </c>
    </row>
    <row r="613" spans="1:27" s="14" customFormat="1" ht="13" x14ac:dyDescent="0.35">
      <c r="A613" s="10">
        <v>46617870</v>
      </c>
      <c r="B613" s="10">
        <v>870</v>
      </c>
      <c r="C613" s="11" t="s">
        <v>4020</v>
      </c>
      <c r="D613" s="11"/>
      <c r="E613" s="11"/>
      <c r="F613" s="11" t="s">
        <v>46</v>
      </c>
      <c r="G613" s="10" t="s">
        <v>151</v>
      </c>
      <c r="H613" s="41" t="s">
        <v>86</v>
      </c>
      <c r="I613" s="41"/>
      <c r="J613" s="10"/>
      <c r="K613" s="10" t="s">
        <v>66</v>
      </c>
      <c r="L613" s="10" t="s">
        <v>67</v>
      </c>
      <c r="M613" s="13" t="s">
        <v>2577</v>
      </c>
      <c r="N613" s="10" t="s">
        <v>604</v>
      </c>
      <c r="O613" s="134"/>
      <c r="P613" s="15" t="s">
        <v>2577</v>
      </c>
      <c r="Q613" s="11"/>
      <c r="R613" s="10"/>
      <c r="S613" s="10" t="s">
        <v>536</v>
      </c>
      <c r="T613" s="10" t="s">
        <v>536</v>
      </c>
      <c r="U613" s="10" t="s">
        <v>2580</v>
      </c>
      <c r="V613" s="10" t="s">
        <v>604</v>
      </c>
      <c r="W613" s="10" t="s">
        <v>604</v>
      </c>
      <c r="X613" s="10" t="s">
        <v>604</v>
      </c>
      <c r="Y613" s="10" t="s">
        <v>604</v>
      </c>
      <c r="Z613" s="10" t="s">
        <v>604</v>
      </c>
      <c r="AA613" s="10" t="s">
        <v>2581</v>
      </c>
    </row>
    <row r="614" spans="1:27" s="14" customFormat="1" ht="13" x14ac:dyDescent="0.35">
      <c r="A614" s="10">
        <v>47245803</v>
      </c>
      <c r="B614" s="10">
        <v>803</v>
      </c>
      <c r="C614" s="11" t="s">
        <v>4021</v>
      </c>
      <c r="D614" s="11"/>
      <c r="E614" s="11"/>
      <c r="F614" s="11" t="s">
        <v>46</v>
      </c>
      <c r="G614" s="10" t="s">
        <v>1837</v>
      </c>
      <c r="H614" s="41" t="s">
        <v>48</v>
      </c>
      <c r="I614" s="41"/>
      <c r="J614" s="10"/>
      <c r="K614" s="10" t="s">
        <v>66</v>
      </c>
      <c r="L614" s="10" t="s">
        <v>67</v>
      </c>
      <c r="M614" s="13" t="s">
        <v>2577</v>
      </c>
      <c r="N614" s="10" t="s">
        <v>604</v>
      </c>
      <c r="O614" s="134"/>
      <c r="P614" s="15" t="s">
        <v>2577</v>
      </c>
      <c r="Q614" s="11"/>
      <c r="R614" s="10"/>
      <c r="S614" s="10" t="s">
        <v>536</v>
      </c>
      <c r="T614" s="10" t="s">
        <v>536</v>
      </c>
      <c r="U614" s="10" t="s">
        <v>2580</v>
      </c>
      <c r="V614" s="10" t="s">
        <v>604</v>
      </c>
      <c r="W614" s="10" t="s">
        <v>604</v>
      </c>
      <c r="X614" s="10" t="s">
        <v>604</v>
      </c>
      <c r="Y614" s="10" t="s">
        <v>604</v>
      </c>
      <c r="Z614" s="10" t="s">
        <v>604</v>
      </c>
      <c r="AA614" s="10" t="s">
        <v>2581</v>
      </c>
    </row>
    <row r="615" spans="1:27" s="14" customFormat="1" ht="13" x14ac:dyDescent="0.35">
      <c r="A615" s="10">
        <v>48404801</v>
      </c>
      <c r="B615" s="10">
        <v>801</v>
      </c>
      <c r="C615" s="11" t="s">
        <v>4022</v>
      </c>
      <c r="D615" s="11"/>
      <c r="E615" s="11"/>
      <c r="F615" s="11" t="s">
        <v>46</v>
      </c>
      <c r="G615" s="10" t="s">
        <v>79</v>
      </c>
      <c r="H615" s="41" t="s">
        <v>79</v>
      </c>
      <c r="I615" s="41"/>
      <c r="J615" s="10"/>
      <c r="K615" s="10" t="s">
        <v>66</v>
      </c>
      <c r="L615" s="10" t="s">
        <v>67</v>
      </c>
      <c r="M615" s="13" t="s">
        <v>2577</v>
      </c>
      <c r="N615" s="10" t="s">
        <v>604</v>
      </c>
      <c r="O615" s="134"/>
      <c r="P615" s="15" t="s">
        <v>2577</v>
      </c>
      <c r="Q615" s="11"/>
      <c r="R615" s="10"/>
      <c r="S615" s="10" t="s">
        <v>536</v>
      </c>
      <c r="T615" s="10" t="s">
        <v>536</v>
      </c>
      <c r="U615" s="10" t="s">
        <v>2580</v>
      </c>
      <c r="V615" s="10" t="s">
        <v>604</v>
      </c>
      <c r="W615" s="10" t="s">
        <v>44</v>
      </c>
      <c r="X615" s="10" t="s">
        <v>604</v>
      </c>
      <c r="Y615" s="10" t="s">
        <v>604</v>
      </c>
      <c r="Z615" s="10" t="s">
        <v>604</v>
      </c>
      <c r="AA615" s="10" t="s">
        <v>2581</v>
      </c>
    </row>
    <row r="616" spans="1:27" s="14" customFormat="1" ht="13" x14ac:dyDescent="0.35">
      <c r="A616" s="10">
        <v>48404803</v>
      </c>
      <c r="B616" s="10">
        <v>803</v>
      </c>
      <c r="C616" s="11" t="s">
        <v>4023</v>
      </c>
      <c r="D616" s="11"/>
      <c r="E616" s="11"/>
      <c r="F616" s="11" t="s">
        <v>46</v>
      </c>
      <c r="G616" s="10" t="s">
        <v>1837</v>
      </c>
      <c r="H616" s="41" t="s">
        <v>48</v>
      </c>
      <c r="I616" s="41"/>
      <c r="J616" s="10"/>
      <c r="K616" s="10" t="s">
        <v>66</v>
      </c>
      <c r="L616" s="10" t="s">
        <v>67</v>
      </c>
      <c r="M616" s="13" t="s">
        <v>2577</v>
      </c>
      <c r="N616" s="10" t="s">
        <v>604</v>
      </c>
      <c r="O616" s="134"/>
      <c r="P616" s="15" t="s">
        <v>2577</v>
      </c>
      <c r="Q616" s="11"/>
      <c r="R616" s="10"/>
      <c r="S616" s="10" t="s">
        <v>536</v>
      </c>
      <c r="T616" s="10" t="s">
        <v>536</v>
      </c>
      <c r="U616" s="10" t="s">
        <v>2580</v>
      </c>
      <c r="V616" s="10" t="s">
        <v>604</v>
      </c>
      <c r="W616" s="10" t="s">
        <v>604</v>
      </c>
      <c r="X616" s="10" t="s">
        <v>604</v>
      </c>
      <c r="Y616" s="10" t="s">
        <v>604</v>
      </c>
      <c r="Z616" s="10" t="s">
        <v>604</v>
      </c>
      <c r="AA616" s="10" t="s">
        <v>2581</v>
      </c>
    </row>
    <row r="617" spans="1:27" s="14" customFormat="1" ht="13" x14ac:dyDescent="0.35">
      <c r="A617" s="10">
        <v>43719801</v>
      </c>
      <c r="B617" s="10">
        <v>801</v>
      </c>
      <c r="C617" s="11" t="s">
        <v>4024</v>
      </c>
      <c r="D617" s="11"/>
      <c r="E617" s="11"/>
      <c r="F617" s="11" t="s">
        <v>46</v>
      </c>
      <c r="G617" s="10" t="s">
        <v>79</v>
      </c>
      <c r="H617" s="41" t="s">
        <v>79</v>
      </c>
      <c r="I617" s="41"/>
      <c r="J617" s="10"/>
      <c r="K617" s="10" t="s">
        <v>604</v>
      </c>
      <c r="L617" s="10" t="s">
        <v>67</v>
      </c>
      <c r="M617" s="13" t="s">
        <v>2577</v>
      </c>
      <c r="N617" s="10" t="s">
        <v>604</v>
      </c>
      <c r="O617" s="134"/>
      <c r="P617" s="15" t="s">
        <v>2577</v>
      </c>
      <c r="Q617" s="11"/>
      <c r="R617" s="10"/>
      <c r="S617" s="10" t="s">
        <v>536</v>
      </c>
      <c r="T617" s="10" t="s">
        <v>536</v>
      </c>
      <c r="U617" s="10" t="s">
        <v>2580</v>
      </c>
      <c r="V617" s="10" t="s">
        <v>604</v>
      </c>
      <c r="W617" s="10" t="s">
        <v>604</v>
      </c>
      <c r="X617" s="10" t="s">
        <v>604</v>
      </c>
      <c r="Y617" s="10" t="s">
        <v>604</v>
      </c>
      <c r="Z617" s="10" t="s">
        <v>604</v>
      </c>
      <c r="AA617" s="10" t="s">
        <v>2581</v>
      </c>
    </row>
    <row r="618" spans="1:27" s="14" customFormat="1" ht="13" x14ac:dyDescent="0.35">
      <c r="A618" s="10">
        <v>43719803</v>
      </c>
      <c r="B618" s="10">
        <v>803</v>
      </c>
      <c r="C618" s="11" t="s">
        <v>4025</v>
      </c>
      <c r="D618" s="11"/>
      <c r="E618" s="11"/>
      <c r="F618" s="11" t="s">
        <v>46</v>
      </c>
      <c r="G618" s="10" t="s">
        <v>1837</v>
      </c>
      <c r="H618" s="41" t="s">
        <v>48</v>
      </c>
      <c r="I618" s="41"/>
      <c r="J618" s="10"/>
      <c r="K618" s="10" t="s">
        <v>604</v>
      </c>
      <c r="L618" s="10" t="s">
        <v>67</v>
      </c>
      <c r="M618" s="13" t="s">
        <v>2577</v>
      </c>
      <c r="N618" s="10" t="s">
        <v>604</v>
      </c>
      <c r="O618" s="134"/>
      <c r="P618" s="15" t="s">
        <v>2577</v>
      </c>
      <c r="Q618" s="11"/>
      <c r="R618" s="10"/>
      <c r="S618" s="10" t="s">
        <v>536</v>
      </c>
      <c r="T618" s="10" t="s">
        <v>536</v>
      </c>
      <c r="U618" s="10" t="s">
        <v>2580</v>
      </c>
      <c r="V618" s="10" t="s">
        <v>604</v>
      </c>
      <c r="W618" s="10" t="s">
        <v>604</v>
      </c>
      <c r="X618" s="10" t="s">
        <v>604</v>
      </c>
      <c r="Y618" s="10" t="s">
        <v>604</v>
      </c>
      <c r="Z618" s="10" t="s">
        <v>604</v>
      </c>
      <c r="AA618" s="10" t="s">
        <v>2581</v>
      </c>
    </row>
    <row r="619" spans="1:27" s="14" customFormat="1" ht="13" x14ac:dyDescent="0.35">
      <c r="A619" s="10">
        <v>49892803</v>
      </c>
      <c r="B619" s="10">
        <v>803</v>
      </c>
      <c r="C619" s="11" t="s">
        <v>4026</v>
      </c>
      <c r="D619" s="11"/>
      <c r="E619" s="11"/>
      <c r="F619" s="11" t="s">
        <v>46</v>
      </c>
      <c r="G619" s="10" t="s">
        <v>1837</v>
      </c>
      <c r="H619" s="41" t="s">
        <v>48</v>
      </c>
      <c r="I619" s="41"/>
      <c r="J619" s="10"/>
      <c r="K619" s="10" t="s">
        <v>66</v>
      </c>
      <c r="L619" s="10" t="s">
        <v>67</v>
      </c>
      <c r="M619" s="13" t="s">
        <v>2577</v>
      </c>
      <c r="N619" s="10" t="s">
        <v>604</v>
      </c>
      <c r="O619" s="134"/>
      <c r="P619" s="15" t="s">
        <v>2577</v>
      </c>
      <c r="Q619" s="11"/>
      <c r="R619" s="10"/>
      <c r="S619" s="10" t="s">
        <v>536</v>
      </c>
      <c r="T619" s="10" t="s">
        <v>536</v>
      </c>
      <c r="U619" s="10" t="s">
        <v>2580</v>
      </c>
      <c r="V619" s="10" t="s">
        <v>604</v>
      </c>
      <c r="W619" s="10" t="s">
        <v>604</v>
      </c>
      <c r="X619" s="10" t="s">
        <v>604</v>
      </c>
      <c r="Y619" s="10" t="s">
        <v>604</v>
      </c>
      <c r="Z619" s="10" t="s">
        <v>604</v>
      </c>
      <c r="AA619" s="10" t="s">
        <v>2581</v>
      </c>
    </row>
    <row r="620" spans="1:27" s="14" customFormat="1" ht="13" x14ac:dyDescent="0.35">
      <c r="A620" s="10">
        <v>47746801</v>
      </c>
      <c r="B620" s="10">
        <v>801</v>
      </c>
      <c r="C620" s="11" t="s">
        <v>4027</v>
      </c>
      <c r="D620" s="11"/>
      <c r="E620" s="11"/>
      <c r="F620" s="11" t="s">
        <v>46</v>
      </c>
      <c r="G620" s="10" t="s">
        <v>79</v>
      </c>
      <c r="H620" s="41" t="s">
        <v>79</v>
      </c>
      <c r="I620" s="41"/>
      <c r="J620" s="10"/>
      <c r="K620" s="10" t="s">
        <v>66</v>
      </c>
      <c r="L620" s="10" t="s">
        <v>67</v>
      </c>
      <c r="M620" s="13" t="s">
        <v>2577</v>
      </c>
      <c r="N620" s="10" t="s">
        <v>604</v>
      </c>
      <c r="O620" s="134"/>
      <c r="P620" s="15" t="s">
        <v>2577</v>
      </c>
      <c r="Q620" s="11"/>
      <c r="R620" s="10"/>
      <c r="S620" s="10" t="s">
        <v>536</v>
      </c>
      <c r="T620" s="10" t="s">
        <v>536</v>
      </c>
      <c r="U620" s="10" t="s">
        <v>2580</v>
      </c>
      <c r="V620" s="10" t="s">
        <v>604</v>
      </c>
      <c r="W620" s="10" t="s">
        <v>44</v>
      </c>
      <c r="X620" s="10" t="s">
        <v>604</v>
      </c>
      <c r="Y620" s="10" t="s">
        <v>604</v>
      </c>
      <c r="Z620" s="10" t="s">
        <v>604</v>
      </c>
      <c r="AA620" s="10" t="s">
        <v>2581</v>
      </c>
    </row>
    <row r="621" spans="1:27" s="14" customFormat="1" ht="13" x14ac:dyDescent="0.35">
      <c r="A621" s="10">
        <v>47746803</v>
      </c>
      <c r="B621" s="10">
        <v>803</v>
      </c>
      <c r="C621" s="11" t="s">
        <v>4028</v>
      </c>
      <c r="D621" s="11"/>
      <c r="E621" s="11"/>
      <c r="F621" s="11" t="s">
        <v>46</v>
      </c>
      <c r="G621" s="10" t="s">
        <v>1837</v>
      </c>
      <c r="H621" s="41" t="s">
        <v>48</v>
      </c>
      <c r="I621" s="41"/>
      <c r="J621" s="10"/>
      <c r="K621" s="10" t="s">
        <v>66</v>
      </c>
      <c r="L621" s="10" t="s">
        <v>67</v>
      </c>
      <c r="M621" s="13" t="s">
        <v>2577</v>
      </c>
      <c r="N621" s="10" t="s">
        <v>604</v>
      </c>
      <c r="O621" s="134"/>
      <c r="P621" s="15" t="s">
        <v>2577</v>
      </c>
      <c r="Q621" s="11"/>
      <c r="R621" s="10"/>
      <c r="S621" s="10" t="s">
        <v>536</v>
      </c>
      <c r="T621" s="10" t="s">
        <v>536</v>
      </c>
      <c r="U621" s="10" t="s">
        <v>2580</v>
      </c>
      <c r="V621" s="10" t="s">
        <v>604</v>
      </c>
      <c r="W621" s="10" t="s">
        <v>604</v>
      </c>
      <c r="X621" s="10" t="s">
        <v>604</v>
      </c>
      <c r="Y621" s="10" t="s">
        <v>604</v>
      </c>
      <c r="Z621" s="10" t="s">
        <v>604</v>
      </c>
      <c r="AA621" s="10" t="s">
        <v>2581</v>
      </c>
    </row>
    <row r="622" spans="1:27" s="14" customFormat="1" ht="13" x14ac:dyDescent="0.35">
      <c r="A622" s="10">
        <v>47746870</v>
      </c>
      <c r="B622" s="10">
        <v>870</v>
      </c>
      <c r="C622" s="11" t="s">
        <v>4029</v>
      </c>
      <c r="D622" s="11"/>
      <c r="E622" s="11"/>
      <c r="F622" s="11" t="s">
        <v>46</v>
      </c>
      <c r="G622" s="10" t="s">
        <v>151</v>
      </c>
      <c r="H622" s="41" t="s">
        <v>86</v>
      </c>
      <c r="I622" s="41"/>
      <c r="J622" s="10"/>
      <c r="K622" s="10" t="s">
        <v>66</v>
      </c>
      <c r="L622" s="10" t="s">
        <v>67</v>
      </c>
      <c r="M622" s="13" t="s">
        <v>2577</v>
      </c>
      <c r="N622" s="10" t="s">
        <v>604</v>
      </c>
      <c r="O622" s="134"/>
      <c r="P622" s="15" t="s">
        <v>2577</v>
      </c>
      <c r="Q622" s="11"/>
      <c r="R622" s="10"/>
      <c r="S622" s="10" t="s">
        <v>536</v>
      </c>
      <c r="T622" s="10" t="s">
        <v>536</v>
      </c>
      <c r="U622" s="10" t="s">
        <v>2580</v>
      </c>
      <c r="V622" s="10" t="s">
        <v>604</v>
      </c>
      <c r="W622" s="10" t="s">
        <v>604</v>
      </c>
      <c r="X622" s="10" t="s">
        <v>604</v>
      </c>
      <c r="Y622" s="10" t="s">
        <v>604</v>
      </c>
      <c r="Z622" s="10" t="s">
        <v>604</v>
      </c>
      <c r="AA622" s="10" t="s">
        <v>2581</v>
      </c>
    </row>
    <row r="623" spans="1:27" s="14" customFormat="1" ht="13" x14ac:dyDescent="0.35">
      <c r="A623" s="10">
        <v>48150803</v>
      </c>
      <c r="B623" s="10">
        <v>803</v>
      </c>
      <c r="C623" s="11" t="s">
        <v>4030</v>
      </c>
      <c r="D623" s="11"/>
      <c r="E623" s="11"/>
      <c r="F623" s="11" t="s">
        <v>46</v>
      </c>
      <c r="G623" s="10" t="s">
        <v>1837</v>
      </c>
      <c r="H623" s="41" t="s">
        <v>48</v>
      </c>
      <c r="I623" s="41"/>
      <c r="J623" s="10"/>
      <c r="K623" s="10" t="s">
        <v>66</v>
      </c>
      <c r="L623" s="10" t="s">
        <v>67</v>
      </c>
      <c r="M623" s="13" t="s">
        <v>2577</v>
      </c>
      <c r="N623" s="10" t="s">
        <v>604</v>
      </c>
      <c r="O623" s="134"/>
      <c r="P623" s="15" t="s">
        <v>2577</v>
      </c>
      <c r="Q623" s="11"/>
      <c r="R623" s="10"/>
      <c r="S623" s="10" t="s">
        <v>536</v>
      </c>
      <c r="T623" s="10" t="s">
        <v>536</v>
      </c>
      <c r="U623" s="10" t="s">
        <v>2580</v>
      </c>
      <c r="V623" s="10">
        <v>3824905900</v>
      </c>
      <c r="W623" s="10" t="s">
        <v>604</v>
      </c>
      <c r="X623" s="10" t="s">
        <v>604</v>
      </c>
      <c r="Y623" s="10" t="s">
        <v>604</v>
      </c>
      <c r="Z623" s="10" t="s">
        <v>604</v>
      </c>
      <c r="AA623" s="10" t="s">
        <v>2581</v>
      </c>
    </row>
    <row r="624" spans="1:27" s="14" customFormat="1" ht="13" x14ac:dyDescent="0.35">
      <c r="A624" s="10">
        <v>48150870</v>
      </c>
      <c r="B624" s="10">
        <v>870</v>
      </c>
      <c r="C624" s="11" t="s">
        <v>4031</v>
      </c>
      <c r="D624" s="11"/>
      <c r="E624" s="11"/>
      <c r="F624" s="11" t="s">
        <v>46</v>
      </c>
      <c r="G624" s="10" t="s">
        <v>151</v>
      </c>
      <c r="H624" s="41" t="s">
        <v>86</v>
      </c>
      <c r="I624" s="41"/>
      <c r="J624" s="10"/>
      <c r="K624" s="10" t="s">
        <v>66</v>
      </c>
      <c r="L624" s="10" t="s">
        <v>67</v>
      </c>
      <c r="M624" s="13" t="s">
        <v>2577</v>
      </c>
      <c r="N624" s="10" t="s">
        <v>604</v>
      </c>
      <c r="O624" s="134"/>
      <c r="P624" s="15" t="s">
        <v>2577</v>
      </c>
      <c r="Q624" s="11"/>
      <c r="R624" s="10"/>
      <c r="S624" s="10" t="s">
        <v>536</v>
      </c>
      <c r="T624" s="10" t="s">
        <v>536</v>
      </c>
      <c r="U624" s="10" t="s">
        <v>2580</v>
      </c>
      <c r="V624" s="10" t="s">
        <v>604</v>
      </c>
      <c r="W624" s="10" t="s">
        <v>604</v>
      </c>
      <c r="X624" s="10" t="s">
        <v>604</v>
      </c>
      <c r="Y624" s="10" t="s">
        <v>604</v>
      </c>
      <c r="Z624" s="10" t="s">
        <v>604</v>
      </c>
      <c r="AA624" s="10" t="s">
        <v>2581</v>
      </c>
    </row>
    <row r="625" spans="1:27" s="14" customFormat="1" ht="13" x14ac:dyDescent="0.35">
      <c r="A625" s="10">
        <v>46200801</v>
      </c>
      <c r="B625" s="10">
        <v>801</v>
      </c>
      <c r="C625" s="11" t="s">
        <v>4032</v>
      </c>
      <c r="D625" s="11"/>
      <c r="E625" s="11"/>
      <c r="F625" s="11" t="s">
        <v>46</v>
      </c>
      <c r="G625" s="10" t="s">
        <v>79</v>
      </c>
      <c r="H625" s="41" t="s">
        <v>79</v>
      </c>
      <c r="I625" s="41"/>
      <c r="J625" s="10"/>
      <c r="K625" s="10" t="s">
        <v>66</v>
      </c>
      <c r="L625" s="10" t="s">
        <v>67</v>
      </c>
      <c r="M625" s="13" t="s">
        <v>2577</v>
      </c>
      <c r="N625" s="10" t="s">
        <v>604</v>
      </c>
      <c r="O625" s="134"/>
      <c r="P625" s="15" t="s">
        <v>2577</v>
      </c>
      <c r="Q625" s="11"/>
      <c r="R625" s="10"/>
      <c r="S625" s="10" t="s">
        <v>536</v>
      </c>
      <c r="T625" s="10" t="s">
        <v>536</v>
      </c>
      <c r="U625" s="10" t="s">
        <v>2580</v>
      </c>
      <c r="V625" s="10" t="s">
        <v>604</v>
      </c>
      <c r="W625" s="10" t="s">
        <v>44</v>
      </c>
      <c r="X625" s="10" t="s">
        <v>604</v>
      </c>
      <c r="Y625" s="10" t="s">
        <v>604</v>
      </c>
      <c r="Z625" s="10" t="s">
        <v>604</v>
      </c>
      <c r="AA625" s="10" t="s">
        <v>2581</v>
      </c>
    </row>
    <row r="626" spans="1:27" s="14" customFormat="1" ht="13" x14ac:dyDescent="0.35">
      <c r="A626" s="10">
        <v>46200803</v>
      </c>
      <c r="B626" s="10">
        <v>803</v>
      </c>
      <c r="C626" s="11" t="s">
        <v>4033</v>
      </c>
      <c r="D626" s="11"/>
      <c r="E626" s="11"/>
      <c r="F626" s="11" t="s">
        <v>46</v>
      </c>
      <c r="G626" s="10" t="s">
        <v>1837</v>
      </c>
      <c r="H626" s="41" t="s">
        <v>48</v>
      </c>
      <c r="I626" s="41"/>
      <c r="J626" s="10"/>
      <c r="K626" s="10" t="s">
        <v>66</v>
      </c>
      <c r="L626" s="10" t="s">
        <v>67</v>
      </c>
      <c r="M626" s="13" t="s">
        <v>2577</v>
      </c>
      <c r="N626" s="10" t="s">
        <v>604</v>
      </c>
      <c r="O626" s="134"/>
      <c r="P626" s="15" t="s">
        <v>2577</v>
      </c>
      <c r="Q626" s="11"/>
      <c r="R626" s="10"/>
      <c r="S626" s="10" t="s">
        <v>536</v>
      </c>
      <c r="T626" s="10" t="s">
        <v>536</v>
      </c>
      <c r="U626" s="10" t="s">
        <v>2580</v>
      </c>
      <c r="V626" s="10">
        <v>3824908900</v>
      </c>
      <c r="W626" s="10" t="s">
        <v>604</v>
      </c>
      <c r="X626" s="10" t="s">
        <v>604</v>
      </c>
      <c r="Y626" s="10" t="s">
        <v>604</v>
      </c>
      <c r="Z626" s="10" t="s">
        <v>604</v>
      </c>
      <c r="AA626" s="10" t="s">
        <v>2581</v>
      </c>
    </row>
    <row r="627" spans="1:27" s="14" customFormat="1" ht="13" x14ac:dyDescent="0.35">
      <c r="A627" s="10">
        <v>46200870</v>
      </c>
      <c r="B627" s="10">
        <v>870</v>
      </c>
      <c r="C627" s="11" t="s">
        <v>4034</v>
      </c>
      <c r="D627" s="11"/>
      <c r="E627" s="11"/>
      <c r="F627" s="11" t="s">
        <v>46</v>
      </c>
      <c r="G627" s="10" t="s">
        <v>151</v>
      </c>
      <c r="H627" s="41" t="s">
        <v>86</v>
      </c>
      <c r="I627" s="41"/>
      <c r="J627" s="10"/>
      <c r="K627" s="10" t="s">
        <v>66</v>
      </c>
      <c r="L627" s="10" t="s">
        <v>67</v>
      </c>
      <c r="M627" s="13" t="s">
        <v>2577</v>
      </c>
      <c r="N627" s="10" t="s">
        <v>604</v>
      </c>
      <c r="O627" s="134"/>
      <c r="P627" s="15" t="s">
        <v>2577</v>
      </c>
      <c r="Q627" s="11"/>
      <c r="R627" s="10"/>
      <c r="S627" s="10" t="s">
        <v>536</v>
      </c>
      <c r="T627" s="10" t="s">
        <v>536</v>
      </c>
      <c r="U627" s="10" t="s">
        <v>2580</v>
      </c>
      <c r="V627" s="10" t="s">
        <v>604</v>
      </c>
      <c r="W627" s="10" t="s">
        <v>604</v>
      </c>
      <c r="X627" s="10" t="s">
        <v>604</v>
      </c>
      <c r="Y627" s="10" t="s">
        <v>604</v>
      </c>
      <c r="Z627" s="10" t="s">
        <v>604</v>
      </c>
      <c r="AA627" s="10" t="s">
        <v>2581</v>
      </c>
    </row>
    <row r="628" spans="1:27" s="14" customFormat="1" ht="13" x14ac:dyDescent="0.35">
      <c r="A628" s="10">
        <v>46352815</v>
      </c>
      <c r="B628" s="10">
        <v>815</v>
      </c>
      <c r="C628" s="11" t="s">
        <v>4035</v>
      </c>
      <c r="D628" s="11"/>
      <c r="E628" s="11"/>
      <c r="F628" s="11" t="s">
        <v>46</v>
      </c>
      <c r="G628" s="10" t="s">
        <v>163</v>
      </c>
      <c r="H628" s="41" t="s">
        <v>164</v>
      </c>
      <c r="I628" s="41"/>
      <c r="J628" s="10"/>
      <c r="K628" s="10" t="s">
        <v>66</v>
      </c>
      <c r="L628" s="10" t="s">
        <v>67</v>
      </c>
      <c r="M628" s="13" t="s">
        <v>2577</v>
      </c>
      <c r="N628" s="10" t="s">
        <v>604</v>
      </c>
      <c r="O628" s="134"/>
      <c r="P628" s="15" t="s">
        <v>2577</v>
      </c>
      <c r="Q628" s="11"/>
      <c r="R628" s="10"/>
      <c r="S628" s="10" t="s">
        <v>536</v>
      </c>
      <c r="T628" s="10" t="s">
        <v>536</v>
      </c>
      <c r="U628" s="10" t="s">
        <v>2580</v>
      </c>
      <c r="V628" s="10">
        <v>3824908900</v>
      </c>
      <c r="W628" s="10" t="s">
        <v>604</v>
      </c>
      <c r="X628" s="10" t="s">
        <v>604</v>
      </c>
      <c r="Y628" s="10" t="s">
        <v>604</v>
      </c>
      <c r="Z628" s="10" t="s">
        <v>604</v>
      </c>
      <c r="AA628" s="10" t="s">
        <v>2581</v>
      </c>
    </row>
    <row r="629" spans="1:27" s="14" customFormat="1" ht="13" x14ac:dyDescent="0.35">
      <c r="A629" s="10">
        <v>46352801</v>
      </c>
      <c r="B629" s="10">
        <v>801</v>
      </c>
      <c r="C629" s="11" t="s">
        <v>4036</v>
      </c>
      <c r="D629" s="11"/>
      <c r="E629" s="11"/>
      <c r="F629" s="11" t="s">
        <v>46</v>
      </c>
      <c r="G629" s="10" t="s">
        <v>79</v>
      </c>
      <c r="H629" s="41" t="s">
        <v>79</v>
      </c>
      <c r="I629" s="41"/>
      <c r="J629" s="10"/>
      <c r="K629" s="10" t="s">
        <v>66</v>
      </c>
      <c r="L629" s="10" t="s">
        <v>67</v>
      </c>
      <c r="M629" s="13" t="s">
        <v>2577</v>
      </c>
      <c r="N629" s="10" t="s">
        <v>604</v>
      </c>
      <c r="O629" s="134"/>
      <c r="P629" s="15" t="s">
        <v>2577</v>
      </c>
      <c r="Q629" s="11"/>
      <c r="R629" s="10"/>
      <c r="S629" s="10" t="s">
        <v>536</v>
      </c>
      <c r="T629" s="10" t="s">
        <v>536</v>
      </c>
      <c r="U629" s="10" t="s">
        <v>2580</v>
      </c>
      <c r="V629" s="10" t="s">
        <v>604</v>
      </c>
      <c r="W629" s="10" t="s">
        <v>44</v>
      </c>
      <c r="X629" s="10" t="s">
        <v>604</v>
      </c>
      <c r="Y629" s="10" t="s">
        <v>604</v>
      </c>
      <c r="Z629" s="10" t="s">
        <v>604</v>
      </c>
      <c r="AA629" s="10" t="s">
        <v>2581</v>
      </c>
    </row>
    <row r="630" spans="1:27" s="14" customFormat="1" ht="13" x14ac:dyDescent="0.35">
      <c r="A630" s="10">
        <v>46352803</v>
      </c>
      <c r="B630" s="10">
        <v>803</v>
      </c>
      <c r="C630" s="11" t="s">
        <v>4037</v>
      </c>
      <c r="D630" s="11"/>
      <c r="E630" s="11"/>
      <c r="F630" s="11" t="s">
        <v>46</v>
      </c>
      <c r="G630" s="10" t="s">
        <v>1837</v>
      </c>
      <c r="H630" s="41" t="s">
        <v>48</v>
      </c>
      <c r="I630" s="41"/>
      <c r="J630" s="10"/>
      <c r="K630" s="10" t="s">
        <v>66</v>
      </c>
      <c r="L630" s="10" t="s">
        <v>67</v>
      </c>
      <c r="M630" s="13" t="s">
        <v>2577</v>
      </c>
      <c r="N630" s="10" t="s">
        <v>604</v>
      </c>
      <c r="O630" s="134"/>
      <c r="P630" s="15" t="s">
        <v>2577</v>
      </c>
      <c r="Q630" s="11"/>
      <c r="R630" s="10"/>
      <c r="S630" s="10" t="s">
        <v>536</v>
      </c>
      <c r="T630" s="10" t="s">
        <v>536</v>
      </c>
      <c r="U630" s="10" t="s">
        <v>2580</v>
      </c>
      <c r="V630" s="10">
        <v>3824908900</v>
      </c>
      <c r="W630" s="10" t="s">
        <v>604</v>
      </c>
      <c r="X630" s="10" t="s">
        <v>604</v>
      </c>
      <c r="Y630" s="10" t="s">
        <v>604</v>
      </c>
      <c r="Z630" s="10" t="s">
        <v>604</v>
      </c>
      <c r="AA630" s="10" t="s">
        <v>2581</v>
      </c>
    </row>
    <row r="631" spans="1:27" s="14" customFormat="1" ht="13" x14ac:dyDescent="0.35">
      <c r="A631" s="10">
        <v>46352870</v>
      </c>
      <c r="B631" s="10">
        <v>870</v>
      </c>
      <c r="C631" s="11" t="s">
        <v>4038</v>
      </c>
      <c r="D631" s="11"/>
      <c r="E631" s="11"/>
      <c r="F631" s="11" t="s">
        <v>46</v>
      </c>
      <c r="G631" s="10" t="s">
        <v>151</v>
      </c>
      <c r="H631" s="41" t="s">
        <v>86</v>
      </c>
      <c r="I631" s="41"/>
      <c r="J631" s="10"/>
      <c r="K631" s="10" t="s">
        <v>66</v>
      </c>
      <c r="L631" s="10" t="s">
        <v>67</v>
      </c>
      <c r="M631" s="13" t="s">
        <v>2577</v>
      </c>
      <c r="N631" s="10" t="s">
        <v>604</v>
      </c>
      <c r="O631" s="134"/>
      <c r="P631" s="15" t="s">
        <v>2577</v>
      </c>
      <c r="Q631" s="11"/>
      <c r="R631" s="10"/>
      <c r="S631" s="10" t="s">
        <v>536</v>
      </c>
      <c r="T631" s="10" t="s">
        <v>536</v>
      </c>
      <c r="U631" s="10" t="s">
        <v>2580</v>
      </c>
      <c r="V631" s="10" t="s">
        <v>604</v>
      </c>
      <c r="W631" s="10" t="s">
        <v>604</v>
      </c>
      <c r="X631" s="10" t="s">
        <v>604</v>
      </c>
      <c r="Y631" s="10" t="s">
        <v>604</v>
      </c>
      <c r="Z631" s="10" t="s">
        <v>604</v>
      </c>
      <c r="AA631" s="10" t="s">
        <v>2581</v>
      </c>
    </row>
    <row r="632" spans="1:27" s="14" customFormat="1" ht="13" x14ac:dyDescent="0.35">
      <c r="A632" s="10">
        <v>45229815</v>
      </c>
      <c r="B632" s="10">
        <v>815</v>
      </c>
      <c r="C632" s="11" t="s">
        <v>4039</v>
      </c>
      <c r="D632" s="11"/>
      <c r="E632" s="11"/>
      <c r="F632" s="11" t="s">
        <v>46</v>
      </c>
      <c r="G632" s="10" t="s">
        <v>163</v>
      </c>
      <c r="H632" s="41" t="s">
        <v>164</v>
      </c>
      <c r="I632" s="41"/>
      <c r="J632" s="10"/>
      <c r="K632" s="10" t="s">
        <v>66</v>
      </c>
      <c r="L632" s="10" t="s">
        <v>67</v>
      </c>
      <c r="M632" s="13" t="s">
        <v>2577</v>
      </c>
      <c r="N632" s="10" t="s">
        <v>604</v>
      </c>
      <c r="O632" s="134"/>
      <c r="P632" s="15" t="s">
        <v>2577</v>
      </c>
      <c r="Q632" s="11"/>
      <c r="R632" s="10"/>
      <c r="S632" s="10" t="s">
        <v>536</v>
      </c>
      <c r="T632" s="10" t="s">
        <v>536</v>
      </c>
      <c r="U632" s="10" t="s">
        <v>2580</v>
      </c>
      <c r="V632" s="10" t="s">
        <v>604</v>
      </c>
      <c r="W632" s="10" t="s">
        <v>604</v>
      </c>
      <c r="X632" s="10" t="s">
        <v>604</v>
      </c>
      <c r="Y632" s="10" t="s">
        <v>604</v>
      </c>
      <c r="Z632" s="10" t="s">
        <v>604</v>
      </c>
      <c r="AA632" s="10" t="s">
        <v>2581</v>
      </c>
    </row>
    <row r="633" spans="1:27" s="14" customFormat="1" ht="13" x14ac:dyDescent="0.35">
      <c r="A633" s="10">
        <v>45229803</v>
      </c>
      <c r="B633" s="10">
        <v>803</v>
      </c>
      <c r="C633" s="11" t="s">
        <v>4040</v>
      </c>
      <c r="D633" s="11"/>
      <c r="E633" s="11"/>
      <c r="F633" s="11" t="s">
        <v>46</v>
      </c>
      <c r="G633" s="10" t="s">
        <v>1837</v>
      </c>
      <c r="H633" s="41" t="s">
        <v>48</v>
      </c>
      <c r="I633" s="41"/>
      <c r="J633" s="10"/>
      <c r="K633" s="10" t="s">
        <v>604</v>
      </c>
      <c r="L633" s="10" t="s">
        <v>67</v>
      </c>
      <c r="M633" s="13" t="s">
        <v>2577</v>
      </c>
      <c r="N633" s="10" t="s">
        <v>604</v>
      </c>
      <c r="O633" s="134"/>
      <c r="P633" s="15" t="s">
        <v>2577</v>
      </c>
      <c r="Q633" s="11"/>
      <c r="R633" s="10"/>
      <c r="S633" s="10" t="s">
        <v>536</v>
      </c>
      <c r="T633" s="10" t="s">
        <v>536</v>
      </c>
      <c r="U633" s="10" t="s">
        <v>2580</v>
      </c>
      <c r="V633" s="10" t="s">
        <v>604</v>
      </c>
      <c r="W633" s="10" t="s">
        <v>604</v>
      </c>
      <c r="X633" s="10" t="s">
        <v>604</v>
      </c>
      <c r="Y633" s="10" t="s">
        <v>604</v>
      </c>
      <c r="Z633" s="10" t="s">
        <v>604</v>
      </c>
      <c r="AA633" s="10" t="s">
        <v>2581</v>
      </c>
    </row>
    <row r="634" spans="1:27" s="14" customFormat="1" ht="13" x14ac:dyDescent="0.35">
      <c r="A634" s="10">
        <v>46341803</v>
      </c>
      <c r="B634" s="10">
        <v>803</v>
      </c>
      <c r="C634" s="11" t="s">
        <v>4041</v>
      </c>
      <c r="D634" s="11"/>
      <c r="E634" s="11"/>
      <c r="F634" s="11" t="s">
        <v>46</v>
      </c>
      <c r="G634" s="10" t="s">
        <v>1837</v>
      </c>
      <c r="H634" s="41" t="s">
        <v>48</v>
      </c>
      <c r="I634" s="41"/>
      <c r="J634" s="10"/>
      <c r="K634" s="10" t="s">
        <v>66</v>
      </c>
      <c r="L634" s="10" t="s">
        <v>67</v>
      </c>
      <c r="M634" s="13" t="s">
        <v>2577</v>
      </c>
      <c r="N634" s="10" t="s">
        <v>604</v>
      </c>
      <c r="O634" s="134"/>
      <c r="P634" s="15" t="s">
        <v>2577</v>
      </c>
      <c r="Q634" s="11"/>
      <c r="R634" s="10"/>
      <c r="S634" s="10" t="s">
        <v>536</v>
      </c>
      <c r="T634" s="10" t="s">
        <v>536</v>
      </c>
      <c r="U634" s="10" t="s">
        <v>2580</v>
      </c>
      <c r="V634" s="10" t="s">
        <v>604</v>
      </c>
      <c r="W634" s="10" t="s">
        <v>604</v>
      </c>
      <c r="X634" s="10" t="s">
        <v>604</v>
      </c>
      <c r="Y634" s="10" t="s">
        <v>604</v>
      </c>
      <c r="Z634" s="10" t="s">
        <v>604</v>
      </c>
      <c r="AA634" s="10" t="s">
        <v>2581</v>
      </c>
    </row>
    <row r="635" spans="1:27" s="14" customFormat="1" ht="13" x14ac:dyDescent="0.35">
      <c r="A635" s="10">
        <v>46385815</v>
      </c>
      <c r="B635" s="10">
        <v>815</v>
      </c>
      <c r="C635" s="11" t="s">
        <v>4042</v>
      </c>
      <c r="D635" s="11"/>
      <c r="E635" s="11"/>
      <c r="F635" s="11" t="s">
        <v>46</v>
      </c>
      <c r="G635" s="10" t="s">
        <v>163</v>
      </c>
      <c r="H635" s="41" t="s">
        <v>164</v>
      </c>
      <c r="I635" s="41"/>
      <c r="J635" s="10"/>
      <c r="K635" s="10" t="s">
        <v>66</v>
      </c>
      <c r="L635" s="10" t="s">
        <v>67</v>
      </c>
      <c r="M635" s="13" t="s">
        <v>2577</v>
      </c>
      <c r="N635" s="10" t="s">
        <v>604</v>
      </c>
      <c r="O635" s="134"/>
      <c r="P635" s="15" t="s">
        <v>2577</v>
      </c>
      <c r="Q635" s="11"/>
      <c r="R635" s="10"/>
      <c r="S635" s="10" t="s">
        <v>536</v>
      </c>
      <c r="T635" s="10" t="s">
        <v>536</v>
      </c>
      <c r="U635" s="10" t="s">
        <v>2580</v>
      </c>
      <c r="V635" s="10" t="s">
        <v>604</v>
      </c>
      <c r="W635" s="10" t="s">
        <v>604</v>
      </c>
      <c r="X635" s="10" t="s">
        <v>604</v>
      </c>
      <c r="Y635" s="10" t="s">
        <v>604</v>
      </c>
      <c r="Z635" s="10" t="s">
        <v>604</v>
      </c>
      <c r="AA635" s="10" t="s">
        <v>2581</v>
      </c>
    </row>
    <row r="636" spans="1:27" s="14" customFormat="1" ht="13" x14ac:dyDescent="0.35">
      <c r="A636" s="10">
        <v>46385803</v>
      </c>
      <c r="B636" s="10">
        <v>803</v>
      </c>
      <c r="C636" s="11" t="s">
        <v>4043</v>
      </c>
      <c r="D636" s="11"/>
      <c r="E636" s="11"/>
      <c r="F636" s="11" t="s">
        <v>46</v>
      </c>
      <c r="G636" s="10" t="s">
        <v>1837</v>
      </c>
      <c r="H636" s="41" t="s">
        <v>48</v>
      </c>
      <c r="I636" s="41"/>
      <c r="J636" s="10"/>
      <c r="K636" s="10" t="s">
        <v>66</v>
      </c>
      <c r="L636" s="10" t="s">
        <v>67</v>
      </c>
      <c r="M636" s="13" t="s">
        <v>2577</v>
      </c>
      <c r="N636" s="10" t="s">
        <v>604</v>
      </c>
      <c r="O636" s="134"/>
      <c r="P636" s="15" t="s">
        <v>2577</v>
      </c>
      <c r="Q636" s="11"/>
      <c r="R636" s="10"/>
      <c r="S636" s="10" t="s">
        <v>536</v>
      </c>
      <c r="T636" s="10" t="s">
        <v>536</v>
      </c>
      <c r="U636" s="10" t="s">
        <v>2580</v>
      </c>
      <c r="V636" s="10" t="s">
        <v>604</v>
      </c>
      <c r="W636" s="10" t="s">
        <v>604</v>
      </c>
      <c r="X636" s="10" t="s">
        <v>604</v>
      </c>
      <c r="Y636" s="10" t="s">
        <v>604</v>
      </c>
      <c r="Z636" s="10" t="s">
        <v>604</v>
      </c>
      <c r="AA636" s="10" t="s">
        <v>2581</v>
      </c>
    </row>
    <row r="637" spans="1:27" s="14" customFormat="1" ht="13" x14ac:dyDescent="0.35">
      <c r="A637" s="10">
        <v>43557803</v>
      </c>
      <c r="B637" s="10">
        <v>803</v>
      </c>
      <c r="C637" s="11" t="s">
        <v>4044</v>
      </c>
      <c r="D637" s="11"/>
      <c r="E637" s="11"/>
      <c r="F637" s="11" t="s">
        <v>46</v>
      </c>
      <c r="G637" s="10" t="s">
        <v>1837</v>
      </c>
      <c r="H637" s="41" t="s">
        <v>48</v>
      </c>
      <c r="I637" s="41"/>
      <c r="J637" s="10"/>
      <c r="K637" s="10" t="s">
        <v>66</v>
      </c>
      <c r="L637" s="10" t="s">
        <v>67</v>
      </c>
      <c r="M637" s="13" t="s">
        <v>2577</v>
      </c>
      <c r="N637" s="10" t="s">
        <v>604</v>
      </c>
      <c r="O637" s="134"/>
      <c r="P637" s="15" t="s">
        <v>2577</v>
      </c>
      <c r="Q637" s="11"/>
      <c r="R637" s="10"/>
      <c r="S637" s="10" t="s">
        <v>536</v>
      </c>
      <c r="T637" s="10" t="s">
        <v>536</v>
      </c>
      <c r="U637" s="10" t="s">
        <v>2580</v>
      </c>
      <c r="V637" s="10">
        <v>3824908900</v>
      </c>
      <c r="W637" s="10" t="s">
        <v>604</v>
      </c>
      <c r="X637" s="10" t="s">
        <v>604</v>
      </c>
      <c r="Y637" s="10" t="s">
        <v>604</v>
      </c>
      <c r="Z637" s="10" t="s">
        <v>604</v>
      </c>
      <c r="AA637" s="10" t="s">
        <v>2581</v>
      </c>
    </row>
    <row r="638" spans="1:27" s="14" customFormat="1" ht="13" x14ac:dyDescent="0.35">
      <c r="A638" s="10">
        <v>43557870</v>
      </c>
      <c r="B638" s="10">
        <v>870</v>
      </c>
      <c r="C638" s="11" t="s">
        <v>4045</v>
      </c>
      <c r="D638" s="11"/>
      <c r="E638" s="11"/>
      <c r="F638" s="11" t="s">
        <v>46</v>
      </c>
      <c r="G638" s="10" t="s">
        <v>151</v>
      </c>
      <c r="H638" s="41" t="s">
        <v>86</v>
      </c>
      <c r="I638" s="41"/>
      <c r="J638" s="10"/>
      <c r="K638" s="10" t="s">
        <v>66</v>
      </c>
      <c r="L638" s="10" t="s">
        <v>67</v>
      </c>
      <c r="M638" s="13" t="s">
        <v>2577</v>
      </c>
      <c r="N638" s="10" t="s">
        <v>604</v>
      </c>
      <c r="O638" s="134"/>
      <c r="P638" s="15" t="s">
        <v>2577</v>
      </c>
      <c r="Q638" s="11"/>
      <c r="R638" s="10"/>
      <c r="S638" s="10" t="s">
        <v>536</v>
      </c>
      <c r="T638" s="10" t="s">
        <v>536</v>
      </c>
      <c r="U638" s="10" t="s">
        <v>2580</v>
      </c>
      <c r="V638" s="10" t="s">
        <v>604</v>
      </c>
      <c r="W638" s="10" t="s">
        <v>604</v>
      </c>
      <c r="X638" s="10" t="s">
        <v>604</v>
      </c>
      <c r="Y638" s="10" t="s">
        <v>604</v>
      </c>
      <c r="Z638" s="10" t="s">
        <v>604</v>
      </c>
      <c r="AA638" s="10" t="s">
        <v>2581</v>
      </c>
    </row>
    <row r="639" spans="1:27" s="14" customFormat="1" ht="13" x14ac:dyDescent="0.35">
      <c r="A639" s="10">
        <v>49179815</v>
      </c>
      <c r="B639" s="10">
        <v>815</v>
      </c>
      <c r="C639" s="11" t="s">
        <v>4046</v>
      </c>
      <c r="D639" s="11"/>
      <c r="E639" s="11"/>
      <c r="F639" s="11" t="s">
        <v>46</v>
      </c>
      <c r="G639" s="10" t="s">
        <v>163</v>
      </c>
      <c r="H639" s="41" t="s">
        <v>164</v>
      </c>
      <c r="I639" s="41"/>
      <c r="J639" s="10"/>
      <c r="K639" s="10" t="s">
        <v>66</v>
      </c>
      <c r="L639" s="10" t="s">
        <v>67</v>
      </c>
      <c r="M639" s="13" t="s">
        <v>2577</v>
      </c>
      <c r="N639" s="10" t="s">
        <v>604</v>
      </c>
      <c r="O639" s="134"/>
      <c r="P639" s="15" t="s">
        <v>2577</v>
      </c>
      <c r="Q639" s="11"/>
      <c r="R639" s="10"/>
      <c r="S639" s="10" t="s">
        <v>536</v>
      </c>
      <c r="T639" s="10" t="s">
        <v>536</v>
      </c>
      <c r="U639" s="10" t="s">
        <v>2580</v>
      </c>
      <c r="V639" s="10">
        <v>3824908900</v>
      </c>
      <c r="W639" s="10" t="s">
        <v>604</v>
      </c>
      <c r="X639" s="10" t="s">
        <v>604</v>
      </c>
      <c r="Y639" s="10" t="s">
        <v>604</v>
      </c>
      <c r="Z639" s="10" t="s">
        <v>604</v>
      </c>
      <c r="AA639" s="10" t="s">
        <v>2581</v>
      </c>
    </row>
    <row r="640" spans="1:27" s="14" customFormat="1" ht="13" x14ac:dyDescent="0.35">
      <c r="A640" s="10">
        <v>49179803</v>
      </c>
      <c r="B640" s="10">
        <v>803</v>
      </c>
      <c r="C640" s="11" t="s">
        <v>4047</v>
      </c>
      <c r="D640" s="11"/>
      <c r="E640" s="11"/>
      <c r="F640" s="11" t="s">
        <v>46</v>
      </c>
      <c r="G640" s="10" t="s">
        <v>1837</v>
      </c>
      <c r="H640" s="41" t="s">
        <v>48</v>
      </c>
      <c r="I640" s="41"/>
      <c r="J640" s="10"/>
      <c r="K640" s="10" t="s">
        <v>66</v>
      </c>
      <c r="L640" s="10" t="s">
        <v>67</v>
      </c>
      <c r="M640" s="13" t="s">
        <v>2577</v>
      </c>
      <c r="N640" s="10" t="s">
        <v>604</v>
      </c>
      <c r="O640" s="134"/>
      <c r="P640" s="15" t="s">
        <v>2577</v>
      </c>
      <c r="Q640" s="11"/>
      <c r="R640" s="10"/>
      <c r="S640" s="10" t="s">
        <v>536</v>
      </c>
      <c r="T640" s="10" t="s">
        <v>536</v>
      </c>
      <c r="U640" s="10" t="s">
        <v>2580</v>
      </c>
      <c r="V640" s="10">
        <v>3824908900</v>
      </c>
      <c r="W640" s="10" t="s">
        <v>604</v>
      </c>
      <c r="X640" s="10" t="s">
        <v>604</v>
      </c>
      <c r="Y640" s="10" t="s">
        <v>604</v>
      </c>
      <c r="Z640" s="10" t="s">
        <v>604</v>
      </c>
      <c r="AA640" s="10" t="s">
        <v>2581</v>
      </c>
    </row>
    <row r="641" spans="1:27" s="14" customFormat="1" ht="13" x14ac:dyDescent="0.35">
      <c r="A641" s="10">
        <v>47979815</v>
      </c>
      <c r="B641" s="10">
        <v>815</v>
      </c>
      <c r="C641" s="11" t="s">
        <v>4048</v>
      </c>
      <c r="D641" s="11"/>
      <c r="E641" s="11"/>
      <c r="F641" s="11" t="s">
        <v>46</v>
      </c>
      <c r="G641" s="10" t="s">
        <v>163</v>
      </c>
      <c r="H641" s="41" t="s">
        <v>164</v>
      </c>
      <c r="I641" s="41"/>
      <c r="J641" s="10"/>
      <c r="K641" s="10" t="s">
        <v>66</v>
      </c>
      <c r="L641" s="10" t="s">
        <v>67</v>
      </c>
      <c r="M641" s="13" t="s">
        <v>2577</v>
      </c>
      <c r="N641" s="10" t="s">
        <v>604</v>
      </c>
      <c r="O641" s="134"/>
      <c r="P641" s="15" t="s">
        <v>2577</v>
      </c>
      <c r="Q641" s="11"/>
      <c r="R641" s="10"/>
      <c r="S641" s="10" t="s">
        <v>536</v>
      </c>
      <c r="T641" s="10" t="s">
        <v>536</v>
      </c>
      <c r="U641" s="10" t="s">
        <v>2580</v>
      </c>
      <c r="V641" s="10">
        <v>3824908900</v>
      </c>
      <c r="W641" s="10" t="s">
        <v>604</v>
      </c>
      <c r="X641" s="10" t="s">
        <v>604</v>
      </c>
      <c r="Y641" s="10" t="s">
        <v>604</v>
      </c>
      <c r="Z641" s="10" t="s">
        <v>604</v>
      </c>
      <c r="AA641" s="10" t="s">
        <v>2581</v>
      </c>
    </row>
    <row r="642" spans="1:27" s="14" customFormat="1" ht="13" x14ac:dyDescent="0.35">
      <c r="A642" s="10">
        <v>43845803</v>
      </c>
      <c r="B642" s="10">
        <v>803</v>
      </c>
      <c r="C642" s="11" t="s">
        <v>4049</v>
      </c>
      <c r="D642" s="11"/>
      <c r="E642" s="11"/>
      <c r="F642" s="11" t="s">
        <v>46</v>
      </c>
      <c r="G642" s="10" t="s">
        <v>1837</v>
      </c>
      <c r="H642" s="41" t="s">
        <v>48</v>
      </c>
      <c r="I642" s="41"/>
      <c r="J642" s="10"/>
      <c r="K642" s="10" t="s">
        <v>66</v>
      </c>
      <c r="L642" s="10" t="s">
        <v>67</v>
      </c>
      <c r="M642" s="13" t="s">
        <v>2577</v>
      </c>
      <c r="N642" s="10" t="s">
        <v>604</v>
      </c>
      <c r="O642" s="134"/>
      <c r="P642" s="15" t="s">
        <v>2577</v>
      </c>
      <c r="Q642" s="11"/>
      <c r="R642" s="10"/>
      <c r="S642" s="10" t="s">
        <v>536</v>
      </c>
      <c r="T642" s="10" t="s">
        <v>536</v>
      </c>
      <c r="U642" s="10" t="s">
        <v>2580</v>
      </c>
      <c r="V642" s="10">
        <v>3824908900</v>
      </c>
      <c r="W642" s="10" t="s">
        <v>604</v>
      </c>
      <c r="X642" s="10" t="s">
        <v>604</v>
      </c>
      <c r="Y642" s="10" t="s">
        <v>604</v>
      </c>
      <c r="Z642" s="10" t="s">
        <v>604</v>
      </c>
      <c r="AA642" s="10" t="s">
        <v>2581</v>
      </c>
    </row>
    <row r="643" spans="1:27" s="14" customFormat="1" ht="13" x14ac:dyDescent="0.35">
      <c r="A643" s="10">
        <v>47979803</v>
      </c>
      <c r="B643" s="10">
        <v>803</v>
      </c>
      <c r="C643" s="11" t="s">
        <v>4050</v>
      </c>
      <c r="D643" s="11"/>
      <c r="E643" s="11"/>
      <c r="F643" s="11" t="s">
        <v>46</v>
      </c>
      <c r="G643" s="10" t="s">
        <v>1837</v>
      </c>
      <c r="H643" s="41" t="s">
        <v>48</v>
      </c>
      <c r="I643" s="41"/>
      <c r="J643" s="10"/>
      <c r="K643" s="10" t="s">
        <v>66</v>
      </c>
      <c r="L643" s="10" t="s">
        <v>67</v>
      </c>
      <c r="M643" s="13" t="s">
        <v>2577</v>
      </c>
      <c r="N643" s="10" t="s">
        <v>604</v>
      </c>
      <c r="O643" s="134"/>
      <c r="P643" s="15" t="s">
        <v>2577</v>
      </c>
      <c r="Q643" s="11"/>
      <c r="R643" s="10"/>
      <c r="S643" s="10" t="s">
        <v>536</v>
      </c>
      <c r="T643" s="10" t="s">
        <v>536</v>
      </c>
      <c r="U643" s="10" t="s">
        <v>2580</v>
      </c>
      <c r="V643" s="10">
        <v>3824908900</v>
      </c>
      <c r="W643" s="10" t="s">
        <v>604</v>
      </c>
      <c r="X643" s="10" t="s">
        <v>604</v>
      </c>
      <c r="Y643" s="10" t="s">
        <v>604</v>
      </c>
      <c r="Z643" s="10" t="s">
        <v>604</v>
      </c>
      <c r="AA643" s="10" t="s">
        <v>2581</v>
      </c>
    </row>
    <row r="644" spans="1:27" s="14" customFormat="1" ht="13" x14ac:dyDescent="0.35">
      <c r="A644" s="10">
        <v>46350870</v>
      </c>
      <c r="B644" s="10">
        <v>870</v>
      </c>
      <c r="C644" s="11" t="s">
        <v>4051</v>
      </c>
      <c r="D644" s="11"/>
      <c r="E644" s="11"/>
      <c r="F644" s="11" t="s">
        <v>46</v>
      </c>
      <c r="G644" s="10" t="s">
        <v>151</v>
      </c>
      <c r="H644" s="41" t="s">
        <v>86</v>
      </c>
      <c r="I644" s="41"/>
      <c r="J644" s="10"/>
      <c r="K644" s="10" t="s">
        <v>66</v>
      </c>
      <c r="L644" s="10" t="s">
        <v>67</v>
      </c>
      <c r="M644" s="13" t="s">
        <v>2577</v>
      </c>
      <c r="N644" s="10" t="s">
        <v>604</v>
      </c>
      <c r="O644" s="134"/>
      <c r="P644" s="15" t="s">
        <v>2577</v>
      </c>
      <c r="Q644" s="11"/>
      <c r="R644" s="10"/>
      <c r="S644" s="10" t="s">
        <v>536</v>
      </c>
      <c r="T644" s="10" t="s">
        <v>536</v>
      </c>
      <c r="U644" s="10" t="s">
        <v>2580</v>
      </c>
      <c r="V644" s="10" t="s">
        <v>604</v>
      </c>
      <c r="W644" s="10" t="s">
        <v>604</v>
      </c>
      <c r="X644" s="10" t="s">
        <v>604</v>
      </c>
      <c r="Y644" s="10" t="s">
        <v>604</v>
      </c>
      <c r="Z644" s="10" t="s">
        <v>604</v>
      </c>
      <c r="AA644" s="10" t="s">
        <v>2581</v>
      </c>
    </row>
    <row r="645" spans="1:27" s="14" customFormat="1" ht="13" x14ac:dyDescent="0.35">
      <c r="A645" s="10">
        <v>46350801</v>
      </c>
      <c r="B645" s="10">
        <v>801</v>
      </c>
      <c r="C645" s="11" t="s">
        <v>4052</v>
      </c>
      <c r="D645" s="11"/>
      <c r="E645" s="11"/>
      <c r="F645" s="11" t="s">
        <v>46</v>
      </c>
      <c r="G645" s="10" t="s">
        <v>79</v>
      </c>
      <c r="H645" s="41" t="s">
        <v>79</v>
      </c>
      <c r="I645" s="41"/>
      <c r="J645" s="10"/>
      <c r="K645" s="10" t="s">
        <v>66</v>
      </c>
      <c r="L645" s="10" t="s">
        <v>67</v>
      </c>
      <c r="M645" s="13" t="s">
        <v>2577</v>
      </c>
      <c r="N645" s="10" t="s">
        <v>604</v>
      </c>
      <c r="O645" s="134"/>
      <c r="P645" s="15" t="s">
        <v>2577</v>
      </c>
      <c r="Q645" s="11"/>
      <c r="R645" s="10"/>
      <c r="S645" s="10" t="s">
        <v>536</v>
      </c>
      <c r="T645" s="10" t="s">
        <v>536</v>
      </c>
      <c r="U645" s="10" t="s">
        <v>2580</v>
      </c>
      <c r="V645" s="10" t="s">
        <v>604</v>
      </c>
      <c r="W645" s="10" t="s">
        <v>44</v>
      </c>
      <c r="X645" s="10" t="s">
        <v>604</v>
      </c>
      <c r="Y645" s="10" t="s">
        <v>604</v>
      </c>
      <c r="Z645" s="10" t="s">
        <v>604</v>
      </c>
      <c r="AA645" s="10" t="s">
        <v>2581</v>
      </c>
    </row>
    <row r="646" spans="1:27" s="14" customFormat="1" ht="13" x14ac:dyDescent="0.35">
      <c r="A646" s="10">
        <v>46350803</v>
      </c>
      <c r="B646" s="10">
        <v>803</v>
      </c>
      <c r="C646" s="11" t="s">
        <v>4053</v>
      </c>
      <c r="D646" s="11"/>
      <c r="E646" s="11"/>
      <c r="F646" s="11" t="s">
        <v>46</v>
      </c>
      <c r="G646" s="10" t="s">
        <v>1837</v>
      </c>
      <c r="H646" s="41" t="s">
        <v>48</v>
      </c>
      <c r="I646" s="41"/>
      <c r="J646" s="10"/>
      <c r="K646" s="10" t="s">
        <v>66</v>
      </c>
      <c r="L646" s="10" t="s">
        <v>67</v>
      </c>
      <c r="M646" s="13" t="s">
        <v>2577</v>
      </c>
      <c r="N646" s="10" t="s">
        <v>604</v>
      </c>
      <c r="O646" s="134"/>
      <c r="P646" s="15" t="s">
        <v>2577</v>
      </c>
      <c r="Q646" s="11"/>
      <c r="R646" s="10"/>
      <c r="S646" s="10" t="s">
        <v>536</v>
      </c>
      <c r="T646" s="10" t="s">
        <v>536</v>
      </c>
      <c r="U646" s="10" t="s">
        <v>2580</v>
      </c>
      <c r="V646" s="10" t="s">
        <v>604</v>
      </c>
      <c r="W646" s="10" t="s">
        <v>604</v>
      </c>
      <c r="X646" s="10" t="s">
        <v>604</v>
      </c>
      <c r="Y646" s="10" t="s">
        <v>604</v>
      </c>
      <c r="Z646" s="10" t="s">
        <v>604</v>
      </c>
      <c r="AA646" s="10" t="s">
        <v>2581</v>
      </c>
    </row>
    <row r="647" spans="1:27" s="14" customFormat="1" ht="13" x14ac:dyDescent="0.35">
      <c r="A647" s="10">
        <v>44888860</v>
      </c>
      <c r="B647" s="10">
        <v>860</v>
      </c>
      <c r="C647" s="11" t="s">
        <v>4054</v>
      </c>
      <c r="D647" s="11"/>
      <c r="E647" s="11"/>
      <c r="F647" s="11" t="s">
        <v>46</v>
      </c>
      <c r="G647" s="10" t="s">
        <v>163</v>
      </c>
      <c r="H647" s="41" t="s">
        <v>164</v>
      </c>
      <c r="I647" s="41"/>
      <c r="J647" s="10"/>
      <c r="K647" s="10" t="s">
        <v>51</v>
      </c>
      <c r="L647" s="10" t="s">
        <v>67</v>
      </c>
      <c r="M647" s="13" t="s">
        <v>2577</v>
      </c>
      <c r="N647" s="10" t="s">
        <v>53</v>
      </c>
      <c r="O647" s="134"/>
      <c r="P647" s="15" t="s">
        <v>2577</v>
      </c>
      <c r="Q647" s="11"/>
      <c r="R647" s="10"/>
      <c r="S647" s="10" t="s">
        <v>536</v>
      </c>
      <c r="T647" s="10" t="s">
        <v>536</v>
      </c>
      <c r="U647" s="10" t="s">
        <v>2580</v>
      </c>
      <c r="V647" s="10" t="s">
        <v>604</v>
      </c>
      <c r="W647" s="10" t="s">
        <v>2582</v>
      </c>
      <c r="X647" s="10" t="s">
        <v>604</v>
      </c>
      <c r="Y647" s="10" t="s">
        <v>604</v>
      </c>
      <c r="Z647" s="10" t="s">
        <v>604</v>
      </c>
      <c r="AA647" s="10" t="s">
        <v>2581</v>
      </c>
    </row>
    <row r="648" spans="1:27" s="14" customFormat="1" ht="13" x14ac:dyDescent="0.35">
      <c r="A648" s="10">
        <v>44888849</v>
      </c>
      <c r="B648" s="10">
        <v>849</v>
      </c>
      <c r="C648" s="11" t="s">
        <v>4055</v>
      </c>
      <c r="D648" s="11"/>
      <c r="E648" s="11"/>
      <c r="F648" s="11" t="s">
        <v>46</v>
      </c>
      <c r="G648" s="10" t="s">
        <v>47</v>
      </c>
      <c r="H648" s="41" t="s">
        <v>48</v>
      </c>
      <c r="I648" s="41"/>
      <c r="J648" s="10"/>
      <c r="K648" s="10" t="s">
        <v>51</v>
      </c>
      <c r="L648" s="10" t="s">
        <v>67</v>
      </c>
      <c r="M648" s="13" t="s">
        <v>2577</v>
      </c>
      <c r="N648" s="10" t="s">
        <v>53</v>
      </c>
      <c r="O648" s="134"/>
      <c r="P648" s="15" t="s">
        <v>2577</v>
      </c>
      <c r="Q648" s="11"/>
      <c r="R648" s="10"/>
      <c r="S648" s="10" t="s">
        <v>536</v>
      </c>
      <c r="T648" s="10" t="s">
        <v>536</v>
      </c>
      <c r="U648" s="10" t="s">
        <v>2580</v>
      </c>
      <c r="V648" s="10" t="s">
        <v>604</v>
      </c>
      <c r="W648" s="10" t="s">
        <v>2582</v>
      </c>
      <c r="X648" s="10" t="s">
        <v>604</v>
      </c>
      <c r="Y648" s="10" t="s">
        <v>604</v>
      </c>
      <c r="Z648" s="10" t="s">
        <v>604</v>
      </c>
      <c r="AA648" s="10" t="s">
        <v>2581</v>
      </c>
    </row>
    <row r="649" spans="1:27" s="14" customFormat="1" ht="13" x14ac:dyDescent="0.35">
      <c r="A649" s="10">
        <v>45285801</v>
      </c>
      <c r="B649" s="10">
        <v>801</v>
      </c>
      <c r="C649" s="11" t="s">
        <v>4056</v>
      </c>
      <c r="D649" s="11"/>
      <c r="E649" s="11"/>
      <c r="F649" s="11" t="s">
        <v>46</v>
      </c>
      <c r="G649" s="10" t="s">
        <v>79</v>
      </c>
      <c r="H649" s="41" t="s">
        <v>79</v>
      </c>
      <c r="I649" s="41"/>
      <c r="J649" s="10"/>
      <c r="K649" s="10" t="s">
        <v>66</v>
      </c>
      <c r="L649" s="10" t="s">
        <v>67</v>
      </c>
      <c r="M649" s="13" t="s">
        <v>2577</v>
      </c>
      <c r="N649" s="10" t="s">
        <v>92</v>
      </c>
      <c r="O649" s="134"/>
      <c r="P649" s="15" t="s">
        <v>2577</v>
      </c>
      <c r="Q649" s="11"/>
      <c r="R649" s="10"/>
      <c r="S649" s="10">
        <v>45281801</v>
      </c>
      <c r="T649" s="10" t="s">
        <v>2096</v>
      </c>
      <c r="U649" s="10" t="s">
        <v>2594</v>
      </c>
      <c r="V649" s="10" t="s">
        <v>604</v>
      </c>
      <c r="W649" s="10" t="s">
        <v>44</v>
      </c>
      <c r="X649" s="10" t="s">
        <v>4057</v>
      </c>
      <c r="Y649" s="10" t="s">
        <v>604</v>
      </c>
      <c r="Z649" s="10" t="s">
        <v>604</v>
      </c>
      <c r="AA649" s="10" t="s">
        <v>4058</v>
      </c>
    </row>
    <row r="650" spans="1:27" s="14" customFormat="1" ht="13" x14ac:dyDescent="0.35">
      <c r="A650" s="10">
        <v>45285803</v>
      </c>
      <c r="B650" s="10">
        <v>803</v>
      </c>
      <c r="C650" s="11" t="s">
        <v>4059</v>
      </c>
      <c r="D650" s="11"/>
      <c r="E650" s="11"/>
      <c r="F650" s="11" t="s">
        <v>46</v>
      </c>
      <c r="G650" s="10" t="s">
        <v>1837</v>
      </c>
      <c r="H650" s="41" t="s">
        <v>48</v>
      </c>
      <c r="I650" s="41"/>
      <c r="J650" s="10"/>
      <c r="K650" s="10" t="s">
        <v>66</v>
      </c>
      <c r="L650" s="10" t="s">
        <v>67</v>
      </c>
      <c r="M650" s="13" t="s">
        <v>2577</v>
      </c>
      <c r="N650" s="10" t="s">
        <v>92</v>
      </c>
      <c r="O650" s="134"/>
      <c r="P650" s="15" t="s">
        <v>2577</v>
      </c>
      <c r="Q650" s="11"/>
      <c r="R650" s="10"/>
      <c r="S650" s="10">
        <v>45281809</v>
      </c>
      <c r="T650" s="10" t="s">
        <v>2103</v>
      </c>
      <c r="U650" s="10" t="s">
        <v>2594</v>
      </c>
      <c r="V650" s="10">
        <v>2710193200</v>
      </c>
      <c r="W650" s="10" t="s">
        <v>604</v>
      </c>
      <c r="X650" s="10" t="s">
        <v>4057</v>
      </c>
      <c r="Y650" s="10" t="s">
        <v>604</v>
      </c>
      <c r="Z650" s="10" t="s">
        <v>604</v>
      </c>
      <c r="AA650" s="10" t="s">
        <v>4058</v>
      </c>
    </row>
    <row r="651" spans="1:27" s="14" customFormat="1" ht="13" x14ac:dyDescent="0.35">
      <c r="A651" s="10">
        <v>45285966</v>
      </c>
      <c r="B651" s="10">
        <v>966</v>
      </c>
      <c r="C651" s="11" t="s">
        <v>4060</v>
      </c>
      <c r="D651" s="11"/>
      <c r="E651" s="11"/>
      <c r="F651" s="11" t="s">
        <v>46</v>
      </c>
      <c r="G651" s="10" t="s">
        <v>151</v>
      </c>
      <c r="H651" s="41" t="s">
        <v>86</v>
      </c>
      <c r="I651" s="41"/>
      <c r="J651" s="10"/>
      <c r="K651" s="10" t="s">
        <v>66</v>
      </c>
      <c r="L651" s="10" t="s">
        <v>67</v>
      </c>
      <c r="M651" s="13" t="s">
        <v>2577</v>
      </c>
      <c r="N651" s="10" t="s">
        <v>92</v>
      </c>
      <c r="O651" s="134"/>
      <c r="P651" s="15" t="s">
        <v>2577</v>
      </c>
      <c r="Q651" s="11"/>
      <c r="R651" s="10"/>
      <c r="S651" s="10">
        <v>45281966</v>
      </c>
      <c r="T651" s="10" t="s">
        <v>4061</v>
      </c>
      <c r="U651" s="10" t="s">
        <v>2594</v>
      </c>
      <c r="V651" s="10" t="s">
        <v>604</v>
      </c>
      <c r="W651" s="10" t="s">
        <v>604</v>
      </c>
      <c r="X651" s="10" t="s">
        <v>4057</v>
      </c>
      <c r="Y651" s="10" t="s">
        <v>604</v>
      </c>
      <c r="Z651" s="10" t="s">
        <v>604</v>
      </c>
      <c r="AA651" s="10" t="s">
        <v>4058</v>
      </c>
    </row>
    <row r="652" spans="1:27" s="14" customFormat="1" ht="13" x14ac:dyDescent="0.35">
      <c r="A652" s="10">
        <v>45300801</v>
      </c>
      <c r="B652" s="10">
        <v>801</v>
      </c>
      <c r="C652" s="11" t="s">
        <v>4062</v>
      </c>
      <c r="D652" s="11"/>
      <c r="E652" s="11"/>
      <c r="F652" s="11" t="s">
        <v>46</v>
      </c>
      <c r="G652" s="10" t="s">
        <v>79</v>
      </c>
      <c r="H652" s="41" t="s">
        <v>79</v>
      </c>
      <c r="I652" s="41"/>
      <c r="J652" s="10"/>
      <c r="K652" s="10" t="s">
        <v>66</v>
      </c>
      <c r="L652" s="10" t="s">
        <v>67</v>
      </c>
      <c r="M652" s="13" t="s">
        <v>2577</v>
      </c>
      <c r="N652" s="10" t="s">
        <v>53</v>
      </c>
      <c r="O652" s="134"/>
      <c r="P652" s="15" t="s">
        <v>2577</v>
      </c>
      <c r="Q652" s="11"/>
      <c r="R652" s="10"/>
      <c r="S652" s="10">
        <v>45282801</v>
      </c>
      <c r="T652" s="10" t="s">
        <v>2109</v>
      </c>
      <c r="U652" s="10" t="s">
        <v>2594</v>
      </c>
      <c r="V652" s="10" t="s">
        <v>604</v>
      </c>
      <c r="W652" s="10" t="s">
        <v>44</v>
      </c>
      <c r="X652" s="10" t="s">
        <v>4063</v>
      </c>
      <c r="Y652" s="10" t="s">
        <v>604</v>
      </c>
      <c r="Z652" s="10" t="s">
        <v>604</v>
      </c>
      <c r="AA652" s="10" t="s">
        <v>4064</v>
      </c>
    </row>
    <row r="653" spans="1:27" s="14" customFormat="1" ht="13" x14ac:dyDescent="0.35">
      <c r="A653" s="10">
        <v>45300803</v>
      </c>
      <c r="B653" s="10">
        <v>803</v>
      </c>
      <c r="C653" s="11" t="s">
        <v>4065</v>
      </c>
      <c r="D653" s="11"/>
      <c r="E653" s="11"/>
      <c r="F653" s="11" t="s">
        <v>46</v>
      </c>
      <c r="G653" s="10" t="s">
        <v>1837</v>
      </c>
      <c r="H653" s="41" t="s">
        <v>48</v>
      </c>
      <c r="I653" s="41"/>
      <c r="J653" s="10"/>
      <c r="K653" s="10" t="s">
        <v>66</v>
      </c>
      <c r="L653" s="10" t="s">
        <v>67</v>
      </c>
      <c r="M653" s="13" t="s">
        <v>2577</v>
      </c>
      <c r="N653" s="10" t="s">
        <v>53</v>
      </c>
      <c r="O653" s="134"/>
      <c r="P653" s="15" t="s">
        <v>2577</v>
      </c>
      <c r="Q653" s="11"/>
      <c r="R653" s="10"/>
      <c r="S653" s="10">
        <v>45282809</v>
      </c>
      <c r="T653" s="10" t="s">
        <v>2111</v>
      </c>
      <c r="U653" s="10" t="s">
        <v>2594</v>
      </c>
      <c r="V653" s="10">
        <v>2710193200</v>
      </c>
      <c r="W653" s="10" t="s">
        <v>604</v>
      </c>
      <c r="X653" s="10" t="s">
        <v>4063</v>
      </c>
      <c r="Y653" s="10" t="s">
        <v>604</v>
      </c>
      <c r="Z653" s="10" t="s">
        <v>604</v>
      </c>
      <c r="AA653" s="10" t="s">
        <v>4064</v>
      </c>
    </row>
    <row r="654" spans="1:27" s="14" customFormat="1" ht="13" x14ac:dyDescent="0.35">
      <c r="A654" s="10">
        <v>45300870</v>
      </c>
      <c r="B654" s="10">
        <v>870</v>
      </c>
      <c r="C654" s="11" t="s">
        <v>4066</v>
      </c>
      <c r="D654" s="11"/>
      <c r="E654" s="11"/>
      <c r="F654" s="11" t="s">
        <v>46</v>
      </c>
      <c r="G654" s="10" t="s">
        <v>151</v>
      </c>
      <c r="H654" s="41" t="s">
        <v>86</v>
      </c>
      <c r="I654" s="41"/>
      <c r="J654" s="10"/>
      <c r="K654" s="10" t="s">
        <v>66</v>
      </c>
      <c r="L654" s="10" t="s">
        <v>67</v>
      </c>
      <c r="M654" s="13" t="s">
        <v>2577</v>
      </c>
      <c r="N654" s="10" t="s">
        <v>53</v>
      </c>
      <c r="O654" s="134"/>
      <c r="P654" s="15" t="s">
        <v>2577</v>
      </c>
      <c r="Q654" s="11"/>
      <c r="R654" s="10"/>
      <c r="S654" s="10" t="s">
        <v>536</v>
      </c>
      <c r="T654" s="10" t="s">
        <v>536</v>
      </c>
      <c r="U654" s="10" t="s">
        <v>2580</v>
      </c>
      <c r="V654" s="10" t="s">
        <v>604</v>
      </c>
      <c r="W654" s="10" t="s">
        <v>604</v>
      </c>
      <c r="X654" s="10" t="s">
        <v>604</v>
      </c>
      <c r="Y654" s="10" t="s">
        <v>604</v>
      </c>
      <c r="Z654" s="10" t="s">
        <v>604</v>
      </c>
      <c r="AA654" s="10" t="s">
        <v>2581</v>
      </c>
    </row>
    <row r="655" spans="1:27" s="14" customFormat="1" ht="13" x14ac:dyDescent="0.35">
      <c r="A655" s="10">
        <v>45300966</v>
      </c>
      <c r="B655" s="10">
        <v>966</v>
      </c>
      <c r="C655" s="11" t="s">
        <v>4067</v>
      </c>
      <c r="D655" s="11"/>
      <c r="E655" s="11"/>
      <c r="F655" s="11" t="s">
        <v>46</v>
      </c>
      <c r="G655" s="10" t="s">
        <v>151</v>
      </c>
      <c r="H655" s="41" t="s">
        <v>86</v>
      </c>
      <c r="I655" s="41"/>
      <c r="J655" s="10"/>
      <c r="K655" s="10" t="s">
        <v>66</v>
      </c>
      <c r="L655" s="10" t="s">
        <v>67</v>
      </c>
      <c r="M655" s="13" t="s">
        <v>2577</v>
      </c>
      <c r="N655" s="10" t="s">
        <v>53</v>
      </c>
      <c r="O655" s="134"/>
      <c r="P655" s="15" t="s">
        <v>2577</v>
      </c>
      <c r="Q655" s="11"/>
      <c r="R655" s="10"/>
      <c r="S655" s="10" t="s">
        <v>4068</v>
      </c>
      <c r="T655" s="10" t="s">
        <v>4069</v>
      </c>
      <c r="U655" s="10" t="s">
        <v>2594</v>
      </c>
      <c r="V655" s="10">
        <v>2710193200</v>
      </c>
      <c r="W655" s="10" t="s">
        <v>604</v>
      </c>
      <c r="X655" s="10" t="s">
        <v>4063</v>
      </c>
      <c r="Y655" s="10" t="s">
        <v>604</v>
      </c>
      <c r="Z655" s="10" t="s">
        <v>604</v>
      </c>
      <c r="AA655" s="10" t="s">
        <v>4064</v>
      </c>
    </row>
    <row r="656" spans="1:27" s="14" customFormat="1" ht="13" x14ac:dyDescent="0.35">
      <c r="A656" s="10">
        <v>45780801</v>
      </c>
      <c r="B656" s="10">
        <v>801</v>
      </c>
      <c r="C656" s="11" t="s">
        <v>4070</v>
      </c>
      <c r="D656" s="11"/>
      <c r="E656" s="11"/>
      <c r="F656" s="11" t="s">
        <v>46</v>
      </c>
      <c r="G656" s="10" t="s">
        <v>79</v>
      </c>
      <c r="H656" s="41" t="s">
        <v>79</v>
      </c>
      <c r="I656" s="41"/>
      <c r="J656" s="10"/>
      <c r="K656" s="10" t="s">
        <v>66</v>
      </c>
      <c r="L656" s="10" t="s">
        <v>67</v>
      </c>
      <c r="M656" s="13" t="s">
        <v>2577</v>
      </c>
      <c r="N656" s="10" t="s">
        <v>92</v>
      </c>
      <c r="O656" s="134"/>
      <c r="P656" s="15" t="s">
        <v>2577</v>
      </c>
      <c r="Q656" s="11"/>
      <c r="R656" s="10"/>
      <c r="S656" s="10">
        <v>45294801</v>
      </c>
      <c r="T656" s="10" t="s">
        <v>2117</v>
      </c>
      <c r="U656" s="10" t="s">
        <v>2594</v>
      </c>
      <c r="V656" s="10" t="s">
        <v>604</v>
      </c>
      <c r="W656" s="10" t="s">
        <v>44</v>
      </c>
      <c r="X656" s="10" t="s">
        <v>4071</v>
      </c>
      <c r="Y656" s="10" t="s">
        <v>604</v>
      </c>
      <c r="Z656" s="10" t="s">
        <v>604</v>
      </c>
      <c r="AA656" s="10" t="s">
        <v>4072</v>
      </c>
    </row>
    <row r="657" spans="1:27" s="14" customFormat="1" ht="13" x14ac:dyDescent="0.35">
      <c r="A657" s="10">
        <v>45780803</v>
      </c>
      <c r="B657" s="10">
        <v>803</v>
      </c>
      <c r="C657" s="11" t="s">
        <v>4073</v>
      </c>
      <c r="D657" s="11"/>
      <c r="E657" s="11"/>
      <c r="F657" s="11" t="s">
        <v>46</v>
      </c>
      <c r="G657" s="10" t="s">
        <v>1837</v>
      </c>
      <c r="H657" s="41" t="s">
        <v>48</v>
      </c>
      <c r="I657" s="41"/>
      <c r="J657" s="10"/>
      <c r="K657" s="10" t="s">
        <v>66</v>
      </c>
      <c r="L657" s="10" t="s">
        <v>67</v>
      </c>
      <c r="M657" s="13" t="s">
        <v>2577</v>
      </c>
      <c r="N657" s="10" t="s">
        <v>92</v>
      </c>
      <c r="O657" s="134"/>
      <c r="P657" s="15" t="s">
        <v>2577</v>
      </c>
      <c r="Q657" s="11"/>
      <c r="R657" s="10"/>
      <c r="S657" s="10">
        <v>45294809</v>
      </c>
      <c r="T657" s="10" t="s">
        <v>2119</v>
      </c>
      <c r="U657" s="10" t="s">
        <v>2594</v>
      </c>
      <c r="V657" s="10">
        <v>2710193200</v>
      </c>
      <c r="W657" s="10" t="s">
        <v>604</v>
      </c>
      <c r="X657" s="10" t="s">
        <v>4071</v>
      </c>
      <c r="Y657" s="10" t="s">
        <v>604</v>
      </c>
      <c r="Z657" s="10" t="s">
        <v>604</v>
      </c>
      <c r="AA657" s="10" t="s">
        <v>4072</v>
      </c>
    </row>
    <row r="658" spans="1:27" s="14" customFormat="1" ht="13" x14ac:dyDescent="0.35">
      <c r="A658" s="10">
        <v>45780966</v>
      </c>
      <c r="B658" s="10">
        <v>966</v>
      </c>
      <c r="C658" s="11" t="s">
        <v>4074</v>
      </c>
      <c r="D658" s="11"/>
      <c r="E658" s="11"/>
      <c r="F658" s="11" t="s">
        <v>46</v>
      </c>
      <c r="G658" s="10" t="s">
        <v>151</v>
      </c>
      <c r="H658" s="41" t="s">
        <v>86</v>
      </c>
      <c r="I658" s="41"/>
      <c r="J658" s="10"/>
      <c r="K658" s="10" t="s">
        <v>66</v>
      </c>
      <c r="L658" s="10" t="s">
        <v>67</v>
      </c>
      <c r="M658" s="13" t="s">
        <v>2577</v>
      </c>
      <c r="N658" s="10" t="s">
        <v>92</v>
      </c>
      <c r="O658" s="134"/>
      <c r="P658" s="15" t="s">
        <v>2577</v>
      </c>
      <c r="Q658" s="11"/>
      <c r="R658" s="10"/>
      <c r="S658" s="10">
        <v>45294966</v>
      </c>
      <c r="T658" s="10" t="s">
        <v>4075</v>
      </c>
      <c r="U658" s="10" t="s">
        <v>2594</v>
      </c>
      <c r="V658" s="10" t="s">
        <v>604</v>
      </c>
      <c r="W658" s="10" t="s">
        <v>604</v>
      </c>
      <c r="X658" s="10" t="s">
        <v>4071</v>
      </c>
      <c r="Y658" s="10" t="s">
        <v>604</v>
      </c>
      <c r="Z658" s="10" t="s">
        <v>604</v>
      </c>
      <c r="AA658" s="10" t="s">
        <v>4072</v>
      </c>
    </row>
    <row r="659" spans="1:27" s="14" customFormat="1" ht="13" x14ac:dyDescent="0.35">
      <c r="A659" s="10">
        <v>45780870</v>
      </c>
      <c r="B659" s="10">
        <v>870</v>
      </c>
      <c r="C659" s="11" t="s">
        <v>4076</v>
      </c>
      <c r="D659" s="11"/>
      <c r="E659" s="11"/>
      <c r="F659" s="11" t="s">
        <v>46</v>
      </c>
      <c r="G659" s="10" t="s">
        <v>151</v>
      </c>
      <c r="H659" s="41" t="s">
        <v>86</v>
      </c>
      <c r="I659" s="41"/>
      <c r="J659" s="10"/>
      <c r="K659" s="10" t="s">
        <v>66</v>
      </c>
      <c r="L659" s="10" t="s">
        <v>67</v>
      </c>
      <c r="M659" s="13" t="s">
        <v>2577</v>
      </c>
      <c r="N659" s="10" t="s">
        <v>53</v>
      </c>
      <c r="O659" s="134"/>
      <c r="P659" s="15" t="s">
        <v>2577</v>
      </c>
      <c r="Q659" s="11"/>
      <c r="R659" s="10"/>
      <c r="S659" s="10" t="s">
        <v>536</v>
      </c>
      <c r="T659" s="10" t="s">
        <v>536</v>
      </c>
      <c r="U659" s="10" t="s">
        <v>2580</v>
      </c>
      <c r="V659" s="10" t="s">
        <v>604</v>
      </c>
      <c r="W659" s="10" t="s">
        <v>604</v>
      </c>
      <c r="X659" s="10" t="s">
        <v>604</v>
      </c>
      <c r="Y659" s="10" t="s">
        <v>604</v>
      </c>
      <c r="Z659" s="10" t="s">
        <v>604</v>
      </c>
      <c r="AA659" s="10" t="s">
        <v>2581</v>
      </c>
    </row>
    <row r="660" spans="1:27" s="14" customFormat="1" ht="13" x14ac:dyDescent="0.35">
      <c r="A660" s="10">
        <v>43373801</v>
      </c>
      <c r="B660" s="10">
        <v>801</v>
      </c>
      <c r="C660" s="11" t="s">
        <v>4077</v>
      </c>
      <c r="D660" s="11"/>
      <c r="E660" s="11"/>
      <c r="F660" s="11" t="s">
        <v>46</v>
      </c>
      <c r="G660" s="10" t="s">
        <v>79</v>
      </c>
      <c r="H660" s="41" t="s">
        <v>79</v>
      </c>
      <c r="I660" s="41"/>
      <c r="J660" s="10"/>
      <c r="K660" s="10" t="s">
        <v>66</v>
      </c>
      <c r="L660" s="10" t="s">
        <v>67</v>
      </c>
      <c r="M660" s="13" t="s">
        <v>2577</v>
      </c>
      <c r="N660" s="10" t="s">
        <v>53</v>
      </c>
      <c r="O660" s="134"/>
      <c r="P660" s="15" t="s">
        <v>2577</v>
      </c>
      <c r="Q660" s="11"/>
      <c r="R660" s="10"/>
      <c r="S660" s="10">
        <v>45295801</v>
      </c>
      <c r="T660" s="10" t="s">
        <v>2126</v>
      </c>
      <c r="U660" s="10" t="s">
        <v>2594</v>
      </c>
      <c r="V660" s="10" t="s">
        <v>604</v>
      </c>
      <c r="W660" s="10" t="s">
        <v>44</v>
      </c>
      <c r="X660" s="10" t="s">
        <v>4078</v>
      </c>
      <c r="Y660" s="10" t="s">
        <v>604</v>
      </c>
      <c r="Z660" s="10" t="s">
        <v>604</v>
      </c>
      <c r="AA660" s="10" t="s">
        <v>4079</v>
      </c>
    </row>
    <row r="661" spans="1:27" s="14" customFormat="1" ht="13" x14ac:dyDescent="0.35">
      <c r="A661" s="10">
        <v>43373803</v>
      </c>
      <c r="B661" s="10">
        <v>803</v>
      </c>
      <c r="C661" s="11" t="s">
        <v>4080</v>
      </c>
      <c r="D661" s="11"/>
      <c r="E661" s="11"/>
      <c r="F661" s="11" t="s">
        <v>46</v>
      </c>
      <c r="G661" s="10" t="s">
        <v>1837</v>
      </c>
      <c r="H661" s="41" t="s">
        <v>48</v>
      </c>
      <c r="I661" s="41"/>
      <c r="J661" s="10"/>
      <c r="K661" s="10" t="s">
        <v>66</v>
      </c>
      <c r="L661" s="10" t="s">
        <v>67</v>
      </c>
      <c r="M661" s="13" t="s">
        <v>2577</v>
      </c>
      <c r="N661" s="10" t="s">
        <v>53</v>
      </c>
      <c r="O661" s="134"/>
      <c r="P661" s="15" t="s">
        <v>2577</v>
      </c>
      <c r="Q661" s="11"/>
      <c r="R661" s="10"/>
      <c r="S661" s="10">
        <v>45295809</v>
      </c>
      <c r="T661" s="10" t="s">
        <v>4081</v>
      </c>
      <c r="U661" s="10" t="s">
        <v>2594</v>
      </c>
      <c r="V661" s="10">
        <v>2710193200</v>
      </c>
      <c r="W661" s="10" t="s">
        <v>604</v>
      </c>
      <c r="X661" s="10" t="s">
        <v>4078</v>
      </c>
      <c r="Y661" s="10" t="s">
        <v>604</v>
      </c>
      <c r="Z661" s="10" t="s">
        <v>604</v>
      </c>
      <c r="AA661" s="10" t="s">
        <v>4079</v>
      </c>
    </row>
    <row r="662" spans="1:27" s="14" customFormat="1" ht="13" x14ac:dyDescent="0.35">
      <c r="A662" s="10">
        <v>43373966</v>
      </c>
      <c r="B662" s="10">
        <v>966</v>
      </c>
      <c r="C662" s="11" t="s">
        <v>4082</v>
      </c>
      <c r="D662" s="11"/>
      <c r="E662" s="11"/>
      <c r="F662" s="11" t="s">
        <v>46</v>
      </c>
      <c r="G662" s="10" t="s">
        <v>151</v>
      </c>
      <c r="H662" s="41" t="s">
        <v>86</v>
      </c>
      <c r="I662" s="41"/>
      <c r="J662" s="10"/>
      <c r="K662" s="10" t="s">
        <v>66</v>
      </c>
      <c r="L662" s="10" t="s">
        <v>67</v>
      </c>
      <c r="M662" s="13" t="s">
        <v>2577</v>
      </c>
      <c r="N662" s="10" t="s">
        <v>53</v>
      </c>
      <c r="O662" s="134"/>
      <c r="P662" s="15" t="s">
        <v>2577</v>
      </c>
      <c r="Q662" s="11"/>
      <c r="R662" s="10"/>
      <c r="S662" s="10">
        <v>45295966</v>
      </c>
      <c r="T662" s="10" t="s">
        <v>4083</v>
      </c>
      <c r="U662" s="10" t="s">
        <v>2594</v>
      </c>
      <c r="V662" s="10" t="s">
        <v>604</v>
      </c>
      <c r="W662" s="10" t="s">
        <v>604</v>
      </c>
      <c r="X662" s="10" t="s">
        <v>4078</v>
      </c>
      <c r="Y662" s="10" t="s">
        <v>604</v>
      </c>
      <c r="Z662" s="10" t="s">
        <v>604</v>
      </c>
      <c r="AA662" s="10" t="s">
        <v>4079</v>
      </c>
    </row>
    <row r="663" spans="1:27" s="14" customFormat="1" ht="13" x14ac:dyDescent="0.35">
      <c r="A663" s="10">
        <v>48943855</v>
      </c>
      <c r="B663" s="10">
        <v>855</v>
      </c>
      <c r="C663" s="11" t="s">
        <v>4084</v>
      </c>
      <c r="D663" s="11"/>
      <c r="E663" s="11"/>
      <c r="F663" s="11" t="s">
        <v>46</v>
      </c>
      <c r="G663" s="10" t="s">
        <v>163</v>
      </c>
      <c r="H663" s="41" t="s">
        <v>164</v>
      </c>
      <c r="I663" s="41"/>
      <c r="J663" s="10"/>
      <c r="K663" s="10" t="s">
        <v>66</v>
      </c>
      <c r="L663" s="10" t="s">
        <v>67</v>
      </c>
      <c r="M663" s="13" t="s">
        <v>2577</v>
      </c>
      <c r="N663" s="10" t="s">
        <v>53</v>
      </c>
      <c r="O663" s="134"/>
      <c r="P663" s="15" t="s">
        <v>2577</v>
      </c>
      <c r="Q663" s="11"/>
      <c r="R663" s="10"/>
      <c r="S663" s="10">
        <v>45283855</v>
      </c>
      <c r="T663" s="10" t="s">
        <v>2132</v>
      </c>
      <c r="U663" s="10" t="s">
        <v>2594</v>
      </c>
      <c r="V663" s="10">
        <v>2710193200</v>
      </c>
      <c r="W663" s="10" t="s">
        <v>604</v>
      </c>
      <c r="X663" s="10" t="s">
        <v>4085</v>
      </c>
      <c r="Y663" s="10" t="s">
        <v>604</v>
      </c>
      <c r="Z663" s="10" t="s">
        <v>604</v>
      </c>
      <c r="AA663" s="10" t="s">
        <v>4086</v>
      </c>
    </row>
    <row r="664" spans="1:27" s="14" customFormat="1" ht="13" x14ac:dyDescent="0.35">
      <c r="A664" s="10">
        <v>48943803</v>
      </c>
      <c r="B664" s="10">
        <v>803</v>
      </c>
      <c r="C664" s="11" t="s">
        <v>4087</v>
      </c>
      <c r="D664" s="11"/>
      <c r="E664" s="11"/>
      <c r="F664" s="11" t="s">
        <v>46</v>
      </c>
      <c r="G664" s="10" t="s">
        <v>1837</v>
      </c>
      <c r="H664" s="41" t="s">
        <v>48</v>
      </c>
      <c r="I664" s="41"/>
      <c r="J664" s="10"/>
      <c r="K664" s="10" t="s">
        <v>66</v>
      </c>
      <c r="L664" s="10" t="s">
        <v>67</v>
      </c>
      <c r="M664" s="13" t="s">
        <v>2577</v>
      </c>
      <c r="N664" s="10" t="s">
        <v>53</v>
      </c>
      <c r="O664" s="134"/>
      <c r="P664" s="15" t="s">
        <v>2577</v>
      </c>
      <c r="Q664" s="11"/>
      <c r="R664" s="10"/>
      <c r="S664" s="10">
        <v>45283809</v>
      </c>
      <c r="T664" s="10" t="s">
        <v>2136</v>
      </c>
      <c r="U664" s="10" t="s">
        <v>2594</v>
      </c>
      <c r="V664" s="10">
        <v>2710193200</v>
      </c>
      <c r="W664" s="10" t="s">
        <v>604</v>
      </c>
      <c r="X664" s="10" t="s">
        <v>4085</v>
      </c>
      <c r="Y664" s="10" t="s">
        <v>604</v>
      </c>
      <c r="Z664" s="10" t="s">
        <v>604</v>
      </c>
      <c r="AA664" s="10" t="s">
        <v>4086</v>
      </c>
    </row>
    <row r="665" spans="1:27" s="14" customFormat="1" ht="13" x14ac:dyDescent="0.35">
      <c r="A665" s="10">
        <v>48943801</v>
      </c>
      <c r="B665" s="10">
        <v>801</v>
      </c>
      <c r="C665" s="11" t="s">
        <v>4088</v>
      </c>
      <c r="D665" s="11"/>
      <c r="E665" s="11"/>
      <c r="F665" s="11" t="s">
        <v>46</v>
      </c>
      <c r="G665" s="10" t="s">
        <v>79</v>
      </c>
      <c r="H665" s="41" t="s">
        <v>79</v>
      </c>
      <c r="I665" s="41"/>
      <c r="J665" s="10"/>
      <c r="K665" s="10" t="s">
        <v>66</v>
      </c>
      <c r="L665" s="10" t="s">
        <v>67</v>
      </c>
      <c r="M665" s="13" t="s">
        <v>2577</v>
      </c>
      <c r="N665" s="10" t="s">
        <v>53</v>
      </c>
      <c r="O665" s="134"/>
      <c r="P665" s="15" t="s">
        <v>2577</v>
      </c>
      <c r="Q665" s="11"/>
      <c r="R665" s="10"/>
      <c r="S665" s="10">
        <v>45283801</v>
      </c>
      <c r="T665" s="10" t="s">
        <v>409</v>
      </c>
      <c r="U665" s="10" t="s">
        <v>2594</v>
      </c>
      <c r="V665" s="10" t="s">
        <v>604</v>
      </c>
      <c r="W665" s="10" t="s">
        <v>44</v>
      </c>
      <c r="X665" s="10" t="s">
        <v>4085</v>
      </c>
      <c r="Y665" s="10" t="s">
        <v>604</v>
      </c>
      <c r="Z665" s="10" t="s">
        <v>604</v>
      </c>
      <c r="AA665" s="10" t="s">
        <v>4086</v>
      </c>
    </row>
    <row r="666" spans="1:27" s="14" customFormat="1" ht="13" x14ac:dyDescent="0.35">
      <c r="A666" s="10">
        <v>42022860</v>
      </c>
      <c r="B666" s="10">
        <v>860</v>
      </c>
      <c r="C666" s="11" t="s">
        <v>4089</v>
      </c>
      <c r="D666" s="11"/>
      <c r="E666" s="11"/>
      <c r="F666" s="11" t="s">
        <v>46</v>
      </c>
      <c r="G666" s="10" t="s">
        <v>163</v>
      </c>
      <c r="H666" s="41" t="s">
        <v>164</v>
      </c>
      <c r="I666" s="41"/>
      <c r="J666" s="10"/>
      <c r="K666" s="10" t="s">
        <v>51</v>
      </c>
      <c r="L666" s="10" t="s">
        <v>67</v>
      </c>
      <c r="M666" s="13" t="s">
        <v>2577</v>
      </c>
      <c r="N666" s="10" t="s">
        <v>53</v>
      </c>
      <c r="O666" s="134"/>
      <c r="P666" s="15" t="s">
        <v>2577</v>
      </c>
      <c r="Q666" s="11"/>
      <c r="R666" s="10"/>
      <c r="S666" s="10">
        <v>45258860</v>
      </c>
      <c r="T666" s="10" t="s">
        <v>4090</v>
      </c>
      <c r="U666" s="10" t="s">
        <v>2594</v>
      </c>
      <c r="V666" s="10">
        <v>2710193200</v>
      </c>
      <c r="W666" s="10" t="s">
        <v>2582</v>
      </c>
      <c r="X666" s="10" t="s">
        <v>4091</v>
      </c>
      <c r="Y666" s="10" t="s">
        <v>604</v>
      </c>
      <c r="Z666" s="10" t="s">
        <v>604</v>
      </c>
      <c r="AA666" s="10" t="s">
        <v>4092</v>
      </c>
    </row>
    <row r="667" spans="1:27" s="14" customFormat="1" ht="13" x14ac:dyDescent="0.35">
      <c r="A667" s="10">
        <v>42022885</v>
      </c>
      <c r="B667" s="10">
        <v>885</v>
      </c>
      <c r="C667" s="11" t="s">
        <v>4093</v>
      </c>
      <c r="D667" s="11"/>
      <c r="E667" s="11"/>
      <c r="F667" s="11" t="s">
        <v>46</v>
      </c>
      <c r="G667" s="10" t="s">
        <v>2638</v>
      </c>
      <c r="H667" s="41" t="s">
        <v>140</v>
      </c>
      <c r="I667" s="41"/>
      <c r="J667" s="10"/>
      <c r="K667" s="10" t="s">
        <v>51</v>
      </c>
      <c r="L667" s="10" t="s">
        <v>67</v>
      </c>
      <c r="M667" s="13" t="s">
        <v>2577</v>
      </c>
      <c r="N667" s="10" t="s">
        <v>53</v>
      </c>
      <c r="O667" s="134"/>
      <c r="P667" s="15" t="s">
        <v>2577</v>
      </c>
      <c r="Q667" s="11"/>
      <c r="R667" s="10"/>
      <c r="S667" s="10">
        <v>45258909</v>
      </c>
      <c r="T667" s="10" t="s">
        <v>4094</v>
      </c>
      <c r="U667" s="10" t="s">
        <v>2594</v>
      </c>
      <c r="V667" s="10">
        <v>2710193200</v>
      </c>
      <c r="W667" s="10" t="s">
        <v>2582</v>
      </c>
      <c r="X667" s="10" t="s">
        <v>4091</v>
      </c>
      <c r="Y667" s="10" t="s">
        <v>604</v>
      </c>
      <c r="Z667" s="10" t="s">
        <v>604</v>
      </c>
      <c r="AA667" s="10" t="s">
        <v>4092</v>
      </c>
    </row>
    <row r="668" spans="1:27" s="14" customFormat="1" ht="13" x14ac:dyDescent="0.35">
      <c r="A668" s="10">
        <v>42022849</v>
      </c>
      <c r="B668" s="10">
        <v>849</v>
      </c>
      <c r="C668" s="11" t="s">
        <v>4095</v>
      </c>
      <c r="D668" s="11"/>
      <c r="E668" s="11"/>
      <c r="F668" s="11" t="s">
        <v>46</v>
      </c>
      <c r="G668" s="10" t="s">
        <v>3279</v>
      </c>
      <c r="H668" s="41" t="s">
        <v>140</v>
      </c>
      <c r="I668" s="41"/>
      <c r="J668" s="10"/>
      <c r="K668" s="10" t="s">
        <v>51</v>
      </c>
      <c r="L668" s="10" t="s">
        <v>67</v>
      </c>
      <c r="M668" s="13" t="s">
        <v>2577</v>
      </c>
      <c r="N668" s="10" t="s">
        <v>53</v>
      </c>
      <c r="O668" s="134"/>
      <c r="P668" s="15" t="s">
        <v>2577</v>
      </c>
      <c r="Q668" s="11"/>
      <c r="R668" s="10"/>
      <c r="S668" s="10">
        <v>45258849</v>
      </c>
      <c r="T668" s="10" t="s">
        <v>2049</v>
      </c>
      <c r="U668" s="10" t="s">
        <v>2594</v>
      </c>
      <c r="V668" s="10">
        <v>2710193200</v>
      </c>
      <c r="W668" s="10" t="s">
        <v>2582</v>
      </c>
      <c r="X668" s="10" t="s">
        <v>4091</v>
      </c>
      <c r="Y668" s="10" t="s">
        <v>604</v>
      </c>
      <c r="Z668" s="10" t="s">
        <v>604</v>
      </c>
      <c r="AA668" s="10" t="s">
        <v>4092</v>
      </c>
    </row>
    <row r="669" spans="1:27" s="14" customFormat="1" ht="13" x14ac:dyDescent="0.35">
      <c r="A669" s="10">
        <v>44738905</v>
      </c>
      <c r="B669" s="10">
        <v>905</v>
      </c>
      <c r="C669" s="11" t="s">
        <v>4096</v>
      </c>
      <c r="D669" s="11"/>
      <c r="E669" s="11"/>
      <c r="F669" s="11" t="s">
        <v>46</v>
      </c>
      <c r="G669" s="10" t="s">
        <v>735</v>
      </c>
      <c r="H669" s="41" t="s">
        <v>63</v>
      </c>
      <c r="I669" s="41"/>
      <c r="J669" s="10"/>
      <c r="K669" s="10" t="s">
        <v>66</v>
      </c>
      <c r="L669" s="10" t="s">
        <v>67</v>
      </c>
      <c r="M669" s="13" t="s">
        <v>2577</v>
      </c>
      <c r="N669" s="10" t="s">
        <v>53</v>
      </c>
      <c r="O669" s="134"/>
      <c r="P669" s="15" t="s">
        <v>2577</v>
      </c>
      <c r="Q669" s="11"/>
      <c r="R669" s="10"/>
      <c r="S669" s="10" t="s">
        <v>536</v>
      </c>
      <c r="T669" s="10" t="s">
        <v>536</v>
      </c>
      <c r="U669" s="10" t="s">
        <v>2580</v>
      </c>
      <c r="V669" s="10">
        <v>2710199200</v>
      </c>
      <c r="W669" s="10" t="s">
        <v>604</v>
      </c>
      <c r="X669" s="10" t="s">
        <v>604</v>
      </c>
      <c r="Y669" s="10" t="s">
        <v>604</v>
      </c>
      <c r="Z669" s="10" t="s">
        <v>604</v>
      </c>
      <c r="AA669" s="10" t="s">
        <v>2581</v>
      </c>
    </row>
    <row r="670" spans="1:27" s="14" customFormat="1" ht="13" x14ac:dyDescent="0.35">
      <c r="A670" s="10">
        <v>44738829</v>
      </c>
      <c r="B670" s="10">
        <v>829</v>
      </c>
      <c r="C670" s="11" t="s">
        <v>4097</v>
      </c>
      <c r="D670" s="11"/>
      <c r="E670" s="11"/>
      <c r="F670" s="11" t="s">
        <v>46</v>
      </c>
      <c r="G670" s="10" t="s">
        <v>3639</v>
      </c>
      <c r="H670" s="41" t="s">
        <v>140</v>
      </c>
      <c r="I670" s="41"/>
      <c r="J670" s="10"/>
      <c r="K670" s="10" t="s">
        <v>66</v>
      </c>
      <c r="L670" s="10" t="s">
        <v>67</v>
      </c>
      <c r="M670" s="13" t="s">
        <v>2577</v>
      </c>
      <c r="N670" s="10" t="s">
        <v>53</v>
      </c>
      <c r="O670" s="134"/>
      <c r="P670" s="15" t="s">
        <v>2577</v>
      </c>
      <c r="Q670" s="11"/>
      <c r="R670" s="10"/>
      <c r="S670" s="10" t="s">
        <v>536</v>
      </c>
      <c r="T670" s="10" t="s">
        <v>536</v>
      </c>
      <c r="U670" s="10" t="s">
        <v>2580</v>
      </c>
      <c r="V670" s="10">
        <v>2710193200</v>
      </c>
      <c r="W670" s="10" t="s">
        <v>604</v>
      </c>
      <c r="X670" s="10" t="s">
        <v>604</v>
      </c>
      <c r="Y670" s="10" t="s">
        <v>604</v>
      </c>
      <c r="Z670" s="10" t="s">
        <v>604</v>
      </c>
      <c r="AA670" s="10" t="s">
        <v>2581</v>
      </c>
    </row>
    <row r="671" spans="1:27" s="14" customFormat="1" ht="13" x14ac:dyDescent="0.35">
      <c r="A671" s="10">
        <v>44738856</v>
      </c>
      <c r="B671" s="10">
        <v>856</v>
      </c>
      <c r="C671" s="11" t="s">
        <v>4098</v>
      </c>
      <c r="D671" s="11"/>
      <c r="E671" s="11"/>
      <c r="F671" s="11" t="s">
        <v>46</v>
      </c>
      <c r="G671" s="10" t="s">
        <v>2634</v>
      </c>
      <c r="H671" s="41" t="s">
        <v>140</v>
      </c>
      <c r="I671" s="41"/>
      <c r="J671" s="10"/>
      <c r="K671" s="10" t="s">
        <v>66</v>
      </c>
      <c r="L671" s="10" t="s">
        <v>67</v>
      </c>
      <c r="M671" s="13" t="s">
        <v>2577</v>
      </c>
      <c r="N671" s="10" t="s">
        <v>53</v>
      </c>
      <c r="O671" s="134"/>
      <c r="P671" s="15" t="s">
        <v>2577</v>
      </c>
      <c r="Q671" s="11"/>
      <c r="R671" s="10"/>
      <c r="S671" s="10" t="s">
        <v>536</v>
      </c>
      <c r="T671" s="10" t="s">
        <v>536</v>
      </c>
      <c r="U671" s="10" t="s">
        <v>2580</v>
      </c>
      <c r="V671" s="10" t="s">
        <v>604</v>
      </c>
      <c r="W671" s="10" t="s">
        <v>604</v>
      </c>
      <c r="X671" s="10" t="s">
        <v>604</v>
      </c>
      <c r="Y671" s="10" t="s">
        <v>604</v>
      </c>
      <c r="Z671" s="10" t="s">
        <v>604</v>
      </c>
      <c r="AA671" s="10" t="s">
        <v>2581</v>
      </c>
    </row>
    <row r="672" spans="1:27" s="14" customFormat="1" ht="13" x14ac:dyDescent="0.35">
      <c r="A672" s="10">
        <v>44738853</v>
      </c>
      <c r="B672" s="10">
        <v>853</v>
      </c>
      <c r="C672" s="11" t="s">
        <v>4099</v>
      </c>
      <c r="D672" s="11"/>
      <c r="E672" s="11"/>
      <c r="F672" s="11" t="s">
        <v>46</v>
      </c>
      <c r="G672" s="10" t="s">
        <v>2634</v>
      </c>
      <c r="H672" s="41" t="s">
        <v>140</v>
      </c>
      <c r="I672" s="41"/>
      <c r="J672" s="10"/>
      <c r="K672" s="10" t="s">
        <v>66</v>
      </c>
      <c r="L672" s="10" t="s">
        <v>67</v>
      </c>
      <c r="M672" s="13" t="s">
        <v>2577</v>
      </c>
      <c r="N672" s="10" t="s">
        <v>53</v>
      </c>
      <c r="O672" s="134"/>
      <c r="P672" s="15" t="s">
        <v>2577</v>
      </c>
      <c r="Q672" s="11"/>
      <c r="R672" s="10"/>
      <c r="S672" s="10" t="s">
        <v>536</v>
      </c>
      <c r="T672" s="10" t="s">
        <v>536</v>
      </c>
      <c r="U672" s="10" t="s">
        <v>2580</v>
      </c>
      <c r="V672" s="10">
        <v>2710199200</v>
      </c>
      <c r="W672" s="10" t="s">
        <v>604</v>
      </c>
      <c r="X672" s="10" t="s">
        <v>604</v>
      </c>
      <c r="Y672" s="10" t="s">
        <v>604</v>
      </c>
      <c r="Z672" s="10" t="s">
        <v>604</v>
      </c>
      <c r="AA672" s="10" t="s">
        <v>2581</v>
      </c>
    </row>
    <row r="673" spans="1:27" s="14" customFormat="1" ht="13" x14ac:dyDescent="0.35">
      <c r="A673" s="10">
        <v>44738855</v>
      </c>
      <c r="B673" s="10">
        <v>855</v>
      </c>
      <c r="C673" s="11" t="s">
        <v>4100</v>
      </c>
      <c r="D673" s="11"/>
      <c r="E673" s="11"/>
      <c r="F673" s="11" t="s">
        <v>46</v>
      </c>
      <c r="G673" s="10" t="s">
        <v>163</v>
      </c>
      <c r="H673" s="41" t="s">
        <v>164</v>
      </c>
      <c r="I673" s="41"/>
      <c r="J673" s="10"/>
      <c r="K673" s="10" t="s">
        <v>66</v>
      </c>
      <c r="L673" s="10" t="s">
        <v>67</v>
      </c>
      <c r="M673" s="13" t="s">
        <v>2577</v>
      </c>
      <c r="N673" s="10" t="s">
        <v>53</v>
      </c>
      <c r="O673" s="134"/>
      <c r="P673" s="15" t="s">
        <v>2577</v>
      </c>
      <c r="Q673" s="11"/>
      <c r="R673" s="10"/>
      <c r="S673" s="10" t="s">
        <v>536</v>
      </c>
      <c r="T673" s="10" t="s">
        <v>536</v>
      </c>
      <c r="U673" s="10" t="s">
        <v>2580</v>
      </c>
      <c r="V673" s="10">
        <v>2710193200</v>
      </c>
      <c r="W673" s="10" t="s">
        <v>604</v>
      </c>
      <c r="X673" s="10" t="s">
        <v>604</v>
      </c>
      <c r="Y673" s="10" t="s">
        <v>604</v>
      </c>
      <c r="Z673" s="10" t="s">
        <v>604</v>
      </c>
      <c r="AA673" s="10" t="s">
        <v>2581</v>
      </c>
    </row>
    <row r="674" spans="1:27" s="14" customFormat="1" ht="13" x14ac:dyDescent="0.35">
      <c r="A674" s="10">
        <v>44738803</v>
      </c>
      <c r="B674" s="10">
        <v>803</v>
      </c>
      <c r="C674" s="11" t="s">
        <v>4101</v>
      </c>
      <c r="D674" s="11"/>
      <c r="E674" s="11"/>
      <c r="F674" s="11" t="s">
        <v>46</v>
      </c>
      <c r="G674" s="10" t="s">
        <v>1837</v>
      </c>
      <c r="H674" s="41" t="s">
        <v>48</v>
      </c>
      <c r="I674" s="41"/>
      <c r="J674" s="10"/>
      <c r="K674" s="10" t="s">
        <v>66</v>
      </c>
      <c r="L674" s="10" t="s">
        <v>67</v>
      </c>
      <c r="M674" s="13" t="s">
        <v>2577</v>
      </c>
      <c r="N674" s="10" t="s">
        <v>53</v>
      </c>
      <c r="O674" s="134"/>
      <c r="P674" s="15" t="s">
        <v>2577</v>
      </c>
      <c r="Q674" s="11"/>
      <c r="R674" s="10"/>
      <c r="S674" s="10" t="s">
        <v>536</v>
      </c>
      <c r="T674" s="10" t="s">
        <v>536</v>
      </c>
      <c r="U674" s="10" t="s">
        <v>2580</v>
      </c>
      <c r="V674" s="10">
        <v>2710193200</v>
      </c>
      <c r="W674" s="10" t="s">
        <v>604</v>
      </c>
      <c r="X674" s="10" t="s">
        <v>604</v>
      </c>
      <c r="Y674" s="10" t="s">
        <v>604</v>
      </c>
      <c r="Z674" s="10" t="s">
        <v>604</v>
      </c>
      <c r="AA674" s="10" t="s">
        <v>2581</v>
      </c>
    </row>
    <row r="675" spans="1:27" s="14" customFormat="1" ht="13" x14ac:dyDescent="0.35">
      <c r="A675" s="10">
        <v>44738870</v>
      </c>
      <c r="B675" s="10">
        <v>870</v>
      </c>
      <c r="C675" s="11" t="s">
        <v>4102</v>
      </c>
      <c r="D675" s="11"/>
      <c r="E675" s="11"/>
      <c r="F675" s="11" t="s">
        <v>46</v>
      </c>
      <c r="G675" s="10" t="s">
        <v>151</v>
      </c>
      <c r="H675" s="41" t="s">
        <v>86</v>
      </c>
      <c r="I675" s="41"/>
      <c r="J675" s="10"/>
      <c r="K675" s="10" t="s">
        <v>66</v>
      </c>
      <c r="L675" s="10" t="s">
        <v>67</v>
      </c>
      <c r="M675" s="13" t="s">
        <v>2577</v>
      </c>
      <c r="N675" s="10" t="s">
        <v>53</v>
      </c>
      <c r="O675" s="134"/>
      <c r="P675" s="15" t="s">
        <v>2577</v>
      </c>
      <c r="Q675" s="11"/>
      <c r="R675" s="10"/>
      <c r="S675" s="10" t="s">
        <v>536</v>
      </c>
      <c r="T675" s="10" t="s">
        <v>536</v>
      </c>
      <c r="U675" s="10" t="s">
        <v>2580</v>
      </c>
      <c r="V675" s="10" t="s">
        <v>604</v>
      </c>
      <c r="W675" s="10" t="s">
        <v>604</v>
      </c>
      <c r="X675" s="10" t="s">
        <v>604</v>
      </c>
      <c r="Y675" s="10" t="s">
        <v>604</v>
      </c>
      <c r="Z675" s="10" t="s">
        <v>604</v>
      </c>
      <c r="AA675" s="10" t="s">
        <v>2581</v>
      </c>
    </row>
    <row r="676" spans="1:27" s="14" customFormat="1" ht="13" x14ac:dyDescent="0.35">
      <c r="A676" s="10">
        <v>42250849</v>
      </c>
      <c r="B676" s="10">
        <v>849</v>
      </c>
      <c r="C676" s="11" t="s">
        <v>4103</v>
      </c>
      <c r="D676" s="11"/>
      <c r="E676" s="11"/>
      <c r="F676" s="11" t="s">
        <v>46</v>
      </c>
      <c r="G676" s="10" t="s">
        <v>3279</v>
      </c>
      <c r="H676" s="41" t="s">
        <v>140</v>
      </c>
      <c r="I676" s="41"/>
      <c r="J676" s="10"/>
      <c r="K676" s="10" t="s">
        <v>51</v>
      </c>
      <c r="L676" s="10" t="s">
        <v>67</v>
      </c>
      <c r="M676" s="13" t="s">
        <v>2577</v>
      </c>
      <c r="N676" s="10" t="s">
        <v>53</v>
      </c>
      <c r="O676" s="134"/>
      <c r="P676" s="15" t="s">
        <v>2577</v>
      </c>
      <c r="Q676" s="11"/>
      <c r="R676" s="10"/>
      <c r="S676" s="10">
        <v>45259849</v>
      </c>
      <c r="T676" s="10" t="s">
        <v>4104</v>
      </c>
      <c r="U676" s="10" t="s">
        <v>2594</v>
      </c>
      <c r="V676" s="10">
        <v>2710199200</v>
      </c>
      <c r="W676" s="10" t="s">
        <v>2582</v>
      </c>
      <c r="X676" s="10" t="s">
        <v>4105</v>
      </c>
      <c r="Y676" s="10" t="s">
        <v>604</v>
      </c>
      <c r="Z676" s="10" t="s">
        <v>604</v>
      </c>
      <c r="AA676" s="10" t="s">
        <v>4106</v>
      </c>
    </row>
    <row r="677" spans="1:27" s="14" customFormat="1" ht="13" x14ac:dyDescent="0.35">
      <c r="A677" s="10">
        <v>48378815</v>
      </c>
      <c r="B677" s="10">
        <v>815</v>
      </c>
      <c r="C677" s="11" t="s">
        <v>4107</v>
      </c>
      <c r="D677" s="11"/>
      <c r="E677" s="11"/>
      <c r="F677" s="11" t="s">
        <v>46</v>
      </c>
      <c r="G677" s="10" t="s">
        <v>163</v>
      </c>
      <c r="H677" s="41" t="s">
        <v>164</v>
      </c>
      <c r="I677" s="41"/>
      <c r="J677" s="10"/>
      <c r="K677" s="10" t="s">
        <v>66</v>
      </c>
      <c r="L677" s="10" t="s">
        <v>67</v>
      </c>
      <c r="M677" s="13" t="s">
        <v>2577</v>
      </c>
      <c r="N677" s="10" t="s">
        <v>604</v>
      </c>
      <c r="O677" s="134"/>
      <c r="P677" s="15" t="s">
        <v>2577</v>
      </c>
      <c r="Q677" s="11"/>
      <c r="R677" s="10"/>
      <c r="S677" s="10" t="s">
        <v>536</v>
      </c>
      <c r="T677" s="10" t="s">
        <v>536</v>
      </c>
      <c r="U677" s="10" t="s">
        <v>2580</v>
      </c>
      <c r="V677" s="10">
        <v>2710199900</v>
      </c>
      <c r="W677" s="10" t="s">
        <v>604</v>
      </c>
      <c r="X677" s="10" t="s">
        <v>604</v>
      </c>
      <c r="Y677" s="10" t="s">
        <v>604</v>
      </c>
      <c r="Z677" s="10" t="s">
        <v>604</v>
      </c>
      <c r="AA677" s="10" t="s">
        <v>2581</v>
      </c>
    </row>
    <row r="678" spans="1:27" s="14" customFormat="1" ht="13" x14ac:dyDescent="0.35">
      <c r="A678" s="10">
        <v>48378803</v>
      </c>
      <c r="B678" s="10">
        <v>803</v>
      </c>
      <c r="C678" s="11" t="s">
        <v>4108</v>
      </c>
      <c r="D678" s="11"/>
      <c r="E678" s="11"/>
      <c r="F678" s="11" t="s">
        <v>46</v>
      </c>
      <c r="G678" s="10" t="s">
        <v>1837</v>
      </c>
      <c r="H678" s="41" t="s">
        <v>48</v>
      </c>
      <c r="I678" s="41"/>
      <c r="J678" s="10"/>
      <c r="K678" s="10" t="s">
        <v>66</v>
      </c>
      <c r="L678" s="10" t="s">
        <v>67</v>
      </c>
      <c r="M678" s="13" t="s">
        <v>2577</v>
      </c>
      <c r="N678" s="10" t="s">
        <v>604</v>
      </c>
      <c r="O678" s="134"/>
      <c r="P678" s="15" t="s">
        <v>2577</v>
      </c>
      <c r="Q678" s="11"/>
      <c r="R678" s="10"/>
      <c r="S678" s="10" t="s">
        <v>536</v>
      </c>
      <c r="T678" s="10" t="s">
        <v>536</v>
      </c>
      <c r="U678" s="10" t="s">
        <v>2580</v>
      </c>
      <c r="V678" s="10">
        <v>2710199900</v>
      </c>
      <c r="W678" s="10" t="s">
        <v>604</v>
      </c>
      <c r="X678" s="10" t="s">
        <v>604</v>
      </c>
      <c r="Y678" s="10" t="s">
        <v>604</v>
      </c>
      <c r="Z678" s="10" t="s">
        <v>604</v>
      </c>
      <c r="AA678" s="10" t="s">
        <v>2581</v>
      </c>
    </row>
    <row r="679" spans="1:27" s="14" customFormat="1" ht="13" x14ac:dyDescent="0.35">
      <c r="A679" s="10">
        <v>45426815</v>
      </c>
      <c r="B679" s="10">
        <v>815</v>
      </c>
      <c r="C679" s="11" t="s">
        <v>4109</v>
      </c>
      <c r="D679" s="11"/>
      <c r="E679" s="11"/>
      <c r="F679" s="11" t="s">
        <v>46</v>
      </c>
      <c r="G679" s="10" t="s">
        <v>163</v>
      </c>
      <c r="H679" s="41" t="s">
        <v>164</v>
      </c>
      <c r="I679" s="41"/>
      <c r="J679" s="10"/>
      <c r="K679" s="10" t="s">
        <v>66</v>
      </c>
      <c r="L679" s="10" t="s">
        <v>67</v>
      </c>
      <c r="M679" s="13" t="s">
        <v>2577</v>
      </c>
      <c r="N679" s="10" t="s">
        <v>604</v>
      </c>
      <c r="O679" s="134"/>
      <c r="P679" s="15" t="s">
        <v>2577</v>
      </c>
      <c r="Q679" s="11"/>
      <c r="R679" s="10"/>
      <c r="S679" s="10" t="s">
        <v>536</v>
      </c>
      <c r="T679" s="10" t="s">
        <v>536</v>
      </c>
      <c r="U679" s="10" t="s">
        <v>2580</v>
      </c>
      <c r="V679" s="10">
        <v>2710199900</v>
      </c>
      <c r="W679" s="10" t="s">
        <v>604</v>
      </c>
      <c r="X679" s="10" t="s">
        <v>4110</v>
      </c>
      <c r="Y679" s="10" t="s">
        <v>604</v>
      </c>
      <c r="Z679" s="10" t="s">
        <v>604</v>
      </c>
      <c r="AA679" s="10" t="s">
        <v>4111</v>
      </c>
    </row>
    <row r="680" spans="1:27" s="14" customFormat="1" ht="13" x14ac:dyDescent="0.35">
      <c r="A680" s="10">
        <v>45426803</v>
      </c>
      <c r="B680" s="10">
        <v>803</v>
      </c>
      <c r="C680" s="11" t="s">
        <v>4112</v>
      </c>
      <c r="D680" s="11"/>
      <c r="E680" s="11"/>
      <c r="F680" s="11" t="s">
        <v>46</v>
      </c>
      <c r="G680" s="10" t="s">
        <v>1837</v>
      </c>
      <c r="H680" s="41" t="s">
        <v>48</v>
      </c>
      <c r="I680" s="41"/>
      <c r="J680" s="10"/>
      <c r="K680" s="10" t="s">
        <v>66</v>
      </c>
      <c r="L680" s="10" t="s">
        <v>67</v>
      </c>
      <c r="M680" s="13" t="s">
        <v>2577</v>
      </c>
      <c r="N680" s="10" t="s">
        <v>604</v>
      </c>
      <c r="O680" s="134"/>
      <c r="P680" s="15" t="s">
        <v>2577</v>
      </c>
      <c r="Q680" s="11"/>
      <c r="R680" s="10"/>
      <c r="S680" s="10" t="s">
        <v>536</v>
      </c>
      <c r="T680" s="10" t="s">
        <v>536</v>
      </c>
      <c r="U680" s="10" t="s">
        <v>2580</v>
      </c>
      <c r="V680" s="10">
        <v>2710199900</v>
      </c>
      <c r="W680" s="10" t="s">
        <v>604</v>
      </c>
      <c r="X680" s="10" t="s">
        <v>4110</v>
      </c>
      <c r="Y680" s="10" t="s">
        <v>604</v>
      </c>
      <c r="Z680" s="10" t="s">
        <v>604</v>
      </c>
      <c r="AA680" s="10" t="s">
        <v>4111</v>
      </c>
    </row>
    <row r="681" spans="1:27" s="14" customFormat="1" ht="13" x14ac:dyDescent="0.35">
      <c r="A681" s="10">
        <v>45425815</v>
      </c>
      <c r="B681" s="10">
        <v>815</v>
      </c>
      <c r="C681" s="11" t="s">
        <v>4113</v>
      </c>
      <c r="D681" s="11"/>
      <c r="E681" s="11"/>
      <c r="F681" s="11" t="s">
        <v>46</v>
      </c>
      <c r="G681" s="10" t="s">
        <v>163</v>
      </c>
      <c r="H681" s="41" t="s">
        <v>164</v>
      </c>
      <c r="I681" s="41"/>
      <c r="J681" s="10"/>
      <c r="K681" s="10" t="s">
        <v>66</v>
      </c>
      <c r="L681" s="10" t="s">
        <v>67</v>
      </c>
      <c r="M681" s="13" t="s">
        <v>2577</v>
      </c>
      <c r="N681" s="10" t="s">
        <v>604</v>
      </c>
      <c r="O681" s="134"/>
      <c r="P681" s="15" t="s">
        <v>2577</v>
      </c>
      <c r="Q681" s="11"/>
      <c r="R681" s="10"/>
      <c r="S681" s="10" t="s">
        <v>536</v>
      </c>
      <c r="T681" s="10" t="s">
        <v>536</v>
      </c>
      <c r="U681" s="10" t="s">
        <v>2580</v>
      </c>
      <c r="V681" s="10">
        <v>2710199900</v>
      </c>
      <c r="W681" s="10" t="s">
        <v>604</v>
      </c>
      <c r="X681" s="10" t="s">
        <v>604</v>
      </c>
      <c r="Y681" s="10" t="s">
        <v>604</v>
      </c>
      <c r="Z681" s="10" t="s">
        <v>604</v>
      </c>
      <c r="AA681" s="10" t="s">
        <v>2581</v>
      </c>
    </row>
    <row r="682" spans="1:27" s="14" customFormat="1" ht="13" x14ac:dyDescent="0.35">
      <c r="A682" s="10">
        <v>45425803</v>
      </c>
      <c r="B682" s="10">
        <v>803</v>
      </c>
      <c r="C682" s="11" t="s">
        <v>4114</v>
      </c>
      <c r="D682" s="11"/>
      <c r="E682" s="11"/>
      <c r="F682" s="11" t="s">
        <v>46</v>
      </c>
      <c r="G682" s="10" t="s">
        <v>1837</v>
      </c>
      <c r="H682" s="41" t="s">
        <v>48</v>
      </c>
      <c r="I682" s="41"/>
      <c r="J682" s="10"/>
      <c r="K682" s="10" t="s">
        <v>66</v>
      </c>
      <c r="L682" s="10" t="s">
        <v>67</v>
      </c>
      <c r="M682" s="13" t="s">
        <v>2577</v>
      </c>
      <c r="N682" s="10" t="s">
        <v>604</v>
      </c>
      <c r="O682" s="134"/>
      <c r="P682" s="15" t="s">
        <v>2577</v>
      </c>
      <c r="Q682" s="11"/>
      <c r="R682" s="10"/>
      <c r="S682" s="10" t="s">
        <v>536</v>
      </c>
      <c r="T682" s="10" t="s">
        <v>536</v>
      </c>
      <c r="U682" s="10" t="s">
        <v>2580</v>
      </c>
      <c r="V682" s="10">
        <v>2710199900</v>
      </c>
      <c r="W682" s="10" t="s">
        <v>604</v>
      </c>
      <c r="X682" s="10" t="s">
        <v>604</v>
      </c>
      <c r="Y682" s="10" t="s">
        <v>604</v>
      </c>
      <c r="Z682" s="10" t="s">
        <v>604</v>
      </c>
      <c r="AA682" s="10" t="s">
        <v>2581</v>
      </c>
    </row>
    <row r="683" spans="1:27" s="14" customFormat="1" ht="13" x14ac:dyDescent="0.35">
      <c r="A683" s="10">
        <v>48389815</v>
      </c>
      <c r="B683" s="10">
        <v>815</v>
      </c>
      <c r="C683" s="11" t="s">
        <v>4115</v>
      </c>
      <c r="D683" s="11"/>
      <c r="E683" s="11"/>
      <c r="F683" s="11" t="s">
        <v>46</v>
      </c>
      <c r="G683" s="10" t="s">
        <v>163</v>
      </c>
      <c r="H683" s="41" t="s">
        <v>164</v>
      </c>
      <c r="I683" s="41"/>
      <c r="J683" s="10"/>
      <c r="K683" s="10" t="s">
        <v>66</v>
      </c>
      <c r="L683" s="10" t="s">
        <v>67</v>
      </c>
      <c r="M683" s="13" t="s">
        <v>2577</v>
      </c>
      <c r="N683" s="10" t="s">
        <v>604</v>
      </c>
      <c r="O683" s="134"/>
      <c r="P683" s="15" t="s">
        <v>2577</v>
      </c>
      <c r="Q683" s="11"/>
      <c r="R683" s="10"/>
      <c r="S683" s="10" t="s">
        <v>536</v>
      </c>
      <c r="T683" s="10" t="s">
        <v>536</v>
      </c>
      <c r="U683" s="10" t="s">
        <v>2580</v>
      </c>
      <c r="V683" s="10">
        <v>3824909000</v>
      </c>
      <c r="W683" s="10" t="s">
        <v>604</v>
      </c>
      <c r="X683" s="10" t="s">
        <v>604</v>
      </c>
      <c r="Y683" s="10" t="s">
        <v>604</v>
      </c>
      <c r="Z683" s="10" t="s">
        <v>604</v>
      </c>
      <c r="AA683" s="10" t="s">
        <v>2581</v>
      </c>
    </row>
    <row r="684" spans="1:27" s="14" customFormat="1" ht="13" x14ac:dyDescent="0.35">
      <c r="A684" s="10">
        <v>48389803</v>
      </c>
      <c r="B684" s="10">
        <v>803</v>
      </c>
      <c r="C684" s="11" t="s">
        <v>4116</v>
      </c>
      <c r="D684" s="11"/>
      <c r="E684" s="11"/>
      <c r="F684" s="11" t="s">
        <v>46</v>
      </c>
      <c r="G684" s="10" t="s">
        <v>1837</v>
      </c>
      <c r="H684" s="41" t="s">
        <v>48</v>
      </c>
      <c r="I684" s="41"/>
      <c r="J684" s="10"/>
      <c r="K684" s="10" t="s">
        <v>66</v>
      </c>
      <c r="L684" s="10" t="s">
        <v>67</v>
      </c>
      <c r="M684" s="13" t="s">
        <v>2577</v>
      </c>
      <c r="N684" s="10" t="s">
        <v>604</v>
      </c>
      <c r="O684" s="134"/>
      <c r="P684" s="15" t="s">
        <v>2577</v>
      </c>
      <c r="Q684" s="11"/>
      <c r="R684" s="10"/>
      <c r="S684" s="10" t="s">
        <v>536</v>
      </c>
      <c r="T684" s="10" t="s">
        <v>536</v>
      </c>
      <c r="U684" s="10" t="s">
        <v>2580</v>
      </c>
      <c r="V684" s="10">
        <v>3824904100</v>
      </c>
      <c r="W684" s="10" t="s">
        <v>604</v>
      </c>
      <c r="X684" s="10" t="s">
        <v>604</v>
      </c>
      <c r="Y684" s="10" t="s">
        <v>604</v>
      </c>
      <c r="Z684" s="10" t="s">
        <v>604</v>
      </c>
      <c r="AA684" s="10" t="s">
        <v>2581</v>
      </c>
    </row>
    <row r="685" spans="1:27" s="14" customFormat="1" ht="13" x14ac:dyDescent="0.35">
      <c r="A685" s="10">
        <v>48390815</v>
      </c>
      <c r="B685" s="10">
        <v>815</v>
      </c>
      <c r="C685" s="11" t="s">
        <v>4117</v>
      </c>
      <c r="D685" s="11"/>
      <c r="E685" s="11"/>
      <c r="F685" s="11" t="s">
        <v>46</v>
      </c>
      <c r="G685" s="10" t="s">
        <v>163</v>
      </c>
      <c r="H685" s="41" t="s">
        <v>164</v>
      </c>
      <c r="I685" s="41"/>
      <c r="J685" s="10"/>
      <c r="K685" s="10" t="s">
        <v>66</v>
      </c>
      <c r="L685" s="10" t="s">
        <v>67</v>
      </c>
      <c r="M685" s="13" t="s">
        <v>2577</v>
      </c>
      <c r="N685" s="10" t="s">
        <v>604</v>
      </c>
      <c r="O685" s="134"/>
      <c r="P685" s="15" t="s">
        <v>2577</v>
      </c>
      <c r="Q685" s="11"/>
      <c r="R685" s="10"/>
      <c r="S685" s="10" t="s">
        <v>536</v>
      </c>
      <c r="T685" s="10" t="s">
        <v>536</v>
      </c>
      <c r="U685" s="10" t="s">
        <v>2580</v>
      </c>
      <c r="V685" s="10">
        <v>3824909000</v>
      </c>
      <c r="W685" s="10" t="s">
        <v>604</v>
      </c>
      <c r="X685" s="10" t="s">
        <v>604</v>
      </c>
      <c r="Y685" s="10" t="s">
        <v>604</v>
      </c>
      <c r="Z685" s="10" t="s">
        <v>604</v>
      </c>
      <c r="AA685" s="10" t="s">
        <v>2581</v>
      </c>
    </row>
    <row r="686" spans="1:27" s="14" customFormat="1" ht="13" x14ac:dyDescent="0.35">
      <c r="A686" s="10">
        <v>48390803</v>
      </c>
      <c r="B686" s="10">
        <v>803</v>
      </c>
      <c r="C686" s="11" t="s">
        <v>4118</v>
      </c>
      <c r="D686" s="11"/>
      <c r="E686" s="11"/>
      <c r="F686" s="11" t="s">
        <v>46</v>
      </c>
      <c r="G686" s="10" t="s">
        <v>1837</v>
      </c>
      <c r="H686" s="41" t="s">
        <v>48</v>
      </c>
      <c r="I686" s="41"/>
      <c r="J686" s="10"/>
      <c r="K686" s="10" t="s">
        <v>66</v>
      </c>
      <c r="L686" s="10" t="s">
        <v>67</v>
      </c>
      <c r="M686" s="13" t="s">
        <v>2577</v>
      </c>
      <c r="N686" s="10" t="s">
        <v>604</v>
      </c>
      <c r="O686" s="134"/>
      <c r="P686" s="15" t="s">
        <v>2577</v>
      </c>
      <c r="Q686" s="11"/>
      <c r="R686" s="10"/>
      <c r="S686" s="10" t="s">
        <v>536</v>
      </c>
      <c r="T686" s="10" t="s">
        <v>536</v>
      </c>
      <c r="U686" s="10" t="s">
        <v>2580</v>
      </c>
      <c r="V686" s="10" t="s">
        <v>604</v>
      </c>
      <c r="W686" s="10" t="s">
        <v>604</v>
      </c>
      <c r="X686" s="10" t="s">
        <v>604</v>
      </c>
      <c r="Y686" s="10" t="s">
        <v>604</v>
      </c>
      <c r="Z686" s="10" t="s">
        <v>604</v>
      </c>
      <c r="AA686" s="10" t="s">
        <v>2581</v>
      </c>
    </row>
    <row r="687" spans="1:27" s="14" customFormat="1" ht="13" x14ac:dyDescent="0.35">
      <c r="A687" s="10">
        <v>48391815</v>
      </c>
      <c r="B687" s="10">
        <v>815</v>
      </c>
      <c r="C687" s="11" t="s">
        <v>4119</v>
      </c>
      <c r="D687" s="11"/>
      <c r="E687" s="11"/>
      <c r="F687" s="11" t="s">
        <v>46</v>
      </c>
      <c r="G687" s="10" t="s">
        <v>163</v>
      </c>
      <c r="H687" s="41" t="s">
        <v>164</v>
      </c>
      <c r="I687" s="41"/>
      <c r="J687" s="10"/>
      <c r="K687" s="10" t="s">
        <v>66</v>
      </c>
      <c r="L687" s="10" t="s">
        <v>67</v>
      </c>
      <c r="M687" s="13" t="s">
        <v>2577</v>
      </c>
      <c r="N687" s="10" t="s">
        <v>604</v>
      </c>
      <c r="O687" s="134"/>
      <c r="P687" s="15" t="s">
        <v>2577</v>
      </c>
      <c r="Q687" s="11"/>
      <c r="R687" s="10"/>
      <c r="S687" s="10" t="s">
        <v>536</v>
      </c>
      <c r="T687" s="10" t="s">
        <v>536</v>
      </c>
      <c r="U687" s="10" t="s">
        <v>2580</v>
      </c>
      <c r="V687" s="10">
        <v>2710199900</v>
      </c>
      <c r="W687" s="10" t="s">
        <v>604</v>
      </c>
      <c r="X687" s="10" t="s">
        <v>4120</v>
      </c>
      <c r="Y687" s="10" t="s">
        <v>604</v>
      </c>
      <c r="Z687" s="10" t="s">
        <v>604</v>
      </c>
      <c r="AA687" s="10" t="s">
        <v>4121</v>
      </c>
    </row>
    <row r="688" spans="1:27" s="14" customFormat="1" ht="13" x14ac:dyDescent="0.35">
      <c r="A688" s="10">
        <v>48391803</v>
      </c>
      <c r="B688" s="10">
        <v>803</v>
      </c>
      <c r="C688" s="11" t="s">
        <v>4122</v>
      </c>
      <c r="D688" s="11"/>
      <c r="E688" s="11"/>
      <c r="F688" s="11" t="s">
        <v>46</v>
      </c>
      <c r="G688" s="10" t="s">
        <v>1837</v>
      </c>
      <c r="H688" s="41" t="s">
        <v>48</v>
      </c>
      <c r="I688" s="41"/>
      <c r="J688" s="10"/>
      <c r="K688" s="10" t="s">
        <v>66</v>
      </c>
      <c r="L688" s="10" t="s">
        <v>67</v>
      </c>
      <c r="M688" s="13" t="s">
        <v>2577</v>
      </c>
      <c r="N688" s="10" t="s">
        <v>604</v>
      </c>
      <c r="O688" s="134"/>
      <c r="P688" s="15" t="s">
        <v>2577</v>
      </c>
      <c r="Q688" s="11"/>
      <c r="R688" s="10"/>
      <c r="S688" s="10" t="s">
        <v>536</v>
      </c>
      <c r="T688" s="10" t="s">
        <v>536</v>
      </c>
      <c r="U688" s="10" t="s">
        <v>2580</v>
      </c>
      <c r="V688" s="10">
        <v>2710199900</v>
      </c>
      <c r="W688" s="10" t="s">
        <v>604</v>
      </c>
      <c r="X688" s="10" t="s">
        <v>4120</v>
      </c>
      <c r="Y688" s="10" t="s">
        <v>604</v>
      </c>
      <c r="Z688" s="10" t="s">
        <v>604</v>
      </c>
      <c r="AA688" s="10" t="s">
        <v>4121</v>
      </c>
    </row>
    <row r="689" spans="1:27" s="14" customFormat="1" ht="13" x14ac:dyDescent="0.35">
      <c r="A689" s="10">
        <v>44509803</v>
      </c>
      <c r="B689" s="10">
        <v>803</v>
      </c>
      <c r="C689" s="11" t="s">
        <v>4123</v>
      </c>
      <c r="D689" s="11"/>
      <c r="E689" s="11"/>
      <c r="F689" s="11" t="s">
        <v>46</v>
      </c>
      <c r="G689" s="10" t="s">
        <v>1837</v>
      </c>
      <c r="H689" s="41" t="s">
        <v>48</v>
      </c>
      <c r="I689" s="41"/>
      <c r="J689" s="10"/>
      <c r="K689" s="10" t="s">
        <v>604</v>
      </c>
      <c r="L689" s="10" t="s">
        <v>67</v>
      </c>
      <c r="M689" s="13" t="s">
        <v>2577</v>
      </c>
      <c r="N689" s="10" t="s">
        <v>604</v>
      </c>
      <c r="O689" s="134"/>
      <c r="P689" s="15" t="s">
        <v>2577</v>
      </c>
      <c r="Q689" s="11"/>
      <c r="R689" s="10"/>
      <c r="S689" s="10" t="s">
        <v>536</v>
      </c>
      <c r="T689" s="10" t="s">
        <v>536</v>
      </c>
      <c r="U689" s="10" t="s">
        <v>2580</v>
      </c>
      <c r="V689" s="10">
        <v>2710199900</v>
      </c>
      <c r="W689" s="10" t="s">
        <v>604</v>
      </c>
      <c r="X689" s="10" t="s">
        <v>604</v>
      </c>
      <c r="Y689" s="10" t="s">
        <v>604</v>
      </c>
      <c r="Z689" s="10" t="s">
        <v>604</v>
      </c>
      <c r="AA689" s="10" t="s">
        <v>2581</v>
      </c>
    </row>
    <row r="690" spans="1:27" s="14" customFormat="1" ht="13" x14ac:dyDescent="0.35">
      <c r="A690" s="10">
        <v>43926801</v>
      </c>
      <c r="B690" s="10">
        <v>801</v>
      </c>
      <c r="C690" s="11" t="s">
        <v>4124</v>
      </c>
      <c r="D690" s="11"/>
      <c r="E690" s="11"/>
      <c r="F690" s="11" t="s">
        <v>46</v>
      </c>
      <c r="G690" s="10" t="s">
        <v>79</v>
      </c>
      <c r="H690" s="41" t="s">
        <v>79</v>
      </c>
      <c r="I690" s="41"/>
      <c r="J690" s="10"/>
      <c r="K690" s="10" t="s">
        <v>66</v>
      </c>
      <c r="L690" s="10" t="s">
        <v>67</v>
      </c>
      <c r="M690" s="13" t="s">
        <v>2577</v>
      </c>
      <c r="N690" s="10" t="s">
        <v>53</v>
      </c>
      <c r="O690" s="134"/>
      <c r="P690" s="15" t="s">
        <v>2577</v>
      </c>
      <c r="Q690" s="11"/>
      <c r="R690" s="10"/>
      <c r="S690" s="10" t="s">
        <v>536</v>
      </c>
      <c r="T690" s="10" t="s">
        <v>536</v>
      </c>
      <c r="U690" s="10" t="s">
        <v>2580</v>
      </c>
      <c r="V690" s="10" t="s">
        <v>604</v>
      </c>
      <c r="W690" s="10" t="s">
        <v>44</v>
      </c>
      <c r="X690" s="10" t="s">
        <v>4125</v>
      </c>
      <c r="Y690" s="10" t="s">
        <v>391</v>
      </c>
      <c r="Z690" s="10" t="s">
        <v>392</v>
      </c>
      <c r="AA690" s="10" t="s">
        <v>4126</v>
      </c>
    </row>
    <row r="691" spans="1:27" s="14" customFormat="1" ht="13" x14ac:dyDescent="0.35">
      <c r="A691" s="10">
        <v>48262815</v>
      </c>
      <c r="B691" s="10">
        <v>815</v>
      </c>
      <c r="C691" s="11" t="s">
        <v>4127</v>
      </c>
      <c r="D691" s="11"/>
      <c r="E691" s="11"/>
      <c r="F691" s="11" t="s">
        <v>46</v>
      </c>
      <c r="G691" s="10" t="s">
        <v>163</v>
      </c>
      <c r="H691" s="41" t="s">
        <v>164</v>
      </c>
      <c r="I691" s="41"/>
      <c r="J691" s="10"/>
      <c r="K691" s="10" t="s">
        <v>66</v>
      </c>
      <c r="L691" s="10" t="s">
        <v>67</v>
      </c>
      <c r="M691" s="13" t="s">
        <v>2577</v>
      </c>
      <c r="N691" s="10" t="s">
        <v>604</v>
      </c>
      <c r="O691" s="134"/>
      <c r="P691" s="15" t="s">
        <v>2577</v>
      </c>
      <c r="Q691" s="11"/>
      <c r="R691" s="10"/>
      <c r="S691" s="10" t="s">
        <v>536</v>
      </c>
      <c r="T691" s="10" t="s">
        <v>536</v>
      </c>
      <c r="U691" s="10" t="s">
        <v>2580</v>
      </c>
      <c r="V691" s="10">
        <v>3403190000</v>
      </c>
      <c r="W691" s="10" t="s">
        <v>604</v>
      </c>
      <c r="X691" s="10" t="s">
        <v>4128</v>
      </c>
      <c r="Y691" s="10" t="s">
        <v>604</v>
      </c>
      <c r="Z691" s="10" t="s">
        <v>604</v>
      </c>
      <c r="AA691" s="10" t="s">
        <v>4129</v>
      </c>
    </row>
    <row r="692" spans="1:27" s="14" customFormat="1" ht="13" x14ac:dyDescent="0.35">
      <c r="A692" s="10">
        <v>48262803</v>
      </c>
      <c r="B692" s="10">
        <v>803</v>
      </c>
      <c r="C692" s="11" t="s">
        <v>4130</v>
      </c>
      <c r="D692" s="11"/>
      <c r="E692" s="11"/>
      <c r="F692" s="11" t="s">
        <v>46</v>
      </c>
      <c r="G692" s="10" t="s">
        <v>1837</v>
      </c>
      <c r="H692" s="41" t="s">
        <v>48</v>
      </c>
      <c r="I692" s="41"/>
      <c r="J692" s="10"/>
      <c r="K692" s="10" t="s">
        <v>66</v>
      </c>
      <c r="L692" s="10" t="s">
        <v>67</v>
      </c>
      <c r="M692" s="13" t="s">
        <v>2577</v>
      </c>
      <c r="N692" s="10" t="s">
        <v>604</v>
      </c>
      <c r="O692" s="134"/>
      <c r="P692" s="15" t="s">
        <v>2577</v>
      </c>
      <c r="Q692" s="11"/>
      <c r="R692" s="10"/>
      <c r="S692" s="10" t="s">
        <v>536</v>
      </c>
      <c r="T692" s="10" t="s">
        <v>536</v>
      </c>
      <c r="U692" s="10" t="s">
        <v>2580</v>
      </c>
      <c r="V692" s="10">
        <v>3403190000</v>
      </c>
      <c r="W692" s="10" t="s">
        <v>604</v>
      </c>
      <c r="X692" s="10" t="s">
        <v>4128</v>
      </c>
      <c r="Y692" s="10" t="s">
        <v>604</v>
      </c>
      <c r="Z692" s="10" t="s">
        <v>604</v>
      </c>
      <c r="AA692" s="10" t="s">
        <v>4129</v>
      </c>
    </row>
    <row r="693" spans="1:27" s="14" customFormat="1" ht="13" x14ac:dyDescent="0.35">
      <c r="A693" s="10">
        <v>48100803</v>
      </c>
      <c r="B693" s="10">
        <v>803</v>
      </c>
      <c r="C693" s="11" t="s">
        <v>4131</v>
      </c>
      <c r="D693" s="11"/>
      <c r="E693" s="11"/>
      <c r="F693" s="11" t="s">
        <v>46</v>
      </c>
      <c r="G693" s="10" t="s">
        <v>1837</v>
      </c>
      <c r="H693" s="41" t="s">
        <v>48</v>
      </c>
      <c r="I693" s="41"/>
      <c r="J693" s="10"/>
      <c r="K693" s="10" t="s">
        <v>66</v>
      </c>
      <c r="L693" s="10" t="s">
        <v>67</v>
      </c>
      <c r="M693" s="13" t="s">
        <v>2577</v>
      </c>
      <c r="N693" s="10" t="s">
        <v>604</v>
      </c>
      <c r="O693" s="134"/>
      <c r="P693" s="15" t="s">
        <v>2577</v>
      </c>
      <c r="Q693" s="11"/>
      <c r="R693" s="10"/>
      <c r="S693" s="10" t="s">
        <v>536</v>
      </c>
      <c r="T693" s="10" t="s">
        <v>536</v>
      </c>
      <c r="U693" s="10" t="s">
        <v>2580</v>
      </c>
      <c r="V693" s="10" t="s">
        <v>604</v>
      </c>
      <c r="W693" s="10" t="s">
        <v>604</v>
      </c>
      <c r="X693" s="10" t="s">
        <v>4132</v>
      </c>
      <c r="Y693" s="10" t="s">
        <v>604</v>
      </c>
      <c r="Z693" s="10" t="s">
        <v>604</v>
      </c>
      <c r="AA693" s="10" t="s">
        <v>4133</v>
      </c>
    </row>
    <row r="694" spans="1:27" s="14" customFormat="1" ht="13" x14ac:dyDescent="0.35">
      <c r="A694" s="10">
        <v>48608849</v>
      </c>
      <c r="B694" s="10">
        <v>849</v>
      </c>
      <c r="C694" s="11" t="s">
        <v>4134</v>
      </c>
      <c r="D694" s="11"/>
      <c r="E694" s="11"/>
      <c r="F694" s="11" t="s">
        <v>46</v>
      </c>
      <c r="G694" s="10" t="s">
        <v>47</v>
      </c>
      <c r="H694" s="41" t="s">
        <v>48</v>
      </c>
      <c r="I694" s="41"/>
      <c r="J694" s="10"/>
      <c r="K694" s="10" t="s">
        <v>51</v>
      </c>
      <c r="L694" s="10" t="s">
        <v>67</v>
      </c>
      <c r="M694" s="13" t="s">
        <v>2577</v>
      </c>
      <c r="N694" s="10" t="s">
        <v>604</v>
      </c>
      <c r="O694" s="134"/>
      <c r="P694" s="15" t="s">
        <v>2577</v>
      </c>
      <c r="Q694" s="11"/>
      <c r="R694" s="10"/>
      <c r="S694" s="10" t="s">
        <v>536</v>
      </c>
      <c r="T694" s="10" t="s">
        <v>536</v>
      </c>
      <c r="U694" s="10" t="s">
        <v>2580</v>
      </c>
      <c r="V694" s="10">
        <v>2710199900</v>
      </c>
      <c r="W694" s="10" t="s">
        <v>2582</v>
      </c>
      <c r="X694" s="10" t="s">
        <v>4135</v>
      </c>
      <c r="Y694" s="10" t="s">
        <v>604</v>
      </c>
      <c r="Z694" s="10" t="s">
        <v>604</v>
      </c>
      <c r="AA694" s="10" t="s">
        <v>4136</v>
      </c>
    </row>
    <row r="695" spans="1:27" s="14" customFormat="1" ht="13" x14ac:dyDescent="0.35">
      <c r="A695" s="10">
        <v>43720815</v>
      </c>
      <c r="B695" s="10">
        <v>815</v>
      </c>
      <c r="C695" s="11" t="s">
        <v>4137</v>
      </c>
      <c r="D695" s="11"/>
      <c r="E695" s="11"/>
      <c r="F695" s="11" t="s">
        <v>46</v>
      </c>
      <c r="G695" s="10" t="s">
        <v>163</v>
      </c>
      <c r="H695" s="41" t="s">
        <v>164</v>
      </c>
      <c r="I695" s="41"/>
      <c r="J695" s="10"/>
      <c r="K695" s="10" t="s">
        <v>66</v>
      </c>
      <c r="L695" s="10" t="s">
        <v>67</v>
      </c>
      <c r="M695" s="13" t="s">
        <v>2577</v>
      </c>
      <c r="N695" s="10" t="s">
        <v>604</v>
      </c>
      <c r="O695" s="134"/>
      <c r="P695" s="15" t="s">
        <v>2577</v>
      </c>
      <c r="Q695" s="11"/>
      <c r="R695" s="10"/>
      <c r="S695" s="10" t="s">
        <v>536</v>
      </c>
      <c r="T695" s="10" t="s">
        <v>536</v>
      </c>
      <c r="U695" s="10" t="s">
        <v>2580</v>
      </c>
      <c r="V695" s="10">
        <v>2710193200</v>
      </c>
      <c r="W695" s="10" t="s">
        <v>604</v>
      </c>
      <c r="X695" s="10" t="s">
        <v>604</v>
      </c>
      <c r="Y695" s="10" t="s">
        <v>604</v>
      </c>
      <c r="Z695" s="10" t="s">
        <v>604</v>
      </c>
      <c r="AA695" s="10" t="s">
        <v>2581</v>
      </c>
    </row>
    <row r="696" spans="1:27" s="14" customFormat="1" ht="13" x14ac:dyDescent="0.35">
      <c r="A696" s="10">
        <v>43720803</v>
      </c>
      <c r="B696" s="10">
        <v>803</v>
      </c>
      <c r="C696" s="11" t="s">
        <v>4138</v>
      </c>
      <c r="D696" s="11"/>
      <c r="E696" s="11"/>
      <c r="F696" s="11" t="s">
        <v>46</v>
      </c>
      <c r="G696" s="10" t="s">
        <v>1837</v>
      </c>
      <c r="H696" s="41" t="s">
        <v>48</v>
      </c>
      <c r="I696" s="41"/>
      <c r="J696" s="10"/>
      <c r="K696" s="10" t="s">
        <v>604</v>
      </c>
      <c r="L696" s="10" t="s">
        <v>67</v>
      </c>
      <c r="M696" s="13" t="s">
        <v>2577</v>
      </c>
      <c r="N696" s="10" t="s">
        <v>604</v>
      </c>
      <c r="O696" s="134"/>
      <c r="P696" s="15" t="s">
        <v>2577</v>
      </c>
      <c r="Q696" s="11"/>
      <c r="R696" s="10"/>
      <c r="S696" s="10" t="s">
        <v>536</v>
      </c>
      <c r="T696" s="10" t="s">
        <v>536</v>
      </c>
      <c r="U696" s="10" t="s">
        <v>2580</v>
      </c>
      <c r="V696" s="10" t="s">
        <v>604</v>
      </c>
      <c r="W696" s="10" t="s">
        <v>604</v>
      </c>
      <c r="X696" s="10" t="s">
        <v>604</v>
      </c>
      <c r="Y696" s="10" t="s">
        <v>604</v>
      </c>
      <c r="Z696" s="10" t="s">
        <v>604</v>
      </c>
      <c r="AA696" s="10" t="s">
        <v>2581</v>
      </c>
    </row>
    <row r="697" spans="1:27" s="14" customFormat="1" ht="13" x14ac:dyDescent="0.35">
      <c r="A697" s="10">
        <v>43041815</v>
      </c>
      <c r="B697" s="10">
        <v>815</v>
      </c>
      <c r="C697" s="11" t="s">
        <v>4139</v>
      </c>
      <c r="D697" s="11"/>
      <c r="E697" s="11"/>
      <c r="F697" s="11" t="s">
        <v>46</v>
      </c>
      <c r="G697" s="10" t="s">
        <v>163</v>
      </c>
      <c r="H697" s="41" t="s">
        <v>164</v>
      </c>
      <c r="I697" s="41"/>
      <c r="J697" s="10"/>
      <c r="K697" s="10" t="s">
        <v>66</v>
      </c>
      <c r="L697" s="10" t="s">
        <v>67</v>
      </c>
      <c r="M697" s="13" t="s">
        <v>2577</v>
      </c>
      <c r="N697" s="10" t="s">
        <v>604</v>
      </c>
      <c r="O697" s="134"/>
      <c r="P697" s="15" t="s">
        <v>2577</v>
      </c>
      <c r="Q697" s="11"/>
      <c r="R697" s="10"/>
      <c r="S697" s="10" t="s">
        <v>536</v>
      </c>
      <c r="T697" s="10" t="s">
        <v>536</v>
      </c>
      <c r="U697" s="10" t="s">
        <v>2580</v>
      </c>
      <c r="V697" s="10">
        <v>3824908900</v>
      </c>
      <c r="W697" s="10" t="s">
        <v>604</v>
      </c>
      <c r="X697" s="10" t="s">
        <v>604</v>
      </c>
      <c r="Y697" s="10" t="s">
        <v>604</v>
      </c>
      <c r="Z697" s="10" t="s">
        <v>604</v>
      </c>
      <c r="AA697" s="10" t="s">
        <v>2581</v>
      </c>
    </row>
    <row r="698" spans="1:27" s="14" customFormat="1" ht="13" x14ac:dyDescent="0.35">
      <c r="A698" s="10">
        <v>43041803</v>
      </c>
      <c r="B698" s="10">
        <v>803</v>
      </c>
      <c r="C698" s="11" t="s">
        <v>4140</v>
      </c>
      <c r="D698" s="11"/>
      <c r="E698" s="11"/>
      <c r="F698" s="11" t="s">
        <v>46</v>
      </c>
      <c r="G698" s="10" t="s">
        <v>1837</v>
      </c>
      <c r="H698" s="41" t="s">
        <v>48</v>
      </c>
      <c r="I698" s="41"/>
      <c r="J698" s="10"/>
      <c r="K698" s="10" t="s">
        <v>66</v>
      </c>
      <c r="L698" s="10" t="s">
        <v>67</v>
      </c>
      <c r="M698" s="13" t="s">
        <v>2577</v>
      </c>
      <c r="N698" s="10" t="s">
        <v>604</v>
      </c>
      <c r="O698" s="134"/>
      <c r="P698" s="15" t="s">
        <v>2577</v>
      </c>
      <c r="Q698" s="11"/>
      <c r="R698" s="10"/>
      <c r="S698" s="10" t="s">
        <v>536</v>
      </c>
      <c r="T698" s="10" t="s">
        <v>536</v>
      </c>
      <c r="U698" s="10" t="s">
        <v>2580</v>
      </c>
      <c r="V698" s="10">
        <v>2710193200</v>
      </c>
      <c r="W698" s="10" t="s">
        <v>604</v>
      </c>
      <c r="X698" s="10" t="s">
        <v>4141</v>
      </c>
      <c r="Y698" s="10" t="s">
        <v>604</v>
      </c>
      <c r="Z698" s="10" t="s">
        <v>604</v>
      </c>
      <c r="AA698" s="10" t="s">
        <v>4142</v>
      </c>
    </row>
    <row r="699" spans="1:27" s="14" customFormat="1" ht="13" x14ac:dyDescent="0.35">
      <c r="A699" s="10">
        <v>43616803</v>
      </c>
      <c r="B699" s="10">
        <v>803</v>
      </c>
      <c r="C699" s="11" t="s">
        <v>4143</v>
      </c>
      <c r="D699" s="11"/>
      <c r="E699" s="11"/>
      <c r="F699" s="11" t="s">
        <v>46</v>
      </c>
      <c r="G699" s="10" t="s">
        <v>1837</v>
      </c>
      <c r="H699" s="41" t="s">
        <v>48</v>
      </c>
      <c r="I699" s="41"/>
      <c r="J699" s="10"/>
      <c r="K699" s="10" t="s">
        <v>604</v>
      </c>
      <c r="L699" s="10" t="s">
        <v>67</v>
      </c>
      <c r="M699" s="13" t="s">
        <v>2577</v>
      </c>
      <c r="N699" s="10" t="s">
        <v>604</v>
      </c>
      <c r="O699" s="134"/>
      <c r="P699" s="15" t="s">
        <v>2577</v>
      </c>
      <c r="Q699" s="11"/>
      <c r="R699" s="10"/>
      <c r="S699" s="10" t="s">
        <v>536</v>
      </c>
      <c r="T699" s="10" t="s">
        <v>536</v>
      </c>
      <c r="U699" s="10" t="s">
        <v>2580</v>
      </c>
      <c r="V699" s="10" t="s">
        <v>604</v>
      </c>
      <c r="W699" s="10" t="s">
        <v>604</v>
      </c>
      <c r="X699" s="10" t="s">
        <v>604</v>
      </c>
      <c r="Y699" s="10" t="s">
        <v>604</v>
      </c>
      <c r="Z699" s="10" t="s">
        <v>604</v>
      </c>
      <c r="AA699" s="10" t="s">
        <v>2581</v>
      </c>
    </row>
    <row r="700" spans="1:27" s="14" customFormat="1" ht="13" x14ac:dyDescent="0.35">
      <c r="A700" s="10">
        <v>44140801</v>
      </c>
      <c r="B700" s="10">
        <v>801</v>
      </c>
      <c r="C700" s="11" t="s">
        <v>4144</v>
      </c>
      <c r="D700" s="11"/>
      <c r="E700" s="11"/>
      <c r="F700" s="11" t="s">
        <v>46</v>
      </c>
      <c r="G700" s="10" t="s">
        <v>79</v>
      </c>
      <c r="H700" s="41" t="s">
        <v>79</v>
      </c>
      <c r="I700" s="41"/>
      <c r="J700" s="10"/>
      <c r="K700" s="10" t="s">
        <v>604</v>
      </c>
      <c r="L700" s="10" t="s">
        <v>67</v>
      </c>
      <c r="M700" s="13" t="s">
        <v>2577</v>
      </c>
      <c r="N700" s="10" t="s">
        <v>604</v>
      </c>
      <c r="O700" s="134"/>
      <c r="P700" s="15" t="s">
        <v>2577</v>
      </c>
      <c r="Q700" s="11"/>
      <c r="R700" s="10"/>
      <c r="S700" s="10" t="s">
        <v>536</v>
      </c>
      <c r="T700" s="10" t="s">
        <v>536</v>
      </c>
      <c r="U700" s="10" t="s">
        <v>2580</v>
      </c>
      <c r="V700" s="10" t="s">
        <v>604</v>
      </c>
      <c r="W700" s="10" t="s">
        <v>604</v>
      </c>
      <c r="X700" s="10" t="s">
        <v>604</v>
      </c>
      <c r="Y700" s="10" t="s">
        <v>604</v>
      </c>
      <c r="Z700" s="10" t="s">
        <v>604</v>
      </c>
      <c r="AA700" s="10" t="s">
        <v>2581</v>
      </c>
    </row>
    <row r="701" spans="1:27" s="14" customFormat="1" ht="13" x14ac:dyDescent="0.35">
      <c r="A701" s="10">
        <v>43580801</v>
      </c>
      <c r="B701" s="10">
        <v>801</v>
      </c>
      <c r="C701" s="11" t="s">
        <v>4145</v>
      </c>
      <c r="D701" s="11"/>
      <c r="E701" s="11"/>
      <c r="F701" s="11" t="s">
        <v>46</v>
      </c>
      <c r="G701" s="10" t="s">
        <v>79</v>
      </c>
      <c r="H701" s="41" t="s">
        <v>79</v>
      </c>
      <c r="I701" s="41"/>
      <c r="J701" s="10"/>
      <c r="K701" s="10" t="s">
        <v>66</v>
      </c>
      <c r="L701" s="10" t="s">
        <v>67</v>
      </c>
      <c r="M701" s="13" t="s">
        <v>2577</v>
      </c>
      <c r="N701" s="10" t="s">
        <v>604</v>
      </c>
      <c r="O701" s="134"/>
      <c r="P701" s="15" t="s">
        <v>2577</v>
      </c>
      <c r="Q701" s="11"/>
      <c r="R701" s="10"/>
      <c r="S701" s="10" t="s">
        <v>536</v>
      </c>
      <c r="T701" s="10" t="s">
        <v>536</v>
      </c>
      <c r="U701" s="10" t="s">
        <v>2580</v>
      </c>
      <c r="V701" s="10" t="s">
        <v>604</v>
      </c>
      <c r="W701" s="10" t="s">
        <v>44</v>
      </c>
      <c r="X701" s="10" t="s">
        <v>604</v>
      </c>
      <c r="Y701" s="10" t="s">
        <v>604</v>
      </c>
      <c r="Z701" s="10" t="s">
        <v>604</v>
      </c>
      <c r="AA701" s="10" t="s">
        <v>2581</v>
      </c>
    </row>
    <row r="702" spans="1:27" s="14" customFormat="1" ht="13" x14ac:dyDescent="0.35">
      <c r="A702" s="10">
        <v>43580803</v>
      </c>
      <c r="B702" s="10">
        <v>803</v>
      </c>
      <c r="C702" s="11" t="s">
        <v>4146</v>
      </c>
      <c r="D702" s="11"/>
      <c r="E702" s="11"/>
      <c r="F702" s="11" t="s">
        <v>46</v>
      </c>
      <c r="G702" s="10" t="s">
        <v>1837</v>
      </c>
      <c r="H702" s="41" t="s">
        <v>48</v>
      </c>
      <c r="I702" s="41"/>
      <c r="J702" s="10"/>
      <c r="K702" s="10" t="s">
        <v>66</v>
      </c>
      <c r="L702" s="10" t="s">
        <v>67</v>
      </c>
      <c r="M702" s="13" t="s">
        <v>2577</v>
      </c>
      <c r="N702" s="10" t="s">
        <v>604</v>
      </c>
      <c r="O702" s="134"/>
      <c r="P702" s="15" t="s">
        <v>2577</v>
      </c>
      <c r="Q702" s="11"/>
      <c r="R702" s="10"/>
      <c r="S702" s="10" t="s">
        <v>536</v>
      </c>
      <c r="T702" s="10" t="s">
        <v>536</v>
      </c>
      <c r="U702" s="10" t="s">
        <v>2580</v>
      </c>
      <c r="V702" s="10" t="s">
        <v>604</v>
      </c>
      <c r="W702" s="10" t="s">
        <v>604</v>
      </c>
      <c r="X702" s="10" t="s">
        <v>604</v>
      </c>
      <c r="Y702" s="10" t="s">
        <v>604</v>
      </c>
      <c r="Z702" s="10" t="s">
        <v>604</v>
      </c>
      <c r="AA702" s="10" t="s">
        <v>2581</v>
      </c>
    </row>
    <row r="703" spans="1:27" s="14" customFormat="1" ht="13" x14ac:dyDescent="0.35">
      <c r="A703" s="10">
        <v>46876801</v>
      </c>
      <c r="B703" s="10">
        <v>801</v>
      </c>
      <c r="C703" s="11" t="s">
        <v>4147</v>
      </c>
      <c r="D703" s="11"/>
      <c r="E703" s="11"/>
      <c r="F703" s="11" t="s">
        <v>46</v>
      </c>
      <c r="G703" s="10" t="s">
        <v>79</v>
      </c>
      <c r="H703" s="41" t="s">
        <v>79</v>
      </c>
      <c r="I703" s="41"/>
      <c r="J703" s="10"/>
      <c r="K703" s="10" t="s">
        <v>66</v>
      </c>
      <c r="L703" s="10" t="s">
        <v>67</v>
      </c>
      <c r="M703" s="13" t="s">
        <v>2577</v>
      </c>
      <c r="N703" s="10" t="s">
        <v>604</v>
      </c>
      <c r="O703" s="134"/>
      <c r="P703" s="15" t="s">
        <v>2577</v>
      </c>
      <c r="Q703" s="11"/>
      <c r="R703" s="10"/>
      <c r="S703" s="10" t="s">
        <v>536</v>
      </c>
      <c r="T703" s="10" t="s">
        <v>536</v>
      </c>
      <c r="U703" s="10" t="s">
        <v>2580</v>
      </c>
      <c r="V703" s="10" t="s">
        <v>604</v>
      </c>
      <c r="W703" s="10" t="s">
        <v>44</v>
      </c>
      <c r="X703" s="10" t="s">
        <v>4148</v>
      </c>
      <c r="Y703" s="10" t="s">
        <v>604</v>
      </c>
      <c r="Z703" s="10" t="s">
        <v>604</v>
      </c>
      <c r="AA703" s="10" t="s">
        <v>4149</v>
      </c>
    </row>
    <row r="704" spans="1:27" s="14" customFormat="1" ht="13" x14ac:dyDescent="0.35">
      <c r="A704" s="10">
        <v>46201803</v>
      </c>
      <c r="B704" s="10">
        <v>803</v>
      </c>
      <c r="C704" s="11" t="s">
        <v>4150</v>
      </c>
      <c r="D704" s="11"/>
      <c r="E704" s="11"/>
      <c r="F704" s="11" t="s">
        <v>46</v>
      </c>
      <c r="G704" s="10" t="s">
        <v>1837</v>
      </c>
      <c r="H704" s="41" t="s">
        <v>48</v>
      </c>
      <c r="I704" s="41"/>
      <c r="J704" s="10"/>
      <c r="K704" s="10" t="s">
        <v>66</v>
      </c>
      <c r="L704" s="10" t="s">
        <v>67</v>
      </c>
      <c r="M704" s="13" t="s">
        <v>2577</v>
      </c>
      <c r="N704" s="10" t="s">
        <v>604</v>
      </c>
      <c r="O704" s="134"/>
      <c r="P704" s="15" t="s">
        <v>2577</v>
      </c>
      <c r="Q704" s="11"/>
      <c r="R704" s="10"/>
      <c r="S704" s="10" t="s">
        <v>536</v>
      </c>
      <c r="T704" s="10" t="s">
        <v>536</v>
      </c>
      <c r="U704" s="10" t="s">
        <v>2580</v>
      </c>
      <c r="V704" s="10">
        <v>2710199900</v>
      </c>
      <c r="W704" s="10" t="s">
        <v>604</v>
      </c>
      <c r="X704" s="10" t="s">
        <v>4151</v>
      </c>
      <c r="Y704" s="10" t="s">
        <v>604</v>
      </c>
      <c r="Z704" s="10" t="s">
        <v>604</v>
      </c>
      <c r="AA704" s="10" t="s">
        <v>4152</v>
      </c>
    </row>
    <row r="705" spans="1:27" s="14" customFormat="1" ht="13" x14ac:dyDescent="0.35">
      <c r="A705" s="10">
        <v>46400801</v>
      </c>
      <c r="B705" s="10">
        <v>801</v>
      </c>
      <c r="C705" s="11" t="s">
        <v>4153</v>
      </c>
      <c r="D705" s="11"/>
      <c r="E705" s="11"/>
      <c r="F705" s="11" t="s">
        <v>46</v>
      </c>
      <c r="G705" s="10" t="s">
        <v>79</v>
      </c>
      <c r="H705" s="41" t="s">
        <v>79</v>
      </c>
      <c r="I705" s="41"/>
      <c r="J705" s="10"/>
      <c r="K705" s="10" t="s">
        <v>66</v>
      </c>
      <c r="L705" s="10" t="s">
        <v>67</v>
      </c>
      <c r="M705" s="13" t="s">
        <v>2577</v>
      </c>
      <c r="N705" s="10" t="s">
        <v>604</v>
      </c>
      <c r="O705" s="134"/>
      <c r="P705" s="15" t="s">
        <v>2577</v>
      </c>
      <c r="Q705" s="11"/>
      <c r="R705" s="10"/>
      <c r="S705" s="10" t="s">
        <v>536</v>
      </c>
      <c r="T705" s="10" t="s">
        <v>536</v>
      </c>
      <c r="U705" s="10" t="s">
        <v>2580</v>
      </c>
      <c r="V705" s="10" t="s">
        <v>604</v>
      </c>
      <c r="W705" s="10" t="s">
        <v>44</v>
      </c>
      <c r="X705" s="10" t="s">
        <v>4154</v>
      </c>
      <c r="Y705" s="10" t="s">
        <v>604</v>
      </c>
      <c r="Z705" s="10" t="s">
        <v>604</v>
      </c>
      <c r="AA705" s="10" t="s">
        <v>4155</v>
      </c>
    </row>
    <row r="706" spans="1:27" s="14" customFormat="1" ht="13" x14ac:dyDescent="0.35">
      <c r="A706" s="10">
        <v>46447801</v>
      </c>
      <c r="B706" s="10">
        <v>801</v>
      </c>
      <c r="C706" s="11" t="s">
        <v>4156</v>
      </c>
      <c r="D706" s="11"/>
      <c r="E706" s="11"/>
      <c r="F706" s="11" t="s">
        <v>46</v>
      </c>
      <c r="G706" s="10" t="s">
        <v>79</v>
      </c>
      <c r="H706" s="41" t="s">
        <v>79</v>
      </c>
      <c r="I706" s="41"/>
      <c r="J706" s="10"/>
      <c r="K706" s="10" t="s">
        <v>66</v>
      </c>
      <c r="L706" s="10" t="s">
        <v>67</v>
      </c>
      <c r="M706" s="13" t="s">
        <v>2577</v>
      </c>
      <c r="N706" s="10" t="s">
        <v>604</v>
      </c>
      <c r="O706" s="134"/>
      <c r="P706" s="15" t="s">
        <v>2577</v>
      </c>
      <c r="Q706" s="11"/>
      <c r="R706" s="10"/>
      <c r="S706" s="10" t="s">
        <v>536</v>
      </c>
      <c r="T706" s="10" t="s">
        <v>536</v>
      </c>
      <c r="U706" s="10" t="s">
        <v>2580</v>
      </c>
      <c r="V706" s="10">
        <v>3403190000</v>
      </c>
      <c r="W706" s="10" t="s">
        <v>44</v>
      </c>
      <c r="X706" s="10" t="s">
        <v>4157</v>
      </c>
      <c r="Y706" s="10" t="s">
        <v>604</v>
      </c>
      <c r="Z706" s="10" t="s">
        <v>604</v>
      </c>
      <c r="AA706" s="10" t="s">
        <v>4158</v>
      </c>
    </row>
    <row r="707" spans="1:27" s="14" customFormat="1" ht="13" x14ac:dyDescent="0.35">
      <c r="A707" s="10">
        <v>46233979</v>
      </c>
      <c r="B707" s="10">
        <v>979</v>
      </c>
      <c r="C707" s="11" t="s">
        <v>4159</v>
      </c>
      <c r="D707" s="11"/>
      <c r="E707" s="11"/>
      <c r="F707" s="11" t="s">
        <v>46</v>
      </c>
      <c r="G707" s="10" t="s">
        <v>151</v>
      </c>
      <c r="H707" s="41" t="s">
        <v>86</v>
      </c>
      <c r="I707" s="41"/>
      <c r="J707" s="10"/>
      <c r="K707" s="10" t="s">
        <v>51</v>
      </c>
      <c r="L707" s="10" t="s">
        <v>67</v>
      </c>
      <c r="M707" s="13" t="s">
        <v>2577</v>
      </c>
      <c r="N707" s="10" t="s">
        <v>604</v>
      </c>
      <c r="O707" s="134"/>
      <c r="P707" s="15" t="s">
        <v>2577</v>
      </c>
      <c r="Q707" s="11"/>
      <c r="R707" s="10"/>
      <c r="S707" s="10" t="s">
        <v>536</v>
      </c>
      <c r="T707" s="10" t="s">
        <v>536</v>
      </c>
      <c r="U707" s="10" t="s">
        <v>2580</v>
      </c>
      <c r="V707" s="10">
        <v>3403190000</v>
      </c>
      <c r="W707" s="10" t="s">
        <v>2582</v>
      </c>
      <c r="X707" s="10" t="s">
        <v>4157</v>
      </c>
      <c r="Y707" s="10" t="s">
        <v>604</v>
      </c>
      <c r="Z707" s="10" t="s">
        <v>604</v>
      </c>
      <c r="AA707" s="10" t="s">
        <v>4158</v>
      </c>
    </row>
    <row r="708" spans="1:27" s="14" customFormat="1" ht="13" x14ac:dyDescent="0.35">
      <c r="A708" s="10">
        <v>46203979</v>
      </c>
      <c r="B708" s="10">
        <v>979</v>
      </c>
      <c r="C708" s="11" t="s">
        <v>4160</v>
      </c>
      <c r="D708" s="11"/>
      <c r="E708" s="11"/>
      <c r="F708" s="11" t="s">
        <v>46</v>
      </c>
      <c r="G708" s="10" t="s">
        <v>151</v>
      </c>
      <c r="H708" s="41" t="s">
        <v>86</v>
      </c>
      <c r="I708" s="41"/>
      <c r="J708" s="10"/>
      <c r="K708" s="10" t="s">
        <v>51</v>
      </c>
      <c r="L708" s="10" t="s">
        <v>67</v>
      </c>
      <c r="M708" s="13" t="s">
        <v>2577</v>
      </c>
      <c r="N708" s="10" t="s">
        <v>604</v>
      </c>
      <c r="O708" s="134"/>
      <c r="P708" s="15" t="s">
        <v>2577</v>
      </c>
      <c r="Q708" s="11"/>
      <c r="R708" s="10"/>
      <c r="S708" s="10" t="s">
        <v>536</v>
      </c>
      <c r="T708" s="10" t="s">
        <v>536</v>
      </c>
      <c r="U708" s="10" t="s">
        <v>2580</v>
      </c>
      <c r="V708" s="10">
        <v>3403190000</v>
      </c>
      <c r="W708" s="10" t="s">
        <v>2582</v>
      </c>
      <c r="X708" s="10" t="s">
        <v>4161</v>
      </c>
      <c r="Y708" s="10" t="s">
        <v>604</v>
      </c>
      <c r="Z708" s="10" t="s">
        <v>604</v>
      </c>
      <c r="AA708" s="10" t="s">
        <v>4162</v>
      </c>
    </row>
    <row r="709" spans="1:27" s="14" customFormat="1" ht="13" x14ac:dyDescent="0.35">
      <c r="A709" s="10">
        <v>46446801</v>
      </c>
      <c r="B709" s="10">
        <v>801</v>
      </c>
      <c r="C709" s="11" t="s">
        <v>4163</v>
      </c>
      <c r="D709" s="11"/>
      <c r="E709" s="11"/>
      <c r="F709" s="11" t="s">
        <v>46</v>
      </c>
      <c r="G709" s="10" t="s">
        <v>79</v>
      </c>
      <c r="H709" s="41" t="s">
        <v>79</v>
      </c>
      <c r="I709" s="41"/>
      <c r="J709" s="10"/>
      <c r="K709" s="10" t="s">
        <v>66</v>
      </c>
      <c r="L709" s="10" t="s">
        <v>67</v>
      </c>
      <c r="M709" s="13" t="s">
        <v>2577</v>
      </c>
      <c r="N709" s="10" t="s">
        <v>604</v>
      </c>
      <c r="O709" s="134"/>
      <c r="P709" s="15" t="s">
        <v>2577</v>
      </c>
      <c r="Q709" s="11"/>
      <c r="R709" s="10"/>
      <c r="S709" s="10" t="s">
        <v>536</v>
      </c>
      <c r="T709" s="10" t="s">
        <v>536</v>
      </c>
      <c r="U709" s="10" t="s">
        <v>2580</v>
      </c>
      <c r="V709" s="10" t="s">
        <v>604</v>
      </c>
      <c r="W709" s="10" t="s">
        <v>44</v>
      </c>
      <c r="X709" s="10" t="s">
        <v>4164</v>
      </c>
      <c r="Y709" s="10" t="s">
        <v>604</v>
      </c>
      <c r="Z709" s="10" t="s">
        <v>604</v>
      </c>
      <c r="AA709" s="10" t="s">
        <v>4165</v>
      </c>
    </row>
    <row r="710" spans="1:27" s="14" customFormat="1" ht="13" x14ac:dyDescent="0.35">
      <c r="A710" s="10">
        <v>46446803</v>
      </c>
      <c r="B710" s="10">
        <v>803</v>
      </c>
      <c r="C710" s="11" t="s">
        <v>4166</v>
      </c>
      <c r="D710" s="11"/>
      <c r="E710" s="11"/>
      <c r="F710" s="11" t="s">
        <v>46</v>
      </c>
      <c r="G710" s="10" t="s">
        <v>1837</v>
      </c>
      <c r="H710" s="41" t="s">
        <v>48</v>
      </c>
      <c r="I710" s="41"/>
      <c r="J710" s="10"/>
      <c r="K710" s="10" t="s">
        <v>66</v>
      </c>
      <c r="L710" s="10" t="s">
        <v>67</v>
      </c>
      <c r="M710" s="13" t="s">
        <v>2577</v>
      </c>
      <c r="N710" s="10" t="s">
        <v>604</v>
      </c>
      <c r="O710" s="134"/>
      <c r="P710" s="15" t="s">
        <v>2577</v>
      </c>
      <c r="Q710" s="11"/>
      <c r="R710" s="10"/>
      <c r="S710" s="10" t="s">
        <v>536</v>
      </c>
      <c r="T710" s="10" t="s">
        <v>536</v>
      </c>
      <c r="U710" s="10" t="s">
        <v>2580</v>
      </c>
      <c r="V710" s="10">
        <v>2710193200</v>
      </c>
      <c r="W710" s="10" t="s">
        <v>604</v>
      </c>
      <c r="X710" s="10" t="s">
        <v>4164</v>
      </c>
      <c r="Y710" s="10" t="s">
        <v>604</v>
      </c>
      <c r="Z710" s="10" t="s">
        <v>604</v>
      </c>
      <c r="AA710" s="10" t="s">
        <v>4165</v>
      </c>
    </row>
    <row r="711" spans="1:27" s="14" customFormat="1" ht="13" x14ac:dyDescent="0.35">
      <c r="A711" s="10">
        <v>46446870</v>
      </c>
      <c r="B711" s="10">
        <v>870</v>
      </c>
      <c r="C711" s="11" t="s">
        <v>4167</v>
      </c>
      <c r="D711" s="11"/>
      <c r="E711" s="11"/>
      <c r="F711" s="11" t="s">
        <v>46</v>
      </c>
      <c r="G711" s="10" t="s">
        <v>151</v>
      </c>
      <c r="H711" s="41" t="s">
        <v>86</v>
      </c>
      <c r="I711" s="41"/>
      <c r="J711" s="10"/>
      <c r="K711" s="10" t="s">
        <v>66</v>
      </c>
      <c r="L711" s="10" t="s">
        <v>67</v>
      </c>
      <c r="M711" s="13" t="s">
        <v>2577</v>
      </c>
      <c r="N711" s="10" t="s">
        <v>604</v>
      </c>
      <c r="O711" s="134"/>
      <c r="P711" s="15" t="s">
        <v>2577</v>
      </c>
      <c r="Q711" s="11"/>
      <c r="R711" s="10"/>
      <c r="S711" s="10" t="s">
        <v>536</v>
      </c>
      <c r="T711" s="10" t="s">
        <v>536</v>
      </c>
      <c r="U711" s="10" t="s">
        <v>2580</v>
      </c>
      <c r="V711" s="10" t="s">
        <v>604</v>
      </c>
      <c r="W711" s="10" t="s">
        <v>604</v>
      </c>
      <c r="X711" s="10" t="s">
        <v>604</v>
      </c>
      <c r="Y711" s="10" t="s">
        <v>604</v>
      </c>
      <c r="Z711" s="10" t="s">
        <v>604</v>
      </c>
      <c r="AA711" s="10" t="s">
        <v>2581</v>
      </c>
    </row>
    <row r="712" spans="1:27" s="14" customFormat="1" ht="13" x14ac:dyDescent="0.35">
      <c r="A712" s="10">
        <v>46446966</v>
      </c>
      <c r="B712" s="10">
        <v>966</v>
      </c>
      <c r="C712" s="11" t="s">
        <v>4168</v>
      </c>
      <c r="D712" s="11"/>
      <c r="E712" s="11"/>
      <c r="F712" s="11" t="s">
        <v>46</v>
      </c>
      <c r="G712" s="10" t="s">
        <v>151</v>
      </c>
      <c r="H712" s="41" t="s">
        <v>86</v>
      </c>
      <c r="I712" s="41"/>
      <c r="J712" s="10"/>
      <c r="K712" s="10" t="s">
        <v>66</v>
      </c>
      <c r="L712" s="10" t="s">
        <v>67</v>
      </c>
      <c r="M712" s="13" t="s">
        <v>2577</v>
      </c>
      <c r="N712" s="10" t="s">
        <v>604</v>
      </c>
      <c r="O712" s="134"/>
      <c r="P712" s="15" t="s">
        <v>2577</v>
      </c>
      <c r="Q712" s="11"/>
      <c r="R712" s="10"/>
      <c r="S712" s="10" t="s">
        <v>536</v>
      </c>
      <c r="T712" s="10" t="s">
        <v>536</v>
      </c>
      <c r="U712" s="10" t="s">
        <v>2580</v>
      </c>
      <c r="V712" s="10">
        <v>2710193200</v>
      </c>
      <c r="W712" s="10" t="s">
        <v>604</v>
      </c>
      <c r="X712" s="10" t="s">
        <v>4164</v>
      </c>
      <c r="Y712" s="10" t="s">
        <v>604</v>
      </c>
      <c r="Z712" s="10" t="s">
        <v>604</v>
      </c>
      <c r="AA712" s="10" t="s">
        <v>4165</v>
      </c>
    </row>
    <row r="713" spans="1:27" s="14" customFormat="1" ht="13" x14ac:dyDescent="0.35">
      <c r="A713" s="10">
        <v>46230801</v>
      </c>
      <c r="B713" s="10">
        <v>801</v>
      </c>
      <c r="C713" s="11" t="s">
        <v>4169</v>
      </c>
      <c r="D713" s="11"/>
      <c r="E713" s="11"/>
      <c r="F713" s="11" t="s">
        <v>46</v>
      </c>
      <c r="G713" s="10" t="s">
        <v>79</v>
      </c>
      <c r="H713" s="41" t="s">
        <v>79</v>
      </c>
      <c r="I713" s="41"/>
      <c r="J713" s="10"/>
      <c r="K713" s="10" t="s">
        <v>66</v>
      </c>
      <c r="L713" s="10" t="s">
        <v>67</v>
      </c>
      <c r="M713" s="13" t="s">
        <v>2577</v>
      </c>
      <c r="N713" s="10" t="s">
        <v>604</v>
      </c>
      <c r="O713" s="134"/>
      <c r="P713" s="15" t="s">
        <v>2577</v>
      </c>
      <c r="Q713" s="11"/>
      <c r="R713" s="10"/>
      <c r="S713" s="10" t="s">
        <v>536</v>
      </c>
      <c r="T713" s="10" t="s">
        <v>536</v>
      </c>
      <c r="U713" s="10" t="s">
        <v>2580</v>
      </c>
      <c r="V713" s="10" t="s">
        <v>604</v>
      </c>
      <c r="W713" s="10" t="s">
        <v>44</v>
      </c>
      <c r="X713" s="10" t="s">
        <v>4170</v>
      </c>
      <c r="Y713" s="10" t="s">
        <v>604</v>
      </c>
      <c r="Z713" s="10" t="s">
        <v>604</v>
      </c>
      <c r="AA713" s="10" t="s">
        <v>4171</v>
      </c>
    </row>
    <row r="714" spans="1:27" s="14" customFormat="1" ht="13" x14ac:dyDescent="0.35">
      <c r="A714" s="10">
        <v>46230803</v>
      </c>
      <c r="B714" s="10">
        <v>803</v>
      </c>
      <c r="C714" s="11" t="s">
        <v>4172</v>
      </c>
      <c r="D714" s="11"/>
      <c r="E714" s="11"/>
      <c r="F714" s="11" t="s">
        <v>46</v>
      </c>
      <c r="G714" s="10" t="s">
        <v>1837</v>
      </c>
      <c r="H714" s="41" t="s">
        <v>48</v>
      </c>
      <c r="I714" s="41"/>
      <c r="J714" s="10"/>
      <c r="K714" s="10" t="s">
        <v>66</v>
      </c>
      <c r="L714" s="10" t="s">
        <v>67</v>
      </c>
      <c r="M714" s="13" t="s">
        <v>2577</v>
      </c>
      <c r="N714" s="10" t="s">
        <v>604</v>
      </c>
      <c r="O714" s="134"/>
      <c r="P714" s="15" t="s">
        <v>2577</v>
      </c>
      <c r="Q714" s="11"/>
      <c r="R714" s="10"/>
      <c r="S714" s="10" t="s">
        <v>536</v>
      </c>
      <c r="T714" s="10" t="s">
        <v>536</v>
      </c>
      <c r="U714" s="10" t="s">
        <v>2580</v>
      </c>
      <c r="V714" s="10">
        <v>2710193200</v>
      </c>
      <c r="W714" s="10" t="s">
        <v>604</v>
      </c>
      <c r="X714" s="10" t="s">
        <v>4170</v>
      </c>
      <c r="Y714" s="10" t="s">
        <v>604</v>
      </c>
      <c r="Z714" s="10" t="s">
        <v>604</v>
      </c>
      <c r="AA714" s="10" t="s">
        <v>4171</v>
      </c>
    </row>
    <row r="715" spans="1:27" s="14" customFormat="1" ht="13" x14ac:dyDescent="0.35">
      <c r="A715" s="10">
        <v>46232979</v>
      </c>
      <c r="B715" s="10">
        <v>979</v>
      </c>
      <c r="C715" s="11" t="s">
        <v>4173</v>
      </c>
      <c r="D715" s="11"/>
      <c r="E715" s="11"/>
      <c r="F715" s="11" t="s">
        <v>46</v>
      </c>
      <c r="G715" s="10" t="s">
        <v>151</v>
      </c>
      <c r="H715" s="41" t="s">
        <v>86</v>
      </c>
      <c r="I715" s="41"/>
      <c r="J715" s="10"/>
      <c r="K715" s="10" t="s">
        <v>51</v>
      </c>
      <c r="L715" s="10" t="s">
        <v>67</v>
      </c>
      <c r="M715" s="13" t="s">
        <v>2577</v>
      </c>
      <c r="N715" s="10" t="s">
        <v>604</v>
      </c>
      <c r="O715" s="134"/>
      <c r="P715" s="15" t="s">
        <v>2577</v>
      </c>
      <c r="Q715" s="11"/>
      <c r="R715" s="10"/>
      <c r="S715" s="10" t="s">
        <v>536</v>
      </c>
      <c r="T715" s="10" t="s">
        <v>536</v>
      </c>
      <c r="U715" s="10" t="s">
        <v>2580</v>
      </c>
      <c r="V715" s="10">
        <v>3403190000</v>
      </c>
      <c r="W715" s="10" t="s">
        <v>2582</v>
      </c>
      <c r="X715" s="10" t="s">
        <v>4174</v>
      </c>
      <c r="Y715" s="10" t="s">
        <v>604</v>
      </c>
      <c r="Z715" s="10" t="s">
        <v>604</v>
      </c>
      <c r="AA715" s="10" t="s">
        <v>4175</v>
      </c>
    </row>
    <row r="716" spans="1:27" s="14" customFormat="1" ht="13" x14ac:dyDescent="0.35">
      <c r="A716" s="10">
        <v>49191815</v>
      </c>
      <c r="B716" s="10">
        <v>815</v>
      </c>
      <c r="C716" s="11" t="s">
        <v>4176</v>
      </c>
      <c r="D716" s="11"/>
      <c r="E716" s="11"/>
      <c r="F716" s="11" t="s">
        <v>46</v>
      </c>
      <c r="G716" s="10" t="s">
        <v>163</v>
      </c>
      <c r="H716" s="41" t="s">
        <v>164</v>
      </c>
      <c r="I716" s="41"/>
      <c r="J716" s="10"/>
      <c r="K716" s="10" t="s">
        <v>66</v>
      </c>
      <c r="L716" s="10" t="s">
        <v>67</v>
      </c>
      <c r="M716" s="13" t="s">
        <v>2577</v>
      </c>
      <c r="N716" s="10" t="s">
        <v>604</v>
      </c>
      <c r="O716" s="134"/>
      <c r="P716" s="15" t="s">
        <v>2577</v>
      </c>
      <c r="Q716" s="11"/>
      <c r="R716" s="10"/>
      <c r="S716" s="10" t="s">
        <v>536</v>
      </c>
      <c r="T716" s="10" t="s">
        <v>536</v>
      </c>
      <c r="U716" s="10" t="s">
        <v>2580</v>
      </c>
      <c r="V716" s="10">
        <v>3403190000</v>
      </c>
      <c r="W716" s="10" t="s">
        <v>604</v>
      </c>
      <c r="X716" s="10" t="s">
        <v>604</v>
      </c>
      <c r="Y716" s="10" t="s">
        <v>604</v>
      </c>
      <c r="Z716" s="10" t="s">
        <v>604</v>
      </c>
      <c r="AA716" s="10" t="s">
        <v>2581</v>
      </c>
    </row>
    <row r="717" spans="1:27" s="14" customFormat="1" ht="13" x14ac:dyDescent="0.35">
      <c r="A717" s="10">
        <v>49191803</v>
      </c>
      <c r="B717" s="10">
        <v>803</v>
      </c>
      <c r="C717" s="11" t="s">
        <v>4177</v>
      </c>
      <c r="D717" s="11"/>
      <c r="E717" s="11"/>
      <c r="F717" s="11" t="s">
        <v>46</v>
      </c>
      <c r="G717" s="10" t="s">
        <v>1837</v>
      </c>
      <c r="H717" s="41" t="s">
        <v>48</v>
      </c>
      <c r="I717" s="41"/>
      <c r="J717" s="10"/>
      <c r="K717" s="10" t="s">
        <v>66</v>
      </c>
      <c r="L717" s="10" t="s">
        <v>67</v>
      </c>
      <c r="M717" s="13" t="s">
        <v>2577</v>
      </c>
      <c r="N717" s="10" t="s">
        <v>604</v>
      </c>
      <c r="O717" s="134"/>
      <c r="P717" s="15" t="s">
        <v>2577</v>
      </c>
      <c r="Q717" s="11"/>
      <c r="R717" s="10"/>
      <c r="S717" s="10" t="s">
        <v>536</v>
      </c>
      <c r="T717" s="10" t="s">
        <v>536</v>
      </c>
      <c r="U717" s="10" t="s">
        <v>2580</v>
      </c>
      <c r="V717" s="10" t="s">
        <v>604</v>
      </c>
      <c r="W717" s="10" t="s">
        <v>604</v>
      </c>
      <c r="X717" s="10" t="s">
        <v>604</v>
      </c>
      <c r="Y717" s="10" t="s">
        <v>604</v>
      </c>
      <c r="Z717" s="10" t="s">
        <v>604</v>
      </c>
      <c r="AA717" s="10" t="s">
        <v>2581</v>
      </c>
    </row>
    <row r="718" spans="1:27" s="14" customFormat="1" ht="13" x14ac:dyDescent="0.35">
      <c r="A718" s="10">
        <v>47290815</v>
      </c>
      <c r="B718" s="10">
        <v>815</v>
      </c>
      <c r="C718" s="11" t="s">
        <v>4178</v>
      </c>
      <c r="D718" s="11"/>
      <c r="E718" s="11"/>
      <c r="F718" s="11" t="s">
        <v>46</v>
      </c>
      <c r="G718" s="10" t="s">
        <v>163</v>
      </c>
      <c r="H718" s="41" t="s">
        <v>164</v>
      </c>
      <c r="I718" s="41"/>
      <c r="J718" s="10"/>
      <c r="K718" s="10" t="s">
        <v>66</v>
      </c>
      <c r="L718" s="10" t="s">
        <v>67</v>
      </c>
      <c r="M718" s="13" t="s">
        <v>2577</v>
      </c>
      <c r="N718" s="10" t="s">
        <v>604</v>
      </c>
      <c r="O718" s="134"/>
      <c r="P718" s="15" t="s">
        <v>2577</v>
      </c>
      <c r="Q718" s="11"/>
      <c r="R718" s="10"/>
      <c r="S718" s="10" t="s">
        <v>536</v>
      </c>
      <c r="T718" s="10" t="s">
        <v>536</v>
      </c>
      <c r="U718" s="10" t="s">
        <v>2580</v>
      </c>
      <c r="V718" s="10">
        <v>3403190000</v>
      </c>
      <c r="W718" s="10" t="s">
        <v>604</v>
      </c>
      <c r="X718" s="10" t="s">
        <v>604</v>
      </c>
      <c r="Y718" s="10" t="s">
        <v>604</v>
      </c>
      <c r="Z718" s="10" t="s">
        <v>604</v>
      </c>
      <c r="AA718" s="10" t="s">
        <v>2581</v>
      </c>
    </row>
    <row r="719" spans="1:27" s="14" customFormat="1" ht="13" x14ac:dyDescent="0.35">
      <c r="A719" s="10">
        <v>47290803</v>
      </c>
      <c r="B719" s="10">
        <v>803</v>
      </c>
      <c r="C719" s="11" t="s">
        <v>4179</v>
      </c>
      <c r="D719" s="11"/>
      <c r="E719" s="11"/>
      <c r="F719" s="11" t="s">
        <v>46</v>
      </c>
      <c r="G719" s="10" t="s">
        <v>1837</v>
      </c>
      <c r="H719" s="41" t="s">
        <v>48</v>
      </c>
      <c r="I719" s="41"/>
      <c r="J719" s="10"/>
      <c r="K719" s="10" t="s">
        <v>66</v>
      </c>
      <c r="L719" s="10" t="s">
        <v>67</v>
      </c>
      <c r="M719" s="13" t="s">
        <v>2577</v>
      </c>
      <c r="N719" s="10" t="s">
        <v>604</v>
      </c>
      <c r="O719" s="134"/>
      <c r="P719" s="15" t="s">
        <v>2577</v>
      </c>
      <c r="Q719" s="11"/>
      <c r="R719" s="10"/>
      <c r="S719" s="10" t="s">
        <v>536</v>
      </c>
      <c r="T719" s="10" t="s">
        <v>536</v>
      </c>
      <c r="U719" s="10" t="s">
        <v>2580</v>
      </c>
      <c r="V719" s="10">
        <v>3403190000</v>
      </c>
      <c r="W719" s="10" t="s">
        <v>604</v>
      </c>
      <c r="X719" s="10" t="s">
        <v>604</v>
      </c>
      <c r="Y719" s="10" t="s">
        <v>604</v>
      </c>
      <c r="Z719" s="10" t="s">
        <v>604</v>
      </c>
      <c r="AA719" s="10" t="s">
        <v>2581</v>
      </c>
    </row>
    <row r="720" spans="1:27" s="14" customFormat="1" ht="13" x14ac:dyDescent="0.35">
      <c r="A720" s="10">
        <v>49595801</v>
      </c>
      <c r="B720" s="10">
        <v>801</v>
      </c>
      <c r="C720" s="11" t="s">
        <v>4180</v>
      </c>
      <c r="D720" s="11"/>
      <c r="E720" s="11"/>
      <c r="F720" s="11" t="s">
        <v>46</v>
      </c>
      <c r="G720" s="10" t="s">
        <v>79</v>
      </c>
      <c r="H720" s="41" t="s">
        <v>79</v>
      </c>
      <c r="I720" s="41"/>
      <c r="J720" s="10"/>
      <c r="K720" s="10" t="s">
        <v>604</v>
      </c>
      <c r="L720" s="10" t="s">
        <v>67</v>
      </c>
      <c r="M720" s="13" t="s">
        <v>2577</v>
      </c>
      <c r="N720" s="10" t="s">
        <v>604</v>
      </c>
      <c r="O720" s="134"/>
      <c r="P720" s="15" t="s">
        <v>2577</v>
      </c>
      <c r="Q720" s="11"/>
      <c r="R720" s="10"/>
      <c r="S720" s="10" t="s">
        <v>536</v>
      </c>
      <c r="T720" s="10" t="s">
        <v>536</v>
      </c>
      <c r="U720" s="10" t="s">
        <v>2580</v>
      </c>
      <c r="V720" s="10" t="s">
        <v>604</v>
      </c>
      <c r="W720" s="10" t="s">
        <v>604</v>
      </c>
      <c r="X720" s="10" t="s">
        <v>604</v>
      </c>
      <c r="Y720" s="10" t="s">
        <v>604</v>
      </c>
      <c r="Z720" s="10" t="s">
        <v>604</v>
      </c>
      <c r="AA720" s="10" t="s">
        <v>2581</v>
      </c>
    </row>
    <row r="721" spans="1:28" s="14" customFormat="1" ht="13" x14ac:dyDescent="0.35">
      <c r="A721" s="10">
        <v>44668876</v>
      </c>
      <c r="B721" s="10">
        <v>876</v>
      </c>
      <c r="C721" s="11" t="s">
        <v>4181</v>
      </c>
      <c r="D721" s="11"/>
      <c r="E721" s="11"/>
      <c r="F721" s="11" t="s">
        <v>46</v>
      </c>
      <c r="G721" s="10" t="s">
        <v>2634</v>
      </c>
      <c r="H721" s="41" t="s">
        <v>140</v>
      </c>
      <c r="I721" s="41"/>
      <c r="J721" s="10"/>
      <c r="K721" s="10" t="s">
        <v>3055</v>
      </c>
      <c r="L721" s="10" t="s">
        <v>67</v>
      </c>
      <c r="M721" s="13" t="s">
        <v>2577</v>
      </c>
      <c r="N721" s="10" t="s">
        <v>53</v>
      </c>
      <c r="O721" s="134"/>
      <c r="P721" s="15" t="s">
        <v>2577</v>
      </c>
      <c r="Q721" s="11"/>
      <c r="R721" s="10"/>
      <c r="S721" s="10">
        <v>41040876</v>
      </c>
      <c r="T721" s="10" t="s">
        <v>3054</v>
      </c>
      <c r="U721" s="10" t="s">
        <v>2594</v>
      </c>
      <c r="V721" s="10">
        <v>3819000000</v>
      </c>
      <c r="W721" s="10" t="s">
        <v>604</v>
      </c>
      <c r="X721" s="10" t="s">
        <v>3056</v>
      </c>
      <c r="Y721" s="10" t="s">
        <v>604</v>
      </c>
      <c r="Z721" s="10" t="s">
        <v>604</v>
      </c>
      <c r="AA721" s="10" t="s">
        <v>4182</v>
      </c>
    </row>
    <row r="722" spans="1:28" s="14" customFormat="1" ht="13" x14ac:dyDescent="0.35">
      <c r="A722" s="10">
        <v>44668875</v>
      </c>
      <c r="B722" s="10">
        <v>875</v>
      </c>
      <c r="C722" s="11" t="s">
        <v>4183</v>
      </c>
      <c r="D722" s="11"/>
      <c r="E722" s="11"/>
      <c r="F722" s="11" t="s">
        <v>46</v>
      </c>
      <c r="G722" s="10" t="s">
        <v>4184</v>
      </c>
      <c r="H722" s="41" t="s">
        <v>140</v>
      </c>
      <c r="I722" s="41"/>
      <c r="J722" s="10"/>
      <c r="K722" s="10" t="s">
        <v>3055</v>
      </c>
      <c r="L722" s="10" t="s">
        <v>67</v>
      </c>
      <c r="M722" s="13" t="s">
        <v>2577</v>
      </c>
      <c r="N722" s="10" t="s">
        <v>53</v>
      </c>
      <c r="O722" s="134"/>
      <c r="P722" s="15" t="s">
        <v>2577</v>
      </c>
      <c r="Q722" s="11"/>
      <c r="R722" s="10"/>
      <c r="S722" s="10" t="s">
        <v>536</v>
      </c>
      <c r="T722" s="10" t="s">
        <v>536</v>
      </c>
      <c r="U722" s="10" t="s">
        <v>2580</v>
      </c>
      <c r="V722" s="10">
        <v>3819000000</v>
      </c>
      <c r="W722" s="10" t="s">
        <v>604</v>
      </c>
      <c r="X722" s="10" t="s">
        <v>604</v>
      </c>
      <c r="Y722" s="10" t="s">
        <v>604</v>
      </c>
      <c r="Z722" s="10" t="s">
        <v>604</v>
      </c>
      <c r="AA722" s="10" t="s">
        <v>2581</v>
      </c>
    </row>
    <row r="723" spans="1:28" s="14" customFormat="1" ht="13" x14ac:dyDescent="0.35">
      <c r="A723" s="10">
        <v>44668803</v>
      </c>
      <c r="B723" s="10">
        <v>803</v>
      </c>
      <c r="C723" s="11" t="s">
        <v>4185</v>
      </c>
      <c r="D723" s="11"/>
      <c r="E723" s="11"/>
      <c r="F723" s="11" t="s">
        <v>46</v>
      </c>
      <c r="G723" s="10" t="s">
        <v>1837</v>
      </c>
      <c r="H723" s="41" t="s">
        <v>48</v>
      </c>
      <c r="I723" s="41"/>
      <c r="J723" s="10"/>
      <c r="K723" s="10" t="s">
        <v>3055</v>
      </c>
      <c r="L723" s="10" t="s">
        <v>67</v>
      </c>
      <c r="M723" s="13" t="s">
        <v>2577</v>
      </c>
      <c r="N723" s="10" t="s">
        <v>53</v>
      </c>
      <c r="O723" s="134"/>
      <c r="P723" s="15" t="s">
        <v>2577</v>
      </c>
      <c r="Q723" s="11"/>
      <c r="R723" s="10"/>
      <c r="S723" s="10" t="s">
        <v>536</v>
      </c>
      <c r="T723" s="10" t="s">
        <v>536</v>
      </c>
      <c r="U723" s="10" t="s">
        <v>2580</v>
      </c>
      <c r="V723" s="10">
        <v>3819000000</v>
      </c>
      <c r="W723" s="10" t="s">
        <v>604</v>
      </c>
      <c r="X723" s="10" t="s">
        <v>604</v>
      </c>
      <c r="Y723" s="10" t="s">
        <v>604</v>
      </c>
      <c r="Z723" s="10" t="s">
        <v>604</v>
      </c>
      <c r="AA723" s="10" t="s">
        <v>2581</v>
      </c>
    </row>
    <row r="724" spans="1:28" s="14" customFormat="1" ht="13" x14ac:dyDescent="0.35">
      <c r="A724" s="10">
        <v>41036876</v>
      </c>
      <c r="B724" s="10">
        <v>876</v>
      </c>
      <c r="C724" s="11" t="s">
        <v>4186</v>
      </c>
      <c r="D724" s="11"/>
      <c r="E724" s="11"/>
      <c r="F724" s="11" t="s">
        <v>46</v>
      </c>
      <c r="G724" s="10" t="s">
        <v>2634</v>
      </c>
      <c r="H724" s="41" t="s">
        <v>140</v>
      </c>
      <c r="I724" s="41"/>
      <c r="J724" s="10"/>
      <c r="K724" s="10" t="s">
        <v>3055</v>
      </c>
      <c r="L724" s="10" t="s">
        <v>67</v>
      </c>
      <c r="M724" s="13" t="s">
        <v>2577</v>
      </c>
      <c r="N724" s="10" t="s">
        <v>53</v>
      </c>
      <c r="O724" s="134"/>
      <c r="P724" s="15" t="s">
        <v>2577</v>
      </c>
      <c r="Q724" s="11"/>
      <c r="R724" s="10"/>
      <c r="S724" s="10">
        <v>41041876</v>
      </c>
      <c r="T724" s="10" t="s">
        <v>3059</v>
      </c>
      <c r="U724" s="10" t="s">
        <v>2594</v>
      </c>
      <c r="V724" s="10">
        <v>3819000000</v>
      </c>
      <c r="W724" s="10" t="s">
        <v>604</v>
      </c>
      <c r="X724" s="10" t="s">
        <v>3060</v>
      </c>
      <c r="Y724" s="10" t="s">
        <v>604</v>
      </c>
      <c r="Z724" s="10" t="s">
        <v>604</v>
      </c>
      <c r="AA724" s="10" t="s">
        <v>4187</v>
      </c>
    </row>
    <row r="725" spans="1:28" s="14" customFormat="1" ht="13" x14ac:dyDescent="0.35">
      <c r="A725" s="10">
        <v>41036875</v>
      </c>
      <c r="B725" s="10">
        <v>875</v>
      </c>
      <c r="C725" s="11" t="s">
        <v>4188</v>
      </c>
      <c r="D725" s="11"/>
      <c r="E725" s="11"/>
      <c r="F725" s="11" t="s">
        <v>46</v>
      </c>
      <c r="G725" s="10" t="s">
        <v>4184</v>
      </c>
      <c r="H725" s="41" t="s">
        <v>140</v>
      </c>
      <c r="I725" s="41"/>
      <c r="J725" s="10"/>
      <c r="K725" s="10" t="s">
        <v>3055</v>
      </c>
      <c r="L725" s="10" t="s">
        <v>67</v>
      </c>
      <c r="M725" s="13" t="s">
        <v>2577</v>
      </c>
      <c r="N725" s="10" t="s">
        <v>53</v>
      </c>
      <c r="O725" s="134"/>
      <c r="P725" s="15" t="s">
        <v>2577</v>
      </c>
      <c r="Q725" s="11"/>
      <c r="R725" s="10"/>
      <c r="S725" s="10" t="s">
        <v>536</v>
      </c>
      <c r="T725" s="10" t="s">
        <v>536</v>
      </c>
      <c r="U725" s="10" t="s">
        <v>2580</v>
      </c>
      <c r="V725" s="10">
        <v>3819000000</v>
      </c>
      <c r="W725" s="10" t="s">
        <v>604</v>
      </c>
      <c r="X725" s="10" t="s">
        <v>604</v>
      </c>
      <c r="Y725" s="10" t="s">
        <v>604</v>
      </c>
      <c r="Z725" s="10" t="s">
        <v>604</v>
      </c>
      <c r="AA725" s="10" t="s">
        <v>2581</v>
      </c>
    </row>
    <row r="726" spans="1:28" s="14" customFormat="1" ht="13" x14ac:dyDescent="0.35">
      <c r="A726" s="10">
        <v>41036803</v>
      </c>
      <c r="B726" s="10">
        <v>803</v>
      </c>
      <c r="C726" s="11" t="s">
        <v>4189</v>
      </c>
      <c r="D726" s="11"/>
      <c r="E726" s="11"/>
      <c r="F726" s="11" t="s">
        <v>46</v>
      </c>
      <c r="G726" s="10" t="s">
        <v>1837</v>
      </c>
      <c r="H726" s="41" t="s">
        <v>48</v>
      </c>
      <c r="I726" s="41"/>
      <c r="J726" s="10"/>
      <c r="K726" s="10" t="s">
        <v>3055</v>
      </c>
      <c r="L726" s="10" t="s">
        <v>67</v>
      </c>
      <c r="M726" s="13" t="s">
        <v>2577</v>
      </c>
      <c r="N726" s="10" t="s">
        <v>53</v>
      </c>
      <c r="O726" s="134"/>
      <c r="P726" s="15" t="s">
        <v>2577</v>
      </c>
      <c r="Q726" s="11"/>
      <c r="R726" s="10"/>
      <c r="S726" s="10">
        <v>41041809</v>
      </c>
      <c r="T726" s="10" t="s">
        <v>3835</v>
      </c>
      <c r="U726" s="10" t="s">
        <v>2594</v>
      </c>
      <c r="V726" s="10">
        <v>3819000000</v>
      </c>
      <c r="W726" s="10" t="s">
        <v>604</v>
      </c>
      <c r="X726" s="10" t="s">
        <v>3060</v>
      </c>
      <c r="Y726" s="10" t="s">
        <v>604</v>
      </c>
      <c r="Z726" s="10" t="s">
        <v>604</v>
      </c>
      <c r="AA726" s="10" t="s">
        <v>4187</v>
      </c>
    </row>
    <row r="727" spans="1:28" s="14" customFormat="1" ht="13" x14ac:dyDescent="0.35">
      <c r="A727" s="10">
        <v>41070859</v>
      </c>
      <c r="B727" s="10">
        <v>859</v>
      </c>
      <c r="C727" s="11" t="s">
        <v>4190</v>
      </c>
      <c r="D727" s="11"/>
      <c r="E727" s="11"/>
      <c r="F727" s="11" t="s">
        <v>46</v>
      </c>
      <c r="G727" s="10" t="s">
        <v>3639</v>
      </c>
      <c r="H727" s="41" t="s">
        <v>140</v>
      </c>
      <c r="I727" s="41"/>
      <c r="J727" s="10"/>
      <c r="K727" s="10" t="s">
        <v>3055</v>
      </c>
      <c r="L727" s="10" t="s">
        <v>67</v>
      </c>
      <c r="M727" s="13" t="s">
        <v>2577</v>
      </c>
      <c r="N727" s="10" t="s">
        <v>53</v>
      </c>
      <c r="O727" s="134"/>
      <c r="P727" s="15" t="s">
        <v>2577</v>
      </c>
      <c r="Q727" s="11"/>
      <c r="R727" s="10"/>
      <c r="S727" s="10" t="s">
        <v>536</v>
      </c>
      <c r="T727" s="10" t="s">
        <v>536</v>
      </c>
      <c r="U727" s="10" t="s">
        <v>2580</v>
      </c>
      <c r="V727" s="10">
        <v>3820000000</v>
      </c>
      <c r="W727" s="10" t="s">
        <v>604</v>
      </c>
      <c r="X727" s="10" t="s">
        <v>4191</v>
      </c>
      <c r="Y727" s="10" t="s">
        <v>604</v>
      </c>
      <c r="Z727" s="10" t="s">
        <v>604</v>
      </c>
      <c r="AA727" s="10" t="s">
        <v>4192</v>
      </c>
    </row>
    <row r="728" spans="1:28" s="14" customFormat="1" ht="13" x14ac:dyDescent="0.35">
      <c r="A728" s="10">
        <v>41070854</v>
      </c>
      <c r="B728" s="10">
        <v>854</v>
      </c>
      <c r="C728" s="11" t="s">
        <v>4193</v>
      </c>
      <c r="D728" s="11"/>
      <c r="E728" s="11"/>
      <c r="F728" s="11" t="s">
        <v>46</v>
      </c>
      <c r="G728" s="10" t="s">
        <v>2634</v>
      </c>
      <c r="H728" s="41" t="s">
        <v>140</v>
      </c>
      <c r="I728" s="41"/>
      <c r="J728" s="10"/>
      <c r="K728" s="10" t="s">
        <v>3055</v>
      </c>
      <c r="L728" s="10" t="s">
        <v>67</v>
      </c>
      <c r="M728" s="13" t="s">
        <v>2577</v>
      </c>
      <c r="N728" s="10" t="s">
        <v>53</v>
      </c>
      <c r="O728" s="134"/>
      <c r="P728" s="15" t="s">
        <v>2577</v>
      </c>
      <c r="Q728" s="11"/>
      <c r="R728" s="10"/>
      <c r="S728" s="10" t="s">
        <v>536</v>
      </c>
      <c r="T728" s="10" t="s">
        <v>536</v>
      </c>
      <c r="U728" s="10" t="s">
        <v>2580</v>
      </c>
      <c r="V728" s="10">
        <v>3820000000</v>
      </c>
      <c r="W728" s="10" t="s">
        <v>604</v>
      </c>
      <c r="X728" s="10" t="s">
        <v>4191</v>
      </c>
      <c r="Y728" s="10" t="s">
        <v>604</v>
      </c>
      <c r="Z728" s="10" t="s">
        <v>604</v>
      </c>
      <c r="AA728" s="10" t="s">
        <v>4192</v>
      </c>
    </row>
    <row r="729" spans="1:28" s="14" customFormat="1" ht="13" x14ac:dyDescent="0.35">
      <c r="A729" s="10">
        <v>41070803</v>
      </c>
      <c r="B729" s="10">
        <v>803</v>
      </c>
      <c r="C729" s="11" t="s">
        <v>4194</v>
      </c>
      <c r="D729" s="11"/>
      <c r="E729" s="11"/>
      <c r="F729" s="11" t="s">
        <v>46</v>
      </c>
      <c r="G729" s="10" t="s">
        <v>1837</v>
      </c>
      <c r="H729" s="41" t="s">
        <v>48</v>
      </c>
      <c r="I729" s="41"/>
      <c r="J729" s="10"/>
      <c r="K729" s="10" t="s">
        <v>3055</v>
      </c>
      <c r="L729" s="10" t="s">
        <v>67</v>
      </c>
      <c r="M729" s="13" t="s">
        <v>2577</v>
      </c>
      <c r="N729" s="10" t="s">
        <v>53</v>
      </c>
      <c r="O729" s="134"/>
      <c r="P729" s="15" t="s">
        <v>2577</v>
      </c>
      <c r="Q729" s="11"/>
      <c r="R729" s="10"/>
      <c r="S729" s="10" t="s">
        <v>536</v>
      </c>
      <c r="T729" s="10" t="s">
        <v>536</v>
      </c>
      <c r="U729" s="10" t="s">
        <v>2580</v>
      </c>
      <c r="V729" s="10">
        <v>3820000000</v>
      </c>
      <c r="W729" s="10" t="s">
        <v>604</v>
      </c>
      <c r="X729" s="10" t="s">
        <v>4191</v>
      </c>
      <c r="Y729" s="10" t="s">
        <v>604</v>
      </c>
      <c r="Z729" s="10" t="s">
        <v>604</v>
      </c>
      <c r="AA729" s="10" t="s">
        <v>4192</v>
      </c>
    </row>
    <row r="730" spans="1:28" s="14" customFormat="1" ht="13" x14ac:dyDescent="0.35">
      <c r="A730" s="10">
        <v>41070870</v>
      </c>
      <c r="B730" s="10">
        <v>870</v>
      </c>
      <c r="C730" s="11" t="s">
        <v>4195</v>
      </c>
      <c r="D730" s="11"/>
      <c r="E730" s="11"/>
      <c r="F730" s="11" t="s">
        <v>46</v>
      </c>
      <c r="G730" s="10" t="s">
        <v>151</v>
      </c>
      <c r="H730" s="41" t="s">
        <v>86</v>
      </c>
      <c r="I730" s="41"/>
      <c r="J730" s="10"/>
      <c r="K730" s="10" t="s">
        <v>3055</v>
      </c>
      <c r="L730" s="10" t="s">
        <v>67</v>
      </c>
      <c r="M730" s="13" t="s">
        <v>2577</v>
      </c>
      <c r="N730" s="10" t="s">
        <v>53</v>
      </c>
      <c r="O730" s="134"/>
      <c r="P730" s="15" t="s">
        <v>2577</v>
      </c>
      <c r="Q730" s="11"/>
      <c r="R730" s="10"/>
      <c r="S730" s="10" t="s">
        <v>536</v>
      </c>
      <c r="T730" s="10" t="s">
        <v>536</v>
      </c>
      <c r="U730" s="10" t="s">
        <v>2580</v>
      </c>
      <c r="V730" s="10" t="s">
        <v>604</v>
      </c>
      <c r="W730" s="10" t="s">
        <v>604</v>
      </c>
      <c r="X730" s="10" t="s">
        <v>604</v>
      </c>
      <c r="Y730" s="10" t="s">
        <v>604</v>
      </c>
      <c r="Z730" s="10" t="s">
        <v>604</v>
      </c>
      <c r="AA730" s="10" t="s">
        <v>2581</v>
      </c>
    </row>
    <row r="731" spans="1:28" s="14" customFormat="1" ht="13" x14ac:dyDescent="0.35">
      <c r="A731" s="10">
        <v>43220918</v>
      </c>
      <c r="B731" s="10">
        <v>918</v>
      </c>
      <c r="C731" s="11" t="s">
        <v>4196</v>
      </c>
      <c r="D731" s="11"/>
      <c r="E731" s="11"/>
      <c r="F731" s="11" t="s">
        <v>46</v>
      </c>
      <c r="G731" s="10" t="s">
        <v>3852</v>
      </c>
      <c r="H731" s="41" t="s">
        <v>140</v>
      </c>
      <c r="I731" s="41"/>
      <c r="J731" s="10"/>
      <c r="K731" s="10" t="s">
        <v>51</v>
      </c>
      <c r="L731" s="10" t="s">
        <v>67</v>
      </c>
      <c r="M731" s="13" t="s">
        <v>2577</v>
      </c>
      <c r="N731" s="10" t="s">
        <v>604</v>
      </c>
      <c r="O731" s="134"/>
      <c r="P731" s="15" t="s">
        <v>2577</v>
      </c>
      <c r="Q731" s="11"/>
      <c r="R731" s="10"/>
      <c r="S731" s="10" t="s">
        <v>536</v>
      </c>
      <c r="T731" s="10" t="s">
        <v>536</v>
      </c>
      <c r="U731" s="10" t="s">
        <v>2580</v>
      </c>
      <c r="V731" s="10">
        <v>2710199900</v>
      </c>
      <c r="W731" s="10" t="s">
        <v>2582</v>
      </c>
      <c r="X731" s="10" t="s">
        <v>4197</v>
      </c>
      <c r="Y731" s="10" t="s">
        <v>604</v>
      </c>
      <c r="Z731" s="10" t="s">
        <v>604</v>
      </c>
      <c r="AA731" s="10" t="s">
        <v>4198</v>
      </c>
    </row>
    <row r="732" spans="1:28" s="14" customFormat="1" ht="13" x14ac:dyDescent="0.35">
      <c r="A732" s="10">
        <v>51102845</v>
      </c>
      <c r="B732" s="10">
        <v>845</v>
      </c>
      <c r="C732" s="11" t="s">
        <v>4199</v>
      </c>
      <c r="D732" s="11"/>
      <c r="E732" s="11"/>
      <c r="F732" s="11" t="s">
        <v>46</v>
      </c>
      <c r="G732" s="10" t="s">
        <v>4200</v>
      </c>
      <c r="H732" s="41" t="s">
        <v>140</v>
      </c>
      <c r="I732" s="41"/>
      <c r="J732" s="10"/>
      <c r="K732" s="10" t="s">
        <v>51</v>
      </c>
      <c r="L732" s="10" t="s">
        <v>67</v>
      </c>
      <c r="M732" s="13" t="s">
        <v>2577</v>
      </c>
      <c r="N732" s="10" t="s">
        <v>604</v>
      </c>
      <c r="O732" s="134"/>
      <c r="P732" s="15" t="s">
        <v>2577</v>
      </c>
      <c r="Q732" s="11"/>
      <c r="R732" s="10"/>
      <c r="S732" s="10" t="s">
        <v>536</v>
      </c>
      <c r="T732" s="10" t="s">
        <v>536</v>
      </c>
      <c r="U732" s="10" t="s">
        <v>2580</v>
      </c>
      <c r="V732" s="10">
        <v>3403190000</v>
      </c>
      <c r="W732" s="10" t="s">
        <v>2582</v>
      </c>
      <c r="X732" s="10" t="s">
        <v>4201</v>
      </c>
      <c r="Y732" s="10" t="s">
        <v>604</v>
      </c>
      <c r="Z732" s="10" t="s">
        <v>604</v>
      </c>
      <c r="AA732" s="10" t="s">
        <v>4202</v>
      </c>
    </row>
    <row r="733" spans="1:28" s="14" customFormat="1" ht="13" x14ac:dyDescent="0.35">
      <c r="A733" s="10">
        <v>51102916</v>
      </c>
      <c r="B733" s="10">
        <v>916</v>
      </c>
      <c r="C733" s="11" t="s">
        <v>4203</v>
      </c>
      <c r="D733" s="11"/>
      <c r="E733" s="11"/>
      <c r="F733" s="11" t="s">
        <v>46</v>
      </c>
      <c r="G733" s="10" t="s">
        <v>3862</v>
      </c>
      <c r="H733" s="41" t="s">
        <v>140</v>
      </c>
      <c r="I733" s="41"/>
      <c r="J733" s="10"/>
      <c r="K733" s="10" t="s">
        <v>51</v>
      </c>
      <c r="L733" s="10" t="s">
        <v>67</v>
      </c>
      <c r="M733" s="13" t="s">
        <v>2577</v>
      </c>
      <c r="N733" s="10" t="s">
        <v>604</v>
      </c>
      <c r="O733" s="134"/>
      <c r="P733" s="15" t="s">
        <v>2577</v>
      </c>
      <c r="Q733" s="11"/>
      <c r="R733" s="10"/>
      <c r="S733" s="10" t="s">
        <v>536</v>
      </c>
      <c r="T733" s="10" t="s">
        <v>536</v>
      </c>
      <c r="U733" s="10" t="s">
        <v>2580</v>
      </c>
      <c r="V733" s="10">
        <v>3403190000</v>
      </c>
      <c r="W733" s="10" t="s">
        <v>2582</v>
      </c>
      <c r="X733" s="10" t="s">
        <v>4201</v>
      </c>
      <c r="Y733" s="10" t="s">
        <v>604</v>
      </c>
      <c r="Z733" s="10" t="s">
        <v>604</v>
      </c>
      <c r="AA733" s="10" t="s">
        <v>4202</v>
      </c>
    </row>
    <row r="734" spans="1:28" s="14" customFormat="1" ht="13" x14ac:dyDescent="0.35">
      <c r="A734" s="10">
        <v>43068918</v>
      </c>
      <c r="B734" s="10">
        <v>918</v>
      </c>
      <c r="C734" s="11" t="s">
        <v>4204</v>
      </c>
      <c r="D734" s="11"/>
      <c r="E734" s="11"/>
      <c r="F734" s="11" t="s">
        <v>46</v>
      </c>
      <c r="G734" s="10" t="s">
        <v>3852</v>
      </c>
      <c r="H734" s="41" t="s">
        <v>140</v>
      </c>
      <c r="I734" s="41"/>
      <c r="J734" s="10"/>
      <c r="K734" s="10" t="s">
        <v>51</v>
      </c>
      <c r="L734" s="10" t="s">
        <v>67</v>
      </c>
      <c r="M734" s="13" t="s">
        <v>2577</v>
      </c>
      <c r="N734" s="10" t="s">
        <v>604</v>
      </c>
      <c r="O734" s="134"/>
      <c r="P734" s="15" t="s">
        <v>2577</v>
      </c>
      <c r="Q734" s="11"/>
      <c r="R734" s="10"/>
      <c r="S734" s="10" t="s">
        <v>536</v>
      </c>
      <c r="T734" s="10" t="s">
        <v>536</v>
      </c>
      <c r="U734" s="10" t="s">
        <v>2580</v>
      </c>
      <c r="V734" s="10">
        <v>2710199900</v>
      </c>
      <c r="W734" s="10" t="s">
        <v>2582</v>
      </c>
      <c r="X734" s="10" t="s">
        <v>4205</v>
      </c>
      <c r="Y734" s="10" t="s">
        <v>604</v>
      </c>
      <c r="Z734" s="10" t="s">
        <v>604</v>
      </c>
      <c r="AA734" s="10" t="s">
        <v>4206</v>
      </c>
    </row>
    <row r="735" spans="1:28" s="14" customFormat="1" ht="13" x14ac:dyDescent="0.35">
      <c r="A735" s="10">
        <v>48507803</v>
      </c>
      <c r="B735" s="10">
        <v>803</v>
      </c>
      <c r="C735" s="11" t="s">
        <v>4207</v>
      </c>
      <c r="D735" s="11"/>
      <c r="E735" s="11"/>
      <c r="F735" s="11" t="s">
        <v>46</v>
      </c>
      <c r="G735" s="10" t="s">
        <v>1837</v>
      </c>
      <c r="H735" s="41" t="s">
        <v>48</v>
      </c>
      <c r="I735" s="41"/>
      <c r="J735" s="10"/>
      <c r="K735" s="10" t="s">
        <v>66</v>
      </c>
      <c r="L735" s="10" t="s">
        <v>67</v>
      </c>
      <c r="M735" s="13" t="s">
        <v>2577</v>
      </c>
      <c r="N735" s="10" t="s">
        <v>604</v>
      </c>
      <c r="O735" s="134"/>
      <c r="P735" s="15" t="s">
        <v>2577</v>
      </c>
      <c r="Q735" s="11"/>
      <c r="R735" s="10"/>
      <c r="S735" s="10" t="s">
        <v>536</v>
      </c>
      <c r="T735" s="10" t="s">
        <v>536</v>
      </c>
      <c r="U735" s="10" t="s">
        <v>2580</v>
      </c>
      <c r="V735" s="10" t="s">
        <v>604</v>
      </c>
      <c r="W735" s="10" t="s">
        <v>604</v>
      </c>
      <c r="X735" s="10" t="s">
        <v>604</v>
      </c>
      <c r="Y735" s="10" t="s">
        <v>604</v>
      </c>
      <c r="Z735" s="10" t="s">
        <v>604</v>
      </c>
      <c r="AA735" s="10" t="s">
        <v>2581</v>
      </c>
    </row>
    <row r="736" spans="1:28" s="14" customFormat="1" ht="13" x14ac:dyDescent="0.35">
      <c r="A736" s="10">
        <v>47083803</v>
      </c>
      <c r="B736" s="10">
        <v>803</v>
      </c>
      <c r="C736" s="11" t="s">
        <v>4208</v>
      </c>
      <c r="D736" s="11"/>
      <c r="E736" s="11"/>
      <c r="F736" s="11" t="s">
        <v>46</v>
      </c>
      <c r="G736" s="10" t="s">
        <v>1837</v>
      </c>
      <c r="H736" s="41" t="s">
        <v>48</v>
      </c>
      <c r="I736" s="41" t="s">
        <v>145</v>
      </c>
      <c r="J736" s="10" t="s">
        <v>65</v>
      </c>
      <c r="K736" s="10" t="s">
        <v>66</v>
      </c>
      <c r="L736" s="10" t="s">
        <v>67</v>
      </c>
      <c r="M736" s="13" t="s">
        <v>2577</v>
      </c>
      <c r="N736" s="10" t="s">
        <v>53</v>
      </c>
      <c r="O736" s="134"/>
      <c r="P736" s="15" t="s">
        <v>2577</v>
      </c>
      <c r="Q736" s="11"/>
      <c r="R736" s="10"/>
      <c r="S736" s="10">
        <v>47083809</v>
      </c>
      <c r="T736" s="10" t="s">
        <v>3151</v>
      </c>
      <c r="U736" s="10" t="s">
        <v>2594</v>
      </c>
      <c r="V736" s="10">
        <v>2710193200</v>
      </c>
      <c r="W736" s="10" t="s">
        <v>604</v>
      </c>
      <c r="X736" s="10" t="s">
        <v>3147</v>
      </c>
      <c r="Y736" s="10" t="s">
        <v>604</v>
      </c>
      <c r="Z736" s="10" t="s">
        <v>604</v>
      </c>
      <c r="AA736" s="10" t="s">
        <v>4209</v>
      </c>
      <c r="AB736" s="14" t="s">
        <v>425</v>
      </c>
    </row>
    <row r="737" spans="1:28" s="14" customFormat="1" ht="13" x14ac:dyDescent="0.35">
      <c r="A737" s="10">
        <v>47094803</v>
      </c>
      <c r="B737" s="10">
        <v>803</v>
      </c>
      <c r="C737" s="11" t="s">
        <v>4210</v>
      </c>
      <c r="D737" s="11"/>
      <c r="E737" s="11"/>
      <c r="F737" s="11" t="s">
        <v>46</v>
      </c>
      <c r="G737" s="10" t="s">
        <v>1837</v>
      </c>
      <c r="H737" s="41" t="s">
        <v>48</v>
      </c>
      <c r="I737" s="41" t="s">
        <v>145</v>
      </c>
      <c r="J737" s="10" t="s">
        <v>65</v>
      </c>
      <c r="K737" s="10" t="s">
        <v>66</v>
      </c>
      <c r="L737" s="10" t="s">
        <v>67</v>
      </c>
      <c r="M737" s="13" t="s">
        <v>2577</v>
      </c>
      <c r="N737" s="10" t="s">
        <v>53</v>
      </c>
      <c r="O737" s="134"/>
      <c r="P737" s="15" t="s">
        <v>2577</v>
      </c>
      <c r="Q737" s="11"/>
      <c r="R737" s="10"/>
      <c r="S737" s="10">
        <v>47094809</v>
      </c>
      <c r="T737" s="10" t="s">
        <v>3161</v>
      </c>
      <c r="U737" s="10" t="s">
        <v>2594</v>
      </c>
      <c r="V737" s="10">
        <v>2710193200</v>
      </c>
      <c r="W737" s="10" t="s">
        <v>604</v>
      </c>
      <c r="X737" s="10" t="s">
        <v>3157</v>
      </c>
      <c r="Y737" s="10" t="s">
        <v>604</v>
      </c>
      <c r="Z737" s="10" t="s">
        <v>604</v>
      </c>
      <c r="AA737" s="10" t="s">
        <v>4211</v>
      </c>
      <c r="AB737" s="14" t="s">
        <v>425</v>
      </c>
    </row>
    <row r="738" spans="1:28" s="14" customFormat="1" ht="13" x14ac:dyDescent="0.35">
      <c r="A738" s="10">
        <v>47094977</v>
      </c>
      <c r="B738" s="10">
        <v>977</v>
      </c>
      <c r="C738" s="11" t="s">
        <v>4212</v>
      </c>
      <c r="D738" s="11"/>
      <c r="E738" s="11"/>
      <c r="F738" s="11" t="s">
        <v>46</v>
      </c>
      <c r="G738" s="10" t="s">
        <v>151</v>
      </c>
      <c r="H738" s="41" t="s">
        <v>86</v>
      </c>
      <c r="I738" s="41" t="s">
        <v>145</v>
      </c>
      <c r="J738" s="10" t="s">
        <v>65</v>
      </c>
      <c r="K738" s="10" t="s">
        <v>66</v>
      </c>
      <c r="L738" s="10" t="s">
        <v>67</v>
      </c>
      <c r="M738" s="13" t="s">
        <v>2577</v>
      </c>
      <c r="N738" s="10" t="s">
        <v>53</v>
      </c>
      <c r="O738" s="134"/>
      <c r="P738" s="15" t="s">
        <v>2577</v>
      </c>
      <c r="Q738" s="11"/>
      <c r="R738" s="10"/>
      <c r="S738" s="10">
        <v>47094967</v>
      </c>
      <c r="T738" s="10" t="s">
        <v>3163</v>
      </c>
      <c r="U738" s="10" t="s">
        <v>2594</v>
      </c>
      <c r="V738" s="10">
        <v>2710193200</v>
      </c>
      <c r="W738" s="10" t="s">
        <v>604</v>
      </c>
      <c r="X738" s="10" t="s">
        <v>3157</v>
      </c>
      <c r="Y738" s="10" t="s">
        <v>604</v>
      </c>
      <c r="Z738" s="10" t="s">
        <v>604</v>
      </c>
      <c r="AA738" s="10" t="s">
        <v>4211</v>
      </c>
      <c r="AB738" s="14" t="s">
        <v>425</v>
      </c>
    </row>
    <row r="739" spans="1:28" s="14" customFormat="1" ht="13" x14ac:dyDescent="0.35">
      <c r="A739" s="10">
        <v>47088803</v>
      </c>
      <c r="B739" s="10">
        <v>803</v>
      </c>
      <c r="C739" s="11" t="s">
        <v>4213</v>
      </c>
      <c r="D739" s="11"/>
      <c r="E739" s="11"/>
      <c r="F739" s="11" t="s">
        <v>46</v>
      </c>
      <c r="G739" s="10" t="s">
        <v>1837</v>
      </c>
      <c r="H739" s="41" t="s">
        <v>48</v>
      </c>
      <c r="I739" s="41" t="s">
        <v>145</v>
      </c>
      <c r="J739" s="10" t="s">
        <v>65</v>
      </c>
      <c r="K739" s="10" t="s">
        <v>66</v>
      </c>
      <c r="L739" s="10" t="s">
        <v>67</v>
      </c>
      <c r="M739" s="13" t="s">
        <v>2577</v>
      </c>
      <c r="N739" s="10" t="s">
        <v>53</v>
      </c>
      <c r="O739" s="134"/>
      <c r="P739" s="15" t="s">
        <v>2577</v>
      </c>
      <c r="Q739" s="11"/>
      <c r="R739" s="10"/>
      <c r="S739" s="10">
        <v>47088809</v>
      </c>
      <c r="T739" s="10" t="s">
        <v>427</v>
      </c>
      <c r="U739" s="10" t="s">
        <v>2594</v>
      </c>
      <c r="V739" s="10">
        <v>2710193200</v>
      </c>
      <c r="W739" s="10" t="s">
        <v>604</v>
      </c>
      <c r="X739" s="10" t="s">
        <v>4214</v>
      </c>
      <c r="Y739" s="10" t="s">
        <v>604</v>
      </c>
      <c r="Z739" s="10" t="s">
        <v>604</v>
      </c>
      <c r="AA739" s="10" t="s">
        <v>4215</v>
      </c>
      <c r="AB739" s="14" t="s">
        <v>425</v>
      </c>
    </row>
    <row r="740" spans="1:28" s="14" customFormat="1" ht="13" x14ac:dyDescent="0.35">
      <c r="A740" s="10">
        <v>51004816</v>
      </c>
      <c r="B740" s="10">
        <v>816</v>
      </c>
      <c r="C740" s="11" t="s">
        <v>4216</v>
      </c>
      <c r="D740" s="11"/>
      <c r="E740" s="11"/>
      <c r="F740" s="11" t="s">
        <v>216</v>
      </c>
      <c r="G740" s="10" t="s">
        <v>446</v>
      </c>
      <c r="H740" s="41" t="s">
        <v>447</v>
      </c>
      <c r="I740" s="41" t="s">
        <v>145</v>
      </c>
      <c r="J740" s="10" t="s">
        <v>65</v>
      </c>
      <c r="K740" s="10" t="s">
        <v>51</v>
      </c>
      <c r="L740" s="10" t="s">
        <v>52</v>
      </c>
      <c r="M740" s="13" t="s">
        <v>2577</v>
      </c>
      <c r="N740" s="10" t="s">
        <v>92</v>
      </c>
      <c r="O740" s="134"/>
      <c r="P740" s="15" t="s">
        <v>2577</v>
      </c>
      <c r="Q740" s="11"/>
      <c r="R740" s="10"/>
      <c r="S740" s="10" t="s">
        <v>536</v>
      </c>
      <c r="T740" s="10" t="s">
        <v>536</v>
      </c>
      <c r="U740" s="10" t="s">
        <v>2580</v>
      </c>
      <c r="V740" s="10">
        <v>3403190000</v>
      </c>
      <c r="W740" s="10" t="s">
        <v>2582</v>
      </c>
      <c r="X740" s="10" t="s">
        <v>3197</v>
      </c>
      <c r="Y740" s="10" t="s">
        <v>564</v>
      </c>
      <c r="Z740" s="10" t="s">
        <v>2664</v>
      </c>
      <c r="AA740" s="10" t="s">
        <v>4217</v>
      </c>
      <c r="AB740" s="14" t="s">
        <v>434</v>
      </c>
    </row>
    <row r="741" spans="1:28" s="14" customFormat="1" ht="13" x14ac:dyDescent="0.35">
      <c r="A741" s="10">
        <v>52874807</v>
      </c>
      <c r="B741" s="10">
        <v>807</v>
      </c>
      <c r="C741" s="11" t="s">
        <v>4218</v>
      </c>
      <c r="D741" s="11"/>
      <c r="E741" s="11"/>
      <c r="F741" s="11" t="s">
        <v>216</v>
      </c>
      <c r="G741" s="10" t="s">
        <v>2662</v>
      </c>
      <c r="H741" s="41" t="s">
        <v>140</v>
      </c>
      <c r="I741" s="41" t="s">
        <v>145</v>
      </c>
      <c r="J741" s="10" t="s">
        <v>65</v>
      </c>
      <c r="K741" s="10" t="s">
        <v>51</v>
      </c>
      <c r="L741" s="10" t="s">
        <v>67</v>
      </c>
      <c r="M741" s="13" t="s">
        <v>2577</v>
      </c>
      <c r="N741" s="10" t="s">
        <v>92</v>
      </c>
      <c r="O741" s="134"/>
      <c r="P741" s="15" t="s">
        <v>2577</v>
      </c>
      <c r="Q741" s="11"/>
      <c r="R741" s="10"/>
      <c r="S741" s="10">
        <v>51001807</v>
      </c>
      <c r="T741" s="10" t="s">
        <v>3200</v>
      </c>
      <c r="U741" s="10" t="s">
        <v>2594</v>
      </c>
      <c r="V741" s="10">
        <v>3403190000</v>
      </c>
      <c r="W741" s="10" t="s">
        <v>2582</v>
      </c>
      <c r="X741" s="10" t="s">
        <v>3202</v>
      </c>
      <c r="Y741" s="10" t="s">
        <v>354</v>
      </c>
      <c r="Z741" s="10" t="s">
        <v>2664</v>
      </c>
      <c r="AA741" s="10" t="s">
        <v>4219</v>
      </c>
      <c r="AB741" s="14" t="s">
        <v>434</v>
      </c>
    </row>
    <row r="742" spans="1:28" s="14" customFormat="1" ht="13" x14ac:dyDescent="0.35">
      <c r="A742" s="10">
        <v>52871816</v>
      </c>
      <c r="B742" s="10">
        <v>816</v>
      </c>
      <c r="C742" s="11" t="s">
        <v>4220</v>
      </c>
      <c r="D742" s="11"/>
      <c r="E742" s="11"/>
      <c r="F742" s="11" t="s">
        <v>216</v>
      </c>
      <c r="G742" s="10" t="s">
        <v>446</v>
      </c>
      <c r="H742" s="41" t="s">
        <v>447</v>
      </c>
      <c r="I742" s="41" t="s">
        <v>145</v>
      </c>
      <c r="J742" s="10" t="s">
        <v>65</v>
      </c>
      <c r="K742" s="10" t="s">
        <v>51</v>
      </c>
      <c r="L742" s="10" t="s">
        <v>52</v>
      </c>
      <c r="M742" s="13" t="s">
        <v>2577</v>
      </c>
      <c r="N742" s="10" t="s">
        <v>92</v>
      </c>
      <c r="O742" s="134"/>
      <c r="P742" s="15" t="s">
        <v>2577</v>
      </c>
      <c r="Q742" s="11"/>
      <c r="R742" s="10"/>
      <c r="S742" s="10">
        <v>52871817</v>
      </c>
      <c r="T742" s="10" t="s">
        <v>511</v>
      </c>
      <c r="U742" s="10" t="s">
        <v>2594</v>
      </c>
      <c r="V742" s="10">
        <v>2710199900</v>
      </c>
      <c r="W742" s="10" t="s">
        <v>2582</v>
      </c>
      <c r="X742" s="10" t="s">
        <v>3217</v>
      </c>
      <c r="Y742" s="10" t="s">
        <v>564</v>
      </c>
      <c r="Z742" s="10" t="s">
        <v>2664</v>
      </c>
      <c r="AA742" s="10" t="s">
        <v>4221</v>
      </c>
      <c r="AB742" s="14" t="s">
        <v>434</v>
      </c>
    </row>
    <row r="743" spans="1:28" s="14" customFormat="1" ht="13" x14ac:dyDescent="0.35">
      <c r="A743" s="10">
        <v>46496815</v>
      </c>
      <c r="B743" s="10">
        <v>815</v>
      </c>
      <c r="C743" s="11" t="s">
        <v>4222</v>
      </c>
      <c r="D743" s="11"/>
      <c r="E743" s="11"/>
      <c r="F743" s="11" t="s">
        <v>46</v>
      </c>
      <c r="G743" s="10" t="s">
        <v>163</v>
      </c>
      <c r="H743" s="41" t="s">
        <v>164</v>
      </c>
      <c r="I743" s="41"/>
      <c r="J743" s="10"/>
      <c r="K743" s="10" t="s">
        <v>66</v>
      </c>
      <c r="L743" s="10" t="s">
        <v>67</v>
      </c>
      <c r="M743" s="13" t="s">
        <v>2577</v>
      </c>
      <c r="N743" s="10" t="s">
        <v>604</v>
      </c>
      <c r="O743" s="134"/>
      <c r="P743" s="15" t="s">
        <v>2577</v>
      </c>
      <c r="Q743" s="11"/>
      <c r="R743" s="10"/>
      <c r="S743" s="10" t="s">
        <v>536</v>
      </c>
      <c r="T743" s="10" t="s">
        <v>536</v>
      </c>
      <c r="U743" s="10" t="s">
        <v>2580</v>
      </c>
      <c r="V743" s="10">
        <v>2710193200</v>
      </c>
      <c r="W743" s="10" t="s">
        <v>604</v>
      </c>
      <c r="X743" s="10" t="s">
        <v>4223</v>
      </c>
      <c r="Y743" s="10" t="s">
        <v>604</v>
      </c>
      <c r="Z743" s="10" t="s">
        <v>604</v>
      </c>
      <c r="AA743" s="10" t="s">
        <v>4224</v>
      </c>
    </row>
    <row r="744" spans="1:28" s="14" customFormat="1" ht="13" x14ac:dyDescent="0.35">
      <c r="A744" s="10">
        <v>46496803</v>
      </c>
      <c r="B744" s="10">
        <v>803</v>
      </c>
      <c r="C744" s="11" t="s">
        <v>4225</v>
      </c>
      <c r="D744" s="11"/>
      <c r="E744" s="11"/>
      <c r="F744" s="11" t="s">
        <v>46</v>
      </c>
      <c r="G744" s="10" t="s">
        <v>1837</v>
      </c>
      <c r="H744" s="41" t="s">
        <v>48</v>
      </c>
      <c r="I744" s="41"/>
      <c r="J744" s="10"/>
      <c r="K744" s="10" t="s">
        <v>66</v>
      </c>
      <c r="L744" s="10" t="s">
        <v>67</v>
      </c>
      <c r="M744" s="13" t="s">
        <v>2577</v>
      </c>
      <c r="N744" s="10" t="s">
        <v>604</v>
      </c>
      <c r="O744" s="134"/>
      <c r="P744" s="15" t="s">
        <v>2577</v>
      </c>
      <c r="Q744" s="11"/>
      <c r="R744" s="10"/>
      <c r="S744" s="10" t="s">
        <v>536</v>
      </c>
      <c r="T744" s="10" t="s">
        <v>536</v>
      </c>
      <c r="U744" s="10" t="s">
        <v>2580</v>
      </c>
      <c r="V744" s="10">
        <v>2710193200</v>
      </c>
      <c r="W744" s="10" t="s">
        <v>604</v>
      </c>
      <c r="X744" s="10" t="s">
        <v>4223</v>
      </c>
      <c r="Y744" s="10" t="s">
        <v>604</v>
      </c>
      <c r="Z744" s="10" t="s">
        <v>604</v>
      </c>
      <c r="AA744" s="10" t="s">
        <v>4224</v>
      </c>
    </row>
    <row r="745" spans="1:28" s="14" customFormat="1" ht="13" x14ac:dyDescent="0.35">
      <c r="A745" s="10">
        <v>46498803</v>
      </c>
      <c r="B745" s="10">
        <v>803</v>
      </c>
      <c r="C745" s="11" t="s">
        <v>4226</v>
      </c>
      <c r="D745" s="11"/>
      <c r="E745" s="11"/>
      <c r="F745" s="11" t="s">
        <v>46</v>
      </c>
      <c r="G745" s="10" t="s">
        <v>1837</v>
      </c>
      <c r="H745" s="41" t="s">
        <v>48</v>
      </c>
      <c r="I745" s="41"/>
      <c r="J745" s="10"/>
      <c r="K745" s="10" t="s">
        <v>66</v>
      </c>
      <c r="L745" s="10" t="s">
        <v>67</v>
      </c>
      <c r="M745" s="13" t="s">
        <v>2577</v>
      </c>
      <c r="N745" s="10" t="s">
        <v>604</v>
      </c>
      <c r="O745" s="134"/>
      <c r="P745" s="15" t="s">
        <v>2577</v>
      </c>
      <c r="Q745" s="11"/>
      <c r="R745" s="10"/>
      <c r="S745" s="10" t="s">
        <v>536</v>
      </c>
      <c r="T745" s="10" t="s">
        <v>536</v>
      </c>
      <c r="U745" s="10" t="s">
        <v>2580</v>
      </c>
      <c r="V745" s="10">
        <v>2710193200</v>
      </c>
      <c r="W745" s="10" t="s">
        <v>604</v>
      </c>
      <c r="X745" s="10" t="s">
        <v>4227</v>
      </c>
      <c r="Y745" s="10" t="s">
        <v>604</v>
      </c>
      <c r="Z745" s="10" t="s">
        <v>604</v>
      </c>
      <c r="AA745" s="10" t="s">
        <v>4228</v>
      </c>
    </row>
    <row r="746" spans="1:28" s="14" customFormat="1" ht="13" x14ac:dyDescent="0.35">
      <c r="A746" s="10">
        <v>46601849</v>
      </c>
      <c r="B746" s="10">
        <v>849</v>
      </c>
      <c r="C746" s="11" t="s">
        <v>4229</v>
      </c>
      <c r="D746" s="11"/>
      <c r="E746" s="11"/>
      <c r="F746" s="11" t="s">
        <v>46</v>
      </c>
      <c r="G746" s="10" t="s">
        <v>47</v>
      </c>
      <c r="H746" s="41" t="s">
        <v>48</v>
      </c>
      <c r="I746" s="41"/>
      <c r="J746" s="10"/>
      <c r="K746" s="10" t="s">
        <v>51</v>
      </c>
      <c r="L746" s="10" t="s">
        <v>67</v>
      </c>
      <c r="M746" s="13" t="s">
        <v>2577</v>
      </c>
      <c r="N746" s="10" t="s">
        <v>604</v>
      </c>
      <c r="O746" s="134"/>
      <c r="P746" s="15" t="s">
        <v>2577</v>
      </c>
      <c r="Q746" s="11"/>
      <c r="R746" s="10"/>
      <c r="S746" s="10" t="s">
        <v>536</v>
      </c>
      <c r="T746" s="10" t="s">
        <v>536</v>
      </c>
      <c r="U746" s="10" t="s">
        <v>2580</v>
      </c>
      <c r="V746" s="10">
        <v>2710199900</v>
      </c>
      <c r="W746" s="10" t="s">
        <v>2582</v>
      </c>
      <c r="X746" s="10" t="s">
        <v>4230</v>
      </c>
      <c r="Y746" s="10" t="s">
        <v>604</v>
      </c>
      <c r="Z746" s="10" t="s">
        <v>604</v>
      </c>
      <c r="AA746" s="10" t="s">
        <v>4231</v>
      </c>
    </row>
    <row r="747" spans="1:28" s="14" customFormat="1" ht="13" x14ac:dyDescent="0.35">
      <c r="A747" s="10">
        <v>46202803</v>
      </c>
      <c r="B747" s="10">
        <v>803</v>
      </c>
      <c r="C747" s="11" t="s">
        <v>4232</v>
      </c>
      <c r="D747" s="11"/>
      <c r="E747" s="11"/>
      <c r="F747" s="11" t="s">
        <v>46</v>
      </c>
      <c r="G747" s="10" t="s">
        <v>1837</v>
      </c>
      <c r="H747" s="41" t="s">
        <v>48</v>
      </c>
      <c r="I747" s="41"/>
      <c r="J747" s="10"/>
      <c r="K747" s="10" t="s">
        <v>66</v>
      </c>
      <c r="L747" s="10" t="s">
        <v>67</v>
      </c>
      <c r="M747" s="13" t="s">
        <v>2577</v>
      </c>
      <c r="N747" s="10" t="s">
        <v>604</v>
      </c>
      <c r="O747" s="134"/>
      <c r="P747" s="15" t="s">
        <v>2577</v>
      </c>
      <c r="Q747" s="11"/>
      <c r="R747" s="10"/>
      <c r="S747" s="10" t="s">
        <v>536</v>
      </c>
      <c r="T747" s="10" t="s">
        <v>536</v>
      </c>
      <c r="U747" s="10" t="s">
        <v>2580</v>
      </c>
      <c r="V747" s="10">
        <v>2710193200</v>
      </c>
      <c r="W747" s="10" t="s">
        <v>604</v>
      </c>
      <c r="X747" s="10" t="s">
        <v>4233</v>
      </c>
      <c r="Y747" s="10" t="s">
        <v>604</v>
      </c>
      <c r="Z747" s="10" t="s">
        <v>604</v>
      </c>
      <c r="AA747" s="10" t="s">
        <v>4234</v>
      </c>
    </row>
    <row r="748" spans="1:28" s="14" customFormat="1" ht="13" x14ac:dyDescent="0.35">
      <c r="A748" s="10">
        <v>46401803</v>
      </c>
      <c r="B748" s="10">
        <v>803</v>
      </c>
      <c r="C748" s="11" t="s">
        <v>4235</v>
      </c>
      <c r="D748" s="11"/>
      <c r="E748" s="11"/>
      <c r="F748" s="11" t="s">
        <v>46</v>
      </c>
      <c r="G748" s="10" t="s">
        <v>1837</v>
      </c>
      <c r="H748" s="41" t="s">
        <v>48</v>
      </c>
      <c r="I748" s="41"/>
      <c r="J748" s="10"/>
      <c r="K748" s="10" t="s">
        <v>66</v>
      </c>
      <c r="L748" s="10" t="s">
        <v>67</v>
      </c>
      <c r="M748" s="13" t="s">
        <v>2577</v>
      </c>
      <c r="N748" s="10" t="s">
        <v>604</v>
      </c>
      <c r="O748" s="134"/>
      <c r="P748" s="15" t="s">
        <v>2577</v>
      </c>
      <c r="Q748" s="11"/>
      <c r="R748" s="10"/>
      <c r="S748" s="10" t="s">
        <v>536</v>
      </c>
      <c r="T748" s="10" t="s">
        <v>536</v>
      </c>
      <c r="U748" s="10" t="s">
        <v>2580</v>
      </c>
      <c r="V748" s="10">
        <v>2710193200</v>
      </c>
      <c r="W748" s="10" t="s">
        <v>604</v>
      </c>
      <c r="X748" s="10" t="s">
        <v>4236</v>
      </c>
      <c r="Y748" s="10" t="s">
        <v>604</v>
      </c>
      <c r="Z748" s="10" t="s">
        <v>604</v>
      </c>
      <c r="AA748" s="10" t="s">
        <v>4237</v>
      </c>
    </row>
    <row r="749" spans="1:28" s="14" customFormat="1" ht="13" x14ac:dyDescent="0.35">
      <c r="A749" s="10">
        <v>46440815</v>
      </c>
      <c r="B749" s="10">
        <v>815</v>
      </c>
      <c r="C749" s="11" t="s">
        <v>4238</v>
      </c>
      <c r="D749" s="11"/>
      <c r="E749" s="11"/>
      <c r="F749" s="11" t="s">
        <v>46</v>
      </c>
      <c r="G749" s="10" t="s">
        <v>163</v>
      </c>
      <c r="H749" s="41" t="s">
        <v>164</v>
      </c>
      <c r="I749" s="41"/>
      <c r="J749" s="10"/>
      <c r="K749" s="10" t="s">
        <v>66</v>
      </c>
      <c r="L749" s="10" t="s">
        <v>67</v>
      </c>
      <c r="M749" s="13" t="s">
        <v>2577</v>
      </c>
      <c r="N749" s="10" t="s">
        <v>604</v>
      </c>
      <c r="O749" s="134"/>
      <c r="P749" s="15" t="s">
        <v>2577</v>
      </c>
      <c r="Q749" s="11"/>
      <c r="R749" s="10"/>
      <c r="S749" s="10" t="s">
        <v>536</v>
      </c>
      <c r="T749" s="10" t="s">
        <v>536</v>
      </c>
      <c r="U749" s="10" t="s">
        <v>2580</v>
      </c>
      <c r="V749" s="10">
        <v>2710193200</v>
      </c>
      <c r="W749" s="10" t="s">
        <v>604</v>
      </c>
      <c r="X749" s="10" t="s">
        <v>4239</v>
      </c>
      <c r="Y749" s="10" t="s">
        <v>604</v>
      </c>
      <c r="Z749" s="10" t="s">
        <v>604</v>
      </c>
      <c r="AA749" s="10" t="s">
        <v>4240</v>
      </c>
    </row>
    <row r="750" spans="1:28" s="14" customFormat="1" ht="13" x14ac:dyDescent="0.35">
      <c r="A750" s="10">
        <v>46440803</v>
      </c>
      <c r="B750" s="10">
        <v>803</v>
      </c>
      <c r="C750" s="11" t="s">
        <v>4241</v>
      </c>
      <c r="D750" s="11"/>
      <c r="E750" s="11"/>
      <c r="F750" s="11" t="s">
        <v>46</v>
      </c>
      <c r="G750" s="10" t="s">
        <v>1837</v>
      </c>
      <c r="H750" s="41" t="s">
        <v>48</v>
      </c>
      <c r="I750" s="41"/>
      <c r="J750" s="10"/>
      <c r="K750" s="10" t="s">
        <v>66</v>
      </c>
      <c r="L750" s="10" t="s">
        <v>67</v>
      </c>
      <c r="M750" s="13" t="s">
        <v>2577</v>
      </c>
      <c r="N750" s="10" t="s">
        <v>604</v>
      </c>
      <c r="O750" s="134"/>
      <c r="P750" s="15" t="s">
        <v>2577</v>
      </c>
      <c r="Q750" s="11"/>
      <c r="R750" s="10"/>
      <c r="S750" s="10" t="s">
        <v>536</v>
      </c>
      <c r="T750" s="10" t="s">
        <v>536</v>
      </c>
      <c r="U750" s="10" t="s">
        <v>2580</v>
      </c>
      <c r="V750" s="10">
        <v>2710193200</v>
      </c>
      <c r="W750" s="10" t="s">
        <v>604</v>
      </c>
      <c r="X750" s="10" t="s">
        <v>4239</v>
      </c>
      <c r="Y750" s="10" t="s">
        <v>604</v>
      </c>
      <c r="Z750" s="10" t="s">
        <v>604</v>
      </c>
      <c r="AA750" s="10" t="s">
        <v>4240</v>
      </c>
    </row>
    <row r="751" spans="1:28" s="14" customFormat="1" ht="13" x14ac:dyDescent="0.35">
      <c r="A751" s="10">
        <v>46440870</v>
      </c>
      <c r="B751" s="10">
        <v>870</v>
      </c>
      <c r="C751" s="11" t="s">
        <v>4242</v>
      </c>
      <c r="D751" s="11"/>
      <c r="E751" s="11"/>
      <c r="F751" s="11" t="s">
        <v>46</v>
      </c>
      <c r="G751" s="10" t="s">
        <v>151</v>
      </c>
      <c r="H751" s="41" t="s">
        <v>86</v>
      </c>
      <c r="I751" s="41"/>
      <c r="J751" s="10"/>
      <c r="K751" s="10" t="s">
        <v>66</v>
      </c>
      <c r="L751" s="10" t="s">
        <v>67</v>
      </c>
      <c r="M751" s="13" t="s">
        <v>2577</v>
      </c>
      <c r="N751" s="10" t="s">
        <v>604</v>
      </c>
      <c r="O751" s="134"/>
      <c r="P751" s="15" t="s">
        <v>2577</v>
      </c>
      <c r="Q751" s="11"/>
      <c r="R751" s="10"/>
      <c r="S751" s="10" t="s">
        <v>536</v>
      </c>
      <c r="T751" s="10" t="s">
        <v>536</v>
      </c>
      <c r="U751" s="10" t="s">
        <v>2580</v>
      </c>
      <c r="V751" s="10">
        <v>2710193200</v>
      </c>
      <c r="W751" s="10" t="s">
        <v>604</v>
      </c>
      <c r="X751" s="10" t="s">
        <v>604</v>
      </c>
      <c r="Y751" s="10" t="s">
        <v>604</v>
      </c>
      <c r="Z751" s="10" t="s">
        <v>604</v>
      </c>
      <c r="AA751" s="10" t="s">
        <v>2581</v>
      </c>
    </row>
    <row r="752" spans="1:28" s="14" customFormat="1" ht="13" x14ac:dyDescent="0.35">
      <c r="A752" s="10">
        <v>46440966</v>
      </c>
      <c r="B752" s="10">
        <v>966</v>
      </c>
      <c r="C752" s="11" t="s">
        <v>4243</v>
      </c>
      <c r="D752" s="11"/>
      <c r="E752" s="11"/>
      <c r="F752" s="11" t="s">
        <v>46</v>
      </c>
      <c r="G752" s="10" t="s">
        <v>151</v>
      </c>
      <c r="H752" s="41" t="s">
        <v>86</v>
      </c>
      <c r="I752" s="41"/>
      <c r="J752" s="10"/>
      <c r="K752" s="10" t="s">
        <v>66</v>
      </c>
      <c r="L752" s="10" t="s">
        <v>67</v>
      </c>
      <c r="M752" s="13" t="s">
        <v>2577</v>
      </c>
      <c r="N752" s="10" t="s">
        <v>604</v>
      </c>
      <c r="O752" s="134"/>
      <c r="P752" s="15" t="s">
        <v>2577</v>
      </c>
      <c r="Q752" s="11"/>
      <c r="R752" s="10"/>
      <c r="S752" s="10" t="s">
        <v>536</v>
      </c>
      <c r="T752" s="10" t="s">
        <v>536</v>
      </c>
      <c r="U752" s="10" t="s">
        <v>2580</v>
      </c>
      <c r="V752" s="10">
        <v>2710193200</v>
      </c>
      <c r="W752" s="10" t="s">
        <v>604</v>
      </c>
      <c r="X752" s="10" t="s">
        <v>4239</v>
      </c>
      <c r="Y752" s="10" t="s">
        <v>604</v>
      </c>
      <c r="Z752" s="10" t="s">
        <v>604</v>
      </c>
      <c r="AA752" s="10" t="s">
        <v>4240</v>
      </c>
    </row>
    <row r="753" spans="1:28" s="14" customFormat="1" ht="13" x14ac:dyDescent="0.35">
      <c r="A753" s="10">
        <v>46405870</v>
      </c>
      <c r="B753" s="10">
        <v>870</v>
      </c>
      <c r="C753" s="11" t="s">
        <v>4244</v>
      </c>
      <c r="D753" s="11"/>
      <c r="E753" s="11"/>
      <c r="F753" s="11" t="s">
        <v>46</v>
      </c>
      <c r="G753" s="10" t="s">
        <v>151</v>
      </c>
      <c r="H753" s="41" t="s">
        <v>86</v>
      </c>
      <c r="I753" s="41"/>
      <c r="J753" s="10"/>
      <c r="K753" s="10" t="s">
        <v>66</v>
      </c>
      <c r="L753" s="10" t="s">
        <v>67</v>
      </c>
      <c r="M753" s="13" t="s">
        <v>2577</v>
      </c>
      <c r="N753" s="10" t="s">
        <v>604</v>
      </c>
      <c r="O753" s="134"/>
      <c r="P753" s="15" t="s">
        <v>2577</v>
      </c>
      <c r="Q753" s="11"/>
      <c r="R753" s="10"/>
      <c r="S753" s="10" t="s">
        <v>536</v>
      </c>
      <c r="T753" s="10" t="s">
        <v>536</v>
      </c>
      <c r="U753" s="10" t="s">
        <v>2580</v>
      </c>
      <c r="V753" s="10">
        <v>2710193200</v>
      </c>
      <c r="W753" s="10" t="s">
        <v>604</v>
      </c>
      <c r="X753" s="10" t="s">
        <v>604</v>
      </c>
      <c r="Y753" s="10" t="s">
        <v>604</v>
      </c>
      <c r="Z753" s="10" t="s">
        <v>604</v>
      </c>
      <c r="AA753" s="10" t="s">
        <v>2581</v>
      </c>
    </row>
    <row r="754" spans="1:28" s="14" customFormat="1" ht="13" x14ac:dyDescent="0.35">
      <c r="A754" s="10">
        <v>46405966</v>
      </c>
      <c r="B754" s="10">
        <v>966</v>
      </c>
      <c r="C754" s="11" t="s">
        <v>4245</v>
      </c>
      <c r="D754" s="11"/>
      <c r="E754" s="11"/>
      <c r="F754" s="11" t="s">
        <v>46</v>
      </c>
      <c r="G754" s="10" t="s">
        <v>151</v>
      </c>
      <c r="H754" s="41" t="s">
        <v>86</v>
      </c>
      <c r="I754" s="41"/>
      <c r="J754" s="10"/>
      <c r="K754" s="10" t="s">
        <v>66</v>
      </c>
      <c r="L754" s="10" t="s">
        <v>67</v>
      </c>
      <c r="M754" s="13" t="s">
        <v>2577</v>
      </c>
      <c r="N754" s="10" t="s">
        <v>604</v>
      </c>
      <c r="O754" s="134"/>
      <c r="P754" s="15" t="s">
        <v>2577</v>
      </c>
      <c r="Q754" s="11"/>
      <c r="R754" s="10"/>
      <c r="S754" s="10" t="s">
        <v>536</v>
      </c>
      <c r="T754" s="10" t="s">
        <v>536</v>
      </c>
      <c r="U754" s="10" t="s">
        <v>2580</v>
      </c>
      <c r="V754" s="10">
        <v>2710193200</v>
      </c>
      <c r="W754" s="10" t="s">
        <v>604</v>
      </c>
      <c r="X754" s="10" t="s">
        <v>4246</v>
      </c>
      <c r="Y754" s="10" t="s">
        <v>604</v>
      </c>
      <c r="Z754" s="10" t="s">
        <v>604</v>
      </c>
      <c r="AA754" s="10" t="s">
        <v>4247</v>
      </c>
    </row>
    <row r="755" spans="1:28" s="14" customFormat="1" ht="13" x14ac:dyDescent="0.35">
      <c r="A755" s="10">
        <v>46405801</v>
      </c>
      <c r="B755" s="10">
        <v>801</v>
      </c>
      <c r="C755" s="11" t="s">
        <v>4248</v>
      </c>
      <c r="D755" s="11"/>
      <c r="E755" s="11"/>
      <c r="F755" s="11" t="s">
        <v>46</v>
      </c>
      <c r="G755" s="10" t="s">
        <v>79</v>
      </c>
      <c r="H755" s="41" t="s">
        <v>79</v>
      </c>
      <c r="I755" s="41"/>
      <c r="J755" s="10"/>
      <c r="K755" s="10" t="s">
        <v>66</v>
      </c>
      <c r="L755" s="10" t="s">
        <v>67</v>
      </c>
      <c r="M755" s="13" t="s">
        <v>2577</v>
      </c>
      <c r="N755" s="10" t="s">
        <v>604</v>
      </c>
      <c r="O755" s="134"/>
      <c r="P755" s="15" t="s">
        <v>2577</v>
      </c>
      <c r="Q755" s="11"/>
      <c r="R755" s="10"/>
      <c r="S755" s="10" t="s">
        <v>536</v>
      </c>
      <c r="T755" s="10" t="s">
        <v>536</v>
      </c>
      <c r="U755" s="10" t="s">
        <v>2580</v>
      </c>
      <c r="V755" s="10">
        <v>2710193200</v>
      </c>
      <c r="W755" s="10" t="s">
        <v>44</v>
      </c>
      <c r="X755" s="10" t="s">
        <v>4246</v>
      </c>
      <c r="Y755" s="10" t="s">
        <v>604</v>
      </c>
      <c r="Z755" s="10" t="s">
        <v>604</v>
      </c>
      <c r="AA755" s="10" t="s">
        <v>4247</v>
      </c>
    </row>
    <row r="756" spans="1:28" s="14" customFormat="1" ht="13" x14ac:dyDescent="0.35">
      <c r="A756" s="10">
        <v>46405803</v>
      </c>
      <c r="B756" s="10">
        <v>803</v>
      </c>
      <c r="C756" s="11" t="s">
        <v>4249</v>
      </c>
      <c r="D756" s="11"/>
      <c r="E756" s="11"/>
      <c r="F756" s="11" t="s">
        <v>46</v>
      </c>
      <c r="G756" s="10" t="s">
        <v>1837</v>
      </c>
      <c r="H756" s="41" t="s">
        <v>48</v>
      </c>
      <c r="I756" s="41"/>
      <c r="J756" s="10"/>
      <c r="K756" s="10" t="s">
        <v>66</v>
      </c>
      <c r="L756" s="10" t="s">
        <v>67</v>
      </c>
      <c r="M756" s="13" t="s">
        <v>2577</v>
      </c>
      <c r="N756" s="10" t="s">
        <v>604</v>
      </c>
      <c r="O756" s="134"/>
      <c r="P756" s="15" t="s">
        <v>2577</v>
      </c>
      <c r="Q756" s="11"/>
      <c r="R756" s="10"/>
      <c r="S756" s="10" t="s">
        <v>536</v>
      </c>
      <c r="T756" s="10" t="s">
        <v>536</v>
      </c>
      <c r="U756" s="10" t="s">
        <v>2580</v>
      </c>
      <c r="V756" s="10">
        <v>2710193200</v>
      </c>
      <c r="W756" s="10" t="s">
        <v>604</v>
      </c>
      <c r="X756" s="10" t="s">
        <v>4246</v>
      </c>
      <c r="Y756" s="10" t="s">
        <v>604</v>
      </c>
      <c r="Z756" s="10" t="s">
        <v>604</v>
      </c>
      <c r="AA756" s="10" t="s">
        <v>4247</v>
      </c>
    </row>
    <row r="757" spans="1:28" s="14" customFormat="1" ht="13" x14ac:dyDescent="0.35">
      <c r="A757" s="10">
        <v>46610803</v>
      </c>
      <c r="B757" s="10">
        <v>803</v>
      </c>
      <c r="C757" s="11" t="s">
        <v>4250</v>
      </c>
      <c r="D757" s="11"/>
      <c r="E757" s="11"/>
      <c r="F757" s="11" t="s">
        <v>46</v>
      </c>
      <c r="G757" s="10" t="s">
        <v>1837</v>
      </c>
      <c r="H757" s="41" t="s">
        <v>48</v>
      </c>
      <c r="I757" s="41"/>
      <c r="J757" s="10"/>
      <c r="K757" s="10" t="s">
        <v>66</v>
      </c>
      <c r="L757" s="10" t="s">
        <v>67</v>
      </c>
      <c r="M757" s="13" t="s">
        <v>2577</v>
      </c>
      <c r="N757" s="10" t="s">
        <v>604</v>
      </c>
      <c r="O757" s="134"/>
      <c r="P757" s="15" t="s">
        <v>2577</v>
      </c>
      <c r="Q757" s="11"/>
      <c r="R757" s="10"/>
      <c r="S757" s="10" t="s">
        <v>536</v>
      </c>
      <c r="T757" s="10" t="s">
        <v>536</v>
      </c>
      <c r="U757" s="10" t="s">
        <v>2580</v>
      </c>
      <c r="V757" s="10">
        <v>3403190000</v>
      </c>
      <c r="W757" s="10" t="s">
        <v>604</v>
      </c>
      <c r="X757" s="10" t="s">
        <v>4251</v>
      </c>
      <c r="Y757" s="10" t="s">
        <v>604</v>
      </c>
      <c r="Z757" s="10" t="s">
        <v>604</v>
      </c>
      <c r="AA757" s="10" t="s">
        <v>4252</v>
      </c>
    </row>
    <row r="758" spans="1:28" s="14" customFormat="1" ht="13" x14ac:dyDescent="0.35">
      <c r="A758" s="10">
        <v>48563815</v>
      </c>
      <c r="B758" s="10">
        <v>815</v>
      </c>
      <c r="C758" s="11" t="s">
        <v>4253</v>
      </c>
      <c r="D758" s="11"/>
      <c r="E758" s="11"/>
      <c r="F758" s="11" t="s">
        <v>46</v>
      </c>
      <c r="G758" s="10" t="s">
        <v>163</v>
      </c>
      <c r="H758" s="41" t="s">
        <v>164</v>
      </c>
      <c r="I758" s="41"/>
      <c r="J758" s="10"/>
      <c r="K758" s="10" t="s">
        <v>66</v>
      </c>
      <c r="L758" s="10" t="s">
        <v>67</v>
      </c>
      <c r="M758" s="13" t="s">
        <v>2577</v>
      </c>
      <c r="N758" s="10" t="s">
        <v>604</v>
      </c>
      <c r="O758" s="134"/>
      <c r="P758" s="15" t="s">
        <v>2577</v>
      </c>
      <c r="Q758" s="11"/>
      <c r="R758" s="10"/>
      <c r="S758" s="10" t="s">
        <v>536</v>
      </c>
      <c r="T758" s="10" t="s">
        <v>536</v>
      </c>
      <c r="U758" s="10" t="s">
        <v>2580</v>
      </c>
      <c r="V758" s="10">
        <v>2710193200</v>
      </c>
      <c r="W758" s="10" t="s">
        <v>604</v>
      </c>
      <c r="X758" s="10" t="s">
        <v>604</v>
      </c>
      <c r="Y758" s="10" t="s">
        <v>604</v>
      </c>
      <c r="Z758" s="10" t="s">
        <v>604</v>
      </c>
      <c r="AA758" s="10" t="s">
        <v>2581</v>
      </c>
    </row>
    <row r="759" spans="1:28" s="14" customFormat="1" ht="13" x14ac:dyDescent="0.35">
      <c r="A759" s="10">
        <v>48563803</v>
      </c>
      <c r="B759" s="10">
        <v>803</v>
      </c>
      <c r="C759" s="11" t="s">
        <v>4254</v>
      </c>
      <c r="D759" s="11"/>
      <c r="E759" s="11"/>
      <c r="F759" s="11" t="s">
        <v>46</v>
      </c>
      <c r="G759" s="10" t="s">
        <v>1837</v>
      </c>
      <c r="H759" s="41" t="s">
        <v>48</v>
      </c>
      <c r="I759" s="41"/>
      <c r="J759" s="10"/>
      <c r="K759" s="10" t="s">
        <v>66</v>
      </c>
      <c r="L759" s="10" t="s">
        <v>67</v>
      </c>
      <c r="M759" s="13" t="s">
        <v>2577</v>
      </c>
      <c r="N759" s="10" t="s">
        <v>604</v>
      </c>
      <c r="O759" s="134"/>
      <c r="P759" s="15" t="s">
        <v>2577</v>
      </c>
      <c r="Q759" s="11"/>
      <c r="R759" s="10"/>
      <c r="S759" s="10" t="s">
        <v>536</v>
      </c>
      <c r="T759" s="10" t="s">
        <v>536</v>
      </c>
      <c r="U759" s="10" t="s">
        <v>2580</v>
      </c>
      <c r="V759" s="10">
        <v>2710193200</v>
      </c>
      <c r="W759" s="10" t="s">
        <v>604</v>
      </c>
      <c r="X759" s="10" t="s">
        <v>604</v>
      </c>
      <c r="Y759" s="10" t="s">
        <v>604</v>
      </c>
      <c r="Z759" s="10" t="s">
        <v>604</v>
      </c>
      <c r="AA759" s="10" t="s">
        <v>2581</v>
      </c>
    </row>
    <row r="760" spans="1:28" s="14" customFormat="1" ht="13" x14ac:dyDescent="0.35">
      <c r="A760" s="10">
        <v>48552803</v>
      </c>
      <c r="B760" s="10">
        <v>803</v>
      </c>
      <c r="C760" s="11" t="s">
        <v>4255</v>
      </c>
      <c r="D760" s="11"/>
      <c r="E760" s="11"/>
      <c r="F760" s="11" t="s">
        <v>46</v>
      </c>
      <c r="G760" s="10" t="s">
        <v>1837</v>
      </c>
      <c r="H760" s="41" t="s">
        <v>48</v>
      </c>
      <c r="I760" s="41"/>
      <c r="J760" s="10"/>
      <c r="K760" s="10" t="s">
        <v>66</v>
      </c>
      <c r="L760" s="10" t="s">
        <v>67</v>
      </c>
      <c r="M760" s="13" t="s">
        <v>2577</v>
      </c>
      <c r="N760" s="10" t="s">
        <v>604</v>
      </c>
      <c r="O760" s="134"/>
      <c r="P760" s="15" t="s">
        <v>2577</v>
      </c>
      <c r="Q760" s="11"/>
      <c r="R760" s="10"/>
      <c r="S760" s="10" t="s">
        <v>536</v>
      </c>
      <c r="T760" s="10" t="s">
        <v>536</v>
      </c>
      <c r="U760" s="10" t="s">
        <v>2580</v>
      </c>
      <c r="V760" s="10" t="s">
        <v>604</v>
      </c>
      <c r="W760" s="10" t="s">
        <v>604</v>
      </c>
      <c r="X760" s="10" t="s">
        <v>604</v>
      </c>
      <c r="Y760" s="10" t="s">
        <v>604</v>
      </c>
      <c r="Z760" s="10" t="s">
        <v>604</v>
      </c>
      <c r="AA760" s="10" t="s">
        <v>2581</v>
      </c>
    </row>
    <row r="761" spans="1:28" s="14" customFormat="1" ht="13" x14ac:dyDescent="0.35">
      <c r="A761" s="10">
        <v>52155888</v>
      </c>
      <c r="B761" s="10">
        <v>888</v>
      </c>
      <c r="C761" s="11" t="s">
        <v>4256</v>
      </c>
      <c r="D761" s="11"/>
      <c r="E761" s="11"/>
      <c r="F761" s="11" t="s">
        <v>216</v>
      </c>
      <c r="G761" s="10" t="s">
        <v>431</v>
      </c>
      <c r="H761" s="41" t="s">
        <v>48</v>
      </c>
      <c r="I761" s="41"/>
      <c r="J761" s="10"/>
      <c r="K761" s="10" t="s">
        <v>66</v>
      </c>
      <c r="L761" s="10" t="s">
        <v>67</v>
      </c>
      <c r="M761" s="13" t="s">
        <v>2577</v>
      </c>
      <c r="N761" s="10" t="s">
        <v>53</v>
      </c>
      <c r="O761" s="134"/>
      <c r="P761" s="15" t="s">
        <v>2577</v>
      </c>
      <c r="Q761" s="11"/>
      <c r="R761" s="10"/>
      <c r="S761" s="10">
        <v>52155988</v>
      </c>
      <c r="T761" s="10" t="s">
        <v>3301</v>
      </c>
      <c r="U761" s="10" t="s">
        <v>2594</v>
      </c>
      <c r="V761" s="10">
        <v>2710199900</v>
      </c>
      <c r="W761" s="10" t="s">
        <v>604</v>
      </c>
      <c r="X761" s="10" t="s">
        <v>3290</v>
      </c>
      <c r="Y761" s="10" t="s">
        <v>604</v>
      </c>
      <c r="Z761" s="10" t="s">
        <v>3292</v>
      </c>
      <c r="AA761" s="10" t="s">
        <v>4257</v>
      </c>
    </row>
    <row r="762" spans="1:28" s="14" customFormat="1" ht="13" x14ac:dyDescent="0.35">
      <c r="A762" s="10">
        <v>44120855</v>
      </c>
      <c r="B762" s="10">
        <v>855</v>
      </c>
      <c r="C762" s="11" t="s">
        <v>4258</v>
      </c>
      <c r="D762" s="11"/>
      <c r="E762" s="11"/>
      <c r="F762" s="11" t="s">
        <v>46</v>
      </c>
      <c r="G762" s="10" t="s">
        <v>163</v>
      </c>
      <c r="H762" s="41" t="s">
        <v>164</v>
      </c>
      <c r="I762" s="41"/>
      <c r="J762" s="10"/>
      <c r="K762" s="10" t="s">
        <v>66</v>
      </c>
      <c r="L762" s="10" t="s">
        <v>67</v>
      </c>
      <c r="M762" s="13" t="s">
        <v>2577</v>
      </c>
      <c r="N762" s="10" t="s">
        <v>604</v>
      </c>
      <c r="O762" s="134"/>
      <c r="P762" s="15" t="s">
        <v>2577</v>
      </c>
      <c r="Q762" s="11"/>
      <c r="R762" s="10"/>
      <c r="S762" s="10">
        <v>44523855</v>
      </c>
      <c r="T762" s="10" t="s">
        <v>2075</v>
      </c>
      <c r="U762" s="10" t="s">
        <v>2594</v>
      </c>
      <c r="V762" s="10">
        <v>2710193200</v>
      </c>
      <c r="W762" s="10" t="s">
        <v>604</v>
      </c>
      <c r="X762" s="10" t="s">
        <v>4259</v>
      </c>
      <c r="Y762" s="10" t="s">
        <v>604</v>
      </c>
      <c r="Z762" s="10" t="s">
        <v>604</v>
      </c>
      <c r="AA762" s="10" t="s">
        <v>4260</v>
      </c>
    </row>
    <row r="763" spans="1:28" s="14" customFormat="1" ht="13" x14ac:dyDescent="0.35">
      <c r="A763" s="10">
        <v>44120803</v>
      </c>
      <c r="B763" s="10">
        <v>803</v>
      </c>
      <c r="C763" s="11" t="s">
        <v>4261</v>
      </c>
      <c r="D763" s="11"/>
      <c r="E763" s="11"/>
      <c r="F763" s="11" t="s">
        <v>46</v>
      </c>
      <c r="G763" s="10" t="s">
        <v>1837</v>
      </c>
      <c r="H763" s="41" t="s">
        <v>48</v>
      </c>
      <c r="I763" s="41"/>
      <c r="J763" s="10"/>
      <c r="K763" s="10" t="s">
        <v>66</v>
      </c>
      <c r="L763" s="10" t="s">
        <v>67</v>
      </c>
      <c r="M763" s="13" t="s">
        <v>2577</v>
      </c>
      <c r="N763" s="10" t="s">
        <v>604</v>
      </c>
      <c r="O763" s="134"/>
      <c r="P763" s="15" t="s">
        <v>2577</v>
      </c>
      <c r="Q763" s="11"/>
      <c r="R763" s="10"/>
      <c r="S763" s="10">
        <v>44523809</v>
      </c>
      <c r="T763" s="10" t="s">
        <v>2079</v>
      </c>
      <c r="U763" s="10" t="s">
        <v>2594</v>
      </c>
      <c r="V763" s="10">
        <v>2710193200</v>
      </c>
      <c r="W763" s="10" t="s">
        <v>604</v>
      </c>
      <c r="X763" s="10" t="s">
        <v>4259</v>
      </c>
      <c r="Y763" s="10" t="s">
        <v>604</v>
      </c>
      <c r="Z763" s="10" t="s">
        <v>604</v>
      </c>
      <c r="AA763" s="10" t="s">
        <v>4260</v>
      </c>
    </row>
    <row r="764" spans="1:28" s="14" customFormat="1" ht="13" x14ac:dyDescent="0.35">
      <c r="A764" s="10">
        <v>45581801</v>
      </c>
      <c r="B764" s="10">
        <v>801</v>
      </c>
      <c r="C764" s="11" t="s">
        <v>4262</v>
      </c>
      <c r="D764" s="11"/>
      <c r="E764" s="11"/>
      <c r="F764" s="11" t="s">
        <v>46</v>
      </c>
      <c r="G764" s="10" t="s">
        <v>79</v>
      </c>
      <c r="H764" s="41" t="s">
        <v>79</v>
      </c>
      <c r="I764" s="41"/>
      <c r="J764" s="10"/>
      <c r="K764" s="10" t="s">
        <v>604</v>
      </c>
      <c r="L764" s="10" t="s">
        <v>67</v>
      </c>
      <c r="M764" s="13" t="s">
        <v>2577</v>
      </c>
      <c r="N764" s="10" t="s">
        <v>604</v>
      </c>
      <c r="O764" s="134"/>
      <c r="P764" s="15" t="s">
        <v>2577</v>
      </c>
      <c r="Q764" s="11"/>
      <c r="R764" s="10"/>
      <c r="S764" s="10" t="s">
        <v>536</v>
      </c>
      <c r="T764" s="10" t="s">
        <v>536</v>
      </c>
      <c r="U764" s="10" t="s">
        <v>2580</v>
      </c>
      <c r="V764" s="10" t="s">
        <v>604</v>
      </c>
      <c r="W764" s="10" t="s">
        <v>604</v>
      </c>
      <c r="X764" s="10" t="s">
        <v>604</v>
      </c>
      <c r="Y764" s="10" t="s">
        <v>604</v>
      </c>
      <c r="Z764" s="10" t="s">
        <v>604</v>
      </c>
      <c r="AA764" s="10" t="s">
        <v>2581</v>
      </c>
    </row>
    <row r="765" spans="1:28" s="14" customFormat="1" ht="13" x14ac:dyDescent="0.35">
      <c r="A765" s="10">
        <v>45581803</v>
      </c>
      <c r="B765" s="10">
        <v>803</v>
      </c>
      <c r="C765" s="11" t="s">
        <v>4263</v>
      </c>
      <c r="D765" s="11"/>
      <c r="E765" s="11"/>
      <c r="F765" s="11" t="s">
        <v>46</v>
      </c>
      <c r="G765" s="10" t="s">
        <v>1837</v>
      </c>
      <c r="H765" s="41" t="s">
        <v>48</v>
      </c>
      <c r="I765" s="41"/>
      <c r="J765" s="10"/>
      <c r="K765" s="10" t="s">
        <v>604</v>
      </c>
      <c r="L765" s="10" t="s">
        <v>67</v>
      </c>
      <c r="M765" s="13" t="s">
        <v>2577</v>
      </c>
      <c r="N765" s="10" t="s">
        <v>604</v>
      </c>
      <c r="O765" s="134"/>
      <c r="P765" s="15" t="s">
        <v>2577</v>
      </c>
      <c r="Q765" s="11"/>
      <c r="R765" s="10"/>
      <c r="S765" s="10" t="s">
        <v>536</v>
      </c>
      <c r="T765" s="10" t="s">
        <v>536</v>
      </c>
      <c r="U765" s="10" t="s">
        <v>2580</v>
      </c>
      <c r="V765" s="10" t="s">
        <v>604</v>
      </c>
      <c r="W765" s="10" t="s">
        <v>604</v>
      </c>
      <c r="X765" s="10" t="s">
        <v>604</v>
      </c>
      <c r="Y765" s="10" t="s">
        <v>604</v>
      </c>
      <c r="Z765" s="10" t="s">
        <v>604</v>
      </c>
      <c r="AA765" s="10" t="s">
        <v>2581</v>
      </c>
    </row>
    <row r="766" spans="1:28" s="14" customFormat="1" ht="13" x14ac:dyDescent="0.35">
      <c r="A766" s="10">
        <v>45054801</v>
      </c>
      <c r="B766" s="10">
        <v>801</v>
      </c>
      <c r="C766" s="11" t="s">
        <v>4264</v>
      </c>
      <c r="D766" s="11"/>
      <c r="E766" s="11"/>
      <c r="F766" s="11" t="s">
        <v>46</v>
      </c>
      <c r="G766" s="10" t="s">
        <v>79</v>
      </c>
      <c r="H766" s="41" t="s">
        <v>79</v>
      </c>
      <c r="I766" s="41"/>
      <c r="J766" s="10"/>
      <c r="K766" s="10" t="s">
        <v>66</v>
      </c>
      <c r="L766" s="10" t="s">
        <v>52</v>
      </c>
      <c r="M766" s="13" t="s">
        <v>2577</v>
      </c>
      <c r="N766" s="10" t="s">
        <v>604</v>
      </c>
      <c r="O766" s="134"/>
      <c r="P766" s="15" t="s">
        <v>2577</v>
      </c>
      <c r="Q766" s="11"/>
      <c r="R766" s="10"/>
      <c r="S766" s="10" t="s">
        <v>536</v>
      </c>
      <c r="T766" s="10" t="s">
        <v>536</v>
      </c>
      <c r="U766" s="10" t="s">
        <v>2580</v>
      </c>
      <c r="V766" s="10">
        <v>2710193200</v>
      </c>
      <c r="W766" s="10" t="s">
        <v>44</v>
      </c>
      <c r="X766" s="10" t="s">
        <v>4265</v>
      </c>
      <c r="Y766" s="10" t="s">
        <v>391</v>
      </c>
      <c r="Z766" s="10" t="s">
        <v>392</v>
      </c>
      <c r="AA766" s="10" t="s">
        <v>4266</v>
      </c>
    </row>
    <row r="767" spans="1:28" s="14" customFormat="1" ht="13" x14ac:dyDescent="0.35">
      <c r="A767" s="10">
        <v>45054803</v>
      </c>
      <c r="B767" s="10">
        <v>803</v>
      </c>
      <c r="C767" s="11" t="s">
        <v>4267</v>
      </c>
      <c r="D767" s="11"/>
      <c r="E767" s="11"/>
      <c r="F767" s="11" t="s">
        <v>46</v>
      </c>
      <c r="G767" s="10" t="s">
        <v>1837</v>
      </c>
      <c r="H767" s="41" t="s">
        <v>48</v>
      </c>
      <c r="I767" s="41"/>
      <c r="J767" s="10"/>
      <c r="K767" s="10" t="s">
        <v>66</v>
      </c>
      <c r="L767" s="10" t="s">
        <v>67</v>
      </c>
      <c r="M767" s="13" t="s">
        <v>2577</v>
      </c>
      <c r="N767" s="10" t="s">
        <v>604</v>
      </c>
      <c r="O767" s="134"/>
      <c r="P767" s="15" t="s">
        <v>2577</v>
      </c>
      <c r="Q767" s="11"/>
      <c r="R767" s="10"/>
      <c r="S767" s="10" t="s">
        <v>3629</v>
      </c>
      <c r="T767" s="10" t="s">
        <v>3629</v>
      </c>
      <c r="U767" s="10" t="s">
        <v>2580</v>
      </c>
      <c r="V767" s="10">
        <v>2710193200</v>
      </c>
      <c r="W767" s="10" t="s">
        <v>604</v>
      </c>
      <c r="X767" s="10" t="s">
        <v>4265</v>
      </c>
      <c r="Y767" s="10" t="s">
        <v>604</v>
      </c>
      <c r="Z767" s="10" t="s">
        <v>604</v>
      </c>
      <c r="AA767" s="10" t="s">
        <v>4268</v>
      </c>
    </row>
    <row r="768" spans="1:28" s="14" customFormat="1" ht="13" x14ac:dyDescent="0.35">
      <c r="A768" s="10">
        <v>43555856</v>
      </c>
      <c r="B768" s="10">
        <v>856</v>
      </c>
      <c r="C768" s="11" t="s">
        <v>4269</v>
      </c>
      <c r="D768" s="11"/>
      <c r="E768" s="11"/>
      <c r="F768" s="11" t="s">
        <v>46</v>
      </c>
      <c r="G768" s="10" t="s">
        <v>2634</v>
      </c>
      <c r="H768" s="41" t="s">
        <v>140</v>
      </c>
      <c r="I768" s="41" t="s">
        <v>709</v>
      </c>
      <c r="J768" s="10" t="s">
        <v>65</v>
      </c>
      <c r="K768" s="10" t="s">
        <v>66</v>
      </c>
      <c r="L768" s="10" t="s">
        <v>67</v>
      </c>
      <c r="M768" s="13" t="s">
        <v>2577</v>
      </c>
      <c r="N768" s="10" t="s">
        <v>53</v>
      </c>
      <c r="O768" s="134"/>
      <c r="P768" s="15" t="s">
        <v>2577</v>
      </c>
      <c r="Q768" s="11"/>
      <c r="R768" s="10"/>
      <c r="S768" s="10" t="s">
        <v>536</v>
      </c>
      <c r="T768" s="10" t="s">
        <v>536</v>
      </c>
      <c r="U768" s="10" t="s">
        <v>2580</v>
      </c>
      <c r="V768" s="10">
        <v>2710193200</v>
      </c>
      <c r="W768" s="10" t="s">
        <v>604</v>
      </c>
      <c r="X768" s="10" t="s">
        <v>604</v>
      </c>
      <c r="Y768" s="10" t="s">
        <v>604</v>
      </c>
      <c r="Z768" s="10" t="s">
        <v>604</v>
      </c>
      <c r="AA768" s="10" t="s">
        <v>2581</v>
      </c>
      <c r="AB768" s="14" t="s">
        <v>713</v>
      </c>
    </row>
    <row r="769" spans="1:28" s="14" customFormat="1" ht="13" x14ac:dyDescent="0.35">
      <c r="A769" s="10">
        <v>43555903</v>
      </c>
      <c r="B769" s="10">
        <v>903</v>
      </c>
      <c r="C769" s="11" t="s">
        <v>4270</v>
      </c>
      <c r="D769" s="11"/>
      <c r="E769" s="11"/>
      <c r="F769" s="11" t="s">
        <v>46</v>
      </c>
      <c r="G769" s="10" t="s">
        <v>2583</v>
      </c>
      <c r="H769" s="41" t="s">
        <v>364</v>
      </c>
      <c r="I769" s="41" t="s">
        <v>709</v>
      </c>
      <c r="J769" s="10" t="s">
        <v>65</v>
      </c>
      <c r="K769" s="10" t="s">
        <v>66</v>
      </c>
      <c r="L769" s="10" t="s">
        <v>67</v>
      </c>
      <c r="M769" s="13" t="s">
        <v>2577</v>
      </c>
      <c r="N769" s="10" t="s">
        <v>53</v>
      </c>
      <c r="O769" s="134"/>
      <c r="P769" s="15" t="s">
        <v>2577</v>
      </c>
      <c r="Q769" s="11"/>
      <c r="R769" s="10"/>
      <c r="S769" s="10" t="s">
        <v>536</v>
      </c>
      <c r="T769" s="10" t="s">
        <v>536</v>
      </c>
      <c r="U769" s="10" t="s">
        <v>2580</v>
      </c>
      <c r="V769" s="10">
        <v>2710193200</v>
      </c>
      <c r="W769" s="10" t="s">
        <v>604</v>
      </c>
      <c r="X769" s="10" t="s">
        <v>604</v>
      </c>
      <c r="Y769" s="10" t="s">
        <v>604</v>
      </c>
      <c r="Z769" s="10" t="s">
        <v>604</v>
      </c>
      <c r="AA769" s="10" t="s">
        <v>2581</v>
      </c>
      <c r="AB769" s="14" t="s">
        <v>713</v>
      </c>
    </row>
    <row r="770" spans="1:28" s="14" customFormat="1" ht="13" x14ac:dyDescent="0.35">
      <c r="A770" s="10">
        <v>43555829</v>
      </c>
      <c r="B770" s="10">
        <v>829</v>
      </c>
      <c r="C770" s="11" t="s">
        <v>4271</v>
      </c>
      <c r="D770" s="11"/>
      <c r="E770" s="11"/>
      <c r="F770" s="11" t="s">
        <v>46</v>
      </c>
      <c r="G770" s="10" t="s">
        <v>3639</v>
      </c>
      <c r="H770" s="41" t="s">
        <v>140</v>
      </c>
      <c r="I770" s="41" t="s">
        <v>709</v>
      </c>
      <c r="J770" s="10" t="s">
        <v>65</v>
      </c>
      <c r="K770" s="10" t="s">
        <v>66</v>
      </c>
      <c r="L770" s="10" t="s">
        <v>67</v>
      </c>
      <c r="M770" s="13" t="s">
        <v>2577</v>
      </c>
      <c r="N770" s="10" t="s">
        <v>53</v>
      </c>
      <c r="O770" s="134"/>
      <c r="P770" s="15" t="s">
        <v>2577</v>
      </c>
      <c r="Q770" s="11"/>
      <c r="R770" s="10"/>
      <c r="S770" s="10" t="s">
        <v>536</v>
      </c>
      <c r="T770" s="10" t="s">
        <v>536</v>
      </c>
      <c r="U770" s="10" t="s">
        <v>2580</v>
      </c>
      <c r="V770" s="10">
        <v>2710193200</v>
      </c>
      <c r="W770" s="10" t="s">
        <v>604</v>
      </c>
      <c r="X770" s="10" t="s">
        <v>604</v>
      </c>
      <c r="Y770" s="10" t="s">
        <v>604</v>
      </c>
      <c r="Z770" s="10" t="s">
        <v>604</v>
      </c>
      <c r="AA770" s="10" t="s">
        <v>2581</v>
      </c>
      <c r="AB770" s="14" t="s">
        <v>713</v>
      </c>
    </row>
    <row r="771" spans="1:28" s="14" customFormat="1" ht="13" x14ac:dyDescent="0.35">
      <c r="A771" s="10">
        <v>44104903</v>
      </c>
      <c r="B771" s="10">
        <v>903</v>
      </c>
      <c r="C771" s="11" t="s">
        <v>4272</v>
      </c>
      <c r="D771" s="11"/>
      <c r="E771" s="11"/>
      <c r="F771" s="11" t="s">
        <v>46</v>
      </c>
      <c r="G771" s="10" t="s">
        <v>2583</v>
      </c>
      <c r="H771" s="41" t="s">
        <v>364</v>
      </c>
      <c r="I771" s="41" t="s">
        <v>709</v>
      </c>
      <c r="J771" s="10" t="s">
        <v>65</v>
      </c>
      <c r="K771" s="10" t="s">
        <v>66</v>
      </c>
      <c r="L771" s="10" t="s">
        <v>67</v>
      </c>
      <c r="M771" s="13" t="s">
        <v>2577</v>
      </c>
      <c r="N771" s="10" t="s">
        <v>53</v>
      </c>
      <c r="O771" s="134"/>
      <c r="P771" s="15" t="s">
        <v>2577</v>
      </c>
      <c r="Q771" s="11"/>
      <c r="R771" s="10"/>
      <c r="S771" s="10" t="s">
        <v>536</v>
      </c>
      <c r="T771" s="10" t="s">
        <v>536</v>
      </c>
      <c r="U771" s="10" t="s">
        <v>2580</v>
      </c>
      <c r="V771" s="10" t="s">
        <v>604</v>
      </c>
      <c r="W771" s="10" t="s">
        <v>604</v>
      </c>
      <c r="X771" s="10" t="s">
        <v>604</v>
      </c>
      <c r="Y771" s="10" t="s">
        <v>604</v>
      </c>
      <c r="Z771" s="10" t="s">
        <v>604</v>
      </c>
      <c r="AA771" s="10" t="s">
        <v>2581</v>
      </c>
      <c r="AB771" s="14" t="s">
        <v>713</v>
      </c>
    </row>
    <row r="772" spans="1:28" s="14" customFormat="1" ht="13" x14ac:dyDescent="0.35">
      <c r="A772" s="10">
        <v>44154849</v>
      </c>
      <c r="B772" s="10">
        <v>849</v>
      </c>
      <c r="C772" s="11" t="s">
        <v>4273</v>
      </c>
      <c r="D772" s="11"/>
      <c r="E772" s="11"/>
      <c r="F772" s="11" t="s">
        <v>46</v>
      </c>
      <c r="G772" s="10" t="s">
        <v>3279</v>
      </c>
      <c r="H772" s="41" t="s">
        <v>140</v>
      </c>
      <c r="I772" s="41" t="s">
        <v>709</v>
      </c>
      <c r="J772" s="10" t="s">
        <v>65</v>
      </c>
      <c r="K772" s="10" t="s">
        <v>51</v>
      </c>
      <c r="L772" s="10" t="s">
        <v>67</v>
      </c>
      <c r="M772" s="13" t="s">
        <v>2577</v>
      </c>
      <c r="N772" s="10" t="s">
        <v>53</v>
      </c>
      <c r="O772" s="134"/>
      <c r="P772" s="15" t="s">
        <v>2577</v>
      </c>
      <c r="Q772" s="11"/>
      <c r="R772" s="10"/>
      <c r="S772" s="10" t="s">
        <v>536</v>
      </c>
      <c r="T772" s="10" t="s">
        <v>536</v>
      </c>
      <c r="U772" s="10" t="s">
        <v>2580</v>
      </c>
      <c r="V772" s="10" t="s">
        <v>604</v>
      </c>
      <c r="W772" s="10" t="s">
        <v>2582</v>
      </c>
      <c r="X772" s="10" t="s">
        <v>604</v>
      </c>
      <c r="Y772" s="10" t="s">
        <v>604</v>
      </c>
      <c r="Z772" s="10" t="s">
        <v>604</v>
      </c>
      <c r="AA772" s="10" t="s">
        <v>2581</v>
      </c>
      <c r="AB772" s="14" t="s">
        <v>713</v>
      </c>
    </row>
    <row r="773" spans="1:28" s="14" customFormat="1" ht="13" x14ac:dyDescent="0.35">
      <c r="A773" s="10">
        <v>43530909</v>
      </c>
      <c r="B773" s="10">
        <v>909</v>
      </c>
      <c r="C773" s="11" t="s">
        <v>4274</v>
      </c>
      <c r="D773" s="11"/>
      <c r="E773" s="11"/>
      <c r="F773" s="11" t="s">
        <v>46</v>
      </c>
      <c r="G773" s="10" t="s">
        <v>735</v>
      </c>
      <c r="H773" s="41" t="s">
        <v>63</v>
      </c>
      <c r="I773" s="41" t="s">
        <v>709</v>
      </c>
      <c r="J773" s="10" t="s">
        <v>65</v>
      </c>
      <c r="K773" s="10" t="s">
        <v>51</v>
      </c>
      <c r="L773" s="10" t="s">
        <v>67</v>
      </c>
      <c r="M773" s="13" t="s">
        <v>2577</v>
      </c>
      <c r="N773" s="10" t="s">
        <v>604</v>
      </c>
      <c r="O773" s="134"/>
      <c r="P773" s="15" t="s">
        <v>2577</v>
      </c>
      <c r="Q773" s="11"/>
      <c r="R773" s="10"/>
      <c r="S773" s="10" t="s">
        <v>536</v>
      </c>
      <c r="T773" s="10" t="s">
        <v>536</v>
      </c>
      <c r="U773" s="10" t="s">
        <v>2580</v>
      </c>
      <c r="V773" s="10">
        <v>2710193200</v>
      </c>
      <c r="W773" s="10" t="s">
        <v>2582</v>
      </c>
      <c r="X773" s="10" t="s">
        <v>4275</v>
      </c>
      <c r="Y773" s="10" t="s">
        <v>604</v>
      </c>
      <c r="Z773" s="10" t="s">
        <v>604</v>
      </c>
      <c r="AA773" s="10" t="s">
        <v>4276</v>
      </c>
      <c r="AB773" s="14" t="s">
        <v>713</v>
      </c>
    </row>
    <row r="774" spans="1:28" s="14" customFormat="1" ht="13" x14ac:dyDescent="0.35">
      <c r="A774" s="10">
        <v>43530849</v>
      </c>
      <c r="B774" s="10">
        <v>849</v>
      </c>
      <c r="C774" s="11" t="s">
        <v>4277</v>
      </c>
      <c r="D774" s="11"/>
      <c r="E774" s="11"/>
      <c r="F774" s="11" t="s">
        <v>46</v>
      </c>
      <c r="G774" s="10" t="s">
        <v>47</v>
      </c>
      <c r="H774" s="41" t="s">
        <v>48</v>
      </c>
      <c r="I774" s="41" t="s">
        <v>709</v>
      </c>
      <c r="J774" s="10" t="s">
        <v>65</v>
      </c>
      <c r="K774" s="10" t="s">
        <v>51</v>
      </c>
      <c r="L774" s="10" t="s">
        <v>67</v>
      </c>
      <c r="M774" s="13" t="s">
        <v>2577</v>
      </c>
      <c r="N774" s="10" t="s">
        <v>604</v>
      </c>
      <c r="O774" s="134"/>
      <c r="P774" s="15" t="s">
        <v>2577</v>
      </c>
      <c r="Q774" s="11"/>
      <c r="R774" s="10"/>
      <c r="S774" s="10" t="s">
        <v>536</v>
      </c>
      <c r="T774" s="10" t="s">
        <v>536</v>
      </c>
      <c r="U774" s="10" t="s">
        <v>2580</v>
      </c>
      <c r="V774" s="10">
        <v>2710193200</v>
      </c>
      <c r="W774" s="10" t="s">
        <v>2582</v>
      </c>
      <c r="X774" s="10" t="s">
        <v>4275</v>
      </c>
      <c r="Y774" s="10" t="s">
        <v>604</v>
      </c>
      <c r="Z774" s="10" t="s">
        <v>604</v>
      </c>
      <c r="AA774" s="10" t="s">
        <v>4276</v>
      </c>
      <c r="AB774" s="14" t="s">
        <v>713</v>
      </c>
    </row>
    <row r="775" spans="1:28" s="14" customFormat="1" ht="13" x14ac:dyDescent="0.35">
      <c r="A775" s="10">
        <v>43465801</v>
      </c>
      <c r="B775" s="10">
        <v>801</v>
      </c>
      <c r="C775" s="11" t="s">
        <v>4278</v>
      </c>
      <c r="D775" s="11"/>
      <c r="E775" s="11"/>
      <c r="F775" s="11" t="s">
        <v>46</v>
      </c>
      <c r="G775" s="10" t="s">
        <v>79</v>
      </c>
      <c r="H775" s="41" t="s">
        <v>79</v>
      </c>
      <c r="I775" s="41" t="s">
        <v>709</v>
      </c>
      <c r="J775" s="10" t="s">
        <v>65</v>
      </c>
      <c r="K775" s="10" t="s">
        <v>66</v>
      </c>
      <c r="L775" s="10" t="s">
        <v>67</v>
      </c>
      <c r="M775" s="13" t="s">
        <v>2577</v>
      </c>
      <c r="N775" s="10" t="s">
        <v>53</v>
      </c>
      <c r="O775" s="134"/>
      <c r="P775" s="15" t="s">
        <v>2577</v>
      </c>
      <c r="Q775" s="11"/>
      <c r="R775" s="10"/>
      <c r="S775" s="10" t="s">
        <v>536</v>
      </c>
      <c r="T775" s="10" t="s">
        <v>536</v>
      </c>
      <c r="U775" s="10" t="s">
        <v>2580</v>
      </c>
      <c r="V775" s="10" t="s">
        <v>604</v>
      </c>
      <c r="W775" s="10" t="s">
        <v>44</v>
      </c>
      <c r="X775" s="10" t="s">
        <v>604</v>
      </c>
      <c r="Y775" s="10" t="s">
        <v>604</v>
      </c>
      <c r="Z775" s="10" t="s">
        <v>604</v>
      </c>
      <c r="AA775" s="10" t="s">
        <v>2581</v>
      </c>
      <c r="AB775" s="14" t="s">
        <v>713</v>
      </c>
    </row>
    <row r="776" spans="1:28" s="14" customFormat="1" ht="13" x14ac:dyDescent="0.35">
      <c r="A776" s="10">
        <v>43300905</v>
      </c>
      <c r="B776" s="10">
        <v>905</v>
      </c>
      <c r="C776" s="11" t="s">
        <v>4279</v>
      </c>
      <c r="D776" s="11"/>
      <c r="E776" s="11"/>
      <c r="F776" s="11" t="s">
        <v>46</v>
      </c>
      <c r="G776" s="10" t="s">
        <v>735</v>
      </c>
      <c r="H776" s="41" t="s">
        <v>63</v>
      </c>
      <c r="I776" s="41" t="s">
        <v>709</v>
      </c>
      <c r="J776" s="10" t="s">
        <v>65</v>
      </c>
      <c r="K776" s="10" t="s">
        <v>66</v>
      </c>
      <c r="L776" s="10" t="s">
        <v>67</v>
      </c>
      <c r="M776" s="13" t="s">
        <v>2577</v>
      </c>
      <c r="N776" s="10" t="s">
        <v>53</v>
      </c>
      <c r="O776" s="134"/>
      <c r="P776" s="15" t="s">
        <v>2577</v>
      </c>
      <c r="Q776" s="11"/>
      <c r="R776" s="10"/>
      <c r="S776" s="10" t="s">
        <v>536</v>
      </c>
      <c r="T776" s="10" t="s">
        <v>536</v>
      </c>
      <c r="U776" s="10" t="s">
        <v>2580</v>
      </c>
      <c r="V776" s="10">
        <v>2710193200</v>
      </c>
      <c r="W776" s="10" t="s">
        <v>604</v>
      </c>
      <c r="X776" s="10" t="s">
        <v>3310</v>
      </c>
      <c r="Y776" s="10" t="s">
        <v>604</v>
      </c>
      <c r="Z776" s="10" t="s">
        <v>604</v>
      </c>
      <c r="AA776" s="10" t="s">
        <v>3311</v>
      </c>
      <c r="AB776" s="14" t="s">
        <v>713</v>
      </c>
    </row>
    <row r="777" spans="1:28" s="14" customFormat="1" ht="13" x14ac:dyDescent="0.35">
      <c r="A777" s="10">
        <v>43300803</v>
      </c>
      <c r="B777" s="10">
        <v>803</v>
      </c>
      <c r="C777" s="11" t="s">
        <v>4280</v>
      </c>
      <c r="D777" s="11"/>
      <c r="E777" s="11"/>
      <c r="F777" s="11" t="s">
        <v>46</v>
      </c>
      <c r="G777" s="10" t="s">
        <v>1837</v>
      </c>
      <c r="H777" s="41" t="s">
        <v>48</v>
      </c>
      <c r="I777" s="41" t="s">
        <v>709</v>
      </c>
      <c r="J777" s="10" t="s">
        <v>65</v>
      </c>
      <c r="K777" s="10" t="s">
        <v>66</v>
      </c>
      <c r="L777" s="10" t="s">
        <v>67</v>
      </c>
      <c r="M777" s="13" t="s">
        <v>2577</v>
      </c>
      <c r="N777" s="10" t="s">
        <v>53</v>
      </c>
      <c r="O777" s="134"/>
      <c r="P777" s="15" t="s">
        <v>2577</v>
      </c>
      <c r="Q777" s="11"/>
      <c r="R777" s="10"/>
      <c r="S777" s="10" t="s">
        <v>536</v>
      </c>
      <c r="T777" s="10" t="s">
        <v>536</v>
      </c>
      <c r="U777" s="10" t="s">
        <v>2580</v>
      </c>
      <c r="V777" s="10">
        <v>2710193200</v>
      </c>
      <c r="W777" s="10" t="s">
        <v>604</v>
      </c>
      <c r="X777" s="10" t="s">
        <v>3310</v>
      </c>
      <c r="Y777" s="10" t="s">
        <v>604</v>
      </c>
      <c r="Z777" s="10" t="s">
        <v>604</v>
      </c>
      <c r="AA777" s="10" t="s">
        <v>3311</v>
      </c>
      <c r="AB777" s="14" t="s">
        <v>713</v>
      </c>
    </row>
    <row r="778" spans="1:28" s="14" customFormat="1" ht="13" x14ac:dyDescent="0.35">
      <c r="A778" s="10">
        <v>43310803</v>
      </c>
      <c r="B778" s="10">
        <v>803</v>
      </c>
      <c r="C778" s="11" t="s">
        <v>4281</v>
      </c>
      <c r="D778" s="11"/>
      <c r="E778" s="11"/>
      <c r="F778" s="11" t="s">
        <v>46</v>
      </c>
      <c r="G778" s="10" t="s">
        <v>1837</v>
      </c>
      <c r="H778" s="41" t="s">
        <v>48</v>
      </c>
      <c r="I778" s="41" t="s">
        <v>709</v>
      </c>
      <c r="J778" s="10" t="s">
        <v>65</v>
      </c>
      <c r="K778" s="10" t="s">
        <v>66</v>
      </c>
      <c r="L778" s="10" t="s">
        <v>67</v>
      </c>
      <c r="M778" s="13" t="s">
        <v>2577</v>
      </c>
      <c r="N778" s="10" t="s">
        <v>53</v>
      </c>
      <c r="O778" s="134"/>
      <c r="P778" s="15" t="s">
        <v>2577</v>
      </c>
      <c r="Q778" s="11"/>
      <c r="R778" s="10"/>
      <c r="S778" s="10">
        <v>43310809</v>
      </c>
      <c r="T778" s="10" t="s">
        <v>3348</v>
      </c>
      <c r="U778" s="10" t="s">
        <v>2594</v>
      </c>
      <c r="V778" s="10">
        <v>2710193200</v>
      </c>
      <c r="W778" s="10" t="s">
        <v>604</v>
      </c>
      <c r="X778" s="10" t="s">
        <v>3344</v>
      </c>
      <c r="Y778" s="10" t="s">
        <v>604</v>
      </c>
      <c r="Z778" s="10" t="s">
        <v>604</v>
      </c>
      <c r="AA778" s="10" t="s">
        <v>4282</v>
      </c>
      <c r="AB778" s="14" t="s">
        <v>713</v>
      </c>
    </row>
    <row r="779" spans="1:28" s="14" customFormat="1" ht="13" x14ac:dyDescent="0.35">
      <c r="A779" s="10">
        <v>43500907</v>
      </c>
      <c r="B779" s="10">
        <v>907</v>
      </c>
      <c r="C779" s="11" t="s">
        <v>4283</v>
      </c>
      <c r="D779" s="11"/>
      <c r="E779" s="11"/>
      <c r="F779" s="11" t="s">
        <v>46</v>
      </c>
      <c r="G779" s="10" t="s">
        <v>2583</v>
      </c>
      <c r="H779" s="41" t="s">
        <v>364</v>
      </c>
      <c r="I779" s="41" t="s">
        <v>709</v>
      </c>
      <c r="J779" s="10" t="s">
        <v>65</v>
      </c>
      <c r="K779" s="10" t="s">
        <v>66</v>
      </c>
      <c r="L779" s="10" t="s">
        <v>52</v>
      </c>
      <c r="M779" s="13" t="s">
        <v>2577</v>
      </c>
      <c r="N779" s="10" t="s">
        <v>53</v>
      </c>
      <c r="O779" s="134"/>
      <c r="P779" s="15" t="s">
        <v>2577</v>
      </c>
      <c r="Q779" s="11"/>
      <c r="R779" s="10"/>
      <c r="S779" s="10">
        <v>43507907</v>
      </c>
      <c r="T779" s="10" t="s">
        <v>3371</v>
      </c>
      <c r="U779" s="10" t="s">
        <v>2594</v>
      </c>
      <c r="V779" s="10">
        <v>2710193200</v>
      </c>
      <c r="W779" s="10" t="s">
        <v>604</v>
      </c>
      <c r="X779" s="10" t="s">
        <v>3366</v>
      </c>
      <c r="Y779" s="10" t="s">
        <v>3358</v>
      </c>
      <c r="Z779" s="10" t="s">
        <v>73</v>
      </c>
      <c r="AA779" s="10" t="s">
        <v>3372</v>
      </c>
      <c r="AB779" s="14" t="s">
        <v>713</v>
      </c>
    </row>
    <row r="780" spans="1:28" s="14" customFormat="1" ht="13" x14ac:dyDescent="0.35">
      <c r="A780" s="10">
        <v>43500803</v>
      </c>
      <c r="B780" s="10">
        <v>803</v>
      </c>
      <c r="C780" s="11" t="s">
        <v>4284</v>
      </c>
      <c r="D780" s="11"/>
      <c r="E780" s="11"/>
      <c r="F780" s="11" t="s">
        <v>46</v>
      </c>
      <c r="G780" s="10" t="s">
        <v>1837</v>
      </c>
      <c r="H780" s="41" t="s">
        <v>48</v>
      </c>
      <c r="I780" s="41" t="s">
        <v>709</v>
      </c>
      <c r="J780" s="10" t="s">
        <v>65</v>
      </c>
      <c r="K780" s="10" t="s">
        <v>66</v>
      </c>
      <c r="L780" s="10" t="s">
        <v>67</v>
      </c>
      <c r="M780" s="13" t="s">
        <v>2577</v>
      </c>
      <c r="N780" s="10" t="s">
        <v>53</v>
      </c>
      <c r="O780" s="134"/>
      <c r="P780" s="15" t="s">
        <v>2577</v>
      </c>
      <c r="Q780" s="11"/>
      <c r="R780" s="10"/>
      <c r="S780" s="10">
        <v>43500809</v>
      </c>
      <c r="T780" s="10" t="s">
        <v>3373</v>
      </c>
      <c r="U780" s="10" t="s">
        <v>2594</v>
      </c>
      <c r="V780" s="10">
        <v>2710193200</v>
      </c>
      <c r="W780" s="10" t="s">
        <v>604</v>
      </c>
      <c r="X780" s="10" t="s">
        <v>3366</v>
      </c>
      <c r="Y780" s="10" t="s">
        <v>604</v>
      </c>
      <c r="Z780" s="10" t="s">
        <v>604</v>
      </c>
      <c r="AA780" s="10" t="s">
        <v>4285</v>
      </c>
      <c r="AB780" s="14" t="s">
        <v>713</v>
      </c>
    </row>
    <row r="781" spans="1:28" s="14" customFormat="1" ht="13" x14ac:dyDescent="0.35">
      <c r="A781" s="10">
        <v>43501905</v>
      </c>
      <c r="B781" s="10">
        <v>905</v>
      </c>
      <c r="C781" s="11" t="s">
        <v>4286</v>
      </c>
      <c r="D781" s="11"/>
      <c r="E781" s="11"/>
      <c r="F781" s="11" t="s">
        <v>46</v>
      </c>
      <c r="G781" s="10" t="s">
        <v>735</v>
      </c>
      <c r="H781" s="41" t="s">
        <v>63</v>
      </c>
      <c r="I781" s="41" t="s">
        <v>709</v>
      </c>
      <c r="J781" s="10" t="s">
        <v>65</v>
      </c>
      <c r="K781" s="10" t="s">
        <v>66</v>
      </c>
      <c r="L781" s="10" t="s">
        <v>67</v>
      </c>
      <c r="M781" s="13" t="s">
        <v>2577</v>
      </c>
      <c r="N781" s="10" t="s">
        <v>53</v>
      </c>
      <c r="O781" s="134"/>
      <c r="P781" s="15" t="s">
        <v>2577</v>
      </c>
      <c r="Q781" s="11"/>
      <c r="R781" s="10"/>
      <c r="S781" s="10" t="s">
        <v>536</v>
      </c>
      <c r="T781" s="10" t="s">
        <v>536</v>
      </c>
      <c r="U781" s="10" t="s">
        <v>2580</v>
      </c>
      <c r="V781" s="10">
        <v>2710193200</v>
      </c>
      <c r="W781" s="10" t="s">
        <v>604</v>
      </c>
      <c r="X781" s="10" t="s">
        <v>4287</v>
      </c>
      <c r="Y781" s="10" t="s">
        <v>604</v>
      </c>
      <c r="Z781" s="10" t="s">
        <v>604</v>
      </c>
      <c r="AA781" s="10" t="s">
        <v>4288</v>
      </c>
      <c r="AB781" s="14" t="s">
        <v>713</v>
      </c>
    </row>
    <row r="782" spans="1:28" s="14" customFormat="1" ht="13" x14ac:dyDescent="0.35">
      <c r="A782" s="10">
        <v>43501853</v>
      </c>
      <c r="B782" s="10">
        <v>853</v>
      </c>
      <c r="C782" s="11" t="s">
        <v>4289</v>
      </c>
      <c r="D782" s="11"/>
      <c r="E782" s="11"/>
      <c r="F782" s="11" t="s">
        <v>46</v>
      </c>
      <c r="G782" s="10" t="s">
        <v>2634</v>
      </c>
      <c r="H782" s="41" t="s">
        <v>140</v>
      </c>
      <c r="I782" s="41" t="s">
        <v>709</v>
      </c>
      <c r="J782" s="10" t="s">
        <v>65</v>
      </c>
      <c r="K782" s="10" t="s">
        <v>66</v>
      </c>
      <c r="L782" s="10" t="s">
        <v>67</v>
      </c>
      <c r="M782" s="13" t="s">
        <v>2577</v>
      </c>
      <c r="N782" s="10" t="s">
        <v>53</v>
      </c>
      <c r="O782" s="134"/>
      <c r="P782" s="15" t="s">
        <v>2577</v>
      </c>
      <c r="Q782" s="11"/>
      <c r="R782" s="10"/>
      <c r="S782" s="10" t="s">
        <v>536</v>
      </c>
      <c r="T782" s="10" t="s">
        <v>536</v>
      </c>
      <c r="U782" s="10" t="s">
        <v>2580</v>
      </c>
      <c r="V782" s="10">
        <v>2710193200</v>
      </c>
      <c r="W782" s="10" t="s">
        <v>604</v>
      </c>
      <c r="X782" s="10" t="s">
        <v>4287</v>
      </c>
      <c r="Y782" s="10" t="s">
        <v>604</v>
      </c>
      <c r="Z782" s="10" t="s">
        <v>604</v>
      </c>
      <c r="AA782" s="10" t="s">
        <v>4288</v>
      </c>
      <c r="AB782" s="14" t="s">
        <v>713</v>
      </c>
    </row>
    <row r="783" spans="1:28" s="14" customFormat="1" ht="13" x14ac:dyDescent="0.35">
      <c r="A783" s="10">
        <v>43501907</v>
      </c>
      <c r="B783" s="10">
        <v>907</v>
      </c>
      <c r="C783" s="11" t="s">
        <v>4290</v>
      </c>
      <c r="D783" s="11"/>
      <c r="E783" s="11"/>
      <c r="F783" s="11" t="s">
        <v>46</v>
      </c>
      <c r="G783" s="10" t="s">
        <v>2583</v>
      </c>
      <c r="H783" s="41" t="s">
        <v>364</v>
      </c>
      <c r="I783" s="41" t="s">
        <v>709</v>
      </c>
      <c r="J783" s="10" t="s">
        <v>65</v>
      </c>
      <c r="K783" s="10" t="s">
        <v>66</v>
      </c>
      <c r="L783" s="10" t="s">
        <v>67</v>
      </c>
      <c r="M783" s="13" t="s">
        <v>2577</v>
      </c>
      <c r="N783" s="10" t="s">
        <v>53</v>
      </c>
      <c r="O783" s="134"/>
      <c r="P783" s="15" t="s">
        <v>2577</v>
      </c>
      <c r="Q783" s="11"/>
      <c r="R783" s="10"/>
      <c r="S783" s="10" t="s">
        <v>536</v>
      </c>
      <c r="T783" s="10" t="s">
        <v>536</v>
      </c>
      <c r="U783" s="10" t="s">
        <v>2580</v>
      </c>
      <c r="V783" s="10">
        <v>2710193200</v>
      </c>
      <c r="W783" s="10" t="s">
        <v>604</v>
      </c>
      <c r="X783" s="10" t="s">
        <v>4287</v>
      </c>
      <c r="Y783" s="10" t="s">
        <v>604</v>
      </c>
      <c r="Z783" s="10" t="s">
        <v>604</v>
      </c>
      <c r="AA783" s="10" t="s">
        <v>4288</v>
      </c>
      <c r="AB783" s="14" t="s">
        <v>713</v>
      </c>
    </row>
    <row r="784" spans="1:28" s="14" customFormat="1" ht="13" x14ac:dyDescent="0.35">
      <c r="A784" s="10">
        <v>43501803</v>
      </c>
      <c r="B784" s="10">
        <v>803</v>
      </c>
      <c r="C784" s="11" t="s">
        <v>4291</v>
      </c>
      <c r="D784" s="11"/>
      <c r="E784" s="11"/>
      <c r="F784" s="11" t="s">
        <v>46</v>
      </c>
      <c r="G784" s="10" t="s">
        <v>1837</v>
      </c>
      <c r="H784" s="41" t="s">
        <v>48</v>
      </c>
      <c r="I784" s="41" t="s">
        <v>709</v>
      </c>
      <c r="J784" s="10" t="s">
        <v>65</v>
      </c>
      <c r="K784" s="10" t="s">
        <v>66</v>
      </c>
      <c r="L784" s="10" t="s">
        <v>67</v>
      </c>
      <c r="M784" s="13" t="s">
        <v>2577</v>
      </c>
      <c r="N784" s="10" t="s">
        <v>53</v>
      </c>
      <c r="O784" s="134"/>
      <c r="P784" s="15" t="s">
        <v>2577</v>
      </c>
      <c r="Q784" s="11"/>
      <c r="R784" s="10"/>
      <c r="S784" s="10" t="s">
        <v>536</v>
      </c>
      <c r="T784" s="10" t="s">
        <v>536</v>
      </c>
      <c r="U784" s="10" t="s">
        <v>2580</v>
      </c>
      <c r="V784" s="10">
        <v>2710193200</v>
      </c>
      <c r="W784" s="10" t="s">
        <v>604</v>
      </c>
      <c r="X784" s="10" t="s">
        <v>4287</v>
      </c>
      <c r="Y784" s="10" t="s">
        <v>604</v>
      </c>
      <c r="Z784" s="10" t="s">
        <v>604</v>
      </c>
      <c r="AA784" s="10" t="s">
        <v>4288</v>
      </c>
      <c r="AB784" s="14" t="s">
        <v>713</v>
      </c>
    </row>
    <row r="785" spans="1:28" s="14" customFormat="1" ht="13" x14ac:dyDescent="0.35">
      <c r="A785" s="10">
        <v>43504905</v>
      </c>
      <c r="B785" s="10">
        <v>905</v>
      </c>
      <c r="C785" s="11" t="s">
        <v>4292</v>
      </c>
      <c r="D785" s="11"/>
      <c r="E785" s="11"/>
      <c r="F785" s="11" t="s">
        <v>46</v>
      </c>
      <c r="G785" s="10" t="s">
        <v>735</v>
      </c>
      <c r="H785" s="41" t="s">
        <v>63</v>
      </c>
      <c r="I785" s="41" t="s">
        <v>709</v>
      </c>
      <c r="J785" s="10" t="s">
        <v>65</v>
      </c>
      <c r="K785" s="10" t="s">
        <v>66</v>
      </c>
      <c r="L785" s="10" t="s">
        <v>52</v>
      </c>
      <c r="M785" s="13" t="s">
        <v>2577</v>
      </c>
      <c r="N785" s="10" t="s">
        <v>92</v>
      </c>
      <c r="O785" s="134"/>
      <c r="P785" s="15" t="s">
        <v>2577</v>
      </c>
      <c r="Q785" s="11"/>
      <c r="R785" s="10"/>
      <c r="S785" s="10">
        <v>45308905</v>
      </c>
      <c r="T785" s="10" t="s">
        <v>3399</v>
      </c>
      <c r="U785" s="10" t="s">
        <v>2594</v>
      </c>
      <c r="V785" s="10">
        <v>2710193200</v>
      </c>
      <c r="W785" s="10" t="s">
        <v>604</v>
      </c>
      <c r="X785" s="10" t="s">
        <v>737</v>
      </c>
      <c r="Y785" s="10" t="s">
        <v>72</v>
      </c>
      <c r="Z785" s="10" t="s">
        <v>73</v>
      </c>
      <c r="AA785" s="10" t="s">
        <v>738</v>
      </c>
      <c r="AB785" s="14" t="s">
        <v>713</v>
      </c>
    </row>
    <row r="786" spans="1:28" s="14" customFormat="1" ht="13" x14ac:dyDescent="0.35">
      <c r="A786" s="10">
        <v>43504907</v>
      </c>
      <c r="B786" s="10">
        <v>907</v>
      </c>
      <c r="C786" s="11" t="s">
        <v>4293</v>
      </c>
      <c r="D786" s="11"/>
      <c r="E786" s="11"/>
      <c r="F786" s="11" t="s">
        <v>46</v>
      </c>
      <c r="G786" s="10" t="s">
        <v>2583</v>
      </c>
      <c r="H786" s="41" t="s">
        <v>364</v>
      </c>
      <c r="I786" s="41" t="s">
        <v>709</v>
      </c>
      <c r="J786" s="10" t="s">
        <v>65</v>
      </c>
      <c r="K786" s="10" t="s">
        <v>66</v>
      </c>
      <c r="L786" s="10" t="s">
        <v>52</v>
      </c>
      <c r="M786" s="13" t="s">
        <v>2577</v>
      </c>
      <c r="N786" s="10" t="s">
        <v>92</v>
      </c>
      <c r="O786" s="134"/>
      <c r="P786" s="15" t="s">
        <v>2577</v>
      </c>
      <c r="Q786" s="11"/>
      <c r="R786" s="10"/>
      <c r="S786" s="10">
        <v>45308907</v>
      </c>
      <c r="T786" s="10" t="s">
        <v>3400</v>
      </c>
      <c r="U786" s="10" t="s">
        <v>2594</v>
      </c>
      <c r="V786" s="10">
        <v>2710193200</v>
      </c>
      <c r="W786" s="10" t="s">
        <v>604</v>
      </c>
      <c r="X786" s="10" t="s">
        <v>737</v>
      </c>
      <c r="Y786" s="10" t="s">
        <v>3358</v>
      </c>
      <c r="Z786" s="10" t="s">
        <v>73</v>
      </c>
      <c r="AA786" s="10" t="s">
        <v>3401</v>
      </c>
      <c r="AB786" s="14" t="s">
        <v>713</v>
      </c>
    </row>
    <row r="787" spans="1:28" s="14" customFormat="1" ht="13" x14ac:dyDescent="0.35">
      <c r="A787" s="10">
        <v>43504803</v>
      </c>
      <c r="B787" s="10">
        <v>803</v>
      </c>
      <c r="C787" s="11" t="s">
        <v>4294</v>
      </c>
      <c r="D787" s="11"/>
      <c r="E787" s="11"/>
      <c r="F787" s="11" t="s">
        <v>46</v>
      </c>
      <c r="G787" s="10" t="s">
        <v>1837</v>
      </c>
      <c r="H787" s="41" t="s">
        <v>48</v>
      </c>
      <c r="I787" s="41" t="s">
        <v>709</v>
      </c>
      <c r="J787" s="10" t="s">
        <v>65</v>
      </c>
      <c r="K787" s="10" t="s">
        <v>66</v>
      </c>
      <c r="L787" s="10" t="s">
        <v>67</v>
      </c>
      <c r="M787" s="13" t="s">
        <v>2577</v>
      </c>
      <c r="N787" s="10" t="s">
        <v>92</v>
      </c>
      <c r="O787" s="134"/>
      <c r="P787" s="15" t="s">
        <v>2577</v>
      </c>
      <c r="Q787" s="11"/>
      <c r="R787" s="10"/>
      <c r="S787" s="10">
        <v>43504809</v>
      </c>
      <c r="T787" s="10" t="s">
        <v>3402</v>
      </c>
      <c r="U787" s="10" t="s">
        <v>2594</v>
      </c>
      <c r="V787" s="10">
        <v>2710193200</v>
      </c>
      <c r="W787" s="10" t="s">
        <v>604</v>
      </c>
      <c r="X787" s="10" t="s">
        <v>737</v>
      </c>
      <c r="Y787" s="10" t="s">
        <v>604</v>
      </c>
      <c r="Z787" s="10" t="s">
        <v>604</v>
      </c>
      <c r="AA787" s="10" t="s">
        <v>4295</v>
      </c>
      <c r="AB787" s="14" t="s">
        <v>713</v>
      </c>
    </row>
    <row r="788" spans="1:28" s="14" customFormat="1" ht="13" x14ac:dyDescent="0.35">
      <c r="A788" s="10">
        <v>43700905</v>
      </c>
      <c r="B788" s="10">
        <v>905</v>
      </c>
      <c r="C788" s="11" t="s">
        <v>4296</v>
      </c>
      <c r="D788" s="11"/>
      <c r="E788" s="11"/>
      <c r="F788" s="11" t="s">
        <v>46</v>
      </c>
      <c r="G788" s="10" t="s">
        <v>735</v>
      </c>
      <c r="H788" s="41" t="s">
        <v>63</v>
      </c>
      <c r="I788" s="41" t="s">
        <v>709</v>
      </c>
      <c r="J788" s="10" t="s">
        <v>65</v>
      </c>
      <c r="K788" s="10" t="s">
        <v>66</v>
      </c>
      <c r="L788" s="10" t="s">
        <v>67</v>
      </c>
      <c r="M788" s="13" t="s">
        <v>2577</v>
      </c>
      <c r="N788" s="10" t="s">
        <v>92</v>
      </c>
      <c r="O788" s="134"/>
      <c r="P788" s="15" t="s">
        <v>2577</v>
      </c>
      <c r="Q788" s="11"/>
      <c r="R788" s="10"/>
      <c r="S788" s="10" t="s">
        <v>536</v>
      </c>
      <c r="T788" s="10" t="s">
        <v>536</v>
      </c>
      <c r="U788" s="10" t="s">
        <v>2580</v>
      </c>
      <c r="V788" s="10">
        <v>2710193200</v>
      </c>
      <c r="W788" s="10" t="s">
        <v>604</v>
      </c>
      <c r="X788" s="10" t="s">
        <v>4297</v>
      </c>
      <c r="Y788" s="10" t="s">
        <v>604</v>
      </c>
      <c r="Z788" s="10" t="s">
        <v>604</v>
      </c>
      <c r="AA788" s="10" t="s">
        <v>4298</v>
      </c>
      <c r="AB788" s="14" t="s">
        <v>713</v>
      </c>
    </row>
    <row r="789" spans="1:28" s="14" customFormat="1" ht="13" x14ac:dyDescent="0.35">
      <c r="A789" s="10">
        <v>43700907</v>
      </c>
      <c r="B789" s="10">
        <v>907</v>
      </c>
      <c r="C789" s="11" t="s">
        <v>4299</v>
      </c>
      <c r="D789" s="11"/>
      <c r="E789" s="11"/>
      <c r="F789" s="11" t="s">
        <v>46</v>
      </c>
      <c r="G789" s="10" t="s">
        <v>2583</v>
      </c>
      <c r="H789" s="41" t="s">
        <v>364</v>
      </c>
      <c r="I789" s="41" t="s">
        <v>709</v>
      </c>
      <c r="J789" s="10" t="s">
        <v>65</v>
      </c>
      <c r="K789" s="10" t="s">
        <v>66</v>
      </c>
      <c r="L789" s="10" t="s">
        <v>67</v>
      </c>
      <c r="M789" s="13" t="s">
        <v>2577</v>
      </c>
      <c r="N789" s="10" t="s">
        <v>92</v>
      </c>
      <c r="O789" s="134"/>
      <c r="P789" s="15" t="s">
        <v>2577</v>
      </c>
      <c r="Q789" s="11"/>
      <c r="R789" s="10"/>
      <c r="S789" s="10" t="s">
        <v>536</v>
      </c>
      <c r="T789" s="10" t="s">
        <v>536</v>
      </c>
      <c r="U789" s="10" t="s">
        <v>2580</v>
      </c>
      <c r="V789" s="10">
        <v>2710193200</v>
      </c>
      <c r="W789" s="10" t="s">
        <v>604</v>
      </c>
      <c r="X789" s="10" t="s">
        <v>4297</v>
      </c>
      <c r="Y789" s="10" t="s">
        <v>604</v>
      </c>
      <c r="Z789" s="10" t="s">
        <v>604</v>
      </c>
      <c r="AA789" s="10" t="s">
        <v>4298</v>
      </c>
      <c r="AB789" s="14" t="s">
        <v>713</v>
      </c>
    </row>
    <row r="790" spans="1:28" s="14" customFormat="1" ht="13" x14ac:dyDescent="0.35">
      <c r="A790" s="10">
        <v>43505905</v>
      </c>
      <c r="B790" s="10">
        <v>905</v>
      </c>
      <c r="C790" s="11" t="s">
        <v>4300</v>
      </c>
      <c r="D790" s="11"/>
      <c r="E790" s="11"/>
      <c r="F790" s="11" t="s">
        <v>46</v>
      </c>
      <c r="G790" s="10" t="s">
        <v>735</v>
      </c>
      <c r="H790" s="41" t="s">
        <v>63</v>
      </c>
      <c r="I790" s="41" t="s">
        <v>709</v>
      </c>
      <c r="J790" s="10" t="s">
        <v>65</v>
      </c>
      <c r="K790" s="10" t="s">
        <v>66</v>
      </c>
      <c r="L790" s="10" t="s">
        <v>52</v>
      </c>
      <c r="M790" s="13" t="s">
        <v>2577</v>
      </c>
      <c r="N790" s="10" t="s">
        <v>92</v>
      </c>
      <c r="O790" s="134"/>
      <c r="P790" s="15" t="s">
        <v>2577</v>
      </c>
      <c r="Q790" s="11"/>
      <c r="R790" s="10"/>
      <c r="S790" s="10">
        <v>43506905</v>
      </c>
      <c r="T790" s="10" t="s">
        <v>3408</v>
      </c>
      <c r="U790" s="10" t="s">
        <v>2594</v>
      </c>
      <c r="V790" s="10">
        <v>2710193200</v>
      </c>
      <c r="W790" s="10" t="s">
        <v>604</v>
      </c>
      <c r="X790" s="10" t="s">
        <v>3405</v>
      </c>
      <c r="Y790" s="10" t="s">
        <v>2624</v>
      </c>
      <c r="Z790" s="10" t="s">
        <v>73</v>
      </c>
      <c r="AA790" s="10" t="s">
        <v>3410</v>
      </c>
      <c r="AB790" s="14" t="s">
        <v>713</v>
      </c>
    </row>
    <row r="791" spans="1:28" s="14" customFormat="1" ht="13" x14ac:dyDescent="0.35">
      <c r="A791" s="10">
        <v>43505803</v>
      </c>
      <c r="B791" s="10">
        <v>803</v>
      </c>
      <c r="C791" s="11" t="s">
        <v>4301</v>
      </c>
      <c r="D791" s="11"/>
      <c r="E791" s="11"/>
      <c r="F791" s="11" t="s">
        <v>46</v>
      </c>
      <c r="G791" s="10" t="s">
        <v>1837</v>
      </c>
      <c r="H791" s="41" t="s">
        <v>48</v>
      </c>
      <c r="I791" s="41" t="s">
        <v>709</v>
      </c>
      <c r="J791" s="10" t="s">
        <v>65</v>
      </c>
      <c r="K791" s="10" t="s">
        <v>66</v>
      </c>
      <c r="L791" s="10" t="s">
        <v>67</v>
      </c>
      <c r="M791" s="13" t="s">
        <v>2577</v>
      </c>
      <c r="N791" s="10" t="s">
        <v>92</v>
      </c>
      <c r="O791" s="134"/>
      <c r="P791" s="15" t="s">
        <v>2577</v>
      </c>
      <c r="Q791" s="11"/>
      <c r="R791" s="10"/>
      <c r="S791" s="10">
        <v>43505809</v>
      </c>
      <c r="T791" s="10" t="s">
        <v>4302</v>
      </c>
      <c r="U791" s="10" t="s">
        <v>2594</v>
      </c>
      <c r="V791" s="10">
        <v>2710193200</v>
      </c>
      <c r="W791" s="10" t="s">
        <v>604</v>
      </c>
      <c r="X791" s="10" t="s">
        <v>3405</v>
      </c>
      <c r="Y791" s="10" t="s">
        <v>604</v>
      </c>
      <c r="Z791" s="10" t="s">
        <v>604</v>
      </c>
      <c r="AA791" s="10" t="s">
        <v>4303</v>
      </c>
      <c r="AB791" s="14" t="s">
        <v>713</v>
      </c>
    </row>
    <row r="792" spans="1:28" s="14" customFormat="1" ht="13" x14ac:dyDescent="0.35">
      <c r="A792" s="10">
        <v>43505809</v>
      </c>
      <c r="B792" s="10">
        <v>809</v>
      </c>
      <c r="C792" s="11" t="s">
        <v>4302</v>
      </c>
      <c r="D792" s="11"/>
      <c r="E792" s="11"/>
      <c r="F792" s="11" t="s">
        <v>46</v>
      </c>
      <c r="G792" s="10" t="s">
        <v>47</v>
      </c>
      <c r="H792" s="41" t="s">
        <v>48</v>
      </c>
      <c r="I792" s="41" t="s">
        <v>709</v>
      </c>
      <c r="J792" s="10" t="s">
        <v>65</v>
      </c>
      <c r="K792" s="10" t="s">
        <v>66</v>
      </c>
      <c r="L792" s="10" t="s">
        <v>52</v>
      </c>
      <c r="M792" s="13" t="s">
        <v>2577</v>
      </c>
      <c r="N792" s="10" t="s">
        <v>92</v>
      </c>
      <c r="O792" s="134"/>
      <c r="P792" s="15" t="s">
        <v>2577</v>
      </c>
      <c r="Q792" s="11"/>
      <c r="R792" s="10"/>
      <c r="S792" s="10">
        <v>43508809</v>
      </c>
      <c r="T792" s="10" t="s">
        <v>3415</v>
      </c>
      <c r="U792" s="10" t="s">
        <v>2594</v>
      </c>
      <c r="V792" s="10">
        <v>2710193200</v>
      </c>
      <c r="W792" s="10" t="s">
        <v>604</v>
      </c>
      <c r="X792" s="10" t="s">
        <v>3405</v>
      </c>
      <c r="Y792" s="10" t="s">
        <v>360</v>
      </c>
      <c r="Z792" s="10" t="s">
        <v>88</v>
      </c>
      <c r="AA792" s="10" t="s">
        <v>3417</v>
      </c>
      <c r="AB792" s="14" t="s">
        <v>713</v>
      </c>
    </row>
    <row r="793" spans="1:28" s="14" customFormat="1" ht="13" x14ac:dyDescent="0.35">
      <c r="A793" s="10">
        <v>43700803</v>
      </c>
      <c r="B793" s="10">
        <v>803</v>
      </c>
      <c r="C793" s="11" t="s">
        <v>4304</v>
      </c>
      <c r="D793" s="11"/>
      <c r="E793" s="11"/>
      <c r="F793" s="11" t="s">
        <v>46</v>
      </c>
      <c r="G793" s="10" t="s">
        <v>1837</v>
      </c>
      <c r="H793" s="41" t="s">
        <v>48</v>
      </c>
      <c r="I793" s="41" t="s">
        <v>709</v>
      </c>
      <c r="J793" s="10" t="s">
        <v>65</v>
      </c>
      <c r="K793" s="10" t="s">
        <v>66</v>
      </c>
      <c r="L793" s="10" t="s">
        <v>67</v>
      </c>
      <c r="M793" s="13" t="s">
        <v>2577</v>
      </c>
      <c r="N793" s="10" t="s">
        <v>92</v>
      </c>
      <c r="O793" s="134"/>
      <c r="P793" s="15" t="s">
        <v>2577</v>
      </c>
      <c r="Q793" s="11"/>
      <c r="R793" s="10"/>
      <c r="S793" s="10" t="s">
        <v>536</v>
      </c>
      <c r="T793" s="10" t="s">
        <v>536</v>
      </c>
      <c r="U793" s="10" t="s">
        <v>2580</v>
      </c>
      <c r="V793" s="10">
        <v>2710193200</v>
      </c>
      <c r="W793" s="10" t="s">
        <v>604</v>
      </c>
      <c r="X793" s="10" t="s">
        <v>4297</v>
      </c>
      <c r="Y793" s="10" t="s">
        <v>604</v>
      </c>
      <c r="Z793" s="10" t="s">
        <v>604</v>
      </c>
      <c r="AA793" s="10" t="s">
        <v>4298</v>
      </c>
      <c r="AB793" s="14" t="s">
        <v>713</v>
      </c>
    </row>
    <row r="794" spans="1:28" s="14" customFormat="1" ht="13" x14ac:dyDescent="0.35">
      <c r="A794" s="10">
        <v>43704905</v>
      </c>
      <c r="B794" s="10">
        <v>905</v>
      </c>
      <c r="C794" s="11" t="s">
        <v>4305</v>
      </c>
      <c r="D794" s="11"/>
      <c r="E794" s="11"/>
      <c r="F794" s="11" t="s">
        <v>46</v>
      </c>
      <c r="G794" s="10" t="s">
        <v>735</v>
      </c>
      <c r="H794" s="41" t="s">
        <v>63</v>
      </c>
      <c r="I794" s="41" t="s">
        <v>709</v>
      </c>
      <c r="J794" s="10" t="s">
        <v>65</v>
      </c>
      <c r="K794" s="10" t="s">
        <v>51</v>
      </c>
      <c r="L794" s="10" t="s">
        <v>67</v>
      </c>
      <c r="M794" s="13" t="s">
        <v>2577</v>
      </c>
      <c r="N794" s="10" t="s">
        <v>92</v>
      </c>
      <c r="O794" s="134"/>
      <c r="P794" s="15" t="s">
        <v>2577</v>
      </c>
      <c r="Q794" s="11"/>
      <c r="R794" s="10"/>
      <c r="S794" s="10" t="s">
        <v>536</v>
      </c>
      <c r="T794" s="10" t="s">
        <v>536</v>
      </c>
      <c r="U794" s="10" t="s">
        <v>2580</v>
      </c>
      <c r="V794" s="10">
        <v>2710193200</v>
      </c>
      <c r="W794" s="10" t="s">
        <v>2582</v>
      </c>
      <c r="X794" s="10" t="s">
        <v>3439</v>
      </c>
      <c r="Y794" s="10" t="s">
        <v>604</v>
      </c>
      <c r="Z794" s="10" t="s">
        <v>604</v>
      </c>
      <c r="AA794" s="10" t="s">
        <v>4306</v>
      </c>
      <c r="AB794" s="14" t="s">
        <v>713</v>
      </c>
    </row>
    <row r="795" spans="1:28" s="14" customFormat="1" ht="13" x14ac:dyDescent="0.35">
      <c r="A795" s="10">
        <v>43702849</v>
      </c>
      <c r="B795" s="10">
        <v>849</v>
      </c>
      <c r="C795" s="11" t="s">
        <v>4307</v>
      </c>
      <c r="D795" s="11"/>
      <c r="E795" s="11"/>
      <c r="F795" s="11" t="s">
        <v>46</v>
      </c>
      <c r="G795" s="10" t="s">
        <v>47</v>
      </c>
      <c r="H795" s="41" t="s">
        <v>48</v>
      </c>
      <c r="I795" s="41" t="s">
        <v>709</v>
      </c>
      <c r="J795" s="10" t="s">
        <v>65</v>
      </c>
      <c r="K795" s="10" t="s">
        <v>51</v>
      </c>
      <c r="L795" s="10" t="s">
        <v>52</v>
      </c>
      <c r="M795" s="13" t="s">
        <v>2577</v>
      </c>
      <c r="N795" s="10" t="s">
        <v>92</v>
      </c>
      <c r="O795" s="134"/>
      <c r="P795" s="15" t="s">
        <v>2577</v>
      </c>
      <c r="Q795" s="11"/>
      <c r="R795" s="10"/>
      <c r="S795" s="10" t="s">
        <v>536</v>
      </c>
      <c r="T795" s="10" t="s">
        <v>536</v>
      </c>
      <c r="U795" s="10" t="s">
        <v>2580</v>
      </c>
      <c r="V795" s="10">
        <v>2710193200</v>
      </c>
      <c r="W795" s="10" t="s">
        <v>2582</v>
      </c>
      <c r="X795" s="10" t="s">
        <v>3439</v>
      </c>
      <c r="Y795" s="10" t="s">
        <v>3263</v>
      </c>
      <c r="Z795" s="10" t="s">
        <v>604</v>
      </c>
      <c r="AA795" s="10" t="s">
        <v>4308</v>
      </c>
      <c r="AB795" s="14" t="s">
        <v>713</v>
      </c>
    </row>
    <row r="796" spans="1:28" s="14" customFormat="1" ht="13" x14ac:dyDescent="0.35">
      <c r="A796" s="10">
        <v>43503909</v>
      </c>
      <c r="B796" s="10">
        <v>909</v>
      </c>
      <c r="C796" s="11" t="s">
        <v>4309</v>
      </c>
      <c r="D796" s="11"/>
      <c r="E796" s="11"/>
      <c r="F796" s="11" t="s">
        <v>46</v>
      </c>
      <c r="G796" s="10" t="s">
        <v>735</v>
      </c>
      <c r="H796" s="41" t="s">
        <v>63</v>
      </c>
      <c r="I796" s="41" t="s">
        <v>709</v>
      </c>
      <c r="J796" s="10" t="s">
        <v>65</v>
      </c>
      <c r="K796" s="10" t="s">
        <v>51</v>
      </c>
      <c r="L796" s="10" t="s">
        <v>67</v>
      </c>
      <c r="M796" s="13" t="s">
        <v>2577</v>
      </c>
      <c r="N796" s="10" t="s">
        <v>92</v>
      </c>
      <c r="O796" s="134"/>
      <c r="P796" s="15" t="s">
        <v>2577</v>
      </c>
      <c r="Q796" s="11"/>
      <c r="R796" s="10"/>
      <c r="S796" s="10" t="s">
        <v>536</v>
      </c>
      <c r="T796" s="10" t="s">
        <v>536</v>
      </c>
      <c r="U796" s="10" t="s">
        <v>2580</v>
      </c>
      <c r="V796" s="10">
        <v>2710193200</v>
      </c>
      <c r="W796" s="10" t="s">
        <v>2582</v>
      </c>
      <c r="X796" s="10" t="s">
        <v>3442</v>
      </c>
      <c r="Y796" s="10" t="s">
        <v>604</v>
      </c>
      <c r="Z796" s="10" t="s">
        <v>604</v>
      </c>
      <c r="AA796" s="10" t="s">
        <v>4310</v>
      </c>
      <c r="AB796" s="14" t="s">
        <v>713</v>
      </c>
    </row>
    <row r="797" spans="1:28" s="14" customFormat="1" ht="13" x14ac:dyDescent="0.35">
      <c r="A797" s="10">
        <v>43503849</v>
      </c>
      <c r="B797" s="10">
        <v>849</v>
      </c>
      <c r="C797" s="11" t="s">
        <v>4311</v>
      </c>
      <c r="D797" s="11"/>
      <c r="E797" s="11"/>
      <c r="F797" s="11" t="s">
        <v>46</v>
      </c>
      <c r="G797" s="10" t="s">
        <v>47</v>
      </c>
      <c r="H797" s="41" t="s">
        <v>48</v>
      </c>
      <c r="I797" s="41" t="s">
        <v>709</v>
      </c>
      <c r="J797" s="10" t="s">
        <v>65</v>
      </c>
      <c r="K797" s="10" t="s">
        <v>51</v>
      </c>
      <c r="L797" s="10" t="s">
        <v>52</v>
      </c>
      <c r="M797" s="13" t="s">
        <v>2577</v>
      </c>
      <c r="N797" s="10" t="s">
        <v>92</v>
      </c>
      <c r="O797" s="134"/>
      <c r="P797" s="15" t="s">
        <v>2577</v>
      </c>
      <c r="Q797" s="11"/>
      <c r="R797" s="10"/>
      <c r="S797" s="10" t="s">
        <v>536</v>
      </c>
      <c r="T797" s="10" t="s">
        <v>536</v>
      </c>
      <c r="U797" s="10" t="s">
        <v>2580</v>
      </c>
      <c r="V797" s="10">
        <v>2710193200</v>
      </c>
      <c r="W797" s="10" t="s">
        <v>2582</v>
      </c>
      <c r="X797" s="10" t="s">
        <v>3442</v>
      </c>
      <c r="Y797" s="10" t="s">
        <v>360</v>
      </c>
      <c r="Z797" s="10" t="s">
        <v>604</v>
      </c>
      <c r="AA797" s="10" t="s">
        <v>4312</v>
      </c>
      <c r="AB797" s="14" t="s">
        <v>713</v>
      </c>
    </row>
    <row r="798" spans="1:28" s="14" customFormat="1" ht="13" x14ac:dyDescent="0.35">
      <c r="A798" s="10">
        <v>43122829</v>
      </c>
      <c r="B798" s="10">
        <v>829</v>
      </c>
      <c r="C798" s="11" t="s">
        <v>4313</v>
      </c>
      <c r="D798" s="11"/>
      <c r="E798" s="11"/>
      <c r="F798" s="11" t="s">
        <v>46</v>
      </c>
      <c r="G798" s="10" t="s">
        <v>3639</v>
      </c>
      <c r="H798" s="41" t="s">
        <v>140</v>
      </c>
      <c r="I798" s="41" t="s">
        <v>709</v>
      </c>
      <c r="J798" s="10" t="s">
        <v>65</v>
      </c>
      <c r="K798" s="10" t="s">
        <v>66</v>
      </c>
      <c r="L798" s="10" t="s">
        <v>67</v>
      </c>
      <c r="M798" s="13" t="s">
        <v>2577</v>
      </c>
      <c r="N798" s="10" t="s">
        <v>53</v>
      </c>
      <c r="O798" s="134"/>
      <c r="P798" s="15" t="s">
        <v>2577</v>
      </c>
      <c r="Q798" s="11"/>
      <c r="R798" s="10"/>
      <c r="S798" s="10" t="s">
        <v>536</v>
      </c>
      <c r="T798" s="10" t="s">
        <v>536</v>
      </c>
      <c r="U798" s="10" t="s">
        <v>2580</v>
      </c>
      <c r="V798" s="10" t="s">
        <v>604</v>
      </c>
      <c r="W798" s="10" t="s">
        <v>604</v>
      </c>
      <c r="X798" s="10" t="s">
        <v>604</v>
      </c>
      <c r="Y798" s="10" t="s">
        <v>604</v>
      </c>
      <c r="Z798" s="10" t="s">
        <v>604</v>
      </c>
      <c r="AA798" s="10" t="s">
        <v>2581</v>
      </c>
      <c r="AB798" s="14" t="s">
        <v>713</v>
      </c>
    </row>
    <row r="799" spans="1:28" s="14" customFormat="1" ht="13" x14ac:dyDescent="0.35">
      <c r="A799" s="10">
        <v>44163909</v>
      </c>
      <c r="B799" s="10">
        <v>909</v>
      </c>
      <c r="C799" s="11" t="s">
        <v>4314</v>
      </c>
      <c r="D799" s="11"/>
      <c r="E799" s="11"/>
      <c r="F799" s="11" t="s">
        <v>46</v>
      </c>
      <c r="G799" s="10" t="s">
        <v>735</v>
      </c>
      <c r="H799" s="41" t="s">
        <v>63</v>
      </c>
      <c r="I799" s="41" t="s">
        <v>709</v>
      </c>
      <c r="J799" s="10" t="s">
        <v>65</v>
      </c>
      <c r="K799" s="10" t="s">
        <v>51</v>
      </c>
      <c r="L799" s="10" t="s">
        <v>67</v>
      </c>
      <c r="M799" s="13" t="s">
        <v>2577</v>
      </c>
      <c r="N799" s="10" t="s">
        <v>53</v>
      </c>
      <c r="O799" s="134"/>
      <c r="P799" s="15" t="s">
        <v>2577</v>
      </c>
      <c r="Q799" s="11"/>
      <c r="R799" s="10"/>
      <c r="S799" s="10" t="s">
        <v>536</v>
      </c>
      <c r="T799" s="10" t="s">
        <v>536</v>
      </c>
      <c r="U799" s="10" t="s">
        <v>2580</v>
      </c>
      <c r="V799" s="10">
        <v>2710193200</v>
      </c>
      <c r="W799" s="10" t="s">
        <v>2582</v>
      </c>
      <c r="X799" s="10" t="s">
        <v>604</v>
      </c>
      <c r="Y799" s="10" t="s">
        <v>604</v>
      </c>
      <c r="Z799" s="10" t="s">
        <v>604</v>
      </c>
      <c r="AA799" s="10" t="s">
        <v>2581</v>
      </c>
      <c r="AB799" s="14" t="s">
        <v>713</v>
      </c>
    </row>
    <row r="800" spans="1:28" s="14" customFormat="1" ht="13" x14ac:dyDescent="0.35">
      <c r="A800" s="10">
        <v>44168905</v>
      </c>
      <c r="B800" s="10">
        <v>905</v>
      </c>
      <c r="C800" s="11" t="s">
        <v>4315</v>
      </c>
      <c r="D800" s="11"/>
      <c r="E800" s="11"/>
      <c r="F800" s="11" t="s">
        <v>46</v>
      </c>
      <c r="G800" s="10" t="s">
        <v>735</v>
      </c>
      <c r="H800" s="41" t="s">
        <v>63</v>
      </c>
      <c r="I800" s="41" t="s">
        <v>709</v>
      </c>
      <c r="J800" s="10" t="s">
        <v>65</v>
      </c>
      <c r="K800" s="10" t="s">
        <v>66</v>
      </c>
      <c r="L800" s="10" t="s">
        <v>67</v>
      </c>
      <c r="M800" s="13" t="s">
        <v>2577</v>
      </c>
      <c r="N800" s="10" t="s">
        <v>53</v>
      </c>
      <c r="O800" s="134"/>
      <c r="P800" s="15" t="s">
        <v>2577</v>
      </c>
      <c r="Q800" s="11"/>
      <c r="R800" s="10"/>
      <c r="S800" s="10" t="s">
        <v>536</v>
      </c>
      <c r="T800" s="10" t="s">
        <v>536</v>
      </c>
      <c r="U800" s="10" t="s">
        <v>2580</v>
      </c>
      <c r="V800" s="10">
        <v>2710193200</v>
      </c>
      <c r="W800" s="10" t="s">
        <v>604</v>
      </c>
      <c r="X800" s="10" t="s">
        <v>604</v>
      </c>
      <c r="Y800" s="10" t="s">
        <v>604</v>
      </c>
      <c r="Z800" s="10" t="s">
        <v>604</v>
      </c>
      <c r="AA800" s="10" t="s">
        <v>2581</v>
      </c>
      <c r="AB800" s="14" t="s">
        <v>713</v>
      </c>
    </row>
    <row r="801" spans="1:28" s="14" customFormat="1" ht="13" x14ac:dyDescent="0.35">
      <c r="A801" s="10">
        <v>44168903</v>
      </c>
      <c r="B801" s="10">
        <v>903</v>
      </c>
      <c r="C801" s="11" t="s">
        <v>4316</v>
      </c>
      <c r="D801" s="11"/>
      <c r="E801" s="11"/>
      <c r="F801" s="11" t="s">
        <v>46</v>
      </c>
      <c r="G801" s="10" t="s">
        <v>2583</v>
      </c>
      <c r="H801" s="41" t="s">
        <v>364</v>
      </c>
      <c r="I801" s="41" t="s">
        <v>709</v>
      </c>
      <c r="J801" s="10" t="s">
        <v>65</v>
      </c>
      <c r="K801" s="10" t="s">
        <v>66</v>
      </c>
      <c r="L801" s="10" t="s">
        <v>67</v>
      </c>
      <c r="M801" s="13" t="s">
        <v>2577</v>
      </c>
      <c r="N801" s="10" t="s">
        <v>53</v>
      </c>
      <c r="O801" s="134"/>
      <c r="P801" s="15" t="s">
        <v>2577</v>
      </c>
      <c r="Q801" s="11"/>
      <c r="R801" s="10"/>
      <c r="S801" s="10" t="s">
        <v>536</v>
      </c>
      <c r="T801" s="10" t="s">
        <v>536</v>
      </c>
      <c r="U801" s="10" t="s">
        <v>2580</v>
      </c>
      <c r="V801" s="10">
        <v>2710193200</v>
      </c>
      <c r="W801" s="10" t="s">
        <v>604</v>
      </c>
      <c r="X801" s="10" t="s">
        <v>604</v>
      </c>
      <c r="Y801" s="10" t="s">
        <v>604</v>
      </c>
      <c r="Z801" s="10" t="s">
        <v>604</v>
      </c>
      <c r="AA801" s="10" t="s">
        <v>2581</v>
      </c>
      <c r="AB801" s="14" t="s">
        <v>713</v>
      </c>
    </row>
    <row r="802" spans="1:28" s="14" customFormat="1" ht="13" x14ac:dyDescent="0.35">
      <c r="A802" s="10">
        <v>44163935</v>
      </c>
      <c r="B802" s="10">
        <v>935</v>
      </c>
      <c r="C802" s="11" t="s">
        <v>4317</v>
      </c>
      <c r="D802" s="11"/>
      <c r="E802" s="11"/>
      <c r="F802" s="11" t="s">
        <v>46</v>
      </c>
      <c r="G802" s="10" t="s">
        <v>363</v>
      </c>
      <c r="H802" s="41" t="s">
        <v>364</v>
      </c>
      <c r="I802" s="41" t="s">
        <v>709</v>
      </c>
      <c r="J802" s="10" t="s">
        <v>65</v>
      </c>
      <c r="K802" s="10" t="s">
        <v>51</v>
      </c>
      <c r="L802" s="10" t="s">
        <v>67</v>
      </c>
      <c r="M802" s="13" t="s">
        <v>2577</v>
      </c>
      <c r="N802" s="10" t="s">
        <v>53</v>
      </c>
      <c r="O802" s="134"/>
      <c r="P802" s="15" t="s">
        <v>2577</v>
      </c>
      <c r="Q802" s="11"/>
      <c r="R802" s="10"/>
      <c r="S802" s="10" t="s">
        <v>536</v>
      </c>
      <c r="T802" s="10" t="s">
        <v>536</v>
      </c>
      <c r="U802" s="10" t="s">
        <v>2580</v>
      </c>
      <c r="V802" s="10">
        <v>2710193200</v>
      </c>
      <c r="W802" s="10" t="s">
        <v>2582</v>
      </c>
      <c r="X802" s="10" t="s">
        <v>604</v>
      </c>
      <c r="Y802" s="10" t="s">
        <v>604</v>
      </c>
      <c r="Z802" s="10" t="s">
        <v>604</v>
      </c>
      <c r="AA802" s="10" t="s">
        <v>2581</v>
      </c>
      <c r="AB802" s="14" t="s">
        <v>713</v>
      </c>
    </row>
    <row r="803" spans="1:28" s="14" customFormat="1" ht="13" x14ac:dyDescent="0.35">
      <c r="A803" s="10">
        <v>44163849</v>
      </c>
      <c r="B803" s="10">
        <v>849</v>
      </c>
      <c r="C803" s="11" t="s">
        <v>4318</v>
      </c>
      <c r="D803" s="11"/>
      <c r="E803" s="11"/>
      <c r="F803" s="11" t="s">
        <v>46</v>
      </c>
      <c r="G803" s="10" t="s">
        <v>3279</v>
      </c>
      <c r="H803" s="41" t="s">
        <v>140</v>
      </c>
      <c r="I803" s="41" t="s">
        <v>709</v>
      </c>
      <c r="J803" s="10" t="s">
        <v>65</v>
      </c>
      <c r="K803" s="10" t="s">
        <v>51</v>
      </c>
      <c r="L803" s="10" t="s">
        <v>67</v>
      </c>
      <c r="M803" s="13" t="s">
        <v>2577</v>
      </c>
      <c r="N803" s="10" t="s">
        <v>53</v>
      </c>
      <c r="O803" s="134"/>
      <c r="P803" s="15" t="s">
        <v>2577</v>
      </c>
      <c r="Q803" s="11"/>
      <c r="R803" s="10"/>
      <c r="S803" s="10" t="s">
        <v>536</v>
      </c>
      <c r="T803" s="10" t="s">
        <v>536</v>
      </c>
      <c r="U803" s="10" t="s">
        <v>2580</v>
      </c>
      <c r="V803" s="10">
        <v>2710193200</v>
      </c>
      <c r="W803" s="10" t="s">
        <v>2582</v>
      </c>
      <c r="X803" s="10" t="s">
        <v>604</v>
      </c>
      <c r="Y803" s="10" t="s">
        <v>604</v>
      </c>
      <c r="Z803" s="10" t="s">
        <v>604</v>
      </c>
      <c r="AA803" s="10" t="s">
        <v>2581</v>
      </c>
      <c r="AB803" s="14" t="s">
        <v>713</v>
      </c>
    </row>
    <row r="804" spans="1:28" s="14" customFormat="1" ht="13" x14ac:dyDescent="0.35">
      <c r="A804" s="10">
        <v>44168803</v>
      </c>
      <c r="B804" s="10">
        <v>803</v>
      </c>
      <c r="C804" s="11" t="s">
        <v>4318</v>
      </c>
      <c r="D804" s="11"/>
      <c r="E804" s="11"/>
      <c r="F804" s="11" t="s">
        <v>46</v>
      </c>
      <c r="G804" s="10" t="s">
        <v>1837</v>
      </c>
      <c r="H804" s="41" t="s">
        <v>48</v>
      </c>
      <c r="I804" s="41" t="s">
        <v>709</v>
      </c>
      <c r="J804" s="10" t="s">
        <v>65</v>
      </c>
      <c r="K804" s="10" t="s">
        <v>66</v>
      </c>
      <c r="L804" s="10" t="s">
        <v>67</v>
      </c>
      <c r="M804" s="13" t="s">
        <v>2577</v>
      </c>
      <c r="N804" s="10" t="s">
        <v>53</v>
      </c>
      <c r="O804" s="134"/>
      <c r="P804" s="15" t="s">
        <v>2577</v>
      </c>
      <c r="Q804" s="11"/>
      <c r="R804" s="10"/>
      <c r="S804" s="10" t="s">
        <v>536</v>
      </c>
      <c r="T804" s="10" t="s">
        <v>536</v>
      </c>
      <c r="U804" s="10" t="s">
        <v>2580</v>
      </c>
      <c r="V804" s="10">
        <v>2710193200</v>
      </c>
      <c r="W804" s="10" t="s">
        <v>604</v>
      </c>
      <c r="X804" s="10" t="s">
        <v>604</v>
      </c>
      <c r="Y804" s="10" t="s">
        <v>604</v>
      </c>
      <c r="Z804" s="10" t="s">
        <v>604</v>
      </c>
      <c r="AA804" s="10" t="s">
        <v>2581</v>
      </c>
      <c r="AB804" s="14" t="s">
        <v>713</v>
      </c>
    </row>
    <row r="805" spans="1:28" s="14" customFormat="1" ht="13" x14ac:dyDescent="0.35">
      <c r="A805" s="10">
        <v>43982935</v>
      </c>
      <c r="B805" s="10">
        <v>935</v>
      </c>
      <c r="C805" s="11" t="s">
        <v>4319</v>
      </c>
      <c r="D805" s="11"/>
      <c r="E805" s="11"/>
      <c r="F805" s="11" t="s">
        <v>46</v>
      </c>
      <c r="G805" s="10" t="s">
        <v>363</v>
      </c>
      <c r="H805" s="41" t="s">
        <v>364</v>
      </c>
      <c r="I805" s="41" t="s">
        <v>709</v>
      </c>
      <c r="J805" s="10" t="s">
        <v>65</v>
      </c>
      <c r="K805" s="10" t="s">
        <v>51</v>
      </c>
      <c r="L805" s="10" t="s">
        <v>67</v>
      </c>
      <c r="M805" s="13" t="s">
        <v>2577</v>
      </c>
      <c r="N805" s="10" t="s">
        <v>53</v>
      </c>
      <c r="O805" s="134"/>
      <c r="P805" s="15" t="s">
        <v>2577</v>
      </c>
      <c r="Q805" s="11"/>
      <c r="R805" s="10"/>
      <c r="S805" s="10" t="s">
        <v>536</v>
      </c>
      <c r="T805" s="10" t="s">
        <v>536</v>
      </c>
      <c r="U805" s="10" t="s">
        <v>2580</v>
      </c>
      <c r="V805" s="10" t="s">
        <v>604</v>
      </c>
      <c r="W805" s="10" t="s">
        <v>2582</v>
      </c>
      <c r="X805" s="10" t="s">
        <v>604</v>
      </c>
      <c r="Y805" s="10" t="s">
        <v>604</v>
      </c>
      <c r="Z805" s="10" t="s">
        <v>604</v>
      </c>
      <c r="AA805" s="10" t="s">
        <v>2581</v>
      </c>
      <c r="AB805" s="14" t="s">
        <v>713</v>
      </c>
    </row>
    <row r="806" spans="1:28" s="14" customFormat="1" ht="13" x14ac:dyDescent="0.35">
      <c r="A806" s="10">
        <v>43931909</v>
      </c>
      <c r="B806" s="10">
        <v>909</v>
      </c>
      <c r="C806" s="11" t="s">
        <v>4320</v>
      </c>
      <c r="D806" s="11"/>
      <c r="E806" s="11"/>
      <c r="F806" s="11" t="s">
        <v>46</v>
      </c>
      <c r="G806" s="10" t="s">
        <v>735</v>
      </c>
      <c r="H806" s="41" t="s">
        <v>63</v>
      </c>
      <c r="I806" s="41" t="s">
        <v>709</v>
      </c>
      <c r="J806" s="10" t="s">
        <v>65</v>
      </c>
      <c r="K806" s="10" t="s">
        <v>51</v>
      </c>
      <c r="L806" s="10" t="s">
        <v>67</v>
      </c>
      <c r="M806" s="13" t="s">
        <v>2577</v>
      </c>
      <c r="N806" s="10" t="s">
        <v>604</v>
      </c>
      <c r="O806" s="134"/>
      <c r="P806" s="15" t="s">
        <v>2577</v>
      </c>
      <c r="Q806" s="11"/>
      <c r="R806" s="10"/>
      <c r="S806" s="10" t="s">
        <v>536</v>
      </c>
      <c r="T806" s="10" t="s">
        <v>536</v>
      </c>
      <c r="U806" s="10" t="s">
        <v>2580</v>
      </c>
      <c r="V806" s="10">
        <v>2710193200</v>
      </c>
      <c r="W806" s="10" t="s">
        <v>2582</v>
      </c>
      <c r="X806" s="10" t="s">
        <v>4321</v>
      </c>
      <c r="Y806" s="10" t="s">
        <v>604</v>
      </c>
      <c r="Z806" s="10" t="s">
        <v>604</v>
      </c>
      <c r="AA806" s="10" t="s">
        <v>4322</v>
      </c>
      <c r="AB806" s="14" t="s">
        <v>713</v>
      </c>
    </row>
    <row r="807" spans="1:28" s="14" customFormat="1" ht="13" x14ac:dyDescent="0.35">
      <c r="A807" s="10">
        <v>43931903</v>
      </c>
      <c r="B807" s="10">
        <v>903</v>
      </c>
      <c r="C807" s="11" t="s">
        <v>4323</v>
      </c>
      <c r="D807" s="11"/>
      <c r="E807" s="11"/>
      <c r="F807" s="11" t="s">
        <v>46</v>
      </c>
      <c r="G807" s="10" t="s">
        <v>2583</v>
      </c>
      <c r="H807" s="41" t="s">
        <v>364</v>
      </c>
      <c r="I807" s="41" t="s">
        <v>709</v>
      </c>
      <c r="J807" s="10" t="s">
        <v>65</v>
      </c>
      <c r="K807" s="10" t="s">
        <v>51</v>
      </c>
      <c r="L807" s="10" t="s">
        <v>67</v>
      </c>
      <c r="M807" s="13" t="s">
        <v>2577</v>
      </c>
      <c r="N807" s="10" t="s">
        <v>604</v>
      </c>
      <c r="O807" s="134"/>
      <c r="P807" s="15" t="s">
        <v>2577</v>
      </c>
      <c r="Q807" s="11"/>
      <c r="R807" s="10"/>
      <c r="S807" s="10" t="s">
        <v>536</v>
      </c>
      <c r="T807" s="10" t="s">
        <v>536</v>
      </c>
      <c r="U807" s="10" t="s">
        <v>2580</v>
      </c>
      <c r="V807" s="10">
        <v>2710193200</v>
      </c>
      <c r="W807" s="10" t="s">
        <v>2582</v>
      </c>
      <c r="X807" s="10" t="s">
        <v>4321</v>
      </c>
      <c r="Y807" s="10" t="s">
        <v>604</v>
      </c>
      <c r="Z807" s="10" t="s">
        <v>604</v>
      </c>
      <c r="AA807" s="10" t="s">
        <v>4322</v>
      </c>
      <c r="AB807" s="14" t="s">
        <v>713</v>
      </c>
    </row>
    <row r="808" spans="1:28" s="14" customFormat="1" ht="13" x14ac:dyDescent="0.35">
      <c r="A808" s="10">
        <v>43931849</v>
      </c>
      <c r="B808" s="10">
        <v>849</v>
      </c>
      <c r="C808" s="11" t="s">
        <v>4324</v>
      </c>
      <c r="D808" s="11"/>
      <c r="E808" s="11"/>
      <c r="F808" s="11" t="s">
        <v>46</v>
      </c>
      <c r="G808" s="10" t="s">
        <v>47</v>
      </c>
      <c r="H808" s="41" t="s">
        <v>48</v>
      </c>
      <c r="I808" s="41" t="s">
        <v>709</v>
      </c>
      <c r="J808" s="10" t="s">
        <v>65</v>
      </c>
      <c r="K808" s="10" t="s">
        <v>51</v>
      </c>
      <c r="L808" s="10" t="s">
        <v>67</v>
      </c>
      <c r="M808" s="13" t="s">
        <v>2577</v>
      </c>
      <c r="N808" s="10" t="s">
        <v>604</v>
      </c>
      <c r="O808" s="134"/>
      <c r="P808" s="15" t="s">
        <v>2577</v>
      </c>
      <c r="Q808" s="11"/>
      <c r="R808" s="10"/>
      <c r="S808" s="10" t="s">
        <v>536</v>
      </c>
      <c r="T808" s="10" t="s">
        <v>536</v>
      </c>
      <c r="U808" s="10" t="s">
        <v>2580</v>
      </c>
      <c r="V808" s="10">
        <v>2710193200</v>
      </c>
      <c r="W808" s="10" t="s">
        <v>2582</v>
      </c>
      <c r="X808" s="10" t="s">
        <v>4321</v>
      </c>
      <c r="Y808" s="10" t="s">
        <v>604</v>
      </c>
      <c r="Z808" s="10" t="s">
        <v>604</v>
      </c>
      <c r="AA808" s="10" t="s">
        <v>4322</v>
      </c>
      <c r="AB808" s="14" t="s">
        <v>713</v>
      </c>
    </row>
    <row r="809" spans="1:28" s="14" customFormat="1" ht="13" x14ac:dyDescent="0.35">
      <c r="A809" s="10">
        <v>43133903</v>
      </c>
      <c r="B809" s="10">
        <v>903</v>
      </c>
      <c r="C809" s="11" t="s">
        <v>4325</v>
      </c>
      <c r="D809" s="11"/>
      <c r="E809" s="11"/>
      <c r="F809" s="11" t="s">
        <v>46</v>
      </c>
      <c r="G809" s="10" t="s">
        <v>2583</v>
      </c>
      <c r="H809" s="41" t="s">
        <v>364</v>
      </c>
      <c r="I809" s="41" t="s">
        <v>709</v>
      </c>
      <c r="J809" s="10" t="s">
        <v>65</v>
      </c>
      <c r="K809" s="10" t="s">
        <v>66</v>
      </c>
      <c r="L809" s="10" t="s">
        <v>67</v>
      </c>
      <c r="M809" s="13" t="s">
        <v>2577</v>
      </c>
      <c r="N809" s="10" t="s">
        <v>53</v>
      </c>
      <c r="O809" s="134"/>
      <c r="P809" s="15" t="s">
        <v>2577</v>
      </c>
      <c r="Q809" s="11"/>
      <c r="R809" s="10"/>
      <c r="S809" s="10" t="s">
        <v>536</v>
      </c>
      <c r="T809" s="10" t="s">
        <v>536</v>
      </c>
      <c r="U809" s="10" t="s">
        <v>2580</v>
      </c>
      <c r="V809" s="10">
        <v>2710193200</v>
      </c>
      <c r="W809" s="10" t="s">
        <v>604</v>
      </c>
      <c r="X809" s="10" t="s">
        <v>604</v>
      </c>
      <c r="Y809" s="10" t="s">
        <v>604</v>
      </c>
      <c r="Z809" s="10" t="s">
        <v>604</v>
      </c>
      <c r="AA809" s="10" t="s">
        <v>2581</v>
      </c>
      <c r="AB809" s="14" t="s">
        <v>713</v>
      </c>
    </row>
    <row r="810" spans="1:28" s="14" customFormat="1" ht="13" x14ac:dyDescent="0.35">
      <c r="A810" s="10">
        <v>43133856</v>
      </c>
      <c r="B810" s="10">
        <v>856</v>
      </c>
      <c r="C810" s="11" t="s">
        <v>4326</v>
      </c>
      <c r="D810" s="11"/>
      <c r="E810" s="11"/>
      <c r="F810" s="11" t="s">
        <v>46</v>
      </c>
      <c r="G810" s="10" t="s">
        <v>2634</v>
      </c>
      <c r="H810" s="41" t="s">
        <v>140</v>
      </c>
      <c r="I810" s="41" t="s">
        <v>709</v>
      </c>
      <c r="J810" s="10" t="s">
        <v>65</v>
      </c>
      <c r="K810" s="10" t="s">
        <v>66</v>
      </c>
      <c r="L810" s="10" t="s">
        <v>67</v>
      </c>
      <c r="M810" s="13" t="s">
        <v>2577</v>
      </c>
      <c r="N810" s="10" t="s">
        <v>53</v>
      </c>
      <c r="O810" s="134"/>
      <c r="P810" s="15" t="s">
        <v>2577</v>
      </c>
      <c r="Q810" s="11"/>
      <c r="R810" s="10"/>
      <c r="S810" s="10" t="s">
        <v>536</v>
      </c>
      <c r="T810" s="10" t="s">
        <v>536</v>
      </c>
      <c r="U810" s="10" t="s">
        <v>2580</v>
      </c>
      <c r="V810" s="10" t="s">
        <v>604</v>
      </c>
      <c r="W810" s="10" t="s">
        <v>604</v>
      </c>
      <c r="X810" s="10" t="s">
        <v>604</v>
      </c>
      <c r="Y810" s="10" t="s">
        <v>604</v>
      </c>
      <c r="Z810" s="10" t="s">
        <v>604</v>
      </c>
      <c r="AA810" s="10" t="s">
        <v>2581</v>
      </c>
      <c r="AB810" s="14" t="s">
        <v>713</v>
      </c>
    </row>
    <row r="811" spans="1:28" s="14" customFormat="1" ht="13" x14ac:dyDescent="0.35">
      <c r="A811" s="10">
        <v>43133829</v>
      </c>
      <c r="B811" s="10">
        <v>829</v>
      </c>
      <c r="C811" s="11" t="s">
        <v>4327</v>
      </c>
      <c r="D811" s="11"/>
      <c r="E811" s="11"/>
      <c r="F811" s="11" t="s">
        <v>46</v>
      </c>
      <c r="G811" s="10" t="s">
        <v>3639</v>
      </c>
      <c r="H811" s="41" t="s">
        <v>140</v>
      </c>
      <c r="I811" s="41" t="s">
        <v>709</v>
      </c>
      <c r="J811" s="10" t="s">
        <v>65</v>
      </c>
      <c r="K811" s="10" t="s">
        <v>66</v>
      </c>
      <c r="L811" s="10" t="s">
        <v>67</v>
      </c>
      <c r="M811" s="13" t="s">
        <v>2577</v>
      </c>
      <c r="N811" s="10" t="s">
        <v>53</v>
      </c>
      <c r="O811" s="134"/>
      <c r="P811" s="15" t="s">
        <v>2577</v>
      </c>
      <c r="Q811" s="11"/>
      <c r="R811" s="10"/>
      <c r="S811" s="10" t="s">
        <v>536</v>
      </c>
      <c r="T811" s="10" t="s">
        <v>536</v>
      </c>
      <c r="U811" s="10" t="s">
        <v>2580</v>
      </c>
      <c r="V811" s="10">
        <v>2710193200</v>
      </c>
      <c r="W811" s="10" t="s">
        <v>604</v>
      </c>
      <c r="X811" s="10" t="s">
        <v>604</v>
      </c>
      <c r="Y811" s="10" t="s">
        <v>604</v>
      </c>
      <c r="Z811" s="10" t="s">
        <v>604</v>
      </c>
      <c r="AA811" s="10" t="s">
        <v>2581</v>
      </c>
      <c r="AB811" s="14" t="s">
        <v>713</v>
      </c>
    </row>
    <row r="812" spans="1:28" s="14" customFormat="1" ht="13" x14ac:dyDescent="0.35">
      <c r="A812" s="10">
        <v>43133908</v>
      </c>
      <c r="B812" s="10">
        <v>908</v>
      </c>
      <c r="C812" s="11" t="s">
        <v>4328</v>
      </c>
      <c r="D812" s="11"/>
      <c r="E812" s="11"/>
      <c r="F812" s="11" t="s">
        <v>46</v>
      </c>
      <c r="G812" s="10" t="s">
        <v>4329</v>
      </c>
      <c r="H812" s="41" t="s">
        <v>140</v>
      </c>
      <c r="I812" s="41" t="s">
        <v>709</v>
      </c>
      <c r="J812" s="10" t="s">
        <v>65</v>
      </c>
      <c r="K812" s="10" t="s">
        <v>66</v>
      </c>
      <c r="L812" s="10" t="s">
        <v>67</v>
      </c>
      <c r="M812" s="13" t="s">
        <v>2577</v>
      </c>
      <c r="N812" s="10" t="s">
        <v>53</v>
      </c>
      <c r="O812" s="134"/>
      <c r="P812" s="15" t="s">
        <v>2577</v>
      </c>
      <c r="Q812" s="11"/>
      <c r="R812" s="10"/>
      <c r="S812" s="10" t="s">
        <v>536</v>
      </c>
      <c r="T812" s="10" t="s">
        <v>536</v>
      </c>
      <c r="U812" s="10" t="s">
        <v>2580</v>
      </c>
      <c r="V812" s="10" t="s">
        <v>604</v>
      </c>
      <c r="W812" s="10" t="s">
        <v>604</v>
      </c>
      <c r="X812" s="10" t="s">
        <v>604</v>
      </c>
      <c r="Y812" s="10" t="s">
        <v>604</v>
      </c>
      <c r="Z812" s="10" t="s">
        <v>604</v>
      </c>
      <c r="AA812" s="10" t="s">
        <v>2581</v>
      </c>
      <c r="AB812" s="14" t="s">
        <v>713</v>
      </c>
    </row>
    <row r="813" spans="1:28" s="14" customFormat="1" ht="13" x14ac:dyDescent="0.35">
      <c r="A813" s="10">
        <v>43133803</v>
      </c>
      <c r="B813" s="10">
        <v>803</v>
      </c>
      <c r="C813" s="11" t="s">
        <v>4330</v>
      </c>
      <c r="D813" s="11"/>
      <c r="E813" s="11"/>
      <c r="F813" s="11" t="s">
        <v>46</v>
      </c>
      <c r="G813" s="10" t="s">
        <v>1837</v>
      </c>
      <c r="H813" s="41" t="s">
        <v>48</v>
      </c>
      <c r="I813" s="41" t="s">
        <v>709</v>
      </c>
      <c r="J813" s="10" t="s">
        <v>65</v>
      </c>
      <c r="K813" s="10" t="s">
        <v>66</v>
      </c>
      <c r="L813" s="10" t="s">
        <v>67</v>
      </c>
      <c r="M813" s="13" t="s">
        <v>2577</v>
      </c>
      <c r="N813" s="10" t="s">
        <v>53</v>
      </c>
      <c r="O813" s="134"/>
      <c r="P813" s="15" t="s">
        <v>2577</v>
      </c>
      <c r="Q813" s="11"/>
      <c r="R813" s="10"/>
      <c r="S813" s="10" t="s">
        <v>536</v>
      </c>
      <c r="T813" s="10" t="s">
        <v>536</v>
      </c>
      <c r="U813" s="10" t="s">
        <v>2580</v>
      </c>
      <c r="V813" s="10">
        <v>2710193200</v>
      </c>
      <c r="W813" s="10" t="s">
        <v>604</v>
      </c>
      <c r="X813" s="10" t="s">
        <v>604</v>
      </c>
      <c r="Y813" s="10" t="s">
        <v>604</v>
      </c>
      <c r="Z813" s="10" t="s">
        <v>604</v>
      </c>
      <c r="AA813" s="10" t="s">
        <v>2581</v>
      </c>
      <c r="AB813" s="14" t="s">
        <v>713</v>
      </c>
    </row>
    <row r="814" spans="1:28" s="14" customFormat="1" ht="13" x14ac:dyDescent="0.35">
      <c r="A814" s="10">
        <v>43661903</v>
      </c>
      <c r="B814" s="10">
        <v>903</v>
      </c>
      <c r="C814" s="11" t="s">
        <v>4331</v>
      </c>
      <c r="D814" s="11"/>
      <c r="E814" s="11"/>
      <c r="F814" s="11" t="s">
        <v>46</v>
      </c>
      <c r="G814" s="10" t="s">
        <v>2583</v>
      </c>
      <c r="H814" s="41" t="s">
        <v>364</v>
      </c>
      <c r="I814" s="41" t="s">
        <v>709</v>
      </c>
      <c r="J814" s="10" t="s">
        <v>65</v>
      </c>
      <c r="K814" s="10" t="s">
        <v>66</v>
      </c>
      <c r="L814" s="10" t="s">
        <v>67</v>
      </c>
      <c r="M814" s="13" t="s">
        <v>2577</v>
      </c>
      <c r="N814" s="10" t="s">
        <v>53</v>
      </c>
      <c r="O814" s="134"/>
      <c r="P814" s="15" t="s">
        <v>2577</v>
      </c>
      <c r="Q814" s="11"/>
      <c r="R814" s="10"/>
      <c r="S814" s="10" t="s">
        <v>536</v>
      </c>
      <c r="T814" s="10" t="s">
        <v>536</v>
      </c>
      <c r="U814" s="10" t="s">
        <v>2580</v>
      </c>
      <c r="V814" s="10" t="s">
        <v>604</v>
      </c>
      <c r="W814" s="10" t="s">
        <v>604</v>
      </c>
      <c r="X814" s="10" t="s">
        <v>604</v>
      </c>
      <c r="Y814" s="10" t="s">
        <v>604</v>
      </c>
      <c r="Z814" s="10" t="s">
        <v>604</v>
      </c>
      <c r="AA814" s="10" t="s">
        <v>2581</v>
      </c>
      <c r="AB814" s="14" t="s">
        <v>713</v>
      </c>
    </row>
    <row r="815" spans="1:28" s="14" customFormat="1" ht="13" x14ac:dyDescent="0.35">
      <c r="A815" s="10">
        <v>43661829</v>
      </c>
      <c r="B815" s="10">
        <v>829</v>
      </c>
      <c r="C815" s="11" t="s">
        <v>4332</v>
      </c>
      <c r="D815" s="11"/>
      <c r="E815" s="11"/>
      <c r="F815" s="11" t="s">
        <v>46</v>
      </c>
      <c r="G815" s="10" t="s">
        <v>3639</v>
      </c>
      <c r="H815" s="41" t="s">
        <v>140</v>
      </c>
      <c r="I815" s="41" t="s">
        <v>709</v>
      </c>
      <c r="J815" s="10" t="s">
        <v>65</v>
      </c>
      <c r="K815" s="10" t="s">
        <v>66</v>
      </c>
      <c r="L815" s="10" t="s">
        <v>67</v>
      </c>
      <c r="M815" s="13" t="s">
        <v>2577</v>
      </c>
      <c r="N815" s="10" t="s">
        <v>53</v>
      </c>
      <c r="O815" s="134"/>
      <c r="P815" s="15" t="s">
        <v>2577</v>
      </c>
      <c r="Q815" s="11"/>
      <c r="R815" s="10"/>
      <c r="S815" s="10" t="s">
        <v>536</v>
      </c>
      <c r="T815" s="10" t="s">
        <v>536</v>
      </c>
      <c r="U815" s="10" t="s">
        <v>2580</v>
      </c>
      <c r="V815" s="10">
        <v>2710193200</v>
      </c>
      <c r="W815" s="10" t="s">
        <v>604</v>
      </c>
      <c r="X815" s="10" t="s">
        <v>604</v>
      </c>
      <c r="Y815" s="10" t="s">
        <v>604</v>
      </c>
      <c r="Z815" s="10" t="s">
        <v>604</v>
      </c>
      <c r="AA815" s="10" t="s">
        <v>2581</v>
      </c>
      <c r="AB815" s="14" t="s">
        <v>713</v>
      </c>
    </row>
    <row r="816" spans="1:28" s="14" customFormat="1" ht="13" x14ac:dyDescent="0.35">
      <c r="A816" s="10">
        <v>43661803</v>
      </c>
      <c r="B816" s="10">
        <v>803</v>
      </c>
      <c r="C816" s="11" t="s">
        <v>4333</v>
      </c>
      <c r="D816" s="11"/>
      <c r="E816" s="11"/>
      <c r="F816" s="11" t="s">
        <v>46</v>
      </c>
      <c r="G816" s="10" t="s">
        <v>1837</v>
      </c>
      <c r="H816" s="41" t="s">
        <v>48</v>
      </c>
      <c r="I816" s="41" t="s">
        <v>709</v>
      </c>
      <c r="J816" s="10" t="s">
        <v>65</v>
      </c>
      <c r="K816" s="10" t="s">
        <v>66</v>
      </c>
      <c r="L816" s="10" t="s">
        <v>67</v>
      </c>
      <c r="M816" s="13" t="s">
        <v>2577</v>
      </c>
      <c r="N816" s="10" t="s">
        <v>53</v>
      </c>
      <c r="O816" s="134"/>
      <c r="P816" s="15" t="s">
        <v>2577</v>
      </c>
      <c r="Q816" s="11"/>
      <c r="R816" s="10"/>
      <c r="S816" s="10" t="s">
        <v>536</v>
      </c>
      <c r="T816" s="10" t="s">
        <v>536</v>
      </c>
      <c r="U816" s="10" t="s">
        <v>2580</v>
      </c>
      <c r="V816" s="10">
        <v>2710193200</v>
      </c>
      <c r="W816" s="10" t="s">
        <v>604</v>
      </c>
      <c r="X816" s="10" t="s">
        <v>604</v>
      </c>
      <c r="Y816" s="10" t="s">
        <v>604</v>
      </c>
      <c r="Z816" s="10" t="s">
        <v>604</v>
      </c>
      <c r="AA816" s="10" t="s">
        <v>2581</v>
      </c>
      <c r="AB816" s="14" t="s">
        <v>713</v>
      </c>
    </row>
    <row r="817" spans="1:28" s="14" customFormat="1" ht="13" x14ac:dyDescent="0.35">
      <c r="A817" s="10">
        <v>43476903</v>
      </c>
      <c r="B817" s="10">
        <v>903</v>
      </c>
      <c r="C817" s="11" t="s">
        <v>4334</v>
      </c>
      <c r="D817" s="11"/>
      <c r="E817" s="11"/>
      <c r="F817" s="11" t="s">
        <v>46</v>
      </c>
      <c r="G817" s="10" t="s">
        <v>2583</v>
      </c>
      <c r="H817" s="41" t="s">
        <v>364</v>
      </c>
      <c r="I817" s="41" t="s">
        <v>709</v>
      </c>
      <c r="J817" s="10" t="s">
        <v>65</v>
      </c>
      <c r="K817" s="10" t="s">
        <v>66</v>
      </c>
      <c r="L817" s="10" t="s">
        <v>67</v>
      </c>
      <c r="M817" s="13" t="s">
        <v>2577</v>
      </c>
      <c r="N817" s="10" t="s">
        <v>53</v>
      </c>
      <c r="O817" s="134"/>
      <c r="P817" s="15" t="s">
        <v>2577</v>
      </c>
      <c r="Q817" s="11"/>
      <c r="R817" s="10"/>
      <c r="S817" s="10" t="s">
        <v>536</v>
      </c>
      <c r="T817" s="10" t="s">
        <v>536</v>
      </c>
      <c r="U817" s="10" t="s">
        <v>2580</v>
      </c>
      <c r="V817" s="10">
        <v>2710193200</v>
      </c>
      <c r="W817" s="10" t="s">
        <v>604</v>
      </c>
      <c r="X817" s="10" t="s">
        <v>604</v>
      </c>
      <c r="Y817" s="10" t="s">
        <v>604</v>
      </c>
      <c r="Z817" s="10" t="s">
        <v>604</v>
      </c>
      <c r="AA817" s="10" t="s">
        <v>2581</v>
      </c>
      <c r="AB817" s="14" t="s">
        <v>713</v>
      </c>
    </row>
    <row r="818" spans="1:28" s="14" customFormat="1" ht="13" x14ac:dyDescent="0.35">
      <c r="A818" s="10">
        <v>43210856</v>
      </c>
      <c r="B818" s="10">
        <v>856</v>
      </c>
      <c r="C818" s="11" t="s">
        <v>4335</v>
      </c>
      <c r="D818" s="11"/>
      <c r="E818" s="11"/>
      <c r="F818" s="11" t="s">
        <v>46</v>
      </c>
      <c r="G818" s="10" t="s">
        <v>2634</v>
      </c>
      <c r="H818" s="41" t="s">
        <v>140</v>
      </c>
      <c r="I818" s="41" t="s">
        <v>709</v>
      </c>
      <c r="J818" s="10" t="s">
        <v>65</v>
      </c>
      <c r="K818" s="10" t="s">
        <v>66</v>
      </c>
      <c r="L818" s="10" t="s">
        <v>67</v>
      </c>
      <c r="M818" s="13" t="s">
        <v>2577</v>
      </c>
      <c r="N818" s="10" t="s">
        <v>53</v>
      </c>
      <c r="O818" s="134"/>
      <c r="P818" s="15" t="s">
        <v>2577</v>
      </c>
      <c r="Q818" s="11"/>
      <c r="R818" s="10"/>
      <c r="S818" s="10" t="s">
        <v>536</v>
      </c>
      <c r="T818" s="10" t="s">
        <v>536</v>
      </c>
      <c r="U818" s="10" t="s">
        <v>2580</v>
      </c>
      <c r="V818" s="10">
        <v>2710193200</v>
      </c>
      <c r="W818" s="10" t="s">
        <v>604</v>
      </c>
      <c r="X818" s="10" t="s">
        <v>604</v>
      </c>
      <c r="Y818" s="10" t="s">
        <v>604</v>
      </c>
      <c r="Z818" s="10" t="s">
        <v>604</v>
      </c>
      <c r="AA818" s="10" t="s">
        <v>2581</v>
      </c>
      <c r="AB818" s="14" t="s">
        <v>713</v>
      </c>
    </row>
    <row r="819" spans="1:28" s="14" customFormat="1" ht="13" x14ac:dyDescent="0.35">
      <c r="A819" s="10">
        <v>43476856</v>
      </c>
      <c r="B819" s="10">
        <v>856</v>
      </c>
      <c r="C819" s="11" t="s">
        <v>4335</v>
      </c>
      <c r="D819" s="11"/>
      <c r="E819" s="11"/>
      <c r="F819" s="11" t="s">
        <v>46</v>
      </c>
      <c r="G819" s="10" t="s">
        <v>2634</v>
      </c>
      <c r="H819" s="41" t="s">
        <v>140</v>
      </c>
      <c r="I819" s="41" t="s">
        <v>709</v>
      </c>
      <c r="J819" s="10" t="s">
        <v>65</v>
      </c>
      <c r="K819" s="10" t="s">
        <v>51</v>
      </c>
      <c r="L819" s="10" t="s">
        <v>67</v>
      </c>
      <c r="M819" s="13" t="s">
        <v>2577</v>
      </c>
      <c r="N819" s="10" t="s">
        <v>53</v>
      </c>
      <c r="O819" s="134"/>
      <c r="P819" s="15" t="s">
        <v>2577</v>
      </c>
      <c r="Q819" s="11"/>
      <c r="R819" s="10"/>
      <c r="S819" s="10" t="s">
        <v>536</v>
      </c>
      <c r="T819" s="10" t="s">
        <v>536</v>
      </c>
      <c r="U819" s="10" t="s">
        <v>2580</v>
      </c>
      <c r="V819" s="10">
        <v>2710193200</v>
      </c>
      <c r="W819" s="10" t="s">
        <v>2582</v>
      </c>
      <c r="X819" s="10" t="s">
        <v>604</v>
      </c>
      <c r="Y819" s="10" t="s">
        <v>604</v>
      </c>
      <c r="Z819" s="10" t="s">
        <v>604</v>
      </c>
      <c r="AA819" s="10" t="s">
        <v>2581</v>
      </c>
      <c r="AB819" s="14" t="s">
        <v>713</v>
      </c>
    </row>
    <row r="820" spans="1:28" s="14" customFormat="1" ht="13" x14ac:dyDescent="0.35">
      <c r="A820" s="10">
        <v>43210829</v>
      </c>
      <c r="B820" s="10">
        <v>829</v>
      </c>
      <c r="C820" s="11" t="s">
        <v>4336</v>
      </c>
      <c r="D820" s="11"/>
      <c r="E820" s="11"/>
      <c r="F820" s="11" t="s">
        <v>46</v>
      </c>
      <c r="G820" s="10" t="s">
        <v>3639</v>
      </c>
      <c r="H820" s="41" t="s">
        <v>140</v>
      </c>
      <c r="I820" s="41" t="s">
        <v>709</v>
      </c>
      <c r="J820" s="10" t="s">
        <v>65</v>
      </c>
      <c r="K820" s="10" t="s">
        <v>66</v>
      </c>
      <c r="L820" s="10" t="s">
        <v>67</v>
      </c>
      <c r="M820" s="13" t="s">
        <v>2577</v>
      </c>
      <c r="N820" s="10" t="s">
        <v>53</v>
      </c>
      <c r="O820" s="134"/>
      <c r="P820" s="15" t="s">
        <v>2577</v>
      </c>
      <c r="Q820" s="11"/>
      <c r="R820" s="10"/>
      <c r="S820" s="10" t="s">
        <v>536</v>
      </c>
      <c r="T820" s="10" t="s">
        <v>536</v>
      </c>
      <c r="U820" s="10" t="s">
        <v>2580</v>
      </c>
      <c r="V820" s="10">
        <v>2710193200</v>
      </c>
      <c r="W820" s="10" t="s">
        <v>604</v>
      </c>
      <c r="X820" s="10" t="s">
        <v>604</v>
      </c>
      <c r="Y820" s="10" t="s">
        <v>604</v>
      </c>
      <c r="Z820" s="10" t="s">
        <v>604</v>
      </c>
      <c r="AA820" s="10" t="s">
        <v>2581</v>
      </c>
      <c r="AB820" s="14" t="s">
        <v>713</v>
      </c>
    </row>
    <row r="821" spans="1:28" s="14" customFormat="1" ht="13" x14ac:dyDescent="0.35">
      <c r="A821" s="10">
        <v>43476854</v>
      </c>
      <c r="B821" s="10">
        <v>854</v>
      </c>
      <c r="C821" s="11" t="s">
        <v>4337</v>
      </c>
      <c r="D821" s="11"/>
      <c r="E821" s="11"/>
      <c r="F821" s="11" t="s">
        <v>46</v>
      </c>
      <c r="G821" s="10" t="s">
        <v>2634</v>
      </c>
      <c r="H821" s="41" t="s">
        <v>140</v>
      </c>
      <c r="I821" s="41" t="s">
        <v>709</v>
      </c>
      <c r="J821" s="10" t="s">
        <v>65</v>
      </c>
      <c r="K821" s="10" t="s">
        <v>66</v>
      </c>
      <c r="L821" s="10" t="s">
        <v>67</v>
      </c>
      <c r="M821" s="13" t="s">
        <v>2577</v>
      </c>
      <c r="N821" s="10" t="s">
        <v>53</v>
      </c>
      <c r="O821" s="134"/>
      <c r="P821" s="15" t="s">
        <v>2577</v>
      </c>
      <c r="Q821" s="11"/>
      <c r="R821" s="10"/>
      <c r="S821" s="10" t="s">
        <v>536</v>
      </c>
      <c r="T821" s="10" t="s">
        <v>536</v>
      </c>
      <c r="U821" s="10" t="s">
        <v>2580</v>
      </c>
      <c r="V821" s="10">
        <v>2710193200</v>
      </c>
      <c r="W821" s="10" t="s">
        <v>604</v>
      </c>
      <c r="X821" s="10" t="s">
        <v>604</v>
      </c>
      <c r="Y821" s="10" t="s">
        <v>604</v>
      </c>
      <c r="Z821" s="10" t="s">
        <v>604</v>
      </c>
      <c r="AA821" s="10" t="s">
        <v>2581</v>
      </c>
      <c r="AB821" s="14" t="s">
        <v>713</v>
      </c>
    </row>
    <row r="822" spans="1:28" s="14" customFormat="1" ht="13" x14ac:dyDescent="0.35">
      <c r="A822" s="10">
        <v>43210903</v>
      </c>
      <c r="B822" s="10">
        <v>903</v>
      </c>
      <c r="C822" s="11" t="s">
        <v>4338</v>
      </c>
      <c r="D822" s="11"/>
      <c r="E822" s="11"/>
      <c r="F822" s="11" t="s">
        <v>46</v>
      </c>
      <c r="G822" s="10" t="s">
        <v>2583</v>
      </c>
      <c r="H822" s="41" t="s">
        <v>364</v>
      </c>
      <c r="I822" s="41" t="s">
        <v>709</v>
      </c>
      <c r="J822" s="10" t="s">
        <v>65</v>
      </c>
      <c r="K822" s="10" t="s">
        <v>66</v>
      </c>
      <c r="L822" s="10" t="s">
        <v>67</v>
      </c>
      <c r="M822" s="13" t="s">
        <v>2577</v>
      </c>
      <c r="N822" s="10" t="s">
        <v>53</v>
      </c>
      <c r="O822" s="134"/>
      <c r="P822" s="15" t="s">
        <v>2577</v>
      </c>
      <c r="Q822" s="11"/>
      <c r="R822" s="10"/>
      <c r="S822" s="10" t="s">
        <v>536</v>
      </c>
      <c r="T822" s="10" t="s">
        <v>536</v>
      </c>
      <c r="U822" s="10" t="s">
        <v>2580</v>
      </c>
      <c r="V822" s="10">
        <v>2710193200</v>
      </c>
      <c r="W822" s="10" t="s">
        <v>604</v>
      </c>
      <c r="X822" s="10" t="s">
        <v>604</v>
      </c>
      <c r="Y822" s="10" t="s">
        <v>604</v>
      </c>
      <c r="Z822" s="10" t="s">
        <v>604</v>
      </c>
      <c r="AA822" s="10" t="s">
        <v>2581</v>
      </c>
      <c r="AB822" s="14" t="s">
        <v>713</v>
      </c>
    </row>
    <row r="823" spans="1:28" s="14" customFormat="1" ht="13" x14ac:dyDescent="0.35">
      <c r="A823" s="10">
        <v>43210803</v>
      </c>
      <c r="B823" s="10">
        <v>803</v>
      </c>
      <c r="C823" s="11" t="s">
        <v>4339</v>
      </c>
      <c r="D823" s="11"/>
      <c r="E823" s="11"/>
      <c r="F823" s="11" t="s">
        <v>46</v>
      </c>
      <c r="G823" s="10" t="s">
        <v>1837</v>
      </c>
      <c r="H823" s="41" t="s">
        <v>48</v>
      </c>
      <c r="I823" s="41" t="s">
        <v>709</v>
      </c>
      <c r="J823" s="10" t="s">
        <v>65</v>
      </c>
      <c r="K823" s="10" t="s">
        <v>604</v>
      </c>
      <c r="L823" s="10" t="s">
        <v>67</v>
      </c>
      <c r="M823" s="13" t="s">
        <v>2577</v>
      </c>
      <c r="N823" s="10" t="s">
        <v>53</v>
      </c>
      <c r="O823" s="134"/>
      <c r="P823" s="15" t="s">
        <v>2577</v>
      </c>
      <c r="Q823" s="11"/>
      <c r="R823" s="10"/>
      <c r="S823" s="10" t="s">
        <v>536</v>
      </c>
      <c r="T823" s="10" t="s">
        <v>536</v>
      </c>
      <c r="U823" s="10" t="s">
        <v>2580</v>
      </c>
      <c r="V823" s="10">
        <v>2710193200</v>
      </c>
      <c r="W823" s="10" t="s">
        <v>604</v>
      </c>
      <c r="X823" s="10" t="s">
        <v>604</v>
      </c>
      <c r="Y823" s="10" t="s">
        <v>604</v>
      </c>
      <c r="Z823" s="10" t="s">
        <v>604</v>
      </c>
      <c r="AA823" s="10" t="s">
        <v>2581</v>
      </c>
      <c r="AB823" s="14" t="s">
        <v>713</v>
      </c>
    </row>
    <row r="824" spans="1:28" s="14" customFormat="1" ht="13" x14ac:dyDescent="0.35">
      <c r="A824" s="10">
        <v>43454903</v>
      </c>
      <c r="B824" s="10">
        <v>903</v>
      </c>
      <c r="C824" s="11" t="s">
        <v>4340</v>
      </c>
      <c r="D824" s="11"/>
      <c r="E824" s="11"/>
      <c r="F824" s="11" t="s">
        <v>46</v>
      </c>
      <c r="G824" s="10" t="s">
        <v>2583</v>
      </c>
      <c r="H824" s="41" t="s">
        <v>364</v>
      </c>
      <c r="I824" s="41" t="s">
        <v>709</v>
      </c>
      <c r="J824" s="10" t="s">
        <v>65</v>
      </c>
      <c r="K824" s="10" t="s">
        <v>66</v>
      </c>
      <c r="L824" s="10" t="s">
        <v>67</v>
      </c>
      <c r="M824" s="13" t="s">
        <v>2577</v>
      </c>
      <c r="N824" s="10" t="s">
        <v>53</v>
      </c>
      <c r="O824" s="134"/>
      <c r="P824" s="15" t="s">
        <v>2577</v>
      </c>
      <c r="Q824" s="11"/>
      <c r="R824" s="10"/>
      <c r="S824" s="10" t="s">
        <v>536</v>
      </c>
      <c r="T824" s="10" t="s">
        <v>536</v>
      </c>
      <c r="U824" s="10" t="s">
        <v>2580</v>
      </c>
      <c r="V824" s="10">
        <v>3403990000</v>
      </c>
      <c r="W824" s="10" t="s">
        <v>604</v>
      </c>
      <c r="X824" s="10" t="s">
        <v>604</v>
      </c>
      <c r="Y824" s="10" t="s">
        <v>604</v>
      </c>
      <c r="Z824" s="10" t="s">
        <v>604</v>
      </c>
      <c r="AA824" s="10" t="s">
        <v>2581</v>
      </c>
      <c r="AB824" s="14" t="s">
        <v>713</v>
      </c>
    </row>
    <row r="825" spans="1:28" s="14" customFormat="1" ht="13" x14ac:dyDescent="0.35">
      <c r="A825" s="10">
        <v>43454909</v>
      </c>
      <c r="B825" s="10">
        <v>909</v>
      </c>
      <c r="C825" s="11" t="s">
        <v>4341</v>
      </c>
      <c r="D825" s="11"/>
      <c r="E825" s="11"/>
      <c r="F825" s="11" t="s">
        <v>46</v>
      </c>
      <c r="G825" s="10" t="s">
        <v>735</v>
      </c>
      <c r="H825" s="41" t="s">
        <v>63</v>
      </c>
      <c r="I825" s="41" t="s">
        <v>709</v>
      </c>
      <c r="J825" s="10" t="s">
        <v>65</v>
      </c>
      <c r="K825" s="10" t="s">
        <v>51</v>
      </c>
      <c r="L825" s="10" t="s">
        <v>67</v>
      </c>
      <c r="M825" s="13" t="s">
        <v>2577</v>
      </c>
      <c r="N825" s="10" t="s">
        <v>53</v>
      </c>
      <c r="O825" s="134"/>
      <c r="P825" s="15" t="s">
        <v>2577</v>
      </c>
      <c r="Q825" s="11"/>
      <c r="R825" s="10"/>
      <c r="S825" s="10" t="s">
        <v>536</v>
      </c>
      <c r="T825" s="10" t="s">
        <v>536</v>
      </c>
      <c r="U825" s="10" t="s">
        <v>2580</v>
      </c>
      <c r="V825" s="10">
        <v>3403990000</v>
      </c>
      <c r="W825" s="10" t="s">
        <v>2582</v>
      </c>
      <c r="X825" s="10" t="s">
        <v>604</v>
      </c>
      <c r="Y825" s="10" t="s">
        <v>604</v>
      </c>
      <c r="Z825" s="10" t="s">
        <v>604</v>
      </c>
      <c r="AA825" s="10" t="s">
        <v>2581</v>
      </c>
      <c r="AB825" s="14" t="s">
        <v>713</v>
      </c>
    </row>
    <row r="826" spans="1:28" s="14" customFormat="1" ht="13" x14ac:dyDescent="0.35">
      <c r="A826" s="10">
        <v>43454935</v>
      </c>
      <c r="B826" s="10">
        <v>935</v>
      </c>
      <c r="C826" s="11" t="s">
        <v>4342</v>
      </c>
      <c r="D826" s="11"/>
      <c r="E826" s="11"/>
      <c r="F826" s="11" t="s">
        <v>46</v>
      </c>
      <c r="G826" s="10" t="s">
        <v>363</v>
      </c>
      <c r="H826" s="41" t="s">
        <v>364</v>
      </c>
      <c r="I826" s="41" t="s">
        <v>709</v>
      </c>
      <c r="J826" s="10" t="s">
        <v>65</v>
      </c>
      <c r="K826" s="10" t="s">
        <v>51</v>
      </c>
      <c r="L826" s="10" t="s">
        <v>67</v>
      </c>
      <c r="M826" s="13" t="s">
        <v>2577</v>
      </c>
      <c r="N826" s="10" t="s">
        <v>53</v>
      </c>
      <c r="O826" s="134"/>
      <c r="P826" s="15" t="s">
        <v>2577</v>
      </c>
      <c r="Q826" s="11"/>
      <c r="R826" s="10"/>
      <c r="S826" s="10" t="s">
        <v>536</v>
      </c>
      <c r="T826" s="10" t="s">
        <v>536</v>
      </c>
      <c r="U826" s="10" t="s">
        <v>2580</v>
      </c>
      <c r="V826" s="10">
        <v>3403990000</v>
      </c>
      <c r="W826" s="10" t="s">
        <v>2582</v>
      </c>
      <c r="X826" s="10" t="s">
        <v>604</v>
      </c>
      <c r="Y826" s="10" t="s">
        <v>604</v>
      </c>
      <c r="Z826" s="10" t="s">
        <v>604</v>
      </c>
      <c r="AA826" s="10" t="s">
        <v>2581</v>
      </c>
      <c r="AB826" s="14" t="s">
        <v>713</v>
      </c>
    </row>
    <row r="827" spans="1:28" s="14" customFormat="1" ht="13" x14ac:dyDescent="0.35">
      <c r="A827" s="10">
        <v>43602907</v>
      </c>
      <c r="B827" s="10">
        <v>907</v>
      </c>
      <c r="C827" s="11" t="s">
        <v>4343</v>
      </c>
      <c r="D827" s="11"/>
      <c r="E827" s="11"/>
      <c r="F827" s="11" t="s">
        <v>46</v>
      </c>
      <c r="G827" s="10" t="s">
        <v>2583</v>
      </c>
      <c r="H827" s="41" t="s">
        <v>364</v>
      </c>
      <c r="I827" s="41" t="s">
        <v>709</v>
      </c>
      <c r="J827" s="10" t="s">
        <v>65</v>
      </c>
      <c r="K827" s="10" t="s">
        <v>66</v>
      </c>
      <c r="L827" s="10" t="s">
        <v>67</v>
      </c>
      <c r="M827" s="13" t="s">
        <v>2577</v>
      </c>
      <c r="N827" s="10" t="s">
        <v>92</v>
      </c>
      <c r="O827" s="134"/>
      <c r="P827" s="15" t="s">
        <v>2577</v>
      </c>
      <c r="Q827" s="11"/>
      <c r="R827" s="10"/>
      <c r="S827" s="10" t="s">
        <v>536</v>
      </c>
      <c r="T827" s="10" t="s">
        <v>536</v>
      </c>
      <c r="U827" s="10" t="s">
        <v>2580</v>
      </c>
      <c r="V827" s="10" t="s">
        <v>604</v>
      </c>
      <c r="W827" s="10" t="s">
        <v>604</v>
      </c>
      <c r="X827" s="10" t="s">
        <v>3506</v>
      </c>
      <c r="Y827" s="10" t="s">
        <v>604</v>
      </c>
      <c r="Z827" s="10" t="s">
        <v>604</v>
      </c>
      <c r="AA827" s="10" t="s">
        <v>4344</v>
      </c>
      <c r="AB827" s="14" t="s">
        <v>713</v>
      </c>
    </row>
    <row r="828" spans="1:28" s="14" customFormat="1" ht="13" x14ac:dyDescent="0.35">
      <c r="A828" s="10">
        <v>43602803</v>
      </c>
      <c r="B828" s="10">
        <v>803</v>
      </c>
      <c r="C828" s="11" t="s">
        <v>4345</v>
      </c>
      <c r="D828" s="11"/>
      <c r="E828" s="11"/>
      <c r="F828" s="11" t="s">
        <v>46</v>
      </c>
      <c r="G828" s="10" t="s">
        <v>1837</v>
      </c>
      <c r="H828" s="41" t="s">
        <v>48</v>
      </c>
      <c r="I828" s="41" t="s">
        <v>709</v>
      </c>
      <c r="J828" s="10" t="s">
        <v>65</v>
      </c>
      <c r="K828" s="10" t="s">
        <v>66</v>
      </c>
      <c r="L828" s="10" t="s">
        <v>67</v>
      </c>
      <c r="M828" s="13" t="s">
        <v>2577</v>
      </c>
      <c r="N828" s="10" t="s">
        <v>92</v>
      </c>
      <c r="O828" s="134"/>
      <c r="P828" s="15" t="s">
        <v>2577</v>
      </c>
      <c r="Q828" s="11"/>
      <c r="R828" s="10"/>
      <c r="S828" s="10">
        <v>43602809</v>
      </c>
      <c r="T828" s="10" t="s">
        <v>4346</v>
      </c>
      <c r="U828" s="10" t="s">
        <v>2594</v>
      </c>
      <c r="V828" s="10">
        <v>2710193200</v>
      </c>
      <c r="W828" s="10" t="s">
        <v>604</v>
      </c>
      <c r="X828" s="10" t="s">
        <v>3506</v>
      </c>
      <c r="Y828" s="10" t="s">
        <v>604</v>
      </c>
      <c r="Z828" s="10" t="s">
        <v>604</v>
      </c>
      <c r="AA828" s="10" t="s">
        <v>4344</v>
      </c>
      <c r="AB828" s="14" t="s">
        <v>713</v>
      </c>
    </row>
    <row r="829" spans="1:28" s="14" customFormat="1" ht="13" x14ac:dyDescent="0.35">
      <c r="A829" s="10">
        <v>43602809</v>
      </c>
      <c r="B829" s="10">
        <v>809</v>
      </c>
      <c r="C829" s="11" t="s">
        <v>4346</v>
      </c>
      <c r="D829" s="11"/>
      <c r="E829" s="11"/>
      <c r="F829" s="11" t="s">
        <v>46</v>
      </c>
      <c r="G829" s="10" t="s">
        <v>47</v>
      </c>
      <c r="H829" s="41" t="s">
        <v>48</v>
      </c>
      <c r="I829" s="41" t="s">
        <v>709</v>
      </c>
      <c r="J829" s="10" t="s">
        <v>65</v>
      </c>
      <c r="K829" s="10" t="s">
        <v>66</v>
      </c>
      <c r="L829" s="10" t="s">
        <v>52</v>
      </c>
      <c r="M829" s="13" t="s">
        <v>2577</v>
      </c>
      <c r="N829" s="10" t="s">
        <v>92</v>
      </c>
      <c r="O829" s="134"/>
      <c r="P829" s="15" t="s">
        <v>2577</v>
      </c>
      <c r="Q829" s="11"/>
      <c r="R829" s="10"/>
      <c r="S829" s="10">
        <v>43603809</v>
      </c>
      <c r="T829" s="10" t="s">
        <v>3508</v>
      </c>
      <c r="U829" s="10" t="s">
        <v>2594</v>
      </c>
      <c r="V829" s="10">
        <v>2710193200</v>
      </c>
      <c r="W829" s="10" t="s">
        <v>604</v>
      </c>
      <c r="X829" s="10" t="s">
        <v>3506</v>
      </c>
      <c r="Y829" s="10" t="s">
        <v>360</v>
      </c>
      <c r="Z829" s="10" t="s">
        <v>88</v>
      </c>
      <c r="AA829" s="10" t="s">
        <v>3510</v>
      </c>
      <c r="AB829" s="14" t="s">
        <v>713</v>
      </c>
    </row>
    <row r="830" spans="1:28" s="14" customFormat="1" ht="13" x14ac:dyDescent="0.35">
      <c r="A830" s="10">
        <v>43004909</v>
      </c>
      <c r="B830" s="10">
        <v>909</v>
      </c>
      <c r="C830" s="11" t="s">
        <v>4347</v>
      </c>
      <c r="D830" s="11"/>
      <c r="E830" s="11"/>
      <c r="F830" s="11" t="s">
        <v>46</v>
      </c>
      <c r="G830" s="10" t="s">
        <v>735</v>
      </c>
      <c r="H830" s="41" t="s">
        <v>63</v>
      </c>
      <c r="I830" s="41" t="s">
        <v>709</v>
      </c>
      <c r="J830" s="10" t="s">
        <v>65</v>
      </c>
      <c r="K830" s="10" t="s">
        <v>51</v>
      </c>
      <c r="L830" s="10" t="s">
        <v>67</v>
      </c>
      <c r="M830" s="13" t="s">
        <v>2577</v>
      </c>
      <c r="N830" s="10" t="s">
        <v>92</v>
      </c>
      <c r="O830" s="134"/>
      <c r="P830" s="15" t="s">
        <v>2577</v>
      </c>
      <c r="Q830" s="11"/>
      <c r="R830" s="10"/>
      <c r="S830" s="10" t="s">
        <v>536</v>
      </c>
      <c r="T830" s="10" t="s">
        <v>536</v>
      </c>
      <c r="U830" s="10" t="s">
        <v>2580</v>
      </c>
      <c r="V830" s="10">
        <v>2710193200</v>
      </c>
      <c r="W830" s="10" t="s">
        <v>2582</v>
      </c>
      <c r="X830" s="10" t="s">
        <v>3506</v>
      </c>
      <c r="Y830" s="10" t="s">
        <v>604</v>
      </c>
      <c r="Z830" s="10" t="s">
        <v>604</v>
      </c>
      <c r="AA830" s="10" t="s">
        <v>4344</v>
      </c>
      <c r="AB830" s="14" t="s">
        <v>713</v>
      </c>
    </row>
    <row r="831" spans="1:28" s="14" customFormat="1" ht="13" x14ac:dyDescent="0.35">
      <c r="A831" s="10">
        <v>43005905</v>
      </c>
      <c r="B831" s="10">
        <v>905</v>
      </c>
      <c r="C831" s="11" t="s">
        <v>4348</v>
      </c>
      <c r="D831" s="11"/>
      <c r="E831" s="11"/>
      <c r="F831" s="11" t="s">
        <v>46</v>
      </c>
      <c r="G831" s="10" t="s">
        <v>735</v>
      </c>
      <c r="H831" s="41" t="s">
        <v>63</v>
      </c>
      <c r="I831" s="41" t="s">
        <v>709</v>
      </c>
      <c r="J831" s="10" t="s">
        <v>65</v>
      </c>
      <c r="K831" s="10" t="s">
        <v>66</v>
      </c>
      <c r="L831" s="10" t="s">
        <v>52</v>
      </c>
      <c r="M831" s="13" t="s">
        <v>2577</v>
      </c>
      <c r="N831" s="10" t="s">
        <v>92</v>
      </c>
      <c r="O831" s="134"/>
      <c r="P831" s="15" t="s">
        <v>2577</v>
      </c>
      <c r="Q831" s="11"/>
      <c r="R831" s="10"/>
      <c r="S831" s="10">
        <v>43006905</v>
      </c>
      <c r="T831" s="10" t="s">
        <v>3532</v>
      </c>
      <c r="U831" s="10" t="s">
        <v>2594</v>
      </c>
      <c r="V831" s="10">
        <v>2710193200</v>
      </c>
      <c r="W831" s="10" t="s">
        <v>604</v>
      </c>
      <c r="X831" s="10" t="s">
        <v>3534</v>
      </c>
      <c r="Y831" s="10" t="s">
        <v>1075</v>
      </c>
      <c r="Z831" s="10" t="s">
        <v>73</v>
      </c>
      <c r="AA831" s="10" t="s">
        <v>3535</v>
      </c>
      <c r="AB831" s="14" t="s">
        <v>713</v>
      </c>
    </row>
    <row r="832" spans="1:28" s="14" customFormat="1" ht="13" x14ac:dyDescent="0.35">
      <c r="A832" s="10">
        <v>43005803</v>
      </c>
      <c r="B832" s="10">
        <v>803</v>
      </c>
      <c r="C832" s="11" t="s">
        <v>4349</v>
      </c>
      <c r="D832" s="11"/>
      <c r="E832" s="11"/>
      <c r="F832" s="11" t="s">
        <v>46</v>
      </c>
      <c r="G832" s="10" t="s">
        <v>1837</v>
      </c>
      <c r="H832" s="41" t="s">
        <v>48</v>
      </c>
      <c r="I832" s="41" t="s">
        <v>709</v>
      </c>
      <c r="J832" s="10" t="s">
        <v>65</v>
      </c>
      <c r="K832" s="10" t="s">
        <v>66</v>
      </c>
      <c r="L832" s="10" t="s">
        <v>67</v>
      </c>
      <c r="M832" s="13" t="s">
        <v>2577</v>
      </c>
      <c r="N832" s="10" t="s">
        <v>92</v>
      </c>
      <c r="O832" s="134"/>
      <c r="P832" s="15" t="s">
        <v>2577</v>
      </c>
      <c r="Q832" s="11"/>
      <c r="R832" s="10"/>
      <c r="S832" s="10">
        <v>43005809</v>
      </c>
      <c r="T832" s="10" t="s">
        <v>4350</v>
      </c>
      <c r="U832" s="10" t="s">
        <v>2594</v>
      </c>
      <c r="V832" s="10">
        <v>2710193200</v>
      </c>
      <c r="W832" s="10" t="s">
        <v>604</v>
      </c>
      <c r="X832" s="10" t="s">
        <v>3534</v>
      </c>
      <c r="Y832" s="10" t="s">
        <v>604</v>
      </c>
      <c r="Z832" s="10" t="s">
        <v>604</v>
      </c>
      <c r="AA832" s="10" t="s">
        <v>4351</v>
      </c>
      <c r="AB832" s="14" t="s">
        <v>713</v>
      </c>
    </row>
    <row r="833" spans="1:28" s="14" customFormat="1" ht="13" x14ac:dyDescent="0.35">
      <c r="A833" s="10">
        <v>43005809</v>
      </c>
      <c r="B833" s="10">
        <v>809</v>
      </c>
      <c r="C833" s="11" t="s">
        <v>4350</v>
      </c>
      <c r="D833" s="11"/>
      <c r="E833" s="11"/>
      <c r="F833" s="11" t="s">
        <v>46</v>
      </c>
      <c r="G833" s="10" t="s">
        <v>47</v>
      </c>
      <c r="H833" s="41" t="s">
        <v>48</v>
      </c>
      <c r="I833" s="41" t="s">
        <v>709</v>
      </c>
      <c r="J833" s="10" t="s">
        <v>65</v>
      </c>
      <c r="K833" s="10" t="s">
        <v>66</v>
      </c>
      <c r="L833" s="10" t="s">
        <v>52</v>
      </c>
      <c r="M833" s="13" t="s">
        <v>2577</v>
      </c>
      <c r="N833" s="10" t="s">
        <v>92</v>
      </c>
      <c r="O833" s="134"/>
      <c r="P833" s="15" t="s">
        <v>2577</v>
      </c>
      <c r="Q833" s="11"/>
      <c r="R833" s="10"/>
      <c r="S833" s="10">
        <v>43007809</v>
      </c>
      <c r="T833" s="10" t="s">
        <v>3536</v>
      </c>
      <c r="U833" s="10" t="s">
        <v>2594</v>
      </c>
      <c r="V833" s="10">
        <v>2710193200</v>
      </c>
      <c r="W833" s="10" t="s">
        <v>604</v>
      </c>
      <c r="X833" s="10" t="s">
        <v>3534</v>
      </c>
      <c r="Y833" s="10" t="s">
        <v>360</v>
      </c>
      <c r="Z833" s="10" t="s">
        <v>88</v>
      </c>
      <c r="AA833" s="10" t="s">
        <v>3537</v>
      </c>
      <c r="AB833" s="14" t="s">
        <v>713</v>
      </c>
    </row>
    <row r="834" spans="1:28" s="14" customFormat="1" ht="13" x14ac:dyDescent="0.35">
      <c r="A834" s="10">
        <v>43421803</v>
      </c>
      <c r="B834" s="10">
        <v>803</v>
      </c>
      <c r="C834" s="11" t="s">
        <v>4352</v>
      </c>
      <c r="D834" s="11"/>
      <c r="E834" s="11"/>
      <c r="F834" s="11" t="s">
        <v>46</v>
      </c>
      <c r="G834" s="10" t="s">
        <v>1837</v>
      </c>
      <c r="H834" s="41" t="s">
        <v>48</v>
      </c>
      <c r="I834" s="41"/>
      <c r="J834" s="10"/>
      <c r="K834" s="10" t="s">
        <v>66</v>
      </c>
      <c r="L834" s="10" t="s">
        <v>67</v>
      </c>
      <c r="M834" s="13" t="s">
        <v>2577</v>
      </c>
      <c r="N834" s="10" t="s">
        <v>604</v>
      </c>
      <c r="O834" s="134"/>
      <c r="P834" s="15" t="s">
        <v>2577</v>
      </c>
      <c r="Q834" s="11"/>
      <c r="R834" s="10"/>
      <c r="S834" s="10" t="s">
        <v>536</v>
      </c>
      <c r="T834" s="10" t="s">
        <v>536</v>
      </c>
      <c r="U834" s="10" t="s">
        <v>2580</v>
      </c>
      <c r="V834" s="10">
        <v>2710193200</v>
      </c>
      <c r="W834" s="10" t="s">
        <v>604</v>
      </c>
      <c r="X834" s="10" t="s">
        <v>604</v>
      </c>
      <c r="Y834" s="10" t="s">
        <v>604</v>
      </c>
      <c r="Z834" s="10" t="s">
        <v>604</v>
      </c>
      <c r="AA834" s="10" t="s">
        <v>2581</v>
      </c>
    </row>
    <row r="835" spans="1:28" s="14" customFormat="1" ht="13" x14ac:dyDescent="0.35">
      <c r="A835" s="10">
        <v>49168855</v>
      </c>
      <c r="B835" s="10">
        <v>855</v>
      </c>
      <c r="C835" s="11" t="s">
        <v>4353</v>
      </c>
      <c r="D835" s="11"/>
      <c r="E835" s="11"/>
      <c r="F835" s="11" t="s">
        <v>46</v>
      </c>
      <c r="G835" s="10" t="s">
        <v>163</v>
      </c>
      <c r="H835" s="41" t="s">
        <v>164</v>
      </c>
      <c r="I835" s="41"/>
      <c r="J835" s="10"/>
      <c r="K835" s="10" t="s">
        <v>66</v>
      </c>
      <c r="L835" s="10" t="s">
        <v>67</v>
      </c>
      <c r="M835" s="13" t="s">
        <v>2577</v>
      </c>
      <c r="N835" s="10" t="s">
        <v>604</v>
      </c>
      <c r="O835" s="134"/>
      <c r="P835" s="15" t="s">
        <v>2577</v>
      </c>
      <c r="Q835" s="11"/>
      <c r="R835" s="10"/>
      <c r="S835" s="10" t="s">
        <v>536</v>
      </c>
      <c r="T835" s="10" t="s">
        <v>536</v>
      </c>
      <c r="U835" s="10" t="s">
        <v>2580</v>
      </c>
      <c r="V835" s="10">
        <v>2710193200</v>
      </c>
      <c r="W835" s="10" t="s">
        <v>604</v>
      </c>
      <c r="X835" s="10" t="s">
        <v>604</v>
      </c>
      <c r="Y835" s="10" t="s">
        <v>604</v>
      </c>
      <c r="Z835" s="10" t="s">
        <v>604</v>
      </c>
      <c r="AA835" s="10" t="s">
        <v>2581</v>
      </c>
    </row>
    <row r="836" spans="1:28" s="14" customFormat="1" ht="13" x14ac:dyDescent="0.35">
      <c r="A836" s="10">
        <v>49168801</v>
      </c>
      <c r="B836" s="10">
        <v>801</v>
      </c>
      <c r="C836" s="11" t="s">
        <v>4354</v>
      </c>
      <c r="D836" s="11"/>
      <c r="E836" s="11"/>
      <c r="F836" s="11" t="s">
        <v>46</v>
      </c>
      <c r="G836" s="10" t="s">
        <v>79</v>
      </c>
      <c r="H836" s="41" t="s">
        <v>79</v>
      </c>
      <c r="I836" s="41"/>
      <c r="J836" s="10"/>
      <c r="K836" s="10" t="s">
        <v>66</v>
      </c>
      <c r="L836" s="10" t="s">
        <v>67</v>
      </c>
      <c r="M836" s="13" t="s">
        <v>2577</v>
      </c>
      <c r="N836" s="10" t="s">
        <v>604</v>
      </c>
      <c r="O836" s="134"/>
      <c r="P836" s="15" t="s">
        <v>2577</v>
      </c>
      <c r="Q836" s="11"/>
      <c r="R836" s="10"/>
      <c r="S836" s="10" t="s">
        <v>536</v>
      </c>
      <c r="T836" s="10" t="s">
        <v>536</v>
      </c>
      <c r="U836" s="10" t="s">
        <v>2580</v>
      </c>
      <c r="V836" s="10" t="s">
        <v>604</v>
      </c>
      <c r="W836" s="10" t="s">
        <v>44</v>
      </c>
      <c r="X836" s="10" t="s">
        <v>604</v>
      </c>
      <c r="Y836" s="10" t="s">
        <v>604</v>
      </c>
      <c r="Z836" s="10" t="s">
        <v>604</v>
      </c>
      <c r="AA836" s="10" t="s">
        <v>2581</v>
      </c>
    </row>
    <row r="837" spans="1:28" s="14" customFormat="1" ht="13" x14ac:dyDescent="0.35">
      <c r="A837" s="10">
        <v>49168803</v>
      </c>
      <c r="B837" s="10">
        <v>803</v>
      </c>
      <c r="C837" s="11" t="s">
        <v>4355</v>
      </c>
      <c r="D837" s="11"/>
      <c r="E837" s="11"/>
      <c r="F837" s="11" t="s">
        <v>46</v>
      </c>
      <c r="G837" s="10" t="s">
        <v>1837</v>
      </c>
      <c r="H837" s="41" t="s">
        <v>48</v>
      </c>
      <c r="I837" s="41"/>
      <c r="J837" s="10"/>
      <c r="K837" s="10" t="s">
        <v>66</v>
      </c>
      <c r="L837" s="10" t="s">
        <v>67</v>
      </c>
      <c r="M837" s="13" t="s">
        <v>2577</v>
      </c>
      <c r="N837" s="10" t="s">
        <v>604</v>
      </c>
      <c r="O837" s="134"/>
      <c r="P837" s="15" t="s">
        <v>2577</v>
      </c>
      <c r="Q837" s="11"/>
      <c r="R837" s="10"/>
      <c r="S837" s="10" t="s">
        <v>536</v>
      </c>
      <c r="T837" s="10" t="s">
        <v>536</v>
      </c>
      <c r="U837" s="10" t="s">
        <v>2580</v>
      </c>
      <c r="V837" s="10" t="s">
        <v>604</v>
      </c>
      <c r="W837" s="10" t="s">
        <v>604</v>
      </c>
      <c r="X837" s="10" t="s">
        <v>604</v>
      </c>
      <c r="Y837" s="10" t="s">
        <v>604</v>
      </c>
      <c r="Z837" s="10" t="s">
        <v>604</v>
      </c>
      <c r="AA837" s="10" t="s">
        <v>2581</v>
      </c>
    </row>
    <row r="838" spans="1:28" s="14" customFormat="1" ht="13" x14ac:dyDescent="0.35">
      <c r="A838" s="10">
        <v>49100803</v>
      </c>
      <c r="B838" s="10">
        <v>803</v>
      </c>
      <c r="C838" s="11" t="s">
        <v>4356</v>
      </c>
      <c r="D838" s="11"/>
      <c r="E838" s="11"/>
      <c r="F838" s="11" t="s">
        <v>46</v>
      </c>
      <c r="G838" s="10" t="s">
        <v>1837</v>
      </c>
      <c r="H838" s="41" t="s">
        <v>48</v>
      </c>
      <c r="I838" s="41"/>
      <c r="J838" s="10"/>
      <c r="K838" s="10" t="s">
        <v>66</v>
      </c>
      <c r="L838" s="10" t="s">
        <v>67</v>
      </c>
      <c r="M838" s="13" t="s">
        <v>2577</v>
      </c>
      <c r="N838" s="10" t="s">
        <v>604</v>
      </c>
      <c r="O838" s="134"/>
      <c r="P838" s="15" t="s">
        <v>2577</v>
      </c>
      <c r="Q838" s="11"/>
      <c r="R838" s="10"/>
      <c r="S838" s="10" t="s">
        <v>536</v>
      </c>
      <c r="T838" s="10" t="s">
        <v>536</v>
      </c>
      <c r="U838" s="10" t="s">
        <v>2580</v>
      </c>
      <c r="V838" s="10" t="s">
        <v>604</v>
      </c>
      <c r="W838" s="10" t="s">
        <v>604</v>
      </c>
      <c r="X838" s="10" t="s">
        <v>604</v>
      </c>
      <c r="Y838" s="10" t="s">
        <v>604</v>
      </c>
      <c r="Z838" s="10" t="s">
        <v>604</v>
      </c>
      <c r="AA838" s="10" t="s">
        <v>2581</v>
      </c>
    </row>
    <row r="839" spans="1:28" s="14" customFormat="1" ht="13" x14ac:dyDescent="0.35">
      <c r="A839" s="10">
        <v>49668855</v>
      </c>
      <c r="B839" s="10">
        <v>855</v>
      </c>
      <c r="C839" s="11" t="s">
        <v>4357</v>
      </c>
      <c r="D839" s="11"/>
      <c r="E839" s="11"/>
      <c r="F839" s="11" t="s">
        <v>46</v>
      </c>
      <c r="G839" s="10" t="s">
        <v>163</v>
      </c>
      <c r="H839" s="41" t="s">
        <v>164</v>
      </c>
      <c r="I839" s="41"/>
      <c r="J839" s="10"/>
      <c r="K839" s="10" t="s">
        <v>66</v>
      </c>
      <c r="L839" s="10" t="s">
        <v>67</v>
      </c>
      <c r="M839" s="13" t="s">
        <v>2577</v>
      </c>
      <c r="N839" s="10" t="s">
        <v>604</v>
      </c>
      <c r="O839" s="134"/>
      <c r="P839" s="15" t="s">
        <v>2577</v>
      </c>
      <c r="Q839" s="11"/>
      <c r="R839" s="10"/>
      <c r="S839" s="10" t="s">
        <v>536</v>
      </c>
      <c r="T839" s="10" t="s">
        <v>536</v>
      </c>
      <c r="U839" s="10" t="s">
        <v>2580</v>
      </c>
      <c r="V839" s="10">
        <v>2710193200</v>
      </c>
      <c r="W839" s="10" t="s">
        <v>604</v>
      </c>
      <c r="X839" s="10" t="s">
        <v>604</v>
      </c>
      <c r="Y839" s="10" t="s">
        <v>604</v>
      </c>
      <c r="Z839" s="10" t="s">
        <v>604</v>
      </c>
      <c r="AA839" s="10" t="s">
        <v>2581</v>
      </c>
    </row>
    <row r="840" spans="1:28" s="14" customFormat="1" ht="13" x14ac:dyDescent="0.35">
      <c r="A840" s="10">
        <v>49668801</v>
      </c>
      <c r="B840" s="10">
        <v>801</v>
      </c>
      <c r="C840" s="11" t="s">
        <v>4358</v>
      </c>
      <c r="D840" s="11"/>
      <c r="E840" s="11"/>
      <c r="F840" s="11" t="s">
        <v>46</v>
      </c>
      <c r="G840" s="10" t="s">
        <v>79</v>
      </c>
      <c r="H840" s="41" t="s">
        <v>79</v>
      </c>
      <c r="I840" s="41"/>
      <c r="J840" s="10"/>
      <c r="K840" s="10" t="s">
        <v>66</v>
      </c>
      <c r="L840" s="10" t="s">
        <v>67</v>
      </c>
      <c r="M840" s="13" t="s">
        <v>2577</v>
      </c>
      <c r="N840" s="10" t="s">
        <v>604</v>
      </c>
      <c r="O840" s="134"/>
      <c r="P840" s="15" t="s">
        <v>2577</v>
      </c>
      <c r="Q840" s="11"/>
      <c r="R840" s="10"/>
      <c r="S840" s="10" t="s">
        <v>536</v>
      </c>
      <c r="T840" s="10" t="s">
        <v>536</v>
      </c>
      <c r="U840" s="10" t="s">
        <v>2580</v>
      </c>
      <c r="V840" s="10" t="s">
        <v>604</v>
      </c>
      <c r="W840" s="10" t="s">
        <v>44</v>
      </c>
      <c r="X840" s="10" t="s">
        <v>604</v>
      </c>
      <c r="Y840" s="10" t="s">
        <v>604</v>
      </c>
      <c r="Z840" s="10" t="s">
        <v>604</v>
      </c>
      <c r="AA840" s="10" t="s">
        <v>2581</v>
      </c>
    </row>
    <row r="841" spans="1:28" s="14" customFormat="1" ht="13" x14ac:dyDescent="0.35">
      <c r="A841" s="10">
        <v>49668803</v>
      </c>
      <c r="B841" s="10">
        <v>803</v>
      </c>
      <c r="C841" s="11" t="s">
        <v>4359</v>
      </c>
      <c r="D841" s="11"/>
      <c r="E841" s="11"/>
      <c r="F841" s="11" t="s">
        <v>46</v>
      </c>
      <c r="G841" s="10" t="s">
        <v>1837</v>
      </c>
      <c r="H841" s="41" t="s">
        <v>48</v>
      </c>
      <c r="I841" s="41"/>
      <c r="J841" s="10"/>
      <c r="K841" s="10" t="s">
        <v>66</v>
      </c>
      <c r="L841" s="10" t="s">
        <v>67</v>
      </c>
      <c r="M841" s="13" t="s">
        <v>2577</v>
      </c>
      <c r="N841" s="10" t="s">
        <v>604</v>
      </c>
      <c r="O841" s="134"/>
      <c r="P841" s="15" t="s">
        <v>2577</v>
      </c>
      <c r="Q841" s="11"/>
      <c r="R841" s="10"/>
      <c r="S841" s="10" t="s">
        <v>536</v>
      </c>
      <c r="T841" s="10" t="s">
        <v>536</v>
      </c>
      <c r="U841" s="10" t="s">
        <v>2580</v>
      </c>
      <c r="V841" s="10">
        <v>2710193200</v>
      </c>
      <c r="W841" s="10" t="s">
        <v>604</v>
      </c>
      <c r="X841" s="10" t="s">
        <v>604</v>
      </c>
      <c r="Y841" s="10" t="s">
        <v>604</v>
      </c>
      <c r="Z841" s="10" t="s">
        <v>604</v>
      </c>
      <c r="AA841" s="10" t="s">
        <v>2581</v>
      </c>
    </row>
    <row r="842" spans="1:28" s="14" customFormat="1" ht="13" x14ac:dyDescent="0.35">
      <c r="A842" s="10">
        <v>49668870</v>
      </c>
      <c r="B842" s="10">
        <v>870</v>
      </c>
      <c r="C842" s="11" t="s">
        <v>4360</v>
      </c>
      <c r="D842" s="11"/>
      <c r="E842" s="11"/>
      <c r="F842" s="11" t="s">
        <v>46</v>
      </c>
      <c r="G842" s="10" t="s">
        <v>151</v>
      </c>
      <c r="H842" s="41" t="s">
        <v>86</v>
      </c>
      <c r="I842" s="41"/>
      <c r="J842" s="10"/>
      <c r="K842" s="10" t="s">
        <v>66</v>
      </c>
      <c r="L842" s="10" t="s">
        <v>67</v>
      </c>
      <c r="M842" s="13" t="s">
        <v>2577</v>
      </c>
      <c r="N842" s="10" t="s">
        <v>604</v>
      </c>
      <c r="O842" s="134"/>
      <c r="P842" s="15" t="s">
        <v>2577</v>
      </c>
      <c r="Q842" s="11"/>
      <c r="R842" s="10"/>
      <c r="S842" s="10" t="s">
        <v>536</v>
      </c>
      <c r="T842" s="10" t="s">
        <v>536</v>
      </c>
      <c r="U842" s="10" t="s">
        <v>2580</v>
      </c>
      <c r="V842" s="10" t="s">
        <v>604</v>
      </c>
      <c r="W842" s="10" t="s">
        <v>604</v>
      </c>
      <c r="X842" s="10" t="s">
        <v>604</v>
      </c>
      <c r="Y842" s="10" t="s">
        <v>604</v>
      </c>
      <c r="Z842" s="10" t="s">
        <v>604</v>
      </c>
      <c r="AA842" s="10" t="s">
        <v>2581</v>
      </c>
    </row>
    <row r="843" spans="1:28" s="14" customFormat="1" ht="13" x14ac:dyDescent="0.35">
      <c r="A843" s="10">
        <v>49068855</v>
      </c>
      <c r="B843" s="10">
        <v>855</v>
      </c>
      <c r="C843" s="11" t="s">
        <v>4361</v>
      </c>
      <c r="D843" s="11"/>
      <c r="E843" s="11"/>
      <c r="F843" s="11" t="s">
        <v>46</v>
      </c>
      <c r="G843" s="10" t="s">
        <v>163</v>
      </c>
      <c r="H843" s="41" t="s">
        <v>164</v>
      </c>
      <c r="I843" s="41"/>
      <c r="J843" s="10"/>
      <c r="K843" s="10" t="s">
        <v>66</v>
      </c>
      <c r="L843" s="10" t="s">
        <v>67</v>
      </c>
      <c r="M843" s="13" t="s">
        <v>2577</v>
      </c>
      <c r="N843" s="10" t="s">
        <v>53</v>
      </c>
      <c r="O843" s="134"/>
      <c r="P843" s="15" t="s">
        <v>2577</v>
      </c>
      <c r="Q843" s="11"/>
      <c r="R843" s="10"/>
      <c r="S843" s="10">
        <v>45288855</v>
      </c>
      <c r="T843" s="10" t="s">
        <v>2226</v>
      </c>
      <c r="U843" s="10" t="s">
        <v>2594</v>
      </c>
      <c r="V843" s="10">
        <v>2710193200</v>
      </c>
      <c r="W843" s="10" t="s">
        <v>604</v>
      </c>
      <c r="X843" s="10" t="s">
        <v>4362</v>
      </c>
      <c r="Y843" s="10" t="s">
        <v>604</v>
      </c>
      <c r="Z843" s="10" t="s">
        <v>604</v>
      </c>
      <c r="AA843" s="10" t="s">
        <v>4363</v>
      </c>
    </row>
    <row r="844" spans="1:28" s="14" customFormat="1" ht="13" x14ac:dyDescent="0.35">
      <c r="A844" s="10">
        <v>49068801</v>
      </c>
      <c r="B844" s="10">
        <v>801</v>
      </c>
      <c r="C844" s="11" t="s">
        <v>4364</v>
      </c>
      <c r="D844" s="11"/>
      <c r="E844" s="11"/>
      <c r="F844" s="11" t="s">
        <v>46</v>
      </c>
      <c r="G844" s="10" t="s">
        <v>79</v>
      </c>
      <c r="H844" s="41" t="s">
        <v>79</v>
      </c>
      <c r="I844" s="41"/>
      <c r="J844" s="10"/>
      <c r="K844" s="10" t="s">
        <v>66</v>
      </c>
      <c r="L844" s="10" t="s">
        <v>67</v>
      </c>
      <c r="M844" s="13" t="s">
        <v>2577</v>
      </c>
      <c r="N844" s="10" t="s">
        <v>53</v>
      </c>
      <c r="O844" s="134"/>
      <c r="P844" s="15" t="s">
        <v>2577</v>
      </c>
      <c r="Q844" s="11"/>
      <c r="R844" s="10"/>
      <c r="S844" s="10" t="s">
        <v>536</v>
      </c>
      <c r="T844" s="10" t="s">
        <v>536</v>
      </c>
      <c r="U844" s="10" t="s">
        <v>2580</v>
      </c>
      <c r="V844" s="10" t="s">
        <v>604</v>
      </c>
      <c r="W844" s="10" t="s">
        <v>44</v>
      </c>
      <c r="X844" s="10" t="s">
        <v>4362</v>
      </c>
      <c r="Y844" s="10" t="s">
        <v>604</v>
      </c>
      <c r="Z844" s="10" t="s">
        <v>604</v>
      </c>
      <c r="AA844" s="10" t="s">
        <v>4363</v>
      </c>
    </row>
    <row r="845" spans="1:28" s="14" customFormat="1" ht="13" x14ac:dyDescent="0.35">
      <c r="A845" s="10">
        <v>49068803</v>
      </c>
      <c r="B845" s="10">
        <v>803</v>
      </c>
      <c r="C845" s="11" t="s">
        <v>4365</v>
      </c>
      <c r="D845" s="11"/>
      <c r="E845" s="11"/>
      <c r="F845" s="11" t="s">
        <v>46</v>
      </c>
      <c r="G845" s="10" t="s">
        <v>1837</v>
      </c>
      <c r="H845" s="41" t="s">
        <v>48</v>
      </c>
      <c r="I845" s="41"/>
      <c r="J845" s="10"/>
      <c r="K845" s="10" t="s">
        <v>66</v>
      </c>
      <c r="L845" s="10" t="s">
        <v>67</v>
      </c>
      <c r="M845" s="13" t="s">
        <v>2577</v>
      </c>
      <c r="N845" s="10" t="s">
        <v>53</v>
      </c>
      <c r="O845" s="134"/>
      <c r="P845" s="15" t="s">
        <v>2577</v>
      </c>
      <c r="Q845" s="11"/>
      <c r="R845" s="10"/>
      <c r="S845" s="10">
        <v>45288809</v>
      </c>
      <c r="T845" s="10" t="s">
        <v>2230</v>
      </c>
      <c r="U845" s="10" t="s">
        <v>2594</v>
      </c>
      <c r="V845" s="10" t="s">
        <v>604</v>
      </c>
      <c r="W845" s="10" t="s">
        <v>604</v>
      </c>
      <c r="X845" s="10" t="s">
        <v>4362</v>
      </c>
      <c r="Y845" s="10" t="s">
        <v>604</v>
      </c>
      <c r="Z845" s="10" t="s">
        <v>604</v>
      </c>
      <c r="AA845" s="10" t="s">
        <v>4363</v>
      </c>
    </row>
    <row r="846" spans="1:28" s="14" customFormat="1" ht="13" x14ac:dyDescent="0.35">
      <c r="A846" s="10">
        <v>49068870</v>
      </c>
      <c r="B846" s="10">
        <v>870</v>
      </c>
      <c r="C846" s="11" t="s">
        <v>4366</v>
      </c>
      <c r="D846" s="11"/>
      <c r="E846" s="11"/>
      <c r="F846" s="11" t="s">
        <v>46</v>
      </c>
      <c r="G846" s="10" t="s">
        <v>151</v>
      </c>
      <c r="H846" s="41" t="s">
        <v>86</v>
      </c>
      <c r="I846" s="41"/>
      <c r="J846" s="10"/>
      <c r="K846" s="10" t="s">
        <v>66</v>
      </c>
      <c r="L846" s="10" t="s">
        <v>67</v>
      </c>
      <c r="M846" s="13" t="s">
        <v>2577</v>
      </c>
      <c r="N846" s="10" t="s">
        <v>53</v>
      </c>
      <c r="O846" s="134"/>
      <c r="P846" s="15" t="s">
        <v>2577</v>
      </c>
      <c r="Q846" s="11"/>
      <c r="R846" s="10"/>
      <c r="S846" s="10" t="s">
        <v>536</v>
      </c>
      <c r="T846" s="10" t="s">
        <v>536</v>
      </c>
      <c r="U846" s="10" t="s">
        <v>2580</v>
      </c>
      <c r="V846" s="10" t="s">
        <v>604</v>
      </c>
      <c r="W846" s="10" t="s">
        <v>604</v>
      </c>
      <c r="X846" s="10" t="s">
        <v>604</v>
      </c>
      <c r="Y846" s="10" t="s">
        <v>604</v>
      </c>
      <c r="Z846" s="10" t="s">
        <v>604</v>
      </c>
      <c r="AA846" s="10" t="s">
        <v>2581</v>
      </c>
    </row>
    <row r="847" spans="1:28" s="14" customFormat="1" ht="13" x14ac:dyDescent="0.35">
      <c r="A847" s="10">
        <v>49068966</v>
      </c>
      <c r="B847" s="10">
        <v>966</v>
      </c>
      <c r="C847" s="11" t="s">
        <v>4367</v>
      </c>
      <c r="D847" s="11"/>
      <c r="E847" s="11"/>
      <c r="F847" s="11" t="s">
        <v>46</v>
      </c>
      <c r="G847" s="10" t="s">
        <v>151</v>
      </c>
      <c r="H847" s="41" t="s">
        <v>86</v>
      </c>
      <c r="I847" s="41"/>
      <c r="J847" s="10"/>
      <c r="K847" s="10" t="s">
        <v>66</v>
      </c>
      <c r="L847" s="10" t="s">
        <v>67</v>
      </c>
      <c r="M847" s="13" t="s">
        <v>2577</v>
      </c>
      <c r="N847" s="10" t="s">
        <v>53</v>
      </c>
      <c r="O847" s="134"/>
      <c r="P847" s="15" t="s">
        <v>2577</v>
      </c>
      <c r="Q847" s="11"/>
      <c r="R847" s="10"/>
      <c r="S847" s="10">
        <v>45288966</v>
      </c>
      <c r="T847" s="10" t="s">
        <v>4368</v>
      </c>
      <c r="U847" s="10" t="s">
        <v>2594</v>
      </c>
      <c r="V847" s="10">
        <v>2710193200</v>
      </c>
      <c r="W847" s="10" t="s">
        <v>604</v>
      </c>
      <c r="X847" s="10" t="s">
        <v>4362</v>
      </c>
      <c r="Y847" s="10" t="s">
        <v>604</v>
      </c>
      <c r="Z847" s="10" t="s">
        <v>604</v>
      </c>
      <c r="AA847" s="10" t="s">
        <v>4363</v>
      </c>
    </row>
    <row r="848" spans="1:28" s="14" customFormat="1" ht="13" x14ac:dyDescent="0.35">
      <c r="A848" s="10">
        <v>31015937</v>
      </c>
      <c r="B848" s="10">
        <v>937</v>
      </c>
      <c r="C848" s="11" t="s">
        <v>4369</v>
      </c>
      <c r="D848" s="11"/>
      <c r="E848" s="11"/>
      <c r="F848" s="11" t="s">
        <v>46</v>
      </c>
      <c r="G848" s="10" t="s">
        <v>4370</v>
      </c>
      <c r="H848" s="41" t="s">
        <v>140</v>
      </c>
      <c r="I848" s="41"/>
      <c r="J848" s="10"/>
      <c r="K848" s="10" t="s">
        <v>51</v>
      </c>
      <c r="L848" s="10" t="s">
        <v>67</v>
      </c>
      <c r="M848" s="13" t="s">
        <v>2577</v>
      </c>
      <c r="N848" s="10" t="s">
        <v>604</v>
      </c>
      <c r="O848" s="134"/>
      <c r="P848" s="15" t="s">
        <v>2577</v>
      </c>
      <c r="Q848" s="11"/>
      <c r="R848" s="10"/>
      <c r="S848" s="10" t="s">
        <v>536</v>
      </c>
      <c r="T848" s="10" t="s">
        <v>536</v>
      </c>
      <c r="U848" s="10" t="s">
        <v>2580</v>
      </c>
      <c r="V848" s="10" t="s">
        <v>604</v>
      </c>
      <c r="W848" s="10" t="s">
        <v>2582</v>
      </c>
      <c r="X848" s="10" t="s">
        <v>604</v>
      </c>
      <c r="Y848" s="10" t="s">
        <v>604</v>
      </c>
      <c r="Z848" s="10" t="s">
        <v>604</v>
      </c>
      <c r="AA848" s="10" t="s">
        <v>2581</v>
      </c>
    </row>
    <row r="849" spans="1:27" s="14" customFormat="1" ht="13" x14ac:dyDescent="0.35">
      <c r="A849" s="10">
        <v>43346803</v>
      </c>
      <c r="B849" s="10">
        <v>803</v>
      </c>
      <c r="C849" s="11" t="s">
        <v>4371</v>
      </c>
      <c r="D849" s="11"/>
      <c r="E849" s="11"/>
      <c r="F849" s="11" t="s">
        <v>46</v>
      </c>
      <c r="G849" s="10" t="s">
        <v>1837</v>
      </c>
      <c r="H849" s="41" t="s">
        <v>48</v>
      </c>
      <c r="I849" s="41"/>
      <c r="J849" s="10"/>
      <c r="K849" s="10" t="s">
        <v>66</v>
      </c>
      <c r="L849" s="10" t="s">
        <v>52</v>
      </c>
      <c r="M849" s="13" t="s">
        <v>2577</v>
      </c>
      <c r="N849" s="10" t="s">
        <v>53</v>
      </c>
      <c r="O849" s="134"/>
      <c r="P849" s="15" t="s">
        <v>2577</v>
      </c>
      <c r="Q849" s="11"/>
      <c r="R849" s="10"/>
      <c r="S849" s="10" t="s">
        <v>536</v>
      </c>
      <c r="T849" s="10" t="s">
        <v>536</v>
      </c>
      <c r="U849" s="10" t="s">
        <v>2580</v>
      </c>
      <c r="V849" s="10" t="s">
        <v>604</v>
      </c>
      <c r="W849" s="10" t="s">
        <v>604</v>
      </c>
      <c r="X849" s="10" t="s">
        <v>4372</v>
      </c>
      <c r="Y849" s="10" t="s">
        <v>604</v>
      </c>
      <c r="Z849" s="10" t="s">
        <v>604</v>
      </c>
      <c r="AA849" s="10" t="s">
        <v>4373</v>
      </c>
    </row>
    <row r="850" spans="1:27" s="14" customFormat="1" ht="13" x14ac:dyDescent="0.35">
      <c r="A850" s="10">
        <v>43395892</v>
      </c>
      <c r="B850" s="10">
        <v>892</v>
      </c>
      <c r="C850" s="11" t="s">
        <v>4374</v>
      </c>
      <c r="D850" s="11"/>
      <c r="E850" s="11"/>
      <c r="F850" s="11" t="s">
        <v>46</v>
      </c>
      <c r="G850" s="10" t="s">
        <v>163</v>
      </c>
      <c r="H850" s="41" t="s">
        <v>164</v>
      </c>
      <c r="I850" s="41"/>
      <c r="J850" s="10"/>
      <c r="K850" s="10" t="s">
        <v>66</v>
      </c>
      <c r="L850" s="10" t="s">
        <v>52</v>
      </c>
      <c r="M850" s="13" t="s">
        <v>2577</v>
      </c>
      <c r="N850" s="10" t="s">
        <v>53</v>
      </c>
      <c r="O850" s="134"/>
      <c r="P850" s="15" t="s">
        <v>2577</v>
      </c>
      <c r="Q850" s="11"/>
      <c r="R850" s="10"/>
      <c r="S850" s="10" t="s">
        <v>536</v>
      </c>
      <c r="T850" s="10" t="s">
        <v>536</v>
      </c>
      <c r="U850" s="10" t="s">
        <v>2580</v>
      </c>
      <c r="V850" s="10">
        <v>2710193200</v>
      </c>
      <c r="W850" s="10" t="s">
        <v>604</v>
      </c>
      <c r="X850" s="10" t="s">
        <v>604</v>
      </c>
      <c r="Y850" s="10" t="s">
        <v>604</v>
      </c>
      <c r="Z850" s="10" t="s">
        <v>604</v>
      </c>
      <c r="AA850" s="10" t="s">
        <v>2581</v>
      </c>
    </row>
    <row r="851" spans="1:27" s="14" customFormat="1" ht="13" x14ac:dyDescent="0.35">
      <c r="A851" s="10">
        <v>43384892</v>
      </c>
      <c r="B851" s="10">
        <v>892</v>
      </c>
      <c r="C851" s="11" t="s">
        <v>4375</v>
      </c>
      <c r="D851" s="11"/>
      <c r="E851" s="11"/>
      <c r="F851" s="11" t="s">
        <v>46</v>
      </c>
      <c r="G851" s="10" t="s">
        <v>163</v>
      </c>
      <c r="H851" s="41" t="s">
        <v>164</v>
      </c>
      <c r="I851" s="41"/>
      <c r="J851" s="10"/>
      <c r="K851" s="10" t="s">
        <v>66</v>
      </c>
      <c r="L851" s="10" t="s">
        <v>52</v>
      </c>
      <c r="M851" s="13" t="s">
        <v>2577</v>
      </c>
      <c r="N851" s="10" t="s">
        <v>53</v>
      </c>
      <c r="O851" s="134"/>
      <c r="P851" s="15" t="s">
        <v>2577</v>
      </c>
      <c r="Q851" s="11"/>
      <c r="R851" s="10"/>
      <c r="S851" s="10" t="s">
        <v>536</v>
      </c>
      <c r="T851" s="10" t="s">
        <v>536</v>
      </c>
      <c r="U851" s="10" t="s">
        <v>2580</v>
      </c>
      <c r="V851" s="10" t="s">
        <v>604</v>
      </c>
      <c r="W851" s="10" t="s">
        <v>604</v>
      </c>
      <c r="X851" s="10" t="s">
        <v>604</v>
      </c>
      <c r="Y851" s="10" t="s">
        <v>604</v>
      </c>
      <c r="Z851" s="10" t="s">
        <v>604</v>
      </c>
      <c r="AA851" s="10" t="s">
        <v>2581</v>
      </c>
    </row>
    <row r="852" spans="1:27" s="14" customFormat="1" ht="13" x14ac:dyDescent="0.35">
      <c r="A852" s="10">
        <v>49021803</v>
      </c>
      <c r="B852" s="10">
        <v>803</v>
      </c>
      <c r="C852" s="11" t="s">
        <v>4376</v>
      </c>
      <c r="D852" s="11"/>
      <c r="E852" s="11"/>
      <c r="F852" s="11" t="s">
        <v>46</v>
      </c>
      <c r="G852" s="10" t="s">
        <v>1837</v>
      </c>
      <c r="H852" s="41" t="s">
        <v>48</v>
      </c>
      <c r="I852" s="41"/>
      <c r="J852" s="10"/>
      <c r="K852" s="10" t="s">
        <v>604</v>
      </c>
      <c r="L852" s="10" t="s">
        <v>67</v>
      </c>
      <c r="M852" s="13" t="s">
        <v>2577</v>
      </c>
      <c r="N852" s="10" t="s">
        <v>604</v>
      </c>
      <c r="O852" s="134"/>
      <c r="P852" s="15" t="s">
        <v>2577</v>
      </c>
      <c r="Q852" s="11"/>
      <c r="R852" s="10"/>
      <c r="S852" s="10" t="s">
        <v>536</v>
      </c>
      <c r="T852" s="10" t="s">
        <v>536</v>
      </c>
      <c r="U852" s="10" t="s">
        <v>2580</v>
      </c>
      <c r="V852" s="10" t="s">
        <v>604</v>
      </c>
      <c r="W852" s="10" t="s">
        <v>604</v>
      </c>
      <c r="X852" s="10" t="s">
        <v>604</v>
      </c>
      <c r="Y852" s="10" t="s">
        <v>604</v>
      </c>
      <c r="Z852" s="10" t="s">
        <v>604</v>
      </c>
      <c r="AA852" s="10" t="s">
        <v>2581</v>
      </c>
    </row>
    <row r="853" spans="1:27" s="14" customFormat="1" ht="13" x14ac:dyDescent="0.35">
      <c r="A853" s="10">
        <v>48425803</v>
      </c>
      <c r="B853" s="10">
        <v>803</v>
      </c>
      <c r="C853" s="11" t="s">
        <v>4377</v>
      </c>
      <c r="D853" s="11"/>
      <c r="E853" s="11"/>
      <c r="F853" s="11" t="s">
        <v>46</v>
      </c>
      <c r="G853" s="10" t="s">
        <v>1837</v>
      </c>
      <c r="H853" s="41" t="s">
        <v>48</v>
      </c>
      <c r="I853" s="41"/>
      <c r="J853" s="10"/>
      <c r="K853" s="10" t="s">
        <v>66</v>
      </c>
      <c r="L853" s="10" t="s">
        <v>67</v>
      </c>
      <c r="M853" s="13" t="s">
        <v>2577</v>
      </c>
      <c r="N853" s="10" t="s">
        <v>604</v>
      </c>
      <c r="O853" s="134"/>
      <c r="P853" s="15" t="s">
        <v>2577</v>
      </c>
      <c r="Q853" s="11"/>
      <c r="R853" s="10"/>
      <c r="S853" s="10" t="s">
        <v>536</v>
      </c>
      <c r="T853" s="10" t="s">
        <v>536</v>
      </c>
      <c r="U853" s="10" t="s">
        <v>2580</v>
      </c>
      <c r="V853" s="10">
        <v>2710193200</v>
      </c>
      <c r="W853" s="10" t="s">
        <v>604</v>
      </c>
      <c r="X853" s="10" t="s">
        <v>4378</v>
      </c>
      <c r="Y853" s="10" t="s">
        <v>604</v>
      </c>
      <c r="Z853" s="10" t="s">
        <v>604</v>
      </c>
      <c r="AA853" s="10" t="s">
        <v>4379</v>
      </c>
    </row>
    <row r="854" spans="1:27" s="14" customFormat="1" ht="13" x14ac:dyDescent="0.35">
      <c r="A854" s="10">
        <v>48242803</v>
      </c>
      <c r="B854" s="10">
        <v>803</v>
      </c>
      <c r="C854" s="11" t="s">
        <v>4380</v>
      </c>
      <c r="D854" s="11"/>
      <c r="E854" s="11"/>
      <c r="F854" s="11" t="s">
        <v>46</v>
      </c>
      <c r="G854" s="10" t="s">
        <v>1837</v>
      </c>
      <c r="H854" s="41" t="s">
        <v>48</v>
      </c>
      <c r="I854" s="41"/>
      <c r="J854" s="10"/>
      <c r="K854" s="10" t="s">
        <v>66</v>
      </c>
      <c r="L854" s="10" t="s">
        <v>67</v>
      </c>
      <c r="M854" s="13" t="s">
        <v>2577</v>
      </c>
      <c r="N854" s="10" t="s">
        <v>604</v>
      </c>
      <c r="O854" s="134"/>
      <c r="P854" s="15" t="s">
        <v>2577</v>
      </c>
      <c r="Q854" s="11"/>
      <c r="R854" s="10"/>
      <c r="S854" s="10" t="s">
        <v>536</v>
      </c>
      <c r="T854" s="10" t="s">
        <v>536</v>
      </c>
      <c r="U854" s="10" t="s">
        <v>2580</v>
      </c>
      <c r="V854" s="10" t="s">
        <v>604</v>
      </c>
      <c r="W854" s="10" t="s">
        <v>604</v>
      </c>
      <c r="X854" s="10" t="s">
        <v>604</v>
      </c>
      <c r="Y854" s="10" t="s">
        <v>604</v>
      </c>
      <c r="Z854" s="10" t="s">
        <v>604</v>
      </c>
      <c r="AA854" s="10" t="s">
        <v>2581</v>
      </c>
    </row>
    <row r="855" spans="1:27" s="14" customFormat="1" ht="13" x14ac:dyDescent="0.35">
      <c r="A855" s="10">
        <v>46003803</v>
      </c>
      <c r="B855" s="10">
        <v>803</v>
      </c>
      <c r="C855" s="11" t="s">
        <v>4381</v>
      </c>
      <c r="D855" s="11"/>
      <c r="E855" s="11"/>
      <c r="F855" s="11" t="s">
        <v>46</v>
      </c>
      <c r="G855" s="10" t="s">
        <v>1837</v>
      </c>
      <c r="H855" s="41" t="s">
        <v>48</v>
      </c>
      <c r="I855" s="41"/>
      <c r="J855" s="10"/>
      <c r="K855" s="10" t="s">
        <v>66</v>
      </c>
      <c r="L855" s="10" t="s">
        <v>67</v>
      </c>
      <c r="M855" s="13" t="s">
        <v>2577</v>
      </c>
      <c r="N855" s="10" t="s">
        <v>604</v>
      </c>
      <c r="O855" s="134"/>
      <c r="P855" s="15" t="s">
        <v>2577</v>
      </c>
      <c r="Q855" s="11"/>
      <c r="R855" s="10"/>
      <c r="S855" s="10" t="s">
        <v>536</v>
      </c>
      <c r="T855" s="10" t="s">
        <v>536</v>
      </c>
      <c r="U855" s="10" t="s">
        <v>2580</v>
      </c>
      <c r="V855" s="10">
        <v>2710193200</v>
      </c>
      <c r="W855" s="10" t="s">
        <v>604</v>
      </c>
      <c r="X855" s="10" t="s">
        <v>4382</v>
      </c>
      <c r="Y855" s="10" t="s">
        <v>604</v>
      </c>
      <c r="Z855" s="10" t="s">
        <v>604</v>
      </c>
      <c r="AA855" s="10" t="s">
        <v>4383</v>
      </c>
    </row>
    <row r="856" spans="1:27" s="14" customFormat="1" ht="13" x14ac:dyDescent="0.35">
      <c r="A856" s="10">
        <v>48498803</v>
      </c>
      <c r="B856" s="10">
        <v>803</v>
      </c>
      <c r="C856" s="11" t="s">
        <v>4384</v>
      </c>
      <c r="D856" s="11"/>
      <c r="E856" s="11"/>
      <c r="F856" s="11" t="s">
        <v>46</v>
      </c>
      <c r="G856" s="10" t="s">
        <v>1837</v>
      </c>
      <c r="H856" s="41" t="s">
        <v>48</v>
      </c>
      <c r="I856" s="41"/>
      <c r="J856" s="10"/>
      <c r="K856" s="10" t="s">
        <v>66</v>
      </c>
      <c r="L856" s="10" t="s">
        <v>67</v>
      </c>
      <c r="M856" s="13" t="s">
        <v>2577</v>
      </c>
      <c r="N856" s="10" t="s">
        <v>604</v>
      </c>
      <c r="O856" s="134"/>
      <c r="P856" s="15" t="s">
        <v>2577</v>
      </c>
      <c r="Q856" s="11"/>
      <c r="R856" s="10"/>
      <c r="S856" s="10" t="s">
        <v>536</v>
      </c>
      <c r="T856" s="10" t="s">
        <v>536</v>
      </c>
      <c r="U856" s="10" t="s">
        <v>2580</v>
      </c>
      <c r="V856" s="10">
        <v>2710193200</v>
      </c>
      <c r="W856" s="10" t="s">
        <v>604</v>
      </c>
      <c r="X856" s="10" t="s">
        <v>4385</v>
      </c>
      <c r="Y856" s="10" t="s">
        <v>604</v>
      </c>
      <c r="Z856" s="10" t="s">
        <v>604</v>
      </c>
      <c r="AA856" s="10" t="s">
        <v>4386</v>
      </c>
    </row>
    <row r="857" spans="1:27" s="14" customFormat="1" ht="13" x14ac:dyDescent="0.35">
      <c r="A857" s="10">
        <v>46002803</v>
      </c>
      <c r="B857" s="10">
        <v>803</v>
      </c>
      <c r="C857" s="11" t="s">
        <v>4387</v>
      </c>
      <c r="D857" s="11"/>
      <c r="E857" s="11"/>
      <c r="F857" s="11" t="s">
        <v>46</v>
      </c>
      <c r="G857" s="10" t="s">
        <v>1837</v>
      </c>
      <c r="H857" s="41" t="s">
        <v>48</v>
      </c>
      <c r="I857" s="41"/>
      <c r="J857" s="10"/>
      <c r="K857" s="10" t="s">
        <v>66</v>
      </c>
      <c r="L857" s="10" t="s">
        <v>67</v>
      </c>
      <c r="M857" s="13" t="s">
        <v>2577</v>
      </c>
      <c r="N857" s="10" t="s">
        <v>604</v>
      </c>
      <c r="O857" s="134"/>
      <c r="P857" s="15" t="s">
        <v>2577</v>
      </c>
      <c r="Q857" s="11"/>
      <c r="R857" s="10"/>
      <c r="S857" s="10" t="s">
        <v>536</v>
      </c>
      <c r="T857" s="10" t="s">
        <v>536</v>
      </c>
      <c r="U857" s="10" t="s">
        <v>2580</v>
      </c>
      <c r="V857" s="10">
        <v>2710193200</v>
      </c>
      <c r="W857" s="10" t="s">
        <v>604</v>
      </c>
      <c r="X857" s="10" t="s">
        <v>4388</v>
      </c>
      <c r="Y857" s="10" t="s">
        <v>604</v>
      </c>
      <c r="Z857" s="10" t="s">
        <v>604</v>
      </c>
      <c r="AA857" s="10" t="s">
        <v>4389</v>
      </c>
    </row>
    <row r="858" spans="1:27" s="14" customFormat="1" ht="13" x14ac:dyDescent="0.35">
      <c r="A858" s="10">
        <v>46002870</v>
      </c>
      <c r="B858" s="10">
        <v>870</v>
      </c>
      <c r="C858" s="11" t="s">
        <v>4390</v>
      </c>
      <c r="D858" s="11"/>
      <c r="E858" s="11"/>
      <c r="F858" s="11" t="s">
        <v>46</v>
      </c>
      <c r="G858" s="10" t="s">
        <v>151</v>
      </c>
      <c r="H858" s="41" t="s">
        <v>86</v>
      </c>
      <c r="I858" s="41"/>
      <c r="J858" s="10"/>
      <c r="K858" s="10" t="s">
        <v>66</v>
      </c>
      <c r="L858" s="10" t="s">
        <v>67</v>
      </c>
      <c r="M858" s="13" t="s">
        <v>2577</v>
      </c>
      <c r="N858" s="10" t="s">
        <v>604</v>
      </c>
      <c r="O858" s="134"/>
      <c r="P858" s="15" t="s">
        <v>2577</v>
      </c>
      <c r="Q858" s="11"/>
      <c r="R858" s="10"/>
      <c r="S858" s="10" t="s">
        <v>536</v>
      </c>
      <c r="T858" s="10" t="s">
        <v>536</v>
      </c>
      <c r="U858" s="10" t="s">
        <v>2580</v>
      </c>
      <c r="V858" s="10" t="s">
        <v>604</v>
      </c>
      <c r="W858" s="10" t="s">
        <v>604</v>
      </c>
      <c r="X858" s="10" t="s">
        <v>4388</v>
      </c>
      <c r="Y858" s="10" t="s">
        <v>604</v>
      </c>
      <c r="Z858" s="10" t="s">
        <v>604</v>
      </c>
      <c r="AA858" s="10" t="s">
        <v>4389</v>
      </c>
    </row>
    <row r="859" spans="1:27" s="14" customFormat="1" ht="13" x14ac:dyDescent="0.35">
      <c r="A859" s="10">
        <v>48620801</v>
      </c>
      <c r="B859" s="10">
        <v>801</v>
      </c>
      <c r="C859" s="11" t="s">
        <v>4391</v>
      </c>
      <c r="D859" s="11"/>
      <c r="E859" s="11"/>
      <c r="F859" s="11" t="s">
        <v>46</v>
      </c>
      <c r="G859" s="10" t="s">
        <v>79</v>
      </c>
      <c r="H859" s="41" t="s">
        <v>79</v>
      </c>
      <c r="I859" s="41"/>
      <c r="J859" s="10"/>
      <c r="K859" s="10" t="s">
        <v>66</v>
      </c>
      <c r="L859" s="10" t="s">
        <v>67</v>
      </c>
      <c r="M859" s="13" t="s">
        <v>2577</v>
      </c>
      <c r="N859" s="10" t="s">
        <v>604</v>
      </c>
      <c r="O859" s="134"/>
      <c r="P859" s="15" t="s">
        <v>2577</v>
      </c>
      <c r="Q859" s="11"/>
      <c r="R859" s="10"/>
      <c r="S859" s="10" t="s">
        <v>536</v>
      </c>
      <c r="T859" s="10" t="s">
        <v>536</v>
      </c>
      <c r="U859" s="10" t="s">
        <v>2580</v>
      </c>
      <c r="V859" s="10" t="s">
        <v>604</v>
      </c>
      <c r="W859" s="10" t="s">
        <v>44</v>
      </c>
      <c r="X859" s="10" t="s">
        <v>4392</v>
      </c>
      <c r="Y859" s="10" t="s">
        <v>604</v>
      </c>
      <c r="Z859" s="10" t="s">
        <v>604</v>
      </c>
      <c r="AA859" s="10" t="s">
        <v>4393</v>
      </c>
    </row>
    <row r="860" spans="1:27" s="14" customFormat="1" ht="13" x14ac:dyDescent="0.35">
      <c r="A860" s="10">
        <v>48620803</v>
      </c>
      <c r="B860" s="10">
        <v>803</v>
      </c>
      <c r="C860" s="11" t="s">
        <v>4394</v>
      </c>
      <c r="D860" s="11"/>
      <c r="E860" s="11"/>
      <c r="F860" s="11" t="s">
        <v>46</v>
      </c>
      <c r="G860" s="10" t="s">
        <v>1837</v>
      </c>
      <c r="H860" s="41" t="s">
        <v>48</v>
      </c>
      <c r="I860" s="41"/>
      <c r="J860" s="10"/>
      <c r="K860" s="10" t="s">
        <v>66</v>
      </c>
      <c r="L860" s="10" t="s">
        <v>67</v>
      </c>
      <c r="M860" s="13" t="s">
        <v>2577</v>
      </c>
      <c r="N860" s="10" t="s">
        <v>604</v>
      </c>
      <c r="O860" s="134"/>
      <c r="P860" s="15" t="s">
        <v>2577</v>
      </c>
      <c r="Q860" s="11"/>
      <c r="R860" s="10"/>
      <c r="S860" s="10" t="s">
        <v>536</v>
      </c>
      <c r="T860" s="10" t="s">
        <v>536</v>
      </c>
      <c r="U860" s="10" t="s">
        <v>2580</v>
      </c>
      <c r="V860" s="10">
        <v>2710193200</v>
      </c>
      <c r="W860" s="10" t="s">
        <v>604</v>
      </c>
      <c r="X860" s="10" t="s">
        <v>4392</v>
      </c>
      <c r="Y860" s="10" t="s">
        <v>604</v>
      </c>
      <c r="Z860" s="10" t="s">
        <v>604</v>
      </c>
      <c r="AA860" s="10" t="s">
        <v>4393</v>
      </c>
    </row>
    <row r="861" spans="1:27" s="14" customFormat="1" ht="13" x14ac:dyDescent="0.35">
      <c r="A861" s="10">
        <v>48280801</v>
      </c>
      <c r="B861" s="10">
        <v>801</v>
      </c>
      <c r="C861" s="11" t="s">
        <v>4395</v>
      </c>
      <c r="D861" s="11"/>
      <c r="E861" s="11"/>
      <c r="F861" s="11" t="s">
        <v>46</v>
      </c>
      <c r="G861" s="10" t="s">
        <v>79</v>
      </c>
      <c r="H861" s="41" t="s">
        <v>79</v>
      </c>
      <c r="I861" s="41"/>
      <c r="J861" s="10"/>
      <c r="K861" s="10" t="s">
        <v>66</v>
      </c>
      <c r="L861" s="10" t="s">
        <v>67</v>
      </c>
      <c r="M861" s="13" t="s">
        <v>2577</v>
      </c>
      <c r="N861" s="10" t="s">
        <v>604</v>
      </c>
      <c r="O861" s="134"/>
      <c r="P861" s="15" t="s">
        <v>2577</v>
      </c>
      <c r="Q861" s="11"/>
      <c r="R861" s="10"/>
      <c r="S861" s="10" t="s">
        <v>536</v>
      </c>
      <c r="T861" s="10" t="s">
        <v>536</v>
      </c>
      <c r="U861" s="10" t="s">
        <v>2580</v>
      </c>
      <c r="V861" s="10" t="s">
        <v>604</v>
      </c>
      <c r="W861" s="10" t="s">
        <v>44</v>
      </c>
      <c r="X861" s="10" t="s">
        <v>4396</v>
      </c>
      <c r="Y861" s="10" t="s">
        <v>604</v>
      </c>
      <c r="Z861" s="10" t="s">
        <v>604</v>
      </c>
      <c r="AA861" s="10" t="s">
        <v>4397</v>
      </c>
    </row>
    <row r="862" spans="1:27" s="14" customFormat="1" ht="13" x14ac:dyDescent="0.35">
      <c r="A862" s="10">
        <v>48280803</v>
      </c>
      <c r="B862" s="10">
        <v>803</v>
      </c>
      <c r="C862" s="11" t="s">
        <v>4398</v>
      </c>
      <c r="D862" s="11"/>
      <c r="E862" s="11"/>
      <c r="F862" s="11" t="s">
        <v>46</v>
      </c>
      <c r="G862" s="10" t="s">
        <v>1837</v>
      </c>
      <c r="H862" s="41" t="s">
        <v>48</v>
      </c>
      <c r="I862" s="41"/>
      <c r="J862" s="10"/>
      <c r="K862" s="10" t="s">
        <v>66</v>
      </c>
      <c r="L862" s="10" t="s">
        <v>67</v>
      </c>
      <c r="M862" s="13" t="s">
        <v>2577</v>
      </c>
      <c r="N862" s="10" t="s">
        <v>604</v>
      </c>
      <c r="O862" s="134"/>
      <c r="P862" s="15" t="s">
        <v>2577</v>
      </c>
      <c r="Q862" s="11"/>
      <c r="R862" s="10"/>
      <c r="S862" s="10" t="s">
        <v>536</v>
      </c>
      <c r="T862" s="10" t="s">
        <v>536</v>
      </c>
      <c r="U862" s="10" t="s">
        <v>2580</v>
      </c>
      <c r="V862" s="10">
        <v>2710193100</v>
      </c>
      <c r="W862" s="10" t="s">
        <v>604</v>
      </c>
      <c r="X862" s="10" t="s">
        <v>4396</v>
      </c>
      <c r="Y862" s="10" t="s">
        <v>604</v>
      </c>
      <c r="Z862" s="10" t="s">
        <v>604</v>
      </c>
      <c r="AA862" s="10" t="s">
        <v>4397</v>
      </c>
    </row>
    <row r="863" spans="1:27" s="14" customFormat="1" ht="13" x14ac:dyDescent="0.35">
      <c r="A863" s="10">
        <v>48280966</v>
      </c>
      <c r="B863" s="10">
        <v>966</v>
      </c>
      <c r="C863" s="11" t="s">
        <v>4399</v>
      </c>
      <c r="D863" s="11"/>
      <c r="E863" s="11"/>
      <c r="F863" s="11" t="s">
        <v>46</v>
      </c>
      <c r="G863" s="10" t="s">
        <v>151</v>
      </c>
      <c r="H863" s="41" t="s">
        <v>86</v>
      </c>
      <c r="I863" s="41"/>
      <c r="J863" s="10"/>
      <c r="K863" s="10" t="s">
        <v>66</v>
      </c>
      <c r="L863" s="10" t="s">
        <v>67</v>
      </c>
      <c r="M863" s="13" t="s">
        <v>2577</v>
      </c>
      <c r="N863" s="10" t="s">
        <v>604</v>
      </c>
      <c r="O863" s="134"/>
      <c r="P863" s="15" t="s">
        <v>2577</v>
      </c>
      <c r="Q863" s="11"/>
      <c r="R863" s="10"/>
      <c r="S863" s="10" t="s">
        <v>536</v>
      </c>
      <c r="T863" s="10" t="s">
        <v>536</v>
      </c>
      <c r="U863" s="10" t="s">
        <v>2580</v>
      </c>
      <c r="V863" s="10">
        <v>2710193100</v>
      </c>
      <c r="W863" s="10" t="s">
        <v>604</v>
      </c>
      <c r="X863" s="10" t="s">
        <v>4396</v>
      </c>
      <c r="Y863" s="10" t="s">
        <v>604</v>
      </c>
      <c r="Z863" s="10" t="s">
        <v>604</v>
      </c>
      <c r="AA863" s="10" t="s">
        <v>4397</v>
      </c>
    </row>
    <row r="864" spans="1:27" s="14" customFormat="1" ht="13" x14ac:dyDescent="0.35">
      <c r="A864" s="10">
        <v>48210801</v>
      </c>
      <c r="B864" s="10">
        <v>801</v>
      </c>
      <c r="C864" s="11" t="s">
        <v>4400</v>
      </c>
      <c r="D864" s="11"/>
      <c r="E864" s="11"/>
      <c r="F864" s="11" t="s">
        <v>46</v>
      </c>
      <c r="G864" s="10" t="s">
        <v>79</v>
      </c>
      <c r="H864" s="41" t="s">
        <v>79</v>
      </c>
      <c r="I864" s="41"/>
      <c r="J864" s="10"/>
      <c r="K864" s="10" t="s">
        <v>66</v>
      </c>
      <c r="L864" s="10" t="s">
        <v>67</v>
      </c>
      <c r="M864" s="13" t="s">
        <v>2577</v>
      </c>
      <c r="N864" s="10" t="s">
        <v>604</v>
      </c>
      <c r="O864" s="134"/>
      <c r="P864" s="15" t="s">
        <v>2577</v>
      </c>
      <c r="Q864" s="11"/>
      <c r="R864" s="10"/>
      <c r="S864" s="10" t="s">
        <v>536</v>
      </c>
      <c r="T864" s="10" t="s">
        <v>536</v>
      </c>
      <c r="U864" s="10" t="s">
        <v>2580</v>
      </c>
      <c r="V864" s="10" t="s">
        <v>604</v>
      </c>
      <c r="W864" s="10" t="s">
        <v>44</v>
      </c>
      <c r="X864" s="10" t="s">
        <v>4401</v>
      </c>
      <c r="Y864" s="10" t="s">
        <v>604</v>
      </c>
      <c r="Z864" s="10" t="s">
        <v>604</v>
      </c>
      <c r="AA864" s="10" t="s">
        <v>4402</v>
      </c>
    </row>
    <row r="865" spans="1:27" s="14" customFormat="1" ht="13" x14ac:dyDescent="0.35">
      <c r="A865" s="10">
        <v>48210803</v>
      </c>
      <c r="B865" s="10">
        <v>803</v>
      </c>
      <c r="C865" s="11" t="s">
        <v>4403</v>
      </c>
      <c r="D865" s="11"/>
      <c r="E865" s="11"/>
      <c r="F865" s="11" t="s">
        <v>46</v>
      </c>
      <c r="G865" s="10" t="s">
        <v>1837</v>
      </c>
      <c r="H865" s="41" t="s">
        <v>48</v>
      </c>
      <c r="I865" s="41"/>
      <c r="J865" s="10"/>
      <c r="K865" s="10" t="s">
        <v>66</v>
      </c>
      <c r="L865" s="10" t="s">
        <v>67</v>
      </c>
      <c r="M865" s="13" t="s">
        <v>2577</v>
      </c>
      <c r="N865" s="10" t="s">
        <v>604</v>
      </c>
      <c r="O865" s="134"/>
      <c r="P865" s="15" t="s">
        <v>2577</v>
      </c>
      <c r="Q865" s="11"/>
      <c r="R865" s="10"/>
      <c r="S865" s="10" t="s">
        <v>536</v>
      </c>
      <c r="T865" s="10" t="s">
        <v>536</v>
      </c>
      <c r="U865" s="10" t="s">
        <v>2580</v>
      </c>
      <c r="V865" s="10">
        <v>2710193200</v>
      </c>
      <c r="W865" s="10" t="s">
        <v>604</v>
      </c>
      <c r="X865" s="10" t="s">
        <v>4401</v>
      </c>
      <c r="Y865" s="10" t="s">
        <v>604</v>
      </c>
      <c r="Z865" s="10" t="s">
        <v>604</v>
      </c>
      <c r="AA865" s="10" t="s">
        <v>4402</v>
      </c>
    </row>
    <row r="866" spans="1:27" s="14" customFormat="1" ht="13" x14ac:dyDescent="0.35">
      <c r="A866" s="10">
        <v>48222803</v>
      </c>
      <c r="B866" s="10">
        <v>803</v>
      </c>
      <c r="C866" s="11" t="s">
        <v>4404</v>
      </c>
      <c r="D866" s="11"/>
      <c r="E866" s="11"/>
      <c r="F866" s="11" t="s">
        <v>46</v>
      </c>
      <c r="G866" s="10" t="s">
        <v>1837</v>
      </c>
      <c r="H866" s="41" t="s">
        <v>48</v>
      </c>
      <c r="I866" s="41"/>
      <c r="J866" s="10"/>
      <c r="K866" s="10" t="s">
        <v>66</v>
      </c>
      <c r="L866" s="10" t="s">
        <v>67</v>
      </c>
      <c r="M866" s="13" t="s">
        <v>2577</v>
      </c>
      <c r="N866" s="10" t="s">
        <v>604</v>
      </c>
      <c r="O866" s="134"/>
      <c r="P866" s="15" t="s">
        <v>2577</v>
      </c>
      <c r="Q866" s="11"/>
      <c r="R866" s="10"/>
      <c r="S866" s="10" t="s">
        <v>536</v>
      </c>
      <c r="T866" s="10" t="s">
        <v>536</v>
      </c>
      <c r="U866" s="10" t="s">
        <v>2580</v>
      </c>
      <c r="V866" s="10">
        <v>2710193200</v>
      </c>
      <c r="W866" s="10" t="s">
        <v>604</v>
      </c>
      <c r="X866" s="10" t="s">
        <v>4405</v>
      </c>
      <c r="Y866" s="10" t="s">
        <v>604</v>
      </c>
      <c r="Z866" s="10" t="s">
        <v>604</v>
      </c>
      <c r="AA866" s="10" t="s">
        <v>4406</v>
      </c>
    </row>
    <row r="867" spans="1:27" s="14" customFormat="1" ht="13" x14ac:dyDescent="0.35">
      <c r="A867" s="10">
        <v>48222870</v>
      </c>
      <c r="B867" s="10">
        <v>870</v>
      </c>
      <c r="C867" s="11" t="s">
        <v>4407</v>
      </c>
      <c r="D867" s="11"/>
      <c r="E867" s="11"/>
      <c r="F867" s="11" t="s">
        <v>46</v>
      </c>
      <c r="G867" s="10" t="s">
        <v>151</v>
      </c>
      <c r="H867" s="41" t="s">
        <v>86</v>
      </c>
      <c r="I867" s="41"/>
      <c r="J867" s="10"/>
      <c r="K867" s="10" t="s">
        <v>66</v>
      </c>
      <c r="L867" s="10" t="s">
        <v>67</v>
      </c>
      <c r="M867" s="13" t="s">
        <v>2577</v>
      </c>
      <c r="N867" s="10" t="s">
        <v>604</v>
      </c>
      <c r="O867" s="134"/>
      <c r="P867" s="15" t="s">
        <v>2577</v>
      </c>
      <c r="Q867" s="11"/>
      <c r="R867" s="10"/>
      <c r="S867" s="10" t="s">
        <v>536</v>
      </c>
      <c r="T867" s="10" t="s">
        <v>536</v>
      </c>
      <c r="U867" s="10" t="s">
        <v>2580</v>
      </c>
      <c r="V867" s="10">
        <v>2710193200</v>
      </c>
      <c r="W867" s="10" t="s">
        <v>604</v>
      </c>
      <c r="X867" s="10" t="s">
        <v>604</v>
      </c>
      <c r="Y867" s="10" t="s">
        <v>604</v>
      </c>
      <c r="Z867" s="10" t="s">
        <v>604</v>
      </c>
      <c r="AA867" s="10" t="s">
        <v>2581</v>
      </c>
    </row>
    <row r="868" spans="1:27" s="14" customFormat="1" ht="13" x14ac:dyDescent="0.35">
      <c r="A868" s="10">
        <v>48250803</v>
      </c>
      <c r="B868" s="10">
        <v>803</v>
      </c>
      <c r="C868" s="11" t="s">
        <v>4408</v>
      </c>
      <c r="D868" s="11"/>
      <c r="E868" s="11"/>
      <c r="F868" s="11" t="s">
        <v>46</v>
      </c>
      <c r="G868" s="10" t="s">
        <v>1837</v>
      </c>
      <c r="H868" s="41" t="s">
        <v>48</v>
      </c>
      <c r="I868" s="41"/>
      <c r="J868" s="10"/>
      <c r="K868" s="10" t="s">
        <v>66</v>
      </c>
      <c r="L868" s="10" t="s">
        <v>67</v>
      </c>
      <c r="M868" s="13" t="s">
        <v>2577</v>
      </c>
      <c r="N868" s="10" t="s">
        <v>604</v>
      </c>
      <c r="O868" s="134"/>
      <c r="P868" s="15" t="s">
        <v>2577</v>
      </c>
      <c r="Q868" s="11"/>
      <c r="R868" s="10"/>
      <c r="S868" s="10" t="s">
        <v>536</v>
      </c>
      <c r="T868" s="10" t="s">
        <v>536</v>
      </c>
      <c r="U868" s="10" t="s">
        <v>2580</v>
      </c>
      <c r="V868" s="10">
        <v>2710193200</v>
      </c>
      <c r="W868" s="10" t="s">
        <v>604</v>
      </c>
      <c r="X868" s="10" t="s">
        <v>4409</v>
      </c>
      <c r="Y868" s="10" t="s">
        <v>604</v>
      </c>
      <c r="Z868" s="10" t="s">
        <v>604</v>
      </c>
      <c r="AA868" s="10" t="s">
        <v>4410</v>
      </c>
    </row>
    <row r="869" spans="1:27" s="14" customFormat="1" ht="13" x14ac:dyDescent="0.35">
      <c r="A869" s="10">
        <v>48411801</v>
      </c>
      <c r="B869" s="10">
        <v>801</v>
      </c>
      <c r="C869" s="11" t="s">
        <v>4411</v>
      </c>
      <c r="D869" s="11"/>
      <c r="E869" s="11"/>
      <c r="F869" s="11" t="s">
        <v>46</v>
      </c>
      <c r="G869" s="10" t="s">
        <v>79</v>
      </c>
      <c r="H869" s="41" t="s">
        <v>79</v>
      </c>
      <c r="I869" s="41"/>
      <c r="J869" s="10"/>
      <c r="K869" s="10" t="s">
        <v>66</v>
      </c>
      <c r="L869" s="10" t="s">
        <v>67</v>
      </c>
      <c r="M869" s="13" t="s">
        <v>2577</v>
      </c>
      <c r="N869" s="10" t="s">
        <v>604</v>
      </c>
      <c r="O869" s="134"/>
      <c r="P869" s="15" t="s">
        <v>2577</v>
      </c>
      <c r="Q869" s="11"/>
      <c r="R869" s="10"/>
      <c r="S869" s="10" t="s">
        <v>536</v>
      </c>
      <c r="T869" s="10" t="s">
        <v>536</v>
      </c>
      <c r="U869" s="10" t="s">
        <v>2580</v>
      </c>
      <c r="V869" s="10">
        <v>2710193200</v>
      </c>
      <c r="W869" s="10" t="s">
        <v>44</v>
      </c>
      <c r="X869" s="10" t="s">
        <v>4412</v>
      </c>
      <c r="Y869" s="10" t="s">
        <v>604</v>
      </c>
      <c r="Z869" s="10" t="s">
        <v>604</v>
      </c>
      <c r="AA869" s="10" t="s">
        <v>4413</v>
      </c>
    </row>
    <row r="870" spans="1:27" s="14" customFormat="1" ht="13" x14ac:dyDescent="0.35">
      <c r="A870" s="10">
        <v>48401801</v>
      </c>
      <c r="B870" s="10">
        <v>801</v>
      </c>
      <c r="C870" s="11" t="s">
        <v>4414</v>
      </c>
      <c r="D870" s="11"/>
      <c r="E870" s="11"/>
      <c r="F870" s="11" t="s">
        <v>46</v>
      </c>
      <c r="G870" s="10" t="s">
        <v>79</v>
      </c>
      <c r="H870" s="41" t="s">
        <v>79</v>
      </c>
      <c r="I870" s="41"/>
      <c r="J870" s="10"/>
      <c r="K870" s="10" t="s">
        <v>66</v>
      </c>
      <c r="L870" s="10" t="s">
        <v>67</v>
      </c>
      <c r="M870" s="13" t="s">
        <v>2577</v>
      </c>
      <c r="N870" s="10" t="s">
        <v>604</v>
      </c>
      <c r="O870" s="134"/>
      <c r="P870" s="15" t="s">
        <v>2577</v>
      </c>
      <c r="Q870" s="11"/>
      <c r="R870" s="10"/>
      <c r="S870" s="10" t="s">
        <v>536</v>
      </c>
      <c r="T870" s="10" t="s">
        <v>536</v>
      </c>
      <c r="U870" s="10" t="s">
        <v>2580</v>
      </c>
      <c r="V870" s="10" t="s">
        <v>604</v>
      </c>
      <c r="W870" s="10" t="s">
        <v>44</v>
      </c>
      <c r="X870" s="10" t="s">
        <v>4415</v>
      </c>
      <c r="Y870" s="10" t="s">
        <v>604</v>
      </c>
      <c r="Z870" s="10" t="s">
        <v>604</v>
      </c>
      <c r="AA870" s="10" t="s">
        <v>4416</v>
      </c>
    </row>
    <row r="871" spans="1:27" s="14" customFormat="1" ht="13" x14ac:dyDescent="0.35">
      <c r="A871" s="10">
        <v>48401803</v>
      </c>
      <c r="B871" s="10">
        <v>803</v>
      </c>
      <c r="C871" s="11" t="s">
        <v>4417</v>
      </c>
      <c r="D871" s="11"/>
      <c r="E871" s="11"/>
      <c r="F871" s="11" t="s">
        <v>46</v>
      </c>
      <c r="G871" s="10" t="s">
        <v>1837</v>
      </c>
      <c r="H871" s="41" t="s">
        <v>48</v>
      </c>
      <c r="I871" s="41"/>
      <c r="J871" s="10"/>
      <c r="K871" s="10" t="s">
        <v>66</v>
      </c>
      <c r="L871" s="10" t="s">
        <v>67</v>
      </c>
      <c r="M871" s="13" t="s">
        <v>2577</v>
      </c>
      <c r="N871" s="10" t="s">
        <v>604</v>
      </c>
      <c r="O871" s="134"/>
      <c r="P871" s="15" t="s">
        <v>2577</v>
      </c>
      <c r="Q871" s="11"/>
      <c r="R871" s="10"/>
      <c r="S871" s="10" t="s">
        <v>536</v>
      </c>
      <c r="T871" s="10" t="s">
        <v>536</v>
      </c>
      <c r="U871" s="10" t="s">
        <v>2580</v>
      </c>
      <c r="V871" s="10">
        <v>2710193200</v>
      </c>
      <c r="W871" s="10" t="s">
        <v>604</v>
      </c>
      <c r="X871" s="10" t="s">
        <v>4415</v>
      </c>
      <c r="Y871" s="10" t="s">
        <v>604</v>
      </c>
      <c r="Z871" s="10" t="s">
        <v>604</v>
      </c>
      <c r="AA871" s="10" t="s">
        <v>4416</v>
      </c>
    </row>
    <row r="872" spans="1:27" s="14" customFormat="1" ht="13" x14ac:dyDescent="0.35">
      <c r="A872" s="10">
        <v>48402801</v>
      </c>
      <c r="B872" s="10">
        <v>801</v>
      </c>
      <c r="C872" s="11" t="s">
        <v>4418</v>
      </c>
      <c r="D872" s="11"/>
      <c r="E872" s="11"/>
      <c r="F872" s="11" t="s">
        <v>46</v>
      </c>
      <c r="G872" s="10" t="s">
        <v>79</v>
      </c>
      <c r="H872" s="41" t="s">
        <v>79</v>
      </c>
      <c r="I872" s="41"/>
      <c r="J872" s="10"/>
      <c r="K872" s="10" t="s">
        <v>66</v>
      </c>
      <c r="L872" s="10" t="s">
        <v>67</v>
      </c>
      <c r="M872" s="13" t="s">
        <v>2577</v>
      </c>
      <c r="N872" s="10" t="s">
        <v>604</v>
      </c>
      <c r="O872" s="134"/>
      <c r="P872" s="15" t="s">
        <v>2577</v>
      </c>
      <c r="Q872" s="11"/>
      <c r="R872" s="10"/>
      <c r="S872" s="10" t="s">
        <v>536</v>
      </c>
      <c r="T872" s="10" t="s">
        <v>536</v>
      </c>
      <c r="U872" s="10" t="s">
        <v>2580</v>
      </c>
      <c r="V872" s="10" t="s">
        <v>604</v>
      </c>
      <c r="W872" s="10" t="s">
        <v>44</v>
      </c>
      <c r="X872" s="10" t="s">
        <v>4419</v>
      </c>
      <c r="Y872" s="10" t="s">
        <v>604</v>
      </c>
      <c r="Z872" s="10" t="s">
        <v>604</v>
      </c>
      <c r="AA872" s="10" t="s">
        <v>4420</v>
      </c>
    </row>
    <row r="873" spans="1:27" s="14" customFormat="1" ht="13" x14ac:dyDescent="0.35">
      <c r="A873" s="10">
        <v>48402803</v>
      </c>
      <c r="B873" s="10">
        <v>803</v>
      </c>
      <c r="C873" s="11" t="s">
        <v>4421</v>
      </c>
      <c r="D873" s="11"/>
      <c r="E873" s="11"/>
      <c r="F873" s="11" t="s">
        <v>46</v>
      </c>
      <c r="G873" s="10" t="s">
        <v>1837</v>
      </c>
      <c r="H873" s="41" t="s">
        <v>48</v>
      </c>
      <c r="I873" s="41"/>
      <c r="J873" s="10"/>
      <c r="K873" s="10" t="s">
        <v>66</v>
      </c>
      <c r="L873" s="10" t="s">
        <v>67</v>
      </c>
      <c r="M873" s="13" t="s">
        <v>2577</v>
      </c>
      <c r="N873" s="10" t="s">
        <v>604</v>
      </c>
      <c r="O873" s="134"/>
      <c r="P873" s="15" t="s">
        <v>2577</v>
      </c>
      <c r="Q873" s="11"/>
      <c r="R873" s="10"/>
      <c r="S873" s="10" t="s">
        <v>536</v>
      </c>
      <c r="T873" s="10" t="s">
        <v>536</v>
      </c>
      <c r="U873" s="10" t="s">
        <v>2580</v>
      </c>
      <c r="V873" s="10">
        <v>2710193200</v>
      </c>
      <c r="W873" s="10" t="s">
        <v>604</v>
      </c>
      <c r="X873" s="10" t="s">
        <v>4419</v>
      </c>
      <c r="Y873" s="10" t="s">
        <v>604</v>
      </c>
      <c r="Z873" s="10" t="s">
        <v>604</v>
      </c>
      <c r="AA873" s="10" t="s">
        <v>4420</v>
      </c>
    </row>
    <row r="874" spans="1:27" s="14" customFormat="1" ht="13" x14ac:dyDescent="0.35">
      <c r="A874" s="10">
        <v>47033801</v>
      </c>
      <c r="B874" s="10">
        <v>801</v>
      </c>
      <c r="C874" s="11" t="s">
        <v>4422</v>
      </c>
      <c r="D874" s="11"/>
      <c r="E874" s="11"/>
      <c r="F874" s="11" t="s">
        <v>46</v>
      </c>
      <c r="G874" s="10" t="s">
        <v>79</v>
      </c>
      <c r="H874" s="41" t="s">
        <v>79</v>
      </c>
      <c r="I874" s="41"/>
      <c r="J874" s="10"/>
      <c r="K874" s="10" t="s">
        <v>66</v>
      </c>
      <c r="L874" s="10" t="s">
        <v>67</v>
      </c>
      <c r="M874" s="13" t="s">
        <v>2577</v>
      </c>
      <c r="N874" s="10" t="s">
        <v>604</v>
      </c>
      <c r="O874" s="134"/>
      <c r="P874" s="15" t="s">
        <v>2577</v>
      </c>
      <c r="Q874" s="11"/>
      <c r="R874" s="10"/>
      <c r="S874" s="10" t="s">
        <v>536</v>
      </c>
      <c r="T874" s="10" t="s">
        <v>536</v>
      </c>
      <c r="U874" s="10" t="s">
        <v>2580</v>
      </c>
      <c r="V874" s="10">
        <v>2710199900</v>
      </c>
      <c r="W874" s="10" t="s">
        <v>44</v>
      </c>
      <c r="X874" s="10" t="s">
        <v>4423</v>
      </c>
      <c r="Y874" s="10" t="s">
        <v>604</v>
      </c>
      <c r="Z874" s="10" t="s">
        <v>604</v>
      </c>
      <c r="AA874" s="10" t="s">
        <v>4424</v>
      </c>
    </row>
    <row r="875" spans="1:27" s="14" customFormat="1" ht="13" x14ac:dyDescent="0.35">
      <c r="A875" s="10">
        <v>47033870</v>
      </c>
      <c r="B875" s="10">
        <v>870</v>
      </c>
      <c r="C875" s="11" t="s">
        <v>4425</v>
      </c>
      <c r="D875" s="11"/>
      <c r="E875" s="11"/>
      <c r="F875" s="11" t="s">
        <v>46</v>
      </c>
      <c r="G875" s="10" t="s">
        <v>151</v>
      </c>
      <c r="H875" s="41" t="s">
        <v>86</v>
      </c>
      <c r="I875" s="41"/>
      <c r="J875" s="10"/>
      <c r="K875" s="10" t="s">
        <v>66</v>
      </c>
      <c r="L875" s="10" t="s">
        <v>67</v>
      </c>
      <c r="M875" s="13" t="s">
        <v>2577</v>
      </c>
      <c r="N875" s="10" t="s">
        <v>604</v>
      </c>
      <c r="O875" s="134"/>
      <c r="P875" s="15" t="s">
        <v>2577</v>
      </c>
      <c r="Q875" s="11"/>
      <c r="R875" s="10"/>
      <c r="S875" s="10" t="s">
        <v>536</v>
      </c>
      <c r="T875" s="10" t="s">
        <v>536</v>
      </c>
      <c r="U875" s="10" t="s">
        <v>2580</v>
      </c>
      <c r="V875" s="10" t="s">
        <v>604</v>
      </c>
      <c r="W875" s="10" t="s">
        <v>604</v>
      </c>
      <c r="X875" s="10" t="s">
        <v>604</v>
      </c>
      <c r="Y875" s="10" t="s">
        <v>604</v>
      </c>
      <c r="Z875" s="10" t="s">
        <v>604</v>
      </c>
      <c r="AA875" s="10" t="s">
        <v>2581</v>
      </c>
    </row>
    <row r="876" spans="1:27" s="14" customFormat="1" ht="13" x14ac:dyDescent="0.35">
      <c r="A876" s="10">
        <v>47033966</v>
      </c>
      <c r="B876" s="10">
        <v>966</v>
      </c>
      <c r="C876" s="11" t="s">
        <v>4426</v>
      </c>
      <c r="D876" s="11"/>
      <c r="E876" s="11"/>
      <c r="F876" s="11" t="s">
        <v>46</v>
      </c>
      <c r="G876" s="10" t="s">
        <v>151</v>
      </c>
      <c r="H876" s="41" t="s">
        <v>86</v>
      </c>
      <c r="I876" s="41"/>
      <c r="J876" s="10"/>
      <c r="K876" s="10" t="s">
        <v>66</v>
      </c>
      <c r="L876" s="10" t="s">
        <v>67</v>
      </c>
      <c r="M876" s="13" t="s">
        <v>2577</v>
      </c>
      <c r="N876" s="10" t="s">
        <v>604</v>
      </c>
      <c r="O876" s="134"/>
      <c r="P876" s="15" t="s">
        <v>2577</v>
      </c>
      <c r="Q876" s="11"/>
      <c r="R876" s="10"/>
      <c r="S876" s="10" t="s">
        <v>536</v>
      </c>
      <c r="T876" s="10" t="s">
        <v>536</v>
      </c>
      <c r="U876" s="10" t="s">
        <v>2580</v>
      </c>
      <c r="V876" s="10">
        <v>2710199900</v>
      </c>
      <c r="W876" s="10" t="s">
        <v>604</v>
      </c>
      <c r="X876" s="10" t="s">
        <v>4423</v>
      </c>
      <c r="Y876" s="10" t="s">
        <v>604</v>
      </c>
      <c r="Z876" s="10" t="s">
        <v>604</v>
      </c>
      <c r="AA876" s="10" t="s">
        <v>4424</v>
      </c>
    </row>
    <row r="877" spans="1:27" s="14" customFormat="1" ht="13" x14ac:dyDescent="0.35">
      <c r="A877" s="10">
        <v>48801803</v>
      </c>
      <c r="B877" s="10">
        <v>803</v>
      </c>
      <c r="C877" s="11" t="s">
        <v>4427</v>
      </c>
      <c r="D877" s="11"/>
      <c r="E877" s="11"/>
      <c r="F877" s="11" t="s">
        <v>46</v>
      </c>
      <c r="G877" s="10" t="s">
        <v>1837</v>
      </c>
      <c r="H877" s="41" t="s">
        <v>48</v>
      </c>
      <c r="I877" s="41"/>
      <c r="J877" s="10"/>
      <c r="K877" s="10" t="s">
        <v>66</v>
      </c>
      <c r="L877" s="10" t="s">
        <v>67</v>
      </c>
      <c r="M877" s="13" t="s">
        <v>2577</v>
      </c>
      <c r="N877" s="10" t="s">
        <v>604</v>
      </c>
      <c r="O877" s="134"/>
      <c r="P877" s="15" t="s">
        <v>2577</v>
      </c>
      <c r="Q877" s="11"/>
      <c r="R877" s="10"/>
      <c r="S877" s="10" t="s">
        <v>536</v>
      </c>
      <c r="T877" s="10" t="s">
        <v>536</v>
      </c>
      <c r="U877" s="10" t="s">
        <v>2580</v>
      </c>
      <c r="V877" s="10">
        <v>3403190000</v>
      </c>
      <c r="W877" s="10" t="s">
        <v>604</v>
      </c>
      <c r="X877" s="10" t="s">
        <v>4428</v>
      </c>
      <c r="Y877" s="10" t="s">
        <v>604</v>
      </c>
      <c r="Z877" s="10" t="s">
        <v>604</v>
      </c>
      <c r="AA877" s="10" t="s">
        <v>4429</v>
      </c>
    </row>
    <row r="878" spans="1:27" s="14" customFormat="1" ht="13" x14ac:dyDescent="0.35">
      <c r="A878" s="10">
        <v>48802849</v>
      </c>
      <c r="B878" s="10">
        <v>849</v>
      </c>
      <c r="C878" s="11" t="s">
        <v>4430</v>
      </c>
      <c r="D878" s="11"/>
      <c r="E878" s="11"/>
      <c r="F878" s="11" t="s">
        <v>46</v>
      </c>
      <c r="G878" s="10" t="s">
        <v>47</v>
      </c>
      <c r="H878" s="41" t="s">
        <v>48</v>
      </c>
      <c r="I878" s="41"/>
      <c r="J878" s="10"/>
      <c r="K878" s="10" t="s">
        <v>51</v>
      </c>
      <c r="L878" s="10" t="s">
        <v>67</v>
      </c>
      <c r="M878" s="13" t="s">
        <v>2577</v>
      </c>
      <c r="N878" s="10" t="s">
        <v>604</v>
      </c>
      <c r="O878" s="134"/>
      <c r="P878" s="15" t="s">
        <v>2577</v>
      </c>
      <c r="Q878" s="11"/>
      <c r="R878" s="10"/>
      <c r="S878" s="10" t="s">
        <v>536</v>
      </c>
      <c r="T878" s="10" t="s">
        <v>536</v>
      </c>
      <c r="U878" s="10" t="s">
        <v>2580</v>
      </c>
      <c r="V878" s="10">
        <v>2710193200</v>
      </c>
      <c r="W878" s="10" t="s">
        <v>2582</v>
      </c>
      <c r="X878" s="10" t="s">
        <v>4431</v>
      </c>
      <c r="Y878" s="10" t="s">
        <v>604</v>
      </c>
      <c r="Z878" s="10" t="s">
        <v>604</v>
      </c>
      <c r="AA878" s="10" t="s">
        <v>4432</v>
      </c>
    </row>
    <row r="879" spans="1:27" s="14" customFormat="1" ht="13" x14ac:dyDescent="0.35">
      <c r="A879" s="10">
        <v>48817803</v>
      </c>
      <c r="B879" s="10">
        <v>803</v>
      </c>
      <c r="C879" s="11" t="s">
        <v>4433</v>
      </c>
      <c r="D879" s="11"/>
      <c r="E879" s="11"/>
      <c r="F879" s="11" t="s">
        <v>46</v>
      </c>
      <c r="G879" s="10" t="s">
        <v>1837</v>
      </c>
      <c r="H879" s="41" t="s">
        <v>48</v>
      </c>
      <c r="I879" s="41"/>
      <c r="J879" s="10"/>
      <c r="K879" s="10" t="s">
        <v>604</v>
      </c>
      <c r="L879" s="10" t="s">
        <v>67</v>
      </c>
      <c r="M879" s="13" t="s">
        <v>2577</v>
      </c>
      <c r="N879" s="10" t="s">
        <v>604</v>
      </c>
      <c r="O879" s="134"/>
      <c r="P879" s="15" t="s">
        <v>2577</v>
      </c>
      <c r="Q879" s="11"/>
      <c r="R879" s="10"/>
      <c r="S879" s="10" t="s">
        <v>536</v>
      </c>
      <c r="T879" s="10" t="s">
        <v>536</v>
      </c>
      <c r="U879" s="10" t="s">
        <v>2580</v>
      </c>
      <c r="V879" s="10" t="s">
        <v>604</v>
      </c>
      <c r="W879" s="10" t="s">
        <v>604</v>
      </c>
      <c r="X879" s="10" t="s">
        <v>604</v>
      </c>
      <c r="Y879" s="10" t="s">
        <v>604</v>
      </c>
      <c r="Z879" s="10" t="s">
        <v>604</v>
      </c>
      <c r="AA879" s="10" t="s">
        <v>2581</v>
      </c>
    </row>
    <row r="880" spans="1:27" s="14" customFormat="1" ht="13" x14ac:dyDescent="0.35">
      <c r="A880" s="10">
        <v>48110803</v>
      </c>
      <c r="B880" s="10">
        <v>803</v>
      </c>
      <c r="C880" s="11" t="s">
        <v>4434</v>
      </c>
      <c r="D880" s="11"/>
      <c r="E880" s="11"/>
      <c r="F880" s="11" t="s">
        <v>46</v>
      </c>
      <c r="G880" s="10" t="s">
        <v>1837</v>
      </c>
      <c r="H880" s="41" t="s">
        <v>48</v>
      </c>
      <c r="I880" s="41"/>
      <c r="J880" s="10"/>
      <c r="K880" s="10" t="s">
        <v>66</v>
      </c>
      <c r="L880" s="10" t="s">
        <v>67</v>
      </c>
      <c r="M880" s="13" t="s">
        <v>2577</v>
      </c>
      <c r="N880" s="10" t="s">
        <v>604</v>
      </c>
      <c r="O880" s="134"/>
      <c r="P880" s="15" t="s">
        <v>2577</v>
      </c>
      <c r="Q880" s="11"/>
      <c r="R880" s="10"/>
      <c r="S880" s="10" t="s">
        <v>536</v>
      </c>
      <c r="T880" s="10" t="s">
        <v>536</v>
      </c>
      <c r="U880" s="10" t="s">
        <v>2580</v>
      </c>
      <c r="V880" s="10">
        <v>2710199900</v>
      </c>
      <c r="W880" s="10" t="s">
        <v>604</v>
      </c>
      <c r="X880" s="10" t="s">
        <v>4435</v>
      </c>
      <c r="Y880" s="10" t="s">
        <v>604</v>
      </c>
      <c r="Z880" s="10" t="s">
        <v>604</v>
      </c>
      <c r="AA880" s="10" t="s">
        <v>4436</v>
      </c>
    </row>
    <row r="881" spans="1:27" s="14" customFormat="1" ht="13" x14ac:dyDescent="0.35">
      <c r="A881" s="10">
        <v>48130801</v>
      </c>
      <c r="B881" s="10">
        <v>801</v>
      </c>
      <c r="C881" s="11" t="s">
        <v>4437</v>
      </c>
      <c r="D881" s="11"/>
      <c r="E881" s="11"/>
      <c r="F881" s="11" t="s">
        <v>46</v>
      </c>
      <c r="G881" s="10" t="s">
        <v>79</v>
      </c>
      <c r="H881" s="41" t="s">
        <v>79</v>
      </c>
      <c r="I881" s="41"/>
      <c r="J881" s="10"/>
      <c r="K881" s="10" t="s">
        <v>66</v>
      </c>
      <c r="L881" s="10" t="s">
        <v>67</v>
      </c>
      <c r="M881" s="13" t="s">
        <v>2577</v>
      </c>
      <c r="N881" s="10" t="s">
        <v>604</v>
      </c>
      <c r="O881" s="134"/>
      <c r="P881" s="15" t="s">
        <v>2577</v>
      </c>
      <c r="Q881" s="11"/>
      <c r="R881" s="10"/>
      <c r="S881" s="10" t="s">
        <v>536</v>
      </c>
      <c r="T881" s="10" t="s">
        <v>536</v>
      </c>
      <c r="U881" s="10" t="s">
        <v>2580</v>
      </c>
      <c r="V881" s="10" t="s">
        <v>604</v>
      </c>
      <c r="W881" s="10" t="s">
        <v>44</v>
      </c>
      <c r="X881" s="10" t="s">
        <v>4438</v>
      </c>
      <c r="Y881" s="10" t="s">
        <v>604</v>
      </c>
      <c r="Z881" s="10" t="s">
        <v>604</v>
      </c>
      <c r="AA881" s="10" t="s">
        <v>4439</v>
      </c>
    </row>
    <row r="882" spans="1:27" s="14" customFormat="1" ht="13" x14ac:dyDescent="0.35">
      <c r="A882" s="10">
        <v>48460803</v>
      </c>
      <c r="B882" s="10">
        <v>803</v>
      </c>
      <c r="C882" s="11" t="s">
        <v>4440</v>
      </c>
      <c r="D882" s="11"/>
      <c r="E882" s="11"/>
      <c r="F882" s="11" t="s">
        <v>46</v>
      </c>
      <c r="G882" s="10" t="s">
        <v>1837</v>
      </c>
      <c r="H882" s="41" t="s">
        <v>48</v>
      </c>
      <c r="I882" s="41"/>
      <c r="J882" s="10"/>
      <c r="K882" s="10" t="s">
        <v>66</v>
      </c>
      <c r="L882" s="10" t="s">
        <v>67</v>
      </c>
      <c r="M882" s="13" t="s">
        <v>2577</v>
      </c>
      <c r="N882" s="10" t="s">
        <v>604</v>
      </c>
      <c r="O882" s="134"/>
      <c r="P882" s="15" t="s">
        <v>2577</v>
      </c>
      <c r="Q882" s="11"/>
      <c r="R882" s="10"/>
      <c r="S882" s="10" t="s">
        <v>536</v>
      </c>
      <c r="T882" s="10" t="s">
        <v>536</v>
      </c>
      <c r="U882" s="10" t="s">
        <v>2580</v>
      </c>
      <c r="V882" s="10" t="s">
        <v>604</v>
      </c>
      <c r="W882" s="10" t="s">
        <v>604</v>
      </c>
      <c r="X882" s="10" t="s">
        <v>604</v>
      </c>
      <c r="Y882" s="10" t="s">
        <v>604</v>
      </c>
      <c r="Z882" s="10" t="s">
        <v>604</v>
      </c>
      <c r="AA882" s="10" t="s">
        <v>2581</v>
      </c>
    </row>
    <row r="883" spans="1:27" s="14" customFormat="1" ht="13" x14ac:dyDescent="0.35">
      <c r="A883" s="10">
        <v>48450860</v>
      </c>
      <c r="B883" s="10">
        <v>860</v>
      </c>
      <c r="C883" s="11" t="s">
        <v>4441</v>
      </c>
      <c r="D883" s="11"/>
      <c r="E883" s="11"/>
      <c r="F883" s="11" t="s">
        <v>46</v>
      </c>
      <c r="G883" s="10" t="s">
        <v>163</v>
      </c>
      <c r="H883" s="41" t="s">
        <v>164</v>
      </c>
      <c r="I883" s="41"/>
      <c r="J883" s="10"/>
      <c r="K883" s="10" t="s">
        <v>51</v>
      </c>
      <c r="L883" s="10" t="s">
        <v>67</v>
      </c>
      <c r="M883" s="13" t="s">
        <v>2577</v>
      </c>
      <c r="N883" s="10" t="s">
        <v>604</v>
      </c>
      <c r="O883" s="134"/>
      <c r="P883" s="15" t="s">
        <v>2577</v>
      </c>
      <c r="Q883" s="11"/>
      <c r="R883" s="10"/>
      <c r="S883" s="10" t="s">
        <v>3629</v>
      </c>
      <c r="T883" s="10" t="s">
        <v>3629</v>
      </c>
      <c r="U883" s="10" t="s">
        <v>2580</v>
      </c>
      <c r="V883" s="10">
        <v>3403990000</v>
      </c>
      <c r="W883" s="10" t="s">
        <v>2582</v>
      </c>
      <c r="X883" s="10" t="s">
        <v>4442</v>
      </c>
      <c r="Y883" s="10" t="s">
        <v>604</v>
      </c>
      <c r="Z883" s="10" t="s">
        <v>604</v>
      </c>
      <c r="AA883" s="10" t="s">
        <v>4443</v>
      </c>
    </row>
    <row r="884" spans="1:27" s="14" customFormat="1" ht="13" x14ac:dyDescent="0.35">
      <c r="A884" s="10">
        <v>48450849</v>
      </c>
      <c r="B884" s="10">
        <v>849</v>
      </c>
      <c r="C884" s="11" t="s">
        <v>4444</v>
      </c>
      <c r="D884" s="11"/>
      <c r="E884" s="11"/>
      <c r="F884" s="11" t="s">
        <v>46</v>
      </c>
      <c r="G884" s="10" t="s">
        <v>3279</v>
      </c>
      <c r="H884" s="41" t="s">
        <v>140</v>
      </c>
      <c r="I884" s="41"/>
      <c r="J884" s="10"/>
      <c r="K884" s="10" t="s">
        <v>51</v>
      </c>
      <c r="L884" s="10" t="s">
        <v>67</v>
      </c>
      <c r="M884" s="13" t="s">
        <v>2577</v>
      </c>
      <c r="N884" s="10" t="s">
        <v>604</v>
      </c>
      <c r="O884" s="134"/>
      <c r="P884" s="15" t="s">
        <v>2577</v>
      </c>
      <c r="Q884" s="11"/>
      <c r="R884" s="10"/>
      <c r="S884" s="10" t="s">
        <v>536</v>
      </c>
      <c r="T884" s="10" t="s">
        <v>536</v>
      </c>
      <c r="U884" s="10" t="s">
        <v>2580</v>
      </c>
      <c r="V884" s="10" t="s">
        <v>604</v>
      </c>
      <c r="W884" s="10" t="s">
        <v>2582</v>
      </c>
      <c r="X884" s="10" t="s">
        <v>604</v>
      </c>
      <c r="Y884" s="10" t="s">
        <v>604</v>
      </c>
      <c r="Z884" s="10" t="s">
        <v>604</v>
      </c>
      <c r="AA884" s="10" t="s">
        <v>2581</v>
      </c>
    </row>
    <row r="885" spans="1:27" s="14" customFormat="1" ht="13" x14ac:dyDescent="0.35">
      <c r="A885" s="10">
        <v>52250816</v>
      </c>
      <c r="B885" s="10">
        <v>816</v>
      </c>
      <c r="C885" s="11" t="s">
        <v>4445</v>
      </c>
      <c r="D885" s="11"/>
      <c r="E885" s="11"/>
      <c r="F885" s="11" t="s">
        <v>46</v>
      </c>
      <c r="G885" s="10" t="s">
        <v>446</v>
      </c>
      <c r="H885" s="41" t="s">
        <v>447</v>
      </c>
      <c r="I885" s="41"/>
      <c r="J885" s="10"/>
      <c r="K885" s="10" t="s">
        <v>51</v>
      </c>
      <c r="L885" s="10" t="s">
        <v>52</v>
      </c>
      <c r="M885" s="13" t="s">
        <v>2577</v>
      </c>
      <c r="N885" s="10" t="s">
        <v>53</v>
      </c>
      <c r="O885" s="134"/>
      <c r="P885" s="15" t="s">
        <v>2577</v>
      </c>
      <c r="Q885" s="11"/>
      <c r="R885" s="10"/>
      <c r="S885" s="10">
        <v>51004816</v>
      </c>
      <c r="T885" s="10" t="s">
        <v>4216</v>
      </c>
      <c r="U885" s="10" t="s">
        <v>2594</v>
      </c>
      <c r="V885" s="10">
        <v>3403190000</v>
      </c>
      <c r="W885" s="10" t="s">
        <v>2582</v>
      </c>
      <c r="X885" s="10" t="s">
        <v>4446</v>
      </c>
      <c r="Y885" s="10" t="s">
        <v>4447</v>
      </c>
      <c r="Z885" s="10" t="s">
        <v>2664</v>
      </c>
      <c r="AA885" s="10" t="s">
        <v>4448</v>
      </c>
    </row>
    <row r="886" spans="1:27" s="14" customFormat="1" ht="13" x14ac:dyDescent="0.35">
      <c r="A886" s="10">
        <v>51264896</v>
      </c>
      <c r="B886" s="10">
        <v>896</v>
      </c>
      <c r="C886" s="11" t="s">
        <v>4449</v>
      </c>
      <c r="D886" s="11"/>
      <c r="E886" s="11"/>
      <c r="F886" s="11" t="s">
        <v>46</v>
      </c>
      <c r="G886" s="10" t="s">
        <v>3192</v>
      </c>
      <c r="H886" s="41" t="s">
        <v>140</v>
      </c>
      <c r="I886" s="41"/>
      <c r="J886" s="10"/>
      <c r="K886" s="10" t="s">
        <v>51</v>
      </c>
      <c r="L886" s="10" t="s">
        <v>52</v>
      </c>
      <c r="M886" s="13" t="s">
        <v>6</v>
      </c>
      <c r="N886" s="10" t="s">
        <v>53</v>
      </c>
      <c r="O886" s="134"/>
      <c r="P886" s="15" t="s">
        <v>2577</v>
      </c>
      <c r="Q886" s="11"/>
      <c r="R886" s="10"/>
      <c r="S886" s="10">
        <v>51006896</v>
      </c>
      <c r="T886" s="10" t="s">
        <v>3199</v>
      </c>
      <c r="U886" s="10" t="s">
        <v>2594</v>
      </c>
      <c r="V886" s="10">
        <v>3403190000</v>
      </c>
      <c r="W886" s="10" t="s">
        <v>2582</v>
      </c>
      <c r="X886" s="10" t="s">
        <v>4450</v>
      </c>
      <c r="Y886" s="10" t="s">
        <v>3193</v>
      </c>
      <c r="Z886" s="10" t="s">
        <v>2664</v>
      </c>
      <c r="AA886" s="10" t="s">
        <v>4451</v>
      </c>
    </row>
    <row r="887" spans="1:27" s="14" customFormat="1" ht="13" x14ac:dyDescent="0.35">
      <c r="A887" s="10">
        <v>52666807</v>
      </c>
      <c r="B887" s="10">
        <v>807</v>
      </c>
      <c r="C887" s="11" t="s">
        <v>4452</v>
      </c>
      <c r="D887" s="11"/>
      <c r="E887" s="11"/>
      <c r="F887" s="11" t="s">
        <v>46</v>
      </c>
      <c r="G887" s="10" t="s">
        <v>669</v>
      </c>
      <c r="H887" s="41" t="s">
        <v>140</v>
      </c>
      <c r="I887" s="41"/>
      <c r="J887" s="10"/>
      <c r="K887" s="10" t="s">
        <v>51</v>
      </c>
      <c r="L887" s="10" t="s">
        <v>67</v>
      </c>
      <c r="M887" s="13" t="s">
        <v>2577</v>
      </c>
      <c r="N887" s="10" t="s">
        <v>53</v>
      </c>
      <c r="O887" s="134"/>
      <c r="P887" s="15" t="s">
        <v>2577</v>
      </c>
      <c r="Q887" s="11"/>
      <c r="R887" s="10"/>
      <c r="S887" s="10">
        <v>52875807</v>
      </c>
      <c r="T887" s="10" t="s">
        <v>3210</v>
      </c>
      <c r="U887" s="10" t="s">
        <v>2594</v>
      </c>
      <c r="V887" s="10">
        <v>2710199900</v>
      </c>
      <c r="W887" s="10" t="s">
        <v>2582</v>
      </c>
      <c r="X887" s="10" t="s">
        <v>4453</v>
      </c>
      <c r="Y887" s="10" t="s">
        <v>604</v>
      </c>
      <c r="Z887" s="10" t="s">
        <v>604</v>
      </c>
      <c r="AA887" s="10" t="s">
        <v>4454</v>
      </c>
    </row>
    <row r="888" spans="1:27" s="14" customFormat="1" ht="13" x14ac:dyDescent="0.35">
      <c r="A888" s="10">
        <v>52230896</v>
      </c>
      <c r="B888" s="10">
        <v>896</v>
      </c>
      <c r="C888" s="11" t="s">
        <v>4455</v>
      </c>
      <c r="D888" s="11"/>
      <c r="E888" s="11"/>
      <c r="F888" s="11" t="s">
        <v>46</v>
      </c>
      <c r="G888" s="10" t="s">
        <v>669</v>
      </c>
      <c r="H888" s="41" t="s">
        <v>140</v>
      </c>
      <c r="I888" s="41"/>
      <c r="J888" s="10"/>
      <c r="K888" s="10" t="s">
        <v>51</v>
      </c>
      <c r="L888" s="10" t="s">
        <v>67</v>
      </c>
      <c r="M888" s="13" t="s">
        <v>2577</v>
      </c>
      <c r="N888" s="10" t="s">
        <v>53</v>
      </c>
      <c r="O888" s="134"/>
      <c r="P888" s="15" t="s">
        <v>2577</v>
      </c>
      <c r="Q888" s="11"/>
      <c r="R888" s="10"/>
      <c r="S888" s="10" t="s">
        <v>3629</v>
      </c>
      <c r="T888" s="10" t="s">
        <v>3629</v>
      </c>
      <c r="U888" s="10" t="s">
        <v>2580</v>
      </c>
      <c r="V888" s="10">
        <v>3403190000</v>
      </c>
      <c r="W888" s="10" t="s">
        <v>2582</v>
      </c>
      <c r="X888" s="10" t="s">
        <v>4456</v>
      </c>
      <c r="Y888" s="10" t="s">
        <v>604</v>
      </c>
      <c r="Z888" s="10" t="s">
        <v>604</v>
      </c>
      <c r="AA888" s="10" t="s">
        <v>4457</v>
      </c>
    </row>
    <row r="889" spans="1:27" s="14" customFormat="1" ht="13" x14ac:dyDescent="0.35">
      <c r="A889" s="10">
        <v>46916803</v>
      </c>
      <c r="B889" s="10">
        <v>803</v>
      </c>
      <c r="C889" s="11" t="s">
        <v>4458</v>
      </c>
      <c r="D889" s="11"/>
      <c r="E889" s="11"/>
      <c r="F889" s="11" t="s">
        <v>46</v>
      </c>
      <c r="G889" s="10" t="s">
        <v>1837</v>
      </c>
      <c r="H889" s="41" t="s">
        <v>48</v>
      </c>
      <c r="I889" s="41"/>
      <c r="J889" s="10"/>
      <c r="K889" s="10" t="s">
        <v>66</v>
      </c>
      <c r="L889" s="10" t="s">
        <v>67</v>
      </c>
      <c r="M889" s="13" t="s">
        <v>2577</v>
      </c>
      <c r="N889" s="10" t="s">
        <v>604</v>
      </c>
      <c r="O889" s="134"/>
      <c r="P889" s="15" t="s">
        <v>2577</v>
      </c>
      <c r="Q889" s="11"/>
      <c r="R889" s="10"/>
      <c r="S889" s="10">
        <v>46916809</v>
      </c>
      <c r="T889" s="10" t="s">
        <v>1156</v>
      </c>
      <c r="U889" s="10" t="s">
        <v>2594</v>
      </c>
      <c r="V889" s="10">
        <v>2710193200</v>
      </c>
      <c r="W889" s="10" t="s">
        <v>604</v>
      </c>
      <c r="X889" s="10" t="s">
        <v>4459</v>
      </c>
      <c r="Y889" s="10" t="s">
        <v>604</v>
      </c>
      <c r="Z889" s="10" t="s">
        <v>604</v>
      </c>
      <c r="AA889" s="10" t="s">
        <v>4460</v>
      </c>
    </row>
    <row r="890" spans="1:27" s="14" customFormat="1" ht="13" x14ac:dyDescent="0.35">
      <c r="A890" s="10">
        <v>46916966</v>
      </c>
      <c r="B890" s="10">
        <v>966</v>
      </c>
      <c r="C890" s="11" t="s">
        <v>4461</v>
      </c>
      <c r="D890" s="11"/>
      <c r="E890" s="11"/>
      <c r="F890" s="11" t="s">
        <v>46</v>
      </c>
      <c r="G890" s="10" t="s">
        <v>151</v>
      </c>
      <c r="H890" s="41" t="s">
        <v>86</v>
      </c>
      <c r="I890" s="41"/>
      <c r="J890" s="10"/>
      <c r="K890" s="10" t="s">
        <v>66</v>
      </c>
      <c r="L890" s="10" t="s">
        <v>52</v>
      </c>
      <c r="M890" s="13" t="s">
        <v>2577</v>
      </c>
      <c r="N890" s="10" t="s">
        <v>604</v>
      </c>
      <c r="O890" s="134"/>
      <c r="P890" s="15" t="s">
        <v>2577</v>
      </c>
      <c r="Q890" s="11"/>
      <c r="R890" s="10"/>
      <c r="S890" s="10" t="s">
        <v>536</v>
      </c>
      <c r="T890" s="10" t="s">
        <v>536</v>
      </c>
      <c r="U890" s="10" t="s">
        <v>2580</v>
      </c>
      <c r="V890" s="10">
        <v>2710193200</v>
      </c>
      <c r="W890" s="10" t="s">
        <v>604</v>
      </c>
      <c r="X890" s="10" t="s">
        <v>4459</v>
      </c>
      <c r="Y890" s="10" t="s">
        <v>87</v>
      </c>
      <c r="Z890" s="10" t="s">
        <v>88</v>
      </c>
      <c r="AA890" s="10" t="s">
        <v>1161</v>
      </c>
    </row>
    <row r="891" spans="1:27" s="14" customFormat="1" ht="13" x14ac:dyDescent="0.35">
      <c r="A891" s="10">
        <v>47660803</v>
      </c>
      <c r="B891" s="10">
        <v>803</v>
      </c>
      <c r="C891" s="11" t="s">
        <v>4462</v>
      </c>
      <c r="D891" s="11"/>
      <c r="E891" s="11"/>
      <c r="F891" s="11" t="s">
        <v>46</v>
      </c>
      <c r="G891" s="10" t="s">
        <v>1837</v>
      </c>
      <c r="H891" s="41" t="s">
        <v>48</v>
      </c>
      <c r="I891" s="41"/>
      <c r="J891" s="10"/>
      <c r="K891" s="10" t="s">
        <v>66</v>
      </c>
      <c r="L891" s="10" t="s">
        <v>67</v>
      </c>
      <c r="M891" s="13" t="s">
        <v>2577</v>
      </c>
      <c r="N891" s="10" t="s">
        <v>604</v>
      </c>
      <c r="O891" s="134"/>
      <c r="P891" s="15" t="s">
        <v>2577</v>
      </c>
      <c r="Q891" s="11"/>
      <c r="R891" s="10"/>
      <c r="S891" s="10" t="s">
        <v>536</v>
      </c>
      <c r="T891" s="10" t="s">
        <v>536</v>
      </c>
      <c r="U891" s="10" t="s">
        <v>2580</v>
      </c>
      <c r="V891" s="10">
        <v>3824908900</v>
      </c>
      <c r="W891" s="10" t="s">
        <v>604</v>
      </c>
      <c r="X891" s="10" t="s">
        <v>4463</v>
      </c>
      <c r="Y891" s="10" t="s">
        <v>604</v>
      </c>
      <c r="Z891" s="10" t="s">
        <v>604</v>
      </c>
      <c r="AA891" s="10" t="s">
        <v>4464</v>
      </c>
    </row>
    <row r="892" spans="1:27" s="14" customFormat="1" ht="13" x14ac:dyDescent="0.35">
      <c r="A892" s="10">
        <v>47620815</v>
      </c>
      <c r="B892" s="10">
        <v>815</v>
      </c>
      <c r="C892" s="11" t="s">
        <v>4465</v>
      </c>
      <c r="D892" s="11"/>
      <c r="E892" s="11"/>
      <c r="F892" s="11" t="s">
        <v>46</v>
      </c>
      <c r="G892" s="10" t="s">
        <v>163</v>
      </c>
      <c r="H892" s="41" t="s">
        <v>164</v>
      </c>
      <c r="I892" s="41"/>
      <c r="J892" s="10"/>
      <c r="K892" s="10" t="s">
        <v>66</v>
      </c>
      <c r="L892" s="10" t="s">
        <v>67</v>
      </c>
      <c r="M892" s="13" t="s">
        <v>2577</v>
      </c>
      <c r="N892" s="10" t="s">
        <v>604</v>
      </c>
      <c r="O892" s="134"/>
      <c r="P892" s="15" t="s">
        <v>2577</v>
      </c>
      <c r="Q892" s="11"/>
      <c r="R892" s="10"/>
      <c r="S892" s="10" t="s">
        <v>536</v>
      </c>
      <c r="T892" s="10" t="s">
        <v>536</v>
      </c>
      <c r="U892" s="10" t="s">
        <v>2580</v>
      </c>
      <c r="V892" s="10">
        <v>3824908900</v>
      </c>
      <c r="W892" s="10" t="s">
        <v>604</v>
      </c>
      <c r="X892" s="10" t="s">
        <v>4466</v>
      </c>
      <c r="Y892" s="10" t="s">
        <v>604</v>
      </c>
      <c r="Z892" s="10" t="s">
        <v>604</v>
      </c>
      <c r="AA892" s="10" t="s">
        <v>4467</v>
      </c>
    </row>
    <row r="893" spans="1:27" s="14" customFormat="1" ht="13" x14ac:dyDescent="0.35">
      <c r="A893" s="10">
        <v>47620803</v>
      </c>
      <c r="B893" s="10">
        <v>803</v>
      </c>
      <c r="C893" s="11" t="s">
        <v>4468</v>
      </c>
      <c r="D893" s="11"/>
      <c r="E893" s="11"/>
      <c r="F893" s="11" t="s">
        <v>46</v>
      </c>
      <c r="G893" s="10" t="s">
        <v>1837</v>
      </c>
      <c r="H893" s="41" t="s">
        <v>48</v>
      </c>
      <c r="I893" s="41"/>
      <c r="J893" s="10"/>
      <c r="K893" s="10" t="s">
        <v>66</v>
      </c>
      <c r="L893" s="10" t="s">
        <v>67</v>
      </c>
      <c r="M893" s="13" t="s">
        <v>2577</v>
      </c>
      <c r="N893" s="10" t="s">
        <v>604</v>
      </c>
      <c r="O893" s="134"/>
      <c r="P893" s="15" t="s">
        <v>2577</v>
      </c>
      <c r="Q893" s="11"/>
      <c r="R893" s="10"/>
      <c r="S893" s="10" t="s">
        <v>536</v>
      </c>
      <c r="T893" s="10" t="s">
        <v>536</v>
      </c>
      <c r="U893" s="10" t="s">
        <v>2580</v>
      </c>
      <c r="V893" s="10">
        <v>3824908900</v>
      </c>
      <c r="W893" s="10" t="s">
        <v>604</v>
      </c>
      <c r="X893" s="10" t="s">
        <v>4466</v>
      </c>
      <c r="Y893" s="10" t="s">
        <v>604</v>
      </c>
      <c r="Z893" s="10" t="s">
        <v>604</v>
      </c>
      <c r="AA893" s="10" t="s">
        <v>4467</v>
      </c>
    </row>
    <row r="894" spans="1:27" s="14" customFormat="1" ht="13" x14ac:dyDescent="0.35">
      <c r="A894" s="10">
        <v>47624815</v>
      </c>
      <c r="B894" s="10">
        <v>815</v>
      </c>
      <c r="C894" s="11" t="s">
        <v>4469</v>
      </c>
      <c r="D894" s="11"/>
      <c r="E894" s="11"/>
      <c r="F894" s="11" t="s">
        <v>46</v>
      </c>
      <c r="G894" s="10" t="s">
        <v>163</v>
      </c>
      <c r="H894" s="41" t="s">
        <v>164</v>
      </c>
      <c r="I894" s="41"/>
      <c r="J894" s="10"/>
      <c r="K894" s="10" t="s">
        <v>66</v>
      </c>
      <c r="L894" s="10" t="s">
        <v>67</v>
      </c>
      <c r="M894" s="13" t="s">
        <v>2577</v>
      </c>
      <c r="N894" s="10" t="s">
        <v>604</v>
      </c>
      <c r="O894" s="134"/>
      <c r="P894" s="15" t="s">
        <v>2577</v>
      </c>
      <c r="Q894" s="11"/>
      <c r="R894" s="10"/>
      <c r="S894" s="10" t="s">
        <v>536</v>
      </c>
      <c r="T894" s="10" t="s">
        <v>536</v>
      </c>
      <c r="U894" s="10" t="s">
        <v>2580</v>
      </c>
      <c r="V894" s="10">
        <v>3824908900</v>
      </c>
      <c r="W894" s="10" t="s">
        <v>604</v>
      </c>
      <c r="X894" s="10" t="s">
        <v>4470</v>
      </c>
      <c r="Y894" s="10" t="s">
        <v>604</v>
      </c>
      <c r="Z894" s="10" t="s">
        <v>604</v>
      </c>
      <c r="AA894" s="10" t="s">
        <v>4471</v>
      </c>
    </row>
    <row r="895" spans="1:27" s="14" customFormat="1" ht="13" x14ac:dyDescent="0.35">
      <c r="A895" s="10">
        <v>47624803</v>
      </c>
      <c r="B895" s="10">
        <v>803</v>
      </c>
      <c r="C895" s="11" t="s">
        <v>4472</v>
      </c>
      <c r="D895" s="11"/>
      <c r="E895" s="11"/>
      <c r="F895" s="11" t="s">
        <v>46</v>
      </c>
      <c r="G895" s="10" t="s">
        <v>1837</v>
      </c>
      <c r="H895" s="41" t="s">
        <v>48</v>
      </c>
      <c r="I895" s="41"/>
      <c r="J895" s="10"/>
      <c r="K895" s="10" t="s">
        <v>66</v>
      </c>
      <c r="L895" s="10" t="s">
        <v>67</v>
      </c>
      <c r="M895" s="13" t="s">
        <v>2577</v>
      </c>
      <c r="N895" s="10" t="s">
        <v>604</v>
      </c>
      <c r="O895" s="134"/>
      <c r="P895" s="15" t="s">
        <v>2577</v>
      </c>
      <c r="Q895" s="11"/>
      <c r="R895" s="10"/>
      <c r="S895" s="10" t="s">
        <v>536</v>
      </c>
      <c r="T895" s="10" t="s">
        <v>536</v>
      </c>
      <c r="U895" s="10" t="s">
        <v>2580</v>
      </c>
      <c r="V895" s="10">
        <v>3824908900</v>
      </c>
      <c r="W895" s="10" t="s">
        <v>604</v>
      </c>
      <c r="X895" s="10" t="s">
        <v>4470</v>
      </c>
      <c r="Y895" s="10" t="s">
        <v>604</v>
      </c>
      <c r="Z895" s="10" t="s">
        <v>604</v>
      </c>
      <c r="AA895" s="10" t="s">
        <v>4471</v>
      </c>
    </row>
    <row r="896" spans="1:27" s="14" customFormat="1" ht="13" x14ac:dyDescent="0.35">
      <c r="A896" s="10">
        <v>47641803</v>
      </c>
      <c r="B896" s="10">
        <v>803</v>
      </c>
      <c r="C896" s="11" t="s">
        <v>4473</v>
      </c>
      <c r="D896" s="11"/>
      <c r="E896" s="11"/>
      <c r="F896" s="11" t="s">
        <v>46</v>
      </c>
      <c r="G896" s="10" t="s">
        <v>1837</v>
      </c>
      <c r="H896" s="41" t="s">
        <v>48</v>
      </c>
      <c r="I896" s="41"/>
      <c r="J896" s="10"/>
      <c r="K896" s="10" t="s">
        <v>66</v>
      </c>
      <c r="L896" s="10" t="s">
        <v>67</v>
      </c>
      <c r="M896" s="13" t="s">
        <v>2577</v>
      </c>
      <c r="N896" s="10" t="s">
        <v>604</v>
      </c>
      <c r="O896" s="134"/>
      <c r="P896" s="15" t="s">
        <v>2577</v>
      </c>
      <c r="Q896" s="11"/>
      <c r="R896" s="10"/>
      <c r="S896" s="10" t="s">
        <v>536</v>
      </c>
      <c r="T896" s="10" t="s">
        <v>536</v>
      </c>
      <c r="U896" s="10" t="s">
        <v>2580</v>
      </c>
      <c r="V896" s="10">
        <v>3824908900</v>
      </c>
      <c r="W896" s="10" t="s">
        <v>604</v>
      </c>
      <c r="X896" s="10" t="s">
        <v>4474</v>
      </c>
      <c r="Y896" s="10" t="s">
        <v>604</v>
      </c>
      <c r="Z896" s="10" t="s">
        <v>604</v>
      </c>
      <c r="AA896" s="10" t="s">
        <v>4475</v>
      </c>
    </row>
    <row r="897" spans="1:28" s="14" customFormat="1" ht="13" x14ac:dyDescent="0.35">
      <c r="A897" s="10">
        <v>47664803</v>
      </c>
      <c r="B897" s="10">
        <v>803</v>
      </c>
      <c r="C897" s="11" t="s">
        <v>4476</v>
      </c>
      <c r="D897" s="11"/>
      <c r="E897" s="11"/>
      <c r="F897" s="11" t="s">
        <v>46</v>
      </c>
      <c r="G897" s="10" t="s">
        <v>1837</v>
      </c>
      <c r="H897" s="41" t="s">
        <v>48</v>
      </c>
      <c r="I897" s="41"/>
      <c r="J897" s="10"/>
      <c r="K897" s="10" t="s">
        <v>66</v>
      </c>
      <c r="L897" s="10" t="s">
        <v>67</v>
      </c>
      <c r="M897" s="13" t="s">
        <v>2577</v>
      </c>
      <c r="N897" s="10" t="s">
        <v>604</v>
      </c>
      <c r="O897" s="134"/>
      <c r="P897" s="15" t="s">
        <v>2577</v>
      </c>
      <c r="Q897" s="11"/>
      <c r="R897" s="10"/>
      <c r="S897" s="10" t="s">
        <v>536</v>
      </c>
      <c r="T897" s="10" t="s">
        <v>536</v>
      </c>
      <c r="U897" s="10" t="s">
        <v>2580</v>
      </c>
      <c r="V897" s="10">
        <v>3824908900</v>
      </c>
      <c r="W897" s="10" t="s">
        <v>604</v>
      </c>
      <c r="X897" s="10" t="s">
        <v>4477</v>
      </c>
      <c r="Y897" s="10" t="s">
        <v>604</v>
      </c>
      <c r="Z897" s="10" t="s">
        <v>604</v>
      </c>
      <c r="AA897" s="10" t="s">
        <v>4478</v>
      </c>
    </row>
    <row r="898" spans="1:28" s="14" customFormat="1" ht="13" x14ac:dyDescent="0.35">
      <c r="A898" s="10">
        <v>48792855</v>
      </c>
      <c r="B898" s="10">
        <v>855</v>
      </c>
      <c r="C898" s="11" t="s">
        <v>4479</v>
      </c>
      <c r="D898" s="11"/>
      <c r="E898" s="11"/>
      <c r="F898" s="11" t="s">
        <v>46</v>
      </c>
      <c r="G898" s="10" t="s">
        <v>163</v>
      </c>
      <c r="H898" s="41" t="s">
        <v>164</v>
      </c>
      <c r="I898" s="41"/>
      <c r="J898" s="10"/>
      <c r="K898" s="10" t="s">
        <v>66</v>
      </c>
      <c r="L898" s="10" t="s">
        <v>67</v>
      </c>
      <c r="M898" s="13" t="s">
        <v>2577</v>
      </c>
      <c r="N898" s="10" t="s">
        <v>53</v>
      </c>
      <c r="O898" s="134"/>
      <c r="P898" s="15" t="s">
        <v>2577</v>
      </c>
      <c r="Q898" s="11"/>
      <c r="R898" s="10"/>
      <c r="S898" s="10">
        <v>45269855</v>
      </c>
      <c r="T898" s="10" t="s">
        <v>1311</v>
      </c>
      <c r="U898" s="10" t="s">
        <v>2594</v>
      </c>
      <c r="V898" s="10">
        <v>2710193200</v>
      </c>
      <c r="W898" s="10" t="s">
        <v>604</v>
      </c>
      <c r="X898" s="10" t="s">
        <v>4480</v>
      </c>
      <c r="Y898" s="10" t="s">
        <v>604</v>
      </c>
      <c r="Z898" s="10" t="s">
        <v>604</v>
      </c>
      <c r="AA898" s="10" t="s">
        <v>4481</v>
      </c>
      <c r="AB898" s="14" t="s">
        <v>1291</v>
      </c>
    </row>
    <row r="899" spans="1:28" s="14" customFormat="1" ht="13" x14ac:dyDescent="0.35">
      <c r="A899" s="10">
        <v>48792803</v>
      </c>
      <c r="B899" s="10">
        <v>803</v>
      </c>
      <c r="C899" s="11" t="s">
        <v>4482</v>
      </c>
      <c r="D899" s="11"/>
      <c r="E899" s="11"/>
      <c r="F899" s="11" t="s">
        <v>46</v>
      </c>
      <c r="G899" s="10" t="s">
        <v>1837</v>
      </c>
      <c r="H899" s="41" t="s">
        <v>48</v>
      </c>
      <c r="I899" s="41"/>
      <c r="J899" s="10"/>
      <c r="K899" s="10" t="s">
        <v>66</v>
      </c>
      <c r="L899" s="10" t="s">
        <v>67</v>
      </c>
      <c r="M899" s="13" t="s">
        <v>2577</v>
      </c>
      <c r="N899" s="10" t="s">
        <v>53</v>
      </c>
      <c r="O899" s="134"/>
      <c r="P899" s="15" t="s">
        <v>2577</v>
      </c>
      <c r="Q899" s="11"/>
      <c r="R899" s="10"/>
      <c r="S899" s="10">
        <v>45269809</v>
      </c>
      <c r="T899" s="10" t="s">
        <v>4483</v>
      </c>
      <c r="U899" s="10" t="s">
        <v>2594</v>
      </c>
      <c r="V899" s="10">
        <v>2710193200</v>
      </c>
      <c r="W899" s="10" t="s">
        <v>604</v>
      </c>
      <c r="X899" s="10" t="s">
        <v>4480</v>
      </c>
      <c r="Y899" s="10" t="s">
        <v>604</v>
      </c>
      <c r="Z899" s="10" t="s">
        <v>604</v>
      </c>
      <c r="AA899" s="10" t="s">
        <v>4481</v>
      </c>
      <c r="AB899" s="14" t="s">
        <v>1291</v>
      </c>
    </row>
    <row r="900" spans="1:28" s="14" customFormat="1" ht="13" x14ac:dyDescent="0.35">
      <c r="A900" s="10">
        <v>48611855</v>
      </c>
      <c r="B900" s="10">
        <v>855</v>
      </c>
      <c r="C900" s="11" t="s">
        <v>4484</v>
      </c>
      <c r="D900" s="11"/>
      <c r="E900" s="11"/>
      <c r="F900" s="11" t="s">
        <v>46</v>
      </c>
      <c r="G900" s="10" t="s">
        <v>163</v>
      </c>
      <c r="H900" s="41" t="s">
        <v>164</v>
      </c>
      <c r="I900" s="41"/>
      <c r="J900" s="10"/>
      <c r="K900" s="10" t="s">
        <v>66</v>
      </c>
      <c r="L900" s="10" t="s">
        <v>67</v>
      </c>
      <c r="M900" s="13" t="s">
        <v>2577</v>
      </c>
      <c r="N900" s="10" t="s">
        <v>53</v>
      </c>
      <c r="O900" s="134"/>
      <c r="P900" s="15" t="s">
        <v>2577</v>
      </c>
      <c r="Q900" s="11"/>
      <c r="R900" s="10"/>
      <c r="S900" s="10">
        <v>45662809</v>
      </c>
      <c r="T900" s="10" t="s">
        <v>1299</v>
      </c>
      <c r="U900" s="10" t="s">
        <v>2594</v>
      </c>
      <c r="V900" s="10">
        <v>2710193200</v>
      </c>
      <c r="W900" s="10" t="s">
        <v>604</v>
      </c>
      <c r="X900" s="10" t="s">
        <v>4485</v>
      </c>
      <c r="Y900" s="10" t="s">
        <v>604</v>
      </c>
      <c r="Z900" s="10" t="s">
        <v>604</v>
      </c>
      <c r="AA900" s="10" t="s">
        <v>4486</v>
      </c>
      <c r="AB900" s="14" t="s">
        <v>1291</v>
      </c>
    </row>
    <row r="901" spans="1:28" s="14" customFormat="1" ht="13" x14ac:dyDescent="0.35">
      <c r="A901" s="10">
        <v>48611803</v>
      </c>
      <c r="B901" s="10">
        <v>803</v>
      </c>
      <c r="C901" s="11" t="s">
        <v>4487</v>
      </c>
      <c r="D901" s="11"/>
      <c r="E901" s="11"/>
      <c r="F901" s="11" t="s">
        <v>46</v>
      </c>
      <c r="G901" s="10" t="s">
        <v>1837</v>
      </c>
      <c r="H901" s="41" t="s">
        <v>48</v>
      </c>
      <c r="I901" s="41"/>
      <c r="J901" s="10"/>
      <c r="K901" s="10" t="s">
        <v>66</v>
      </c>
      <c r="L901" s="10" t="s">
        <v>67</v>
      </c>
      <c r="M901" s="13" t="s">
        <v>2577</v>
      </c>
      <c r="N901" s="10" t="s">
        <v>53</v>
      </c>
      <c r="O901" s="134"/>
      <c r="P901" s="15" t="s">
        <v>2577</v>
      </c>
      <c r="Q901" s="11"/>
      <c r="R901" s="10"/>
      <c r="S901" s="10">
        <v>45662809</v>
      </c>
      <c r="T901" s="10" t="s">
        <v>1299</v>
      </c>
      <c r="U901" s="10" t="s">
        <v>2594</v>
      </c>
      <c r="V901" s="10">
        <v>2710193200</v>
      </c>
      <c r="W901" s="10" t="s">
        <v>604</v>
      </c>
      <c r="X901" s="10" t="s">
        <v>4485</v>
      </c>
      <c r="Y901" s="10" t="s">
        <v>604</v>
      </c>
      <c r="Z901" s="10" t="s">
        <v>604</v>
      </c>
      <c r="AA901" s="10" t="s">
        <v>4486</v>
      </c>
      <c r="AB901" s="14" t="s">
        <v>1291</v>
      </c>
    </row>
    <row r="902" spans="1:28" s="14" customFormat="1" ht="13" x14ac:dyDescent="0.35">
      <c r="A902" s="10">
        <v>48840803</v>
      </c>
      <c r="B902" s="10">
        <v>803</v>
      </c>
      <c r="C902" s="11" t="s">
        <v>4488</v>
      </c>
      <c r="D902" s="11"/>
      <c r="E902" s="11"/>
      <c r="F902" s="11" t="s">
        <v>46</v>
      </c>
      <c r="G902" s="10" t="s">
        <v>1837</v>
      </c>
      <c r="H902" s="41" t="s">
        <v>48</v>
      </c>
      <c r="I902" s="41"/>
      <c r="J902" s="10"/>
      <c r="K902" s="10" t="s">
        <v>66</v>
      </c>
      <c r="L902" s="10" t="s">
        <v>67</v>
      </c>
      <c r="M902" s="13" t="s">
        <v>2577</v>
      </c>
      <c r="N902" s="10" t="s">
        <v>53</v>
      </c>
      <c r="O902" s="134"/>
      <c r="P902" s="15" t="s">
        <v>2577</v>
      </c>
      <c r="Q902" s="11"/>
      <c r="R902" s="10"/>
      <c r="S902" s="10">
        <v>45270809</v>
      </c>
      <c r="T902" s="10" t="s">
        <v>1316</v>
      </c>
      <c r="U902" s="10" t="s">
        <v>2594</v>
      </c>
      <c r="V902" s="10">
        <v>2710193200</v>
      </c>
      <c r="W902" s="10" t="s">
        <v>604</v>
      </c>
      <c r="X902" s="10" t="s">
        <v>4489</v>
      </c>
      <c r="Y902" s="10" t="s">
        <v>604</v>
      </c>
      <c r="Z902" s="10" t="s">
        <v>604</v>
      </c>
      <c r="AA902" s="10" t="s">
        <v>4490</v>
      </c>
      <c r="AB902" s="14" t="s">
        <v>1291</v>
      </c>
    </row>
    <row r="903" spans="1:28" s="14" customFormat="1" ht="13" x14ac:dyDescent="0.35">
      <c r="A903" s="10">
        <v>48781801</v>
      </c>
      <c r="B903" s="10">
        <v>801</v>
      </c>
      <c r="C903" s="11" t="s">
        <v>4491</v>
      </c>
      <c r="D903" s="11"/>
      <c r="E903" s="11"/>
      <c r="F903" s="11" t="s">
        <v>46</v>
      </c>
      <c r="G903" s="10" t="s">
        <v>79</v>
      </c>
      <c r="H903" s="41" t="s">
        <v>79</v>
      </c>
      <c r="I903" s="41"/>
      <c r="J903" s="10"/>
      <c r="K903" s="10" t="s">
        <v>66</v>
      </c>
      <c r="L903" s="10" t="s">
        <v>67</v>
      </c>
      <c r="M903" s="13" t="s">
        <v>2577</v>
      </c>
      <c r="N903" s="10" t="s">
        <v>53</v>
      </c>
      <c r="O903" s="134"/>
      <c r="P903" s="15" t="s">
        <v>2577</v>
      </c>
      <c r="Q903" s="11"/>
      <c r="R903" s="10"/>
      <c r="S903" s="10" t="s">
        <v>536</v>
      </c>
      <c r="T903" s="10" t="s">
        <v>536</v>
      </c>
      <c r="U903" s="10" t="s">
        <v>2580</v>
      </c>
      <c r="V903" s="10">
        <v>2710193200</v>
      </c>
      <c r="W903" s="10" t="s">
        <v>44</v>
      </c>
      <c r="X903" s="10" t="s">
        <v>604</v>
      </c>
      <c r="Y903" s="10" t="s">
        <v>604</v>
      </c>
      <c r="Z903" s="10" t="s">
        <v>604</v>
      </c>
      <c r="AA903" s="10" t="s">
        <v>2581</v>
      </c>
      <c r="AB903" s="14" t="s">
        <v>1291</v>
      </c>
    </row>
    <row r="904" spans="1:28" s="14" customFormat="1" ht="13" x14ac:dyDescent="0.35">
      <c r="A904" s="10">
        <v>48781803</v>
      </c>
      <c r="B904" s="10">
        <v>803</v>
      </c>
      <c r="C904" s="11" t="s">
        <v>4492</v>
      </c>
      <c r="D904" s="11"/>
      <c r="E904" s="11"/>
      <c r="F904" s="11" t="s">
        <v>46</v>
      </c>
      <c r="G904" s="10" t="s">
        <v>1837</v>
      </c>
      <c r="H904" s="41" t="s">
        <v>48</v>
      </c>
      <c r="I904" s="41"/>
      <c r="J904" s="10"/>
      <c r="K904" s="10" t="s">
        <v>66</v>
      </c>
      <c r="L904" s="10" t="s">
        <v>67</v>
      </c>
      <c r="M904" s="13" t="s">
        <v>2577</v>
      </c>
      <c r="N904" s="10" t="s">
        <v>53</v>
      </c>
      <c r="O904" s="134"/>
      <c r="P904" s="15" t="s">
        <v>2577</v>
      </c>
      <c r="Q904" s="11"/>
      <c r="R904" s="10"/>
      <c r="S904" s="10" t="s">
        <v>3629</v>
      </c>
      <c r="T904" s="10" t="s">
        <v>3629</v>
      </c>
      <c r="U904" s="10" t="s">
        <v>2580</v>
      </c>
      <c r="V904" s="10">
        <v>2710193200</v>
      </c>
      <c r="W904" s="10" t="s">
        <v>604</v>
      </c>
      <c r="X904" s="10" t="s">
        <v>4493</v>
      </c>
      <c r="Y904" s="10" t="s">
        <v>604</v>
      </c>
      <c r="Z904" s="10" t="s">
        <v>604</v>
      </c>
      <c r="AA904" s="10" t="s">
        <v>4494</v>
      </c>
      <c r="AB904" s="14" t="s">
        <v>1291</v>
      </c>
    </row>
    <row r="905" spans="1:28" s="14" customFormat="1" ht="13" x14ac:dyDescent="0.35">
      <c r="A905" s="10">
        <v>45268809</v>
      </c>
      <c r="B905" s="10">
        <v>809</v>
      </c>
      <c r="C905" s="11" t="s">
        <v>4495</v>
      </c>
      <c r="D905" s="11"/>
      <c r="E905" s="11"/>
      <c r="F905" s="11" t="s">
        <v>46</v>
      </c>
      <c r="G905" s="10" t="s">
        <v>47</v>
      </c>
      <c r="H905" s="41" t="s">
        <v>48</v>
      </c>
      <c r="I905" s="41"/>
      <c r="J905" s="10"/>
      <c r="K905" s="10" t="s">
        <v>66</v>
      </c>
      <c r="L905" s="10" t="s">
        <v>52</v>
      </c>
      <c r="M905" s="13">
        <v>40893</v>
      </c>
      <c r="N905" s="10" t="s">
        <v>53</v>
      </c>
      <c r="O905" s="134"/>
      <c r="P905" s="15" t="s">
        <v>2577</v>
      </c>
      <c r="Q905" s="11"/>
      <c r="R905" s="10"/>
      <c r="S905" s="10">
        <v>45268849</v>
      </c>
      <c r="T905" s="10" t="s">
        <v>4496</v>
      </c>
      <c r="U905" s="10" t="s">
        <v>2594</v>
      </c>
      <c r="V905" s="10">
        <v>2710193200</v>
      </c>
      <c r="W905" s="10" t="s">
        <v>604</v>
      </c>
      <c r="X905" s="10" t="s">
        <v>4497</v>
      </c>
      <c r="Y905" s="10" t="s">
        <v>360</v>
      </c>
      <c r="Z905" s="10" t="s">
        <v>88</v>
      </c>
      <c r="AA905" s="10" t="s">
        <v>4498</v>
      </c>
      <c r="AB905" s="14" t="s">
        <v>1291</v>
      </c>
    </row>
    <row r="906" spans="1:28" s="14" customFormat="1" ht="13" x14ac:dyDescent="0.35">
      <c r="A906" s="10">
        <v>46100849</v>
      </c>
      <c r="B906" s="10">
        <v>849</v>
      </c>
      <c r="C906" s="11" t="s">
        <v>4499</v>
      </c>
      <c r="D906" s="11"/>
      <c r="E906" s="11"/>
      <c r="F906" s="11" t="s">
        <v>46</v>
      </c>
      <c r="G906" s="10" t="s">
        <v>3279</v>
      </c>
      <c r="H906" s="41" t="s">
        <v>140</v>
      </c>
      <c r="I906" s="41"/>
      <c r="J906" s="10"/>
      <c r="K906" s="10" t="s">
        <v>51</v>
      </c>
      <c r="L906" s="10" t="s">
        <v>67</v>
      </c>
      <c r="M906" s="13" t="s">
        <v>2577</v>
      </c>
      <c r="N906" s="10" t="s">
        <v>53</v>
      </c>
      <c r="O906" s="134"/>
      <c r="P906" s="15" t="s">
        <v>2577</v>
      </c>
      <c r="Q906" s="11"/>
      <c r="R906" s="10"/>
      <c r="S906" s="10" t="s">
        <v>536</v>
      </c>
      <c r="T906" s="10" t="s">
        <v>536</v>
      </c>
      <c r="U906" s="10" t="s">
        <v>2580</v>
      </c>
      <c r="V906" s="10" t="s">
        <v>604</v>
      </c>
      <c r="W906" s="10" t="s">
        <v>2582</v>
      </c>
      <c r="X906" s="10" t="s">
        <v>4500</v>
      </c>
      <c r="Y906" s="10" t="s">
        <v>604</v>
      </c>
      <c r="Z906" s="10" t="s">
        <v>604</v>
      </c>
      <c r="AA906" s="10" t="s">
        <v>4501</v>
      </c>
      <c r="AB906" s="14" t="s">
        <v>1291</v>
      </c>
    </row>
    <row r="907" spans="1:28" s="14" customFormat="1" ht="13" x14ac:dyDescent="0.35">
      <c r="A907" s="10">
        <v>47220849</v>
      </c>
      <c r="B907" s="10">
        <v>849</v>
      </c>
      <c r="C907" s="11" t="s">
        <v>4502</v>
      </c>
      <c r="D907" s="11"/>
      <c r="E907" s="11"/>
      <c r="F907" s="11" t="s">
        <v>46</v>
      </c>
      <c r="G907" s="10" t="s">
        <v>3279</v>
      </c>
      <c r="H907" s="41" t="s">
        <v>140</v>
      </c>
      <c r="I907" s="41"/>
      <c r="J907" s="10"/>
      <c r="K907" s="10" t="s">
        <v>51</v>
      </c>
      <c r="L907" s="10" t="s">
        <v>67</v>
      </c>
      <c r="M907" s="13" t="s">
        <v>2577</v>
      </c>
      <c r="N907" s="10" t="s">
        <v>53</v>
      </c>
      <c r="O907" s="134"/>
      <c r="P907" s="15" t="s">
        <v>2577</v>
      </c>
      <c r="Q907" s="11"/>
      <c r="R907" s="10"/>
      <c r="S907" s="10" t="s">
        <v>536</v>
      </c>
      <c r="T907" s="10" t="s">
        <v>536</v>
      </c>
      <c r="U907" s="10" t="s">
        <v>2580</v>
      </c>
      <c r="V907" s="10" t="s">
        <v>604</v>
      </c>
      <c r="W907" s="10" t="s">
        <v>2582</v>
      </c>
      <c r="X907" s="10" t="s">
        <v>4503</v>
      </c>
      <c r="Y907" s="10" t="s">
        <v>604</v>
      </c>
      <c r="Z907" s="10" t="s">
        <v>604</v>
      </c>
      <c r="AA907" s="10" t="s">
        <v>4504</v>
      </c>
      <c r="AB907" s="14" t="s">
        <v>1291</v>
      </c>
    </row>
    <row r="908" spans="1:28" s="14" customFormat="1" ht="13" x14ac:dyDescent="0.35">
      <c r="A908" s="10">
        <v>44255829</v>
      </c>
      <c r="B908" s="10">
        <v>829</v>
      </c>
      <c r="C908" s="11" t="s">
        <v>4505</v>
      </c>
      <c r="D908" s="11"/>
      <c r="E908" s="11"/>
      <c r="F908" s="11" t="s">
        <v>46</v>
      </c>
      <c r="G908" s="10" t="s">
        <v>3639</v>
      </c>
      <c r="H908" s="41" t="s">
        <v>140</v>
      </c>
      <c r="I908" s="41"/>
      <c r="J908" s="10"/>
      <c r="K908" s="10" t="s">
        <v>66</v>
      </c>
      <c r="L908" s="10" t="s">
        <v>67</v>
      </c>
      <c r="M908" s="13" t="s">
        <v>2577</v>
      </c>
      <c r="N908" s="10" t="s">
        <v>604</v>
      </c>
      <c r="O908" s="134"/>
      <c r="P908" s="15" t="s">
        <v>2577</v>
      </c>
      <c r="Q908" s="11"/>
      <c r="R908" s="10"/>
      <c r="S908" s="10" t="s">
        <v>536</v>
      </c>
      <c r="T908" s="10" t="s">
        <v>536</v>
      </c>
      <c r="U908" s="10" t="s">
        <v>2580</v>
      </c>
      <c r="V908" s="10">
        <v>2710193200</v>
      </c>
      <c r="W908" s="10" t="s">
        <v>604</v>
      </c>
      <c r="X908" s="10" t="s">
        <v>604</v>
      </c>
      <c r="Y908" s="10" t="s">
        <v>604</v>
      </c>
      <c r="Z908" s="10" t="s">
        <v>604</v>
      </c>
      <c r="AA908" s="10" t="s">
        <v>2581</v>
      </c>
    </row>
    <row r="909" spans="1:28" s="14" customFormat="1" ht="13" x14ac:dyDescent="0.35">
      <c r="A909" s="10">
        <v>45528829</v>
      </c>
      <c r="B909" s="10">
        <v>829</v>
      </c>
      <c r="C909" s="11" t="s">
        <v>4506</v>
      </c>
      <c r="D909" s="11"/>
      <c r="E909" s="11"/>
      <c r="F909" s="11" t="s">
        <v>46</v>
      </c>
      <c r="G909" s="10" t="s">
        <v>3639</v>
      </c>
      <c r="H909" s="41" t="s">
        <v>140</v>
      </c>
      <c r="I909" s="41"/>
      <c r="J909" s="10"/>
      <c r="K909" s="10" t="s">
        <v>604</v>
      </c>
      <c r="L909" s="10" t="s">
        <v>67</v>
      </c>
      <c r="M909" s="13" t="s">
        <v>2577</v>
      </c>
      <c r="N909" s="10" t="s">
        <v>604</v>
      </c>
      <c r="O909" s="134"/>
      <c r="P909" s="15" t="s">
        <v>2577</v>
      </c>
      <c r="Q909" s="11"/>
      <c r="R909" s="10"/>
      <c r="S909" s="10" t="s">
        <v>536</v>
      </c>
      <c r="T909" s="10" t="s">
        <v>536</v>
      </c>
      <c r="U909" s="10" t="s">
        <v>2580</v>
      </c>
      <c r="V909" s="10" t="s">
        <v>604</v>
      </c>
      <c r="W909" s="10" t="s">
        <v>604</v>
      </c>
      <c r="X909" s="10" t="s">
        <v>604</v>
      </c>
      <c r="Y909" s="10" t="s">
        <v>604</v>
      </c>
      <c r="Z909" s="10" t="s">
        <v>604</v>
      </c>
      <c r="AA909" s="10" t="s">
        <v>2581</v>
      </c>
    </row>
    <row r="910" spans="1:28" s="14" customFormat="1" ht="13" x14ac:dyDescent="0.35">
      <c r="A910" s="10">
        <v>43498829</v>
      </c>
      <c r="B910" s="10">
        <v>829</v>
      </c>
      <c r="C910" s="11" t="s">
        <v>4507</v>
      </c>
      <c r="D910" s="11"/>
      <c r="E910" s="11"/>
      <c r="F910" s="11" t="s">
        <v>46</v>
      </c>
      <c r="G910" s="10" t="s">
        <v>3639</v>
      </c>
      <c r="H910" s="41" t="s">
        <v>140</v>
      </c>
      <c r="I910" s="41"/>
      <c r="J910" s="10"/>
      <c r="K910" s="10" t="s">
        <v>66</v>
      </c>
      <c r="L910" s="10" t="s">
        <v>67</v>
      </c>
      <c r="M910" s="13" t="s">
        <v>2577</v>
      </c>
      <c r="N910" s="10" t="s">
        <v>604</v>
      </c>
      <c r="O910" s="134"/>
      <c r="P910" s="15" t="s">
        <v>2577</v>
      </c>
      <c r="Q910" s="11"/>
      <c r="R910" s="10"/>
      <c r="S910" s="10" t="s">
        <v>536</v>
      </c>
      <c r="T910" s="10" t="s">
        <v>536</v>
      </c>
      <c r="U910" s="10" t="s">
        <v>2580</v>
      </c>
      <c r="V910" s="10">
        <v>2710193100</v>
      </c>
      <c r="W910" s="10" t="s">
        <v>604</v>
      </c>
      <c r="X910" s="10" t="s">
        <v>604</v>
      </c>
      <c r="Y910" s="10" t="s">
        <v>604</v>
      </c>
      <c r="Z910" s="10" t="s">
        <v>604</v>
      </c>
      <c r="AA910" s="10" t="s">
        <v>2581</v>
      </c>
    </row>
    <row r="911" spans="1:28" s="14" customFormat="1" ht="13" x14ac:dyDescent="0.35">
      <c r="A911" s="10">
        <v>51122919</v>
      </c>
      <c r="B911" s="10">
        <v>919</v>
      </c>
      <c r="C911" s="11" t="s">
        <v>4508</v>
      </c>
      <c r="D911" s="11"/>
      <c r="E911" s="11"/>
      <c r="F911" s="11" t="s">
        <v>46</v>
      </c>
      <c r="G911" s="10" t="s">
        <v>3295</v>
      </c>
      <c r="H911" s="41" t="s">
        <v>140</v>
      </c>
      <c r="I911" s="41"/>
      <c r="J911" s="10"/>
      <c r="K911" s="10" t="s">
        <v>66</v>
      </c>
      <c r="L911" s="10" t="s">
        <v>67</v>
      </c>
      <c r="M911" s="13" t="s">
        <v>2577</v>
      </c>
      <c r="N911" s="10" t="s">
        <v>53</v>
      </c>
      <c r="O911" s="134"/>
      <c r="P911" s="15" t="s">
        <v>2577</v>
      </c>
      <c r="Q911" s="11"/>
      <c r="R911" s="10"/>
      <c r="S911" s="10">
        <v>52883817</v>
      </c>
      <c r="T911" s="10" t="s">
        <v>444</v>
      </c>
      <c r="U911" s="10" t="s">
        <v>2594</v>
      </c>
      <c r="V911" s="10">
        <v>2710199900</v>
      </c>
      <c r="W911" s="10" t="s">
        <v>604</v>
      </c>
      <c r="X911" s="10" t="s">
        <v>4509</v>
      </c>
      <c r="Y911" s="10" t="s">
        <v>604</v>
      </c>
      <c r="Z911" s="10" t="s">
        <v>604</v>
      </c>
      <c r="AA911" s="10" t="s">
        <v>4510</v>
      </c>
    </row>
    <row r="912" spans="1:28" s="14" customFormat="1" ht="13" x14ac:dyDescent="0.35">
      <c r="A912" s="10">
        <v>51122922</v>
      </c>
      <c r="B912" s="10">
        <v>922</v>
      </c>
      <c r="C912" s="11" t="s">
        <v>4511</v>
      </c>
      <c r="D912" s="11"/>
      <c r="E912" s="11"/>
      <c r="F912" s="11" t="s">
        <v>46</v>
      </c>
      <c r="G912" s="10" t="s">
        <v>3180</v>
      </c>
      <c r="H912" s="41" t="s">
        <v>140</v>
      </c>
      <c r="I912" s="41"/>
      <c r="J912" s="10"/>
      <c r="K912" s="10" t="s">
        <v>66</v>
      </c>
      <c r="L912" s="10" t="s">
        <v>67</v>
      </c>
      <c r="M912" s="13" t="s">
        <v>2577</v>
      </c>
      <c r="N912" s="10" t="s">
        <v>53</v>
      </c>
      <c r="O912" s="134"/>
      <c r="P912" s="15" t="s">
        <v>2577</v>
      </c>
      <c r="Q912" s="11"/>
      <c r="R912" s="10"/>
      <c r="S912" s="10">
        <v>52883922</v>
      </c>
      <c r="T912" s="10" t="s">
        <v>452</v>
      </c>
      <c r="U912" s="10" t="s">
        <v>2594</v>
      </c>
      <c r="V912" s="10">
        <v>2710199900</v>
      </c>
      <c r="W912" s="10" t="s">
        <v>604</v>
      </c>
      <c r="X912" s="10" t="s">
        <v>4509</v>
      </c>
      <c r="Y912" s="10" t="s">
        <v>604</v>
      </c>
      <c r="Z912" s="10" t="s">
        <v>604</v>
      </c>
      <c r="AA912" s="10" t="s">
        <v>4510</v>
      </c>
    </row>
    <row r="913" spans="1:28" s="14" customFormat="1" ht="13" x14ac:dyDescent="0.35">
      <c r="A913" s="10">
        <v>51122888</v>
      </c>
      <c r="B913" s="10">
        <v>888</v>
      </c>
      <c r="C913" s="11" t="s">
        <v>4512</v>
      </c>
      <c r="D913" s="11"/>
      <c r="E913" s="11"/>
      <c r="F913" s="11" t="s">
        <v>46</v>
      </c>
      <c r="G913" s="10" t="s">
        <v>431</v>
      </c>
      <c r="H913" s="41" t="s">
        <v>48</v>
      </c>
      <c r="I913" s="41"/>
      <c r="J913" s="10"/>
      <c r="K913" s="10" t="s">
        <v>66</v>
      </c>
      <c r="L913" s="10" t="s">
        <v>67</v>
      </c>
      <c r="M913" s="13" t="s">
        <v>2577</v>
      </c>
      <c r="N913" s="10" t="s">
        <v>53</v>
      </c>
      <c r="O913" s="134"/>
      <c r="P913" s="15" t="s">
        <v>2577</v>
      </c>
      <c r="Q913" s="11"/>
      <c r="R913" s="10"/>
      <c r="S913" s="10">
        <v>52883988</v>
      </c>
      <c r="T913" s="10" t="s">
        <v>457</v>
      </c>
      <c r="U913" s="10" t="s">
        <v>2594</v>
      </c>
      <c r="V913" s="10">
        <v>2710199900</v>
      </c>
      <c r="W913" s="10" t="s">
        <v>604</v>
      </c>
      <c r="X913" s="10" t="s">
        <v>4509</v>
      </c>
      <c r="Y913" s="10" t="s">
        <v>604</v>
      </c>
      <c r="Z913" s="10" t="s">
        <v>604</v>
      </c>
      <c r="AA913" s="10" t="s">
        <v>4510</v>
      </c>
    </row>
    <row r="914" spans="1:28" s="14" customFormat="1" ht="13" x14ac:dyDescent="0.35">
      <c r="A914" s="10">
        <v>51222919</v>
      </c>
      <c r="B914" s="10">
        <v>919</v>
      </c>
      <c r="C914" s="11" t="s">
        <v>4513</v>
      </c>
      <c r="D914" s="11"/>
      <c r="E914" s="11"/>
      <c r="F914" s="11" t="s">
        <v>46</v>
      </c>
      <c r="G914" s="10" t="s">
        <v>3295</v>
      </c>
      <c r="H914" s="41" t="s">
        <v>140</v>
      </c>
      <c r="I914" s="41"/>
      <c r="J914" s="10"/>
      <c r="K914" s="10" t="s">
        <v>66</v>
      </c>
      <c r="L914" s="10" t="s">
        <v>67</v>
      </c>
      <c r="M914" s="13" t="s">
        <v>2577</v>
      </c>
      <c r="N914" s="10" t="s">
        <v>53</v>
      </c>
      <c r="O914" s="134"/>
      <c r="P914" s="15" t="s">
        <v>2577</v>
      </c>
      <c r="Q914" s="11"/>
      <c r="R914" s="10"/>
      <c r="S914" s="10">
        <v>52885817</v>
      </c>
      <c r="T914" s="10" t="s">
        <v>473</v>
      </c>
      <c r="U914" s="10" t="s">
        <v>2594</v>
      </c>
      <c r="V914" s="10">
        <v>2710199900</v>
      </c>
      <c r="W914" s="10" t="s">
        <v>604</v>
      </c>
      <c r="X914" s="10" t="s">
        <v>4514</v>
      </c>
      <c r="Y914" s="10" t="s">
        <v>604</v>
      </c>
      <c r="Z914" s="10" t="s">
        <v>604</v>
      </c>
      <c r="AA914" s="10" t="s">
        <v>4515</v>
      </c>
    </row>
    <row r="915" spans="1:28" s="14" customFormat="1" ht="13" x14ac:dyDescent="0.35">
      <c r="A915" s="10">
        <v>51222888</v>
      </c>
      <c r="B915" s="10">
        <v>888</v>
      </c>
      <c r="C915" s="11" t="s">
        <v>4516</v>
      </c>
      <c r="D915" s="11"/>
      <c r="E915" s="11"/>
      <c r="F915" s="11" t="s">
        <v>46</v>
      </c>
      <c r="G915" s="10" t="s">
        <v>431</v>
      </c>
      <c r="H915" s="41" t="s">
        <v>48</v>
      </c>
      <c r="I915" s="41"/>
      <c r="J915" s="10"/>
      <c r="K915" s="10" t="s">
        <v>66</v>
      </c>
      <c r="L915" s="10" t="s">
        <v>67</v>
      </c>
      <c r="M915" s="13" t="s">
        <v>2577</v>
      </c>
      <c r="N915" s="10" t="s">
        <v>53</v>
      </c>
      <c r="O915" s="134"/>
      <c r="P915" s="15" t="s">
        <v>2577</v>
      </c>
      <c r="Q915" s="11"/>
      <c r="R915" s="10"/>
      <c r="S915" s="10">
        <v>52885988</v>
      </c>
      <c r="T915" s="10" t="s">
        <v>477</v>
      </c>
      <c r="U915" s="10" t="s">
        <v>2594</v>
      </c>
      <c r="V915" s="10">
        <v>2710199900</v>
      </c>
      <c r="W915" s="10" t="s">
        <v>604</v>
      </c>
      <c r="X915" s="10" t="s">
        <v>4514</v>
      </c>
      <c r="Y915" s="10" t="s">
        <v>604</v>
      </c>
      <c r="Z915" s="10" t="s">
        <v>604</v>
      </c>
      <c r="AA915" s="10" t="s">
        <v>4515</v>
      </c>
    </row>
    <row r="916" spans="1:28" s="14" customFormat="1" ht="13" x14ac:dyDescent="0.35">
      <c r="A916" s="10">
        <v>51222861</v>
      </c>
      <c r="B916" s="10">
        <v>861</v>
      </c>
      <c r="C916" s="11" t="s">
        <v>4517</v>
      </c>
      <c r="D916" s="11"/>
      <c r="E916" s="11"/>
      <c r="F916" s="11" t="s">
        <v>46</v>
      </c>
      <c r="G916" s="10" t="s">
        <v>3227</v>
      </c>
      <c r="H916" s="41" t="s">
        <v>86</v>
      </c>
      <c r="I916" s="41"/>
      <c r="J916" s="10"/>
      <c r="K916" s="10" t="s">
        <v>66</v>
      </c>
      <c r="L916" s="10" t="s">
        <v>67</v>
      </c>
      <c r="M916" s="13" t="s">
        <v>2577</v>
      </c>
      <c r="N916" s="10" t="s">
        <v>604</v>
      </c>
      <c r="O916" s="134"/>
      <c r="P916" s="15" t="s">
        <v>2577</v>
      </c>
      <c r="Q916" s="11"/>
      <c r="R916" s="10"/>
      <c r="S916" s="10" t="s">
        <v>536</v>
      </c>
      <c r="T916" s="10" t="s">
        <v>536</v>
      </c>
      <c r="U916" s="10" t="s">
        <v>2580</v>
      </c>
      <c r="V916" s="10" t="s">
        <v>604</v>
      </c>
      <c r="W916" s="10" t="s">
        <v>604</v>
      </c>
      <c r="X916" s="10" t="s">
        <v>4514</v>
      </c>
      <c r="Y916" s="10" t="s">
        <v>604</v>
      </c>
      <c r="Z916" s="10" t="s">
        <v>604</v>
      </c>
      <c r="AA916" s="10" t="s">
        <v>4515</v>
      </c>
    </row>
    <row r="917" spans="1:28" s="14" customFormat="1" ht="13" x14ac:dyDescent="0.35">
      <c r="A917" s="10">
        <v>51200888</v>
      </c>
      <c r="B917" s="10">
        <v>888</v>
      </c>
      <c r="C917" s="11" t="s">
        <v>4518</v>
      </c>
      <c r="D917" s="11"/>
      <c r="E917" s="11"/>
      <c r="F917" s="11" t="s">
        <v>46</v>
      </c>
      <c r="G917" s="10" t="s">
        <v>431</v>
      </c>
      <c r="H917" s="41" t="s">
        <v>48</v>
      </c>
      <c r="I917" s="41"/>
      <c r="J917" s="10"/>
      <c r="K917" s="10" t="s">
        <v>66</v>
      </c>
      <c r="L917" s="10" t="s">
        <v>67</v>
      </c>
      <c r="M917" s="13" t="s">
        <v>2577</v>
      </c>
      <c r="N917" s="10" t="s">
        <v>53</v>
      </c>
      <c r="O917" s="134"/>
      <c r="P917" s="15" t="s">
        <v>2577</v>
      </c>
      <c r="Q917" s="11"/>
      <c r="R917" s="10"/>
      <c r="S917" s="10">
        <v>52892988</v>
      </c>
      <c r="T917" s="10" t="s">
        <v>580</v>
      </c>
      <c r="U917" s="10" t="s">
        <v>2594</v>
      </c>
      <c r="V917" s="10">
        <v>2710199900</v>
      </c>
      <c r="W917" s="10" t="s">
        <v>604</v>
      </c>
      <c r="X917" s="10" t="s">
        <v>4519</v>
      </c>
      <c r="Y917" s="10" t="s">
        <v>604</v>
      </c>
      <c r="Z917" s="10" t="s">
        <v>604</v>
      </c>
      <c r="AA917" s="10" t="s">
        <v>4520</v>
      </c>
    </row>
    <row r="918" spans="1:28" s="14" customFormat="1" ht="13" x14ac:dyDescent="0.35">
      <c r="A918" s="10">
        <v>51200861</v>
      </c>
      <c r="B918" s="10">
        <v>861</v>
      </c>
      <c r="C918" s="11" t="s">
        <v>4521</v>
      </c>
      <c r="D918" s="11"/>
      <c r="E918" s="11"/>
      <c r="F918" s="11" t="s">
        <v>46</v>
      </c>
      <c r="G918" s="10" t="s">
        <v>3227</v>
      </c>
      <c r="H918" s="41" t="s">
        <v>86</v>
      </c>
      <c r="I918" s="41"/>
      <c r="J918" s="10"/>
      <c r="K918" s="10" t="s">
        <v>66</v>
      </c>
      <c r="L918" s="10" t="s">
        <v>67</v>
      </c>
      <c r="M918" s="13" t="s">
        <v>2577</v>
      </c>
      <c r="N918" s="10" t="s">
        <v>604</v>
      </c>
      <c r="O918" s="134"/>
      <c r="P918" s="15" t="s">
        <v>2577</v>
      </c>
      <c r="Q918" s="11"/>
      <c r="R918" s="10"/>
      <c r="S918" s="10">
        <v>52892861</v>
      </c>
      <c r="T918" s="10" t="s">
        <v>3243</v>
      </c>
      <c r="U918" s="10" t="s">
        <v>2594</v>
      </c>
      <c r="V918" s="10" t="s">
        <v>604</v>
      </c>
      <c r="W918" s="10" t="s">
        <v>604</v>
      </c>
      <c r="X918" s="10" t="s">
        <v>4519</v>
      </c>
      <c r="Y918" s="10" t="s">
        <v>604</v>
      </c>
      <c r="Z918" s="10" t="s">
        <v>604</v>
      </c>
      <c r="AA918" s="10" t="s">
        <v>4520</v>
      </c>
    </row>
    <row r="919" spans="1:28" s="14" customFormat="1" ht="13" x14ac:dyDescent="0.35">
      <c r="A919" s="10">
        <v>48621803</v>
      </c>
      <c r="B919" s="10">
        <v>803</v>
      </c>
      <c r="C919" s="11" t="s">
        <v>4522</v>
      </c>
      <c r="D919" s="11"/>
      <c r="E919" s="11"/>
      <c r="F919" s="11" t="s">
        <v>46</v>
      </c>
      <c r="G919" s="10" t="s">
        <v>1837</v>
      </c>
      <c r="H919" s="41" t="s">
        <v>48</v>
      </c>
      <c r="I919" s="41"/>
      <c r="J919" s="10"/>
      <c r="K919" s="10" t="s">
        <v>66</v>
      </c>
      <c r="L919" s="10" t="s">
        <v>67</v>
      </c>
      <c r="M919" s="13" t="s">
        <v>2577</v>
      </c>
      <c r="N919" s="10" t="s">
        <v>604</v>
      </c>
      <c r="O919" s="134"/>
      <c r="P919" s="15" t="s">
        <v>2577</v>
      </c>
      <c r="Q919" s="11"/>
      <c r="R919" s="10"/>
      <c r="S919" s="10" t="s">
        <v>536</v>
      </c>
      <c r="T919" s="10" t="s">
        <v>536</v>
      </c>
      <c r="U919" s="10" t="s">
        <v>2580</v>
      </c>
      <c r="V919" s="10">
        <v>3403119000</v>
      </c>
      <c r="W919" s="10" t="s">
        <v>604</v>
      </c>
      <c r="X919" s="10" t="s">
        <v>4523</v>
      </c>
      <c r="Y919" s="10" t="s">
        <v>604</v>
      </c>
      <c r="Z919" s="10" t="s">
        <v>604</v>
      </c>
      <c r="AA919" s="10" t="s">
        <v>4524</v>
      </c>
    </row>
    <row r="920" spans="1:28" s="14" customFormat="1" ht="13" x14ac:dyDescent="0.35">
      <c r="A920" s="10">
        <v>48632803</v>
      </c>
      <c r="B920" s="10">
        <v>803</v>
      </c>
      <c r="C920" s="11" t="s">
        <v>4525</v>
      </c>
      <c r="D920" s="11"/>
      <c r="E920" s="11"/>
      <c r="F920" s="11" t="s">
        <v>46</v>
      </c>
      <c r="G920" s="10" t="s">
        <v>1837</v>
      </c>
      <c r="H920" s="41" t="s">
        <v>48</v>
      </c>
      <c r="I920" s="41"/>
      <c r="J920" s="10"/>
      <c r="K920" s="10" t="s">
        <v>66</v>
      </c>
      <c r="L920" s="10" t="s">
        <v>67</v>
      </c>
      <c r="M920" s="13" t="s">
        <v>2577</v>
      </c>
      <c r="N920" s="10" t="s">
        <v>604</v>
      </c>
      <c r="O920" s="134"/>
      <c r="P920" s="15" t="s">
        <v>2577</v>
      </c>
      <c r="Q920" s="11"/>
      <c r="R920" s="10"/>
      <c r="S920" s="10" t="s">
        <v>536</v>
      </c>
      <c r="T920" s="10" t="s">
        <v>536</v>
      </c>
      <c r="U920" s="10" t="s">
        <v>2580</v>
      </c>
      <c r="V920" s="10">
        <v>3403119000</v>
      </c>
      <c r="W920" s="10" t="s">
        <v>604</v>
      </c>
      <c r="X920" s="10" t="s">
        <v>4526</v>
      </c>
      <c r="Y920" s="10" t="s">
        <v>604</v>
      </c>
      <c r="Z920" s="10" t="s">
        <v>604</v>
      </c>
      <c r="AA920" s="10" t="s">
        <v>4527</v>
      </c>
    </row>
    <row r="921" spans="1:28" s="14" customFormat="1" ht="13" x14ac:dyDescent="0.35">
      <c r="A921" s="10">
        <v>48625815</v>
      </c>
      <c r="B921" s="10">
        <v>815</v>
      </c>
      <c r="C921" s="11" t="s">
        <v>4528</v>
      </c>
      <c r="D921" s="11"/>
      <c r="E921" s="11"/>
      <c r="F921" s="11" t="s">
        <v>46</v>
      </c>
      <c r="G921" s="10" t="s">
        <v>163</v>
      </c>
      <c r="H921" s="41" t="s">
        <v>164</v>
      </c>
      <c r="I921" s="41"/>
      <c r="J921" s="10"/>
      <c r="K921" s="10" t="s">
        <v>66</v>
      </c>
      <c r="L921" s="10" t="s">
        <v>67</v>
      </c>
      <c r="M921" s="13" t="s">
        <v>2577</v>
      </c>
      <c r="N921" s="10" t="s">
        <v>604</v>
      </c>
      <c r="O921" s="134"/>
      <c r="P921" s="15" t="s">
        <v>2577</v>
      </c>
      <c r="Q921" s="11"/>
      <c r="R921" s="10"/>
      <c r="S921" s="10" t="s">
        <v>536</v>
      </c>
      <c r="T921" s="10" t="s">
        <v>536</v>
      </c>
      <c r="U921" s="10" t="s">
        <v>2580</v>
      </c>
      <c r="V921" s="10">
        <v>3824904100</v>
      </c>
      <c r="W921" s="10" t="s">
        <v>604</v>
      </c>
      <c r="X921" s="10" t="s">
        <v>4529</v>
      </c>
      <c r="Y921" s="10" t="s">
        <v>604</v>
      </c>
      <c r="Z921" s="10" t="s">
        <v>604</v>
      </c>
      <c r="AA921" s="10" t="s">
        <v>4530</v>
      </c>
    </row>
    <row r="922" spans="1:28" s="14" customFormat="1" ht="13" x14ac:dyDescent="0.35">
      <c r="A922" s="10">
        <v>43139855</v>
      </c>
      <c r="B922" s="10">
        <v>855</v>
      </c>
      <c r="C922" s="11" t="s">
        <v>4531</v>
      </c>
      <c r="D922" s="11"/>
      <c r="E922" s="11"/>
      <c r="F922" s="11" t="s">
        <v>46</v>
      </c>
      <c r="G922" s="10" t="s">
        <v>163</v>
      </c>
      <c r="H922" s="41" t="s">
        <v>164</v>
      </c>
      <c r="I922" s="41"/>
      <c r="J922" s="10"/>
      <c r="K922" s="10" t="s">
        <v>66</v>
      </c>
      <c r="L922" s="10" t="s">
        <v>67</v>
      </c>
      <c r="M922" s="13" t="s">
        <v>2577</v>
      </c>
      <c r="N922" s="10" t="s">
        <v>604</v>
      </c>
      <c r="O922" s="134"/>
      <c r="P922" s="15" t="s">
        <v>2577</v>
      </c>
      <c r="Q922" s="11"/>
      <c r="R922" s="10"/>
      <c r="S922" s="10" t="s">
        <v>536</v>
      </c>
      <c r="T922" s="10" t="s">
        <v>536</v>
      </c>
      <c r="U922" s="10" t="s">
        <v>2580</v>
      </c>
      <c r="V922" s="10">
        <v>3402903900</v>
      </c>
      <c r="W922" s="10" t="s">
        <v>604</v>
      </c>
      <c r="X922" s="10" t="s">
        <v>4532</v>
      </c>
      <c r="Y922" s="10" t="s">
        <v>604</v>
      </c>
      <c r="Z922" s="10" t="s">
        <v>604</v>
      </c>
      <c r="AA922" s="10" t="s">
        <v>4533</v>
      </c>
    </row>
    <row r="923" spans="1:28" s="14" customFormat="1" ht="13" x14ac:dyDescent="0.35">
      <c r="A923" s="10">
        <v>43139805</v>
      </c>
      <c r="B923" s="10">
        <v>805</v>
      </c>
      <c r="C923" s="11" t="s">
        <v>4534</v>
      </c>
      <c r="D923" s="11"/>
      <c r="E923" s="11"/>
      <c r="F923" s="11" t="s">
        <v>46</v>
      </c>
      <c r="G923" s="10" t="s">
        <v>1837</v>
      </c>
      <c r="H923" s="41" t="s">
        <v>48</v>
      </c>
      <c r="I923" s="41"/>
      <c r="J923" s="10"/>
      <c r="K923" s="10" t="s">
        <v>66</v>
      </c>
      <c r="L923" s="10" t="s">
        <v>67</v>
      </c>
      <c r="M923" s="13" t="s">
        <v>2577</v>
      </c>
      <c r="N923" s="10" t="s">
        <v>604</v>
      </c>
      <c r="O923" s="134"/>
      <c r="P923" s="15" t="s">
        <v>2577</v>
      </c>
      <c r="Q923" s="11"/>
      <c r="R923" s="10"/>
      <c r="S923" s="10" t="s">
        <v>536</v>
      </c>
      <c r="T923" s="10" t="s">
        <v>536</v>
      </c>
      <c r="U923" s="10" t="s">
        <v>2580</v>
      </c>
      <c r="V923" s="10">
        <v>3402903900</v>
      </c>
      <c r="W923" s="10" t="s">
        <v>604</v>
      </c>
      <c r="X923" s="10" t="s">
        <v>4532</v>
      </c>
      <c r="Y923" s="10" t="s">
        <v>604</v>
      </c>
      <c r="Z923" s="10" t="s">
        <v>604</v>
      </c>
      <c r="AA923" s="10" t="s">
        <v>4533</v>
      </c>
    </row>
    <row r="924" spans="1:28" s="14" customFormat="1" ht="13" x14ac:dyDescent="0.35">
      <c r="A924" s="10">
        <v>43139870</v>
      </c>
      <c r="B924" s="10">
        <v>870</v>
      </c>
      <c r="C924" s="11" t="s">
        <v>4535</v>
      </c>
      <c r="D924" s="11"/>
      <c r="E924" s="11"/>
      <c r="F924" s="11" t="s">
        <v>46</v>
      </c>
      <c r="G924" s="10" t="s">
        <v>151</v>
      </c>
      <c r="H924" s="41" t="s">
        <v>86</v>
      </c>
      <c r="I924" s="41"/>
      <c r="J924" s="10"/>
      <c r="K924" s="10" t="s">
        <v>66</v>
      </c>
      <c r="L924" s="10" t="s">
        <v>67</v>
      </c>
      <c r="M924" s="13" t="s">
        <v>2577</v>
      </c>
      <c r="N924" s="10" t="s">
        <v>604</v>
      </c>
      <c r="O924" s="134"/>
      <c r="P924" s="15" t="s">
        <v>2577</v>
      </c>
      <c r="Q924" s="11"/>
      <c r="R924" s="10"/>
      <c r="S924" s="10" t="s">
        <v>536</v>
      </c>
      <c r="T924" s="10" t="s">
        <v>536</v>
      </c>
      <c r="U924" s="10" t="s">
        <v>2580</v>
      </c>
      <c r="V924" s="10" t="s">
        <v>604</v>
      </c>
      <c r="W924" s="10" t="s">
        <v>604</v>
      </c>
      <c r="X924" s="10" t="s">
        <v>4532</v>
      </c>
      <c r="Y924" s="10" t="s">
        <v>604</v>
      </c>
      <c r="Z924" s="10" t="s">
        <v>604</v>
      </c>
      <c r="AA924" s="10" t="s">
        <v>4533</v>
      </c>
    </row>
    <row r="925" spans="1:28" s="14" customFormat="1" ht="13" x14ac:dyDescent="0.35">
      <c r="A925" s="10">
        <v>43139966</v>
      </c>
      <c r="B925" s="10">
        <v>966</v>
      </c>
      <c r="C925" s="11" t="s">
        <v>4536</v>
      </c>
      <c r="D925" s="11"/>
      <c r="E925" s="11"/>
      <c r="F925" s="11" t="s">
        <v>46</v>
      </c>
      <c r="G925" s="10" t="s">
        <v>151</v>
      </c>
      <c r="H925" s="41" t="s">
        <v>86</v>
      </c>
      <c r="I925" s="41"/>
      <c r="J925" s="10"/>
      <c r="K925" s="10" t="s">
        <v>66</v>
      </c>
      <c r="L925" s="10" t="s">
        <v>67</v>
      </c>
      <c r="M925" s="13" t="s">
        <v>2577</v>
      </c>
      <c r="N925" s="10" t="s">
        <v>604</v>
      </c>
      <c r="O925" s="134"/>
      <c r="P925" s="15" t="s">
        <v>2577</v>
      </c>
      <c r="Q925" s="11"/>
      <c r="R925" s="10"/>
      <c r="S925" s="10" t="s">
        <v>536</v>
      </c>
      <c r="T925" s="10" t="s">
        <v>536</v>
      </c>
      <c r="U925" s="10" t="s">
        <v>2580</v>
      </c>
      <c r="V925" s="10">
        <v>3402903900</v>
      </c>
      <c r="W925" s="10" t="s">
        <v>604</v>
      </c>
      <c r="X925" s="10" t="s">
        <v>4532</v>
      </c>
      <c r="Y925" s="10" t="s">
        <v>604</v>
      </c>
      <c r="Z925" s="10" t="s">
        <v>604</v>
      </c>
      <c r="AA925" s="10" t="s">
        <v>4533</v>
      </c>
    </row>
    <row r="926" spans="1:28" s="14" customFormat="1" ht="13" x14ac:dyDescent="0.35">
      <c r="A926" s="10">
        <v>43351803</v>
      </c>
      <c r="B926" s="10">
        <v>803</v>
      </c>
      <c r="C926" s="11" t="s">
        <v>4537</v>
      </c>
      <c r="D926" s="11"/>
      <c r="E926" s="11"/>
      <c r="F926" s="11" t="s">
        <v>46</v>
      </c>
      <c r="G926" s="10" t="s">
        <v>1837</v>
      </c>
      <c r="H926" s="41" t="s">
        <v>48</v>
      </c>
      <c r="I926" s="41"/>
      <c r="J926" s="10"/>
      <c r="K926" s="10" t="s">
        <v>66</v>
      </c>
      <c r="L926" s="10" t="s">
        <v>52</v>
      </c>
      <c r="M926" s="13" t="s">
        <v>2577</v>
      </c>
      <c r="N926" s="10" t="s">
        <v>53</v>
      </c>
      <c r="O926" s="134"/>
      <c r="P926" s="15" t="s">
        <v>2577</v>
      </c>
      <c r="Q926" s="11"/>
      <c r="R926" s="10"/>
      <c r="S926" s="10">
        <v>43351809</v>
      </c>
      <c r="T926" s="10" t="s">
        <v>4538</v>
      </c>
      <c r="U926" s="10" t="s">
        <v>2594</v>
      </c>
      <c r="V926" s="10">
        <v>2710193200</v>
      </c>
      <c r="W926" s="10" t="s">
        <v>604</v>
      </c>
      <c r="X926" s="10" t="s">
        <v>4539</v>
      </c>
      <c r="Y926" s="10" t="s">
        <v>3263</v>
      </c>
      <c r="Z926" s="10" t="s">
        <v>88</v>
      </c>
      <c r="AA926" s="10" t="s">
        <v>4540</v>
      </c>
    </row>
    <row r="927" spans="1:28" s="14" customFormat="1" ht="13" x14ac:dyDescent="0.35">
      <c r="A927" s="10">
        <v>43351809</v>
      </c>
      <c r="B927" s="10">
        <v>809</v>
      </c>
      <c r="C927" s="11" t="s">
        <v>4538</v>
      </c>
      <c r="D927" s="11"/>
      <c r="E927" s="11"/>
      <c r="F927" s="11" t="s">
        <v>46</v>
      </c>
      <c r="G927" s="10" t="s">
        <v>47</v>
      </c>
      <c r="H927" s="41" t="s">
        <v>48</v>
      </c>
      <c r="I927" s="41"/>
      <c r="J927" s="10"/>
      <c r="K927" s="10" t="s">
        <v>66</v>
      </c>
      <c r="L927" s="10" t="s">
        <v>52</v>
      </c>
      <c r="M927" s="13">
        <v>40891</v>
      </c>
      <c r="N927" s="10" t="s">
        <v>53</v>
      </c>
      <c r="O927" s="134"/>
      <c r="P927" s="15" t="s">
        <v>2577</v>
      </c>
      <c r="Q927" s="11"/>
      <c r="R927" s="10"/>
      <c r="S927" s="10">
        <v>43352809</v>
      </c>
      <c r="T927" s="10" t="s">
        <v>1335</v>
      </c>
      <c r="U927" s="10" t="s">
        <v>2594</v>
      </c>
      <c r="V927" s="10">
        <v>2710193200</v>
      </c>
      <c r="W927" s="10" t="s">
        <v>604</v>
      </c>
      <c r="X927" s="10" t="s">
        <v>4539</v>
      </c>
      <c r="Y927" s="10" t="s">
        <v>360</v>
      </c>
      <c r="Z927" s="10" t="s">
        <v>88</v>
      </c>
      <c r="AA927" s="10" t="s">
        <v>4541</v>
      </c>
    </row>
    <row r="928" spans="1:28" s="14" customFormat="1" ht="13" x14ac:dyDescent="0.35">
      <c r="A928" s="10">
        <v>44853928</v>
      </c>
      <c r="B928" s="10">
        <v>928</v>
      </c>
      <c r="C928" s="11" t="s">
        <v>4542</v>
      </c>
      <c r="D928" s="11"/>
      <c r="E928" s="11"/>
      <c r="F928" s="11" t="s">
        <v>46</v>
      </c>
      <c r="G928" s="10" t="s">
        <v>735</v>
      </c>
      <c r="H928" s="41" t="s">
        <v>63</v>
      </c>
      <c r="I928" s="41"/>
      <c r="J928" s="10"/>
      <c r="K928" s="10" t="s">
        <v>51</v>
      </c>
      <c r="L928" s="10" t="s">
        <v>67</v>
      </c>
      <c r="M928" s="13" t="s">
        <v>2577</v>
      </c>
      <c r="N928" s="10" t="s">
        <v>53</v>
      </c>
      <c r="O928" s="134"/>
      <c r="P928" s="15" t="s">
        <v>2577</v>
      </c>
      <c r="Q928" s="11"/>
      <c r="R928" s="10"/>
      <c r="S928" s="10" t="s">
        <v>536</v>
      </c>
      <c r="T928" s="10" t="s">
        <v>536</v>
      </c>
      <c r="U928" s="10" t="s">
        <v>2580</v>
      </c>
      <c r="V928" s="10">
        <v>3403990000</v>
      </c>
      <c r="W928" s="10" t="s">
        <v>2582</v>
      </c>
      <c r="X928" s="10" t="s">
        <v>604</v>
      </c>
      <c r="Y928" s="10" t="s">
        <v>604</v>
      </c>
      <c r="Z928" s="10" t="s">
        <v>604</v>
      </c>
      <c r="AA928" s="10" t="s">
        <v>2581</v>
      </c>
      <c r="AB928" s="14" t="s">
        <v>4543</v>
      </c>
    </row>
    <row r="929" spans="1:28" s="14" customFormat="1" ht="13" x14ac:dyDescent="0.35">
      <c r="A929" s="10">
        <v>44440856</v>
      </c>
      <c r="B929" s="10">
        <v>856</v>
      </c>
      <c r="C929" s="11" t="s">
        <v>4544</v>
      </c>
      <c r="D929" s="11"/>
      <c r="E929" s="11"/>
      <c r="F929" s="11" t="s">
        <v>46</v>
      </c>
      <c r="G929" s="10" t="s">
        <v>2634</v>
      </c>
      <c r="H929" s="41" t="s">
        <v>140</v>
      </c>
      <c r="I929" s="41"/>
      <c r="J929" s="10"/>
      <c r="K929" s="10" t="s">
        <v>66</v>
      </c>
      <c r="L929" s="10" t="s">
        <v>67</v>
      </c>
      <c r="M929" s="13" t="s">
        <v>2577</v>
      </c>
      <c r="N929" s="10" t="s">
        <v>53</v>
      </c>
      <c r="O929" s="134"/>
      <c r="P929" s="15" t="s">
        <v>2577</v>
      </c>
      <c r="Q929" s="11"/>
      <c r="R929" s="10"/>
      <c r="S929" s="10" t="s">
        <v>536</v>
      </c>
      <c r="T929" s="10" t="s">
        <v>536</v>
      </c>
      <c r="U929" s="10" t="s">
        <v>2580</v>
      </c>
      <c r="V929" s="10">
        <v>2710193200</v>
      </c>
      <c r="W929" s="10" t="s">
        <v>604</v>
      </c>
      <c r="X929" s="10" t="s">
        <v>604</v>
      </c>
      <c r="Y929" s="10" t="s">
        <v>604</v>
      </c>
      <c r="Z929" s="10" t="s">
        <v>604</v>
      </c>
      <c r="AA929" s="10" t="s">
        <v>2581</v>
      </c>
      <c r="AB929" s="14" t="s">
        <v>4543</v>
      </c>
    </row>
    <row r="930" spans="1:28" s="14" customFormat="1" ht="13" x14ac:dyDescent="0.35">
      <c r="A930" s="10">
        <v>44440854</v>
      </c>
      <c r="B930" s="10">
        <v>854</v>
      </c>
      <c r="C930" s="11" t="s">
        <v>4545</v>
      </c>
      <c r="D930" s="11"/>
      <c r="E930" s="11"/>
      <c r="F930" s="11" t="s">
        <v>46</v>
      </c>
      <c r="G930" s="10" t="s">
        <v>2634</v>
      </c>
      <c r="H930" s="41" t="s">
        <v>140</v>
      </c>
      <c r="I930" s="41"/>
      <c r="J930" s="10"/>
      <c r="K930" s="10" t="s">
        <v>66</v>
      </c>
      <c r="L930" s="10" t="s">
        <v>67</v>
      </c>
      <c r="M930" s="13" t="s">
        <v>2577</v>
      </c>
      <c r="N930" s="10" t="s">
        <v>53</v>
      </c>
      <c r="O930" s="134"/>
      <c r="P930" s="15" t="s">
        <v>2577</v>
      </c>
      <c r="Q930" s="11"/>
      <c r="R930" s="10"/>
      <c r="S930" s="10" t="s">
        <v>536</v>
      </c>
      <c r="T930" s="10" t="s">
        <v>536</v>
      </c>
      <c r="U930" s="10" t="s">
        <v>2580</v>
      </c>
      <c r="V930" s="10" t="s">
        <v>604</v>
      </c>
      <c r="W930" s="10" t="s">
        <v>604</v>
      </c>
      <c r="X930" s="10" t="s">
        <v>604</v>
      </c>
      <c r="Y930" s="10" t="s">
        <v>604</v>
      </c>
      <c r="Z930" s="10" t="s">
        <v>604</v>
      </c>
      <c r="AA930" s="10" t="s">
        <v>2581</v>
      </c>
      <c r="AB930" s="14" t="s">
        <v>4543</v>
      </c>
    </row>
    <row r="931" spans="1:28" s="14" customFormat="1" ht="13" x14ac:dyDescent="0.35">
      <c r="A931" s="10">
        <v>44440928</v>
      </c>
      <c r="B931" s="10">
        <v>928</v>
      </c>
      <c r="C931" s="11" t="s">
        <v>4546</v>
      </c>
      <c r="D931" s="11"/>
      <c r="E931" s="11"/>
      <c r="F931" s="11" t="s">
        <v>46</v>
      </c>
      <c r="G931" s="10" t="s">
        <v>735</v>
      </c>
      <c r="H931" s="41" t="s">
        <v>63</v>
      </c>
      <c r="I931" s="41"/>
      <c r="J931" s="10"/>
      <c r="K931" s="10" t="s">
        <v>51</v>
      </c>
      <c r="L931" s="10" t="s">
        <v>67</v>
      </c>
      <c r="M931" s="13" t="s">
        <v>2577</v>
      </c>
      <c r="N931" s="10" t="s">
        <v>53</v>
      </c>
      <c r="O931" s="134"/>
      <c r="P931" s="15" t="s">
        <v>2577</v>
      </c>
      <c r="Q931" s="11"/>
      <c r="R931" s="10"/>
      <c r="S931" s="10" t="s">
        <v>536</v>
      </c>
      <c r="T931" s="10" t="s">
        <v>536</v>
      </c>
      <c r="U931" s="10" t="s">
        <v>2580</v>
      </c>
      <c r="V931" s="10" t="s">
        <v>604</v>
      </c>
      <c r="W931" s="10" t="s">
        <v>2582</v>
      </c>
      <c r="X931" s="10" t="s">
        <v>604</v>
      </c>
      <c r="Y931" s="10" t="s">
        <v>604</v>
      </c>
      <c r="Z931" s="10" t="s">
        <v>604</v>
      </c>
      <c r="AA931" s="10" t="s">
        <v>2581</v>
      </c>
      <c r="AB931" s="14" t="s">
        <v>4543</v>
      </c>
    </row>
    <row r="932" spans="1:28" s="14" customFormat="1" ht="13" x14ac:dyDescent="0.35">
      <c r="A932" s="10">
        <v>52460841</v>
      </c>
      <c r="B932" s="10">
        <v>841</v>
      </c>
      <c r="C932" s="11" t="s">
        <v>4547</v>
      </c>
      <c r="D932" s="11"/>
      <c r="E932" s="11"/>
      <c r="F932" s="11" t="s">
        <v>46</v>
      </c>
      <c r="G932" s="10" t="s">
        <v>4548</v>
      </c>
      <c r="H932" s="41" t="s">
        <v>140</v>
      </c>
      <c r="I932" s="41"/>
      <c r="J932" s="10"/>
      <c r="K932" s="10" t="s">
        <v>51</v>
      </c>
      <c r="L932" s="10" t="s">
        <v>67</v>
      </c>
      <c r="M932" s="13" t="s">
        <v>2577</v>
      </c>
      <c r="N932" s="10" t="s">
        <v>92</v>
      </c>
      <c r="O932" s="134"/>
      <c r="P932" s="15" t="s">
        <v>2577</v>
      </c>
      <c r="Q932" s="11"/>
      <c r="R932" s="10"/>
      <c r="S932" s="10" t="s">
        <v>536</v>
      </c>
      <c r="T932" s="10" t="s">
        <v>536</v>
      </c>
      <c r="U932" s="10" t="s">
        <v>2580</v>
      </c>
      <c r="V932" s="10">
        <v>3403190000</v>
      </c>
      <c r="W932" s="10" t="s">
        <v>2582</v>
      </c>
      <c r="X932" s="10" t="s">
        <v>4549</v>
      </c>
      <c r="Y932" s="10" t="s">
        <v>604</v>
      </c>
      <c r="Z932" s="10" t="s">
        <v>604</v>
      </c>
      <c r="AA932" s="10" t="s">
        <v>4550</v>
      </c>
    </row>
    <row r="933" spans="1:28" s="14" customFormat="1" ht="13" x14ac:dyDescent="0.35">
      <c r="A933" s="10">
        <v>52460845</v>
      </c>
      <c r="B933" s="10">
        <v>845</v>
      </c>
      <c r="C933" s="11" t="s">
        <v>4551</v>
      </c>
      <c r="D933" s="11"/>
      <c r="E933" s="11"/>
      <c r="F933" s="11" t="s">
        <v>46</v>
      </c>
      <c r="G933" s="10" t="s">
        <v>4200</v>
      </c>
      <c r="H933" s="41" t="s">
        <v>140</v>
      </c>
      <c r="I933" s="41"/>
      <c r="J933" s="10"/>
      <c r="K933" s="10" t="s">
        <v>51</v>
      </c>
      <c r="L933" s="10" t="s">
        <v>67</v>
      </c>
      <c r="M933" s="13" t="s">
        <v>2577</v>
      </c>
      <c r="N933" s="10" t="s">
        <v>53</v>
      </c>
      <c r="O933" s="134"/>
      <c r="P933" s="15" t="s">
        <v>2577</v>
      </c>
      <c r="Q933" s="11"/>
      <c r="R933" s="10"/>
      <c r="S933" s="10" t="s">
        <v>536</v>
      </c>
      <c r="T933" s="10" t="s">
        <v>536</v>
      </c>
      <c r="U933" s="10" t="s">
        <v>2580</v>
      </c>
      <c r="V933" s="10" t="s">
        <v>604</v>
      </c>
      <c r="W933" s="10" t="s">
        <v>2582</v>
      </c>
      <c r="X933" s="10" t="s">
        <v>604</v>
      </c>
      <c r="Y933" s="10" t="s">
        <v>604</v>
      </c>
      <c r="Z933" s="10" t="s">
        <v>604</v>
      </c>
      <c r="AA933" s="10" t="s">
        <v>2581</v>
      </c>
    </row>
    <row r="934" spans="1:28" s="14" customFormat="1" ht="13" x14ac:dyDescent="0.35">
      <c r="A934" s="10">
        <v>52355816</v>
      </c>
      <c r="B934" s="10">
        <v>816</v>
      </c>
      <c r="C934" s="11" t="s">
        <v>4552</v>
      </c>
      <c r="D934" s="11"/>
      <c r="E934" s="11"/>
      <c r="F934" s="11" t="s">
        <v>46</v>
      </c>
      <c r="G934" s="10" t="s">
        <v>3295</v>
      </c>
      <c r="H934" s="41" t="s">
        <v>140</v>
      </c>
      <c r="I934" s="41"/>
      <c r="J934" s="10"/>
      <c r="K934" s="10" t="s">
        <v>51</v>
      </c>
      <c r="L934" s="10" t="s">
        <v>67</v>
      </c>
      <c r="M934" s="13" t="s">
        <v>2577</v>
      </c>
      <c r="N934" s="10" t="s">
        <v>53</v>
      </c>
      <c r="O934" s="134"/>
      <c r="P934" s="15" t="s">
        <v>2577</v>
      </c>
      <c r="Q934" s="11"/>
      <c r="R934" s="10"/>
      <c r="S934" s="10" t="s">
        <v>536</v>
      </c>
      <c r="T934" s="10" t="s">
        <v>536</v>
      </c>
      <c r="U934" s="10" t="s">
        <v>2580</v>
      </c>
      <c r="V934" s="10" t="s">
        <v>604</v>
      </c>
      <c r="W934" s="10" t="s">
        <v>2582</v>
      </c>
      <c r="X934" s="10" t="s">
        <v>604</v>
      </c>
      <c r="Y934" s="10" t="s">
        <v>604</v>
      </c>
      <c r="Z934" s="10" t="s">
        <v>604</v>
      </c>
      <c r="AA934" s="10" t="s">
        <v>2581</v>
      </c>
    </row>
    <row r="935" spans="1:28" s="14" customFormat="1" ht="13" x14ac:dyDescent="0.35">
      <c r="A935" s="10">
        <v>45938905</v>
      </c>
      <c r="B935" s="10">
        <v>905</v>
      </c>
      <c r="C935" s="11" t="s">
        <v>4553</v>
      </c>
      <c r="D935" s="11"/>
      <c r="E935" s="11"/>
      <c r="F935" s="11" t="s">
        <v>46</v>
      </c>
      <c r="G935" s="10" t="s">
        <v>735</v>
      </c>
      <c r="H935" s="41" t="s">
        <v>63</v>
      </c>
      <c r="I935" s="41"/>
      <c r="J935" s="10"/>
      <c r="K935" s="10" t="s">
        <v>66</v>
      </c>
      <c r="L935" s="10" t="s">
        <v>52</v>
      </c>
      <c r="M935" s="13" t="s">
        <v>2577</v>
      </c>
      <c r="N935" s="10" t="s">
        <v>53</v>
      </c>
      <c r="O935" s="134"/>
      <c r="P935" s="15" t="s">
        <v>2577</v>
      </c>
      <c r="Q935" s="11"/>
      <c r="R935" s="10"/>
      <c r="S935" s="10" t="s">
        <v>536</v>
      </c>
      <c r="T935" s="10" t="s">
        <v>536</v>
      </c>
      <c r="U935" s="10" t="s">
        <v>2580</v>
      </c>
      <c r="V935" s="10">
        <v>2710193200</v>
      </c>
      <c r="W935" s="10" t="s">
        <v>604</v>
      </c>
      <c r="X935" s="10" t="s">
        <v>4554</v>
      </c>
      <c r="Y935" s="10" t="s">
        <v>2703</v>
      </c>
      <c r="Z935" s="10" t="s">
        <v>4555</v>
      </c>
      <c r="AA935" s="10" t="s">
        <v>4556</v>
      </c>
    </row>
    <row r="936" spans="1:28" s="14" customFormat="1" ht="13" x14ac:dyDescent="0.35">
      <c r="A936" s="10">
        <v>45938944</v>
      </c>
      <c r="B936" s="10">
        <v>944</v>
      </c>
      <c r="C936" s="11" t="s">
        <v>4557</v>
      </c>
      <c r="D936" s="11"/>
      <c r="E936" s="11"/>
      <c r="F936" s="11" t="s">
        <v>46</v>
      </c>
      <c r="G936" s="10" t="s">
        <v>2583</v>
      </c>
      <c r="H936" s="41" t="s">
        <v>364</v>
      </c>
      <c r="I936" s="41"/>
      <c r="J936" s="10"/>
      <c r="K936" s="10" t="s">
        <v>66</v>
      </c>
      <c r="L936" s="10" t="s">
        <v>52</v>
      </c>
      <c r="M936" s="13" t="s">
        <v>2577</v>
      </c>
      <c r="N936" s="10" t="s">
        <v>53</v>
      </c>
      <c r="O936" s="134"/>
      <c r="P936" s="15" t="s">
        <v>2577</v>
      </c>
      <c r="Q936" s="11"/>
      <c r="R936" s="10"/>
      <c r="S936" s="10" t="s">
        <v>536</v>
      </c>
      <c r="T936" s="10" t="s">
        <v>536</v>
      </c>
      <c r="U936" s="10" t="s">
        <v>2580</v>
      </c>
      <c r="V936" s="10">
        <v>2710193200</v>
      </c>
      <c r="W936" s="10" t="s">
        <v>604</v>
      </c>
      <c r="X936" s="10" t="s">
        <v>4554</v>
      </c>
      <c r="Y936" s="10" t="s">
        <v>604</v>
      </c>
      <c r="Z936" s="10" t="s">
        <v>4555</v>
      </c>
      <c r="AA936" s="10" t="s">
        <v>4558</v>
      </c>
    </row>
    <row r="937" spans="1:28" s="14" customFormat="1" ht="13" x14ac:dyDescent="0.35">
      <c r="A937" s="10">
        <v>45938803</v>
      </c>
      <c r="B937" s="10">
        <v>803</v>
      </c>
      <c r="C937" s="11" t="s">
        <v>4559</v>
      </c>
      <c r="D937" s="11"/>
      <c r="E937" s="11"/>
      <c r="F937" s="11" t="s">
        <v>46</v>
      </c>
      <c r="G937" s="10" t="s">
        <v>1837</v>
      </c>
      <c r="H937" s="41" t="s">
        <v>48</v>
      </c>
      <c r="I937" s="41"/>
      <c r="J937" s="10"/>
      <c r="K937" s="10" t="s">
        <v>66</v>
      </c>
      <c r="L937" s="10" t="s">
        <v>52</v>
      </c>
      <c r="M937" s="13" t="s">
        <v>2577</v>
      </c>
      <c r="N937" s="10" t="s">
        <v>53</v>
      </c>
      <c r="O937" s="134"/>
      <c r="P937" s="15" t="s">
        <v>2577</v>
      </c>
      <c r="Q937" s="11"/>
      <c r="R937" s="10"/>
      <c r="S937" s="10">
        <v>45938809</v>
      </c>
      <c r="T937" s="10" t="s">
        <v>4560</v>
      </c>
      <c r="U937" s="10" t="s">
        <v>2594</v>
      </c>
      <c r="V937" s="10" t="s">
        <v>604</v>
      </c>
      <c r="W937" s="10" t="s">
        <v>604</v>
      </c>
      <c r="X937" s="10" t="s">
        <v>4554</v>
      </c>
      <c r="Y937" s="10" t="s">
        <v>604</v>
      </c>
      <c r="Z937" s="10" t="s">
        <v>4555</v>
      </c>
      <c r="AA937" s="10" t="s">
        <v>4558</v>
      </c>
    </row>
    <row r="938" spans="1:28" s="14" customFormat="1" ht="13" x14ac:dyDescent="0.35">
      <c r="A938" s="10">
        <v>45935944</v>
      </c>
      <c r="B938" s="10">
        <v>944</v>
      </c>
      <c r="C938" s="11" t="s">
        <v>4561</v>
      </c>
      <c r="D938" s="11"/>
      <c r="E938" s="11"/>
      <c r="F938" s="11" t="s">
        <v>46</v>
      </c>
      <c r="G938" s="10" t="s">
        <v>2583</v>
      </c>
      <c r="H938" s="41" t="s">
        <v>364</v>
      </c>
      <c r="I938" s="41"/>
      <c r="J938" s="10"/>
      <c r="K938" s="10" t="s">
        <v>66</v>
      </c>
      <c r="L938" s="10" t="s">
        <v>52</v>
      </c>
      <c r="M938" s="13" t="s">
        <v>2577</v>
      </c>
      <c r="N938" s="10" t="s">
        <v>53</v>
      </c>
      <c r="O938" s="134"/>
      <c r="P938" s="15" t="s">
        <v>2577</v>
      </c>
      <c r="Q938" s="11"/>
      <c r="R938" s="10"/>
      <c r="S938" s="10" t="s">
        <v>536</v>
      </c>
      <c r="T938" s="10" t="s">
        <v>536</v>
      </c>
      <c r="U938" s="10" t="s">
        <v>2580</v>
      </c>
      <c r="V938" s="10" t="s">
        <v>604</v>
      </c>
      <c r="W938" s="10" t="s">
        <v>604</v>
      </c>
      <c r="X938" s="10" t="s">
        <v>4562</v>
      </c>
      <c r="Y938" s="10" t="s">
        <v>604</v>
      </c>
      <c r="Z938" s="10" t="s">
        <v>4555</v>
      </c>
      <c r="AA938" s="10" t="s">
        <v>4563</v>
      </c>
    </row>
    <row r="939" spans="1:28" s="14" customFormat="1" ht="13" x14ac:dyDescent="0.35">
      <c r="A939" s="10">
        <v>45935803</v>
      </c>
      <c r="B939" s="10">
        <v>803</v>
      </c>
      <c r="C939" s="11" t="s">
        <v>4564</v>
      </c>
      <c r="D939" s="11"/>
      <c r="E939" s="11"/>
      <c r="F939" s="11" t="s">
        <v>46</v>
      </c>
      <c r="G939" s="10" t="s">
        <v>1837</v>
      </c>
      <c r="H939" s="41" t="s">
        <v>48</v>
      </c>
      <c r="I939" s="41"/>
      <c r="J939" s="10"/>
      <c r="K939" s="10" t="s">
        <v>66</v>
      </c>
      <c r="L939" s="10" t="s">
        <v>52</v>
      </c>
      <c r="M939" s="13" t="s">
        <v>2577</v>
      </c>
      <c r="N939" s="10" t="s">
        <v>53</v>
      </c>
      <c r="O939" s="134"/>
      <c r="P939" s="15" t="s">
        <v>2577</v>
      </c>
      <c r="Q939" s="11"/>
      <c r="R939" s="10"/>
      <c r="S939" s="10">
        <v>45935809</v>
      </c>
      <c r="T939" s="10" t="s">
        <v>4565</v>
      </c>
      <c r="U939" s="10" t="s">
        <v>2594</v>
      </c>
      <c r="V939" s="10">
        <v>2710193200</v>
      </c>
      <c r="W939" s="10" t="s">
        <v>604</v>
      </c>
      <c r="X939" s="10" t="s">
        <v>4562</v>
      </c>
      <c r="Y939" s="10" t="s">
        <v>604</v>
      </c>
      <c r="Z939" s="10" t="s">
        <v>4555</v>
      </c>
      <c r="AA939" s="10" t="s">
        <v>4563</v>
      </c>
    </row>
    <row r="940" spans="1:28" s="14" customFormat="1" ht="13" x14ac:dyDescent="0.35">
      <c r="A940" s="10">
        <v>45595803</v>
      </c>
      <c r="B940" s="10">
        <v>803</v>
      </c>
      <c r="C940" s="11" t="s">
        <v>4566</v>
      </c>
      <c r="D940" s="11"/>
      <c r="E940" s="11"/>
      <c r="F940" s="11" t="s">
        <v>46</v>
      </c>
      <c r="G940" s="10" t="s">
        <v>1837</v>
      </c>
      <c r="H940" s="41" t="s">
        <v>48</v>
      </c>
      <c r="I940" s="41"/>
      <c r="J940" s="10"/>
      <c r="K940" s="10" t="s">
        <v>66</v>
      </c>
      <c r="L940" s="10" t="s">
        <v>67</v>
      </c>
      <c r="M940" s="13" t="s">
        <v>2577</v>
      </c>
      <c r="N940" s="10" t="s">
        <v>604</v>
      </c>
      <c r="O940" s="134"/>
      <c r="P940" s="15" t="s">
        <v>2577</v>
      </c>
      <c r="Q940" s="11"/>
      <c r="R940" s="10"/>
      <c r="S940" s="10" t="s">
        <v>536</v>
      </c>
      <c r="T940" s="10" t="s">
        <v>536</v>
      </c>
      <c r="U940" s="10" t="s">
        <v>2580</v>
      </c>
      <c r="V940" s="10">
        <v>2710193200</v>
      </c>
      <c r="W940" s="10" t="s">
        <v>604</v>
      </c>
      <c r="X940" s="10" t="s">
        <v>604</v>
      </c>
      <c r="Y940" s="10" t="s">
        <v>604</v>
      </c>
      <c r="Z940" s="10" t="s">
        <v>604</v>
      </c>
      <c r="AA940" s="10" t="s">
        <v>2581</v>
      </c>
    </row>
    <row r="941" spans="1:28" s="14" customFormat="1" ht="13" x14ac:dyDescent="0.35">
      <c r="A941" s="10">
        <v>48483849</v>
      </c>
      <c r="B941" s="10">
        <v>849</v>
      </c>
      <c r="C941" s="11" t="s">
        <v>4567</v>
      </c>
      <c r="D941" s="11"/>
      <c r="E941" s="11"/>
      <c r="F941" s="11" t="s">
        <v>46</v>
      </c>
      <c r="G941" s="10" t="s">
        <v>47</v>
      </c>
      <c r="H941" s="41" t="s">
        <v>48</v>
      </c>
      <c r="I941" s="41"/>
      <c r="J941" s="10"/>
      <c r="K941" s="10" t="s">
        <v>51</v>
      </c>
      <c r="L941" s="10" t="s">
        <v>67</v>
      </c>
      <c r="M941" s="13" t="s">
        <v>2577</v>
      </c>
      <c r="N941" s="10" t="s">
        <v>604</v>
      </c>
      <c r="O941" s="134"/>
      <c r="P941" s="15" t="s">
        <v>2577</v>
      </c>
      <c r="Q941" s="11"/>
      <c r="R941" s="10"/>
      <c r="S941" s="10" t="s">
        <v>536</v>
      </c>
      <c r="T941" s="10" t="s">
        <v>536</v>
      </c>
      <c r="U941" s="10" t="s">
        <v>2580</v>
      </c>
      <c r="V941" s="10" t="s">
        <v>604</v>
      </c>
      <c r="W941" s="10" t="s">
        <v>2582</v>
      </c>
      <c r="X941" s="10" t="s">
        <v>604</v>
      </c>
      <c r="Y941" s="10" t="s">
        <v>604</v>
      </c>
      <c r="Z941" s="10" t="s">
        <v>604</v>
      </c>
      <c r="AA941" s="10" t="s">
        <v>2581</v>
      </c>
    </row>
    <row r="942" spans="1:28" s="14" customFormat="1" ht="13" x14ac:dyDescent="0.35">
      <c r="A942" s="10">
        <v>45713803</v>
      </c>
      <c r="B942" s="10">
        <v>803</v>
      </c>
      <c r="C942" s="11" t="s">
        <v>4568</v>
      </c>
      <c r="D942" s="11"/>
      <c r="E942" s="11"/>
      <c r="F942" s="11" t="s">
        <v>46</v>
      </c>
      <c r="G942" s="10" t="s">
        <v>1837</v>
      </c>
      <c r="H942" s="41" t="s">
        <v>48</v>
      </c>
      <c r="I942" s="41">
        <v>0</v>
      </c>
      <c r="J942" s="10" t="s">
        <v>65</v>
      </c>
      <c r="K942" s="10" t="s">
        <v>66</v>
      </c>
      <c r="L942" s="10" t="s">
        <v>67</v>
      </c>
      <c r="M942" s="13" t="s">
        <v>2577</v>
      </c>
      <c r="N942" s="10" t="s">
        <v>53</v>
      </c>
      <c r="O942" s="134"/>
      <c r="P942" s="15" t="s">
        <v>2577</v>
      </c>
      <c r="Q942" s="11"/>
      <c r="R942" s="10"/>
      <c r="S942" s="10">
        <v>45657809</v>
      </c>
      <c r="T942" s="10" t="s">
        <v>1393</v>
      </c>
      <c r="U942" s="10" t="s">
        <v>2594</v>
      </c>
      <c r="V942" s="10">
        <v>2710193200</v>
      </c>
      <c r="W942" s="10" t="s">
        <v>604</v>
      </c>
      <c r="X942" s="10" t="s">
        <v>4569</v>
      </c>
      <c r="Y942" s="10" t="s">
        <v>604</v>
      </c>
      <c r="Z942" s="10" t="s">
        <v>604</v>
      </c>
      <c r="AA942" s="10" t="s">
        <v>4570</v>
      </c>
      <c r="AB942" s="14" t="s">
        <v>1391</v>
      </c>
    </row>
    <row r="943" spans="1:28" s="14" customFormat="1" ht="13" x14ac:dyDescent="0.35">
      <c r="A943" s="10">
        <v>48725855</v>
      </c>
      <c r="B943" s="10">
        <v>855</v>
      </c>
      <c r="C943" s="11" t="s">
        <v>4571</v>
      </c>
      <c r="D943" s="11"/>
      <c r="E943" s="11"/>
      <c r="F943" s="11" t="s">
        <v>46</v>
      </c>
      <c r="G943" s="10" t="s">
        <v>163</v>
      </c>
      <c r="H943" s="41" t="s">
        <v>164</v>
      </c>
      <c r="I943" s="41">
        <v>0</v>
      </c>
      <c r="J943" s="10" t="s">
        <v>65</v>
      </c>
      <c r="K943" s="10" t="s">
        <v>66</v>
      </c>
      <c r="L943" s="10" t="s">
        <v>67</v>
      </c>
      <c r="M943" s="13" t="s">
        <v>2577</v>
      </c>
      <c r="N943" s="10" t="s">
        <v>53</v>
      </c>
      <c r="O943" s="134"/>
      <c r="P943" s="15" t="s">
        <v>2577</v>
      </c>
      <c r="Q943" s="11"/>
      <c r="R943" s="10"/>
      <c r="S943" s="10">
        <v>45658855</v>
      </c>
      <c r="T943" s="10" t="s">
        <v>1396</v>
      </c>
      <c r="U943" s="10" t="s">
        <v>2594</v>
      </c>
      <c r="V943" s="10">
        <v>2710193200</v>
      </c>
      <c r="W943" s="10" t="s">
        <v>604</v>
      </c>
      <c r="X943" s="10" t="s">
        <v>4572</v>
      </c>
      <c r="Y943" s="10" t="s">
        <v>604</v>
      </c>
      <c r="Z943" s="10" t="s">
        <v>604</v>
      </c>
      <c r="AA943" s="10" t="s">
        <v>4573</v>
      </c>
      <c r="AB943" s="14" t="s">
        <v>1391</v>
      </c>
    </row>
    <row r="944" spans="1:28" s="14" customFormat="1" ht="13" x14ac:dyDescent="0.35">
      <c r="A944" s="10">
        <v>48725801</v>
      </c>
      <c r="B944" s="10">
        <v>801</v>
      </c>
      <c r="C944" s="11" t="s">
        <v>4574</v>
      </c>
      <c r="D944" s="11"/>
      <c r="E944" s="11"/>
      <c r="F944" s="11" t="s">
        <v>46</v>
      </c>
      <c r="G944" s="10" t="s">
        <v>79</v>
      </c>
      <c r="H944" s="41" t="s">
        <v>79</v>
      </c>
      <c r="I944" s="41">
        <v>0</v>
      </c>
      <c r="J944" s="10" t="s">
        <v>65</v>
      </c>
      <c r="K944" s="10" t="s">
        <v>66</v>
      </c>
      <c r="L944" s="10" t="s">
        <v>67</v>
      </c>
      <c r="M944" s="13" t="s">
        <v>2577</v>
      </c>
      <c r="N944" s="10" t="s">
        <v>53</v>
      </c>
      <c r="O944" s="134"/>
      <c r="P944" s="15" t="s">
        <v>2577</v>
      </c>
      <c r="Q944" s="11"/>
      <c r="R944" s="10"/>
      <c r="S944" s="10">
        <v>45658801</v>
      </c>
      <c r="T944" s="10" t="s">
        <v>1397</v>
      </c>
      <c r="U944" s="10" t="s">
        <v>2594</v>
      </c>
      <c r="V944" s="10" t="s">
        <v>604</v>
      </c>
      <c r="W944" s="10" t="s">
        <v>44</v>
      </c>
      <c r="X944" s="10" t="s">
        <v>4572</v>
      </c>
      <c r="Y944" s="10" t="s">
        <v>604</v>
      </c>
      <c r="Z944" s="10" t="s">
        <v>604</v>
      </c>
      <c r="AA944" s="10" t="s">
        <v>4573</v>
      </c>
      <c r="AB944" s="14" t="s">
        <v>1391</v>
      </c>
    </row>
    <row r="945" spans="1:28" s="14" customFormat="1" ht="13" x14ac:dyDescent="0.35">
      <c r="A945" s="10">
        <v>48725803</v>
      </c>
      <c r="B945" s="10">
        <v>803</v>
      </c>
      <c r="C945" s="11" t="s">
        <v>4575</v>
      </c>
      <c r="D945" s="11"/>
      <c r="E945" s="11"/>
      <c r="F945" s="11" t="s">
        <v>46</v>
      </c>
      <c r="G945" s="10" t="s">
        <v>1837</v>
      </c>
      <c r="H945" s="41" t="s">
        <v>48</v>
      </c>
      <c r="I945" s="41">
        <v>0</v>
      </c>
      <c r="J945" s="10" t="s">
        <v>65</v>
      </c>
      <c r="K945" s="10" t="s">
        <v>66</v>
      </c>
      <c r="L945" s="10" t="s">
        <v>67</v>
      </c>
      <c r="M945" s="13" t="s">
        <v>2577</v>
      </c>
      <c r="N945" s="10" t="s">
        <v>53</v>
      </c>
      <c r="O945" s="134"/>
      <c r="P945" s="15" t="s">
        <v>2577</v>
      </c>
      <c r="Q945" s="11"/>
      <c r="R945" s="10"/>
      <c r="S945" s="10">
        <v>45658809</v>
      </c>
      <c r="T945" s="10" t="s">
        <v>1401</v>
      </c>
      <c r="U945" s="10" t="s">
        <v>2594</v>
      </c>
      <c r="V945" s="10">
        <v>2710193200</v>
      </c>
      <c r="W945" s="10" t="s">
        <v>604</v>
      </c>
      <c r="X945" s="10" t="s">
        <v>4572</v>
      </c>
      <c r="Y945" s="10" t="s">
        <v>604</v>
      </c>
      <c r="Z945" s="10" t="s">
        <v>604</v>
      </c>
      <c r="AA945" s="10" t="s">
        <v>4573</v>
      </c>
      <c r="AB945" s="14" t="s">
        <v>1391</v>
      </c>
    </row>
    <row r="946" spans="1:28" s="14" customFormat="1" ht="13" x14ac:dyDescent="0.35">
      <c r="A946" s="10">
        <v>48725966</v>
      </c>
      <c r="B946" s="10">
        <v>966</v>
      </c>
      <c r="C946" s="11" t="s">
        <v>4576</v>
      </c>
      <c r="D946" s="11"/>
      <c r="E946" s="11"/>
      <c r="F946" s="11" t="s">
        <v>46</v>
      </c>
      <c r="G946" s="10" t="s">
        <v>151</v>
      </c>
      <c r="H946" s="41" t="s">
        <v>86</v>
      </c>
      <c r="I946" s="41">
        <v>0</v>
      </c>
      <c r="J946" s="10" t="s">
        <v>65</v>
      </c>
      <c r="K946" s="10" t="s">
        <v>66</v>
      </c>
      <c r="L946" s="10" t="s">
        <v>67</v>
      </c>
      <c r="M946" s="13" t="s">
        <v>2577</v>
      </c>
      <c r="N946" s="10" t="s">
        <v>53</v>
      </c>
      <c r="O946" s="134"/>
      <c r="P946" s="15" t="s">
        <v>2577</v>
      </c>
      <c r="Q946" s="11"/>
      <c r="R946" s="10"/>
      <c r="S946" s="10">
        <v>45658966</v>
      </c>
      <c r="T946" s="10" t="s">
        <v>4577</v>
      </c>
      <c r="U946" s="10" t="s">
        <v>2594</v>
      </c>
      <c r="V946" s="10">
        <v>2710193200</v>
      </c>
      <c r="W946" s="10" t="s">
        <v>604</v>
      </c>
      <c r="X946" s="10" t="s">
        <v>4578</v>
      </c>
      <c r="Y946" s="10" t="s">
        <v>604</v>
      </c>
      <c r="Z946" s="10" t="s">
        <v>604</v>
      </c>
      <c r="AA946" s="10" t="s">
        <v>4579</v>
      </c>
      <c r="AB946" s="14" t="s">
        <v>1391</v>
      </c>
    </row>
    <row r="947" spans="1:28" s="14" customFormat="1" ht="13" x14ac:dyDescent="0.35">
      <c r="A947" s="10">
        <v>48747815</v>
      </c>
      <c r="B947" s="10">
        <v>815</v>
      </c>
      <c r="C947" s="11" t="s">
        <v>4580</v>
      </c>
      <c r="D947" s="11"/>
      <c r="E947" s="11"/>
      <c r="F947" s="11" t="s">
        <v>46</v>
      </c>
      <c r="G947" s="10" t="s">
        <v>163</v>
      </c>
      <c r="H947" s="41" t="s">
        <v>164</v>
      </c>
      <c r="I947" s="41">
        <v>0</v>
      </c>
      <c r="J947" s="10" t="s">
        <v>65</v>
      </c>
      <c r="K947" s="10" t="s">
        <v>51</v>
      </c>
      <c r="L947" s="10" t="s">
        <v>67</v>
      </c>
      <c r="M947" s="13" t="s">
        <v>2577</v>
      </c>
      <c r="N947" s="10" t="s">
        <v>53</v>
      </c>
      <c r="O947" s="134"/>
      <c r="P947" s="15" t="s">
        <v>2577</v>
      </c>
      <c r="Q947" s="11"/>
      <c r="R947" s="10"/>
      <c r="S947" s="10" t="s">
        <v>536</v>
      </c>
      <c r="T947" s="10" t="s">
        <v>536</v>
      </c>
      <c r="U947" s="10" t="s">
        <v>2580</v>
      </c>
      <c r="V947" s="10">
        <v>2710193200</v>
      </c>
      <c r="W947" s="10" t="s">
        <v>2582</v>
      </c>
      <c r="X947" s="10" t="s">
        <v>604</v>
      </c>
      <c r="Y947" s="10" t="s">
        <v>604</v>
      </c>
      <c r="Z947" s="10" t="s">
        <v>604</v>
      </c>
      <c r="AA947" s="10" t="s">
        <v>2581</v>
      </c>
      <c r="AB947" s="14" t="s">
        <v>1391</v>
      </c>
    </row>
    <row r="948" spans="1:28" s="14" customFormat="1" ht="13" x14ac:dyDescent="0.35">
      <c r="A948" s="10">
        <v>48747855</v>
      </c>
      <c r="B948" s="10">
        <v>855</v>
      </c>
      <c r="C948" s="11" t="s">
        <v>4581</v>
      </c>
      <c r="D948" s="11"/>
      <c r="E948" s="11"/>
      <c r="F948" s="11" t="s">
        <v>46</v>
      </c>
      <c r="G948" s="10" t="s">
        <v>163</v>
      </c>
      <c r="H948" s="41" t="s">
        <v>164</v>
      </c>
      <c r="I948" s="41">
        <v>0</v>
      </c>
      <c r="J948" s="10" t="s">
        <v>65</v>
      </c>
      <c r="K948" s="10" t="s">
        <v>66</v>
      </c>
      <c r="L948" s="10" t="s">
        <v>67</v>
      </c>
      <c r="M948" s="13" t="s">
        <v>2577</v>
      </c>
      <c r="N948" s="10" t="s">
        <v>53</v>
      </c>
      <c r="O948" s="134"/>
      <c r="P948" s="15" t="s">
        <v>2577</v>
      </c>
      <c r="Q948" s="11"/>
      <c r="R948" s="10"/>
      <c r="S948" s="10">
        <v>45659855</v>
      </c>
      <c r="T948" s="10" t="s">
        <v>1416</v>
      </c>
      <c r="U948" s="10" t="s">
        <v>2594</v>
      </c>
      <c r="V948" s="10">
        <v>2710193200</v>
      </c>
      <c r="W948" s="10" t="s">
        <v>604</v>
      </c>
      <c r="X948" s="10" t="s">
        <v>4582</v>
      </c>
      <c r="Y948" s="10" t="s">
        <v>604</v>
      </c>
      <c r="Z948" s="10" t="s">
        <v>604</v>
      </c>
      <c r="AA948" s="10" t="s">
        <v>4583</v>
      </c>
      <c r="AB948" s="14" t="s">
        <v>1391</v>
      </c>
    </row>
    <row r="949" spans="1:28" s="14" customFormat="1" ht="13" x14ac:dyDescent="0.35">
      <c r="A949" s="10">
        <v>48747801</v>
      </c>
      <c r="B949" s="10">
        <v>801</v>
      </c>
      <c r="C949" s="11" t="s">
        <v>4584</v>
      </c>
      <c r="D949" s="11"/>
      <c r="E949" s="11"/>
      <c r="F949" s="11" t="s">
        <v>46</v>
      </c>
      <c r="G949" s="10" t="s">
        <v>79</v>
      </c>
      <c r="H949" s="41" t="s">
        <v>79</v>
      </c>
      <c r="I949" s="41">
        <v>0</v>
      </c>
      <c r="J949" s="10" t="s">
        <v>65</v>
      </c>
      <c r="K949" s="10" t="s">
        <v>66</v>
      </c>
      <c r="L949" s="10" t="s">
        <v>67</v>
      </c>
      <c r="M949" s="13" t="s">
        <v>2577</v>
      </c>
      <c r="N949" s="10" t="s">
        <v>53</v>
      </c>
      <c r="O949" s="134"/>
      <c r="P949" s="15" t="s">
        <v>2577</v>
      </c>
      <c r="Q949" s="11"/>
      <c r="R949" s="10"/>
      <c r="S949" s="10">
        <v>45659801</v>
      </c>
      <c r="T949" s="10" t="s">
        <v>1411</v>
      </c>
      <c r="U949" s="10" t="s">
        <v>2594</v>
      </c>
      <c r="V949" s="10" t="s">
        <v>604</v>
      </c>
      <c r="W949" s="10" t="s">
        <v>44</v>
      </c>
      <c r="X949" s="10" t="s">
        <v>4582</v>
      </c>
      <c r="Y949" s="10" t="s">
        <v>604</v>
      </c>
      <c r="Z949" s="10" t="s">
        <v>604</v>
      </c>
      <c r="AA949" s="10" t="s">
        <v>4583</v>
      </c>
      <c r="AB949" s="14" t="s">
        <v>1391</v>
      </c>
    </row>
    <row r="950" spans="1:28" s="14" customFormat="1" ht="13" x14ac:dyDescent="0.35">
      <c r="A950" s="10">
        <v>48747803</v>
      </c>
      <c r="B950" s="10">
        <v>803</v>
      </c>
      <c r="C950" s="11" t="s">
        <v>4585</v>
      </c>
      <c r="D950" s="11"/>
      <c r="E950" s="11"/>
      <c r="F950" s="11" t="s">
        <v>46</v>
      </c>
      <c r="G950" s="10" t="s">
        <v>1837</v>
      </c>
      <c r="H950" s="41" t="s">
        <v>48</v>
      </c>
      <c r="I950" s="41">
        <v>0</v>
      </c>
      <c r="J950" s="10" t="s">
        <v>65</v>
      </c>
      <c r="K950" s="10" t="s">
        <v>66</v>
      </c>
      <c r="L950" s="10" t="s">
        <v>67</v>
      </c>
      <c r="M950" s="13" t="s">
        <v>2577</v>
      </c>
      <c r="N950" s="10" t="s">
        <v>53</v>
      </c>
      <c r="O950" s="134"/>
      <c r="P950" s="15" t="s">
        <v>2577</v>
      </c>
      <c r="Q950" s="11"/>
      <c r="R950" s="10"/>
      <c r="S950" s="10">
        <v>45659809</v>
      </c>
      <c r="T950" s="10" t="s">
        <v>1419</v>
      </c>
      <c r="U950" s="10" t="s">
        <v>2594</v>
      </c>
      <c r="V950" s="10">
        <v>2710193200</v>
      </c>
      <c r="W950" s="10" t="s">
        <v>604</v>
      </c>
      <c r="X950" s="10" t="s">
        <v>4582</v>
      </c>
      <c r="Y950" s="10" t="s">
        <v>604</v>
      </c>
      <c r="Z950" s="10" t="s">
        <v>604</v>
      </c>
      <c r="AA950" s="10" t="s">
        <v>4583</v>
      </c>
      <c r="AB950" s="14" t="s">
        <v>1391</v>
      </c>
    </row>
    <row r="951" spans="1:28" s="14" customFormat="1" ht="13" x14ac:dyDescent="0.35">
      <c r="A951" s="10">
        <v>48747870</v>
      </c>
      <c r="B951" s="10">
        <v>870</v>
      </c>
      <c r="C951" s="11" t="s">
        <v>4586</v>
      </c>
      <c r="D951" s="11"/>
      <c r="E951" s="11"/>
      <c r="F951" s="11" t="s">
        <v>46</v>
      </c>
      <c r="G951" s="10" t="s">
        <v>151</v>
      </c>
      <c r="H951" s="41" t="s">
        <v>86</v>
      </c>
      <c r="I951" s="41">
        <v>0</v>
      </c>
      <c r="J951" s="10" t="s">
        <v>65</v>
      </c>
      <c r="K951" s="10" t="s">
        <v>66</v>
      </c>
      <c r="L951" s="10" t="s">
        <v>67</v>
      </c>
      <c r="M951" s="13" t="s">
        <v>2577</v>
      </c>
      <c r="N951" s="10" t="s">
        <v>53</v>
      </c>
      <c r="O951" s="134"/>
      <c r="P951" s="15" t="s">
        <v>2577</v>
      </c>
      <c r="Q951" s="11"/>
      <c r="R951" s="10"/>
      <c r="S951" s="10" t="s">
        <v>536</v>
      </c>
      <c r="T951" s="10" t="s">
        <v>536</v>
      </c>
      <c r="U951" s="10" t="s">
        <v>2580</v>
      </c>
      <c r="V951" s="10" t="s">
        <v>604</v>
      </c>
      <c r="W951" s="10" t="s">
        <v>604</v>
      </c>
      <c r="X951" s="10" t="s">
        <v>604</v>
      </c>
      <c r="Y951" s="10" t="s">
        <v>604</v>
      </c>
      <c r="Z951" s="10" t="s">
        <v>604</v>
      </c>
      <c r="AA951" s="10" t="s">
        <v>2581</v>
      </c>
      <c r="AB951" s="14" t="s">
        <v>1391</v>
      </c>
    </row>
    <row r="952" spans="1:28" s="14" customFormat="1" ht="13" x14ac:dyDescent="0.35">
      <c r="A952" s="10">
        <v>48747966</v>
      </c>
      <c r="B952" s="10">
        <v>966</v>
      </c>
      <c r="C952" s="11" t="s">
        <v>4587</v>
      </c>
      <c r="D952" s="11"/>
      <c r="E952" s="11"/>
      <c r="F952" s="11" t="s">
        <v>46</v>
      </c>
      <c r="G952" s="10" t="s">
        <v>151</v>
      </c>
      <c r="H952" s="41" t="s">
        <v>86</v>
      </c>
      <c r="I952" s="41">
        <v>0</v>
      </c>
      <c r="J952" s="10" t="s">
        <v>65</v>
      </c>
      <c r="K952" s="10" t="s">
        <v>66</v>
      </c>
      <c r="L952" s="10" t="s">
        <v>67</v>
      </c>
      <c r="M952" s="13" t="s">
        <v>2577</v>
      </c>
      <c r="N952" s="10" t="s">
        <v>53</v>
      </c>
      <c r="O952" s="134"/>
      <c r="P952" s="15" t="s">
        <v>2577</v>
      </c>
      <c r="Q952" s="11"/>
      <c r="R952" s="10"/>
      <c r="S952" s="10">
        <v>45659966</v>
      </c>
      <c r="T952" s="10" t="s">
        <v>4588</v>
      </c>
      <c r="U952" s="10" t="s">
        <v>2594</v>
      </c>
      <c r="V952" s="10">
        <v>2710193200</v>
      </c>
      <c r="W952" s="10" t="s">
        <v>604</v>
      </c>
      <c r="X952" s="10" t="s">
        <v>4582</v>
      </c>
      <c r="Y952" s="10" t="s">
        <v>604</v>
      </c>
      <c r="Z952" s="10" t="s">
        <v>604</v>
      </c>
      <c r="AA952" s="10" t="s">
        <v>4583</v>
      </c>
      <c r="AB952" s="14" t="s">
        <v>1391</v>
      </c>
    </row>
    <row r="953" spans="1:28" s="14" customFormat="1" ht="13" x14ac:dyDescent="0.35">
      <c r="A953" s="10">
        <v>48758855</v>
      </c>
      <c r="B953" s="10">
        <v>855</v>
      </c>
      <c r="C953" s="11" t="s">
        <v>4589</v>
      </c>
      <c r="D953" s="11"/>
      <c r="E953" s="11"/>
      <c r="F953" s="11" t="s">
        <v>46</v>
      </c>
      <c r="G953" s="10" t="s">
        <v>163</v>
      </c>
      <c r="H953" s="41" t="s">
        <v>164</v>
      </c>
      <c r="I953" s="41">
        <v>0</v>
      </c>
      <c r="J953" s="10" t="s">
        <v>65</v>
      </c>
      <c r="K953" s="10" t="s">
        <v>66</v>
      </c>
      <c r="L953" s="10" t="s">
        <v>67</v>
      </c>
      <c r="M953" s="13" t="s">
        <v>2577</v>
      </c>
      <c r="N953" s="10" t="s">
        <v>53</v>
      </c>
      <c r="O953" s="134"/>
      <c r="P953" s="15" t="s">
        <v>2577</v>
      </c>
      <c r="Q953" s="11"/>
      <c r="R953" s="10"/>
      <c r="S953" s="10">
        <v>45660855</v>
      </c>
      <c r="T953" s="10" t="s">
        <v>1430</v>
      </c>
      <c r="U953" s="10" t="s">
        <v>2594</v>
      </c>
      <c r="V953" s="10">
        <v>2710193200</v>
      </c>
      <c r="W953" s="10" t="s">
        <v>604</v>
      </c>
      <c r="X953" s="10" t="s">
        <v>4590</v>
      </c>
      <c r="Y953" s="10" t="s">
        <v>604</v>
      </c>
      <c r="Z953" s="10" t="s">
        <v>604</v>
      </c>
      <c r="AA953" s="10" t="s">
        <v>4591</v>
      </c>
      <c r="AB953" s="14" t="s">
        <v>1391</v>
      </c>
    </row>
    <row r="954" spans="1:28" s="14" customFormat="1" ht="13" x14ac:dyDescent="0.35">
      <c r="A954" s="10">
        <v>48758801</v>
      </c>
      <c r="B954" s="10">
        <v>801</v>
      </c>
      <c r="C954" s="11" t="s">
        <v>4592</v>
      </c>
      <c r="D954" s="11"/>
      <c r="E954" s="11"/>
      <c r="F954" s="11" t="s">
        <v>46</v>
      </c>
      <c r="G954" s="10" t="s">
        <v>79</v>
      </c>
      <c r="H954" s="41" t="s">
        <v>79</v>
      </c>
      <c r="I954" s="41">
        <v>0</v>
      </c>
      <c r="J954" s="10" t="s">
        <v>65</v>
      </c>
      <c r="K954" s="10" t="s">
        <v>66</v>
      </c>
      <c r="L954" s="10" t="s">
        <v>67</v>
      </c>
      <c r="M954" s="13" t="s">
        <v>2577</v>
      </c>
      <c r="N954" s="10" t="s">
        <v>53</v>
      </c>
      <c r="O954" s="134"/>
      <c r="P954" s="15" t="s">
        <v>2577</v>
      </c>
      <c r="Q954" s="11"/>
      <c r="R954" s="10"/>
      <c r="S954" s="10" t="s">
        <v>3629</v>
      </c>
      <c r="T954" s="10" t="s">
        <v>3629</v>
      </c>
      <c r="U954" s="10" t="s">
        <v>2580</v>
      </c>
      <c r="V954" s="10" t="s">
        <v>604</v>
      </c>
      <c r="W954" s="10" t="s">
        <v>44</v>
      </c>
      <c r="X954" s="10" t="s">
        <v>4590</v>
      </c>
      <c r="Y954" s="10" t="s">
        <v>604</v>
      </c>
      <c r="Z954" s="10" t="s">
        <v>604</v>
      </c>
      <c r="AA954" s="10" t="s">
        <v>4591</v>
      </c>
      <c r="AB954" s="14" t="s">
        <v>1391</v>
      </c>
    </row>
    <row r="955" spans="1:28" s="14" customFormat="1" ht="13" x14ac:dyDescent="0.35">
      <c r="A955" s="10">
        <v>48758803</v>
      </c>
      <c r="B955" s="10">
        <v>803</v>
      </c>
      <c r="C955" s="11" t="s">
        <v>4593</v>
      </c>
      <c r="D955" s="11"/>
      <c r="E955" s="11"/>
      <c r="F955" s="11" t="s">
        <v>46</v>
      </c>
      <c r="G955" s="10" t="s">
        <v>1837</v>
      </c>
      <c r="H955" s="41" t="s">
        <v>48</v>
      </c>
      <c r="I955" s="41">
        <v>0</v>
      </c>
      <c r="J955" s="10" t="s">
        <v>65</v>
      </c>
      <c r="K955" s="10" t="s">
        <v>66</v>
      </c>
      <c r="L955" s="10" t="s">
        <v>67</v>
      </c>
      <c r="M955" s="13" t="s">
        <v>2577</v>
      </c>
      <c r="N955" s="10" t="s">
        <v>53</v>
      </c>
      <c r="O955" s="134"/>
      <c r="P955" s="15" t="s">
        <v>2577</v>
      </c>
      <c r="Q955" s="11"/>
      <c r="R955" s="10"/>
      <c r="S955" s="10">
        <v>45660809</v>
      </c>
      <c r="T955" s="10" t="s">
        <v>1433</v>
      </c>
      <c r="U955" s="10" t="s">
        <v>2594</v>
      </c>
      <c r="V955" s="10">
        <v>2710193200</v>
      </c>
      <c r="W955" s="10" t="s">
        <v>604</v>
      </c>
      <c r="X955" s="10" t="s">
        <v>4590</v>
      </c>
      <c r="Y955" s="10" t="s">
        <v>604</v>
      </c>
      <c r="Z955" s="10" t="s">
        <v>604</v>
      </c>
      <c r="AA955" s="10" t="s">
        <v>4591</v>
      </c>
      <c r="AB955" s="14" t="s">
        <v>1391</v>
      </c>
    </row>
    <row r="956" spans="1:28" s="14" customFormat="1" ht="13" x14ac:dyDescent="0.35">
      <c r="A956" s="10">
        <v>48758870</v>
      </c>
      <c r="B956" s="10">
        <v>870</v>
      </c>
      <c r="C956" s="11" t="s">
        <v>4594</v>
      </c>
      <c r="D956" s="11"/>
      <c r="E956" s="11"/>
      <c r="F956" s="11" t="s">
        <v>46</v>
      </c>
      <c r="G956" s="10" t="s">
        <v>151</v>
      </c>
      <c r="H956" s="41" t="s">
        <v>86</v>
      </c>
      <c r="I956" s="41">
        <v>0</v>
      </c>
      <c r="J956" s="10" t="s">
        <v>65</v>
      </c>
      <c r="K956" s="10" t="s">
        <v>66</v>
      </c>
      <c r="L956" s="10" t="s">
        <v>67</v>
      </c>
      <c r="M956" s="13" t="s">
        <v>2577</v>
      </c>
      <c r="N956" s="10" t="s">
        <v>53</v>
      </c>
      <c r="O956" s="134"/>
      <c r="P956" s="15" t="s">
        <v>2577</v>
      </c>
      <c r="Q956" s="11"/>
      <c r="R956" s="10"/>
      <c r="S956" s="10" t="s">
        <v>536</v>
      </c>
      <c r="T956" s="10" t="s">
        <v>536</v>
      </c>
      <c r="U956" s="10" t="s">
        <v>2580</v>
      </c>
      <c r="V956" s="10" t="s">
        <v>604</v>
      </c>
      <c r="W956" s="10" t="s">
        <v>604</v>
      </c>
      <c r="X956" s="10" t="s">
        <v>604</v>
      </c>
      <c r="Y956" s="10" t="s">
        <v>604</v>
      </c>
      <c r="Z956" s="10" t="s">
        <v>604</v>
      </c>
      <c r="AA956" s="10" t="s">
        <v>2581</v>
      </c>
      <c r="AB956" s="14" t="s">
        <v>1391</v>
      </c>
    </row>
    <row r="957" spans="1:28" s="14" customFormat="1" ht="13" x14ac:dyDescent="0.35">
      <c r="A957" s="10">
        <v>48758966</v>
      </c>
      <c r="B957" s="10">
        <v>966</v>
      </c>
      <c r="C957" s="11" t="s">
        <v>4595</v>
      </c>
      <c r="D957" s="11"/>
      <c r="E957" s="11"/>
      <c r="F957" s="11" t="s">
        <v>46</v>
      </c>
      <c r="G957" s="10" t="s">
        <v>151</v>
      </c>
      <c r="H957" s="41" t="s">
        <v>86</v>
      </c>
      <c r="I957" s="41">
        <v>0</v>
      </c>
      <c r="J957" s="10" t="s">
        <v>65</v>
      </c>
      <c r="K957" s="10" t="s">
        <v>66</v>
      </c>
      <c r="L957" s="10" t="s">
        <v>67</v>
      </c>
      <c r="M957" s="13" t="s">
        <v>2577</v>
      </c>
      <c r="N957" s="10" t="s">
        <v>53</v>
      </c>
      <c r="O957" s="134"/>
      <c r="P957" s="15" t="s">
        <v>2577</v>
      </c>
      <c r="Q957" s="11"/>
      <c r="R957" s="10"/>
      <c r="S957" s="10">
        <v>45660966</v>
      </c>
      <c r="T957" s="10" t="s">
        <v>4596</v>
      </c>
      <c r="U957" s="10" t="s">
        <v>2594</v>
      </c>
      <c r="V957" s="10">
        <v>2710193200</v>
      </c>
      <c r="W957" s="10" t="s">
        <v>604</v>
      </c>
      <c r="X957" s="10" t="s">
        <v>4590</v>
      </c>
      <c r="Y957" s="10" t="s">
        <v>604</v>
      </c>
      <c r="Z957" s="10" t="s">
        <v>604</v>
      </c>
      <c r="AA957" s="10" t="s">
        <v>4591</v>
      </c>
      <c r="AB957" s="14" t="s">
        <v>1391</v>
      </c>
    </row>
    <row r="958" spans="1:28" s="14" customFormat="1" ht="13" x14ac:dyDescent="0.35">
      <c r="A958" s="10">
        <v>48769803</v>
      </c>
      <c r="B958" s="10">
        <v>803</v>
      </c>
      <c r="C958" s="11" t="s">
        <v>4597</v>
      </c>
      <c r="D958" s="11"/>
      <c r="E958" s="11"/>
      <c r="F958" s="11" t="s">
        <v>46</v>
      </c>
      <c r="G958" s="10" t="s">
        <v>1837</v>
      </c>
      <c r="H958" s="41" t="s">
        <v>48</v>
      </c>
      <c r="I958" s="41">
        <v>0</v>
      </c>
      <c r="J958" s="10" t="s">
        <v>65</v>
      </c>
      <c r="K958" s="10" t="s">
        <v>66</v>
      </c>
      <c r="L958" s="10" t="s">
        <v>67</v>
      </c>
      <c r="M958" s="13" t="s">
        <v>2577</v>
      </c>
      <c r="N958" s="10" t="s">
        <v>53</v>
      </c>
      <c r="O958" s="134"/>
      <c r="P958" s="15" t="s">
        <v>2577</v>
      </c>
      <c r="Q958" s="11"/>
      <c r="R958" s="10"/>
      <c r="S958" s="10">
        <v>45272809</v>
      </c>
      <c r="T958" s="10" t="s">
        <v>1442</v>
      </c>
      <c r="U958" s="10" t="s">
        <v>2594</v>
      </c>
      <c r="V958" s="10">
        <v>2710193200</v>
      </c>
      <c r="W958" s="10" t="s">
        <v>604</v>
      </c>
      <c r="X958" s="10" t="s">
        <v>4598</v>
      </c>
      <c r="Y958" s="10" t="s">
        <v>604</v>
      </c>
      <c r="Z958" s="10" t="s">
        <v>604</v>
      </c>
      <c r="AA958" s="10" t="s">
        <v>4599</v>
      </c>
      <c r="AB958" s="14" t="s">
        <v>1391</v>
      </c>
    </row>
    <row r="959" spans="1:28" s="14" customFormat="1" ht="13" x14ac:dyDescent="0.35">
      <c r="A959" s="10">
        <v>48769870</v>
      </c>
      <c r="B959" s="10">
        <v>870</v>
      </c>
      <c r="C959" s="11" t="s">
        <v>4600</v>
      </c>
      <c r="D959" s="11"/>
      <c r="E959" s="11"/>
      <c r="F959" s="11" t="s">
        <v>46</v>
      </c>
      <c r="G959" s="10" t="s">
        <v>151</v>
      </c>
      <c r="H959" s="41" t="s">
        <v>86</v>
      </c>
      <c r="I959" s="41">
        <v>0</v>
      </c>
      <c r="J959" s="10" t="s">
        <v>65</v>
      </c>
      <c r="K959" s="10" t="s">
        <v>66</v>
      </c>
      <c r="L959" s="10" t="s">
        <v>67</v>
      </c>
      <c r="M959" s="13" t="s">
        <v>2577</v>
      </c>
      <c r="N959" s="10" t="s">
        <v>53</v>
      </c>
      <c r="O959" s="134"/>
      <c r="P959" s="15" t="s">
        <v>2577</v>
      </c>
      <c r="Q959" s="11"/>
      <c r="R959" s="10"/>
      <c r="S959" s="10" t="s">
        <v>536</v>
      </c>
      <c r="T959" s="10" t="s">
        <v>536</v>
      </c>
      <c r="U959" s="10" t="s">
        <v>2580</v>
      </c>
      <c r="V959" s="10" t="s">
        <v>604</v>
      </c>
      <c r="W959" s="10" t="s">
        <v>604</v>
      </c>
      <c r="X959" s="10" t="s">
        <v>604</v>
      </c>
      <c r="Y959" s="10" t="s">
        <v>604</v>
      </c>
      <c r="Z959" s="10" t="s">
        <v>604</v>
      </c>
      <c r="AA959" s="10" t="s">
        <v>2581</v>
      </c>
      <c r="AB959" s="14" t="s">
        <v>1391</v>
      </c>
    </row>
    <row r="960" spans="1:28" s="14" customFormat="1" ht="13" x14ac:dyDescent="0.35">
      <c r="A960" s="10">
        <v>48703803</v>
      </c>
      <c r="B960" s="10">
        <v>803</v>
      </c>
      <c r="C960" s="11" t="s">
        <v>4601</v>
      </c>
      <c r="D960" s="11"/>
      <c r="E960" s="11"/>
      <c r="F960" s="11" t="s">
        <v>46</v>
      </c>
      <c r="G960" s="10" t="s">
        <v>1837</v>
      </c>
      <c r="H960" s="41" t="s">
        <v>48</v>
      </c>
      <c r="I960" s="41">
        <v>0</v>
      </c>
      <c r="J960" s="10" t="s">
        <v>65</v>
      </c>
      <c r="K960" s="10" t="s">
        <v>66</v>
      </c>
      <c r="L960" s="10" t="s">
        <v>67</v>
      </c>
      <c r="M960" s="13" t="s">
        <v>2577</v>
      </c>
      <c r="N960" s="10" t="s">
        <v>53</v>
      </c>
      <c r="O960" s="134"/>
      <c r="P960" s="15" t="s">
        <v>2577</v>
      </c>
      <c r="Q960" s="11"/>
      <c r="R960" s="10"/>
      <c r="S960" s="10">
        <v>45661809</v>
      </c>
      <c r="T960" s="10" t="s">
        <v>1446</v>
      </c>
      <c r="U960" s="10" t="s">
        <v>2594</v>
      </c>
      <c r="V960" s="10">
        <v>2710193200</v>
      </c>
      <c r="W960" s="10" t="s">
        <v>604</v>
      </c>
      <c r="X960" s="10" t="s">
        <v>4602</v>
      </c>
      <c r="Y960" s="10" t="s">
        <v>604</v>
      </c>
      <c r="Z960" s="10" t="s">
        <v>604</v>
      </c>
      <c r="AA960" s="10" t="s">
        <v>4603</v>
      </c>
      <c r="AB960" s="14" t="s">
        <v>1391</v>
      </c>
    </row>
    <row r="961" spans="1:28" s="14" customFormat="1" ht="13" x14ac:dyDescent="0.35">
      <c r="A961" s="10">
        <v>48703870</v>
      </c>
      <c r="B961" s="10">
        <v>870</v>
      </c>
      <c r="C961" s="11" t="s">
        <v>4604</v>
      </c>
      <c r="D961" s="11"/>
      <c r="E961" s="11"/>
      <c r="F961" s="11" t="s">
        <v>46</v>
      </c>
      <c r="G961" s="10" t="s">
        <v>151</v>
      </c>
      <c r="H961" s="41" t="s">
        <v>86</v>
      </c>
      <c r="I961" s="41">
        <v>0</v>
      </c>
      <c r="J961" s="10" t="s">
        <v>65</v>
      </c>
      <c r="K961" s="10" t="s">
        <v>66</v>
      </c>
      <c r="L961" s="10" t="s">
        <v>67</v>
      </c>
      <c r="M961" s="13" t="s">
        <v>2577</v>
      </c>
      <c r="N961" s="10" t="s">
        <v>53</v>
      </c>
      <c r="O961" s="134"/>
      <c r="P961" s="15" t="s">
        <v>2577</v>
      </c>
      <c r="Q961" s="11"/>
      <c r="R961" s="10"/>
      <c r="S961" s="10" t="s">
        <v>536</v>
      </c>
      <c r="T961" s="10" t="s">
        <v>536</v>
      </c>
      <c r="U961" s="10" t="s">
        <v>2580</v>
      </c>
      <c r="V961" s="10" t="s">
        <v>604</v>
      </c>
      <c r="W961" s="10" t="s">
        <v>604</v>
      </c>
      <c r="X961" s="10" t="s">
        <v>604</v>
      </c>
      <c r="Y961" s="10" t="s">
        <v>604</v>
      </c>
      <c r="Z961" s="10" t="s">
        <v>604</v>
      </c>
      <c r="AA961" s="10" t="s">
        <v>2581</v>
      </c>
      <c r="AB961" s="14" t="s">
        <v>1391</v>
      </c>
    </row>
    <row r="962" spans="1:28" s="14" customFormat="1" ht="13" x14ac:dyDescent="0.35">
      <c r="A962" s="10">
        <v>48703966</v>
      </c>
      <c r="B962" s="10">
        <v>966</v>
      </c>
      <c r="C962" s="11" t="s">
        <v>4605</v>
      </c>
      <c r="D962" s="11"/>
      <c r="E962" s="11"/>
      <c r="F962" s="11" t="s">
        <v>46</v>
      </c>
      <c r="G962" s="10" t="s">
        <v>151</v>
      </c>
      <c r="H962" s="41" t="s">
        <v>86</v>
      </c>
      <c r="I962" s="41">
        <v>0</v>
      </c>
      <c r="J962" s="10" t="s">
        <v>65</v>
      </c>
      <c r="K962" s="10" t="s">
        <v>66</v>
      </c>
      <c r="L962" s="10" t="s">
        <v>67</v>
      </c>
      <c r="M962" s="13" t="s">
        <v>2577</v>
      </c>
      <c r="N962" s="10" t="s">
        <v>53</v>
      </c>
      <c r="O962" s="134"/>
      <c r="P962" s="15" t="s">
        <v>2577</v>
      </c>
      <c r="Q962" s="11"/>
      <c r="R962" s="10"/>
      <c r="S962" s="10">
        <v>45661966</v>
      </c>
      <c r="T962" s="10" t="s">
        <v>4606</v>
      </c>
      <c r="U962" s="10" t="s">
        <v>2594</v>
      </c>
      <c r="V962" s="10">
        <v>2710193200</v>
      </c>
      <c r="W962" s="10" t="s">
        <v>604</v>
      </c>
      <c r="X962" s="10" t="s">
        <v>4602</v>
      </c>
      <c r="Y962" s="10" t="s">
        <v>604</v>
      </c>
      <c r="Z962" s="10" t="s">
        <v>604</v>
      </c>
      <c r="AA962" s="10" t="s">
        <v>4603</v>
      </c>
      <c r="AB962" s="14" t="s">
        <v>1391</v>
      </c>
    </row>
    <row r="963" spans="1:28" s="14" customFormat="1" ht="13" x14ac:dyDescent="0.35">
      <c r="A963" s="10">
        <v>48770855</v>
      </c>
      <c r="B963" s="10">
        <v>855</v>
      </c>
      <c r="C963" s="11" t="s">
        <v>4607</v>
      </c>
      <c r="D963" s="11"/>
      <c r="E963" s="11"/>
      <c r="F963" s="11" t="s">
        <v>46</v>
      </c>
      <c r="G963" s="10" t="s">
        <v>163</v>
      </c>
      <c r="H963" s="41" t="s">
        <v>164</v>
      </c>
      <c r="I963" s="41">
        <v>0</v>
      </c>
      <c r="J963" s="10" t="s">
        <v>65</v>
      </c>
      <c r="K963" s="10" t="s">
        <v>66</v>
      </c>
      <c r="L963" s="10" t="s">
        <v>67</v>
      </c>
      <c r="M963" s="13" t="s">
        <v>2577</v>
      </c>
      <c r="N963" s="10" t="s">
        <v>53</v>
      </c>
      <c r="O963" s="134"/>
      <c r="P963" s="15" t="s">
        <v>2577</v>
      </c>
      <c r="Q963" s="11"/>
      <c r="R963" s="10"/>
      <c r="S963" s="10">
        <v>45273855</v>
      </c>
      <c r="T963" s="10" t="s">
        <v>1455</v>
      </c>
      <c r="U963" s="10" t="s">
        <v>2594</v>
      </c>
      <c r="V963" s="10">
        <v>2710193200</v>
      </c>
      <c r="W963" s="10" t="s">
        <v>604</v>
      </c>
      <c r="X963" s="10" t="s">
        <v>4608</v>
      </c>
      <c r="Y963" s="10" t="s">
        <v>604</v>
      </c>
      <c r="Z963" s="10" t="s">
        <v>604</v>
      </c>
      <c r="AA963" s="10" t="s">
        <v>4609</v>
      </c>
      <c r="AB963" s="14" t="s">
        <v>1391</v>
      </c>
    </row>
    <row r="964" spans="1:28" s="14" customFormat="1" ht="13" x14ac:dyDescent="0.35">
      <c r="A964" s="10">
        <v>48770801</v>
      </c>
      <c r="B964" s="10">
        <v>801</v>
      </c>
      <c r="C964" s="11" t="s">
        <v>4610</v>
      </c>
      <c r="D964" s="11"/>
      <c r="E964" s="11"/>
      <c r="F964" s="11" t="s">
        <v>46</v>
      </c>
      <c r="G964" s="10" t="s">
        <v>79</v>
      </c>
      <c r="H964" s="41" t="s">
        <v>79</v>
      </c>
      <c r="I964" s="41">
        <v>0</v>
      </c>
      <c r="J964" s="10" t="s">
        <v>65</v>
      </c>
      <c r="K964" s="10" t="s">
        <v>66</v>
      </c>
      <c r="L964" s="10" t="s">
        <v>67</v>
      </c>
      <c r="M964" s="13" t="s">
        <v>2577</v>
      </c>
      <c r="N964" s="10" t="s">
        <v>53</v>
      </c>
      <c r="O964" s="134"/>
      <c r="P964" s="15" t="s">
        <v>2577</v>
      </c>
      <c r="Q964" s="11"/>
      <c r="R964" s="10"/>
      <c r="S964" s="10" t="s">
        <v>536</v>
      </c>
      <c r="T964" s="10" t="s">
        <v>536</v>
      </c>
      <c r="U964" s="10" t="s">
        <v>2580</v>
      </c>
      <c r="V964" s="10">
        <v>2710193200</v>
      </c>
      <c r="W964" s="10" t="s">
        <v>44</v>
      </c>
      <c r="X964" s="10" t="s">
        <v>604</v>
      </c>
      <c r="Y964" s="10" t="s">
        <v>604</v>
      </c>
      <c r="Z964" s="10" t="s">
        <v>604</v>
      </c>
      <c r="AA964" s="10" t="s">
        <v>2581</v>
      </c>
      <c r="AB964" s="14" t="s">
        <v>1391</v>
      </c>
    </row>
    <row r="965" spans="1:28" s="14" customFormat="1" ht="13" x14ac:dyDescent="0.35">
      <c r="A965" s="10">
        <v>48770803</v>
      </c>
      <c r="B965" s="10">
        <v>803</v>
      </c>
      <c r="C965" s="11" t="s">
        <v>4611</v>
      </c>
      <c r="D965" s="11"/>
      <c r="E965" s="11"/>
      <c r="F965" s="11" t="s">
        <v>46</v>
      </c>
      <c r="G965" s="10" t="s">
        <v>1837</v>
      </c>
      <c r="H965" s="41" t="s">
        <v>48</v>
      </c>
      <c r="I965" s="41">
        <v>0</v>
      </c>
      <c r="J965" s="10" t="s">
        <v>65</v>
      </c>
      <c r="K965" s="10" t="s">
        <v>66</v>
      </c>
      <c r="L965" s="10" t="s">
        <v>67</v>
      </c>
      <c r="M965" s="13" t="s">
        <v>2577</v>
      </c>
      <c r="N965" s="10" t="s">
        <v>53</v>
      </c>
      <c r="O965" s="134"/>
      <c r="P965" s="15" t="s">
        <v>2577</v>
      </c>
      <c r="Q965" s="11"/>
      <c r="R965" s="10"/>
      <c r="S965" s="10">
        <v>45273809</v>
      </c>
      <c r="T965" s="10" t="s">
        <v>1458</v>
      </c>
      <c r="U965" s="10" t="s">
        <v>2594</v>
      </c>
      <c r="V965" s="10">
        <v>2710193200</v>
      </c>
      <c r="W965" s="10" t="s">
        <v>604</v>
      </c>
      <c r="X965" s="10" t="s">
        <v>4608</v>
      </c>
      <c r="Y965" s="10" t="s">
        <v>604</v>
      </c>
      <c r="Z965" s="10" t="s">
        <v>604</v>
      </c>
      <c r="AA965" s="10" t="s">
        <v>4609</v>
      </c>
      <c r="AB965" s="14" t="s">
        <v>1391</v>
      </c>
    </row>
    <row r="966" spans="1:28" s="14" customFormat="1" ht="13" x14ac:dyDescent="0.35">
      <c r="A966" s="10">
        <v>48770870</v>
      </c>
      <c r="B966" s="10">
        <v>870</v>
      </c>
      <c r="C966" s="11" t="s">
        <v>4612</v>
      </c>
      <c r="D966" s="11"/>
      <c r="E966" s="11"/>
      <c r="F966" s="11" t="s">
        <v>46</v>
      </c>
      <c r="G966" s="10" t="s">
        <v>151</v>
      </c>
      <c r="H966" s="41" t="s">
        <v>86</v>
      </c>
      <c r="I966" s="41">
        <v>0</v>
      </c>
      <c r="J966" s="10" t="s">
        <v>65</v>
      </c>
      <c r="K966" s="10" t="s">
        <v>66</v>
      </c>
      <c r="L966" s="10" t="s">
        <v>67</v>
      </c>
      <c r="M966" s="13" t="s">
        <v>2577</v>
      </c>
      <c r="N966" s="10" t="s">
        <v>53</v>
      </c>
      <c r="O966" s="134"/>
      <c r="P966" s="15" t="s">
        <v>2577</v>
      </c>
      <c r="Q966" s="11"/>
      <c r="R966" s="10"/>
      <c r="S966" s="10" t="s">
        <v>536</v>
      </c>
      <c r="T966" s="10" t="s">
        <v>536</v>
      </c>
      <c r="U966" s="10" t="s">
        <v>2580</v>
      </c>
      <c r="V966" s="10" t="s">
        <v>604</v>
      </c>
      <c r="W966" s="10" t="s">
        <v>604</v>
      </c>
      <c r="X966" s="10" t="s">
        <v>604</v>
      </c>
      <c r="Y966" s="10" t="s">
        <v>604</v>
      </c>
      <c r="Z966" s="10" t="s">
        <v>604</v>
      </c>
      <c r="AA966" s="10" t="s">
        <v>2581</v>
      </c>
      <c r="AB966" s="14" t="s">
        <v>1391</v>
      </c>
    </row>
    <row r="967" spans="1:28" s="14" customFormat="1" ht="13" x14ac:dyDescent="0.35">
      <c r="A967" s="10">
        <v>48770966</v>
      </c>
      <c r="B967" s="10">
        <v>966</v>
      </c>
      <c r="C967" s="11" t="s">
        <v>4613</v>
      </c>
      <c r="D967" s="11"/>
      <c r="E967" s="11"/>
      <c r="F967" s="11" t="s">
        <v>46</v>
      </c>
      <c r="G967" s="10" t="s">
        <v>151</v>
      </c>
      <c r="H967" s="41" t="s">
        <v>86</v>
      </c>
      <c r="I967" s="41">
        <v>0</v>
      </c>
      <c r="J967" s="10" t="s">
        <v>65</v>
      </c>
      <c r="K967" s="10" t="s">
        <v>66</v>
      </c>
      <c r="L967" s="10" t="s">
        <v>67</v>
      </c>
      <c r="M967" s="13" t="s">
        <v>2577</v>
      </c>
      <c r="N967" s="10" t="s">
        <v>53</v>
      </c>
      <c r="O967" s="134"/>
      <c r="P967" s="15" t="s">
        <v>2577</v>
      </c>
      <c r="Q967" s="11"/>
      <c r="R967" s="10"/>
      <c r="S967" s="10">
        <v>45273966</v>
      </c>
      <c r="T967" s="10" t="s">
        <v>4614</v>
      </c>
      <c r="U967" s="10" t="s">
        <v>2594</v>
      </c>
      <c r="V967" s="10">
        <v>2710193200</v>
      </c>
      <c r="W967" s="10" t="s">
        <v>604</v>
      </c>
      <c r="X967" s="10" t="s">
        <v>4608</v>
      </c>
      <c r="Y967" s="10" t="s">
        <v>604</v>
      </c>
      <c r="Z967" s="10" t="s">
        <v>604</v>
      </c>
      <c r="AA967" s="10" t="s">
        <v>4609</v>
      </c>
      <c r="AB967" s="14" t="s">
        <v>1391</v>
      </c>
    </row>
    <row r="968" spans="1:28" s="14" customFormat="1" ht="13" x14ac:dyDescent="0.35">
      <c r="A968" s="10">
        <v>44460849</v>
      </c>
      <c r="B968" s="10">
        <v>849</v>
      </c>
      <c r="C968" s="11" t="s">
        <v>4615</v>
      </c>
      <c r="D968" s="11"/>
      <c r="E968" s="11"/>
      <c r="F968" s="11" t="s">
        <v>46</v>
      </c>
      <c r="G968" s="10" t="s">
        <v>47</v>
      </c>
      <c r="H968" s="41" t="s">
        <v>48</v>
      </c>
      <c r="I968" s="41">
        <v>0</v>
      </c>
      <c r="J968" s="10" t="s">
        <v>65</v>
      </c>
      <c r="K968" s="10" t="s">
        <v>51</v>
      </c>
      <c r="L968" s="10" t="s">
        <v>67</v>
      </c>
      <c r="M968" s="13" t="s">
        <v>2577</v>
      </c>
      <c r="N968" s="10" t="s">
        <v>92</v>
      </c>
      <c r="O968" s="134"/>
      <c r="P968" s="15" t="s">
        <v>2577</v>
      </c>
      <c r="Q968" s="11"/>
      <c r="R968" s="10"/>
      <c r="S968" s="10" t="s">
        <v>3629</v>
      </c>
      <c r="T968" s="10" t="s">
        <v>3629</v>
      </c>
      <c r="U968" s="10" t="s">
        <v>2580</v>
      </c>
      <c r="V968" s="10">
        <v>2710193200</v>
      </c>
      <c r="W968" s="10" t="s">
        <v>2582</v>
      </c>
      <c r="X968" s="10" t="s">
        <v>4616</v>
      </c>
      <c r="Y968" s="10" t="s">
        <v>604</v>
      </c>
      <c r="Z968" s="10" t="s">
        <v>604</v>
      </c>
      <c r="AA968" s="10" t="s">
        <v>4617</v>
      </c>
      <c r="AB968" s="14" t="s">
        <v>1391</v>
      </c>
    </row>
    <row r="969" spans="1:28" s="14" customFormat="1" ht="13" x14ac:dyDescent="0.35">
      <c r="A969" s="10">
        <v>48711860</v>
      </c>
      <c r="B969" s="10">
        <v>860</v>
      </c>
      <c r="C969" s="11" t="s">
        <v>4618</v>
      </c>
      <c r="D969" s="11"/>
      <c r="E969" s="11"/>
      <c r="F969" s="11" t="s">
        <v>46</v>
      </c>
      <c r="G969" s="10" t="s">
        <v>3852</v>
      </c>
      <c r="H969" s="41" t="s">
        <v>140</v>
      </c>
      <c r="I969" s="41">
        <v>0</v>
      </c>
      <c r="J969" s="10" t="s">
        <v>65</v>
      </c>
      <c r="K969" s="10" t="s">
        <v>51</v>
      </c>
      <c r="L969" s="10" t="s">
        <v>67</v>
      </c>
      <c r="M969" s="13" t="s">
        <v>2577</v>
      </c>
      <c r="N969" s="10" t="s">
        <v>604</v>
      </c>
      <c r="O969" s="134"/>
      <c r="P969" s="15" t="s">
        <v>2577</v>
      </c>
      <c r="Q969" s="11"/>
      <c r="R969" s="10"/>
      <c r="S969" s="10">
        <v>45254860</v>
      </c>
      <c r="T969" s="10" t="s">
        <v>4619</v>
      </c>
      <c r="U969" s="10" t="s">
        <v>2594</v>
      </c>
      <c r="V969" s="10">
        <v>3403990000</v>
      </c>
      <c r="W969" s="10" t="s">
        <v>2582</v>
      </c>
      <c r="X969" s="10" t="s">
        <v>4620</v>
      </c>
      <c r="Y969" s="10" t="s">
        <v>604</v>
      </c>
      <c r="Z969" s="10" t="s">
        <v>604</v>
      </c>
      <c r="AA969" s="10" t="s">
        <v>4621</v>
      </c>
      <c r="AB969" s="14" t="s">
        <v>1391</v>
      </c>
    </row>
    <row r="970" spans="1:28" s="14" customFormat="1" ht="13" x14ac:dyDescent="0.35">
      <c r="A970" s="10">
        <v>48731860</v>
      </c>
      <c r="B970" s="10">
        <v>860</v>
      </c>
      <c r="C970" s="11" t="s">
        <v>4622</v>
      </c>
      <c r="D970" s="11"/>
      <c r="E970" s="11"/>
      <c r="F970" s="11" t="s">
        <v>46</v>
      </c>
      <c r="G970" s="10" t="s">
        <v>3852</v>
      </c>
      <c r="H970" s="41" t="s">
        <v>140</v>
      </c>
      <c r="I970" s="41">
        <v>0</v>
      </c>
      <c r="J970" s="10" t="s">
        <v>65</v>
      </c>
      <c r="K970" s="10" t="s">
        <v>51</v>
      </c>
      <c r="L970" s="10" t="s">
        <v>67</v>
      </c>
      <c r="M970" s="13" t="s">
        <v>2577</v>
      </c>
      <c r="N970" s="10" t="s">
        <v>604</v>
      </c>
      <c r="O970" s="134"/>
      <c r="P970" s="15" t="s">
        <v>2577</v>
      </c>
      <c r="Q970" s="11"/>
      <c r="R970" s="10"/>
      <c r="S970" s="10">
        <v>45255860</v>
      </c>
      <c r="T970" s="10" t="s">
        <v>4623</v>
      </c>
      <c r="U970" s="10" t="s">
        <v>2594</v>
      </c>
      <c r="V970" s="10" t="s">
        <v>604</v>
      </c>
      <c r="W970" s="10" t="s">
        <v>2582</v>
      </c>
      <c r="X970" s="10" t="s">
        <v>4624</v>
      </c>
      <c r="Y970" s="10" t="s">
        <v>604</v>
      </c>
      <c r="Z970" s="10" t="s">
        <v>604</v>
      </c>
      <c r="AA970" s="10" t="s">
        <v>4625</v>
      </c>
      <c r="AB970" s="14" t="s">
        <v>1391</v>
      </c>
    </row>
    <row r="971" spans="1:28" s="14" customFormat="1" ht="13" x14ac:dyDescent="0.35">
      <c r="A971" s="10">
        <v>48220860</v>
      </c>
      <c r="B971" s="10">
        <v>860</v>
      </c>
      <c r="C971" s="11" t="s">
        <v>4626</v>
      </c>
      <c r="D971" s="11"/>
      <c r="E971" s="11"/>
      <c r="F971" s="11" t="s">
        <v>46</v>
      </c>
      <c r="G971" s="10" t="s">
        <v>3852</v>
      </c>
      <c r="H971" s="41" t="s">
        <v>140</v>
      </c>
      <c r="I971" s="41">
        <v>0</v>
      </c>
      <c r="J971" s="10" t="s">
        <v>65</v>
      </c>
      <c r="K971" s="10" t="s">
        <v>51</v>
      </c>
      <c r="L971" s="10" t="s">
        <v>67</v>
      </c>
      <c r="M971" s="13" t="s">
        <v>2577</v>
      </c>
      <c r="N971" s="10" t="s">
        <v>53</v>
      </c>
      <c r="O971" s="134"/>
      <c r="P971" s="15" t="s">
        <v>2577</v>
      </c>
      <c r="Q971" s="11"/>
      <c r="R971" s="10"/>
      <c r="S971" s="10">
        <v>45253860</v>
      </c>
      <c r="T971" s="10" t="s">
        <v>4627</v>
      </c>
      <c r="U971" s="10" t="s">
        <v>2594</v>
      </c>
      <c r="V971" s="10">
        <v>3403990000</v>
      </c>
      <c r="W971" s="10" t="s">
        <v>2582</v>
      </c>
      <c r="X971" s="10" t="s">
        <v>4628</v>
      </c>
      <c r="Y971" s="10" t="s">
        <v>604</v>
      </c>
      <c r="Z971" s="10" t="s">
        <v>604</v>
      </c>
      <c r="AA971" s="10" t="s">
        <v>4629</v>
      </c>
      <c r="AB971" s="14" t="s">
        <v>1391</v>
      </c>
    </row>
    <row r="972" spans="1:28" s="14" customFormat="1" ht="13" x14ac:dyDescent="0.35">
      <c r="A972" s="10">
        <v>45271801</v>
      </c>
      <c r="B972" s="10">
        <v>801</v>
      </c>
      <c r="C972" s="11" t="s">
        <v>4630</v>
      </c>
      <c r="D972" s="11"/>
      <c r="E972" s="11"/>
      <c r="F972" s="11" t="s">
        <v>46</v>
      </c>
      <c r="G972" s="10" t="s">
        <v>79</v>
      </c>
      <c r="H972" s="41" t="s">
        <v>79</v>
      </c>
      <c r="I972" s="41">
        <v>0</v>
      </c>
      <c r="J972" s="10" t="s">
        <v>65</v>
      </c>
      <c r="K972" s="10" t="s">
        <v>66</v>
      </c>
      <c r="L972" s="10" t="s">
        <v>52</v>
      </c>
      <c r="M972" s="13" t="s">
        <v>2577</v>
      </c>
      <c r="N972" s="10" t="s">
        <v>53</v>
      </c>
      <c r="O972" s="134"/>
      <c r="P972" s="15" t="s">
        <v>2577</v>
      </c>
      <c r="Q972" s="11"/>
      <c r="R972" s="10"/>
      <c r="S972" s="10" t="s">
        <v>536</v>
      </c>
      <c r="T972" s="10" t="s">
        <v>536</v>
      </c>
      <c r="U972" s="10" t="s">
        <v>2580</v>
      </c>
      <c r="V972" s="10">
        <v>2710193200</v>
      </c>
      <c r="W972" s="10" t="s">
        <v>44</v>
      </c>
      <c r="X972" s="10" t="s">
        <v>4631</v>
      </c>
      <c r="Y972" s="10" t="s">
        <v>391</v>
      </c>
      <c r="Z972" s="10" t="s">
        <v>392</v>
      </c>
      <c r="AA972" s="10" t="s">
        <v>4632</v>
      </c>
      <c r="AB972" s="14" t="s">
        <v>1391</v>
      </c>
    </row>
    <row r="973" spans="1:28" s="14" customFormat="1" ht="13" x14ac:dyDescent="0.35">
      <c r="A973" s="10">
        <v>45658966</v>
      </c>
      <c r="B973" s="10">
        <v>966</v>
      </c>
      <c r="C973" s="11" t="s">
        <v>4577</v>
      </c>
      <c r="D973" s="11"/>
      <c r="E973" s="11"/>
      <c r="F973" s="11" t="s">
        <v>46</v>
      </c>
      <c r="G973" s="10" t="s">
        <v>151</v>
      </c>
      <c r="H973" s="41" t="s">
        <v>86</v>
      </c>
      <c r="I973" s="41">
        <v>0</v>
      </c>
      <c r="J973" s="10" t="s">
        <v>65</v>
      </c>
      <c r="K973" s="10" t="s">
        <v>66</v>
      </c>
      <c r="L973" s="10" t="s">
        <v>52</v>
      </c>
      <c r="M973" s="13" t="s">
        <v>2577</v>
      </c>
      <c r="N973" s="10" t="s">
        <v>53</v>
      </c>
      <c r="O973" s="134"/>
      <c r="P973" s="15" t="s">
        <v>2577</v>
      </c>
      <c r="Q973" s="11"/>
      <c r="R973" s="10"/>
      <c r="S973" s="10">
        <v>45658967</v>
      </c>
      <c r="T973" s="10" t="s">
        <v>4577</v>
      </c>
      <c r="U973" s="10" t="s">
        <v>2594</v>
      </c>
      <c r="V973" s="10">
        <v>2710193200</v>
      </c>
      <c r="W973" s="10" t="s">
        <v>604</v>
      </c>
      <c r="X973" s="10" t="s">
        <v>4633</v>
      </c>
      <c r="Y973" s="10" t="s">
        <v>87</v>
      </c>
      <c r="Z973" s="10" t="s">
        <v>88</v>
      </c>
      <c r="AA973" s="10" t="s">
        <v>1409</v>
      </c>
      <c r="AB973" s="14" t="s">
        <v>1391</v>
      </c>
    </row>
    <row r="974" spans="1:28" s="14" customFormat="1" ht="13" x14ac:dyDescent="0.35">
      <c r="A974" s="10">
        <v>45659966</v>
      </c>
      <c r="B974" s="10">
        <v>966</v>
      </c>
      <c r="C974" s="11" t="s">
        <v>4588</v>
      </c>
      <c r="D974" s="11"/>
      <c r="E974" s="11"/>
      <c r="F974" s="11" t="s">
        <v>46</v>
      </c>
      <c r="G974" s="10" t="s">
        <v>151</v>
      </c>
      <c r="H974" s="41" t="s">
        <v>86</v>
      </c>
      <c r="I974" s="41">
        <v>0</v>
      </c>
      <c r="J974" s="10" t="s">
        <v>65</v>
      </c>
      <c r="K974" s="10" t="s">
        <v>66</v>
      </c>
      <c r="L974" s="10" t="s">
        <v>52</v>
      </c>
      <c r="M974" s="13" t="s">
        <v>2577</v>
      </c>
      <c r="N974" s="10" t="s">
        <v>53</v>
      </c>
      <c r="O974" s="134"/>
      <c r="P974" s="15" t="s">
        <v>2577</v>
      </c>
      <c r="Q974" s="11"/>
      <c r="R974" s="10"/>
      <c r="S974" s="10">
        <v>45659967</v>
      </c>
      <c r="T974" s="10" t="s">
        <v>4634</v>
      </c>
      <c r="U974" s="10" t="s">
        <v>2594</v>
      </c>
      <c r="V974" s="10">
        <v>2710193200</v>
      </c>
      <c r="W974" s="10" t="s">
        <v>604</v>
      </c>
      <c r="X974" s="10" t="s">
        <v>1413</v>
      </c>
      <c r="Y974" s="10" t="s">
        <v>87</v>
      </c>
      <c r="Z974" s="10" t="s">
        <v>88</v>
      </c>
      <c r="AA974" s="10" t="s">
        <v>4635</v>
      </c>
      <c r="AB974" s="14" t="s">
        <v>1391</v>
      </c>
    </row>
    <row r="975" spans="1:28" s="14" customFormat="1" ht="13" x14ac:dyDescent="0.35">
      <c r="A975" s="10">
        <v>45660966</v>
      </c>
      <c r="B975" s="10">
        <v>966</v>
      </c>
      <c r="C975" s="11" t="s">
        <v>4596</v>
      </c>
      <c r="D975" s="11"/>
      <c r="E975" s="11"/>
      <c r="F975" s="11" t="s">
        <v>46</v>
      </c>
      <c r="G975" s="10" t="s">
        <v>151</v>
      </c>
      <c r="H975" s="41" t="s">
        <v>86</v>
      </c>
      <c r="I975" s="41">
        <v>0</v>
      </c>
      <c r="J975" s="10" t="s">
        <v>65</v>
      </c>
      <c r="K975" s="10" t="s">
        <v>66</v>
      </c>
      <c r="L975" s="10" t="s">
        <v>52</v>
      </c>
      <c r="M975" s="13" t="s">
        <v>2577</v>
      </c>
      <c r="N975" s="10" t="s">
        <v>53</v>
      </c>
      <c r="O975" s="134"/>
      <c r="P975" s="15" t="s">
        <v>2577</v>
      </c>
      <c r="Q975" s="11"/>
      <c r="R975" s="10"/>
      <c r="S975" s="10">
        <v>45660967</v>
      </c>
      <c r="T975" s="10" t="s">
        <v>1439</v>
      </c>
      <c r="U975" s="10" t="s">
        <v>2594</v>
      </c>
      <c r="V975" s="10">
        <v>2710193200</v>
      </c>
      <c r="W975" s="10" t="s">
        <v>604</v>
      </c>
      <c r="X975" s="10" t="s">
        <v>1428</v>
      </c>
      <c r="Y975" s="10" t="s">
        <v>87</v>
      </c>
      <c r="Z975" s="10" t="s">
        <v>88</v>
      </c>
      <c r="AA975" s="10" t="s">
        <v>1441</v>
      </c>
      <c r="AB975" s="14" t="s">
        <v>1391</v>
      </c>
    </row>
    <row r="976" spans="1:28" s="14" customFormat="1" ht="13" x14ac:dyDescent="0.35">
      <c r="A976" s="10">
        <v>45661966</v>
      </c>
      <c r="B976" s="10">
        <v>966</v>
      </c>
      <c r="C976" s="11" t="s">
        <v>4606</v>
      </c>
      <c r="D976" s="11"/>
      <c r="E976" s="11"/>
      <c r="F976" s="11" t="s">
        <v>46</v>
      </c>
      <c r="G976" s="10" t="s">
        <v>151</v>
      </c>
      <c r="H976" s="41" t="s">
        <v>86</v>
      </c>
      <c r="I976" s="41">
        <v>0</v>
      </c>
      <c r="J976" s="10" t="s">
        <v>65</v>
      </c>
      <c r="K976" s="10" t="s">
        <v>66</v>
      </c>
      <c r="L976" s="10" t="s">
        <v>52</v>
      </c>
      <c r="M976" s="13" t="s">
        <v>2577</v>
      </c>
      <c r="N976" s="10" t="s">
        <v>53</v>
      </c>
      <c r="O976" s="134"/>
      <c r="P976" s="15" t="s">
        <v>2577</v>
      </c>
      <c r="Q976" s="11"/>
      <c r="R976" s="10"/>
      <c r="S976" s="10">
        <v>45661967</v>
      </c>
      <c r="T976" s="10" t="s">
        <v>4606</v>
      </c>
      <c r="U976" s="10" t="s">
        <v>2594</v>
      </c>
      <c r="V976" s="10">
        <v>2710193200</v>
      </c>
      <c r="W976" s="10" t="s">
        <v>604</v>
      </c>
      <c r="X976" s="10" t="s">
        <v>4636</v>
      </c>
      <c r="Y976" s="10" t="s">
        <v>87</v>
      </c>
      <c r="Z976" s="10" t="s">
        <v>88</v>
      </c>
      <c r="AA976" s="10" t="s">
        <v>4637</v>
      </c>
      <c r="AB976" s="14" t="s">
        <v>1391</v>
      </c>
    </row>
    <row r="977" spans="1:28" s="14" customFormat="1" ht="13" x14ac:dyDescent="0.35">
      <c r="A977" s="10">
        <v>45661967</v>
      </c>
      <c r="B977" s="10">
        <v>967</v>
      </c>
      <c r="C977" s="11" t="s">
        <v>4606</v>
      </c>
      <c r="D977" s="11"/>
      <c r="E977" s="11"/>
      <c r="F977" s="11" t="s">
        <v>46</v>
      </c>
      <c r="G977" s="10" t="s">
        <v>151</v>
      </c>
      <c r="H977" s="41" t="s">
        <v>86</v>
      </c>
      <c r="I977" s="41">
        <v>0</v>
      </c>
      <c r="J977" s="10" t="s">
        <v>65</v>
      </c>
      <c r="K977" s="10" t="s">
        <v>66</v>
      </c>
      <c r="L977" s="10" t="s">
        <v>52</v>
      </c>
      <c r="M977" s="13" t="s">
        <v>2577</v>
      </c>
      <c r="N977" s="10" t="s">
        <v>53</v>
      </c>
      <c r="O977" s="134"/>
      <c r="P977" s="15" t="s">
        <v>2577</v>
      </c>
      <c r="Q977" s="11"/>
      <c r="R977" s="10"/>
      <c r="S977" s="10" t="s">
        <v>536</v>
      </c>
      <c r="T977" s="10" t="s">
        <v>536</v>
      </c>
      <c r="U977" s="10" t="s">
        <v>2580</v>
      </c>
      <c r="V977" s="10">
        <v>2710193200</v>
      </c>
      <c r="W977" s="10" t="s">
        <v>604</v>
      </c>
      <c r="X977" s="10" t="s">
        <v>4636</v>
      </c>
      <c r="Y977" s="10" t="s">
        <v>87</v>
      </c>
      <c r="Z977" s="10" t="s">
        <v>88</v>
      </c>
      <c r="AA977" s="10" t="s">
        <v>4637</v>
      </c>
      <c r="AB977" s="14" t="s">
        <v>1391</v>
      </c>
    </row>
    <row r="978" spans="1:28" s="14" customFormat="1" ht="13" x14ac:dyDescent="0.35">
      <c r="A978" s="10">
        <v>45273966</v>
      </c>
      <c r="B978" s="10">
        <v>966</v>
      </c>
      <c r="C978" s="11" t="s">
        <v>4614</v>
      </c>
      <c r="D978" s="11"/>
      <c r="E978" s="11"/>
      <c r="F978" s="11" t="s">
        <v>46</v>
      </c>
      <c r="G978" s="10" t="s">
        <v>151</v>
      </c>
      <c r="H978" s="41" t="s">
        <v>86</v>
      </c>
      <c r="I978" s="41">
        <v>0</v>
      </c>
      <c r="J978" s="10" t="s">
        <v>65</v>
      </c>
      <c r="K978" s="10" t="s">
        <v>66</v>
      </c>
      <c r="L978" s="10" t="s">
        <v>52</v>
      </c>
      <c r="M978" s="13" t="s">
        <v>2577</v>
      </c>
      <c r="N978" s="10" t="s">
        <v>53</v>
      </c>
      <c r="O978" s="134"/>
      <c r="P978" s="15" t="s">
        <v>2577</v>
      </c>
      <c r="Q978" s="11"/>
      <c r="R978" s="10"/>
      <c r="S978" s="10">
        <v>45273967</v>
      </c>
      <c r="T978" s="10" t="s">
        <v>4638</v>
      </c>
      <c r="U978" s="10" t="s">
        <v>2594</v>
      </c>
      <c r="V978" s="10">
        <v>2710193200</v>
      </c>
      <c r="W978" s="10" t="s">
        <v>604</v>
      </c>
      <c r="X978" s="10" t="s">
        <v>4639</v>
      </c>
      <c r="Y978" s="10" t="s">
        <v>87</v>
      </c>
      <c r="Z978" s="10" t="s">
        <v>88</v>
      </c>
      <c r="AA978" s="10" t="s">
        <v>4640</v>
      </c>
      <c r="AB978" s="14" t="s">
        <v>1391</v>
      </c>
    </row>
    <row r="979" spans="1:28" s="14" customFormat="1" ht="13" x14ac:dyDescent="0.35">
      <c r="A979" s="10">
        <v>43649803</v>
      </c>
      <c r="B979" s="10">
        <v>803</v>
      </c>
      <c r="C979" s="11" t="s">
        <v>4641</v>
      </c>
      <c r="D979" s="11"/>
      <c r="E979" s="11"/>
      <c r="F979" s="11" t="s">
        <v>46</v>
      </c>
      <c r="G979" s="10" t="s">
        <v>1837</v>
      </c>
      <c r="H979" s="41" t="s">
        <v>48</v>
      </c>
      <c r="I979" s="41"/>
      <c r="J979" s="10"/>
      <c r="K979" s="10" t="s">
        <v>604</v>
      </c>
      <c r="L979" s="10" t="s">
        <v>67</v>
      </c>
      <c r="M979" s="13" t="s">
        <v>2577</v>
      </c>
      <c r="N979" s="10" t="s">
        <v>604</v>
      </c>
      <c r="O979" s="134"/>
      <c r="P979" s="15" t="s">
        <v>2577</v>
      </c>
      <c r="Q979" s="11"/>
      <c r="R979" s="10"/>
      <c r="S979" s="10" t="s">
        <v>536</v>
      </c>
      <c r="T979" s="10" t="s">
        <v>536</v>
      </c>
      <c r="U979" s="10" t="s">
        <v>2580</v>
      </c>
      <c r="V979" s="10" t="s">
        <v>604</v>
      </c>
      <c r="W979" s="10" t="s">
        <v>604</v>
      </c>
      <c r="X979" s="10" t="s">
        <v>604</v>
      </c>
      <c r="Y979" s="10" t="s">
        <v>604</v>
      </c>
      <c r="Z979" s="10" t="s">
        <v>604</v>
      </c>
      <c r="AA979" s="10" t="s">
        <v>2581</v>
      </c>
    </row>
    <row r="980" spans="1:28" s="14" customFormat="1" ht="13" x14ac:dyDescent="0.35">
      <c r="A980" s="10">
        <v>43514801</v>
      </c>
      <c r="B980" s="10">
        <v>801</v>
      </c>
      <c r="C980" s="11" t="s">
        <v>4642</v>
      </c>
      <c r="D980" s="11"/>
      <c r="E980" s="11"/>
      <c r="F980" s="11" t="s">
        <v>46</v>
      </c>
      <c r="G980" s="10" t="s">
        <v>79</v>
      </c>
      <c r="H980" s="41" t="s">
        <v>79</v>
      </c>
      <c r="I980" s="41"/>
      <c r="J980" s="10"/>
      <c r="K980" s="10" t="s">
        <v>66</v>
      </c>
      <c r="L980" s="10" t="s">
        <v>67</v>
      </c>
      <c r="M980" s="13" t="s">
        <v>2577</v>
      </c>
      <c r="N980" s="10" t="s">
        <v>53</v>
      </c>
      <c r="O980" s="134"/>
      <c r="P980" s="15" t="s">
        <v>2577</v>
      </c>
      <c r="Q980" s="11"/>
      <c r="R980" s="10"/>
      <c r="S980" s="10" t="s">
        <v>536</v>
      </c>
      <c r="T980" s="10" t="s">
        <v>536</v>
      </c>
      <c r="U980" s="10" t="s">
        <v>2580</v>
      </c>
      <c r="V980" s="10">
        <v>2710193200</v>
      </c>
      <c r="W980" s="10" t="s">
        <v>44</v>
      </c>
      <c r="X980" s="10" t="s">
        <v>4643</v>
      </c>
      <c r="Y980" s="10" t="s">
        <v>604</v>
      </c>
      <c r="Z980" s="10" t="s">
        <v>604</v>
      </c>
      <c r="AA980" s="10" t="s">
        <v>4644</v>
      </c>
    </row>
    <row r="981" spans="1:28" s="14" customFormat="1" ht="13" x14ac:dyDescent="0.35">
      <c r="A981" s="10">
        <v>51070807</v>
      </c>
      <c r="B981" s="10">
        <v>807</v>
      </c>
      <c r="C981" s="11" t="s">
        <v>4645</v>
      </c>
      <c r="D981" s="11"/>
      <c r="E981" s="11"/>
      <c r="F981" s="11" t="s">
        <v>46</v>
      </c>
      <c r="G981" s="10" t="s">
        <v>669</v>
      </c>
      <c r="H981" s="41" t="s">
        <v>140</v>
      </c>
      <c r="I981" s="41"/>
      <c r="J981" s="10"/>
      <c r="K981" s="10" t="s">
        <v>51</v>
      </c>
      <c r="L981" s="10" t="s">
        <v>67</v>
      </c>
      <c r="M981" s="13" t="s">
        <v>2577</v>
      </c>
      <c r="N981" s="10" t="s">
        <v>604</v>
      </c>
      <c r="O981" s="134"/>
      <c r="P981" s="15" t="s">
        <v>2577</v>
      </c>
      <c r="Q981" s="11"/>
      <c r="R981" s="10"/>
      <c r="S981" s="10" t="s">
        <v>536</v>
      </c>
      <c r="T981" s="10" t="s">
        <v>536</v>
      </c>
      <c r="U981" s="10" t="s">
        <v>2580</v>
      </c>
      <c r="V981" s="10" t="s">
        <v>604</v>
      </c>
      <c r="W981" s="10" t="s">
        <v>2582</v>
      </c>
      <c r="X981" s="10" t="s">
        <v>604</v>
      </c>
      <c r="Y981" s="10" t="s">
        <v>604</v>
      </c>
      <c r="Z981" s="10" t="s">
        <v>604</v>
      </c>
      <c r="AA981" s="10" t="s">
        <v>2581</v>
      </c>
    </row>
    <row r="982" spans="1:28" s="14" customFormat="1" ht="13" x14ac:dyDescent="0.35">
      <c r="A982" s="10">
        <v>51071807</v>
      </c>
      <c r="B982" s="10">
        <v>807</v>
      </c>
      <c r="C982" s="11" t="s">
        <v>4646</v>
      </c>
      <c r="D982" s="11"/>
      <c r="E982" s="11"/>
      <c r="F982" s="11" t="s">
        <v>46</v>
      </c>
      <c r="G982" s="10" t="s">
        <v>669</v>
      </c>
      <c r="H982" s="41" t="s">
        <v>140</v>
      </c>
      <c r="I982" s="41"/>
      <c r="J982" s="10"/>
      <c r="K982" s="10" t="s">
        <v>51</v>
      </c>
      <c r="L982" s="10" t="s">
        <v>67</v>
      </c>
      <c r="M982" s="13" t="s">
        <v>2577</v>
      </c>
      <c r="N982" s="10" t="s">
        <v>604</v>
      </c>
      <c r="O982" s="134"/>
      <c r="P982" s="15" t="s">
        <v>2577</v>
      </c>
      <c r="Q982" s="11"/>
      <c r="R982" s="10"/>
      <c r="S982" s="10" t="s">
        <v>536</v>
      </c>
      <c r="T982" s="10" t="s">
        <v>536</v>
      </c>
      <c r="U982" s="10" t="s">
        <v>2580</v>
      </c>
      <c r="V982" s="10" t="s">
        <v>604</v>
      </c>
      <c r="W982" s="10" t="s">
        <v>2582</v>
      </c>
      <c r="X982" s="10" t="s">
        <v>604</v>
      </c>
      <c r="Y982" s="10" t="s">
        <v>604</v>
      </c>
      <c r="Z982" s="10" t="s">
        <v>604</v>
      </c>
      <c r="AA982" s="10" t="s">
        <v>2581</v>
      </c>
    </row>
    <row r="983" spans="1:28" s="14" customFormat="1" ht="13" x14ac:dyDescent="0.35">
      <c r="A983" s="10">
        <v>51072807</v>
      </c>
      <c r="B983" s="10">
        <v>807</v>
      </c>
      <c r="C983" s="11" t="s">
        <v>4647</v>
      </c>
      <c r="D983" s="11"/>
      <c r="E983" s="11"/>
      <c r="F983" s="11" t="s">
        <v>46</v>
      </c>
      <c r="G983" s="10" t="s">
        <v>669</v>
      </c>
      <c r="H983" s="41" t="s">
        <v>140</v>
      </c>
      <c r="I983" s="41"/>
      <c r="J983" s="10"/>
      <c r="K983" s="10" t="s">
        <v>51</v>
      </c>
      <c r="L983" s="10" t="s">
        <v>67</v>
      </c>
      <c r="M983" s="13" t="s">
        <v>2577</v>
      </c>
      <c r="N983" s="10" t="s">
        <v>604</v>
      </c>
      <c r="O983" s="134"/>
      <c r="P983" s="15" t="s">
        <v>2577</v>
      </c>
      <c r="Q983" s="11"/>
      <c r="R983" s="10"/>
      <c r="S983" s="10" t="s">
        <v>536</v>
      </c>
      <c r="T983" s="10" t="s">
        <v>536</v>
      </c>
      <c r="U983" s="10" t="s">
        <v>2580</v>
      </c>
      <c r="V983" s="10" t="s">
        <v>604</v>
      </c>
      <c r="W983" s="10" t="s">
        <v>2582</v>
      </c>
      <c r="X983" s="10" t="s">
        <v>604</v>
      </c>
      <c r="Y983" s="10" t="s">
        <v>604</v>
      </c>
      <c r="Z983" s="10" t="s">
        <v>604</v>
      </c>
      <c r="AA983" s="10" t="s">
        <v>2581</v>
      </c>
    </row>
    <row r="984" spans="1:28" s="14" customFormat="1" ht="13" x14ac:dyDescent="0.35">
      <c r="A984" s="10">
        <v>43513829</v>
      </c>
      <c r="B984" s="10">
        <v>829</v>
      </c>
      <c r="C984" s="11" t="s">
        <v>4648</v>
      </c>
      <c r="D984" s="11"/>
      <c r="E984" s="11"/>
      <c r="F984" s="11" t="s">
        <v>46</v>
      </c>
      <c r="G984" s="10" t="s">
        <v>3639</v>
      </c>
      <c r="H984" s="41" t="s">
        <v>140</v>
      </c>
      <c r="I984" s="41"/>
      <c r="J984" s="10"/>
      <c r="K984" s="10" t="s">
        <v>66</v>
      </c>
      <c r="L984" s="10" t="s">
        <v>67</v>
      </c>
      <c r="M984" s="13" t="s">
        <v>2577</v>
      </c>
      <c r="N984" s="10" t="s">
        <v>604</v>
      </c>
      <c r="O984" s="134"/>
      <c r="P984" s="15" t="s">
        <v>2577</v>
      </c>
      <c r="Q984" s="11"/>
      <c r="R984" s="10"/>
      <c r="S984" s="10" t="s">
        <v>536</v>
      </c>
      <c r="T984" s="10" t="s">
        <v>536</v>
      </c>
      <c r="U984" s="10" t="s">
        <v>2580</v>
      </c>
      <c r="V984" s="10">
        <v>2710199900</v>
      </c>
      <c r="W984" s="10" t="s">
        <v>604</v>
      </c>
      <c r="X984" s="10" t="s">
        <v>604</v>
      </c>
      <c r="Y984" s="10" t="s">
        <v>604</v>
      </c>
      <c r="Z984" s="10" t="s">
        <v>604</v>
      </c>
      <c r="AA984" s="10" t="s">
        <v>2581</v>
      </c>
    </row>
    <row r="985" spans="1:28" s="14" customFormat="1" ht="13" x14ac:dyDescent="0.35">
      <c r="A985" s="10">
        <v>44453966</v>
      </c>
      <c r="B985" s="10">
        <v>966</v>
      </c>
      <c r="C985" s="11" t="s">
        <v>4649</v>
      </c>
      <c r="D985" s="11"/>
      <c r="E985" s="11"/>
      <c r="F985" s="11" t="s">
        <v>46</v>
      </c>
      <c r="G985" s="10" t="s">
        <v>151</v>
      </c>
      <c r="H985" s="41" t="s">
        <v>86</v>
      </c>
      <c r="I985" s="41"/>
      <c r="J985" s="10"/>
      <c r="K985" s="10" t="s">
        <v>66</v>
      </c>
      <c r="L985" s="10" t="s">
        <v>67</v>
      </c>
      <c r="M985" s="13" t="s">
        <v>2577</v>
      </c>
      <c r="N985" s="10" t="s">
        <v>604</v>
      </c>
      <c r="O985" s="134"/>
      <c r="P985" s="15" t="s">
        <v>2577</v>
      </c>
      <c r="Q985" s="11"/>
      <c r="R985" s="10"/>
      <c r="S985" s="10" t="s">
        <v>536</v>
      </c>
      <c r="T985" s="10" t="s">
        <v>536</v>
      </c>
      <c r="U985" s="10" t="s">
        <v>2580</v>
      </c>
      <c r="V985" s="10">
        <v>2710199900</v>
      </c>
      <c r="W985" s="10" t="s">
        <v>604</v>
      </c>
      <c r="X985" s="10" t="s">
        <v>4650</v>
      </c>
      <c r="Y985" s="10" t="s">
        <v>604</v>
      </c>
      <c r="Z985" s="10" t="s">
        <v>604</v>
      </c>
      <c r="AA985" s="10" t="s">
        <v>4651</v>
      </c>
    </row>
    <row r="986" spans="1:28" s="14" customFormat="1" ht="13" x14ac:dyDescent="0.35">
      <c r="A986" s="10">
        <v>51077888</v>
      </c>
      <c r="B986" s="10">
        <v>888</v>
      </c>
      <c r="C986" s="11" t="s">
        <v>4652</v>
      </c>
      <c r="D986" s="11"/>
      <c r="E986" s="11"/>
      <c r="F986" s="11" t="s">
        <v>46</v>
      </c>
      <c r="G986" s="10" t="s">
        <v>431</v>
      </c>
      <c r="H986" s="41" t="s">
        <v>48</v>
      </c>
      <c r="I986" s="41" t="s">
        <v>145</v>
      </c>
      <c r="J986" s="10" t="s">
        <v>65</v>
      </c>
      <c r="K986" s="10" t="s">
        <v>66</v>
      </c>
      <c r="L986" s="10" t="s">
        <v>67</v>
      </c>
      <c r="M986" s="13" t="s">
        <v>2577</v>
      </c>
      <c r="N986" s="10" t="s">
        <v>53</v>
      </c>
      <c r="O986" s="134"/>
      <c r="P986" s="15" t="s">
        <v>2577</v>
      </c>
      <c r="Q986" s="11"/>
      <c r="R986" s="10"/>
      <c r="S986" s="10" t="s">
        <v>3629</v>
      </c>
      <c r="T986" s="10" t="s">
        <v>3629</v>
      </c>
      <c r="U986" s="10" t="s">
        <v>2580</v>
      </c>
      <c r="V986" s="10">
        <v>2710199900</v>
      </c>
      <c r="W986" s="10" t="s">
        <v>604</v>
      </c>
      <c r="X986" s="10" t="s">
        <v>4653</v>
      </c>
      <c r="Y986" s="10" t="s">
        <v>604</v>
      </c>
      <c r="Z986" s="10" t="s">
        <v>604</v>
      </c>
      <c r="AA986" s="10" t="s">
        <v>4654</v>
      </c>
      <c r="AB986" s="14" t="s">
        <v>4655</v>
      </c>
    </row>
    <row r="987" spans="1:28" s="14" customFormat="1" ht="13" x14ac:dyDescent="0.35">
      <c r="A987" s="10">
        <v>51116919</v>
      </c>
      <c r="B987" s="10">
        <v>919</v>
      </c>
      <c r="C987" s="11" t="s">
        <v>4656</v>
      </c>
      <c r="D987" s="11"/>
      <c r="E987" s="11"/>
      <c r="F987" s="11" t="s">
        <v>46</v>
      </c>
      <c r="G987" s="10" t="s">
        <v>3295</v>
      </c>
      <c r="H987" s="41" t="s">
        <v>140</v>
      </c>
      <c r="I987" s="41" t="s">
        <v>145</v>
      </c>
      <c r="J987" s="10" t="s">
        <v>65</v>
      </c>
      <c r="K987" s="10" t="s">
        <v>66</v>
      </c>
      <c r="L987" s="10" t="s">
        <v>67</v>
      </c>
      <c r="M987" s="13" t="s">
        <v>2577</v>
      </c>
      <c r="N987" s="10" t="s">
        <v>53</v>
      </c>
      <c r="O987" s="134"/>
      <c r="P987" s="15" t="s">
        <v>2577</v>
      </c>
      <c r="Q987" s="11"/>
      <c r="R987" s="10"/>
      <c r="S987" s="10">
        <v>52891817</v>
      </c>
      <c r="T987" s="10" t="s">
        <v>557</v>
      </c>
      <c r="U987" s="10" t="s">
        <v>2594</v>
      </c>
      <c r="V987" s="10">
        <v>2710199900</v>
      </c>
      <c r="W987" s="10" t="s">
        <v>604</v>
      </c>
      <c r="X987" s="10" t="s">
        <v>4657</v>
      </c>
      <c r="Y987" s="10" t="s">
        <v>604</v>
      </c>
      <c r="Z987" s="10" t="s">
        <v>604</v>
      </c>
      <c r="AA987" s="10" t="s">
        <v>4658</v>
      </c>
      <c r="AB987" s="14" t="s">
        <v>4655</v>
      </c>
    </row>
    <row r="988" spans="1:28" s="14" customFormat="1" ht="13" x14ac:dyDescent="0.35">
      <c r="A988" s="10">
        <v>51116888</v>
      </c>
      <c r="B988" s="10">
        <v>888</v>
      </c>
      <c r="C988" s="11" t="s">
        <v>4659</v>
      </c>
      <c r="D988" s="11"/>
      <c r="E988" s="11"/>
      <c r="F988" s="11" t="s">
        <v>46</v>
      </c>
      <c r="G988" s="10" t="s">
        <v>431</v>
      </c>
      <c r="H988" s="41" t="s">
        <v>48</v>
      </c>
      <c r="I988" s="41" t="s">
        <v>145</v>
      </c>
      <c r="J988" s="10" t="s">
        <v>65</v>
      </c>
      <c r="K988" s="10" t="s">
        <v>66</v>
      </c>
      <c r="L988" s="10" t="s">
        <v>67</v>
      </c>
      <c r="M988" s="13" t="s">
        <v>2577</v>
      </c>
      <c r="N988" s="10" t="s">
        <v>53</v>
      </c>
      <c r="O988" s="134"/>
      <c r="P988" s="15" t="s">
        <v>2577</v>
      </c>
      <c r="Q988" s="11"/>
      <c r="R988" s="10"/>
      <c r="S988" s="10">
        <v>52891988</v>
      </c>
      <c r="T988" s="10" t="s">
        <v>567</v>
      </c>
      <c r="U988" s="10" t="s">
        <v>2594</v>
      </c>
      <c r="V988" s="10">
        <v>2710199900</v>
      </c>
      <c r="W988" s="10" t="s">
        <v>604</v>
      </c>
      <c r="X988" s="10" t="s">
        <v>4657</v>
      </c>
      <c r="Y988" s="10" t="s">
        <v>604</v>
      </c>
      <c r="Z988" s="10" t="s">
        <v>604</v>
      </c>
      <c r="AA988" s="10" t="s">
        <v>4658</v>
      </c>
      <c r="AB988" s="14" t="s">
        <v>4655</v>
      </c>
    </row>
    <row r="989" spans="1:28" s="14" customFormat="1" ht="13" x14ac:dyDescent="0.35">
      <c r="A989" s="10">
        <v>51116861</v>
      </c>
      <c r="B989" s="10">
        <v>861</v>
      </c>
      <c r="C989" s="11" t="s">
        <v>4660</v>
      </c>
      <c r="D989" s="11"/>
      <c r="E989" s="11"/>
      <c r="F989" s="11" t="s">
        <v>46</v>
      </c>
      <c r="G989" s="10" t="s">
        <v>3227</v>
      </c>
      <c r="H989" s="41" t="s">
        <v>86</v>
      </c>
      <c r="I989" s="41" t="s">
        <v>145</v>
      </c>
      <c r="J989" s="10" t="s">
        <v>65</v>
      </c>
      <c r="K989" s="10" t="s">
        <v>66</v>
      </c>
      <c r="L989" s="10" t="s">
        <v>67</v>
      </c>
      <c r="M989" s="13" t="s">
        <v>2577</v>
      </c>
      <c r="N989" s="10" t="s">
        <v>53</v>
      </c>
      <c r="O989" s="134"/>
      <c r="P989" s="15" t="s">
        <v>2577</v>
      </c>
      <c r="Q989" s="11"/>
      <c r="R989" s="10"/>
      <c r="S989" s="10" t="s">
        <v>536</v>
      </c>
      <c r="T989" s="10" t="s">
        <v>536</v>
      </c>
      <c r="U989" s="10" t="s">
        <v>2580</v>
      </c>
      <c r="V989" s="10" t="s">
        <v>604</v>
      </c>
      <c r="W989" s="10" t="s">
        <v>604</v>
      </c>
      <c r="X989" s="10" t="s">
        <v>604</v>
      </c>
      <c r="Y989" s="10" t="s">
        <v>604</v>
      </c>
      <c r="Z989" s="10" t="s">
        <v>604</v>
      </c>
      <c r="AA989" s="10" t="s">
        <v>2581</v>
      </c>
      <c r="AB989" s="14" t="s">
        <v>4655</v>
      </c>
    </row>
    <row r="990" spans="1:28" s="14" customFormat="1" ht="13" x14ac:dyDescent="0.35">
      <c r="A990" s="10">
        <v>51199888</v>
      </c>
      <c r="B990" s="10">
        <v>888</v>
      </c>
      <c r="C990" s="11" t="s">
        <v>4661</v>
      </c>
      <c r="D990" s="11"/>
      <c r="E990" s="11"/>
      <c r="F990" s="11" t="s">
        <v>46</v>
      </c>
      <c r="G990" s="10" t="s">
        <v>431</v>
      </c>
      <c r="H990" s="41" t="s">
        <v>48</v>
      </c>
      <c r="I990" s="41" t="s">
        <v>145</v>
      </c>
      <c r="J990" s="10" t="s">
        <v>65</v>
      </c>
      <c r="K990" s="10" t="s">
        <v>66</v>
      </c>
      <c r="L990" s="10" t="s">
        <v>67</v>
      </c>
      <c r="M990" s="13" t="s">
        <v>2577</v>
      </c>
      <c r="N990" s="10" t="s">
        <v>53</v>
      </c>
      <c r="O990" s="134"/>
      <c r="P990" s="15" t="s">
        <v>2577</v>
      </c>
      <c r="Q990" s="11"/>
      <c r="R990" s="10"/>
      <c r="S990" s="10">
        <v>52892988</v>
      </c>
      <c r="T990" s="10" t="s">
        <v>580</v>
      </c>
      <c r="U990" s="10" t="s">
        <v>2594</v>
      </c>
      <c r="V990" s="10">
        <v>2710199900</v>
      </c>
      <c r="W990" s="10" t="s">
        <v>604</v>
      </c>
      <c r="X990" s="10" t="s">
        <v>4662</v>
      </c>
      <c r="Y990" s="10" t="s">
        <v>604</v>
      </c>
      <c r="Z990" s="10" t="s">
        <v>604</v>
      </c>
      <c r="AA990" s="10" t="s">
        <v>4663</v>
      </c>
      <c r="AB990" s="14" t="s">
        <v>4655</v>
      </c>
    </row>
    <row r="991" spans="1:28" s="14" customFormat="1" ht="13" x14ac:dyDescent="0.35">
      <c r="A991" s="10">
        <v>51091919</v>
      </c>
      <c r="B991" s="10">
        <v>919</v>
      </c>
      <c r="C991" s="11" t="s">
        <v>4664</v>
      </c>
      <c r="D991" s="11"/>
      <c r="E991" s="11"/>
      <c r="F991" s="11" t="s">
        <v>46</v>
      </c>
      <c r="G991" s="10" t="s">
        <v>3295</v>
      </c>
      <c r="H991" s="41" t="s">
        <v>140</v>
      </c>
      <c r="I991" s="41" t="s">
        <v>145</v>
      </c>
      <c r="J991" s="10" t="s">
        <v>65</v>
      </c>
      <c r="K991" s="10" t="s">
        <v>66</v>
      </c>
      <c r="L991" s="10" t="s">
        <v>67</v>
      </c>
      <c r="M991" s="13" t="s">
        <v>2577</v>
      </c>
      <c r="N991" s="10" t="s">
        <v>92</v>
      </c>
      <c r="O991" s="134"/>
      <c r="P991" s="15" t="s">
        <v>2577</v>
      </c>
      <c r="Q991" s="11"/>
      <c r="R991" s="10"/>
      <c r="S991" s="10">
        <v>52892817</v>
      </c>
      <c r="T991" s="10" t="s">
        <v>574</v>
      </c>
      <c r="U991" s="10" t="s">
        <v>2594</v>
      </c>
      <c r="V991" s="10">
        <v>2710199900</v>
      </c>
      <c r="W991" s="10" t="s">
        <v>604</v>
      </c>
      <c r="X991" s="10" t="s">
        <v>4665</v>
      </c>
      <c r="Y991" s="10" t="s">
        <v>604</v>
      </c>
      <c r="Z991" s="10" t="s">
        <v>604</v>
      </c>
      <c r="AA991" s="10" t="s">
        <v>4666</v>
      </c>
      <c r="AB991" s="14" t="s">
        <v>4655</v>
      </c>
    </row>
    <row r="992" spans="1:28" s="14" customFormat="1" ht="13" x14ac:dyDescent="0.35">
      <c r="A992" s="10">
        <v>51091888</v>
      </c>
      <c r="B992" s="10">
        <v>888</v>
      </c>
      <c r="C992" s="11" t="s">
        <v>4667</v>
      </c>
      <c r="D992" s="11"/>
      <c r="E992" s="11"/>
      <c r="F992" s="11" t="s">
        <v>46</v>
      </c>
      <c r="G992" s="10" t="s">
        <v>431</v>
      </c>
      <c r="H992" s="41" t="s">
        <v>48</v>
      </c>
      <c r="I992" s="41" t="s">
        <v>145</v>
      </c>
      <c r="J992" s="10" t="s">
        <v>65</v>
      </c>
      <c r="K992" s="10" t="s">
        <v>66</v>
      </c>
      <c r="L992" s="10" t="s">
        <v>67</v>
      </c>
      <c r="M992" s="13" t="s">
        <v>2577</v>
      </c>
      <c r="N992" s="10" t="s">
        <v>92</v>
      </c>
      <c r="O992" s="134"/>
      <c r="P992" s="15" t="s">
        <v>2577</v>
      </c>
      <c r="Q992" s="11"/>
      <c r="R992" s="10"/>
      <c r="S992" s="10">
        <v>52892988</v>
      </c>
      <c r="T992" s="10" t="s">
        <v>580</v>
      </c>
      <c r="U992" s="10" t="s">
        <v>2594</v>
      </c>
      <c r="V992" s="10">
        <v>2710199900</v>
      </c>
      <c r="W992" s="10" t="s">
        <v>604</v>
      </c>
      <c r="X992" s="10" t="s">
        <v>4665</v>
      </c>
      <c r="Y992" s="10" t="s">
        <v>604</v>
      </c>
      <c r="Z992" s="10" t="s">
        <v>604</v>
      </c>
      <c r="AA992" s="10" t="s">
        <v>4666</v>
      </c>
      <c r="AB992" s="14" t="s">
        <v>4655</v>
      </c>
    </row>
    <row r="993" spans="1:28" s="14" customFormat="1" ht="13" x14ac:dyDescent="0.35">
      <c r="A993" s="10">
        <v>51091861</v>
      </c>
      <c r="B993" s="10">
        <v>861</v>
      </c>
      <c r="C993" s="11" t="s">
        <v>4668</v>
      </c>
      <c r="D993" s="11"/>
      <c r="E993" s="11"/>
      <c r="F993" s="11" t="s">
        <v>46</v>
      </c>
      <c r="G993" s="10" t="s">
        <v>3227</v>
      </c>
      <c r="H993" s="41" t="s">
        <v>86</v>
      </c>
      <c r="I993" s="41" t="s">
        <v>145</v>
      </c>
      <c r="J993" s="10" t="s">
        <v>65</v>
      </c>
      <c r="K993" s="10" t="s">
        <v>66</v>
      </c>
      <c r="L993" s="10" t="s">
        <v>67</v>
      </c>
      <c r="M993" s="13" t="s">
        <v>2577</v>
      </c>
      <c r="N993" s="10" t="s">
        <v>92</v>
      </c>
      <c r="O993" s="134"/>
      <c r="P993" s="15" t="s">
        <v>2577</v>
      </c>
      <c r="Q993" s="11"/>
      <c r="R993" s="10"/>
      <c r="S993" s="10">
        <v>52892861</v>
      </c>
      <c r="T993" s="10" t="s">
        <v>3243</v>
      </c>
      <c r="U993" s="10" t="s">
        <v>2594</v>
      </c>
      <c r="V993" s="10" t="s">
        <v>604</v>
      </c>
      <c r="W993" s="10" t="s">
        <v>604</v>
      </c>
      <c r="X993" s="10" t="s">
        <v>4665</v>
      </c>
      <c r="Y993" s="10" t="s">
        <v>604</v>
      </c>
      <c r="Z993" s="10" t="s">
        <v>604</v>
      </c>
      <c r="AA993" s="10" t="s">
        <v>4666</v>
      </c>
      <c r="AB993" s="14" t="s">
        <v>4655</v>
      </c>
    </row>
    <row r="994" spans="1:28" s="14" customFormat="1" ht="13" x14ac:dyDescent="0.35">
      <c r="A994" s="10">
        <v>51091989</v>
      </c>
      <c r="B994" s="10">
        <v>989</v>
      </c>
      <c r="C994" s="11" t="s">
        <v>4669</v>
      </c>
      <c r="D994" s="11"/>
      <c r="E994" s="11"/>
      <c r="F994" s="11" t="s">
        <v>46</v>
      </c>
      <c r="G994" s="10" t="s">
        <v>3227</v>
      </c>
      <c r="H994" s="41" t="s">
        <v>86</v>
      </c>
      <c r="I994" s="41" t="s">
        <v>145</v>
      </c>
      <c r="J994" s="10" t="s">
        <v>65</v>
      </c>
      <c r="K994" s="10" t="s">
        <v>66</v>
      </c>
      <c r="L994" s="10" t="s">
        <v>67</v>
      </c>
      <c r="M994" s="13" t="s">
        <v>2577</v>
      </c>
      <c r="N994" s="10" t="s">
        <v>92</v>
      </c>
      <c r="O994" s="134"/>
      <c r="P994" s="15" t="s">
        <v>2577</v>
      </c>
      <c r="Q994" s="11"/>
      <c r="R994" s="10"/>
      <c r="S994" s="10">
        <v>52892989</v>
      </c>
      <c r="T994" s="10" t="s">
        <v>583</v>
      </c>
      <c r="U994" s="10" t="s">
        <v>2594</v>
      </c>
      <c r="V994" s="10">
        <v>2710199900</v>
      </c>
      <c r="W994" s="10" t="s">
        <v>604</v>
      </c>
      <c r="X994" s="10" t="s">
        <v>4665</v>
      </c>
      <c r="Y994" s="10" t="s">
        <v>604</v>
      </c>
      <c r="Z994" s="10" t="s">
        <v>604</v>
      </c>
      <c r="AA994" s="10" t="s">
        <v>4666</v>
      </c>
      <c r="AB994" s="14" t="s">
        <v>4655</v>
      </c>
    </row>
    <row r="995" spans="1:28" s="14" customFormat="1" ht="13" x14ac:dyDescent="0.35">
      <c r="A995" s="10">
        <v>51046919</v>
      </c>
      <c r="B995" s="10">
        <v>919</v>
      </c>
      <c r="C995" s="11" t="s">
        <v>4670</v>
      </c>
      <c r="D995" s="11"/>
      <c r="E995" s="11"/>
      <c r="F995" s="11" t="s">
        <v>46</v>
      </c>
      <c r="G995" s="10" t="s">
        <v>3295</v>
      </c>
      <c r="H995" s="41" t="s">
        <v>140</v>
      </c>
      <c r="I995" s="41" t="s">
        <v>145</v>
      </c>
      <c r="J995" s="10" t="s">
        <v>65</v>
      </c>
      <c r="K995" s="10" t="s">
        <v>66</v>
      </c>
      <c r="L995" s="10" t="s">
        <v>67</v>
      </c>
      <c r="M995" s="13" t="s">
        <v>2577</v>
      </c>
      <c r="N995" s="10" t="s">
        <v>53</v>
      </c>
      <c r="O995" s="134"/>
      <c r="P995" s="15" t="s">
        <v>2577</v>
      </c>
      <c r="Q995" s="11"/>
      <c r="R995" s="10"/>
      <c r="S995" s="10">
        <v>52894817</v>
      </c>
      <c r="T995" s="10" t="s">
        <v>617</v>
      </c>
      <c r="U995" s="10" t="s">
        <v>2594</v>
      </c>
      <c r="V995" s="10">
        <v>2710199900</v>
      </c>
      <c r="W995" s="10" t="s">
        <v>604</v>
      </c>
      <c r="X995" s="10" t="s">
        <v>4671</v>
      </c>
      <c r="Y995" s="10" t="s">
        <v>604</v>
      </c>
      <c r="Z995" s="10" t="s">
        <v>604</v>
      </c>
      <c r="AA995" s="10" t="s">
        <v>4672</v>
      </c>
      <c r="AB995" s="14" t="s">
        <v>4655</v>
      </c>
    </row>
    <row r="996" spans="1:28" s="14" customFormat="1" ht="13" x14ac:dyDescent="0.35">
      <c r="A996" s="10">
        <v>51046888</v>
      </c>
      <c r="B996" s="10">
        <v>888</v>
      </c>
      <c r="C996" s="11" t="s">
        <v>4673</v>
      </c>
      <c r="D996" s="11"/>
      <c r="E996" s="11"/>
      <c r="F996" s="11" t="s">
        <v>46</v>
      </c>
      <c r="G996" s="10" t="s">
        <v>431</v>
      </c>
      <c r="H996" s="41" t="s">
        <v>48</v>
      </c>
      <c r="I996" s="41" t="s">
        <v>145</v>
      </c>
      <c r="J996" s="10" t="s">
        <v>65</v>
      </c>
      <c r="K996" s="10" t="s">
        <v>66</v>
      </c>
      <c r="L996" s="10" t="s">
        <v>67</v>
      </c>
      <c r="M996" s="13" t="s">
        <v>2577</v>
      </c>
      <c r="N996" s="10" t="s">
        <v>53</v>
      </c>
      <c r="O996" s="134"/>
      <c r="P996" s="15" t="s">
        <v>2577</v>
      </c>
      <c r="Q996" s="11"/>
      <c r="R996" s="10"/>
      <c r="S996" s="10">
        <v>52894988</v>
      </c>
      <c r="T996" s="10" t="s">
        <v>626</v>
      </c>
      <c r="U996" s="10" t="s">
        <v>2594</v>
      </c>
      <c r="V996" s="10">
        <v>2710199900</v>
      </c>
      <c r="W996" s="10" t="s">
        <v>604</v>
      </c>
      <c r="X996" s="10" t="s">
        <v>4671</v>
      </c>
      <c r="Y996" s="10" t="s">
        <v>604</v>
      </c>
      <c r="Z996" s="10" t="s">
        <v>604</v>
      </c>
      <c r="AA996" s="10" t="s">
        <v>4672</v>
      </c>
      <c r="AB996" s="14" t="s">
        <v>4655</v>
      </c>
    </row>
    <row r="997" spans="1:28" s="14" customFormat="1" ht="13" x14ac:dyDescent="0.35">
      <c r="A997" s="10">
        <v>51046807</v>
      </c>
      <c r="B997" s="10">
        <v>807</v>
      </c>
      <c r="C997" s="11" t="s">
        <v>4674</v>
      </c>
      <c r="D997" s="11"/>
      <c r="E997" s="11"/>
      <c r="F997" s="11" t="s">
        <v>46</v>
      </c>
      <c r="G997" s="10" t="s">
        <v>669</v>
      </c>
      <c r="H997" s="41" t="s">
        <v>140</v>
      </c>
      <c r="I997" s="41" t="s">
        <v>145</v>
      </c>
      <c r="J997" s="10" t="s">
        <v>65</v>
      </c>
      <c r="K997" s="10" t="s">
        <v>66</v>
      </c>
      <c r="L997" s="10" t="s">
        <v>67</v>
      </c>
      <c r="M997" s="13" t="s">
        <v>2577</v>
      </c>
      <c r="N997" s="10" t="s">
        <v>53</v>
      </c>
      <c r="O997" s="134"/>
      <c r="P997" s="15" t="s">
        <v>2577</v>
      </c>
      <c r="Q997" s="11"/>
      <c r="R997" s="10"/>
      <c r="S997" s="10" t="s">
        <v>536</v>
      </c>
      <c r="T997" s="10" t="s">
        <v>536</v>
      </c>
      <c r="U997" s="10" t="s">
        <v>2580</v>
      </c>
      <c r="V997" s="10">
        <v>2710199900</v>
      </c>
      <c r="W997" s="10" t="s">
        <v>604</v>
      </c>
      <c r="X997" s="10" t="s">
        <v>604</v>
      </c>
      <c r="Y997" s="10" t="s">
        <v>604</v>
      </c>
      <c r="Z997" s="10" t="s">
        <v>604</v>
      </c>
      <c r="AA997" s="10" t="s">
        <v>2581</v>
      </c>
      <c r="AB997" s="14" t="s">
        <v>4655</v>
      </c>
    </row>
    <row r="998" spans="1:28" s="14" customFormat="1" ht="13" x14ac:dyDescent="0.35">
      <c r="A998" s="10">
        <v>51080919</v>
      </c>
      <c r="B998" s="10">
        <v>919</v>
      </c>
      <c r="C998" s="11" t="s">
        <v>4675</v>
      </c>
      <c r="D998" s="11"/>
      <c r="E998" s="11"/>
      <c r="F998" s="11" t="s">
        <v>46</v>
      </c>
      <c r="G998" s="10" t="s">
        <v>3295</v>
      </c>
      <c r="H998" s="41" t="s">
        <v>140</v>
      </c>
      <c r="I998" s="41" t="s">
        <v>145</v>
      </c>
      <c r="J998" s="10" t="s">
        <v>65</v>
      </c>
      <c r="K998" s="10" t="s">
        <v>66</v>
      </c>
      <c r="L998" s="10" t="s">
        <v>67</v>
      </c>
      <c r="M998" s="13" t="s">
        <v>2577</v>
      </c>
      <c r="N998" s="10" t="s">
        <v>53</v>
      </c>
      <c r="O998" s="134"/>
      <c r="P998" s="15" t="s">
        <v>2577</v>
      </c>
      <c r="Q998" s="11"/>
      <c r="R998" s="10"/>
      <c r="S998" s="10">
        <v>52884817</v>
      </c>
      <c r="T998" s="10" t="s">
        <v>460</v>
      </c>
      <c r="U998" s="10" t="s">
        <v>2594</v>
      </c>
      <c r="V998" s="10">
        <v>2710199900</v>
      </c>
      <c r="W998" s="10" t="s">
        <v>604</v>
      </c>
      <c r="X998" s="10" t="s">
        <v>4676</v>
      </c>
      <c r="Y998" s="10" t="s">
        <v>604</v>
      </c>
      <c r="Z998" s="10" t="s">
        <v>604</v>
      </c>
      <c r="AA998" s="10" t="s">
        <v>4677</v>
      </c>
      <c r="AB998" s="14" t="s">
        <v>4655</v>
      </c>
    </row>
    <row r="999" spans="1:28" s="14" customFormat="1" ht="13" x14ac:dyDescent="0.35">
      <c r="A999" s="10">
        <v>51080883</v>
      </c>
      <c r="B999" s="10">
        <v>883</v>
      </c>
      <c r="C999" s="11" t="s">
        <v>4678</v>
      </c>
      <c r="D999" s="11"/>
      <c r="E999" s="11"/>
      <c r="F999" s="11" t="s">
        <v>46</v>
      </c>
      <c r="G999" s="10" t="s">
        <v>3289</v>
      </c>
      <c r="H999" s="41" t="s">
        <v>140</v>
      </c>
      <c r="I999" s="41" t="s">
        <v>145</v>
      </c>
      <c r="J999" s="10" t="s">
        <v>65</v>
      </c>
      <c r="K999" s="10" t="s">
        <v>66</v>
      </c>
      <c r="L999" s="10" t="s">
        <v>67</v>
      </c>
      <c r="M999" s="13" t="s">
        <v>2577</v>
      </c>
      <c r="N999" s="10" t="s">
        <v>53</v>
      </c>
      <c r="O999" s="134"/>
      <c r="P999" s="15" t="s">
        <v>2577</v>
      </c>
      <c r="Q999" s="11"/>
      <c r="R999" s="10"/>
      <c r="S999" s="10">
        <v>52884883</v>
      </c>
      <c r="T999" s="10" t="s">
        <v>464</v>
      </c>
      <c r="U999" s="10" t="s">
        <v>2594</v>
      </c>
      <c r="V999" s="10">
        <v>2710199900</v>
      </c>
      <c r="W999" s="10" t="s">
        <v>604</v>
      </c>
      <c r="X999" s="10" t="s">
        <v>4676</v>
      </c>
      <c r="Y999" s="10" t="s">
        <v>604</v>
      </c>
      <c r="Z999" s="10" t="s">
        <v>604</v>
      </c>
      <c r="AA999" s="10" t="s">
        <v>4677</v>
      </c>
      <c r="AB999" s="14" t="s">
        <v>4655</v>
      </c>
    </row>
    <row r="1000" spans="1:28" s="14" customFormat="1" ht="13" x14ac:dyDescent="0.35">
      <c r="A1000" s="10">
        <v>51080922</v>
      </c>
      <c r="B1000" s="10">
        <v>922</v>
      </c>
      <c r="C1000" s="11" t="s">
        <v>4679</v>
      </c>
      <c r="D1000" s="11"/>
      <c r="E1000" s="11"/>
      <c r="F1000" s="11" t="s">
        <v>46</v>
      </c>
      <c r="G1000" s="10" t="s">
        <v>3180</v>
      </c>
      <c r="H1000" s="41" t="s">
        <v>140</v>
      </c>
      <c r="I1000" s="41" t="s">
        <v>145</v>
      </c>
      <c r="J1000" s="10" t="s">
        <v>65</v>
      </c>
      <c r="K1000" s="10" t="s">
        <v>66</v>
      </c>
      <c r="L1000" s="10" t="s">
        <v>67</v>
      </c>
      <c r="M1000" s="13" t="s">
        <v>2577</v>
      </c>
      <c r="N1000" s="10" t="s">
        <v>53</v>
      </c>
      <c r="O1000" s="134"/>
      <c r="P1000" s="15" t="s">
        <v>2577</v>
      </c>
      <c r="Q1000" s="11"/>
      <c r="R1000" s="10"/>
      <c r="S1000" s="10">
        <v>52884922</v>
      </c>
      <c r="T1000" s="10" t="s">
        <v>468</v>
      </c>
      <c r="U1000" s="10" t="s">
        <v>2594</v>
      </c>
      <c r="V1000" s="10">
        <v>2710199900</v>
      </c>
      <c r="W1000" s="10" t="s">
        <v>604</v>
      </c>
      <c r="X1000" s="10" t="s">
        <v>4676</v>
      </c>
      <c r="Y1000" s="10" t="s">
        <v>604</v>
      </c>
      <c r="Z1000" s="10" t="s">
        <v>604</v>
      </c>
      <c r="AA1000" s="10" t="s">
        <v>4677</v>
      </c>
      <c r="AB1000" s="14" t="s">
        <v>4655</v>
      </c>
    </row>
    <row r="1001" spans="1:28" s="14" customFormat="1" ht="13" x14ac:dyDescent="0.35">
      <c r="A1001" s="10">
        <v>51080946</v>
      </c>
      <c r="B1001" s="10">
        <v>946</v>
      </c>
      <c r="C1001" s="11" t="s">
        <v>4680</v>
      </c>
      <c r="D1001" s="11"/>
      <c r="E1001" s="11"/>
      <c r="F1001" s="11" t="s">
        <v>46</v>
      </c>
      <c r="G1001" s="10" t="s">
        <v>3295</v>
      </c>
      <c r="H1001" s="41" t="s">
        <v>140</v>
      </c>
      <c r="I1001" s="41" t="s">
        <v>145</v>
      </c>
      <c r="J1001" s="10" t="s">
        <v>65</v>
      </c>
      <c r="K1001" s="10" t="s">
        <v>66</v>
      </c>
      <c r="L1001" s="10" t="s">
        <v>67</v>
      </c>
      <c r="M1001" s="13" t="s">
        <v>2577</v>
      </c>
      <c r="N1001" s="10" t="s">
        <v>53</v>
      </c>
      <c r="O1001" s="134"/>
      <c r="P1001" s="15" t="s">
        <v>2577</v>
      </c>
      <c r="Q1001" s="11"/>
      <c r="R1001" s="10"/>
      <c r="S1001" s="10" t="s">
        <v>536</v>
      </c>
      <c r="T1001" s="10" t="s">
        <v>536</v>
      </c>
      <c r="U1001" s="10" t="s">
        <v>2580</v>
      </c>
      <c r="V1001" s="10" t="s">
        <v>604</v>
      </c>
      <c r="W1001" s="10" t="s">
        <v>604</v>
      </c>
      <c r="X1001" s="10" t="s">
        <v>604</v>
      </c>
      <c r="Y1001" s="10" t="s">
        <v>604</v>
      </c>
      <c r="Z1001" s="10" t="s">
        <v>604</v>
      </c>
      <c r="AA1001" s="10" t="s">
        <v>2581</v>
      </c>
      <c r="AB1001" s="14" t="s">
        <v>4655</v>
      </c>
    </row>
    <row r="1002" spans="1:28" s="14" customFormat="1" ht="13" x14ac:dyDescent="0.35">
      <c r="A1002" s="10">
        <v>51080888</v>
      </c>
      <c r="B1002" s="10">
        <v>888</v>
      </c>
      <c r="C1002" s="11" t="s">
        <v>4681</v>
      </c>
      <c r="D1002" s="11"/>
      <c r="E1002" s="11"/>
      <c r="F1002" s="11" t="s">
        <v>46</v>
      </c>
      <c r="G1002" s="10" t="s">
        <v>431</v>
      </c>
      <c r="H1002" s="41" t="s">
        <v>48</v>
      </c>
      <c r="I1002" s="41" t="s">
        <v>145</v>
      </c>
      <c r="J1002" s="10" t="s">
        <v>65</v>
      </c>
      <c r="K1002" s="10" t="s">
        <v>66</v>
      </c>
      <c r="L1002" s="10" t="s">
        <v>67</v>
      </c>
      <c r="M1002" s="13" t="s">
        <v>2577</v>
      </c>
      <c r="N1002" s="10" t="s">
        <v>53</v>
      </c>
      <c r="O1002" s="134"/>
      <c r="P1002" s="15" t="s">
        <v>2577</v>
      </c>
      <c r="Q1002" s="11"/>
      <c r="R1002" s="10"/>
      <c r="S1002" s="10">
        <v>52884988</v>
      </c>
      <c r="T1002" s="10" t="s">
        <v>470</v>
      </c>
      <c r="U1002" s="10" t="s">
        <v>2594</v>
      </c>
      <c r="V1002" s="10">
        <v>2710199900</v>
      </c>
      <c r="W1002" s="10" t="s">
        <v>604</v>
      </c>
      <c r="X1002" s="10" t="s">
        <v>4676</v>
      </c>
      <c r="Y1002" s="10" t="s">
        <v>604</v>
      </c>
      <c r="Z1002" s="10" t="s">
        <v>604</v>
      </c>
      <c r="AA1002" s="10" t="s">
        <v>4677</v>
      </c>
      <c r="AB1002" s="14" t="s">
        <v>4655</v>
      </c>
    </row>
    <row r="1003" spans="1:28" s="14" customFormat="1" ht="13" x14ac:dyDescent="0.35">
      <c r="A1003" s="10">
        <v>52602916</v>
      </c>
      <c r="B1003" s="10">
        <v>916</v>
      </c>
      <c r="C1003" s="11" t="s">
        <v>4682</v>
      </c>
      <c r="D1003" s="11"/>
      <c r="E1003" s="11"/>
      <c r="F1003" s="11" t="s">
        <v>46</v>
      </c>
      <c r="G1003" s="10" t="s">
        <v>3295</v>
      </c>
      <c r="H1003" s="41" t="s">
        <v>140</v>
      </c>
      <c r="I1003" s="41"/>
      <c r="J1003" s="10"/>
      <c r="K1003" s="10" t="s">
        <v>51</v>
      </c>
      <c r="L1003" s="10" t="s">
        <v>67</v>
      </c>
      <c r="M1003" s="13" t="s">
        <v>2577</v>
      </c>
      <c r="N1003" s="10" t="s">
        <v>53</v>
      </c>
      <c r="O1003" s="134"/>
      <c r="P1003" s="15" t="s">
        <v>2577</v>
      </c>
      <c r="Q1003" s="11"/>
      <c r="R1003" s="10"/>
      <c r="S1003" s="10">
        <v>52873816</v>
      </c>
      <c r="T1003" s="10" t="s">
        <v>480</v>
      </c>
      <c r="U1003" s="10" t="s">
        <v>2594</v>
      </c>
      <c r="V1003" s="10">
        <v>2710199900</v>
      </c>
      <c r="W1003" s="10" t="s">
        <v>2582</v>
      </c>
      <c r="X1003" s="10" t="s">
        <v>4683</v>
      </c>
      <c r="Y1003" s="10" t="s">
        <v>604</v>
      </c>
      <c r="Z1003" s="10" t="s">
        <v>604</v>
      </c>
      <c r="AA1003" s="10" t="s">
        <v>4684</v>
      </c>
      <c r="AB1003" s="14" t="s">
        <v>1565</v>
      </c>
    </row>
    <row r="1004" spans="1:28" s="14" customFormat="1" ht="13" x14ac:dyDescent="0.35">
      <c r="A1004" s="10">
        <v>44451855</v>
      </c>
      <c r="B1004" s="10">
        <v>855</v>
      </c>
      <c r="C1004" s="11" t="s">
        <v>4685</v>
      </c>
      <c r="D1004" s="11"/>
      <c r="E1004" s="11"/>
      <c r="F1004" s="11" t="s">
        <v>46</v>
      </c>
      <c r="G1004" s="10" t="s">
        <v>163</v>
      </c>
      <c r="H1004" s="41" t="s">
        <v>164</v>
      </c>
      <c r="I1004" s="41">
        <v>0</v>
      </c>
      <c r="J1004" s="10" t="s">
        <v>65</v>
      </c>
      <c r="K1004" s="10" t="s">
        <v>66</v>
      </c>
      <c r="L1004" s="10" t="s">
        <v>67</v>
      </c>
      <c r="M1004" s="13" t="s">
        <v>2577</v>
      </c>
      <c r="N1004" s="10" t="s">
        <v>53</v>
      </c>
      <c r="O1004" s="134"/>
      <c r="P1004" s="15" t="s">
        <v>2577</v>
      </c>
      <c r="Q1004" s="11"/>
      <c r="R1004" s="10"/>
      <c r="S1004" s="10" t="s">
        <v>536</v>
      </c>
      <c r="T1004" s="10" t="s">
        <v>536</v>
      </c>
      <c r="U1004" s="10" t="s">
        <v>2580</v>
      </c>
      <c r="V1004" s="10">
        <v>2710193200</v>
      </c>
      <c r="W1004" s="10" t="s">
        <v>604</v>
      </c>
      <c r="X1004" s="10" t="s">
        <v>604</v>
      </c>
      <c r="Y1004" s="10" t="s">
        <v>604</v>
      </c>
      <c r="Z1004" s="10" t="s">
        <v>604</v>
      </c>
      <c r="AA1004" s="10" t="s">
        <v>2581</v>
      </c>
      <c r="AB1004" s="14" t="s">
        <v>1581</v>
      </c>
    </row>
    <row r="1005" spans="1:28" s="14" customFormat="1" ht="13" x14ac:dyDescent="0.35">
      <c r="A1005" s="10">
        <v>44451801</v>
      </c>
      <c r="B1005" s="10">
        <v>801</v>
      </c>
      <c r="C1005" s="11" t="s">
        <v>4686</v>
      </c>
      <c r="D1005" s="11"/>
      <c r="E1005" s="11"/>
      <c r="F1005" s="11" t="s">
        <v>46</v>
      </c>
      <c r="G1005" s="10" t="s">
        <v>79</v>
      </c>
      <c r="H1005" s="41" t="s">
        <v>79</v>
      </c>
      <c r="I1005" s="41">
        <v>0</v>
      </c>
      <c r="J1005" s="10" t="s">
        <v>65</v>
      </c>
      <c r="K1005" s="10" t="s">
        <v>66</v>
      </c>
      <c r="L1005" s="10" t="s">
        <v>67</v>
      </c>
      <c r="M1005" s="13" t="s">
        <v>2577</v>
      </c>
      <c r="N1005" s="10" t="s">
        <v>53</v>
      </c>
      <c r="O1005" s="134"/>
      <c r="P1005" s="15" t="s">
        <v>2577</v>
      </c>
      <c r="Q1005" s="11"/>
      <c r="R1005" s="10"/>
      <c r="S1005" s="10" t="s">
        <v>536</v>
      </c>
      <c r="T1005" s="10" t="s">
        <v>536</v>
      </c>
      <c r="U1005" s="10" t="s">
        <v>2580</v>
      </c>
      <c r="V1005" s="10" t="s">
        <v>604</v>
      </c>
      <c r="W1005" s="10" t="s">
        <v>44</v>
      </c>
      <c r="X1005" s="10" t="s">
        <v>604</v>
      </c>
      <c r="Y1005" s="10" t="s">
        <v>604</v>
      </c>
      <c r="Z1005" s="10" t="s">
        <v>604</v>
      </c>
      <c r="AA1005" s="10" t="s">
        <v>2581</v>
      </c>
      <c r="AB1005" s="14" t="s">
        <v>1581</v>
      </c>
    </row>
    <row r="1006" spans="1:28" s="14" customFormat="1" ht="13" x14ac:dyDescent="0.35">
      <c r="A1006" s="10">
        <v>44451803</v>
      </c>
      <c r="B1006" s="10">
        <v>803</v>
      </c>
      <c r="C1006" s="11" t="s">
        <v>4687</v>
      </c>
      <c r="D1006" s="11"/>
      <c r="E1006" s="11"/>
      <c r="F1006" s="11" t="s">
        <v>46</v>
      </c>
      <c r="G1006" s="10" t="s">
        <v>1837</v>
      </c>
      <c r="H1006" s="41" t="s">
        <v>48</v>
      </c>
      <c r="I1006" s="41">
        <v>0</v>
      </c>
      <c r="J1006" s="10" t="s">
        <v>65</v>
      </c>
      <c r="K1006" s="10" t="s">
        <v>66</v>
      </c>
      <c r="L1006" s="10" t="s">
        <v>67</v>
      </c>
      <c r="M1006" s="13" t="s">
        <v>2577</v>
      </c>
      <c r="N1006" s="10" t="s">
        <v>53</v>
      </c>
      <c r="O1006" s="134"/>
      <c r="P1006" s="15" t="s">
        <v>2577</v>
      </c>
      <c r="Q1006" s="11"/>
      <c r="R1006" s="10"/>
      <c r="S1006" s="10" t="s">
        <v>536</v>
      </c>
      <c r="T1006" s="10" t="s">
        <v>536</v>
      </c>
      <c r="U1006" s="10" t="s">
        <v>2580</v>
      </c>
      <c r="V1006" s="10">
        <v>2710193200</v>
      </c>
      <c r="W1006" s="10" t="s">
        <v>604</v>
      </c>
      <c r="X1006" s="10" t="s">
        <v>604</v>
      </c>
      <c r="Y1006" s="10" t="s">
        <v>604</v>
      </c>
      <c r="Z1006" s="10" t="s">
        <v>604</v>
      </c>
      <c r="AA1006" s="10" t="s">
        <v>2581</v>
      </c>
      <c r="AB1006" s="14" t="s">
        <v>1581</v>
      </c>
    </row>
    <row r="1007" spans="1:28" s="14" customFormat="1" ht="13" x14ac:dyDescent="0.35">
      <c r="A1007" s="10">
        <v>44451870</v>
      </c>
      <c r="B1007" s="10">
        <v>870</v>
      </c>
      <c r="C1007" s="11" t="s">
        <v>4688</v>
      </c>
      <c r="D1007" s="11"/>
      <c r="E1007" s="11"/>
      <c r="F1007" s="11" t="s">
        <v>46</v>
      </c>
      <c r="G1007" s="10" t="s">
        <v>151</v>
      </c>
      <c r="H1007" s="41" t="s">
        <v>86</v>
      </c>
      <c r="I1007" s="41">
        <v>0</v>
      </c>
      <c r="J1007" s="10" t="s">
        <v>65</v>
      </c>
      <c r="K1007" s="10" t="s">
        <v>66</v>
      </c>
      <c r="L1007" s="10" t="s">
        <v>67</v>
      </c>
      <c r="M1007" s="13" t="s">
        <v>2577</v>
      </c>
      <c r="N1007" s="10" t="s">
        <v>53</v>
      </c>
      <c r="O1007" s="134"/>
      <c r="P1007" s="15" t="s">
        <v>2577</v>
      </c>
      <c r="Q1007" s="11"/>
      <c r="R1007" s="10"/>
      <c r="S1007" s="10" t="s">
        <v>536</v>
      </c>
      <c r="T1007" s="10" t="s">
        <v>536</v>
      </c>
      <c r="U1007" s="10" t="s">
        <v>2580</v>
      </c>
      <c r="V1007" s="10" t="s">
        <v>604</v>
      </c>
      <c r="W1007" s="10" t="s">
        <v>604</v>
      </c>
      <c r="X1007" s="10" t="s">
        <v>604</v>
      </c>
      <c r="Y1007" s="10" t="s">
        <v>604</v>
      </c>
      <c r="Z1007" s="10" t="s">
        <v>604</v>
      </c>
      <c r="AA1007" s="10" t="s">
        <v>2581</v>
      </c>
      <c r="AB1007" s="14" t="s">
        <v>1581</v>
      </c>
    </row>
    <row r="1008" spans="1:28" s="14" customFormat="1" ht="13" x14ac:dyDescent="0.35">
      <c r="A1008" s="10">
        <v>44462803</v>
      </c>
      <c r="B1008" s="10">
        <v>803</v>
      </c>
      <c r="C1008" s="11" t="s">
        <v>4689</v>
      </c>
      <c r="D1008" s="11"/>
      <c r="E1008" s="11"/>
      <c r="F1008" s="11" t="s">
        <v>46</v>
      </c>
      <c r="G1008" s="10" t="s">
        <v>1837</v>
      </c>
      <c r="H1008" s="41" t="s">
        <v>48</v>
      </c>
      <c r="I1008" s="41">
        <v>0</v>
      </c>
      <c r="J1008" s="10" t="s">
        <v>65</v>
      </c>
      <c r="K1008" s="10" t="s">
        <v>66</v>
      </c>
      <c r="L1008" s="10" t="s">
        <v>67</v>
      </c>
      <c r="M1008" s="13" t="s">
        <v>2577</v>
      </c>
      <c r="N1008" s="10" t="s">
        <v>53</v>
      </c>
      <c r="O1008" s="134"/>
      <c r="P1008" s="15" t="s">
        <v>2577</v>
      </c>
      <c r="Q1008" s="11"/>
      <c r="R1008" s="10"/>
      <c r="S1008" s="10" t="s">
        <v>536</v>
      </c>
      <c r="T1008" s="10" t="s">
        <v>536</v>
      </c>
      <c r="U1008" s="10" t="s">
        <v>2580</v>
      </c>
      <c r="V1008" s="10">
        <v>2710193200</v>
      </c>
      <c r="W1008" s="10" t="s">
        <v>604</v>
      </c>
      <c r="X1008" s="10" t="s">
        <v>604</v>
      </c>
      <c r="Y1008" s="10" t="s">
        <v>604</v>
      </c>
      <c r="Z1008" s="10" t="s">
        <v>604</v>
      </c>
      <c r="AA1008" s="10" t="s">
        <v>2581</v>
      </c>
      <c r="AB1008" s="14" t="s">
        <v>1581</v>
      </c>
    </row>
    <row r="1009" spans="1:28" s="14" customFormat="1" ht="13" x14ac:dyDescent="0.35">
      <c r="A1009" s="10">
        <v>44462870</v>
      </c>
      <c r="B1009" s="10">
        <v>870</v>
      </c>
      <c r="C1009" s="11" t="s">
        <v>4690</v>
      </c>
      <c r="D1009" s="11"/>
      <c r="E1009" s="11"/>
      <c r="F1009" s="11" t="s">
        <v>46</v>
      </c>
      <c r="G1009" s="10" t="s">
        <v>151</v>
      </c>
      <c r="H1009" s="41" t="s">
        <v>86</v>
      </c>
      <c r="I1009" s="41">
        <v>0</v>
      </c>
      <c r="J1009" s="10" t="s">
        <v>65</v>
      </c>
      <c r="K1009" s="10" t="s">
        <v>66</v>
      </c>
      <c r="L1009" s="10" t="s">
        <v>67</v>
      </c>
      <c r="M1009" s="13" t="s">
        <v>2577</v>
      </c>
      <c r="N1009" s="10" t="s">
        <v>53</v>
      </c>
      <c r="O1009" s="134"/>
      <c r="P1009" s="15" t="s">
        <v>2577</v>
      </c>
      <c r="Q1009" s="11"/>
      <c r="R1009" s="10"/>
      <c r="S1009" s="10" t="s">
        <v>536</v>
      </c>
      <c r="T1009" s="10" t="s">
        <v>536</v>
      </c>
      <c r="U1009" s="10" t="s">
        <v>2580</v>
      </c>
      <c r="V1009" s="10" t="s">
        <v>604</v>
      </c>
      <c r="W1009" s="10" t="s">
        <v>604</v>
      </c>
      <c r="X1009" s="10" t="s">
        <v>604</v>
      </c>
      <c r="Y1009" s="10" t="s">
        <v>604</v>
      </c>
      <c r="Z1009" s="10" t="s">
        <v>604</v>
      </c>
      <c r="AA1009" s="10" t="s">
        <v>2581</v>
      </c>
      <c r="AB1009" s="14" t="s">
        <v>1581</v>
      </c>
    </row>
    <row r="1010" spans="1:28" s="14" customFormat="1" ht="13" x14ac:dyDescent="0.35">
      <c r="A1010" s="10">
        <v>44025829</v>
      </c>
      <c r="B1010" s="10">
        <v>829</v>
      </c>
      <c r="C1010" s="11" t="s">
        <v>4691</v>
      </c>
      <c r="D1010" s="11"/>
      <c r="E1010" s="11"/>
      <c r="F1010" s="11" t="s">
        <v>46</v>
      </c>
      <c r="G1010" s="10" t="s">
        <v>3639</v>
      </c>
      <c r="H1010" s="41" t="s">
        <v>140</v>
      </c>
      <c r="I1010" s="41">
        <v>0</v>
      </c>
      <c r="J1010" s="10" t="s">
        <v>65</v>
      </c>
      <c r="K1010" s="10" t="s">
        <v>66</v>
      </c>
      <c r="L1010" s="10" t="s">
        <v>67</v>
      </c>
      <c r="M1010" s="13" t="s">
        <v>2577</v>
      </c>
      <c r="N1010" s="10" t="s">
        <v>53</v>
      </c>
      <c r="O1010" s="134"/>
      <c r="P1010" s="15" t="s">
        <v>2577</v>
      </c>
      <c r="Q1010" s="11"/>
      <c r="R1010" s="10"/>
      <c r="S1010" s="10" t="s">
        <v>536</v>
      </c>
      <c r="T1010" s="10" t="s">
        <v>536</v>
      </c>
      <c r="U1010" s="10" t="s">
        <v>2580</v>
      </c>
      <c r="V1010" s="10">
        <v>2710193200</v>
      </c>
      <c r="W1010" s="10" t="s">
        <v>604</v>
      </c>
      <c r="X1010" s="10" t="s">
        <v>604</v>
      </c>
      <c r="Y1010" s="10" t="s">
        <v>604</v>
      </c>
      <c r="Z1010" s="10" t="s">
        <v>604</v>
      </c>
      <c r="AA1010" s="10" t="s">
        <v>2581</v>
      </c>
      <c r="AB1010" s="14" t="s">
        <v>1581</v>
      </c>
    </row>
    <row r="1011" spans="1:28" s="14" customFormat="1" ht="13" x14ac:dyDescent="0.35">
      <c r="A1011" s="10">
        <v>44025903</v>
      </c>
      <c r="B1011" s="10">
        <v>903</v>
      </c>
      <c r="C1011" s="11" t="s">
        <v>4692</v>
      </c>
      <c r="D1011" s="11"/>
      <c r="E1011" s="11"/>
      <c r="F1011" s="11" t="s">
        <v>46</v>
      </c>
      <c r="G1011" s="10" t="s">
        <v>2583</v>
      </c>
      <c r="H1011" s="41" t="s">
        <v>364</v>
      </c>
      <c r="I1011" s="41">
        <v>0</v>
      </c>
      <c r="J1011" s="10" t="s">
        <v>65</v>
      </c>
      <c r="K1011" s="10" t="s">
        <v>66</v>
      </c>
      <c r="L1011" s="10" t="s">
        <v>67</v>
      </c>
      <c r="M1011" s="13" t="s">
        <v>2577</v>
      </c>
      <c r="N1011" s="10" t="s">
        <v>53</v>
      </c>
      <c r="O1011" s="134"/>
      <c r="P1011" s="15" t="s">
        <v>2577</v>
      </c>
      <c r="Q1011" s="11"/>
      <c r="R1011" s="10"/>
      <c r="S1011" s="10" t="s">
        <v>536</v>
      </c>
      <c r="T1011" s="10" t="s">
        <v>536</v>
      </c>
      <c r="U1011" s="10" t="s">
        <v>2580</v>
      </c>
      <c r="V1011" s="10">
        <v>2710193200</v>
      </c>
      <c r="W1011" s="10" t="s">
        <v>604</v>
      </c>
      <c r="X1011" s="10" t="s">
        <v>604</v>
      </c>
      <c r="Y1011" s="10" t="s">
        <v>604</v>
      </c>
      <c r="Z1011" s="10" t="s">
        <v>604</v>
      </c>
      <c r="AA1011" s="10" t="s">
        <v>2581</v>
      </c>
      <c r="AB1011" s="14" t="s">
        <v>1581</v>
      </c>
    </row>
    <row r="1012" spans="1:28" s="14" customFormat="1" ht="13" x14ac:dyDescent="0.35">
      <c r="A1012" s="10">
        <v>44025855</v>
      </c>
      <c r="B1012" s="10">
        <v>855</v>
      </c>
      <c r="C1012" s="11" t="s">
        <v>4693</v>
      </c>
      <c r="D1012" s="11"/>
      <c r="E1012" s="11"/>
      <c r="F1012" s="11" t="s">
        <v>46</v>
      </c>
      <c r="G1012" s="10" t="s">
        <v>163</v>
      </c>
      <c r="H1012" s="41" t="s">
        <v>164</v>
      </c>
      <c r="I1012" s="41">
        <v>0</v>
      </c>
      <c r="J1012" s="10" t="s">
        <v>65</v>
      </c>
      <c r="K1012" s="10" t="s">
        <v>66</v>
      </c>
      <c r="L1012" s="10" t="s">
        <v>67</v>
      </c>
      <c r="M1012" s="13" t="s">
        <v>2577</v>
      </c>
      <c r="N1012" s="10" t="s">
        <v>53</v>
      </c>
      <c r="O1012" s="134"/>
      <c r="P1012" s="15" t="s">
        <v>2577</v>
      </c>
      <c r="Q1012" s="11"/>
      <c r="R1012" s="10"/>
      <c r="S1012" s="10" t="s">
        <v>536</v>
      </c>
      <c r="T1012" s="10" t="s">
        <v>536</v>
      </c>
      <c r="U1012" s="10" t="s">
        <v>2580</v>
      </c>
      <c r="V1012" s="10">
        <v>2710193200</v>
      </c>
      <c r="W1012" s="10" t="s">
        <v>604</v>
      </c>
      <c r="X1012" s="10" t="s">
        <v>604</v>
      </c>
      <c r="Y1012" s="10" t="s">
        <v>604</v>
      </c>
      <c r="Z1012" s="10" t="s">
        <v>604</v>
      </c>
      <c r="AA1012" s="10" t="s">
        <v>2581</v>
      </c>
      <c r="AB1012" s="14" t="s">
        <v>1581</v>
      </c>
    </row>
    <row r="1013" spans="1:28" s="14" customFormat="1" ht="13" x14ac:dyDescent="0.35">
      <c r="A1013" s="10">
        <v>44473829</v>
      </c>
      <c r="B1013" s="10">
        <v>829</v>
      </c>
      <c r="C1013" s="11" t="s">
        <v>4694</v>
      </c>
      <c r="D1013" s="11"/>
      <c r="E1013" s="11"/>
      <c r="F1013" s="11" t="s">
        <v>46</v>
      </c>
      <c r="G1013" s="10" t="s">
        <v>3639</v>
      </c>
      <c r="H1013" s="41" t="s">
        <v>140</v>
      </c>
      <c r="I1013" s="41">
        <v>0</v>
      </c>
      <c r="J1013" s="10" t="s">
        <v>65</v>
      </c>
      <c r="K1013" s="10" t="s">
        <v>66</v>
      </c>
      <c r="L1013" s="10" t="s">
        <v>67</v>
      </c>
      <c r="M1013" s="13" t="s">
        <v>2577</v>
      </c>
      <c r="N1013" s="10" t="s">
        <v>53</v>
      </c>
      <c r="O1013" s="134"/>
      <c r="P1013" s="15" t="s">
        <v>2577</v>
      </c>
      <c r="Q1013" s="11"/>
      <c r="R1013" s="10"/>
      <c r="S1013" s="10" t="s">
        <v>536</v>
      </c>
      <c r="T1013" s="10" t="s">
        <v>536</v>
      </c>
      <c r="U1013" s="10" t="s">
        <v>2580</v>
      </c>
      <c r="V1013" s="10">
        <v>2710193200</v>
      </c>
      <c r="W1013" s="10" t="s">
        <v>604</v>
      </c>
      <c r="X1013" s="10" t="s">
        <v>604</v>
      </c>
      <c r="Y1013" s="10" t="s">
        <v>604</v>
      </c>
      <c r="Z1013" s="10" t="s">
        <v>604</v>
      </c>
      <c r="AA1013" s="10" t="s">
        <v>2581</v>
      </c>
      <c r="AB1013" s="14" t="s">
        <v>1581</v>
      </c>
    </row>
    <row r="1014" spans="1:28" s="14" customFormat="1" ht="13" x14ac:dyDescent="0.35">
      <c r="A1014" s="10">
        <v>44473908</v>
      </c>
      <c r="B1014" s="10">
        <v>908</v>
      </c>
      <c r="C1014" s="11" t="s">
        <v>4695</v>
      </c>
      <c r="D1014" s="11"/>
      <c r="E1014" s="11"/>
      <c r="F1014" s="11" t="s">
        <v>46</v>
      </c>
      <c r="G1014" s="10" t="s">
        <v>4329</v>
      </c>
      <c r="H1014" s="41" t="s">
        <v>140</v>
      </c>
      <c r="I1014" s="41">
        <v>0</v>
      </c>
      <c r="J1014" s="10" t="s">
        <v>65</v>
      </c>
      <c r="K1014" s="10" t="s">
        <v>66</v>
      </c>
      <c r="L1014" s="10" t="s">
        <v>67</v>
      </c>
      <c r="M1014" s="13" t="s">
        <v>2577</v>
      </c>
      <c r="N1014" s="10" t="s">
        <v>53</v>
      </c>
      <c r="O1014" s="134"/>
      <c r="P1014" s="15" t="s">
        <v>2577</v>
      </c>
      <c r="Q1014" s="11"/>
      <c r="R1014" s="10"/>
      <c r="S1014" s="10" t="s">
        <v>536</v>
      </c>
      <c r="T1014" s="10" t="s">
        <v>536</v>
      </c>
      <c r="U1014" s="10" t="s">
        <v>2580</v>
      </c>
      <c r="V1014" s="10" t="s">
        <v>604</v>
      </c>
      <c r="W1014" s="10" t="s">
        <v>604</v>
      </c>
      <c r="X1014" s="10" t="s">
        <v>604</v>
      </c>
      <c r="Y1014" s="10" t="s">
        <v>604</v>
      </c>
      <c r="Z1014" s="10" t="s">
        <v>604</v>
      </c>
      <c r="AA1014" s="10" t="s">
        <v>2581</v>
      </c>
      <c r="AB1014" s="14" t="s">
        <v>1581</v>
      </c>
    </row>
    <row r="1015" spans="1:28" s="14" customFormat="1" ht="13" x14ac:dyDescent="0.35">
      <c r="A1015" s="10">
        <v>44473855</v>
      </c>
      <c r="B1015" s="10">
        <v>855</v>
      </c>
      <c r="C1015" s="11" t="s">
        <v>4696</v>
      </c>
      <c r="D1015" s="11"/>
      <c r="E1015" s="11"/>
      <c r="F1015" s="11" t="s">
        <v>46</v>
      </c>
      <c r="G1015" s="10" t="s">
        <v>163</v>
      </c>
      <c r="H1015" s="41" t="s">
        <v>164</v>
      </c>
      <c r="I1015" s="41">
        <v>0</v>
      </c>
      <c r="J1015" s="10" t="s">
        <v>65</v>
      </c>
      <c r="K1015" s="10" t="s">
        <v>66</v>
      </c>
      <c r="L1015" s="10" t="s">
        <v>67</v>
      </c>
      <c r="M1015" s="13" t="s">
        <v>2577</v>
      </c>
      <c r="N1015" s="10" t="s">
        <v>53</v>
      </c>
      <c r="O1015" s="134"/>
      <c r="P1015" s="15" t="s">
        <v>2577</v>
      </c>
      <c r="Q1015" s="11"/>
      <c r="R1015" s="10"/>
      <c r="S1015" s="10" t="s">
        <v>536</v>
      </c>
      <c r="T1015" s="10" t="s">
        <v>536</v>
      </c>
      <c r="U1015" s="10" t="s">
        <v>2580</v>
      </c>
      <c r="V1015" s="10">
        <v>2710193200</v>
      </c>
      <c r="W1015" s="10" t="s">
        <v>604</v>
      </c>
      <c r="X1015" s="10" t="s">
        <v>604</v>
      </c>
      <c r="Y1015" s="10" t="s">
        <v>604</v>
      </c>
      <c r="Z1015" s="10" t="s">
        <v>604</v>
      </c>
      <c r="AA1015" s="10" t="s">
        <v>2581</v>
      </c>
      <c r="AB1015" s="14" t="s">
        <v>1581</v>
      </c>
    </row>
    <row r="1016" spans="1:28" s="14" customFormat="1" ht="13" x14ac:dyDescent="0.35">
      <c r="A1016" s="10">
        <v>44473801</v>
      </c>
      <c r="B1016" s="10">
        <v>801</v>
      </c>
      <c r="C1016" s="11" t="s">
        <v>4697</v>
      </c>
      <c r="D1016" s="11"/>
      <c r="E1016" s="11"/>
      <c r="F1016" s="11" t="s">
        <v>46</v>
      </c>
      <c r="G1016" s="10" t="s">
        <v>79</v>
      </c>
      <c r="H1016" s="41" t="s">
        <v>79</v>
      </c>
      <c r="I1016" s="41">
        <v>0</v>
      </c>
      <c r="J1016" s="10" t="s">
        <v>65</v>
      </c>
      <c r="K1016" s="10" t="s">
        <v>66</v>
      </c>
      <c r="L1016" s="10" t="s">
        <v>67</v>
      </c>
      <c r="M1016" s="13" t="s">
        <v>2577</v>
      </c>
      <c r="N1016" s="10" t="s">
        <v>53</v>
      </c>
      <c r="O1016" s="134"/>
      <c r="P1016" s="15" t="s">
        <v>2577</v>
      </c>
      <c r="Q1016" s="11"/>
      <c r="R1016" s="10"/>
      <c r="S1016" s="10" t="s">
        <v>536</v>
      </c>
      <c r="T1016" s="10" t="s">
        <v>536</v>
      </c>
      <c r="U1016" s="10" t="s">
        <v>2580</v>
      </c>
      <c r="V1016" s="10" t="s">
        <v>604</v>
      </c>
      <c r="W1016" s="10" t="s">
        <v>44</v>
      </c>
      <c r="X1016" s="10" t="s">
        <v>604</v>
      </c>
      <c r="Y1016" s="10" t="s">
        <v>604</v>
      </c>
      <c r="Z1016" s="10" t="s">
        <v>604</v>
      </c>
      <c r="AA1016" s="10" t="s">
        <v>2581</v>
      </c>
      <c r="AB1016" s="14" t="s">
        <v>1581</v>
      </c>
    </row>
    <row r="1017" spans="1:28" s="14" customFormat="1" ht="13" x14ac:dyDescent="0.35">
      <c r="A1017" s="10">
        <v>44473803</v>
      </c>
      <c r="B1017" s="10">
        <v>803</v>
      </c>
      <c r="C1017" s="11" t="s">
        <v>4698</v>
      </c>
      <c r="D1017" s="11"/>
      <c r="E1017" s="11"/>
      <c r="F1017" s="11" t="s">
        <v>46</v>
      </c>
      <c r="G1017" s="10" t="s">
        <v>1837</v>
      </c>
      <c r="H1017" s="41" t="s">
        <v>48</v>
      </c>
      <c r="I1017" s="41">
        <v>0</v>
      </c>
      <c r="J1017" s="10" t="s">
        <v>65</v>
      </c>
      <c r="K1017" s="10" t="s">
        <v>66</v>
      </c>
      <c r="L1017" s="10" t="s">
        <v>67</v>
      </c>
      <c r="M1017" s="13" t="s">
        <v>2577</v>
      </c>
      <c r="N1017" s="10" t="s">
        <v>53</v>
      </c>
      <c r="O1017" s="134"/>
      <c r="P1017" s="15" t="s">
        <v>2577</v>
      </c>
      <c r="Q1017" s="11"/>
      <c r="R1017" s="10"/>
      <c r="S1017" s="10" t="s">
        <v>536</v>
      </c>
      <c r="T1017" s="10" t="s">
        <v>536</v>
      </c>
      <c r="U1017" s="10" t="s">
        <v>2580</v>
      </c>
      <c r="V1017" s="10">
        <v>2710193200</v>
      </c>
      <c r="W1017" s="10" t="s">
        <v>604</v>
      </c>
      <c r="X1017" s="10" t="s">
        <v>604</v>
      </c>
      <c r="Y1017" s="10" t="s">
        <v>604</v>
      </c>
      <c r="Z1017" s="10" t="s">
        <v>604</v>
      </c>
      <c r="AA1017" s="10" t="s">
        <v>2581</v>
      </c>
      <c r="AB1017" s="14" t="s">
        <v>1581</v>
      </c>
    </row>
    <row r="1018" spans="1:28" s="14" customFormat="1" ht="13" x14ac:dyDescent="0.35">
      <c r="A1018" s="10">
        <v>44484829</v>
      </c>
      <c r="B1018" s="10">
        <v>829</v>
      </c>
      <c r="C1018" s="11" t="s">
        <v>4699</v>
      </c>
      <c r="D1018" s="11"/>
      <c r="E1018" s="11"/>
      <c r="F1018" s="11" t="s">
        <v>46</v>
      </c>
      <c r="G1018" s="10" t="s">
        <v>3639</v>
      </c>
      <c r="H1018" s="41" t="s">
        <v>140</v>
      </c>
      <c r="I1018" s="41">
        <v>0</v>
      </c>
      <c r="J1018" s="10" t="s">
        <v>65</v>
      </c>
      <c r="K1018" s="10" t="s">
        <v>66</v>
      </c>
      <c r="L1018" s="10" t="s">
        <v>67</v>
      </c>
      <c r="M1018" s="13" t="s">
        <v>2577</v>
      </c>
      <c r="N1018" s="10" t="s">
        <v>53</v>
      </c>
      <c r="O1018" s="134"/>
      <c r="P1018" s="15" t="s">
        <v>2577</v>
      </c>
      <c r="Q1018" s="11"/>
      <c r="R1018" s="10"/>
      <c r="S1018" s="10" t="s">
        <v>536</v>
      </c>
      <c r="T1018" s="10" t="s">
        <v>536</v>
      </c>
      <c r="U1018" s="10" t="s">
        <v>2580</v>
      </c>
      <c r="V1018" s="10">
        <v>2710193200</v>
      </c>
      <c r="W1018" s="10" t="s">
        <v>604</v>
      </c>
      <c r="X1018" s="10" t="s">
        <v>604</v>
      </c>
      <c r="Y1018" s="10" t="s">
        <v>604</v>
      </c>
      <c r="Z1018" s="10" t="s">
        <v>604</v>
      </c>
      <c r="AA1018" s="10" t="s">
        <v>2581</v>
      </c>
      <c r="AB1018" s="14" t="s">
        <v>1581</v>
      </c>
    </row>
    <row r="1019" spans="1:28" s="14" customFormat="1" ht="13" x14ac:dyDescent="0.35">
      <c r="A1019" s="10">
        <v>44484903</v>
      </c>
      <c r="B1019" s="10">
        <v>903</v>
      </c>
      <c r="C1019" s="11" t="s">
        <v>4700</v>
      </c>
      <c r="D1019" s="11"/>
      <c r="E1019" s="11"/>
      <c r="F1019" s="11" t="s">
        <v>46</v>
      </c>
      <c r="G1019" s="10" t="s">
        <v>2583</v>
      </c>
      <c r="H1019" s="41" t="s">
        <v>364</v>
      </c>
      <c r="I1019" s="41">
        <v>0</v>
      </c>
      <c r="J1019" s="10" t="s">
        <v>65</v>
      </c>
      <c r="K1019" s="10" t="s">
        <v>66</v>
      </c>
      <c r="L1019" s="10" t="s">
        <v>67</v>
      </c>
      <c r="M1019" s="13" t="s">
        <v>2577</v>
      </c>
      <c r="N1019" s="10" t="s">
        <v>53</v>
      </c>
      <c r="O1019" s="134"/>
      <c r="P1019" s="15" t="s">
        <v>2577</v>
      </c>
      <c r="Q1019" s="11"/>
      <c r="R1019" s="10"/>
      <c r="S1019" s="10" t="s">
        <v>536</v>
      </c>
      <c r="T1019" s="10" t="s">
        <v>536</v>
      </c>
      <c r="U1019" s="10" t="s">
        <v>2580</v>
      </c>
      <c r="V1019" s="10">
        <v>2710193200</v>
      </c>
      <c r="W1019" s="10" t="s">
        <v>604</v>
      </c>
      <c r="X1019" s="10" t="s">
        <v>604</v>
      </c>
      <c r="Y1019" s="10" t="s">
        <v>604</v>
      </c>
      <c r="Z1019" s="10" t="s">
        <v>604</v>
      </c>
      <c r="AA1019" s="10" t="s">
        <v>2581</v>
      </c>
      <c r="AB1019" s="14" t="s">
        <v>1581</v>
      </c>
    </row>
    <row r="1020" spans="1:28" s="14" customFormat="1" ht="13" x14ac:dyDescent="0.35">
      <c r="A1020" s="10">
        <v>44484960</v>
      </c>
      <c r="B1020" s="10">
        <v>960</v>
      </c>
      <c r="C1020" s="11" t="s">
        <v>4701</v>
      </c>
      <c r="D1020" s="11"/>
      <c r="E1020" s="11"/>
      <c r="F1020" s="11" t="s">
        <v>46</v>
      </c>
      <c r="G1020" s="10" t="s">
        <v>163</v>
      </c>
      <c r="H1020" s="41" t="s">
        <v>164</v>
      </c>
      <c r="I1020" s="41">
        <v>0</v>
      </c>
      <c r="J1020" s="10" t="s">
        <v>65</v>
      </c>
      <c r="K1020" s="10" t="s">
        <v>66</v>
      </c>
      <c r="L1020" s="10" t="s">
        <v>67</v>
      </c>
      <c r="M1020" s="13" t="s">
        <v>2577</v>
      </c>
      <c r="N1020" s="10" t="s">
        <v>53</v>
      </c>
      <c r="O1020" s="134"/>
      <c r="P1020" s="15" t="s">
        <v>2577</v>
      </c>
      <c r="Q1020" s="11"/>
      <c r="R1020" s="10"/>
      <c r="S1020" s="10" t="s">
        <v>536</v>
      </c>
      <c r="T1020" s="10" t="s">
        <v>536</v>
      </c>
      <c r="U1020" s="10" t="s">
        <v>2580</v>
      </c>
      <c r="V1020" s="10" t="s">
        <v>604</v>
      </c>
      <c r="W1020" s="10" t="s">
        <v>604</v>
      </c>
      <c r="X1020" s="10" t="s">
        <v>604</v>
      </c>
      <c r="Y1020" s="10" t="s">
        <v>604</v>
      </c>
      <c r="Z1020" s="10" t="s">
        <v>604</v>
      </c>
      <c r="AA1020" s="10" t="s">
        <v>2581</v>
      </c>
      <c r="AB1020" s="14" t="s">
        <v>1581</v>
      </c>
    </row>
    <row r="1021" spans="1:28" s="14" customFormat="1" ht="13" x14ac:dyDescent="0.35">
      <c r="A1021" s="10">
        <v>44484855</v>
      </c>
      <c r="B1021" s="10">
        <v>855</v>
      </c>
      <c r="C1021" s="11" t="s">
        <v>4702</v>
      </c>
      <c r="D1021" s="11"/>
      <c r="E1021" s="11"/>
      <c r="F1021" s="11" t="s">
        <v>46</v>
      </c>
      <c r="G1021" s="10" t="s">
        <v>163</v>
      </c>
      <c r="H1021" s="41" t="s">
        <v>164</v>
      </c>
      <c r="I1021" s="41">
        <v>0</v>
      </c>
      <c r="J1021" s="10" t="s">
        <v>65</v>
      </c>
      <c r="K1021" s="10" t="s">
        <v>66</v>
      </c>
      <c r="L1021" s="10" t="s">
        <v>67</v>
      </c>
      <c r="M1021" s="13" t="s">
        <v>2577</v>
      </c>
      <c r="N1021" s="10" t="s">
        <v>53</v>
      </c>
      <c r="O1021" s="134"/>
      <c r="P1021" s="15" t="s">
        <v>2577</v>
      </c>
      <c r="Q1021" s="11"/>
      <c r="R1021" s="10"/>
      <c r="S1021" s="10" t="s">
        <v>536</v>
      </c>
      <c r="T1021" s="10" t="s">
        <v>536</v>
      </c>
      <c r="U1021" s="10" t="s">
        <v>2580</v>
      </c>
      <c r="V1021" s="10">
        <v>2710193200</v>
      </c>
      <c r="W1021" s="10" t="s">
        <v>604</v>
      </c>
      <c r="X1021" s="10" t="s">
        <v>604</v>
      </c>
      <c r="Y1021" s="10" t="s">
        <v>604</v>
      </c>
      <c r="Z1021" s="10" t="s">
        <v>604</v>
      </c>
      <c r="AA1021" s="10" t="s">
        <v>2581</v>
      </c>
      <c r="AB1021" s="14" t="s">
        <v>1581</v>
      </c>
    </row>
    <row r="1022" spans="1:28" s="14" customFormat="1" ht="13" x14ac:dyDescent="0.35">
      <c r="A1022" s="10">
        <v>44484801</v>
      </c>
      <c r="B1022" s="10">
        <v>801</v>
      </c>
      <c r="C1022" s="11" t="s">
        <v>4703</v>
      </c>
      <c r="D1022" s="11"/>
      <c r="E1022" s="11"/>
      <c r="F1022" s="11" t="s">
        <v>46</v>
      </c>
      <c r="G1022" s="10" t="s">
        <v>79</v>
      </c>
      <c r="H1022" s="41" t="s">
        <v>79</v>
      </c>
      <c r="I1022" s="41">
        <v>0</v>
      </c>
      <c r="J1022" s="10" t="s">
        <v>65</v>
      </c>
      <c r="K1022" s="10" t="s">
        <v>66</v>
      </c>
      <c r="L1022" s="10" t="s">
        <v>67</v>
      </c>
      <c r="M1022" s="13" t="s">
        <v>2577</v>
      </c>
      <c r="N1022" s="10" t="s">
        <v>53</v>
      </c>
      <c r="O1022" s="134"/>
      <c r="P1022" s="15" t="s">
        <v>2577</v>
      </c>
      <c r="Q1022" s="11"/>
      <c r="R1022" s="10"/>
      <c r="S1022" s="10" t="s">
        <v>536</v>
      </c>
      <c r="T1022" s="10" t="s">
        <v>536</v>
      </c>
      <c r="U1022" s="10" t="s">
        <v>2580</v>
      </c>
      <c r="V1022" s="10" t="s">
        <v>604</v>
      </c>
      <c r="W1022" s="10" t="s">
        <v>44</v>
      </c>
      <c r="X1022" s="10" t="s">
        <v>604</v>
      </c>
      <c r="Y1022" s="10" t="s">
        <v>604</v>
      </c>
      <c r="Z1022" s="10" t="s">
        <v>604</v>
      </c>
      <c r="AA1022" s="10" t="s">
        <v>2581</v>
      </c>
      <c r="AB1022" s="14" t="s">
        <v>1581</v>
      </c>
    </row>
    <row r="1023" spans="1:28" s="14" customFormat="1" ht="13" x14ac:dyDescent="0.35">
      <c r="A1023" s="10">
        <v>44484803</v>
      </c>
      <c r="B1023" s="10">
        <v>803</v>
      </c>
      <c r="C1023" s="11" t="s">
        <v>4704</v>
      </c>
      <c r="D1023" s="11"/>
      <c r="E1023" s="11"/>
      <c r="F1023" s="11" t="s">
        <v>46</v>
      </c>
      <c r="G1023" s="10" t="s">
        <v>1837</v>
      </c>
      <c r="H1023" s="41" t="s">
        <v>48</v>
      </c>
      <c r="I1023" s="41">
        <v>0</v>
      </c>
      <c r="J1023" s="10" t="s">
        <v>65</v>
      </c>
      <c r="K1023" s="10" t="s">
        <v>66</v>
      </c>
      <c r="L1023" s="10" t="s">
        <v>67</v>
      </c>
      <c r="M1023" s="13" t="s">
        <v>2577</v>
      </c>
      <c r="N1023" s="10" t="s">
        <v>53</v>
      </c>
      <c r="O1023" s="134"/>
      <c r="P1023" s="15" t="s">
        <v>2577</v>
      </c>
      <c r="Q1023" s="11"/>
      <c r="R1023" s="10"/>
      <c r="S1023" s="10" t="s">
        <v>536</v>
      </c>
      <c r="T1023" s="10" t="s">
        <v>536</v>
      </c>
      <c r="U1023" s="10" t="s">
        <v>2580</v>
      </c>
      <c r="V1023" s="10">
        <v>2710193200</v>
      </c>
      <c r="W1023" s="10" t="s">
        <v>604</v>
      </c>
      <c r="X1023" s="10" t="s">
        <v>604</v>
      </c>
      <c r="Y1023" s="10" t="s">
        <v>604</v>
      </c>
      <c r="Z1023" s="10" t="s">
        <v>604</v>
      </c>
      <c r="AA1023" s="10" t="s">
        <v>2581</v>
      </c>
      <c r="AB1023" s="14" t="s">
        <v>1581</v>
      </c>
    </row>
    <row r="1024" spans="1:28" s="14" customFormat="1" ht="13" x14ac:dyDescent="0.35">
      <c r="A1024" s="10">
        <v>44540855</v>
      </c>
      <c r="B1024" s="10">
        <v>855</v>
      </c>
      <c r="C1024" s="11" t="s">
        <v>4705</v>
      </c>
      <c r="D1024" s="11"/>
      <c r="E1024" s="11"/>
      <c r="F1024" s="11" t="s">
        <v>46</v>
      </c>
      <c r="G1024" s="10" t="s">
        <v>163</v>
      </c>
      <c r="H1024" s="41" t="s">
        <v>164</v>
      </c>
      <c r="I1024" s="41">
        <v>0</v>
      </c>
      <c r="J1024" s="10" t="s">
        <v>65</v>
      </c>
      <c r="K1024" s="10" t="s">
        <v>66</v>
      </c>
      <c r="L1024" s="10" t="s">
        <v>67</v>
      </c>
      <c r="M1024" s="13" t="s">
        <v>2577</v>
      </c>
      <c r="N1024" s="10" t="s">
        <v>53</v>
      </c>
      <c r="O1024" s="134"/>
      <c r="P1024" s="15" t="s">
        <v>2577</v>
      </c>
      <c r="Q1024" s="11"/>
      <c r="R1024" s="10"/>
      <c r="S1024" s="10" t="s">
        <v>536</v>
      </c>
      <c r="T1024" s="10" t="s">
        <v>536</v>
      </c>
      <c r="U1024" s="10" t="s">
        <v>2580</v>
      </c>
      <c r="V1024" s="10">
        <v>2710193200</v>
      </c>
      <c r="W1024" s="10" t="s">
        <v>604</v>
      </c>
      <c r="X1024" s="10" t="s">
        <v>604</v>
      </c>
      <c r="Y1024" s="10" t="s">
        <v>604</v>
      </c>
      <c r="Z1024" s="10" t="s">
        <v>604</v>
      </c>
      <c r="AA1024" s="10" t="s">
        <v>2581</v>
      </c>
      <c r="AB1024" s="14" t="s">
        <v>1581</v>
      </c>
    </row>
    <row r="1025" spans="1:28" s="14" customFormat="1" ht="13" x14ac:dyDescent="0.35">
      <c r="A1025" s="10">
        <v>44540801</v>
      </c>
      <c r="B1025" s="10">
        <v>801</v>
      </c>
      <c r="C1025" s="11" t="s">
        <v>4706</v>
      </c>
      <c r="D1025" s="11"/>
      <c r="E1025" s="11"/>
      <c r="F1025" s="11" t="s">
        <v>46</v>
      </c>
      <c r="G1025" s="10" t="s">
        <v>79</v>
      </c>
      <c r="H1025" s="41" t="s">
        <v>79</v>
      </c>
      <c r="I1025" s="41">
        <v>0</v>
      </c>
      <c r="J1025" s="10" t="s">
        <v>65</v>
      </c>
      <c r="K1025" s="10" t="s">
        <v>66</v>
      </c>
      <c r="L1025" s="10" t="s">
        <v>67</v>
      </c>
      <c r="M1025" s="13" t="s">
        <v>2577</v>
      </c>
      <c r="N1025" s="10" t="s">
        <v>53</v>
      </c>
      <c r="O1025" s="134"/>
      <c r="P1025" s="15" t="s">
        <v>2577</v>
      </c>
      <c r="Q1025" s="11"/>
      <c r="R1025" s="10"/>
      <c r="S1025" s="10" t="s">
        <v>536</v>
      </c>
      <c r="T1025" s="10" t="s">
        <v>536</v>
      </c>
      <c r="U1025" s="10" t="s">
        <v>2580</v>
      </c>
      <c r="V1025" s="10" t="s">
        <v>604</v>
      </c>
      <c r="W1025" s="10" t="s">
        <v>44</v>
      </c>
      <c r="X1025" s="10" t="s">
        <v>604</v>
      </c>
      <c r="Y1025" s="10" t="s">
        <v>604</v>
      </c>
      <c r="Z1025" s="10" t="s">
        <v>604</v>
      </c>
      <c r="AA1025" s="10" t="s">
        <v>2581</v>
      </c>
      <c r="AB1025" s="14" t="s">
        <v>1581</v>
      </c>
    </row>
    <row r="1026" spans="1:28" s="14" customFormat="1" ht="13" x14ac:dyDescent="0.35">
      <c r="A1026" s="10">
        <v>44540803</v>
      </c>
      <c r="B1026" s="10">
        <v>803</v>
      </c>
      <c r="C1026" s="11" t="s">
        <v>4707</v>
      </c>
      <c r="D1026" s="11"/>
      <c r="E1026" s="11"/>
      <c r="F1026" s="11" t="s">
        <v>46</v>
      </c>
      <c r="G1026" s="10" t="s">
        <v>1837</v>
      </c>
      <c r="H1026" s="41" t="s">
        <v>48</v>
      </c>
      <c r="I1026" s="41">
        <v>0</v>
      </c>
      <c r="J1026" s="10" t="s">
        <v>65</v>
      </c>
      <c r="K1026" s="10" t="s">
        <v>66</v>
      </c>
      <c r="L1026" s="10" t="s">
        <v>67</v>
      </c>
      <c r="M1026" s="13" t="s">
        <v>2577</v>
      </c>
      <c r="N1026" s="10" t="s">
        <v>53</v>
      </c>
      <c r="O1026" s="134"/>
      <c r="P1026" s="15" t="s">
        <v>2577</v>
      </c>
      <c r="Q1026" s="11"/>
      <c r="R1026" s="10"/>
      <c r="S1026" s="10" t="s">
        <v>536</v>
      </c>
      <c r="T1026" s="10" t="s">
        <v>536</v>
      </c>
      <c r="U1026" s="10" t="s">
        <v>2580</v>
      </c>
      <c r="V1026" s="10">
        <v>2710193200</v>
      </c>
      <c r="W1026" s="10" t="s">
        <v>604</v>
      </c>
      <c r="X1026" s="10" t="s">
        <v>604</v>
      </c>
      <c r="Y1026" s="10" t="s">
        <v>604</v>
      </c>
      <c r="Z1026" s="10" t="s">
        <v>604</v>
      </c>
      <c r="AA1026" s="10" t="s">
        <v>2581</v>
      </c>
      <c r="AB1026" s="14" t="s">
        <v>1581</v>
      </c>
    </row>
    <row r="1027" spans="1:28" s="14" customFormat="1" ht="13" x14ac:dyDescent="0.35">
      <c r="A1027" s="10">
        <v>44540903</v>
      </c>
      <c r="B1027" s="10">
        <v>903</v>
      </c>
      <c r="C1027" s="11" t="s">
        <v>4708</v>
      </c>
      <c r="D1027" s="11"/>
      <c r="E1027" s="11"/>
      <c r="F1027" s="11" t="s">
        <v>46</v>
      </c>
      <c r="G1027" s="10" t="s">
        <v>2583</v>
      </c>
      <c r="H1027" s="41" t="s">
        <v>364</v>
      </c>
      <c r="I1027" s="41">
        <v>0</v>
      </c>
      <c r="J1027" s="10" t="s">
        <v>65</v>
      </c>
      <c r="K1027" s="10" t="s">
        <v>66</v>
      </c>
      <c r="L1027" s="10" t="s">
        <v>67</v>
      </c>
      <c r="M1027" s="13" t="s">
        <v>2577</v>
      </c>
      <c r="N1027" s="10" t="s">
        <v>53</v>
      </c>
      <c r="O1027" s="134"/>
      <c r="P1027" s="15" t="s">
        <v>2577</v>
      </c>
      <c r="Q1027" s="11"/>
      <c r="R1027" s="10"/>
      <c r="S1027" s="10" t="s">
        <v>536</v>
      </c>
      <c r="T1027" s="10" t="s">
        <v>536</v>
      </c>
      <c r="U1027" s="10" t="s">
        <v>2580</v>
      </c>
      <c r="V1027" s="10">
        <v>2710193200</v>
      </c>
      <c r="W1027" s="10" t="s">
        <v>604</v>
      </c>
      <c r="X1027" s="10" t="s">
        <v>604</v>
      </c>
      <c r="Y1027" s="10" t="s">
        <v>604</v>
      </c>
      <c r="Z1027" s="10" t="s">
        <v>604</v>
      </c>
      <c r="AA1027" s="10" t="s">
        <v>2581</v>
      </c>
      <c r="AB1027" s="14" t="s">
        <v>1581</v>
      </c>
    </row>
    <row r="1028" spans="1:28" s="14" customFormat="1" ht="13" x14ac:dyDescent="0.35">
      <c r="A1028" s="10">
        <v>43155829</v>
      </c>
      <c r="B1028" s="10">
        <v>829</v>
      </c>
      <c r="C1028" s="11" t="s">
        <v>4709</v>
      </c>
      <c r="D1028" s="11"/>
      <c r="E1028" s="11"/>
      <c r="F1028" s="11" t="s">
        <v>46</v>
      </c>
      <c r="G1028" s="10" t="s">
        <v>3639</v>
      </c>
      <c r="H1028" s="41" t="s">
        <v>140</v>
      </c>
      <c r="I1028" s="41">
        <v>0</v>
      </c>
      <c r="J1028" s="10" t="s">
        <v>65</v>
      </c>
      <c r="K1028" s="10" t="s">
        <v>66</v>
      </c>
      <c r="L1028" s="10" t="s">
        <v>67</v>
      </c>
      <c r="M1028" s="13" t="s">
        <v>2577</v>
      </c>
      <c r="N1028" s="10" t="s">
        <v>53</v>
      </c>
      <c r="O1028" s="134"/>
      <c r="P1028" s="15" t="s">
        <v>2577</v>
      </c>
      <c r="Q1028" s="11"/>
      <c r="R1028" s="10"/>
      <c r="S1028" s="10" t="s">
        <v>536</v>
      </c>
      <c r="T1028" s="10" t="s">
        <v>536</v>
      </c>
      <c r="U1028" s="10" t="s">
        <v>2580</v>
      </c>
      <c r="V1028" s="10">
        <v>2710193200</v>
      </c>
      <c r="W1028" s="10" t="s">
        <v>604</v>
      </c>
      <c r="X1028" s="10" t="s">
        <v>604</v>
      </c>
      <c r="Y1028" s="10" t="s">
        <v>604</v>
      </c>
      <c r="Z1028" s="10" t="s">
        <v>604</v>
      </c>
      <c r="AA1028" s="10" t="s">
        <v>2581</v>
      </c>
      <c r="AB1028" s="14" t="s">
        <v>1581</v>
      </c>
    </row>
    <row r="1029" spans="1:28" s="14" customFormat="1" ht="13" x14ac:dyDescent="0.35">
      <c r="A1029" s="10">
        <v>43155960</v>
      </c>
      <c r="B1029" s="10">
        <v>960</v>
      </c>
      <c r="C1029" s="11" t="s">
        <v>4710</v>
      </c>
      <c r="D1029" s="11"/>
      <c r="E1029" s="11"/>
      <c r="F1029" s="11" t="s">
        <v>46</v>
      </c>
      <c r="G1029" s="10" t="s">
        <v>163</v>
      </c>
      <c r="H1029" s="41" t="s">
        <v>164</v>
      </c>
      <c r="I1029" s="41">
        <v>0</v>
      </c>
      <c r="J1029" s="10" t="s">
        <v>65</v>
      </c>
      <c r="K1029" s="10" t="s">
        <v>66</v>
      </c>
      <c r="L1029" s="10" t="s">
        <v>67</v>
      </c>
      <c r="M1029" s="13" t="s">
        <v>2577</v>
      </c>
      <c r="N1029" s="10" t="s">
        <v>53</v>
      </c>
      <c r="O1029" s="134"/>
      <c r="P1029" s="15" t="s">
        <v>2577</v>
      </c>
      <c r="Q1029" s="11"/>
      <c r="R1029" s="10"/>
      <c r="S1029" s="10" t="s">
        <v>536</v>
      </c>
      <c r="T1029" s="10" t="s">
        <v>536</v>
      </c>
      <c r="U1029" s="10" t="s">
        <v>2580</v>
      </c>
      <c r="V1029" s="10" t="s">
        <v>604</v>
      </c>
      <c r="W1029" s="10" t="s">
        <v>604</v>
      </c>
      <c r="X1029" s="10" t="s">
        <v>604</v>
      </c>
      <c r="Y1029" s="10" t="s">
        <v>604</v>
      </c>
      <c r="Z1029" s="10" t="s">
        <v>604</v>
      </c>
      <c r="AA1029" s="10" t="s">
        <v>2581</v>
      </c>
      <c r="AB1029" s="14" t="s">
        <v>1581</v>
      </c>
    </row>
    <row r="1030" spans="1:28" s="14" customFormat="1" ht="13" x14ac:dyDescent="0.35">
      <c r="A1030" s="10">
        <v>44540829</v>
      </c>
      <c r="B1030" s="10">
        <v>829</v>
      </c>
      <c r="C1030" s="11" t="s">
        <v>4711</v>
      </c>
      <c r="D1030" s="11"/>
      <c r="E1030" s="11"/>
      <c r="F1030" s="11" t="s">
        <v>46</v>
      </c>
      <c r="G1030" s="10" t="s">
        <v>3639</v>
      </c>
      <c r="H1030" s="41" t="s">
        <v>140</v>
      </c>
      <c r="I1030" s="41">
        <v>0</v>
      </c>
      <c r="J1030" s="10" t="s">
        <v>65</v>
      </c>
      <c r="K1030" s="10" t="s">
        <v>66</v>
      </c>
      <c r="L1030" s="10" t="s">
        <v>67</v>
      </c>
      <c r="M1030" s="13" t="s">
        <v>2577</v>
      </c>
      <c r="N1030" s="10" t="s">
        <v>53</v>
      </c>
      <c r="O1030" s="134"/>
      <c r="P1030" s="15" t="s">
        <v>2577</v>
      </c>
      <c r="Q1030" s="11"/>
      <c r="R1030" s="10"/>
      <c r="S1030" s="10" t="s">
        <v>536</v>
      </c>
      <c r="T1030" s="10" t="s">
        <v>536</v>
      </c>
      <c r="U1030" s="10" t="s">
        <v>2580</v>
      </c>
      <c r="V1030" s="10">
        <v>2710193200</v>
      </c>
      <c r="W1030" s="10" t="s">
        <v>604</v>
      </c>
      <c r="X1030" s="10" t="s">
        <v>604</v>
      </c>
      <c r="Y1030" s="10" t="s">
        <v>604</v>
      </c>
      <c r="Z1030" s="10" t="s">
        <v>604</v>
      </c>
      <c r="AA1030" s="10" t="s">
        <v>2581</v>
      </c>
      <c r="AB1030" s="14" t="s">
        <v>1581</v>
      </c>
    </row>
    <row r="1031" spans="1:28" s="14" customFormat="1" ht="13" x14ac:dyDescent="0.35">
      <c r="A1031" s="10">
        <v>43155855</v>
      </c>
      <c r="B1031" s="10">
        <v>855</v>
      </c>
      <c r="C1031" s="11" t="s">
        <v>4712</v>
      </c>
      <c r="D1031" s="11"/>
      <c r="E1031" s="11"/>
      <c r="F1031" s="11" t="s">
        <v>46</v>
      </c>
      <c r="G1031" s="10" t="s">
        <v>163</v>
      </c>
      <c r="H1031" s="41" t="s">
        <v>164</v>
      </c>
      <c r="I1031" s="41">
        <v>0</v>
      </c>
      <c r="J1031" s="10" t="s">
        <v>65</v>
      </c>
      <c r="K1031" s="10" t="s">
        <v>66</v>
      </c>
      <c r="L1031" s="10" t="s">
        <v>67</v>
      </c>
      <c r="M1031" s="13" t="s">
        <v>2577</v>
      </c>
      <c r="N1031" s="10" t="s">
        <v>53</v>
      </c>
      <c r="O1031" s="134"/>
      <c r="P1031" s="15" t="s">
        <v>2577</v>
      </c>
      <c r="Q1031" s="11"/>
      <c r="R1031" s="10"/>
      <c r="S1031" s="10" t="s">
        <v>536</v>
      </c>
      <c r="T1031" s="10" t="s">
        <v>536</v>
      </c>
      <c r="U1031" s="10" t="s">
        <v>2580</v>
      </c>
      <c r="V1031" s="10">
        <v>2710193200</v>
      </c>
      <c r="W1031" s="10" t="s">
        <v>604</v>
      </c>
      <c r="X1031" s="10" t="s">
        <v>604</v>
      </c>
      <c r="Y1031" s="10" t="s">
        <v>604</v>
      </c>
      <c r="Z1031" s="10" t="s">
        <v>604</v>
      </c>
      <c r="AA1031" s="10" t="s">
        <v>2581</v>
      </c>
      <c r="AB1031" s="14" t="s">
        <v>1581</v>
      </c>
    </row>
    <row r="1032" spans="1:28" s="14" customFormat="1" ht="13" x14ac:dyDescent="0.35">
      <c r="A1032" s="10">
        <v>43155801</v>
      </c>
      <c r="B1032" s="10">
        <v>801</v>
      </c>
      <c r="C1032" s="11" t="s">
        <v>4713</v>
      </c>
      <c r="D1032" s="11"/>
      <c r="E1032" s="11"/>
      <c r="F1032" s="11" t="s">
        <v>46</v>
      </c>
      <c r="G1032" s="10" t="s">
        <v>79</v>
      </c>
      <c r="H1032" s="41" t="s">
        <v>79</v>
      </c>
      <c r="I1032" s="41">
        <v>0</v>
      </c>
      <c r="J1032" s="10" t="s">
        <v>65</v>
      </c>
      <c r="K1032" s="10" t="s">
        <v>66</v>
      </c>
      <c r="L1032" s="10" t="s">
        <v>67</v>
      </c>
      <c r="M1032" s="13" t="s">
        <v>2577</v>
      </c>
      <c r="N1032" s="10" t="s">
        <v>53</v>
      </c>
      <c r="O1032" s="134"/>
      <c r="P1032" s="15" t="s">
        <v>2577</v>
      </c>
      <c r="Q1032" s="11"/>
      <c r="R1032" s="10"/>
      <c r="S1032" s="10" t="s">
        <v>536</v>
      </c>
      <c r="T1032" s="10" t="s">
        <v>536</v>
      </c>
      <c r="U1032" s="10" t="s">
        <v>2580</v>
      </c>
      <c r="V1032" s="10" t="s">
        <v>604</v>
      </c>
      <c r="W1032" s="10" t="s">
        <v>44</v>
      </c>
      <c r="X1032" s="10" t="s">
        <v>604</v>
      </c>
      <c r="Y1032" s="10" t="s">
        <v>604</v>
      </c>
      <c r="Z1032" s="10" t="s">
        <v>604</v>
      </c>
      <c r="AA1032" s="10" t="s">
        <v>2581</v>
      </c>
      <c r="AB1032" s="14" t="s">
        <v>1581</v>
      </c>
    </row>
    <row r="1033" spans="1:28" s="14" customFormat="1" ht="13" x14ac:dyDescent="0.35">
      <c r="A1033" s="10">
        <v>43155803</v>
      </c>
      <c r="B1033" s="10">
        <v>803</v>
      </c>
      <c r="C1033" s="11" t="s">
        <v>4714</v>
      </c>
      <c r="D1033" s="11"/>
      <c r="E1033" s="11"/>
      <c r="F1033" s="11" t="s">
        <v>46</v>
      </c>
      <c r="G1033" s="10" t="s">
        <v>1837</v>
      </c>
      <c r="H1033" s="41" t="s">
        <v>48</v>
      </c>
      <c r="I1033" s="41">
        <v>0</v>
      </c>
      <c r="J1033" s="10" t="s">
        <v>65</v>
      </c>
      <c r="K1033" s="10" t="s">
        <v>66</v>
      </c>
      <c r="L1033" s="10" t="s">
        <v>67</v>
      </c>
      <c r="M1033" s="13" t="s">
        <v>2577</v>
      </c>
      <c r="N1033" s="10" t="s">
        <v>53</v>
      </c>
      <c r="O1033" s="134"/>
      <c r="P1033" s="15" t="s">
        <v>2577</v>
      </c>
      <c r="Q1033" s="11"/>
      <c r="R1033" s="10"/>
      <c r="S1033" s="10" t="s">
        <v>536</v>
      </c>
      <c r="T1033" s="10" t="s">
        <v>536</v>
      </c>
      <c r="U1033" s="10" t="s">
        <v>2580</v>
      </c>
      <c r="V1033" s="10">
        <v>2710193200</v>
      </c>
      <c r="W1033" s="10" t="s">
        <v>604</v>
      </c>
      <c r="X1033" s="10" t="s">
        <v>604</v>
      </c>
      <c r="Y1033" s="10" t="s">
        <v>604</v>
      </c>
      <c r="Z1033" s="10" t="s">
        <v>604</v>
      </c>
      <c r="AA1033" s="10" t="s">
        <v>2581</v>
      </c>
      <c r="AB1033" s="14" t="s">
        <v>1581</v>
      </c>
    </row>
    <row r="1034" spans="1:28" s="14" customFormat="1" ht="13" x14ac:dyDescent="0.35">
      <c r="A1034" s="10">
        <v>44540870</v>
      </c>
      <c r="B1034" s="10">
        <v>870</v>
      </c>
      <c r="C1034" s="11" t="s">
        <v>4715</v>
      </c>
      <c r="D1034" s="11"/>
      <c r="E1034" s="11"/>
      <c r="F1034" s="11" t="s">
        <v>46</v>
      </c>
      <c r="G1034" s="10" t="s">
        <v>151</v>
      </c>
      <c r="H1034" s="41" t="s">
        <v>86</v>
      </c>
      <c r="I1034" s="41">
        <v>0</v>
      </c>
      <c r="J1034" s="10" t="s">
        <v>65</v>
      </c>
      <c r="K1034" s="10" t="s">
        <v>66</v>
      </c>
      <c r="L1034" s="10" t="s">
        <v>67</v>
      </c>
      <c r="M1034" s="13" t="s">
        <v>2577</v>
      </c>
      <c r="N1034" s="10" t="s">
        <v>53</v>
      </c>
      <c r="O1034" s="134"/>
      <c r="P1034" s="15" t="s">
        <v>2577</v>
      </c>
      <c r="Q1034" s="11"/>
      <c r="R1034" s="10"/>
      <c r="S1034" s="10" t="s">
        <v>536</v>
      </c>
      <c r="T1034" s="10" t="s">
        <v>536</v>
      </c>
      <c r="U1034" s="10" t="s">
        <v>2580</v>
      </c>
      <c r="V1034" s="10" t="s">
        <v>604</v>
      </c>
      <c r="W1034" s="10" t="s">
        <v>604</v>
      </c>
      <c r="X1034" s="10" t="s">
        <v>604</v>
      </c>
      <c r="Y1034" s="10" t="s">
        <v>604</v>
      </c>
      <c r="Z1034" s="10" t="s">
        <v>604</v>
      </c>
      <c r="AA1034" s="10" t="s">
        <v>2581</v>
      </c>
      <c r="AB1034" s="14" t="s">
        <v>1581</v>
      </c>
    </row>
    <row r="1035" spans="1:28" s="14" customFormat="1" ht="13" x14ac:dyDescent="0.35">
      <c r="A1035" s="10">
        <v>43155903</v>
      </c>
      <c r="B1035" s="10">
        <v>903</v>
      </c>
      <c r="C1035" s="11" t="s">
        <v>4716</v>
      </c>
      <c r="D1035" s="11"/>
      <c r="E1035" s="11"/>
      <c r="F1035" s="11" t="s">
        <v>46</v>
      </c>
      <c r="G1035" s="10" t="s">
        <v>2583</v>
      </c>
      <c r="H1035" s="41" t="s">
        <v>364</v>
      </c>
      <c r="I1035" s="41">
        <v>0</v>
      </c>
      <c r="J1035" s="10" t="s">
        <v>65</v>
      </c>
      <c r="K1035" s="10" t="s">
        <v>66</v>
      </c>
      <c r="L1035" s="10" t="s">
        <v>67</v>
      </c>
      <c r="M1035" s="13" t="s">
        <v>2577</v>
      </c>
      <c r="N1035" s="10" t="s">
        <v>53</v>
      </c>
      <c r="O1035" s="134"/>
      <c r="P1035" s="15" t="s">
        <v>2577</v>
      </c>
      <c r="Q1035" s="11"/>
      <c r="R1035" s="10"/>
      <c r="S1035" s="10" t="s">
        <v>536</v>
      </c>
      <c r="T1035" s="10" t="s">
        <v>536</v>
      </c>
      <c r="U1035" s="10" t="s">
        <v>2580</v>
      </c>
      <c r="V1035" s="10">
        <v>2710193200</v>
      </c>
      <c r="W1035" s="10" t="s">
        <v>604</v>
      </c>
      <c r="X1035" s="10" t="s">
        <v>604</v>
      </c>
      <c r="Y1035" s="10" t="s">
        <v>604</v>
      </c>
      <c r="Z1035" s="10" t="s">
        <v>604</v>
      </c>
      <c r="AA1035" s="10" t="s">
        <v>2581</v>
      </c>
      <c r="AB1035" s="14" t="s">
        <v>1581</v>
      </c>
    </row>
    <row r="1036" spans="1:28" s="14" customFormat="1" ht="13" x14ac:dyDescent="0.35">
      <c r="A1036" s="10">
        <v>43579803</v>
      </c>
      <c r="B1036" s="10">
        <v>803</v>
      </c>
      <c r="C1036" s="11" t="s">
        <v>4717</v>
      </c>
      <c r="D1036" s="11"/>
      <c r="E1036" s="11"/>
      <c r="F1036" s="11" t="s">
        <v>46</v>
      </c>
      <c r="G1036" s="10" t="s">
        <v>1837</v>
      </c>
      <c r="H1036" s="41" t="s">
        <v>48</v>
      </c>
      <c r="I1036" s="41">
        <v>0</v>
      </c>
      <c r="J1036" s="10" t="s">
        <v>65</v>
      </c>
      <c r="K1036" s="10" t="s">
        <v>66</v>
      </c>
      <c r="L1036" s="10" t="s">
        <v>67</v>
      </c>
      <c r="M1036" s="13" t="s">
        <v>2577</v>
      </c>
      <c r="N1036" s="10" t="s">
        <v>53</v>
      </c>
      <c r="O1036" s="134"/>
      <c r="P1036" s="15" t="s">
        <v>2577</v>
      </c>
      <c r="Q1036" s="11"/>
      <c r="R1036" s="10"/>
      <c r="S1036" s="10" t="s">
        <v>536</v>
      </c>
      <c r="T1036" s="10" t="s">
        <v>536</v>
      </c>
      <c r="U1036" s="10" t="s">
        <v>2580</v>
      </c>
      <c r="V1036" s="10">
        <v>2710193200</v>
      </c>
      <c r="W1036" s="10" t="s">
        <v>604</v>
      </c>
      <c r="X1036" s="10" t="s">
        <v>604</v>
      </c>
      <c r="Y1036" s="10" t="s">
        <v>604</v>
      </c>
      <c r="Z1036" s="10" t="s">
        <v>604</v>
      </c>
      <c r="AA1036" s="10" t="s">
        <v>2581</v>
      </c>
      <c r="AB1036" s="14" t="s">
        <v>1581</v>
      </c>
    </row>
    <row r="1037" spans="1:28" s="14" customFormat="1" ht="13" x14ac:dyDescent="0.35">
      <c r="A1037" s="10">
        <v>44210801</v>
      </c>
      <c r="B1037" s="10">
        <v>801</v>
      </c>
      <c r="C1037" s="11" t="s">
        <v>4718</v>
      </c>
      <c r="D1037" s="11"/>
      <c r="E1037" s="11"/>
      <c r="F1037" s="11" t="s">
        <v>46</v>
      </c>
      <c r="G1037" s="10" t="s">
        <v>79</v>
      </c>
      <c r="H1037" s="41" t="s">
        <v>79</v>
      </c>
      <c r="I1037" s="41">
        <v>0</v>
      </c>
      <c r="J1037" s="10" t="s">
        <v>65</v>
      </c>
      <c r="K1037" s="10" t="s">
        <v>66</v>
      </c>
      <c r="L1037" s="10" t="s">
        <v>52</v>
      </c>
      <c r="M1037" s="13">
        <v>39647</v>
      </c>
      <c r="N1037" s="10" t="s">
        <v>53</v>
      </c>
      <c r="O1037" s="134"/>
      <c r="P1037" s="15" t="s">
        <v>2577</v>
      </c>
      <c r="Q1037" s="11"/>
      <c r="R1037" s="10"/>
      <c r="S1037" s="10" t="s">
        <v>536</v>
      </c>
      <c r="T1037" s="10" t="s">
        <v>536</v>
      </c>
      <c r="U1037" s="10" t="s">
        <v>2580</v>
      </c>
      <c r="V1037" s="10">
        <v>2710193200</v>
      </c>
      <c r="W1037" s="10" t="s">
        <v>44</v>
      </c>
      <c r="X1037" s="10" t="s">
        <v>4719</v>
      </c>
      <c r="Y1037" s="10" t="s">
        <v>391</v>
      </c>
      <c r="Z1037" s="10" t="s">
        <v>392</v>
      </c>
      <c r="AA1037" s="10" t="s">
        <v>4720</v>
      </c>
      <c r="AB1037" s="14" t="s">
        <v>1581</v>
      </c>
    </row>
    <row r="1038" spans="1:28" s="14" customFormat="1" ht="13" x14ac:dyDescent="0.35">
      <c r="A1038" s="10">
        <v>44210803</v>
      </c>
      <c r="B1038" s="10">
        <v>803</v>
      </c>
      <c r="C1038" s="11" t="s">
        <v>4721</v>
      </c>
      <c r="D1038" s="11"/>
      <c r="E1038" s="11"/>
      <c r="F1038" s="11" t="s">
        <v>46</v>
      </c>
      <c r="G1038" s="10" t="s">
        <v>1837</v>
      </c>
      <c r="H1038" s="41" t="s">
        <v>48</v>
      </c>
      <c r="I1038" s="41">
        <v>0</v>
      </c>
      <c r="J1038" s="10" t="s">
        <v>65</v>
      </c>
      <c r="K1038" s="10" t="s">
        <v>66</v>
      </c>
      <c r="L1038" s="10" t="s">
        <v>67</v>
      </c>
      <c r="M1038" s="13" t="s">
        <v>2577</v>
      </c>
      <c r="N1038" s="10" t="s">
        <v>53</v>
      </c>
      <c r="O1038" s="134"/>
      <c r="P1038" s="15" t="s">
        <v>2577</v>
      </c>
      <c r="Q1038" s="11"/>
      <c r="R1038" s="10"/>
      <c r="S1038" s="10">
        <v>44210809</v>
      </c>
      <c r="T1038" s="10" t="s">
        <v>4722</v>
      </c>
      <c r="U1038" s="10" t="s">
        <v>2594</v>
      </c>
      <c r="V1038" s="10">
        <v>2710193200</v>
      </c>
      <c r="W1038" s="10" t="s">
        <v>604</v>
      </c>
      <c r="X1038" s="10" t="s">
        <v>4719</v>
      </c>
      <c r="Y1038" s="10" t="s">
        <v>604</v>
      </c>
      <c r="Z1038" s="10" t="s">
        <v>604</v>
      </c>
      <c r="AA1038" s="10" t="s">
        <v>4723</v>
      </c>
      <c r="AB1038" s="14" t="s">
        <v>1581</v>
      </c>
    </row>
    <row r="1039" spans="1:28" s="14" customFormat="1" ht="13" x14ac:dyDescent="0.35">
      <c r="A1039" s="10">
        <v>44210966</v>
      </c>
      <c r="B1039" s="10">
        <v>966</v>
      </c>
      <c r="C1039" s="11" t="s">
        <v>4724</v>
      </c>
      <c r="D1039" s="11"/>
      <c r="E1039" s="11"/>
      <c r="F1039" s="11" t="s">
        <v>46</v>
      </c>
      <c r="G1039" s="10" t="s">
        <v>151</v>
      </c>
      <c r="H1039" s="41" t="s">
        <v>86</v>
      </c>
      <c r="I1039" s="41">
        <v>0</v>
      </c>
      <c r="J1039" s="10" t="s">
        <v>65</v>
      </c>
      <c r="K1039" s="10" t="s">
        <v>66</v>
      </c>
      <c r="L1039" s="10" t="s">
        <v>52</v>
      </c>
      <c r="M1039" s="13" t="s">
        <v>2577</v>
      </c>
      <c r="N1039" s="10" t="s">
        <v>53</v>
      </c>
      <c r="O1039" s="134"/>
      <c r="P1039" s="15" t="s">
        <v>2577</v>
      </c>
      <c r="Q1039" s="11"/>
      <c r="R1039" s="10"/>
      <c r="S1039" s="10">
        <v>44210967</v>
      </c>
      <c r="T1039" s="10" t="s">
        <v>4724</v>
      </c>
      <c r="U1039" s="10" t="s">
        <v>2594</v>
      </c>
      <c r="V1039" s="10">
        <v>2710193200</v>
      </c>
      <c r="W1039" s="10" t="s">
        <v>604</v>
      </c>
      <c r="X1039" s="10" t="s">
        <v>4719</v>
      </c>
      <c r="Y1039" s="10" t="s">
        <v>87</v>
      </c>
      <c r="Z1039" s="10" t="s">
        <v>88</v>
      </c>
      <c r="AA1039" s="10" t="s">
        <v>4725</v>
      </c>
      <c r="AB1039" s="14" t="s">
        <v>1581</v>
      </c>
    </row>
    <row r="1040" spans="1:28" s="14" customFormat="1" ht="13" x14ac:dyDescent="0.35">
      <c r="A1040" s="10">
        <v>44210967</v>
      </c>
      <c r="B1040" s="10">
        <v>967</v>
      </c>
      <c r="C1040" s="11" t="s">
        <v>4724</v>
      </c>
      <c r="D1040" s="11"/>
      <c r="E1040" s="11"/>
      <c r="F1040" s="11" t="s">
        <v>46</v>
      </c>
      <c r="G1040" s="10" t="s">
        <v>151</v>
      </c>
      <c r="H1040" s="41" t="s">
        <v>86</v>
      </c>
      <c r="I1040" s="41">
        <v>0</v>
      </c>
      <c r="J1040" s="10" t="s">
        <v>65</v>
      </c>
      <c r="K1040" s="10" t="s">
        <v>66</v>
      </c>
      <c r="L1040" s="10" t="s">
        <v>52</v>
      </c>
      <c r="M1040" s="13" t="s">
        <v>2577</v>
      </c>
      <c r="N1040" s="10" t="s">
        <v>53</v>
      </c>
      <c r="O1040" s="134"/>
      <c r="P1040" s="15" t="s">
        <v>2577</v>
      </c>
      <c r="Q1040" s="11"/>
      <c r="R1040" s="10"/>
      <c r="S1040" s="10" t="s">
        <v>536</v>
      </c>
      <c r="T1040" s="10" t="s">
        <v>536</v>
      </c>
      <c r="U1040" s="10" t="s">
        <v>2580</v>
      </c>
      <c r="V1040" s="10">
        <v>2710193200</v>
      </c>
      <c r="W1040" s="10" t="s">
        <v>604</v>
      </c>
      <c r="X1040" s="10" t="s">
        <v>4719</v>
      </c>
      <c r="Y1040" s="10" t="s">
        <v>87</v>
      </c>
      <c r="Z1040" s="10" t="s">
        <v>88</v>
      </c>
      <c r="AA1040" s="10" t="s">
        <v>4725</v>
      </c>
      <c r="AB1040" s="14" t="s">
        <v>1581</v>
      </c>
    </row>
    <row r="1041" spans="1:28" s="14" customFormat="1" ht="13" x14ac:dyDescent="0.35">
      <c r="A1041" s="10">
        <v>44220803</v>
      </c>
      <c r="B1041" s="10">
        <v>803</v>
      </c>
      <c r="C1041" s="11" t="s">
        <v>4726</v>
      </c>
      <c r="D1041" s="11"/>
      <c r="E1041" s="11"/>
      <c r="F1041" s="11" t="s">
        <v>46</v>
      </c>
      <c r="G1041" s="10" t="s">
        <v>1837</v>
      </c>
      <c r="H1041" s="41" t="s">
        <v>48</v>
      </c>
      <c r="I1041" s="41">
        <v>0</v>
      </c>
      <c r="J1041" s="10" t="s">
        <v>65</v>
      </c>
      <c r="K1041" s="10" t="s">
        <v>66</v>
      </c>
      <c r="L1041" s="10" t="s">
        <v>67</v>
      </c>
      <c r="M1041" s="13" t="s">
        <v>2577</v>
      </c>
      <c r="N1041" s="10" t="s">
        <v>53</v>
      </c>
      <c r="O1041" s="134"/>
      <c r="P1041" s="15" t="s">
        <v>2577</v>
      </c>
      <c r="Q1041" s="11"/>
      <c r="R1041" s="10"/>
      <c r="S1041" s="10">
        <v>44220809</v>
      </c>
      <c r="T1041" s="10" t="s">
        <v>4727</v>
      </c>
      <c r="U1041" s="10" t="s">
        <v>2594</v>
      </c>
      <c r="V1041" s="10">
        <v>2710193200</v>
      </c>
      <c r="W1041" s="10" t="s">
        <v>604</v>
      </c>
      <c r="X1041" s="10" t="s">
        <v>4728</v>
      </c>
      <c r="Y1041" s="10" t="s">
        <v>604</v>
      </c>
      <c r="Z1041" s="10" t="s">
        <v>604</v>
      </c>
      <c r="AA1041" s="10" t="s">
        <v>4729</v>
      </c>
      <c r="AB1041" s="14" t="s">
        <v>1581</v>
      </c>
    </row>
    <row r="1042" spans="1:28" s="14" customFormat="1" ht="13" x14ac:dyDescent="0.35">
      <c r="A1042" s="10">
        <v>44230801</v>
      </c>
      <c r="B1042" s="10">
        <v>801</v>
      </c>
      <c r="C1042" s="11" t="s">
        <v>4730</v>
      </c>
      <c r="D1042" s="11"/>
      <c r="E1042" s="11"/>
      <c r="F1042" s="11" t="s">
        <v>46</v>
      </c>
      <c r="G1042" s="10" t="s">
        <v>79</v>
      </c>
      <c r="H1042" s="41" t="s">
        <v>79</v>
      </c>
      <c r="I1042" s="41">
        <v>0</v>
      </c>
      <c r="J1042" s="10" t="s">
        <v>65</v>
      </c>
      <c r="K1042" s="10" t="s">
        <v>66</v>
      </c>
      <c r="L1042" s="10" t="s">
        <v>52</v>
      </c>
      <c r="M1042" s="13" t="s">
        <v>2577</v>
      </c>
      <c r="N1042" s="10" t="s">
        <v>53</v>
      </c>
      <c r="O1042" s="134"/>
      <c r="P1042" s="15" t="s">
        <v>2577</v>
      </c>
      <c r="Q1042" s="11"/>
      <c r="R1042" s="10"/>
      <c r="S1042" s="10" t="s">
        <v>536</v>
      </c>
      <c r="T1042" s="10" t="s">
        <v>536</v>
      </c>
      <c r="U1042" s="10" t="s">
        <v>2580</v>
      </c>
      <c r="V1042" s="10">
        <v>2710193200</v>
      </c>
      <c r="W1042" s="10" t="s">
        <v>44</v>
      </c>
      <c r="X1042" s="10" t="s">
        <v>4731</v>
      </c>
      <c r="Y1042" s="10" t="s">
        <v>391</v>
      </c>
      <c r="Z1042" s="10" t="s">
        <v>392</v>
      </c>
      <c r="AA1042" s="10" t="s">
        <v>4732</v>
      </c>
      <c r="AB1042" s="14" t="s">
        <v>1581</v>
      </c>
    </row>
    <row r="1043" spans="1:28" s="14" customFormat="1" ht="13" x14ac:dyDescent="0.35">
      <c r="A1043" s="10">
        <v>44230803</v>
      </c>
      <c r="B1043" s="10">
        <v>803</v>
      </c>
      <c r="C1043" s="11" t="s">
        <v>4733</v>
      </c>
      <c r="D1043" s="11"/>
      <c r="E1043" s="11"/>
      <c r="F1043" s="11" t="s">
        <v>46</v>
      </c>
      <c r="G1043" s="10" t="s">
        <v>1837</v>
      </c>
      <c r="H1043" s="41" t="s">
        <v>48</v>
      </c>
      <c r="I1043" s="41">
        <v>0</v>
      </c>
      <c r="J1043" s="10" t="s">
        <v>65</v>
      </c>
      <c r="K1043" s="10" t="s">
        <v>66</v>
      </c>
      <c r="L1043" s="10" t="s">
        <v>67</v>
      </c>
      <c r="M1043" s="13" t="s">
        <v>2577</v>
      </c>
      <c r="N1043" s="10" t="s">
        <v>53</v>
      </c>
      <c r="O1043" s="134"/>
      <c r="P1043" s="15" t="s">
        <v>2577</v>
      </c>
      <c r="Q1043" s="11"/>
      <c r="R1043" s="10"/>
      <c r="S1043" s="10">
        <v>44230809</v>
      </c>
      <c r="T1043" s="10" t="s">
        <v>4734</v>
      </c>
      <c r="U1043" s="10" t="s">
        <v>2594</v>
      </c>
      <c r="V1043" s="10">
        <v>2710193200</v>
      </c>
      <c r="W1043" s="10" t="s">
        <v>604</v>
      </c>
      <c r="X1043" s="10" t="s">
        <v>4731</v>
      </c>
      <c r="Y1043" s="10" t="s">
        <v>604</v>
      </c>
      <c r="Z1043" s="10" t="s">
        <v>604</v>
      </c>
      <c r="AA1043" s="10" t="s">
        <v>4735</v>
      </c>
      <c r="AB1043" s="14" t="s">
        <v>1581</v>
      </c>
    </row>
    <row r="1044" spans="1:28" s="14" customFormat="1" ht="13" x14ac:dyDescent="0.35">
      <c r="A1044" s="10">
        <v>44240803</v>
      </c>
      <c r="B1044" s="10">
        <v>803</v>
      </c>
      <c r="C1044" s="11" t="s">
        <v>4736</v>
      </c>
      <c r="D1044" s="11"/>
      <c r="E1044" s="11"/>
      <c r="F1044" s="11" t="s">
        <v>46</v>
      </c>
      <c r="G1044" s="10" t="s">
        <v>1837</v>
      </c>
      <c r="H1044" s="41" t="s">
        <v>48</v>
      </c>
      <c r="I1044" s="41">
        <v>0</v>
      </c>
      <c r="J1044" s="10" t="s">
        <v>65</v>
      </c>
      <c r="K1044" s="10" t="s">
        <v>66</v>
      </c>
      <c r="L1044" s="10" t="s">
        <v>67</v>
      </c>
      <c r="M1044" s="13" t="s">
        <v>2577</v>
      </c>
      <c r="N1044" s="10" t="s">
        <v>53</v>
      </c>
      <c r="O1044" s="134"/>
      <c r="P1044" s="15" t="s">
        <v>2577</v>
      </c>
      <c r="Q1044" s="11"/>
      <c r="R1044" s="10"/>
      <c r="S1044" s="10">
        <v>44240809</v>
      </c>
      <c r="T1044" s="10" t="s">
        <v>4737</v>
      </c>
      <c r="U1044" s="10" t="s">
        <v>2594</v>
      </c>
      <c r="V1044" s="10">
        <v>2710193200</v>
      </c>
      <c r="W1044" s="10" t="s">
        <v>604</v>
      </c>
      <c r="X1044" s="10" t="s">
        <v>4738</v>
      </c>
      <c r="Y1044" s="10" t="s">
        <v>604</v>
      </c>
      <c r="Z1044" s="10" t="s">
        <v>604</v>
      </c>
      <c r="AA1044" s="10" t="s">
        <v>4739</v>
      </c>
      <c r="AB1044" s="14" t="s">
        <v>1581</v>
      </c>
    </row>
    <row r="1045" spans="1:28" s="14" customFormat="1" ht="13" x14ac:dyDescent="0.35">
      <c r="A1045" s="10">
        <v>44215801</v>
      </c>
      <c r="B1045" s="10">
        <v>801</v>
      </c>
      <c r="C1045" s="11" t="s">
        <v>4740</v>
      </c>
      <c r="D1045" s="11"/>
      <c r="E1045" s="11"/>
      <c r="F1045" s="11" t="s">
        <v>46</v>
      </c>
      <c r="G1045" s="10" t="s">
        <v>79</v>
      </c>
      <c r="H1045" s="41" t="s">
        <v>79</v>
      </c>
      <c r="I1045" s="41">
        <v>0</v>
      </c>
      <c r="J1045" s="10" t="s">
        <v>65</v>
      </c>
      <c r="K1045" s="10" t="s">
        <v>66</v>
      </c>
      <c r="L1045" s="10" t="s">
        <v>67</v>
      </c>
      <c r="M1045" s="13" t="s">
        <v>2577</v>
      </c>
      <c r="N1045" s="10" t="s">
        <v>53</v>
      </c>
      <c r="O1045" s="134"/>
      <c r="P1045" s="15" t="s">
        <v>2577</v>
      </c>
      <c r="Q1045" s="11"/>
      <c r="R1045" s="10"/>
      <c r="S1045" s="10" t="s">
        <v>536</v>
      </c>
      <c r="T1045" s="10" t="s">
        <v>536</v>
      </c>
      <c r="U1045" s="10" t="s">
        <v>2580</v>
      </c>
      <c r="V1045" s="10">
        <v>2710193200</v>
      </c>
      <c r="W1045" s="10" t="s">
        <v>44</v>
      </c>
      <c r="X1045" s="10" t="s">
        <v>4741</v>
      </c>
      <c r="Y1045" s="10" t="s">
        <v>604</v>
      </c>
      <c r="Z1045" s="10" t="s">
        <v>604</v>
      </c>
      <c r="AA1045" s="10" t="s">
        <v>4742</v>
      </c>
      <c r="AB1045" s="14" t="s">
        <v>1581</v>
      </c>
    </row>
    <row r="1046" spans="1:28" s="14" customFormat="1" ht="13" x14ac:dyDescent="0.35">
      <c r="A1046" s="10">
        <v>44215803</v>
      </c>
      <c r="B1046" s="10">
        <v>803</v>
      </c>
      <c r="C1046" s="11" t="s">
        <v>4743</v>
      </c>
      <c r="D1046" s="11"/>
      <c r="E1046" s="11"/>
      <c r="F1046" s="11" t="s">
        <v>46</v>
      </c>
      <c r="G1046" s="10" t="s">
        <v>1837</v>
      </c>
      <c r="H1046" s="41" t="s">
        <v>48</v>
      </c>
      <c r="I1046" s="41">
        <v>0</v>
      </c>
      <c r="J1046" s="10" t="s">
        <v>65</v>
      </c>
      <c r="K1046" s="10" t="s">
        <v>66</v>
      </c>
      <c r="L1046" s="10" t="s">
        <v>67</v>
      </c>
      <c r="M1046" s="13" t="s">
        <v>2577</v>
      </c>
      <c r="N1046" s="10" t="s">
        <v>53</v>
      </c>
      <c r="O1046" s="134"/>
      <c r="P1046" s="15" t="s">
        <v>2577</v>
      </c>
      <c r="Q1046" s="11"/>
      <c r="R1046" s="10"/>
      <c r="S1046" s="10">
        <v>44215809</v>
      </c>
      <c r="T1046" s="10" t="s">
        <v>4744</v>
      </c>
      <c r="U1046" s="10" t="s">
        <v>2594</v>
      </c>
      <c r="V1046" s="10">
        <v>2710193200</v>
      </c>
      <c r="W1046" s="10" t="s">
        <v>604</v>
      </c>
      <c r="X1046" s="10" t="s">
        <v>4741</v>
      </c>
      <c r="Y1046" s="10" t="s">
        <v>604</v>
      </c>
      <c r="Z1046" s="10" t="s">
        <v>604</v>
      </c>
      <c r="AA1046" s="10" t="s">
        <v>4742</v>
      </c>
      <c r="AB1046" s="14" t="s">
        <v>1581</v>
      </c>
    </row>
    <row r="1047" spans="1:28" s="14" customFormat="1" ht="13" x14ac:dyDescent="0.35">
      <c r="A1047" s="10">
        <v>44215870</v>
      </c>
      <c r="B1047" s="10">
        <v>870</v>
      </c>
      <c r="C1047" s="11" t="s">
        <v>4745</v>
      </c>
      <c r="D1047" s="11"/>
      <c r="E1047" s="11"/>
      <c r="F1047" s="11" t="s">
        <v>46</v>
      </c>
      <c r="G1047" s="10" t="s">
        <v>151</v>
      </c>
      <c r="H1047" s="41" t="s">
        <v>86</v>
      </c>
      <c r="I1047" s="41">
        <v>0</v>
      </c>
      <c r="J1047" s="10" t="s">
        <v>65</v>
      </c>
      <c r="K1047" s="10" t="s">
        <v>66</v>
      </c>
      <c r="L1047" s="10" t="s">
        <v>67</v>
      </c>
      <c r="M1047" s="13" t="s">
        <v>2577</v>
      </c>
      <c r="N1047" s="10" t="s">
        <v>53</v>
      </c>
      <c r="O1047" s="134"/>
      <c r="P1047" s="15" t="s">
        <v>2577</v>
      </c>
      <c r="Q1047" s="11"/>
      <c r="R1047" s="10"/>
      <c r="S1047" s="10" t="s">
        <v>536</v>
      </c>
      <c r="T1047" s="10" t="s">
        <v>536</v>
      </c>
      <c r="U1047" s="10" t="s">
        <v>2580</v>
      </c>
      <c r="V1047" s="10">
        <v>2710193200</v>
      </c>
      <c r="W1047" s="10" t="s">
        <v>604</v>
      </c>
      <c r="X1047" s="10" t="s">
        <v>604</v>
      </c>
      <c r="Y1047" s="10" t="s">
        <v>604</v>
      </c>
      <c r="Z1047" s="10" t="s">
        <v>604</v>
      </c>
      <c r="AA1047" s="10" t="s">
        <v>2581</v>
      </c>
      <c r="AB1047" s="14" t="s">
        <v>1581</v>
      </c>
    </row>
    <row r="1048" spans="1:28" s="14" customFormat="1" ht="13" x14ac:dyDescent="0.35">
      <c r="A1048" s="10">
        <v>44315801</v>
      </c>
      <c r="B1048" s="10">
        <v>801</v>
      </c>
      <c r="C1048" s="11" t="s">
        <v>4746</v>
      </c>
      <c r="D1048" s="11"/>
      <c r="E1048" s="11"/>
      <c r="F1048" s="11" t="s">
        <v>46</v>
      </c>
      <c r="G1048" s="10" t="s">
        <v>79</v>
      </c>
      <c r="H1048" s="41" t="s">
        <v>79</v>
      </c>
      <c r="I1048" s="41">
        <v>0</v>
      </c>
      <c r="J1048" s="10" t="s">
        <v>65</v>
      </c>
      <c r="K1048" s="10" t="s">
        <v>66</v>
      </c>
      <c r="L1048" s="10" t="s">
        <v>52</v>
      </c>
      <c r="M1048" s="13">
        <v>39647</v>
      </c>
      <c r="N1048" s="10" t="s">
        <v>53</v>
      </c>
      <c r="O1048" s="134"/>
      <c r="P1048" s="15" t="s">
        <v>2577</v>
      </c>
      <c r="Q1048" s="11"/>
      <c r="R1048" s="10"/>
      <c r="S1048" s="10">
        <v>44414801</v>
      </c>
      <c r="T1048" s="10" t="s">
        <v>171</v>
      </c>
      <c r="U1048" s="10" t="s">
        <v>2594</v>
      </c>
      <c r="V1048" s="10">
        <v>2710193200</v>
      </c>
      <c r="W1048" s="10" t="s">
        <v>44</v>
      </c>
      <c r="X1048" s="10" t="s">
        <v>4747</v>
      </c>
      <c r="Y1048" s="10" t="s">
        <v>391</v>
      </c>
      <c r="Z1048" s="10" t="s">
        <v>392</v>
      </c>
      <c r="AA1048" s="10" t="s">
        <v>4748</v>
      </c>
      <c r="AB1048" s="14" t="s">
        <v>1581</v>
      </c>
    </row>
    <row r="1049" spans="1:28" s="14" customFormat="1" ht="13" x14ac:dyDescent="0.35">
      <c r="A1049" s="10">
        <v>44315803</v>
      </c>
      <c r="B1049" s="10">
        <v>803</v>
      </c>
      <c r="C1049" s="11" t="s">
        <v>4749</v>
      </c>
      <c r="D1049" s="11"/>
      <c r="E1049" s="11"/>
      <c r="F1049" s="11" t="s">
        <v>46</v>
      </c>
      <c r="G1049" s="10" t="s">
        <v>1837</v>
      </c>
      <c r="H1049" s="41" t="s">
        <v>48</v>
      </c>
      <c r="I1049" s="41">
        <v>0</v>
      </c>
      <c r="J1049" s="10" t="s">
        <v>65</v>
      </c>
      <c r="K1049" s="10" t="s">
        <v>66</v>
      </c>
      <c r="L1049" s="10" t="s">
        <v>67</v>
      </c>
      <c r="M1049" s="13" t="s">
        <v>2577</v>
      </c>
      <c r="N1049" s="10" t="s">
        <v>53</v>
      </c>
      <c r="O1049" s="134"/>
      <c r="P1049" s="15" t="s">
        <v>2577</v>
      </c>
      <c r="Q1049" s="11"/>
      <c r="R1049" s="10"/>
      <c r="S1049" s="10">
        <v>44315809</v>
      </c>
      <c r="T1049" s="10" t="s">
        <v>4750</v>
      </c>
      <c r="U1049" s="10" t="s">
        <v>2594</v>
      </c>
      <c r="V1049" s="10">
        <v>2710193200</v>
      </c>
      <c r="W1049" s="10" t="s">
        <v>604</v>
      </c>
      <c r="X1049" s="10" t="s">
        <v>4747</v>
      </c>
      <c r="Y1049" s="10" t="s">
        <v>604</v>
      </c>
      <c r="Z1049" s="10" t="s">
        <v>604</v>
      </c>
      <c r="AA1049" s="10" t="s">
        <v>4751</v>
      </c>
      <c r="AB1049" s="14" t="s">
        <v>1581</v>
      </c>
    </row>
    <row r="1050" spans="1:28" s="14" customFormat="1" ht="13" x14ac:dyDescent="0.35">
      <c r="A1050" s="10">
        <v>44315870</v>
      </c>
      <c r="B1050" s="10">
        <v>870</v>
      </c>
      <c r="C1050" s="11" t="s">
        <v>4752</v>
      </c>
      <c r="D1050" s="11"/>
      <c r="E1050" s="11"/>
      <c r="F1050" s="11" t="s">
        <v>46</v>
      </c>
      <c r="G1050" s="10" t="s">
        <v>151</v>
      </c>
      <c r="H1050" s="41" t="s">
        <v>86</v>
      </c>
      <c r="I1050" s="41">
        <v>0</v>
      </c>
      <c r="J1050" s="10" t="s">
        <v>65</v>
      </c>
      <c r="K1050" s="10" t="s">
        <v>66</v>
      </c>
      <c r="L1050" s="10" t="s">
        <v>67</v>
      </c>
      <c r="M1050" s="13" t="s">
        <v>2577</v>
      </c>
      <c r="N1050" s="10" t="s">
        <v>53</v>
      </c>
      <c r="O1050" s="134"/>
      <c r="P1050" s="15" t="s">
        <v>2577</v>
      </c>
      <c r="Q1050" s="11"/>
      <c r="R1050" s="10"/>
      <c r="S1050" s="10" t="s">
        <v>536</v>
      </c>
      <c r="T1050" s="10" t="s">
        <v>536</v>
      </c>
      <c r="U1050" s="10" t="s">
        <v>2580</v>
      </c>
      <c r="V1050" s="10">
        <v>2710193200</v>
      </c>
      <c r="W1050" s="10" t="s">
        <v>604</v>
      </c>
      <c r="X1050" s="10" t="s">
        <v>604</v>
      </c>
      <c r="Y1050" s="10" t="s">
        <v>604</v>
      </c>
      <c r="Z1050" s="10" t="s">
        <v>604</v>
      </c>
      <c r="AA1050" s="10" t="s">
        <v>2581</v>
      </c>
      <c r="AB1050" s="14" t="s">
        <v>1581</v>
      </c>
    </row>
    <row r="1051" spans="1:28" s="14" customFormat="1" ht="13" x14ac:dyDescent="0.35">
      <c r="A1051" s="10">
        <v>44315966</v>
      </c>
      <c r="B1051" s="10">
        <v>966</v>
      </c>
      <c r="C1051" s="11" t="s">
        <v>4753</v>
      </c>
      <c r="D1051" s="11"/>
      <c r="E1051" s="11"/>
      <c r="F1051" s="11" t="s">
        <v>46</v>
      </c>
      <c r="G1051" s="10" t="s">
        <v>151</v>
      </c>
      <c r="H1051" s="41" t="s">
        <v>86</v>
      </c>
      <c r="I1051" s="41">
        <v>0</v>
      </c>
      <c r="J1051" s="10" t="s">
        <v>65</v>
      </c>
      <c r="K1051" s="10" t="s">
        <v>66</v>
      </c>
      <c r="L1051" s="10" t="s">
        <v>52</v>
      </c>
      <c r="M1051" s="13" t="s">
        <v>2577</v>
      </c>
      <c r="N1051" s="10" t="s">
        <v>53</v>
      </c>
      <c r="O1051" s="134"/>
      <c r="P1051" s="15" t="s">
        <v>2577</v>
      </c>
      <c r="Q1051" s="11"/>
      <c r="R1051" s="10"/>
      <c r="S1051" s="10">
        <v>44315967</v>
      </c>
      <c r="T1051" s="10" t="s">
        <v>4753</v>
      </c>
      <c r="U1051" s="10" t="s">
        <v>2594</v>
      </c>
      <c r="V1051" s="10">
        <v>2710193200</v>
      </c>
      <c r="W1051" s="10" t="s">
        <v>604</v>
      </c>
      <c r="X1051" s="10" t="s">
        <v>4747</v>
      </c>
      <c r="Y1051" s="10" t="s">
        <v>87</v>
      </c>
      <c r="Z1051" s="10" t="s">
        <v>88</v>
      </c>
      <c r="AA1051" s="10" t="s">
        <v>4754</v>
      </c>
      <c r="AB1051" s="14" t="s">
        <v>1581</v>
      </c>
    </row>
    <row r="1052" spans="1:28" s="14" customFormat="1" ht="13" x14ac:dyDescent="0.35">
      <c r="A1052" s="10">
        <v>44315967</v>
      </c>
      <c r="B1052" s="10">
        <v>967</v>
      </c>
      <c r="C1052" s="11" t="s">
        <v>4753</v>
      </c>
      <c r="D1052" s="11"/>
      <c r="E1052" s="11"/>
      <c r="F1052" s="11" t="s">
        <v>46</v>
      </c>
      <c r="G1052" s="10" t="s">
        <v>151</v>
      </c>
      <c r="H1052" s="41" t="s">
        <v>86</v>
      </c>
      <c r="I1052" s="41">
        <v>0</v>
      </c>
      <c r="J1052" s="10" t="s">
        <v>65</v>
      </c>
      <c r="K1052" s="10" t="s">
        <v>66</v>
      </c>
      <c r="L1052" s="10" t="s">
        <v>52</v>
      </c>
      <c r="M1052" s="13">
        <v>41193</v>
      </c>
      <c r="N1052" s="10" t="s">
        <v>53</v>
      </c>
      <c r="O1052" s="134"/>
      <c r="P1052" s="15" t="s">
        <v>2577</v>
      </c>
      <c r="Q1052" s="11"/>
      <c r="R1052" s="10"/>
      <c r="S1052" s="10">
        <v>44414967</v>
      </c>
      <c r="T1052" s="10" t="s">
        <v>1713</v>
      </c>
      <c r="U1052" s="10" t="s">
        <v>2594</v>
      </c>
      <c r="V1052" s="10">
        <v>2710193200</v>
      </c>
      <c r="W1052" s="10" t="s">
        <v>604</v>
      </c>
      <c r="X1052" s="10" t="s">
        <v>4747</v>
      </c>
      <c r="Y1052" s="10" t="s">
        <v>87</v>
      </c>
      <c r="Z1052" s="10" t="s">
        <v>88</v>
      </c>
      <c r="AA1052" s="10" t="s">
        <v>4754</v>
      </c>
      <c r="AB1052" s="14" t="s">
        <v>1581</v>
      </c>
    </row>
    <row r="1053" spans="1:28" s="14" customFormat="1" ht="13" x14ac:dyDescent="0.35">
      <c r="A1053" s="10">
        <v>44966860</v>
      </c>
      <c r="B1053" s="10">
        <v>860</v>
      </c>
      <c r="C1053" s="11" t="s">
        <v>4755</v>
      </c>
      <c r="D1053" s="11"/>
      <c r="E1053" s="11"/>
      <c r="F1053" s="11" t="s">
        <v>46</v>
      </c>
      <c r="G1053" s="10" t="s">
        <v>163</v>
      </c>
      <c r="H1053" s="41" t="s">
        <v>164</v>
      </c>
      <c r="I1053" s="41">
        <v>0</v>
      </c>
      <c r="J1053" s="10" t="s">
        <v>65</v>
      </c>
      <c r="K1053" s="10" t="s">
        <v>51</v>
      </c>
      <c r="L1053" s="10" t="s">
        <v>52</v>
      </c>
      <c r="M1053" s="13" t="s">
        <v>2577</v>
      </c>
      <c r="N1053" s="10" t="s">
        <v>92</v>
      </c>
      <c r="O1053" s="134"/>
      <c r="P1053" s="15" t="s">
        <v>2577</v>
      </c>
      <c r="Q1053" s="11"/>
      <c r="R1053" s="10"/>
      <c r="S1053" s="10">
        <v>47029855</v>
      </c>
      <c r="T1053" s="10" t="s">
        <v>4756</v>
      </c>
      <c r="U1053" s="10" t="s">
        <v>2594</v>
      </c>
      <c r="V1053" s="10">
        <v>2710193200</v>
      </c>
      <c r="W1053" s="10" t="s">
        <v>2582</v>
      </c>
      <c r="X1053" s="10" t="s">
        <v>4757</v>
      </c>
      <c r="Y1053" s="10" t="s">
        <v>351</v>
      </c>
      <c r="Z1053" s="10" t="s">
        <v>604</v>
      </c>
      <c r="AA1053" s="10" t="s">
        <v>4758</v>
      </c>
      <c r="AB1053" s="14" t="s">
        <v>1581</v>
      </c>
    </row>
    <row r="1054" spans="1:28" s="14" customFormat="1" ht="13" x14ac:dyDescent="0.35">
      <c r="A1054" s="10">
        <v>44966849</v>
      </c>
      <c r="B1054" s="10">
        <v>849</v>
      </c>
      <c r="C1054" s="11" t="s">
        <v>4759</v>
      </c>
      <c r="D1054" s="11"/>
      <c r="E1054" s="11"/>
      <c r="F1054" s="11" t="s">
        <v>46</v>
      </c>
      <c r="G1054" s="10" t="s">
        <v>47</v>
      </c>
      <c r="H1054" s="41" t="s">
        <v>48</v>
      </c>
      <c r="I1054" s="41">
        <v>0</v>
      </c>
      <c r="J1054" s="10" t="s">
        <v>65</v>
      </c>
      <c r="K1054" s="10" t="s">
        <v>51</v>
      </c>
      <c r="L1054" s="10" t="s">
        <v>52</v>
      </c>
      <c r="M1054" s="13" t="s">
        <v>2577</v>
      </c>
      <c r="N1054" s="10" t="s">
        <v>92</v>
      </c>
      <c r="O1054" s="134"/>
      <c r="P1054" s="15" t="s">
        <v>2577</v>
      </c>
      <c r="Q1054" s="11"/>
      <c r="R1054" s="10"/>
      <c r="S1054" s="10">
        <v>47029809</v>
      </c>
      <c r="T1054" s="10" t="s">
        <v>4760</v>
      </c>
      <c r="U1054" s="10" t="s">
        <v>2594</v>
      </c>
      <c r="V1054" s="10">
        <v>2710193200</v>
      </c>
      <c r="W1054" s="10" t="s">
        <v>2582</v>
      </c>
      <c r="X1054" s="10" t="s">
        <v>4757</v>
      </c>
      <c r="Y1054" s="10" t="s">
        <v>360</v>
      </c>
      <c r="Z1054" s="10" t="s">
        <v>604</v>
      </c>
      <c r="AA1054" s="10" t="s">
        <v>4761</v>
      </c>
      <c r="AB1054" s="14" t="s">
        <v>1581</v>
      </c>
    </row>
    <row r="1055" spans="1:28" s="14" customFormat="1" ht="13" x14ac:dyDescent="0.35">
      <c r="A1055" s="10">
        <v>47029966</v>
      </c>
      <c r="B1055" s="10">
        <v>966</v>
      </c>
      <c r="C1055" s="11" t="s">
        <v>4762</v>
      </c>
      <c r="D1055" s="11"/>
      <c r="E1055" s="11"/>
      <c r="F1055" s="11" t="s">
        <v>46</v>
      </c>
      <c r="G1055" s="10" t="s">
        <v>151</v>
      </c>
      <c r="H1055" s="41" t="s">
        <v>86</v>
      </c>
      <c r="I1055" s="41">
        <v>0</v>
      </c>
      <c r="J1055" s="10" t="s">
        <v>65</v>
      </c>
      <c r="K1055" s="10" t="s">
        <v>66</v>
      </c>
      <c r="L1055" s="10" t="s">
        <v>52</v>
      </c>
      <c r="M1055" s="13" t="s">
        <v>2668</v>
      </c>
      <c r="N1055" s="10" t="s">
        <v>92</v>
      </c>
      <c r="O1055" s="134"/>
      <c r="P1055" s="15" t="s">
        <v>2577</v>
      </c>
      <c r="Q1055" s="11"/>
      <c r="R1055" s="10"/>
      <c r="S1055" s="10">
        <v>47026967</v>
      </c>
      <c r="T1055" s="10" t="s">
        <v>4763</v>
      </c>
      <c r="U1055" s="10" t="s">
        <v>2594</v>
      </c>
      <c r="V1055" s="10">
        <v>3403190000</v>
      </c>
      <c r="W1055" s="10" t="s">
        <v>604</v>
      </c>
      <c r="X1055" s="10" t="s">
        <v>4757</v>
      </c>
      <c r="Y1055" s="10" t="s">
        <v>87</v>
      </c>
      <c r="Z1055" s="10" t="s">
        <v>88</v>
      </c>
      <c r="AA1055" s="10" t="s">
        <v>4764</v>
      </c>
      <c r="AB1055" s="14" t="s">
        <v>1581</v>
      </c>
    </row>
    <row r="1056" spans="1:28" s="14" customFormat="1" ht="13" x14ac:dyDescent="0.35">
      <c r="A1056" s="10">
        <v>44415801</v>
      </c>
      <c r="B1056" s="10">
        <v>801</v>
      </c>
      <c r="C1056" s="11" t="s">
        <v>4765</v>
      </c>
      <c r="D1056" s="11"/>
      <c r="E1056" s="11"/>
      <c r="F1056" s="11" t="s">
        <v>46</v>
      </c>
      <c r="G1056" s="10" t="s">
        <v>79</v>
      </c>
      <c r="H1056" s="41" t="s">
        <v>79</v>
      </c>
      <c r="I1056" s="41">
        <v>0</v>
      </c>
      <c r="J1056" s="10" t="s">
        <v>65</v>
      </c>
      <c r="K1056" s="10" t="s">
        <v>66</v>
      </c>
      <c r="L1056" s="10" t="s">
        <v>52</v>
      </c>
      <c r="M1056" s="13">
        <v>39666</v>
      </c>
      <c r="N1056" s="10" t="s">
        <v>53</v>
      </c>
      <c r="O1056" s="134"/>
      <c r="P1056" s="15" t="s">
        <v>2577</v>
      </c>
      <c r="Q1056" s="11"/>
      <c r="R1056" s="10"/>
      <c r="S1056" s="10">
        <v>44414801</v>
      </c>
      <c r="T1056" s="10" t="s">
        <v>171</v>
      </c>
      <c r="U1056" s="10" t="s">
        <v>2594</v>
      </c>
      <c r="V1056" s="10">
        <v>2710193200</v>
      </c>
      <c r="W1056" s="10" t="s">
        <v>44</v>
      </c>
      <c r="X1056" s="10" t="s">
        <v>4766</v>
      </c>
      <c r="Y1056" s="10" t="s">
        <v>391</v>
      </c>
      <c r="Z1056" s="10" t="s">
        <v>392</v>
      </c>
      <c r="AA1056" s="10" t="s">
        <v>4767</v>
      </c>
      <c r="AB1056" s="14" t="s">
        <v>1581</v>
      </c>
    </row>
    <row r="1057" spans="1:28" s="14" customFormat="1" ht="13" x14ac:dyDescent="0.35">
      <c r="A1057" s="10">
        <v>44415803</v>
      </c>
      <c r="B1057" s="10">
        <v>803</v>
      </c>
      <c r="C1057" s="11" t="s">
        <v>4768</v>
      </c>
      <c r="D1057" s="11"/>
      <c r="E1057" s="11"/>
      <c r="F1057" s="11" t="s">
        <v>46</v>
      </c>
      <c r="G1057" s="10" t="s">
        <v>1837</v>
      </c>
      <c r="H1057" s="41" t="s">
        <v>48</v>
      </c>
      <c r="I1057" s="41">
        <v>0</v>
      </c>
      <c r="J1057" s="10" t="s">
        <v>65</v>
      </c>
      <c r="K1057" s="10" t="s">
        <v>66</v>
      </c>
      <c r="L1057" s="10" t="s">
        <v>67</v>
      </c>
      <c r="M1057" s="13" t="s">
        <v>2577</v>
      </c>
      <c r="N1057" s="10" t="s">
        <v>53</v>
      </c>
      <c r="O1057" s="134"/>
      <c r="P1057" s="15" t="s">
        <v>2577</v>
      </c>
      <c r="Q1057" s="11"/>
      <c r="R1057" s="10"/>
      <c r="S1057" s="10">
        <v>44415809</v>
      </c>
      <c r="T1057" s="10" t="s">
        <v>4769</v>
      </c>
      <c r="U1057" s="10" t="s">
        <v>2594</v>
      </c>
      <c r="V1057" s="10">
        <v>2710193200</v>
      </c>
      <c r="W1057" s="10" t="s">
        <v>604</v>
      </c>
      <c r="X1057" s="10" t="s">
        <v>4766</v>
      </c>
      <c r="Y1057" s="10" t="s">
        <v>604</v>
      </c>
      <c r="Z1057" s="10" t="s">
        <v>604</v>
      </c>
      <c r="AA1057" s="10" t="s">
        <v>4770</v>
      </c>
      <c r="AB1057" s="14" t="s">
        <v>1581</v>
      </c>
    </row>
    <row r="1058" spans="1:28" s="14" customFormat="1" ht="13" x14ac:dyDescent="0.35">
      <c r="A1058" s="10">
        <v>43999855</v>
      </c>
      <c r="B1058" s="10">
        <v>855</v>
      </c>
      <c r="C1058" s="11" t="s">
        <v>4771</v>
      </c>
      <c r="D1058" s="11"/>
      <c r="E1058" s="11"/>
      <c r="F1058" s="11" t="s">
        <v>46</v>
      </c>
      <c r="G1058" s="10" t="s">
        <v>163</v>
      </c>
      <c r="H1058" s="41" t="s">
        <v>164</v>
      </c>
      <c r="I1058" s="41">
        <v>0</v>
      </c>
      <c r="J1058" s="10" t="s">
        <v>65</v>
      </c>
      <c r="K1058" s="10" t="s">
        <v>66</v>
      </c>
      <c r="L1058" s="10" t="s">
        <v>67</v>
      </c>
      <c r="M1058" s="13" t="s">
        <v>2577</v>
      </c>
      <c r="N1058" s="10" t="s">
        <v>53</v>
      </c>
      <c r="O1058" s="134"/>
      <c r="P1058" s="15" t="s">
        <v>2577</v>
      </c>
      <c r="Q1058" s="11"/>
      <c r="R1058" s="10"/>
      <c r="S1058" s="10" t="s">
        <v>536</v>
      </c>
      <c r="T1058" s="10" t="s">
        <v>536</v>
      </c>
      <c r="U1058" s="10" t="s">
        <v>2580</v>
      </c>
      <c r="V1058" s="10">
        <v>2710193200</v>
      </c>
      <c r="W1058" s="10" t="s">
        <v>604</v>
      </c>
      <c r="X1058" s="10" t="s">
        <v>604</v>
      </c>
      <c r="Y1058" s="10" t="s">
        <v>604</v>
      </c>
      <c r="Z1058" s="10" t="s">
        <v>604</v>
      </c>
      <c r="AA1058" s="10" t="s">
        <v>2581</v>
      </c>
      <c r="AB1058" s="14" t="s">
        <v>1581</v>
      </c>
    </row>
    <row r="1059" spans="1:28" s="14" customFormat="1" ht="13" x14ac:dyDescent="0.35">
      <c r="A1059" s="10">
        <v>43999801</v>
      </c>
      <c r="B1059" s="10">
        <v>801</v>
      </c>
      <c r="C1059" s="11" t="s">
        <v>4772</v>
      </c>
      <c r="D1059" s="11"/>
      <c r="E1059" s="11"/>
      <c r="F1059" s="11" t="s">
        <v>46</v>
      </c>
      <c r="G1059" s="10" t="s">
        <v>79</v>
      </c>
      <c r="H1059" s="41" t="s">
        <v>79</v>
      </c>
      <c r="I1059" s="41">
        <v>0</v>
      </c>
      <c r="J1059" s="10" t="s">
        <v>65</v>
      </c>
      <c r="K1059" s="10" t="s">
        <v>66</v>
      </c>
      <c r="L1059" s="10" t="s">
        <v>67</v>
      </c>
      <c r="M1059" s="13" t="s">
        <v>2577</v>
      </c>
      <c r="N1059" s="10" t="s">
        <v>53</v>
      </c>
      <c r="O1059" s="134"/>
      <c r="P1059" s="15" t="s">
        <v>2577</v>
      </c>
      <c r="Q1059" s="11"/>
      <c r="R1059" s="10"/>
      <c r="S1059" s="10" t="s">
        <v>536</v>
      </c>
      <c r="T1059" s="10" t="s">
        <v>536</v>
      </c>
      <c r="U1059" s="10" t="s">
        <v>2580</v>
      </c>
      <c r="V1059" s="10" t="s">
        <v>604</v>
      </c>
      <c r="W1059" s="10" t="s">
        <v>44</v>
      </c>
      <c r="X1059" s="10" t="s">
        <v>604</v>
      </c>
      <c r="Y1059" s="10" t="s">
        <v>604</v>
      </c>
      <c r="Z1059" s="10" t="s">
        <v>604</v>
      </c>
      <c r="AA1059" s="10" t="s">
        <v>2581</v>
      </c>
      <c r="AB1059" s="14" t="s">
        <v>1581</v>
      </c>
    </row>
    <row r="1060" spans="1:28" s="14" customFormat="1" ht="13" x14ac:dyDescent="0.35">
      <c r="A1060" s="10">
        <v>43999803</v>
      </c>
      <c r="B1060" s="10">
        <v>803</v>
      </c>
      <c r="C1060" s="11" t="s">
        <v>4773</v>
      </c>
      <c r="D1060" s="11"/>
      <c r="E1060" s="11"/>
      <c r="F1060" s="11" t="s">
        <v>46</v>
      </c>
      <c r="G1060" s="10" t="s">
        <v>1837</v>
      </c>
      <c r="H1060" s="41" t="s">
        <v>48</v>
      </c>
      <c r="I1060" s="41">
        <v>0</v>
      </c>
      <c r="J1060" s="10" t="s">
        <v>65</v>
      </c>
      <c r="K1060" s="10" t="s">
        <v>66</v>
      </c>
      <c r="L1060" s="10" t="s">
        <v>67</v>
      </c>
      <c r="M1060" s="13" t="s">
        <v>2577</v>
      </c>
      <c r="N1060" s="10" t="s">
        <v>53</v>
      </c>
      <c r="O1060" s="134"/>
      <c r="P1060" s="15" t="s">
        <v>2577</v>
      </c>
      <c r="Q1060" s="11"/>
      <c r="R1060" s="10"/>
      <c r="S1060" s="10" t="s">
        <v>536</v>
      </c>
      <c r="T1060" s="10" t="s">
        <v>536</v>
      </c>
      <c r="U1060" s="10" t="s">
        <v>2580</v>
      </c>
      <c r="V1060" s="10">
        <v>2710193200</v>
      </c>
      <c r="W1060" s="10" t="s">
        <v>604</v>
      </c>
      <c r="X1060" s="10" t="s">
        <v>604</v>
      </c>
      <c r="Y1060" s="10" t="s">
        <v>604</v>
      </c>
      <c r="Z1060" s="10" t="s">
        <v>604</v>
      </c>
      <c r="AA1060" s="10" t="s">
        <v>2581</v>
      </c>
      <c r="AB1060" s="14" t="s">
        <v>1581</v>
      </c>
    </row>
    <row r="1061" spans="1:28" s="14" customFormat="1" ht="13" x14ac:dyDescent="0.35">
      <c r="A1061" s="10">
        <v>43961855</v>
      </c>
      <c r="B1061" s="10">
        <v>855</v>
      </c>
      <c r="C1061" s="11" t="s">
        <v>4774</v>
      </c>
      <c r="D1061" s="11"/>
      <c r="E1061" s="11"/>
      <c r="F1061" s="11" t="s">
        <v>46</v>
      </c>
      <c r="G1061" s="10" t="s">
        <v>163</v>
      </c>
      <c r="H1061" s="41" t="s">
        <v>164</v>
      </c>
      <c r="I1061" s="41">
        <v>0</v>
      </c>
      <c r="J1061" s="10" t="s">
        <v>65</v>
      </c>
      <c r="K1061" s="10" t="s">
        <v>66</v>
      </c>
      <c r="L1061" s="10" t="s">
        <v>67</v>
      </c>
      <c r="M1061" s="13" t="s">
        <v>2577</v>
      </c>
      <c r="N1061" s="10" t="s">
        <v>53</v>
      </c>
      <c r="O1061" s="134"/>
      <c r="P1061" s="15" t="s">
        <v>2577</v>
      </c>
      <c r="Q1061" s="11"/>
      <c r="R1061" s="10"/>
      <c r="S1061" s="10" t="s">
        <v>536</v>
      </c>
      <c r="T1061" s="10" t="s">
        <v>536</v>
      </c>
      <c r="U1061" s="10" t="s">
        <v>2580</v>
      </c>
      <c r="V1061" s="10">
        <v>2710193200</v>
      </c>
      <c r="W1061" s="10" t="s">
        <v>604</v>
      </c>
      <c r="X1061" s="10" t="s">
        <v>604</v>
      </c>
      <c r="Y1061" s="10" t="s">
        <v>604</v>
      </c>
      <c r="Z1061" s="10" t="s">
        <v>604</v>
      </c>
      <c r="AA1061" s="10" t="s">
        <v>2581</v>
      </c>
      <c r="AB1061" s="14" t="s">
        <v>1581</v>
      </c>
    </row>
    <row r="1062" spans="1:28" s="14" customFormat="1" ht="13" x14ac:dyDescent="0.35">
      <c r="A1062" s="10">
        <v>44907860</v>
      </c>
      <c r="B1062" s="10">
        <v>860</v>
      </c>
      <c r="C1062" s="11" t="s">
        <v>4775</v>
      </c>
      <c r="D1062" s="11"/>
      <c r="E1062" s="11"/>
      <c r="F1062" s="11" t="s">
        <v>46</v>
      </c>
      <c r="G1062" s="10" t="s">
        <v>163</v>
      </c>
      <c r="H1062" s="41" t="s">
        <v>164</v>
      </c>
      <c r="I1062" s="41">
        <v>0</v>
      </c>
      <c r="J1062" s="10" t="s">
        <v>65</v>
      </c>
      <c r="K1062" s="10" t="s">
        <v>51</v>
      </c>
      <c r="L1062" s="10" t="s">
        <v>67</v>
      </c>
      <c r="M1062" s="13" t="s">
        <v>2577</v>
      </c>
      <c r="N1062" s="10" t="s">
        <v>53</v>
      </c>
      <c r="O1062" s="134"/>
      <c r="P1062" s="15" t="s">
        <v>2577</v>
      </c>
      <c r="Q1062" s="11"/>
      <c r="R1062" s="10"/>
      <c r="S1062" s="10" t="s">
        <v>536</v>
      </c>
      <c r="T1062" s="10" t="s">
        <v>536</v>
      </c>
      <c r="U1062" s="10" t="s">
        <v>2580</v>
      </c>
      <c r="V1062" s="10">
        <v>2710193200</v>
      </c>
      <c r="W1062" s="10" t="s">
        <v>2582</v>
      </c>
      <c r="X1062" s="10" t="s">
        <v>604</v>
      </c>
      <c r="Y1062" s="10" t="s">
        <v>604</v>
      </c>
      <c r="Z1062" s="10" t="s">
        <v>604</v>
      </c>
      <c r="AA1062" s="10" t="s">
        <v>2581</v>
      </c>
      <c r="AB1062" s="14" t="s">
        <v>1581</v>
      </c>
    </row>
    <row r="1063" spans="1:28" s="14" customFormat="1" ht="13" x14ac:dyDescent="0.35">
      <c r="A1063" s="10">
        <v>44907849</v>
      </c>
      <c r="B1063" s="10">
        <v>849</v>
      </c>
      <c r="C1063" s="11" t="s">
        <v>4776</v>
      </c>
      <c r="D1063" s="11"/>
      <c r="E1063" s="11"/>
      <c r="F1063" s="11" t="s">
        <v>46</v>
      </c>
      <c r="G1063" s="10" t="s">
        <v>47</v>
      </c>
      <c r="H1063" s="41" t="s">
        <v>48</v>
      </c>
      <c r="I1063" s="41">
        <v>0</v>
      </c>
      <c r="J1063" s="10" t="s">
        <v>65</v>
      </c>
      <c r="K1063" s="10" t="s">
        <v>51</v>
      </c>
      <c r="L1063" s="10" t="s">
        <v>67</v>
      </c>
      <c r="M1063" s="13" t="s">
        <v>2577</v>
      </c>
      <c r="N1063" s="10" t="s">
        <v>53</v>
      </c>
      <c r="O1063" s="134"/>
      <c r="P1063" s="15" t="s">
        <v>2577</v>
      </c>
      <c r="Q1063" s="11"/>
      <c r="R1063" s="10"/>
      <c r="S1063" s="10" t="s">
        <v>536</v>
      </c>
      <c r="T1063" s="10" t="s">
        <v>536</v>
      </c>
      <c r="U1063" s="10" t="s">
        <v>2580</v>
      </c>
      <c r="V1063" s="10">
        <v>2710193200</v>
      </c>
      <c r="W1063" s="10" t="s">
        <v>2582</v>
      </c>
      <c r="X1063" s="10" t="s">
        <v>604</v>
      </c>
      <c r="Y1063" s="10" t="s">
        <v>604</v>
      </c>
      <c r="Z1063" s="10" t="s">
        <v>604</v>
      </c>
      <c r="AA1063" s="10" t="s">
        <v>2581</v>
      </c>
      <c r="AB1063" s="14" t="s">
        <v>1581</v>
      </c>
    </row>
    <row r="1064" spans="1:28" s="14" customFormat="1" ht="13" x14ac:dyDescent="0.35">
      <c r="A1064" s="10">
        <v>44990860</v>
      </c>
      <c r="B1064" s="10">
        <v>860</v>
      </c>
      <c r="C1064" s="11" t="s">
        <v>4777</v>
      </c>
      <c r="D1064" s="11"/>
      <c r="E1064" s="11"/>
      <c r="F1064" s="11" t="s">
        <v>46</v>
      </c>
      <c r="G1064" s="10" t="s">
        <v>163</v>
      </c>
      <c r="H1064" s="41" t="s">
        <v>164</v>
      </c>
      <c r="I1064" s="41">
        <v>0</v>
      </c>
      <c r="J1064" s="10" t="s">
        <v>65</v>
      </c>
      <c r="K1064" s="10" t="s">
        <v>51</v>
      </c>
      <c r="L1064" s="10" t="s">
        <v>67</v>
      </c>
      <c r="M1064" s="13" t="s">
        <v>2577</v>
      </c>
      <c r="N1064" s="10" t="s">
        <v>53</v>
      </c>
      <c r="O1064" s="134"/>
      <c r="P1064" s="15" t="s">
        <v>2577</v>
      </c>
      <c r="Q1064" s="11"/>
      <c r="R1064" s="10"/>
      <c r="S1064" s="10" t="s">
        <v>536</v>
      </c>
      <c r="T1064" s="10" t="s">
        <v>536</v>
      </c>
      <c r="U1064" s="10" t="s">
        <v>2580</v>
      </c>
      <c r="V1064" s="10">
        <v>3403990000</v>
      </c>
      <c r="W1064" s="10" t="s">
        <v>2582</v>
      </c>
      <c r="X1064" s="10" t="s">
        <v>604</v>
      </c>
      <c r="Y1064" s="10" t="s">
        <v>604</v>
      </c>
      <c r="Z1064" s="10" t="s">
        <v>604</v>
      </c>
      <c r="AA1064" s="10" t="s">
        <v>2581</v>
      </c>
      <c r="AB1064" s="14" t="s">
        <v>1581</v>
      </c>
    </row>
    <row r="1065" spans="1:28" s="14" customFormat="1" ht="13" x14ac:dyDescent="0.35">
      <c r="A1065" s="10">
        <v>44990849</v>
      </c>
      <c r="B1065" s="10">
        <v>849</v>
      </c>
      <c r="C1065" s="11" t="s">
        <v>4778</v>
      </c>
      <c r="D1065" s="11"/>
      <c r="E1065" s="11"/>
      <c r="F1065" s="11" t="s">
        <v>46</v>
      </c>
      <c r="G1065" s="10" t="s">
        <v>47</v>
      </c>
      <c r="H1065" s="41" t="s">
        <v>48</v>
      </c>
      <c r="I1065" s="41">
        <v>0</v>
      </c>
      <c r="J1065" s="10" t="s">
        <v>65</v>
      </c>
      <c r="K1065" s="10" t="s">
        <v>51</v>
      </c>
      <c r="L1065" s="10" t="s">
        <v>67</v>
      </c>
      <c r="M1065" s="13" t="s">
        <v>2577</v>
      </c>
      <c r="N1065" s="10" t="s">
        <v>53</v>
      </c>
      <c r="O1065" s="134"/>
      <c r="P1065" s="15" t="s">
        <v>2577</v>
      </c>
      <c r="Q1065" s="11"/>
      <c r="R1065" s="10"/>
      <c r="S1065" s="10" t="s">
        <v>536</v>
      </c>
      <c r="T1065" s="10" t="s">
        <v>536</v>
      </c>
      <c r="U1065" s="10" t="s">
        <v>2580</v>
      </c>
      <c r="V1065" s="10">
        <v>3403990000</v>
      </c>
      <c r="W1065" s="10" t="s">
        <v>2582</v>
      </c>
      <c r="X1065" s="10" t="s">
        <v>604</v>
      </c>
      <c r="Y1065" s="10" t="s">
        <v>604</v>
      </c>
      <c r="Z1065" s="10" t="s">
        <v>604</v>
      </c>
      <c r="AA1065" s="10" t="s">
        <v>2581</v>
      </c>
      <c r="AB1065" s="14" t="s">
        <v>1581</v>
      </c>
    </row>
    <row r="1066" spans="1:28" s="14" customFormat="1" ht="13" x14ac:dyDescent="0.35">
      <c r="A1066" s="10">
        <v>44000829</v>
      </c>
      <c r="B1066" s="10">
        <v>829</v>
      </c>
      <c r="C1066" s="11" t="s">
        <v>4779</v>
      </c>
      <c r="D1066" s="11"/>
      <c r="E1066" s="11"/>
      <c r="F1066" s="11" t="s">
        <v>46</v>
      </c>
      <c r="G1066" s="10" t="s">
        <v>3639</v>
      </c>
      <c r="H1066" s="41" t="s">
        <v>140</v>
      </c>
      <c r="I1066" s="41">
        <v>0</v>
      </c>
      <c r="J1066" s="10" t="s">
        <v>65</v>
      </c>
      <c r="K1066" s="10" t="s">
        <v>66</v>
      </c>
      <c r="L1066" s="10" t="s">
        <v>67</v>
      </c>
      <c r="M1066" s="13" t="s">
        <v>2577</v>
      </c>
      <c r="N1066" s="10" t="s">
        <v>53</v>
      </c>
      <c r="O1066" s="134"/>
      <c r="P1066" s="15" t="s">
        <v>2577</v>
      </c>
      <c r="Q1066" s="11"/>
      <c r="R1066" s="10"/>
      <c r="S1066" s="10" t="s">
        <v>536</v>
      </c>
      <c r="T1066" s="10" t="s">
        <v>536</v>
      </c>
      <c r="U1066" s="10" t="s">
        <v>2580</v>
      </c>
      <c r="V1066" s="10">
        <v>2710193200</v>
      </c>
      <c r="W1066" s="10" t="s">
        <v>604</v>
      </c>
      <c r="X1066" s="10" t="s">
        <v>604</v>
      </c>
      <c r="Y1066" s="10" t="s">
        <v>604</v>
      </c>
      <c r="Z1066" s="10" t="s">
        <v>604</v>
      </c>
      <c r="AA1066" s="10" t="s">
        <v>2581</v>
      </c>
      <c r="AB1066" s="14" t="s">
        <v>1581</v>
      </c>
    </row>
    <row r="1067" spans="1:28" s="14" customFormat="1" ht="13" x14ac:dyDescent="0.35">
      <c r="A1067" s="10">
        <v>44000903</v>
      </c>
      <c r="B1067" s="10">
        <v>903</v>
      </c>
      <c r="C1067" s="11" t="s">
        <v>4780</v>
      </c>
      <c r="D1067" s="11"/>
      <c r="E1067" s="11"/>
      <c r="F1067" s="11" t="s">
        <v>46</v>
      </c>
      <c r="G1067" s="10" t="s">
        <v>2583</v>
      </c>
      <c r="H1067" s="41" t="s">
        <v>364</v>
      </c>
      <c r="I1067" s="41">
        <v>0</v>
      </c>
      <c r="J1067" s="10" t="s">
        <v>65</v>
      </c>
      <c r="K1067" s="10" t="s">
        <v>66</v>
      </c>
      <c r="L1067" s="10" t="s">
        <v>67</v>
      </c>
      <c r="M1067" s="13" t="s">
        <v>2577</v>
      </c>
      <c r="N1067" s="10" t="s">
        <v>53</v>
      </c>
      <c r="O1067" s="134"/>
      <c r="P1067" s="15" t="s">
        <v>2577</v>
      </c>
      <c r="Q1067" s="11"/>
      <c r="R1067" s="10"/>
      <c r="S1067" s="10" t="s">
        <v>536</v>
      </c>
      <c r="T1067" s="10" t="s">
        <v>536</v>
      </c>
      <c r="U1067" s="10" t="s">
        <v>2580</v>
      </c>
      <c r="V1067" s="10">
        <v>2710193200</v>
      </c>
      <c r="W1067" s="10" t="s">
        <v>604</v>
      </c>
      <c r="X1067" s="10" t="s">
        <v>604</v>
      </c>
      <c r="Y1067" s="10" t="s">
        <v>604</v>
      </c>
      <c r="Z1067" s="10" t="s">
        <v>604</v>
      </c>
      <c r="AA1067" s="10" t="s">
        <v>2581</v>
      </c>
      <c r="AB1067" s="14" t="s">
        <v>1581</v>
      </c>
    </row>
    <row r="1068" spans="1:28" s="14" customFormat="1" ht="13" x14ac:dyDescent="0.35">
      <c r="A1068" s="10">
        <v>44000855</v>
      </c>
      <c r="B1068" s="10">
        <v>855</v>
      </c>
      <c r="C1068" s="11" t="s">
        <v>4781</v>
      </c>
      <c r="D1068" s="11"/>
      <c r="E1068" s="11"/>
      <c r="F1068" s="11" t="s">
        <v>46</v>
      </c>
      <c r="G1068" s="10" t="s">
        <v>163</v>
      </c>
      <c r="H1068" s="41" t="s">
        <v>164</v>
      </c>
      <c r="I1068" s="41">
        <v>0</v>
      </c>
      <c r="J1068" s="10" t="s">
        <v>65</v>
      </c>
      <c r="K1068" s="10" t="s">
        <v>66</v>
      </c>
      <c r="L1068" s="10" t="s">
        <v>67</v>
      </c>
      <c r="M1068" s="13" t="s">
        <v>2577</v>
      </c>
      <c r="N1068" s="10" t="s">
        <v>53</v>
      </c>
      <c r="O1068" s="134"/>
      <c r="P1068" s="15" t="s">
        <v>2577</v>
      </c>
      <c r="Q1068" s="11"/>
      <c r="R1068" s="10"/>
      <c r="S1068" s="10" t="s">
        <v>536</v>
      </c>
      <c r="T1068" s="10" t="s">
        <v>536</v>
      </c>
      <c r="U1068" s="10" t="s">
        <v>2580</v>
      </c>
      <c r="V1068" s="10">
        <v>2710193200</v>
      </c>
      <c r="W1068" s="10" t="s">
        <v>604</v>
      </c>
      <c r="X1068" s="10" t="s">
        <v>604</v>
      </c>
      <c r="Y1068" s="10" t="s">
        <v>604</v>
      </c>
      <c r="Z1068" s="10" t="s">
        <v>604</v>
      </c>
      <c r="AA1068" s="10" t="s">
        <v>2581</v>
      </c>
      <c r="AB1068" s="14" t="s">
        <v>1581</v>
      </c>
    </row>
    <row r="1069" spans="1:28" s="14" customFormat="1" ht="13" x14ac:dyDescent="0.35">
      <c r="A1069" s="10">
        <v>44000801</v>
      </c>
      <c r="B1069" s="10">
        <v>801</v>
      </c>
      <c r="C1069" s="11" t="s">
        <v>4782</v>
      </c>
      <c r="D1069" s="11"/>
      <c r="E1069" s="11"/>
      <c r="F1069" s="11" t="s">
        <v>46</v>
      </c>
      <c r="G1069" s="10" t="s">
        <v>79</v>
      </c>
      <c r="H1069" s="41" t="s">
        <v>79</v>
      </c>
      <c r="I1069" s="41">
        <v>0</v>
      </c>
      <c r="J1069" s="10" t="s">
        <v>65</v>
      </c>
      <c r="K1069" s="10" t="s">
        <v>66</v>
      </c>
      <c r="L1069" s="10" t="s">
        <v>67</v>
      </c>
      <c r="M1069" s="13" t="s">
        <v>2577</v>
      </c>
      <c r="N1069" s="10" t="s">
        <v>53</v>
      </c>
      <c r="O1069" s="134"/>
      <c r="P1069" s="15" t="s">
        <v>2577</v>
      </c>
      <c r="Q1069" s="11"/>
      <c r="R1069" s="10"/>
      <c r="S1069" s="10" t="s">
        <v>536</v>
      </c>
      <c r="T1069" s="10" t="s">
        <v>536</v>
      </c>
      <c r="U1069" s="10" t="s">
        <v>2580</v>
      </c>
      <c r="V1069" s="10">
        <v>2710193200</v>
      </c>
      <c r="W1069" s="10" t="s">
        <v>44</v>
      </c>
      <c r="X1069" s="10" t="s">
        <v>604</v>
      </c>
      <c r="Y1069" s="10" t="s">
        <v>604</v>
      </c>
      <c r="Z1069" s="10" t="s">
        <v>604</v>
      </c>
      <c r="AA1069" s="10" t="s">
        <v>2581</v>
      </c>
      <c r="AB1069" s="14" t="s">
        <v>1581</v>
      </c>
    </row>
    <row r="1070" spans="1:28" s="14" customFormat="1" ht="13" x14ac:dyDescent="0.35">
      <c r="A1070" s="10">
        <v>44000803</v>
      </c>
      <c r="B1070" s="10">
        <v>803</v>
      </c>
      <c r="C1070" s="11" t="s">
        <v>4783</v>
      </c>
      <c r="D1070" s="11"/>
      <c r="E1070" s="11"/>
      <c r="F1070" s="11" t="s">
        <v>46</v>
      </c>
      <c r="G1070" s="10" t="s">
        <v>1837</v>
      </c>
      <c r="H1070" s="41" t="s">
        <v>48</v>
      </c>
      <c r="I1070" s="41">
        <v>0</v>
      </c>
      <c r="J1070" s="10" t="s">
        <v>65</v>
      </c>
      <c r="K1070" s="10" t="s">
        <v>66</v>
      </c>
      <c r="L1070" s="10" t="s">
        <v>67</v>
      </c>
      <c r="M1070" s="13" t="s">
        <v>2577</v>
      </c>
      <c r="N1070" s="10" t="s">
        <v>53</v>
      </c>
      <c r="O1070" s="134"/>
      <c r="P1070" s="15" t="s">
        <v>2577</v>
      </c>
      <c r="Q1070" s="11"/>
      <c r="R1070" s="10"/>
      <c r="S1070" s="10" t="s">
        <v>536</v>
      </c>
      <c r="T1070" s="10" t="s">
        <v>536</v>
      </c>
      <c r="U1070" s="10" t="s">
        <v>2580</v>
      </c>
      <c r="V1070" s="10">
        <v>2710193200</v>
      </c>
      <c r="W1070" s="10" t="s">
        <v>604</v>
      </c>
      <c r="X1070" s="10" t="s">
        <v>604</v>
      </c>
      <c r="Y1070" s="10" t="s">
        <v>604</v>
      </c>
      <c r="Z1070" s="10" t="s">
        <v>604</v>
      </c>
      <c r="AA1070" s="10" t="s">
        <v>2581</v>
      </c>
      <c r="AB1070" s="14" t="s">
        <v>1581</v>
      </c>
    </row>
    <row r="1071" spans="1:28" s="14" customFormat="1" ht="13" x14ac:dyDescent="0.35">
      <c r="A1071" s="10">
        <v>44000870</v>
      </c>
      <c r="B1071" s="10">
        <v>870</v>
      </c>
      <c r="C1071" s="11" t="s">
        <v>4784</v>
      </c>
      <c r="D1071" s="11"/>
      <c r="E1071" s="11"/>
      <c r="F1071" s="11" t="s">
        <v>46</v>
      </c>
      <c r="G1071" s="10" t="s">
        <v>151</v>
      </c>
      <c r="H1071" s="41" t="s">
        <v>86</v>
      </c>
      <c r="I1071" s="41">
        <v>0</v>
      </c>
      <c r="J1071" s="10" t="s">
        <v>65</v>
      </c>
      <c r="K1071" s="10" t="s">
        <v>66</v>
      </c>
      <c r="L1071" s="10" t="s">
        <v>67</v>
      </c>
      <c r="M1071" s="13" t="s">
        <v>2577</v>
      </c>
      <c r="N1071" s="10" t="s">
        <v>53</v>
      </c>
      <c r="O1071" s="134"/>
      <c r="P1071" s="15" t="s">
        <v>2577</v>
      </c>
      <c r="Q1071" s="11"/>
      <c r="R1071" s="10"/>
      <c r="S1071" s="10" t="s">
        <v>536</v>
      </c>
      <c r="T1071" s="10" t="s">
        <v>536</v>
      </c>
      <c r="U1071" s="10" t="s">
        <v>2580</v>
      </c>
      <c r="V1071" s="10" t="s">
        <v>604</v>
      </c>
      <c r="W1071" s="10" t="s">
        <v>604</v>
      </c>
      <c r="X1071" s="10" t="s">
        <v>604</v>
      </c>
      <c r="Y1071" s="10" t="s">
        <v>604</v>
      </c>
      <c r="Z1071" s="10" t="s">
        <v>604</v>
      </c>
      <c r="AA1071" s="10" t="s">
        <v>2581</v>
      </c>
      <c r="AB1071" s="14" t="s">
        <v>1581</v>
      </c>
    </row>
    <row r="1072" spans="1:28" s="14" customFormat="1" ht="13" x14ac:dyDescent="0.35">
      <c r="A1072" s="10">
        <v>47028903</v>
      </c>
      <c r="B1072" s="10">
        <v>903</v>
      </c>
      <c r="C1072" s="11" t="s">
        <v>4785</v>
      </c>
      <c r="D1072" s="11"/>
      <c r="E1072" s="11"/>
      <c r="F1072" s="11" t="s">
        <v>46</v>
      </c>
      <c r="G1072" s="10" t="s">
        <v>2583</v>
      </c>
      <c r="H1072" s="41" t="s">
        <v>364</v>
      </c>
      <c r="I1072" s="41">
        <v>0</v>
      </c>
      <c r="J1072" s="10" t="s">
        <v>65</v>
      </c>
      <c r="K1072" s="10" t="s">
        <v>66</v>
      </c>
      <c r="L1072" s="10" t="s">
        <v>67</v>
      </c>
      <c r="M1072" s="13" t="s">
        <v>2577</v>
      </c>
      <c r="N1072" s="10" t="s">
        <v>53</v>
      </c>
      <c r="O1072" s="134"/>
      <c r="P1072" s="15" t="s">
        <v>2577</v>
      </c>
      <c r="Q1072" s="11"/>
      <c r="R1072" s="10"/>
      <c r="S1072" s="10" t="s">
        <v>536</v>
      </c>
      <c r="T1072" s="10" t="s">
        <v>536</v>
      </c>
      <c r="U1072" s="10" t="s">
        <v>2580</v>
      </c>
      <c r="V1072" s="10" t="s">
        <v>604</v>
      </c>
      <c r="W1072" s="10" t="s">
        <v>604</v>
      </c>
      <c r="X1072" s="10" t="s">
        <v>604</v>
      </c>
      <c r="Y1072" s="10" t="s">
        <v>604</v>
      </c>
      <c r="Z1072" s="10" t="s">
        <v>604</v>
      </c>
      <c r="AA1072" s="10" t="s">
        <v>2581</v>
      </c>
      <c r="AB1072" s="14" t="s">
        <v>1581</v>
      </c>
    </row>
    <row r="1073" spans="1:28" s="14" customFormat="1" ht="13" x14ac:dyDescent="0.35">
      <c r="A1073" s="10">
        <v>47028829</v>
      </c>
      <c r="B1073" s="10">
        <v>829</v>
      </c>
      <c r="C1073" s="11" t="s">
        <v>4786</v>
      </c>
      <c r="D1073" s="11"/>
      <c r="E1073" s="11"/>
      <c r="F1073" s="11" t="s">
        <v>46</v>
      </c>
      <c r="G1073" s="10" t="s">
        <v>3639</v>
      </c>
      <c r="H1073" s="41" t="s">
        <v>140</v>
      </c>
      <c r="I1073" s="41">
        <v>0</v>
      </c>
      <c r="J1073" s="10" t="s">
        <v>65</v>
      </c>
      <c r="K1073" s="10" t="s">
        <v>66</v>
      </c>
      <c r="L1073" s="10" t="s">
        <v>67</v>
      </c>
      <c r="M1073" s="13" t="s">
        <v>2577</v>
      </c>
      <c r="N1073" s="10" t="s">
        <v>53</v>
      </c>
      <c r="O1073" s="134"/>
      <c r="P1073" s="15" t="s">
        <v>2577</v>
      </c>
      <c r="Q1073" s="11"/>
      <c r="R1073" s="10"/>
      <c r="S1073" s="10" t="s">
        <v>536</v>
      </c>
      <c r="T1073" s="10" t="s">
        <v>536</v>
      </c>
      <c r="U1073" s="10" t="s">
        <v>2580</v>
      </c>
      <c r="V1073" s="10">
        <v>2710193200</v>
      </c>
      <c r="W1073" s="10" t="s">
        <v>604</v>
      </c>
      <c r="X1073" s="10" t="s">
        <v>604</v>
      </c>
      <c r="Y1073" s="10" t="s">
        <v>604</v>
      </c>
      <c r="Z1073" s="10" t="s">
        <v>604</v>
      </c>
      <c r="AA1073" s="10" t="s">
        <v>2581</v>
      </c>
      <c r="AB1073" s="14" t="s">
        <v>1581</v>
      </c>
    </row>
    <row r="1074" spans="1:28" s="14" customFormat="1" ht="13" x14ac:dyDescent="0.35">
      <c r="A1074" s="10">
        <v>47028855</v>
      </c>
      <c r="B1074" s="10">
        <v>855</v>
      </c>
      <c r="C1074" s="11" t="s">
        <v>4787</v>
      </c>
      <c r="D1074" s="11"/>
      <c r="E1074" s="11"/>
      <c r="F1074" s="11" t="s">
        <v>46</v>
      </c>
      <c r="G1074" s="10" t="s">
        <v>163</v>
      </c>
      <c r="H1074" s="41" t="s">
        <v>164</v>
      </c>
      <c r="I1074" s="41">
        <v>0</v>
      </c>
      <c r="J1074" s="10" t="s">
        <v>65</v>
      </c>
      <c r="K1074" s="10" t="s">
        <v>66</v>
      </c>
      <c r="L1074" s="10" t="s">
        <v>67</v>
      </c>
      <c r="M1074" s="13" t="s">
        <v>2577</v>
      </c>
      <c r="N1074" s="10" t="s">
        <v>53</v>
      </c>
      <c r="O1074" s="134"/>
      <c r="P1074" s="15" t="s">
        <v>2577</v>
      </c>
      <c r="Q1074" s="11"/>
      <c r="R1074" s="10"/>
      <c r="S1074" s="10" t="s">
        <v>536</v>
      </c>
      <c r="T1074" s="10" t="s">
        <v>536</v>
      </c>
      <c r="U1074" s="10" t="s">
        <v>2580</v>
      </c>
      <c r="V1074" s="10" t="s">
        <v>604</v>
      </c>
      <c r="W1074" s="10" t="s">
        <v>604</v>
      </c>
      <c r="X1074" s="10" t="s">
        <v>604</v>
      </c>
      <c r="Y1074" s="10" t="s">
        <v>604</v>
      </c>
      <c r="Z1074" s="10" t="s">
        <v>604</v>
      </c>
      <c r="AA1074" s="10" t="s">
        <v>2581</v>
      </c>
      <c r="AB1074" s="14" t="s">
        <v>1581</v>
      </c>
    </row>
    <row r="1075" spans="1:28" s="14" customFormat="1" ht="13" x14ac:dyDescent="0.35">
      <c r="A1075" s="10">
        <v>47028801</v>
      </c>
      <c r="B1075" s="10">
        <v>801</v>
      </c>
      <c r="C1075" s="11" t="s">
        <v>4788</v>
      </c>
      <c r="D1075" s="11"/>
      <c r="E1075" s="11"/>
      <c r="F1075" s="11" t="s">
        <v>46</v>
      </c>
      <c r="G1075" s="10" t="s">
        <v>79</v>
      </c>
      <c r="H1075" s="41" t="s">
        <v>79</v>
      </c>
      <c r="I1075" s="41">
        <v>0</v>
      </c>
      <c r="J1075" s="10" t="s">
        <v>65</v>
      </c>
      <c r="K1075" s="10" t="s">
        <v>66</v>
      </c>
      <c r="L1075" s="10" t="s">
        <v>67</v>
      </c>
      <c r="M1075" s="13" t="s">
        <v>2577</v>
      </c>
      <c r="N1075" s="10" t="s">
        <v>53</v>
      </c>
      <c r="O1075" s="134"/>
      <c r="P1075" s="15" t="s">
        <v>2577</v>
      </c>
      <c r="Q1075" s="11"/>
      <c r="R1075" s="10"/>
      <c r="S1075" s="10" t="s">
        <v>536</v>
      </c>
      <c r="T1075" s="10" t="s">
        <v>536</v>
      </c>
      <c r="U1075" s="10" t="s">
        <v>2580</v>
      </c>
      <c r="V1075" s="10" t="s">
        <v>604</v>
      </c>
      <c r="W1075" s="10" t="s">
        <v>44</v>
      </c>
      <c r="X1075" s="10" t="s">
        <v>604</v>
      </c>
      <c r="Y1075" s="10" t="s">
        <v>604</v>
      </c>
      <c r="Z1075" s="10" t="s">
        <v>604</v>
      </c>
      <c r="AA1075" s="10" t="s">
        <v>2581</v>
      </c>
      <c r="AB1075" s="14" t="s">
        <v>1581</v>
      </c>
    </row>
    <row r="1076" spans="1:28" s="14" customFormat="1" ht="13" x14ac:dyDescent="0.35">
      <c r="A1076" s="10">
        <v>47028803</v>
      </c>
      <c r="B1076" s="10">
        <v>803</v>
      </c>
      <c r="C1076" s="11" t="s">
        <v>4789</v>
      </c>
      <c r="D1076" s="11"/>
      <c r="E1076" s="11"/>
      <c r="F1076" s="11" t="s">
        <v>46</v>
      </c>
      <c r="G1076" s="10" t="s">
        <v>1837</v>
      </c>
      <c r="H1076" s="41" t="s">
        <v>48</v>
      </c>
      <c r="I1076" s="41">
        <v>0</v>
      </c>
      <c r="J1076" s="10" t="s">
        <v>65</v>
      </c>
      <c r="K1076" s="10" t="s">
        <v>66</v>
      </c>
      <c r="L1076" s="10" t="s">
        <v>67</v>
      </c>
      <c r="M1076" s="13" t="s">
        <v>2577</v>
      </c>
      <c r="N1076" s="10" t="s">
        <v>53</v>
      </c>
      <c r="O1076" s="134"/>
      <c r="P1076" s="15" t="s">
        <v>2577</v>
      </c>
      <c r="Q1076" s="11"/>
      <c r="R1076" s="10"/>
      <c r="S1076" s="10" t="s">
        <v>536</v>
      </c>
      <c r="T1076" s="10" t="s">
        <v>536</v>
      </c>
      <c r="U1076" s="10" t="s">
        <v>2580</v>
      </c>
      <c r="V1076" s="10" t="s">
        <v>604</v>
      </c>
      <c r="W1076" s="10" t="s">
        <v>604</v>
      </c>
      <c r="X1076" s="10" t="s">
        <v>604</v>
      </c>
      <c r="Y1076" s="10" t="s">
        <v>604</v>
      </c>
      <c r="Z1076" s="10" t="s">
        <v>604</v>
      </c>
      <c r="AA1076" s="10" t="s">
        <v>2581</v>
      </c>
      <c r="AB1076" s="14" t="s">
        <v>1581</v>
      </c>
    </row>
    <row r="1077" spans="1:28" s="14" customFormat="1" ht="13" x14ac:dyDescent="0.35">
      <c r="A1077" s="10">
        <v>47028870</v>
      </c>
      <c r="B1077" s="10">
        <v>870</v>
      </c>
      <c r="C1077" s="11" t="s">
        <v>4790</v>
      </c>
      <c r="D1077" s="11"/>
      <c r="E1077" s="11"/>
      <c r="F1077" s="11" t="s">
        <v>46</v>
      </c>
      <c r="G1077" s="10" t="s">
        <v>151</v>
      </c>
      <c r="H1077" s="41" t="s">
        <v>86</v>
      </c>
      <c r="I1077" s="41">
        <v>0</v>
      </c>
      <c r="J1077" s="10" t="s">
        <v>65</v>
      </c>
      <c r="K1077" s="10" t="s">
        <v>66</v>
      </c>
      <c r="L1077" s="10" t="s">
        <v>67</v>
      </c>
      <c r="M1077" s="13" t="s">
        <v>2577</v>
      </c>
      <c r="N1077" s="10" t="s">
        <v>53</v>
      </c>
      <c r="O1077" s="134"/>
      <c r="P1077" s="15" t="s">
        <v>2577</v>
      </c>
      <c r="Q1077" s="11"/>
      <c r="R1077" s="10"/>
      <c r="S1077" s="10" t="s">
        <v>536</v>
      </c>
      <c r="T1077" s="10" t="s">
        <v>536</v>
      </c>
      <c r="U1077" s="10" t="s">
        <v>2580</v>
      </c>
      <c r="V1077" s="10" t="s">
        <v>604</v>
      </c>
      <c r="W1077" s="10" t="s">
        <v>604</v>
      </c>
      <c r="X1077" s="10" t="s">
        <v>604</v>
      </c>
      <c r="Y1077" s="10" t="s">
        <v>604</v>
      </c>
      <c r="Z1077" s="10" t="s">
        <v>604</v>
      </c>
      <c r="AA1077" s="10" t="s">
        <v>2581</v>
      </c>
      <c r="AB1077" s="14" t="s">
        <v>1581</v>
      </c>
    </row>
    <row r="1078" spans="1:28" s="14" customFormat="1" ht="13" x14ac:dyDescent="0.35">
      <c r="A1078" s="10">
        <v>43340803</v>
      </c>
      <c r="B1078" s="10">
        <v>803</v>
      </c>
      <c r="C1078" s="11" t="s">
        <v>4791</v>
      </c>
      <c r="D1078" s="11"/>
      <c r="E1078" s="11"/>
      <c r="F1078" s="11" t="s">
        <v>46</v>
      </c>
      <c r="G1078" s="10" t="s">
        <v>1837</v>
      </c>
      <c r="H1078" s="41" t="s">
        <v>48</v>
      </c>
      <c r="I1078" s="41"/>
      <c r="J1078" s="10"/>
      <c r="K1078" s="10" t="s">
        <v>66</v>
      </c>
      <c r="L1078" s="10" t="s">
        <v>67</v>
      </c>
      <c r="M1078" s="13" t="s">
        <v>2577</v>
      </c>
      <c r="N1078" s="10" t="s">
        <v>53</v>
      </c>
      <c r="O1078" s="134"/>
      <c r="P1078" s="15" t="s">
        <v>2577</v>
      </c>
      <c r="Q1078" s="11"/>
      <c r="R1078" s="10"/>
      <c r="S1078" s="10">
        <v>43340809</v>
      </c>
      <c r="T1078" s="10" t="s">
        <v>4792</v>
      </c>
      <c r="U1078" s="10" t="s">
        <v>2594</v>
      </c>
      <c r="V1078" s="10">
        <v>2710193200</v>
      </c>
      <c r="W1078" s="10" t="s">
        <v>604</v>
      </c>
      <c r="X1078" s="10" t="s">
        <v>4793</v>
      </c>
      <c r="Y1078" s="10" t="s">
        <v>604</v>
      </c>
      <c r="Z1078" s="10" t="s">
        <v>604</v>
      </c>
      <c r="AA1078" s="10" t="s">
        <v>4794</v>
      </c>
    </row>
    <row r="1079" spans="1:28" s="14" customFormat="1" ht="13" x14ac:dyDescent="0.35">
      <c r="A1079" s="10">
        <v>43340809</v>
      </c>
      <c r="B1079" s="10">
        <v>809</v>
      </c>
      <c r="C1079" s="11" t="s">
        <v>4792</v>
      </c>
      <c r="D1079" s="11"/>
      <c r="E1079" s="11"/>
      <c r="F1079" s="11" t="s">
        <v>46</v>
      </c>
      <c r="G1079" s="10" t="s">
        <v>47</v>
      </c>
      <c r="H1079" s="41" t="s">
        <v>48</v>
      </c>
      <c r="I1079" s="41"/>
      <c r="J1079" s="10"/>
      <c r="K1079" s="10" t="s">
        <v>66</v>
      </c>
      <c r="L1079" s="10" t="s">
        <v>52</v>
      </c>
      <c r="M1079" s="13" t="s">
        <v>2577</v>
      </c>
      <c r="N1079" s="10" t="s">
        <v>53</v>
      </c>
      <c r="O1079" s="134"/>
      <c r="P1079" s="15" t="s">
        <v>2577</v>
      </c>
      <c r="Q1079" s="11"/>
      <c r="R1079" s="10"/>
      <c r="S1079" s="10" t="s">
        <v>536</v>
      </c>
      <c r="T1079" s="10" t="s">
        <v>536</v>
      </c>
      <c r="U1079" s="10" t="s">
        <v>2580</v>
      </c>
      <c r="V1079" s="10">
        <v>2710193200</v>
      </c>
      <c r="W1079" s="10" t="s">
        <v>604</v>
      </c>
      <c r="X1079" s="10" t="s">
        <v>4793</v>
      </c>
      <c r="Y1079" s="10" t="s">
        <v>360</v>
      </c>
      <c r="Z1079" s="10" t="s">
        <v>88</v>
      </c>
      <c r="AA1079" s="10" t="s">
        <v>4795</v>
      </c>
    </row>
    <row r="1080" spans="1:28" s="14" customFormat="1" ht="13" x14ac:dyDescent="0.35">
      <c r="A1080" s="10">
        <v>48013829</v>
      </c>
      <c r="B1080" s="10">
        <v>829</v>
      </c>
      <c r="C1080" s="11" t="s">
        <v>4796</v>
      </c>
      <c r="D1080" s="11"/>
      <c r="E1080" s="11"/>
      <c r="F1080" s="11" t="s">
        <v>46</v>
      </c>
      <c r="G1080" s="10" t="s">
        <v>3639</v>
      </c>
      <c r="H1080" s="41" t="s">
        <v>140</v>
      </c>
      <c r="I1080" s="41"/>
      <c r="J1080" s="10"/>
      <c r="K1080" s="10" t="s">
        <v>604</v>
      </c>
      <c r="L1080" s="10" t="s">
        <v>67</v>
      </c>
      <c r="M1080" s="13" t="s">
        <v>2577</v>
      </c>
      <c r="N1080" s="10" t="s">
        <v>53</v>
      </c>
      <c r="O1080" s="134"/>
      <c r="P1080" s="15" t="s">
        <v>2577</v>
      </c>
      <c r="Q1080" s="11"/>
      <c r="R1080" s="10"/>
      <c r="S1080" s="10" t="s">
        <v>536</v>
      </c>
      <c r="T1080" s="10" t="s">
        <v>536</v>
      </c>
      <c r="U1080" s="10" t="s">
        <v>2580</v>
      </c>
      <c r="V1080" s="10" t="s">
        <v>604</v>
      </c>
      <c r="W1080" s="10" t="s">
        <v>604</v>
      </c>
      <c r="X1080" s="10" t="s">
        <v>604</v>
      </c>
      <c r="Y1080" s="10" t="s">
        <v>604</v>
      </c>
      <c r="Z1080" s="10" t="s">
        <v>604</v>
      </c>
      <c r="AA1080" s="10" t="s">
        <v>2581</v>
      </c>
    </row>
    <row r="1081" spans="1:28" s="14" customFormat="1" ht="13" x14ac:dyDescent="0.35">
      <c r="A1081" s="10">
        <v>48013803</v>
      </c>
      <c r="B1081" s="10">
        <v>803</v>
      </c>
      <c r="C1081" s="11" t="s">
        <v>4797</v>
      </c>
      <c r="D1081" s="11"/>
      <c r="E1081" s="11"/>
      <c r="F1081" s="11" t="s">
        <v>46</v>
      </c>
      <c r="G1081" s="10" t="s">
        <v>1837</v>
      </c>
      <c r="H1081" s="41" t="s">
        <v>48</v>
      </c>
      <c r="I1081" s="41"/>
      <c r="J1081" s="10"/>
      <c r="K1081" s="10" t="s">
        <v>604</v>
      </c>
      <c r="L1081" s="10" t="s">
        <v>67</v>
      </c>
      <c r="M1081" s="13" t="s">
        <v>2577</v>
      </c>
      <c r="N1081" s="10" t="s">
        <v>53</v>
      </c>
      <c r="O1081" s="134"/>
      <c r="P1081" s="15" t="s">
        <v>2577</v>
      </c>
      <c r="Q1081" s="11"/>
      <c r="R1081" s="10"/>
      <c r="S1081" s="10" t="s">
        <v>536</v>
      </c>
      <c r="T1081" s="10" t="s">
        <v>536</v>
      </c>
      <c r="U1081" s="10" t="s">
        <v>2580</v>
      </c>
      <c r="V1081" s="10" t="s">
        <v>604</v>
      </c>
      <c r="W1081" s="10" t="s">
        <v>604</v>
      </c>
      <c r="X1081" s="10" t="s">
        <v>604</v>
      </c>
      <c r="Y1081" s="10" t="s">
        <v>604</v>
      </c>
      <c r="Z1081" s="10" t="s">
        <v>604</v>
      </c>
      <c r="AA1081" s="10" t="s">
        <v>2581</v>
      </c>
    </row>
    <row r="1082" spans="1:28" s="14" customFormat="1" ht="13" x14ac:dyDescent="0.35">
      <c r="A1082" s="10">
        <v>52313816</v>
      </c>
      <c r="B1082" s="10">
        <v>816</v>
      </c>
      <c r="C1082" s="11" t="s">
        <v>4798</v>
      </c>
      <c r="D1082" s="11"/>
      <c r="E1082" s="11"/>
      <c r="F1082" s="11" t="s">
        <v>46</v>
      </c>
      <c r="G1082" s="10" t="s">
        <v>446</v>
      </c>
      <c r="H1082" s="41" t="s">
        <v>447</v>
      </c>
      <c r="I1082" s="41"/>
      <c r="J1082" s="10"/>
      <c r="K1082" s="10" t="s">
        <v>51</v>
      </c>
      <c r="L1082" s="10" t="s">
        <v>67</v>
      </c>
      <c r="M1082" s="13" t="s">
        <v>2577</v>
      </c>
      <c r="N1082" s="10" t="s">
        <v>604</v>
      </c>
      <c r="O1082" s="134"/>
      <c r="P1082" s="15" t="s">
        <v>2577</v>
      </c>
      <c r="Q1082" s="11"/>
      <c r="R1082" s="10"/>
      <c r="S1082" s="10" t="s">
        <v>3629</v>
      </c>
      <c r="T1082" s="10" t="s">
        <v>3629</v>
      </c>
      <c r="U1082" s="10" t="s">
        <v>2580</v>
      </c>
      <c r="V1082" s="10">
        <v>2710199900</v>
      </c>
      <c r="W1082" s="10" t="s">
        <v>2582</v>
      </c>
      <c r="X1082" s="10" t="s">
        <v>4799</v>
      </c>
      <c r="Y1082" s="10" t="s">
        <v>604</v>
      </c>
      <c r="Z1082" s="10" t="s">
        <v>604</v>
      </c>
      <c r="AA1082" s="10" t="s">
        <v>4800</v>
      </c>
    </row>
    <row r="1083" spans="1:28" s="14" customFormat="1" ht="13" x14ac:dyDescent="0.35">
      <c r="A1083" s="10">
        <v>44892803</v>
      </c>
      <c r="B1083" s="10">
        <v>803</v>
      </c>
      <c r="C1083" s="11" t="s">
        <v>4801</v>
      </c>
      <c r="D1083" s="11"/>
      <c r="E1083" s="11"/>
      <c r="F1083" s="11" t="s">
        <v>46</v>
      </c>
      <c r="G1083" s="10" t="s">
        <v>1837</v>
      </c>
      <c r="H1083" s="41" t="s">
        <v>48</v>
      </c>
      <c r="I1083" s="41"/>
      <c r="J1083" s="10"/>
      <c r="K1083" s="10" t="s">
        <v>66</v>
      </c>
      <c r="L1083" s="10" t="s">
        <v>67</v>
      </c>
      <c r="M1083" s="13" t="s">
        <v>2577</v>
      </c>
      <c r="N1083" s="10" t="s">
        <v>53</v>
      </c>
      <c r="O1083" s="134"/>
      <c r="P1083" s="15" t="s">
        <v>2577</v>
      </c>
      <c r="Q1083" s="11"/>
      <c r="R1083" s="10"/>
      <c r="S1083" s="10">
        <v>44892809</v>
      </c>
      <c r="T1083" s="10" t="s">
        <v>4802</v>
      </c>
      <c r="U1083" s="10" t="s">
        <v>2594</v>
      </c>
      <c r="V1083" s="10">
        <v>2710193200</v>
      </c>
      <c r="W1083" s="10" t="s">
        <v>604</v>
      </c>
      <c r="X1083" s="10" t="s">
        <v>4803</v>
      </c>
      <c r="Y1083" s="10" t="s">
        <v>604</v>
      </c>
      <c r="Z1083" s="10" t="s">
        <v>604</v>
      </c>
      <c r="AA1083" s="10" t="s">
        <v>4804</v>
      </c>
    </row>
    <row r="1084" spans="1:28" s="14" customFormat="1" ht="13" x14ac:dyDescent="0.35">
      <c r="A1084" s="10">
        <v>43650803</v>
      </c>
      <c r="B1084" s="10">
        <v>803</v>
      </c>
      <c r="C1084" s="11" t="s">
        <v>4805</v>
      </c>
      <c r="D1084" s="11"/>
      <c r="E1084" s="11"/>
      <c r="F1084" s="11" t="s">
        <v>46</v>
      </c>
      <c r="G1084" s="10" t="s">
        <v>1837</v>
      </c>
      <c r="H1084" s="41" t="s">
        <v>48</v>
      </c>
      <c r="I1084" s="41"/>
      <c r="J1084" s="10"/>
      <c r="K1084" s="10" t="s">
        <v>604</v>
      </c>
      <c r="L1084" s="10" t="s">
        <v>67</v>
      </c>
      <c r="M1084" s="13" t="s">
        <v>2577</v>
      </c>
      <c r="N1084" s="10" t="s">
        <v>604</v>
      </c>
      <c r="O1084" s="134"/>
      <c r="P1084" s="15" t="s">
        <v>2577</v>
      </c>
      <c r="Q1084" s="11"/>
      <c r="R1084" s="10"/>
      <c r="S1084" s="10" t="s">
        <v>536</v>
      </c>
      <c r="T1084" s="10" t="s">
        <v>536</v>
      </c>
      <c r="U1084" s="10" t="s">
        <v>2580</v>
      </c>
      <c r="V1084" s="10" t="s">
        <v>604</v>
      </c>
      <c r="W1084" s="10" t="s">
        <v>604</v>
      </c>
      <c r="X1084" s="10" t="s">
        <v>604</v>
      </c>
      <c r="Y1084" s="10" t="s">
        <v>604</v>
      </c>
      <c r="Z1084" s="10" t="s">
        <v>604</v>
      </c>
      <c r="AA1084" s="10" t="s">
        <v>2581</v>
      </c>
    </row>
    <row r="1085" spans="1:28" s="14" customFormat="1" ht="13" x14ac:dyDescent="0.35">
      <c r="A1085" s="10">
        <v>44937876</v>
      </c>
      <c r="B1085" s="10">
        <v>876</v>
      </c>
      <c r="C1085" s="11" t="s">
        <v>4806</v>
      </c>
      <c r="D1085" s="11"/>
      <c r="E1085" s="11"/>
      <c r="F1085" s="11" t="s">
        <v>46</v>
      </c>
      <c r="G1085" s="10" t="s">
        <v>4807</v>
      </c>
      <c r="H1085" s="41" t="s">
        <v>140</v>
      </c>
      <c r="I1085" s="41">
        <v>0</v>
      </c>
      <c r="J1085" s="10" t="s">
        <v>683</v>
      </c>
      <c r="K1085" s="10" t="s">
        <v>3055</v>
      </c>
      <c r="L1085" s="10" t="s">
        <v>52</v>
      </c>
      <c r="M1085" s="13" t="s">
        <v>2577</v>
      </c>
      <c r="N1085" s="10" t="s">
        <v>53</v>
      </c>
      <c r="O1085" s="134"/>
      <c r="P1085" s="15" t="s">
        <v>2577</v>
      </c>
      <c r="Q1085" s="11"/>
      <c r="R1085" s="10"/>
      <c r="S1085" s="10" t="s">
        <v>536</v>
      </c>
      <c r="T1085" s="10" t="s">
        <v>536</v>
      </c>
      <c r="U1085" s="10" t="s">
        <v>2580</v>
      </c>
      <c r="V1085" s="10" t="s">
        <v>604</v>
      </c>
      <c r="W1085" s="10" t="s">
        <v>604</v>
      </c>
      <c r="X1085" s="10" t="s">
        <v>604</v>
      </c>
      <c r="Y1085" s="10" t="s">
        <v>604</v>
      </c>
      <c r="Z1085" s="10" t="s">
        <v>4808</v>
      </c>
      <c r="AA1085" s="10" t="s">
        <v>4809</v>
      </c>
      <c r="AB1085" s="14" t="s">
        <v>683</v>
      </c>
    </row>
    <row r="1086" spans="1:28" s="14" customFormat="1" ht="13" x14ac:dyDescent="0.35">
      <c r="A1086" s="10">
        <v>44935803</v>
      </c>
      <c r="B1086" s="10">
        <v>803</v>
      </c>
      <c r="C1086" s="11" t="s">
        <v>4810</v>
      </c>
      <c r="D1086" s="11"/>
      <c r="E1086" s="11"/>
      <c r="F1086" s="11" t="s">
        <v>46</v>
      </c>
      <c r="G1086" s="10" t="s">
        <v>1837</v>
      </c>
      <c r="H1086" s="41" t="s">
        <v>48</v>
      </c>
      <c r="I1086" s="41">
        <v>0</v>
      </c>
      <c r="J1086" s="10" t="s">
        <v>683</v>
      </c>
      <c r="K1086" s="10" t="s">
        <v>66</v>
      </c>
      <c r="L1086" s="10" t="s">
        <v>52</v>
      </c>
      <c r="M1086" s="13" t="s">
        <v>2577</v>
      </c>
      <c r="N1086" s="10" t="s">
        <v>53</v>
      </c>
      <c r="O1086" s="134"/>
      <c r="P1086" s="15" t="s">
        <v>2577</v>
      </c>
      <c r="Q1086" s="11"/>
      <c r="R1086" s="10"/>
      <c r="S1086" s="10">
        <v>44935809</v>
      </c>
      <c r="T1086" s="10" t="s">
        <v>1758</v>
      </c>
      <c r="U1086" s="10" t="s">
        <v>2594</v>
      </c>
      <c r="V1086" s="10">
        <v>2710193200</v>
      </c>
      <c r="W1086" s="10" t="s">
        <v>604</v>
      </c>
      <c r="X1086" s="10" t="s">
        <v>4811</v>
      </c>
      <c r="Y1086" s="10" t="s">
        <v>604</v>
      </c>
      <c r="Z1086" s="10" t="s">
        <v>4808</v>
      </c>
      <c r="AA1086" s="10" t="s">
        <v>4812</v>
      </c>
      <c r="AB1086" s="14" t="s">
        <v>683</v>
      </c>
    </row>
    <row r="1087" spans="1:28" s="14" customFormat="1" ht="13" x14ac:dyDescent="0.35">
      <c r="A1087" s="10">
        <v>44935966</v>
      </c>
      <c r="B1087" s="10">
        <v>966</v>
      </c>
      <c r="C1087" s="11" t="s">
        <v>4810</v>
      </c>
      <c r="D1087" s="11"/>
      <c r="E1087" s="11"/>
      <c r="F1087" s="11" t="s">
        <v>46</v>
      </c>
      <c r="G1087" s="10" t="s">
        <v>151</v>
      </c>
      <c r="H1087" s="41" t="s">
        <v>86</v>
      </c>
      <c r="I1087" s="41">
        <v>0</v>
      </c>
      <c r="J1087" s="10" t="s">
        <v>683</v>
      </c>
      <c r="K1087" s="10" t="s">
        <v>66</v>
      </c>
      <c r="L1087" s="10" t="s">
        <v>52</v>
      </c>
      <c r="M1087" s="13" t="s">
        <v>2577</v>
      </c>
      <c r="N1087" s="10" t="s">
        <v>53</v>
      </c>
      <c r="O1087" s="134"/>
      <c r="P1087" s="15" t="s">
        <v>2577</v>
      </c>
      <c r="Q1087" s="11"/>
      <c r="R1087" s="10"/>
      <c r="S1087" s="10">
        <v>44935967</v>
      </c>
      <c r="T1087" s="10" t="s">
        <v>4813</v>
      </c>
      <c r="U1087" s="10" t="s">
        <v>2594</v>
      </c>
      <c r="V1087" s="10">
        <v>2710193200</v>
      </c>
      <c r="W1087" s="10" t="s">
        <v>604</v>
      </c>
      <c r="X1087" s="10" t="s">
        <v>4811</v>
      </c>
      <c r="Y1087" s="10" t="s">
        <v>87</v>
      </c>
      <c r="Z1087" s="10" t="s">
        <v>4808</v>
      </c>
      <c r="AA1087" s="10" t="s">
        <v>4814</v>
      </c>
      <c r="AB1087" s="14" t="s">
        <v>683</v>
      </c>
    </row>
    <row r="1088" spans="1:28" s="14" customFormat="1" ht="13" x14ac:dyDescent="0.35">
      <c r="A1088" s="10">
        <v>44936803</v>
      </c>
      <c r="B1088" s="10">
        <v>803</v>
      </c>
      <c r="C1088" s="11" t="s">
        <v>4815</v>
      </c>
      <c r="D1088" s="11"/>
      <c r="E1088" s="11"/>
      <c r="F1088" s="11" t="s">
        <v>46</v>
      </c>
      <c r="G1088" s="10" t="s">
        <v>1837</v>
      </c>
      <c r="H1088" s="41" t="s">
        <v>48</v>
      </c>
      <c r="I1088" s="41">
        <v>0</v>
      </c>
      <c r="J1088" s="10" t="s">
        <v>683</v>
      </c>
      <c r="K1088" s="10" t="s">
        <v>66</v>
      </c>
      <c r="L1088" s="10" t="s">
        <v>52</v>
      </c>
      <c r="M1088" s="13" t="s">
        <v>2577</v>
      </c>
      <c r="N1088" s="10" t="s">
        <v>53</v>
      </c>
      <c r="O1088" s="134"/>
      <c r="P1088" s="15" t="s">
        <v>2577</v>
      </c>
      <c r="Q1088" s="11"/>
      <c r="R1088" s="10"/>
      <c r="S1088" s="10">
        <v>44936809</v>
      </c>
      <c r="T1088" s="10" t="s">
        <v>1805</v>
      </c>
      <c r="U1088" s="10" t="s">
        <v>2594</v>
      </c>
      <c r="V1088" s="10">
        <v>2710193200</v>
      </c>
      <c r="W1088" s="10" t="s">
        <v>604</v>
      </c>
      <c r="X1088" s="10" t="s">
        <v>4816</v>
      </c>
      <c r="Y1088" s="10" t="s">
        <v>604</v>
      </c>
      <c r="Z1088" s="10" t="s">
        <v>4808</v>
      </c>
      <c r="AA1088" s="10" t="s">
        <v>4817</v>
      </c>
      <c r="AB1088" s="14" t="s">
        <v>683</v>
      </c>
    </row>
    <row r="1089" spans="1:28" s="14" customFormat="1" ht="13" x14ac:dyDescent="0.35">
      <c r="A1089" s="10">
        <v>44936966</v>
      </c>
      <c r="B1089" s="10">
        <v>966</v>
      </c>
      <c r="C1089" s="11" t="s">
        <v>4815</v>
      </c>
      <c r="D1089" s="11"/>
      <c r="E1089" s="11"/>
      <c r="F1089" s="11" t="s">
        <v>46</v>
      </c>
      <c r="G1089" s="10" t="s">
        <v>151</v>
      </c>
      <c r="H1089" s="41" t="s">
        <v>86</v>
      </c>
      <c r="I1089" s="41">
        <v>0</v>
      </c>
      <c r="J1089" s="10" t="s">
        <v>683</v>
      </c>
      <c r="K1089" s="10" t="s">
        <v>66</v>
      </c>
      <c r="L1089" s="10" t="s">
        <v>52</v>
      </c>
      <c r="M1089" s="13" t="s">
        <v>2577</v>
      </c>
      <c r="N1089" s="10" t="s">
        <v>53</v>
      </c>
      <c r="O1089" s="134"/>
      <c r="P1089" s="15" t="s">
        <v>2577</v>
      </c>
      <c r="Q1089" s="11"/>
      <c r="R1089" s="10"/>
      <c r="S1089" s="10">
        <v>44936967</v>
      </c>
      <c r="T1089" s="10" t="s">
        <v>4818</v>
      </c>
      <c r="U1089" s="10" t="s">
        <v>2594</v>
      </c>
      <c r="V1089" s="10">
        <v>2710193200</v>
      </c>
      <c r="W1089" s="10" t="s">
        <v>604</v>
      </c>
      <c r="X1089" s="10" t="s">
        <v>4816</v>
      </c>
      <c r="Y1089" s="10" t="s">
        <v>87</v>
      </c>
      <c r="Z1089" s="10" t="s">
        <v>4808</v>
      </c>
      <c r="AA1089" s="10" t="s">
        <v>4819</v>
      </c>
      <c r="AB1089" s="14" t="s">
        <v>683</v>
      </c>
    </row>
    <row r="1090" spans="1:28" s="14" customFormat="1" ht="13" x14ac:dyDescent="0.35">
      <c r="A1090" s="10">
        <v>48333855</v>
      </c>
      <c r="B1090" s="10">
        <v>855</v>
      </c>
      <c r="C1090" s="11" t="s">
        <v>4820</v>
      </c>
      <c r="D1090" s="11"/>
      <c r="E1090" s="11"/>
      <c r="F1090" s="11" t="s">
        <v>46</v>
      </c>
      <c r="G1090" s="10" t="s">
        <v>163</v>
      </c>
      <c r="H1090" s="41" t="s">
        <v>164</v>
      </c>
      <c r="I1090" s="41"/>
      <c r="J1090" s="10"/>
      <c r="K1090" s="10" t="s">
        <v>66</v>
      </c>
      <c r="L1090" s="10" t="s">
        <v>67</v>
      </c>
      <c r="M1090" s="13" t="s">
        <v>2577</v>
      </c>
      <c r="N1090" s="10" t="s">
        <v>604</v>
      </c>
      <c r="O1090" s="134"/>
      <c r="P1090" s="15" t="s">
        <v>2577</v>
      </c>
      <c r="Q1090" s="11"/>
      <c r="R1090" s="10"/>
      <c r="S1090" s="10" t="s">
        <v>536</v>
      </c>
      <c r="T1090" s="10" t="s">
        <v>536</v>
      </c>
      <c r="U1090" s="10" t="s">
        <v>2580</v>
      </c>
      <c r="V1090" s="10" t="s">
        <v>604</v>
      </c>
      <c r="W1090" s="10" t="s">
        <v>604</v>
      </c>
      <c r="X1090" s="10" t="s">
        <v>604</v>
      </c>
      <c r="Y1090" s="10" t="s">
        <v>604</v>
      </c>
      <c r="Z1090" s="10" t="s">
        <v>604</v>
      </c>
      <c r="AA1090" s="10" t="s">
        <v>2581</v>
      </c>
    </row>
    <row r="1091" spans="1:28" s="14" customFormat="1" ht="13" x14ac:dyDescent="0.35">
      <c r="A1091" s="10">
        <v>48333805</v>
      </c>
      <c r="B1091" s="10">
        <v>805</v>
      </c>
      <c r="C1091" s="11" t="s">
        <v>4821</v>
      </c>
      <c r="D1091" s="11"/>
      <c r="E1091" s="11"/>
      <c r="F1091" s="11" t="s">
        <v>46</v>
      </c>
      <c r="G1091" s="10" t="s">
        <v>1837</v>
      </c>
      <c r="H1091" s="41" t="s">
        <v>48</v>
      </c>
      <c r="I1091" s="41"/>
      <c r="J1091" s="10"/>
      <c r="K1091" s="10" t="s">
        <v>66</v>
      </c>
      <c r="L1091" s="10" t="s">
        <v>67</v>
      </c>
      <c r="M1091" s="13" t="s">
        <v>2577</v>
      </c>
      <c r="N1091" s="10" t="s">
        <v>604</v>
      </c>
      <c r="O1091" s="134"/>
      <c r="P1091" s="15" t="s">
        <v>2577</v>
      </c>
      <c r="Q1091" s="11"/>
      <c r="R1091" s="10"/>
      <c r="S1091" s="10" t="s">
        <v>536</v>
      </c>
      <c r="T1091" s="10" t="s">
        <v>536</v>
      </c>
      <c r="U1091" s="10" t="s">
        <v>2580</v>
      </c>
      <c r="V1091" s="10" t="s">
        <v>604</v>
      </c>
      <c r="W1091" s="10" t="s">
        <v>604</v>
      </c>
      <c r="X1091" s="10" t="s">
        <v>604</v>
      </c>
      <c r="Y1091" s="10" t="s">
        <v>604</v>
      </c>
      <c r="Z1091" s="10" t="s">
        <v>604</v>
      </c>
      <c r="AA1091" s="10" t="s">
        <v>2581</v>
      </c>
    </row>
    <row r="1092" spans="1:28" s="14" customFormat="1" ht="13" x14ac:dyDescent="0.35">
      <c r="A1092" s="10">
        <v>48333870</v>
      </c>
      <c r="B1092" s="10">
        <v>870</v>
      </c>
      <c r="C1092" s="11" t="s">
        <v>4822</v>
      </c>
      <c r="D1092" s="11"/>
      <c r="E1092" s="11"/>
      <c r="F1092" s="11" t="s">
        <v>46</v>
      </c>
      <c r="G1092" s="10" t="s">
        <v>151</v>
      </c>
      <c r="H1092" s="41" t="s">
        <v>86</v>
      </c>
      <c r="I1092" s="41"/>
      <c r="J1092" s="10"/>
      <c r="K1092" s="10" t="s">
        <v>66</v>
      </c>
      <c r="L1092" s="10" t="s">
        <v>67</v>
      </c>
      <c r="M1092" s="13" t="s">
        <v>2577</v>
      </c>
      <c r="N1092" s="10" t="s">
        <v>604</v>
      </c>
      <c r="O1092" s="134"/>
      <c r="P1092" s="15" t="s">
        <v>2577</v>
      </c>
      <c r="Q1092" s="11"/>
      <c r="R1092" s="10"/>
      <c r="S1092" s="10" t="s">
        <v>536</v>
      </c>
      <c r="T1092" s="10" t="s">
        <v>536</v>
      </c>
      <c r="U1092" s="10" t="s">
        <v>2580</v>
      </c>
      <c r="V1092" s="10" t="s">
        <v>604</v>
      </c>
      <c r="W1092" s="10" t="s">
        <v>604</v>
      </c>
      <c r="X1092" s="10" t="s">
        <v>604</v>
      </c>
      <c r="Y1092" s="10" t="s">
        <v>604</v>
      </c>
      <c r="Z1092" s="10" t="s">
        <v>604</v>
      </c>
      <c r="AA1092" s="10" t="s">
        <v>2581</v>
      </c>
    </row>
    <row r="1093" spans="1:28" s="14" customFormat="1" ht="13" x14ac:dyDescent="0.35">
      <c r="A1093" s="10">
        <v>47500870</v>
      </c>
      <c r="B1093" s="10">
        <v>870</v>
      </c>
      <c r="C1093" s="11" t="s">
        <v>4823</v>
      </c>
      <c r="D1093" s="11"/>
      <c r="E1093" s="11"/>
      <c r="F1093" s="11" t="s">
        <v>46</v>
      </c>
      <c r="G1093" s="10" t="s">
        <v>151</v>
      </c>
      <c r="H1093" s="41" t="s">
        <v>86</v>
      </c>
      <c r="I1093" s="41"/>
      <c r="J1093" s="10"/>
      <c r="K1093" s="10" t="s">
        <v>66</v>
      </c>
      <c r="L1093" s="10" t="s">
        <v>67</v>
      </c>
      <c r="M1093" s="13" t="s">
        <v>2577</v>
      </c>
      <c r="N1093" s="10" t="s">
        <v>53</v>
      </c>
      <c r="O1093" s="134"/>
      <c r="P1093" s="15" t="s">
        <v>2577</v>
      </c>
      <c r="Q1093" s="11"/>
      <c r="R1093" s="10"/>
      <c r="S1093" s="10" t="s">
        <v>536</v>
      </c>
      <c r="T1093" s="10" t="s">
        <v>536</v>
      </c>
      <c r="U1093" s="10" t="s">
        <v>2580</v>
      </c>
      <c r="V1093" s="10" t="s">
        <v>604</v>
      </c>
      <c r="W1093" s="10" t="s">
        <v>604</v>
      </c>
      <c r="X1093" s="10" t="s">
        <v>604</v>
      </c>
      <c r="Y1093" s="10" t="s">
        <v>604</v>
      </c>
      <c r="Z1093" s="10" t="s">
        <v>604</v>
      </c>
      <c r="AA1093" s="10" t="s">
        <v>2581</v>
      </c>
    </row>
    <row r="1094" spans="1:28" s="14" customFormat="1" ht="13" x14ac:dyDescent="0.35">
      <c r="A1094" s="10">
        <v>44934903</v>
      </c>
      <c r="B1094" s="10">
        <v>903</v>
      </c>
      <c r="C1094" s="11" t="s">
        <v>4824</v>
      </c>
      <c r="D1094" s="11"/>
      <c r="E1094" s="11"/>
      <c r="F1094" s="11" t="s">
        <v>46</v>
      </c>
      <c r="G1094" s="10" t="s">
        <v>2583</v>
      </c>
      <c r="H1094" s="41" t="s">
        <v>364</v>
      </c>
      <c r="I1094" s="41">
        <v>0</v>
      </c>
      <c r="J1094" s="10" t="s">
        <v>65</v>
      </c>
      <c r="K1094" s="10" t="s">
        <v>66</v>
      </c>
      <c r="L1094" s="10" t="s">
        <v>67</v>
      </c>
      <c r="M1094" s="13" t="s">
        <v>2577</v>
      </c>
      <c r="N1094" s="10" t="s">
        <v>53</v>
      </c>
      <c r="O1094" s="134"/>
      <c r="P1094" s="15" t="s">
        <v>2577</v>
      </c>
      <c r="Q1094" s="11"/>
      <c r="R1094" s="10"/>
      <c r="S1094" s="10" t="s">
        <v>536</v>
      </c>
      <c r="T1094" s="10" t="s">
        <v>536</v>
      </c>
      <c r="U1094" s="10" t="s">
        <v>2580</v>
      </c>
      <c r="V1094" s="10" t="s">
        <v>604</v>
      </c>
      <c r="W1094" s="10" t="s">
        <v>604</v>
      </c>
      <c r="X1094" s="10" t="s">
        <v>604</v>
      </c>
      <c r="Y1094" s="10" t="s">
        <v>604</v>
      </c>
      <c r="Z1094" s="10" t="s">
        <v>604</v>
      </c>
      <c r="AA1094" s="10" t="s">
        <v>2581</v>
      </c>
      <c r="AB1094" s="14" t="s">
        <v>713</v>
      </c>
    </row>
    <row r="1095" spans="1:28" s="14" customFormat="1" ht="13" x14ac:dyDescent="0.35">
      <c r="A1095" s="10">
        <v>44934909</v>
      </c>
      <c r="B1095" s="10">
        <v>909</v>
      </c>
      <c r="C1095" s="11" t="s">
        <v>4825</v>
      </c>
      <c r="D1095" s="11"/>
      <c r="E1095" s="11"/>
      <c r="F1095" s="11" t="s">
        <v>46</v>
      </c>
      <c r="G1095" s="10" t="s">
        <v>735</v>
      </c>
      <c r="H1095" s="41" t="s">
        <v>63</v>
      </c>
      <c r="I1095" s="41">
        <v>0</v>
      </c>
      <c r="J1095" s="10" t="s">
        <v>65</v>
      </c>
      <c r="K1095" s="10" t="s">
        <v>51</v>
      </c>
      <c r="L1095" s="10" t="s">
        <v>67</v>
      </c>
      <c r="M1095" s="13" t="s">
        <v>2577</v>
      </c>
      <c r="N1095" s="10" t="s">
        <v>53</v>
      </c>
      <c r="O1095" s="134"/>
      <c r="P1095" s="15" t="s">
        <v>2577</v>
      </c>
      <c r="Q1095" s="11"/>
      <c r="R1095" s="10"/>
      <c r="S1095" s="10" t="s">
        <v>536</v>
      </c>
      <c r="T1095" s="10" t="s">
        <v>536</v>
      </c>
      <c r="U1095" s="10" t="s">
        <v>2580</v>
      </c>
      <c r="V1095" s="10" t="s">
        <v>604</v>
      </c>
      <c r="W1095" s="10" t="s">
        <v>2582</v>
      </c>
      <c r="X1095" s="10" t="s">
        <v>604</v>
      </c>
      <c r="Y1095" s="10" t="s">
        <v>604</v>
      </c>
      <c r="Z1095" s="10" t="s">
        <v>604</v>
      </c>
      <c r="AA1095" s="10" t="s">
        <v>2581</v>
      </c>
      <c r="AB1095" s="14" t="s">
        <v>713</v>
      </c>
    </row>
    <row r="1096" spans="1:28" s="14" customFormat="1" ht="13" x14ac:dyDescent="0.35">
      <c r="A1096" s="10">
        <v>43210821</v>
      </c>
      <c r="B1096" s="10">
        <v>821</v>
      </c>
      <c r="C1096" s="11" t="s">
        <v>4826</v>
      </c>
      <c r="D1096" s="11"/>
      <c r="E1096" s="11"/>
      <c r="F1096" s="11" t="s">
        <v>46</v>
      </c>
      <c r="G1096" s="10" t="s">
        <v>163</v>
      </c>
      <c r="H1096" s="41" t="s">
        <v>164</v>
      </c>
      <c r="I1096" s="41">
        <v>0</v>
      </c>
      <c r="J1096" s="10" t="s">
        <v>65</v>
      </c>
      <c r="K1096" s="10" t="s">
        <v>3055</v>
      </c>
      <c r="L1096" s="10" t="s">
        <v>67</v>
      </c>
      <c r="M1096" s="13" t="s">
        <v>2577</v>
      </c>
      <c r="N1096" s="10" t="s">
        <v>53</v>
      </c>
      <c r="O1096" s="134"/>
      <c r="P1096" s="15" t="s">
        <v>2577</v>
      </c>
      <c r="Q1096" s="11"/>
      <c r="R1096" s="10"/>
      <c r="S1096" s="10" t="s">
        <v>536</v>
      </c>
      <c r="T1096" s="10" t="s">
        <v>536</v>
      </c>
      <c r="U1096" s="10" t="s">
        <v>2580</v>
      </c>
      <c r="V1096" s="10" t="s">
        <v>604</v>
      </c>
      <c r="W1096" s="10" t="s">
        <v>604</v>
      </c>
      <c r="X1096" s="10" t="s">
        <v>604</v>
      </c>
      <c r="Y1096" s="10" t="s">
        <v>604</v>
      </c>
      <c r="Z1096" s="10" t="s">
        <v>604</v>
      </c>
      <c r="AA1096" s="10" t="s">
        <v>2581</v>
      </c>
      <c r="AB1096" s="14" t="s">
        <v>713</v>
      </c>
    </row>
    <row r="1097" spans="1:28" s="14" customFormat="1" ht="13" x14ac:dyDescent="0.35">
      <c r="A1097" s="10">
        <v>43210828</v>
      </c>
      <c r="B1097" s="10">
        <v>828</v>
      </c>
      <c r="C1097" s="11" t="s">
        <v>4827</v>
      </c>
      <c r="D1097" s="11"/>
      <c r="E1097" s="11"/>
      <c r="F1097" s="11" t="s">
        <v>46</v>
      </c>
      <c r="G1097" s="10" t="s">
        <v>4828</v>
      </c>
      <c r="H1097" s="41" t="s">
        <v>140</v>
      </c>
      <c r="I1097" s="41">
        <v>0</v>
      </c>
      <c r="J1097" s="10" t="s">
        <v>65</v>
      </c>
      <c r="K1097" s="10" t="s">
        <v>3055</v>
      </c>
      <c r="L1097" s="10" t="s">
        <v>67</v>
      </c>
      <c r="M1097" s="13" t="s">
        <v>2577</v>
      </c>
      <c r="N1097" s="10" t="s">
        <v>53</v>
      </c>
      <c r="O1097" s="134"/>
      <c r="P1097" s="15" t="s">
        <v>2577</v>
      </c>
      <c r="Q1097" s="11"/>
      <c r="R1097" s="10"/>
      <c r="S1097" s="10" t="s">
        <v>536</v>
      </c>
      <c r="T1097" s="10" t="s">
        <v>536</v>
      </c>
      <c r="U1097" s="10" t="s">
        <v>2580</v>
      </c>
      <c r="V1097" s="10" t="s">
        <v>604</v>
      </c>
      <c r="W1097" s="10" t="s">
        <v>604</v>
      </c>
      <c r="X1097" s="10" t="s">
        <v>604</v>
      </c>
      <c r="Y1097" s="10" t="s">
        <v>604</v>
      </c>
      <c r="Z1097" s="10" t="s">
        <v>604</v>
      </c>
      <c r="AA1097" s="10" t="s">
        <v>2581</v>
      </c>
      <c r="AB1097" s="14" t="s">
        <v>713</v>
      </c>
    </row>
    <row r="1098" spans="1:28" s="14" customFormat="1" ht="13" x14ac:dyDescent="0.35">
      <c r="A1098" s="10">
        <v>43404849</v>
      </c>
      <c r="B1098" s="10">
        <v>849</v>
      </c>
      <c r="C1098" s="11" t="s">
        <v>4829</v>
      </c>
      <c r="D1098" s="11"/>
      <c r="E1098" s="11"/>
      <c r="F1098" s="11" t="s">
        <v>46</v>
      </c>
      <c r="G1098" s="10" t="s">
        <v>47</v>
      </c>
      <c r="H1098" s="41" t="s">
        <v>48</v>
      </c>
      <c r="I1098" s="41"/>
      <c r="J1098" s="10"/>
      <c r="K1098" s="10" t="s">
        <v>51</v>
      </c>
      <c r="L1098" s="10" t="s">
        <v>67</v>
      </c>
      <c r="M1098" s="13" t="s">
        <v>2577</v>
      </c>
      <c r="N1098" s="10" t="s">
        <v>604</v>
      </c>
      <c r="O1098" s="134"/>
      <c r="P1098" s="15" t="s">
        <v>2577</v>
      </c>
      <c r="Q1098" s="11"/>
      <c r="R1098" s="10"/>
      <c r="S1098" s="10" t="s">
        <v>536</v>
      </c>
      <c r="T1098" s="10" t="s">
        <v>536</v>
      </c>
      <c r="U1098" s="10" t="s">
        <v>2580</v>
      </c>
      <c r="V1098" s="10">
        <v>3403190000</v>
      </c>
      <c r="W1098" s="10" t="s">
        <v>2582</v>
      </c>
      <c r="X1098" s="10" t="s">
        <v>4830</v>
      </c>
      <c r="Y1098" s="10" t="s">
        <v>604</v>
      </c>
      <c r="Z1098" s="10" t="s">
        <v>604</v>
      </c>
      <c r="AA1098" s="10" t="s">
        <v>4831</v>
      </c>
    </row>
    <row r="1099" spans="1:28" s="14" customFormat="1" ht="13" x14ac:dyDescent="0.35">
      <c r="A1099" s="10">
        <v>43404979</v>
      </c>
      <c r="B1099" s="10">
        <v>979</v>
      </c>
      <c r="C1099" s="11" t="s">
        <v>4832</v>
      </c>
      <c r="D1099" s="11"/>
      <c r="E1099" s="11"/>
      <c r="F1099" s="11" t="s">
        <v>46</v>
      </c>
      <c r="G1099" s="10" t="s">
        <v>151</v>
      </c>
      <c r="H1099" s="41" t="s">
        <v>86</v>
      </c>
      <c r="I1099" s="41"/>
      <c r="J1099" s="10"/>
      <c r="K1099" s="10" t="s">
        <v>51</v>
      </c>
      <c r="L1099" s="10" t="s">
        <v>67</v>
      </c>
      <c r="M1099" s="13" t="s">
        <v>2577</v>
      </c>
      <c r="N1099" s="10" t="s">
        <v>604</v>
      </c>
      <c r="O1099" s="134"/>
      <c r="P1099" s="15" t="s">
        <v>2577</v>
      </c>
      <c r="Q1099" s="11"/>
      <c r="R1099" s="10"/>
      <c r="S1099" s="10" t="s">
        <v>536</v>
      </c>
      <c r="T1099" s="10" t="s">
        <v>536</v>
      </c>
      <c r="U1099" s="10" t="s">
        <v>2580</v>
      </c>
      <c r="V1099" s="10">
        <v>3403190000</v>
      </c>
      <c r="W1099" s="10" t="s">
        <v>2582</v>
      </c>
      <c r="X1099" s="10" t="s">
        <v>4830</v>
      </c>
      <c r="Y1099" s="10" t="s">
        <v>604</v>
      </c>
      <c r="Z1099" s="10" t="s">
        <v>604</v>
      </c>
      <c r="AA1099" s="10" t="s">
        <v>4831</v>
      </c>
    </row>
    <row r="1100" spans="1:28" s="14" customFormat="1" ht="13" x14ac:dyDescent="0.35">
      <c r="A1100" s="10">
        <v>43403849</v>
      </c>
      <c r="B1100" s="10">
        <v>849</v>
      </c>
      <c r="C1100" s="11" t="s">
        <v>4833</v>
      </c>
      <c r="D1100" s="11"/>
      <c r="E1100" s="11"/>
      <c r="F1100" s="11" t="s">
        <v>46</v>
      </c>
      <c r="G1100" s="10" t="s">
        <v>47</v>
      </c>
      <c r="H1100" s="41" t="s">
        <v>48</v>
      </c>
      <c r="I1100" s="41"/>
      <c r="J1100" s="10"/>
      <c r="K1100" s="10" t="s">
        <v>51</v>
      </c>
      <c r="L1100" s="10" t="s">
        <v>67</v>
      </c>
      <c r="M1100" s="13" t="s">
        <v>2577</v>
      </c>
      <c r="N1100" s="10" t="s">
        <v>604</v>
      </c>
      <c r="O1100" s="134"/>
      <c r="P1100" s="15" t="s">
        <v>2577</v>
      </c>
      <c r="Q1100" s="11"/>
      <c r="R1100" s="10"/>
      <c r="S1100" s="10" t="s">
        <v>536</v>
      </c>
      <c r="T1100" s="10" t="s">
        <v>536</v>
      </c>
      <c r="U1100" s="10" t="s">
        <v>2580</v>
      </c>
      <c r="V1100" s="10">
        <v>3403190000</v>
      </c>
      <c r="W1100" s="10" t="s">
        <v>2582</v>
      </c>
      <c r="X1100" s="10" t="s">
        <v>4834</v>
      </c>
      <c r="Y1100" s="10" t="s">
        <v>604</v>
      </c>
      <c r="Z1100" s="10" t="s">
        <v>604</v>
      </c>
      <c r="AA1100" s="10" t="s">
        <v>4835</v>
      </c>
    </row>
    <row r="1101" spans="1:28" s="14" customFormat="1" ht="13" x14ac:dyDescent="0.35">
      <c r="A1101" s="10">
        <v>52353807</v>
      </c>
      <c r="B1101" s="10">
        <v>807</v>
      </c>
      <c r="C1101" s="11" t="s">
        <v>4836</v>
      </c>
      <c r="D1101" s="11"/>
      <c r="E1101" s="11"/>
      <c r="F1101" s="11" t="s">
        <v>216</v>
      </c>
      <c r="G1101" s="10" t="s">
        <v>669</v>
      </c>
      <c r="H1101" s="41" t="s">
        <v>140</v>
      </c>
      <c r="I1101" s="41"/>
      <c r="J1101" s="10"/>
      <c r="K1101" s="10" t="s">
        <v>51</v>
      </c>
      <c r="L1101" s="10" t="s">
        <v>52</v>
      </c>
      <c r="M1101" s="13" t="s">
        <v>2577</v>
      </c>
      <c r="N1101" s="10" t="s">
        <v>53</v>
      </c>
      <c r="O1101" s="134"/>
      <c r="P1101" s="15" t="s">
        <v>2577</v>
      </c>
      <c r="Q1101" s="11"/>
      <c r="R1101" s="10"/>
      <c r="S1101" s="10" t="s">
        <v>536</v>
      </c>
      <c r="T1101" s="10" t="s">
        <v>536</v>
      </c>
      <c r="U1101" s="10" t="s">
        <v>2580</v>
      </c>
      <c r="V1101" s="10">
        <v>3403190000</v>
      </c>
      <c r="W1101" s="10" t="s">
        <v>2582</v>
      </c>
      <c r="X1101" s="10" t="s">
        <v>4837</v>
      </c>
      <c r="Y1101" s="10" t="s">
        <v>4838</v>
      </c>
      <c r="Z1101" s="10" t="s">
        <v>604</v>
      </c>
      <c r="AA1101" s="10" t="s">
        <v>4839</v>
      </c>
    </row>
    <row r="1102" spans="1:28" s="14" customFormat="1" ht="13" x14ac:dyDescent="0.35">
      <c r="A1102" s="10">
        <v>33008837</v>
      </c>
      <c r="B1102" s="10">
        <v>837</v>
      </c>
      <c r="C1102" s="11" t="s">
        <v>4840</v>
      </c>
      <c r="D1102" s="11"/>
      <c r="E1102" s="11"/>
      <c r="F1102" s="11" t="s">
        <v>46</v>
      </c>
      <c r="G1102" s="10" t="s">
        <v>2638</v>
      </c>
      <c r="H1102" s="41" t="s">
        <v>140</v>
      </c>
      <c r="I1102" s="41"/>
      <c r="J1102" s="10"/>
      <c r="K1102" s="10" t="s">
        <v>51</v>
      </c>
      <c r="L1102" s="10" t="s">
        <v>67</v>
      </c>
      <c r="M1102" s="13" t="s">
        <v>2577</v>
      </c>
      <c r="N1102" s="10" t="s">
        <v>53</v>
      </c>
      <c r="O1102" s="134"/>
      <c r="P1102" s="15" t="s">
        <v>2577</v>
      </c>
      <c r="Q1102" s="11"/>
      <c r="R1102" s="10"/>
      <c r="S1102" s="10" t="s">
        <v>536</v>
      </c>
      <c r="T1102" s="10" t="s">
        <v>536</v>
      </c>
      <c r="U1102" s="10" t="s">
        <v>2580</v>
      </c>
      <c r="V1102" s="10" t="s">
        <v>604</v>
      </c>
      <c r="W1102" s="10" t="s">
        <v>2582</v>
      </c>
      <c r="X1102" s="10" t="s">
        <v>604</v>
      </c>
      <c r="Y1102" s="10" t="s">
        <v>604</v>
      </c>
      <c r="Z1102" s="10" t="s">
        <v>604</v>
      </c>
      <c r="AA1102" s="10" t="s">
        <v>2581</v>
      </c>
    </row>
    <row r="1103" spans="1:28" s="14" customFormat="1" ht="13" x14ac:dyDescent="0.35">
      <c r="A1103" s="10">
        <v>49135815</v>
      </c>
      <c r="B1103" s="10">
        <v>815</v>
      </c>
      <c r="C1103" s="11" t="s">
        <v>4841</v>
      </c>
      <c r="D1103" s="11"/>
      <c r="E1103" s="11"/>
      <c r="F1103" s="11" t="s">
        <v>46</v>
      </c>
      <c r="G1103" s="10" t="s">
        <v>163</v>
      </c>
      <c r="H1103" s="41" t="s">
        <v>164</v>
      </c>
      <c r="I1103" s="41"/>
      <c r="J1103" s="10"/>
      <c r="K1103" s="10" t="s">
        <v>66</v>
      </c>
      <c r="L1103" s="10" t="s">
        <v>67</v>
      </c>
      <c r="M1103" s="13" t="s">
        <v>2577</v>
      </c>
      <c r="N1103" s="10" t="s">
        <v>604</v>
      </c>
      <c r="O1103" s="134"/>
      <c r="P1103" s="15" t="s">
        <v>2577</v>
      </c>
      <c r="Q1103" s="11"/>
      <c r="R1103" s="10"/>
      <c r="S1103" s="10" t="s">
        <v>536</v>
      </c>
      <c r="T1103" s="10" t="s">
        <v>536</v>
      </c>
      <c r="U1103" s="10" t="s">
        <v>2580</v>
      </c>
      <c r="V1103" s="10">
        <v>2710199900</v>
      </c>
      <c r="W1103" s="10" t="s">
        <v>604</v>
      </c>
      <c r="X1103" s="10" t="s">
        <v>604</v>
      </c>
      <c r="Y1103" s="10" t="s">
        <v>604</v>
      </c>
      <c r="Z1103" s="10" t="s">
        <v>604</v>
      </c>
      <c r="AA1103" s="10" t="s">
        <v>2581</v>
      </c>
    </row>
    <row r="1104" spans="1:28" s="14" customFormat="1" ht="13" x14ac:dyDescent="0.35">
      <c r="A1104" s="10">
        <v>49135803</v>
      </c>
      <c r="B1104" s="10">
        <v>803</v>
      </c>
      <c r="C1104" s="11" t="s">
        <v>4842</v>
      </c>
      <c r="D1104" s="11"/>
      <c r="E1104" s="11"/>
      <c r="F1104" s="11" t="s">
        <v>46</v>
      </c>
      <c r="G1104" s="10" t="s">
        <v>1837</v>
      </c>
      <c r="H1104" s="41" t="s">
        <v>48</v>
      </c>
      <c r="I1104" s="41"/>
      <c r="J1104" s="10"/>
      <c r="K1104" s="10" t="s">
        <v>66</v>
      </c>
      <c r="L1104" s="10" t="s">
        <v>67</v>
      </c>
      <c r="M1104" s="13" t="s">
        <v>2577</v>
      </c>
      <c r="N1104" s="10" t="s">
        <v>604</v>
      </c>
      <c r="O1104" s="134"/>
      <c r="P1104" s="15" t="s">
        <v>2577</v>
      </c>
      <c r="Q1104" s="11"/>
      <c r="R1104" s="10"/>
      <c r="S1104" s="10" t="s">
        <v>536</v>
      </c>
      <c r="T1104" s="10" t="s">
        <v>536</v>
      </c>
      <c r="U1104" s="10" t="s">
        <v>2580</v>
      </c>
      <c r="V1104" s="10" t="s">
        <v>604</v>
      </c>
      <c r="W1104" s="10" t="s">
        <v>604</v>
      </c>
      <c r="X1104" s="10" t="s">
        <v>604</v>
      </c>
      <c r="Y1104" s="10" t="s">
        <v>604</v>
      </c>
      <c r="Z1104" s="10" t="s">
        <v>604</v>
      </c>
      <c r="AA1104" s="10" t="s">
        <v>2581</v>
      </c>
    </row>
    <row r="1105" spans="1:28" s="14" customFormat="1" ht="13" x14ac:dyDescent="0.35">
      <c r="A1105" s="10">
        <v>49111815</v>
      </c>
      <c r="B1105" s="10">
        <v>815</v>
      </c>
      <c r="C1105" s="11" t="s">
        <v>4843</v>
      </c>
      <c r="D1105" s="11"/>
      <c r="E1105" s="11"/>
      <c r="F1105" s="11" t="s">
        <v>46</v>
      </c>
      <c r="G1105" s="10" t="s">
        <v>163</v>
      </c>
      <c r="H1105" s="41" t="s">
        <v>164</v>
      </c>
      <c r="I1105" s="41"/>
      <c r="J1105" s="10"/>
      <c r="K1105" s="10" t="s">
        <v>66</v>
      </c>
      <c r="L1105" s="10" t="s">
        <v>67</v>
      </c>
      <c r="M1105" s="13" t="s">
        <v>2577</v>
      </c>
      <c r="N1105" s="10" t="s">
        <v>604</v>
      </c>
      <c r="O1105" s="134"/>
      <c r="P1105" s="15" t="s">
        <v>2577</v>
      </c>
      <c r="Q1105" s="11"/>
      <c r="R1105" s="10"/>
      <c r="S1105" s="10" t="s">
        <v>536</v>
      </c>
      <c r="T1105" s="10" t="s">
        <v>536</v>
      </c>
      <c r="U1105" s="10" t="s">
        <v>2580</v>
      </c>
      <c r="V1105" s="10" t="s">
        <v>604</v>
      </c>
      <c r="W1105" s="10" t="s">
        <v>604</v>
      </c>
      <c r="X1105" s="10" t="s">
        <v>604</v>
      </c>
      <c r="Y1105" s="10" t="s">
        <v>604</v>
      </c>
      <c r="Z1105" s="10" t="s">
        <v>604</v>
      </c>
      <c r="AA1105" s="10" t="s">
        <v>2581</v>
      </c>
    </row>
    <row r="1106" spans="1:28" s="14" customFormat="1" ht="13" x14ac:dyDescent="0.35">
      <c r="A1106" s="10">
        <v>49111801</v>
      </c>
      <c r="B1106" s="10">
        <v>801</v>
      </c>
      <c r="C1106" s="11" t="s">
        <v>4844</v>
      </c>
      <c r="D1106" s="11"/>
      <c r="E1106" s="11"/>
      <c r="F1106" s="11" t="s">
        <v>46</v>
      </c>
      <c r="G1106" s="10" t="s">
        <v>79</v>
      </c>
      <c r="H1106" s="41" t="s">
        <v>79</v>
      </c>
      <c r="I1106" s="41"/>
      <c r="J1106" s="10"/>
      <c r="K1106" s="10" t="s">
        <v>66</v>
      </c>
      <c r="L1106" s="10" t="s">
        <v>67</v>
      </c>
      <c r="M1106" s="13" t="s">
        <v>2577</v>
      </c>
      <c r="N1106" s="10" t="s">
        <v>604</v>
      </c>
      <c r="O1106" s="134"/>
      <c r="P1106" s="15" t="s">
        <v>2577</v>
      </c>
      <c r="Q1106" s="11"/>
      <c r="R1106" s="10"/>
      <c r="S1106" s="10" t="s">
        <v>536</v>
      </c>
      <c r="T1106" s="10" t="s">
        <v>536</v>
      </c>
      <c r="U1106" s="10" t="s">
        <v>2580</v>
      </c>
      <c r="V1106" s="10" t="s">
        <v>604</v>
      </c>
      <c r="W1106" s="10" t="s">
        <v>44</v>
      </c>
      <c r="X1106" s="10" t="s">
        <v>604</v>
      </c>
      <c r="Y1106" s="10" t="s">
        <v>604</v>
      </c>
      <c r="Z1106" s="10" t="s">
        <v>604</v>
      </c>
      <c r="AA1106" s="10" t="s">
        <v>2581</v>
      </c>
    </row>
    <row r="1107" spans="1:28" s="14" customFormat="1" ht="13" x14ac:dyDescent="0.35">
      <c r="A1107" s="10">
        <v>49111803</v>
      </c>
      <c r="B1107" s="10">
        <v>803</v>
      </c>
      <c r="C1107" s="11" t="s">
        <v>4845</v>
      </c>
      <c r="D1107" s="11"/>
      <c r="E1107" s="11"/>
      <c r="F1107" s="11" t="s">
        <v>46</v>
      </c>
      <c r="G1107" s="10" t="s">
        <v>1837</v>
      </c>
      <c r="H1107" s="41" t="s">
        <v>48</v>
      </c>
      <c r="I1107" s="41"/>
      <c r="J1107" s="10"/>
      <c r="K1107" s="10" t="s">
        <v>66</v>
      </c>
      <c r="L1107" s="10" t="s">
        <v>67</v>
      </c>
      <c r="M1107" s="13" t="s">
        <v>2577</v>
      </c>
      <c r="N1107" s="10" t="s">
        <v>604</v>
      </c>
      <c r="O1107" s="134"/>
      <c r="P1107" s="15" t="s">
        <v>2577</v>
      </c>
      <c r="Q1107" s="11"/>
      <c r="R1107" s="10"/>
      <c r="S1107" s="10" t="s">
        <v>536</v>
      </c>
      <c r="T1107" s="10" t="s">
        <v>536</v>
      </c>
      <c r="U1107" s="10" t="s">
        <v>2580</v>
      </c>
      <c r="V1107" s="10" t="s">
        <v>604</v>
      </c>
      <c r="W1107" s="10" t="s">
        <v>604</v>
      </c>
      <c r="X1107" s="10" t="s">
        <v>604</v>
      </c>
      <c r="Y1107" s="10" t="s">
        <v>604</v>
      </c>
      <c r="Z1107" s="10" t="s">
        <v>604</v>
      </c>
      <c r="AA1107" s="10" t="s">
        <v>2581</v>
      </c>
    </row>
    <row r="1108" spans="1:28" s="14" customFormat="1" ht="13" x14ac:dyDescent="0.35">
      <c r="A1108" s="10">
        <v>44543829</v>
      </c>
      <c r="B1108" s="10">
        <v>829</v>
      </c>
      <c r="C1108" s="11" t="s">
        <v>4846</v>
      </c>
      <c r="D1108" s="11"/>
      <c r="E1108" s="11"/>
      <c r="F1108" s="11" t="s">
        <v>46</v>
      </c>
      <c r="G1108" s="10" t="s">
        <v>3639</v>
      </c>
      <c r="H1108" s="41" t="s">
        <v>140</v>
      </c>
      <c r="I1108" s="41">
        <v>0</v>
      </c>
      <c r="J1108" s="10" t="s">
        <v>65</v>
      </c>
      <c r="K1108" s="10" t="s">
        <v>66</v>
      </c>
      <c r="L1108" s="10" t="s">
        <v>67</v>
      </c>
      <c r="M1108" s="13" t="s">
        <v>2577</v>
      </c>
      <c r="N1108" s="10" t="s">
        <v>53</v>
      </c>
      <c r="O1108" s="134"/>
      <c r="P1108" s="15" t="s">
        <v>2577</v>
      </c>
      <c r="Q1108" s="11"/>
      <c r="R1108" s="10"/>
      <c r="S1108" s="10" t="s">
        <v>536</v>
      </c>
      <c r="T1108" s="10" t="s">
        <v>536</v>
      </c>
      <c r="U1108" s="10" t="s">
        <v>2580</v>
      </c>
      <c r="V1108" s="10">
        <v>2710193200</v>
      </c>
      <c r="W1108" s="10" t="s">
        <v>604</v>
      </c>
      <c r="X1108" s="10" t="s">
        <v>604</v>
      </c>
      <c r="Y1108" s="10" t="s">
        <v>604</v>
      </c>
      <c r="Z1108" s="10" t="s">
        <v>604</v>
      </c>
      <c r="AA1108" s="10" t="s">
        <v>2581</v>
      </c>
      <c r="AB1108" s="14" t="s">
        <v>1890</v>
      </c>
    </row>
    <row r="1109" spans="1:28" s="14" customFormat="1" ht="13" x14ac:dyDescent="0.35">
      <c r="A1109" s="10">
        <v>44543905</v>
      </c>
      <c r="B1109" s="10">
        <v>905</v>
      </c>
      <c r="C1109" s="11" t="s">
        <v>4847</v>
      </c>
      <c r="D1109" s="11"/>
      <c r="E1109" s="11"/>
      <c r="F1109" s="11" t="s">
        <v>46</v>
      </c>
      <c r="G1109" s="10" t="s">
        <v>735</v>
      </c>
      <c r="H1109" s="41" t="s">
        <v>63</v>
      </c>
      <c r="I1109" s="41">
        <v>0</v>
      </c>
      <c r="J1109" s="10" t="s">
        <v>65</v>
      </c>
      <c r="K1109" s="10" t="s">
        <v>66</v>
      </c>
      <c r="L1109" s="10" t="s">
        <v>67</v>
      </c>
      <c r="M1109" s="13" t="s">
        <v>2577</v>
      </c>
      <c r="N1109" s="10" t="s">
        <v>53</v>
      </c>
      <c r="O1109" s="134"/>
      <c r="P1109" s="15" t="s">
        <v>2577</v>
      </c>
      <c r="Q1109" s="11"/>
      <c r="R1109" s="10"/>
      <c r="S1109" s="10">
        <v>45275905</v>
      </c>
      <c r="T1109" s="10" t="s">
        <v>1907</v>
      </c>
      <c r="U1109" s="10" t="s">
        <v>2594</v>
      </c>
      <c r="V1109" s="10">
        <v>2710193200</v>
      </c>
      <c r="W1109" s="10" t="s">
        <v>604</v>
      </c>
      <c r="X1109" s="10" t="s">
        <v>4848</v>
      </c>
      <c r="Y1109" s="10" t="s">
        <v>604</v>
      </c>
      <c r="Z1109" s="10" t="s">
        <v>604</v>
      </c>
      <c r="AA1109" s="10" t="s">
        <v>4849</v>
      </c>
      <c r="AB1109" s="14" t="s">
        <v>1890</v>
      </c>
    </row>
    <row r="1110" spans="1:28" s="14" customFormat="1" ht="13" x14ac:dyDescent="0.35">
      <c r="A1110" s="10">
        <v>44543855</v>
      </c>
      <c r="B1110" s="10">
        <v>855</v>
      </c>
      <c r="C1110" s="11" t="s">
        <v>4850</v>
      </c>
      <c r="D1110" s="11"/>
      <c r="E1110" s="11"/>
      <c r="F1110" s="11" t="s">
        <v>46</v>
      </c>
      <c r="G1110" s="10" t="s">
        <v>163</v>
      </c>
      <c r="H1110" s="41" t="s">
        <v>164</v>
      </c>
      <c r="I1110" s="41">
        <v>0</v>
      </c>
      <c r="J1110" s="10" t="s">
        <v>65</v>
      </c>
      <c r="K1110" s="10" t="s">
        <v>66</v>
      </c>
      <c r="L1110" s="10" t="s">
        <v>67</v>
      </c>
      <c r="M1110" s="13" t="s">
        <v>2577</v>
      </c>
      <c r="N1110" s="10" t="s">
        <v>53</v>
      </c>
      <c r="O1110" s="134"/>
      <c r="P1110" s="15" t="s">
        <v>2577</v>
      </c>
      <c r="Q1110" s="11"/>
      <c r="R1110" s="10"/>
      <c r="S1110" s="10">
        <v>45275855</v>
      </c>
      <c r="T1110" s="10" t="s">
        <v>1912</v>
      </c>
      <c r="U1110" s="10" t="s">
        <v>2594</v>
      </c>
      <c r="V1110" s="10">
        <v>2710193200</v>
      </c>
      <c r="W1110" s="10" t="s">
        <v>604</v>
      </c>
      <c r="X1110" s="10" t="s">
        <v>4848</v>
      </c>
      <c r="Y1110" s="10" t="s">
        <v>604</v>
      </c>
      <c r="Z1110" s="10" t="s">
        <v>604</v>
      </c>
      <c r="AA1110" s="10" t="s">
        <v>4849</v>
      </c>
      <c r="AB1110" s="14" t="s">
        <v>1890</v>
      </c>
    </row>
    <row r="1111" spans="1:28" s="14" customFormat="1" ht="13" x14ac:dyDescent="0.35">
      <c r="A1111" s="10">
        <v>44543801</v>
      </c>
      <c r="B1111" s="10">
        <v>801</v>
      </c>
      <c r="C1111" s="11" t="s">
        <v>4851</v>
      </c>
      <c r="D1111" s="11"/>
      <c r="E1111" s="11"/>
      <c r="F1111" s="11" t="s">
        <v>46</v>
      </c>
      <c r="G1111" s="10" t="s">
        <v>79</v>
      </c>
      <c r="H1111" s="41" t="s">
        <v>79</v>
      </c>
      <c r="I1111" s="41">
        <v>0</v>
      </c>
      <c r="J1111" s="10" t="s">
        <v>65</v>
      </c>
      <c r="K1111" s="10" t="s">
        <v>66</v>
      </c>
      <c r="L1111" s="10" t="s">
        <v>67</v>
      </c>
      <c r="M1111" s="13" t="s">
        <v>2577</v>
      </c>
      <c r="N1111" s="10" t="s">
        <v>53</v>
      </c>
      <c r="O1111" s="134"/>
      <c r="P1111" s="15" t="s">
        <v>2577</v>
      </c>
      <c r="Q1111" s="11"/>
      <c r="R1111" s="10"/>
      <c r="S1111" s="10">
        <v>45275801</v>
      </c>
      <c r="T1111" s="10" t="s">
        <v>1908</v>
      </c>
      <c r="U1111" s="10" t="s">
        <v>2594</v>
      </c>
      <c r="V1111" s="10" t="s">
        <v>604</v>
      </c>
      <c r="W1111" s="10" t="s">
        <v>44</v>
      </c>
      <c r="X1111" s="10" t="s">
        <v>4848</v>
      </c>
      <c r="Y1111" s="10" t="s">
        <v>604</v>
      </c>
      <c r="Z1111" s="10" t="s">
        <v>604</v>
      </c>
      <c r="AA1111" s="10" t="s">
        <v>4849</v>
      </c>
      <c r="AB1111" s="14" t="s">
        <v>1890</v>
      </c>
    </row>
    <row r="1112" spans="1:28" s="14" customFormat="1" ht="13" x14ac:dyDescent="0.35">
      <c r="A1112" s="10">
        <v>44543803</v>
      </c>
      <c r="B1112" s="10">
        <v>803</v>
      </c>
      <c r="C1112" s="11" t="s">
        <v>4852</v>
      </c>
      <c r="D1112" s="11"/>
      <c r="E1112" s="11"/>
      <c r="F1112" s="11" t="s">
        <v>46</v>
      </c>
      <c r="G1112" s="10" t="s">
        <v>1837</v>
      </c>
      <c r="H1112" s="41" t="s">
        <v>48</v>
      </c>
      <c r="I1112" s="41">
        <v>0</v>
      </c>
      <c r="J1112" s="10" t="s">
        <v>65</v>
      </c>
      <c r="K1112" s="10" t="s">
        <v>66</v>
      </c>
      <c r="L1112" s="10" t="s">
        <v>67</v>
      </c>
      <c r="M1112" s="13" t="s">
        <v>2577</v>
      </c>
      <c r="N1112" s="10" t="s">
        <v>53</v>
      </c>
      <c r="O1112" s="134"/>
      <c r="P1112" s="15" t="s">
        <v>2577</v>
      </c>
      <c r="Q1112" s="11"/>
      <c r="R1112" s="10"/>
      <c r="S1112" s="10">
        <v>45275809</v>
      </c>
      <c r="T1112" s="10" t="s">
        <v>1915</v>
      </c>
      <c r="U1112" s="10" t="s">
        <v>2594</v>
      </c>
      <c r="V1112" s="10">
        <v>2710193200</v>
      </c>
      <c r="W1112" s="10" t="s">
        <v>604</v>
      </c>
      <c r="X1112" s="10" t="s">
        <v>4848</v>
      </c>
      <c r="Y1112" s="10" t="s">
        <v>604</v>
      </c>
      <c r="Z1112" s="10" t="s">
        <v>604</v>
      </c>
      <c r="AA1112" s="10" t="s">
        <v>4849</v>
      </c>
      <c r="AB1112" s="14" t="s">
        <v>1890</v>
      </c>
    </row>
    <row r="1113" spans="1:28" s="14" customFormat="1" ht="13" x14ac:dyDescent="0.35">
      <c r="A1113" s="10">
        <v>43680849</v>
      </c>
      <c r="B1113" s="10">
        <v>849</v>
      </c>
      <c r="C1113" s="11" t="s">
        <v>4853</v>
      </c>
      <c r="D1113" s="11"/>
      <c r="E1113" s="11"/>
      <c r="F1113" s="11" t="s">
        <v>46</v>
      </c>
      <c r="G1113" s="10" t="s">
        <v>3279</v>
      </c>
      <c r="H1113" s="41" t="s">
        <v>140</v>
      </c>
      <c r="I1113" s="41">
        <v>0</v>
      </c>
      <c r="J1113" s="10" t="s">
        <v>65</v>
      </c>
      <c r="K1113" s="10" t="s">
        <v>51</v>
      </c>
      <c r="L1113" s="10" t="s">
        <v>67</v>
      </c>
      <c r="M1113" s="13" t="s">
        <v>2577</v>
      </c>
      <c r="N1113" s="10" t="s">
        <v>53</v>
      </c>
      <c r="O1113" s="134"/>
      <c r="P1113" s="15" t="s">
        <v>2577</v>
      </c>
      <c r="Q1113" s="11"/>
      <c r="R1113" s="10"/>
      <c r="S1113" s="10" t="s">
        <v>536</v>
      </c>
      <c r="T1113" s="10" t="s">
        <v>536</v>
      </c>
      <c r="U1113" s="10" t="s">
        <v>2580</v>
      </c>
      <c r="V1113" s="10" t="s">
        <v>604</v>
      </c>
      <c r="W1113" s="10" t="s">
        <v>2582</v>
      </c>
      <c r="X1113" s="10" t="s">
        <v>604</v>
      </c>
      <c r="Y1113" s="10" t="s">
        <v>604</v>
      </c>
      <c r="Z1113" s="10" t="s">
        <v>604</v>
      </c>
      <c r="AA1113" s="10" t="s">
        <v>2581</v>
      </c>
      <c r="AB1113" s="14" t="s">
        <v>1890</v>
      </c>
    </row>
    <row r="1114" spans="1:28" s="14" customFormat="1" ht="13" x14ac:dyDescent="0.35">
      <c r="A1114" s="10">
        <v>44532855</v>
      </c>
      <c r="B1114" s="10">
        <v>855</v>
      </c>
      <c r="C1114" s="11" t="s">
        <v>4854</v>
      </c>
      <c r="D1114" s="11"/>
      <c r="E1114" s="11"/>
      <c r="F1114" s="11" t="s">
        <v>46</v>
      </c>
      <c r="G1114" s="10" t="s">
        <v>163</v>
      </c>
      <c r="H1114" s="41" t="s">
        <v>164</v>
      </c>
      <c r="I1114" s="41">
        <v>0</v>
      </c>
      <c r="J1114" s="10" t="s">
        <v>65</v>
      </c>
      <c r="K1114" s="10" t="s">
        <v>66</v>
      </c>
      <c r="L1114" s="10" t="s">
        <v>67</v>
      </c>
      <c r="M1114" s="13" t="s">
        <v>2577</v>
      </c>
      <c r="N1114" s="10" t="s">
        <v>53</v>
      </c>
      <c r="O1114" s="134"/>
      <c r="P1114" s="15" t="s">
        <v>2577</v>
      </c>
      <c r="Q1114" s="11"/>
      <c r="R1114" s="10"/>
      <c r="S1114" s="10">
        <v>45276855</v>
      </c>
      <c r="T1114" s="10" t="s">
        <v>1950</v>
      </c>
      <c r="U1114" s="10" t="s">
        <v>2594</v>
      </c>
      <c r="V1114" s="10">
        <v>2710193200</v>
      </c>
      <c r="W1114" s="10" t="s">
        <v>604</v>
      </c>
      <c r="X1114" s="10" t="s">
        <v>4855</v>
      </c>
      <c r="Y1114" s="10" t="s">
        <v>604</v>
      </c>
      <c r="Z1114" s="10" t="s">
        <v>604</v>
      </c>
      <c r="AA1114" s="10" t="s">
        <v>4856</v>
      </c>
      <c r="AB1114" s="14" t="s">
        <v>1890</v>
      </c>
    </row>
    <row r="1115" spans="1:28" s="14" customFormat="1" ht="13" x14ac:dyDescent="0.35">
      <c r="A1115" s="10">
        <v>44532801</v>
      </c>
      <c r="B1115" s="10">
        <v>801</v>
      </c>
      <c r="C1115" s="11" t="s">
        <v>4857</v>
      </c>
      <c r="D1115" s="11"/>
      <c r="E1115" s="11"/>
      <c r="F1115" s="11" t="s">
        <v>46</v>
      </c>
      <c r="G1115" s="10" t="s">
        <v>79</v>
      </c>
      <c r="H1115" s="41" t="s">
        <v>79</v>
      </c>
      <c r="I1115" s="41">
        <v>0</v>
      </c>
      <c r="J1115" s="10" t="s">
        <v>65</v>
      </c>
      <c r="K1115" s="10" t="s">
        <v>66</v>
      </c>
      <c r="L1115" s="10" t="s">
        <v>67</v>
      </c>
      <c r="M1115" s="13" t="s">
        <v>2577</v>
      </c>
      <c r="N1115" s="10" t="s">
        <v>53</v>
      </c>
      <c r="O1115" s="134"/>
      <c r="P1115" s="15" t="s">
        <v>2577</v>
      </c>
      <c r="Q1115" s="11"/>
      <c r="R1115" s="10"/>
      <c r="S1115" s="10">
        <v>45276809</v>
      </c>
      <c r="T1115" s="10" t="s">
        <v>1954</v>
      </c>
      <c r="U1115" s="10" t="s">
        <v>2594</v>
      </c>
      <c r="V1115" s="10">
        <v>2710193200</v>
      </c>
      <c r="W1115" s="10" t="s">
        <v>44</v>
      </c>
      <c r="X1115" s="10" t="s">
        <v>4855</v>
      </c>
      <c r="Y1115" s="10" t="s">
        <v>604</v>
      </c>
      <c r="Z1115" s="10" t="s">
        <v>604</v>
      </c>
      <c r="AA1115" s="10" t="s">
        <v>4856</v>
      </c>
      <c r="AB1115" s="14" t="s">
        <v>1890</v>
      </c>
    </row>
    <row r="1116" spans="1:28" s="14" customFormat="1" ht="13" x14ac:dyDescent="0.35">
      <c r="A1116" s="10">
        <v>44532803</v>
      </c>
      <c r="B1116" s="10">
        <v>803</v>
      </c>
      <c r="C1116" s="11" t="s">
        <v>4858</v>
      </c>
      <c r="D1116" s="11"/>
      <c r="E1116" s="11"/>
      <c r="F1116" s="11" t="s">
        <v>46</v>
      </c>
      <c r="G1116" s="10" t="s">
        <v>1837</v>
      </c>
      <c r="H1116" s="41" t="s">
        <v>48</v>
      </c>
      <c r="I1116" s="41">
        <v>0</v>
      </c>
      <c r="J1116" s="10" t="s">
        <v>65</v>
      </c>
      <c r="K1116" s="10" t="s">
        <v>66</v>
      </c>
      <c r="L1116" s="10" t="s">
        <v>67</v>
      </c>
      <c r="M1116" s="13" t="s">
        <v>2577</v>
      </c>
      <c r="N1116" s="10" t="s">
        <v>53</v>
      </c>
      <c r="O1116" s="134"/>
      <c r="P1116" s="15" t="s">
        <v>2577</v>
      </c>
      <c r="Q1116" s="11"/>
      <c r="R1116" s="10"/>
      <c r="S1116" s="10">
        <v>45276809</v>
      </c>
      <c r="T1116" s="10" t="s">
        <v>1954</v>
      </c>
      <c r="U1116" s="10" t="s">
        <v>2594</v>
      </c>
      <c r="V1116" s="10" t="s">
        <v>604</v>
      </c>
      <c r="W1116" s="10" t="s">
        <v>604</v>
      </c>
      <c r="X1116" s="10" t="s">
        <v>4855</v>
      </c>
      <c r="Y1116" s="10" t="s">
        <v>604</v>
      </c>
      <c r="Z1116" s="10" t="s">
        <v>604</v>
      </c>
      <c r="AA1116" s="10" t="s">
        <v>4856</v>
      </c>
      <c r="AB1116" s="14" t="s">
        <v>1890</v>
      </c>
    </row>
    <row r="1117" spans="1:28" s="14" customFormat="1" ht="13" x14ac:dyDescent="0.35">
      <c r="A1117" s="10">
        <v>44532870</v>
      </c>
      <c r="B1117" s="10">
        <v>870</v>
      </c>
      <c r="C1117" s="11" t="s">
        <v>4859</v>
      </c>
      <c r="D1117" s="11"/>
      <c r="E1117" s="11"/>
      <c r="F1117" s="11" t="s">
        <v>46</v>
      </c>
      <c r="G1117" s="10" t="s">
        <v>151</v>
      </c>
      <c r="H1117" s="41" t="s">
        <v>86</v>
      </c>
      <c r="I1117" s="41">
        <v>0</v>
      </c>
      <c r="J1117" s="10" t="s">
        <v>65</v>
      </c>
      <c r="K1117" s="10" t="s">
        <v>66</v>
      </c>
      <c r="L1117" s="10" t="s">
        <v>67</v>
      </c>
      <c r="M1117" s="13" t="s">
        <v>2577</v>
      </c>
      <c r="N1117" s="10" t="s">
        <v>53</v>
      </c>
      <c r="O1117" s="134"/>
      <c r="P1117" s="15" t="s">
        <v>2577</v>
      </c>
      <c r="Q1117" s="11"/>
      <c r="R1117" s="10"/>
      <c r="S1117" s="10" t="s">
        <v>536</v>
      </c>
      <c r="T1117" s="10" t="s">
        <v>536</v>
      </c>
      <c r="U1117" s="10" t="s">
        <v>2580</v>
      </c>
      <c r="V1117" s="10" t="s">
        <v>604</v>
      </c>
      <c r="W1117" s="10" t="s">
        <v>604</v>
      </c>
      <c r="X1117" s="10" t="s">
        <v>604</v>
      </c>
      <c r="Y1117" s="10" t="s">
        <v>604</v>
      </c>
      <c r="Z1117" s="10" t="s">
        <v>604</v>
      </c>
      <c r="AA1117" s="10" t="s">
        <v>2581</v>
      </c>
      <c r="AB1117" s="14" t="s">
        <v>1890</v>
      </c>
    </row>
    <row r="1118" spans="1:28" s="14" customFormat="1" ht="13" x14ac:dyDescent="0.35">
      <c r="A1118" s="10">
        <v>43685909</v>
      </c>
      <c r="B1118" s="10">
        <v>909</v>
      </c>
      <c r="C1118" s="11" t="s">
        <v>4860</v>
      </c>
      <c r="D1118" s="11"/>
      <c r="E1118" s="11"/>
      <c r="F1118" s="11" t="s">
        <v>46</v>
      </c>
      <c r="G1118" s="10" t="s">
        <v>735</v>
      </c>
      <c r="H1118" s="41" t="s">
        <v>63</v>
      </c>
      <c r="I1118" s="41">
        <v>0</v>
      </c>
      <c r="J1118" s="10" t="s">
        <v>65</v>
      </c>
      <c r="K1118" s="10" t="s">
        <v>51</v>
      </c>
      <c r="L1118" s="10" t="s">
        <v>67</v>
      </c>
      <c r="M1118" s="13" t="s">
        <v>2577</v>
      </c>
      <c r="N1118" s="10" t="s">
        <v>53</v>
      </c>
      <c r="O1118" s="134"/>
      <c r="P1118" s="15" t="s">
        <v>2577</v>
      </c>
      <c r="Q1118" s="11"/>
      <c r="R1118" s="10"/>
      <c r="S1118" s="10">
        <v>45257909</v>
      </c>
      <c r="T1118" s="10" t="s">
        <v>1982</v>
      </c>
      <c r="U1118" s="10" t="s">
        <v>2594</v>
      </c>
      <c r="V1118" s="10">
        <v>2710193200</v>
      </c>
      <c r="W1118" s="10" t="s">
        <v>2582</v>
      </c>
      <c r="X1118" s="10" t="s">
        <v>4861</v>
      </c>
      <c r="Y1118" s="10" t="s">
        <v>604</v>
      </c>
      <c r="Z1118" s="10" t="s">
        <v>604</v>
      </c>
      <c r="AA1118" s="10" t="s">
        <v>4862</v>
      </c>
      <c r="AB1118" s="14" t="s">
        <v>1890</v>
      </c>
    </row>
    <row r="1119" spans="1:28" s="14" customFormat="1" ht="13" x14ac:dyDescent="0.35">
      <c r="A1119" s="10">
        <v>44521829</v>
      </c>
      <c r="B1119" s="10">
        <v>829</v>
      </c>
      <c r="C1119" s="11" t="s">
        <v>4863</v>
      </c>
      <c r="D1119" s="11"/>
      <c r="E1119" s="11"/>
      <c r="F1119" s="11" t="s">
        <v>46</v>
      </c>
      <c r="G1119" s="10" t="s">
        <v>3639</v>
      </c>
      <c r="H1119" s="41" t="s">
        <v>140</v>
      </c>
      <c r="I1119" s="41">
        <v>0</v>
      </c>
      <c r="J1119" s="10" t="s">
        <v>65</v>
      </c>
      <c r="K1119" s="10" t="s">
        <v>66</v>
      </c>
      <c r="L1119" s="10" t="s">
        <v>67</v>
      </c>
      <c r="M1119" s="13" t="s">
        <v>2577</v>
      </c>
      <c r="N1119" s="10" t="s">
        <v>53</v>
      </c>
      <c r="O1119" s="134"/>
      <c r="P1119" s="15" t="s">
        <v>2577</v>
      </c>
      <c r="Q1119" s="11"/>
      <c r="R1119" s="10"/>
      <c r="S1119" s="10" t="s">
        <v>536</v>
      </c>
      <c r="T1119" s="10" t="s">
        <v>536</v>
      </c>
      <c r="U1119" s="10" t="s">
        <v>2580</v>
      </c>
      <c r="V1119" s="10">
        <v>2710193200</v>
      </c>
      <c r="W1119" s="10" t="s">
        <v>604</v>
      </c>
      <c r="X1119" s="10" t="s">
        <v>604</v>
      </c>
      <c r="Y1119" s="10" t="s">
        <v>604</v>
      </c>
      <c r="Z1119" s="10" t="s">
        <v>604</v>
      </c>
      <c r="AA1119" s="10" t="s">
        <v>2581</v>
      </c>
      <c r="AB1119" s="14" t="s">
        <v>1890</v>
      </c>
    </row>
    <row r="1120" spans="1:28" s="14" customFormat="1" ht="13" x14ac:dyDescent="0.35">
      <c r="A1120" s="10">
        <v>44521855</v>
      </c>
      <c r="B1120" s="10">
        <v>855</v>
      </c>
      <c r="C1120" s="11" t="s">
        <v>4864</v>
      </c>
      <c r="D1120" s="11"/>
      <c r="E1120" s="11"/>
      <c r="F1120" s="11" t="s">
        <v>46</v>
      </c>
      <c r="G1120" s="10" t="s">
        <v>163</v>
      </c>
      <c r="H1120" s="41" t="s">
        <v>164</v>
      </c>
      <c r="I1120" s="41">
        <v>0</v>
      </c>
      <c r="J1120" s="10" t="s">
        <v>65</v>
      </c>
      <c r="K1120" s="10" t="s">
        <v>66</v>
      </c>
      <c r="L1120" s="10" t="s">
        <v>67</v>
      </c>
      <c r="M1120" s="13" t="s">
        <v>2577</v>
      </c>
      <c r="N1120" s="10" t="s">
        <v>53</v>
      </c>
      <c r="O1120" s="134"/>
      <c r="P1120" s="15" t="s">
        <v>2577</v>
      </c>
      <c r="Q1120" s="11"/>
      <c r="R1120" s="10"/>
      <c r="S1120" s="10">
        <v>43582855</v>
      </c>
      <c r="T1120" s="10" t="s">
        <v>1966</v>
      </c>
      <c r="U1120" s="10" t="s">
        <v>2594</v>
      </c>
      <c r="V1120" s="10">
        <v>2710193200</v>
      </c>
      <c r="W1120" s="10" t="s">
        <v>604</v>
      </c>
      <c r="X1120" s="10" t="s">
        <v>4865</v>
      </c>
      <c r="Y1120" s="10" t="s">
        <v>604</v>
      </c>
      <c r="Z1120" s="10" t="s">
        <v>604</v>
      </c>
      <c r="AA1120" s="10" t="s">
        <v>4866</v>
      </c>
      <c r="AB1120" s="14" t="s">
        <v>1890</v>
      </c>
    </row>
    <row r="1121" spans="1:28" s="14" customFormat="1" ht="13" x14ac:dyDescent="0.35">
      <c r="A1121" s="10">
        <v>44521801</v>
      </c>
      <c r="B1121" s="10">
        <v>801</v>
      </c>
      <c r="C1121" s="11" t="s">
        <v>4867</v>
      </c>
      <c r="D1121" s="11"/>
      <c r="E1121" s="11"/>
      <c r="F1121" s="11" t="s">
        <v>46</v>
      </c>
      <c r="G1121" s="10" t="s">
        <v>79</v>
      </c>
      <c r="H1121" s="41" t="s">
        <v>79</v>
      </c>
      <c r="I1121" s="41">
        <v>0</v>
      </c>
      <c r="J1121" s="10" t="s">
        <v>65</v>
      </c>
      <c r="K1121" s="10" t="s">
        <v>66</v>
      </c>
      <c r="L1121" s="10" t="s">
        <v>67</v>
      </c>
      <c r="M1121" s="13" t="s">
        <v>2577</v>
      </c>
      <c r="N1121" s="10" t="s">
        <v>53</v>
      </c>
      <c r="O1121" s="134"/>
      <c r="P1121" s="15" t="s">
        <v>2577</v>
      </c>
      <c r="Q1121" s="11"/>
      <c r="R1121" s="10"/>
      <c r="S1121" s="10">
        <v>43582801</v>
      </c>
      <c r="T1121" s="10" t="s">
        <v>1213</v>
      </c>
      <c r="U1121" s="10" t="s">
        <v>2594</v>
      </c>
      <c r="V1121" s="10" t="s">
        <v>604</v>
      </c>
      <c r="W1121" s="10" t="s">
        <v>44</v>
      </c>
      <c r="X1121" s="10" t="s">
        <v>4865</v>
      </c>
      <c r="Y1121" s="10" t="s">
        <v>604</v>
      </c>
      <c r="Z1121" s="10" t="s">
        <v>604</v>
      </c>
      <c r="AA1121" s="10" t="s">
        <v>4866</v>
      </c>
      <c r="AB1121" s="14" t="s">
        <v>1890</v>
      </c>
    </row>
    <row r="1122" spans="1:28" s="14" customFormat="1" ht="13" x14ac:dyDescent="0.35">
      <c r="A1122" s="10">
        <v>43090860</v>
      </c>
      <c r="B1122" s="10">
        <v>860</v>
      </c>
      <c r="C1122" s="11" t="s">
        <v>4868</v>
      </c>
      <c r="D1122" s="11"/>
      <c r="E1122" s="11"/>
      <c r="F1122" s="11" t="s">
        <v>46</v>
      </c>
      <c r="G1122" s="10" t="s">
        <v>163</v>
      </c>
      <c r="H1122" s="41" t="s">
        <v>164</v>
      </c>
      <c r="I1122" s="41">
        <v>0</v>
      </c>
      <c r="J1122" s="10" t="s">
        <v>65</v>
      </c>
      <c r="K1122" s="10" t="s">
        <v>51</v>
      </c>
      <c r="L1122" s="10" t="s">
        <v>67</v>
      </c>
      <c r="M1122" s="13" t="s">
        <v>2577</v>
      </c>
      <c r="N1122" s="10" t="s">
        <v>53</v>
      </c>
      <c r="O1122" s="134"/>
      <c r="P1122" s="15" t="s">
        <v>2577</v>
      </c>
      <c r="Q1122" s="11"/>
      <c r="R1122" s="10"/>
      <c r="S1122" s="10" t="s">
        <v>536</v>
      </c>
      <c r="T1122" s="10" t="s">
        <v>536</v>
      </c>
      <c r="U1122" s="10" t="s">
        <v>2580</v>
      </c>
      <c r="V1122" s="10">
        <v>2710193200</v>
      </c>
      <c r="W1122" s="10" t="s">
        <v>2582</v>
      </c>
      <c r="X1122" s="10" t="s">
        <v>604</v>
      </c>
      <c r="Y1122" s="10" t="s">
        <v>604</v>
      </c>
      <c r="Z1122" s="10" t="s">
        <v>604</v>
      </c>
      <c r="AA1122" s="10" t="s">
        <v>2581</v>
      </c>
      <c r="AB1122" s="14" t="s">
        <v>1890</v>
      </c>
    </row>
    <row r="1123" spans="1:28" s="14" customFormat="1" ht="13" x14ac:dyDescent="0.35">
      <c r="A1123" s="10">
        <v>43190860</v>
      </c>
      <c r="B1123" s="10">
        <v>860</v>
      </c>
      <c r="C1123" s="11" t="s">
        <v>4869</v>
      </c>
      <c r="D1123" s="11"/>
      <c r="E1123" s="11"/>
      <c r="F1123" s="11" t="s">
        <v>46</v>
      </c>
      <c r="G1123" s="10" t="s">
        <v>163</v>
      </c>
      <c r="H1123" s="41" t="s">
        <v>164</v>
      </c>
      <c r="I1123" s="41">
        <v>0</v>
      </c>
      <c r="J1123" s="10" t="s">
        <v>65</v>
      </c>
      <c r="K1123" s="10" t="s">
        <v>51</v>
      </c>
      <c r="L1123" s="10" t="s">
        <v>67</v>
      </c>
      <c r="M1123" s="13" t="s">
        <v>2577</v>
      </c>
      <c r="N1123" s="10" t="s">
        <v>53</v>
      </c>
      <c r="O1123" s="134"/>
      <c r="P1123" s="15" t="s">
        <v>2577</v>
      </c>
      <c r="Q1123" s="11"/>
      <c r="R1123" s="10"/>
      <c r="S1123" s="10" t="s">
        <v>3629</v>
      </c>
      <c r="T1123" s="10" t="s">
        <v>3629</v>
      </c>
      <c r="U1123" s="10" t="s">
        <v>2580</v>
      </c>
      <c r="V1123" s="10">
        <v>2710193200</v>
      </c>
      <c r="W1123" s="10" t="s">
        <v>2582</v>
      </c>
      <c r="X1123" s="10" t="s">
        <v>4870</v>
      </c>
      <c r="Y1123" s="10" t="s">
        <v>604</v>
      </c>
      <c r="Z1123" s="10" t="s">
        <v>604</v>
      </c>
      <c r="AA1123" s="10" t="s">
        <v>4871</v>
      </c>
      <c r="AB1123" s="14" t="s">
        <v>1890</v>
      </c>
    </row>
    <row r="1124" spans="1:28" s="14" customFormat="1" ht="13" x14ac:dyDescent="0.35">
      <c r="A1124" s="10">
        <v>44090801</v>
      </c>
      <c r="B1124" s="10">
        <v>801</v>
      </c>
      <c r="C1124" s="11" t="s">
        <v>4872</v>
      </c>
      <c r="D1124" s="11"/>
      <c r="E1124" s="11"/>
      <c r="F1124" s="11" t="s">
        <v>46</v>
      </c>
      <c r="G1124" s="10" t="s">
        <v>79</v>
      </c>
      <c r="H1124" s="41" t="s">
        <v>79</v>
      </c>
      <c r="I1124" s="41">
        <v>0</v>
      </c>
      <c r="J1124" s="10" t="s">
        <v>65</v>
      </c>
      <c r="K1124" s="10" t="s">
        <v>66</v>
      </c>
      <c r="L1124" s="10" t="s">
        <v>67</v>
      </c>
      <c r="M1124" s="13" t="s">
        <v>2577</v>
      </c>
      <c r="N1124" s="10" t="s">
        <v>53</v>
      </c>
      <c r="O1124" s="134"/>
      <c r="P1124" s="15" t="s">
        <v>2577</v>
      </c>
      <c r="Q1124" s="11"/>
      <c r="R1124" s="10"/>
      <c r="S1124" s="10">
        <v>45292801</v>
      </c>
      <c r="T1124" s="10" t="s">
        <v>1977</v>
      </c>
      <c r="U1124" s="10" t="s">
        <v>2594</v>
      </c>
      <c r="V1124" s="10">
        <v>2710193200</v>
      </c>
      <c r="W1124" s="10" t="s">
        <v>44</v>
      </c>
      <c r="X1124" s="10" t="s">
        <v>4870</v>
      </c>
      <c r="Y1124" s="10" t="s">
        <v>604</v>
      </c>
      <c r="Z1124" s="10" t="s">
        <v>604</v>
      </c>
      <c r="AA1124" s="10" t="s">
        <v>4871</v>
      </c>
      <c r="AB1124" s="14" t="s">
        <v>1890</v>
      </c>
    </row>
    <row r="1125" spans="1:28" s="14" customFormat="1" ht="13" x14ac:dyDescent="0.35">
      <c r="A1125" s="10">
        <v>44521803</v>
      </c>
      <c r="B1125" s="10">
        <v>803</v>
      </c>
      <c r="C1125" s="11" t="s">
        <v>4873</v>
      </c>
      <c r="D1125" s="11"/>
      <c r="E1125" s="11"/>
      <c r="F1125" s="11" t="s">
        <v>46</v>
      </c>
      <c r="G1125" s="10" t="s">
        <v>1837</v>
      </c>
      <c r="H1125" s="41" t="s">
        <v>48</v>
      </c>
      <c r="I1125" s="41">
        <v>0</v>
      </c>
      <c r="J1125" s="10" t="s">
        <v>65</v>
      </c>
      <c r="K1125" s="10" t="s">
        <v>66</v>
      </c>
      <c r="L1125" s="10" t="s">
        <v>67</v>
      </c>
      <c r="M1125" s="13" t="s">
        <v>2577</v>
      </c>
      <c r="N1125" s="10" t="s">
        <v>53</v>
      </c>
      <c r="O1125" s="134"/>
      <c r="P1125" s="15" t="s">
        <v>2577</v>
      </c>
      <c r="Q1125" s="11"/>
      <c r="R1125" s="10"/>
      <c r="S1125" s="10">
        <v>43582809</v>
      </c>
      <c r="T1125" s="10" t="s">
        <v>1973</v>
      </c>
      <c r="U1125" s="10" t="s">
        <v>2594</v>
      </c>
      <c r="V1125" s="10">
        <v>2710193200</v>
      </c>
      <c r="W1125" s="10" t="s">
        <v>604</v>
      </c>
      <c r="X1125" s="10" t="s">
        <v>4865</v>
      </c>
      <c r="Y1125" s="10" t="s">
        <v>604</v>
      </c>
      <c r="Z1125" s="10" t="s">
        <v>604</v>
      </c>
      <c r="AA1125" s="10" t="s">
        <v>4866</v>
      </c>
      <c r="AB1125" s="14" t="s">
        <v>1890</v>
      </c>
    </row>
    <row r="1126" spans="1:28" s="14" customFormat="1" ht="13" x14ac:dyDescent="0.35">
      <c r="A1126" s="10">
        <v>43053801</v>
      </c>
      <c r="B1126" s="10">
        <v>801</v>
      </c>
      <c r="C1126" s="11" t="s">
        <v>4874</v>
      </c>
      <c r="D1126" s="11"/>
      <c r="E1126" s="11"/>
      <c r="F1126" s="11" t="s">
        <v>46</v>
      </c>
      <c r="G1126" s="10" t="s">
        <v>79</v>
      </c>
      <c r="H1126" s="41" t="s">
        <v>79</v>
      </c>
      <c r="I1126" s="41">
        <v>0</v>
      </c>
      <c r="J1126" s="10" t="s">
        <v>65</v>
      </c>
      <c r="K1126" s="10" t="s">
        <v>604</v>
      </c>
      <c r="L1126" s="10" t="s">
        <v>67</v>
      </c>
      <c r="M1126" s="13" t="s">
        <v>2577</v>
      </c>
      <c r="N1126" s="10" t="s">
        <v>53</v>
      </c>
      <c r="O1126" s="134"/>
      <c r="P1126" s="15" t="s">
        <v>2577</v>
      </c>
      <c r="Q1126" s="11"/>
      <c r="R1126" s="10"/>
      <c r="S1126" s="10" t="s">
        <v>536</v>
      </c>
      <c r="T1126" s="10" t="s">
        <v>536</v>
      </c>
      <c r="U1126" s="10" t="s">
        <v>2580</v>
      </c>
      <c r="V1126" s="10">
        <v>3403190000</v>
      </c>
      <c r="W1126" s="10" t="s">
        <v>604</v>
      </c>
      <c r="X1126" s="10" t="s">
        <v>604</v>
      </c>
      <c r="Y1126" s="10" t="s">
        <v>604</v>
      </c>
      <c r="Z1126" s="10" t="s">
        <v>604</v>
      </c>
      <c r="AA1126" s="10" t="s">
        <v>2581</v>
      </c>
      <c r="AB1126" s="14" t="s">
        <v>1890</v>
      </c>
    </row>
    <row r="1127" spans="1:28" s="14" customFormat="1" ht="13" x14ac:dyDescent="0.35">
      <c r="A1127" s="10">
        <v>44577801</v>
      </c>
      <c r="B1127" s="10">
        <v>801</v>
      </c>
      <c r="C1127" s="11" t="s">
        <v>4874</v>
      </c>
      <c r="D1127" s="11"/>
      <c r="E1127" s="11"/>
      <c r="F1127" s="11" t="s">
        <v>46</v>
      </c>
      <c r="G1127" s="10" t="s">
        <v>79</v>
      </c>
      <c r="H1127" s="41" t="s">
        <v>79</v>
      </c>
      <c r="I1127" s="41">
        <v>0</v>
      </c>
      <c r="J1127" s="10" t="s">
        <v>65</v>
      </c>
      <c r="K1127" s="10" t="s">
        <v>51</v>
      </c>
      <c r="L1127" s="10" t="s">
        <v>67</v>
      </c>
      <c r="M1127" s="13" t="s">
        <v>2577</v>
      </c>
      <c r="N1127" s="10" t="s">
        <v>92</v>
      </c>
      <c r="O1127" s="134"/>
      <c r="P1127" s="15" t="s">
        <v>2577</v>
      </c>
      <c r="Q1127" s="11"/>
      <c r="R1127" s="10"/>
      <c r="S1127" s="10">
        <v>44545801</v>
      </c>
      <c r="T1127" s="10" t="s">
        <v>1784</v>
      </c>
      <c r="U1127" s="10" t="s">
        <v>2594</v>
      </c>
      <c r="V1127" s="10">
        <v>3403190000</v>
      </c>
      <c r="W1127" s="10" t="s">
        <v>2582</v>
      </c>
      <c r="X1127" s="10" t="s">
        <v>4875</v>
      </c>
      <c r="Y1127" s="10" t="s">
        <v>604</v>
      </c>
      <c r="Z1127" s="10" t="s">
        <v>604</v>
      </c>
      <c r="AA1127" s="10" t="s">
        <v>4876</v>
      </c>
      <c r="AB1127" s="14" t="s">
        <v>1890</v>
      </c>
    </row>
    <row r="1128" spans="1:28" s="14" customFormat="1" ht="13" x14ac:dyDescent="0.35">
      <c r="A1128" s="10">
        <v>43052860</v>
      </c>
      <c r="B1128" s="10">
        <v>860</v>
      </c>
      <c r="C1128" s="11" t="s">
        <v>4877</v>
      </c>
      <c r="D1128" s="11"/>
      <c r="E1128" s="11"/>
      <c r="F1128" s="11" t="s">
        <v>46</v>
      </c>
      <c r="G1128" s="10" t="s">
        <v>163</v>
      </c>
      <c r="H1128" s="41" t="s">
        <v>164</v>
      </c>
      <c r="I1128" s="41">
        <v>0</v>
      </c>
      <c r="J1128" s="10" t="s">
        <v>65</v>
      </c>
      <c r="K1128" s="10" t="s">
        <v>51</v>
      </c>
      <c r="L1128" s="10" t="s">
        <v>67</v>
      </c>
      <c r="M1128" s="13" t="s">
        <v>2577</v>
      </c>
      <c r="N1128" s="10" t="s">
        <v>92</v>
      </c>
      <c r="O1128" s="134"/>
      <c r="P1128" s="15" t="s">
        <v>2577</v>
      </c>
      <c r="Q1128" s="11"/>
      <c r="R1128" s="10"/>
      <c r="S1128" s="10">
        <v>45260860</v>
      </c>
      <c r="T1128" s="10" t="s">
        <v>2166</v>
      </c>
      <c r="U1128" s="10" t="s">
        <v>2594</v>
      </c>
      <c r="V1128" s="10">
        <v>3403190000</v>
      </c>
      <c r="W1128" s="10" t="s">
        <v>2582</v>
      </c>
      <c r="X1128" s="10" t="s">
        <v>4878</v>
      </c>
      <c r="Y1128" s="10" t="s">
        <v>604</v>
      </c>
      <c r="Z1128" s="10" t="s">
        <v>604</v>
      </c>
      <c r="AA1128" s="10" t="s">
        <v>4879</v>
      </c>
      <c r="AB1128" s="14" t="s">
        <v>1890</v>
      </c>
    </row>
    <row r="1129" spans="1:28" s="14" customFormat="1" ht="13" x14ac:dyDescent="0.35">
      <c r="A1129" s="10">
        <v>44544801</v>
      </c>
      <c r="B1129" s="10">
        <v>801</v>
      </c>
      <c r="C1129" s="11" t="s">
        <v>4880</v>
      </c>
      <c r="D1129" s="11"/>
      <c r="E1129" s="11"/>
      <c r="F1129" s="11" t="s">
        <v>46</v>
      </c>
      <c r="G1129" s="10" t="s">
        <v>79</v>
      </c>
      <c r="H1129" s="41" t="s">
        <v>79</v>
      </c>
      <c r="I1129" s="41">
        <v>0</v>
      </c>
      <c r="J1129" s="10" t="s">
        <v>65</v>
      </c>
      <c r="K1129" s="10" t="s">
        <v>51</v>
      </c>
      <c r="L1129" s="10" t="s">
        <v>67</v>
      </c>
      <c r="M1129" s="13" t="s">
        <v>2577</v>
      </c>
      <c r="N1129" s="10" t="s">
        <v>92</v>
      </c>
      <c r="O1129" s="134"/>
      <c r="P1129" s="15" t="s">
        <v>2577</v>
      </c>
      <c r="Q1129" s="11"/>
      <c r="R1129" s="10"/>
      <c r="S1129" s="10">
        <v>45260801</v>
      </c>
      <c r="T1129" s="10" t="s">
        <v>1790</v>
      </c>
      <c r="U1129" s="10" t="s">
        <v>2594</v>
      </c>
      <c r="V1129" s="10" t="s">
        <v>604</v>
      </c>
      <c r="W1129" s="10" t="s">
        <v>2582</v>
      </c>
      <c r="X1129" s="10" t="s">
        <v>4878</v>
      </c>
      <c r="Y1129" s="10" t="s">
        <v>604</v>
      </c>
      <c r="Z1129" s="10" t="s">
        <v>604</v>
      </c>
      <c r="AA1129" s="10" t="s">
        <v>4879</v>
      </c>
      <c r="AB1129" s="14" t="s">
        <v>1890</v>
      </c>
    </row>
    <row r="1130" spans="1:28" s="14" customFormat="1" ht="13" x14ac:dyDescent="0.35">
      <c r="A1130" s="10">
        <v>43052849</v>
      </c>
      <c r="B1130" s="10">
        <v>849</v>
      </c>
      <c r="C1130" s="11" t="s">
        <v>4881</v>
      </c>
      <c r="D1130" s="11"/>
      <c r="E1130" s="11"/>
      <c r="F1130" s="11" t="s">
        <v>46</v>
      </c>
      <c r="G1130" s="10" t="s">
        <v>47</v>
      </c>
      <c r="H1130" s="41" t="s">
        <v>48</v>
      </c>
      <c r="I1130" s="41">
        <v>0</v>
      </c>
      <c r="J1130" s="10" t="s">
        <v>65</v>
      </c>
      <c r="K1130" s="10" t="s">
        <v>51</v>
      </c>
      <c r="L1130" s="10" t="s">
        <v>67</v>
      </c>
      <c r="M1130" s="13" t="s">
        <v>2577</v>
      </c>
      <c r="N1130" s="10" t="s">
        <v>92</v>
      </c>
      <c r="O1130" s="134"/>
      <c r="P1130" s="15" t="s">
        <v>2577</v>
      </c>
      <c r="Q1130" s="11"/>
      <c r="R1130" s="10"/>
      <c r="S1130" s="10">
        <v>45260849</v>
      </c>
      <c r="T1130" s="10" t="s">
        <v>2173</v>
      </c>
      <c r="U1130" s="10" t="s">
        <v>2594</v>
      </c>
      <c r="V1130" s="10">
        <v>3403190000</v>
      </c>
      <c r="W1130" s="10" t="s">
        <v>2582</v>
      </c>
      <c r="X1130" s="10" t="s">
        <v>4878</v>
      </c>
      <c r="Y1130" s="10" t="s">
        <v>604</v>
      </c>
      <c r="Z1130" s="10" t="s">
        <v>604</v>
      </c>
      <c r="AA1130" s="10" t="s">
        <v>4879</v>
      </c>
      <c r="AB1130" s="14" t="s">
        <v>1890</v>
      </c>
    </row>
    <row r="1131" spans="1:28" s="14" customFormat="1" ht="13" x14ac:dyDescent="0.35">
      <c r="A1131" s="10">
        <v>44598855</v>
      </c>
      <c r="B1131" s="10">
        <v>855</v>
      </c>
      <c r="C1131" s="11" t="s">
        <v>4882</v>
      </c>
      <c r="D1131" s="11"/>
      <c r="E1131" s="11"/>
      <c r="F1131" s="11" t="s">
        <v>46</v>
      </c>
      <c r="G1131" s="10" t="s">
        <v>163</v>
      </c>
      <c r="H1131" s="41" t="s">
        <v>164</v>
      </c>
      <c r="I1131" s="41">
        <v>0</v>
      </c>
      <c r="J1131" s="10" t="s">
        <v>65</v>
      </c>
      <c r="K1131" s="10" t="s">
        <v>66</v>
      </c>
      <c r="L1131" s="10" t="s">
        <v>67</v>
      </c>
      <c r="M1131" s="13" t="s">
        <v>2577</v>
      </c>
      <c r="N1131" s="10" t="s">
        <v>53</v>
      </c>
      <c r="O1131" s="134"/>
      <c r="P1131" s="15" t="s">
        <v>2577</v>
      </c>
      <c r="Q1131" s="11"/>
      <c r="R1131" s="10"/>
      <c r="S1131" s="10" t="s">
        <v>536</v>
      </c>
      <c r="T1131" s="10" t="s">
        <v>536</v>
      </c>
      <c r="U1131" s="10" t="s">
        <v>2580</v>
      </c>
      <c r="V1131" s="10">
        <v>2710193200</v>
      </c>
      <c r="W1131" s="10" t="s">
        <v>604</v>
      </c>
      <c r="X1131" s="10" t="s">
        <v>4883</v>
      </c>
      <c r="Y1131" s="10" t="s">
        <v>604</v>
      </c>
      <c r="Z1131" s="10" t="s">
        <v>604</v>
      </c>
      <c r="AA1131" s="10" t="s">
        <v>4884</v>
      </c>
      <c r="AB1131" s="14" t="s">
        <v>1890</v>
      </c>
    </row>
    <row r="1132" spans="1:28" s="14" customFormat="1" ht="13" x14ac:dyDescent="0.35">
      <c r="A1132" s="10">
        <v>44598803</v>
      </c>
      <c r="B1132" s="10">
        <v>803</v>
      </c>
      <c r="C1132" s="11" t="s">
        <v>4885</v>
      </c>
      <c r="D1132" s="11"/>
      <c r="E1132" s="11"/>
      <c r="F1132" s="11" t="s">
        <v>46</v>
      </c>
      <c r="G1132" s="10" t="s">
        <v>1837</v>
      </c>
      <c r="H1132" s="41" t="s">
        <v>48</v>
      </c>
      <c r="I1132" s="41">
        <v>0</v>
      </c>
      <c r="J1132" s="10" t="s">
        <v>65</v>
      </c>
      <c r="K1132" s="10" t="s">
        <v>66</v>
      </c>
      <c r="L1132" s="10" t="s">
        <v>67</v>
      </c>
      <c r="M1132" s="13" t="s">
        <v>2577</v>
      </c>
      <c r="N1132" s="10" t="s">
        <v>53</v>
      </c>
      <c r="O1132" s="134"/>
      <c r="P1132" s="15" t="s">
        <v>2577</v>
      </c>
      <c r="Q1132" s="11"/>
      <c r="R1132" s="10"/>
      <c r="S1132" s="10">
        <v>45278809</v>
      </c>
      <c r="T1132" s="10" t="s">
        <v>2061</v>
      </c>
      <c r="U1132" s="10" t="s">
        <v>2594</v>
      </c>
      <c r="V1132" s="10">
        <v>2710193200</v>
      </c>
      <c r="W1132" s="10" t="s">
        <v>604</v>
      </c>
      <c r="X1132" s="10" t="s">
        <v>4883</v>
      </c>
      <c r="Y1132" s="10" t="s">
        <v>604</v>
      </c>
      <c r="Z1132" s="10" t="s">
        <v>604</v>
      </c>
      <c r="AA1132" s="10" t="s">
        <v>4884</v>
      </c>
      <c r="AB1132" s="14" t="s">
        <v>1890</v>
      </c>
    </row>
    <row r="1133" spans="1:28" s="14" customFormat="1" ht="13" x14ac:dyDescent="0.35">
      <c r="A1133" s="10">
        <v>44587855</v>
      </c>
      <c r="B1133" s="10">
        <v>855</v>
      </c>
      <c r="C1133" s="11" t="s">
        <v>4886</v>
      </c>
      <c r="D1133" s="11"/>
      <c r="E1133" s="11"/>
      <c r="F1133" s="11" t="s">
        <v>46</v>
      </c>
      <c r="G1133" s="10" t="s">
        <v>163</v>
      </c>
      <c r="H1133" s="41" t="s">
        <v>164</v>
      </c>
      <c r="I1133" s="41">
        <v>0</v>
      </c>
      <c r="J1133" s="10" t="s">
        <v>65</v>
      </c>
      <c r="K1133" s="10" t="s">
        <v>66</v>
      </c>
      <c r="L1133" s="10" t="s">
        <v>67</v>
      </c>
      <c r="M1133" s="13" t="s">
        <v>2577</v>
      </c>
      <c r="N1133" s="10" t="s">
        <v>53</v>
      </c>
      <c r="O1133" s="134"/>
      <c r="P1133" s="15" t="s">
        <v>2577</v>
      </c>
      <c r="Q1133" s="11"/>
      <c r="R1133" s="10"/>
      <c r="S1133" s="10">
        <v>43060855</v>
      </c>
      <c r="T1133" s="10" t="s">
        <v>2052</v>
      </c>
      <c r="U1133" s="10" t="s">
        <v>2594</v>
      </c>
      <c r="V1133" s="10">
        <v>2710193200</v>
      </c>
      <c r="W1133" s="10" t="s">
        <v>604</v>
      </c>
      <c r="X1133" s="10" t="s">
        <v>4887</v>
      </c>
      <c r="Y1133" s="10" t="s">
        <v>1414</v>
      </c>
      <c r="Z1133" s="10" t="s">
        <v>88</v>
      </c>
      <c r="AA1133" s="10" t="s">
        <v>4888</v>
      </c>
      <c r="AB1133" s="14" t="s">
        <v>1890</v>
      </c>
    </row>
    <row r="1134" spans="1:28" s="14" customFormat="1" ht="13" x14ac:dyDescent="0.35">
      <c r="A1134" s="10">
        <v>44587801</v>
      </c>
      <c r="B1134" s="10">
        <v>801</v>
      </c>
      <c r="C1134" s="11" t="s">
        <v>4889</v>
      </c>
      <c r="D1134" s="11"/>
      <c r="E1134" s="11"/>
      <c r="F1134" s="11" t="s">
        <v>46</v>
      </c>
      <c r="G1134" s="10" t="s">
        <v>79</v>
      </c>
      <c r="H1134" s="41" t="s">
        <v>79</v>
      </c>
      <c r="I1134" s="41">
        <v>0</v>
      </c>
      <c r="J1134" s="10" t="s">
        <v>65</v>
      </c>
      <c r="K1134" s="10" t="s">
        <v>66</v>
      </c>
      <c r="L1134" s="10" t="s">
        <v>52</v>
      </c>
      <c r="M1134" s="13" t="s">
        <v>2577</v>
      </c>
      <c r="N1134" s="10" t="s">
        <v>53</v>
      </c>
      <c r="O1134" s="134"/>
      <c r="P1134" s="15" t="s">
        <v>2577</v>
      </c>
      <c r="Q1134" s="11"/>
      <c r="R1134" s="10"/>
      <c r="S1134" s="10">
        <v>43060801</v>
      </c>
      <c r="T1134" s="10" t="s">
        <v>419</v>
      </c>
      <c r="U1134" s="10" t="s">
        <v>2594</v>
      </c>
      <c r="V1134" s="10">
        <v>2710193200</v>
      </c>
      <c r="W1134" s="10" t="s">
        <v>44</v>
      </c>
      <c r="X1134" s="10" t="s">
        <v>4887</v>
      </c>
      <c r="Y1134" s="10" t="s">
        <v>391</v>
      </c>
      <c r="Z1134" s="10" t="s">
        <v>392</v>
      </c>
      <c r="AA1134" s="10" t="s">
        <v>4890</v>
      </c>
      <c r="AB1134" s="14" t="s">
        <v>1890</v>
      </c>
    </row>
    <row r="1135" spans="1:28" s="14" customFormat="1" ht="13" x14ac:dyDescent="0.35">
      <c r="A1135" s="10">
        <v>44587803</v>
      </c>
      <c r="B1135" s="10">
        <v>803</v>
      </c>
      <c r="C1135" s="11" t="s">
        <v>4891</v>
      </c>
      <c r="D1135" s="11"/>
      <c r="E1135" s="11"/>
      <c r="F1135" s="11" t="s">
        <v>46</v>
      </c>
      <c r="G1135" s="10" t="s">
        <v>1837</v>
      </c>
      <c r="H1135" s="41" t="s">
        <v>48</v>
      </c>
      <c r="I1135" s="41">
        <v>0</v>
      </c>
      <c r="J1135" s="10" t="s">
        <v>65</v>
      </c>
      <c r="K1135" s="10" t="s">
        <v>66</v>
      </c>
      <c r="L1135" s="10" t="s">
        <v>67</v>
      </c>
      <c r="M1135" s="13" t="s">
        <v>2577</v>
      </c>
      <c r="N1135" s="10" t="s">
        <v>53</v>
      </c>
      <c r="O1135" s="134"/>
      <c r="P1135" s="15" t="s">
        <v>2577</v>
      </c>
      <c r="Q1135" s="11"/>
      <c r="R1135" s="10"/>
      <c r="S1135" s="10">
        <v>43060809</v>
      </c>
      <c r="T1135" s="10" t="s">
        <v>2056</v>
      </c>
      <c r="U1135" s="10" t="s">
        <v>2594</v>
      </c>
      <c r="V1135" s="10">
        <v>2710193200</v>
      </c>
      <c r="W1135" s="10" t="s">
        <v>604</v>
      </c>
      <c r="X1135" s="10" t="s">
        <v>4887</v>
      </c>
      <c r="Y1135" s="10" t="s">
        <v>604</v>
      </c>
      <c r="Z1135" s="10" t="s">
        <v>604</v>
      </c>
      <c r="AA1135" s="10" t="s">
        <v>4892</v>
      </c>
      <c r="AB1135" s="14" t="s">
        <v>1890</v>
      </c>
    </row>
    <row r="1136" spans="1:28" s="14" customFormat="1" ht="13" x14ac:dyDescent="0.35">
      <c r="A1136" s="10">
        <v>44587809</v>
      </c>
      <c r="B1136" s="10">
        <v>809</v>
      </c>
      <c r="C1136" s="11" t="s">
        <v>4893</v>
      </c>
      <c r="D1136" s="11"/>
      <c r="E1136" s="11"/>
      <c r="F1136" s="11" t="s">
        <v>46</v>
      </c>
      <c r="G1136" s="10" t="s">
        <v>47</v>
      </c>
      <c r="H1136" s="41" t="s">
        <v>48</v>
      </c>
      <c r="I1136" s="41">
        <v>0</v>
      </c>
      <c r="J1136" s="10" t="s">
        <v>65</v>
      </c>
      <c r="K1136" s="10" t="s">
        <v>66</v>
      </c>
      <c r="L1136" s="10" t="s">
        <v>52</v>
      </c>
      <c r="M1136" s="13" t="s">
        <v>2577</v>
      </c>
      <c r="N1136" s="10" t="s">
        <v>53</v>
      </c>
      <c r="O1136" s="134"/>
      <c r="P1136" s="15" t="s">
        <v>2577</v>
      </c>
      <c r="Q1136" s="11"/>
      <c r="R1136" s="10"/>
      <c r="S1136" s="10">
        <v>43060809</v>
      </c>
      <c r="T1136" s="10" t="s">
        <v>2056</v>
      </c>
      <c r="U1136" s="10" t="s">
        <v>2594</v>
      </c>
      <c r="V1136" s="10">
        <v>2710193200</v>
      </c>
      <c r="W1136" s="10" t="s">
        <v>604</v>
      </c>
      <c r="X1136" s="10" t="s">
        <v>4887</v>
      </c>
      <c r="Y1136" s="10" t="s">
        <v>360</v>
      </c>
      <c r="Z1136" s="10" t="s">
        <v>88</v>
      </c>
      <c r="AA1136" s="10" t="s">
        <v>4894</v>
      </c>
      <c r="AB1136" s="14" t="s">
        <v>1890</v>
      </c>
    </row>
    <row r="1137" spans="1:28" s="14" customFormat="1" ht="13" x14ac:dyDescent="0.35">
      <c r="A1137" s="10">
        <v>44200801</v>
      </c>
      <c r="B1137" s="10">
        <v>801</v>
      </c>
      <c r="C1137" s="11" t="s">
        <v>4895</v>
      </c>
      <c r="D1137" s="11"/>
      <c r="E1137" s="11"/>
      <c r="F1137" s="11" t="s">
        <v>46</v>
      </c>
      <c r="G1137" s="10" t="s">
        <v>79</v>
      </c>
      <c r="H1137" s="41" t="s">
        <v>79</v>
      </c>
      <c r="I1137" s="41">
        <v>0</v>
      </c>
      <c r="J1137" s="10" t="s">
        <v>65</v>
      </c>
      <c r="K1137" s="10" t="s">
        <v>66</v>
      </c>
      <c r="L1137" s="10" t="s">
        <v>52</v>
      </c>
      <c r="M1137" s="13" t="s">
        <v>2577</v>
      </c>
      <c r="N1137" s="10" t="s">
        <v>53</v>
      </c>
      <c r="O1137" s="134"/>
      <c r="P1137" s="15" t="s">
        <v>2577</v>
      </c>
      <c r="Q1137" s="11"/>
      <c r="R1137" s="10"/>
      <c r="S1137" s="10" t="s">
        <v>536</v>
      </c>
      <c r="T1137" s="10" t="s">
        <v>536</v>
      </c>
      <c r="U1137" s="10" t="s">
        <v>2580</v>
      </c>
      <c r="V1137" s="10">
        <v>2710193200</v>
      </c>
      <c r="W1137" s="10" t="s">
        <v>44</v>
      </c>
      <c r="X1137" s="10" t="s">
        <v>4896</v>
      </c>
      <c r="Y1137" s="10" t="s">
        <v>391</v>
      </c>
      <c r="Z1137" s="10" t="s">
        <v>604</v>
      </c>
      <c r="AA1137" s="10" t="s">
        <v>4897</v>
      </c>
      <c r="AB1137" s="14" t="s">
        <v>1890</v>
      </c>
    </row>
    <row r="1138" spans="1:28" s="14" customFormat="1" ht="13" x14ac:dyDescent="0.35">
      <c r="A1138" s="10">
        <v>44576829</v>
      </c>
      <c r="B1138" s="10">
        <v>829</v>
      </c>
      <c r="C1138" s="11" t="s">
        <v>4898</v>
      </c>
      <c r="D1138" s="11"/>
      <c r="E1138" s="11"/>
      <c r="F1138" s="11" t="s">
        <v>46</v>
      </c>
      <c r="G1138" s="10" t="s">
        <v>3639</v>
      </c>
      <c r="H1138" s="41" t="s">
        <v>140</v>
      </c>
      <c r="I1138" s="41">
        <v>0</v>
      </c>
      <c r="J1138" s="10" t="s">
        <v>65</v>
      </c>
      <c r="K1138" s="10" t="s">
        <v>66</v>
      </c>
      <c r="L1138" s="10" t="s">
        <v>67</v>
      </c>
      <c r="M1138" s="13" t="s">
        <v>2577</v>
      </c>
      <c r="N1138" s="10" t="s">
        <v>53</v>
      </c>
      <c r="O1138" s="134"/>
      <c r="P1138" s="15" t="s">
        <v>2577</v>
      </c>
      <c r="Q1138" s="11"/>
      <c r="R1138" s="10"/>
      <c r="S1138" s="10" t="s">
        <v>536</v>
      </c>
      <c r="T1138" s="10" t="s">
        <v>536</v>
      </c>
      <c r="U1138" s="10" t="s">
        <v>2580</v>
      </c>
      <c r="V1138" s="10">
        <v>2710193200</v>
      </c>
      <c r="W1138" s="10" t="s">
        <v>604</v>
      </c>
      <c r="X1138" s="10" t="s">
        <v>604</v>
      </c>
      <c r="Y1138" s="10" t="s">
        <v>604</v>
      </c>
      <c r="Z1138" s="10" t="s">
        <v>604</v>
      </c>
      <c r="AA1138" s="10" t="s">
        <v>2581</v>
      </c>
      <c r="AB1138" s="14" t="s">
        <v>1890</v>
      </c>
    </row>
    <row r="1139" spans="1:28" s="14" customFormat="1" ht="13" x14ac:dyDescent="0.35">
      <c r="A1139" s="10">
        <v>44576905</v>
      </c>
      <c r="B1139" s="10">
        <v>905</v>
      </c>
      <c r="C1139" s="11" t="s">
        <v>4899</v>
      </c>
      <c r="D1139" s="11"/>
      <c r="E1139" s="11"/>
      <c r="F1139" s="11" t="s">
        <v>46</v>
      </c>
      <c r="G1139" s="10" t="s">
        <v>735</v>
      </c>
      <c r="H1139" s="41" t="s">
        <v>63</v>
      </c>
      <c r="I1139" s="41">
        <v>0</v>
      </c>
      <c r="J1139" s="10" t="s">
        <v>65</v>
      </c>
      <c r="K1139" s="10" t="s">
        <v>66</v>
      </c>
      <c r="L1139" s="10" t="s">
        <v>67</v>
      </c>
      <c r="M1139" s="13" t="s">
        <v>2577</v>
      </c>
      <c r="N1139" s="10" t="s">
        <v>53</v>
      </c>
      <c r="O1139" s="134"/>
      <c r="P1139" s="15" t="s">
        <v>2577</v>
      </c>
      <c r="Q1139" s="11"/>
      <c r="R1139" s="10"/>
      <c r="S1139" s="10">
        <v>45293905</v>
      </c>
      <c r="T1139" s="10" t="s">
        <v>2001</v>
      </c>
      <c r="U1139" s="10" t="s">
        <v>2594</v>
      </c>
      <c r="V1139" s="10">
        <v>2710193200</v>
      </c>
      <c r="W1139" s="10" t="s">
        <v>604</v>
      </c>
      <c r="X1139" s="10" t="s">
        <v>4900</v>
      </c>
      <c r="Y1139" s="10" t="s">
        <v>604</v>
      </c>
      <c r="Z1139" s="10" t="s">
        <v>604</v>
      </c>
      <c r="AA1139" s="10" t="s">
        <v>4901</v>
      </c>
      <c r="AB1139" s="14" t="s">
        <v>1890</v>
      </c>
    </row>
    <row r="1140" spans="1:28" s="14" customFormat="1" ht="13" x14ac:dyDescent="0.35">
      <c r="A1140" s="10">
        <v>44576855</v>
      </c>
      <c r="B1140" s="10">
        <v>855</v>
      </c>
      <c r="C1140" s="11" t="s">
        <v>4902</v>
      </c>
      <c r="D1140" s="11"/>
      <c r="E1140" s="11"/>
      <c r="F1140" s="11" t="s">
        <v>46</v>
      </c>
      <c r="G1140" s="10" t="s">
        <v>163</v>
      </c>
      <c r="H1140" s="41" t="s">
        <v>164</v>
      </c>
      <c r="I1140" s="41">
        <v>0</v>
      </c>
      <c r="J1140" s="10" t="s">
        <v>65</v>
      </c>
      <c r="K1140" s="10" t="s">
        <v>66</v>
      </c>
      <c r="L1140" s="10" t="s">
        <v>67</v>
      </c>
      <c r="M1140" s="13" t="s">
        <v>2577</v>
      </c>
      <c r="N1140" s="10" t="s">
        <v>53</v>
      </c>
      <c r="O1140" s="134"/>
      <c r="P1140" s="15" t="s">
        <v>2577</v>
      </c>
      <c r="Q1140" s="11"/>
      <c r="R1140" s="10"/>
      <c r="S1140" s="10">
        <v>45293855</v>
      </c>
      <c r="T1140" s="10" t="s">
        <v>2005</v>
      </c>
      <c r="U1140" s="10" t="s">
        <v>2594</v>
      </c>
      <c r="V1140" s="10">
        <v>2710193200</v>
      </c>
      <c r="W1140" s="10" t="s">
        <v>604</v>
      </c>
      <c r="X1140" s="10" t="s">
        <v>4900</v>
      </c>
      <c r="Y1140" s="10" t="s">
        <v>604</v>
      </c>
      <c r="Z1140" s="10" t="s">
        <v>604</v>
      </c>
      <c r="AA1140" s="10" t="s">
        <v>4901</v>
      </c>
      <c r="AB1140" s="14" t="s">
        <v>1890</v>
      </c>
    </row>
    <row r="1141" spans="1:28" s="14" customFormat="1" ht="13" x14ac:dyDescent="0.35">
      <c r="A1141" s="10">
        <v>44576803</v>
      </c>
      <c r="B1141" s="10">
        <v>803</v>
      </c>
      <c r="C1141" s="11" t="s">
        <v>4903</v>
      </c>
      <c r="D1141" s="11"/>
      <c r="E1141" s="11"/>
      <c r="F1141" s="11" t="s">
        <v>46</v>
      </c>
      <c r="G1141" s="10" t="s">
        <v>1837</v>
      </c>
      <c r="H1141" s="41" t="s">
        <v>48</v>
      </c>
      <c r="I1141" s="41">
        <v>0</v>
      </c>
      <c r="J1141" s="10" t="s">
        <v>65</v>
      </c>
      <c r="K1141" s="10" t="s">
        <v>66</v>
      </c>
      <c r="L1141" s="10" t="s">
        <v>67</v>
      </c>
      <c r="M1141" s="13" t="s">
        <v>2577</v>
      </c>
      <c r="N1141" s="10" t="s">
        <v>53</v>
      </c>
      <c r="O1141" s="134"/>
      <c r="P1141" s="15" t="s">
        <v>2577</v>
      </c>
      <c r="Q1141" s="11"/>
      <c r="R1141" s="10"/>
      <c r="S1141" s="10" t="s">
        <v>536</v>
      </c>
      <c r="T1141" s="10" t="s">
        <v>536</v>
      </c>
      <c r="U1141" s="10" t="s">
        <v>2580</v>
      </c>
      <c r="V1141" s="10">
        <v>2710193200</v>
      </c>
      <c r="W1141" s="10" t="s">
        <v>604</v>
      </c>
      <c r="X1141" s="10" t="s">
        <v>4900</v>
      </c>
      <c r="Y1141" s="10" t="s">
        <v>604</v>
      </c>
      <c r="Z1141" s="10" t="s">
        <v>604</v>
      </c>
      <c r="AA1141" s="10" t="s">
        <v>4901</v>
      </c>
      <c r="AB1141" s="14" t="s">
        <v>1890</v>
      </c>
    </row>
    <row r="1142" spans="1:28" s="14" customFormat="1" ht="13" x14ac:dyDescent="0.35">
      <c r="A1142" s="10">
        <v>44554905</v>
      </c>
      <c r="B1142" s="10">
        <v>905</v>
      </c>
      <c r="C1142" s="11" t="s">
        <v>4904</v>
      </c>
      <c r="D1142" s="11"/>
      <c r="E1142" s="11"/>
      <c r="F1142" s="11" t="s">
        <v>46</v>
      </c>
      <c r="G1142" s="10" t="s">
        <v>735</v>
      </c>
      <c r="H1142" s="41" t="s">
        <v>63</v>
      </c>
      <c r="I1142" s="41">
        <v>0</v>
      </c>
      <c r="J1142" s="10" t="s">
        <v>65</v>
      </c>
      <c r="K1142" s="10" t="s">
        <v>66</v>
      </c>
      <c r="L1142" s="10" t="s">
        <v>67</v>
      </c>
      <c r="M1142" s="13" t="s">
        <v>2577</v>
      </c>
      <c r="N1142" s="10" t="s">
        <v>53</v>
      </c>
      <c r="O1142" s="134"/>
      <c r="P1142" s="15" t="s">
        <v>2577</v>
      </c>
      <c r="Q1142" s="11"/>
      <c r="R1142" s="10"/>
      <c r="S1142" s="10">
        <v>43581905</v>
      </c>
      <c r="T1142" s="10" t="s">
        <v>2008</v>
      </c>
      <c r="U1142" s="10" t="s">
        <v>2594</v>
      </c>
      <c r="V1142" s="10">
        <v>2710193200</v>
      </c>
      <c r="W1142" s="10" t="s">
        <v>604</v>
      </c>
      <c r="X1142" s="10" t="s">
        <v>4905</v>
      </c>
      <c r="Y1142" s="10" t="s">
        <v>604</v>
      </c>
      <c r="Z1142" s="10" t="s">
        <v>604</v>
      </c>
      <c r="AA1142" s="10" t="s">
        <v>4906</v>
      </c>
      <c r="AB1142" s="14" t="s">
        <v>1890</v>
      </c>
    </row>
    <row r="1143" spans="1:28" s="14" customFormat="1" ht="13" x14ac:dyDescent="0.35">
      <c r="A1143" s="10">
        <v>44554829</v>
      </c>
      <c r="B1143" s="10">
        <v>829</v>
      </c>
      <c r="C1143" s="11" t="s">
        <v>4907</v>
      </c>
      <c r="D1143" s="11"/>
      <c r="E1143" s="11"/>
      <c r="F1143" s="11" t="s">
        <v>46</v>
      </c>
      <c r="G1143" s="10" t="s">
        <v>3639</v>
      </c>
      <c r="H1143" s="41" t="s">
        <v>140</v>
      </c>
      <c r="I1143" s="41">
        <v>0</v>
      </c>
      <c r="J1143" s="10" t="s">
        <v>65</v>
      </c>
      <c r="K1143" s="10" t="s">
        <v>66</v>
      </c>
      <c r="L1143" s="10" t="s">
        <v>67</v>
      </c>
      <c r="M1143" s="13" t="s">
        <v>2577</v>
      </c>
      <c r="N1143" s="10" t="s">
        <v>53</v>
      </c>
      <c r="O1143" s="134"/>
      <c r="P1143" s="15" t="s">
        <v>2577</v>
      </c>
      <c r="Q1143" s="11"/>
      <c r="R1143" s="10"/>
      <c r="S1143" s="10" t="s">
        <v>536</v>
      </c>
      <c r="T1143" s="10" t="s">
        <v>536</v>
      </c>
      <c r="U1143" s="10" t="s">
        <v>2580</v>
      </c>
      <c r="V1143" s="10">
        <v>2710193200</v>
      </c>
      <c r="W1143" s="10" t="s">
        <v>604</v>
      </c>
      <c r="X1143" s="10" t="s">
        <v>604</v>
      </c>
      <c r="Y1143" s="10" t="s">
        <v>604</v>
      </c>
      <c r="Z1143" s="10" t="s">
        <v>604</v>
      </c>
      <c r="AA1143" s="10" t="s">
        <v>2581</v>
      </c>
      <c r="AB1143" s="14" t="s">
        <v>1890</v>
      </c>
    </row>
    <row r="1144" spans="1:28" s="14" customFormat="1" ht="13" x14ac:dyDescent="0.35">
      <c r="A1144" s="10">
        <v>44554855</v>
      </c>
      <c r="B1144" s="10">
        <v>855</v>
      </c>
      <c r="C1144" s="11" t="s">
        <v>4908</v>
      </c>
      <c r="D1144" s="11"/>
      <c r="E1144" s="11"/>
      <c r="F1144" s="11" t="s">
        <v>46</v>
      </c>
      <c r="G1144" s="10" t="s">
        <v>163</v>
      </c>
      <c r="H1144" s="41" t="s">
        <v>164</v>
      </c>
      <c r="I1144" s="41">
        <v>0</v>
      </c>
      <c r="J1144" s="10" t="s">
        <v>65</v>
      </c>
      <c r="K1144" s="10" t="s">
        <v>66</v>
      </c>
      <c r="L1144" s="10" t="s">
        <v>67</v>
      </c>
      <c r="M1144" s="13" t="s">
        <v>2577</v>
      </c>
      <c r="N1144" s="10" t="s">
        <v>53</v>
      </c>
      <c r="O1144" s="134"/>
      <c r="P1144" s="15" t="s">
        <v>2577</v>
      </c>
      <c r="Q1144" s="11"/>
      <c r="R1144" s="10"/>
      <c r="S1144" s="10">
        <v>43581855</v>
      </c>
      <c r="T1144" s="10" t="s">
        <v>2012</v>
      </c>
      <c r="U1144" s="10" t="s">
        <v>2594</v>
      </c>
      <c r="V1144" s="10">
        <v>2710193200</v>
      </c>
      <c r="W1144" s="10" t="s">
        <v>604</v>
      </c>
      <c r="X1144" s="10" t="s">
        <v>4905</v>
      </c>
      <c r="Y1144" s="10" t="s">
        <v>604</v>
      </c>
      <c r="Z1144" s="10" t="s">
        <v>604</v>
      </c>
      <c r="AA1144" s="10" t="s">
        <v>4906</v>
      </c>
      <c r="AB1144" s="14" t="s">
        <v>1890</v>
      </c>
    </row>
    <row r="1145" spans="1:28" s="14" customFormat="1" ht="13" x14ac:dyDescent="0.35">
      <c r="A1145" s="10">
        <v>44554803</v>
      </c>
      <c r="B1145" s="10">
        <v>803</v>
      </c>
      <c r="C1145" s="11" t="s">
        <v>4909</v>
      </c>
      <c r="D1145" s="11"/>
      <c r="E1145" s="11"/>
      <c r="F1145" s="11" t="s">
        <v>46</v>
      </c>
      <c r="G1145" s="10" t="s">
        <v>1837</v>
      </c>
      <c r="H1145" s="41" t="s">
        <v>48</v>
      </c>
      <c r="I1145" s="41">
        <v>0</v>
      </c>
      <c r="J1145" s="10" t="s">
        <v>65</v>
      </c>
      <c r="K1145" s="10" t="s">
        <v>66</v>
      </c>
      <c r="L1145" s="10" t="s">
        <v>67</v>
      </c>
      <c r="M1145" s="13" t="s">
        <v>2577</v>
      </c>
      <c r="N1145" s="10" t="s">
        <v>53</v>
      </c>
      <c r="O1145" s="134"/>
      <c r="P1145" s="15" t="s">
        <v>2577</v>
      </c>
      <c r="Q1145" s="11"/>
      <c r="R1145" s="10"/>
      <c r="S1145" s="10">
        <v>43581809</v>
      </c>
      <c r="T1145" s="10" t="s">
        <v>2014</v>
      </c>
      <c r="U1145" s="10" t="s">
        <v>2594</v>
      </c>
      <c r="V1145" s="10">
        <v>2710193200</v>
      </c>
      <c r="W1145" s="10" t="s">
        <v>604</v>
      </c>
      <c r="X1145" s="10" t="s">
        <v>4905</v>
      </c>
      <c r="Y1145" s="10" t="s">
        <v>604</v>
      </c>
      <c r="Z1145" s="10" t="s">
        <v>604</v>
      </c>
      <c r="AA1145" s="10" t="s">
        <v>4906</v>
      </c>
      <c r="AB1145" s="14" t="s">
        <v>1890</v>
      </c>
    </row>
    <row r="1146" spans="1:28" s="14" customFormat="1" ht="13" x14ac:dyDescent="0.35">
      <c r="A1146" s="10">
        <v>44610803</v>
      </c>
      <c r="B1146" s="10">
        <v>803</v>
      </c>
      <c r="C1146" s="11" t="s">
        <v>4910</v>
      </c>
      <c r="D1146" s="11"/>
      <c r="E1146" s="11"/>
      <c r="F1146" s="11" t="s">
        <v>46</v>
      </c>
      <c r="G1146" s="10" t="s">
        <v>1837</v>
      </c>
      <c r="H1146" s="41" t="s">
        <v>48</v>
      </c>
      <c r="I1146" s="41">
        <v>0</v>
      </c>
      <c r="J1146" s="10" t="s">
        <v>65</v>
      </c>
      <c r="K1146" s="10" t="s">
        <v>66</v>
      </c>
      <c r="L1146" s="10" t="s">
        <v>67</v>
      </c>
      <c r="M1146" s="13" t="s">
        <v>2577</v>
      </c>
      <c r="N1146" s="10" t="s">
        <v>53</v>
      </c>
      <c r="O1146" s="134"/>
      <c r="P1146" s="15" t="s">
        <v>2577</v>
      </c>
      <c r="Q1146" s="11"/>
      <c r="R1146" s="10"/>
      <c r="S1146" s="10">
        <v>45280809</v>
      </c>
      <c r="T1146" s="10" t="s">
        <v>2071</v>
      </c>
      <c r="U1146" s="10" t="s">
        <v>2594</v>
      </c>
      <c r="V1146" s="10">
        <v>2710193200</v>
      </c>
      <c r="W1146" s="10" t="s">
        <v>604</v>
      </c>
      <c r="X1146" s="10" t="s">
        <v>4911</v>
      </c>
      <c r="Y1146" s="10" t="s">
        <v>604</v>
      </c>
      <c r="Z1146" s="10" t="s">
        <v>604</v>
      </c>
      <c r="AA1146" s="10" t="s">
        <v>4912</v>
      </c>
      <c r="AB1146" s="14" t="s">
        <v>1890</v>
      </c>
    </row>
    <row r="1147" spans="1:28" s="14" customFormat="1" ht="13" x14ac:dyDescent="0.35">
      <c r="A1147" s="10">
        <v>44610870</v>
      </c>
      <c r="B1147" s="10">
        <v>870</v>
      </c>
      <c r="C1147" s="11" t="s">
        <v>4913</v>
      </c>
      <c r="D1147" s="11"/>
      <c r="E1147" s="11"/>
      <c r="F1147" s="11" t="s">
        <v>46</v>
      </c>
      <c r="G1147" s="10" t="s">
        <v>151</v>
      </c>
      <c r="H1147" s="41" t="s">
        <v>86</v>
      </c>
      <c r="I1147" s="41">
        <v>0</v>
      </c>
      <c r="J1147" s="10" t="s">
        <v>65</v>
      </c>
      <c r="K1147" s="10" t="s">
        <v>66</v>
      </c>
      <c r="L1147" s="10" t="s">
        <v>67</v>
      </c>
      <c r="M1147" s="13" t="s">
        <v>2577</v>
      </c>
      <c r="N1147" s="10" t="s">
        <v>53</v>
      </c>
      <c r="O1147" s="134"/>
      <c r="P1147" s="15" t="s">
        <v>2577</v>
      </c>
      <c r="Q1147" s="11"/>
      <c r="R1147" s="10"/>
      <c r="S1147" s="10" t="s">
        <v>536</v>
      </c>
      <c r="T1147" s="10" t="s">
        <v>536</v>
      </c>
      <c r="U1147" s="10" t="s">
        <v>2580</v>
      </c>
      <c r="V1147" s="10" t="s">
        <v>604</v>
      </c>
      <c r="W1147" s="10" t="s">
        <v>604</v>
      </c>
      <c r="X1147" s="10" t="s">
        <v>604</v>
      </c>
      <c r="Y1147" s="10" t="s">
        <v>604</v>
      </c>
      <c r="Z1147" s="10" t="s">
        <v>604</v>
      </c>
      <c r="AA1147" s="10" t="s">
        <v>2581</v>
      </c>
      <c r="AB1147" s="14" t="s">
        <v>1890</v>
      </c>
    </row>
    <row r="1148" spans="1:28" s="14" customFormat="1" ht="13" x14ac:dyDescent="0.35">
      <c r="A1148" s="10">
        <v>44565905</v>
      </c>
      <c r="B1148" s="10">
        <v>905</v>
      </c>
      <c r="C1148" s="11" t="s">
        <v>4914</v>
      </c>
      <c r="D1148" s="11"/>
      <c r="E1148" s="11"/>
      <c r="F1148" s="11" t="s">
        <v>46</v>
      </c>
      <c r="G1148" s="10" t="s">
        <v>735</v>
      </c>
      <c r="H1148" s="41" t="s">
        <v>63</v>
      </c>
      <c r="I1148" s="41">
        <v>0</v>
      </c>
      <c r="J1148" s="10" t="s">
        <v>65</v>
      </c>
      <c r="K1148" s="10" t="s">
        <v>66</v>
      </c>
      <c r="L1148" s="10" t="s">
        <v>67</v>
      </c>
      <c r="M1148" s="13" t="s">
        <v>2577</v>
      </c>
      <c r="N1148" s="10" t="s">
        <v>53</v>
      </c>
      <c r="O1148" s="134"/>
      <c r="P1148" s="15" t="s">
        <v>2577</v>
      </c>
      <c r="Q1148" s="11"/>
      <c r="R1148" s="10"/>
      <c r="S1148" s="10">
        <v>45277905</v>
      </c>
      <c r="T1148" s="10" t="s">
        <v>2017</v>
      </c>
      <c r="U1148" s="10" t="s">
        <v>2594</v>
      </c>
      <c r="V1148" s="10">
        <v>2710193200</v>
      </c>
      <c r="W1148" s="10" t="s">
        <v>604</v>
      </c>
      <c r="X1148" s="10" t="s">
        <v>4915</v>
      </c>
      <c r="Y1148" s="10" t="s">
        <v>604</v>
      </c>
      <c r="Z1148" s="10" t="s">
        <v>604</v>
      </c>
      <c r="AA1148" s="10" t="s">
        <v>4916</v>
      </c>
      <c r="AB1148" s="14" t="s">
        <v>1890</v>
      </c>
    </row>
    <row r="1149" spans="1:28" s="14" customFormat="1" ht="13" x14ac:dyDescent="0.35">
      <c r="A1149" s="10">
        <v>44565829</v>
      </c>
      <c r="B1149" s="10">
        <v>829</v>
      </c>
      <c r="C1149" s="11" t="s">
        <v>4917</v>
      </c>
      <c r="D1149" s="11"/>
      <c r="E1149" s="11"/>
      <c r="F1149" s="11" t="s">
        <v>46</v>
      </c>
      <c r="G1149" s="10" t="s">
        <v>3639</v>
      </c>
      <c r="H1149" s="41" t="s">
        <v>140</v>
      </c>
      <c r="I1149" s="41">
        <v>0</v>
      </c>
      <c r="J1149" s="10" t="s">
        <v>65</v>
      </c>
      <c r="K1149" s="10" t="s">
        <v>66</v>
      </c>
      <c r="L1149" s="10" t="s">
        <v>67</v>
      </c>
      <c r="M1149" s="13" t="s">
        <v>2577</v>
      </c>
      <c r="N1149" s="10" t="s">
        <v>53</v>
      </c>
      <c r="O1149" s="134"/>
      <c r="P1149" s="15" t="s">
        <v>2577</v>
      </c>
      <c r="Q1149" s="11"/>
      <c r="R1149" s="10"/>
      <c r="S1149" s="10" t="s">
        <v>536</v>
      </c>
      <c r="T1149" s="10" t="s">
        <v>536</v>
      </c>
      <c r="U1149" s="10" t="s">
        <v>2580</v>
      </c>
      <c r="V1149" s="10">
        <v>2710193200</v>
      </c>
      <c r="W1149" s="10" t="s">
        <v>604</v>
      </c>
      <c r="X1149" s="10" t="s">
        <v>604</v>
      </c>
      <c r="Y1149" s="10" t="s">
        <v>604</v>
      </c>
      <c r="Z1149" s="10" t="s">
        <v>604</v>
      </c>
      <c r="AA1149" s="10" t="s">
        <v>2581</v>
      </c>
      <c r="AB1149" s="14" t="s">
        <v>1890</v>
      </c>
    </row>
    <row r="1150" spans="1:28" s="14" customFormat="1" ht="13" x14ac:dyDescent="0.35">
      <c r="A1150" s="10">
        <v>44565855</v>
      </c>
      <c r="B1150" s="10">
        <v>855</v>
      </c>
      <c r="C1150" s="11" t="s">
        <v>4918</v>
      </c>
      <c r="D1150" s="11"/>
      <c r="E1150" s="11"/>
      <c r="F1150" s="11" t="s">
        <v>46</v>
      </c>
      <c r="G1150" s="10" t="s">
        <v>163</v>
      </c>
      <c r="H1150" s="41" t="s">
        <v>164</v>
      </c>
      <c r="I1150" s="41">
        <v>0</v>
      </c>
      <c r="J1150" s="10" t="s">
        <v>65</v>
      </c>
      <c r="K1150" s="10" t="s">
        <v>66</v>
      </c>
      <c r="L1150" s="10" t="s">
        <v>67</v>
      </c>
      <c r="M1150" s="13" t="s">
        <v>2577</v>
      </c>
      <c r="N1150" s="10" t="s">
        <v>53</v>
      </c>
      <c r="O1150" s="134"/>
      <c r="P1150" s="15" t="s">
        <v>2577</v>
      </c>
      <c r="Q1150" s="11"/>
      <c r="R1150" s="10"/>
      <c r="S1150" s="10">
        <v>45277855</v>
      </c>
      <c r="T1150" s="10" t="s">
        <v>2022</v>
      </c>
      <c r="U1150" s="10" t="s">
        <v>2594</v>
      </c>
      <c r="V1150" s="10">
        <v>2710193200</v>
      </c>
      <c r="W1150" s="10" t="s">
        <v>604</v>
      </c>
      <c r="X1150" s="10" t="s">
        <v>4915</v>
      </c>
      <c r="Y1150" s="10" t="s">
        <v>604</v>
      </c>
      <c r="Z1150" s="10" t="s">
        <v>604</v>
      </c>
      <c r="AA1150" s="10" t="s">
        <v>4916</v>
      </c>
      <c r="AB1150" s="14" t="s">
        <v>1890</v>
      </c>
    </row>
    <row r="1151" spans="1:28" s="14" customFormat="1" ht="13" x14ac:dyDescent="0.35">
      <c r="A1151" s="10">
        <v>44565803</v>
      </c>
      <c r="B1151" s="10">
        <v>803</v>
      </c>
      <c r="C1151" s="11" t="s">
        <v>4919</v>
      </c>
      <c r="D1151" s="11"/>
      <c r="E1151" s="11"/>
      <c r="F1151" s="11" t="s">
        <v>46</v>
      </c>
      <c r="G1151" s="10" t="s">
        <v>1837</v>
      </c>
      <c r="H1151" s="41" t="s">
        <v>48</v>
      </c>
      <c r="I1151" s="41">
        <v>0</v>
      </c>
      <c r="J1151" s="10" t="s">
        <v>65</v>
      </c>
      <c r="K1151" s="10" t="s">
        <v>66</v>
      </c>
      <c r="L1151" s="10" t="s">
        <v>67</v>
      </c>
      <c r="M1151" s="13" t="s">
        <v>2577</v>
      </c>
      <c r="N1151" s="10" t="s">
        <v>53</v>
      </c>
      <c r="O1151" s="134"/>
      <c r="P1151" s="15" t="s">
        <v>2577</v>
      </c>
      <c r="Q1151" s="11"/>
      <c r="R1151" s="10"/>
      <c r="S1151" s="10">
        <v>45277809</v>
      </c>
      <c r="T1151" s="10" t="s">
        <v>2025</v>
      </c>
      <c r="U1151" s="10" t="s">
        <v>2594</v>
      </c>
      <c r="V1151" s="10">
        <v>2710193200</v>
      </c>
      <c r="W1151" s="10" t="s">
        <v>604</v>
      </c>
      <c r="X1151" s="10" t="s">
        <v>4915</v>
      </c>
      <c r="Y1151" s="10" t="s">
        <v>604</v>
      </c>
      <c r="Z1151" s="10" t="s">
        <v>604</v>
      </c>
      <c r="AA1151" s="10" t="s">
        <v>4916</v>
      </c>
      <c r="AB1151" s="14" t="s">
        <v>1890</v>
      </c>
    </row>
    <row r="1152" spans="1:28" s="14" customFormat="1" ht="13" x14ac:dyDescent="0.35">
      <c r="A1152" s="10">
        <v>43144860</v>
      </c>
      <c r="B1152" s="10">
        <v>860</v>
      </c>
      <c r="C1152" s="11" t="s">
        <v>4920</v>
      </c>
      <c r="D1152" s="11"/>
      <c r="E1152" s="11"/>
      <c r="F1152" s="11" t="s">
        <v>46</v>
      </c>
      <c r="G1152" s="10" t="s">
        <v>163</v>
      </c>
      <c r="H1152" s="41" t="s">
        <v>164</v>
      </c>
      <c r="I1152" s="41">
        <v>0</v>
      </c>
      <c r="J1152" s="10" t="s">
        <v>65</v>
      </c>
      <c r="K1152" s="10" t="s">
        <v>51</v>
      </c>
      <c r="L1152" s="10" t="s">
        <v>67</v>
      </c>
      <c r="M1152" s="13" t="s">
        <v>2577</v>
      </c>
      <c r="N1152" s="10" t="s">
        <v>53</v>
      </c>
      <c r="O1152" s="134"/>
      <c r="P1152" s="15" t="s">
        <v>2577</v>
      </c>
      <c r="Q1152" s="11"/>
      <c r="R1152" s="10"/>
      <c r="S1152" s="10" t="s">
        <v>536</v>
      </c>
      <c r="T1152" s="10" t="s">
        <v>536</v>
      </c>
      <c r="U1152" s="10" t="s">
        <v>2580</v>
      </c>
      <c r="V1152" s="10" t="s">
        <v>604</v>
      </c>
      <c r="W1152" s="10" t="s">
        <v>2582</v>
      </c>
      <c r="X1152" s="10" t="s">
        <v>604</v>
      </c>
      <c r="Y1152" s="10" t="s">
        <v>604</v>
      </c>
      <c r="Z1152" s="10" t="s">
        <v>604</v>
      </c>
      <c r="AA1152" s="10" t="s">
        <v>2581</v>
      </c>
      <c r="AB1152" s="14" t="s">
        <v>1890</v>
      </c>
    </row>
    <row r="1153" spans="1:28" s="14" customFormat="1" ht="13" x14ac:dyDescent="0.35">
      <c r="A1153" s="10">
        <v>44602855</v>
      </c>
      <c r="B1153" s="10">
        <v>855</v>
      </c>
      <c r="C1153" s="11" t="s">
        <v>4921</v>
      </c>
      <c r="D1153" s="11"/>
      <c r="E1153" s="11"/>
      <c r="F1153" s="11" t="s">
        <v>46</v>
      </c>
      <c r="G1153" s="10" t="s">
        <v>163</v>
      </c>
      <c r="H1153" s="41" t="s">
        <v>164</v>
      </c>
      <c r="I1153" s="41">
        <v>0</v>
      </c>
      <c r="J1153" s="10" t="s">
        <v>65</v>
      </c>
      <c r="K1153" s="10" t="s">
        <v>66</v>
      </c>
      <c r="L1153" s="10" t="s">
        <v>67</v>
      </c>
      <c r="M1153" s="13" t="s">
        <v>2577</v>
      </c>
      <c r="N1153" s="10" t="s">
        <v>53</v>
      </c>
      <c r="O1153" s="134"/>
      <c r="P1153" s="15" t="s">
        <v>2577</v>
      </c>
      <c r="Q1153" s="11"/>
      <c r="R1153" s="10"/>
      <c r="S1153" s="10">
        <v>45279855</v>
      </c>
      <c r="T1153" s="10" t="s">
        <v>2064</v>
      </c>
      <c r="U1153" s="10" t="s">
        <v>2594</v>
      </c>
      <c r="V1153" s="10">
        <v>2710193200</v>
      </c>
      <c r="W1153" s="10" t="s">
        <v>604</v>
      </c>
      <c r="X1153" s="10" t="s">
        <v>4922</v>
      </c>
      <c r="Y1153" s="10" t="s">
        <v>604</v>
      </c>
      <c r="Z1153" s="10" t="s">
        <v>604</v>
      </c>
      <c r="AA1153" s="10" t="s">
        <v>4923</v>
      </c>
      <c r="AB1153" s="14" t="s">
        <v>1890</v>
      </c>
    </row>
    <row r="1154" spans="1:28" s="14" customFormat="1" ht="13" x14ac:dyDescent="0.35">
      <c r="A1154" s="10">
        <v>44602803</v>
      </c>
      <c r="B1154" s="10">
        <v>803</v>
      </c>
      <c r="C1154" s="11" t="s">
        <v>4924</v>
      </c>
      <c r="D1154" s="11"/>
      <c r="E1154" s="11"/>
      <c r="F1154" s="11" t="s">
        <v>46</v>
      </c>
      <c r="G1154" s="10" t="s">
        <v>1837</v>
      </c>
      <c r="H1154" s="41" t="s">
        <v>48</v>
      </c>
      <c r="I1154" s="41">
        <v>0</v>
      </c>
      <c r="J1154" s="10" t="s">
        <v>65</v>
      </c>
      <c r="K1154" s="10" t="s">
        <v>66</v>
      </c>
      <c r="L1154" s="10" t="s">
        <v>67</v>
      </c>
      <c r="M1154" s="13" t="s">
        <v>2577</v>
      </c>
      <c r="N1154" s="10" t="s">
        <v>53</v>
      </c>
      <c r="O1154" s="134"/>
      <c r="P1154" s="15" t="s">
        <v>2577</v>
      </c>
      <c r="Q1154" s="11"/>
      <c r="R1154" s="10"/>
      <c r="S1154" s="10">
        <v>45279809</v>
      </c>
      <c r="T1154" s="10" t="s">
        <v>2068</v>
      </c>
      <c r="U1154" s="10" t="s">
        <v>2594</v>
      </c>
      <c r="V1154" s="10">
        <v>2710193200</v>
      </c>
      <c r="W1154" s="10" t="s">
        <v>604</v>
      </c>
      <c r="X1154" s="10" t="s">
        <v>4922</v>
      </c>
      <c r="Y1154" s="10" t="s">
        <v>604</v>
      </c>
      <c r="Z1154" s="10" t="s">
        <v>604</v>
      </c>
      <c r="AA1154" s="10" t="s">
        <v>4923</v>
      </c>
      <c r="AB1154" s="14" t="s">
        <v>1890</v>
      </c>
    </row>
    <row r="1155" spans="1:28" s="14" customFormat="1" ht="13" x14ac:dyDescent="0.35">
      <c r="A1155" s="10">
        <v>41058860</v>
      </c>
      <c r="B1155" s="10">
        <v>860</v>
      </c>
      <c r="C1155" s="11" t="s">
        <v>4925</v>
      </c>
      <c r="D1155" s="11"/>
      <c r="E1155" s="11"/>
      <c r="F1155" s="11" t="s">
        <v>46</v>
      </c>
      <c r="G1155" s="10" t="s">
        <v>163</v>
      </c>
      <c r="H1155" s="41" t="s">
        <v>164</v>
      </c>
      <c r="I1155" s="41">
        <v>0</v>
      </c>
      <c r="J1155" s="10" t="s">
        <v>65</v>
      </c>
      <c r="K1155" s="10" t="s">
        <v>51</v>
      </c>
      <c r="L1155" s="10" t="s">
        <v>67</v>
      </c>
      <c r="M1155" s="13" t="s">
        <v>2577</v>
      </c>
      <c r="N1155" s="10" t="s">
        <v>53</v>
      </c>
      <c r="O1155" s="134"/>
      <c r="P1155" s="15" t="s">
        <v>2577</v>
      </c>
      <c r="Q1155" s="11"/>
      <c r="R1155" s="10"/>
      <c r="S1155" s="10">
        <v>45260860</v>
      </c>
      <c r="T1155" s="10" t="s">
        <v>2166</v>
      </c>
      <c r="U1155" s="10" t="s">
        <v>2594</v>
      </c>
      <c r="V1155" s="10">
        <v>3403190000</v>
      </c>
      <c r="W1155" s="10" t="s">
        <v>2582</v>
      </c>
      <c r="X1155" s="10" t="s">
        <v>4926</v>
      </c>
      <c r="Y1155" s="10" t="s">
        <v>604</v>
      </c>
      <c r="Z1155" s="10" t="s">
        <v>604</v>
      </c>
      <c r="AA1155" s="10" t="s">
        <v>4927</v>
      </c>
      <c r="AB1155" s="14" t="s">
        <v>1890</v>
      </c>
    </row>
    <row r="1156" spans="1:28" s="14" customFormat="1" ht="13" x14ac:dyDescent="0.35">
      <c r="A1156" s="10">
        <v>44901803</v>
      </c>
      <c r="B1156" s="10">
        <v>803</v>
      </c>
      <c r="C1156" s="11" t="s">
        <v>4928</v>
      </c>
      <c r="D1156" s="11"/>
      <c r="E1156" s="11"/>
      <c r="F1156" s="11" t="s">
        <v>46</v>
      </c>
      <c r="G1156" s="10" t="s">
        <v>1837</v>
      </c>
      <c r="H1156" s="41" t="s">
        <v>48</v>
      </c>
      <c r="I1156" s="41">
        <v>0</v>
      </c>
      <c r="J1156" s="10" t="s">
        <v>65</v>
      </c>
      <c r="K1156" s="10" t="s">
        <v>604</v>
      </c>
      <c r="L1156" s="10" t="s">
        <v>67</v>
      </c>
      <c r="M1156" s="13" t="s">
        <v>2577</v>
      </c>
      <c r="N1156" s="10" t="s">
        <v>53</v>
      </c>
      <c r="O1156" s="134"/>
      <c r="P1156" s="15" t="s">
        <v>2577</v>
      </c>
      <c r="Q1156" s="11"/>
      <c r="R1156" s="10"/>
      <c r="S1156" s="10" t="s">
        <v>536</v>
      </c>
      <c r="T1156" s="10" t="s">
        <v>536</v>
      </c>
      <c r="U1156" s="10" t="s">
        <v>2580</v>
      </c>
      <c r="V1156" s="10" t="s">
        <v>604</v>
      </c>
      <c r="W1156" s="10" t="s">
        <v>604</v>
      </c>
      <c r="X1156" s="10" t="s">
        <v>604</v>
      </c>
      <c r="Y1156" s="10" t="s">
        <v>604</v>
      </c>
      <c r="Z1156" s="10" t="s">
        <v>604</v>
      </c>
      <c r="AA1156" s="10" t="s">
        <v>2581</v>
      </c>
      <c r="AB1156" s="14" t="s">
        <v>1890</v>
      </c>
    </row>
    <row r="1157" spans="1:28" s="14" customFormat="1" ht="13" x14ac:dyDescent="0.35">
      <c r="A1157" s="10">
        <v>44580801</v>
      </c>
      <c r="B1157" s="10">
        <v>801</v>
      </c>
      <c r="C1157" s="11" t="s">
        <v>4929</v>
      </c>
      <c r="D1157" s="11"/>
      <c r="E1157" s="11"/>
      <c r="F1157" s="11" t="s">
        <v>46</v>
      </c>
      <c r="G1157" s="10" t="s">
        <v>79</v>
      </c>
      <c r="H1157" s="41" t="s">
        <v>79</v>
      </c>
      <c r="I1157" s="41">
        <v>0</v>
      </c>
      <c r="J1157" s="10" t="s">
        <v>65</v>
      </c>
      <c r="K1157" s="10" t="s">
        <v>66</v>
      </c>
      <c r="L1157" s="10" t="s">
        <v>52</v>
      </c>
      <c r="M1157" s="13" t="s">
        <v>2577</v>
      </c>
      <c r="N1157" s="10" t="s">
        <v>53</v>
      </c>
      <c r="O1157" s="134"/>
      <c r="P1157" s="15" t="s">
        <v>2577</v>
      </c>
      <c r="Q1157" s="11"/>
      <c r="R1157" s="10"/>
      <c r="S1157" s="10" t="s">
        <v>536</v>
      </c>
      <c r="T1157" s="10" t="s">
        <v>536</v>
      </c>
      <c r="U1157" s="10" t="s">
        <v>2580</v>
      </c>
      <c r="V1157" s="10">
        <v>2710193200</v>
      </c>
      <c r="W1157" s="10" t="s">
        <v>44</v>
      </c>
      <c r="X1157" s="10" t="s">
        <v>4930</v>
      </c>
      <c r="Y1157" s="10" t="s">
        <v>391</v>
      </c>
      <c r="Z1157" s="10" t="s">
        <v>392</v>
      </c>
      <c r="AA1157" s="10" t="s">
        <v>4931</v>
      </c>
      <c r="AB1157" s="14" t="s">
        <v>1890</v>
      </c>
    </row>
    <row r="1158" spans="1:28" s="14" customFormat="1" ht="13" x14ac:dyDescent="0.35">
      <c r="A1158" s="10">
        <v>44580803</v>
      </c>
      <c r="B1158" s="10">
        <v>803</v>
      </c>
      <c r="C1158" s="11" t="s">
        <v>4932</v>
      </c>
      <c r="D1158" s="11"/>
      <c r="E1158" s="11"/>
      <c r="F1158" s="11" t="s">
        <v>46</v>
      </c>
      <c r="G1158" s="10" t="s">
        <v>1837</v>
      </c>
      <c r="H1158" s="41" t="s">
        <v>48</v>
      </c>
      <c r="I1158" s="41">
        <v>0</v>
      </c>
      <c r="J1158" s="10" t="s">
        <v>65</v>
      </c>
      <c r="K1158" s="10" t="s">
        <v>66</v>
      </c>
      <c r="L1158" s="10" t="s">
        <v>67</v>
      </c>
      <c r="M1158" s="13" t="s">
        <v>2577</v>
      </c>
      <c r="N1158" s="10" t="s">
        <v>53</v>
      </c>
      <c r="O1158" s="134"/>
      <c r="P1158" s="15" t="s">
        <v>2577</v>
      </c>
      <c r="Q1158" s="11"/>
      <c r="R1158" s="10"/>
      <c r="S1158" s="10" t="s">
        <v>536</v>
      </c>
      <c r="T1158" s="10" t="s">
        <v>536</v>
      </c>
      <c r="U1158" s="10" t="s">
        <v>2580</v>
      </c>
      <c r="V1158" s="10" t="s">
        <v>604</v>
      </c>
      <c r="W1158" s="10" t="s">
        <v>604</v>
      </c>
      <c r="X1158" s="10" t="s">
        <v>604</v>
      </c>
      <c r="Y1158" s="10" t="s">
        <v>604</v>
      </c>
      <c r="Z1158" s="10" t="s">
        <v>604</v>
      </c>
      <c r="AA1158" s="10" t="s">
        <v>2581</v>
      </c>
      <c r="AB1158" s="14" t="s">
        <v>1890</v>
      </c>
    </row>
    <row r="1159" spans="1:28" s="14" customFormat="1" ht="13" x14ac:dyDescent="0.35">
      <c r="A1159" s="10">
        <v>45281966</v>
      </c>
      <c r="B1159" s="10">
        <v>966</v>
      </c>
      <c r="C1159" s="11" t="s">
        <v>4061</v>
      </c>
      <c r="D1159" s="11"/>
      <c r="E1159" s="11"/>
      <c r="F1159" s="11" t="s">
        <v>46</v>
      </c>
      <c r="G1159" s="10" t="s">
        <v>151</v>
      </c>
      <c r="H1159" s="41" t="s">
        <v>86</v>
      </c>
      <c r="I1159" s="41">
        <v>0</v>
      </c>
      <c r="J1159" s="10" t="s">
        <v>65</v>
      </c>
      <c r="K1159" s="10" t="s">
        <v>66</v>
      </c>
      <c r="L1159" s="10" t="s">
        <v>52</v>
      </c>
      <c r="M1159" s="13" t="s">
        <v>2577</v>
      </c>
      <c r="N1159" s="10" t="s">
        <v>53</v>
      </c>
      <c r="O1159" s="134"/>
      <c r="P1159" s="15" t="s">
        <v>2577</v>
      </c>
      <c r="Q1159" s="11"/>
      <c r="R1159" s="10"/>
      <c r="S1159" s="10">
        <v>45281967</v>
      </c>
      <c r="T1159" s="10" t="s">
        <v>4933</v>
      </c>
      <c r="U1159" s="10" t="s">
        <v>2594</v>
      </c>
      <c r="V1159" s="10">
        <v>2710193200</v>
      </c>
      <c r="W1159" s="10" t="s">
        <v>604</v>
      </c>
      <c r="X1159" s="10" t="s">
        <v>4934</v>
      </c>
      <c r="Y1159" s="10" t="s">
        <v>87</v>
      </c>
      <c r="Z1159" s="10" t="s">
        <v>88</v>
      </c>
      <c r="AA1159" s="10" t="s">
        <v>2102</v>
      </c>
      <c r="AB1159" s="14" t="s">
        <v>1890</v>
      </c>
    </row>
    <row r="1160" spans="1:28" s="14" customFormat="1" ht="13" x14ac:dyDescent="0.35">
      <c r="A1160" s="10">
        <v>45282966</v>
      </c>
      <c r="B1160" s="10">
        <v>966</v>
      </c>
      <c r="C1160" s="11" t="s">
        <v>4069</v>
      </c>
      <c r="D1160" s="11"/>
      <c r="E1160" s="11"/>
      <c r="F1160" s="11" t="s">
        <v>46</v>
      </c>
      <c r="G1160" s="10" t="s">
        <v>151</v>
      </c>
      <c r="H1160" s="41" t="s">
        <v>86</v>
      </c>
      <c r="I1160" s="41">
        <v>0</v>
      </c>
      <c r="J1160" s="10" t="s">
        <v>65</v>
      </c>
      <c r="K1160" s="10" t="s">
        <v>66</v>
      </c>
      <c r="L1160" s="10" t="s">
        <v>67</v>
      </c>
      <c r="M1160" s="13" t="s">
        <v>2577</v>
      </c>
      <c r="N1160" s="10" t="s">
        <v>53</v>
      </c>
      <c r="O1160" s="134"/>
      <c r="P1160" s="15" t="s">
        <v>2577</v>
      </c>
      <c r="Q1160" s="11"/>
      <c r="R1160" s="10"/>
      <c r="S1160" s="10">
        <v>45282967</v>
      </c>
      <c r="T1160" s="10" t="s">
        <v>2114</v>
      </c>
      <c r="U1160" s="10" t="s">
        <v>2594</v>
      </c>
      <c r="V1160" s="10">
        <v>2710193200</v>
      </c>
      <c r="W1160" s="10" t="s">
        <v>604</v>
      </c>
      <c r="X1160" s="10" t="s">
        <v>4935</v>
      </c>
      <c r="Y1160" s="10" t="s">
        <v>604</v>
      </c>
      <c r="Z1160" s="10" t="s">
        <v>604</v>
      </c>
      <c r="AA1160" s="10" t="s">
        <v>4936</v>
      </c>
      <c r="AB1160" s="14" t="s">
        <v>1890</v>
      </c>
    </row>
    <row r="1161" spans="1:28" s="14" customFormat="1" ht="13" x14ac:dyDescent="0.35">
      <c r="A1161" s="10">
        <v>45294966</v>
      </c>
      <c r="B1161" s="10">
        <v>966</v>
      </c>
      <c r="C1161" s="11" t="s">
        <v>4075</v>
      </c>
      <c r="D1161" s="11"/>
      <c r="E1161" s="11"/>
      <c r="F1161" s="11" t="s">
        <v>46</v>
      </c>
      <c r="G1161" s="10" t="s">
        <v>151</v>
      </c>
      <c r="H1161" s="41" t="s">
        <v>86</v>
      </c>
      <c r="I1161" s="41">
        <v>0</v>
      </c>
      <c r="J1161" s="10" t="s">
        <v>65</v>
      </c>
      <c r="K1161" s="10" t="s">
        <v>66</v>
      </c>
      <c r="L1161" s="10" t="s">
        <v>52</v>
      </c>
      <c r="M1161" s="13" t="s">
        <v>2577</v>
      </c>
      <c r="N1161" s="10" t="s">
        <v>53</v>
      </c>
      <c r="O1161" s="134"/>
      <c r="P1161" s="15" t="s">
        <v>2577</v>
      </c>
      <c r="Q1161" s="11"/>
      <c r="R1161" s="10"/>
      <c r="S1161" s="10">
        <v>45294967</v>
      </c>
      <c r="T1161" s="10" t="s">
        <v>2122</v>
      </c>
      <c r="U1161" s="10" t="s">
        <v>2594</v>
      </c>
      <c r="V1161" s="10">
        <v>2710193200</v>
      </c>
      <c r="W1161" s="10" t="s">
        <v>604</v>
      </c>
      <c r="X1161" s="10" t="s">
        <v>2124</v>
      </c>
      <c r="Y1161" s="10" t="s">
        <v>87</v>
      </c>
      <c r="Z1161" s="10" t="s">
        <v>88</v>
      </c>
      <c r="AA1161" s="10" t="s">
        <v>2125</v>
      </c>
      <c r="AB1161" s="14" t="s">
        <v>1890</v>
      </c>
    </row>
    <row r="1162" spans="1:28" s="14" customFormat="1" ht="13" x14ac:dyDescent="0.35">
      <c r="A1162" s="10">
        <v>45295966</v>
      </c>
      <c r="B1162" s="10">
        <v>966</v>
      </c>
      <c r="C1162" s="11" t="s">
        <v>4083</v>
      </c>
      <c r="D1162" s="11"/>
      <c r="E1162" s="11"/>
      <c r="F1162" s="11" t="s">
        <v>46</v>
      </c>
      <c r="G1162" s="10" t="s">
        <v>151</v>
      </c>
      <c r="H1162" s="41" t="s">
        <v>86</v>
      </c>
      <c r="I1162" s="41">
        <v>0</v>
      </c>
      <c r="J1162" s="10" t="s">
        <v>65</v>
      </c>
      <c r="K1162" s="10" t="s">
        <v>66</v>
      </c>
      <c r="L1162" s="10" t="s">
        <v>52</v>
      </c>
      <c r="M1162" s="13" t="s">
        <v>2577</v>
      </c>
      <c r="N1162" s="10" t="s">
        <v>53</v>
      </c>
      <c r="O1162" s="134"/>
      <c r="P1162" s="15" t="s">
        <v>2577</v>
      </c>
      <c r="Q1162" s="11"/>
      <c r="R1162" s="10"/>
      <c r="S1162" s="10">
        <v>45295967</v>
      </c>
      <c r="T1162" s="10" t="s">
        <v>2128</v>
      </c>
      <c r="U1162" s="10" t="s">
        <v>2594</v>
      </c>
      <c r="V1162" s="10">
        <v>2710193200</v>
      </c>
      <c r="W1162" s="10" t="s">
        <v>604</v>
      </c>
      <c r="X1162" s="10" t="s">
        <v>2130</v>
      </c>
      <c r="Y1162" s="10" t="s">
        <v>87</v>
      </c>
      <c r="Z1162" s="10" t="s">
        <v>88</v>
      </c>
      <c r="AA1162" s="10" t="s">
        <v>2131</v>
      </c>
      <c r="AB1162" s="14" t="s">
        <v>1890</v>
      </c>
    </row>
    <row r="1163" spans="1:28" s="14" customFormat="1" ht="13" x14ac:dyDescent="0.35">
      <c r="A1163" s="10">
        <v>45283966</v>
      </c>
      <c r="B1163" s="10">
        <v>966</v>
      </c>
      <c r="C1163" s="11" t="s">
        <v>4937</v>
      </c>
      <c r="D1163" s="11"/>
      <c r="E1163" s="11"/>
      <c r="F1163" s="11" t="s">
        <v>46</v>
      </c>
      <c r="G1163" s="10" t="s">
        <v>151</v>
      </c>
      <c r="H1163" s="41" t="s">
        <v>86</v>
      </c>
      <c r="I1163" s="41">
        <v>0</v>
      </c>
      <c r="J1163" s="10" t="s">
        <v>65</v>
      </c>
      <c r="K1163" s="10" t="s">
        <v>66</v>
      </c>
      <c r="L1163" s="10" t="s">
        <v>52</v>
      </c>
      <c r="M1163" s="13" t="s">
        <v>2577</v>
      </c>
      <c r="N1163" s="10" t="s">
        <v>53</v>
      </c>
      <c r="O1163" s="134"/>
      <c r="P1163" s="15" t="s">
        <v>2577</v>
      </c>
      <c r="Q1163" s="11"/>
      <c r="R1163" s="10"/>
      <c r="S1163" s="10">
        <v>45283967</v>
      </c>
      <c r="T1163" s="10" t="s">
        <v>2139</v>
      </c>
      <c r="U1163" s="10" t="s">
        <v>2594</v>
      </c>
      <c r="V1163" s="10">
        <v>2710193200</v>
      </c>
      <c r="W1163" s="10" t="s">
        <v>604</v>
      </c>
      <c r="X1163" s="10" t="s">
        <v>4938</v>
      </c>
      <c r="Y1163" s="10" t="s">
        <v>87</v>
      </c>
      <c r="Z1163" s="10" t="s">
        <v>88</v>
      </c>
      <c r="AA1163" s="10" t="s">
        <v>2141</v>
      </c>
      <c r="AB1163" s="14" t="s">
        <v>1890</v>
      </c>
    </row>
    <row r="1164" spans="1:28" s="14" customFormat="1" ht="13" x14ac:dyDescent="0.35">
      <c r="A1164" s="10">
        <v>43627855</v>
      </c>
      <c r="B1164" s="10">
        <v>855</v>
      </c>
      <c r="C1164" s="11" t="s">
        <v>4939</v>
      </c>
      <c r="D1164" s="11"/>
      <c r="E1164" s="11"/>
      <c r="F1164" s="11" t="s">
        <v>46</v>
      </c>
      <c r="G1164" s="10" t="s">
        <v>163</v>
      </c>
      <c r="H1164" s="41" t="s">
        <v>164</v>
      </c>
      <c r="I1164" s="41">
        <v>0</v>
      </c>
      <c r="J1164" s="10" t="s">
        <v>65</v>
      </c>
      <c r="K1164" s="10" t="s">
        <v>66</v>
      </c>
      <c r="L1164" s="10" t="s">
        <v>67</v>
      </c>
      <c r="M1164" s="13" t="s">
        <v>2577</v>
      </c>
      <c r="N1164" s="10" t="s">
        <v>53</v>
      </c>
      <c r="O1164" s="134"/>
      <c r="P1164" s="15" t="s">
        <v>2577</v>
      </c>
      <c r="Q1164" s="11"/>
      <c r="R1164" s="10"/>
      <c r="S1164" s="10" t="s">
        <v>536</v>
      </c>
      <c r="T1164" s="10" t="s">
        <v>536</v>
      </c>
      <c r="U1164" s="10" t="s">
        <v>2580</v>
      </c>
      <c r="V1164" s="10" t="s">
        <v>604</v>
      </c>
      <c r="W1164" s="10" t="s">
        <v>604</v>
      </c>
      <c r="X1164" s="10" t="s">
        <v>604</v>
      </c>
      <c r="Y1164" s="10" t="s">
        <v>604</v>
      </c>
      <c r="Z1164" s="10" t="s">
        <v>604</v>
      </c>
      <c r="AA1164" s="10" t="s">
        <v>2581</v>
      </c>
      <c r="AB1164" s="14" t="s">
        <v>1890</v>
      </c>
    </row>
    <row r="1165" spans="1:28" s="14" customFormat="1" ht="13" x14ac:dyDescent="0.35">
      <c r="A1165" s="10">
        <v>43627803</v>
      </c>
      <c r="B1165" s="10">
        <v>803</v>
      </c>
      <c r="C1165" s="11" t="s">
        <v>4940</v>
      </c>
      <c r="D1165" s="11"/>
      <c r="E1165" s="11"/>
      <c r="F1165" s="11" t="s">
        <v>46</v>
      </c>
      <c r="G1165" s="10" t="s">
        <v>1837</v>
      </c>
      <c r="H1165" s="41" t="s">
        <v>48</v>
      </c>
      <c r="I1165" s="41">
        <v>0</v>
      </c>
      <c r="J1165" s="10" t="s">
        <v>65</v>
      </c>
      <c r="K1165" s="10" t="s">
        <v>66</v>
      </c>
      <c r="L1165" s="10" t="s">
        <v>67</v>
      </c>
      <c r="M1165" s="13" t="s">
        <v>2577</v>
      </c>
      <c r="N1165" s="10" t="s">
        <v>53</v>
      </c>
      <c r="O1165" s="134"/>
      <c r="P1165" s="15" t="s">
        <v>2577</v>
      </c>
      <c r="Q1165" s="11"/>
      <c r="R1165" s="10"/>
      <c r="S1165" s="10" t="s">
        <v>536</v>
      </c>
      <c r="T1165" s="10" t="s">
        <v>536</v>
      </c>
      <c r="U1165" s="10" t="s">
        <v>2580</v>
      </c>
      <c r="V1165" s="10">
        <v>2710193200</v>
      </c>
      <c r="W1165" s="10" t="s">
        <v>604</v>
      </c>
      <c r="X1165" s="10" t="s">
        <v>604</v>
      </c>
      <c r="Y1165" s="10" t="s">
        <v>604</v>
      </c>
      <c r="Z1165" s="10" t="s">
        <v>604</v>
      </c>
      <c r="AA1165" s="10" t="s">
        <v>2581</v>
      </c>
      <c r="AB1165" s="14" t="s">
        <v>1890</v>
      </c>
    </row>
    <row r="1166" spans="1:28" s="14" customFormat="1" ht="13" x14ac:dyDescent="0.35">
      <c r="A1166" s="10">
        <v>52511807</v>
      </c>
      <c r="B1166" s="10">
        <v>807</v>
      </c>
      <c r="C1166" s="11" t="s">
        <v>4941</v>
      </c>
      <c r="D1166" s="11"/>
      <c r="E1166" s="11"/>
      <c r="F1166" s="11" t="s">
        <v>46</v>
      </c>
      <c r="G1166" s="10" t="s">
        <v>669</v>
      </c>
      <c r="H1166" s="41" t="s">
        <v>140</v>
      </c>
      <c r="I1166" s="41"/>
      <c r="J1166" s="10"/>
      <c r="K1166" s="10" t="s">
        <v>51</v>
      </c>
      <c r="L1166" s="10" t="s">
        <v>67</v>
      </c>
      <c r="M1166" s="13" t="s">
        <v>2577</v>
      </c>
      <c r="N1166" s="10" t="s">
        <v>604</v>
      </c>
      <c r="O1166" s="134"/>
      <c r="P1166" s="15" t="s">
        <v>2577</v>
      </c>
      <c r="Q1166" s="11"/>
      <c r="R1166" s="10"/>
      <c r="S1166" s="10">
        <v>52878807</v>
      </c>
      <c r="T1166" s="10" t="s">
        <v>600</v>
      </c>
      <c r="U1166" s="10" t="s">
        <v>2594</v>
      </c>
      <c r="V1166" s="10">
        <v>2710199900</v>
      </c>
      <c r="W1166" s="10" t="s">
        <v>2582</v>
      </c>
      <c r="X1166" s="10" t="s">
        <v>4942</v>
      </c>
      <c r="Y1166" s="10" t="s">
        <v>604</v>
      </c>
      <c r="Z1166" s="10" t="s">
        <v>604</v>
      </c>
      <c r="AA1166" s="10" t="s">
        <v>4943</v>
      </c>
    </row>
    <row r="1167" spans="1:28" s="14" customFormat="1" ht="13" x14ac:dyDescent="0.35">
      <c r="A1167" s="10">
        <v>52555816</v>
      </c>
      <c r="B1167" s="10">
        <v>816</v>
      </c>
      <c r="C1167" s="11" t="s">
        <v>4944</v>
      </c>
      <c r="D1167" s="11"/>
      <c r="E1167" s="11"/>
      <c r="F1167" s="11" t="s">
        <v>46</v>
      </c>
      <c r="G1167" s="10" t="s">
        <v>3295</v>
      </c>
      <c r="H1167" s="41" t="s">
        <v>140</v>
      </c>
      <c r="I1167" s="41"/>
      <c r="J1167" s="10"/>
      <c r="K1167" s="10" t="s">
        <v>51</v>
      </c>
      <c r="L1167" s="10" t="s">
        <v>67</v>
      </c>
      <c r="M1167" s="13" t="s">
        <v>2577</v>
      </c>
      <c r="N1167" s="10" t="s">
        <v>53</v>
      </c>
      <c r="O1167" s="134"/>
      <c r="P1167" s="15" t="s">
        <v>2577</v>
      </c>
      <c r="Q1167" s="11"/>
      <c r="R1167" s="10"/>
      <c r="S1167" s="10">
        <v>52877816</v>
      </c>
      <c r="T1167" s="10" t="s">
        <v>594</v>
      </c>
      <c r="U1167" s="10" t="s">
        <v>2594</v>
      </c>
      <c r="V1167" s="10">
        <v>2710199900</v>
      </c>
      <c r="W1167" s="10" t="s">
        <v>2582</v>
      </c>
      <c r="X1167" s="10" t="s">
        <v>4945</v>
      </c>
      <c r="Y1167" s="10" t="s">
        <v>604</v>
      </c>
      <c r="Z1167" s="10" t="s">
        <v>604</v>
      </c>
      <c r="AA1167" s="10" t="s">
        <v>4946</v>
      </c>
    </row>
    <row r="1168" spans="1:28" s="14" customFormat="1" ht="13" x14ac:dyDescent="0.35">
      <c r="A1168" s="10">
        <v>52526816</v>
      </c>
      <c r="B1168" s="10">
        <v>816</v>
      </c>
      <c r="C1168" s="11" t="s">
        <v>4947</v>
      </c>
      <c r="D1168" s="11"/>
      <c r="E1168" s="11"/>
      <c r="F1168" s="11" t="s">
        <v>46</v>
      </c>
      <c r="G1168" s="10" t="s">
        <v>3295</v>
      </c>
      <c r="H1168" s="41" t="s">
        <v>140</v>
      </c>
      <c r="I1168" s="41"/>
      <c r="J1168" s="10"/>
      <c r="K1168" s="10" t="s">
        <v>51</v>
      </c>
      <c r="L1168" s="10" t="s">
        <v>67</v>
      </c>
      <c r="M1168" s="13" t="s">
        <v>2577</v>
      </c>
      <c r="N1168" s="10" t="s">
        <v>53</v>
      </c>
      <c r="O1168" s="134"/>
      <c r="P1168" s="15" t="s">
        <v>2577</v>
      </c>
      <c r="Q1168" s="11"/>
      <c r="R1168" s="10"/>
      <c r="S1168" s="10">
        <v>52876816</v>
      </c>
      <c r="T1168" s="10" t="s">
        <v>590</v>
      </c>
      <c r="U1168" s="10" t="s">
        <v>2594</v>
      </c>
      <c r="V1168" s="10">
        <v>2710199900</v>
      </c>
      <c r="W1168" s="10" t="s">
        <v>2582</v>
      </c>
      <c r="X1168" s="10" t="s">
        <v>4948</v>
      </c>
      <c r="Y1168" s="10" t="s">
        <v>604</v>
      </c>
      <c r="Z1168" s="10" t="s">
        <v>604</v>
      </c>
      <c r="AA1168" s="10" t="s">
        <v>4949</v>
      </c>
    </row>
    <row r="1169" spans="1:28" s="14" customFormat="1" ht="13" x14ac:dyDescent="0.35">
      <c r="A1169" s="10">
        <v>52526807</v>
      </c>
      <c r="B1169" s="10">
        <v>807</v>
      </c>
      <c r="C1169" s="11" t="s">
        <v>4950</v>
      </c>
      <c r="D1169" s="11"/>
      <c r="E1169" s="11"/>
      <c r="F1169" s="11" t="s">
        <v>46</v>
      </c>
      <c r="G1169" s="10" t="s">
        <v>669</v>
      </c>
      <c r="H1169" s="41" t="s">
        <v>140</v>
      </c>
      <c r="I1169" s="41"/>
      <c r="J1169" s="10"/>
      <c r="K1169" s="10" t="s">
        <v>51</v>
      </c>
      <c r="L1169" s="10" t="s">
        <v>67</v>
      </c>
      <c r="M1169" s="13" t="s">
        <v>2577</v>
      </c>
      <c r="N1169" s="10" t="s">
        <v>604</v>
      </c>
      <c r="O1169" s="134"/>
      <c r="P1169" s="15" t="s">
        <v>2577</v>
      </c>
      <c r="Q1169" s="11"/>
      <c r="R1169" s="10"/>
      <c r="S1169" s="10" t="s">
        <v>536</v>
      </c>
      <c r="T1169" s="10" t="s">
        <v>536</v>
      </c>
      <c r="U1169" s="10" t="s">
        <v>2580</v>
      </c>
      <c r="V1169" s="10" t="s">
        <v>604</v>
      </c>
      <c r="W1169" s="10" t="s">
        <v>2582</v>
      </c>
      <c r="X1169" s="10" t="s">
        <v>604</v>
      </c>
      <c r="Y1169" s="10" t="s">
        <v>604</v>
      </c>
      <c r="Z1169" s="10" t="s">
        <v>604</v>
      </c>
      <c r="AA1169" s="10" t="s">
        <v>2581</v>
      </c>
    </row>
    <row r="1170" spans="1:28" s="14" customFormat="1" ht="13" x14ac:dyDescent="0.35">
      <c r="A1170" s="10">
        <v>45849860</v>
      </c>
      <c r="B1170" s="10">
        <v>860</v>
      </c>
      <c r="C1170" s="11" t="s">
        <v>4951</v>
      </c>
      <c r="D1170" s="11"/>
      <c r="E1170" s="11"/>
      <c r="F1170" s="11" t="s">
        <v>46</v>
      </c>
      <c r="G1170" s="10" t="s">
        <v>163</v>
      </c>
      <c r="H1170" s="41" t="s">
        <v>164</v>
      </c>
      <c r="I1170" s="41"/>
      <c r="J1170" s="10"/>
      <c r="K1170" s="10" t="s">
        <v>51</v>
      </c>
      <c r="L1170" s="10" t="s">
        <v>67</v>
      </c>
      <c r="M1170" s="13" t="s">
        <v>2577</v>
      </c>
      <c r="N1170" s="10" t="s">
        <v>53</v>
      </c>
      <c r="O1170" s="134"/>
      <c r="P1170" s="15" t="s">
        <v>2577</v>
      </c>
      <c r="Q1170" s="11"/>
      <c r="R1170" s="10"/>
      <c r="S1170" s="10" t="s">
        <v>536</v>
      </c>
      <c r="T1170" s="10" t="s">
        <v>536</v>
      </c>
      <c r="U1170" s="10" t="s">
        <v>2580</v>
      </c>
      <c r="V1170" s="10">
        <v>2710193200</v>
      </c>
      <c r="W1170" s="10" t="s">
        <v>2582</v>
      </c>
      <c r="X1170" s="10" t="s">
        <v>4952</v>
      </c>
      <c r="Y1170" s="10" t="s">
        <v>604</v>
      </c>
      <c r="Z1170" s="10" t="s">
        <v>604</v>
      </c>
      <c r="AA1170" s="10" t="s">
        <v>4953</v>
      </c>
    </row>
    <row r="1171" spans="1:28" s="14" customFormat="1" ht="13" x14ac:dyDescent="0.35">
      <c r="A1171" s="10">
        <v>45111849</v>
      </c>
      <c r="B1171" s="10">
        <v>849</v>
      </c>
      <c r="C1171" s="11" t="s">
        <v>4954</v>
      </c>
      <c r="D1171" s="11"/>
      <c r="E1171" s="11"/>
      <c r="F1171" s="11" t="s">
        <v>46</v>
      </c>
      <c r="G1171" s="10" t="s">
        <v>3992</v>
      </c>
      <c r="H1171" s="41" t="s">
        <v>140</v>
      </c>
      <c r="I1171" s="41"/>
      <c r="J1171" s="10"/>
      <c r="K1171" s="10" t="s">
        <v>51</v>
      </c>
      <c r="L1171" s="10" t="s">
        <v>67</v>
      </c>
      <c r="M1171" s="13" t="s">
        <v>2577</v>
      </c>
      <c r="N1171" s="10" t="s">
        <v>53</v>
      </c>
      <c r="O1171" s="134"/>
      <c r="P1171" s="15" t="s">
        <v>2577</v>
      </c>
      <c r="Q1171" s="11"/>
      <c r="R1171" s="10"/>
      <c r="S1171" s="10">
        <v>52898807</v>
      </c>
      <c r="T1171" s="10" t="s">
        <v>3206</v>
      </c>
      <c r="U1171" s="10" t="s">
        <v>2594</v>
      </c>
      <c r="V1171" s="10">
        <v>3403190000</v>
      </c>
      <c r="W1171" s="10" t="s">
        <v>2582</v>
      </c>
      <c r="X1171" s="10" t="s">
        <v>4955</v>
      </c>
      <c r="Y1171" s="10" t="s">
        <v>604</v>
      </c>
      <c r="Z1171" s="10" t="s">
        <v>604</v>
      </c>
      <c r="AA1171" s="10" t="s">
        <v>4956</v>
      </c>
    </row>
    <row r="1172" spans="1:28" s="14" customFormat="1" ht="13" x14ac:dyDescent="0.35">
      <c r="A1172" s="10">
        <v>45112849</v>
      </c>
      <c r="B1172" s="10">
        <v>849</v>
      </c>
      <c r="C1172" s="11" t="s">
        <v>4957</v>
      </c>
      <c r="D1172" s="11"/>
      <c r="E1172" s="11"/>
      <c r="F1172" s="11" t="s">
        <v>46</v>
      </c>
      <c r="G1172" s="10" t="s">
        <v>3992</v>
      </c>
      <c r="H1172" s="41" t="s">
        <v>140</v>
      </c>
      <c r="I1172" s="41"/>
      <c r="J1172" s="10"/>
      <c r="K1172" s="10" t="s">
        <v>51</v>
      </c>
      <c r="L1172" s="10" t="s">
        <v>67</v>
      </c>
      <c r="M1172" s="13" t="s">
        <v>2577</v>
      </c>
      <c r="N1172" s="10" t="s">
        <v>53</v>
      </c>
      <c r="O1172" s="134"/>
      <c r="P1172" s="15" t="s">
        <v>2577</v>
      </c>
      <c r="Q1172" s="11"/>
      <c r="R1172" s="10"/>
      <c r="S1172" s="10">
        <v>52897807</v>
      </c>
      <c r="T1172" s="10" t="s">
        <v>3204</v>
      </c>
      <c r="U1172" s="10" t="s">
        <v>2594</v>
      </c>
      <c r="V1172" s="10" t="s">
        <v>604</v>
      </c>
      <c r="W1172" s="10" t="s">
        <v>2582</v>
      </c>
      <c r="X1172" s="10" t="s">
        <v>4958</v>
      </c>
      <c r="Y1172" s="10" t="s">
        <v>604</v>
      </c>
      <c r="Z1172" s="10" t="s">
        <v>604</v>
      </c>
      <c r="AA1172" s="10" t="s">
        <v>4959</v>
      </c>
    </row>
    <row r="1173" spans="1:28" s="14" customFormat="1" ht="13" x14ac:dyDescent="0.35">
      <c r="A1173" s="10">
        <v>45001849</v>
      </c>
      <c r="B1173" s="10">
        <v>849</v>
      </c>
      <c r="C1173" s="11" t="s">
        <v>4960</v>
      </c>
      <c r="D1173" s="11"/>
      <c r="E1173" s="11"/>
      <c r="F1173" s="11" t="s">
        <v>46</v>
      </c>
      <c r="G1173" s="10" t="s">
        <v>3992</v>
      </c>
      <c r="H1173" s="41" t="s">
        <v>140</v>
      </c>
      <c r="I1173" s="41"/>
      <c r="J1173" s="10"/>
      <c r="K1173" s="10" t="s">
        <v>51</v>
      </c>
      <c r="L1173" s="10" t="s">
        <v>67</v>
      </c>
      <c r="M1173" s="13" t="s">
        <v>2577</v>
      </c>
      <c r="N1173" s="10" t="s">
        <v>92</v>
      </c>
      <c r="O1173" s="134"/>
      <c r="P1173" s="15" t="s">
        <v>2577</v>
      </c>
      <c r="Q1173" s="11"/>
      <c r="R1173" s="10"/>
      <c r="S1173" s="10">
        <v>52874807</v>
      </c>
      <c r="T1173" s="10" t="s">
        <v>4218</v>
      </c>
      <c r="U1173" s="10" t="s">
        <v>2594</v>
      </c>
      <c r="V1173" s="10" t="s">
        <v>604</v>
      </c>
      <c r="W1173" s="10" t="s">
        <v>2582</v>
      </c>
      <c r="X1173" s="10" t="s">
        <v>4961</v>
      </c>
      <c r="Y1173" s="10" t="s">
        <v>604</v>
      </c>
      <c r="Z1173" s="10" t="s">
        <v>604</v>
      </c>
      <c r="AA1173" s="10" t="s">
        <v>4962</v>
      </c>
    </row>
    <row r="1174" spans="1:28" s="14" customFormat="1" ht="13" x14ac:dyDescent="0.35">
      <c r="A1174" s="10">
        <v>51250843</v>
      </c>
      <c r="B1174" s="10">
        <v>843</v>
      </c>
      <c r="C1174" s="11" t="s">
        <v>4963</v>
      </c>
      <c r="D1174" s="11"/>
      <c r="E1174" s="11"/>
      <c r="F1174" s="11" t="s">
        <v>46</v>
      </c>
      <c r="G1174" s="10" t="s">
        <v>4964</v>
      </c>
      <c r="H1174" s="41" t="s">
        <v>140</v>
      </c>
      <c r="I1174" s="41"/>
      <c r="J1174" s="10"/>
      <c r="K1174" s="10" t="s">
        <v>51</v>
      </c>
      <c r="L1174" s="10" t="s">
        <v>67</v>
      </c>
      <c r="M1174" s="13" t="s">
        <v>2577</v>
      </c>
      <c r="N1174" s="10" t="s">
        <v>53</v>
      </c>
      <c r="O1174" s="134"/>
      <c r="P1174" s="15" t="s">
        <v>2577</v>
      </c>
      <c r="Q1174" s="11"/>
      <c r="R1174" s="10"/>
      <c r="S1174" s="10">
        <v>52880843</v>
      </c>
      <c r="T1174" s="10" t="s">
        <v>2184</v>
      </c>
      <c r="U1174" s="10" t="s">
        <v>2594</v>
      </c>
      <c r="V1174" s="10">
        <v>2710199900</v>
      </c>
      <c r="W1174" s="10" t="s">
        <v>2582</v>
      </c>
      <c r="X1174" s="10" t="s">
        <v>4965</v>
      </c>
      <c r="Y1174" s="10" t="s">
        <v>604</v>
      </c>
      <c r="Z1174" s="10" t="s">
        <v>604</v>
      </c>
      <c r="AA1174" s="10" t="s">
        <v>4966</v>
      </c>
    </row>
    <row r="1175" spans="1:28" s="14" customFormat="1" ht="13" x14ac:dyDescent="0.35">
      <c r="A1175" s="10">
        <v>51352847</v>
      </c>
      <c r="B1175" s="10">
        <v>847</v>
      </c>
      <c r="C1175" s="11" t="s">
        <v>4967</v>
      </c>
      <c r="D1175" s="11"/>
      <c r="E1175" s="11"/>
      <c r="F1175" s="11" t="s">
        <v>46</v>
      </c>
      <c r="G1175" s="10" t="s">
        <v>2588</v>
      </c>
      <c r="H1175" s="41" t="s">
        <v>140</v>
      </c>
      <c r="I1175" s="41"/>
      <c r="J1175" s="10"/>
      <c r="K1175" s="10" t="s">
        <v>51</v>
      </c>
      <c r="L1175" s="10" t="s">
        <v>67</v>
      </c>
      <c r="M1175" s="13" t="s">
        <v>2577</v>
      </c>
      <c r="N1175" s="10" t="s">
        <v>53</v>
      </c>
      <c r="O1175" s="134"/>
      <c r="P1175" s="15" t="s">
        <v>2577</v>
      </c>
      <c r="Q1175" s="11"/>
      <c r="R1175" s="10"/>
      <c r="S1175" s="10" t="s">
        <v>536</v>
      </c>
      <c r="T1175" s="10" t="s">
        <v>536</v>
      </c>
      <c r="U1175" s="10" t="s">
        <v>2580</v>
      </c>
      <c r="V1175" s="10">
        <v>3403990000</v>
      </c>
      <c r="W1175" s="10" t="s">
        <v>2582</v>
      </c>
      <c r="X1175" s="10" t="s">
        <v>4968</v>
      </c>
      <c r="Y1175" s="10" t="s">
        <v>604</v>
      </c>
      <c r="Z1175" s="10" t="s">
        <v>604</v>
      </c>
      <c r="AA1175" s="10" t="s">
        <v>4969</v>
      </c>
    </row>
    <row r="1176" spans="1:28" s="14" customFormat="1" ht="13" x14ac:dyDescent="0.35">
      <c r="A1176" s="10">
        <v>51255843</v>
      </c>
      <c r="B1176" s="10">
        <v>843</v>
      </c>
      <c r="C1176" s="11" t="s">
        <v>4970</v>
      </c>
      <c r="D1176" s="11"/>
      <c r="E1176" s="11"/>
      <c r="F1176" s="11" t="s">
        <v>46</v>
      </c>
      <c r="G1176" s="10" t="s">
        <v>4964</v>
      </c>
      <c r="H1176" s="41" t="s">
        <v>140</v>
      </c>
      <c r="I1176" s="41"/>
      <c r="J1176" s="10"/>
      <c r="K1176" s="10" t="s">
        <v>51</v>
      </c>
      <c r="L1176" s="10" t="s">
        <v>67</v>
      </c>
      <c r="M1176" s="13" t="s">
        <v>2577</v>
      </c>
      <c r="N1176" s="10" t="s">
        <v>53</v>
      </c>
      <c r="O1176" s="134"/>
      <c r="P1176" s="15" t="s">
        <v>2577</v>
      </c>
      <c r="Q1176" s="11"/>
      <c r="R1176" s="10"/>
      <c r="S1176" s="10">
        <v>52879843</v>
      </c>
      <c r="T1176" s="10" t="s">
        <v>2179</v>
      </c>
      <c r="U1176" s="10" t="s">
        <v>2594</v>
      </c>
      <c r="V1176" s="10">
        <v>2710199900</v>
      </c>
      <c r="W1176" s="10" t="s">
        <v>2582</v>
      </c>
      <c r="X1176" s="10" t="s">
        <v>4971</v>
      </c>
      <c r="Y1176" s="10" t="s">
        <v>604</v>
      </c>
      <c r="Z1176" s="10" t="s">
        <v>604</v>
      </c>
      <c r="AA1176" s="10" t="s">
        <v>4972</v>
      </c>
    </row>
    <row r="1177" spans="1:28" s="14" customFormat="1" ht="13" x14ac:dyDescent="0.35">
      <c r="A1177" s="10">
        <v>51252847</v>
      </c>
      <c r="B1177" s="10">
        <v>847</v>
      </c>
      <c r="C1177" s="11" t="s">
        <v>4973</v>
      </c>
      <c r="D1177" s="11"/>
      <c r="E1177" s="11"/>
      <c r="F1177" s="11" t="s">
        <v>46</v>
      </c>
      <c r="G1177" s="10" t="s">
        <v>2588</v>
      </c>
      <c r="H1177" s="41" t="s">
        <v>140</v>
      </c>
      <c r="I1177" s="41"/>
      <c r="J1177" s="10"/>
      <c r="K1177" s="10" t="s">
        <v>51</v>
      </c>
      <c r="L1177" s="10" t="s">
        <v>67</v>
      </c>
      <c r="M1177" s="13" t="s">
        <v>2577</v>
      </c>
      <c r="N1177" s="10" t="s">
        <v>53</v>
      </c>
      <c r="O1177" s="134"/>
      <c r="P1177" s="15" t="s">
        <v>2577</v>
      </c>
      <c r="Q1177" s="11"/>
      <c r="R1177" s="10"/>
      <c r="S1177" s="10">
        <v>52881847</v>
      </c>
      <c r="T1177" s="10" t="s">
        <v>2187</v>
      </c>
      <c r="U1177" s="10" t="s">
        <v>2594</v>
      </c>
      <c r="V1177" s="10">
        <v>3403990000</v>
      </c>
      <c r="W1177" s="10" t="s">
        <v>2582</v>
      </c>
      <c r="X1177" s="10" t="s">
        <v>4974</v>
      </c>
      <c r="Y1177" s="10" t="s">
        <v>604</v>
      </c>
      <c r="Z1177" s="10" t="s">
        <v>604</v>
      </c>
      <c r="AA1177" s="10" t="s">
        <v>4975</v>
      </c>
    </row>
    <row r="1178" spans="1:28" s="14" customFormat="1" ht="13" x14ac:dyDescent="0.35">
      <c r="A1178" s="10">
        <v>49320855</v>
      </c>
      <c r="B1178" s="10">
        <v>855</v>
      </c>
      <c r="C1178" s="11" t="s">
        <v>4976</v>
      </c>
      <c r="D1178" s="11"/>
      <c r="E1178" s="11"/>
      <c r="F1178" s="11" t="s">
        <v>46</v>
      </c>
      <c r="G1178" s="10" t="s">
        <v>163</v>
      </c>
      <c r="H1178" s="41" t="s">
        <v>164</v>
      </c>
      <c r="I1178" s="41"/>
      <c r="J1178" s="10"/>
      <c r="K1178" s="10" t="s">
        <v>66</v>
      </c>
      <c r="L1178" s="10" t="s">
        <v>67</v>
      </c>
      <c r="M1178" s="13" t="s">
        <v>2577</v>
      </c>
      <c r="N1178" s="10" t="s">
        <v>53</v>
      </c>
      <c r="O1178" s="134"/>
      <c r="P1178" s="15" t="s">
        <v>2577</v>
      </c>
      <c r="Q1178" s="11"/>
      <c r="R1178" s="10"/>
      <c r="S1178" s="10">
        <v>45247860</v>
      </c>
      <c r="T1178" s="10" t="s">
        <v>341</v>
      </c>
      <c r="U1178" s="10" t="s">
        <v>2594</v>
      </c>
      <c r="V1178" s="10">
        <v>2710193100</v>
      </c>
      <c r="W1178" s="10" t="s">
        <v>604</v>
      </c>
      <c r="X1178" s="10" t="s">
        <v>4977</v>
      </c>
      <c r="Y1178" s="10" t="s">
        <v>604</v>
      </c>
      <c r="Z1178" s="10" t="s">
        <v>604</v>
      </c>
      <c r="AA1178" s="10" t="s">
        <v>4978</v>
      </c>
    </row>
    <row r="1179" spans="1:28" s="14" customFormat="1" ht="13" x14ac:dyDescent="0.35">
      <c r="A1179" s="10">
        <v>49320803</v>
      </c>
      <c r="B1179" s="10">
        <v>803</v>
      </c>
      <c r="C1179" s="11" t="s">
        <v>4979</v>
      </c>
      <c r="D1179" s="11"/>
      <c r="E1179" s="11"/>
      <c r="F1179" s="11" t="s">
        <v>46</v>
      </c>
      <c r="G1179" s="10" t="s">
        <v>1837</v>
      </c>
      <c r="H1179" s="41" t="s">
        <v>48</v>
      </c>
      <c r="I1179" s="41"/>
      <c r="J1179" s="10"/>
      <c r="K1179" s="10" t="s">
        <v>66</v>
      </c>
      <c r="L1179" s="10" t="s">
        <v>67</v>
      </c>
      <c r="M1179" s="13" t="s">
        <v>2577</v>
      </c>
      <c r="N1179" s="10" t="s">
        <v>53</v>
      </c>
      <c r="O1179" s="134"/>
      <c r="P1179" s="15" t="s">
        <v>2577</v>
      </c>
      <c r="Q1179" s="11"/>
      <c r="R1179" s="10"/>
      <c r="S1179" s="10">
        <v>45247860</v>
      </c>
      <c r="T1179" s="10" t="s">
        <v>341</v>
      </c>
      <c r="U1179" s="10" t="s">
        <v>2594</v>
      </c>
      <c r="V1179" s="10">
        <v>2710193100</v>
      </c>
      <c r="W1179" s="10" t="s">
        <v>604</v>
      </c>
      <c r="X1179" s="10" t="s">
        <v>4977</v>
      </c>
      <c r="Y1179" s="10" t="s">
        <v>604</v>
      </c>
      <c r="Z1179" s="10" t="s">
        <v>604</v>
      </c>
      <c r="AA1179" s="10" t="s">
        <v>4978</v>
      </c>
    </row>
    <row r="1180" spans="1:28" s="14" customFormat="1" ht="13" x14ac:dyDescent="0.35">
      <c r="A1180" s="10">
        <v>49456855</v>
      </c>
      <c r="B1180" s="10">
        <v>855</v>
      </c>
      <c r="C1180" s="11" t="s">
        <v>4980</v>
      </c>
      <c r="D1180" s="11"/>
      <c r="E1180" s="11"/>
      <c r="F1180" s="11" t="s">
        <v>46</v>
      </c>
      <c r="G1180" s="10" t="s">
        <v>163</v>
      </c>
      <c r="H1180" s="41" t="s">
        <v>164</v>
      </c>
      <c r="I1180" s="41" t="s">
        <v>145</v>
      </c>
      <c r="J1180" s="10" t="s">
        <v>65</v>
      </c>
      <c r="K1180" s="10" t="s">
        <v>66</v>
      </c>
      <c r="L1180" s="10" t="s">
        <v>67</v>
      </c>
      <c r="M1180" s="13" t="s">
        <v>2577</v>
      </c>
      <c r="N1180" s="10" t="s">
        <v>53</v>
      </c>
      <c r="O1180" s="134"/>
      <c r="P1180" s="15" t="s">
        <v>2577</v>
      </c>
      <c r="Q1180" s="11"/>
      <c r="R1180" s="10"/>
      <c r="S1180" s="10">
        <v>45284855</v>
      </c>
      <c r="T1180" s="10" t="s">
        <v>2192</v>
      </c>
      <c r="U1180" s="10" t="s">
        <v>2594</v>
      </c>
      <c r="V1180" s="10">
        <v>2710193200</v>
      </c>
      <c r="W1180" s="10" t="s">
        <v>604</v>
      </c>
      <c r="X1180" s="10" t="s">
        <v>4981</v>
      </c>
      <c r="Y1180" s="10" t="s">
        <v>604</v>
      </c>
      <c r="Z1180" s="10" t="s">
        <v>604</v>
      </c>
      <c r="AA1180" s="10" t="s">
        <v>4982</v>
      </c>
      <c r="AB1180" s="14" t="s">
        <v>2196</v>
      </c>
    </row>
    <row r="1181" spans="1:28" s="14" customFormat="1" ht="13" x14ac:dyDescent="0.35">
      <c r="A1181" s="10">
        <v>49456801</v>
      </c>
      <c r="B1181" s="10">
        <v>801</v>
      </c>
      <c r="C1181" s="11" t="s">
        <v>4983</v>
      </c>
      <c r="D1181" s="11"/>
      <c r="E1181" s="11"/>
      <c r="F1181" s="11" t="s">
        <v>46</v>
      </c>
      <c r="G1181" s="10" t="s">
        <v>79</v>
      </c>
      <c r="H1181" s="41" t="s">
        <v>79</v>
      </c>
      <c r="I1181" s="41" t="s">
        <v>145</v>
      </c>
      <c r="J1181" s="10" t="s">
        <v>65</v>
      </c>
      <c r="K1181" s="10" t="s">
        <v>66</v>
      </c>
      <c r="L1181" s="10" t="s">
        <v>67</v>
      </c>
      <c r="M1181" s="13" t="s">
        <v>2577</v>
      </c>
      <c r="N1181" s="10" t="s">
        <v>53</v>
      </c>
      <c r="O1181" s="134"/>
      <c r="P1181" s="15" t="s">
        <v>2577</v>
      </c>
      <c r="Q1181" s="11"/>
      <c r="R1181" s="10"/>
      <c r="S1181" s="10">
        <v>45284801</v>
      </c>
      <c r="T1181" s="10" t="s">
        <v>2193</v>
      </c>
      <c r="U1181" s="10" t="s">
        <v>2594</v>
      </c>
      <c r="V1181" s="10" t="s">
        <v>604</v>
      </c>
      <c r="W1181" s="10" t="s">
        <v>44</v>
      </c>
      <c r="X1181" s="10" t="s">
        <v>4981</v>
      </c>
      <c r="Y1181" s="10" t="s">
        <v>604</v>
      </c>
      <c r="Z1181" s="10" t="s">
        <v>604</v>
      </c>
      <c r="AA1181" s="10" t="s">
        <v>4982</v>
      </c>
      <c r="AB1181" s="14" t="s">
        <v>2196</v>
      </c>
    </row>
    <row r="1182" spans="1:28" s="14" customFormat="1" ht="13" x14ac:dyDescent="0.35">
      <c r="A1182" s="10">
        <v>49456803</v>
      </c>
      <c r="B1182" s="10">
        <v>803</v>
      </c>
      <c r="C1182" s="11" t="s">
        <v>4984</v>
      </c>
      <c r="D1182" s="11"/>
      <c r="E1182" s="11"/>
      <c r="F1182" s="11" t="s">
        <v>46</v>
      </c>
      <c r="G1182" s="10" t="s">
        <v>1837</v>
      </c>
      <c r="H1182" s="41" t="s">
        <v>48</v>
      </c>
      <c r="I1182" s="41" t="s">
        <v>145</v>
      </c>
      <c r="J1182" s="10" t="s">
        <v>65</v>
      </c>
      <c r="K1182" s="10" t="s">
        <v>66</v>
      </c>
      <c r="L1182" s="10" t="s">
        <v>67</v>
      </c>
      <c r="M1182" s="13" t="s">
        <v>2577</v>
      </c>
      <c r="N1182" s="10" t="s">
        <v>53</v>
      </c>
      <c r="O1182" s="134"/>
      <c r="P1182" s="15" t="s">
        <v>2577</v>
      </c>
      <c r="Q1182" s="11"/>
      <c r="R1182" s="10"/>
      <c r="S1182" s="10">
        <v>45284809</v>
      </c>
      <c r="T1182" s="10" t="s">
        <v>2198</v>
      </c>
      <c r="U1182" s="10" t="s">
        <v>2594</v>
      </c>
      <c r="V1182" s="10">
        <v>2710193200</v>
      </c>
      <c r="W1182" s="10" t="s">
        <v>604</v>
      </c>
      <c r="X1182" s="10" t="s">
        <v>4981</v>
      </c>
      <c r="Y1182" s="10" t="s">
        <v>604</v>
      </c>
      <c r="Z1182" s="10" t="s">
        <v>604</v>
      </c>
      <c r="AA1182" s="10" t="s">
        <v>4982</v>
      </c>
      <c r="AB1182" s="14" t="s">
        <v>2196</v>
      </c>
    </row>
    <row r="1183" spans="1:28" s="14" customFormat="1" ht="13" x14ac:dyDescent="0.35">
      <c r="A1183" s="10">
        <v>49456870</v>
      </c>
      <c r="B1183" s="10">
        <v>870</v>
      </c>
      <c r="C1183" s="11" t="s">
        <v>4985</v>
      </c>
      <c r="D1183" s="11"/>
      <c r="E1183" s="11"/>
      <c r="F1183" s="11" t="s">
        <v>46</v>
      </c>
      <c r="G1183" s="10" t="s">
        <v>151</v>
      </c>
      <c r="H1183" s="41" t="s">
        <v>86</v>
      </c>
      <c r="I1183" s="41" t="s">
        <v>145</v>
      </c>
      <c r="J1183" s="10" t="s">
        <v>65</v>
      </c>
      <c r="K1183" s="10" t="s">
        <v>66</v>
      </c>
      <c r="L1183" s="10" t="s">
        <v>67</v>
      </c>
      <c r="M1183" s="13" t="s">
        <v>2577</v>
      </c>
      <c r="N1183" s="10" t="s">
        <v>53</v>
      </c>
      <c r="O1183" s="134"/>
      <c r="P1183" s="15" t="s">
        <v>2577</v>
      </c>
      <c r="Q1183" s="11"/>
      <c r="R1183" s="10"/>
      <c r="S1183" s="10" t="s">
        <v>536</v>
      </c>
      <c r="T1183" s="10" t="s">
        <v>536</v>
      </c>
      <c r="U1183" s="10" t="s">
        <v>2580</v>
      </c>
      <c r="V1183" s="10">
        <v>2710193200</v>
      </c>
      <c r="W1183" s="10" t="s">
        <v>604</v>
      </c>
      <c r="X1183" s="10" t="s">
        <v>604</v>
      </c>
      <c r="Y1183" s="10" t="s">
        <v>604</v>
      </c>
      <c r="Z1183" s="10" t="s">
        <v>604</v>
      </c>
      <c r="AA1183" s="10" t="s">
        <v>2581</v>
      </c>
      <c r="AB1183" s="14" t="s">
        <v>2196</v>
      </c>
    </row>
    <row r="1184" spans="1:28" s="14" customFormat="1" ht="13" x14ac:dyDescent="0.35">
      <c r="A1184" s="10">
        <v>49456966</v>
      </c>
      <c r="B1184" s="10">
        <v>966</v>
      </c>
      <c r="C1184" s="11" t="s">
        <v>4986</v>
      </c>
      <c r="D1184" s="11"/>
      <c r="E1184" s="11"/>
      <c r="F1184" s="11" t="s">
        <v>46</v>
      </c>
      <c r="G1184" s="10" t="s">
        <v>151</v>
      </c>
      <c r="H1184" s="41" t="s">
        <v>86</v>
      </c>
      <c r="I1184" s="41" t="s">
        <v>145</v>
      </c>
      <c r="J1184" s="10" t="s">
        <v>65</v>
      </c>
      <c r="K1184" s="10" t="s">
        <v>66</v>
      </c>
      <c r="L1184" s="10" t="s">
        <v>67</v>
      </c>
      <c r="M1184" s="13" t="s">
        <v>2577</v>
      </c>
      <c r="N1184" s="10" t="s">
        <v>53</v>
      </c>
      <c r="O1184" s="134"/>
      <c r="P1184" s="15" t="s">
        <v>2577</v>
      </c>
      <c r="Q1184" s="11"/>
      <c r="R1184" s="10"/>
      <c r="S1184" s="10">
        <v>45284966</v>
      </c>
      <c r="T1184" s="10" t="s">
        <v>4368</v>
      </c>
      <c r="U1184" s="10" t="s">
        <v>2594</v>
      </c>
      <c r="V1184" s="10" t="s">
        <v>604</v>
      </c>
      <c r="W1184" s="10" t="s">
        <v>604</v>
      </c>
      <c r="X1184" s="10" t="s">
        <v>4981</v>
      </c>
      <c r="Y1184" s="10" t="s">
        <v>604</v>
      </c>
      <c r="Z1184" s="10" t="s">
        <v>604</v>
      </c>
      <c r="AA1184" s="10" t="s">
        <v>4982</v>
      </c>
      <c r="AB1184" s="14" t="s">
        <v>2196</v>
      </c>
    </row>
    <row r="1185" spans="1:28" s="14" customFormat="1" ht="13" x14ac:dyDescent="0.35">
      <c r="A1185" s="10">
        <v>49386855</v>
      </c>
      <c r="B1185" s="10">
        <v>855</v>
      </c>
      <c r="C1185" s="11" t="s">
        <v>4987</v>
      </c>
      <c r="D1185" s="11"/>
      <c r="E1185" s="11"/>
      <c r="F1185" s="11" t="s">
        <v>46</v>
      </c>
      <c r="G1185" s="10" t="s">
        <v>163</v>
      </c>
      <c r="H1185" s="41" t="s">
        <v>164</v>
      </c>
      <c r="I1185" s="41" t="s">
        <v>145</v>
      </c>
      <c r="J1185" s="10" t="s">
        <v>65</v>
      </c>
      <c r="K1185" s="10" t="s">
        <v>66</v>
      </c>
      <c r="L1185" s="10" t="s">
        <v>67</v>
      </c>
      <c r="M1185" s="13" t="s">
        <v>2577</v>
      </c>
      <c r="N1185" s="10" t="s">
        <v>53</v>
      </c>
      <c r="O1185" s="134"/>
      <c r="P1185" s="15" t="s">
        <v>2577</v>
      </c>
      <c r="Q1185" s="11"/>
      <c r="R1185" s="10"/>
      <c r="S1185" s="10">
        <v>45286855</v>
      </c>
      <c r="T1185" s="10" t="s">
        <v>2204</v>
      </c>
      <c r="U1185" s="10" t="s">
        <v>2594</v>
      </c>
      <c r="V1185" s="10">
        <v>2710193200</v>
      </c>
      <c r="W1185" s="10" t="s">
        <v>604</v>
      </c>
      <c r="X1185" s="10" t="s">
        <v>4988</v>
      </c>
      <c r="Y1185" s="10" t="s">
        <v>604</v>
      </c>
      <c r="Z1185" s="10" t="s">
        <v>604</v>
      </c>
      <c r="AA1185" s="10" t="s">
        <v>4989</v>
      </c>
      <c r="AB1185" s="14" t="s">
        <v>2196</v>
      </c>
    </row>
    <row r="1186" spans="1:28" s="14" customFormat="1" ht="13" x14ac:dyDescent="0.35">
      <c r="A1186" s="10">
        <v>49386801</v>
      </c>
      <c r="B1186" s="10">
        <v>801</v>
      </c>
      <c r="C1186" s="11" t="s">
        <v>4990</v>
      </c>
      <c r="D1186" s="11"/>
      <c r="E1186" s="11"/>
      <c r="F1186" s="11" t="s">
        <v>46</v>
      </c>
      <c r="G1186" s="10" t="s">
        <v>79</v>
      </c>
      <c r="H1186" s="41" t="s">
        <v>79</v>
      </c>
      <c r="I1186" s="41" t="s">
        <v>145</v>
      </c>
      <c r="J1186" s="10" t="s">
        <v>65</v>
      </c>
      <c r="K1186" s="10" t="s">
        <v>66</v>
      </c>
      <c r="L1186" s="10" t="s">
        <v>67</v>
      </c>
      <c r="M1186" s="13" t="s">
        <v>2577</v>
      </c>
      <c r="N1186" s="10" t="s">
        <v>53</v>
      </c>
      <c r="O1186" s="134"/>
      <c r="P1186" s="15" t="s">
        <v>2577</v>
      </c>
      <c r="Q1186" s="11"/>
      <c r="R1186" s="10"/>
      <c r="S1186" s="10" t="s">
        <v>536</v>
      </c>
      <c r="T1186" s="10" t="s">
        <v>536</v>
      </c>
      <c r="U1186" s="10" t="s">
        <v>2580</v>
      </c>
      <c r="V1186" s="10">
        <v>2710193200</v>
      </c>
      <c r="W1186" s="10" t="s">
        <v>44</v>
      </c>
      <c r="X1186" s="10" t="s">
        <v>604</v>
      </c>
      <c r="Y1186" s="10" t="s">
        <v>604</v>
      </c>
      <c r="Z1186" s="10" t="s">
        <v>604</v>
      </c>
      <c r="AA1186" s="10" t="s">
        <v>2581</v>
      </c>
      <c r="AB1186" s="14" t="s">
        <v>2196</v>
      </c>
    </row>
    <row r="1187" spans="1:28" s="14" customFormat="1" ht="13" x14ac:dyDescent="0.35">
      <c r="A1187" s="10">
        <v>49386803</v>
      </c>
      <c r="B1187" s="10">
        <v>803</v>
      </c>
      <c r="C1187" s="11" t="s">
        <v>4991</v>
      </c>
      <c r="D1187" s="11"/>
      <c r="E1187" s="11"/>
      <c r="F1187" s="11" t="s">
        <v>46</v>
      </c>
      <c r="G1187" s="10" t="s">
        <v>1837</v>
      </c>
      <c r="H1187" s="41" t="s">
        <v>48</v>
      </c>
      <c r="I1187" s="41" t="s">
        <v>145</v>
      </c>
      <c r="J1187" s="10" t="s">
        <v>65</v>
      </c>
      <c r="K1187" s="10" t="s">
        <v>66</v>
      </c>
      <c r="L1187" s="10" t="s">
        <v>67</v>
      </c>
      <c r="M1187" s="13" t="s">
        <v>2577</v>
      </c>
      <c r="N1187" s="10" t="s">
        <v>53</v>
      </c>
      <c r="O1187" s="134"/>
      <c r="P1187" s="15" t="s">
        <v>2577</v>
      </c>
      <c r="Q1187" s="11"/>
      <c r="R1187" s="10"/>
      <c r="S1187" s="10">
        <v>45286809</v>
      </c>
      <c r="T1187" s="10" t="s">
        <v>2208</v>
      </c>
      <c r="U1187" s="10" t="s">
        <v>2594</v>
      </c>
      <c r="V1187" s="10">
        <v>2710193200</v>
      </c>
      <c r="W1187" s="10" t="s">
        <v>604</v>
      </c>
      <c r="X1187" s="10" t="s">
        <v>4988</v>
      </c>
      <c r="Y1187" s="10" t="s">
        <v>604</v>
      </c>
      <c r="Z1187" s="10" t="s">
        <v>604</v>
      </c>
      <c r="AA1187" s="10" t="s">
        <v>4989</v>
      </c>
      <c r="AB1187" s="14" t="s">
        <v>2196</v>
      </c>
    </row>
    <row r="1188" spans="1:28" s="14" customFormat="1" ht="13" x14ac:dyDescent="0.35">
      <c r="A1188" s="10">
        <v>49386870</v>
      </c>
      <c r="B1188" s="10">
        <v>870</v>
      </c>
      <c r="C1188" s="11" t="s">
        <v>4992</v>
      </c>
      <c r="D1188" s="11"/>
      <c r="E1188" s="11"/>
      <c r="F1188" s="11" t="s">
        <v>46</v>
      </c>
      <c r="G1188" s="10" t="s">
        <v>151</v>
      </c>
      <c r="H1188" s="41" t="s">
        <v>86</v>
      </c>
      <c r="I1188" s="41" t="s">
        <v>145</v>
      </c>
      <c r="J1188" s="10" t="s">
        <v>65</v>
      </c>
      <c r="K1188" s="10" t="s">
        <v>66</v>
      </c>
      <c r="L1188" s="10" t="s">
        <v>67</v>
      </c>
      <c r="M1188" s="13" t="s">
        <v>2577</v>
      </c>
      <c r="N1188" s="10" t="s">
        <v>53</v>
      </c>
      <c r="O1188" s="134"/>
      <c r="P1188" s="15" t="s">
        <v>2577</v>
      </c>
      <c r="Q1188" s="11"/>
      <c r="R1188" s="10"/>
      <c r="S1188" s="10" t="s">
        <v>536</v>
      </c>
      <c r="T1188" s="10" t="s">
        <v>536</v>
      </c>
      <c r="U1188" s="10" t="s">
        <v>2580</v>
      </c>
      <c r="V1188" s="10" t="s">
        <v>604</v>
      </c>
      <c r="W1188" s="10" t="s">
        <v>604</v>
      </c>
      <c r="X1188" s="10" t="s">
        <v>604</v>
      </c>
      <c r="Y1188" s="10" t="s">
        <v>604</v>
      </c>
      <c r="Z1188" s="10" t="s">
        <v>604</v>
      </c>
      <c r="AA1188" s="10" t="s">
        <v>2581</v>
      </c>
      <c r="AB1188" s="14" t="s">
        <v>2196</v>
      </c>
    </row>
    <row r="1189" spans="1:28" s="14" customFormat="1" ht="13" x14ac:dyDescent="0.35">
      <c r="A1189" s="10">
        <v>49386966</v>
      </c>
      <c r="B1189" s="10">
        <v>966</v>
      </c>
      <c r="C1189" s="11" t="s">
        <v>4993</v>
      </c>
      <c r="D1189" s="11"/>
      <c r="E1189" s="11"/>
      <c r="F1189" s="11" t="s">
        <v>46</v>
      </c>
      <c r="G1189" s="10" t="s">
        <v>151</v>
      </c>
      <c r="H1189" s="41" t="s">
        <v>86</v>
      </c>
      <c r="I1189" s="41" t="s">
        <v>145</v>
      </c>
      <c r="J1189" s="10" t="s">
        <v>65</v>
      </c>
      <c r="K1189" s="10" t="s">
        <v>66</v>
      </c>
      <c r="L1189" s="10" t="s">
        <v>67</v>
      </c>
      <c r="M1189" s="13" t="s">
        <v>2577</v>
      </c>
      <c r="N1189" s="10" t="s">
        <v>53</v>
      </c>
      <c r="O1189" s="134"/>
      <c r="P1189" s="15" t="s">
        <v>2577</v>
      </c>
      <c r="Q1189" s="11"/>
      <c r="R1189" s="10"/>
      <c r="S1189" s="10">
        <v>45286966</v>
      </c>
      <c r="T1189" s="10" t="s">
        <v>4994</v>
      </c>
      <c r="U1189" s="10" t="s">
        <v>2594</v>
      </c>
      <c r="V1189" s="10">
        <v>2710193200</v>
      </c>
      <c r="W1189" s="10" t="s">
        <v>604</v>
      </c>
      <c r="X1189" s="10" t="s">
        <v>4988</v>
      </c>
      <c r="Y1189" s="10" t="s">
        <v>604</v>
      </c>
      <c r="Z1189" s="10" t="s">
        <v>604</v>
      </c>
      <c r="AA1189" s="10" t="s">
        <v>4989</v>
      </c>
      <c r="AB1189" s="14" t="s">
        <v>2196</v>
      </c>
    </row>
    <row r="1190" spans="1:28" s="14" customFormat="1" ht="13" x14ac:dyDescent="0.35">
      <c r="A1190" s="10">
        <v>49489855</v>
      </c>
      <c r="B1190" s="10">
        <v>855</v>
      </c>
      <c r="C1190" s="11" t="s">
        <v>4995</v>
      </c>
      <c r="D1190" s="11"/>
      <c r="E1190" s="11"/>
      <c r="F1190" s="11" t="s">
        <v>46</v>
      </c>
      <c r="G1190" s="10" t="s">
        <v>163</v>
      </c>
      <c r="H1190" s="41" t="s">
        <v>164</v>
      </c>
      <c r="I1190" s="41" t="s">
        <v>145</v>
      </c>
      <c r="J1190" s="10" t="s">
        <v>65</v>
      </c>
      <c r="K1190" s="10" t="s">
        <v>66</v>
      </c>
      <c r="L1190" s="10" t="s">
        <v>67</v>
      </c>
      <c r="M1190" s="13" t="s">
        <v>2577</v>
      </c>
      <c r="N1190" s="10" t="s">
        <v>53</v>
      </c>
      <c r="O1190" s="134"/>
      <c r="P1190" s="15" t="s">
        <v>2577</v>
      </c>
      <c r="Q1190" s="11"/>
      <c r="R1190" s="10"/>
      <c r="S1190" s="10">
        <v>45287855</v>
      </c>
      <c r="T1190" s="10" t="s">
        <v>2211</v>
      </c>
      <c r="U1190" s="10" t="s">
        <v>2594</v>
      </c>
      <c r="V1190" s="10">
        <v>2710193200</v>
      </c>
      <c r="W1190" s="10" t="s">
        <v>604</v>
      </c>
      <c r="X1190" s="10" t="s">
        <v>4996</v>
      </c>
      <c r="Y1190" s="10" t="s">
        <v>604</v>
      </c>
      <c r="Z1190" s="10" t="s">
        <v>604</v>
      </c>
      <c r="AA1190" s="10" t="s">
        <v>4997</v>
      </c>
      <c r="AB1190" s="14" t="s">
        <v>2196</v>
      </c>
    </row>
    <row r="1191" spans="1:28" s="14" customFormat="1" ht="13" x14ac:dyDescent="0.35">
      <c r="A1191" s="10">
        <v>49489801</v>
      </c>
      <c r="B1191" s="10">
        <v>801</v>
      </c>
      <c r="C1191" s="11" t="s">
        <v>4998</v>
      </c>
      <c r="D1191" s="11"/>
      <c r="E1191" s="11"/>
      <c r="F1191" s="11" t="s">
        <v>46</v>
      </c>
      <c r="G1191" s="10" t="s">
        <v>79</v>
      </c>
      <c r="H1191" s="41" t="s">
        <v>79</v>
      </c>
      <c r="I1191" s="41" t="s">
        <v>145</v>
      </c>
      <c r="J1191" s="10" t="s">
        <v>65</v>
      </c>
      <c r="K1191" s="10" t="s">
        <v>66</v>
      </c>
      <c r="L1191" s="10" t="s">
        <v>67</v>
      </c>
      <c r="M1191" s="13" t="s">
        <v>2577</v>
      </c>
      <c r="N1191" s="10" t="s">
        <v>53</v>
      </c>
      <c r="O1191" s="134"/>
      <c r="P1191" s="15" t="s">
        <v>2577</v>
      </c>
      <c r="Q1191" s="11"/>
      <c r="R1191" s="10"/>
      <c r="S1191" s="10">
        <v>45287801</v>
      </c>
      <c r="T1191" s="10" t="s">
        <v>2212</v>
      </c>
      <c r="U1191" s="10" t="s">
        <v>2594</v>
      </c>
      <c r="V1191" s="10" t="s">
        <v>604</v>
      </c>
      <c r="W1191" s="10" t="s">
        <v>44</v>
      </c>
      <c r="X1191" s="10" t="s">
        <v>4996</v>
      </c>
      <c r="Y1191" s="10" t="s">
        <v>604</v>
      </c>
      <c r="Z1191" s="10" t="s">
        <v>604</v>
      </c>
      <c r="AA1191" s="10" t="s">
        <v>4997</v>
      </c>
      <c r="AB1191" s="14" t="s">
        <v>2196</v>
      </c>
    </row>
    <row r="1192" spans="1:28" s="14" customFormat="1" ht="13" x14ac:dyDescent="0.35">
      <c r="A1192" s="10">
        <v>49489803</v>
      </c>
      <c r="B1192" s="10">
        <v>803</v>
      </c>
      <c r="C1192" s="11" t="s">
        <v>4999</v>
      </c>
      <c r="D1192" s="11"/>
      <c r="E1192" s="11"/>
      <c r="F1192" s="11" t="s">
        <v>46</v>
      </c>
      <c r="G1192" s="10" t="s">
        <v>1837</v>
      </c>
      <c r="H1192" s="41" t="s">
        <v>48</v>
      </c>
      <c r="I1192" s="41" t="s">
        <v>145</v>
      </c>
      <c r="J1192" s="10" t="s">
        <v>65</v>
      </c>
      <c r="K1192" s="10" t="s">
        <v>66</v>
      </c>
      <c r="L1192" s="10" t="s">
        <v>67</v>
      </c>
      <c r="M1192" s="13" t="s">
        <v>2577</v>
      </c>
      <c r="N1192" s="10" t="s">
        <v>53</v>
      </c>
      <c r="O1192" s="134"/>
      <c r="P1192" s="15" t="s">
        <v>2577</v>
      </c>
      <c r="Q1192" s="11"/>
      <c r="R1192" s="10"/>
      <c r="S1192" s="10">
        <v>45287809</v>
      </c>
      <c r="T1192" s="10" t="s">
        <v>2216</v>
      </c>
      <c r="U1192" s="10" t="s">
        <v>2594</v>
      </c>
      <c r="V1192" s="10">
        <v>2710193200</v>
      </c>
      <c r="W1192" s="10" t="s">
        <v>604</v>
      </c>
      <c r="X1192" s="10" t="s">
        <v>4996</v>
      </c>
      <c r="Y1192" s="10" t="s">
        <v>604</v>
      </c>
      <c r="Z1192" s="10" t="s">
        <v>604</v>
      </c>
      <c r="AA1192" s="10" t="s">
        <v>4997</v>
      </c>
      <c r="AB1192" s="14" t="s">
        <v>2196</v>
      </c>
    </row>
    <row r="1193" spans="1:28" s="14" customFormat="1" ht="13" x14ac:dyDescent="0.35">
      <c r="A1193" s="10">
        <v>49489870</v>
      </c>
      <c r="B1193" s="10">
        <v>870</v>
      </c>
      <c r="C1193" s="11" t="s">
        <v>5000</v>
      </c>
      <c r="D1193" s="11"/>
      <c r="E1193" s="11"/>
      <c r="F1193" s="11" t="s">
        <v>46</v>
      </c>
      <c r="G1193" s="10" t="s">
        <v>151</v>
      </c>
      <c r="H1193" s="41" t="s">
        <v>86</v>
      </c>
      <c r="I1193" s="41" t="s">
        <v>145</v>
      </c>
      <c r="J1193" s="10" t="s">
        <v>65</v>
      </c>
      <c r="K1193" s="10" t="s">
        <v>66</v>
      </c>
      <c r="L1193" s="10" t="s">
        <v>67</v>
      </c>
      <c r="M1193" s="13" t="s">
        <v>2577</v>
      </c>
      <c r="N1193" s="10" t="s">
        <v>53</v>
      </c>
      <c r="O1193" s="134"/>
      <c r="P1193" s="15" t="s">
        <v>2577</v>
      </c>
      <c r="Q1193" s="11"/>
      <c r="R1193" s="10"/>
      <c r="S1193" s="10" t="s">
        <v>536</v>
      </c>
      <c r="T1193" s="10" t="s">
        <v>536</v>
      </c>
      <c r="U1193" s="10" t="s">
        <v>2580</v>
      </c>
      <c r="V1193" s="10" t="s">
        <v>604</v>
      </c>
      <c r="W1193" s="10" t="s">
        <v>604</v>
      </c>
      <c r="X1193" s="10" t="s">
        <v>604</v>
      </c>
      <c r="Y1193" s="10" t="s">
        <v>604</v>
      </c>
      <c r="Z1193" s="10" t="s">
        <v>604</v>
      </c>
      <c r="AA1193" s="10" t="s">
        <v>2581</v>
      </c>
      <c r="AB1193" s="14" t="s">
        <v>2196</v>
      </c>
    </row>
    <row r="1194" spans="1:28" s="14" customFormat="1" ht="13" x14ac:dyDescent="0.35">
      <c r="A1194" s="10">
        <v>49489966</v>
      </c>
      <c r="B1194" s="10">
        <v>966</v>
      </c>
      <c r="C1194" s="11" t="s">
        <v>5001</v>
      </c>
      <c r="D1194" s="11"/>
      <c r="E1194" s="11"/>
      <c r="F1194" s="11" t="s">
        <v>46</v>
      </c>
      <c r="G1194" s="10" t="s">
        <v>151</v>
      </c>
      <c r="H1194" s="41" t="s">
        <v>86</v>
      </c>
      <c r="I1194" s="41" t="s">
        <v>145</v>
      </c>
      <c r="J1194" s="10" t="s">
        <v>65</v>
      </c>
      <c r="K1194" s="10" t="s">
        <v>66</v>
      </c>
      <c r="L1194" s="10" t="s">
        <v>67</v>
      </c>
      <c r="M1194" s="13" t="s">
        <v>2577</v>
      </c>
      <c r="N1194" s="10" t="s">
        <v>53</v>
      </c>
      <c r="O1194" s="134"/>
      <c r="P1194" s="15" t="s">
        <v>2577</v>
      </c>
      <c r="Q1194" s="11"/>
      <c r="R1194" s="10"/>
      <c r="S1194" s="10">
        <v>45287966</v>
      </c>
      <c r="T1194" s="10" t="s">
        <v>5002</v>
      </c>
      <c r="U1194" s="10" t="s">
        <v>2594</v>
      </c>
      <c r="V1194" s="10">
        <v>2710193200</v>
      </c>
      <c r="W1194" s="10" t="s">
        <v>604</v>
      </c>
      <c r="X1194" s="10" t="s">
        <v>4996</v>
      </c>
      <c r="Y1194" s="10" t="s">
        <v>604</v>
      </c>
      <c r="Z1194" s="10" t="s">
        <v>604</v>
      </c>
      <c r="AA1194" s="10" t="s">
        <v>4997</v>
      </c>
      <c r="AB1194" s="14" t="s">
        <v>2196</v>
      </c>
    </row>
    <row r="1195" spans="1:28" s="14" customFormat="1" ht="13" x14ac:dyDescent="0.35">
      <c r="A1195" s="10">
        <v>49445903</v>
      </c>
      <c r="B1195" s="10">
        <v>903</v>
      </c>
      <c r="C1195" s="11" t="s">
        <v>5003</v>
      </c>
      <c r="D1195" s="11"/>
      <c r="E1195" s="11"/>
      <c r="F1195" s="11" t="s">
        <v>46</v>
      </c>
      <c r="G1195" s="10" t="s">
        <v>2583</v>
      </c>
      <c r="H1195" s="41" t="s">
        <v>364</v>
      </c>
      <c r="I1195" s="41" t="s">
        <v>145</v>
      </c>
      <c r="J1195" s="10" t="s">
        <v>65</v>
      </c>
      <c r="K1195" s="10" t="s">
        <v>66</v>
      </c>
      <c r="L1195" s="10" t="s">
        <v>67</v>
      </c>
      <c r="M1195" s="13" t="s">
        <v>2577</v>
      </c>
      <c r="N1195" s="10" t="s">
        <v>53</v>
      </c>
      <c r="O1195" s="134"/>
      <c r="P1195" s="15" t="s">
        <v>2577</v>
      </c>
      <c r="Q1195" s="11"/>
      <c r="R1195" s="10"/>
      <c r="S1195" s="10" t="s">
        <v>536</v>
      </c>
      <c r="T1195" s="10" t="s">
        <v>536</v>
      </c>
      <c r="U1195" s="10" t="s">
        <v>2580</v>
      </c>
      <c r="V1195" s="10">
        <v>2710193200</v>
      </c>
      <c r="W1195" s="10" t="s">
        <v>604</v>
      </c>
      <c r="X1195" s="10" t="s">
        <v>604</v>
      </c>
      <c r="Y1195" s="10" t="s">
        <v>604</v>
      </c>
      <c r="Z1195" s="10" t="s">
        <v>604</v>
      </c>
      <c r="AA1195" s="10" t="s">
        <v>2581</v>
      </c>
      <c r="AB1195" s="14" t="s">
        <v>2196</v>
      </c>
    </row>
    <row r="1196" spans="1:28" s="14" customFormat="1" ht="13" x14ac:dyDescent="0.35">
      <c r="A1196" s="10">
        <v>49445907</v>
      </c>
      <c r="B1196" s="10">
        <v>907</v>
      </c>
      <c r="C1196" s="11" t="s">
        <v>5004</v>
      </c>
      <c r="D1196" s="11"/>
      <c r="E1196" s="11"/>
      <c r="F1196" s="11" t="s">
        <v>46</v>
      </c>
      <c r="G1196" s="10" t="s">
        <v>2583</v>
      </c>
      <c r="H1196" s="41" t="s">
        <v>364</v>
      </c>
      <c r="I1196" s="41" t="s">
        <v>145</v>
      </c>
      <c r="J1196" s="10" t="s">
        <v>65</v>
      </c>
      <c r="K1196" s="10" t="s">
        <v>66</v>
      </c>
      <c r="L1196" s="10" t="s">
        <v>67</v>
      </c>
      <c r="M1196" s="13" t="s">
        <v>2577</v>
      </c>
      <c r="N1196" s="10" t="s">
        <v>53</v>
      </c>
      <c r="O1196" s="134"/>
      <c r="P1196" s="15" t="s">
        <v>2577</v>
      </c>
      <c r="Q1196" s="11"/>
      <c r="R1196" s="10"/>
      <c r="S1196" s="10">
        <v>45288907</v>
      </c>
      <c r="T1196" s="10" t="s">
        <v>5005</v>
      </c>
      <c r="U1196" s="10" t="s">
        <v>2594</v>
      </c>
      <c r="V1196" s="10">
        <v>2710193200</v>
      </c>
      <c r="W1196" s="10" t="s">
        <v>604</v>
      </c>
      <c r="X1196" s="10" t="s">
        <v>5006</v>
      </c>
      <c r="Y1196" s="10" t="s">
        <v>604</v>
      </c>
      <c r="Z1196" s="10" t="s">
        <v>604</v>
      </c>
      <c r="AA1196" s="10" t="s">
        <v>5007</v>
      </c>
      <c r="AB1196" s="14" t="s">
        <v>2196</v>
      </c>
    </row>
    <row r="1197" spans="1:28" s="14" customFormat="1" ht="13" x14ac:dyDescent="0.35">
      <c r="A1197" s="10">
        <v>49445855</v>
      </c>
      <c r="B1197" s="10">
        <v>855</v>
      </c>
      <c r="C1197" s="11" t="s">
        <v>5008</v>
      </c>
      <c r="D1197" s="11"/>
      <c r="E1197" s="11"/>
      <c r="F1197" s="11" t="s">
        <v>46</v>
      </c>
      <c r="G1197" s="10" t="s">
        <v>163</v>
      </c>
      <c r="H1197" s="41" t="s">
        <v>164</v>
      </c>
      <c r="I1197" s="41" t="s">
        <v>145</v>
      </c>
      <c r="J1197" s="10" t="s">
        <v>65</v>
      </c>
      <c r="K1197" s="10" t="s">
        <v>66</v>
      </c>
      <c r="L1197" s="10" t="s">
        <v>67</v>
      </c>
      <c r="M1197" s="13" t="s">
        <v>2577</v>
      </c>
      <c r="N1197" s="10" t="s">
        <v>53</v>
      </c>
      <c r="O1197" s="134"/>
      <c r="P1197" s="15" t="s">
        <v>2577</v>
      </c>
      <c r="Q1197" s="11"/>
      <c r="R1197" s="10"/>
      <c r="S1197" s="10">
        <v>45288855</v>
      </c>
      <c r="T1197" s="10" t="s">
        <v>2226</v>
      </c>
      <c r="U1197" s="10" t="s">
        <v>2594</v>
      </c>
      <c r="V1197" s="10">
        <v>2710193200</v>
      </c>
      <c r="W1197" s="10" t="s">
        <v>604</v>
      </c>
      <c r="X1197" s="10" t="s">
        <v>5006</v>
      </c>
      <c r="Y1197" s="10" t="s">
        <v>604</v>
      </c>
      <c r="Z1197" s="10" t="s">
        <v>604</v>
      </c>
      <c r="AA1197" s="10" t="s">
        <v>5007</v>
      </c>
      <c r="AB1197" s="14" t="s">
        <v>2196</v>
      </c>
    </row>
    <row r="1198" spans="1:28" s="14" customFormat="1" ht="13" x14ac:dyDescent="0.35">
      <c r="A1198" s="10">
        <v>49445801</v>
      </c>
      <c r="B1198" s="10">
        <v>801</v>
      </c>
      <c r="C1198" s="11" t="s">
        <v>5009</v>
      </c>
      <c r="D1198" s="11"/>
      <c r="E1198" s="11"/>
      <c r="F1198" s="11" t="s">
        <v>46</v>
      </c>
      <c r="G1198" s="10" t="s">
        <v>79</v>
      </c>
      <c r="H1198" s="41" t="s">
        <v>79</v>
      </c>
      <c r="I1198" s="41" t="s">
        <v>145</v>
      </c>
      <c r="J1198" s="10" t="s">
        <v>65</v>
      </c>
      <c r="K1198" s="10" t="s">
        <v>66</v>
      </c>
      <c r="L1198" s="10" t="s">
        <v>67</v>
      </c>
      <c r="M1198" s="13" t="s">
        <v>2577</v>
      </c>
      <c r="N1198" s="10" t="s">
        <v>53</v>
      </c>
      <c r="O1198" s="134"/>
      <c r="P1198" s="15" t="s">
        <v>2577</v>
      </c>
      <c r="Q1198" s="11"/>
      <c r="R1198" s="10"/>
      <c r="S1198" s="10">
        <v>45288801</v>
      </c>
      <c r="T1198" s="10" t="s">
        <v>1192</v>
      </c>
      <c r="U1198" s="10" t="s">
        <v>2594</v>
      </c>
      <c r="V1198" s="10" t="s">
        <v>604</v>
      </c>
      <c r="W1198" s="10" t="s">
        <v>44</v>
      </c>
      <c r="X1198" s="10" t="s">
        <v>5006</v>
      </c>
      <c r="Y1198" s="10" t="s">
        <v>604</v>
      </c>
      <c r="Z1198" s="10" t="s">
        <v>604</v>
      </c>
      <c r="AA1198" s="10" t="s">
        <v>5007</v>
      </c>
      <c r="AB1198" s="14" t="s">
        <v>2196</v>
      </c>
    </row>
    <row r="1199" spans="1:28" s="14" customFormat="1" ht="13" x14ac:dyDescent="0.35">
      <c r="A1199" s="10">
        <v>49445803</v>
      </c>
      <c r="B1199" s="10">
        <v>803</v>
      </c>
      <c r="C1199" s="11" t="s">
        <v>5010</v>
      </c>
      <c r="D1199" s="11"/>
      <c r="E1199" s="11"/>
      <c r="F1199" s="11" t="s">
        <v>46</v>
      </c>
      <c r="G1199" s="10" t="s">
        <v>1837</v>
      </c>
      <c r="H1199" s="41" t="s">
        <v>48</v>
      </c>
      <c r="I1199" s="41" t="s">
        <v>145</v>
      </c>
      <c r="J1199" s="10" t="s">
        <v>65</v>
      </c>
      <c r="K1199" s="10" t="s">
        <v>66</v>
      </c>
      <c r="L1199" s="10" t="s">
        <v>67</v>
      </c>
      <c r="M1199" s="13" t="s">
        <v>2577</v>
      </c>
      <c r="N1199" s="10" t="s">
        <v>53</v>
      </c>
      <c r="O1199" s="134"/>
      <c r="P1199" s="15" t="s">
        <v>2577</v>
      </c>
      <c r="Q1199" s="11"/>
      <c r="R1199" s="10"/>
      <c r="S1199" s="10">
        <v>45288809</v>
      </c>
      <c r="T1199" s="10" t="s">
        <v>2230</v>
      </c>
      <c r="U1199" s="10" t="s">
        <v>2594</v>
      </c>
      <c r="V1199" s="10">
        <v>2710193200</v>
      </c>
      <c r="W1199" s="10" t="s">
        <v>604</v>
      </c>
      <c r="X1199" s="10" t="s">
        <v>5006</v>
      </c>
      <c r="Y1199" s="10" t="s">
        <v>604</v>
      </c>
      <c r="Z1199" s="10" t="s">
        <v>604</v>
      </c>
      <c r="AA1199" s="10" t="s">
        <v>5007</v>
      </c>
      <c r="AB1199" s="14" t="s">
        <v>2196</v>
      </c>
    </row>
    <row r="1200" spans="1:28" s="14" customFormat="1" ht="13" x14ac:dyDescent="0.35">
      <c r="A1200" s="10">
        <v>49445870</v>
      </c>
      <c r="B1200" s="10">
        <v>870</v>
      </c>
      <c r="C1200" s="11" t="s">
        <v>5011</v>
      </c>
      <c r="D1200" s="11"/>
      <c r="E1200" s="11"/>
      <c r="F1200" s="11" t="s">
        <v>46</v>
      </c>
      <c r="G1200" s="10" t="s">
        <v>151</v>
      </c>
      <c r="H1200" s="41" t="s">
        <v>86</v>
      </c>
      <c r="I1200" s="41" t="s">
        <v>145</v>
      </c>
      <c r="J1200" s="10" t="s">
        <v>65</v>
      </c>
      <c r="K1200" s="10" t="s">
        <v>66</v>
      </c>
      <c r="L1200" s="10" t="s">
        <v>67</v>
      </c>
      <c r="M1200" s="13" t="s">
        <v>2577</v>
      </c>
      <c r="N1200" s="10" t="s">
        <v>53</v>
      </c>
      <c r="O1200" s="134"/>
      <c r="P1200" s="15" t="s">
        <v>2577</v>
      </c>
      <c r="Q1200" s="11"/>
      <c r="R1200" s="10"/>
      <c r="S1200" s="10" t="s">
        <v>536</v>
      </c>
      <c r="T1200" s="10" t="s">
        <v>536</v>
      </c>
      <c r="U1200" s="10" t="s">
        <v>2580</v>
      </c>
      <c r="V1200" s="10" t="s">
        <v>604</v>
      </c>
      <c r="W1200" s="10" t="s">
        <v>604</v>
      </c>
      <c r="X1200" s="10" t="s">
        <v>604</v>
      </c>
      <c r="Y1200" s="10" t="s">
        <v>604</v>
      </c>
      <c r="Z1200" s="10" t="s">
        <v>604</v>
      </c>
      <c r="AA1200" s="10" t="s">
        <v>2581</v>
      </c>
      <c r="AB1200" s="14" t="s">
        <v>2196</v>
      </c>
    </row>
    <row r="1201" spans="1:28" s="14" customFormat="1" ht="13" x14ac:dyDescent="0.35">
      <c r="A1201" s="10">
        <v>49445866</v>
      </c>
      <c r="B1201" s="10">
        <v>866</v>
      </c>
      <c r="C1201" s="11" t="s">
        <v>5012</v>
      </c>
      <c r="D1201" s="11"/>
      <c r="E1201" s="11"/>
      <c r="F1201" s="11" t="s">
        <v>46</v>
      </c>
      <c r="G1201" s="10" t="s">
        <v>151</v>
      </c>
      <c r="H1201" s="41" t="s">
        <v>86</v>
      </c>
      <c r="I1201" s="41" t="s">
        <v>145</v>
      </c>
      <c r="J1201" s="10" t="s">
        <v>65</v>
      </c>
      <c r="K1201" s="10" t="s">
        <v>66</v>
      </c>
      <c r="L1201" s="10" t="s">
        <v>67</v>
      </c>
      <c r="M1201" s="13" t="s">
        <v>2577</v>
      </c>
      <c r="N1201" s="10" t="s">
        <v>53</v>
      </c>
      <c r="O1201" s="134"/>
      <c r="P1201" s="15" t="s">
        <v>2577</v>
      </c>
      <c r="Q1201" s="11"/>
      <c r="R1201" s="10"/>
      <c r="S1201" s="10" t="s">
        <v>536</v>
      </c>
      <c r="T1201" s="10" t="s">
        <v>536</v>
      </c>
      <c r="U1201" s="10" t="s">
        <v>2580</v>
      </c>
      <c r="V1201" s="10" t="s">
        <v>604</v>
      </c>
      <c r="W1201" s="10" t="s">
        <v>604</v>
      </c>
      <c r="X1201" s="10" t="s">
        <v>604</v>
      </c>
      <c r="Y1201" s="10" t="s">
        <v>604</v>
      </c>
      <c r="Z1201" s="10" t="s">
        <v>604</v>
      </c>
      <c r="AA1201" s="10" t="s">
        <v>2581</v>
      </c>
      <c r="AB1201" s="14" t="s">
        <v>2196</v>
      </c>
    </row>
    <row r="1202" spans="1:28" s="14" customFormat="1" ht="13" x14ac:dyDescent="0.35">
      <c r="A1202" s="10">
        <v>49445966</v>
      </c>
      <c r="B1202" s="10">
        <v>966</v>
      </c>
      <c r="C1202" s="11" t="s">
        <v>5013</v>
      </c>
      <c r="D1202" s="11"/>
      <c r="E1202" s="11"/>
      <c r="F1202" s="11" t="s">
        <v>46</v>
      </c>
      <c r="G1202" s="10" t="s">
        <v>151</v>
      </c>
      <c r="H1202" s="41" t="s">
        <v>86</v>
      </c>
      <c r="I1202" s="41" t="s">
        <v>145</v>
      </c>
      <c r="J1202" s="10" t="s">
        <v>65</v>
      </c>
      <c r="K1202" s="10" t="s">
        <v>66</v>
      </c>
      <c r="L1202" s="10" t="s">
        <v>67</v>
      </c>
      <c r="M1202" s="13" t="s">
        <v>2577</v>
      </c>
      <c r="N1202" s="10" t="s">
        <v>53</v>
      </c>
      <c r="O1202" s="134"/>
      <c r="P1202" s="15" t="s">
        <v>2577</v>
      </c>
      <c r="Q1202" s="11"/>
      <c r="R1202" s="10"/>
      <c r="S1202" s="10">
        <v>45288966</v>
      </c>
      <c r="T1202" s="10" t="s">
        <v>4368</v>
      </c>
      <c r="U1202" s="10" t="s">
        <v>2594</v>
      </c>
      <c r="V1202" s="10" t="s">
        <v>604</v>
      </c>
      <c r="W1202" s="10" t="s">
        <v>604</v>
      </c>
      <c r="X1202" s="10" t="s">
        <v>5006</v>
      </c>
      <c r="Y1202" s="10" t="s">
        <v>604</v>
      </c>
      <c r="Z1202" s="10" t="s">
        <v>604</v>
      </c>
      <c r="AA1202" s="10" t="s">
        <v>5007</v>
      </c>
      <c r="AB1202" s="14" t="s">
        <v>2196</v>
      </c>
    </row>
    <row r="1203" spans="1:28" s="14" customFormat="1" ht="13" x14ac:dyDescent="0.35">
      <c r="A1203" s="10">
        <v>45492801</v>
      </c>
      <c r="B1203" s="10">
        <v>801</v>
      </c>
      <c r="C1203" s="11" t="s">
        <v>5014</v>
      </c>
      <c r="D1203" s="11"/>
      <c r="E1203" s="11"/>
      <c r="F1203" s="11" t="s">
        <v>46</v>
      </c>
      <c r="G1203" s="10" t="s">
        <v>79</v>
      </c>
      <c r="H1203" s="41" t="s">
        <v>79</v>
      </c>
      <c r="I1203" s="41" t="s">
        <v>145</v>
      </c>
      <c r="J1203" s="10" t="s">
        <v>65</v>
      </c>
      <c r="K1203" s="10" t="s">
        <v>604</v>
      </c>
      <c r="L1203" s="10" t="s">
        <v>67</v>
      </c>
      <c r="M1203" s="13" t="s">
        <v>2577</v>
      </c>
      <c r="N1203" s="10" t="s">
        <v>53</v>
      </c>
      <c r="O1203" s="134"/>
      <c r="P1203" s="15" t="s">
        <v>2577</v>
      </c>
      <c r="Q1203" s="11"/>
      <c r="R1203" s="10"/>
      <c r="S1203" s="10" t="s">
        <v>536</v>
      </c>
      <c r="T1203" s="10" t="s">
        <v>536</v>
      </c>
      <c r="U1203" s="10" t="s">
        <v>2580</v>
      </c>
      <c r="V1203" s="10" t="s">
        <v>604</v>
      </c>
      <c r="W1203" s="10" t="s">
        <v>604</v>
      </c>
      <c r="X1203" s="10" t="s">
        <v>604</v>
      </c>
      <c r="Y1203" s="10" t="s">
        <v>604</v>
      </c>
      <c r="Z1203" s="10" t="s">
        <v>604</v>
      </c>
      <c r="AA1203" s="10" t="s">
        <v>2581</v>
      </c>
      <c r="AB1203" s="14" t="s">
        <v>2196</v>
      </c>
    </row>
    <row r="1204" spans="1:28" s="14" customFormat="1" ht="13" x14ac:dyDescent="0.35">
      <c r="A1204" s="10">
        <v>48885849</v>
      </c>
      <c r="B1204" s="10">
        <v>849</v>
      </c>
      <c r="C1204" s="11" t="s">
        <v>5015</v>
      </c>
      <c r="D1204" s="11"/>
      <c r="E1204" s="11"/>
      <c r="F1204" s="11" t="s">
        <v>46</v>
      </c>
      <c r="G1204" s="10" t="s">
        <v>47</v>
      </c>
      <c r="H1204" s="41" t="s">
        <v>48</v>
      </c>
      <c r="I1204" s="41" t="s">
        <v>145</v>
      </c>
      <c r="J1204" s="10" t="s">
        <v>65</v>
      </c>
      <c r="K1204" s="10" t="s">
        <v>51</v>
      </c>
      <c r="L1204" s="10" t="s">
        <v>67</v>
      </c>
      <c r="M1204" s="13" t="s">
        <v>2577</v>
      </c>
      <c r="N1204" s="10" t="s">
        <v>53</v>
      </c>
      <c r="O1204" s="134"/>
      <c r="P1204" s="15" t="s">
        <v>2577</v>
      </c>
      <c r="Q1204" s="11"/>
      <c r="R1204" s="10"/>
      <c r="S1204" s="10" t="s">
        <v>3629</v>
      </c>
      <c r="T1204" s="10" t="s">
        <v>3629</v>
      </c>
      <c r="U1204" s="10" t="s">
        <v>2580</v>
      </c>
      <c r="V1204" s="10">
        <v>2710193200</v>
      </c>
      <c r="W1204" s="10" t="s">
        <v>2582</v>
      </c>
      <c r="X1204" s="10" t="s">
        <v>5016</v>
      </c>
      <c r="Y1204" s="10" t="s">
        <v>604</v>
      </c>
      <c r="Z1204" s="10" t="s">
        <v>604</v>
      </c>
      <c r="AA1204" s="10" t="s">
        <v>5017</v>
      </c>
      <c r="AB1204" s="14" t="s">
        <v>2196</v>
      </c>
    </row>
    <row r="1205" spans="1:28" s="14" customFormat="1" ht="13" x14ac:dyDescent="0.35">
      <c r="A1205" s="10">
        <v>48884801</v>
      </c>
      <c r="B1205" s="10">
        <v>801</v>
      </c>
      <c r="C1205" s="11" t="s">
        <v>5018</v>
      </c>
      <c r="D1205" s="11"/>
      <c r="E1205" s="11"/>
      <c r="F1205" s="11" t="s">
        <v>46</v>
      </c>
      <c r="G1205" s="10" t="s">
        <v>79</v>
      </c>
      <c r="H1205" s="41" t="s">
        <v>79</v>
      </c>
      <c r="I1205" s="41" t="s">
        <v>145</v>
      </c>
      <c r="J1205" s="10" t="s">
        <v>65</v>
      </c>
      <c r="K1205" s="10" t="s">
        <v>66</v>
      </c>
      <c r="L1205" s="10" t="s">
        <v>67</v>
      </c>
      <c r="M1205" s="13" t="s">
        <v>2577</v>
      </c>
      <c r="N1205" s="10" t="s">
        <v>53</v>
      </c>
      <c r="O1205" s="134"/>
      <c r="P1205" s="15" t="s">
        <v>2577</v>
      </c>
      <c r="Q1205" s="11"/>
      <c r="R1205" s="10"/>
      <c r="S1205" s="10" t="s">
        <v>536</v>
      </c>
      <c r="T1205" s="10" t="s">
        <v>536</v>
      </c>
      <c r="U1205" s="10" t="s">
        <v>2580</v>
      </c>
      <c r="V1205" s="10" t="s">
        <v>604</v>
      </c>
      <c r="W1205" s="10" t="s">
        <v>44</v>
      </c>
      <c r="X1205" s="10" t="s">
        <v>604</v>
      </c>
      <c r="Y1205" s="10" t="s">
        <v>604</v>
      </c>
      <c r="Z1205" s="10" t="s">
        <v>604</v>
      </c>
      <c r="AA1205" s="10" t="s">
        <v>2581</v>
      </c>
      <c r="AB1205" s="14" t="s">
        <v>2196</v>
      </c>
    </row>
    <row r="1206" spans="1:28" s="14" customFormat="1" ht="13" x14ac:dyDescent="0.35">
      <c r="A1206" s="10">
        <v>48884803</v>
      </c>
      <c r="B1206" s="10">
        <v>803</v>
      </c>
      <c r="C1206" s="11" t="s">
        <v>5019</v>
      </c>
      <c r="D1206" s="11"/>
      <c r="E1206" s="11"/>
      <c r="F1206" s="11" t="s">
        <v>46</v>
      </c>
      <c r="G1206" s="10" t="s">
        <v>1837</v>
      </c>
      <c r="H1206" s="41" t="s">
        <v>48</v>
      </c>
      <c r="I1206" s="41" t="s">
        <v>145</v>
      </c>
      <c r="J1206" s="10" t="s">
        <v>65</v>
      </c>
      <c r="K1206" s="10" t="s">
        <v>66</v>
      </c>
      <c r="L1206" s="10" t="s">
        <v>67</v>
      </c>
      <c r="M1206" s="13" t="s">
        <v>2577</v>
      </c>
      <c r="N1206" s="10" t="s">
        <v>53</v>
      </c>
      <c r="O1206" s="134"/>
      <c r="P1206" s="15" t="s">
        <v>2577</v>
      </c>
      <c r="Q1206" s="11"/>
      <c r="R1206" s="10"/>
      <c r="S1206" s="10" t="s">
        <v>536</v>
      </c>
      <c r="T1206" s="10" t="s">
        <v>536</v>
      </c>
      <c r="U1206" s="10" t="s">
        <v>2580</v>
      </c>
      <c r="V1206" s="10">
        <v>2710193200</v>
      </c>
      <c r="W1206" s="10" t="s">
        <v>604</v>
      </c>
      <c r="X1206" s="10" t="s">
        <v>604</v>
      </c>
      <c r="Y1206" s="10" t="s">
        <v>604</v>
      </c>
      <c r="Z1206" s="10" t="s">
        <v>604</v>
      </c>
      <c r="AA1206" s="10" t="s">
        <v>2581</v>
      </c>
      <c r="AB1206" s="14" t="s">
        <v>2196</v>
      </c>
    </row>
    <row r="1207" spans="1:28" s="14" customFormat="1" ht="13" x14ac:dyDescent="0.35">
      <c r="A1207" s="10">
        <v>48884849</v>
      </c>
      <c r="B1207" s="10">
        <v>849</v>
      </c>
      <c r="C1207" s="11" t="s">
        <v>5020</v>
      </c>
      <c r="D1207" s="11"/>
      <c r="E1207" s="11"/>
      <c r="F1207" s="11" t="s">
        <v>46</v>
      </c>
      <c r="G1207" s="10" t="s">
        <v>47</v>
      </c>
      <c r="H1207" s="41" t="s">
        <v>48</v>
      </c>
      <c r="I1207" s="41" t="s">
        <v>145</v>
      </c>
      <c r="J1207" s="10" t="s">
        <v>65</v>
      </c>
      <c r="K1207" s="10" t="s">
        <v>51</v>
      </c>
      <c r="L1207" s="10" t="s">
        <v>67</v>
      </c>
      <c r="M1207" s="13" t="s">
        <v>2577</v>
      </c>
      <c r="N1207" s="10" t="s">
        <v>53</v>
      </c>
      <c r="O1207" s="134"/>
      <c r="P1207" s="15" t="s">
        <v>2577</v>
      </c>
      <c r="Q1207" s="11"/>
      <c r="R1207" s="10"/>
      <c r="S1207" s="10" t="s">
        <v>3629</v>
      </c>
      <c r="T1207" s="10" t="s">
        <v>3629</v>
      </c>
      <c r="U1207" s="10" t="s">
        <v>2580</v>
      </c>
      <c r="V1207" s="10" t="s">
        <v>604</v>
      </c>
      <c r="W1207" s="10" t="s">
        <v>2582</v>
      </c>
      <c r="X1207" s="10" t="s">
        <v>5021</v>
      </c>
      <c r="Y1207" s="10" t="s">
        <v>604</v>
      </c>
      <c r="Z1207" s="10" t="s">
        <v>604</v>
      </c>
      <c r="AA1207" s="10" t="s">
        <v>5022</v>
      </c>
      <c r="AB1207" s="14" t="s">
        <v>2196</v>
      </c>
    </row>
    <row r="1208" spans="1:28" s="14" customFormat="1" ht="13" x14ac:dyDescent="0.35">
      <c r="A1208" s="10">
        <v>48910801</v>
      </c>
      <c r="B1208" s="10">
        <v>801</v>
      </c>
      <c r="C1208" s="11" t="s">
        <v>5023</v>
      </c>
      <c r="D1208" s="11"/>
      <c r="E1208" s="11"/>
      <c r="F1208" s="11" t="s">
        <v>46</v>
      </c>
      <c r="G1208" s="10" t="s">
        <v>79</v>
      </c>
      <c r="H1208" s="41" t="s">
        <v>79</v>
      </c>
      <c r="I1208" s="41" t="s">
        <v>145</v>
      </c>
      <c r="J1208" s="10" t="s">
        <v>65</v>
      </c>
      <c r="K1208" s="10" t="s">
        <v>66</v>
      </c>
      <c r="L1208" s="10" t="s">
        <v>67</v>
      </c>
      <c r="M1208" s="13" t="s">
        <v>2577</v>
      </c>
      <c r="N1208" s="10" t="s">
        <v>53</v>
      </c>
      <c r="O1208" s="134"/>
      <c r="P1208" s="15" t="s">
        <v>2577</v>
      </c>
      <c r="Q1208" s="11"/>
      <c r="R1208" s="10"/>
      <c r="S1208" s="10" t="s">
        <v>536</v>
      </c>
      <c r="T1208" s="10" t="s">
        <v>536</v>
      </c>
      <c r="U1208" s="10" t="s">
        <v>2580</v>
      </c>
      <c r="V1208" s="10" t="s">
        <v>604</v>
      </c>
      <c r="W1208" s="10" t="s">
        <v>44</v>
      </c>
      <c r="X1208" s="10" t="s">
        <v>604</v>
      </c>
      <c r="Y1208" s="10" t="s">
        <v>604</v>
      </c>
      <c r="Z1208" s="10" t="s">
        <v>604</v>
      </c>
      <c r="AA1208" s="10" t="s">
        <v>2581</v>
      </c>
      <c r="AB1208" s="14" t="s">
        <v>2196</v>
      </c>
    </row>
    <row r="1209" spans="1:28" s="14" customFormat="1" ht="13" x14ac:dyDescent="0.35">
      <c r="A1209" s="10">
        <v>48024803</v>
      </c>
      <c r="B1209" s="10">
        <v>803</v>
      </c>
      <c r="C1209" s="11" t="s">
        <v>5024</v>
      </c>
      <c r="D1209" s="11"/>
      <c r="E1209" s="11"/>
      <c r="F1209" s="11" t="s">
        <v>46</v>
      </c>
      <c r="G1209" s="10" t="s">
        <v>1837</v>
      </c>
      <c r="H1209" s="41" t="s">
        <v>48</v>
      </c>
      <c r="I1209" s="41" t="s">
        <v>145</v>
      </c>
      <c r="J1209" s="10" t="s">
        <v>65</v>
      </c>
      <c r="K1209" s="10" t="s">
        <v>66</v>
      </c>
      <c r="L1209" s="10" t="s">
        <v>67</v>
      </c>
      <c r="M1209" s="13" t="s">
        <v>2577</v>
      </c>
      <c r="N1209" s="10" t="s">
        <v>92</v>
      </c>
      <c r="O1209" s="134"/>
      <c r="P1209" s="15" t="s">
        <v>2577</v>
      </c>
      <c r="Q1209" s="11"/>
      <c r="R1209" s="10"/>
      <c r="S1209" s="10" t="s">
        <v>3629</v>
      </c>
      <c r="T1209" s="10" t="s">
        <v>3629</v>
      </c>
      <c r="U1209" s="10" t="s">
        <v>2580</v>
      </c>
      <c r="V1209" s="10">
        <v>2710193200</v>
      </c>
      <c r="W1209" s="10" t="s">
        <v>604</v>
      </c>
      <c r="X1209" s="10" t="s">
        <v>5025</v>
      </c>
      <c r="Y1209" s="10" t="s">
        <v>604</v>
      </c>
      <c r="Z1209" s="10" t="s">
        <v>604</v>
      </c>
      <c r="AA1209" s="10" t="s">
        <v>5026</v>
      </c>
      <c r="AB1209" s="14" t="s">
        <v>2196</v>
      </c>
    </row>
    <row r="1210" spans="1:28" s="14" customFormat="1" ht="13" x14ac:dyDescent="0.35">
      <c r="A1210" s="10">
        <v>48127855</v>
      </c>
      <c r="B1210" s="10">
        <v>855</v>
      </c>
      <c r="C1210" s="11" t="s">
        <v>5027</v>
      </c>
      <c r="D1210" s="11"/>
      <c r="E1210" s="11"/>
      <c r="F1210" s="11" t="s">
        <v>46</v>
      </c>
      <c r="G1210" s="10" t="s">
        <v>163</v>
      </c>
      <c r="H1210" s="41" t="s">
        <v>164</v>
      </c>
      <c r="I1210" s="41" t="s">
        <v>145</v>
      </c>
      <c r="J1210" s="10" t="s">
        <v>65</v>
      </c>
      <c r="K1210" s="10" t="s">
        <v>66</v>
      </c>
      <c r="L1210" s="10" t="s">
        <v>67</v>
      </c>
      <c r="M1210" s="13" t="s">
        <v>2577</v>
      </c>
      <c r="N1210" s="10" t="s">
        <v>92</v>
      </c>
      <c r="O1210" s="134"/>
      <c r="P1210" s="15" t="s">
        <v>2577</v>
      </c>
      <c r="Q1210" s="11"/>
      <c r="R1210" s="10"/>
      <c r="S1210" s="10">
        <v>45288855</v>
      </c>
      <c r="T1210" s="10" t="s">
        <v>2226</v>
      </c>
      <c r="U1210" s="10" t="s">
        <v>2594</v>
      </c>
      <c r="V1210" s="10">
        <v>2710193200</v>
      </c>
      <c r="W1210" s="10" t="s">
        <v>604</v>
      </c>
      <c r="X1210" s="10" t="s">
        <v>5028</v>
      </c>
      <c r="Y1210" s="10" t="s">
        <v>604</v>
      </c>
      <c r="Z1210" s="10" t="s">
        <v>604</v>
      </c>
      <c r="AA1210" s="10" t="s">
        <v>5029</v>
      </c>
      <c r="AB1210" s="14" t="s">
        <v>2196</v>
      </c>
    </row>
    <row r="1211" spans="1:28" s="14" customFormat="1" ht="13" x14ac:dyDescent="0.35">
      <c r="A1211" s="10">
        <v>48127803</v>
      </c>
      <c r="B1211" s="10">
        <v>803</v>
      </c>
      <c r="C1211" s="11" t="s">
        <v>5030</v>
      </c>
      <c r="D1211" s="11"/>
      <c r="E1211" s="11"/>
      <c r="F1211" s="11" t="s">
        <v>46</v>
      </c>
      <c r="G1211" s="10" t="s">
        <v>1837</v>
      </c>
      <c r="H1211" s="41" t="s">
        <v>48</v>
      </c>
      <c r="I1211" s="41" t="s">
        <v>145</v>
      </c>
      <c r="J1211" s="10" t="s">
        <v>65</v>
      </c>
      <c r="K1211" s="10" t="s">
        <v>66</v>
      </c>
      <c r="L1211" s="10" t="s">
        <v>67</v>
      </c>
      <c r="M1211" s="13" t="s">
        <v>2577</v>
      </c>
      <c r="N1211" s="10" t="s">
        <v>92</v>
      </c>
      <c r="O1211" s="134"/>
      <c r="P1211" s="15" t="s">
        <v>2577</v>
      </c>
      <c r="Q1211" s="11"/>
      <c r="R1211" s="10"/>
      <c r="S1211" s="10">
        <v>45288809</v>
      </c>
      <c r="T1211" s="10" t="s">
        <v>2230</v>
      </c>
      <c r="U1211" s="10" t="s">
        <v>2594</v>
      </c>
      <c r="V1211" s="10">
        <v>2710193200</v>
      </c>
      <c r="W1211" s="10" t="s">
        <v>604</v>
      </c>
      <c r="X1211" s="10" t="s">
        <v>5028</v>
      </c>
      <c r="Y1211" s="10" t="s">
        <v>604</v>
      </c>
      <c r="Z1211" s="10" t="s">
        <v>604</v>
      </c>
      <c r="AA1211" s="10" t="s">
        <v>5029</v>
      </c>
      <c r="AB1211" s="14" t="s">
        <v>2196</v>
      </c>
    </row>
    <row r="1212" spans="1:28" s="14" customFormat="1" ht="13" x14ac:dyDescent="0.35">
      <c r="A1212" s="10">
        <v>45284966</v>
      </c>
      <c r="B1212" s="10">
        <v>966</v>
      </c>
      <c r="C1212" s="11" t="s">
        <v>4368</v>
      </c>
      <c r="D1212" s="11"/>
      <c r="E1212" s="11"/>
      <c r="F1212" s="11" t="s">
        <v>46</v>
      </c>
      <c r="G1212" s="10" t="s">
        <v>151</v>
      </c>
      <c r="H1212" s="41" t="s">
        <v>86</v>
      </c>
      <c r="I1212" s="41" t="s">
        <v>145</v>
      </c>
      <c r="J1212" s="10" t="s">
        <v>65</v>
      </c>
      <c r="K1212" s="10" t="s">
        <v>66</v>
      </c>
      <c r="L1212" s="10" t="s">
        <v>52</v>
      </c>
      <c r="M1212" s="13" t="s">
        <v>2577</v>
      </c>
      <c r="N1212" s="10" t="s">
        <v>53</v>
      </c>
      <c r="O1212" s="134"/>
      <c r="P1212" s="15" t="s">
        <v>2577</v>
      </c>
      <c r="Q1212" s="11"/>
      <c r="R1212" s="10"/>
      <c r="S1212" s="10">
        <v>45284967</v>
      </c>
      <c r="T1212" s="10" t="s">
        <v>4368</v>
      </c>
      <c r="U1212" s="10" t="s">
        <v>2594</v>
      </c>
      <c r="V1212" s="10">
        <v>2710193200</v>
      </c>
      <c r="W1212" s="10" t="s">
        <v>604</v>
      </c>
      <c r="X1212" s="10" t="s">
        <v>5031</v>
      </c>
      <c r="Y1212" s="10" t="s">
        <v>87</v>
      </c>
      <c r="Z1212" s="10" t="s">
        <v>88</v>
      </c>
      <c r="AA1212" s="10" t="s">
        <v>2203</v>
      </c>
      <c r="AB1212" s="14" t="s">
        <v>2196</v>
      </c>
    </row>
    <row r="1213" spans="1:28" s="14" customFormat="1" ht="13" x14ac:dyDescent="0.35">
      <c r="A1213" s="10">
        <v>45288966</v>
      </c>
      <c r="B1213" s="10">
        <v>966</v>
      </c>
      <c r="C1213" s="11" t="s">
        <v>4368</v>
      </c>
      <c r="D1213" s="11"/>
      <c r="E1213" s="11"/>
      <c r="F1213" s="11" t="s">
        <v>46</v>
      </c>
      <c r="G1213" s="10" t="s">
        <v>151</v>
      </c>
      <c r="H1213" s="41" t="s">
        <v>86</v>
      </c>
      <c r="I1213" s="41" t="s">
        <v>145</v>
      </c>
      <c r="J1213" s="10" t="s">
        <v>65</v>
      </c>
      <c r="K1213" s="10" t="s">
        <v>66</v>
      </c>
      <c r="L1213" s="10" t="s">
        <v>52</v>
      </c>
      <c r="M1213" s="13" t="s">
        <v>2577</v>
      </c>
      <c r="N1213" s="10" t="s">
        <v>53</v>
      </c>
      <c r="O1213" s="134"/>
      <c r="P1213" s="15" t="s">
        <v>2577</v>
      </c>
      <c r="Q1213" s="11"/>
      <c r="R1213" s="10"/>
      <c r="S1213" s="10">
        <v>45288967</v>
      </c>
      <c r="T1213" s="10" t="s">
        <v>2201</v>
      </c>
      <c r="U1213" s="10" t="s">
        <v>2594</v>
      </c>
      <c r="V1213" s="10">
        <v>2710193200</v>
      </c>
      <c r="W1213" s="10" t="s">
        <v>604</v>
      </c>
      <c r="X1213" s="10" t="s">
        <v>5032</v>
      </c>
      <c r="Y1213" s="10" t="s">
        <v>87</v>
      </c>
      <c r="Z1213" s="10" t="s">
        <v>88</v>
      </c>
      <c r="AA1213" s="10" t="s">
        <v>2235</v>
      </c>
      <c r="AB1213" s="14" t="s">
        <v>2196</v>
      </c>
    </row>
    <row r="1214" spans="1:28" s="14" customFormat="1" ht="13" x14ac:dyDescent="0.35">
      <c r="A1214" s="10">
        <v>45286966</v>
      </c>
      <c r="B1214" s="10">
        <v>966</v>
      </c>
      <c r="C1214" s="11" t="s">
        <v>4994</v>
      </c>
      <c r="D1214" s="11"/>
      <c r="E1214" s="11"/>
      <c r="F1214" s="11" t="s">
        <v>46</v>
      </c>
      <c r="G1214" s="10" t="s">
        <v>151</v>
      </c>
      <c r="H1214" s="41" t="s">
        <v>86</v>
      </c>
      <c r="I1214" s="41" t="s">
        <v>145</v>
      </c>
      <c r="J1214" s="10" t="s">
        <v>65</v>
      </c>
      <c r="K1214" s="10" t="s">
        <v>66</v>
      </c>
      <c r="L1214" s="10" t="s">
        <v>52</v>
      </c>
      <c r="M1214" s="13" t="s">
        <v>2577</v>
      </c>
      <c r="N1214" s="10" t="s">
        <v>53</v>
      </c>
      <c r="O1214" s="134"/>
      <c r="P1214" s="15" t="s">
        <v>2577</v>
      </c>
      <c r="Q1214" s="11"/>
      <c r="R1214" s="10"/>
      <c r="S1214" s="10">
        <v>45286967</v>
      </c>
      <c r="T1214" s="10" t="s">
        <v>4994</v>
      </c>
      <c r="U1214" s="10" t="s">
        <v>2594</v>
      </c>
      <c r="V1214" s="10">
        <v>2710193200</v>
      </c>
      <c r="W1214" s="10" t="s">
        <v>604</v>
      </c>
      <c r="X1214" s="10" t="s">
        <v>5033</v>
      </c>
      <c r="Y1214" s="10" t="s">
        <v>87</v>
      </c>
      <c r="Z1214" s="10" t="s">
        <v>88</v>
      </c>
      <c r="AA1214" s="10" t="s">
        <v>5034</v>
      </c>
      <c r="AB1214" s="14" t="s">
        <v>2196</v>
      </c>
    </row>
    <row r="1215" spans="1:28" s="14" customFormat="1" ht="13" x14ac:dyDescent="0.35">
      <c r="A1215" s="10">
        <v>45286967</v>
      </c>
      <c r="B1215" s="10">
        <v>967</v>
      </c>
      <c r="C1215" s="11" t="s">
        <v>4994</v>
      </c>
      <c r="D1215" s="11"/>
      <c r="E1215" s="11"/>
      <c r="F1215" s="11" t="s">
        <v>46</v>
      </c>
      <c r="G1215" s="10" t="s">
        <v>151</v>
      </c>
      <c r="H1215" s="41" t="s">
        <v>86</v>
      </c>
      <c r="I1215" s="41" t="s">
        <v>145</v>
      </c>
      <c r="J1215" s="10" t="s">
        <v>65</v>
      </c>
      <c r="K1215" s="10" t="s">
        <v>66</v>
      </c>
      <c r="L1215" s="10" t="s">
        <v>52</v>
      </c>
      <c r="M1215" s="13" t="s">
        <v>2577</v>
      </c>
      <c r="N1215" s="10" t="s">
        <v>53</v>
      </c>
      <c r="O1215" s="134"/>
      <c r="P1215" s="15" t="s">
        <v>2577</v>
      </c>
      <c r="Q1215" s="11"/>
      <c r="R1215" s="10"/>
      <c r="S1215" s="10" t="s">
        <v>536</v>
      </c>
      <c r="T1215" s="10" t="s">
        <v>536</v>
      </c>
      <c r="U1215" s="10" t="s">
        <v>2580</v>
      </c>
      <c r="V1215" s="10">
        <v>2710199200</v>
      </c>
      <c r="W1215" s="10" t="s">
        <v>604</v>
      </c>
      <c r="X1215" s="10" t="s">
        <v>5033</v>
      </c>
      <c r="Y1215" s="10" t="s">
        <v>87</v>
      </c>
      <c r="Z1215" s="10" t="s">
        <v>88</v>
      </c>
      <c r="AA1215" s="10" t="s">
        <v>5034</v>
      </c>
      <c r="AB1215" s="14" t="s">
        <v>2196</v>
      </c>
    </row>
    <row r="1216" spans="1:28" s="14" customFormat="1" ht="13" x14ac:dyDescent="0.35">
      <c r="A1216" s="10">
        <v>45287966</v>
      </c>
      <c r="B1216" s="10">
        <v>966</v>
      </c>
      <c r="C1216" s="11" t="s">
        <v>5002</v>
      </c>
      <c r="D1216" s="11"/>
      <c r="E1216" s="11"/>
      <c r="F1216" s="11" t="s">
        <v>46</v>
      </c>
      <c r="G1216" s="10" t="s">
        <v>151</v>
      </c>
      <c r="H1216" s="41" t="s">
        <v>86</v>
      </c>
      <c r="I1216" s="41" t="s">
        <v>145</v>
      </c>
      <c r="J1216" s="10" t="s">
        <v>65</v>
      </c>
      <c r="K1216" s="10" t="s">
        <v>66</v>
      </c>
      <c r="L1216" s="10" t="s">
        <v>52</v>
      </c>
      <c r="M1216" s="13" t="s">
        <v>2577</v>
      </c>
      <c r="N1216" s="10" t="s">
        <v>53</v>
      </c>
      <c r="O1216" s="134"/>
      <c r="P1216" s="15" t="s">
        <v>2577</v>
      </c>
      <c r="Q1216" s="11"/>
      <c r="R1216" s="10"/>
      <c r="S1216" s="10">
        <v>45287967</v>
      </c>
      <c r="T1216" s="10" t="s">
        <v>2219</v>
      </c>
      <c r="U1216" s="10" t="s">
        <v>2594</v>
      </c>
      <c r="V1216" s="10">
        <v>2710193200</v>
      </c>
      <c r="W1216" s="10" t="s">
        <v>604</v>
      </c>
      <c r="X1216" s="10" t="s">
        <v>5035</v>
      </c>
      <c r="Y1216" s="10" t="s">
        <v>87</v>
      </c>
      <c r="Z1216" s="10" t="s">
        <v>88</v>
      </c>
      <c r="AA1216" s="10" t="s">
        <v>2221</v>
      </c>
      <c r="AB1216" s="14" t="s">
        <v>2196</v>
      </c>
    </row>
    <row r="1217" spans="1:28" s="14" customFormat="1" ht="13" x14ac:dyDescent="0.35">
      <c r="A1217" s="10">
        <v>45656966</v>
      </c>
      <c r="B1217" s="10">
        <v>966</v>
      </c>
      <c r="C1217" s="11" t="s">
        <v>5036</v>
      </c>
      <c r="D1217" s="11"/>
      <c r="E1217" s="11"/>
      <c r="F1217" s="11" t="s">
        <v>46</v>
      </c>
      <c r="G1217" s="10" t="s">
        <v>151</v>
      </c>
      <c r="H1217" s="41" t="s">
        <v>86</v>
      </c>
      <c r="I1217" s="41" t="s">
        <v>145</v>
      </c>
      <c r="J1217" s="10" t="s">
        <v>65</v>
      </c>
      <c r="K1217" s="10" t="s">
        <v>66</v>
      </c>
      <c r="L1217" s="10" t="s">
        <v>52</v>
      </c>
      <c r="M1217" s="13" t="s">
        <v>2577</v>
      </c>
      <c r="N1217" s="10" t="s">
        <v>53</v>
      </c>
      <c r="O1217" s="134"/>
      <c r="P1217" s="15" t="s">
        <v>2577</v>
      </c>
      <c r="Q1217" s="11"/>
      <c r="R1217" s="10"/>
      <c r="S1217" s="10">
        <v>45656967</v>
      </c>
      <c r="T1217" s="10" t="s">
        <v>5036</v>
      </c>
      <c r="U1217" s="10" t="s">
        <v>2594</v>
      </c>
      <c r="V1217" s="10">
        <v>2710193200</v>
      </c>
      <c r="W1217" s="10" t="s">
        <v>604</v>
      </c>
      <c r="X1217" s="10" t="s">
        <v>2237</v>
      </c>
      <c r="Y1217" s="10" t="s">
        <v>87</v>
      </c>
      <c r="Z1217" s="10" t="s">
        <v>88</v>
      </c>
      <c r="AA1217" s="10" t="s">
        <v>5037</v>
      </c>
      <c r="AB1217" s="14" t="s">
        <v>2196</v>
      </c>
    </row>
    <row r="1218" spans="1:28" s="14" customFormat="1" ht="13" x14ac:dyDescent="0.35">
      <c r="A1218" s="10">
        <v>45656967</v>
      </c>
      <c r="B1218" s="10">
        <v>967</v>
      </c>
      <c r="C1218" s="11" t="s">
        <v>5036</v>
      </c>
      <c r="D1218" s="11"/>
      <c r="E1218" s="11"/>
      <c r="F1218" s="11" t="s">
        <v>46</v>
      </c>
      <c r="G1218" s="10" t="s">
        <v>151</v>
      </c>
      <c r="H1218" s="41" t="s">
        <v>86</v>
      </c>
      <c r="I1218" s="41" t="s">
        <v>145</v>
      </c>
      <c r="J1218" s="10" t="s">
        <v>65</v>
      </c>
      <c r="K1218" s="10" t="s">
        <v>66</v>
      </c>
      <c r="L1218" s="10" t="s">
        <v>52</v>
      </c>
      <c r="M1218" s="13" t="s">
        <v>2577</v>
      </c>
      <c r="N1218" s="10" t="s">
        <v>53</v>
      </c>
      <c r="O1218" s="134"/>
      <c r="P1218" s="15" t="s">
        <v>2577</v>
      </c>
      <c r="Q1218" s="11"/>
      <c r="R1218" s="10"/>
      <c r="S1218" s="10" t="s">
        <v>536</v>
      </c>
      <c r="T1218" s="10" t="s">
        <v>536</v>
      </c>
      <c r="U1218" s="10" t="s">
        <v>2580</v>
      </c>
      <c r="V1218" s="10">
        <v>2710193200</v>
      </c>
      <c r="W1218" s="10" t="s">
        <v>604</v>
      </c>
      <c r="X1218" s="10" t="s">
        <v>2237</v>
      </c>
      <c r="Y1218" s="10" t="s">
        <v>87</v>
      </c>
      <c r="Z1218" s="10" t="s">
        <v>88</v>
      </c>
      <c r="AA1218" s="10" t="s">
        <v>5037</v>
      </c>
      <c r="AB1218" s="14" t="s">
        <v>2196</v>
      </c>
    </row>
    <row r="1219" spans="1:28" s="14" customFormat="1" ht="13" x14ac:dyDescent="0.35">
      <c r="A1219" s="10">
        <v>45251849</v>
      </c>
      <c r="B1219" s="10">
        <v>849</v>
      </c>
      <c r="C1219" s="11" t="s">
        <v>5038</v>
      </c>
      <c r="D1219" s="11"/>
      <c r="E1219" s="11"/>
      <c r="F1219" s="11" t="s">
        <v>46</v>
      </c>
      <c r="G1219" s="10" t="s">
        <v>1837</v>
      </c>
      <c r="H1219" s="41" t="s">
        <v>48</v>
      </c>
      <c r="I1219" s="41" t="s">
        <v>145</v>
      </c>
      <c r="J1219" s="10" t="s">
        <v>65</v>
      </c>
      <c r="K1219" s="10" t="s">
        <v>51</v>
      </c>
      <c r="L1219" s="10" t="s">
        <v>67</v>
      </c>
      <c r="M1219" s="13" t="s">
        <v>2577</v>
      </c>
      <c r="N1219" s="10" t="s">
        <v>53</v>
      </c>
      <c r="O1219" s="134"/>
      <c r="P1219" s="15" t="s">
        <v>2577</v>
      </c>
      <c r="Q1219" s="11"/>
      <c r="R1219" s="10"/>
      <c r="S1219" s="10" t="s">
        <v>536</v>
      </c>
      <c r="T1219" s="10" t="s">
        <v>536</v>
      </c>
      <c r="U1219" s="10" t="s">
        <v>2580</v>
      </c>
      <c r="V1219" s="10">
        <v>2710193200</v>
      </c>
      <c r="W1219" s="10" t="s">
        <v>2582</v>
      </c>
      <c r="X1219" s="10" t="s">
        <v>604</v>
      </c>
      <c r="Y1219" s="10" t="s">
        <v>604</v>
      </c>
      <c r="Z1219" s="10" t="s">
        <v>604</v>
      </c>
      <c r="AA1219" s="10" t="s">
        <v>2581</v>
      </c>
      <c r="AB1219" s="14" t="s">
        <v>2196</v>
      </c>
    </row>
    <row r="1220" spans="1:28" s="14" customFormat="1" ht="13" x14ac:dyDescent="0.35">
      <c r="A1220" s="10">
        <v>45100801</v>
      </c>
      <c r="B1220" s="10">
        <v>801</v>
      </c>
      <c r="C1220" s="11" t="s">
        <v>5039</v>
      </c>
      <c r="D1220" s="11"/>
      <c r="E1220" s="11"/>
      <c r="F1220" s="11" t="s">
        <v>46</v>
      </c>
      <c r="G1220" s="10" t="s">
        <v>79</v>
      </c>
      <c r="H1220" s="41" t="s">
        <v>79</v>
      </c>
      <c r="I1220" s="41" t="s">
        <v>145</v>
      </c>
      <c r="J1220" s="10" t="s">
        <v>65</v>
      </c>
      <c r="K1220" s="10" t="s">
        <v>66</v>
      </c>
      <c r="L1220" s="10" t="s">
        <v>67</v>
      </c>
      <c r="M1220" s="13" t="s">
        <v>2577</v>
      </c>
      <c r="N1220" s="10" t="s">
        <v>53</v>
      </c>
      <c r="O1220" s="134"/>
      <c r="P1220" s="15" t="s">
        <v>2577</v>
      </c>
      <c r="Q1220" s="11"/>
      <c r="R1220" s="10"/>
      <c r="S1220" s="10">
        <v>45656801</v>
      </c>
      <c r="T1220" s="10" t="s">
        <v>2236</v>
      </c>
      <c r="U1220" s="10" t="s">
        <v>2594</v>
      </c>
      <c r="V1220" s="10" t="s">
        <v>604</v>
      </c>
      <c r="W1220" s="10" t="s">
        <v>44</v>
      </c>
      <c r="X1220" s="10" t="s">
        <v>5040</v>
      </c>
      <c r="Y1220" s="10" t="s">
        <v>604</v>
      </c>
      <c r="Z1220" s="10" t="s">
        <v>604</v>
      </c>
      <c r="AA1220" s="10" t="s">
        <v>5041</v>
      </c>
      <c r="AB1220" s="14" t="s">
        <v>2196</v>
      </c>
    </row>
    <row r="1221" spans="1:28" s="14" customFormat="1" ht="13" x14ac:dyDescent="0.35">
      <c r="A1221" s="10">
        <v>45100803</v>
      </c>
      <c r="B1221" s="10">
        <v>803</v>
      </c>
      <c r="C1221" s="11" t="s">
        <v>5042</v>
      </c>
      <c r="D1221" s="11"/>
      <c r="E1221" s="11"/>
      <c r="F1221" s="11" t="s">
        <v>46</v>
      </c>
      <c r="G1221" s="10" t="s">
        <v>1837</v>
      </c>
      <c r="H1221" s="41" t="s">
        <v>48</v>
      </c>
      <c r="I1221" s="41" t="s">
        <v>145</v>
      </c>
      <c r="J1221" s="10" t="s">
        <v>65</v>
      </c>
      <c r="K1221" s="10" t="s">
        <v>66</v>
      </c>
      <c r="L1221" s="10" t="s">
        <v>67</v>
      </c>
      <c r="M1221" s="13" t="s">
        <v>2577</v>
      </c>
      <c r="N1221" s="10" t="s">
        <v>53</v>
      </c>
      <c r="O1221" s="134"/>
      <c r="P1221" s="15" t="s">
        <v>2577</v>
      </c>
      <c r="Q1221" s="11"/>
      <c r="R1221" s="10"/>
      <c r="S1221" s="10">
        <v>45656809</v>
      </c>
      <c r="T1221" s="10" t="s">
        <v>2239</v>
      </c>
      <c r="U1221" s="10" t="s">
        <v>2594</v>
      </c>
      <c r="V1221" s="10">
        <v>2710193200</v>
      </c>
      <c r="W1221" s="10" t="s">
        <v>604</v>
      </c>
      <c r="X1221" s="10" t="s">
        <v>5040</v>
      </c>
      <c r="Y1221" s="10" t="s">
        <v>604</v>
      </c>
      <c r="Z1221" s="10" t="s">
        <v>604</v>
      </c>
      <c r="AA1221" s="10" t="s">
        <v>5041</v>
      </c>
      <c r="AB1221" s="14" t="s">
        <v>2196</v>
      </c>
    </row>
    <row r="1222" spans="1:28" s="14" customFormat="1" ht="13" x14ac:dyDescent="0.35">
      <c r="A1222" s="10">
        <v>45100966</v>
      </c>
      <c r="B1222" s="10">
        <v>966</v>
      </c>
      <c r="C1222" s="11" t="s">
        <v>5043</v>
      </c>
      <c r="D1222" s="11"/>
      <c r="E1222" s="11"/>
      <c r="F1222" s="11" t="s">
        <v>46</v>
      </c>
      <c r="G1222" s="10" t="s">
        <v>151</v>
      </c>
      <c r="H1222" s="41" t="s">
        <v>86</v>
      </c>
      <c r="I1222" s="41" t="s">
        <v>145</v>
      </c>
      <c r="J1222" s="10" t="s">
        <v>65</v>
      </c>
      <c r="K1222" s="10" t="s">
        <v>66</v>
      </c>
      <c r="L1222" s="10" t="s">
        <v>67</v>
      </c>
      <c r="M1222" s="13" t="s">
        <v>2577</v>
      </c>
      <c r="N1222" s="10" t="s">
        <v>53</v>
      </c>
      <c r="O1222" s="134"/>
      <c r="P1222" s="15" t="s">
        <v>2577</v>
      </c>
      <c r="Q1222" s="11"/>
      <c r="R1222" s="10"/>
      <c r="S1222" s="10">
        <v>45656966</v>
      </c>
      <c r="T1222" s="10" t="s">
        <v>5036</v>
      </c>
      <c r="U1222" s="10" t="s">
        <v>2594</v>
      </c>
      <c r="V1222" s="10" t="s">
        <v>604</v>
      </c>
      <c r="W1222" s="10" t="s">
        <v>604</v>
      </c>
      <c r="X1222" s="10" t="s">
        <v>5040</v>
      </c>
      <c r="Y1222" s="10" t="s">
        <v>604</v>
      </c>
      <c r="Z1222" s="10" t="s">
        <v>604</v>
      </c>
      <c r="AA1222" s="10" t="s">
        <v>5041</v>
      </c>
      <c r="AB1222" s="14" t="s">
        <v>2196</v>
      </c>
    </row>
    <row r="1223" spans="1:28" s="14" customFormat="1" ht="13" x14ac:dyDescent="0.35">
      <c r="A1223" s="10">
        <v>45241803</v>
      </c>
      <c r="B1223" s="10">
        <v>803</v>
      </c>
      <c r="C1223" s="11" t="s">
        <v>5044</v>
      </c>
      <c r="D1223" s="11"/>
      <c r="E1223" s="11"/>
      <c r="F1223" s="11" t="s">
        <v>46</v>
      </c>
      <c r="G1223" s="10" t="s">
        <v>1837</v>
      </c>
      <c r="H1223" s="41" t="s">
        <v>48</v>
      </c>
      <c r="I1223" s="41" t="s">
        <v>145</v>
      </c>
      <c r="J1223" s="10" t="s">
        <v>65</v>
      </c>
      <c r="K1223" s="10" t="s">
        <v>66</v>
      </c>
      <c r="L1223" s="10" t="s">
        <v>67</v>
      </c>
      <c r="M1223" s="13" t="s">
        <v>2577</v>
      </c>
      <c r="N1223" s="10" t="s">
        <v>53</v>
      </c>
      <c r="O1223" s="134"/>
      <c r="P1223" s="15" t="s">
        <v>2577</v>
      </c>
      <c r="Q1223" s="11"/>
      <c r="R1223" s="10"/>
      <c r="S1223" s="10" t="s">
        <v>536</v>
      </c>
      <c r="T1223" s="10" t="s">
        <v>536</v>
      </c>
      <c r="U1223" s="10" t="s">
        <v>2580</v>
      </c>
      <c r="V1223" s="10">
        <v>2710193200</v>
      </c>
      <c r="W1223" s="10" t="s">
        <v>604</v>
      </c>
      <c r="X1223" s="10" t="s">
        <v>604</v>
      </c>
      <c r="Y1223" s="10" t="s">
        <v>604</v>
      </c>
      <c r="Z1223" s="10" t="s">
        <v>604</v>
      </c>
      <c r="AA1223" s="10" t="s">
        <v>2581</v>
      </c>
      <c r="AB1223" s="14" t="s">
        <v>2196</v>
      </c>
    </row>
    <row r="1224" spans="1:28" s="14" customFormat="1" ht="13" x14ac:dyDescent="0.35">
      <c r="A1224" s="10">
        <v>45015803</v>
      </c>
      <c r="B1224" s="10">
        <v>803</v>
      </c>
      <c r="C1224" s="11" t="s">
        <v>5045</v>
      </c>
      <c r="D1224" s="11"/>
      <c r="E1224" s="11"/>
      <c r="F1224" s="11" t="s">
        <v>46</v>
      </c>
      <c r="G1224" s="10" t="s">
        <v>1837</v>
      </c>
      <c r="H1224" s="41" t="s">
        <v>48</v>
      </c>
      <c r="I1224" s="41" t="s">
        <v>145</v>
      </c>
      <c r="J1224" s="10" t="s">
        <v>65</v>
      </c>
      <c r="K1224" s="10" t="s">
        <v>66</v>
      </c>
      <c r="L1224" s="10" t="s">
        <v>67</v>
      </c>
      <c r="M1224" s="13" t="s">
        <v>2577</v>
      </c>
      <c r="N1224" s="10" t="s">
        <v>53</v>
      </c>
      <c r="O1224" s="134"/>
      <c r="P1224" s="15" t="s">
        <v>2577</v>
      </c>
      <c r="Q1224" s="11"/>
      <c r="R1224" s="10"/>
      <c r="S1224" s="10">
        <v>43704809</v>
      </c>
      <c r="T1224" s="10" t="s">
        <v>5046</v>
      </c>
      <c r="U1224" s="10" t="s">
        <v>2594</v>
      </c>
      <c r="V1224" s="10">
        <v>2710193200</v>
      </c>
      <c r="W1224" s="10" t="s">
        <v>604</v>
      </c>
      <c r="X1224" s="10" t="s">
        <v>5047</v>
      </c>
      <c r="Y1224" s="10" t="s">
        <v>604</v>
      </c>
      <c r="Z1224" s="10" t="s">
        <v>604</v>
      </c>
      <c r="AA1224" s="10" t="s">
        <v>5048</v>
      </c>
      <c r="AB1224" s="14" t="s">
        <v>2196</v>
      </c>
    </row>
    <row r="1225" spans="1:28" s="14" customFormat="1" ht="13" x14ac:dyDescent="0.35">
      <c r="A1225" s="10">
        <v>45115803</v>
      </c>
      <c r="B1225" s="10">
        <v>803</v>
      </c>
      <c r="C1225" s="11" t="s">
        <v>5049</v>
      </c>
      <c r="D1225" s="11"/>
      <c r="E1225" s="11"/>
      <c r="F1225" s="11" t="s">
        <v>46</v>
      </c>
      <c r="G1225" s="10" t="s">
        <v>1837</v>
      </c>
      <c r="H1225" s="41" t="s">
        <v>48</v>
      </c>
      <c r="I1225" s="41" t="s">
        <v>145</v>
      </c>
      <c r="J1225" s="10" t="s">
        <v>65</v>
      </c>
      <c r="K1225" s="10" t="s">
        <v>66</v>
      </c>
      <c r="L1225" s="10" t="s">
        <v>67</v>
      </c>
      <c r="M1225" s="13" t="s">
        <v>2577</v>
      </c>
      <c r="N1225" s="10" t="s">
        <v>53</v>
      </c>
      <c r="O1225" s="134"/>
      <c r="P1225" s="15" t="s">
        <v>2577</v>
      </c>
      <c r="Q1225" s="11"/>
      <c r="R1225" s="10"/>
      <c r="S1225" s="10" t="s">
        <v>536</v>
      </c>
      <c r="T1225" s="10" t="s">
        <v>536</v>
      </c>
      <c r="U1225" s="10" t="s">
        <v>2580</v>
      </c>
      <c r="V1225" s="10">
        <v>2710193200</v>
      </c>
      <c r="W1225" s="10" t="s">
        <v>604</v>
      </c>
      <c r="X1225" s="10" t="s">
        <v>604</v>
      </c>
      <c r="Y1225" s="10" t="s">
        <v>604</v>
      </c>
      <c r="Z1225" s="10" t="s">
        <v>604</v>
      </c>
      <c r="AA1225" s="10" t="s">
        <v>2581</v>
      </c>
      <c r="AB1225" s="14" t="s">
        <v>2196</v>
      </c>
    </row>
    <row r="1226" spans="1:28" s="14" customFormat="1" ht="13" x14ac:dyDescent="0.35">
      <c r="A1226" s="10">
        <v>45032801</v>
      </c>
      <c r="B1226" s="10">
        <v>801</v>
      </c>
      <c r="C1226" s="11" t="s">
        <v>5050</v>
      </c>
      <c r="D1226" s="11"/>
      <c r="E1226" s="11"/>
      <c r="F1226" s="11" t="s">
        <v>46</v>
      </c>
      <c r="G1226" s="10" t="s">
        <v>79</v>
      </c>
      <c r="H1226" s="41" t="s">
        <v>79</v>
      </c>
      <c r="I1226" s="41" t="s">
        <v>145</v>
      </c>
      <c r="J1226" s="10" t="s">
        <v>65</v>
      </c>
      <c r="K1226" s="10" t="s">
        <v>66</v>
      </c>
      <c r="L1226" s="10" t="s">
        <v>67</v>
      </c>
      <c r="M1226" s="13" t="s">
        <v>2577</v>
      </c>
      <c r="N1226" s="10" t="s">
        <v>53</v>
      </c>
      <c r="O1226" s="134"/>
      <c r="P1226" s="15" t="s">
        <v>2577</v>
      </c>
      <c r="Q1226" s="11"/>
      <c r="R1226" s="10"/>
      <c r="S1226" s="10" t="s">
        <v>536</v>
      </c>
      <c r="T1226" s="10" t="s">
        <v>536</v>
      </c>
      <c r="U1226" s="10" t="s">
        <v>2580</v>
      </c>
      <c r="V1226" s="10">
        <v>2710193200</v>
      </c>
      <c r="W1226" s="10" t="s">
        <v>44</v>
      </c>
      <c r="X1226" s="10" t="s">
        <v>604</v>
      </c>
      <c r="Y1226" s="10" t="s">
        <v>604</v>
      </c>
      <c r="Z1226" s="10" t="s">
        <v>604</v>
      </c>
      <c r="AA1226" s="10" t="s">
        <v>2581</v>
      </c>
      <c r="AB1226" s="14" t="s">
        <v>2196</v>
      </c>
    </row>
    <row r="1227" spans="1:28" s="14" customFormat="1" ht="13" x14ac:dyDescent="0.35">
      <c r="A1227" s="10">
        <v>45032803</v>
      </c>
      <c r="B1227" s="10">
        <v>803</v>
      </c>
      <c r="C1227" s="11" t="s">
        <v>5051</v>
      </c>
      <c r="D1227" s="11"/>
      <c r="E1227" s="11"/>
      <c r="F1227" s="11" t="s">
        <v>46</v>
      </c>
      <c r="G1227" s="10" t="s">
        <v>1837</v>
      </c>
      <c r="H1227" s="41" t="s">
        <v>48</v>
      </c>
      <c r="I1227" s="41" t="s">
        <v>145</v>
      </c>
      <c r="J1227" s="10" t="s">
        <v>65</v>
      </c>
      <c r="K1227" s="10" t="s">
        <v>66</v>
      </c>
      <c r="L1227" s="10" t="s">
        <v>67</v>
      </c>
      <c r="M1227" s="13" t="s">
        <v>2577</v>
      </c>
      <c r="N1227" s="10" t="s">
        <v>53</v>
      </c>
      <c r="O1227" s="134"/>
      <c r="P1227" s="15" t="s">
        <v>2577</v>
      </c>
      <c r="Q1227" s="11"/>
      <c r="R1227" s="10"/>
      <c r="S1227" s="10">
        <v>43705809</v>
      </c>
      <c r="T1227" s="10" t="s">
        <v>2245</v>
      </c>
      <c r="U1227" s="10" t="s">
        <v>2594</v>
      </c>
      <c r="V1227" s="10">
        <v>2710193200</v>
      </c>
      <c r="W1227" s="10" t="s">
        <v>604</v>
      </c>
      <c r="X1227" s="10" t="s">
        <v>5052</v>
      </c>
      <c r="Y1227" s="10" t="s">
        <v>604</v>
      </c>
      <c r="Z1227" s="10" t="s">
        <v>604</v>
      </c>
      <c r="AA1227" s="10" t="s">
        <v>5053</v>
      </c>
      <c r="AB1227" s="14" t="s">
        <v>2196</v>
      </c>
    </row>
    <row r="1228" spans="1:28" s="14" customFormat="1" ht="13" x14ac:dyDescent="0.35">
      <c r="A1228" s="10">
        <v>45120803</v>
      </c>
      <c r="B1228" s="10">
        <v>803</v>
      </c>
      <c r="C1228" s="11" t="s">
        <v>5054</v>
      </c>
      <c r="D1228" s="11"/>
      <c r="E1228" s="11"/>
      <c r="F1228" s="11" t="s">
        <v>46</v>
      </c>
      <c r="G1228" s="10" t="s">
        <v>1837</v>
      </c>
      <c r="H1228" s="41" t="s">
        <v>48</v>
      </c>
      <c r="I1228" s="41" t="s">
        <v>145</v>
      </c>
      <c r="J1228" s="10" t="s">
        <v>65</v>
      </c>
      <c r="K1228" s="10" t="s">
        <v>66</v>
      </c>
      <c r="L1228" s="10" t="s">
        <v>67</v>
      </c>
      <c r="M1228" s="13" t="s">
        <v>2577</v>
      </c>
      <c r="N1228" s="10" t="s">
        <v>53</v>
      </c>
      <c r="O1228" s="134"/>
      <c r="P1228" s="15" t="s">
        <v>2577</v>
      </c>
      <c r="Q1228" s="11"/>
      <c r="R1228" s="10"/>
      <c r="S1228" s="10" t="s">
        <v>536</v>
      </c>
      <c r="T1228" s="10" t="s">
        <v>536</v>
      </c>
      <c r="U1228" s="10" t="s">
        <v>2580</v>
      </c>
      <c r="V1228" s="10">
        <v>2710193200</v>
      </c>
      <c r="W1228" s="10" t="s">
        <v>604</v>
      </c>
      <c r="X1228" s="10" t="s">
        <v>604</v>
      </c>
      <c r="Y1228" s="10" t="s">
        <v>604</v>
      </c>
      <c r="Z1228" s="10" t="s">
        <v>604</v>
      </c>
      <c r="AA1228" s="10" t="s">
        <v>2581</v>
      </c>
      <c r="AB1228" s="14" t="s">
        <v>2196</v>
      </c>
    </row>
    <row r="1229" spans="1:28" s="14" customFormat="1" ht="13" x14ac:dyDescent="0.35">
      <c r="A1229" s="10">
        <v>45193801</v>
      </c>
      <c r="B1229" s="10">
        <v>801</v>
      </c>
      <c r="C1229" s="11" t="s">
        <v>5055</v>
      </c>
      <c r="D1229" s="11"/>
      <c r="E1229" s="11"/>
      <c r="F1229" s="11" t="s">
        <v>46</v>
      </c>
      <c r="G1229" s="10" t="s">
        <v>79</v>
      </c>
      <c r="H1229" s="41" t="s">
        <v>79</v>
      </c>
      <c r="I1229" s="41" t="s">
        <v>145</v>
      </c>
      <c r="J1229" s="10" t="s">
        <v>65</v>
      </c>
      <c r="K1229" s="10" t="s">
        <v>66</v>
      </c>
      <c r="L1229" s="10" t="s">
        <v>67</v>
      </c>
      <c r="M1229" s="13" t="s">
        <v>2577</v>
      </c>
      <c r="N1229" s="10" t="s">
        <v>53</v>
      </c>
      <c r="O1229" s="134"/>
      <c r="P1229" s="15" t="s">
        <v>2577</v>
      </c>
      <c r="Q1229" s="11"/>
      <c r="R1229" s="10"/>
      <c r="S1229" s="10" t="s">
        <v>536</v>
      </c>
      <c r="T1229" s="10" t="s">
        <v>536</v>
      </c>
      <c r="U1229" s="10" t="s">
        <v>2580</v>
      </c>
      <c r="V1229" s="10" t="s">
        <v>604</v>
      </c>
      <c r="W1229" s="10" t="s">
        <v>44</v>
      </c>
      <c r="X1229" s="10" t="s">
        <v>604</v>
      </c>
      <c r="Y1229" s="10" t="s">
        <v>604</v>
      </c>
      <c r="Z1229" s="10" t="s">
        <v>604</v>
      </c>
      <c r="AA1229" s="10" t="s">
        <v>2581</v>
      </c>
      <c r="AB1229" s="14" t="s">
        <v>2196</v>
      </c>
    </row>
    <row r="1230" spans="1:28" s="14" customFormat="1" ht="13" x14ac:dyDescent="0.35">
      <c r="A1230" s="10">
        <v>45146803</v>
      </c>
      <c r="B1230" s="10">
        <v>803</v>
      </c>
      <c r="C1230" s="11" t="s">
        <v>5056</v>
      </c>
      <c r="D1230" s="11"/>
      <c r="E1230" s="11"/>
      <c r="F1230" s="11" t="s">
        <v>46</v>
      </c>
      <c r="G1230" s="10" t="s">
        <v>1837</v>
      </c>
      <c r="H1230" s="41" t="s">
        <v>48</v>
      </c>
      <c r="I1230" s="41" t="s">
        <v>145</v>
      </c>
      <c r="J1230" s="10" t="s">
        <v>65</v>
      </c>
      <c r="K1230" s="10" t="s">
        <v>66</v>
      </c>
      <c r="L1230" s="10" t="s">
        <v>67</v>
      </c>
      <c r="M1230" s="13" t="s">
        <v>2577</v>
      </c>
      <c r="N1230" s="10" t="s">
        <v>53</v>
      </c>
      <c r="O1230" s="134"/>
      <c r="P1230" s="15" t="s">
        <v>2577</v>
      </c>
      <c r="Q1230" s="11"/>
      <c r="R1230" s="10"/>
      <c r="S1230" s="10">
        <v>45145809</v>
      </c>
      <c r="T1230" s="10" t="s">
        <v>2256</v>
      </c>
      <c r="U1230" s="10" t="s">
        <v>2594</v>
      </c>
      <c r="V1230" s="10">
        <v>2710193200</v>
      </c>
      <c r="W1230" s="10" t="s">
        <v>604</v>
      </c>
      <c r="X1230" s="10" t="s">
        <v>5057</v>
      </c>
      <c r="Y1230" s="10" t="s">
        <v>604</v>
      </c>
      <c r="Z1230" s="10" t="s">
        <v>604</v>
      </c>
      <c r="AA1230" s="10" t="s">
        <v>5058</v>
      </c>
      <c r="AB1230" s="14" t="s">
        <v>2196</v>
      </c>
    </row>
    <row r="1231" spans="1:28" s="14" customFormat="1" ht="13" x14ac:dyDescent="0.35">
      <c r="A1231" s="10">
        <v>45193803</v>
      </c>
      <c r="B1231" s="10">
        <v>803</v>
      </c>
      <c r="C1231" s="11" t="s">
        <v>5059</v>
      </c>
      <c r="D1231" s="11"/>
      <c r="E1231" s="11"/>
      <c r="F1231" s="11" t="s">
        <v>46</v>
      </c>
      <c r="G1231" s="10" t="s">
        <v>1837</v>
      </c>
      <c r="H1231" s="41" t="s">
        <v>48</v>
      </c>
      <c r="I1231" s="41" t="s">
        <v>145</v>
      </c>
      <c r="J1231" s="10" t="s">
        <v>65</v>
      </c>
      <c r="K1231" s="10" t="s">
        <v>66</v>
      </c>
      <c r="L1231" s="10" t="s">
        <v>67</v>
      </c>
      <c r="M1231" s="13" t="s">
        <v>2577</v>
      </c>
      <c r="N1231" s="10" t="s">
        <v>53</v>
      </c>
      <c r="O1231" s="134"/>
      <c r="P1231" s="15" t="s">
        <v>2577</v>
      </c>
      <c r="Q1231" s="11"/>
      <c r="R1231" s="10"/>
      <c r="S1231" s="10" t="s">
        <v>536</v>
      </c>
      <c r="T1231" s="10" t="s">
        <v>536</v>
      </c>
      <c r="U1231" s="10" t="s">
        <v>2580</v>
      </c>
      <c r="V1231" s="10">
        <v>2710193200</v>
      </c>
      <c r="W1231" s="10" t="s">
        <v>604</v>
      </c>
      <c r="X1231" s="10" t="s">
        <v>604</v>
      </c>
      <c r="Y1231" s="10" t="s">
        <v>604</v>
      </c>
      <c r="Z1231" s="10" t="s">
        <v>604</v>
      </c>
      <c r="AA1231" s="10" t="s">
        <v>2581</v>
      </c>
      <c r="AB1231" s="14" t="s">
        <v>2196</v>
      </c>
    </row>
    <row r="1232" spans="1:28" s="14" customFormat="1" ht="13" x14ac:dyDescent="0.35">
      <c r="A1232" s="10">
        <v>45252849</v>
      </c>
      <c r="B1232" s="10">
        <v>849</v>
      </c>
      <c r="C1232" s="11" t="s">
        <v>5060</v>
      </c>
      <c r="D1232" s="11"/>
      <c r="E1232" s="11"/>
      <c r="F1232" s="11" t="s">
        <v>46</v>
      </c>
      <c r="G1232" s="10" t="s">
        <v>1837</v>
      </c>
      <c r="H1232" s="41" t="s">
        <v>48</v>
      </c>
      <c r="I1232" s="41" t="s">
        <v>145</v>
      </c>
      <c r="J1232" s="10" t="s">
        <v>65</v>
      </c>
      <c r="K1232" s="10" t="s">
        <v>51</v>
      </c>
      <c r="L1232" s="10" t="s">
        <v>67</v>
      </c>
      <c r="M1232" s="13" t="s">
        <v>2577</v>
      </c>
      <c r="N1232" s="10" t="s">
        <v>53</v>
      </c>
      <c r="O1232" s="134"/>
      <c r="P1232" s="15" t="s">
        <v>2577</v>
      </c>
      <c r="Q1232" s="11"/>
      <c r="R1232" s="10"/>
      <c r="S1232" s="10" t="s">
        <v>536</v>
      </c>
      <c r="T1232" s="10" t="s">
        <v>536</v>
      </c>
      <c r="U1232" s="10" t="s">
        <v>2580</v>
      </c>
      <c r="V1232" s="10">
        <v>2710193200</v>
      </c>
      <c r="W1232" s="10" t="s">
        <v>2582</v>
      </c>
      <c r="X1232" s="10" t="s">
        <v>604</v>
      </c>
      <c r="Y1232" s="10" t="s">
        <v>604</v>
      </c>
      <c r="Z1232" s="10" t="s">
        <v>604</v>
      </c>
      <c r="AA1232" s="10" t="s">
        <v>2581</v>
      </c>
      <c r="AB1232" s="14" t="s">
        <v>2196</v>
      </c>
    </row>
    <row r="1233" spans="1:28" s="14" customFormat="1" ht="13" x14ac:dyDescent="0.35">
      <c r="A1233" s="10">
        <v>45068801</v>
      </c>
      <c r="B1233" s="10">
        <v>801</v>
      </c>
      <c r="C1233" s="11" t="s">
        <v>5061</v>
      </c>
      <c r="D1233" s="11"/>
      <c r="E1233" s="11"/>
      <c r="F1233" s="11" t="s">
        <v>46</v>
      </c>
      <c r="G1233" s="10" t="s">
        <v>79</v>
      </c>
      <c r="H1233" s="41" t="s">
        <v>79</v>
      </c>
      <c r="I1233" s="41" t="s">
        <v>145</v>
      </c>
      <c r="J1233" s="10" t="s">
        <v>65</v>
      </c>
      <c r="K1233" s="10" t="s">
        <v>66</v>
      </c>
      <c r="L1233" s="10" t="s">
        <v>67</v>
      </c>
      <c r="M1233" s="13" t="s">
        <v>2577</v>
      </c>
      <c r="N1233" s="10" t="s">
        <v>53</v>
      </c>
      <c r="O1233" s="134"/>
      <c r="P1233" s="15" t="s">
        <v>2577</v>
      </c>
      <c r="Q1233" s="11"/>
      <c r="R1233" s="10"/>
      <c r="S1233" s="10">
        <v>43706801</v>
      </c>
      <c r="T1233" s="10" t="s">
        <v>413</v>
      </c>
      <c r="U1233" s="10" t="s">
        <v>2594</v>
      </c>
      <c r="V1233" s="10" t="s">
        <v>604</v>
      </c>
      <c r="W1233" s="10" t="s">
        <v>44</v>
      </c>
      <c r="X1233" s="10" t="s">
        <v>5062</v>
      </c>
      <c r="Y1233" s="10" t="s">
        <v>604</v>
      </c>
      <c r="Z1233" s="10" t="s">
        <v>604</v>
      </c>
      <c r="AA1233" s="10" t="s">
        <v>5063</v>
      </c>
      <c r="AB1233" s="14" t="s">
        <v>2196</v>
      </c>
    </row>
    <row r="1234" spans="1:28" s="14" customFormat="1" ht="13" x14ac:dyDescent="0.35">
      <c r="A1234" s="10">
        <v>45068803</v>
      </c>
      <c r="B1234" s="10">
        <v>803</v>
      </c>
      <c r="C1234" s="11" t="s">
        <v>5064</v>
      </c>
      <c r="D1234" s="11"/>
      <c r="E1234" s="11"/>
      <c r="F1234" s="11" t="s">
        <v>46</v>
      </c>
      <c r="G1234" s="10" t="s">
        <v>1837</v>
      </c>
      <c r="H1234" s="41" t="s">
        <v>48</v>
      </c>
      <c r="I1234" s="41" t="s">
        <v>145</v>
      </c>
      <c r="J1234" s="10" t="s">
        <v>65</v>
      </c>
      <c r="K1234" s="10" t="s">
        <v>66</v>
      </c>
      <c r="L1234" s="10" t="s">
        <v>67</v>
      </c>
      <c r="M1234" s="13" t="s">
        <v>2577</v>
      </c>
      <c r="N1234" s="10" t="s">
        <v>53</v>
      </c>
      <c r="O1234" s="134"/>
      <c r="P1234" s="15" t="s">
        <v>2577</v>
      </c>
      <c r="Q1234" s="11"/>
      <c r="R1234" s="10"/>
      <c r="S1234" s="10">
        <v>43706809</v>
      </c>
      <c r="T1234" s="10" t="s">
        <v>2260</v>
      </c>
      <c r="U1234" s="10" t="s">
        <v>2594</v>
      </c>
      <c r="V1234" s="10">
        <v>2710193200</v>
      </c>
      <c r="W1234" s="10" t="s">
        <v>604</v>
      </c>
      <c r="X1234" s="10" t="s">
        <v>5062</v>
      </c>
      <c r="Y1234" s="10" t="s">
        <v>604</v>
      </c>
      <c r="Z1234" s="10" t="s">
        <v>604</v>
      </c>
      <c r="AA1234" s="10" t="s">
        <v>5063</v>
      </c>
      <c r="AB1234" s="14" t="s">
        <v>2196</v>
      </c>
    </row>
    <row r="1235" spans="1:28" s="14" customFormat="1" ht="13" x14ac:dyDescent="0.35">
      <c r="A1235" s="10">
        <v>45137803</v>
      </c>
      <c r="B1235" s="10">
        <v>803</v>
      </c>
      <c r="C1235" s="11" t="s">
        <v>5065</v>
      </c>
      <c r="D1235" s="11"/>
      <c r="E1235" s="11"/>
      <c r="F1235" s="11" t="s">
        <v>46</v>
      </c>
      <c r="G1235" s="10" t="s">
        <v>1837</v>
      </c>
      <c r="H1235" s="41" t="s">
        <v>48</v>
      </c>
      <c r="I1235" s="41" t="s">
        <v>145</v>
      </c>
      <c r="J1235" s="10" t="s">
        <v>65</v>
      </c>
      <c r="K1235" s="10" t="s">
        <v>66</v>
      </c>
      <c r="L1235" s="10" t="s">
        <v>67</v>
      </c>
      <c r="M1235" s="13" t="s">
        <v>2577</v>
      </c>
      <c r="N1235" s="10" t="s">
        <v>53</v>
      </c>
      <c r="O1235" s="134"/>
      <c r="P1235" s="15" t="s">
        <v>2577</v>
      </c>
      <c r="Q1235" s="11"/>
      <c r="R1235" s="10"/>
      <c r="S1235" s="10" t="s">
        <v>536</v>
      </c>
      <c r="T1235" s="10" t="s">
        <v>536</v>
      </c>
      <c r="U1235" s="10" t="s">
        <v>2580</v>
      </c>
      <c r="V1235" s="10">
        <v>2710193200</v>
      </c>
      <c r="W1235" s="10" t="s">
        <v>604</v>
      </c>
      <c r="X1235" s="10" t="s">
        <v>604</v>
      </c>
      <c r="Y1235" s="10" t="s">
        <v>604</v>
      </c>
      <c r="Z1235" s="10" t="s">
        <v>604</v>
      </c>
      <c r="AA1235" s="10" t="s">
        <v>2581</v>
      </c>
      <c r="AB1235" s="14" t="s">
        <v>2196</v>
      </c>
    </row>
    <row r="1236" spans="1:28" s="14" customFormat="1" ht="13" x14ac:dyDescent="0.35">
      <c r="A1236" s="10">
        <v>45159801</v>
      </c>
      <c r="B1236" s="10">
        <v>801</v>
      </c>
      <c r="C1236" s="11" t="s">
        <v>5066</v>
      </c>
      <c r="D1236" s="11"/>
      <c r="E1236" s="11"/>
      <c r="F1236" s="11" t="s">
        <v>46</v>
      </c>
      <c r="G1236" s="10" t="s">
        <v>79</v>
      </c>
      <c r="H1236" s="41" t="s">
        <v>79</v>
      </c>
      <c r="I1236" s="41"/>
      <c r="J1236" s="10"/>
      <c r="K1236" s="10" t="s">
        <v>66</v>
      </c>
      <c r="L1236" s="10" t="s">
        <v>67</v>
      </c>
      <c r="M1236" s="13" t="s">
        <v>2577</v>
      </c>
      <c r="N1236" s="10" t="s">
        <v>53</v>
      </c>
      <c r="O1236" s="134"/>
      <c r="P1236" s="15" t="s">
        <v>2577</v>
      </c>
      <c r="Q1236" s="11"/>
      <c r="R1236" s="10"/>
      <c r="S1236" s="10">
        <v>49167801</v>
      </c>
      <c r="T1236" s="10" t="s">
        <v>698</v>
      </c>
      <c r="U1236" s="10" t="s">
        <v>2594</v>
      </c>
      <c r="V1236" s="10" t="s">
        <v>604</v>
      </c>
      <c r="W1236" s="10" t="s">
        <v>44</v>
      </c>
      <c r="X1236" s="10" t="s">
        <v>5067</v>
      </c>
      <c r="Y1236" s="10" t="s">
        <v>604</v>
      </c>
      <c r="Z1236" s="10" t="s">
        <v>604</v>
      </c>
      <c r="AA1236" s="10" t="s">
        <v>5068</v>
      </c>
    </row>
    <row r="1237" spans="1:28" s="14" customFormat="1" ht="13" x14ac:dyDescent="0.35">
      <c r="A1237" s="10">
        <v>45159803</v>
      </c>
      <c r="B1237" s="10">
        <v>803</v>
      </c>
      <c r="C1237" s="11" t="s">
        <v>5069</v>
      </c>
      <c r="D1237" s="11"/>
      <c r="E1237" s="11"/>
      <c r="F1237" s="11" t="s">
        <v>46</v>
      </c>
      <c r="G1237" s="10" t="s">
        <v>1837</v>
      </c>
      <c r="H1237" s="41" t="s">
        <v>48</v>
      </c>
      <c r="I1237" s="41"/>
      <c r="J1237" s="10"/>
      <c r="K1237" s="10" t="s">
        <v>66</v>
      </c>
      <c r="L1237" s="10" t="s">
        <v>67</v>
      </c>
      <c r="M1237" s="13" t="s">
        <v>2577</v>
      </c>
      <c r="N1237" s="10" t="s">
        <v>53</v>
      </c>
      <c r="O1237" s="134"/>
      <c r="P1237" s="15" t="s">
        <v>2577</v>
      </c>
      <c r="Q1237" s="11"/>
      <c r="R1237" s="10"/>
      <c r="S1237" s="10">
        <v>49167809</v>
      </c>
      <c r="T1237" s="10" t="s">
        <v>702</v>
      </c>
      <c r="U1237" s="10" t="s">
        <v>2594</v>
      </c>
      <c r="V1237" s="10">
        <v>2710199900</v>
      </c>
      <c r="W1237" s="10" t="s">
        <v>604</v>
      </c>
      <c r="X1237" s="10" t="s">
        <v>5067</v>
      </c>
      <c r="Y1237" s="10" t="s">
        <v>604</v>
      </c>
      <c r="Z1237" s="10" t="s">
        <v>604</v>
      </c>
      <c r="AA1237" s="10" t="s">
        <v>5068</v>
      </c>
    </row>
    <row r="1238" spans="1:28" s="14" customFormat="1" ht="13" x14ac:dyDescent="0.35">
      <c r="A1238" s="10">
        <v>49180855</v>
      </c>
      <c r="B1238" s="10">
        <v>855</v>
      </c>
      <c r="C1238" s="11" t="s">
        <v>5070</v>
      </c>
      <c r="D1238" s="11"/>
      <c r="E1238" s="11"/>
      <c r="F1238" s="11" t="s">
        <v>46</v>
      </c>
      <c r="G1238" s="10" t="s">
        <v>163</v>
      </c>
      <c r="H1238" s="41" t="s">
        <v>164</v>
      </c>
      <c r="I1238" s="41"/>
      <c r="J1238" s="10"/>
      <c r="K1238" s="10" t="s">
        <v>66</v>
      </c>
      <c r="L1238" s="10" t="s">
        <v>67</v>
      </c>
      <c r="M1238" s="13" t="s">
        <v>2577</v>
      </c>
      <c r="N1238" s="10" t="s">
        <v>53</v>
      </c>
      <c r="O1238" s="134"/>
      <c r="P1238" s="15" t="s">
        <v>2577</v>
      </c>
      <c r="Q1238" s="11"/>
      <c r="R1238" s="10"/>
      <c r="S1238" s="10">
        <v>49167809</v>
      </c>
      <c r="T1238" s="10" t="s">
        <v>702</v>
      </c>
      <c r="U1238" s="10" t="s">
        <v>2594</v>
      </c>
      <c r="V1238" s="10">
        <v>2710199900</v>
      </c>
      <c r="W1238" s="10" t="s">
        <v>604</v>
      </c>
      <c r="X1238" s="10" t="s">
        <v>5071</v>
      </c>
      <c r="Y1238" s="10" t="s">
        <v>604</v>
      </c>
      <c r="Z1238" s="10" t="s">
        <v>604</v>
      </c>
      <c r="AA1238" s="10" t="s">
        <v>5072</v>
      </c>
    </row>
    <row r="1239" spans="1:28" s="14" customFormat="1" ht="13" x14ac:dyDescent="0.35">
      <c r="A1239" s="10">
        <v>49180801</v>
      </c>
      <c r="B1239" s="10">
        <v>801</v>
      </c>
      <c r="C1239" s="11" t="s">
        <v>5073</v>
      </c>
      <c r="D1239" s="11"/>
      <c r="E1239" s="11"/>
      <c r="F1239" s="11" t="s">
        <v>46</v>
      </c>
      <c r="G1239" s="10" t="s">
        <v>79</v>
      </c>
      <c r="H1239" s="41" t="s">
        <v>79</v>
      </c>
      <c r="I1239" s="41"/>
      <c r="J1239" s="10"/>
      <c r="K1239" s="10" t="s">
        <v>66</v>
      </c>
      <c r="L1239" s="10" t="s">
        <v>67</v>
      </c>
      <c r="M1239" s="13" t="s">
        <v>2577</v>
      </c>
      <c r="N1239" s="10" t="s">
        <v>53</v>
      </c>
      <c r="O1239" s="134"/>
      <c r="P1239" s="15" t="s">
        <v>2577</v>
      </c>
      <c r="Q1239" s="11"/>
      <c r="R1239" s="10"/>
      <c r="S1239" s="10" t="s">
        <v>536</v>
      </c>
      <c r="T1239" s="10" t="s">
        <v>536</v>
      </c>
      <c r="U1239" s="10" t="s">
        <v>2580</v>
      </c>
      <c r="V1239" s="10">
        <v>2710199900</v>
      </c>
      <c r="W1239" s="10" t="s">
        <v>44</v>
      </c>
      <c r="X1239" s="10" t="s">
        <v>604</v>
      </c>
      <c r="Y1239" s="10" t="s">
        <v>604</v>
      </c>
      <c r="Z1239" s="10" t="s">
        <v>604</v>
      </c>
      <c r="AA1239" s="10" t="s">
        <v>2581</v>
      </c>
    </row>
    <row r="1240" spans="1:28" s="14" customFormat="1" ht="13" x14ac:dyDescent="0.35">
      <c r="A1240" s="10">
        <v>49180803</v>
      </c>
      <c r="B1240" s="10">
        <v>803</v>
      </c>
      <c r="C1240" s="11" t="s">
        <v>5074</v>
      </c>
      <c r="D1240" s="11"/>
      <c r="E1240" s="11"/>
      <c r="F1240" s="11" t="s">
        <v>46</v>
      </c>
      <c r="G1240" s="10" t="s">
        <v>1837</v>
      </c>
      <c r="H1240" s="41" t="s">
        <v>48</v>
      </c>
      <c r="I1240" s="41"/>
      <c r="J1240" s="10"/>
      <c r="K1240" s="10" t="s">
        <v>66</v>
      </c>
      <c r="L1240" s="10" t="s">
        <v>67</v>
      </c>
      <c r="M1240" s="13" t="s">
        <v>2577</v>
      </c>
      <c r="N1240" s="10" t="s">
        <v>53</v>
      </c>
      <c r="O1240" s="134"/>
      <c r="P1240" s="15" t="s">
        <v>2577</v>
      </c>
      <c r="Q1240" s="11"/>
      <c r="R1240" s="10"/>
      <c r="S1240" s="10">
        <v>49167809</v>
      </c>
      <c r="T1240" s="10" t="s">
        <v>702</v>
      </c>
      <c r="U1240" s="10" t="s">
        <v>2594</v>
      </c>
      <c r="V1240" s="10">
        <v>2710199900</v>
      </c>
      <c r="W1240" s="10" t="s">
        <v>604</v>
      </c>
      <c r="X1240" s="10" t="s">
        <v>5071</v>
      </c>
      <c r="Y1240" s="10" t="s">
        <v>604</v>
      </c>
      <c r="Z1240" s="10" t="s">
        <v>604</v>
      </c>
      <c r="AA1240" s="10" t="s">
        <v>5072</v>
      </c>
    </row>
    <row r="1241" spans="1:28" s="14" customFormat="1" ht="13" x14ac:dyDescent="0.35">
      <c r="A1241" s="10">
        <v>52847807</v>
      </c>
      <c r="B1241" s="10">
        <v>807</v>
      </c>
      <c r="C1241" s="11" t="s">
        <v>5075</v>
      </c>
      <c r="D1241" s="11"/>
      <c r="E1241" s="11"/>
      <c r="F1241" s="11" t="s">
        <v>216</v>
      </c>
      <c r="G1241" s="10" t="s">
        <v>669</v>
      </c>
      <c r="H1241" s="41" t="s">
        <v>140</v>
      </c>
      <c r="I1241" s="41"/>
      <c r="J1241" s="10"/>
      <c r="K1241" s="10" t="s">
        <v>51</v>
      </c>
      <c r="L1241" s="10" t="s">
        <v>67</v>
      </c>
      <c r="M1241" s="13" t="s">
        <v>2577</v>
      </c>
      <c r="N1241" s="10" t="s">
        <v>53</v>
      </c>
      <c r="O1241" s="134"/>
      <c r="P1241" s="15" t="s">
        <v>2577</v>
      </c>
      <c r="Q1241" s="11"/>
      <c r="R1241" s="10"/>
      <c r="S1241" s="10" t="s">
        <v>3629</v>
      </c>
      <c r="T1241" s="10" t="s">
        <v>3629</v>
      </c>
      <c r="U1241" s="10" t="s">
        <v>2580</v>
      </c>
      <c r="V1241" s="10">
        <v>3403990000</v>
      </c>
      <c r="W1241" s="10" t="s">
        <v>2582</v>
      </c>
      <c r="X1241" s="10" t="s">
        <v>5076</v>
      </c>
      <c r="Y1241" s="10" t="s">
        <v>604</v>
      </c>
      <c r="Z1241" s="10" t="s">
        <v>604</v>
      </c>
      <c r="AA1241" s="10" t="s">
        <v>5077</v>
      </c>
    </row>
    <row r="1242" spans="1:28" s="14" customFormat="1" ht="13" x14ac:dyDescent="0.35">
      <c r="A1242" s="10">
        <v>43434803</v>
      </c>
      <c r="B1242" s="10">
        <v>803</v>
      </c>
      <c r="C1242" s="11" t="s">
        <v>5078</v>
      </c>
      <c r="D1242" s="11"/>
      <c r="E1242" s="11"/>
      <c r="F1242" s="11" t="s">
        <v>46</v>
      </c>
      <c r="G1242" s="10" t="s">
        <v>1837</v>
      </c>
      <c r="H1242" s="41" t="s">
        <v>48</v>
      </c>
      <c r="I1242" s="41"/>
      <c r="J1242" s="10"/>
      <c r="K1242" s="10" t="s">
        <v>66</v>
      </c>
      <c r="L1242" s="10" t="s">
        <v>67</v>
      </c>
      <c r="M1242" s="13" t="s">
        <v>2577</v>
      </c>
      <c r="N1242" s="10" t="s">
        <v>53</v>
      </c>
      <c r="O1242" s="134"/>
      <c r="P1242" s="15" t="s">
        <v>2577</v>
      </c>
      <c r="Q1242" s="11"/>
      <c r="R1242" s="10"/>
      <c r="S1242" s="10" t="s">
        <v>536</v>
      </c>
      <c r="T1242" s="10" t="s">
        <v>536</v>
      </c>
      <c r="U1242" s="10" t="s">
        <v>2580</v>
      </c>
      <c r="V1242" s="10">
        <v>3824905300</v>
      </c>
      <c r="W1242" s="10" t="s">
        <v>604</v>
      </c>
      <c r="X1242" s="10" t="s">
        <v>5079</v>
      </c>
      <c r="Y1242" s="10" t="s">
        <v>604</v>
      </c>
      <c r="Z1242" s="10" t="s">
        <v>604</v>
      </c>
      <c r="AA1242" s="10" t="s">
        <v>5080</v>
      </c>
    </row>
    <row r="1243" spans="1:28" s="14" customFormat="1" ht="13" x14ac:dyDescent="0.35">
      <c r="A1243" s="10">
        <v>47887815</v>
      </c>
      <c r="B1243" s="10">
        <v>815</v>
      </c>
      <c r="C1243" s="11" t="s">
        <v>5081</v>
      </c>
      <c r="D1243" s="11"/>
      <c r="E1243" s="11"/>
      <c r="F1243" s="11" t="s">
        <v>46</v>
      </c>
      <c r="G1243" s="10" t="s">
        <v>163</v>
      </c>
      <c r="H1243" s="41" t="s">
        <v>164</v>
      </c>
      <c r="I1243" s="41"/>
      <c r="J1243" s="10"/>
      <c r="K1243" s="10" t="s">
        <v>66</v>
      </c>
      <c r="L1243" s="10" t="s">
        <v>67</v>
      </c>
      <c r="M1243" s="13" t="s">
        <v>2577</v>
      </c>
      <c r="N1243" s="10" t="s">
        <v>53</v>
      </c>
      <c r="O1243" s="134"/>
      <c r="P1243" s="15" t="s">
        <v>2577</v>
      </c>
      <c r="Q1243" s="11"/>
      <c r="R1243" s="10"/>
      <c r="S1243" s="10">
        <v>45298860</v>
      </c>
      <c r="T1243" s="10" t="s">
        <v>1515</v>
      </c>
      <c r="U1243" s="10" t="s">
        <v>2594</v>
      </c>
      <c r="V1243" s="10">
        <v>3824905300</v>
      </c>
      <c r="W1243" s="10" t="s">
        <v>604</v>
      </c>
      <c r="X1243" s="10" t="s">
        <v>5082</v>
      </c>
      <c r="Y1243" s="10" t="s">
        <v>604</v>
      </c>
      <c r="Z1243" s="10" t="s">
        <v>604</v>
      </c>
      <c r="AA1243" s="10" t="s">
        <v>5083</v>
      </c>
    </row>
    <row r="1244" spans="1:28" s="14" customFormat="1" ht="13" x14ac:dyDescent="0.35">
      <c r="A1244" s="10">
        <v>47887860</v>
      </c>
      <c r="B1244" s="10">
        <v>860</v>
      </c>
      <c r="C1244" s="11" t="s">
        <v>5084</v>
      </c>
      <c r="D1244" s="11"/>
      <c r="E1244" s="11"/>
      <c r="F1244" s="11" t="s">
        <v>46</v>
      </c>
      <c r="G1244" s="10" t="s">
        <v>163</v>
      </c>
      <c r="H1244" s="41" t="s">
        <v>164</v>
      </c>
      <c r="I1244" s="41"/>
      <c r="J1244" s="10"/>
      <c r="K1244" s="10" t="s">
        <v>51</v>
      </c>
      <c r="L1244" s="10" t="s">
        <v>67</v>
      </c>
      <c r="M1244" s="13" t="s">
        <v>2577</v>
      </c>
      <c r="N1244" s="10" t="s">
        <v>53</v>
      </c>
      <c r="O1244" s="134"/>
      <c r="P1244" s="15" t="s">
        <v>2577</v>
      </c>
      <c r="Q1244" s="11"/>
      <c r="R1244" s="10"/>
      <c r="S1244" s="10">
        <v>45298860</v>
      </c>
      <c r="T1244" s="10" t="s">
        <v>1515</v>
      </c>
      <c r="U1244" s="10" t="s">
        <v>2594</v>
      </c>
      <c r="V1244" s="10" t="s">
        <v>604</v>
      </c>
      <c r="W1244" s="10" t="s">
        <v>2582</v>
      </c>
      <c r="X1244" s="10" t="s">
        <v>5082</v>
      </c>
      <c r="Y1244" s="10" t="s">
        <v>604</v>
      </c>
      <c r="Z1244" s="10" t="s">
        <v>604</v>
      </c>
      <c r="AA1244" s="10" t="s">
        <v>5083</v>
      </c>
    </row>
    <row r="1245" spans="1:28" s="14" customFormat="1" ht="13" x14ac:dyDescent="0.35">
      <c r="A1245" s="10">
        <v>46248815</v>
      </c>
      <c r="B1245" s="10">
        <v>815</v>
      </c>
      <c r="C1245" s="11" t="s">
        <v>5085</v>
      </c>
      <c r="D1245" s="11"/>
      <c r="E1245" s="11"/>
      <c r="F1245" s="11" t="s">
        <v>46</v>
      </c>
      <c r="G1245" s="10" t="s">
        <v>163</v>
      </c>
      <c r="H1245" s="41" t="s">
        <v>164</v>
      </c>
      <c r="I1245" s="41"/>
      <c r="J1245" s="10"/>
      <c r="K1245" s="10" t="s">
        <v>66</v>
      </c>
      <c r="L1245" s="10" t="s">
        <v>67</v>
      </c>
      <c r="M1245" s="13" t="s">
        <v>2577</v>
      </c>
      <c r="N1245" s="10" t="s">
        <v>53</v>
      </c>
      <c r="O1245" s="134"/>
      <c r="P1245" s="15" t="s">
        <v>2577</v>
      </c>
      <c r="Q1245" s="11"/>
      <c r="R1245" s="10"/>
      <c r="S1245" s="10" t="s">
        <v>536</v>
      </c>
      <c r="T1245" s="10" t="s">
        <v>536</v>
      </c>
      <c r="U1245" s="10" t="s">
        <v>2580</v>
      </c>
      <c r="V1245" s="10">
        <v>3824905300</v>
      </c>
      <c r="W1245" s="10" t="s">
        <v>604</v>
      </c>
      <c r="X1245" s="10" t="s">
        <v>604</v>
      </c>
      <c r="Y1245" s="10" t="s">
        <v>604</v>
      </c>
      <c r="Z1245" s="10" t="s">
        <v>604</v>
      </c>
      <c r="AA1245" s="10" t="s">
        <v>2581</v>
      </c>
    </row>
    <row r="1246" spans="1:28" s="14" customFormat="1" ht="13" x14ac:dyDescent="0.35">
      <c r="A1246" s="10">
        <v>46248803</v>
      </c>
      <c r="B1246" s="10">
        <v>803</v>
      </c>
      <c r="C1246" s="11" t="s">
        <v>5086</v>
      </c>
      <c r="D1246" s="11"/>
      <c r="E1246" s="11"/>
      <c r="F1246" s="11" t="s">
        <v>46</v>
      </c>
      <c r="G1246" s="10" t="s">
        <v>1837</v>
      </c>
      <c r="H1246" s="41" t="s">
        <v>48</v>
      </c>
      <c r="I1246" s="41"/>
      <c r="J1246" s="10"/>
      <c r="K1246" s="10" t="s">
        <v>66</v>
      </c>
      <c r="L1246" s="10" t="s">
        <v>67</v>
      </c>
      <c r="M1246" s="13" t="s">
        <v>2577</v>
      </c>
      <c r="N1246" s="10" t="s">
        <v>53</v>
      </c>
      <c r="O1246" s="134"/>
      <c r="P1246" s="15" t="s">
        <v>2577</v>
      </c>
      <c r="Q1246" s="11"/>
      <c r="R1246" s="10"/>
      <c r="S1246" s="10">
        <v>45301849</v>
      </c>
      <c r="T1246" s="10" t="s">
        <v>1523</v>
      </c>
      <c r="U1246" s="10" t="s">
        <v>2594</v>
      </c>
      <c r="V1246" s="10">
        <v>3824905300</v>
      </c>
      <c r="W1246" s="10" t="s">
        <v>604</v>
      </c>
      <c r="X1246" s="10" t="s">
        <v>5087</v>
      </c>
      <c r="Y1246" s="10" t="s">
        <v>604</v>
      </c>
      <c r="Z1246" s="10" t="s">
        <v>604</v>
      </c>
      <c r="AA1246" s="10" t="s">
        <v>5088</v>
      </c>
    </row>
    <row r="1247" spans="1:28" s="14" customFormat="1" ht="13" x14ac:dyDescent="0.35">
      <c r="A1247" s="10">
        <v>46248849</v>
      </c>
      <c r="B1247" s="10">
        <v>849</v>
      </c>
      <c r="C1247" s="11" t="s">
        <v>5089</v>
      </c>
      <c r="D1247" s="11"/>
      <c r="E1247" s="11"/>
      <c r="F1247" s="11" t="s">
        <v>46</v>
      </c>
      <c r="G1247" s="10" t="s">
        <v>47</v>
      </c>
      <c r="H1247" s="41" t="s">
        <v>48</v>
      </c>
      <c r="I1247" s="41"/>
      <c r="J1247" s="10"/>
      <c r="K1247" s="10" t="s">
        <v>51</v>
      </c>
      <c r="L1247" s="10" t="s">
        <v>67</v>
      </c>
      <c r="M1247" s="13" t="s">
        <v>2577</v>
      </c>
      <c r="N1247" s="10" t="s">
        <v>53</v>
      </c>
      <c r="O1247" s="134"/>
      <c r="P1247" s="15" t="s">
        <v>2577</v>
      </c>
      <c r="Q1247" s="11"/>
      <c r="R1247" s="10"/>
      <c r="S1247" s="10">
        <v>45301849</v>
      </c>
      <c r="T1247" s="10" t="s">
        <v>1523</v>
      </c>
      <c r="U1247" s="10" t="s">
        <v>2594</v>
      </c>
      <c r="V1247" s="10">
        <v>3403990000</v>
      </c>
      <c r="W1247" s="10" t="s">
        <v>2582</v>
      </c>
      <c r="X1247" s="10" t="s">
        <v>5087</v>
      </c>
      <c r="Y1247" s="10" t="s">
        <v>604</v>
      </c>
      <c r="Z1247" s="10" t="s">
        <v>604</v>
      </c>
      <c r="AA1247" s="10" t="s">
        <v>5088</v>
      </c>
    </row>
    <row r="1248" spans="1:28" s="14" customFormat="1" ht="13" x14ac:dyDescent="0.35">
      <c r="A1248" s="10">
        <v>43753815</v>
      </c>
      <c r="B1248" s="10">
        <v>815</v>
      </c>
      <c r="C1248" s="11" t="s">
        <v>5090</v>
      </c>
      <c r="D1248" s="11"/>
      <c r="E1248" s="11"/>
      <c r="F1248" s="11" t="s">
        <v>46</v>
      </c>
      <c r="G1248" s="10" t="s">
        <v>163</v>
      </c>
      <c r="H1248" s="41" t="s">
        <v>164</v>
      </c>
      <c r="I1248" s="41"/>
      <c r="J1248" s="10"/>
      <c r="K1248" s="10" t="s">
        <v>66</v>
      </c>
      <c r="L1248" s="10" t="s">
        <v>67</v>
      </c>
      <c r="M1248" s="13" t="s">
        <v>2577</v>
      </c>
      <c r="N1248" s="10" t="s">
        <v>53</v>
      </c>
      <c r="O1248" s="134"/>
      <c r="P1248" s="15" t="s">
        <v>2577</v>
      </c>
      <c r="Q1248" s="11"/>
      <c r="R1248" s="10"/>
      <c r="S1248" s="10" t="s">
        <v>536</v>
      </c>
      <c r="T1248" s="10" t="s">
        <v>536</v>
      </c>
      <c r="U1248" s="10" t="s">
        <v>2580</v>
      </c>
      <c r="V1248" s="10">
        <v>3824905300</v>
      </c>
      <c r="W1248" s="10" t="s">
        <v>604</v>
      </c>
      <c r="X1248" s="10" t="s">
        <v>604</v>
      </c>
      <c r="Y1248" s="10" t="s">
        <v>604</v>
      </c>
      <c r="Z1248" s="10" t="s">
        <v>604</v>
      </c>
      <c r="AA1248" s="10" t="s">
        <v>2581</v>
      </c>
    </row>
    <row r="1249" spans="1:28" s="14" customFormat="1" ht="13" x14ac:dyDescent="0.35">
      <c r="A1249" s="10">
        <v>43753803</v>
      </c>
      <c r="B1249" s="10">
        <v>803</v>
      </c>
      <c r="C1249" s="11" t="s">
        <v>5091</v>
      </c>
      <c r="D1249" s="11"/>
      <c r="E1249" s="11"/>
      <c r="F1249" s="11" t="s">
        <v>46</v>
      </c>
      <c r="G1249" s="10" t="s">
        <v>1837</v>
      </c>
      <c r="H1249" s="41" t="s">
        <v>48</v>
      </c>
      <c r="I1249" s="41"/>
      <c r="J1249" s="10"/>
      <c r="K1249" s="10" t="s">
        <v>66</v>
      </c>
      <c r="L1249" s="10" t="s">
        <v>67</v>
      </c>
      <c r="M1249" s="13" t="s">
        <v>2577</v>
      </c>
      <c r="N1249" s="10" t="s">
        <v>53</v>
      </c>
      <c r="O1249" s="134"/>
      <c r="P1249" s="15" t="s">
        <v>2577</v>
      </c>
      <c r="Q1249" s="11"/>
      <c r="R1249" s="10"/>
      <c r="S1249" s="10">
        <v>45302849</v>
      </c>
      <c r="T1249" s="10" t="s">
        <v>1525</v>
      </c>
      <c r="U1249" s="10" t="s">
        <v>2594</v>
      </c>
      <c r="V1249" s="10" t="s">
        <v>604</v>
      </c>
      <c r="W1249" s="10" t="s">
        <v>604</v>
      </c>
      <c r="X1249" s="10" t="s">
        <v>5092</v>
      </c>
      <c r="Y1249" s="10" t="s">
        <v>604</v>
      </c>
      <c r="Z1249" s="10" t="s">
        <v>604</v>
      </c>
      <c r="AA1249" s="10" t="s">
        <v>5093</v>
      </c>
    </row>
    <row r="1250" spans="1:28" s="14" customFormat="1" ht="13" x14ac:dyDescent="0.35">
      <c r="A1250" s="10">
        <v>43753849</v>
      </c>
      <c r="B1250" s="10">
        <v>849</v>
      </c>
      <c r="C1250" s="11" t="s">
        <v>5094</v>
      </c>
      <c r="D1250" s="11"/>
      <c r="E1250" s="11"/>
      <c r="F1250" s="11" t="s">
        <v>46</v>
      </c>
      <c r="G1250" s="10" t="s">
        <v>47</v>
      </c>
      <c r="H1250" s="41" t="s">
        <v>48</v>
      </c>
      <c r="I1250" s="41"/>
      <c r="J1250" s="10"/>
      <c r="K1250" s="10" t="s">
        <v>51</v>
      </c>
      <c r="L1250" s="10" t="s">
        <v>67</v>
      </c>
      <c r="M1250" s="13" t="s">
        <v>2577</v>
      </c>
      <c r="N1250" s="10" t="s">
        <v>53</v>
      </c>
      <c r="O1250" s="134"/>
      <c r="P1250" s="15" t="s">
        <v>2577</v>
      </c>
      <c r="Q1250" s="11"/>
      <c r="R1250" s="10"/>
      <c r="S1250" s="10">
        <v>45302849</v>
      </c>
      <c r="T1250" s="10" t="s">
        <v>1525</v>
      </c>
      <c r="U1250" s="10" t="s">
        <v>2594</v>
      </c>
      <c r="V1250" s="10" t="s">
        <v>604</v>
      </c>
      <c r="W1250" s="10" t="s">
        <v>2582</v>
      </c>
      <c r="X1250" s="10" t="s">
        <v>5092</v>
      </c>
      <c r="Y1250" s="10" t="s">
        <v>604</v>
      </c>
      <c r="Z1250" s="10" t="s">
        <v>604</v>
      </c>
      <c r="AA1250" s="10" t="s">
        <v>5093</v>
      </c>
    </row>
    <row r="1251" spans="1:28" s="14" customFormat="1" ht="13" x14ac:dyDescent="0.35">
      <c r="A1251" s="10">
        <v>46237803</v>
      </c>
      <c r="B1251" s="10">
        <v>803</v>
      </c>
      <c r="C1251" s="11" t="s">
        <v>5095</v>
      </c>
      <c r="D1251" s="11"/>
      <c r="E1251" s="11"/>
      <c r="F1251" s="11" t="s">
        <v>46</v>
      </c>
      <c r="G1251" s="10" t="s">
        <v>1837</v>
      </c>
      <c r="H1251" s="41" t="s">
        <v>48</v>
      </c>
      <c r="I1251" s="41"/>
      <c r="J1251" s="10"/>
      <c r="K1251" s="10" t="s">
        <v>66</v>
      </c>
      <c r="L1251" s="10" t="s">
        <v>67</v>
      </c>
      <c r="M1251" s="13" t="s">
        <v>2577</v>
      </c>
      <c r="N1251" s="10" t="s">
        <v>53</v>
      </c>
      <c r="O1251" s="134"/>
      <c r="P1251" s="15" t="s">
        <v>2577</v>
      </c>
      <c r="Q1251" s="11"/>
      <c r="R1251" s="10"/>
      <c r="S1251" s="10" t="s">
        <v>536</v>
      </c>
      <c r="T1251" s="10" t="s">
        <v>536</v>
      </c>
      <c r="U1251" s="10" t="s">
        <v>2580</v>
      </c>
      <c r="V1251" s="10" t="s">
        <v>604</v>
      </c>
      <c r="W1251" s="10" t="s">
        <v>604</v>
      </c>
      <c r="X1251" s="10" t="s">
        <v>604</v>
      </c>
      <c r="Y1251" s="10" t="s">
        <v>604</v>
      </c>
      <c r="Z1251" s="10" t="s">
        <v>604</v>
      </c>
      <c r="AA1251" s="10" t="s">
        <v>2581</v>
      </c>
    </row>
    <row r="1252" spans="1:28" s="14" customFormat="1" ht="13" x14ac:dyDescent="0.35">
      <c r="A1252" s="10">
        <v>48960855</v>
      </c>
      <c r="B1252" s="10">
        <v>855</v>
      </c>
      <c r="C1252" s="11" t="s">
        <v>5096</v>
      </c>
      <c r="D1252" s="11"/>
      <c r="E1252" s="11"/>
      <c r="F1252" s="11" t="s">
        <v>46</v>
      </c>
      <c r="G1252" s="10" t="s">
        <v>163</v>
      </c>
      <c r="H1252" s="41" t="s">
        <v>164</v>
      </c>
      <c r="I1252" s="41"/>
      <c r="J1252" s="10"/>
      <c r="K1252" s="10" t="s">
        <v>66</v>
      </c>
      <c r="L1252" s="10" t="s">
        <v>67</v>
      </c>
      <c r="M1252" s="13" t="s">
        <v>2577</v>
      </c>
      <c r="N1252" s="10" t="s">
        <v>53</v>
      </c>
      <c r="O1252" s="134"/>
      <c r="P1252" s="15" t="s">
        <v>2577</v>
      </c>
      <c r="Q1252" s="11"/>
      <c r="R1252" s="10"/>
      <c r="S1252" s="10" t="s">
        <v>536</v>
      </c>
      <c r="T1252" s="10" t="s">
        <v>536</v>
      </c>
      <c r="U1252" s="10" t="s">
        <v>2580</v>
      </c>
      <c r="V1252" s="10">
        <v>2710193200</v>
      </c>
      <c r="W1252" s="10" t="s">
        <v>604</v>
      </c>
      <c r="X1252" s="10" t="s">
        <v>604</v>
      </c>
      <c r="Y1252" s="10" t="s">
        <v>604</v>
      </c>
      <c r="Z1252" s="10" t="s">
        <v>604</v>
      </c>
      <c r="AA1252" s="10" t="s">
        <v>2581</v>
      </c>
      <c r="AB1252" s="14" t="s">
        <v>2292</v>
      </c>
    </row>
    <row r="1253" spans="1:28" s="14" customFormat="1" ht="13" x14ac:dyDescent="0.35">
      <c r="A1253" s="10">
        <v>48020855</v>
      </c>
      <c r="B1253" s="10">
        <v>855</v>
      </c>
      <c r="C1253" s="11" t="s">
        <v>5097</v>
      </c>
      <c r="D1253" s="11"/>
      <c r="E1253" s="11"/>
      <c r="F1253" s="11" t="s">
        <v>46</v>
      </c>
      <c r="G1253" s="10" t="s">
        <v>163</v>
      </c>
      <c r="H1253" s="41" t="s">
        <v>164</v>
      </c>
      <c r="I1253" s="41"/>
      <c r="J1253" s="10"/>
      <c r="K1253" s="10" t="s">
        <v>66</v>
      </c>
      <c r="L1253" s="10" t="s">
        <v>67</v>
      </c>
      <c r="M1253" s="13" t="s">
        <v>2577</v>
      </c>
      <c r="N1253" s="10" t="s">
        <v>92</v>
      </c>
      <c r="O1253" s="134"/>
      <c r="P1253" s="15" t="s">
        <v>2577</v>
      </c>
      <c r="Q1253" s="11"/>
      <c r="R1253" s="10"/>
      <c r="S1253" s="10">
        <v>45289855</v>
      </c>
      <c r="T1253" s="10" t="s">
        <v>2288</v>
      </c>
      <c r="U1253" s="10" t="s">
        <v>2594</v>
      </c>
      <c r="V1253" s="10">
        <v>2710193200</v>
      </c>
      <c r="W1253" s="10" t="s">
        <v>604</v>
      </c>
      <c r="X1253" s="10" t="s">
        <v>5098</v>
      </c>
      <c r="Y1253" s="10" t="s">
        <v>604</v>
      </c>
      <c r="Z1253" s="10" t="s">
        <v>604</v>
      </c>
      <c r="AA1253" s="10" t="s">
        <v>5099</v>
      </c>
      <c r="AB1253" s="14" t="s">
        <v>2292</v>
      </c>
    </row>
    <row r="1254" spans="1:28" s="14" customFormat="1" ht="13" x14ac:dyDescent="0.35">
      <c r="A1254" s="10">
        <v>48020803</v>
      </c>
      <c r="B1254" s="10">
        <v>803</v>
      </c>
      <c r="C1254" s="11" t="s">
        <v>5100</v>
      </c>
      <c r="D1254" s="11"/>
      <c r="E1254" s="11"/>
      <c r="F1254" s="11" t="s">
        <v>46</v>
      </c>
      <c r="G1254" s="10" t="s">
        <v>1837</v>
      </c>
      <c r="H1254" s="41" t="s">
        <v>48</v>
      </c>
      <c r="I1254" s="41"/>
      <c r="J1254" s="10"/>
      <c r="K1254" s="10" t="s">
        <v>66</v>
      </c>
      <c r="L1254" s="10" t="s">
        <v>67</v>
      </c>
      <c r="M1254" s="13" t="s">
        <v>2577</v>
      </c>
      <c r="N1254" s="10" t="s">
        <v>92</v>
      </c>
      <c r="O1254" s="134"/>
      <c r="P1254" s="15" t="s">
        <v>2577</v>
      </c>
      <c r="Q1254" s="11"/>
      <c r="R1254" s="10"/>
      <c r="S1254" s="10">
        <v>45289809</v>
      </c>
      <c r="T1254" s="10" t="s">
        <v>2294</v>
      </c>
      <c r="U1254" s="10" t="s">
        <v>2594</v>
      </c>
      <c r="V1254" s="10">
        <v>2710193200</v>
      </c>
      <c r="W1254" s="10" t="s">
        <v>604</v>
      </c>
      <c r="X1254" s="10" t="s">
        <v>5098</v>
      </c>
      <c r="Y1254" s="10" t="s">
        <v>604</v>
      </c>
      <c r="Z1254" s="10" t="s">
        <v>604</v>
      </c>
      <c r="AA1254" s="10" t="s">
        <v>5099</v>
      </c>
      <c r="AB1254" s="14" t="s">
        <v>2292</v>
      </c>
    </row>
    <row r="1255" spans="1:28" s="14" customFormat="1" ht="13" x14ac:dyDescent="0.35">
      <c r="A1255" s="10">
        <v>48960803</v>
      </c>
      <c r="B1255" s="10">
        <v>803</v>
      </c>
      <c r="C1255" s="11" t="s">
        <v>5101</v>
      </c>
      <c r="D1255" s="11"/>
      <c r="E1255" s="11"/>
      <c r="F1255" s="11" t="s">
        <v>46</v>
      </c>
      <c r="G1255" s="10" t="s">
        <v>1837</v>
      </c>
      <c r="H1255" s="41" t="s">
        <v>48</v>
      </c>
      <c r="I1255" s="41"/>
      <c r="J1255" s="10"/>
      <c r="K1255" s="10" t="s">
        <v>66</v>
      </c>
      <c r="L1255" s="10" t="s">
        <v>67</v>
      </c>
      <c r="M1255" s="13" t="s">
        <v>2577</v>
      </c>
      <c r="N1255" s="10" t="s">
        <v>53</v>
      </c>
      <c r="O1255" s="134"/>
      <c r="P1255" s="15" t="s">
        <v>2577</v>
      </c>
      <c r="Q1255" s="11"/>
      <c r="R1255" s="10"/>
      <c r="S1255" s="10" t="s">
        <v>536</v>
      </c>
      <c r="T1255" s="10" t="s">
        <v>536</v>
      </c>
      <c r="U1255" s="10" t="s">
        <v>2580</v>
      </c>
      <c r="V1255" s="10">
        <v>2710193200</v>
      </c>
      <c r="W1255" s="10" t="s">
        <v>604</v>
      </c>
      <c r="X1255" s="10" t="s">
        <v>604</v>
      </c>
      <c r="Y1255" s="10" t="s">
        <v>604</v>
      </c>
      <c r="Z1255" s="10" t="s">
        <v>604</v>
      </c>
      <c r="AA1255" s="10" t="s">
        <v>2581</v>
      </c>
      <c r="AB1255" s="14" t="s">
        <v>2292</v>
      </c>
    </row>
    <row r="1256" spans="1:28" s="14" customFormat="1" ht="13" x14ac:dyDescent="0.35">
      <c r="A1256" s="10">
        <v>48950855</v>
      </c>
      <c r="B1256" s="10">
        <v>855</v>
      </c>
      <c r="C1256" s="11" t="s">
        <v>5102</v>
      </c>
      <c r="D1256" s="11"/>
      <c r="E1256" s="11"/>
      <c r="F1256" s="11" t="s">
        <v>46</v>
      </c>
      <c r="G1256" s="10" t="s">
        <v>163</v>
      </c>
      <c r="H1256" s="41" t="s">
        <v>164</v>
      </c>
      <c r="I1256" s="41"/>
      <c r="J1256" s="10"/>
      <c r="K1256" s="10" t="s">
        <v>66</v>
      </c>
      <c r="L1256" s="10" t="s">
        <v>67</v>
      </c>
      <c r="M1256" s="13" t="s">
        <v>2577</v>
      </c>
      <c r="N1256" s="10" t="s">
        <v>53</v>
      </c>
      <c r="O1256" s="134"/>
      <c r="P1256" s="15" t="s">
        <v>2577</v>
      </c>
      <c r="Q1256" s="11"/>
      <c r="R1256" s="10"/>
      <c r="S1256" s="10" t="s">
        <v>536</v>
      </c>
      <c r="T1256" s="10" t="s">
        <v>536</v>
      </c>
      <c r="U1256" s="10" t="s">
        <v>2580</v>
      </c>
      <c r="V1256" s="10">
        <v>2710193200</v>
      </c>
      <c r="W1256" s="10" t="s">
        <v>604</v>
      </c>
      <c r="X1256" s="10" t="s">
        <v>604</v>
      </c>
      <c r="Y1256" s="10" t="s">
        <v>604</v>
      </c>
      <c r="Z1256" s="10" t="s">
        <v>604</v>
      </c>
      <c r="AA1256" s="10" t="s">
        <v>2581</v>
      </c>
      <c r="AB1256" s="14" t="s">
        <v>2292</v>
      </c>
    </row>
    <row r="1257" spans="1:28" s="14" customFormat="1" ht="13" x14ac:dyDescent="0.35">
      <c r="A1257" s="10">
        <v>48950801</v>
      </c>
      <c r="B1257" s="10">
        <v>801</v>
      </c>
      <c r="C1257" s="11" t="s">
        <v>5103</v>
      </c>
      <c r="D1257" s="11"/>
      <c r="E1257" s="11"/>
      <c r="F1257" s="11" t="s">
        <v>46</v>
      </c>
      <c r="G1257" s="10" t="s">
        <v>79</v>
      </c>
      <c r="H1257" s="41" t="s">
        <v>79</v>
      </c>
      <c r="I1257" s="41"/>
      <c r="J1257" s="10"/>
      <c r="K1257" s="10" t="s">
        <v>66</v>
      </c>
      <c r="L1257" s="10" t="s">
        <v>67</v>
      </c>
      <c r="M1257" s="13" t="s">
        <v>2577</v>
      </c>
      <c r="N1257" s="10" t="s">
        <v>53</v>
      </c>
      <c r="O1257" s="134"/>
      <c r="P1257" s="15" t="s">
        <v>2577</v>
      </c>
      <c r="Q1257" s="11"/>
      <c r="R1257" s="10"/>
      <c r="S1257" s="10" t="s">
        <v>536</v>
      </c>
      <c r="T1257" s="10" t="s">
        <v>536</v>
      </c>
      <c r="U1257" s="10" t="s">
        <v>2580</v>
      </c>
      <c r="V1257" s="10" t="s">
        <v>604</v>
      </c>
      <c r="W1257" s="10" t="s">
        <v>44</v>
      </c>
      <c r="X1257" s="10" t="s">
        <v>604</v>
      </c>
      <c r="Y1257" s="10" t="s">
        <v>604</v>
      </c>
      <c r="Z1257" s="10" t="s">
        <v>604</v>
      </c>
      <c r="AA1257" s="10" t="s">
        <v>2581</v>
      </c>
      <c r="AB1257" s="14" t="s">
        <v>2292</v>
      </c>
    </row>
    <row r="1258" spans="1:28" s="14" customFormat="1" ht="13" x14ac:dyDescent="0.35">
      <c r="A1258" s="10">
        <v>48968855</v>
      </c>
      <c r="B1258" s="10">
        <v>855</v>
      </c>
      <c r="C1258" s="11" t="s">
        <v>5104</v>
      </c>
      <c r="D1258" s="11"/>
      <c r="E1258" s="11"/>
      <c r="F1258" s="11" t="s">
        <v>46</v>
      </c>
      <c r="G1258" s="10" t="s">
        <v>163</v>
      </c>
      <c r="H1258" s="41" t="s">
        <v>164</v>
      </c>
      <c r="I1258" s="41"/>
      <c r="J1258" s="10"/>
      <c r="K1258" s="10" t="s">
        <v>66</v>
      </c>
      <c r="L1258" s="10" t="s">
        <v>67</v>
      </c>
      <c r="M1258" s="13" t="s">
        <v>2577</v>
      </c>
      <c r="N1258" s="10" t="s">
        <v>53</v>
      </c>
      <c r="O1258" s="134"/>
      <c r="P1258" s="15" t="s">
        <v>2577</v>
      </c>
      <c r="Q1258" s="11"/>
      <c r="R1258" s="10"/>
      <c r="S1258" s="10">
        <v>45290855</v>
      </c>
      <c r="T1258" s="10" t="s">
        <v>2297</v>
      </c>
      <c r="U1258" s="10" t="s">
        <v>2594</v>
      </c>
      <c r="V1258" s="10">
        <v>2710193200</v>
      </c>
      <c r="W1258" s="10" t="s">
        <v>604</v>
      </c>
      <c r="X1258" s="10" t="s">
        <v>5105</v>
      </c>
      <c r="Y1258" s="10" t="s">
        <v>604</v>
      </c>
      <c r="Z1258" s="10" t="s">
        <v>604</v>
      </c>
      <c r="AA1258" s="10" t="s">
        <v>5106</v>
      </c>
      <c r="AB1258" s="14" t="s">
        <v>2292</v>
      </c>
    </row>
    <row r="1259" spans="1:28" s="14" customFormat="1" ht="13" x14ac:dyDescent="0.35">
      <c r="A1259" s="10">
        <v>48968801</v>
      </c>
      <c r="B1259" s="10">
        <v>801</v>
      </c>
      <c r="C1259" s="11" t="s">
        <v>5107</v>
      </c>
      <c r="D1259" s="11"/>
      <c r="E1259" s="11"/>
      <c r="F1259" s="11" t="s">
        <v>46</v>
      </c>
      <c r="G1259" s="10" t="s">
        <v>79</v>
      </c>
      <c r="H1259" s="41" t="s">
        <v>79</v>
      </c>
      <c r="I1259" s="41"/>
      <c r="J1259" s="10"/>
      <c r="K1259" s="10" t="s">
        <v>66</v>
      </c>
      <c r="L1259" s="10" t="s">
        <v>67</v>
      </c>
      <c r="M1259" s="13" t="s">
        <v>2577</v>
      </c>
      <c r="N1259" s="10" t="s">
        <v>604</v>
      </c>
      <c r="O1259" s="134"/>
      <c r="P1259" s="15" t="s">
        <v>2577</v>
      </c>
      <c r="Q1259" s="11"/>
      <c r="R1259" s="10"/>
      <c r="S1259" s="10" t="s">
        <v>3629</v>
      </c>
      <c r="T1259" s="10" t="s">
        <v>3629</v>
      </c>
      <c r="U1259" s="10" t="s">
        <v>2580</v>
      </c>
      <c r="V1259" s="10" t="s">
        <v>604</v>
      </c>
      <c r="W1259" s="10" t="s">
        <v>44</v>
      </c>
      <c r="X1259" s="10" t="s">
        <v>5105</v>
      </c>
      <c r="Y1259" s="10" t="s">
        <v>604</v>
      </c>
      <c r="Z1259" s="10" t="s">
        <v>604</v>
      </c>
      <c r="AA1259" s="10" t="s">
        <v>5106</v>
      </c>
      <c r="AB1259" s="14" t="s">
        <v>2292</v>
      </c>
    </row>
    <row r="1260" spans="1:28" s="14" customFormat="1" ht="13" x14ac:dyDescent="0.35">
      <c r="A1260" s="10">
        <v>48968803</v>
      </c>
      <c r="B1260" s="10">
        <v>803</v>
      </c>
      <c r="C1260" s="11" t="s">
        <v>5108</v>
      </c>
      <c r="D1260" s="11"/>
      <c r="E1260" s="11"/>
      <c r="F1260" s="11" t="s">
        <v>46</v>
      </c>
      <c r="G1260" s="10" t="s">
        <v>1837</v>
      </c>
      <c r="H1260" s="41" t="s">
        <v>48</v>
      </c>
      <c r="I1260" s="41"/>
      <c r="J1260" s="10"/>
      <c r="K1260" s="10" t="s">
        <v>66</v>
      </c>
      <c r="L1260" s="10" t="s">
        <v>67</v>
      </c>
      <c r="M1260" s="13" t="s">
        <v>2577</v>
      </c>
      <c r="N1260" s="10" t="s">
        <v>53</v>
      </c>
      <c r="O1260" s="134"/>
      <c r="P1260" s="15" t="s">
        <v>2577</v>
      </c>
      <c r="Q1260" s="11"/>
      <c r="R1260" s="10"/>
      <c r="S1260" s="10">
        <v>45290809</v>
      </c>
      <c r="T1260" s="10" t="s">
        <v>2301</v>
      </c>
      <c r="U1260" s="10" t="s">
        <v>2594</v>
      </c>
      <c r="V1260" s="10">
        <v>2710193200</v>
      </c>
      <c r="W1260" s="10" t="s">
        <v>604</v>
      </c>
      <c r="X1260" s="10" t="s">
        <v>5105</v>
      </c>
      <c r="Y1260" s="10" t="s">
        <v>604</v>
      </c>
      <c r="Z1260" s="10" t="s">
        <v>604</v>
      </c>
      <c r="AA1260" s="10" t="s">
        <v>5106</v>
      </c>
      <c r="AB1260" s="14" t="s">
        <v>2292</v>
      </c>
    </row>
    <row r="1261" spans="1:28" s="14" customFormat="1" ht="13" x14ac:dyDescent="0.35">
      <c r="A1261" s="10">
        <v>48950803</v>
      </c>
      <c r="B1261" s="10">
        <v>803</v>
      </c>
      <c r="C1261" s="11" t="s">
        <v>5109</v>
      </c>
      <c r="D1261" s="11"/>
      <c r="E1261" s="11"/>
      <c r="F1261" s="11" t="s">
        <v>46</v>
      </c>
      <c r="G1261" s="10" t="s">
        <v>1837</v>
      </c>
      <c r="H1261" s="41" t="s">
        <v>48</v>
      </c>
      <c r="I1261" s="41"/>
      <c r="J1261" s="10"/>
      <c r="K1261" s="10" t="s">
        <v>66</v>
      </c>
      <c r="L1261" s="10" t="s">
        <v>67</v>
      </c>
      <c r="M1261" s="13" t="s">
        <v>2577</v>
      </c>
      <c r="N1261" s="10" t="s">
        <v>53</v>
      </c>
      <c r="O1261" s="134"/>
      <c r="P1261" s="15" t="s">
        <v>2577</v>
      </c>
      <c r="Q1261" s="11"/>
      <c r="R1261" s="10"/>
      <c r="S1261" s="10" t="s">
        <v>536</v>
      </c>
      <c r="T1261" s="10" t="s">
        <v>536</v>
      </c>
      <c r="U1261" s="10" t="s">
        <v>2580</v>
      </c>
      <c r="V1261" s="10">
        <v>2710193200</v>
      </c>
      <c r="W1261" s="10" t="s">
        <v>604</v>
      </c>
      <c r="X1261" s="10" t="s">
        <v>604</v>
      </c>
      <c r="Y1261" s="10" t="s">
        <v>604</v>
      </c>
      <c r="Z1261" s="10" t="s">
        <v>604</v>
      </c>
      <c r="AA1261" s="10" t="s">
        <v>2581</v>
      </c>
      <c r="AB1261" s="14" t="s">
        <v>2292</v>
      </c>
    </row>
    <row r="1262" spans="1:28" s="14" customFormat="1" ht="13" x14ac:dyDescent="0.35">
      <c r="A1262" s="10">
        <v>48921855</v>
      </c>
      <c r="B1262" s="10">
        <v>855</v>
      </c>
      <c r="C1262" s="11" t="s">
        <v>5110</v>
      </c>
      <c r="D1262" s="11"/>
      <c r="E1262" s="11"/>
      <c r="F1262" s="11" t="s">
        <v>46</v>
      </c>
      <c r="G1262" s="10" t="s">
        <v>163</v>
      </c>
      <c r="H1262" s="41" t="s">
        <v>164</v>
      </c>
      <c r="I1262" s="41"/>
      <c r="J1262" s="10"/>
      <c r="K1262" s="10" t="s">
        <v>66</v>
      </c>
      <c r="L1262" s="10" t="s">
        <v>67</v>
      </c>
      <c r="M1262" s="13" t="s">
        <v>2577</v>
      </c>
      <c r="N1262" s="10" t="s">
        <v>53</v>
      </c>
      <c r="O1262" s="134"/>
      <c r="P1262" s="15" t="s">
        <v>2577</v>
      </c>
      <c r="Q1262" s="11"/>
      <c r="R1262" s="10"/>
      <c r="S1262" s="10" t="s">
        <v>536</v>
      </c>
      <c r="T1262" s="10" t="s">
        <v>536</v>
      </c>
      <c r="U1262" s="10" t="s">
        <v>2580</v>
      </c>
      <c r="V1262" s="10">
        <v>2710193200</v>
      </c>
      <c r="W1262" s="10" t="s">
        <v>604</v>
      </c>
      <c r="X1262" s="10" t="s">
        <v>604</v>
      </c>
      <c r="Y1262" s="10" t="s">
        <v>604</v>
      </c>
      <c r="Z1262" s="10" t="s">
        <v>604</v>
      </c>
      <c r="AA1262" s="10" t="s">
        <v>2581</v>
      </c>
      <c r="AB1262" s="14" t="s">
        <v>2292</v>
      </c>
    </row>
    <row r="1263" spans="1:28" s="14" customFormat="1" ht="13" x14ac:dyDescent="0.35">
      <c r="A1263" s="10">
        <v>48921803</v>
      </c>
      <c r="B1263" s="10">
        <v>803</v>
      </c>
      <c r="C1263" s="11" t="s">
        <v>5111</v>
      </c>
      <c r="D1263" s="11"/>
      <c r="E1263" s="11"/>
      <c r="F1263" s="11" t="s">
        <v>46</v>
      </c>
      <c r="G1263" s="10" t="s">
        <v>1837</v>
      </c>
      <c r="H1263" s="41" t="s">
        <v>48</v>
      </c>
      <c r="I1263" s="41"/>
      <c r="J1263" s="10"/>
      <c r="K1263" s="10" t="s">
        <v>66</v>
      </c>
      <c r="L1263" s="10" t="s">
        <v>67</v>
      </c>
      <c r="M1263" s="13" t="s">
        <v>2577</v>
      </c>
      <c r="N1263" s="10" t="s">
        <v>53</v>
      </c>
      <c r="O1263" s="134"/>
      <c r="P1263" s="15" t="s">
        <v>2577</v>
      </c>
      <c r="Q1263" s="11"/>
      <c r="R1263" s="10"/>
      <c r="S1263" s="10" t="s">
        <v>536</v>
      </c>
      <c r="T1263" s="10" t="s">
        <v>536</v>
      </c>
      <c r="U1263" s="10" t="s">
        <v>2580</v>
      </c>
      <c r="V1263" s="10" t="s">
        <v>604</v>
      </c>
      <c r="W1263" s="10" t="s">
        <v>604</v>
      </c>
      <c r="X1263" s="10" t="s">
        <v>604</v>
      </c>
      <c r="Y1263" s="10" t="s">
        <v>604</v>
      </c>
      <c r="Z1263" s="10" t="s">
        <v>604</v>
      </c>
      <c r="AA1263" s="10" t="s">
        <v>2581</v>
      </c>
      <c r="AB1263" s="14" t="s">
        <v>2292</v>
      </c>
    </row>
    <row r="1264" spans="1:28" s="14" customFormat="1" ht="13" x14ac:dyDescent="0.35">
      <c r="A1264" s="10">
        <v>48895855</v>
      </c>
      <c r="B1264" s="10">
        <v>855</v>
      </c>
      <c r="C1264" s="11" t="s">
        <v>5112</v>
      </c>
      <c r="D1264" s="11"/>
      <c r="E1264" s="11"/>
      <c r="F1264" s="11" t="s">
        <v>46</v>
      </c>
      <c r="G1264" s="10" t="s">
        <v>163</v>
      </c>
      <c r="H1264" s="41" t="s">
        <v>164</v>
      </c>
      <c r="I1264" s="41"/>
      <c r="J1264" s="10"/>
      <c r="K1264" s="10" t="s">
        <v>66</v>
      </c>
      <c r="L1264" s="10" t="s">
        <v>67</v>
      </c>
      <c r="M1264" s="13" t="s">
        <v>2577</v>
      </c>
      <c r="N1264" s="10" t="s">
        <v>53</v>
      </c>
      <c r="O1264" s="134"/>
      <c r="P1264" s="15" t="s">
        <v>2577</v>
      </c>
      <c r="Q1264" s="11"/>
      <c r="R1264" s="10"/>
      <c r="S1264" s="10" t="s">
        <v>536</v>
      </c>
      <c r="T1264" s="10" t="s">
        <v>536</v>
      </c>
      <c r="U1264" s="10" t="s">
        <v>2580</v>
      </c>
      <c r="V1264" s="10">
        <v>2710193200</v>
      </c>
      <c r="W1264" s="10" t="s">
        <v>604</v>
      </c>
      <c r="X1264" s="10" t="s">
        <v>604</v>
      </c>
      <c r="Y1264" s="10" t="s">
        <v>604</v>
      </c>
      <c r="Z1264" s="10" t="s">
        <v>604</v>
      </c>
      <c r="AA1264" s="10" t="s">
        <v>2581</v>
      </c>
      <c r="AB1264" s="14" t="s">
        <v>2292</v>
      </c>
    </row>
    <row r="1265" spans="1:27" s="14" customFormat="1" ht="13" x14ac:dyDescent="0.35">
      <c r="A1265" s="10">
        <v>43362855</v>
      </c>
      <c r="B1265" s="10">
        <v>855</v>
      </c>
      <c r="C1265" s="11" t="s">
        <v>5113</v>
      </c>
      <c r="D1265" s="11"/>
      <c r="E1265" s="11"/>
      <c r="F1265" s="11" t="s">
        <v>46</v>
      </c>
      <c r="G1265" s="10" t="s">
        <v>163</v>
      </c>
      <c r="H1265" s="41" t="s">
        <v>164</v>
      </c>
      <c r="I1265" s="41"/>
      <c r="J1265" s="10"/>
      <c r="K1265" s="10" t="s">
        <v>66</v>
      </c>
      <c r="L1265" s="10" t="s">
        <v>67</v>
      </c>
      <c r="M1265" s="13" t="s">
        <v>2577</v>
      </c>
      <c r="N1265" s="10" t="s">
        <v>53</v>
      </c>
      <c r="O1265" s="134"/>
      <c r="P1265" s="15" t="s">
        <v>2577</v>
      </c>
      <c r="Q1265" s="11"/>
      <c r="R1265" s="10"/>
      <c r="S1265" s="10">
        <v>45264855</v>
      </c>
      <c r="T1265" s="10" t="s">
        <v>2749</v>
      </c>
      <c r="U1265" s="10" t="s">
        <v>2594</v>
      </c>
      <c r="V1265" s="10">
        <v>2710193200</v>
      </c>
      <c r="W1265" s="10" t="s">
        <v>604</v>
      </c>
      <c r="X1265" s="10" t="s">
        <v>5114</v>
      </c>
      <c r="Y1265" s="10" t="s">
        <v>604</v>
      </c>
      <c r="Z1265" s="10" t="s">
        <v>604</v>
      </c>
      <c r="AA1265" s="10" t="s">
        <v>5115</v>
      </c>
    </row>
    <row r="1266" spans="1:27" s="14" customFormat="1" ht="13" x14ac:dyDescent="0.35">
      <c r="A1266" s="10">
        <v>43362803</v>
      </c>
      <c r="B1266" s="10">
        <v>803</v>
      </c>
      <c r="C1266" s="11" t="s">
        <v>5116</v>
      </c>
      <c r="D1266" s="11"/>
      <c r="E1266" s="11"/>
      <c r="F1266" s="11" t="s">
        <v>46</v>
      </c>
      <c r="G1266" s="10" t="s">
        <v>1837</v>
      </c>
      <c r="H1266" s="41" t="s">
        <v>48</v>
      </c>
      <c r="I1266" s="41"/>
      <c r="J1266" s="10"/>
      <c r="K1266" s="10" t="s">
        <v>66</v>
      </c>
      <c r="L1266" s="10" t="s">
        <v>67</v>
      </c>
      <c r="M1266" s="13" t="s">
        <v>2577</v>
      </c>
      <c r="N1266" s="10" t="s">
        <v>53</v>
      </c>
      <c r="O1266" s="134"/>
      <c r="P1266" s="15" t="s">
        <v>2577</v>
      </c>
      <c r="Q1266" s="11"/>
      <c r="R1266" s="10"/>
      <c r="S1266" s="10">
        <v>45264809</v>
      </c>
      <c r="T1266" s="10" t="s">
        <v>2752</v>
      </c>
      <c r="U1266" s="10" t="s">
        <v>2594</v>
      </c>
      <c r="V1266" s="10">
        <v>2710193200</v>
      </c>
      <c r="W1266" s="10" t="s">
        <v>604</v>
      </c>
      <c r="X1266" s="10" t="s">
        <v>5114</v>
      </c>
      <c r="Y1266" s="10" t="s">
        <v>604</v>
      </c>
      <c r="Z1266" s="10" t="s">
        <v>604</v>
      </c>
      <c r="AA1266" s="10" t="s">
        <v>5115</v>
      </c>
    </row>
    <row r="1267" spans="1:27" s="14" customFormat="1" ht="13" x14ac:dyDescent="0.35">
      <c r="A1267" s="10">
        <v>49663801</v>
      </c>
      <c r="B1267" s="10">
        <v>801</v>
      </c>
      <c r="C1267" s="11" t="s">
        <v>5117</v>
      </c>
      <c r="D1267" s="11"/>
      <c r="E1267" s="11"/>
      <c r="F1267" s="11" t="s">
        <v>46</v>
      </c>
      <c r="G1267" s="10" t="s">
        <v>79</v>
      </c>
      <c r="H1267" s="41" t="s">
        <v>79</v>
      </c>
      <c r="I1267" s="41"/>
      <c r="J1267" s="10"/>
      <c r="K1267" s="10" t="s">
        <v>66</v>
      </c>
      <c r="L1267" s="10" t="s">
        <v>67</v>
      </c>
      <c r="M1267" s="13" t="s">
        <v>2577</v>
      </c>
      <c r="N1267" s="10" t="s">
        <v>53</v>
      </c>
      <c r="O1267" s="134"/>
      <c r="P1267" s="15" t="s">
        <v>2577</v>
      </c>
      <c r="Q1267" s="11"/>
      <c r="R1267" s="10"/>
      <c r="S1267" s="10" t="s">
        <v>536</v>
      </c>
      <c r="T1267" s="10" t="s">
        <v>536</v>
      </c>
      <c r="U1267" s="10" t="s">
        <v>2580</v>
      </c>
      <c r="V1267" s="10" t="s">
        <v>604</v>
      </c>
      <c r="W1267" s="10" t="s">
        <v>44</v>
      </c>
      <c r="X1267" s="10" t="s">
        <v>604</v>
      </c>
      <c r="Y1267" s="10" t="s">
        <v>604</v>
      </c>
      <c r="Z1267" s="10" t="s">
        <v>604</v>
      </c>
      <c r="AA1267" s="10" t="s">
        <v>2581</v>
      </c>
    </row>
    <row r="1268" spans="1:27" s="14" customFormat="1" ht="13" x14ac:dyDescent="0.35">
      <c r="A1268" s="10">
        <v>49663803</v>
      </c>
      <c r="B1268" s="10">
        <v>803</v>
      </c>
      <c r="C1268" s="11" t="s">
        <v>5118</v>
      </c>
      <c r="D1268" s="11"/>
      <c r="E1268" s="11"/>
      <c r="F1268" s="11" t="s">
        <v>46</v>
      </c>
      <c r="G1268" s="10" t="s">
        <v>1837</v>
      </c>
      <c r="H1268" s="41" t="s">
        <v>48</v>
      </c>
      <c r="I1268" s="41"/>
      <c r="J1268" s="10"/>
      <c r="K1268" s="10" t="s">
        <v>66</v>
      </c>
      <c r="L1268" s="10" t="s">
        <v>67</v>
      </c>
      <c r="M1268" s="13" t="s">
        <v>2577</v>
      </c>
      <c r="N1268" s="10" t="s">
        <v>53</v>
      </c>
      <c r="O1268" s="134"/>
      <c r="P1268" s="15" t="s">
        <v>2577</v>
      </c>
      <c r="Q1268" s="11"/>
      <c r="R1268" s="10"/>
      <c r="S1268" s="10" t="s">
        <v>536</v>
      </c>
      <c r="T1268" s="10" t="s">
        <v>536</v>
      </c>
      <c r="U1268" s="10" t="s">
        <v>2580</v>
      </c>
      <c r="V1268" s="10">
        <v>2710193200</v>
      </c>
      <c r="W1268" s="10" t="s">
        <v>604</v>
      </c>
      <c r="X1268" s="10" t="s">
        <v>604</v>
      </c>
      <c r="Y1268" s="10" t="s">
        <v>604</v>
      </c>
      <c r="Z1268" s="10" t="s">
        <v>604</v>
      </c>
      <c r="AA1268" s="10" t="s">
        <v>2581</v>
      </c>
    </row>
    <row r="1269" spans="1:27" s="14" customFormat="1" ht="13" x14ac:dyDescent="0.35">
      <c r="A1269" s="10">
        <v>49618801</v>
      </c>
      <c r="B1269" s="10">
        <v>801</v>
      </c>
      <c r="C1269" s="11" t="s">
        <v>5119</v>
      </c>
      <c r="D1269" s="11"/>
      <c r="E1269" s="11"/>
      <c r="F1269" s="11" t="s">
        <v>46</v>
      </c>
      <c r="G1269" s="10" t="s">
        <v>79</v>
      </c>
      <c r="H1269" s="41" t="s">
        <v>79</v>
      </c>
      <c r="I1269" s="41"/>
      <c r="J1269" s="10"/>
      <c r="K1269" s="10" t="s">
        <v>66</v>
      </c>
      <c r="L1269" s="10" t="s">
        <v>67</v>
      </c>
      <c r="M1269" s="13" t="s">
        <v>2577</v>
      </c>
      <c r="N1269" s="10" t="s">
        <v>53</v>
      </c>
      <c r="O1269" s="134"/>
      <c r="P1269" s="15" t="s">
        <v>2577</v>
      </c>
      <c r="Q1269" s="11"/>
      <c r="R1269" s="10"/>
      <c r="S1269" s="10" t="s">
        <v>536</v>
      </c>
      <c r="T1269" s="10" t="s">
        <v>536</v>
      </c>
      <c r="U1269" s="10" t="s">
        <v>2580</v>
      </c>
      <c r="V1269" s="10">
        <v>2710193200</v>
      </c>
      <c r="W1269" s="10" t="s">
        <v>44</v>
      </c>
      <c r="X1269" s="10" t="s">
        <v>604</v>
      </c>
      <c r="Y1269" s="10" t="s">
        <v>604</v>
      </c>
      <c r="Z1269" s="10" t="s">
        <v>604</v>
      </c>
      <c r="AA1269" s="10" t="s">
        <v>2581</v>
      </c>
    </row>
    <row r="1270" spans="1:27" s="14" customFormat="1" ht="13" x14ac:dyDescent="0.35">
      <c r="A1270" s="10">
        <v>49618803</v>
      </c>
      <c r="B1270" s="10">
        <v>803</v>
      </c>
      <c r="C1270" s="11" t="s">
        <v>5120</v>
      </c>
      <c r="D1270" s="11"/>
      <c r="E1270" s="11"/>
      <c r="F1270" s="11" t="s">
        <v>46</v>
      </c>
      <c r="G1270" s="10" t="s">
        <v>1837</v>
      </c>
      <c r="H1270" s="41" t="s">
        <v>48</v>
      </c>
      <c r="I1270" s="41"/>
      <c r="J1270" s="10"/>
      <c r="K1270" s="10" t="s">
        <v>66</v>
      </c>
      <c r="L1270" s="10" t="s">
        <v>67</v>
      </c>
      <c r="M1270" s="13" t="s">
        <v>2577</v>
      </c>
      <c r="N1270" s="10" t="s">
        <v>53</v>
      </c>
      <c r="O1270" s="134"/>
      <c r="P1270" s="15" t="s">
        <v>2577</v>
      </c>
      <c r="Q1270" s="11"/>
      <c r="R1270" s="10"/>
      <c r="S1270" s="10" t="s">
        <v>536</v>
      </c>
      <c r="T1270" s="10" t="s">
        <v>536</v>
      </c>
      <c r="U1270" s="10" t="s">
        <v>2580</v>
      </c>
      <c r="V1270" s="10">
        <v>2710193200</v>
      </c>
      <c r="W1270" s="10" t="s">
        <v>604</v>
      </c>
      <c r="X1270" s="10" t="s">
        <v>604</v>
      </c>
      <c r="Y1270" s="10" t="s">
        <v>604</v>
      </c>
      <c r="Z1270" s="10" t="s">
        <v>604</v>
      </c>
      <c r="AA1270" s="10" t="s">
        <v>2581</v>
      </c>
    </row>
    <row r="1271" spans="1:27" s="14" customFormat="1" ht="13" x14ac:dyDescent="0.35">
      <c r="A1271" s="10">
        <v>49630803</v>
      </c>
      <c r="B1271" s="10">
        <v>803</v>
      </c>
      <c r="C1271" s="11" t="s">
        <v>5121</v>
      </c>
      <c r="D1271" s="11"/>
      <c r="E1271" s="11"/>
      <c r="F1271" s="11" t="s">
        <v>46</v>
      </c>
      <c r="G1271" s="10" t="s">
        <v>1837</v>
      </c>
      <c r="H1271" s="41" t="s">
        <v>48</v>
      </c>
      <c r="I1271" s="41"/>
      <c r="J1271" s="10"/>
      <c r="K1271" s="10" t="s">
        <v>66</v>
      </c>
      <c r="L1271" s="10" t="s">
        <v>67</v>
      </c>
      <c r="M1271" s="13" t="s">
        <v>2577</v>
      </c>
      <c r="N1271" s="10" t="s">
        <v>53</v>
      </c>
      <c r="O1271" s="134"/>
      <c r="P1271" s="15" t="s">
        <v>2577</v>
      </c>
      <c r="Q1271" s="11"/>
      <c r="R1271" s="10"/>
      <c r="S1271" s="10" t="s">
        <v>536</v>
      </c>
      <c r="T1271" s="10" t="s">
        <v>536</v>
      </c>
      <c r="U1271" s="10" t="s">
        <v>2580</v>
      </c>
      <c r="V1271" s="10" t="s">
        <v>604</v>
      </c>
      <c r="W1271" s="10" t="s">
        <v>604</v>
      </c>
      <c r="X1271" s="10" t="s">
        <v>604</v>
      </c>
      <c r="Y1271" s="10" t="s">
        <v>604</v>
      </c>
      <c r="Z1271" s="10" t="s">
        <v>604</v>
      </c>
      <c r="AA1271" s="10" t="s">
        <v>2581</v>
      </c>
    </row>
    <row r="1272" spans="1:27" s="14" customFormat="1" ht="13" x14ac:dyDescent="0.35">
      <c r="A1272" s="10">
        <v>49641855</v>
      </c>
      <c r="B1272" s="10">
        <v>855</v>
      </c>
      <c r="C1272" s="11" t="s">
        <v>5122</v>
      </c>
      <c r="D1272" s="11"/>
      <c r="E1272" s="11"/>
      <c r="F1272" s="11" t="s">
        <v>46</v>
      </c>
      <c r="G1272" s="10" t="s">
        <v>163</v>
      </c>
      <c r="H1272" s="41" t="s">
        <v>164</v>
      </c>
      <c r="I1272" s="41"/>
      <c r="J1272" s="10"/>
      <c r="K1272" s="10" t="s">
        <v>66</v>
      </c>
      <c r="L1272" s="10" t="s">
        <v>67</v>
      </c>
      <c r="M1272" s="13" t="s">
        <v>2577</v>
      </c>
      <c r="N1272" s="10" t="s">
        <v>53</v>
      </c>
      <c r="O1272" s="134"/>
      <c r="P1272" s="15" t="s">
        <v>2577</v>
      </c>
      <c r="Q1272" s="11"/>
      <c r="R1272" s="10"/>
      <c r="S1272" s="10" t="s">
        <v>536</v>
      </c>
      <c r="T1272" s="10" t="s">
        <v>536</v>
      </c>
      <c r="U1272" s="10" t="s">
        <v>2580</v>
      </c>
      <c r="V1272" s="10">
        <v>2710193200</v>
      </c>
      <c r="W1272" s="10" t="s">
        <v>604</v>
      </c>
      <c r="X1272" s="10" t="s">
        <v>604</v>
      </c>
      <c r="Y1272" s="10" t="s">
        <v>604</v>
      </c>
      <c r="Z1272" s="10" t="s">
        <v>604</v>
      </c>
      <c r="AA1272" s="10" t="s">
        <v>2581</v>
      </c>
    </row>
    <row r="1273" spans="1:27" s="14" customFormat="1" ht="13" x14ac:dyDescent="0.35">
      <c r="A1273" s="10">
        <v>49641801</v>
      </c>
      <c r="B1273" s="10">
        <v>801</v>
      </c>
      <c r="C1273" s="11" t="s">
        <v>5123</v>
      </c>
      <c r="D1273" s="11"/>
      <c r="E1273" s="11"/>
      <c r="F1273" s="11" t="s">
        <v>46</v>
      </c>
      <c r="G1273" s="10" t="s">
        <v>79</v>
      </c>
      <c r="H1273" s="41" t="s">
        <v>79</v>
      </c>
      <c r="I1273" s="41"/>
      <c r="J1273" s="10"/>
      <c r="K1273" s="10" t="s">
        <v>66</v>
      </c>
      <c r="L1273" s="10" t="s">
        <v>67</v>
      </c>
      <c r="M1273" s="13" t="s">
        <v>2577</v>
      </c>
      <c r="N1273" s="10" t="s">
        <v>53</v>
      </c>
      <c r="O1273" s="134"/>
      <c r="P1273" s="15" t="s">
        <v>2577</v>
      </c>
      <c r="Q1273" s="11"/>
      <c r="R1273" s="10"/>
      <c r="S1273" s="10" t="s">
        <v>536</v>
      </c>
      <c r="T1273" s="10" t="s">
        <v>536</v>
      </c>
      <c r="U1273" s="10" t="s">
        <v>2580</v>
      </c>
      <c r="V1273" s="10">
        <v>2710193200</v>
      </c>
      <c r="W1273" s="10" t="s">
        <v>44</v>
      </c>
      <c r="X1273" s="10" t="s">
        <v>604</v>
      </c>
      <c r="Y1273" s="10" t="s">
        <v>604</v>
      </c>
      <c r="Z1273" s="10" t="s">
        <v>604</v>
      </c>
      <c r="AA1273" s="10" t="s">
        <v>2581</v>
      </c>
    </row>
    <row r="1274" spans="1:27" s="14" customFormat="1" ht="13" x14ac:dyDescent="0.35">
      <c r="A1274" s="10">
        <v>49641803</v>
      </c>
      <c r="B1274" s="10">
        <v>803</v>
      </c>
      <c r="C1274" s="11" t="s">
        <v>5124</v>
      </c>
      <c r="D1274" s="11"/>
      <c r="E1274" s="11"/>
      <c r="F1274" s="11" t="s">
        <v>46</v>
      </c>
      <c r="G1274" s="10" t="s">
        <v>1837</v>
      </c>
      <c r="H1274" s="41" t="s">
        <v>48</v>
      </c>
      <c r="I1274" s="41"/>
      <c r="J1274" s="10"/>
      <c r="K1274" s="10" t="s">
        <v>66</v>
      </c>
      <c r="L1274" s="10" t="s">
        <v>67</v>
      </c>
      <c r="M1274" s="13" t="s">
        <v>2577</v>
      </c>
      <c r="N1274" s="10" t="s">
        <v>53</v>
      </c>
      <c r="O1274" s="134"/>
      <c r="P1274" s="15" t="s">
        <v>2577</v>
      </c>
      <c r="Q1274" s="11"/>
      <c r="R1274" s="10"/>
      <c r="S1274" s="10" t="s">
        <v>536</v>
      </c>
      <c r="T1274" s="10" t="s">
        <v>536</v>
      </c>
      <c r="U1274" s="10" t="s">
        <v>2580</v>
      </c>
      <c r="V1274" s="10">
        <v>2710193200</v>
      </c>
      <c r="W1274" s="10" t="s">
        <v>604</v>
      </c>
      <c r="X1274" s="10" t="s">
        <v>604</v>
      </c>
      <c r="Y1274" s="10" t="s">
        <v>604</v>
      </c>
      <c r="Z1274" s="10" t="s">
        <v>604</v>
      </c>
      <c r="AA1274" s="10" t="s">
        <v>2581</v>
      </c>
    </row>
    <row r="1275" spans="1:27" s="14" customFormat="1" ht="13" x14ac:dyDescent="0.35">
      <c r="A1275" s="10">
        <v>49664803</v>
      </c>
      <c r="B1275" s="10">
        <v>803</v>
      </c>
      <c r="C1275" s="11" t="s">
        <v>5125</v>
      </c>
      <c r="D1275" s="11"/>
      <c r="E1275" s="11"/>
      <c r="F1275" s="11" t="s">
        <v>46</v>
      </c>
      <c r="G1275" s="10" t="s">
        <v>1837</v>
      </c>
      <c r="H1275" s="41" t="s">
        <v>48</v>
      </c>
      <c r="I1275" s="41"/>
      <c r="J1275" s="10"/>
      <c r="K1275" s="10" t="s">
        <v>66</v>
      </c>
      <c r="L1275" s="10" t="s">
        <v>67</v>
      </c>
      <c r="M1275" s="13" t="s">
        <v>2577</v>
      </c>
      <c r="N1275" s="10" t="s">
        <v>53</v>
      </c>
      <c r="O1275" s="134"/>
      <c r="P1275" s="15" t="s">
        <v>2577</v>
      </c>
      <c r="Q1275" s="11"/>
      <c r="R1275" s="10"/>
      <c r="S1275" s="10">
        <v>49664809</v>
      </c>
      <c r="T1275" s="10" t="s">
        <v>5126</v>
      </c>
      <c r="U1275" s="10" t="s">
        <v>2594</v>
      </c>
      <c r="V1275" s="10">
        <v>2710193200</v>
      </c>
      <c r="W1275" s="10" t="s">
        <v>604</v>
      </c>
      <c r="X1275" s="10" t="s">
        <v>5127</v>
      </c>
      <c r="Y1275" s="10" t="s">
        <v>604</v>
      </c>
      <c r="Z1275" s="10" t="s">
        <v>604</v>
      </c>
      <c r="AA1275" s="10" t="s">
        <v>5128</v>
      </c>
    </row>
    <row r="1276" spans="1:27" s="14" customFormat="1" ht="13" x14ac:dyDescent="0.35">
      <c r="A1276" s="10">
        <v>49667803</v>
      </c>
      <c r="B1276" s="10">
        <v>803</v>
      </c>
      <c r="C1276" s="11" t="s">
        <v>5129</v>
      </c>
      <c r="D1276" s="11"/>
      <c r="E1276" s="11"/>
      <c r="F1276" s="11" t="s">
        <v>46</v>
      </c>
      <c r="G1276" s="10" t="s">
        <v>1837</v>
      </c>
      <c r="H1276" s="41" t="s">
        <v>48</v>
      </c>
      <c r="I1276" s="41"/>
      <c r="J1276" s="10"/>
      <c r="K1276" s="10" t="s">
        <v>66</v>
      </c>
      <c r="L1276" s="10" t="s">
        <v>67</v>
      </c>
      <c r="M1276" s="13" t="s">
        <v>2577</v>
      </c>
      <c r="N1276" s="10" t="s">
        <v>53</v>
      </c>
      <c r="O1276" s="134"/>
      <c r="P1276" s="15" t="s">
        <v>2577</v>
      </c>
      <c r="Q1276" s="11"/>
      <c r="R1276" s="10"/>
      <c r="S1276" s="10">
        <v>49667809</v>
      </c>
      <c r="T1276" s="10" t="s">
        <v>2324</v>
      </c>
      <c r="U1276" s="10" t="s">
        <v>2594</v>
      </c>
      <c r="V1276" s="10">
        <v>2710193200</v>
      </c>
      <c r="W1276" s="10" t="s">
        <v>604</v>
      </c>
      <c r="X1276" s="10" t="s">
        <v>5130</v>
      </c>
      <c r="Y1276" s="10" t="s">
        <v>604</v>
      </c>
      <c r="Z1276" s="10" t="s">
        <v>604</v>
      </c>
      <c r="AA1276" s="10" t="s">
        <v>5131</v>
      </c>
    </row>
    <row r="1277" spans="1:27" s="14" customFormat="1" ht="13" x14ac:dyDescent="0.35">
      <c r="A1277" s="10">
        <v>49665855</v>
      </c>
      <c r="B1277" s="10">
        <v>855</v>
      </c>
      <c r="C1277" s="11" t="s">
        <v>5132</v>
      </c>
      <c r="D1277" s="11"/>
      <c r="E1277" s="11"/>
      <c r="F1277" s="11" t="s">
        <v>46</v>
      </c>
      <c r="G1277" s="10" t="s">
        <v>163</v>
      </c>
      <c r="H1277" s="41" t="s">
        <v>164</v>
      </c>
      <c r="I1277" s="41"/>
      <c r="J1277" s="10"/>
      <c r="K1277" s="10" t="s">
        <v>66</v>
      </c>
      <c r="L1277" s="10" t="s">
        <v>67</v>
      </c>
      <c r="M1277" s="13" t="s">
        <v>2577</v>
      </c>
      <c r="N1277" s="10" t="s">
        <v>53</v>
      </c>
      <c r="O1277" s="134"/>
      <c r="P1277" s="15" t="s">
        <v>2577</v>
      </c>
      <c r="Q1277" s="11"/>
      <c r="R1277" s="10"/>
      <c r="S1277" s="10" t="s">
        <v>536</v>
      </c>
      <c r="T1277" s="10" t="s">
        <v>536</v>
      </c>
      <c r="U1277" s="10" t="s">
        <v>2580</v>
      </c>
      <c r="V1277" s="10">
        <v>2710193200</v>
      </c>
      <c r="W1277" s="10" t="s">
        <v>604</v>
      </c>
      <c r="X1277" s="10" t="s">
        <v>604</v>
      </c>
      <c r="Y1277" s="10" t="s">
        <v>604</v>
      </c>
      <c r="Z1277" s="10" t="s">
        <v>604</v>
      </c>
      <c r="AA1277" s="10" t="s">
        <v>2581</v>
      </c>
    </row>
    <row r="1278" spans="1:27" s="14" customFormat="1" ht="13" x14ac:dyDescent="0.35">
      <c r="A1278" s="10">
        <v>49350849</v>
      </c>
      <c r="B1278" s="10">
        <v>849</v>
      </c>
      <c r="C1278" s="11" t="s">
        <v>5133</v>
      </c>
      <c r="D1278" s="11"/>
      <c r="E1278" s="11"/>
      <c r="F1278" s="11" t="s">
        <v>46</v>
      </c>
      <c r="G1278" s="10" t="s">
        <v>3992</v>
      </c>
      <c r="H1278" s="41" t="s">
        <v>140</v>
      </c>
      <c r="I1278" s="41"/>
      <c r="J1278" s="10"/>
      <c r="K1278" s="10" t="s">
        <v>51</v>
      </c>
      <c r="L1278" s="10" t="s">
        <v>67</v>
      </c>
      <c r="M1278" s="13" t="s">
        <v>2577</v>
      </c>
      <c r="N1278" s="10" t="s">
        <v>53</v>
      </c>
      <c r="O1278" s="134"/>
      <c r="P1278" s="15" t="s">
        <v>2577</v>
      </c>
      <c r="Q1278" s="11"/>
      <c r="R1278" s="10"/>
      <c r="S1278" s="10" t="s">
        <v>536</v>
      </c>
      <c r="T1278" s="10" t="s">
        <v>536</v>
      </c>
      <c r="U1278" s="10" t="s">
        <v>2580</v>
      </c>
      <c r="V1278" s="10">
        <v>2710193200</v>
      </c>
      <c r="W1278" s="10" t="s">
        <v>2582</v>
      </c>
      <c r="X1278" s="10" t="s">
        <v>604</v>
      </c>
      <c r="Y1278" s="10" t="s">
        <v>604</v>
      </c>
      <c r="Z1278" s="10" t="s">
        <v>604</v>
      </c>
      <c r="AA1278" s="10" t="s">
        <v>2581</v>
      </c>
    </row>
    <row r="1279" spans="1:27" s="14" customFormat="1" ht="13" x14ac:dyDescent="0.35">
      <c r="A1279" s="10">
        <v>49665803</v>
      </c>
      <c r="B1279" s="10">
        <v>803</v>
      </c>
      <c r="C1279" s="11" t="s">
        <v>5134</v>
      </c>
      <c r="D1279" s="11"/>
      <c r="E1279" s="11"/>
      <c r="F1279" s="11" t="s">
        <v>46</v>
      </c>
      <c r="G1279" s="10" t="s">
        <v>1837</v>
      </c>
      <c r="H1279" s="41" t="s">
        <v>48</v>
      </c>
      <c r="I1279" s="41"/>
      <c r="J1279" s="10"/>
      <c r="K1279" s="10" t="s">
        <v>66</v>
      </c>
      <c r="L1279" s="10" t="s">
        <v>67</v>
      </c>
      <c r="M1279" s="13" t="s">
        <v>2577</v>
      </c>
      <c r="N1279" s="10" t="s">
        <v>53</v>
      </c>
      <c r="O1279" s="134"/>
      <c r="P1279" s="15" t="s">
        <v>2577</v>
      </c>
      <c r="Q1279" s="11"/>
      <c r="R1279" s="10"/>
      <c r="S1279" s="10">
        <v>49665809</v>
      </c>
      <c r="T1279" s="10" t="s">
        <v>2329</v>
      </c>
      <c r="U1279" s="10" t="s">
        <v>2594</v>
      </c>
      <c r="V1279" s="10">
        <v>2710193200</v>
      </c>
      <c r="W1279" s="10" t="s">
        <v>604</v>
      </c>
      <c r="X1279" s="10" t="s">
        <v>5135</v>
      </c>
      <c r="Y1279" s="10" t="s">
        <v>604</v>
      </c>
      <c r="Z1279" s="10" t="s">
        <v>604</v>
      </c>
      <c r="AA1279" s="10" t="s">
        <v>5136</v>
      </c>
    </row>
    <row r="1280" spans="1:27" s="14" customFormat="1" ht="13" x14ac:dyDescent="0.35">
      <c r="A1280" s="10">
        <v>43000803</v>
      </c>
      <c r="B1280" s="10">
        <v>803</v>
      </c>
      <c r="C1280" s="11" t="s">
        <v>5137</v>
      </c>
      <c r="D1280" s="11"/>
      <c r="E1280" s="11"/>
      <c r="F1280" s="11" t="s">
        <v>46</v>
      </c>
      <c r="G1280" s="10" t="s">
        <v>1837</v>
      </c>
      <c r="H1280" s="41" t="s">
        <v>48</v>
      </c>
      <c r="I1280" s="41"/>
      <c r="J1280" s="10"/>
      <c r="K1280" s="10" t="s">
        <v>66</v>
      </c>
      <c r="L1280" s="10" t="s">
        <v>67</v>
      </c>
      <c r="M1280" s="13" t="s">
        <v>2577</v>
      </c>
      <c r="N1280" s="10" t="s">
        <v>53</v>
      </c>
      <c r="O1280" s="134"/>
      <c r="P1280" s="15" t="s">
        <v>2577</v>
      </c>
      <c r="Q1280" s="11"/>
      <c r="R1280" s="10"/>
      <c r="S1280" s="10" t="s">
        <v>536</v>
      </c>
      <c r="T1280" s="10" t="s">
        <v>536</v>
      </c>
      <c r="U1280" s="10" t="s">
        <v>2580</v>
      </c>
      <c r="V1280" s="10" t="s">
        <v>604</v>
      </c>
      <c r="W1280" s="10" t="s">
        <v>604</v>
      </c>
      <c r="X1280" s="10" t="s">
        <v>604</v>
      </c>
      <c r="Y1280" s="10" t="s">
        <v>604</v>
      </c>
      <c r="Z1280" s="10" t="s">
        <v>604</v>
      </c>
      <c r="AA1280" s="10" t="s">
        <v>2581</v>
      </c>
    </row>
    <row r="1281" spans="1:27" s="14" customFormat="1" ht="13" x14ac:dyDescent="0.35">
      <c r="A1281" s="10">
        <v>49940803</v>
      </c>
      <c r="B1281" s="10">
        <v>803</v>
      </c>
      <c r="C1281" s="11" t="s">
        <v>5138</v>
      </c>
      <c r="D1281" s="11"/>
      <c r="E1281" s="11"/>
      <c r="F1281" s="11" t="s">
        <v>46</v>
      </c>
      <c r="G1281" s="10" t="s">
        <v>1837</v>
      </c>
      <c r="H1281" s="41" t="s">
        <v>48</v>
      </c>
      <c r="I1281" s="41"/>
      <c r="J1281" s="10"/>
      <c r="K1281" s="10" t="s">
        <v>3055</v>
      </c>
      <c r="L1281" s="10" t="s">
        <v>67</v>
      </c>
      <c r="M1281" s="13" t="s">
        <v>2577</v>
      </c>
      <c r="N1281" s="10" t="s">
        <v>53</v>
      </c>
      <c r="O1281" s="134"/>
      <c r="P1281" s="15" t="s">
        <v>2577</v>
      </c>
      <c r="Q1281" s="11"/>
      <c r="R1281" s="10"/>
      <c r="S1281" s="10" t="s">
        <v>536</v>
      </c>
      <c r="T1281" s="10" t="s">
        <v>536</v>
      </c>
      <c r="U1281" s="10" t="s">
        <v>2580</v>
      </c>
      <c r="V1281" s="10">
        <v>2715000000</v>
      </c>
      <c r="W1281" s="10" t="s">
        <v>604</v>
      </c>
      <c r="X1281" s="10" t="s">
        <v>604</v>
      </c>
      <c r="Y1281" s="10" t="s">
        <v>604</v>
      </c>
      <c r="Z1281" s="10" t="s">
        <v>604</v>
      </c>
      <c r="AA1281" s="10" t="s">
        <v>2581</v>
      </c>
    </row>
    <row r="1282" spans="1:27" s="14" customFormat="1" ht="13" x14ac:dyDescent="0.35">
      <c r="A1282" s="10">
        <v>49249803</v>
      </c>
      <c r="B1282" s="10">
        <v>803</v>
      </c>
      <c r="C1282" s="11" t="s">
        <v>5139</v>
      </c>
      <c r="D1282" s="11"/>
      <c r="E1282" s="11"/>
      <c r="F1282" s="11" t="s">
        <v>46</v>
      </c>
      <c r="G1282" s="10" t="s">
        <v>1837</v>
      </c>
      <c r="H1282" s="41" t="s">
        <v>48</v>
      </c>
      <c r="I1282" s="41"/>
      <c r="J1282" s="10"/>
      <c r="K1282" s="10" t="s">
        <v>3055</v>
      </c>
      <c r="L1282" s="10" t="s">
        <v>67</v>
      </c>
      <c r="M1282" s="13" t="s">
        <v>2577</v>
      </c>
      <c r="N1282" s="10" t="s">
        <v>53</v>
      </c>
      <c r="O1282" s="134"/>
      <c r="P1282" s="15" t="s">
        <v>2577</v>
      </c>
      <c r="Q1282" s="11"/>
      <c r="R1282" s="10"/>
      <c r="S1282" s="10" t="s">
        <v>536</v>
      </c>
      <c r="T1282" s="10" t="s">
        <v>536</v>
      </c>
      <c r="U1282" s="10" t="s">
        <v>2580</v>
      </c>
      <c r="V1282" s="10">
        <v>2715000000</v>
      </c>
      <c r="W1282" s="10" t="s">
        <v>604</v>
      </c>
      <c r="X1282" s="10" t="s">
        <v>604</v>
      </c>
      <c r="Y1282" s="10" t="s">
        <v>604</v>
      </c>
      <c r="Z1282" s="10" t="s">
        <v>604</v>
      </c>
      <c r="AA1282" s="10" t="s">
        <v>2581</v>
      </c>
    </row>
    <row r="1283" spans="1:27" s="14" customFormat="1" ht="13" x14ac:dyDescent="0.35">
      <c r="A1283" s="10">
        <v>45182801</v>
      </c>
      <c r="B1283" s="10">
        <v>801</v>
      </c>
      <c r="C1283" s="11" t="s">
        <v>5140</v>
      </c>
      <c r="D1283" s="11"/>
      <c r="E1283" s="11"/>
      <c r="F1283" s="11" t="s">
        <v>46</v>
      </c>
      <c r="G1283" s="10" t="s">
        <v>79</v>
      </c>
      <c r="H1283" s="41" t="s">
        <v>79</v>
      </c>
      <c r="I1283" s="41"/>
      <c r="J1283" s="10"/>
      <c r="K1283" s="10" t="s">
        <v>604</v>
      </c>
      <c r="L1283" s="10" t="s">
        <v>67</v>
      </c>
      <c r="M1283" s="13" t="s">
        <v>2577</v>
      </c>
      <c r="N1283" s="10" t="s">
        <v>604</v>
      </c>
      <c r="O1283" s="134"/>
      <c r="P1283" s="15" t="s">
        <v>2577</v>
      </c>
      <c r="Q1283" s="11"/>
      <c r="R1283" s="10"/>
      <c r="S1283" s="10" t="s">
        <v>536</v>
      </c>
      <c r="T1283" s="10" t="s">
        <v>536</v>
      </c>
      <c r="U1283" s="10" t="s">
        <v>2580</v>
      </c>
      <c r="V1283" s="10" t="s">
        <v>604</v>
      </c>
      <c r="W1283" s="10" t="s">
        <v>604</v>
      </c>
      <c r="X1283" s="10" t="s">
        <v>604</v>
      </c>
      <c r="Y1283" s="10" t="s">
        <v>604</v>
      </c>
      <c r="Z1283" s="10" t="s">
        <v>604</v>
      </c>
      <c r="AA1283" s="10" t="s">
        <v>2581</v>
      </c>
    </row>
    <row r="1284" spans="1:27" s="14" customFormat="1" ht="13" x14ac:dyDescent="0.35">
      <c r="A1284" s="10">
        <v>45182803</v>
      </c>
      <c r="B1284" s="10">
        <v>803</v>
      </c>
      <c r="C1284" s="11" t="s">
        <v>5141</v>
      </c>
      <c r="D1284" s="11"/>
      <c r="E1284" s="11"/>
      <c r="F1284" s="11" t="s">
        <v>46</v>
      </c>
      <c r="G1284" s="10" t="s">
        <v>1837</v>
      </c>
      <c r="H1284" s="41" t="s">
        <v>48</v>
      </c>
      <c r="I1284" s="41"/>
      <c r="J1284" s="10"/>
      <c r="K1284" s="10" t="s">
        <v>3055</v>
      </c>
      <c r="L1284" s="10" t="s">
        <v>67</v>
      </c>
      <c r="M1284" s="13" t="s">
        <v>2577</v>
      </c>
      <c r="N1284" s="10" t="s">
        <v>604</v>
      </c>
      <c r="O1284" s="134"/>
      <c r="P1284" s="15" t="s">
        <v>2577</v>
      </c>
      <c r="Q1284" s="11"/>
      <c r="R1284" s="10"/>
      <c r="S1284" s="10" t="s">
        <v>536</v>
      </c>
      <c r="T1284" s="10" t="s">
        <v>536</v>
      </c>
      <c r="U1284" s="10" t="s">
        <v>2580</v>
      </c>
      <c r="V1284" s="10" t="s">
        <v>604</v>
      </c>
      <c r="W1284" s="10" t="s">
        <v>604</v>
      </c>
      <c r="X1284" s="10" t="s">
        <v>604</v>
      </c>
      <c r="Y1284" s="10" t="s">
        <v>604</v>
      </c>
      <c r="Z1284" s="10" t="s">
        <v>604</v>
      </c>
      <c r="AA1284" s="10" t="s">
        <v>2581</v>
      </c>
    </row>
    <row r="1285" spans="1:27" s="14" customFormat="1" ht="13" x14ac:dyDescent="0.35">
      <c r="A1285" s="10">
        <v>45757801</v>
      </c>
      <c r="B1285" s="10">
        <v>801</v>
      </c>
      <c r="C1285" s="11" t="s">
        <v>5142</v>
      </c>
      <c r="D1285" s="11"/>
      <c r="E1285" s="11"/>
      <c r="F1285" s="11" t="s">
        <v>46</v>
      </c>
      <c r="G1285" s="10" t="s">
        <v>79</v>
      </c>
      <c r="H1285" s="41" t="s">
        <v>79</v>
      </c>
      <c r="I1285" s="41"/>
      <c r="J1285" s="10"/>
      <c r="K1285" s="10" t="s">
        <v>604</v>
      </c>
      <c r="L1285" s="10" t="s">
        <v>67</v>
      </c>
      <c r="M1285" s="13" t="s">
        <v>2577</v>
      </c>
      <c r="N1285" s="10" t="s">
        <v>604</v>
      </c>
      <c r="O1285" s="134"/>
      <c r="P1285" s="15" t="s">
        <v>2577</v>
      </c>
      <c r="Q1285" s="11"/>
      <c r="R1285" s="10"/>
      <c r="S1285" s="10" t="s">
        <v>536</v>
      </c>
      <c r="T1285" s="10" t="s">
        <v>536</v>
      </c>
      <c r="U1285" s="10" t="s">
        <v>2580</v>
      </c>
      <c r="V1285" s="10" t="s">
        <v>604</v>
      </c>
      <c r="W1285" s="10" t="s">
        <v>604</v>
      </c>
      <c r="X1285" s="10" t="s">
        <v>604</v>
      </c>
      <c r="Y1285" s="10" t="s">
        <v>604</v>
      </c>
      <c r="Z1285" s="10" t="s">
        <v>604</v>
      </c>
      <c r="AA1285" s="10" t="s">
        <v>2581</v>
      </c>
    </row>
    <row r="1286" spans="1:27" s="14" customFormat="1" ht="13" x14ac:dyDescent="0.35">
      <c r="A1286" s="10">
        <v>45757803</v>
      </c>
      <c r="B1286" s="10">
        <v>803</v>
      </c>
      <c r="C1286" s="11" t="s">
        <v>5143</v>
      </c>
      <c r="D1286" s="11"/>
      <c r="E1286" s="11"/>
      <c r="F1286" s="11" t="s">
        <v>46</v>
      </c>
      <c r="G1286" s="10" t="s">
        <v>1837</v>
      </c>
      <c r="H1286" s="41" t="s">
        <v>48</v>
      </c>
      <c r="I1286" s="41"/>
      <c r="J1286" s="10"/>
      <c r="K1286" s="10" t="s">
        <v>604</v>
      </c>
      <c r="L1286" s="10" t="s">
        <v>67</v>
      </c>
      <c r="M1286" s="13" t="s">
        <v>2577</v>
      </c>
      <c r="N1286" s="10" t="s">
        <v>604</v>
      </c>
      <c r="O1286" s="134"/>
      <c r="P1286" s="15" t="s">
        <v>2577</v>
      </c>
      <c r="Q1286" s="11"/>
      <c r="R1286" s="10"/>
      <c r="S1286" s="10" t="s">
        <v>536</v>
      </c>
      <c r="T1286" s="10" t="s">
        <v>536</v>
      </c>
      <c r="U1286" s="10" t="s">
        <v>2580</v>
      </c>
      <c r="V1286" s="10">
        <v>2715000000</v>
      </c>
      <c r="W1286" s="10" t="s">
        <v>604</v>
      </c>
      <c r="X1286" s="10" t="s">
        <v>604</v>
      </c>
      <c r="Y1286" s="10" t="s">
        <v>604</v>
      </c>
      <c r="Z1286" s="10" t="s">
        <v>604</v>
      </c>
      <c r="AA1286" s="10" t="s">
        <v>2581</v>
      </c>
    </row>
    <row r="1287" spans="1:27" s="14" customFormat="1" ht="13" x14ac:dyDescent="0.35">
      <c r="A1287" s="10">
        <v>46798803</v>
      </c>
      <c r="B1287" s="10">
        <v>803</v>
      </c>
      <c r="C1287" s="11" t="s">
        <v>5144</v>
      </c>
      <c r="D1287" s="11"/>
      <c r="E1287" s="11"/>
      <c r="F1287" s="11" t="s">
        <v>46</v>
      </c>
      <c r="G1287" s="10" t="s">
        <v>1837</v>
      </c>
      <c r="H1287" s="41" t="s">
        <v>48</v>
      </c>
      <c r="I1287" s="41"/>
      <c r="J1287" s="10"/>
      <c r="K1287" s="10" t="s">
        <v>3055</v>
      </c>
      <c r="L1287" s="10" t="s">
        <v>67</v>
      </c>
      <c r="M1287" s="13" t="s">
        <v>2577</v>
      </c>
      <c r="N1287" s="10" t="s">
        <v>604</v>
      </c>
      <c r="O1287" s="134"/>
      <c r="P1287" s="15" t="s">
        <v>2577</v>
      </c>
      <c r="Q1287" s="11"/>
      <c r="R1287" s="10"/>
      <c r="S1287" s="10" t="s">
        <v>536</v>
      </c>
      <c r="T1287" s="10" t="s">
        <v>536</v>
      </c>
      <c r="U1287" s="10" t="s">
        <v>2580</v>
      </c>
      <c r="V1287" s="10">
        <v>2715000000</v>
      </c>
      <c r="W1287" s="10" t="s">
        <v>604</v>
      </c>
      <c r="X1287" s="10" t="s">
        <v>604</v>
      </c>
      <c r="Y1287" s="10" t="s">
        <v>604</v>
      </c>
      <c r="Z1287" s="10" t="s">
        <v>604</v>
      </c>
      <c r="AA1287" s="10" t="s">
        <v>2581</v>
      </c>
    </row>
    <row r="1288" spans="1:27" s="14" customFormat="1" ht="13" x14ac:dyDescent="0.35">
      <c r="A1288" s="10">
        <v>47175801</v>
      </c>
      <c r="B1288" s="10">
        <v>801</v>
      </c>
      <c r="C1288" s="11" t="s">
        <v>5145</v>
      </c>
      <c r="D1288" s="11"/>
      <c r="E1288" s="11"/>
      <c r="F1288" s="11" t="s">
        <v>46</v>
      </c>
      <c r="G1288" s="10" t="s">
        <v>79</v>
      </c>
      <c r="H1288" s="41" t="s">
        <v>79</v>
      </c>
      <c r="I1288" s="41"/>
      <c r="J1288" s="10"/>
      <c r="K1288" s="10" t="s">
        <v>66</v>
      </c>
      <c r="L1288" s="10" t="s">
        <v>67</v>
      </c>
      <c r="M1288" s="13" t="s">
        <v>2577</v>
      </c>
      <c r="N1288" s="10" t="s">
        <v>53</v>
      </c>
      <c r="O1288" s="134"/>
      <c r="P1288" s="15" t="s">
        <v>2577</v>
      </c>
      <c r="Q1288" s="11"/>
      <c r="R1288" s="10"/>
      <c r="S1288" s="10">
        <v>45271801</v>
      </c>
      <c r="T1288" s="10" t="s">
        <v>4630</v>
      </c>
      <c r="U1288" s="10" t="s">
        <v>2594</v>
      </c>
      <c r="V1288" s="10" t="s">
        <v>604</v>
      </c>
      <c r="W1288" s="10" t="s">
        <v>44</v>
      </c>
      <c r="X1288" s="10" t="s">
        <v>5146</v>
      </c>
      <c r="Y1288" s="10" t="s">
        <v>604</v>
      </c>
      <c r="Z1288" s="10" t="s">
        <v>604</v>
      </c>
      <c r="AA1288" s="10" t="s">
        <v>5147</v>
      </c>
    </row>
    <row r="1289" spans="1:27" s="14" customFormat="1" ht="13" x14ac:dyDescent="0.35">
      <c r="A1289" s="10">
        <v>47175803</v>
      </c>
      <c r="B1289" s="10">
        <v>803</v>
      </c>
      <c r="C1289" s="11" t="s">
        <v>5148</v>
      </c>
      <c r="D1289" s="11"/>
      <c r="E1289" s="11"/>
      <c r="F1289" s="11" t="s">
        <v>46</v>
      </c>
      <c r="G1289" s="10" t="s">
        <v>1837</v>
      </c>
      <c r="H1289" s="41" t="s">
        <v>48</v>
      </c>
      <c r="I1289" s="41"/>
      <c r="J1289" s="10"/>
      <c r="K1289" s="10" t="s">
        <v>66</v>
      </c>
      <c r="L1289" s="10" t="s">
        <v>67</v>
      </c>
      <c r="M1289" s="13" t="s">
        <v>2577</v>
      </c>
      <c r="N1289" s="10" t="s">
        <v>53</v>
      </c>
      <c r="O1289" s="134"/>
      <c r="P1289" s="15" t="s">
        <v>2577</v>
      </c>
      <c r="Q1289" s="11"/>
      <c r="R1289" s="10"/>
      <c r="S1289" s="10">
        <v>45271809</v>
      </c>
      <c r="T1289" s="10" t="s">
        <v>5149</v>
      </c>
      <c r="U1289" s="10" t="s">
        <v>2594</v>
      </c>
      <c r="V1289" s="10">
        <v>2710193200</v>
      </c>
      <c r="W1289" s="10" t="s">
        <v>604</v>
      </c>
      <c r="X1289" s="10" t="s">
        <v>5146</v>
      </c>
      <c r="Y1289" s="10" t="s">
        <v>604</v>
      </c>
      <c r="Z1289" s="10" t="s">
        <v>604</v>
      </c>
      <c r="AA1289" s="10" t="s">
        <v>5147</v>
      </c>
    </row>
    <row r="1290" spans="1:27" s="14" customFormat="1" ht="13" x14ac:dyDescent="0.35">
      <c r="A1290" s="10">
        <v>47186803</v>
      </c>
      <c r="B1290" s="10">
        <v>803</v>
      </c>
      <c r="C1290" s="11" t="s">
        <v>5150</v>
      </c>
      <c r="D1290" s="11"/>
      <c r="E1290" s="11"/>
      <c r="F1290" s="11" t="s">
        <v>46</v>
      </c>
      <c r="G1290" s="10" t="s">
        <v>1837</v>
      </c>
      <c r="H1290" s="41" t="s">
        <v>48</v>
      </c>
      <c r="I1290" s="41"/>
      <c r="J1290" s="10"/>
      <c r="K1290" s="10" t="s">
        <v>66</v>
      </c>
      <c r="L1290" s="10" t="s">
        <v>67</v>
      </c>
      <c r="M1290" s="13" t="s">
        <v>2577</v>
      </c>
      <c r="N1290" s="10" t="s">
        <v>53</v>
      </c>
      <c r="O1290" s="134"/>
      <c r="P1290" s="15" t="s">
        <v>2577</v>
      </c>
      <c r="Q1290" s="11"/>
      <c r="R1290" s="10"/>
      <c r="S1290" s="10" t="s">
        <v>3629</v>
      </c>
      <c r="T1290" s="10" t="s">
        <v>3629</v>
      </c>
      <c r="U1290" s="10" t="s">
        <v>2580</v>
      </c>
      <c r="V1290" s="10">
        <v>2710193200</v>
      </c>
      <c r="W1290" s="10" t="s">
        <v>604</v>
      </c>
      <c r="X1290" s="10" t="s">
        <v>5151</v>
      </c>
      <c r="Y1290" s="10" t="s">
        <v>604</v>
      </c>
      <c r="Z1290" s="10" t="s">
        <v>604</v>
      </c>
      <c r="AA1290" s="10" t="s">
        <v>5152</v>
      </c>
    </row>
    <row r="1291" spans="1:27" s="14" customFormat="1" ht="13" x14ac:dyDescent="0.35">
      <c r="A1291" s="10">
        <v>47100870</v>
      </c>
      <c r="B1291" s="10">
        <v>870</v>
      </c>
      <c r="C1291" s="11" t="s">
        <v>5153</v>
      </c>
      <c r="D1291" s="11"/>
      <c r="E1291" s="11"/>
      <c r="F1291" s="11" t="s">
        <v>46</v>
      </c>
      <c r="G1291" s="10" t="s">
        <v>151</v>
      </c>
      <c r="H1291" s="41" t="s">
        <v>86</v>
      </c>
      <c r="I1291" s="41"/>
      <c r="J1291" s="10"/>
      <c r="K1291" s="10" t="s">
        <v>66</v>
      </c>
      <c r="L1291" s="10" t="s">
        <v>67</v>
      </c>
      <c r="M1291" s="13" t="s">
        <v>2577</v>
      </c>
      <c r="N1291" s="10" t="s">
        <v>53</v>
      </c>
      <c r="O1291" s="134"/>
      <c r="P1291" s="15" t="s">
        <v>2577</v>
      </c>
      <c r="Q1291" s="11"/>
      <c r="R1291" s="10"/>
      <c r="S1291" s="10" t="s">
        <v>536</v>
      </c>
      <c r="T1291" s="10" t="s">
        <v>536</v>
      </c>
      <c r="U1291" s="10" t="s">
        <v>2580</v>
      </c>
      <c r="V1291" s="10" t="s">
        <v>604</v>
      </c>
      <c r="W1291" s="10" t="s">
        <v>604</v>
      </c>
      <c r="X1291" s="10" t="s">
        <v>604</v>
      </c>
      <c r="Y1291" s="10" t="s">
        <v>604</v>
      </c>
      <c r="Z1291" s="10" t="s">
        <v>604</v>
      </c>
      <c r="AA1291" s="10" t="s">
        <v>2581</v>
      </c>
    </row>
    <row r="1292" spans="1:27" s="14" customFormat="1" ht="13" x14ac:dyDescent="0.35">
      <c r="A1292" s="10">
        <v>47100966</v>
      </c>
      <c r="B1292" s="10">
        <v>966</v>
      </c>
      <c r="C1292" s="11" t="s">
        <v>5154</v>
      </c>
      <c r="D1292" s="11"/>
      <c r="E1292" s="11"/>
      <c r="F1292" s="11" t="s">
        <v>46</v>
      </c>
      <c r="G1292" s="10" t="s">
        <v>151</v>
      </c>
      <c r="H1292" s="41" t="s">
        <v>86</v>
      </c>
      <c r="I1292" s="41"/>
      <c r="J1292" s="10"/>
      <c r="K1292" s="10" t="s">
        <v>51</v>
      </c>
      <c r="L1292" s="10" t="s">
        <v>52</v>
      </c>
      <c r="M1292" s="13" t="s">
        <v>2577</v>
      </c>
      <c r="N1292" s="10" t="s">
        <v>53</v>
      </c>
      <c r="O1292" s="134"/>
      <c r="P1292" s="15" t="s">
        <v>2577</v>
      </c>
      <c r="Q1292" s="11"/>
      <c r="R1292" s="10"/>
      <c r="S1292" s="10">
        <v>47100979</v>
      </c>
      <c r="T1292" s="10" t="s">
        <v>5155</v>
      </c>
      <c r="U1292" s="10" t="s">
        <v>2594</v>
      </c>
      <c r="V1292" s="10">
        <v>2710199900</v>
      </c>
      <c r="W1292" s="10" t="s">
        <v>2582</v>
      </c>
      <c r="X1292" s="10" t="s">
        <v>5156</v>
      </c>
      <c r="Y1292" s="10" t="s">
        <v>87</v>
      </c>
      <c r="Z1292" s="10" t="s">
        <v>88</v>
      </c>
      <c r="AA1292" s="10" t="s">
        <v>5157</v>
      </c>
    </row>
    <row r="1293" spans="1:27" s="14" customFormat="1" ht="13" x14ac:dyDescent="0.35">
      <c r="A1293" s="10">
        <v>49860801</v>
      </c>
      <c r="B1293" s="10">
        <v>801</v>
      </c>
      <c r="C1293" s="11" t="s">
        <v>5158</v>
      </c>
      <c r="D1293" s="11"/>
      <c r="E1293" s="11"/>
      <c r="F1293" s="11" t="s">
        <v>46</v>
      </c>
      <c r="G1293" s="10" t="s">
        <v>79</v>
      </c>
      <c r="H1293" s="41" t="s">
        <v>79</v>
      </c>
      <c r="I1293" s="41"/>
      <c r="J1293" s="10"/>
      <c r="K1293" s="10" t="s">
        <v>66</v>
      </c>
      <c r="L1293" s="10" t="s">
        <v>67</v>
      </c>
      <c r="M1293" s="13" t="s">
        <v>2577</v>
      </c>
      <c r="N1293" s="10" t="s">
        <v>53</v>
      </c>
      <c r="O1293" s="134"/>
      <c r="P1293" s="15" t="s">
        <v>2577</v>
      </c>
      <c r="Q1293" s="11"/>
      <c r="R1293" s="10"/>
      <c r="S1293" s="10" t="s">
        <v>536</v>
      </c>
      <c r="T1293" s="10" t="s">
        <v>536</v>
      </c>
      <c r="U1293" s="10" t="s">
        <v>2580</v>
      </c>
      <c r="V1293" s="10">
        <v>2710193200</v>
      </c>
      <c r="W1293" s="10" t="s">
        <v>44</v>
      </c>
      <c r="X1293" s="10" t="s">
        <v>604</v>
      </c>
      <c r="Y1293" s="10" t="s">
        <v>604</v>
      </c>
      <c r="Z1293" s="10" t="s">
        <v>604</v>
      </c>
      <c r="AA1293" s="10" t="s">
        <v>2581</v>
      </c>
    </row>
    <row r="1294" spans="1:27" s="14" customFormat="1" ht="13" x14ac:dyDescent="0.35">
      <c r="A1294" s="10">
        <v>49860870</v>
      </c>
      <c r="B1294" s="10">
        <v>870</v>
      </c>
      <c r="C1294" s="11" t="s">
        <v>5159</v>
      </c>
      <c r="D1294" s="11"/>
      <c r="E1294" s="11"/>
      <c r="F1294" s="11" t="s">
        <v>46</v>
      </c>
      <c r="G1294" s="10" t="s">
        <v>151</v>
      </c>
      <c r="H1294" s="41" t="s">
        <v>86</v>
      </c>
      <c r="I1294" s="41"/>
      <c r="J1294" s="10"/>
      <c r="K1294" s="10" t="s">
        <v>66</v>
      </c>
      <c r="L1294" s="10" t="s">
        <v>67</v>
      </c>
      <c r="M1294" s="13" t="s">
        <v>2577</v>
      </c>
      <c r="N1294" s="10" t="s">
        <v>53</v>
      </c>
      <c r="O1294" s="134"/>
      <c r="P1294" s="15" t="s">
        <v>2577</v>
      </c>
      <c r="Q1294" s="11"/>
      <c r="R1294" s="10"/>
      <c r="S1294" s="10" t="s">
        <v>536</v>
      </c>
      <c r="T1294" s="10" t="s">
        <v>536</v>
      </c>
      <c r="U1294" s="10" t="s">
        <v>2580</v>
      </c>
      <c r="V1294" s="10" t="s">
        <v>604</v>
      </c>
      <c r="W1294" s="10" t="s">
        <v>604</v>
      </c>
      <c r="X1294" s="10" t="s">
        <v>604</v>
      </c>
      <c r="Y1294" s="10" t="s">
        <v>604</v>
      </c>
      <c r="Z1294" s="10" t="s">
        <v>604</v>
      </c>
      <c r="AA1294" s="10" t="s">
        <v>2581</v>
      </c>
    </row>
    <row r="1295" spans="1:27" s="14" customFormat="1" ht="13" x14ac:dyDescent="0.35">
      <c r="A1295" s="10">
        <v>49858855</v>
      </c>
      <c r="B1295" s="10">
        <v>855</v>
      </c>
      <c r="C1295" s="11" t="s">
        <v>5160</v>
      </c>
      <c r="D1295" s="11"/>
      <c r="E1295" s="11"/>
      <c r="F1295" s="11" t="s">
        <v>46</v>
      </c>
      <c r="G1295" s="10" t="s">
        <v>163</v>
      </c>
      <c r="H1295" s="41" t="s">
        <v>164</v>
      </c>
      <c r="I1295" s="41"/>
      <c r="J1295" s="10"/>
      <c r="K1295" s="10" t="s">
        <v>66</v>
      </c>
      <c r="L1295" s="10" t="s">
        <v>67</v>
      </c>
      <c r="M1295" s="13" t="s">
        <v>2577</v>
      </c>
      <c r="N1295" s="10" t="s">
        <v>53</v>
      </c>
      <c r="O1295" s="134"/>
      <c r="P1295" s="15" t="s">
        <v>2577</v>
      </c>
      <c r="Q1295" s="11"/>
      <c r="R1295" s="10"/>
      <c r="S1295" s="10">
        <v>45265809</v>
      </c>
      <c r="T1295" s="10" t="s">
        <v>1287</v>
      </c>
      <c r="U1295" s="10" t="s">
        <v>2594</v>
      </c>
      <c r="V1295" s="10">
        <v>2710193200</v>
      </c>
      <c r="W1295" s="10" t="s">
        <v>604</v>
      </c>
      <c r="X1295" s="10" t="s">
        <v>5161</v>
      </c>
      <c r="Y1295" s="10" t="s">
        <v>604</v>
      </c>
      <c r="Z1295" s="10" t="s">
        <v>604</v>
      </c>
      <c r="AA1295" s="10" t="s">
        <v>5162</v>
      </c>
    </row>
    <row r="1296" spans="1:27" s="14" customFormat="1" ht="13" x14ac:dyDescent="0.35">
      <c r="A1296" s="10">
        <v>49858801</v>
      </c>
      <c r="B1296" s="10">
        <v>801</v>
      </c>
      <c r="C1296" s="11" t="s">
        <v>5163</v>
      </c>
      <c r="D1296" s="11"/>
      <c r="E1296" s="11"/>
      <c r="F1296" s="11" t="s">
        <v>46</v>
      </c>
      <c r="G1296" s="10" t="s">
        <v>79</v>
      </c>
      <c r="H1296" s="41" t="s">
        <v>79</v>
      </c>
      <c r="I1296" s="41"/>
      <c r="J1296" s="10"/>
      <c r="K1296" s="10" t="s">
        <v>66</v>
      </c>
      <c r="L1296" s="10" t="s">
        <v>67</v>
      </c>
      <c r="M1296" s="13" t="s">
        <v>2577</v>
      </c>
      <c r="N1296" s="10" t="s">
        <v>53</v>
      </c>
      <c r="O1296" s="134"/>
      <c r="P1296" s="15" t="s">
        <v>2577</v>
      </c>
      <c r="Q1296" s="11"/>
      <c r="R1296" s="10"/>
      <c r="S1296" s="10">
        <v>45265801</v>
      </c>
      <c r="T1296" s="10" t="s">
        <v>1288</v>
      </c>
      <c r="U1296" s="10" t="s">
        <v>2594</v>
      </c>
      <c r="V1296" s="10" t="s">
        <v>604</v>
      </c>
      <c r="W1296" s="10" t="s">
        <v>44</v>
      </c>
      <c r="X1296" s="10" t="s">
        <v>5161</v>
      </c>
      <c r="Y1296" s="10" t="s">
        <v>604</v>
      </c>
      <c r="Z1296" s="10" t="s">
        <v>604</v>
      </c>
      <c r="AA1296" s="10" t="s">
        <v>5162</v>
      </c>
    </row>
    <row r="1297" spans="1:27" s="14" customFormat="1" ht="13" x14ac:dyDescent="0.35">
      <c r="A1297" s="10">
        <v>49858803</v>
      </c>
      <c r="B1297" s="10">
        <v>803</v>
      </c>
      <c r="C1297" s="11" t="s">
        <v>5164</v>
      </c>
      <c r="D1297" s="11"/>
      <c r="E1297" s="11"/>
      <c r="F1297" s="11" t="s">
        <v>46</v>
      </c>
      <c r="G1297" s="10" t="s">
        <v>1837</v>
      </c>
      <c r="H1297" s="41" t="s">
        <v>48</v>
      </c>
      <c r="I1297" s="41"/>
      <c r="J1297" s="10"/>
      <c r="K1297" s="10" t="s">
        <v>66</v>
      </c>
      <c r="L1297" s="10" t="s">
        <v>67</v>
      </c>
      <c r="M1297" s="13" t="s">
        <v>2577</v>
      </c>
      <c r="N1297" s="10" t="s">
        <v>53</v>
      </c>
      <c r="O1297" s="134"/>
      <c r="P1297" s="15" t="s">
        <v>2577</v>
      </c>
      <c r="Q1297" s="11"/>
      <c r="R1297" s="10"/>
      <c r="S1297" s="10">
        <v>45265809</v>
      </c>
      <c r="T1297" s="10" t="s">
        <v>1287</v>
      </c>
      <c r="U1297" s="10" t="s">
        <v>2594</v>
      </c>
      <c r="V1297" s="10">
        <v>2710193200</v>
      </c>
      <c r="W1297" s="10" t="s">
        <v>604</v>
      </c>
      <c r="X1297" s="10" t="s">
        <v>5161</v>
      </c>
      <c r="Y1297" s="10" t="s">
        <v>604</v>
      </c>
      <c r="Z1297" s="10" t="s">
        <v>604</v>
      </c>
      <c r="AA1297" s="10" t="s">
        <v>5162</v>
      </c>
    </row>
    <row r="1298" spans="1:27" s="14" customFormat="1" ht="13" x14ac:dyDescent="0.35">
      <c r="A1298" s="10">
        <v>49832870</v>
      </c>
      <c r="B1298" s="10">
        <v>870</v>
      </c>
      <c r="C1298" s="11" t="s">
        <v>5165</v>
      </c>
      <c r="D1298" s="11"/>
      <c r="E1298" s="11"/>
      <c r="F1298" s="11" t="s">
        <v>46</v>
      </c>
      <c r="G1298" s="10" t="s">
        <v>151</v>
      </c>
      <c r="H1298" s="41" t="s">
        <v>86</v>
      </c>
      <c r="I1298" s="41"/>
      <c r="J1298" s="10"/>
      <c r="K1298" s="10" t="s">
        <v>66</v>
      </c>
      <c r="L1298" s="10" t="s">
        <v>67</v>
      </c>
      <c r="M1298" s="13" t="s">
        <v>2577</v>
      </c>
      <c r="N1298" s="10" t="s">
        <v>53</v>
      </c>
      <c r="O1298" s="134"/>
      <c r="P1298" s="15" t="s">
        <v>2577</v>
      </c>
      <c r="Q1298" s="11"/>
      <c r="R1298" s="10"/>
      <c r="S1298" s="10" t="s">
        <v>536</v>
      </c>
      <c r="T1298" s="10" t="s">
        <v>536</v>
      </c>
      <c r="U1298" s="10" t="s">
        <v>2580</v>
      </c>
      <c r="V1298" s="10">
        <v>2710193200</v>
      </c>
      <c r="W1298" s="10" t="s">
        <v>604</v>
      </c>
      <c r="X1298" s="10" t="s">
        <v>604</v>
      </c>
      <c r="Y1298" s="10" t="s">
        <v>604</v>
      </c>
      <c r="Z1298" s="10" t="s">
        <v>604</v>
      </c>
      <c r="AA1298" s="10" t="s">
        <v>2581</v>
      </c>
    </row>
    <row r="1299" spans="1:27" s="14" customFormat="1" ht="13" x14ac:dyDescent="0.35">
      <c r="A1299" s="10">
        <v>49832966</v>
      </c>
      <c r="B1299" s="10">
        <v>966</v>
      </c>
      <c r="C1299" s="11" t="s">
        <v>5166</v>
      </c>
      <c r="D1299" s="11"/>
      <c r="E1299" s="11"/>
      <c r="F1299" s="11" t="s">
        <v>46</v>
      </c>
      <c r="G1299" s="10" t="s">
        <v>151</v>
      </c>
      <c r="H1299" s="41" t="s">
        <v>86</v>
      </c>
      <c r="I1299" s="41"/>
      <c r="J1299" s="10"/>
      <c r="K1299" s="10" t="s">
        <v>66</v>
      </c>
      <c r="L1299" s="10" t="s">
        <v>67</v>
      </c>
      <c r="M1299" s="13" t="s">
        <v>2577</v>
      </c>
      <c r="N1299" s="10" t="s">
        <v>53</v>
      </c>
      <c r="O1299" s="134"/>
      <c r="P1299" s="15" t="s">
        <v>2577</v>
      </c>
      <c r="Q1299" s="11"/>
      <c r="R1299" s="10"/>
      <c r="S1299" s="10">
        <v>45270809</v>
      </c>
      <c r="T1299" s="10" t="s">
        <v>1316</v>
      </c>
      <c r="U1299" s="10" t="s">
        <v>2594</v>
      </c>
      <c r="V1299" s="10">
        <v>2710193200</v>
      </c>
      <c r="W1299" s="10" t="s">
        <v>604</v>
      </c>
      <c r="X1299" s="10" t="s">
        <v>5167</v>
      </c>
      <c r="Y1299" s="10" t="s">
        <v>604</v>
      </c>
      <c r="Z1299" s="10" t="s">
        <v>604</v>
      </c>
      <c r="AA1299" s="10" t="s">
        <v>5168</v>
      </c>
    </row>
    <row r="1300" spans="1:27" s="14" customFormat="1" ht="13" x14ac:dyDescent="0.35">
      <c r="A1300" s="10">
        <v>48231801</v>
      </c>
      <c r="B1300" s="10">
        <v>801</v>
      </c>
      <c r="C1300" s="11" t="s">
        <v>5169</v>
      </c>
      <c r="D1300" s="11"/>
      <c r="E1300" s="11"/>
      <c r="F1300" s="11" t="s">
        <v>46</v>
      </c>
      <c r="G1300" s="10" t="s">
        <v>79</v>
      </c>
      <c r="H1300" s="41" t="s">
        <v>79</v>
      </c>
      <c r="I1300" s="41"/>
      <c r="J1300" s="10"/>
      <c r="K1300" s="10" t="s">
        <v>66</v>
      </c>
      <c r="L1300" s="10" t="s">
        <v>67</v>
      </c>
      <c r="M1300" s="13" t="s">
        <v>2577</v>
      </c>
      <c r="N1300" s="10" t="s">
        <v>53</v>
      </c>
      <c r="O1300" s="134"/>
      <c r="P1300" s="15" t="s">
        <v>2577</v>
      </c>
      <c r="Q1300" s="11"/>
      <c r="R1300" s="10"/>
      <c r="S1300" s="10">
        <v>45266801</v>
      </c>
      <c r="T1300" s="10" t="s">
        <v>1293</v>
      </c>
      <c r="U1300" s="10" t="s">
        <v>2594</v>
      </c>
      <c r="V1300" s="10" t="s">
        <v>604</v>
      </c>
      <c r="W1300" s="10" t="s">
        <v>44</v>
      </c>
      <c r="X1300" s="10" t="s">
        <v>5170</v>
      </c>
      <c r="Y1300" s="10" t="s">
        <v>604</v>
      </c>
      <c r="Z1300" s="10" t="s">
        <v>604</v>
      </c>
      <c r="AA1300" s="10" t="s">
        <v>5171</v>
      </c>
    </row>
    <row r="1301" spans="1:27" s="14" customFormat="1" ht="13" x14ac:dyDescent="0.35">
      <c r="A1301" s="10">
        <v>48231803</v>
      </c>
      <c r="B1301" s="10">
        <v>803</v>
      </c>
      <c r="C1301" s="11" t="s">
        <v>5172</v>
      </c>
      <c r="D1301" s="11"/>
      <c r="E1301" s="11"/>
      <c r="F1301" s="11" t="s">
        <v>46</v>
      </c>
      <c r="G1301" s="10" t="s">
        <v>1837</v>
      </c>
      <c r="H1301" s="41" t="s">
        <v>48</v>
      </c>
      <c r="I1301" s="41"/>
      <c r="J1301" s="10"/>
      <c r="K1301" s="10" t="s">
        <v>66</v>
      </c>
      <c r="L1301" s="10" t="s">
        <v>67</v>
      </c>
      <c r="M1301" s="13" t="s">
        <v>2577</v>
      </c>
      <c r="N1301" s="10" t="s">
        <v>53</v>
      </c>
      <c r="O1301" s="134"/>
      <c r="P1301" s="15" t="s">
        <v>2577</v>
      </c>
      <c r="Q1301" s="11"/>
      <c r="R1301" s="10"/>
      <c r="S1301" s="10">
        <v>45266809</v>
      </c>
      <c r="T1301" s="10" t="s">
        <v>1296</v>
      </c>
      <c r="U1301" s="10" t="s">
        <v>2594</v>
      </c>
      <c r="V1301" s="10">
        <v>2710193200</v>
      </c>
      <c r="W1301" s="10" t="s">
        <v>604</v>
      </c>
      <c r="X1301" s="10" t="s">
        <v>5170</v>
      </c>
      <c r="Y1301" s="10" t="s">
        <v>604</v>
      </c>
      <c r="Z1301" s="10" t="s">
        <v>604</v>
      </c>
      <c r="AA1301" s="10" t="s">
        <v>5171</v>
      </c>
    </row>
    <row r="1302" spans="1:27" s="14" customFormat="1" ht="13" x14ac:dyDescent="0.35">
      <c r="A1302" s="10">
        <v>49830801</v>
      </c>
      <c r="B1302" s="10">
        <v>801</v>
      </c>
      <c r="C1302" s="11" t="s">
        <v>5173</v>
      </c>
      <c r="D1302" s="11"/>
      <c r="E1302" s="11"/>
      <c r="F1302" s="11" t="s">
        <v>46</v>
      </c>
      <c r="G1302" s="10" t="s">
        <v>79</v>
      </c>
      <c r="H1302" s="41" t="s">
        <v>79</v>
      </c>
      <c r="I1302" s="41"/>
      <c r="J1302" s="10"/>
      <c r="K1302" s="10" t="s">
        <v>66</v>
      </c>
      <c r="L1302" s="10" t="s">
        <v>67</v>
      </c>
      <c r="M1302" s="13" t="s">
        <v>2577</v>
      </c>
      <c r="N1302" s="10" t="s">
        <v>53</v>
      </c>
      <c r="O1302" s="134"/>
      <c r="P1302" s="15" t="s">
        <v>2577</v>
      </c>
      <c r="Q1302" s="11"/>
      <c r="R1302" s="10"/>
      <c r="S1302" s="10" t="s">
        <v>536</v>
      </c>
      <c r="T1302" s="10" t="s">
        <v>536</v>
      </c>
      <c r="U1302" s="10" t="s">
        <v>2580</v>
      </c>
      <c r="V1302" s="10" t="s">
        <v>604</v>
      </c>
      <c r="W1302" s="10" t="s">
        <v>44</v>
      </c>
      <c r="X1302" s="10" t="s">
        <v>604</v>
      </c>
      <c r="Y1302" s="10" t="s">
        <v>604</v>
      </c>
      <c r="Z1302" s="10" t="s">
        <v>604</v>
      </c>
      <c r="AA1302" s="10" t="s">
        <v>2581</v>
      </c>
    </row>
    <row r="1303" spans="1:27" s="14" customFormat="1" ht="13" x14ac:dyDescent="0.35">
      <c r="A1303" s="10">
        <v>49881801</v>
      </c>
      <c r="B1303" s="10">
        <v>801</v>
      </c>
      <c r="C1303" s="11" t="s">
        <v>5174</v>
      </c>
      <c r="D1303" s="11"/>
      <c r="E1303" s="11"/>
      <c r="F1303" s="11" t="s">
        <v>46</v>
      </c>
      <c r="G1303" s="10" t="s">
        <v>79</v>
      </c>
      <c r="H1303" s="41" t="s">
        <v>79</v>
      </c>
      <c r="I1303" s="41"/>
      <c r="J1303" s="10"/>
      <c r="K1303" s="10" t="s">
        <v>66</v>
      </c>
      <c r="L1303" s="10" t="s">
        <v>67</v>
      </c>
      <c r="M1303" s="13" t="s">
        <v>2577</v>
      </c>
      <c r="N1303" s="10" t="s">
        <v>53</v>
      </c>
      <c r="O1303" s="134"/>
      <c r="P1303" s="15" t="s">
        <v>2577</v>
      </c>
      <c r="Q1303" s="11"/>
      <c r="R1303" s="10"/>
      <c r="S1303" s="10" t="s">
        <v>536</v>
      </c>
      <c r="T1303" s="10" t="s">
        <v>536</v>
      </c>
      <c r="U1303" s="10" t="s">
        <v>2580</v>
      </c>
      <c r="V1303" s="10">
        <v>2710193200</v>
      </c>
      <c r="W1303" s="10" t="s">
        <v>44</v>
      </c>
      <c r="X1303" s="10" t="s">
        <v>5175</v>
      </c>
      <c r="Y1303" s="10" t="s">
        <v>604</v>
      </c>
      <c r="Z1303" s="10" t="s">
        <v>604</v>
      </c>
      <c r="AA1303" s="10" t="s">
        <v>5176</v>
      </c>
    </row>
    <row r="1304" spans="1:27" s="14" customFormat="1" ht="13" x14ac:dyDescent="0.35">
      <c r="A1304" s="10">
        <v>49881803</v>
      </c>
      <c r="B1304" s="10">
        <v>803</v>
      </c>
      <c r="C1304" s="11" t="s">
        <v>5177</v>
      </c>
      <c r="D1304" s="11"/>
      <c r="E1304" s="11"/>
      <c r="F1304" s="11" t="s">
        <v>46</v>
      </c>
      <c r="G1304" s="10" t="s">
        <v>1837</v>
      </c>
      <c r="H1304" s="41" t="s">
        <v>48</v>
      </c>
      <c r="I1304" s="41"/>
      <c r="J1304" s="10"/>
      <c r="K1304" s="10" t="s">
        <v>66</v>
      </c>
      <c r="L1304" s="10" t="s">
        <v>67</v>
      </c>
      <c r="M1304" s="13" t="s">
        <v>2577</v>
      </c>
      <c r="N1304" s="10" t="s">
        <v>53</v>
      </c>
      <c r="O1304" s="134"/>
      <c r="P1304" s="15" t="s">
        <v>2577</v>
      </c>
      <c r="Q1304" s="11"/>
      <c r="R1304" s="10"/>
      <c r="S1304" s="10" t="s">
        <v>536</v>
      </c>
      <c r="T1304" s="10" t="s">
        <v>536</v>
      </c>
      <c r="U1304" s="10" t="s">
        <v>2580</v>
      </c>
      <c r="V1304" s="10" t="s">
        <v>604</v>
      </c>
      <c r="W1304" s="10" t="s">
        <v>604</v>
      </c>
      <c r="X1304" s="10" t="s">
        <v>604</v>
      </c>
      <c r="Y1304" s="10" t="s">
        <v>604</v>
      </c>
      <c r="Z1304" s="10" t="s">
        <v>604</v>
      </c>
      <c r="AA1304" s="10" t="s">
        <v>2581</v>
      </c>
    </row>
    <row r="1305" spans="1:27" s="14" customFormat="1" ht="13" x14ac:dyDescent="0.35">
      <c r="A1305" s="10">
        <v>49870801</v>
      </c>
      <c r="B1305" s="10">
        <v>801</v>
      </c>
      <c r="C1305" s="11" t="s">
        <v>5178</v>
      </c>
      <c r="D1305" s="11"/>
      <c r="E1305" s="11"/>
      <c r="F1305" s="11" t="s">
        <v>46</v>
      </c>
      <c r="G1305" s="10" t="s">
        <v>79</v>
      </c>
      <c r="H1305" s="41" t="s">
        <v>79</v>
      </c>
      <c r="I1305" s="41"/>
      <c r="J1305" s="10"/>
      <c r="K1305" s="10" t="s">
        <v>66</v>
      </c>
      <c r="L1305" s="10" t="s">
        <v>67</v>
      </c>
      <c r="M1305" s="13" t="s">
        <v>2577</v>
      </c>
      <c r="N1305" s="10" t="s">
        <v>53</v>
      </c>
      <c r="O1305" s="134"/>
      <c r="P1305" s="15" t="s">
        <v>2577</v>
      </c>
      <c r="Q1305" s="11"/>
      <c r="R1305" s="10"/>
      <c r="S1305" s="10">
        <v>45267801</v>
      </c>
      <c r="T1305" s="10" t="s">
        <v>5179</v>
      </c>
      <c r="U1305" s="10" t="s">
        <v>2594</v>
      </c>
      <c r="V1305" s="10" t="s">
        <v>604</v>
      </c>
      <c r="W1305" s="10" t="s">
        <v>44</v>
      </c>
      <c r="X1305" s="10" t="s">
        <v>5180</v>
      </c>
      <c r="Y1305" s="10" t="s">
        <v>604</v>
      </c>
      <c r="Z1305" s="10" t="s">
        <v>604</v>
      </c>
      <c r="AA1305" s="10" t="s">
        <v>5181</v>
      </c>
    </row>
    <row r="1306" spans="1:27" s="14" customFormat="1" ht="13" x14ac:dyDescent="0.35">
      <c r="A1306" s="10">
        <v>49870803</v>
      </c>
      <c r="B1306" s="10">
        <v>803</v>
      </c>
      <c r="C1306" s="11" t="s">
        <v>5182</v>
      </c>
      <c r="D1306" s="11"/>
      <c r="E1306" s="11"/>
      <c r="F1306" s="11" t="s">
        <v>46</v>
      </c>
      <c r="G1306" s="10" t="s">
        <v>1837</v>
      </c>
      <c r="H1306" s="41" t="s">
        <v>48</v>
      </c>
      <c r="I1306" s="41"/>
      <c r="J1306" s="10"/>
      <c r="K1306" s="10" t="s">
        <v>66</v>
      </c>
      <c r="L1306" s="10" t="s">
        <v>67</v>
      </c>
      <c r="M1306" s="13" t="s">
        <v>2577</v>
      </c>
      <c r="N1306" s="10" t="s">
        <v>53</v>
      </c>
      <c r="O1306" s="134"/>
      <c r="P1306" s="15" t="s">
        <v>2577</v>
      </c>
      <c r="Q1306" s="11"/>
      <c r="R1306" s="10"/>
      <c r="S1306" s="10">
        <v>45267809</v>
      </c>
      <c r="T1306" s="10" t="s">
        <v>5183</v>
      </c>
      <c r="U1306" s="10" t="s">
        <v>2594</v>
      </c>
      <c r="V1306" s="10">
        <v>2710193200</v>
      </c>
      <c r="W1306" s="10" t="s">
        <v>604</v>
      </c>
      <c r="X1306" s="10" t="s">
        <v>5180</v>
      </c>
      <c r="Y1306" s="10" t="s">
        <v>604</v>
      </c>
      <c r="Z1306" s="10" t="s">
        <v>604</v>
      </c>
      <c r="AA1306" s="10" t="s">
        <v>5181</v>
      </c>
    </row>
    <row r="1307" spans="1:27" s="14" customFormat="1" ht="13" x14ac:dyDescent="0.35">
      <c r="A1307" s="10">
        <v>49847801</v>
      </c>
      <c r="B1307" s="10">
        <v>801</v>
      </c>
      <c r="C1307" s="11" t="s">
        <v>5184</v>
      </c>
      <c r="D1307" s="11"/>
      <c r="E1307" s="11"/>
      <c r="F1307" s="11" t="s">
        <v>46</v>
      </c>
      <c r="G1307" s="10" t="s">
        <v>79</v>
      </c>
      <c r="H1307" s="41" t="s">
        <v>79</v>
      </c>
      <c r="I1307" s="41"/>
      <c r="J1307" s="10"/>
      <c r="K1307" s="10" t="s">
        <v>66</v>
      </c>
      <c r="L1307" s="10" t="s">
        <v>67</v>
      </c>
      <c r="M1307" s="13" t="s">
        <v>2577</v>
      </c>
      <c r="N1307" s="10" t="s">
        <v>53</v>
      </c>
      <c r="O1307" s="134"/>
      <c r="P1307" s="15" t="s">
        <v>2577</v>
      </c>
      <c r="Q1307" s="11"/>
      <c r="R1307" s="10"/>
      <c r="S1307" s="10" t="s">
        <v>536</v>
      </c>
      <c r="T1307" s="10" t="s">
        <v>536</v>
      </c>
      <c r="U1307" s="10" t="s">
        <v>2580</v>
      </c>
      <c r="V1307" s="10" t="s">
        <v>604</v>
      </c>
      <c r="W1307" s="10" t="s">
        <v>44</v>
      </c>
      <c r="X1307" s="10" t="s">
        <v>604</v>
      </c>
      <c r="Y1307" s="10" t="s">
        <v>604</v>
      </c>
      <c r="Z1307" s="10" t="s">
        <v>604</v>
      </c>
      <c r="AA1307" s="10" t="s">
        <v>2581</v>
      </c>
    </row>
    <row r="1308" spans="1:27" s="14" customFormat="1" ht="13" x14ac:dyDescent="0.35">
      <c r="A1308" s="10">
        <v>49847803</v>
      </c>
      <c r="B1308" s="10">
        <v>803</v>
      </c>
      <c r="C1308" s="11" t="s">
        <v>5185</v>
      </c>
      <c r="D1308" s="11"/>
      <c r="E1308" s="11"/>
      <c r="F1308" s="11" t="s">
        <v>46</v>
      </c>
      <c r="G1308" s="10" t="s">
        <v>1837</v>
      </c>
      <c r="H1308" s="41" t="s">
        <v>48</v>
      </c>
      <c r="I1308" s="41"/>
      <c r="J1308" s="10"/>
      <c r="K1308" s="10" t="s">
        <v>66</v>
      </c>
      <c r="L1308" s="10" t="s">
        <v>67</v>
      </c>
      <c r="M1308" s="13" t="s">
        <v>2577</v>
      </c>
      <c r="N1308" s="10" t="s">
        <v>53</v>
      </c>
      <c r="O1308" s="134"/>
      <c r="P1308" s="15" t="s">
        <v>2577</v>
      </c>
      <c r="Q1308" s="11"/>
      <c r="R1308" s="10"/>
      <c r="S1308" s="10" t="s">
        <v>536</v>
      </c>
      <c r="T1308" s="10" t="s">
        <v>536</v>
      </c>
      <c r="U1308" s="10" t="s">
        <v>2580</v>
      </c>
      <c r="V1308" s="10" t="s">
        <v>604</v>
      </c>
      <c r="W1308" s="10" t="s">
        <v>604</v>
      </c>
      <c r="X1308" s="10" t="s">
        <v>604</v>
      </c>
      <c r="Y1308" s="10" t="s">
        <v>604</v>
      </c>
      <c r="Z1308" s="10" t="s">
        <v>604</v>
      </c>
      <c r="AA1308" s="10" t="s">
        <v>2581</v>
      </c>
    </row>
    <row r="1309" spans="1:27" s="14" customFormat="1" ht="13" x14ac:dyDescent="0.35">
      <c r="A1309" s="10">
        <v>49871801</v>
      </c>
      <c r="B1309" s="10">
        <v>801</v>
      </c>
      <c r="C1309" s="11" t="s">
        <v>5186</v>
      </c>
      <c r="D1309" s="11"/>
      <c r="E1309" s="11"/>
      <c r="F1309" s="11" t="s">
        <v>46</v>
      </c>
      <c r="G1309" s="10" t="s">
        <v>79</v>
      </c>
      <c r="H1309" s="41" t="s">
        <v>79</v>
      </c>
      <c r="I1309" s="41"/>
      <c r="J1309" s="10"/>
      <c r="K1309" s="10" t="s">
        <v>66</v>
      </c>
      <c r="L1309" s="10" t="s">
        <v>67</v>
      </c>
      <c r="M1309" s="13" t="s">
        <v>2577</v>
      </c>
      <c r="N1309" s="10" t="s">
        <v>53</v>
      </c>
      <c r="O1309" s="134"/>
      <c r="P1309" s="15" t="s">
        <v>2577</v>
      </c>
      <c r="Q1309" s="11"/>
      <c r="R1309" s="10"/>
      <c r="S1309" s="10">
        <v>45268801</v>
      </c>
      <c r="T1309" s="10" t="s">
        <v>5187</v>
      </c>
      <c r="U1309" s="10" t="s">
        <v>2594</v>
      </c>
      <c r="V1309" s="10" t="s">
        <v>604</v>
      </c>
      <c r="W1309" s="10" t="s">
        <v>44</v>
      </c>
      <c r="X1309" s="10" t="s">
        <v>5188</v>
      </c>
      <c r="Y1309" s="10" t="s">
        <v>604</v>
      </c>
      <c r="Z1309" s="10" t="s">
        <v>604</v>
      </c>
      <c r="AA1309" s="10" t="s">
        <v>5189</v>
      </c>
    </row>
    <row r="1310" spans="1:27" s="14" customFormat="1" ht="13" x14ac:dyDescent="0.35">
      <c r="A1310" s="10">
        <v>49871803</v>
      </c>
      <c r="B1310" s="10">
        <v>803</v>
      </c>
      <c r="C1310" s="11" t="s">
        <v>5190</v>
      </c>
      <c r="D1310" s="11"/>
      <c r="E1310" s="11"/>
      <c r="F1310" s="11" t="s">
        <v>46</v>
      </c>
      <c r="G1310" s="10" t="s">
        <v>1837</v>
      </c>
      <c r="H1310" s="41" t="s">
        <v>48</v>
      </c>
      <c r="I1310" s="41"/>
      <c r="J1310" s="10"/>
      <c r="K1310" s="10" t="s">
        <v>66</v>
      </c>
      <c r="L1310" s="10" t="s">
        <v>67</v>
      </c>
      <c r="M1310" s="13" t="s">
        <v>2577</v>
      </c>
      <c r="N1310" s="10" t="s">
        <v>53</v>
      </c>
      <c r="O1310" s="134"/>
      <c r="P1310" s="15" t="s">
        <v>2577</v>
      </c>
      <c r="Q1310" s="11"/>
      <c r="R1310" s="10"/>
      <c r="S1310" s="10">
        <v>45268809</v>
      </c>
      <c r="T1310" s="10" t="s">
        <v>4495</v>
      </c>
      <c r="U1310" s="10" t="s">
        <v>2594</v>
      </c>
      <c r="V1310" s="10">
        <v>2710193200</v>
      </c>
      <c r="W1310" s="10" t="s">
        <v>604</v>
      </c>
      <c r="X1310" s="10" t="s">
        <v>5188</v>
      </c>
      <c r="Y1310" s="10" t="s">
        <v>604</v>
      </c>
      <c r="Z1310" s="10" t="s">
        <v>604</v>
      </c>
      <c r="AA1310" s="10" t="s">
        <v>5189</v>
      </c>
    </row>
    <row r="1311" spans="1:27" s="14" customFormat="1" ht="13" x14ac:dyDescent="0.35">
      <c r="A1311" s="10">
        <v>48653849</v>
      </c>
      <c r="B1311" s="10">
        <v>849</v>
      </c>
      <c r="C1311" s="11" t="s">
        <v>5191</v>
      </c>
      <c r="D1311" s="11"/>
      <c r="E1311" s="11"/>
      <c r="F1311" s="11" t="s">
        <v>46</v>
      </c>
      <c r="G1311" s="10" t="s">
        <v>47</v>
      </c>
      <c r="H1311" s="41" t="s">
        <v>48</v>
      </c>
      <c r="I1311" s="41"/>
      <c r="J1311" s="10"/>
      <c r="K1311" s="10" t="s">
        <v>51</v>
      </c>
      <c r="L1311" s="10" t="s">
        <v>52</v>
      </c>
      <c r="M1311" s="13" t="s">
        <v>2577</v>
      </c>
      <c r="N1311" s="10" t="s">
        <v>53</v>
      </c>
      <c r="O1311" s="134"/>
      <c r="P1311" s="15" t="s">
        <v>2577</v>
      </c>
      <c r="Q1311" s="11"/>
      <c r="R1311" s="10"/>
      <c r="S1311" s="10" t="s">
        <v>536</v>
      </c>
      <c r="T1311" s="10" t="s">
        <v>536</v>
      </c>
      <c r="U1311" s="10" t="s">
        <v>2580</v>
      </c>
      <c r="V1311" s="10">
        <v>2710199900</v>
      </c>
      <c r="W1311" s="10" t="s">
        <v>2582</v>
      </c>
      <c r="X1311" s="10" t="s">
        <v>5192</v>
      </c>
      <c r="Y1311" s="10" t="s">
        <v>2887</v>
      </c>
      <c r="Z1311" s="10" t="s">
        <v>604</v>
      </c>
      <c r="AA1311" s="10" t="s">
        <v>5193</v>
      </c>
    </row>
    <row r="1312" spans="1:27" s="14" customFormat="1" ht="13" x14ac:dyDescent="0.35">
      <c r="A1312" s="10">
        <v>48654849</v>
      </c>
      <c r="B1312" s="10">
        <v>849</v>
      </c>
      <c r="C1312" s="11" t="s">
        <v>5194</v>
      </c>
      <c r="D1312" s="11"/>
      <c r="E1312" s="11"/>
      <c r="F1312" s="11" t="s">
        <v>46</v>
      </c>
      <c r="G1312" s="10" t="s">
        <v>47</v>
      </c>
      <c r="H1312" s="41" t="s">
        <v>48</v>
      </c>
      <c r="I1312" s="41"/>
      <c r="J1312" s="10"/>
      <c r="K1312" s="10" t="s">
        <v>51</v>
      </c>
      <c r="L1312" s="10" t="s">
        <v>52</v>
      </c>
      <c r="M1312" s="13" t="s">
        <v>2577</v>
      </c>
      <c r="N1312" s="10" t="s">
        <v>53</v>
      </c>
      <c r="O1312" s="134"/>
      <c r="P1312" s="15" t="s">
        <v>2577</v>
      </c>
      <c r="Q1312" s="11"/>
      <c r="R1312" s="10"/>
      <c r="S1312" s="10" t="s">
        <v>536</v>
      </c>
      <c r="T1312" s="10" t="s">
        <v>536</v>
      </c>
      <c r="U1312" s="10" t="s">
        <v>2580</v>
      </c>
      <c r="V1312" s="10">
        <v>2710122900</v>
      </c>
      <c r="W1312" s="10" t="s">
        <v>2582</v>
      </c>
      <c r="X1312" s="10" t="s">
        <v>5195</v>
      </c>
      <c r="Y1312" s="10" t="s">
        <v>2887</v>
      </c>
      <c r="Z1312" s="10" t="s">
        <v>604</v>
      </c>
      <c r="AA1312" s="10" t="s">
        <v>5196</v>
      </c>
    </row>
    <row r="1313" spans="1:28" s="14" customFormat="1" ht="13" x14ac:dyDescent="0.35">
      <c r="A1313" s="10">
        <v>49900803</v>
      </c>
      <c r="B1313" s="10">
        <v>803</v>
      </c>
      <c r="C1313" s="11" t="s">
        <v>5197</v>
      </c>
      <c r="D1313" s="11"/>
      <c r="E1313" s="11"/>
      <c r="F1313" s="11" t="s">
        <v>46</v>
      </c>
      <c r="G1313" s="10" t="s">
        <v>1837</v>
      </c>
      <c r="H1313" s="41" t="s">
        <v>48</v>
      </c>
      <c r="I1313" s="41"/>
      <c r="J1313" s="10"/>
      <c r="K1313" s="10" t="s">
        <v>66</v>
      </c>
      <c r="L1313" s="10" t="s">
        <v>67</v>
      </c>
      <c r="M1313" s="13" t="s">
        <v>2577</v>
      </c>
      <c r="N1313" s="10" t="s">
        <v>53</v>
      </c>
      <c r="O1313" s="134"/>
      <c r="P1313" s="15" t="s">
        <v>2577</v>
      </c>
      <c r="Q1313" s="11"/>
      <c r="R1313" s="10"/>
      <c r="S1313" s="10" t="s">
        <v>536</v>
      </c>
      <c r="T1313" s="10" t="s">
        <v>536</v>
      </c>
      <c r="U1313" s="10" t="s">
        <v>2580</v>
      </c>
      <c r="V1313" s="10" t="s">
        <v>604</v>
      </c>
      <c r="W1313" s="10" t="s">
        <v>604</v>
      </c>
      <c r="X1313" s="10" t="s">
        <v>604</v>
      </c>
      <c r="Y1313" s="10" t="s">
        <v>604</v>
      </c>
      <c r="Z1313" s="10" t="s">
        <v>604</v>
      </c>
      <c r="AA1313" s="10" t="s">
        <v>2581</v>
      </c>
    </row>
    <row r="1314" spans="1:28" s="14" customFormat="1" ht="13" x14ac:dyDescent="0.35">
      <c r="A1314" s="10">
        <v>49939801</v>
      </c>
      <c r="B1314" s="10">
        <v>801</v>
      </c>
      <c r="C1314" s="11" t="s">
        <v>5198</v>
      </c>
      <c r="D1314" s="11"/>
      <c r="E1314" s="11"/>
      <c r="F1314" s="11" t="s">
        <v>46</v>
      </c>
      <c r="G1314" s="10" t="s">
        <v>79</v>
      </c>
      <c r="H1314" s="41" t="s">
        <v>79</v>
      </c>
      <c r="I1314" s="41"/>
      <c r="J1314" s="10"/>
      <c r="K1314" s="10" t="s">
        <v>66</v>
      </c>
      <c r="L1314" s="10" t="s">
        <v>67</v>
      </c>
      <c r="M1314" s="13" t="s">
        <v>2577</v>
      </c>
      <c r="N1314" s="10" t="s">
        <v>53</v>
      </c>
      <c r="O1314" s="134"/>
      <c r="P1314" s="15" t="s">
        <v>2577</v>
      </c>
      <c r="Q1314" s="11"/>
      <c r="R1314" s="10"/>
      <c r="S1314" s="10" t="s">
        <v>536</v>
      </c>
      <c r="T1314" s="10" t="s">
        <v>536</v>
      </c>
      <c r="U1314" s="10" t="s">
        <v>2580</v>
      </c>
      <c r="V1314" s="10" t="s">
        <v>604</v>
      </c>
      <c r="W1314" s="10" t="s">
        <v>44</v>
      </c>
      <c r="X1314" s="10" t="s">
        <v>604</v>
      </c>
      <c r="Y1314" s="10" t="s">
        <v>604</v>
      </c>
      <c r="Z1314" s="10" t="s">
        <v>604</v>
      </c>
      <c r="AA1314" s="10" t="s">
        <v>2581</v>
      </c>
    </row>
    <row r="1315" spans="1:28" s="14" customFormat="1" ht="13" x14ac:dyDescent="0.35">
      <c r="A1315" s="10">
        <v>49939803</v>
      </c>
      <c r="B1315" s="10">
        <v>803</v>
      </c>
      <c r="C1315" s="11" t="s">
        <v>5199</v>
      </c>
      <c r="D1315" s="11"/>
      <c r="E1315" s="11"/>
      <c r="F1315" s="11" t="s">
        <v>46</v>
      </c>
      <c r="G1315" s="10" t="s">
        <v>1837</v>
      </c>
      <c r="H1315" s="41" t="s">
        <v>48</v>
      </c>
      <c r="I1315" s="41"/>
      <c r="J1315" s="10"/>
      <c r="K1315" s="10" t="s">
        <v>66</v>
      </c>
      <c r="L1315" s="10" t="s">
        <v>67</v>
      </c>
      <c r="M1315" s="13" t="s">
        <v>2577</v>
      </c>
      <c r="N1315" s="10" t="s">
        <v>53</v>
      </c>
      <c r="O1315" s="134"/>
      <c r="P1315" s="15" t="s">
        <v>2577</v>
      </c>
      <c r="Q1315" s="11"/>
      <c r="R1315" s="10"/>
      <c r="S1315" s="10" t="s">
        <v>536</v>
      </c>
      <c r="T1315" s="10" t="s">
        <v>536</v>
      </c>
      <c r="U1315" s="10" t="s">
        <v>2580</v>
      </c>
      <c r="V1315" s="10">
        <v>2710199900</v>
      </c>
      <c r="W1315" s="10" t="s">
        <v>604</v>
      </c>
      <c r="X1315" s="10" t="s">
        <v>604</v>
      </c>
      <c r="Y1315" s="10" t="s">
        <v>604</v>
      </c>
      <c r="Z1315" s="10" t="s">
        <v>604</v>
      </c>
      <c r="AA1315" s="10" t="s">
        <v>2581</v>
      </c>
    </row>
    <row r="1316" spans="1:28" s="14" customFormat="1" ht="13" x14ac:dyDescent="0.35">
      <c r="A1316" s="10">
        <v>49202801</v>
      </c>
      <c r="B1316" s="10">
        <v>801</v>
      </c>
      <c r="C1316" s="11" t="s">
        <v>5200</v>
      </c>
      <c r="D1316" s="11"/>
      <c r="E1316" s="11"/>
      <c r="F1316" s="11" t="s">
        <v>46</v>
      </c>
      <c r="G1316" s="10" t="s">
        <v>79</v>
      </c>
      <c r="H1316" s="41" t="s">
        <v>79</v>
      </c>
      <c r="I1316" s="41"/>
      <c r="J1316" s="10"/>
      <c r="K1316" s="10" t="s">
        <v>66</v>
      </c>
      <c r="L1316" s="10" t="s">
        <v>67</v>
      </c>
      <c r="M1316" s="13" t="s">
        <v>2577</v>
      </c>
      <c r="N1316" s="10" t="s">
        <v>53</v>
      </c>
      <c r="O1316" s="134"/>
      <c r="P1316" s="15" t="s">
        <v>2577</v>
      </c>
      <c r="Q1316" s="11"/>
      <c r="R1316" s="10"/>
      <c r="S1316" s="10" t="s">
        <v>536</v>
      </c>
      <c r="T1316" s="10" t="s">
        <v>536</v>
      </c>
      <c r="U1316" s="10" t="s">
        <v>2580</v>
      </c>
      <c r="V1316" s="10" t="s">
        <v>604</v>
      </c>
      <c r="W1316" s="10" t="s">
        <v>44</v>
      </c>
      <c r="X1316" s="10" t="s">
        <v>5201</v>
      </c>
      <c r="Y1316" s="10" t="s">
        <v>604</v>
      </c>
      <c r="Z1316" s="10" t="s">
        <v>604</v>
      </c>
      <c r="AA1316" s="10" t="s">
        <v>5202</v>
      </c>
    </row>
    <row r="1317" spans="1:28" s="14" customFormat="1" ht="13" x14ac:dyDescent="0.35">
      <c r="A1317" s="10">
        <v>49202803</v>
      </c>
      <c r="B1317" s="10">
        <v>803</v>
      </c>
      <c r="C1317" s="11" t="s">
        <v>5203</v>
      </c>
      <c r="D1317" s="11"/>
      <c r="E1317" s="11"/>
      <c r="F1317" s="11" t="s">
        <v>46</v>
      </c>
      <c r="G1317" s="10" t="s">
        <v>1837</v>
      </c>
      <c r="H1317" s="41" t="s">
        <v>48</v>
      </c>
      <c r="I1317" s="41"/>
      <c r="J1317" s="10"/>
      <c r="K1317" s="10" t="s">
        <v>66</v>
      </c>
      <c r="L1317" s="10" t="s">
        <v>67</v>
      </c>
      <c r="M1317" s="13" t="s">
        <v>2577</v>
      </c>
      <c r="N1317" s="10" t="s">
        <v>53</v>
      </c>
      <c r="O1317" s="134"/>
      <c r="P1317" s="15" t="s">
        <v>2577</v>
      </c>
      <c r="Q1317" s="11"/>
      <c r="R1317" s="10"/>
      <c r="S1317" s="10" t="s">
        <v>536</v>
      </c>
      <c r="T1317" s="10" t="s">
        <v>536</v>
      </c>
      <c r="U1317" s="10" t="s">
        <v>2580</v>
      </c>
      <c r="V1317" s="10">
        <v>2710199900</v>
      </c>
      <c r="W1317" s="10" t="s">
        <v>604</v>
      </c>
      <c r="X1317" s="10" t="s">
        <v>5201</v>
      </c>
      <c r="Y1317" s="10" t="s">
        <v>604</v>
      </c>
      <c r="Z1317" s="10" t="s">
        <v>604</v>
      </c>
      <c r="AA1317" s="10" t="s">
        <v>5202</v>
      </c>
    </row>
    <row r="1318" spans="1:28" s="14" customFormat="1" ht="13" x14ac:dyDescent="0.35">
      <c r="A1318" s="10">
        <v>49928801</v>
      </c>
      <c r="B1318" s="10">
        <v>801</v>
      </c>
      <c r="C1318" s="11" t="s">
        <v>5204</v>
      </c>
      <c r="D1318" s="11"/>
      <c r="E1318" s="11"/>
      <c r="F1318" s="11" t="s">
        <v>46</v>
      </c>
      <c r="G1318" s="10" t="s">
        <v>79</v>
      </c>
      <c r="H1318" s="41" t="s">
        <v>79</v>
      </c>
      <c r="I1318" s="41"/>
      <c r="J1318" s="10"/>
      <c r="K1318" s="10" t="s">
        <v>66</v>
      </c>
      <c r="L1318" s="10" t="s">
        <v>67</v>
      </c>
      <c r="M1318" s="13" t="s">
        <v>2577</v>
      </c>
      <c r="N1318" s="10" t="s">
        <v>53</v>
      </c>
      <c r="O1318" s="134"/>
      <c r="P1318" s="15" t="s">
        <v>2577</v>
      </c>
      <c r="Q1318" s="11"/>
      <c r="R1318" s="10"/>
      <c r="S1318" s="10" t="s">
        <v>536</v>
      </c>
      <c r="T1318" s="10" t="s">
        <v>536</v>
      </c>
      <c r="U1318" s="10" t="s">
        <v>2580</v>
      </c>
      <c r="V1318" s="10">
        <v>2710199900</v>
      </c>
      <c r="W1318" s="10" t="s">
        <v>44</v>
      </c>
      <c r="X1318" s="10" t="s">
        <v>5205</v>
      </c>
      <c r="Y1318" s="10" t="s">
        <v>604</v>
      </c>
      <c r="Z1318" s="10" t="s">
        <v>604</v>
      </c>
      <c r="AA1318" s="10" t="s">
        <v>5206</v>
      </c>
    </row>
    <row r="1319" spans="1:28" s="14" customFormat="1" ht="13" x14ac:dyDescent="0.35">
      <c r="A1319" s="10">
        <v>49928803</v>
      </c>
      <c r="B1319" s="10">
        <v>803</v>
      </c>
      <c r="C1319" s="11" t="s">
        <v>5207</v>
      </c>
      <c r="D1319" s="11"/>
      <c r="E1319" s="11"/>
      <c r="F1319" s="11" t="s">
        <v>46</v>
      </c>
      <c r="G1319" s="10" t="s">
        <v>1837</v>
      </c>
      <c r="H1319" s="41" t="s">
        <v>48</v>
      </c>
      <c r="I1319" s="41"/>
      <c r="J1319" s="10"/>
      <c r="K1319" s="10" t="s">
        <v>66</v>
      </c>
      <c r="L1319" s="10" t="s">
        <v>67</v>
      </c>
      <c r="M1319" s="13" t="s">
        <v>2577</v>
      </c>
      <c r="N1319" s="10" t="s">
        <v>53</v>
      </c>
      <c r="O1319" s="134"/>
      <c r="P1319" s="15" t="s">
        <v>2577</v>
      </c>
      <c r="Q1319" s="11"/>
      <c r="R1319" s="10"/>
      <c r="S1319" s="10" t="s">
        <v>536</v>
      </c>
      <c r="T1319" s="10" t="s">
        <v>536</v>
      </c>
      <c r="U1319" s="10" t="s">
        <v>2580</v>
      </c>
      <c r="V1319" s="10">
        <v>2710199900</v>
      </c>
      <c r="W1319" s="10" t="s">
        <v>604</v>
      </c>
      <c r="X1319" s="10" t="s">
        <v>5205</v>
      </c>
      <c r="Y1319" s="10" t="s">
        <v>604</v>
      </c>
      <c r="Z1319" s="10" t="s">
        <v>604</v>
      </c>
      <c r="AA1319" s="10" t="s">
        <v>5206</v>
      </c>
    </row>
    <row r="1320" spans="1:28" s="14" customFormat="1" ht="13" x14ac:dyDescent="0.35">
      <c r="A1320" s="10">
        <v>49200803</v>
      </c>
      <c r="B1320" s="10">
        <v>803</v>
      </c>
      <c r="C1320" s="11" t="s">
        <v>5208</v>
      </c>
      <c r="D1320" s="11"/>
      <c r="E1320" s="11"/>
      <c r="F1320" s="11" t="s">
        <v>46</v>
      </c>
      <c r="G1320" s="10" t="s">
        <v>1837</v>
      </c>
      <c r="H1320" s="41" t="s">
        <v>48</v>
      </c>
      <c r="I1320" s="41"/>
      <c r="J1320" s="10"/>
      <c r="K1320" s="10" t="s">
        <v>66</v>
      </c>
      <c r="L1320" s="10" t="s">
        <v>67</v>
      </c>
      <c r="M1320" s="13" t="s">
        <v>2577</v>
      </c>
      <c r="N1320" s="10" t="s">
        <v>53</v>
      </c>
      <c r="O1320" s="134"/>
      <c r="P1320" s="15" t="s">
        <v>2577</v>
      </c>
      <c r="Q1320" s="11"/>
      <c r="R1320" s="10"/>
      <c r="S1320" s="10" t="s">
        <v>536</v>
      </c>
      <c r="T1320" s="10" t="s">
        <v>536</v>
      </c>
      <c r="U1320" s="10" t="s">
        <v>2580</v>
      </c>
      <c r="V1320" s="10">
        <v>2710199900</v>
      </c>
      <c r="W1320" s="10" t="s">
        <v>604</v>
      </c>
      <c r="X1320" s="10" t="s">
        <v>2584</v>
      </c>
      <c r="Y1320" s="10" t="s">
        <v>604</v>
      </c>
      <c r="Z1320" s="10" t="s">
        <v>604</v>
      </c>
      <c r="AA1320" s="10" t="s">
        <v>2587</v>
      </c>
    </row>
    <row r="1321" spans="1:28" s="14" customFormat="1" ht="13" x14ac:dyDescent="0.35">
      <c r="A1321" s="10">
        <v>49755903</v>
      </c>
      <c r="B1321" s="10">
        <v>903</v>
      </c>
      <c r="C1321" s="11" t="s">
        <v>5209</v>
      </c>
      <c r="D1321" s="11"/>
      <c r="E1321" s="11"/>
      <c r="F1321" s="11" t="s">
        <v>46</v>
      </c>
      <c r="G1321" s="10" t="s">
        <v>2583</v>
      </c>
      <c r="H1321" s="41" t="s">
        <v>364</v>
      </c>
      <c r="I1321" s="41"/>
      <c r="J1321" s="10"/>
      <c r="K1321" s="10" t="s">
        <v>66</v>
      </c>
      <c r="L1321" s="10" t="s">
        <v>67</v>
      </c>
      <c r="M1321" s="13" t="s">
        <v>2577</v>
      </c>
      <c r="N1321" s="10" t="s">
        <v>53</v>
      </c>
      <c r="O1321" s="134"/>
      <c r="P1321" s="15" t="s">
        <v>2577</v>
      </c>
      <c r="Q1321" s="11"/>
      <c r="R1321" s="10"/>
      <c r="S1321" s="10" t="s">
        <v>536</v>
      </c>
      <c r="T1321" s="10" t="s">
        <v>536</v>
      </c>
      <c r="U1321" s="10" t="s">
        <v>2580</v>
      </c>
      <c r="V1321" s="10">
        <v>2710193200</v>
      </c>
      <c r="W1321" s="10" t="s">
        <v>604</v>
      </c>
      <c r="X1321" s="10" t="s">
        <v>604</v>
      </c>
      <c r="Y1321" s="10" t="s">
        <v>604</v>
      </c>
      <c r="Z1321" s="10" t="s">
        <v>604</v>
      </c>
      <c r="AA1321" s="10" t="s">
        <v>2581</v>
      </c>
      <c r="AB1321" s="14" t="s">
        <v>2489</v>
      </c>
    </row>
    <row r="1322" spans="1:28" s="14" customFormat="1" ht="13" x14ac:dyDescent="0.35">
      <c r="A1322" s="10">
        <v>49755960</v>
      </c>
      <c r="B1322" s="10">
        <v>960</v>
      </c>
      <c r="C1322" s="11" t="s">
        <v>5210</v>
      </c>
      <c r="D1322" s="11"/>
      <c r="E1322" s="11"/>
      <c r="F1322" s="11" t="s">
        <v>46</v>
      </c>
      <c r="G1322" s="10" t="s">
        <v>163</v>
      </c>
      <c r="H1322" s="41" t="s">
        <v>164</v>
      </c>
      <c r="I1322" s="41"/>
      <c r="J1322" s="10"/>
      <c r="K1322" s="10" t="s">
        <v>66</v>
      </c>
      <c r="L1322" s="10" t="s">
        <v>67</v>
      </c>
      <c r="M1322" s="13" t="s">
        <v>2577</v>
      </c>
      <c r="N1322" s="10" t="s">
        <v>53</v>
      </c>
      <c r="O1322" s="134"/>
      <c r="P1322" s="15" t="s">
        <v>2577</v>
      </c>
      <c r="Q1322" s="11"/>
      <c r="R1322" s="10"/>
      <c r="S1322" s="10" t="s">
        <v>536</v>
      </c>
      <c r="T1322" s="10" t="s">
        <v>536</v>
      </c>
      <c r="U1322" s="10" t="s">
        <v>2580</v>
      </c>
      <c r="V1322" s="10" t="s">
        <v>604</v>
      </c>
      <c r="W1322" s="10" t="s">
        <v>604</v>
      </c>
      <c r="X1322" s="10" t="s">
        <v>604</v>
      </c>
      <c r="Y1322" s="10" t="s">
        <v>604</v>
      </c>
      <c r="Z1322" s="10" t="s">
        <v>604</v>
      </c>
      <c r="AA1322" s="10" t="s">
        <v>2581</v>
      </c>
      <c r="AB1322" s="14" t="s">
        <v>2489</v>
      </c>
    </row>
    <row r="1323" spans="1:28" s="14" customFormat="1" ht="13" x14ac:dyDescent="0.35">
      <c r="A1323" s="10">
        <v>49755803</v>
      </c>
      <c r="B1323" s="10">
        <v>803</v>
      </c>
      <c r="C1323" s="11" t="s">
        <v>5211</v>
      </c>
      <c r="D1323" s="11"/>
      <c r="E1323" s="11"/>
      <c r="F1323" s="11" t="s">
        <v>46</v>
      </c>
      <c r="G1323" s="10" t="s">
        <v>1837</v>
      </c>
      <c r="H1323" s="41" t="s">
        <v>48</v>
      </c>
      <c r="I1323" s="41"/>
      <c r="J1323" s="10"/>
      <c r="K1323" s="10" t="s">
        <v>66</v>
      </c>
      <c r="L1323" s="10" t="s">
        <v>67</v>
      </c>
      <c r="M1323" s="13" t="s">
        <v>2577</v>
      </c>
      <c r="N1323" s="10" t="s">
        <v>53</v>
      </c>
      <c r="O1323" s="134"/>
      <c r="P1323" s="15" t="s">
        <v>2577</v>
      </c>
      <c r="Q1323" s="11"/>
      <c r="R1323" s="10"/>
      <c r="S1323" s="10">
        <v>49755809</v>
      </c>
      <c r="T1323" s="10" t="s">
        <v>5212</v>
      </c>
      <c r="U1323" s="10" t="s">
        <v>2594</v>
      </c>
      <c r="V1323" s="10">
        <v>2710193200</v>
      </c>
      <c r="W1323" s="10" t="s">
        <v>604</v>
      </c>
      <c r="X1323" s="10" t="s">
        <v>5213</v>
      </c>
      <c r="Y1323" s="10" t="s">
        <v>604</v>
      </c>
      <c r="Z1323" s="10" t="s">
        <v>604</v>
      </c>
      <c r="AA1323" s="10" t="s">
        <v>5214</v>
      </c>
      <c r="AB1323" s="14" t="s">
        <v>2489</v>
      </c>
    </row>
    <row r="1324" spans="1:28" s="14" customFormat="1" ht="13" x14ac:dyDescent="0.35">
      <c r="A1324" s="10">
        <v>43201905</v>
      </c>
      <c r="B1324" s="10">
        <v>905</v>
      </c>
      <c r="C1324" s="11" t="s">
        <v>903</v>
      </c>
      <c r="D1324" s="10">
        <v>43201801</v>
      </c>
      <c r="E1324" s="11"/>
      <c r="F1324" s="11" t="s">
        <v>46</v>
      </c>
      <c r="G1324" s="10" t="s">
        <v>62</v>
      </c>
      <c r="H1324" s="41" t="s">
        <v>905</v>
      </c>
      <c r="I1324" s="41" t="s">
        <v>49</v>
      </c>
      <c r="J1324" s="10" t="s">
        <v>5215</v>
      </c>
      <c r="K1324" s="10" t="s">
        <v>51</v>
      </c>
      <c r="L1324" s="10" t="s">
        <v>52</v>
      </c>
      <c r="M1324" s="13">
        <v>42653</v>
      </c>
      <c r="N1324" s="10" t="s">
        <v>53</v>
      </c>
      <c r="O1324" s="134"/>
      <c r="P1324" s="15" t="s">
        <v>2577</v>
      </c>
      <c r="Q1324" s="10"/>
      <c r="R1324" s="10"/>
      <c r="S1324" s="10">
        <v>44442905</v>
      </c>
      <c r="T1324" s="11" t="s">
        <v>907</v>
      </c>
      <c r="U1324" s="10" t="s">
        <v>329</v>
      </c>
      <c r="V1324" s="10">
        <v>2710193200</v>
      </c>
      <c r="W1324" s="10" t="s">
        <v>70</v>
      </c>
      <c r="X1324" s="10"/>
      <c r="Y1324" s="10"/>
      <c r="Z1324" s="10"/>
      <c r="AA1324" s="10"/>
      <c r="AB1324" s="14" t="s">
        <v>5215</v>
      </c>
    </row>
    <row r="1325" spans="1:28" s="14" customFormat="1" ht="13" x14ac:dyDescent="0.35">
      <c r="A1325" s="10">
        <v>43201907</v>
      </c>
      <c r="B1325" s="10">
        <v>907</v>
      </c>
      <c r="C1325" s="11" t="s">
        <v>5216</v>
      </c>
      <c r="D1325" s="11"/>
      <c r="E1325" s="11"/>
      <c r="F1325" s="11" t="s">
        <v>46</v>
      </c>
      <c r="G1325" s="10" t="s">
        <v>2583</v>
      </c>
      <c r="H1325" s="41" t="s">
        <v>364</v>
      </c>
      <c r="I1325" s="41">
        <v>0</v>
      </c>
      <c r="J1325" s="10" t="s">
        <v>906</v>
      </c>
      <c r="K1325" s="10" t="s">
        <v>66</v>
      </c>
      <c r="L1325" s="10" t="s">
        <v>52</v>
      </c>
      <c r="M1325" s="13">
        <v>41459</v>
      </c>
      <c r="N1325" s="10" t="s">
        <v>53</v>
      </c>
      <c r="O1325" s="134"/>
      <c r="P1325" s="15" t="s">
        <v>2577</v>
      </c>
      <c r="Q1325" s="11"/>
      <c r="R1325" s="10"/>
      <c r="S1325" s="10">
        <v>43201905</v>
      </c>
      <c r="T1325" s="10" t="s">
        <v>903</v>
      </c>
      <c r="U1325" s="10" t="s">
        <v>2594</v>
      </c>
      <c r="V1325" s="10">
        <v>2710193200</v>
      </c>
      <c r="W1325" s="10" t="s">
        <v>604</v>
      </c>
      <c r="X1325" s="10" t="s">
        <v>5217</v>
      </c>
      <c r="Y1325" s="10" t="s">
        <v>5218</v>
      </c>
      <c r="Z1325" s="10" t="s">
        <v>5219</v>
      </c>
      <c r="AA1325" s="10" t="s">
        <v>5220</v>
      </c>
      <c r="AB1325" s="14" t="s">
        <v>906</v>
      </c>
    </row>
    <row r="1326" spans="1:28" s="14" customFormat="1" ht="13" x14ac:dyDescent="0.35">
      <c r="A1326" s="10">
        <v>43201809</v>
      </c>
      <c r="B1326" s="10">
        <v>809</v>
      </c>
      <c r="C1326" s="11" t="s">
        <v>5221</v>
      </c>
      <c r="D1326" s="10">
        <v>43201801</v>
      </c>
      <c r="E1326" s="11"/>
      <c r="F1326" s="11" t="s">
        <v>46</v>
      </c>
      <c r="G1326" s="10" t="s">
        <v>47</v>
      </c>
      <c r="H1326" s="41" t="s">
        <v>48</v>
      </c>
      <c r="I1326" s="41" t="s">
        <v>49</v>
      </c>
      <c r="J1326" s="10" t="s">
        <v>5215</v>
      </c>
      <c r="K1326" s="10" t="s">
        <v>66</v>
      </c>
      <c r="L1326" s="10" t="s">
        <v>52</v>
      </c>
      <c r="M1326" s="13">
        <v>42065</v>
      </c>
      <c r="N1326" s="10" t="s">
        <v>53</v>
      </c>
      <c r="O1326" s="134"/>
      <c r="P1326" s="15" t="s">
        <v>2577</v>
      </c>
      <c r="Q1326" s="10"/>
      <c r="R1326" s="10"/>
      <c r="S1326" s="10">
        <v>44442809</v>
      </c>
      <c r="T1326" s="11" t="s">
        <v>912</v>
      </c>
      <c r="U1326" s="10" t="s">
        <v>329</v>
      </c>
      <c r="V1326" s="10">
        <v>2710193200</v>
      </c>
      <c r="W1326" s="10" t="s">
        <v>70</v>
      </c>
      <c r="X1326" s="10"/>
      <c r="Y1326" s="10"/>
      <c r="Z1326" s="10"/>
      <c r="AA1326" s="10"/>
      <c r="AB1326" s="14" t="s">
        <v>5215</v>
      </c>
    </row>
    <row r="1327" spans="1:28" s="14" customFormat="1" ht="13" x14ac:dyDescent="0.35">
      <c r="A1327" s="10">
        <v>52422988</v>
      </c>
      <c r="B1327" s="10">
        <v>988</v>
      </c>
      <c r="C1327" s="11" t="s">
        <v>5222</v>
      </c>
      <c r="D1327" s="11"/>
      <c r="E1327" s="11"/>
      <c r="F1327" s="11" t="s">
        <v>46</v>
      </c>
      <c r="G1327" s="10" t="s">
        <v>669</v>
      </c>
      <c r="H1327" s="41" t="s">
        <v>140</v>
      </c>
      <c r="I1327" s="41">
        <v>0</v>
      </c>
      <c r="J1327" s="10" t="s">
        <v>906</v>
      </c>
      <c r="K1327" s="10" t="s">
        <v>66</v>
      </c>
      <c r="L1327" s="10" t="s">
        <v>52</v>
      </c>
      <c r="M1327" s="13" t="s">
        <v>3</v>
      </c>
      <c r="N1327" s="10" t="s">
        <v>604</v>
      </c>
      <c r="O1327" s="134"/>
      <c r="P1327" s="15" t="s">
        <v>2577</v>
      </c>
      <c r="Q1327" s="11"/>
      <c r="R1327" s="10"/>
      <c r="S1327" s="10" t="s">
        <v>536</v>
      </c>
      <c r="T1327" s="10" t="s">
        <v>536</v>
      </c>
      <c r="U1327" s="10" t="s">
        <v>2580</v>
      </c>
      <c r="V1327" s="10">
        <v>2710199900</v>
      </c>
      <c r="W1327" s="10" t="s">
        <v>604</v>
      </c>
      <c r="X1327" s="10" t="s">
        <v>5223</v>
      </c>
      <c r="Y1327" s="10" t="s">
        <v>3285</v>
      </c>
      <c r="Z1327" s="10" t="s">
        <v>88</v>
      </c>
      <c r="AA1327" s="10" t="s">
        <v>5224</v>
      </c>
      <c r="AB1327" s="14" t="s">
        <v>906</v>
      </c>
    </row>
    <row r="1328" spans="1:28" s="14" customFormat="1" ht="13" x14ac:dyDescent="0.35">
      <c r="A1328" s="10">
        <v>52422807</v>
      </c>
      <c r="B1328" s="10">
        <v>807</v>
      </c>
      <c r="C1328" s="11" t="s">
        <v>5222</v>
      </c>
      <c r="D1328" s="11"/>
      <c r="E1328" s="11"/>
      <c r="F1328" s="11" t="s">
        <v>46</v>
      </c>
      <c r="G1328" s="10" t="s">
        <v>669</v>
      </c>
      <c r="H1328" s="41" t="s">
        <v>140</v>
      </c>
      <c r="I1328" s="41">
        <v>0</v>
      </c>
      <c r="J1328" s="10" t="s">
        <v>906</v>
      </c>
      <c r="K1328" s="10" t="s">
        <v>51</v>
      </c>
      <c r="L1328" s="10" t="s">
        <v>52</v>
      </c>
      <c r="M1328" s="13">
        <v>43507</v>
      </c>
      <c r="N1328" s="10" t="s">
        <v>53</v>
      </c>
      <c r="O1328" s="134"/>
      <c r="P1328" s="15" t="s">
        <v>2577</v>
      </c>
      <c r="Q1328" s="11"/>
      <c r="R1328" s="10"/>
      <c r="S1328" s="10">
        <v>52424807</v>
      </c>
      <c r="T1328" s="10" t="s">
        <v>915</v>
      </c>
      <c r="U1328" s="10" t="s">
        <v>2594</v>
      </c>
      <c r="V1328" s="10">
        <v>2710199900</v>
      </c>
      <c r="W1328" s="10" t="s">
        <v>2582</v>
      </c>
      <c r="X1328" s="10" t="s">
        <v>5223</v>
      </c>
      <c r="Y1328" s="10" t="s">
        <v>3285</v>
      </c>
      <c r="Z1328" s="10" t="s">
        <v>5219</v>
      </c>
      <c r="AA1328" s="10" t="s">
        <v>5225</v>
      </c>
      <c r="AB1328" s="14" t="s">
        <v>906</v>
      </c>
    </row>
    <row r="1329" spans="1:28" s="14" customFormat="1" ht="13" x14ac:dyDescent="0.35">
      <c r="A1329" s="10">
        <v>43208801</v>
      </c>
      <c r="B1329" s="10">
        <v>801</v>
      </c>
      <c r="C1329" s="11" t="s">
        <v>5226</v>
      </c>
      <c r="D1329" s="11"/>
      <c r="E1329" s="11"/>
      <c r="F1329" s="11" t="s">
        <v>46</v>
      </c>
      <c r="G1329" s="10" t="s">
        <v>79</v>
      </c>
      <c r="H1329" s="41" t="s">
        <v>79</v>
      </c>
      <c r="I1329" s="41">
        <v>0</v>
      </c>
      <c r="J1329" s="10" t="s">
        <v>906</v>
      </c>
      <c r="K1329" s="10" t="s">
        <v>66</v>
      </c>
      <c r="L1329" s="10" t="s">
        <v>52</v>
      </c>
      <c r="M1329" s="13" t="s">
        <v>604</v>
      </c>
      <c r="N1329" s="10" t="s">
        <v>53</v>
      </c>
      <c r="O1329" s="134"/>
      <c r="P1329" s="15" t="s">
        <v>2577</v>
      </c>
      <c r="Q1329" s="11"/>
      <c r="R1329" s="10"/>
      <c r="S1329" s="10" t="s">
        <v>536</v>
      </c>
      <c r="T1329" s="10" t="s">
        <v>536</v>
      </c>
      <c r="U1329" s="10" t="s">
        <v>2580</v>
      </c>
      <c r="V1329" s="10">
        <v>2710193200</v>
      </c>
      <c r="W1329" s="10" t="s">
        <v>44</v>
      </c>
      <c r="X1329" s="10" t="s">
        <v>5227</v>
      </c>
      <c r="Y1329" s="10" t="s">
        <v>391</v>
      </c>
      <c r="Z1329" s="10" t="s">
        <v>392</v>
      </c>
      <c r="AA1329" s="10" t="s">
        <v>5228</v>
      </c>
      <c r="AB1329" s="14" t="s">
        <v>906</v>
      </c>
    </row>
    <row r="1330" spans="1:28" s="14" customFormat="1" ht="13" x14ac:dyDescent="0.35">
      <c r="A1330" s="10">
        <v>44550849</v>
      </c>
      <c r="B1330" s="10">
        <v>849</v>
      </c>
      <c r="C1330" s="11" t="s">
        <v>5229</v>
      </c>
      <c r="D1330" s="10" t="s">
        <v>44</v>
      </c>
      <c r="E1330" s="11" t="s">
        <v>45</v>
      </c>
      <c r="F1330" s="11" t="s">
        <v>46</v>
      </c>
      <c r="G1330" s="10" t="s">
        <v>47</v>
      </c>
      <c r="H1330" s="41" t="s">
        <v>48</v>
      </c>
      <c r="I1330" s="41" t="s">
        <v>49</v>
      </c>
      <c r="J1330" s="10" t="s">
        <v>906</v>
      </c>
      <c r="K1330" s="10" t="s">
        <v>51</v>
      </c>
      <c r="L1330" s="10" t="s">
        <v>52</v>
      </c>
      <c r="M1330" s="13">
        <v>43047</v>
      </c>
      <c r="N1330" s="10" t="s">
        <v>53</v>
      </c>
      <c r="O1330" s="134"/>
      <c r="P1330" s="15" t="s">
        <v>2577</v>
      </c>
      <c r="Q1330" s="10" t="s">
        <v>5230</v>
      </c>
      <c r="R1330" s="10" t="s">
        <v>54</v>
      </c>
      <c r="S1330" s="10" t="s">
        <v>44</v>
      </c>
      <c r="T1330" s="11" t="s">
        <v>44</v>
      </c>
      <c r="U1330" s="10" t="s">
        <v>55</v>
      </c>
      <c r="V1330" s="10">
        <v>2710193200</v>
      </c>
      <c r="W1330" s="10" t="s">
        <v>2582</v>
      </c>
      <c r="X1330" s="10" t="s">
        <v>5231</v>
      </c>
      <c r="Y1330" s="10" t="s">
        <v>5232</v>
      </c>
      <c r="Z1330" s="10" t="s">
        <v>5233</v>
      </c>
      <c r="AA1330" s="10" t="s">
        <v>5234</v>
      </c>
      <c r="AB1330" s="14" t="s">
        <v>906</v>
      </c>
    </row>
    <row r="1331" spans="1:28" s="14" customFormat="1" ht="13" x14ac:dyDescent="0.35">
      <c r="A1331" s="10">
        <v>44535801</v>
      </c>
      <c r="B1331" s="10">
        <v>801</v>
      </c>
      <c r="C1331" s="11" t="s">
        <v>5235</v>
      </c>
      <c r="D1331" s="11"/>
      <c r="E1331" s="11"/>
      <c r="F1331" s="11" t="s">
        <v>46</v>
      </c>
      <c r="G1331" s="10" t="s">
        <v>79</v>
      </c>
      <c r="H1331" s="41" t="s">
        <v>79</v>
      </c>
      <c r="I1331" s="41">
        <v>0</v>
      </c>
      <c r="J1331" s="10" t="s">
        <v>906</v>
      </c>
      <c r="K1331" s="10" t="s">
        <v>66</v>
      </c>
      <c r="L1331" s="10" t="s">
        <v>52</v>
      </c>
      <c r="M1331" s="13">
        <v>42009</v>
      </c>
      <c r="N1331" s="10" t="s">
        <v>53</v>
      </c>
      <c r="O1331" s="134"/>
      <c r="P1331" s="15" t="s">
        <v>2577</v>
      </c>
      <c r="Q1331" s="11"/>
      <c r="R1331" s="10"/>
      <c r="S1331" s="10" t="s">
        <v>536</v>
      </c>
      <c r="T1331" s="10" t="s">
        <v>536</v>
      </c>
      <c r="U1331" s="10" t="s">
        <v>2580</v>
      </c>
      <c r="V1331" s="10">
        <v>2710193200</v>
      </c>
      <c r="W1331" s="10" t="s">
        <v>44</v>
      </c>
      <c r="X1331" s="10" t="s">
        <v>5236</v>
      </c>
      <c r="Y1331" s="10" t="s">
        <v>391</v>
      </c>
      <c r="Z1331" s="10" t="s">
        <v>392</v>
      </c>
      <c r="AA1331" s="10" t="s">
        <v>5237</v>
      </c>
      <c r="AB1331" s="14" t="s">
        <v>906</v>
      </c>
    </row>
    <row r="1332" spans="1:28" s="14" customFormat="1" ht="13" x14ac:dyDescent="0.35">
      <c r="A1332" s="10">
        <v>43204907</v>
      </c>
      <c r="B1332" s="10">
        <v>907</v>
      </c>
      <c r="C1332" s="11" t="s">
        <v>5238</v>
      </c>
      <c r="D1332" s="11"/>
      <c r="E1332" s="11"/>
      <c r="F1332" s="11" t="s">
        <v>46</v>
      </c>
      <c r="G1332" s="10" t="s">
        <v>2583</v>
      </c>
      <c r="H1332" s="41" t="s">
        <v>364</v>
      </c>
      <c r="I1332" s="41">
        <v>0</v>
      </c>
      <c r="J1332" s="10" t="s">
        <v>906</v>
      </c>
      <c r="K1332" s="10" t="s">
        <v>66</v>
      </c>
      <c r="L1332" s="10" t="s">
        <v>52</v>
      </c>
      <c r="M1332" s="13">
        <v>41471</v>
      </c>
      <c r="N1332" s="10" t="s">
        <v>53</v>
      </c>
      <c r="O1332" s="134"/>
      <c r="P1332" s="15" t="s">
        <v>2577</v>
      </c>
      <c r="Q1332" s="11"/>
      <c r="R1332" s="10"/>
      <c r="S1332" s="10">
        <v>43204905</v>
      </c>
      <c r="T1332" s="10" t="s">
        <v>947</v>
      </c>
      <c r="U1332" s="10" t="s">
        <v>2594</v>
      </c>
      <c r="V1332" s="10">
        <v>2710193200</v>
      </c>
      <c r="W1332" s="10" t="s">
        <v>604</v>
      </c>
      <c r="X1332" s="10" t="s">
        <v>5239</v>
      </c>
      <c r="Y1332" s="10" t="s">
        <v>3133</v>
      </c>
      <c r="Z1332" s="10" t="s">
        <v>5219</v>
      </c>
      <c r="AA1332" s="10" t="s">
        <v>5240</v>
      </c>
      <c r="AB1332" s="14" t="s">
        <v>906</v>
      </c>
    </row>
    <row r="1333" spans="1:28" s="14" customFormat="1" ht="13" x14ac:dyDescent="0.35">
      <c r="A1333" s="10">
        <v>43205860</v>
      </c>
      <c r="B1333" s="10">
        <v>860</v>
      </c>
      <c r="C1333" s="11" t="s">
        <v>5241</v>
      </c>
      <c r="D1333" s="11"/>
      <c r="E1333" s="11"/>
      <c r="F1333" s="11" t="s">
        <v>46</v>
      </c>
      <c r="G1333" s="10" t="s">
        <v>163</v>
      </c>
      <c r="H1333" s="41" t="s">
        <v>164</v>
      </c>
      <c r="I1333" s="41">
        <v>0</v>
      </c>
      <c r="J1333" s="10" t="s">
        <v>906</v>
      </c>
      <c r="K1333" s="10" t="s">
        <v>51</v>
      </c>
      <c r="L1333" s="10" t="s">
        <v>52</v>
      </c>
      <c r="M1333" s="13">
        <v>41382</v>
      </c>
      <c r="N1333" s="10" t="s">
        <v>53</v>
      </c>
      <c r="O1333" s="134"/>
      <c r="P1333" s="15" t="s">
        <v>2577</v>
      </c>
      <c r="Q1333" s="11"/>
      <c r="R1333" s="10"/>
      <c r="S1333" s="10">
        <v>43204855</v>
      </c>
      <c r="T1333" s="10" t="s">
        <v>952</v>
      </c>
      <c r="U1333" s="10" t="s">
        <v>2594</v>
      </c>
      <c r="V1333" s="10">
        <v>2710193200</v>
      </c>
      <c r="W1333" s="10" t="s">
        <v>2582</v>
      </c>
      <c r="X1333" s="10" t="s">
        <v>5239</v>
      </c>
      <c r="Y1333" s="10" t="s">
        <v>1414</v>
      </c>
      <c r="Z1333" s="10" t="s">
        <v>5219</v>
      </c>
      <c r="AA1333" s="10" t="s">
        <v>5242</v>
      </c>
      <c r="AB1333" s="14" t="s">
        <v>906</v>
      </c>
    </row>
    <row r="1334" spans="1:28" s="14" customFormat="1" ht="13" x14ac:dyDescent="0.35">
      <c r="A1334" s="10">
        <v>43205801</v>
      </c>
      <c r="B1334" s="10">
        <v>801</v>
      </c>
      <c r="C1334" s="11" t="s">
        <v>5243</v>
      </c>
      <c r="D1334" s="11"/>
      <c r="E1334" s="11"/>
      <c r="F1334" s="11" t="s">
        <v>46</v>
      </c>
      <c r="G1334" s="10" t="s">
        <v>79</v>
      </c>
      <c r="H1334" s="41" t="s">
        <v>79</v>
      </c>
      <c r="I1334" s="41">
        <v>0</v>
      </c>
      <c r="J1334" s="10" t="s">
        <v>906</v>
      </c>
      <c r="K1334" s="10" t="s">
        <v>51</v>
      </c>
      <c r="L1334" s="10" t="s">
        <v>52</v>
      </c>
      <c r="M1334" s="13" t="s">
        <v>2668</v>
      </c>
      <c r="N1334" s="10" t="s">
        <v>53</v>
      </c>
      <c r="O1334" s="134"/>
      <c r="P1334" s="15" t="s">
        <v>2577</v>
      </c>
      <c r="Q1334" s="11"/>
      <c r="R1334" s="10"/>
      <c r="S1334" s="10">
        <v>43204801</v>
      </c>
      <c r="T1334" s="10" t="s">
        <v>948</v>
      </c>
      <c r="U1334" s="10" t="s">
        <v>2594</v>
      </c>
      <c r="V1334" s="10">
        <v>2710193200</v>
      </c>
      <c r="W1334" s="10" t="s">
        <v>2582</v>
      </c>
      <c r="X1334" s="10" t="s">
        <v>5239</v>
      </c>
      <c r="Y1334" s="10" t="s">
        <v>391</v>
      </c>
      <c r="Z1334" s="10" t="s">
        <v>392</v>
      </c>
      <c r="AA1334" s="10" t="s">
        <v>955</v>
      </c>
      <c r="AB1334" s="14" t="s">
        <v>906</v>
      </c>
    </row>
    <row r="1335" spans="1:28" s="14" customFormat="1" ht="13" x14ac:dyDescent="0.35">
      <c r="A1335" s="10">
        <v>43205849</v>
      </c>
      <c r="B1335" s="10">
        <v>849</v>
      </c>
      <c r="C1335" s="11" t="s">
        <v>5244</v>
      </c>
      <c r="D1335" s="11"/>
      <c r="E1335" s="11"/>
      <c r="F1335" s="11" t="s">
        <v>46</v>
      </c>
      <c r="G1335" s="10" t="s">
        <v>47</v>
      </c>
      <c r="H1335" s="41" t="s">
        <v>48</v>
      </c>
      <c r="I1335" s="41">
        <v>0</v>
      </c>
      <c r="J1335" s="10" t="s">
        <v>906</v>
      </c>
      <c r="K1335" s="10" t="s">
        <v>51</v>
      </c>
      <c r="L1335" s="10" t="s">
        <v>52</v>
      </c>
      <c r="M1335" s="13">
        <v>41381</v>
      </c>
      <c r="N1335" s="10" t="s">
        <v>53</v>
      </c>
      <c r="O1335" s="134"/>
      <c r="P1335" s="15" t="s">
        <v>2577</v>
      </c>
      <c r="Q1335" s="11"/>
      <c r="R1335" s="10"/>
      <c r="S1335" s="10">
        <v>43204809</v>
      </c>
      <c r="T1335" s="10" t="s">
        <v>956</v>
      </c>
      <c r="U1335" s="10" t="s">
        <v>2594</v>
      </c>
      <c r="V1335" s="10">
        <v>2710193200</v>
      </c>
      <c r="W1335" s="10" t="s">
        <v>2582</v>
      </c>
      <c r="X1335" s="10" t="s">
        <v>5239</v>
      </c>
      <c r="Y1335" s="10" t="s">
        <v>2596</v>
      </c>
      <c r="Z1335" s="10" t="s">
        <v>5219</v>
      </c>
      <c r="AA1335" s="10" t="s">
        <v>958</v>
      </c>
      <c r="AB1335" s="14" t="s">
        <v>906</v>
      </c>
    </row>
    <row r="1336" spans="1:28" s="14" customFormat="1" ht="13" x14ac:dyDescent="0.35">
      <c r="A1336" s="10">
        <v>43202905</v>
      </c>
      <c r="B1336" s="10">
        <v>905</v>
      </c>
      <c r="C1336" s="11" t="s">
        <v>5245</v>
      </c>
      <c r="D1336" s="11"/>
      <c r="E1336" s="11"/>
      <c r="F1336" s="11" t="s">
        <v>46</v>
      </c>
      <c r="G1336" s="10" t="s">
        <v>735</v>
      </c>
      <c r="H1336" s="41" t="s">
        <v>63</v>
      </c>
      <c r="I1336" s="41">
        <v>0</v>
      </c>
      <c r="J1336" s="10" t="s">
        <v>906</v>
      </c>
      <c r="K1336" s="10" t="s">
        <v>66</v>
      </c>
      <c r="L1336" s="10" t="s">
        <v>52</v>
      </c>
      <c r="M1336" s="13">
        <v>42619</v>
      </c>
      <c r="N1336" s="10" t="s">
        <v>53</v>
      </c>
      <c r="O1336" s="134"/>
      <c r="P1336" s="15" t="s">
        <v>2577</v>
      </c>
      <c r="Q1336" s="11"/>
      <c r="R1336" s="10"/>
      <c r="S1336" s="10">
        <v>43211905</v>
      </c>
      <c r="T1336" s="10" t="s">
        <v>5246</v>
      </c>
      <c r="U1336" s="10" t="s">
        <v>2594</v>
      </c>
      <c r="V1336" s="10">
        <v>2710193200</v>
      </c>
      <c r="W1336" s="10" t="s">
        <v>604</v>
      </c>
      <c r="X1336" s="10" t="s">
        <v>5247</v>
      </c>
      <c r="Y1336" s="10" t="s">
        <v>2703</v>
      </c>
      <c r="Z1336" s="10" t="s">
        <v>5219</v>
      </c>
      <c r="AA1336" s="10" t="s">
        <v>5248</v>
      </c>
      <c r="AB1336" s="14" t="s">
        <v>906</v>
      </c>
    </row>
    <row r="1337" spans="1:28" s="14" customFormat="1" ht="13" x14ac:dyDescent="0.35">
      <c r="A1337" s="10">
        <v>43202907</v>
      </c>
      <c r="B1337" s="10">
        <v>907</v>
      </c>
      <c r="C1337" s="11" t="s">
        <v>5249</v>
      </c>
      <c r="D1337" s="11"/>
      <c r="E1337" s="11"/>
      <c r="F1337" s="11" t="s">
        <v>46</v>
      </c>
      <c r="G1337" s="10" t="s">
        <v>2583</v>
      </c>
      <c r="H1337" s="41" t="s">
        <v>364</v>
      </c>
      <c r="I1337" s="41">
        <v>0</v>
      </c>
      <c r="J1337" s="10" t="s">
        <v>906</v>
      </c>
      <c r="K1337" s="10" t="s">
        <v>66</v>
      </c>
      <c r="L1337" s="10" t="s">
        <v>52</v>
      </c>
      <c r="M1337" s="13">
        <v>41457</v>
      </c>
      <c r="N1337" s="10" t="s">
        <v>53</v>
      </c>
      <c r="O1337" s="134"/>
      <c r="P1337" s="15" t="s">
        <v>2577</v>
      </c>
      <c r="Q1337" s="11"/>
      <c r="R1337" s="10"/>
      <c r="S1337" s="10">
        <v>43202905</v>
      </c>
      <c r="T1337" s="10" t="s">
        <v>5245</v>
      </c>
      <c r="U1337" s="10" t="s">
        <v>2594</v>
      </c>
      <c r="V1337" s="10">
        <v>2710193200</v>
      </c>
      <c r="W1337" s="10" t="s">
        <v>604</v>
      </c>
      <c r="X1337" s="10" t="s">
        <v>5250</v>
      </c>
      <c r="Y1337" s="10" t="s">
        <v>5218</v>
      </c>
      <c r="Z1337" s="10" t="s">
        <v>5219</v>
      </c>
      <c r="AA1337" s="10" t="s">
        <v>5251</v>
      </c>
      <c r="AB1337" s="14" t="s">
        <v>906</v>
      </c>
    </row>
    <row r="1338" spans="1:28" s="14" customFormat="1" ht="13" x14ac:dyDescent="0.35">
      <c r="A1338" s="10">
        <v>43202855</v>
      </c>
      <c r="B1338" s="10">
        <v>855</v>
      </c>
      <c r="C1338" s="11" t="s">
        <v>5252</v>
      </c>
      <c r="D1338" s="11"/>
      <c r="E1338" s="11"/>
      <c r="F1338" s="11" t="s">
        <v>46</v>
      </c>
      <c r="G1338" s="10" t="s">
        <v>163</v>
      </c>
      <c r="H1338" s="41" t="s">
        <v>164</v>
      </c>
      <c r="I1338" s="41">
        <v>0</v>
      </c>
      <c r="J1338" s="10" t="s">
        <v>906</v>
      </c>
      <c r="K1338" s="10" t="s">
        <v>66</v>
      </c>
      <c r="L1338" s="10" t="s">
        <v>52</v>
      </c>
      <c r="M1338" s="13">
        <v>41451</v>
      </c>
      <c r="N1338" s="10" t="s">
        <v>53</v>
      </c>
      <c r="O1338" s="134"/>
      <c r="P1338" s="15" t="s">
        <v>2577</v>
      </c>
      <c r="Q1338" s="11"/>
      <c r="R1338" s="10"/>
      <c r="S1338" s="10">
        <v>43211855</v>
      </c>
      <c r="T1338" s="10" t="s">
        <v>5253</v>
      </c>
      <c r="U1338" s="10" t="s">
        <v>2594</v>
      </c>
      <c r="V1338" s="10">
        <v>2710193200</v>
      </c>
      <c r="W1338" s="10" t="s">
        <v>604</v>
      </c>
      <c r="X1338" s="10" t="s">
        <v>5250</v>
      </c>
      <c r="Y1338" s="10" t="s">
        <v>1414</v>
      </c>
      <c r="Z1338" s="10" t="s">
        <v>5219</v>
      </c>
      <c r="AA1338" s="10" t="s">
        <v>5254</v>
      </c>
      <c r="AB1338" s="14" t="s">
        <v>906</v>
      </c>
    </row>
    <row r="1339" spans="1:28" s="14" customFormat="1" ht="13" x14ac:dyDescent="0.35">
      <c r="A1339" s="10">
        <v>43202801</v>
      </c>
      <c r="B1339" s="10">
        <v>801</v>
      </c>
      <c r="C1339" s="11" t="s">
        <v>5255</v>
      </c>
      <c r="D1339" s="11"/>
      <c r="E1339" s="11"/>
      <c r="F1339" s="11" t="s">
        <v>46</v>
      </c>
      <c r="G1339" s="10" t="s">
        <v>79</v>
      </c>
      <c r="H1339" s="41" t="s">
        <v>79</v>
      </c>
      <c r="I1339" s="41">
        <v>0</v>
      </c>
      <c r="J1339" s="10" t="s">
        <v>906</v>
      </c>
      <c r="K1339" s="10" t="s">
        <v>66</v>
      </c>
      <c r="L1339" s="10" t="s">
        <v>52</v>
      </c>
      <c r="M1339" s="13">
        <v>41456</v>
      </c>
      <c r="N1339" s="10" t="s">
        <v>53</v>
      </c>
      <c r="O1339" s="134"/>
      <c r="P1339" s="15" t="s">
        <v>2577</v>
      </c>
      <c r="Q1339" s="11"/>
      <c r="R1339" s="10"/>
      <c r="S1339" s="10">
        <v>43211801</v>
      </c>
      <c r="T1339" s="10" t="s">
        <v>5256</v>
      </c>
      <c r="U1339" s="10" t="s">
        <v>2594</v>
      </c>
      <c r="V1339" s="10">
        <v>2710193200</v>
      </c>
      <c r="W1339" s="10" t="s">
        <v>44</v>
      </c>
      <c r="X1339" s="10" t="s">
        <v>5250</v>
      </c>
      <c r="Y1339" s="10" t="s">
        <v>391</v>
      </c>
      <c r="Z1339" s="10" t="s">
        <v>392</v>
      </c>
      <c r="AA1339" s="10" t="s">
        <v>5257</v>
      </c>
      <c r="AB1339" s="14" t="s">
        <v>906</v>
      </c>
    </row>
    <row r="1340" spans="1:28" s="14" customFormat="1" ht="13" x14ac:dyDescent="0.35">
      <c r="A1340" s="10">
        <v>43202809</v>
      </c>
      <c r="B1340" s="10">
        <v>809</v>
      </c>
      <c r="C1340" s="11" t="s">
        <v>5258</v>
      </c>
      <c r="D1340" s="11"/>
      <c r="E1340" s="11"/>
      <c r="F1340" s="11" t="s">
        <v>46</v>
      </c>
      <c r="G1340" s="10" t="s">
        <v>47</v>
      </c>
      <c r="H1340" s="41" t="s">
        <v>48</v>
      </c>
      <c r="I1340" s="41">
        <v>0</v>
      </c>
      <c r="J1340" s="10" t="s">
        <v>906</v>
      </c>
      <c r="K1340" s="10" t="s">
        <v>66</v>
      </c>
      <c r="L1340" s="10" t="s">
        <v>52</v>
      </c>
      <c r="M1340" s="13">
        <v>41459</v>
      </c>
      <c r="N1340" s="10" t="s">
        <v>53</v>
      </c>
      <c r="O1340" s="134"/>
      <c r="P1340" s="15" t="s">
        <v>2577</v>
      </c>
      <c r="Q1340" s="11"/>
      <c r="R1340" s="10"/>
      <c r="S1340" s="10">
        <v>43211809</v>
      </c>
      <c r="T1340" s="10" t="s">
        <v>5259</v>
      </c>
      <c r="U1340" s="10" t="s">
        <v>2594</v>
      </c>
      <c r="V1340" s="10">
        <v>2710193200</v>
      </c>
      <c r="W1340" s="10" t="s">
        <v>604</v>
      </c>
      <c r="X1340" s="10" t="s">
        <v>5250</v>
      </c>
      <c r="Y1340" s="10" t="s">
        <v>2596</v>
      </c>
      <c r="Z1340" s="10" t="s">
        <v>5219</v>
      </c>
      <c r="AA1340" s="10" t="s">
        <v>5260</v>
      </c>
      <c r="AB1340" s="14" t="s">
        <v>906</v>
      </c>
    </row>
    <row r="1341" spans="1:28" s="14" customFormat="1" ht="13" x14ac:dyDescent="0.35">
      <c r="A1341" s="10">
        <v>43202967</v>
      </c>
      <c r="B1341" s="10">
        <v>967</v>
      </c>
      <c r="C1341" s="11" t="s">
        <v>5261</v>
      </c>
      <c r="D1341" s="11"/>
      <c r="E1341" s="11"/>
      <c r="F1341" s="11" t="s">
        <v>46</v>
      </c>
      <c r="G1341" s="10" t="s">
        <v>151</v>
      </c>
      <c r="H1341" s="41" t="s">
        <v>86</v>
      </c>
      <c r="I1341" s="41">
        <v>0</v>
      </c>
      <c r="J1341" s="10" t="s">
        <v>906</v>
      </c>
      <c r="K1341" s="10" t="s">
        <v>66</v>
      </c>
      <c r="L1341" s="10" t="s">
        <v>52</v>
      </c>
      <c r="M1341" s="13">
        <v>41775</v>
      </c>
      <c r="N1341" s="10" t="s">
        <v>53</v>
      </c>
      <c r="O1341" s="134"/>
      <c r="P1341" s="15" t="s">
        <v>2577</v>
      </c>
      <c r="Q1341" s="11"/>
      <c r="R1341" s="10"/>
      <c r="S1341" s="10">
        <v>43211967</v>
      </c>
      <c r="T1341" s="10" t="s">
        <v>5262</v>
      </c>
      <c r="U1341" s="10" t="s">
        <v>2594</v>
      </c>
      <c r="V1341" s="10">
        <v>2710193200</v>
      </c>
      <c r="W1341" s="10" t="s">
        <v>604</v>
      </c>
      <c r="X1341" s="10" t="s">
        <v>5250</v>
      </c>
      <c r="Y1341" s="10" t="s">
        <v>87</v>
      </c>
      <c r="Z1341" s="10" t="s">
        <v>5219</v>
      </c>
      <c r="AA1341" s="10" t="s">
        <v>5263</v>
      </c>
      <c r="AB1341" s="14" t="s">
        <v>906</v>
      </c>
    </row>
    <row r="1342" spans="1:28" s="14" customFormat="1" ht="13" x14ac:dyDescent="0.35">
      <c r="A1342" s="10">
        <v>43211905</v>
      </c>
      <c r="B1342" s="10">
        <v>905</v>
      </c>
      <c r="C1342" s="11" t="s">
        <v>5246</v>
      </c>
      <c r="D1342" s="11"/>
      <c r="E1342" s="11"/>
      <c r="F1342" s="11" t="s">
        <v>46</v>
      </c>
      <c r="G1342" s="10" t="s">
        <v>735</v>
      </c>
      <c r="H1342" s="41" t="s">
        <v>63</v>
      </c>
      <c r="I1342" s="41">
        <v>0</v>
      </c>
      <c r="J1342" s="10" t="s">
        <v>906</v>
      </c>
      <c r="K1342" s="10" t="s">
        <v>66</v>
      </c>
      <c r="L1342" s="10" t="s">
        <v>52</v>
      </c>
      <c r="M1342" s="13">
        <v>42782</v>
      </c>
      <c r="N1342" s="10" t="s">
        <v>53</v>
      </c>
      <c r="O1342" s="134"/>
      <c r="P1342" s="15" t="s">
        <v>2577</v>
      </c>
      <c r="Q1342" s="11"/>
      <c r="R1342" s="10"/>
      <c r="S1342" s="10">
        <v>43213905</v>
      </c>
      <c r="T1342" s="10" t="s">
        <v>982</v>
      </c>
      <c r="U1342" s="10" t="s">
        <v>2594</v>
      </c>
      <c r="V1342" s="10">
        <v>2710193200</v>
      </c>
      <c r="W1342" s="10" t="s">
        <v>604</v>
      </c>
      <c r="X1342" s="10" t="s">
        <v>5264</v>
      </c>
      <c r="Y1342" s="10" t="s">
        <v>2703</v>
      </c>
      <c r="Z1342" s="10" t="s">
        <v>5219</v>
      </c>
      <c r="AA1342" s="10" t="s">
        <v>984</v>
      </c>
      <c r="AB1342" s="14" t="s">
        <v>906</v>
      </c>
    </row>
    <row r="1343" spans="1:28" s="14" customFormat="1" ht="13" x14ac:dyDescent="0.35">
      <c r="A1343" s="10">
        <v>43211855</v>
      </c>
      <c r="B1343" s="10">
        <v>855</v>
      </c>
      <c r="C1343" s="11" t="s">
        <v>5253</v>
      </c>
      <c r="D1343" s="11"/>
      <c r="E1343" s="11"/>
      <c r="F1343" s="11" t="s">
        <v>46</v>
      </c>
      <c r="G1343" s="10" t="s">
        <v>163</v>
      </c>
      <c r="H1343" s="41" t="s">
        <v>164</v>
      </c>
      <c r="I1343" s="41">
        <v>0</v>
      </c>
      <c r="J1343" s="10" t="s">
        <v>906</v>
      </c>
      <c r="K1343" s="10" t="s">
        <v>66</v>
      </c>
      <c r="L1343" s="10" t="s">
        <v>52</v>
      </c>
      <c r="M1343" s="13">
        <v>42782</v>
      </c>
      <c r="N1343" s="10" t="s">
        <v>53</v>
      </c>
      <c r="O1343" s="134"/>
      <c r="P1343" s="15" t="s">
        <v>2577</v>
      </c>
      <c r="Q1343" s="11"/>
      <c r="R1343" s="10"/>
      <c r="S1343" s="10">
        <v>43213855</v>
      </c>
      <c r="T1343" s="10" t="s">
        <v>977</v>
      </c>
      <c r="U1343" s="10" t="s">
        <v>2594</v>
      </c>
      <c r="V1343" s="10">
        <v>2710193200</v>
      </c>
      <c r="W1343" s="10" t="s">
        <v>604</v>
      </c>
      <c r="X1343" s="10" t="s">
        <v>5264</v>
      </c>
      <c r="Y1343" s="10" t="s">
        <v>1414</v>
      </c>
      <c r="Z1343" s="10" t="s">
        <v>5219</v>
      </c>
      <c r="AA1343" s="10" t="s">
        <v>980</v>
      </c>
      <c r="AB1343" s="14" t="s">
        <v>906</v>
      </c>
    </row>
    <row r="1344" spans="1:28" s="14" customFormat="1" ht="13" x14ac:dyDescent="0.35">
      <c r="A1344" s="10">
        <v>43211801</v>
      </c>
      <c r="B1344" s="10">
        <v>801</v>
      </c>
      <c r="C1344" s="11" t="s">
        <v>5256</v>
      </c>
      <c r="D1344" s="11"/>
      <c r="E1344" s="11"/>
      <c r="F1344" s="11" t="s">
        <v>46</v>
      </c>
      <c r="G1344" s="10" t="s">
        <v>79</v>
      </c>
      <c r="H1344" s="41" t="s">
        <v>79</v>
      </c>
      <c r="I1344" s="41">
        <v>0</v>
      </c>
      <c r="J1344" s="10" t="s">
        <v>906</v>
      </c>
      <c r="K1344" s="10" t="s">
        <v>66</v>
      </c>
      <c r="L1344" s="10" t="s">
        <v>52</v>
      </c>
      <c r="M1344" s="13">
        <v>42782</v>
      </c>
      <c r="N1344" s="10" t="s">
        <v>53</v>
      </c>
      <c r="O1344" s="134"/>
      <c r="P1344" s="15" t="s">
        <v>2577</v>
      </c>
      <c r="Q1344" s="11"/>
      <c r="R1344" s="10"/>
      <c r="S1344" s="10">
        <v>43213801</v>
      </c>
      <c r="T1344" s="10" t="s">
        <v>978</v>
      </c>
      <c r="U1344" s="10" t="s">
        <v>2594</v>
      </c>
      <c r="V1344" s="10">
        <v>2710193200</v>
      </c>
      <c r="W1344" s="10" t="s">
        <v>44</v>
      </c>
      <c r="X1344" s="10" t="s">
        <v>5264</v>
      </c>
      <c r="Y1344" s="10" t="s">
        <v>391</v>
      </c>
      <c r="Z1344" s="10" t="s">
        <v>392</v>
      </c>
      <c r="AA1344" s="10" t="s">
        <v>5265</v>
      </c>
      <c r="AB1344" s="14" t="s">
        <v>906</v>
      </c>
    </row>
    <row r="1345" spans="1:28" s="14" customFormat="1" ht="13" x14ac:dyDescent="0.35">
      <c r="A1345" s="10">
        <v>43211809</v>
      </c>
      <c r="B1345" s="10">
        <v>809</v>
      </c>
      <c r="C1345" s="11" t="s">
        <v>5259</v>
      </c>
      <c r="D1345" s="11"/>
      <c r="E1345" s="11"/>
      <c r="F1345" s="11" t="s">
        <v>46</v>
      </c>
      <c r="G1345" s="10" t="s">
        <v>47</v>
      </c>
      <c r="H1345" s="41" t="s">
        <v>48</v>
      </c>
      <c r="I1345" s="41">
        <v>0</v>
      </c>
      <c r="J1345" s="10" t="s">
        <v>906</v>
      </c>
      <c r="K1345" s="10" t="s">
        <v>66</v>
      </c>
      <c r="L1345" s="10" t="s">
        <v>52</v>
      </c>
      <c r="M1345" s="13">
        <v>42782</v>
      </c>
      <c r="N1345" s="10" t="s">
        <v>53</v>
      </c>
      <c r="O1345" s="134"/>
      <c r="P1345" s="15" t="s">
        <v>2577</v>
      </c>
      <c r="Q1345" s="11"/>
      <c r="R1345" s="10"/>
      <c r="S1345" s="10">
        <v>43213809</v>
      </c>
      <c r="T1345" s="10" t="s">
        <v>990</v>
      </c>
      <c r="U1345" s="10" t="s">
        <v>2594</v>
      </c>
      <c r="V1345" s="10">
        <v>2710193200</v>
      </c>
      <c r="W1345" s="10" t="s">
        <v>604</v>
      </c>
      <c r="X1345" s="10" t="s">
        <v>5264</v>
      </c>
      <c r="Y1345" s="10" t="s">
        <v>5232</v>
      </c>
      <c r="Z1345" s="10" t="s">
        <v>5219</v>
      </c>
      <c r="AA1345" s="10" t="s">
        <v>986</v>
      </c>
      <c r="AB1345" s="14" t="s">
        <v>906</v>
      </c>
    </row>
    <row r="1346" spans="1:28" s="14" customFormat="1" ht="13" x14ac:dyDescent="0.35">
      <c r="A1346" s="10">
        <v>43211967</v>
      </c>
      <c r="B1346" s="10">
        <v>967</v>
      </c>
      <c r="C1346" s="11" t="s">
        <v>5262</v>
      </c>
      <c r="D1346" s="11"/>
      <c r="E1346" s="11"/>
      <c r="F1346" s="11" t="s">
        <v>46</v>
      </c>
      <c r="G1346" s="10" t="s">
        <v>151</v>
      </c>
      <c r="H1346" s="41" t="s">
        <v>86</v>
      </c>
      <c r="I1346" s="41">
        <v>0</v>
      </c>
      <c r="J1346" s="10" t="s">
        <v>906</v>
      </c>
      <c r="K1346" s="10" t="s">
        <v>66</v>
      </c>
      <c r="L1346" s="10" t="s">
        <v>52</v>
      </c>
      <c r="M1346" s="13">
        <v>42782</v>
      </c>
      <c r="N1346" s="10" t="s">
        <v>53</v>
      </c>
      <c r="O1346" s="134"/>
      <c r="P1346" s="15" t="s">
        <v>2577</v>
      </c>
      <c r="Q1346" s="11"/>
      <c r="R1346" s="10"/>
      <c r="S1346" s="10">
        <v>43213967</v>
      </c>
      <c r="T1346" s="10" t="s">
        <v>987</v>
      </c>
      <c r="U1346" s="10" t="s">
        <v>2594</v>
      </c>
      <c r="V1346" s="10">
        <v>2710193200</v>
      </c>
      <c r="W1346" s="10" t="s">
        <v>604</v>
      </c>
      <c r="X1346" s="10" t="s">
        <v>5264</v>
      </c>
      <c r="Y1346" s="10" t="s">
        <v>87</v>
      </c>
      <c r="Z1346" s="10" t="s">
        <v>5219</v>
      </c>
      <c r="AA1346" s="10" t="s">
        <v>989</v>
      </c>
      <c r="AB1346" s="14" t="s">
        <v>906</v>
      </c>
    </row>
    <row r="1347" spans="1:28" s="14" customFormat="1" ht="13" x14ac:dyDescent="0.35">
      <c r="A1347" s="10">
        <v>43203905</v>
      </c>
      <c r="B1347" s="10">
        <v>905</v>
      </c>
      <c r="C1347" s="11" t="s">
        <v>5266</v>
      </c>
      <c r="D1347" s="11"/>
      <c r="E1347" s="11"/>
      <c r="F1347" s="11" t="s">
        <v>46</v>
      </c>
      <c r="G1347" s="10" t="s">
        <v>735</v>
      </c>
      <c r="H1347" s="41" t="s">
        <v>63</v>
      </c>
      <c r="I1347" s="41">
        <v>0</v>
      </c>
      <c r="J1347" s="10" t="s">
        <v>906</v>
      </c>
      <c r="K1347" s="10" t="s">
        <v>66</v>
      </c>
      <c r="L1347" s="10" t="s">
        <v>52</v>
      </c>
      <c r="M1347" s="13">
        <v>41974</v>
      </c>
      <c r="N1347" s="10" t="s">
        <v>53</v>
      </c>
      <c r="O1347" s="134"/>
      <c r="P1347" s="15" t="s">
        <v>2577</v>
      </c>
      <c r="Q1347" s="11"/>
      <c r="R1347" s="10"/>
      <c r="S1347" s="10">
        <v>43212905</v>
      </c>
      <c r="T1347" s="10" t="s">
        <v>5267</v>
      </c>
      <c r="U1347" s="10" t="s">
        <v>2594</v>
      </c>
      <c r="V1347" s="10">
        <v>2710193200</v>
      </c>
      <c r="W1347" s="10" t="s">
        <v>604</v>
      </c>
      <c r="X1347" s="10" t="s">
        <v>5268</v>
      </c>
      <c r="Y1347" s="10" t="s">
        <v>2703</v>
      </c>
      <c r="Z1347" s="10" t="s">
        <v>5219</v>
      </c>
      <c r="AA1347" s="10" t="s">
        <v>1005</v>
      </c>
      <c r="AB1347" s="14" t="s">
        <v>906</v>
      </c>
    </row>
    <row r="1348" spans="1:28" s="14" customFormat="1" ht="13" x14ac:dyDescent="0.35">
      <c r="A1348" s="10">
        <v>43203907</v>
      </c>
      <c r="B1348" s="10">
        <v>907</v>
      </c>
      <c r="C1348" s="11" t="s">
        <v>5269</v>
      </c>
      <c r="D1348" s="11"/>
      <c r="E1348" s="11"/>
      <c r="F1348" s="11" t="s">
        <v>46</v>
      </c>
      <c r="G1348" s="10" t="s">
        <v>2583</v>
      </c>
      <c r="H1348" s="41" t="s">
        <v>364</v>
      </c>
      <c r="I1348" s="41">
        <v>0</v>
      </c>
      <c r="J1348" s="10" t="s">
        <v>906</v>
      </c>
      <c r="K1348" s="10" t="s">
        <v>66</v>
      </c>
      <c r="L1348" s="10" t="s">
        <v>52</v>
      </c>
      <c r="M1348" s="13">
        <v>41450</v>
      </c>
      <c r="N1348" s="10" t="s">
        <v>53</v>
      </c>
      <c r="O1348" s="134"/>
      <c r="P1348" s="15" t="s">
        <v>2577</v>
      </c>
      <c r="Q1348" s="11"/>
      <c r="R1348" s="10"/>
      <c r="S1348" s="10">
        <v>43203905</v>
      </c>
      <c r="T1348" s="10" t="s">
        <v>5266</v>
      </c>
      <c r="U1348" s="10" t="s">
        <v>2594</v>
      </c>
      <c r="V1348" s="10">
        <v>2710193200</v>
      </c>
      <c r="W1348" s="10" t="s">
        <v>604</v>
      </c>
      <c r="X1348" s="10" t="s">
        <v>5268</v>
      </c>
      <c r="Y1348" s="10" t="s">
        <v>5218</v>
      </c>
      <c r="Z1348" s="10" t="s">
        <v>5219</v>
      </c>
      <c r="AA1348" s="10" t="s">
        <v>1001</v>
      </c>
      <c r="AB1348" s="14" t="s">
        <v>906</v>
      </c>
    </row>
    <row r="1349" spans="1:28" s="14" customFormat="1" ht="13" x14ac:dyDescent="0.35">
      <c r="A1349" s="10">
        <v>43203801</v>
      </c>
      <c r="B1349" s="10">
        <v>801</v>
      </c>
      <c r="C1349" s="11" t="s">
        <v>5270</v>
      </c>
      <c r="D1349" s="11"/>
      <c r="E1349" s="11"/>
      <c r="F1349" s="11" t="s">
        <v>46</v>
      </c>
      <c r="G1349" s="10" t="s">
        <v>79</v>
      </c>
      <c r="H1349" s="41" t="s">
        <v>79</v>
      </c>
      <c r="I1349" s="41">
        <v>0</v>
      </c>
      <c r="J1349" s="10" t="s">
        <v>906</v>
      </c>
      <c r="K1349" s="10" t="s">
        <v>66</v>
      </c>
      <c r="L1349" s="10" t="s">
        <v>52</v>
      </c>
      <c r="M1349" s="13" t="s">
        <v>2668</v>
      </c>
      <c r="N1349" s="10" t="s">
        <v>53</v>
      </c>
      <c r="O1349" s="134"/>
      <c r="P1349" s="15" t="s">
        <v>2577</v>
      </c>
      <c r="Q1349" s="11"/>
      <c r="R1349" s="10"/>
      <c r="S1349" s="10">
        <v>43212801</v>
      </c>
      <c r="T1349" s="10" t="s">
        <v>5271</v>
      </c>
      <c r="U1349" s="10" t="s">
        <v>2594</v>
      </c>
      <c r="V1349" s="10">
        <v>2710193200</v>
      </c>
      <c r="W1349" s="10" t="s">
        <v>44</v>
      </c>
      <c r="X1349" s="10" t="s">
        <v>5268</v>
      </c>
      <c r="Y1349" s="10" t="s">
        <v>391</v>
      </c>
      <c r="Z1349" s="10" t="s">
        <v>392</v>
      </c>
      <c r="AA1349" s="10" t="s">
        <v>1010</v>
      </c>
      <c r="AB1349" s="14" t="s">
        <v>906</v>
      </c>
    </row>
    <row r="1350" spans="1:28" s="14" customFormat="1" ht="13" x14ac:dyDescent="0.35">
      <c r="A1350" s="10">
        <v>43212905</v>
      </c>
      <c r="B1350" s="10">
        <v>905</v>
      </c>
      <c r="C1350" s="11" t="s">
        <v>5267</v>
      </c>
      <c r="D1350" s="11"/>
      <c r="E1350" s="11"/>
      <c r="F1350" s="11" t="s">
        <v>46</v>
      </c>
      <c r="G1350" s="10" t="s">
        <v>62</v>
      </c>
      <c r="H1350" s="41" t="s">
        <v>63</v>
      </c>
      <c r="I1350" s="41">
        <v>0</v>
      </c>
      <c r="J1350" s="10" t="s">
        <v>906</v>
      </c>
      <c r="K1350" s="10" t="s">
        <v>66</v>
      </c>
      <c r="L1350" s="10" t="s">
        <v>52</v>
      </c>
      <c r="M1350" s="13">
        <v>42809</v>
      </c>
      <c r="N1350" s="10" t="s">
        <v>53</v>
      </c>
      <c r="O1350" s="134"/>
      <c r="P1350" s="15" t="s">
        <v>2577</v>
      </c>
      <c r="Q1350" s="11"/>
      <c r="R1350" s="10"/>
      <c r="S1350" s="10">
        <v>40000905</v>
      </c>
      <c r="T1350" s="10" t="s">
        <v>5272</v>
      </c>
      <c r="U1350" s="10" t="s">
        <v>2594</v>
      </c>
      <c r="V1350" s="10">
        <v>2710193200</v>
      </c>
      <c r="W1350" s="10" t="s">
        <v>604</v>
      </c>
      <c r="X1350" s="10" t="s">
        <v>5273</v>
      </c>
      <c r="Y1350" s="10" t="s">
        <v>2703</v>
      </c>
      <c r="Z1350" s="10" t="s">
        <v>5219</v>
      </c>
      <c r="AA1350" s="10" t="s">
        <v>5274</v>
      </c>
      <c r="AB1350" s="14" t="s">
        <v>906</v>
      </c>
    </row>
    <row r="1351" spans="1:28" s="14" customFormat="1" ht="13" x14ac:dyDescent="0.35">
      <c r="A1351" s="10">
        <v>43212855</v>
      </c>
      <c r="B1351" s="10">
        <v>855</v>
      </c>
      <c r="C1351" s="11" t="s">
        <v>5275</v>
      </c>
      <c r="D1351" s="11"/>
      <c r="E1351" s="11"/>
      <c r="F1351" s="11" t="s">
        <v>46</v>
      </c>
      <c r="G1351" s="10" t="s">
        <v>163</v>
      </c>
      <c r="H1351" s="41" t="s">
        <v>164</v>
      </c>
      <c r="I1351" s="41">
        <v>0</v>
      </c>
      <c r="J1351" s="10" t="s">
        <v>906</v>
      </c>
      <c r="K1351" s="10" t="s">
        <v>66</v>
      </c>
      <c r="L1351" s="10" t="s">
        <v>52</v>
      </c>
      <c r="M1351" s="13">
        <v>42809</v>
      </c>
      <c r="N1351" s="10" t="s">
        <v>53</v>
      </c>
      <c r="O1351" s="134"/>
      <c r="P1351" s="15" t="s">
        <v>2577</v>
      </c>
      <c r="Q1351" s="11"/>
      <c r="R1351" s="10"/>
      <c r="S1351" s="10">
        <v>40000855</v>
      </c>
      <c r="T1351" s="10" t="s">
        <v>5276</v>
      </c>
      <c r="U1351" s="10" t="s">
        <v>2594</v>
      </c>
      <c r="V1351" s="10">
        <v>2710193200</v>
      </c>
      <c r="W1351" s="10" t="s">
        <v>604</v>
      </c>
      <c r="X1351" s="10" t="s">
        <v>5273</v>
      </c>
      <c r="Y1351" s="10" t="s">
        <v>1414</v>
      </c>
      <c r="Z1351" s="10" t="s">
        <v>5219</v>
      </c>
      <c r="AA1351" s="10" t="s">
        <v>5277</v>
      </c>
      <c r="AB1351" s="14" t="s">
        <v>906</v>
      </c>
    </row>
    <row r="1352" spans="1:28" s="14" customFormat="1" ht="13" x14ac:dyDescent="0.35">
      <c r="A1352" s="10">
        <v>43212801</v>
      </c>
      <c r="B1352" s="10">
        <v>801</v>
      </c>
      <c r="C1352" s="11" t="s">
        <v>5271</v>
      </c>
      <c r="D1352" s="11"/>
      <c r="E1352" s="11"/>
      <c r="F1352" s="11" t="s">
        <v>46</v>
      </c>
      <c r="G1352" s="10" t="s">
        <v>79</v>
      </c>
      <c r="H1352" s="41" t="s">
        <v>79</v>
      </c>
      <c r="I1352" s="41">
        <v>0</v>
      </c>
      <c r="J1352" s="10" t="s">
        <v>906</v>
      </c>
      <c r="K1352" s="10" t="s">
        <v>66</v>
      </c>
      <c r="L1352" s="10" t="s">
        <v>52</v>
      </c>
      <c r="M1352" s="13">
        <v>42782</v>
      </c>
      <c r="N1352" s="10" t="s">
        <v>53</v>
      </c>
      <c r="O1352" s="134"/>
      <c r="P1352" s="15" t="s">
        <v>2577</v>
      </c>
      <c r="Q1352" s="11"/>
      <c r="R1352" s="10"/>
      <c r="S1352" s="10">
        <v>40000801</v>
      </c>
      <c r="T1352" s="10" t="s">
        <v>5278</v>
      </c>
      <c r="U1352" s="10" t="s">
        <v>2594</v>
      </c>
      <c r="V1352" s="10">
        <v>2710193200</v>
      </c>
      <c r="W1352" s="10" t="s">
        <v>44</v>
      </c>
      <c r="X1352" s="10" t="s">
        <v>5273</v>
      </c>
      <c r="Y1352" s="10" t="s">
        <v>391</v>
      </c>
      <c r="Z1352" s="10" t="s">
        <v>392</v>
      </c>
      <c r="AA1352" s="10" t="s">
        <v>5279</v>
      </c>
      <c r="AB1352" s="14" t="s">
        <v>906</v>
      </c>
    </row>
    <row r="1353" spans="1:28" s="14" customFormat="1" ht="13" x14ac:dyDescent="0.35">
      <c r="A1353" s="10">
        <v>43212809</v>
      </c>
      <c r="B1353" s="10">
        <v>809</v>
      </c>
      <c r="C1353" s="11" t="s">
        <v>5280</v>
      </c>
      <c r="D1353" s="11"/>
      <c r="E1353" s="11"/>
      <c r="F1353" s="11" t="s">
        <v>46</v>
      </c>
      <c r="G1353" s="10" t="s">
        <v>47</v>
      </c>
      <c r="H1353" s="41" t="s">
        <v>48</v>
      </c>
      <c r="I1353" s="41">
        <v>0</v>
      </c>
      <c r="J1353" s="10" t="s">
        <v>906</v>
      </c>
      <c r="K1353" s="10" t="s">
        <v>66</v>
      </c>
      <c r="L1353" s="10" t="s">
        <v>52</v>
      </c>
      <c r="M1353" s="13">
        <v>42809</v>
      </c>
      <c r="N1353" s="10" t="s">
        <v>53</v>
      </c>
      <c r="O1353" s="134"/>
      <c r="P1353" s="15" t="s">
        <v>2577</v>
      </c>
      <c r="Q1353" s="11"/>
      <c r="R1353" s="10"/>
      <c r="S1353" s="10">
        <v>40000809</v>
      </c>
      <c r="T1353" s="10" t="s">
        <v>5281</v>
      </c>
      <c r="U1353" s="10" t="s">
        <v>2594</v>
      </c>
      <c r="V1353" s="10">
        <v>2710193200</v>
      </c>
      <c r="W1353" s="10" t="s">
        <v>604</v>
      </c>
      <c r="X1353" s="10" t="s">
        <v>5273</v>
      </c>
      <c r="Y1353" s="10" t="s">
        <v>2596</v>
      </c>
      <c r="Z1353" s="10" t="s">
        <v>5219</v>
      </c>
      <c r="AA1353" s="10" t="s">
        <v>5282</v>
      </c>
      <c r="AB1353" s="14" t="s">
        <v>906</v>
      </c>
    </row>
    <row r="1354" spans="1:28" s="14" customFormat="1" ht="13" x14ac:dyDescent="0.35">
      <c r="A1354" s="10">
        <v>43203855</v>
      </c>
      <c r="B1354" s="10">
        <v>855</v>
      </c>
      <c r="C1354" s="11" t="s">
        <v>5283</v>
      </c>
      <c r="D1354" s="11"/>
      <c r="E1354" s="11"/>
      <c r="F1354" s="11" t="s">
        <v>46</v>
      </c>
      <c r="G1354" s="10" t="s">
        <v>163</v>
      </c>
      <c r="H1354" s="41" t="s">
        <v>164</v>
      </c>
      <c r="I1354" s="41">
        <v>0</v>
      </c>
      <c r="J1354" s="10" t="s">
        <v>906</v>
      </c>
      <c r="K1354" s="10" t="s">
        <v>66</v>
      </c>
      <c r="L1354" s="10" t="s">
        <v>52</v>
      </c>
      <c r="M1354" s="13">
        <v>41450</v>
      </c>
      <c r="N1354" s="10" t="s">
        <v>53</v>
      </c>
      <c r="O1354" s="134"/>
      <c r="P1354" s="15" t="s">
        <v>2577</v>
      </c>
      <c r="Q1354" s="11"/>
      <c r="R1354" s="10"/>
      <c r="S1354" s="10">
        <v>43212855</v>
      </c>
      <c r="T1354" s="10" t="s">
        <v>5275</v>
      </c>
      <c r="U1354" s="10" t="s">
        <v>2594</v>
      </c>
      <c r="V1354" s="10">
        <v>2710193200</v>
      </c>
      <c r="W1354" s="10" t="s">
        <v>604</v>
      </c>
      <c r="X1354" s="10" t="s">
        <v>5268</v>
      </c>
      <c r="Y1354" s="10" t="s">
        <v>1414</v>
      </c>
      <c r="Z1354" s="10" t="s">
        <v>5219</v>
      </c>
      <c r="AA1354" s="10" t="s">
        <v>1008</v>
      </c>
      <c r="AB1354" s="14" t="s">
        <v>906</v>
      </c>
    </row>
    <row r="1355" spans="1:28" s="14" customFormat="1" ht="13" x14ac:dyDescent="0.35">
      <c r="A1355" s="10">
        <v>43203809</v>
      </c>
      <c r="B1355" s="10">
        <v>809</v>
      </c>
      <c r="C1355" s="11" t="s">
        <v>5284</v>
      </c>
      <c r="D1355" s="11"/>
      <c r="E1355" s="11"/>
      <c r="F1355" s="11" t="s">
        <v>46</v>
      </c>
      <c r="G1355" s="10" t="s">
        <v>47</v>
      </c>
      <c r="H1355" s="41" t="s">
        <v>48</v>
      </c>
      <c r="I1355" s="41">
        <v>0</v>
      </c>
      <c r="J1355" s="10" t="s">
        <v>906</v>
      </c>
      <c r="K1355" s="10" t="s">
        <v>66</v>
      </c>
      <c r="L1355" s="10" t="s">
        <v>52</v>
      </c>
      <c r="M1355" s="13">
        <v>41452</v>
      </c>
      <c r="N1355" s="10" t="s">
        <v>53</v>
      </c>
      <c r="O1355" s="134"/>
      <c r="P1355" s="15" t="s">
        <v>2577</v>
      </c>
      <c r="Q1355" s="11"/>
      <c r="R1355" s="10"/>
      <c r="S1355" s="10">
        <v>43212809</v>
      </c>
      <c r="T1355" s="10" t="s">
        <v>5280</v>
      </c>
      <c r="U1355" s="10" t="s">
        <v>2594</v>
      </c>
      <c r="V1355" s="10">
        <v>2710193200</v>
      </c>
      <c r="W1355" s="10" t="s">
        <v>604</v>
      </c>
      <c r="X1355" s="10" t="s">
        <v>5268</v>
      </c>
      <c r="Y1355" s="10" t="s">
        <v>2596</v>
      </c>
      <c r="Z1355" s="10" t="s">
        <v>5219</v>
      </c>
      <c r="AA1355" s="10" t="s">
        <v>1013</v>
      </c>
      <c r="AB1355" s="14" t="s">
        <v>906</v>
      </c>
    </row>
    <row r="1356" spans="1:28" s="14" customFormat="1" ht="13" x14ac:dyDescent="0.35">
      <c r="A1356" s="10">
        <v>43510855</v>
      </c>
      <c r="B1356" s="10">
        <v>855</v>
      </c>
      <c r="C1356" s="11" t="s">
        <v>5285</v>
      </c>
      <c r="D1356" s="11"/>
      <c r="E1356" s="11"/>
      <c r="F1356" s="11" t="s">
        <v>46</v>
      </c>
      <c r="G1356" s="10" t="s">
        <v>163</v>
      </c>
      <c r="H1356" s="41" t="s">
        <v>164</v>
      </c>
      <c r="I1356" s="41"/>
      <c r="J1356" s="10"/>
      <c r="K1356" s="10" t="s">
        <v>66</v>
      </c>
      <c r="L1356" s="10" t="s">
        <v>52</v>
      </c>
      <c r="M1356" s="13">
        <v>41514</v>
      </c>
      <c r="N1356" s="10" t="s">
        <v>53</v>
      </c>
      <c r="O1356" s="134"/>
      <c r="P1356" s="15" t="s">
        <v>2577</v>
      </c>
      <c r="Q1356" s="11"/>
      <c r="R1356" s="10"/>
      <c r="S1356" s="10">
        <v>41093855</v>
      </c>
      <c r="T1356" s="10" t="s">
        <v>1017</v>
      </c>
      <c r="U1356" s="10" t="s">
        <v>2594</v>
      </c>
      <c r="V1356" s="10">
        <v>2710193200</v>
      </c>
      <c r="W1356" s="10" t="s">
        <v>604</v>
      </c>
      <c r="X1356" s="10" t="s">
        <v>5286</v>
      </c>
      <c r="Y1356" s="10" t="s">
        <v>5287</v>
      </c>
      <c r="Z1356" s="10" t="s">
        <v>5288</v>
      </c>
      <c r="AA1356" s="10" t="s">
        <v>1021</v>
      </c>
    </row>
    <row r="1357" spans="1:28" s="14" customFormat="1" ht="13" x14ac:dyDescent="0.35">
      <c r="A1357" s="10">
        <v>43510801</v>
      </c>
      <c r="B1357" s="10">
        <v>801</v>
      </c>
      <c r="C1357" s="11" t="s">
        <v>5289</v>
      </c>
      <c r="D1357" s="11"/>
      <c r="E1357" s="11"/>
      <c r="F1357" s="11" t="s">
        <v>46</v>
      </c>
      <c r="G1357" s="10" t="s">
        <v>79</v>
      </c>
      <c r="H1357" s="41" t="s">
        <v>79</v>
      </c>
      <c r="I1357" s="41"/>
      <c r="J1357" s="10"/>
      <c r="K1357" s="10" t="s">
        <v>66</v>
      </c>
      <c r="L1357" s="10" t="s">
        <v>52</v>
      </c>
      <c r="M1357" s="13">
        <v>39310</v>
      </c>
      <c r="N1357" s="10" t="s">
        <v>53</v>
      </c>
      <c r="O1357" s="134"/>
      <c r="P1357" s="15" t="s">
        <v>2577</v>
      </c>
      <c r="Q1357" s="11"/>
      <c r="R1357" s="10"/>
      <c r="S1357" s="10">
        <v>41093801</v>
      </c>
      <c r="T1357" s="10" t="s">
        <v>1018</v>
      </c>
      <c r="U1357" s="10" t="s">
        <v>2594</v>
      </c>
      <c r="V1357" s="10">
        <v>2710193200</v>
      </c>
      <c r="W1357" s="10" t="s">
        <v>44</v>
      </c>
      <c r="X1357" s="10" t="s">
        <v>5286</v>
      </c>
      <c r="Y1357" s="10" t="s">
        <v>391</v>
      </c>
      <c r="Z1357" s="10" t="s">
        <v>5288</v>
      </c>
      <c r="AA1357" s="10" t="s">
        <v>5290</v>
      </c>
    </row>
    <row r="1358" spans="1:28" s="14" customFormat="1" ht="13" x14ac:dyDescent="0.35">
      <c r="A1358" s="10">
        <v>43540855</v>
      </c>
      <c r="B1358" s="10">
        <v>855</v>
      </c>
      <c r="C1358" s="11" t="s">
        <v>5291</v>
      </c>
      <c r="D1358" s="11"/>
      <c r="E1358" s="11"/>
      <c r="F1358" s="11" t="s">
        <v>46</v>
      </c>
      <c r="G1358" s="10" t="s">
        <v>163</v>
      </c>
      <c r="H1358" s="41" t="s">
        <v>164</v>
      </c>
      <c r="I1358" s="41"/>
      <c r="J1358" s="10"/>
      <c r="K1358" s="10" t="s">
        <v>66</v>
      </c>
      <c r="L1358" s="10" t="s">
        <v>52</v>
      </c>
      <c r="M1358" s="13">
        <v>39092</v>
      </c>
      <c r="N1358" s="10" t="s">
        <v>53</v>
      </c>
      <c r="O1358" s="134"/>
      <c r="P1358" s="15" t="s">
        <v>2577</v>
      </c>
      <c r="Q1358" s="11"/>
      <c r="R1358" s="10"/>
      <c r="S1358" s="10">
        <v>41094855</v>
      </c>
      <c r="T1358" s="10" t="s">
        <v>1023</v>
      </c>
      <c r="U1358" s="10" t="s">
        <v>2594</v>
      </c>
      <c r="V1358" s="10">
        <v>2710193200</v>
      </c>
      <c r="W1358" s="10" t="s">
        <v>604</v>
      </c>
      <c r="X1358" s="10" t="s">
        <v>5292</v>
      </c>
      <c r="Y1358" s="10" t="s">
        <v>5287</v>
      </c>
      <c r="Z1358" s="10" t="s">
        <v>5288</v>
      </c>
      <c r="AA1358" s="10" t="s">
        <v>1025</v>
      </c>
    </row>
    <row r="1359" spans="1:28" s="14" customFormat="1" ht="13" x14ac:dyDescent="0.35">
      <c r="A1359" s="10">
        <v>43541979</v>
      </c>
      <c r="B1359" s="10">
        <v>979</v>
      </c>
      <c r="C1359" s="11" t="s">
        <v>5293</v>
      </c>
      <c r="D1359" s="11"/>
      <c r="E1359" s="11"/>
      <c r="F1359" s="11" t="s">
        <v>46</v>
      </c>
      <c r="G1359" s="10" t="s">
        <v>151</v>
      </c>
      <c r="H1359" s="41" t="s">
        <v>86</v>
      </c>
      <c r="I1359" s="41"/>
      <c r="J1359" s="10"/>
      <c r="K1359" s="10" t="s">
        <v>51</v>
      </c>
      <c r="L1359" s="10" t="s">
        <v>52</v>
      </c>
      <c r="M1359" s="13">
        <v>43453</v>
      </c>
      <c r="N1359" s="10" t="s">
        <v>53</v>
      </c>
      <c r="O1359" s="134"/>
      <c r="P1359" s="15" t="s">
        <v>2577</v>
      </c>
      <c r="Q1359" s="11"/>
      <c r="R1359" s="10"/>
      <c r="S1359" s="10">
        <v>43548979</v>
      </c>
      <c r="T1359" s="10" t="s">
        <v>1029</v>
      </c>
      <c r="U1359" s="10" t="s">
        <v>2594</v>
      </c>
      <c r="V1359" s="10">
        <v>2710193200</v>
      </c>
      <c r="W1359" s="10" t="s">
        <v>2582</v>
      </c>
      <c r="X1359" s="10" t="s">
        <v>5294</v>
      </c>
      <c r="Y1359" s="10" t="s">
        <v>87</v>
      </c>
      <c r="Z1359" s="10" t="s">
        <v>88</v>
      </c>
      <c r="AA1359" s="10" t="s">
        <v>5295</v>
      </c>
    </row>
    <row r="1360" spans="1:28" s="14" customFormat="1" ht="13" x14ac:dyDescent="0.35">
      <c r="A1360" s="10">
        <v>43541849</v>
      </c>
      <c r="B1360" s="10">
        <v>849</v>
      </c>
      <c r="C1360" s="11" t="s">
        <v>5296</v>
      </c>
      <c r="D1360" s="11"/>
      <c r="E1360" s="11"/>
      <c r="F1360" s="11" t="s">
        <v>46</v>
      </c>
      <c r="G1360" s="10" t="s">
        <v>47</v>
      </c>
      <c r="H1360" s="41" t="s">
        <v>48</v>
      </c>
      <c r="I1360" s="41"/>
      <c r="J1360" s="10"/>
      <c r="K1360" s="10" t="s">
        <v>51</v>
      </c>
      <c r="L1360" s="10" t="s">
        <v>52</v>
      </c>
      <c r="M1360" s="13">
        <v>42388</v>
      </c>
      <c r="N1360" s="10" t="s">
        <v>53</v>
      </c>
      <c r="O1360" s="134"/>
      <c r="P1360" s="15" t="s">
        <v>2577</v>
      </c>
      <c r="Q1360" s="11"/>
      <c r="R1360" s="10"/>
      <c r="S1360" s="10" t="s">
        <v>536</v>
      </c>
      <c r="T1360" s="10" t="s">
        <v>536</v>
      </c>
      <c r="U1360" s="10" t="s">
        <v>2580</v>
      </c>
      <c r="V1360" s="10">
        <v>2710193200</v>
      </c>
      <c r="W1360" s="10" t="s">
        <v>2582</v>
      </c>
      <c r="X1360" s="10" t="s">
        <v>5294</v>
      </c>
      <c r="Y1360" s="10" t="s">
        <v>5297</v>
      </c>
      <c r="Z1360" s="10" t="s">
        <v>5298</v>
      </c>
      <c r="AA1360" s="10" t="s">
        <v>5299</v>
      </c>
    </row>
    <row r="1361" spans="1:28" s="14" customFormat="1" ht="13" x14ac:dyDescent="0.35">
      <c r="A1361" s="10">
        <v>43346967</v>
      </c>
      <c r="B1361" s="10">
        <v>967</v>
      </c>
      <c r="C1361" s="11" t="s">
        <v>5300</v>
      </c>
      <c r="D1361" s="10">
        <v>43346801</v>
      </c>
      <c r="E1361" s="11" t="s">
        <v>1036</v>
      </c>
      <c r="F1361" s="11" t="s">
        <v>46</v>
      </c>
      <c r="G1361" s="59" t="s">
        <v>151</v>
      </c>
      <c r="H1361" s="41" t="s">
        <v>86</v>
      </c>
      <c r="I1361" s="41" t="s">
        <v>49</v>
      </c>
      <c r="J1361" s="10" t="s">
        <v>1019</v>
      </c>
      <c r="K1361" s="59" t="s">
        <v>66</v>
      </c>
      <c r="L1361" s="59" t="s">
        <v>52</v>
      </c>
      <c r="M1361" s="95">
        <v>45200</v>
      </c>
      <c r="N1361" s="59" t="s">
        <v>53</v>
      </c>
      <c r="O1361" s="135"/>
      <c r="P1361" s="15" t="s">
        <v>2577</v>
      </c>
      <c r="Q1361" s="10" t="s">
        <v>5301</v>
      </c>
      <c r="R1361" s="10" t="s">
        <v>54</v>
      </c>
      <c r="S1361" s="10" t="s">
        <v>44</v>
      </c>
      <c r="T1361" s="11" t="s">
        <v>44</v>
      </c>
      <c r="U1361" s="10" t="s">
        <v>55</v>
      </c>
      <c r="V1361" s="10">
        <v>2710199200</v>
      </c>
      <c r="W1361" s="10" t="s">
        <v>70</v>
      </c>
      <c r="X1361" s="10" t="s">
        <v>4372</v>
      </c>
      <c r="Y1361" s="10" t="s">
        <v>87</v>
      </c>
      <c r="Z1361" s="10" t="s">
        <v>5288</v>
      </c>
      <c r="AA1361" s="10" t="s">
        <v>5302</v>
      </c>
      <c r="AB1361" s="14" t="s">
        <v>1019</v>
      </c>
    </row>
    <row r="1362" spans="1:28" s="14" customFormat="1" ht="13" x14ac:dyDescent="0.35">
      <c r="A1362" s="10">
        <v>43330801</v>
      </c>
      <c r="B1362" s="10">
        <v>801</v>
      </c>
      <c r="C1362" s="11" t="s">
        <v>1040</v>
      </c>
      <c r="D1362" s="11"/>
      <c r="E1362" s="11"/>
      <c r="F1362" s="11" t="s">
        <v>46</v>
      </c>
      <c r="G1362" s="10" t="s">
        <v>79</v>
      </c>
      <c r="H1362" s="41" t="s">
        <v>79</v>
      </c>
      <c r="I1362" s="41"/>
      <c r="J1362" s="10"/>
      <c r="K1362" s="10" t="s">
        <v>66</v>
      </c>
      <c r="L1362" s="10" t="s">
        <v>52</v>
      </c>
      <c r="M1362" s="13">
        <v>41974</v>
      </c>
      <c r="N1362" s="10" t="s">
        <v>53</v>
      </c>
      <c r="O1362" s="134"/>
      <c r="P1362" s="15" t="s">
        <v>2577</v>
      </c>
      <c r="Q1362" s="11"/>
      <c r="R1362" s="10"/>
      <c r="S1362" s="10" t="s">
        <v>536</v>
      </c>
      <c r="T1362" s="10" t="s">
        <v>536</v>
      </c>
      <c r="U1362" s="10" t="s">
        <v>2580</v>
      </c>
      <c r="V1362" s="10">
        <v>2710193200</v>
      </c>
      <c r="W1362" s="10" t="s">
        <v>44</v>
      </c>
      <c r="X1362" s="10" t="s">
        <v>5303</v>
      </c>
      <c r="Y1362" s="10" t="s">
        <v>391</v>
      </c>
      <c r="Z1362" s="10" t="s">
        <v>392</v>
      </c>
      <c r="AA1362" s="10" t="s">
        <v>5304</v>
      </c>
    </row>
    <row r="1363" spans="1:28" s="14" customFormat="1" ht="13" x14ac:dyDescent="0.35">
      <c r="A1363" s="10">
        <v>52250896</v>
      </c>
      <c r="B1363" s="10">
        <v>896</v>
      </c>
      <c r="C1363" s="11" t="s">
        <v>5305</v>
      </c>
      <c r="D1363" s="11"/>
      <c r="E1363" s="11"/>
      <c r="F1363" s="11" t="s">
        <v>46</v>
      </c>
      <c r="G1363" s="10" t="s">
        <v>3192</v>
      </c>
      <c r="H1363" s="41" t="s">
        <v>140</v>
      </c>
      <c r="I1363" s="41"/>
      <c r="J1363" s="10"/>
      <c r="K1363" s="10" t="s">
        <v>51</v>
      </c>
      <c r="L1363" s="10" t="s">
        <v>52</v>
      </c>
      <c r="M1363" s="13" t="s">
        <v>6</v>
      </c>
      <c r="N1363" s="10" t="s">
        <v>53</v>
      </c>
      <c r="O1363" s="134"/>
      <c r="P1363" s="15" t="s">
        <v>2577</v>
      </c>
      <c r="Q1363" s="11"/>
      <c r="R1363" s="10"/>
      <c r="S1363" s="10">
        <v>51004896</v>
      </c>
      <c r="T1363" s="10" t="s">
        <v>3195</v>
      </c>
      <c r="U1363" s="10" t="s">
        <v>2594</v>
      </c>
      <c r="V1363" s="10">
        <v>3403190000</v>
      </c>
      <c r="W1363" s="10" t="s">
        <v>2582</v>
      </c>
      <c r="X1363" s="10" t="s">
        <v>4446</v>
      </c>
      <c r="Y1363" s="10" t="s">
        <v>3193</v>
      </c>
      <c r="Z1363" s="10" t="s">
        <v>2664</v>
      </c>
      <c r="AA1363" s="10" t="s">
        <v>5306</v>
      </c>
    </row>
    <row r="1364" spans="1:28" s="14" customFormat="1" ht="13" x14ac:dyDescent="0.35">
      <c r="A1364" s="10">
        <v>52350979</v>
      </c>
      <c r="B1364" s="10">
        <v>979</v>
      </c>
      <c r="C1364" s="11" t="s">
        <v>5307</v>
      </c>
      <c r="D1364" s="11"/>
      <c r="E1364" s="11"/>
      <c r="F1364" s="11" t="s">
        <v>46</v>
      </c>
      <c r="G1364" s="10" t="s">
        <v>3246</v>
      </c>
      <c r="H1364" s="41" t="s">
        <v>140</v>
      </c>
      <c r="I1364" s="41"/>
      <c r="J1364" s="10"/>
      <c r="K1364" s="10" t="s">
        <v>51</v>
      </c>
      <c r="L1364" s="10" t="s">
        <v>52</v>
      </c>
      <c r="M1364" s="13" t="s">
        <v>3</v>
      </c>
      <c r="N1364" s="10" t="s">
        <v>92</v>
      </c>
      <c r="O1364" s="134"/>
      <c r="P1364" s="15" t="s">
        <v>2577</v>
      </c>
      <c r="Q1364" s="11"/>
      <c r="R1364" s="10"/>
      <c r="S1364" s="10" t="s">
        <v>536</v>
      </c>
      <c r="T1364" s="10" t="s">
        <v>536</v>
      </c>
      <c r="U1364" s="10" t="s">
        <v>2580</v>
      </c>
      <c r="V1364" s="10">
        <v>3403190000</v>
      </c>
      <c r="W1364" s="10" t="s">
        <v>2582</v>
      </c>
      <c r="X1364" s="10" t="s">
        <v>5308</v>
      </c>
      <c r="Y1364" s="10" t="s">
        <v>3248</v>
      </c>
      <c r="Z1364" s="10" t="s">
        <v>2664</v>
      </c>
      <c r="AA1364" s="10" t="s">
        <v>5309</v>
      </c>
    </row>
    <row r="1365" spans="1:28" s="14" customFormat="1" ht="13" x14ac:dyDescent="0.35">
      <c r="A1365" s="10">
        <v>52350896</v>
      </c>
      <c r="B1365" s="10">
        <v>896</v>
      </c>
      <c r="C1365" s="11" t="s">
        <v>5310</v>
      </c>
      <c r="D1365" s="11"/>
      <c r="E1365" s="11"/>
      <c r="F1365" s="11" t="s">
        <v>46</v>
      </c>
      <c r="G1365" s="10" t="s">
        <v>3192</v>
      </c>
      <c r="H1365" s="41" t="s">
        <v>140</v>
      </c>
      <c r="I1365" s="41"/>
      <c r="J1365" s="10"/>
      <c r="K1365" s="10" t="s">
        <v>51</v>
      </c>
      <c r="L1365" s="10" t="s">
        <v>52</v>
      </c>
      <c r="M1365" s="13">
        <v>40687</v>
      </c>
      <c r="N1365" s="10" t="s">
        <v>92</v>
      </c>
      <c r="O1365" s="134"/>
      <c r="P1365" s="15" t="s">
        <v>2577</v>
      </c>
      <c r="Q1365" s="11"/>
      <c r="R1365" s="10"/>
      <c r="S1365" s="10">
        <v>52902807</v>
      </c>
      <c r="T1365" s="10" t="s">
        <v>665</v>
      </c>
      <c r="U1365" s="10" t="s">
        <v>2594</v>
      </c>
      <c r="V1365" s="10">
        <v>3403190000</v>
      </c>
      <c r="W1365" s="10" t="s">
        <v>2582</v>
      </c>
      <c r="X1365" s="10" t="s">
        <v>5308</v>
      </c>
      <c r="Y1365" s="10" t="s">
        <v>5311</v>
      </c>
      <c r="Z1365" s="10" t="s">
        <v>2720</v>
      </c>
      <c r="AA1365" s="10" t="s">
        <v>5312</v>
      </c>
    </row>
    <row r="1366" spans="1:28" s="14" customFormat="1" ht="13" x14ac:dyDescent="0.35">
      <c r="A1366" s="10">
        <v>52272896</v>
      </c>
      <c r="B1366" s="10">
        <v>896</v>
      </c>
      <c r="C1366" s="11" t="s">
        <v>5313</v>
      </c>
      <c r="D1366" s="11"/>
      <c r="E1366" s="11"/>
      <c r="F1366" s="11" t="s">
        <v>46</v>
      </c>
      <c r="G1366" s="10" t="s">
        <v>3192</v>
      </c>
      <c r="H1366" s="41" t="s">
        <v>140</v>
      </c>
      <c r="I1366" s="41"/>
      <c r="J1366" s="10"/>
      <c r="K1366" s="10" t="s">
        <v>51</v>
      </c>
      <c r="L1366" s="10" t="s">
        <v>52</v>
      </c>
      <c r="M1366" s="13" t="s">
        <v>6</v>
      </c>
      <c r="N1366" s="10" t="s">
        <v>53</v>
      </c>
      <c r="O1366" s="134"/>
      <c r="P1366" s="15" t="s">
        <v>2577</v>
      </c>
      <c r="Q1366" s="11"/>
      <c r="R1366" s="10"/>
      <c r="S1366" s="10">
        <v>51005896</v>
      </c>
      <c r="T1366" s="10" t="s">
        <v>3198</v>
      </c>
      <c r="U1366" s="10" t="s">
        <v>2594</v>
      </c>
      <c r="V1366" s="10">
        <v>3403190000</v>
      </c>
      <c r="W1366" s="10" t="s">
        <v>2582</v>
      </c>
      <c r="X1366" s="10" t="s">
        <v>5314</v>
      </c>
      <c r="Y1366" s="10" t="s">
        <v>3193</v>
      </c>
      <c r="Z1366" s="10" t="s">
        <v>2664</v>
      </c>
      <c r="AA1366" s="10" t="s">
        <v>5315</v>
      </c>
    </row>
    <row r="1367" spans="1:28" s="14" customFormat="1" ht="13" x14ac:dyDescent="0.35">
      <c r="A1367" s="10">
        <v>51264816</v>
      </c>
      <c r="B1367" s="10">
        <v>816</v>
      </c>
      <c r="C1367" s="11" t="s">
        <v>5316</v>
      </c>
      <c r="D1367" s="11"/>
      <c r="E1367" s="11"/>
      <c r="F1367" s="11" t="s">
        <v>46</v>
      </c>
      <c r="G1367" s="10" t="s">
        <v>3295</v>
      </c>
      <c r="H1367" s="41" t="s">
        <v>140</v>
      </c>
      <c r="I1367" s="41"/>
      <c r="J1367" s="10"/>
      <c r="K1367" s="10" t="s">
        <v>51</v>
      </c>
      <c r="L1367" s="10" t="s">
        <v>52</v>
      </c>
      <c r="M1367" s="13" t="s">
        <v>6</v>
      </c>
      <c r="N1367" s="10" t="s">
        <v>53</v>
      </c>
      <c r="O1367" s="134"/>
      <c r="P1367" s="15" t="s">
        <v>2577</v>
      </c>
      <c r="Q1367" s="11"/>
      <c r="R1367" s="10"/>
      <c r="S1367" s="10">
        <v>51006816</v>
      </c>
      <c r="T1367" s="10" t="s">
        <v>492</v>
      </c>
      <c r="U1367" s="10" t="s">
        <v>2594</v>
      </c>
      <c r="V1367" s="10">
        <v>3403190000</v>
      </c>
      <c r="W1367" s="10" t="s">
        <v>2582</v>
      </c>
      <c r="X1367" s="10" t="s">
        <v>4450</v>
      </c>
      <c r="Y1367" s="10" t="s">
        <v>4447</v>
      </c>
      <c r="Z1367" s="10" t="s">
        <v>2664</v>
      </c>
      <c r="AA1367" s="10" t="s">
        <v>5317</v>
      </c>
    </row>
    <row r="1368" spans="1:28" s="14" customFormat="1" ht="13" x14ac:dyDescent="0.35">
      <c r="A1368" s="10">
        <v>52342816</v>
      </c>
      <c r="B1368" s="10">
        <v>816</v>
      </c>
      <c r="C1368" s="11" t="s">
        <v>5318</v>
      </c>
      <c r="D1368" s="11"/>
      <c r="E1368" s="11"/>
      <c r="F1368" s="11" t="s">
        <v>46</v>
      </c>
      <c r="G1368" s="10" t="s">
        <v>3295</v>
      </c>
      <c r="H1368" s="41" t="s">
        <v>140</v>
      </c>
      <c r="I1368" s="41"/>
      <c r="J1368" s="10"/>
      <c r="K1368" s="10" t="s">
        <v>51</v>
      </c>
      <c r="L1368" s="10" t="s">
        <v>52</v>
      </c>
      <c r="M1368" s="13" t="s">
        <v>6</v>
      </c>
      <c r="N1368" s="10" t="s">
        <v>53</v>
      </c>
      <c r="O1368" s="134"/>
      <c r="P1368" s="15" t="s">
        <v>2577</v>
      </c>
      <c r="Q1368" s="11"/>
      <c r="R1368" s="10"/>
      <c r="S1368" s="10">
        <v>51003816</v>
      </c>
      <c r="T1368" s="10" t="s">
        <v>3188</v>
      </c>
      <c r="U1368" s="10" t="s">
        <v>2594</v>
      </c>
      <c r="V1368" s="10">
        <v>3403190000</v>
      </c>
      <c r="W1368" s="10" t="s">
        <v>2582</v>
      </c>
      <c r="X1368" s="10" t="s">
        <v>5319</v>
      </c>
      <c r="Y1368" s="10" t="s">
        <v>4447</v>
      </c>
      <c r="Z1368" s="10" t="s">
        <v>88</v>
      </c>
      <c r="AA1368" s="10" t="s">
        <v>5320</v>
      </c>
    </row>
    <row r="1369" spans="1:28" s="14" customFormat="1" ht="13" x14ac:dyDescent="0.35">
      <c r="A1369" s="10">
        <v>0</v>
      </c>
      <c r="B1369" s="10">
        <v>0</v>
      </c>
      <c r="C1369" s="11" t="s">
        <v>5321</v>
      </c>
      <c r="D1369" s="11"/>
      <c r="E1369" s="11"/>
      <c r="F1369" s="11" t="s">
        <v>46</v>
      </c>
      <c r="G1369" s="10" t="s">
        <v>3192</v>
      </c>
      <c r="H1369" s="41" t="s">
        <v>140</v>
      </c>
      <c r="I1369" s="41"/>
      <c r="J1369" s="10"/>
      <c r="K1369" s="10" t="s">
        <v>51</v>
      </c>
      <c r="L1369" s="10" t="s">
        <v>52</v>
      </c>
      <c r="M1369" s="13" t="s">
        <v>2577</v>
      </c>
      <c r="N1369" s="10" t="s">
        <v>53</v>
      </c>
      <c r="O1369" s="134"/>
      <c r="P1369" s="15" t="s">
        <v>2577</v>
      </c>
      <c r="Q1369" s="11"/>
      <c r="R1369" s="10"/>
      <c r="S1369" s="10">
        <v>51003896</v>
      </c>
      <c r="T1369" s="10" t="s">
        <v>3191</v>
      </c>
      <c r="U1369" s="10" t="s">
        <v>2594</v>
      </c>
      <c r="V1369" s="10">
        <v>3403190000</v>
      </c>
      <c r="W1369" s="10" t="s">
        <v>2582</v>
      </c>
      <c r="X1369" s="10" t="s">
        <v>5319</v>
      </c>
      <c r="Y1369" s="10" t="s">
        <v>3193</v>
      </c>
      <c r="Z1369" s="10" t="s">
        <v>2664</v>
      </c>
      <c r="AA1369" s="10" t="s">
        <v>5322</v>
      </c>
    </row>
    <row r="1370" spans="1:28" s="14" customFormat="1" ht="13" x14ac:dyDescent="0.35">
      <c r="A1370" s="10">
        <v>52341807</v>
      </c>
      <c r="B1370" s="10">
        <v>807</v>
      </c>
      <c r="C1370" s="11" t="s">
        <v>5323</v>
      </c>
      <c r="D1370" s="11"/>
      <c r="E1370" s="11"/>
      <c r="F1370" s="11" t="s">
        <v>46</v>
      </c>
      <c r="G1370" s="10" t="s">
        <v>5324</v>
      </c>
      <c r="H1370" s="41" t="s">
        <v>48</v>
      </c>
      <c r="I1370" s="41"/>
      <c r="J1370" s="10"/>
      <c r="K1370" s="10" t="s">
        <v>51</v>
      </c>
      <c r="L1370" s="10" t="s">
        <v>67</v>
      </c>
      <c r="M1370" s="13" t="s">
        <v>3</v>
      </c>
      <c r="N1370" s="10" t="s">
        <v>53</v>
      </c>
      <c r="O1370" s="134"/>
      <c r="P1370" s="15" t="s">
        <v>2577</v>
      </c>
      <c r="Q1370" s="11"/>
      <c r="R1370" s="10"/>
      <c r="S1370" s="10" t="s">
        <v>536</v>
      </c>
      <c r="T1370" s="10" t="s">
        <v>536</v>
      </c>
      <c r="U1370" s="10" t="s">
        <v>2580</v>
      </c>
      <c r="V1370" s="10">
        <v>3403190000</v>
      </c>
      <c r="W1370" s="10" t="s">
        <v>2582</v>
      </c>
      <c r="X1370" s="10" t="s">
        <v>5325</v>
      </c>
      <c r="Y1370" s="10" t="s">
        <v>525</v>
      </c>
      <c r="Z1370" s="10" t="s">
        <v>5326</v>
      </c>
      <c r="AA1370" s="10" t="s">
        <v>5327</v>
      </c>
    </row>
    <row r="1371" spans="1:28" s="14" customFormat="1" ht="13" x14ac:dyDescent="0.35">
      <c r="A1371" s="10">
        <v>43350801</v>
      </c>
      <c r="B1371" s="10">
        <v>801</v>
      </c>
      <c r="C1371" s="11" t="s">
        <v>1145</v>
      </c>
      <c r="D1371" s="10" t="s">
        <v>44</v>
      </c>
      <c r="E1371" s="11" t="s">
        <v>45</v>
      </c>
      <c r="F1371" s="11" t="s">
        <v>46</v>
      </c>
      <c r="G1371" s="10" t="s">
        <v>79</v>
      </c>
      <c r="H1371" s="41" t="s">
        <v>79</v>
      </c>
      <c r="I1371" s="41" t="s">
        <v>49</v>
      </c>
      <c r="J1371" s="10" t="s">
        <v>689</v>
      </c>
      <c r="K1371" s="10" t="s">
        <v>51</v>
      </c>
      <c r="L1371" s="10" t="s">
        <v>52</v>
      </c>
      <c r="M1371" s="13">
        <v>44560</v>
      </c>
      <c r="N1371" s="10" t="s">
        <v>53</v>
      </c>
      <c r="O1371" s="134"/>
      <c r="P1371" s="15" t="s">
        <v>2577</v>
      </c>
      <c r="Q1371" s="10" t="s">
        <v>44</v>
      </c>
      <c r="R1371" s="10" t="s">
        <v>54</v>
      </c>
      <c r="S1371" s="10" t="s">
        <v>44</v>
      </c>
      <c r="T1371" s="11" t="s">
        <v>44</v>
      </c>
      <c r="U1371" s="10" t="s">
        <v>55</v>
      </c>
      <c r="V1371" s="10">
        <v>2710193200</v>
      </c>
      <c r="W1371" s="10"/>
      <c r="X1371" s="10" t="s">
        <v>5328</v>
      </c>
      <c r="Y1371" s="10" t="s">
        <v>391</v>
      </c>
      <c r="Z1371" s="10" t="s">
        <v>392</v>
      </c>
      <c r="AA1371" s="10" t="s">
        <v>5329</v>
      </c>
      <c r="AB1371" s="14" t="s">
        <v>689</v>
      </c>
    </row>
    <row r="1372" spans="1:28" s="14" customFormat="1" ht="13" x14ac:dyDescent="0.35">
      <c r="A1372" s="10">
        <v>48862849</v>
      </c>
      <c r="B1372" s="10">
        <v>849</v>
      </c>
      <c r="C1372" s="11" t="s">
        <v>5330</v>
      </c>
      <c r="D1372" s="10" t="s">
        <v>45</v>
      </c>
      <c r="E1372" s="11" t="s">
        <v>45</v>
      </c>
      <c r="F1372" s="11" t="s">
        <v>46</v>
      </c>
      <c r="G1372" s="10" t="s">
        <v>47</v>
      </c>
      <c r="H1372" s="41" t="s">
        <v>48</v>
      </c>
      <c r="I1372" s="41" t="s">
        <v>145</v>
      </c>
      <c r="J1372" s="10" t="s">
        <v>65</v>
      </c>
      <c r="K1372" s="10" t="s">
        <v>51</v>
      </c>
      <c r="L1372" s="10" t="s">
        <v>67</v>
      </c>
      <c r="M1372" s="13">
        <v>41428</v>
      </c>
      <c r="N1372" s="10" t="s">
        <v>53</v>
      </c>
      <c r="O1372" s="134"/>
      <c r="P1372" s="15" t="s">
        <v>2577</v>
      </c>
      <c r="Q1372" s="10"/>
      <c r="R1372" s="10" t="s">
        <v>54</v>
      </c>
      <c r="S1372" s="10" t="s">
        <v>536</v>
      </c>
      <c r="T1372" s="11"/>
      <c r="U1372" s="10" t="s">
        <v>55</v>
      </c>
      <c r="V1372" s="10">
        <v>2710193200</v>
      </c>
      <c r="W1372" s="10" t="s">
        <v>2582</v>
      </c>
      <c r="X1372" s="10" t="s">
        <v>5331</v>
      </c>
      <c r="Y1372" s="10" t="s">
        <v>360</v>
      </c>
      <c r="Z1372" s="10" t="s">
        <v>5332</v>
      </c>
      <c r="AA1372" s="10" t="s">
        <v>5333</v>
      </c>
    </row>
    <row r="1373" spans="1:28" s="14" customFormat="1" ht="13" x14ac:dyDescent="0.35">
      <c r="A1373" s="10">
        <v>41080801</v>
      </c>
      <c r="B1373" s="10">
        <v>801</v>
      </c>
      <c r="C1373" s="11" t="s">
        <v>5334</v>
      </c>
      <c r="D1373" s="11"/>
      <c r="E1373" s="11"/>
      <c r="F1373" s="11" t="s">
        <v>46</v>
      </c>
      <c r="G1373" s="10" t="s">
        <v>79</v>
      </c>
      <c r="H1373" s="41" t="s">
        <v>79</v>
      </c>
      <c r="I1373" s="41"/>
      <c r="J1373" s="10"/>
      <c r="K1373" s="10" t="s">
        <v>66</v>
      </c>
      <c r="L1373" s="10" t="s">
        <v>52</v>
      </c>
      <c r="M1373" s="13">
        <v>43018</v>
      </c>
      <c r="N1373" s="10" t="s">
        <v>53</v>
      </c>
      <c r="O1373" s="134"/>
      <c r="P1373" s="15" t="s">
        <v>2577</v>
      </c>
      <c r="Q1373" s="11"/>
      <c r="R1373" s="10"/>
      <c r="S1373" s="10" t="s">
        <v>536</v>
      </c>
      <c r="T1373" s="10" t="s">
        <v>536</v>
      </c>
      <c r="U1373" s="10" t="s">
        <v>2580</v>
      </c>
      <c r="V1373" s="10">
        <v>2710193200</v>
      </c>
      <c r="W1373" s="10" t="s">
        <v>44</v>
      </c>
      <c r="X1373" s="10" t="s">
        <v>5335</v>
      </c>
      <c r="Y1373" s="10" t="s">
        <v>391</v>
      </c>
      <c r="Z1373" s="10" t="s">
        <v>392</v>
      </c>
      <c r="AA1373" s="10" t="s">
        <v>5336</v>
      </c>
    </row>
    <row r="1374" spans="1:28" s="14" customFormat="1" ht="13" x14ac:dyDescent="0.35">
      <c r="A1374" s="10">
        <v>41082801</v>
      </c>
      <c r="B1374" s="10">
        <v>801</v>
      </c>
      <c r="C1374" s="11" t="s">
        <v>5337</v>
      </c>
      <c r="D1374" s="11"/>
      <c r="E1374" s="11"/>
      <c r="F1374" s="11" t="s">
        <v>46</v>
      </c>
      <c r="G1374" s="10" t="s">
        <v>79</v>
      </c>
      <c r="H1374" s="41" t="s">
        <v>79</v>
      </c>
      <c r="I1374" s="41"/>
      <c r="J1374" s="10"/>
      <c r="K1374" s="10" t="s">
        <v>66</v>
      </c>
      <c r="L1374" s="10" t="s">
        <v>52</v>
      </c>
      <c r="M1374" s="13">
        <v>43018</v>
      </c>
      <c r="N1374" s="10" t="s">
        <v>53</v>
      </c>
      <c r="O1374" s="134"/>
      <c r="P1374" s="15" t="s">
        <v>2577</v>
      </c>
      <c r="Q1374" s="11"/>
      <c r="R1374" s="10"/>
      <c r="S1374" s="10" t="s">
        <v>536</v>
      </c>
      <c r="T1374" s="10" t="s">
        <v>536</v>
      </c>
      <c r="U1374" s="10" t="s">
        <v>2580</v>
      </c>
      <c r="V1374" s="10">
        <v>2710193200</v>
      </c>
      <c r="W1374" s="10" t="s">
        <v>44</v>
      </c>
      <c r="X1374" s="10" t="s">
        <v>5338</v>
      </c>
      <c r="Y1374" s="10" t="s">
        <v>391</v>
      </c>
      <c r="Z1374" s="10" t="s">
        <v>392</v>
      </c>
      <c r="AA1374" s="10" t="s">
        <v>5339</v>
      </c>
    </row>
    <row r="1375" spans="1:28" s="14" customFormat="1" ht="13" x14ac:dyDescent="0.35">
      <c r="A1375" s="10">
        <v>43090801</v>
      </c>
      <c r="B1375" s="10">
        <v>801</v>
      </c>
      <c r="C1375" s="11" t="s">
        <v>5340</v>
      </c>
      <c r="D1375" s="11"/>
      <c r="E1375" s="11"/>
      <c r="F1375" s="11" t="s">
        <v>46</v>
      </c>
      <c r="G1375" s="10" t="s">
        <v>79</v>
      </c>
      <c r="H1375" s="41" t="s">
        <v>79</v>
      </c>
      <c r="I1375" s="41"/>
      <c r="J1375" s="10"/>
      <c r="K1375" s="10" t="s">
        <v>66</v>
      </c>
      <c r="L1375" s="10" t="s">
        <v>67</v>
      </c>
      <c r="M1375" s="13">
        <v>43697</v>
      </c>
      <c r="N1375" s="10" t="s">
        <v>53</v>
      </c>
      <c r="O1375" s="134"/>
      <c r="P1375" s="15" t="s">
        <v>2577</v>
      </c>
      <c r="Q1375" s="11"/>
      <c r="R1375" s="10"/>
      <c r="S1375" s="10" t="s">
        <v>536</v>
      </c>
      <c r="T1375" s="10" t="s">
        <v>536</v>
      </c>
      <c r="U1375" s="10" t="s">
        <v>2580</v>
      </c>
      <c r="V1375" s="10">
        <v>2710193200</v>
      </c>
      <c r="W1375" s="10" t="s">
        <v>44</v>
      </c>
      <c r="X1375" s="10" t="s">
        <v>5341</v>
      </c>
      <c r="Y1375" s="10" t="s">
        <v>391</v>
      </c>
      <c r="Z1375" s="10" t="s">
        <v>392</v>
      </c>
      <c r="AA1375" s="10" t="s">
        <v>5342</v>
      </c>
    </row>
    <row r="1376" spans="1:28" s="14" customFormat="1" ht="13" x14ac:dyDescent="0.35">
      <c r="A1376" s="10">
        <v>43089809</v>
      </c>
      <c r="B1376" s="10">
        <v>809</v>
      </c>
      <c r="C1376" s="11" t="s">
        <v>5343</v>
      </c>
      <c r="D1376" s="11"/>
      <c r="E1376" s="11"/>
      <c r="F1376" s="11" t="s">
        <v>46</v>
      </c>
      <c r="G1376" s="10" t="s">
        <v>47</v>
      </c>
      <c r="H1376" s="41" t="s">
        <v>48</v>
      </c>
      <c r="I1376" s="41"/>
      <c r="J1376" s="10"/>
      <c r="K1376" s="10" t="s">
        <v>66</v>
      </c>
      <c r="L1376" s="10" t="s">
        <v>67</v>
      </c>
      <c r="M1376" s="13">
        <v>43782</v>
      </c>
      <c r="N1376" s="10" t="s">
        <v>53</v>
      </c>
      <c r="O1376" s="134"/>
      <c r="P1376" s="15" t="s">
        <v>2577</v>
      </c>
      <c r="Q1376" s="11"/>
      <c r="R1376" s="10"/>
      <c r="S1376" s="10" t="s">
        <v>536</v>
      </c>
      <c r="T1376" s="10" t="s">
        <v>536</v>
      </c>
      <c r="U1376" s="10" t="s">
        <v>2580</v>
      </c>
      <c r="V1376" s="10">
        <v>2710193200</v>
      </c>
      <c r="W1376" s="10" t="s">
        <v>604</v>
      </c>
      <c r="X1376" s="10" t="s">
        <v>5344</v>
      </c>
      <c r="Y1376" s="10" t="s">
        <v>2596</v>
      </c>
      <c r="Z1376" s="10" t="s">
        <v>88</v>
      </c>
      <c r="AA1376" s="10" t="s">
        <v>5345</v>
      </c>
    </row>
    <row r="1377" spans="1:28" s="14" customFormat="1" ht="13" x14ac:dyDescent="0.35">
      <c r="A1377" s="10">
        <v>41085967</v>
      </c>
      <c r="B1377" s="10">
        <v>967</v>
      </c>
      <c r="C1377" s="11" t="s">
        <v>5346</v>
      </c>
      <c r="D1377" s="11"/>
      <c r="E1377" s="11"/>
      <c r="F1377" s="11" t="s">
        <v>46</v>
      </c>
      <c r="G1377" s="10" t="s">
        <v>151</v>
      </c>
      <c r="H1377" s="41" t="s">
        <v>86</v>
      </c>
      <c r="I1377" s="41"/>
      <c r="J1377" s="10"/>
      <c r="K1377" s="10" t="s">
        <v>66</v>
      </c>
      <c r="L1377" s="10" t="s">
        <v>52</v>
      </c>
      <c r="M1377" s="13">
        <v>43018</v>
      </c>
      <c r="N1377" s="10" t="s">
        <v>53</v>
      </c>
      <c r="O1377" s="134"/>
      <c r="P1377" s="15" t="s">
        <v>2577</v>
      </c>
      <c r="Q1377" s="11"/>
      <c r="R1377" s="10"/>
      <c r="S1377" s="10" t="s">
        <v>536</v>
      </c>
      <c r="T1377" s="10" t="s">
        <v>536</v>
      </c>
      <c r="U1377" s="10" t="s">
        <v>2580</v>
      </c>
      <c r="V1377" s="10">
        <v>2710193200</v>
      </c>
      <c r="W1377" s="10" t="s">
        <v>604</v>
      </c>
      <c r="X1377" s="10" t="s">
        <v>5347</v>
      </c>
      <c r="Y1377" s="10" t="s">
        <v>87</v>
      </c>
      <c r="Z1377" s="10" t="s">
        <v>88</v>
      </c>
      <c r="AA1377" s="10" t="s">
        <v>5348</v>
      </c>
    </row>
    <row r="1378" spans="1:28" s="14" customFormat="1" ht="13" x14ac:dyDescent="0.35">
      <c r="A1378" s="10">
        <v>41086907</v>
      </c>
      <c r="B1378" s="10">
        <v>907</v>
      </c>
      <c r="C1378" s="11" t="s">
        <v>5352</v>
      </c>
      <c r="D1378" s="11"/>
      <c r="E1378" s="11"/>
      <c r="F1378" s="11" t="s">
        <v>46</v>
      </c>
      <c r="G1378" s="10" t="s">
        <v>2583</v>
      </c>
      <c r="H1378" s="41" t="s">
        <v>364</v>
      </c>
      <c r="I1378" s="41"/>
      <c r="J1378" s="10"/>
      <c r="K1378" s="10" t="s">
        <v>66</v>
      </c>
      <c r="L1378" s="10" t="s">
        <v>52</v>
      </c>
      <c r="M1378" s="13">
        <v>43018</v>
      </c>
      <c r="N1378" s="10" t="s">
        <v>53</v>
      </c>
      <c r="O1378" s="134"/>
      <c r="P1378" s="15" t="s">
        <v>2577</v>
      </c>
      <c r="Q1378" s="11"/>
      <c r="R1378" s="10"/>
      <c r="S1378" s="10">
        <v>41099907</v>
      </c>
      <c r="T1378" s="10" t="s">
        <v>1222</v>
      </c>
      <c r="U1378" s="10" t="s">
        <v>2594</v>
      </c>
      <c r="V1378" s="10">
        <v>2710193200</v>
      </c>
      <c r="W1378" s="10" t="s">
        <v>604</v>
      </c>
      <c r="X1378" s="10" t="s">
        <v>5353</v>
      </c>
      <c r="Y1378" s="10" t="s">
        <v>2353</v>
      </c>
      <c r="Z1378" s="10" t="s">
        <v>88</v>
      </c>
      <c r="AA1378" s="10" t="s">
        <v>1225</v>
      </c>
    </row>
    <row r="1379" spans="1:28" s="14" customFormat="1" ht="13" x14ac:dyDescent="0.35">
      <c r="A1379" s="10">
        <v>41086855</v>
      </c>
      <c r="B1379" s="10">
        <v>855</v>
      </c>
      <c r="C1379" s="11" t="s">
        <v>5354</v>
      </c>
      <c r="D1379" s="11"/>
      <c r="E1379" s="11"/>
      <c r="F1379" s="11" t="s">
        <v>46</v>
      </c>
      <c r="G1379" s="10" t="s">
        <v>163</v>
      </c>
      <c r="H1379" s="41" t="s">
        <v>164</v>
      </c>
      <c r="I1379" s="41"/>
      <c r="J1379" s="10"/>
      <c r="K1379" s="10" t="s">
        <v>66</v>
      </c>
      <c r="L1379" s="10" t="s">
        <v>52</v>
      </c>
      <c r="M1379" s="13">
        <v>43018</v>
      </c>
      <c r="N1379" s="10" t="s">
        <v>53</v>
      </c>
      <c r="O1379" s="134"/>
      <c r="P1379" s="15" t="s">
        <v>2577</v>
      </c>
      <c r="Q1379" s="11"/>
      <c r="R1379" s="10"/>
      <c r="S1379" s="10">
        <v>41099855</v>
      </c>
      <c r="T1379" s="10" t="s">
        <v>1229</v>
      </c>
      <c r="U1379" s="10" t="s">
        <v>2594</v>
      </c>
      <c r="V1379" s="10">
        <v>2710193200</v>
      </c>
      <c r="W1379" s="10" t="s">
        <v>604</v>
      </c>
      <c r="X1379" s="10" t="s">
        <v>5353</v>
      </c>
      <c r="Y1379" s="10" t="s">
        <v>1414</v>
      </c>
      <c r="Z1379" s="10" t="s">
        <v>88</v>
      </c>
      <c r="AA1379" s="10" t="s">
        <v>1230</v>
      </c>
    </row>
    <row r="1380" spans="1:28" s="14" customFormat="1" ht="13" x14ac:dyDescent="0.35">
      <c r="A1380" s="10">
        <v>41086801</v>
      </c>
      <c r="B1380" s="10">
        <v>801</v>
      </c>
      <c r="C1380" s="11" t="s">
        <v>5355</v>
      </c>
      <c r="D1380" s="11"/>
      <c r="E1380" s="11"/>
      <c r="F1380" s="11" t="s">
        <v>46</v>
      </c>
      <c r="G1380" s="10" t="s">
        <v>79</v>
      </c>
      <c r="H1380" s="41" t="s">
        <v>79</v>
      </c>
      <c r="I1380" s="41"/>
      <c r="J1380" s="10"/>
      <c r="K1380" s="10" t="s">
        <v>66</v>
      </c>
      <c r="L1380" s="10" t="s">
        <v>52</v>
      </c>
      <c r="M1380" s="13">
        <v>43018</v>
      </c>
      <c r="N1380" s="10" t="s">
        <v>53</v>
      </c>
      <c r="O1380" s="134"/>
      <c r="P1380" s="15" t="s">
        <v>2577</v>
      </c>
      <c r="Q1380" s="11"/>
      <c r="R1380" s="10"/>
      <c r="S1380" s="10">
        <v>41099801</v>
      </c>
      <c r="T1380" s="10" t="s">
        <v>5356</v>
      </c>
      <c r="U1380" s="10" t="s">
        <v>2594</v>
      </c>
      <c r="V1380" s="10">
        <v>2710193200</v>
      </c>
      <c r="W1380" s="10" t="s">
        <v>44</v>
      </c>
      <c r="X1380" s="10" t="s">
        <v>5353</v>
      </c>
      <c r="Y1380" s="10" t="s">
        <v>391</v>
      </c>
      <c r="Z1380" s="10" t="s">
        <v>392</v>
      </c>
      <c r="AA1380" s="10" t="s">
        <v>5357</v>
      </c>
    </row>
    <row r="1381" spans="1:28" s="14" customFormat="1" ht="13" x14ac:dyDescent="0.35">
      <c r="A1381" s="10">
        <v>41099801</v>
      </c>
      <c r="B1381" s="10">
        <v>801</v>
      </c>
      <c r="C1381" s="11" t="s">
        <v>5356</v>
      </c>
      <c r="D1381" s="11"/>
      <c r="E1381" s="11"/>
      <c r="F1381" s="11" t="s">
        <v>46</v>
      </c>
      <c r="G1381" s="10" t="s">
        <v>79</v>
      </c>
      <c r="H1381" s="41" t="s">
        <v>79</v>
      </c>
      <c r="I1381" s="41"/>
      <c r="J1381" s="10"/>
      <c r="K1381" s="10" t="s">
        <v>66</v>
      </c>
      <c r="L1381" s="10" t="s">
        <v>67</v>
      </c>
      <c r="M1381" s="13">
        <v>43669</v>
      </c>
      <c r="N1381" s="10" t="s">
        <v>53</v>
      </c>
      <c r="O1381" s="134"/>
      <c r="P1381" s="15" t="s">
        <v>2577</v>
      </c>
      <c r="Q1381" s="11"/>
      <c r="R1381" s="10"/>
      <c r="S1381" s="10" t="s">
        <v>536</v>
      </c>
      <c r="T1381" s="10" t="s">
        <v>536</v>
      </c>
      <c r="U1381" s="10" t="s">
        <v>2580</v>
      </c>
      <c r="V1381" s="10">
        <v>2710193200</v>
      </c>
      <c r="W1381" s="10" t="s">
        <v>44</v>
      </c>
      <c r="X1381" s="10" t="s">
        <v>5358</v>
      </c>
      <c r="Y1381" s="10" t="s">
        <v>391</v>
      </c>
      <c r="Z1381" s="10" t="s">
        <v>392</v>
      </c>
      <c r="AA1381" s="10" t="s">
        <v>5359</v>
      </c>
    </row>
    <row r="1382" spans="1:28" s="14" customFormat="1" ht="13" x14ac:dyDescent="0.35">
      <c r="A1382" s="10">
        <v>41086967</v>
      </c>
      <c r="B1382" s="10">
        <v>967</v>
      </c>
      <c r="C1382" s="11" t="s">
        <v>5360</v>
      </c>
      <c r="D1382" s="11"/>
      <c r="E1382" s="11"/>
      <c r="F1382" s="11" t="s">
        <v>46</v>
      </c>
      <c r="G1382" s="10" t="s">
        <v>151</v>
      </c>
      <c r="H1382" s="41" t="s">
        <v>86</v>
      </c>
      <c r="I1382" s="41"/>
      <c r="J1382" s="10"/>
      <c r="K1382" s="10" t="s">
        <v>66</v>
      </c>
      <c r="L1382" s="10" t="s">
        <v>52</v>
      </c>
      <c r="M1382" s="13">
        <v>43018</v>
      </c>
      <c r="N1382" s="10" t="s">
        <v>53</v>
      </c>
      <c r="O1382" s="134"/>
      <c r="P1382" s="15" t="s">
        <v>2577</v>
      </c>
      <c r="Q1382" s="11"/>
      <c r="R1382" s="10"/>
      <c r="S1382" s="10">
        <v>41099967</v>
      </c>
      <c r="T1382" s="10" t="s">
        <v>1231</v>
      </c>
      <c r="U1382" s="10" t="s">
        <v>2594</v>
      </c>
      <c r="V1382" s="10">
        <v>2710193200</v>
      </c>
      <c r="W1382" s="10" t="s">
        <v>604</v>
      </c>
      <c r="X1382" s="10" t="s">
        <v>5353</v>
      </c>
      <c r="Y1382" s="10" t="s">
        <v>87</v>
      </c>
      <c r="Z1382" s="10" t="s">
        <v>88</v>
      </c>
      <c r="AA1382" s="10" t="s">
        <v>1232</v>
      </c>
    </row>
    <row r="1383" spans="1:28" s="14" customFormat="1" ht="13" x14ac:dyDescent="0.35">
      <c r="A1383" s="10">
        <v>41086809</v>
      </c>
      <c r="B1383" s="10">
        <v>809</v>
      </c>
      <c r="C1383" s="11" t="s">
        <v>5361</v>
      </c>
      <c r="D1383" s="11"/>
      <c r="E1383" s="11"/>
      <c r="F1383" s="11" t="s">
        <v>46</v>
      </c>
      <c r="G1383" s="10" t="s">
        <v>47</v>
      </c>
      <c r="H1383" s="41" t="s">
        <v>48</v>
      </c>
      <c r="I1383" s="41"/>
      <c r="J1383" s="10"/>
      <c r="K1383" s="10" t="s">
        <v>66</v>
      </c>
      <c r="L1383" s="10" t="s">
        <v>52</v>
      </c>
      <c r="M1383" s="13">
        <v>43018</v>
      </c>
      <c r="N1383" s="10" t="s">
        <v>53</v>
      </c>
      <c r="O1383" s="134"/>
      <c r="P1383" s="15" t="s">
        <v>2577</v>
      </c>
      <c r="Q1383" s="11"/>
      <c r="R1383" s="10"/>
      <c r="S1383" s="10">
        <v>41099809</v>
      </c>
      <c r="T1383" s="10" t="s">
        <v>1233</v>
      </c>
      <c r="U1383" s="10" t="s">
        <v>2594</v>
      </c>
      <c r="V1383" s="10">
        <v>2710193200</v>
      </c>
      <c r="W1383" s="10" t="s">
        <v>604</v>
      </c>
      <c r="X1383" s="10" t="s">
        <v>5353</v>
      </c>
      <c r="Y1383" s="10" t="s">
        <v>2596</v>
      </c>
      <c r="Z1383" s="10" t="s">
        <v>88</v>
      </c>
      <c r="AA1383" s="10" t="s">
        <v>1234</v>
      </c>
    </row>
    <row r="1384" spans="1:28" s="14" customFormat="1" ht="13" x14ac:dyDescent="0.35">
      <c r="A1384" s="10">
        <v>44517845</v>
      </c>
      <c r="B1384" s="10">
        <v>845</v>
      </c>
      <c r="C1384" s="11" t="s">
        <v>5362</v>
      </c>
      <c r="D1384" s="10" t="s">
        <v>44</v>
      </c>
      <c r="E1384" s="11" t="s">
        <v>45</v>
      </c>
      <c r="F1384" s="11" t="s">
        <v>46</v>
      </c>
      <c r="G1384" s="59" t="s">
        <v>3028</v>
      </c>
      <c r="H1384" s="41" t="s">
        <v>5363</v>
      </c>
      <c r="I1384" s="41" t="s">
        <v>49</v>
      </c>
      <c r="J1384" s="10" t="s">
        <v>238</v>
      </c>
      <c r="K1384" s="59" t="s">
        <v>51</v>
      </c>
      <c r="L1384" s="59" t="s">
        <v>52</v>
      </c>
      <c r="M1384" s="95">
        <v>43733</v>
      </c>
      <c r="N1384" s="59" t="s">
        <v>53</v>
      </c>
      <c r="O1384" s="135"/>
      <c r="P1384" s="15" t="s">
        <v>2577</v>
      </c>
      <c r="Q1384" s="10" t="s">
        <v>132</v>
      </c>
      <c r="R1384" s="10" t="s">
        <v>132</v>
      </c>
      <c r="S1384" s="59">
        <v>41567909</v>
      </c>
      <c r="T1384" s="59" t="s">
        <v>256</v>
      </c>
      <c r="U1384" s="10" t="s">
        <v>329</v>
      </c>
      <c r="V1384" s="10">
        <v>2710193200</v>
      </c>
      <c r="W1384" s="10" t="s">
        <v>56</v>
      </c>
      <c r="X1384" s="10" t="s">
        <v>5364</v>
      </c>
      <c r="Y1384" s="10" t="s">
        <v>5365</v>
      </c>
      <c r="Z1384" s="10" t="s">
        <v>5366</v>
      </c>
      <c r="AA1384" s="10" t="s">
        <v>5367</v>
      </c>
      <c r="AB1384" s="14" t="s">
        <v>238</v>
      </c>
    </row>
    <row r="1385" spans="1:28" s="14" customFormat="1" ht="13" x14ac:dyDescent="0.35">
      <c r="A1385" s="10">
        <v>44511903</v>
      </c>
      <c r="B1385" s="10">
        <v>903</v>
      </c>
      <c r="C1385" s="11" t="s">
        <v>5368</v>
      </c>
      <c r="D1385" s="11"/>
      <c r="E1385" s="11"/>
      <c r="F1385" s="11" t="s">
        <v>46</v>
      </c>
      <c r="G1385" s="10" t="s">
        <v>3046</v>
      </c>
      <c r="H1385" s="41" t="s">
        <v>140</v>
      </c>
      <c r="I1385" s="41"/>
      <c r="J1385" s="10"/>
      <c r="K1385" s="10" t="s">
        <v>51</v>
      </c>
      <c r="L1385" s="10" t="s">
        <v>52</v>
      </c>
      <c r="M1385" s="13" t="s">
        <v>3016</v>
      </c>
      <c r="N1385" s="10" t="s">
        <v>53</v>
      </c>
      <c r="O1385" s="134"/>
      <c r="P1385" s="15" t="s">
        <v>2577</v>
      </c>
      <c r="Q1385" s="11"/>
      <c r="R1385" s="10"/>
      <c r="S1385" s="10" t="s">
        <v>536</v>
      </c>
      <c r="T1385" s="10" t="s">
        <v>536</v>
      </c>
      <c r="U1385" s="10" t="s">
        <v>2580</v>
      </c>
      <c r="V1385" s="10">
        <v>2710193200</v>
      </c>
      <c r="W1385" s="10" t="s">
        <v>2582</v>
      </c>
      <c r="X1385" s="10" t="s">
        <v>5369</v>
      </c>
      <c r="Y1385" s="10" t="s">
        <v>5365</v>
      </c>
      <c r="Z1385" s="10" t="s">
        <v>5366</v>
      </c>
      <c r="AA1385" s="10" t="s">
        <v>5370</v>
      </c>
    </row>
    <row r="1386" spans="1:28" s="14" customFormat="1" ht="13" x14ac:dyDescent="0.35">
      <c r="A1386" s="10">
        <v>44512909</v>
      </c>
      <c r="B1386" s="10">
        <v>909</v>
      </c>
      <c r="C1386" s="11" t="s">
        <v>5371</v>
      </c>
      <c r="D1386" s="11"/>
      <c r="E1386" s="11"/>
      <c r="F1386" s="11" t="s">
        <v>46</v>
      </c>
      <c r="G1386" s="10" t="s">
        <v>735</v>
      </c>
      <c r="H1386" s="41" t="s">
        <v>63</v>
      </c>
      <c r="I1386" s="41"/>
      <c r="J1386" s="10"/>
      <c r="K1386" s="10" t="s">
        <v>51</v>
      </c>
      <c r="L1386" s="10" t="s">
        <v>52</v>
      </c>
      <c r="M1386" s="13">
        <v>42153</v>
      </c>
      <c r="N1386" s="10" t="s">
        <v>53</v>
      </c>
      <c r="O1386" s="134"/>
      <c r="P1386" s="15" t="s">
        <v>2577</v>
      </c>
      <c r="Q1386" s="11"/>
      <c r="R1386" s="10"/>
      <c r="S1386" s="10">
        <v>44517845</v>
      </c>
      <c r="T1386" s="10" t="s">
        <v>5362</v>
      </c>
      <c r="U1386" s="10" t="s">
        <v>2594</v>
      </c>
      <c r="V1386" s="10">
        <v>2710193200</v>
      </c>
      <c r="W1386" s="10" t="s">
        <v>2582</v>
      </c>
      <c r="X1386" s="10" t="s">
        <v>5372</v>
      </c>
      <c r="Y1386" s="10" t="s">
        <v>5365</v>
      </c>
      <c r="Z1386" s="10" t="s">
        <v>5366</v>
      </c>
      <c r="AA1386" s="10" t="s">
        <v>5373</v>
      </c>
    </row>
    <row r="1387" spans="1:28" s="14" customFormat="1" ht="13" x14ac:dyDescent="0.35">
      <c r="A1387" s="10">
        <v>46118909</v>
      </c>
      <c r="B1387" s="10">
        <v>909</v>
      </c>
      <c r="C1387" s="11" t="s">
        <v>5374</v>
      </c>
      <c r="D1387" s="10" t="s">
        <v>44</v>
      </c>
      <c r="E1387" s="11" t="s">
        <v>45</v>
      </c>
      <c r="F1387" s="11" t="s">
        <v>46</v>
      </c>
      <c r="G1387" s="10" t="s">
        <v>1248</v>
      </c>
      <c r="H1387" s="41" t="s">
        <v>545</v>
      </c>
      <c r="I1387" s="41" t="s">
        <v>49</v>
      </c>
      <c r="J1387" s="10" t="s">
        <v>272</v>
      </c>
      <c r="K1387" s="10" t="s">
        <v>51</v>
      </c>
      <c r="L1387" s="10" t="s">
        <v>52</v>
      </c>
      <c r="M1387" s="13">
        <v>42401</v>
      </c>
      <c r="N1387" s="10" t="s">
        <v>53</v>
      </c>
      <c r="O1387" s="134"/>
      <c r="P1387" s="15" t="s">
        <v>2577</v>
      </c>
      <c r="Q1387" s="10" t="s">
        <v>132</v>
      </c>
      <c r="R1387" s="10" t="s">
        <v>5375</v>
      </c>
      <c r="S1387" s="10" t="s">
        <v>44</v>
      </c>
      <c r="T1387" s="11" t="s">
        <v>44</v>
      </c>
      <c r="U1387" s="10" t="s">
        <v>55</v>
      </c>
      <c r="V1387" s="10">
        <v>2710199900</v>
      </c>
      <c r="W1387" s="10" t="s">
        <v>2582</v>
      </c>
      <c r="X1387" s="10" t="s">
        <v>5376</v>
      </c>
      <c r="Y1387" s="10" t="s">
        <v>5377</v>
      </c>
      <c r="Z1387" s="10" t="s">
        <v>5378</v>
      </c>
      <c r="AA1387" s="10" t="s">
        <v>5379</v>
      </c>
      <c r="AB1387" s="14" t="s">
        <v>272</v>
      </c>
    </row>
    <row r="1388" spans="1:28" s="14" customFormat="1" ht="13" x14ac:dyDescent="0.35">
      <c r="A1388" s="10">
        <v>40136845</v>
      </c>
      <c r="B1388" s="10">
        <v>845</v>
      </c>
      <c r="C1388" s="11" t="s">
        <v>5380</v>
      </c>
      <c r="D1388" s="11"/>
      <c r="E1388" s="11"/>
      <c r="F1388" s="11" t="s">
        <v>46</v>
      </c>
      <c r="G1388" s="10" t="s">
        <v>5381</v>
      </c>
      <c r="H1388" s="41" t="s">
        <v>140</v>
      </c>
      <c r="I1388" s="41"/>
      <c r="J1388" s="10"/>
      <c r="K1388" s="10" t="s">
        <v>51</v>
      </c>
      <c r="L1388" s="10" t="s">
        <v>52</v>
      </c>
      <c r="M1388" s="13">
        <v>44070</v>
      </c>
      <c r="N1388" s="10" t="s">
        <v>53</v>
      </c>
      <c r="O1388" s="134"/>
      <c r="P1388" s="15" t="s">
        <v>2577</v>
      </c>
      <c r="Q1388" s="11"/>
      <c r="R1388" s="10"/>
      <c r="S1388" s="10">
        <v>46126845</v>
      </c>
      <c r="T1388" s="10" t="s">
        <v>1239</v>
      </c>
      <c r="U1388" s="10" t="s">
        <v>2594</v>
      </c>
      <c r="V1388" s="10">
        <v>2710199200</v>
      </c>
      <c r="W1388" s="10" t="s">
        <v>2582</v>
      </c>
      <c r="X1388" s="10" t="s">
        <v>5382</v>
      </c>
      <c r="Y1388" s="10" t="s">
        <v>5377</v>
      </c>
      <c r="Z1388" s="10" t="s">
        <v>5378</v>
      </c>
      <c r="AA1388" s="10" t="s">
        <v>5383</v>
      </c>
      <c r="AB1388" s="14" t="s">
        <v>272</v>
      </c>
    </row>
    <row r="1389" spans="1:28" s="14" customFormat="1" ht="13" x14ac:dyDescent="0.35">
      <c r="A1389" s="10">
        <v>46114909</v>
      </c>
      <c r="B1389" s="10">
        <v>909</v>
      </c>
      <c r="C1389" s="11" t="s">
        <v>5384</v>
      </c>
      <c r="D1389" s="11"/>
      <c r="E1389" s="11"/>
      <c r="F1389" s="11" t="s">
        <v>46</v>
      </c>
      <c r="G1389" s="10" t="s">
        <v>1248</v>
      </c>
      <c r="H1389" s="41" t="s">
        <v>63</v>
      </c>
      <c r="I1389" s="41"/>
      <c r="J1389" s="10"/>
      <c r="K1389" s="10" t="s">
        <v>51</v>
      </c>
      <c r="L1389" s="10" t="s">
        <v>52</v>
      </c>
      <c r="M1389" s="13">
        <v>42401</v>
      </c>
      <c r="N1389" s="10" t="s">
        <v>53</v>
      </c>
      <c r="O1389" s="134"/>
      <c r="P1389" s="15" t="s">
        <v>2577</v>
      </c>
      <c r="Q1389" s="11"/>
      <c r="R1389" s="10"/>
      <c r="S1389" s="10">
        <v>46126845</v>
      </c>
      <c r="T1389" s="10" t="s">
        <v>1239</v>
      </c>
      <c r="U1389" s="10" t="s">
        <v>2594</v>
      </c>
      <c r="V1389" s="10">
        <v>2710199200</v>
      </c>
      <c r="W1389" s="10" t="s">
        <v>2582</v>
      </c>
      <c r="X1389" s="10" t="s">
        <v>5382</v>
      </c>
      <c r="Y1389" s="10" t="s">
        <v>5377</v>
      </c>
      <c r="Z1389" s="10" t="s">
        <v>5378</v>
      </c>
      <c r="AA1389" s="10" t="s">
        <v>5383</v>
      </c>
      <c r="AB1389" s="14" t="s">
        <v>272</v>
      </c>
    </row>
    <row r="1390" spans="1:28" s="14" customFormat="1" ht="13" x14ac:dyDescent="0.35">
      <c r="A1390" s="10">
        <v>46119909</v>
      </c>
      <c r="B1390" s="10">
        <v>909</v>
      </c>
      <c r="C1390" s="11" t="s">
        <v>5385</v>
      </c>
      <c r="D1390" s="11"/>
      <c r="E1390" s="11"/>
      <c r="F1390" s="11" t="s">
        <v>46</v>
      </c>
      <c r="G1390" s="10" t="s">
        <v>1248</v>
      </c>
      <c r="H1390" s="41" t="s">
        <v>63</v>
      </c>
      <c r="I1390" s="41"/>
      <c r="J1390" s="10"/>
      <c r="K1390" s="10" t="s">
        <v>51</v>
      </c>
      <c r="L1390" s="10" t="s">
        <v>52</v>
      </c>
      <c r="M1390" s="13">
        <v>42401</v>
      </c>
      <c r="N1390" s="10" t="s">
        <v>53</v>
      </c>
      <c r="O1390" s="134"/>
      <c r="P1390" s="15" t="s">
        <v>2577</v>
      </c>
      <c r="Q1390" s="11"/>
      <c r="R1390" s="10"/>
      <c r="S1390" s="10">
        <v>46119845</v>
      </c>
      <c r="T1390" s="10" t="s">
        <v>1243</v>
      </c>
      <c r="U1390" s="10" t="s">
        <v>2594</v>
      </c>
      <c r="V1390" s="10">
        <v>3819000000</v>
      </c>
      <c r="W1390" s="10" t="s">
        <v>2582</v>
      </c>
      <c r="X1390" s="10" t="s">
        <v>5386</v>
      </c>
      <c r="Y1390" s="10" t="s">
        <v>5377</v>
      </c>
      <c r="Z1390" s="10" t="s">
        <v>5378</v>
      </c>
      <c r="AA1390" s="10" t="s">
        <v>5387</v>
      </c>
      <c r="AB1390" s="14" t="s">
        <v>272</v>
      </c>
    </row>
    <row r="1391" spans="1:28" s="14" customFormat="1" ht="13" x14ac:dyDescent="0.35">
      <c r="A1391" s="10">
        <v>46110857</v>
      </c>
      <c r="B1391" s="10">
        <v>857</v>
      </c>
      <c r="C1391" s="11" t="s">
        <v>5388</v>
      </c>
      <c r="D1391" s="11"/>
      <c r="E1391" s="11"/>
      <c r="F1391" s="11" t="s">
        <v>46</v>
      </c>
      <c r="G1391" s="10" t="s">
        <v>5389</v>
      </c>
      <c r="H1391" s="41" t="s">
        <v>140</v>
      </c>
      <c r="I1391" s="41"/>
      <c r="J1391" s="10"/>
      <c r="K1391" s="10" t="s">
        <v>51</v>
      </c>
      <c r="L1391" s="10" t="s">
        <v>52</v>
      </c>
      <c r="M1391" s="13" t="s">
        <v>604</v>
      </c>
      <c r="N1391" s="10" t="s">
        <v>53</v>
      </c>
      <c r="O1391" s="134"/>
      <c r="P1391" s="15" t="s">
        <v>2577</v>
      </c>
      <c r="Q1391" s="11"/>
      <c r="R1391" s="10"/>
      <c r="S1391" s="10" t="s">
        <v>536</v>
      </c>
      <c r="T1391" s="10" t="s">
        <v>536</v>
      </c>
      <c r="U1391" s="10" t="s">
        <v>2580</v>
      </c>
      <c r="V1391" s="10">
        <v>2710193200</v>
      </c>
      <c r="W1391" s="10" t="s">
        <v>2582</v>
      </c>
      <c r="X1391" s="10" t="s">
        <v>5390</v>
      </c>
      <c r="Y1391" s="10" t="s">
        <v>5391</v>
      </c>
      <c r="Z1391" s="10" t="s">
        <v>5378</v>
      </c>
      <c r="AA1391" s="10" t="s">
        <v>5392</v>
      </c>
      <c r="AB1391" s="14" t="s">
        <v>272</v>
      </c>
    </row>
    <row r="1392" spans="1:28" s="14" customFormat="1" ht="13" x14ac:dyDescent="0.35">
      <c r="A1392" s="10">
        <v>46110909</v>
      </c>
      <c r="B1392" s="10">
        <v>909</v>
      </c>
      <c r="C1392" s="11" t="s">
        <v>5393</v>
      </c>
      <c r="D1392" s="11"/>
      <c r="E1392" s="11"/>
      <c r="F1392" s="11" t="s">
        <v>46</v>
      </c>
      <c r="G1392" s="10" t="s">
        <v>1248</v>
      </c>
      <c r="H1392" s="41" t="s">
        <v>63</v>
      </c>
      <c r="I1392" s="41"/>
      <c r="J1392" s="10"/>
      <c r="K1392" s="10" t="s">
        <v>51</v>
      </c>
      <c r="L1392" s="10" t="s">
        <v>52</v>
      </c>
      <c r="M1392" s="13" t="s">
        <v>604</v>
      </c>
      <c r="N1392" s="10" t="s">
        <v>53</v>
      </c>
      <c r="O1392" s="134"/>
      <c r="P1392" s="15" t="s">
        <v>2577</v>
      </c>
      <c r="Q1392" s="11"/>
      <c r="R1392" s="10"/>
      <c r="S1392" s="10" t="s">
        <v>536</v>
      </c>
      <c r="T1392" s="10" t="s">
        <v>536</v>
      </c>
      <c r="U1392" s="10" t="s">
        <v>2580</v>
      </c>
      <c r="V1392" s="10">
        <v>2710193200</v>
      </c>
      <c r="W1392" s="10" t="s">
        <v>2582</v>
      </c>
      <c r="X1392" s="10" t="s">
        <v>5390</v>
      </c>
      <c r="Y1392" s="10" t="s">
        <v>5377</v>
      </c>
      <c r="Z1392" s="10" t="s">
        <v>5378</v>
      </c>
      <c r="AA1392" s="10" t="s">
        <v>5394</v>
      </c>
      <c r="AB1392" s="14" t="s">
        <v>272</v>
      </c>
    </row>
    <row r="1393" spans="1:28" s="14" customFormat="1" ht="13" x14ac:dyDescent="0.35">
      <c r="A1393" s="10">
        <v>46112857</v>
      </c>
      <c r="B1393" s="10">
        <v>857</v>
      </c>
      <c r="C1393" s="11" t="s">
        <v>5395</v>
      </c>
      <c r="D1393" s="11"/>
      <c r="E1393" s="11"/>
      <c r="F1393" s="11" t="s">
        <v>46</v>
      </c>
      <c r="G1393" s="10" t="s">
        <v>5389</v>
      </c>
      <c r="H1393" s="41" t="s">
        <v>140</v>
      </c>
      <c r="I1393" s="41"/>
      <c r="J1393" s="10"/>
      <c r="K1393" s="10" t="s">
        <v>51</v>
      </c>
      <c r="L1393" s="10" t="s">
        <v>52</v>
      </c>
      <c r="M1393" s="13" t="s">
        <v>604</v>
      </c>
      <c r="N1393" s="10" t="s">
        <v>53</v>
      </c>
      <c r="O1393" s="134"/>
      <c r="P1393" s="15" t="s">
        <v>2577</v>
      </c>
      <c r="Q1393" s="11"/>
      <c r="R1393" s="10"/>
      <c r="S1393" s="10" t="s">
        <v>536</v>
      </c>
      <c r="T1393" s="10" t="s">
        <v>536</v>
      </c>
      <c r="U1393" s="10" t="s">
        <v>2580</v>
      </c>
      <c r="V1393" s="10">
        <v>2710193200</v>
      </c>
      <c r="W1393" s="10" t="s">
        <v>2582</v>
      </c>
      <c r="X1393" s="10" t="s">
        <v>5396</v>
      </c>
      <c r="Y1393" s="10" t="s">
        <v>5391</v>
      </c>
      <c r="Z1393" s="10" t="s">
        <v>5378</v>
      </c>
      <c r="AA1393" s="10" t="s">
        <v>5397</v>
      </c>
      <c r="AB1393" s="14" t="s">
        <v>272</v>
      </c>
    </row>
    <row r="1394" spans="1:28" s="14" customFormat="1" ht="13" x14ac:dyDescent="0.35">
      <c r="A1394" s="10">
        <v>46112909</v>
      </c>
      <c r="B1394" s="10">
        <v>909</v>
      </c>
      <c r="C1394" s="11" t="s">
        <v>5398</v>
      </c>
      <c r="D1394" s="11"/>
      <c r="E1394" s="11"/>
      <c r="F1394" s="11" t="s">
        <v>46</v>
      </c>
      <c r="G1394" s="10" t="s">
        <v>1248</v>
      </c>
      <c r="H1394" s="41" t="s">
        <v>63</v>
      </c>
      <c r="I1394" s="41"/>
      <c r="J1394" s="10"/>
      <c r="K1394" s="10" t="s">
        <v>51</v>
      </c>
      <c r="L1394" s="10" t="s">
        <v>52</v>
      </c>
      <c r="M1394" s="13" t="s">
        <v>604</v>
      </c>
      <c r="N1394" s="10" t="s">
        <v>53</v>
      </c>
      <c r="O1394" s="134"/>
      <c r="P1394" s="15" t="s">
        <v>2577</v>
      </c>
      <c r="Q1394" s="11"/>
      <c r="R1394" s="10"/>
      <c r="S1394" s="10" t="s">
        <v>536</v>
      </c>
      <c r="T1394" s="10" t="s">
        <v>536</v>
      </c>
      <c r="U1394" s="10" t="s">
        <v>2580</v>
      </c>
      <c r="V1394" s="10">
        <v>2710193200</v>
      </c>
      <c r="W1394" s="10" t="s">
        <v>2582</v>
      </c>
      <c r="X1394" s="10" t="s">
        <v>5396</v>
      </c>
      <c r="Y1394" s="10" t="s">
        <v>5377</v>
      </c>
      <c r="Z1394" s="10" t="s">
        <v>5378</v>
      </c>
      <c r="AA1394" s="10" t="s">
        <v>5399</v>
      </c>
      <c r="AB1394" s="14" t="s">
        <v>272</v>
      </c>
    </row>
    <row r="1395" spans="1:28" s="14" customFormat="1" ht="13" x14ac:dyDescent="0.35">
      <c r="A1395" s="10">
        <v>46113857</v>
      </c>
      <c r="B1395" s="10">
        <v>857</v>
      </c>
      <c r="C1395" s="11" t="s">
        <v>5400</v>
      </c>
      <c r="D1395" s="10" t="s">
        <v>44</v>
      </c>
      <c r="E1395" s="11" t="s">
        <v>45</v>
      </c>
      <c r="F1395" s="11" t="s">
        <v>46</v>
      </c>
      <c r="G1395" s="10" t="s">
        <v>5401</v>
      </c>
      <c r="H1395" s="41" t="s">
        <v>545</v>
      </c>
      <c r="I1395" s="41" t="s">
        <v>49</v>
      </c>
      <c r="J1395" s="10" t="s">
        <v>272</v>
      </c>
      <c r="K1395" s="10" t="s">
        <v>51</v>
      </c>
      <c r="L1395" s="10" t="s">
        <v>52</v>
      </c>
      <c r="M1395" s="13">
        <v>42471</v>
      </c>
      <c r="N1395" s="10" t="s">
        <v>53</v>
      </c>
      <c r="O1395" s="134"/>
      <c r="P1395" s="15" t="s">
        <v>2577</v>
      </c>
      <c r="Q1395" s="10" t="s">
        <v>132</v>
      </c>
      <c r="R1395" s="10" t="s">
        <v>132</v>
      </c>
      <c r="S1395" s="10" t="s">
        <v>44</v>
      </c>
      <c r="T1395" s="11" t="s">
        <v>44</v>
      </c>
      <c r="U1395" s="10" t="s">
        <v>55</v>
      </c>
      <c r="V1395" s="10">
        <v>2710193200</v>
      </c>
      <c r="W1395" s="10" t="s">
        <v>2582</v>
      </c>
      <c r="X1395" s="10" t="s">
        <v>5402</v>
      </c>
      <c r="Y1395" s="10" t="s">
        <v>5391</v>
      </c>
      <c r="Z1395" s="10" t="s">
        <v>5378</v>
      </c>
      <c r="AA1395" s="10" t="s">
        <v>5403</v>
      </c>
      <c r="AB1395" s="14" t="s">
        <v>272</v>
      </c>
    </row>
    <row r="1396" spans="1:28" s="14" customFormat="1" ht="13" x14ac:dyDescent="0.35">
      <c r="A1396" s="10">
        <v>46122857</v>
      </c>
      <c r="B1396" s="10">
        <v>857</v>
      </c>
      <c r="C1396" s="11" t="s">
        <v>5404</v>
      </c>
      <c r="D1396" s="11"/>
      <c r="E1396" s="11"/>
      <c r="F1396" s="11" t="s">
        <v>46</v>
      </c>
      <c r="G1396" s="10" t="s">
        <v>5389</v>
      </c>
      <c r="H1396" s="41" t="s">
        <v>140</v>
      </c>
      <c r="I1396" s="41"/>
      <c r="J1396" s="10"/>
      <c r="K1396" s="10" t="s">
        <v>51</v>
      </c>
      <c r="L1396" s="10" t="s">
        <v>52</v>
      </c>
      <c r="M1396" s="13" t="s">
        <v>604</v>
      </c>
      <c r="N1396" s="10" t="s">
        <v>53</v>
      </c>
      <c r="O1396" s="134"/>
      <c r="P1396" s="15" t="s">
        <v>2577</v>
      </c>
      <c r="Q1396" s="11"/>
      <c r="R1396" s="10"/>
      <c r="S1396" s="10" t="s">
        <v>536</v>
      </c>
      <c r="T1396" s="10" t="s">
        <v>536</v>
      </c>
      <c r="U1396" s="10" t="s">
        <v>2580</v>
      </c>
      <c r="V1396" s="10">
        <v>2710193200</v>
      </c>
      <c r="W1396" s="10" t="s">
        <v>2582</v>
      </c>
      <c r="X1396" s="10" t="s">
        <v>5405</v>
      </c>
      <c r="Y1396" s="10" t="s">
        <v>5391</v>
      </c>
      <c r="Z1396" s="10" t="s">
        <v>5378</v>
      </c>
      <c r="AA1396" s="10" t="s">
        <v>5406</v>
      </c>
      <c r="AB1396" s="14" t="s">
        <v>272</v>
      </c>
    </row>
    <row r="1397" spans="1:28" s="14" customFormat="1" ht="13" x14ac:dyDescent="0.35">
      <c r="A1397" s="10">
        <v>46122909</v>
      </c>
      <c r="B1397" s="10">
        <v>909</v>
      </c>
      <c r="C1397" s="11" t="s">
        <v>5407</v>
      </c>
      <c r="D1397" s="11"/>
      <c r="E1397" s="11"/>
      <c r="F1397" s="11" t="s">
        <v>46</v>
      </c>
      <c r="G1397" s="10" t="s">
        <v>1248</v>
      </c>
      <c r="H1397" s="41" t="s">
        <v>63</v>
      </c>
      <c r="I1397" s="41"/>
      <c r="J1397" s="10"/>
      <c r="K1397" s="10" t="s">
        <v>51</v>
      </c>
      <c r="L1397" s="10" t="s">
        <v>52</v>
      </c>
      <c r="M1397" s="13" t="s">
        <v>604</v>
      </c>
      <c r="N1397" s="10" t="s">
        <v>53</v>
      </c>
      <c r="O1397" s="134"/>
      <c r="P1397" s="15" t="s">
        <v>2577</v>
      </c>
      <c r="Q1397" s="11"/>
      <c r="R1397" s="10"/>
      <c r="S1397" s="10" t="s">
        <v>536</v>
      </c>
      <c r="T1397" s="10" t="s">
        <v>536</v>
      </c>
      <c r="U1397" s="10" t="s">
        <v>2580</v>
      </c>
      <c r="V1397" s="10">
        <v>2710193200</v>
      </c>
      <c r="W1397" s="10" t="s">
        <v>2582</v>
      </c>
      <c r="X1397" s="10" t="s">
        <v>5405</v>
      </c>
      <c r="Y1397" s="10" t="s">
        <v>5377</v>
      </c>
      <c r="Z1397" s="10" t="s">
        <v>5378</v>
      </c>
      <c r="AA1397" s="10" t="s">
        <v>5408</v>
      </c>
      <c r="AB1397" s="14" t="s">
        <v>272</v>
      </c>
    </row>
    <row r="1398" spans="1:28" s="14" customFormat="1" ht="13" x14ac:dyDescent="0.35">
      <c r="A1398" s="10">
        <v>46121909</v>
      </c>
      <c r="B1398" s="10">
        <v>909</v>
      </c>
      <c r="C1398" s="11" t="s">
        <v>5409</v>
      </c>
      <c r="D1398" s="11"/>
      <c r="E1398" s="11"/>
      <c r="F1398" s="11" t="s">
        <v>46</v>
      </c>
      <c r="G1398" s="10" t="s">
        <v>1248</v>
      </c>
      <c r="H1398" s="41" t="s">
        <v>63</v>
      </c>
      <c r="I1398" s="41"/>
      <c r="J1398" s="10"/>
      <c r="K1398" s="10" t="s">
        <v>51</v>
      </c>
      <c r="L1398" s="10" t="s">
        <v>52</v>
      </c>
      <c r="M1398" s="13">
        <v>42471</v>
      </c>
      <c r="N1398" s="10" t="s">
        <v>53</v>
      </c>
      <c r="O1398" s="134"/>
      <c r="P1398" s="15" t="s">
        <v>2577</v>
      </c>
      <c r="Q1398" s="11"/>
      <c r="R1398" s="10"/>
      <c r="S1398" s="10" t="s">
        <v>536</v>
      </c>
      <c r="T1398" s="10" t="s">
        <v>536</v>
      </c>
      <c r="U1398" s="10" t="s">
        <v>2580</v>
      </c>
      <c r="V1398" s="10">
        <v>2710193200</v>
      </c>
      <c r="W1398" s="10" t="s">
        <v>2582</v>
      </c>
      <c r="X1398" s="10" t="s">
        <v>5410</v>
      </c>
      <c r="Y1398" s="10" t="s">
        <v>5377</v>
      </c>
      <c r="Z1398" s="10" t="s">
        <v>5378</v>
      </c>
      <c r="AA1398" s="10" t="s">
        <v>5411</v>
      </c>
      <c r="AB1398" s="14" t="s">
        <v>272</v>
      </c>
    </row>
    <row r="1399" spans="1:28" s="14" customFormat="1" ht="13" x14ac:dyDescent="0.35">
      <c r="A1399" s="10">
        <v>46111905</v>
      </c>
      <c r="B1399" s="10">
        <v>905</v>
      </c>
      <c r="C1399" s="11" t="s">
        <v>5412</v>
      </c>
      <c r="D1399" s="10">
        <v>43607801</v>
      </c>
      <c r="E1399" s="11" t="s">
        <v>5413</v>
      </c>
      <c r="F1399" s="11" t="s">
        <v>46</v>
      </c>
      <c r="G1399" s="10" t="s">
        <v>62</v>
      </c>
      <c r="H1399" s="41" t="s">
        <v>63</v>
      </c>
      <c r="I1399" s="41" t="s">
        <v>49</v>
      </c>
      <c r="J1399" s="10" t="s">
        <v>5414</v>
      </c>
      <c r="K1399" s="10" t="s">
        <v>66</v>
      </c>
      <c r="L1399" s="10" t="s">
        <v>52</v>
      </c>
      <c r="M1399" s="13">
        <v>42396</v>
      </c>
      <c r="N1399" s="10" t="s">
        <v>53</v>
      </c>
      <c r="O1399" s="134"/>
      <c r="P1399" s="15" t="s">
        <v>2577</v>
      </c>
      <c r="Q1399" s="10"/>
      <c r="R1399" s="10" t="s">
        <v>54</v>
      </c>
      <c r="S1399" s="10">
        <v>46128905</v>
      </c>
      <c r="T1399" s="11" t="s">
        <v>1254</v>
      </c>
      <c r="U1399" s="10" t="s">
        <v>329</v>
      </c>
      <c r="V1399" s="10">
        <v>2710193200</v>
      </c>
      <c r="W1399" s="10" t="s">
        <v>70</v>
      </c>
      <c r="X1399" s="10" t="s">
        <v>2703</v>
      </c>
      <c r="Y1399" s="10" t="s">
        <v>2597</v>
      </c>
      <c r="Z1399" s="10" t="s">
        <v>1275</v>
      </c>
      <c r="AA1399" s="10"/>
      <c r="AB1399" s="14" t="s">
        <v>272</v>
      </c>
    </row>
    <row r="1400" spans="1:28" s="14" customFormat="1" ht="13" x14ac:dyDescent="0.35">
      <c r="A1400" s="10">
        <v>46116909</v>
      </c>
      <c r="B1400" s="10">
        <v>909</v>
      </c>
      <c r="C1400" s="11" t="s">
        <v>5415</v>
      </c>
      <c r="D1400" s="11"/>
      <c r="E1400" s="11"/>
      <c r="F1400" s="11" t="s">
        <v>46</v>
      </c>
      <c r="G1400" s="10" t="s">
        <v>1248</v>
      </c>
      <c r="H1400" s="41" t="s">
        <v>63</v>
      </c>
      <c r="I1400" s="41"/>
      <c r="J1400" s="10"/>
      <c r="K1400" s="10" t="s">
        <v>51</v>
      </c>
      <c r="L1400" s="10" t="s">
        <v>52</v>
      </c>
      <c r="M1400" s="13" t="s">
        <v>604</v>
      </c>
      <c r="N1400" s="10" t="s">
        <v>604</v>
      </c>
      <c r="O1400" s="134"/>
      <c r="P1400" s="15" t="s">
        <v>2577</v>
      </c>
      <c r="Q1400" s="11"/>
      <c r="R1400" s="10"/>
      <c r="S1400" s="10" t="s">
        <v>536</v>
      </c>
      <c r="T1400" s="10" t="s">
        <v>536</v>
      </c>
      <c r="U1400" s="10" t="s">
        <v>2580</v>
      </c>
      <c r="V1400" s="10">
        <v>3403190000</v>
      </c>
      <c r="W1400" s="10" t="s">
        <v>2582</v>
      </c>
      <c r="X1400" s="10" t="s">
        <v>5416</v>
      </c>
      <c r="Y1400" s="10" t="s">
        <v>5377</v>
      </c>
      <c r="Z1400" s="10" t="s">
        <v>5378</v>
      </c>
      <c r="AA1400" s="10" t="s">
        <v>5417</v>
      </c>
      <c r="AB1400" s="14" t="s">
        <v>272</v>
      </c>
    </row>
    <row r="1401" spans="1:28" s="14" customFormat="1" ht="13" x14ac:dyDescent="0.35">
      <c r="A1401" s="10">
        <v>46115909</v>
      </c>
      <c r="B1401" s="10">
        <v>909</v>
      </c>
      <c r="C1401" s="11" t="s">
        <v>5418</v>
      </c>
      <c r="D1401" s="11"/>
      <c r="E1401" s="11"/>
      <c r="F1401" s="11" t="s">
        <v>46</v>
      </c>
      <c r="G1401" s="10" t="s">
        <v>1248</v>
      </c>
      <c r="H1401" s="41" t="s">
        <v>63</v>
      </c>
      <c r="I1401" s="41"/>
      <c r="J1401" s="10"/>
      <c r="K1401" s="10" t="s">
        <v>51</v>
      </c>
      <c r="L1401" s="10" t="s">
        <v>52</v>
      </c>
      <c r="M1401" s="13">
        <v>42401</v>
      </c>
      <c r="N1401" s="10" t="s">
        <v>53</v>
      </c>
      <c r="O1401" s="134"/>
      <c r="P1401" s="15" t="s">
        <v>2577</v>
      </c>
      <c r="Q1401" s="11"/>
      <c r="R1401" s="10"/>
      <c r="S1401" s="10">
        <v>46126845</v>
      </c>
      <c r="T1401" s="10" t="s">
        <v>1239</v>
      </c>
      <c r="U1401" s="10" t="s">
        <v>2594</v>
      </c>
      <c r="V1401" s="10">
        <v>2710199900</v>
      </c>
      <c r="W1401" s="10" t="s">
        <v>2582</v>
      </c>
      <c r="X1401" s="10" t="s">
        <v>5419</v>
      </c>
      <c r="Y1401" s="10" t="s">
        <v>5377</v>
      </c>
      <c r="Z1401" s="10" t="s">
        <v>5378</v>
      </c>
      <c r="AA1401" s="10" t="s">
        <v>5420</v>
      </c>
      <c r="AB1401" s="14" t="s">
        <v>272</v>
      </c>
    </row>
    <row r="1402" spans="1:28" s="14" customFormat="1" ht="13" x14ac:dyDescent="0.35">
      <c r="A1402" s="10">
        <v>46124909</v>
      </c>
      <c r="B1402" s="10">
        <v>909</v>
      </c>
      <c r="C1402" s="11" t="s">
        <v>3548</v>
      </c>
      <c r="D1402" s="11"/>
      <c r="E1402" s="11"/>
      <c r="F1402" s="11" t="s">
        <v>46</v>
      </c>
      <c r="G1402" s="10" t="s">
        <v>735</v>
      </c>
      <c r="H1402" s="41" t="s">
        <v>63</v>
      </c>
      <c r="I1402" s="41"/>
      <c r="J1402" s="10"/>
      <c r="K1402" s="10" t="s">
        <v>51</v>
      </c>
      <c r="L1402" s="10" t="s">
        <v>52</v>
      </c>
      <c r="M1402" s="13">
        <v>43053</v>
      </c>
      <c r="N1402" s="10" t="s">
        <v>53</v>
      </c>
      <c r="O1402" s="134"/>
      <c r="P1402" s="15" t="s">
        <v>2577</v>
      </c>
      <c r="Q1402" s="11"/>
      <c r="R1402" s="10"/>
      <c r="S1402" s="10">
        <v>46127905</v>
      </c>
      <c r="T1402" s="10" t="s">
        <v>1260</v>
      </c>
      <c r="U1402" s="10" t="s">
        <v>2594</v>
      </c>
      <c r="V1402" s="10">
        <v>2710193200</v>
      </c>
      <c r="W1402" s="10" t="s">
        <v>2582</v>
      </c>
      <c r="X1402" s="10" t="s">
        <v>5421</v>
      </c>
      <c r="Y1402" s="10" t="s">
        <v>2703</v>
      </c>
      <c r="Z1402" s="10" t="s">
        <v>2597</v>
      </c>
      <c r="AA1402" s="10" t="s">
        <v>1262</v>
      </c>
      <c r="AB1402" s="14" t="s">
        <v>272</v>
      </c>
    </row>
    <row r="1403" spans="1:28" s="14" customFormat="1" ht="13" x14ac:dyDescent="0.35">
      <c r="A1403" s="10">
        <v>46124905</v>
      </c>
      <c r="B1403" s="10">
        <v>905</v>
      </c>
      <c r="C1403" s="11" t="s">
        <v>5422</v>
      </c>
      <c r="D1403" s="11"/>
      <c r="E1403" s="11"/>
      <c r="F1403" s="11" t="s">
        <v>46</v>
      </c>
      <c r="G1403" s="10" t="s">
        <v>62</v>
      </c>
      <c r="H1403" s="41" t="s">
        <v>63</v>
      </c>
      <c r="I1403" s="41"/>
      <c r="J1403" s="10"/>
      <c r="K1403" s="10" t="s">
        <v>66</v>
      </c>
      <c r="L1403" s="10" t="s">
        <v>52</v>
      </c>
      <c r="M1403" s="13" t="s">
        <v>604</v>
      </c>
      <c r="N1403" s="10" t="s">
        <v>53</v>
      </c>
      <c r="O1403" s="134"/>
      <c r="P1403" s="15" t="s">
        <v>2577</v>
      </c>
      <c r="Q1403" s="11"/>
      <c r="R1403" s="10"/>
      <c r="S1403" s="10" t="s">
        <v>536</v>
      </c>
      <c r="T1403" s="10" t="s">
        <v>536</v>
      </c>
      <c r="U1403" s="10" t="s">
        <v>2580</v>
      </c>
      <c r="V1403" s="10">
        <v>2710193200</v>
      </c>
      <c r="W1403" s="10" t="s">
        <v>604</v>
      </c>
      <c r="X1403" s="10" t="s">
        <v>5421</v>
      </c>
      <c r="Y1403" s="10" t="s">
        <v>2703</v>
      </c>
      <c r="Z1403" s="10" t="s">
        <v>5378</v>
      </c>
      <c r="AA1403" s="10" t="s">
        <v>5423</v>
      </c>
      <c r="AB1403" s="14" t="s">
        <v>272</v>
      </c>
    </row>
    <row r="1404" spans="1:28" s="14" customFormat="1" ht="13" x14ac:dyDescent="0.35">
      <c r="A1404" s="10">
        <v>46124801</v>
      </c>
      <c r="B1404" s="10">
        <v>801</v>
      </c>
      <c r="C1404" s="11" t="s">
        <v>5424</v>
      </c>
      <c r="D1404" s="11"/>
      <c r="E1404" s="11"/>
      <c r="F1404" s="11" t="s">
        <v>46</v>
      </c>
      <c r="G1404" s="10" t="s">
        <v>79</v>
      </c>
      <c r="H1404" s="41" t="s">
        <v>79</v>
      </c>
      <c r="I1404" s="41"/>
      <c r="J1404" s="10"/>
      <c r="K1404" s="10" t="s">
        <v>66</v>
      </c>
      <c r="L1404" s="10" t="s">
        <v>52</v>
      </c>
      <c r="M1404" s="13" t="s">
        <v>604</v>
      </c>
      <c r="N1404" s="10" t="s">
        <v>604</v>
      </c>
      <c r="O1404" s="134"/>
      <c r="P1404" s="15" t="s">
        <v>2577</v>
      </c>
      <c r="Q1404" s="11"/>
      <c r="R1404" s="10"/>
      <c r="S1404" s="10" t="s">
        <v>536</v>
      </c>
      <c r="T1404" s="10" t="s">
        <v>536</v>
      </c>
      <c r="U1404" s="10" t="s">
        <v>2580</v>
      </c>
      <c r="V1404" s="10">
        <v>2710193200</v>
      </c>
      <c r="W1404" s="10" t="s">
        <v>44</v>
      </c>
      <c r="X1404" s="10" t="s">
        <v>5421</v>
      </c>
      <c r="Y1404" s="10" t="s">
        <v>391</v>
      </c>
      <c r="Z1404" s="10" t="s">
        <v>392</v>
      </c>
      <c r="AA1404" s="10" t="s">
        <v>5425</v>
      </c>
      <c r="AB1404" s="14" t="s">
        <v>272</v>
      </c>
    </row>
    <row r="1405" spans="1:28" s="14" customFormat="1" ht="13" x14ac:dyDescent="0.35">
      <c r="A1405" s="10">
        <v>46124809</v>
      </c>
      <c r="B1405" s="10">
        <v>809</v>
      </c>
      <c r="C1405" s="11" t="s">
        <v>5426</v>
      </c>
      <c r="D1405" s="11"/>
      <c r="E1405" s="11"/>
      <c r="F1405" s="11" t="s">
        <v>46</v>
      </c>
      <c r="G1405" s="10" t="s">
        <v>47</v>
      </c>
      <c r="H1405" s="41" t="s">
        <v>48</v>
      </c>
      <c r="I1405" s="41"/>
      <c r="J1405" s="10"/>
      <c r="K1405" s="10" t="s">
        <v>66</v>
      </c>
      <c r="L1405" s="10" t="s">
        <v>52</v>
      </c>
      <c r="M1405" s="13" t="s">
        <v>604</v>
      </c>
      <c r="N1405" s="10" t="s">
        <v>53</v>
      </c>
      <c r="O1405" s="134"/>
      <c r="P1405" s="15" t="s">
        <v>2577</v>
      </c>
      <c r="Q1405" s="11"/>
      <c r="R1405" s="10"/>
      <c r="S1405" s="10" t="s">
        <v>536</v>
      </c>
      <c r="T1405" s="10" t="s">
        <v>536</v>
      </c>
      <c r="U1405" s="10" t="s">
        <v>2580</v>
      </c>
      <c r="V1405" s="10">
        <v>2710193200</v>
      </c>
      <c r="W1405" s="10" t="s">
        <v>604</v>
      </c>
      <c r="X1405" s="10" t="s">
        <v>5421</v>
      </c>
      <c r="Y1405" s="10" t="s">
        <v>2596</v>
      </c>
      <c r="Z1405" s="10" t="s">
        <v>5378</v>
      </c>
      <c r="AA1405" s="10" t="s">
        <v>5427</v>
      </c>
      <c r="AB1405" s="14" t="s">
        <v>272</v>
      </c>
    </row>
    <row r="1406" spans="1:28" s="14" customFormat="1" ht="13" x14ac:dyDescent="0.35">
      <c r="A1406" s="10">
        <v>46124849</v>
      </c>
      <c r="B1406" s="10">
        <v>849</v>
      </c>
      <c r="C1406" s="11" t="s">
        <v>3551</v>
      </c>
      <c r="D1406" s="11"/>
      <c r="E1406" s="11"/>
      <c r="F1406" s="11" t="s">
        <v>46</v>
      </c>
      <c r="G1406" s="10" t="s">
        <v>47</v>
      </c>
      <c r="H1406" s="41" t="s">
        <v>48</v>
      </c>
      <c r="I1406" s="41"/>
      <c r="J1406" s="10"/>
      <c r="K1406" s="10" t="s">
        <v>51</v>
      </c>
      <c r="L1406" s="10" t="s">
        <v>52</v>
      </c>
      <c r="M1406" s="13">
        <v>43053</v>
      </c>
      <c r="N1406" s="10" t="s">
        <v>53</v>
      </c>
      <c r="O1406" s="134"/>
      <c r="P1406" s="15" t="s">
        <v>2577</v>
      </c>
      <c r="Q1406" s="11"/>
      <c r="R1406" s="10"/>
      <c r="S1406" s="10">
        <v>46127809</v>
      </c>
      <c r="T1406" s="10" t="s">
        <v>1263</v>
      </c>
      <c r="U1406" s="10" t="s">
        <v>2594</v>
      </c>
      <c r="V1406" s="10">
        <v>2710193200</v>
      </c>
      <c r="W1406" s="10" t="s">
        <v>2582</v>
      </c>
      <c r="X1406" s="10" t="s">
        <v>5421</v>
      </c>
      <c r="Y1406" s="10" t="s">
        <v>2596</v>
      </c>
      <c r="Z1406" s="10" t="s">
        <v>2597</v>
      </c>
      <c r="AA1406" s="10" t="s">
        <v>1265</v>
      </c>
      <c r="AB1406" s="14" t="s">
        <v>272</v>
      </c>
    </row>
    <row r="1407" spans="1:28" s="14" customFormat="1" ht="13" x14ac:dyDescent="0.35">
      <c r="A1407" s="10">
        <v>45265801</v>
      </c>
      <c r="B1407" s="10">
        <v>801</v>
      </c>
      <c r="C1407" s="11" t="s">
        <v>1288</v>
      </c>
      <c r="D1407" s="11"/>
      <c r="E1407" s="11"/>
      <c r="F1407" s="11" t="s">
        <v>46</v>
      </c>
      <c r="G1407" s="10" t="s">
        <v>79</v>
      </c>
      <c r="H1407" s="41" t="s">
        <v>79</v>
      </c>
      <c r="I1407" s="41"/>
      <c r="J1407" s="10"/>
      <c r="K1407" s="10" t="s">
        <v>66</v>
      </c>
      <c r="L1407" s="10" t="s">
        <v>52</v>
      </c>
      <c r="M1407" s="13">
        <v>40840</v>
      </c>
      <c r="N1407" s="10" t="s">
        <v>53</v>
      </c>
      <c r="O1407" s="134"/>
      <c r="P1407" s="15" t="s">
        <v>2577</v>
      </c>
      <c r="Q1407" s="11"/>
      <c r="R1407" s="10"/>
      <c r="S1407" s="10" t="s">
        <v>536</v>
      </c>
      <c r="T1407" s="10" t="s">
        <v>536</v>
      </c>
      <c r="U1407" s="10" t="s">
        <v>2580</v>
      </c>
      <c r="V1407" s="10">
        <v>2710193200</v>
      </c>
      <c r="W1407" s="10" t="s">
        <v>44</v>
      </c>
      <c r="X1407" s="10" t="s">
        <v>5428</v>
      </c>
      <c r="Y1407" s="10" t="s">
        <v>391</v>
      </c>
      <c r="Z1407" s="10" t="s">
        <v>392</v>
      </c>
      <c r="AA1407" s="10" t="s">
        <v>5429</v>
      </c>
      <c r="AB1407" s="14" t="s">
        <v>1291</v>
      </c>
    </row>
    <row r="1408" spans="1:28" s="14" customFormat="1" ht="13" x14ac:dyDescent="0.35">
      <c r="A1408" s="10">
        <v>45267801</v>
      </c>
      <c r="B1408" s="10">
        <v>801</v>
      </c>
      <c r="C1408" s="11" t="s">
        <v>5179</v>
      </c>
      <c r="D1408" s="11"/>
      <c r="E1408" s="11"/>
      <c r="F1408" s="11" t="s">
        <v>46</v>
      </c>
      <c r="G1408" s="10" t="s">
        <v>79</v>
      </c>
      <c r="H1408" s="41" t="s">
        <v>79</v>
      </c>
      <c r="I1408" s="41"/>
      <c r="J1408" s="10"/>
      <c r="K1408" s="10" t="s">
        <v>66</v>
      </c>
      <c r="L1408" s="10" t="s">
        <v>52</v>
      </c>
      <c r="M1408" s="13">
        <v>40837</v>
      </c>
      <c r="N1408" s="10" t="s">
        <v>53</v>
      </c>
      <c r="O1408" s="134"/>
      <c r="P1408" s="15" t="s">
        <v>2577</v>
      </c>
      <c r="Q1408" s="11"/>
      <c r="R1408" s="10"/>
      <c r="S1408" s="10" t="s">
        <v>536</v>
      </c>
      <c r="T1408" s="10" t="s">
        <v>536</v>
      </c>
      <c r="U1408" s="10" t="s">
        <v>2580</v>
      </c>
      <c r="V1408" s="10">
        <v>2710193200</v>
      </c>
      <c r="W1408" s="10" t="s">
        <v>44</v>
      </c>
      <c r="X1408" s="10" t="s">
        <v>5430</v>
      </c>
      <c r="Y1408" s="10" t="s">
        <v>391</v>
      </c>
      <c r="Z1408" s="10" t="s">
        <v>392</v>
      </c>
      <c r="AA1408" s="10" t="s">
        <v>5431</v>
      </c>
      <c r="AB1408" s="14" t="s">
        <v>1291</v>
      </c>
    </row>
    <row r="1409" spans="1:28" s="14" customFormat="1" ht="13" x14ac:dyDescent="0.35">
      <c r="A1409" s="10">
        <v>45267809</v>
      </c>
      <c r="B1409" s="10">
        <v>809</v>
      </c>
      <c r="C1409" s="11" t="s">
        <v>5183</v>
      </c>
      <c r="D1409" s="11"/>
      <c r="E1409" s="11"/>
      <c r="F1409" s="11" t="s">
        <v>46</v>
      </c>
      <c r="G1409" s="10" t="s">
        <v>47</v>
      </c>
      <c r="H1409" s="41" t="s">
        <v>48</v>
      </c>
      <c r="I1409" s="41"/>
      <c r="J1409" s="10"/>
      <c r="K1409" s="10" t="s">
        <v>66</v>
      </c>
      <c r="L1409" s="10" t="s">
        <v>52</v>
      </c>
      <c r="M1409" s="13" t="s">
        <v>6</v>
      </c>
      <c r="N1409" s="10" t="s">
        <v>53</v>
      </c>
      <c r="O1409" s="134"/>
      <c r="P1409" s="15" t="s">
        <v>2577</v>
      </c>
      <c r="Q1409" s="11"/>
      <c r="R1409" s="10"/>
      <c r="S1409" s="10" t="s">
        <v>536</v>
      </c>
      <c r="T1409" s="10" t="s">
        <v>536</v>
      </c>
      <c r="U1409" s="10" t="s">
        <v>2580</v>
      </c>
      <c r="V1409" s="10">
        <v>2710193200</v>
      </c>
      <c r="W1409" s="10" t="s">
        <v>604</v>
      </c>
      <c r="X1409" s="10" t="s">
        <v>5430</v>
      </c>
      <c r="Y1409" s="10" t="s">
        <v>360</v>
      </c>
      <c r="Z1409" s="10" t="s">
        <v>88</v>
      </c>
      <c r="AA1409" s="10" t="s">
        <v>5432</v>
      </c>
      <c r="AB1409" s="14" t="s">
        <v>1291</v>
      </c>
    </row>
    <row r="1410" spans="1:28" s="14" customFormat="1" ht="13" x14ac:dyDescent="0.35">
      <c r="A1410" s="10">
        <v>45268801</v>
      </c>
      <c r="B1410" s="10">
        <v>801</v>
      </c>
      <c r="C1410" s="11" t="s">
        <v>5187</v>
      </c>
      <c r="D1410" s="11"/>
      <c r="E1410" s="11"/>
      <c r="F1410" s="11" t="s">
        <v>46</v>
      </c>
      <c r="G1410" s="10" t="s">
        <v>79</v>
      </c>
      <c r="H1410" s="41" t="s">
        <v>79</v>
      </c>
      <c r="I1410" s="41"/>
      <c r="J1410" s="10"/>
      <c r="K1410" s="10" t="s">
        <v>66</v>
      </c>
      <c r="L1410" s="10" t="s">
        <v>52</v>
      </c>
      <c r="M1410" s="13">
        <v>40893</v>
      </c>
      <c r="N1410" s="10" t="s">
        <v>53</v>
      </c>
      <c r="O1410" s="134"/>
      <c r="P1410" s="15" t="s">
        <v>2577</v>
      </c>
      <c r="Q1410" s="11"/>
      <c r="R1410" s="10"/>
      <c r="S1410" s="10" t="s">
        <v>536</v>
      </c>
      <c r="T1410" s="10" t="s">
        <v>536</v>
      </c>
      <c r="U1410" s="10" t="s">
        <v>2580</v>
      </c>
      <c r="V1410" s="10">
        <v>2710193200</v>
      </c>
      <c r="W1410" s="10" t="s">
        <v>44</v>
      </c>
      <c r="X1410" s="10" t="s">
        <v>4497</v>
      </c>
      <c r="Y1410" s="10" t="s">
        <v>391</v>
      </c>
      <c r="Z1410" s="10" t="s">
        <v>392</v>
      </c>
      <c r="AA1410" s="10" t="s">
        <v>5433</v>
      </c>
      <c r="AB1410" s="14" t="s">
        <v>1291</v>
      </c>
    </row>
    <row r="1411" spans="1:28" s="14" customFormat="1" ht="13" x14ac:dyDescent="0.35">
      <c r="A1411" s="10">
        <v>45310801</v>
      </c>
      <c r="B1411" s="10">
        <v>801</v>
      </c>
      <c r="C1411" s="11" t="s">
        <v>5434</v>
      </c>
      <c r="D1411" s="11"/>
      <c r="E1411" s="11"/>
      <c r="F1411" s="11" t="s">
        <v>46</v>
      </c>
      <c r="G1411" s="10" t="s">
        <v>79</v>
      </c>
      <c r="H1411" s="41" t="s">
        <v>79</v>
      </c>
      <c r="I1411" s="41"/>
      <c r="J1411" s="10"/>
      <c r="K1411" s="10" t="s">
        <v>51</v>
      </c>
      <c r="L1411" s="10" t="s">
        <v>52</v>
      </c>
      <c r="M1411" s="13" t="s">
        <v>3</v>
      </c>
      <c r="N1411" s="10" t="s">
        <v>53</v>
      </c>
      <c r="O1411" s="134"/>
      <c r="P1411" s="15" t="s">
        <v>2577</v>
      </c>
      <c r="Q1411" s="11"/>
      <c r="R1411" s="10"/>
      <c r="S1411" s="10" t="s">
        <v>536</v>
      </c>
      <c r="T1411" s="10" t="s">
        <v>536</v>
      </c>
      <c r="U1411" s="10" t="s">
        <v>2580</v>
      </c>
      <c r="V1411" s="10">
        <v>2710193200</v>
      </c>
      <c r="W1411" s="10" t="s">
        <v>2582</v>
      </c>
      <c r="X1411" s="10" t="s">
        <v>4497</v>
      </c>
      <c r="Y1411" s="10" t="s">
        <v>391</v>
      </c>
      <c r="Z1411" s="10" t="s">
        <v>392</v>
      </c>
      <c r="AA1411" s="10" t="s">
        <v>5433</v>
      </c>
      <c r="AB1411" s="14" t="s">
        <v>1291</v>
      </c>
    </row>
    <row r="1412" spans="1:28" s="14" customFormat="1" ht="13" x14ac:dyDescent="0.35">
      <c r="A1412" s="10">
        <v>45268849</v>
      </c>
      <c r="B1412" s="10">
        <v>849</v>
      </c>
      <c r="C1412" s="11" t="s">
        <v>4496</v>
      </c>
      <c r="D1412" s="11"/>
      <c r="E1412" s="11"/>
      <c r="F1412" s="11" t="s">
        <v>46</v>
      </c>
      <c r="G1412" s="10" t="s">
        <v>47</v>
      </c>
      <c r="H1412" s="41" t="s">
        <v>48</v>
      </c>
      <c r="I1412" s="41"/>
      <c r="J1412" s="10"/>
      <c r="K1412" s="10" t="s">
        <v>51</v>
      </c>
      <c r="L1412" s="10" t="s">
        <v>52</v>
      </c>
      <c r="M1412" s="13">
        <v>41569</v>
      </c>
      <c r="N1412" s="10" t="s">
        <v>53</v>
      </c>
      <c r="O1412" s="134"/>
      <c r="P1412" s="15" t="s">
        <v>2577</v>
      </c>
      <c r="Q1412" s="11"/>
      <c r="R1412" s="10"/>
      <c r="S1412" s="10" t="s">
        <v>536</v>
      </c>
      <c r="T1412" s="10" t="s">
        <v>536</v>
      </c>
      <c r="U1412" s="10" t="s">
        <v>2580</v>
      </c>
      <c r="V1412" s="10">
        <v>2710193200</v>
      </c>
      <c r="W1412" s="10" t="s">
        <v>2582</v>
      </c>
      <c r="X1412" s="10" t="s">
        <v>4497</v>
      </c>
      <c r="Y1412" s="10" t="s">
        <v>360</v>
      </c>
      <c r="Z1412" s="10" t="s">
        <v>88</v>
      </c>
      <c r="AA1412" s="10" t="s">
        <v>4498</v>
      </c>
      <c r="AB1412" s="14" t="s">
        <v>1291</v>
      </c>
    </row>
    <row r="1413" spans="1:28" s="14" customFormat="1" ht="13" x14ac:dyDescent="0.35">
      <c r="A1413" s="10">
        <v>45310979</v>
      </c>
      <c r="B1413" s="10">
        <v>979</v>
      </c>
      <c r="C1413" s="11" t="s">
        <v>5435</v>
      </c>
      <c r="D1413" s="11"/>
      <c r="E1413" s="11"/>
      <c r="F1413" s="11" t="s">
        <v>46</v>
      </c>
      <c r="G1413" s="10" t="s">
        <v>151</v>
      </c>
      <c r="H1413" s="41" t="s">
        <v>86</v>
      </c>
      <c r="I1413" s="41"/>
      <c r="J1413" s="10"/>
      <c r="K1413" s="10" t="s">
        <v>51</v>
      </c>
      <c r="L1413" s="10" t="s">
        <v>67</v>
      </c>
      <c r="M1413" s="13">
        <v>41796</v>
      </c>
      <c r="N1413" s="10" t="s">
        <v>53</v>
      </c>
      <c r="O1413" s="134"/>
      <c r="P1413" s="15" t="s">
        <v>2577</v>
      </c>
      <c r="Q1413" s="11"/>
      <c r="R1413" s="10"/>
      <c r="S1413" s="10" t="s">
        <v>536</v>
      </c>
      <c r="T1413" s="10" t="s">
        <v>536</v>
      </c>
      <c r="U1413" s="10" t="s">
        <v>2580</v>
      </c>
      <c r="V1413" s="10">
        <v>2710193200</v>
      </c>
      <c r="W1413" s="10" t="s">
        <v>2582</v>
      </c>
      <c r="X1413" s="10" t="s">
        <v>4497</v>
      </c>
      <c r="Y1413" s="10" t="s">
        <v>87</v>
      </c>
      <c r="Z1413" s="10" t="s">
        <v>88</v>
      </c>
      <c r="AA1413" s="10" t="s">
        <v>5436</v>
      </c>
      <c r="AB1413" s="14" t="s">
        <v>1291</v>
      </c>
    </row>
    <row r="1414" spans="1:28" s="14" customFormat="1" ht="13" x14ac:dyDescent="0.35">
      <c r="A1414" s="10">
        <v>45663801</v>
      </c>
      <c r="B1414" s="10">
        <v>801</v>
      </c>
      <c r="C1414" s="11" t="s">
        <v>5437</v>
      </c>
      <c r="D1414" s="11"/>
      <c r="E1414" s="11"/>
      <c r="F1414" s="11" t="s">
        <v>46</v>
      </c>
      <c r="G1414" s="10" t="s">
        <v>79</v>
      </c>
      <c r="H1414" s="41" t="s">
        <v>79</v>
      </c>
      <c r="I1414" s="41"/>
      <c r="J1414" s="10"/>
      <c r="K1414" s="10" t="s">
        <v>66</v>
      </c>
      <c r="L1414" s="10" t="s">
        <v>67</v>
      </c>
      <c r="M1414" s="13">
        <v>42376</v>
      </c>
      <c r="N1414" s="10" t="s">
        <v>53</v>
      </c>
      <c r="O1414" s="134"/>
      <c r="P1414" s="15" t="s">
        <v>2577</v>
      </c>
      <c r="Q1414" s="11"/>
      <c r="R1414" s="10"/>
      <c r="S1414" s="10" t="s">
        <v>536</v>
      </c>
      <c r="T1414" s="10" t="s">
        <v>536</v>
      </c>
      <c r="U1414" s="10" t="s">
        <v>2580</v>
      </c>
      <c r="V1414" s="10">
        <v>2710193200</v>
      </c>
      <c r="W1414" s="10" t="s">
        <v>44</v>
      </c>
      <c r="X1414" s="10" t="s">
        <v>5438</v>
      </c>
      <c r="Y1414" s="10" t="s">
        <v>391</v>
      </c>
      <c r="Z1414" s="10" t="s">
        <v>392</v>
      </c>
      <c r="AA1414" s="10" t="s">
        <v>5439</v>
      </c>
      <c r="AB1414" s="14" t="s">
        <v>1291</v>
      </c>
    </row>
    <row r="1415" spans="1:28" s="14" customFormat="1" ht="13" x14ac:dyDescent="0.35">
      <c r="A1415" s="10">
        <v>45663849</v>
      </c>
      <c r="B1415" s="10">
        <v>849</v>
      </c>
      <c r="C1415" s="11" t="s">
        <v>5440</v>
      </c>
      <c r="D1415" s="11"/>
      <c r="E1415" s="11"/>
      <c r="F1415" s="11" t="s">
        <v>46</v>
      </c>
      <c r="G1415" s="10" t="s">
        <v>2662</v>
      </c>
      <c r="H1415" s="41" t="s">
        <v>140</v>
      </c>
      <c r="I1415" s="41"/>
      <c r="J1415" s="10"/>
      <c r="K1415" s="10" t="s">
        <v>51</v>
      </c>
      <c r="L1415" s="10" t="s">
        <v>52</v>
      </c>
      <c r="M1415" s="13">
        <v>41766</v>
      </c>
      <c r="N1415" s="10" t="s">
        <v>53</v>
      </c>
      <c r="O1415" s="134"/>
      <c r="P1415" s="15" t="s">
        <v>2577</v>
      </c>
      <c r="Q1415" s="11"/>
      <c r="R1415" s="10"/>
      <c r="S1415" s="10" t="s">
        <v>536</v>
      </c>
      <c r="T1415" s="10" t="s">
        <v>536</v>
      </c>
      <c r="U1415" s="10" t="s">
        <v>2580</v>
      </c>
      <c r="V1415" s="10">
        <v>2710193200</v>
      </c>
      <c r="W1415" s="10" t="s">
        <v>2582</v>
      </c>
      <c r="X1415" s="10" t="s">
        <v>5438</v>
      </c>
      <c r="Y1415" s="10" t="s">
        <v>354</v>
      </c>
      <c r="Z1415" s="10" t="s">
        <v>88</v>
      </c>
      <c r="AA1415" s="10" t="s">
        <v>5441</v>
      </c>
      <c r="AB1415" s="14" t="s">
        <v>1291</v>
      </c>
    </row>
    <row r="1416" spans="1:28" s="14" customFormat="1" ht="13" x14ac:dyDescent="0.35">
      <c r="A1416" s="10">
        <v>45667801</v>
      </c>
      <c r="B1416" s="10">
        <v>801</v>
      </c>
      <c r="C1416" s="11" t="s">
        <v>1308</v>
      </c>
      <c r="D1416" s="11"/>
      <c r="E1416" s="11"/>
      <c r="F1416" s="11" t="s">
        <v>46</v>
      </c>
      <c r="G1416" s="10" t="s">
        <v>79</v>
      </c>
      <c r="H1416" s="41" t="s">
        <v>79</v>
      </c>
      <c r="I1416" s="41"/>
      <c r="J1416" s="10"/>
      <c r="K1416" s="10" t="s">
        <v>66</v>
      </c>
      <c r="L1416" s="10" t="s">
        <v>67</v>
      </c>
      <c r="M1416" s="13">
        <v>42376</v>
      </c>
      <c r="N1416" s="10" t="s">
        <v>53</v>
      </c>
      <c r="O1416" s="134"/>
      <c r="P1416" s="15" t="s">
        <v>2577</v>
      </c>
      <c r="Q1416" s="11"/>
      <c r="R1416" s="10"/>
      <c r="S1416" s="10" t="s">
        <v>536</v>
      </c>
      <c r="T1416" s="10" t="s">
        <v>536</v>
      </c>
      <c r="U1416" s="10" t="s">
        <v>2580</v>
      </c>
      <c r="V1416" s="10">
        <v>2710193200</v>
      </c>
      <c r="W1416" s="10" t="s">
        <v>44</v>
      </c>
      <c r="X1416" s="10" t="s">
        <v>5442</v>
      </c>
      <c r="Y1416" s="10" t="s">
        <v>391</v>
      </c>
      <c r="Z1416" s="10" t="s">
        <v>392</v>
      </c>
      <c r="AA1416" s="10" t="s">
        <v>5443</v>
      </c>
      <c r="AB1416" s="14" t="s">
        <v>1291</v>
      </c>
    </row>
    <row r="1417" spans="1:28" s="14" customFormat="1" ht="13" x14ac:dyDescent="0.35">
      <c r="A1417" s="10">
        <v>45667849</v>
      </c>
      <c r="B1417" s="10">
        <v>849</v>
      </c>
      <c r="C1417" s="11" t="s">
        <v>5444</v>
      </c>
      <c r="D1417" s="11"/>
      <c r="E1417" s="11"/>
      <c r="F1417" s="11" t="s">
        <v>46</v>
      </c>
      <c r="G1417" s="10" t="s">
        <v>2662</v>
      </c>
      <c r="H1417" s="41" t="s">
        <v>140</v>
      </c>
      <c r="I1417" s="41"/>
      <c r="J1417" s="10"/>
      <c r="K1417" s="10" t="s">
        <v>51</v>
      </c>
      <c r="L1417" s="10" t="s">
        <v>52</v>
      </c>
      <c r="M1417" s="13">
        <v>41761</v>
      </c>
      <c r="N1417" s="10" t="s">
        <v>53</v>
      </c>
      <c r="O1417" s="134"/>
      <c r="P1417" s="15" t="s">
        <v>2577</v>
      </c>
      <c r="Q1417" s="11"/>
      <c r="R1417" s="10"/>
      <c r="S1417" s="10" t="s">
        <v>536</v>
      </c>
      <c r="T1417" s="10" t="s">
        <v>536</v>
      </c>
      <c r="U1417" s="10" t="s">
        <v>2580</v>
      </c>
      <c r="V1417" s="10">
        <v>2710193200</v>
      </c>
      <c r="W1417" s="10" t="s">
        <v>2582</v>
      </c>
      <c r="X1417" s="10" t="s">
        <v>5442</v>
      </c>
      <c r="Y1417" s="10" t="s">
        <v>354</v>
      </c>
      <c r="Z1417" s="10" t="s">
        <v>2664</v>
      </c>
      <c r="AA1417" s="10" t="s">
        <v>5445</v>
      </c>
      <c r="AB1417" s="14" t="s">
        <v>1291</v>
      </c>
    </row>
    <row r="1418" spans="1:28" s="14" customFormat="1" ht="13" x14ac:dyDescent="0.35">
      <c r="A1418" s="10">
        <v>45269809</v>
      </c>
      <c r="B1418" s="10">
        <v>809</v>
      </c>
      <c r="C1418" s="11" t="s">
        <v>4483</v>
      </c>
      <c r="D1418" s="11"/>
      <c r="E1418" s="11"/>
      <c r="F1418" s="11" t="s">
        <v>46</v>
      </c>
      <c r="G1418" s="10" t="s">
        <v>47</v>
      </c>
      <c r="H1418" s="41" t="s">
        <v>48</v>
      </c>
      <c r="I1418" s="41"/>
      <c r="J1418" s="10"/>
      <c r="K1418" s="10" t="s">
        <v>66</v>
      </c>
      <c r="L1418" s="10" t="s">
        <v>52</v>
      </c>
      <c r="M1418" s="13">
        <v>40896</v>
      </c>
      <c r="N1418" s="10" t="s">
        <v>53</v>
      </c>
      <c r="O1418" s="134"/>
      <c r="P1418" s="15" t="s">
        <v>2577</v>
      </c>
      <c r="Q1418" s="11"/>
      <c r="R1418" s="10"/>
      <c r="S1418" s="10" t="s">
        <v>536</v>
      </c>
      <c r="T1418" s="10" t="s">
        <v>536</v>
      </c>
      <c r="U1418" s="10" t="s">
        <v>2580</v>
      </c>
      <c r="V1418" s="10">
        <v>2710193200</v>
      </c>
      <c r="W1418" s="10" t="s">
        <v>604</v>
      </c>
      <c r="X1418" s="10" t="s">
        <v>5446</v>
      </c>
      <c r="Y1418" s="10" t="s">
        <v>360</v>
      </c>
      <c r="Z1418" s="10" t="s">
        <v>88</v>
      </c>
      <c r="AA1418" s="10" t="s">
        <v>5447</v>
      </c>
      <c r="AB1418" s="14" t="s">
        <v>1291</v>
      </c>
    </row>
    <row r="1419" spans="1:28" s="14" customFormat="1" ht="13" x14ac:dyDescent="0.35">
      <c r="A1419" s="10">
        <v>45383809</v>
      </c>
      <c r="B1419" s="10">
        <v>809</v>
      </c>
      <c r="C1419" s="11" t="s">
        <v>2572</v>
      </c>
      <c r="D1419" s="10">
        <v>45383801</v>
      </c>
      <c r="E1419" s="11" t="s">
        <v>5448</v>
      </c>
      <c r="F1419" s="11" t="s">
        <v>46</v>
      </c>
      <c r="G1419" s="59" t="s">
        <v>47</v>
      </c>
      <c r="H1419" s="41" t="s">
        <v>48</v>
      </c>
      <c r="I1419" s="41" t="s">
        <v>119</v>
      </c>
      <c r="J1419" s="10" t="s">
        <v>65</v>
      </c>
      <c r="K1419" s="59" t="s">
        <v>66</v>
      </c>
      <c r="L1419" s="59" t="s">
        <v>67</v>
      </c>
      <c r="M1419" s="95">
        <v>43062</v>
      </c>
      <c r="N1419" s="59" t="s">
        <v>92</v>
      </c>
      <c r="O1419" s="135"/>
      <c r="P1419" s="15" t="s">
        <v>2577</v>
      </c>
      <c r="Q1419" s="10" t="s">
        <v>5449</v>
      </c>
      <c r="R1419" s="10" t="s">
        <v>54</v>
      </c>
      <c r="S1419" s="10" t="s">
        <v>44</v>
      </c>
      <c r="T1419" s="11" t="s">
        <v>44</v>
      </c>
      <c r="U1419" s="10" t="s">
        <v>55</v>
      </c>
      <c r="V1419" s="10">
        <v>2710193200</v>
      </c>
      <c r="W1419" s="10" t="s">
        <v>83</v>
      </c>
      <c r="X1419" s="10" t="s">
        <v>5450</v>
      </c>
      <c r="Y1419" s="10" t="s">
        <v>360</v>
      </c>
      <c r="Z1419" s="10" t="s">
        <v>565</v>
      </c>
      <c r="AA1419" s="10" t="s">
        <v>5451</v>
      </c>
      <c r="AB1419" s="14" t="s">
        <v>1291</v>
      </c>
    </row>
    <row r="1420" spans="1:28" s="14" customFormat="1" ht="13" x14ac:dyDescent="0.35">
      <c r="A1420" s="10">
        <v>45360801</v>
      </c>
      <c r="B1420" s="10">
        <v>801</v>
      </c>
      <c r="C1420" s="11" t="s">
        <v>5452</v>
      </c>
      <c r="D1420" s="11"/>
      <c r="E1420" s="11"/>
      <c r="F1420" s="11" t="s">
        <v>46</v>
      </c>
      <c r="G1420" s="10" t="s">
        <v>79</v>
      </c>
      <c r="H1420" s="41" t="s">
        <v>79</v>
      </c>
      <c r="I1420" s="41"/>
      <c r="J1420" s="10"/>
      <c r="K1420" s="10" t="s">
        <v>66</v>
      </c>
      <c r="L1420" s="10" t="s">
        <v>52</v>
      </c>
      <c r="M1420" s="13">
        <v>41996</v>
      </c>
      <c r="N1420" s="10" t="s">
        <v>92</v>
      </c>
      <c r="O1420" s="134"/>
      <c r="P1420" s="15" t="s">
        <v>2577</v>
      </c>
      <c r="Q1420" s="11"/>
      <c r="R1420" s="10"/>
      <c r="S1420" s="10" t="s">
        <v>536</v>
      </c>
      <c r="T1420" s="10" t="s">
        <v>536</v>
      </c>
      <c r="U1420" s="10" t="s">
        <v>2580</v>
      </c>
      <c r="V1420" s="10">
        <v>2710193200</v>
      </c>
      <c r="W1420" s="10" t="s">
        <v>44</v>
      </c>
      <c r="X1420" s="10" t="s">
        <v>5450</v>
      </c>
      <c r="Y1420" s="10" t="s">
        <v>391</v>
      </c>
      <c r="Z1420" s="10" t="s">
        <v>392</v>
      </c>
      <c r="AA1420" s="10" t="s">
        <v>5453</v>
      </c>
      <c r="AB1420" s="14" t="s">
        <v>1291</v>
      </c>
    </row>
    <row r="1421" spans="1:28" s="14" customFormat="1" ht="13" x14ac:dyDescent="0.35">
      <c r="A1421" s="10">
        <v>45361801</v>
      </c>
      <c r="B1421" s="10">
        <v>801</v>
      </c>
      <c r="C1421" s="11" t="s">
        <v>5454</v>
      </c>
      <c r="D1421" s="11"/>
      <c r="E1421" s="11"/>
      <c r="F1421" s="11" t="s">
        <v>46</v>
      </c>
      <c r="G1421" s="10" t="s">
        <v>79</v>
      </c>
      <c r="H1421" s="41" t="s">
        <v>79</v>
      </c>
      <c r="I1421" s="41"/>
      <c r="J1421" s="10"/>
      <c r="K1421" s="10" t="s">
        <v>66</v>
      </c>
      <c r="L1421" s="10" t="s">
        <v>52</v>
      </c>
      <c r="M1421" s="13">
        <v>41996</v>
      </c>
      <c r="N1421" s="10" t="s">
        <v>92</v>
      </c>
      <c r="O1421" s="134"/>
      <c r="P1421" s="15" t="s">
        <v>2577</v>
      </c>
      <c r="Q1421" s="11"/>
      <c r="R1421" s="10"/>
      <c r="S1421" s="10" t="s">
        <v>536</v>
      </c>
      <c r="T1421" s="10" t="s">
        <v>536</v>
      </c>
      <c r="U1421" s="10" t="s">
        <v>2580</v>
      </c>
      <c r="V1421" s="10">
        <v>2710193200</v>
      </c>
      <c r="W1421" s="10" t="s">
        <v>44</v>
      </c>
      <c r="X1421" s="10" t="s">
        <v>5455</v>
      </c>
      <c r="Y1421" s="10" t="s">
        <v>391</v>
      </c>
      <c r="Z1421" s="10" t="s">
        <v>392</v>
      </c>
      <c r="AA1421" s="10" t="s">
        <v>5456</v>
      </c>
      <c r="AB1421" s="14" t="s">
        <v>1291</v>
      </c>
    </row>
    <row r="1422" spans="1:28" s="14" customFormat="1" ht="13" x14ac:dyDescent="0.35">
      <c r="A1422" s="10">
        <v>45362801</v>
      </c>
      <c r="B1422" s="10">
        <v>801</v>
      </c>
      <c r="C1422" s="11" t="s">
        <v>5457</v>
      </c>
      <c r="D1422" s="11"/>
      <c r="E1422" s="11"/>
      <c r="F1422" s="11" t="s">
        <v>46</v>
      </c>
      <c r="G1422" s="10" t="s">
        <v>79</v>
      </c>
      <c r="H1422" s="41" t="s">
        <v>79</v>
      </c>
      <c r="I1422" s="41"/>
      <c r="J1422" s="10"/>
      <c r="K1422" s="10" t="s">
        <v>66</v>
      </c>
      <c r="L1422" s="10" t="s">
        <v>52</v>
      </c>
      <c r="M1422" s="13">
        <v>41996</v>
      </c>
      <c r="N1422" s="10" t="s">
        <v>92</v>
      </c>
      <c r="O1422" s="134"/>
      <c r="P1422" s="15" t="s">
        <v>2577</v>
      </c>
      <c r="Q1422" s="11"/>
      <c r="R1422" s="10"/>
      <c r="S1422" s="10" t="s">
        <v>536</v>
      </c>
      <c r="T1422" s="10" t="s">
        <v>536</v>
      </c>
      <c r="U1422" s="10" t="s">
        <v>2580</v>
      </c>
      <c r="V1422" s="10">
        <v>2710193200</v>
      </c>
      <c r="W1422" s="10" t="s">
        <v>44</v>
      </c>
      <c r="X1422" s="10" t="s">
        <v>5458</v>
      </c>
      <c r="Y1422" s="10" t="s">
        <v>391</v>
      </c>
      <c r="Z1422" s="10" t="s">
        <v>392</v>
      </c>
      <c r="AA1422" s="10" t="s">
        <v>5459</v>
      </c>
      <c r="AB1422" s="14" t="s">
        <v>1291</v>
      </c>
    </row>
    <row r="1423" spans="1:28" s="14" customFormat="1" ht="13" x14ac:dyDescent="0.35">
      <c r="A1423" s="10">
        <v>45363801</v>
      </c>
      <c r="B1423" s="10">
        <v>801</v>
      </c>
      <c r="C1423" s="11" t="s">
        <v>5460</v>
      </c>
      <c r="D1423" s="11"/>
      <c r="E1423" s="11"/>
      <c r="F1423" s="11" t="s">
        <v>46</v>
      </c>
      <c r="G1423" s="10" t="s">
        <v>79</v>
      </c>
      <c r="H1423" s="41" t="s">
        <v>79</v>
      </c>
      <c r="I1423" s="41"/>
      <c r="J1423" s="10"/>
      <c r="K1423" s="10" t="s">
        <v>66</v>
      </c>
      <c r="L1423" s="10" t="s">
        <v>52</v>
      </c>
      <c r="M1423" s="13">
        <v>41996</v>
      </c>
      <c r="N1423" s="10" t="s">
        <v>92</v>
      </c>
      <c r="O1423" s="134"/>
      <c r="P1423" s="15" t="s">
        <v>2577</v>
      </c>
      <c r="Q1423" s="11"/>
      <c r="R1423" s="10"/>
      <c r="S1423" s="10" t="s">
        <v>536</v>
      </c>
      <c r="T1423" s="10" t="s">
        <v>536</v>
      </c>
      <c r="U1423" s="10" t="s">
        <v>2580</v>
      </c>
      <c r="V1423" s="10">
        <v>2710193200</v>
      </c>
      <c r="W1423" s="10" t="s">
        <v>44</v>
      </c>
      <c r="X1423" s="10" t="s">
        <v>5461</v>
      </c>
      <c r="Y1423" s="10" t="s">
        <v>391</v>
      </c>
      <c r="Z1423" s="10" t="s">
        <v>392</v>
      </c>
      <c r="AA1423" s="10" t="s">
        <v>5462</v>
      </c>
      <c r="AB1423" s="14" t="s">
        <v>1291</v>
      </c>
    </row>
    <row r="1424" spans="1:28" s="14" customFormat="1" ht="13" x14ac:dyDescent="0.35">
      <c r="A1424" s="10">
        <v>45253860</v>
      </c>
      <c r="B1424" s="10">
        <v>860</v>
      </c>
      <c r="C1424" s="11" t="s">
        <v>4627</v>
      </c>
      <c r="D1424" s="11"/>
      <c r="E1424" s="11"/>
      <c r="F1424" s="11" t="s">
        <v>46</v>
      </c>
      <c r="G1424" s="10" t="s">
        <v>163</v>
      </c>
      <c r="H1424" s="41" t="s">
        <v>164</v>
      </c>
      <c r="I1424" s="41"/>
      <c r="J1424" s="10"/>
      <c r="K1424" s="10" t="s">
        <v>51</v>
      </c>
      <c r="L1424" s="10" t="s">
        <v>52</v>
      </c>
      <c r="M1424" s="13">
        <v>41002</v>
      </c>
      <c r="N1424" s="10" t="s">
        <v>92</v>
      </c>
      <c r="O1424" s="134"/>
      <c r="P1424" s="15" t="s">
        <v>2577</v>
      </c>
      <c r="Q1424" s="11"/>
      <c r="R1424" s="10"/>
      <c r="S1424" s="10" t="s">
        <v>536</v>
      </c>
      <c r="T1424" s="10" t="s">
        <v>536</v>
      </c>
      <c r="U1424" s="10" t="s">
        <v>2580</v>
      </c>
      <c r="V1424" s="10">
        <v>3403190000</v>
      </c>
      <c r="W1424" s="10" t="s">
        <v>2582</v>
      </c>
      <c r="X1424" s="10" t="s">
        <v>5463</v>
      </c>
      <c r="Y1424" s="10" t="s">
        <v>351</v>
      </c>
      <c r="Z1424" s="10" t="s">
        <v>3085</v>
      </c>
      <c r="AA1424" s="10" t="s">
        <v>5464</v>
      </c>
      <c r="AB1424" s="14" t="s">
        <v>1291</v>
      </c>
    </row>
    <row r="1425" spans="1:28" s="14" customFormat="1" ht="13" x14ac:dyDescent="0.35">
      <c r="A1425" s="10">
        <v>45873860</v>
      </c>
      <c r="B1425" s="10">
        <v>860</v>
      </c>
      <c r="C1425" s="11" t="s">
        <v>5465</v>
      </c>
      <c r="D1425" s="11"/>
      <c r="E1425" s="11"/>
      <c r="F1425" s="11" t="s">
        <v>46</v>
      </c>
      <c r="G1425" s="10" t="s">
        <v>1493</v>
      </c>
      <c r="H1425" s="41" t="s">
        <v>164</v>
      </c>
      <c r="I1425" s="41"/>
      <c r="J1425" s="10"/>
      <c r="K1425" s="10" t="s">
        <v>51</v>
      </c>
      <c r="L1425" s="10" t="s">
        <v>52</v>
      </c>
      <c r="M1425" s="13">
        <v>41565</v>
      </c>
      <c r="N1425" s="10" t="s">
        <v>92</v>
      </c>
      <c r="O1425" s="134"/>
      <c r="P1425" s="15" t="s">
        <v>2577</v>
      </c>
      <c r="Q1425" s="11"/>
      <c r="R1425" s="10"/>
      <c r="S1425" s="10" t="s">
        <v>536</v>
      </c>
      <c r="T1425" s="10" t="s">
        <v>536</v>
      </c>
      <c r="U1425" s="10" t="s">
        <v>2580</v>
      </c>
      <c r="V1425" s="10">
        <v>3403990000</v>
      </c>
      <c r="W1425" s="10" t="s">
        <v>2582</v>
      </c>
      <c r="X1425" s="10" t="s">
        <v>5466</v>
      </c>
      <c r="Y1425" s="10" t="s">
        <v>3106</v>
      </c>
      <c r="Z1425" s="10" t="s">
        <v>604</v>
      </c>
      <c r="AA1425" s="10" t="s">
        <v>5467</v>
      </c>
      <c r="AB1425" s="14" t="s">
        <v>1291</v>
      </c>
    </row>
    <row r="1426" spans="1:28" s="14" customFormat="1" ht="13" x14ac:dyDescent="0.35">
      <c r="A1426" s="10">
        <v>45871860</v>
      </c>
      <c r="B1426" s="10">
        <v>860</v>
      </c>
      <c r="C1426" s="11" t="s">
        <v>5468</v>
      </c>
      <c r="D1426" s="11"/>
      <c r="E1426" s="11"/>
      <c r="F1426" s="11" t="s">
        <v>46</v>
      </c>
      <c r="G1426" s="10" t="s">
        <v>1493</v>
      </c>
      <c r="H1426" s="41" t="s">
        <v>164</v>
      </c>
      <c r="I1426" s="41"/>
      <c r="J1426" s="10"/>
      <c r="K1426" s="10" t="s">
        <v>51</v>
      </c>
      <c r="L1426" s="10" t="s">
        <v>52</v>
      </c>
      <c r="M1426" s="13">
        <v>41396</v>
      </c>
      <c r="N1426" s="10" t="s">
        <v>92</v>
      </c>
      <c r="O1426" s="134"/>
      <c r="P1426" s="15" t="s">
        <v>2577</v>
      </c>
      <c r="Q1426" s="11"/>
      <c r="R1426" s="10"/>
      <c r="S1426" s="10" t="s">
        <v>536</v>
      </c>
      <c r="T1426" s="10" t="s">
        <v>536</v>
      </c>
      <c r="U1426" s="10" t="s">
        <v>2580</v>
      </c>
      <c r="V1426" s="10">
        <v>3403990000</v>
      </c>
      <c r="W1426" s="10" t="s">
        <v>2582</v>
      </c>
      <c r="X1426" s="10" t="s">
        <v>5469</v>
      </c>
      <c r="Y1426" s="10" t="s">
        <v>3106</v>
      </c>
      <c r="Z1426" s="10" t="s">
        <v>2664</v>
      </c>
      <c r="AA1426" s="10" t="s">
        <v>5470</v>
      </c>
      <c r="AB1426" s="14" t="s">
        <v>1291</v>
      </c>
    </row>
    <row r="1427" spans="1:28" s="14" customFormat="1" ht="13" x14ac:dyDescent="0.35">
      <c r="A1427" s="10">
        <v>43356809</v>
      </c>
      <c r="B1427" s="10">
        <v>809</v>
      </c>
      <c r="C1427" s="11" t="s">
        <v>5471</v>
      </c>
      <c r="D1427" s="11"/>
      <c r="E1427" s="11"/>
      <c r="F1427" s="11" t="s">
        <v>46</v>
      </c>
      <c r="G1427" s="10" t="s">
        <v>47</v>
      </c>
      <c r="H1427" s="41" t="s">
        <v>48</v>
      </c>
      <c r="I1427" s="41"/>
      <c r="J1427" s="10"/>
      <c r="K1427" s="10" t="s">
        <v>66</v>
      </c>
      <c r="L1427" s="10" t="s">
        <v>67</v>
      </c>
      <c r="M1427" s="13">
        <v>42856</v>
      </c>
      <c r="N1427" s="10" t="s">
        <v>53</v>
      </c>
      <c r="O1427" s="134"/>
      <c r="P1427" s="15" t="s">
        <v>2577</v>
      </c>
      <c r="Q1427" s="11"/>
      <c r="R1427" s="10"/>
      <c r="S1427" s="10" t="s">
        <v>536</v>
      </c>
      <c r="T1427" s="10" t="s">
        <v>536</v>
      </c>
      <c r="U1427" s="10" t="s">
        <v>2580</v>
      </c>
      <c r="V1427" s="10">
        <v>2710193200</v>
      </c>
      <c r="W1427" s="10" t="s">
        <v>83</v>
      </c>
      <c r="X1427" s="10" t="s">
        <v>5472</v>
      </c>
      <c r="Y1427" s="10" t="s">
        <v>360</v>
      </c>
      <c r="Z1427" s="10" t="s">
        <v>565</v>
      </c>
      <c r="AA1427" s="10" t="s">
        <v>5473</v>
      </c>
    </row>
    <row r="1428" spans="1:28" s="14" customFormat="1" ht="13" x14ac:dyDescent="0.35">
      <c r="A1428" s="10">
        <v>44440885</v>
      </c>
      <c r="B1428" s="10">
        <v>885</v>
      </c>
      <c r="C1428" s="11" t="s">
        <v>5474</v>
      </c>
      <c r="D1428" s="11"/>
      <c r="E1428" s="11"/>
      <c r="F1428" s="11" t="s">
        <v>46</v>
      </c>
      <c r="G1428" s="10" t="s">
        <v>2638</v>
      </c>
      <c r="H1428" s="41" t="s">
        <v>140</v>
      </c>
      <c r="I1428" s="41"/>
      <c r="J1428" s="10"/>
      <c r="K1428" s="10" t="s">
        <v>51</v>
      </c>
      <c r="L1428" s="10" t="s">
        <v>52</v>
      </c>
      <c r="M1428" s="13">
        <v>41528</v>
      </c>
      <c r="N1428" s="10" t="s">
        <v>92</v>
      </c>
      <c r="O1428" s="134"/>
      <c r="P1428" s="15" t="s">
        <v>2577</v>
      </c>
      <c r="Q1428" s="11"/>
      <c r="R1428" s="10"/>
      <c r="S1428" s="10">
        <v>44440845</v>
      </c>
      <c r="T1428" s="10" t="s">
        <v>1362</v>
      </c>
      <c r="U1428" s="10" t="s">
        <v>2594</v>
      </c>
      <c r="V1428" s="10">
        <v>2710193200</v>
      </c>
      <c r="W1428" s="10" t="s">
        <v>2582</v>
      </c>
      <c r="X1428" s="10" t="s">
        <v>5475</v>
      </c>
      <c r="Y1428" s="10" t="s">
        <v>5476</v>
      </c>
      <c r="Z1428" s="10" t="s">
        <v>2720</v>
      </c>
      <c r="AA1428" s="10" t="s">
        <v>5477</v>
      </c>
      <c r="AB1428" s="14" t="s">
        <v>4543</v>
      </c>
    </row>
    <row r="1429" spans="1:28" s="14" customFormat="1" ht="13" x14ac:dyDescent="0.35">
      <c r="A1429" s="10">
        <v>44440909</v>
      </c>
      <c r="B1429" s="10">
        <v>909</v>
      </c>
      <c r="C1429" s="11" t="s">
        <v>5478</v>
      </c>
      <c r="D1429" s="11"/>
      <c r="E1429" s="11"/>
      <c r="F1429" s="11" t="s">
        <v>46</v>
      </c>
      <c r="G1429" s="10" t="s">
        <v>5479</v>
      </c>
      <c r="H1429" s="41" t="s">
        <v>63</v>
      </c>
      <c r="I1429" s="41"/>
      <c r="J1429" s="10"/>
      <c r="K1429" s="10" t="s">
        <v>51</v>
      </c>
      <c r="L1429" s="10" t="s">
        <v>52</v>
      </c>
      <c r="M1429" s="13">
        <v>41277</v>
      </c>
      <c r="N1429" s="10" t="s">
        <v>92</v>
      </c>
      <c r="O1429" s="134"/>
      <c r="P1429" s="15" t="s">
        <v>2577</v>
      </c>
      <c r="Q1429" s="11"/>
      <c r="R1429" s="10"/>
      <c r="S1429" s="10" t="s">
        <v>536</v>
      </c>
      <c r="T1429" s="10" t="s">
        <v>536</v>
      </c>
      <c r="U1429" s="10" t="s">
        <v>2580</v>
      </c>
      <c r="V1429" s="10">
        <v>2710193200</v>
      </c>
      <c r="W1429" s="10" t="s">
        <v>2582</v>
      </c>
      <c r="X1429" s="10" t="s">
        <v>5475</v>
      </c>
      <c r="Y1429" s="10" t="s">
        <v>5480</v>
      </c>
      <c r="Z1429" s="10" t="s">
        <v>2720</v>
      </c>
      <c r="AA1429" s="10" t="s">
        <v>5481</v>
      </c>
      <c r="AB1429" s="14" t="s">
        <v>4543</v>
      </c>
    </row>
    <row r="1430" spans="1:28" s="14" customFormat="1" ht="13" x14ac:dyDescent="0.35">
      <c r="A1430" s="10">
        <v>44440853</v>
      </c>
      <c r="B1430" s="10">
        <v>853</v>
      </c>
      <c r="C1430" s="11" t="s">
        <v>5482</v>
      </c>
      <c r="D1430" s="11"/>
      <c r="E1430" s="11"/>
      <c r="F1430" s="11" t="s">
        <v>46</v>
      </c>
      <c r="G1430" s="10" t="s">
        <v>2634</v>
      </c>
      <c r="H1430" s="41" t="s">
        <v>140</v>
      </c>
      <c r="I1430" s="41"/>
      <c r="J1430" s="10"/>
      <c r="K1430" s="10" t="s">
        <v>66</v>
      </c>
      <c r="L1430" s="10" t="s">
        <v>52</v>
      </c>
      <c r="M1430" s="13" t="s">
        <v>6</v>
      </c>
      <c r="N1430" s="10" t="s">
        <v>92</v>
      </c>
      <c r="O1430" s="134"/>
      <c r="P1430" s="15" t="s">
        <v>2577</v>
      </c>
      <c r="Q1430" s="11"/>
      <c r="R1430" s="10"/>
      <c r="S1430" s="10">
        <v>44440885</v>
      </c>
      <c r="T1430" s="10" t="s">
        <v>5474</v>
      </c>
      <c r="U1430" s="10" t="s">
        <v>2594</v>
      </c>
      <c r="V1430" s="10">
        <v>2710193200</v>
      </c>
      <c r="W1430" s="10" t="s">
        <v>604</v>
      </c>
      <c r="X1430" s="10" t="s">
        <v>5475</v>
      </c>
      <c r="Y1430" s="10" t="s">
        <v>5483</v>
      </c>
      <c r="Z1430" s="10" t="s">
        <v>73</v>
      </c>
      <c r="AA1430" s="10" t="s">
        <v>5484</v>
      </c>
      <c r="AB1430" s="14" t="s">
        <v>4543</v>
      </c>
    </row>
    <row r="1431" spans="1:28" s="14" customFormat="1" ht="13" x14ac:dyDescent="0.35">
      <c r="A1431" s="10">
        <v>52872807</v>
      </c>
      <c r="B1431" s="10">
        <v>807</v>
      </c>
      <c r="C1431" s="11" t="s">
        <v>5485</v>
      </c>
      <c r="D1431" s="10" t="s">
        <v>45</v>
      </c>
      <c r="E1431" s="11" t="s">
        <v>45</v>
      </c>
      <c r="F1431" s="11" t="s">
        <v>46</v>
      </c>
      <c r="G1431" s="10" t="s">
        <v>5486</v>
      </c>
      <c r="H1431" s="41" t="s">
        <v>48</v>
      </c>
      <c r="I1431" s="41" t="s">
        <v>145</v>
      </c>
      <c r="J1431" s="10" t="s">
        <v>65</v>
      </c>
      <c r="K1431" s="10" t="s">
        <v>51</v>
      </c>
      <c r="L1431" s="10" t="s">
        <v>67</v>
      </c>
      <c r="M1431" s="13">
        <v>40787</v>
      </c>
      <c r="N1431" s="10" t="s">
        <v>92</v>
      </c>
      <c r="O1431" s="134"/>
      <c r="P1431" s="15" t="s">
        <v>2577</v>
      </c>
      <c r="Q1431" s="10"/>
      <c r="R1431" s="10"/>
      <c r="S1431" s="10" t="s">
        <v>54</v>
      </c>
      <c r="T1431" s="11" t="s">
        <v>536</v>
      </c>
      <c r="U1431" s="10" t="s">
        <v>55</v>
      </c>
      <c r="V1431" s="10">
        <v>3403190000</v>
      </c>
      <c r="W1431" s="10" t="s">
        <v>2582</v>
      </c>
      <c r="X1431" s="10" t="s">
        <v>4549</v>
      </c>
      <c r="Y1431" s="10" t="s">
        <v>5487</v>
      </c>
      <c r="Z1431" s="10" t="s">
        <v>5488</v>
      </c>
      <c r="AA1431" s="10" t="s">
        <v>5489</v>
      </c>
    </row>
    <row r="1432" spans="1:28" s="14" customFormat="1" ht="13" x14ac:dyDescent="0.35">
      <c r="A1432" s="10">
        <v>45938809</v>
      </c>
      <c r="B1432" s="10">
        <v>809</v>
      </c>
      <c r="C1432" s="11" t="s">
        <v>4560</v>
      </c>
      <c r="D1432" s="11"/>
      <c r="E1432" s="11"/>
      <c r="F1432" s="11" t="s">
        <v>46</v>
      </c>
      <c r="G1432" s="10" t="s">
        <v>47</v>
      </c>
      <c r="H1432" s="41" t="s">
        <v>48</v>
      </c>
      <c r="I1432" s="41"/>
      <c r="J1432" s="10"/>
      <c r="K1432" s="10" t="s">
        <v>66</v>
      </c>
      <c r="L1432" s="10" t="s">
        <v>52</v>
      </c>
      <c r="M1432" s="13" t="s">
        <v>6</v>
      </c>
      <c r="N1432" s="10" t="s">
        <v>53</v>
      </c>
      <c r="O1432" s="134"/>
      <c r="P1432" s="15" t="s">
        <v>2577</v>
      </c>
      <c r="Q1432" s="11"/>
      <c r="R1432" s="10"/>
      <c r="S1432" s="10" t="s">
        <v>536</v>
      </c>
      <c r="T1432" s="10" t="s">
        <v>536</v>
      </c>
      <c r="U1432" s="10" t="s">
        <v>2580</v>
      </c>
      <c r="V1432" s="10">
        <v>2710193200</v>
      </c>
      <c r="W1432" s="10" t="s">
        <v>604</v>
      </c>
      <c r="X1432" s="10" t="s">
        <v>4554</v>
      </c>
      <c r="Y1432" s="10" t="s">
        <v>360</v>
      </c>
      <c r="Z1432" s="10" t="s">
        <v>4555</v>
      </c>
      <c r="AA1432" s="10" t="s">
        <v>5490</v>
      </c>
    </row>
    <row r="1433" spans="1:28" s="14" customFormat="1" ht="13" x14ac:dyDescent="0.35">
      <c r="A1433" s="10">
        <v>45935905</v>
      </c>
      <c r="B1433" s="10">
        <v>905</v>
      </c>
      <c r="C1433" s="11" t="s">
        <v>5491</v>
      </c>
      <c r="D1433" s="11"/>
      <c r="E1433" s="11"/>
      <c r="F1433" s="11" t="s">
        <v>46</v>
      </c>
      <c r="G1433" s="10" t="s">
        <v>735</v>
      </c>
      <c r="H1433" s="41" t="s">
        <v>63</v>
      </c>
      <c r="I1433" s="41"/>
      <c r="J1433" s="10"/>
      <c r="K1433" s="10" t="s">
        <v>66</v>
      </c>
      <c r="L1433" s="10" t="s">
        <v>52</v>
      </c>
      <c r="M1433" s="13" t="s">
        <v>6</v>
      </c>
      <c r="N1433" s="10" t="s">
        <v>53</v>
      </c>
      <c r="O1433" s="134"/>
      <c r="P1433" s="15" t="s">
        <v>2577</v>
      </c>
      <c r="Q1433" s="11"/>
      <c r="R1433" s="10"/>
      <c r="S1433" s="10">
        <v>45936905</v>
      </c>
      <c r="T1433" s="10" t="s">
        <v>5492</v>
      </c>
      <c r="U1433" s="10" t="s">
        <v>2594</v>
      </c>
      <c r="V1433" s="10">
        <v>2710193200</v>
      </c>
      <c r="W1433" s="10" t="s">
        <v>604</v>
      </c>
      <c r="X1433" s="10" t="s">
        <v>4562</v>
      </c>
      <c r="Y1433" s="10" t="s">
        <v>2703</v>
      </c>
      <c r="Z1433" s="10" t="s">
        <v>4555</v>
      </c>
      <c r="AA1433" s="10" t="s">
        <v>5493</v>
      </c>
    </row>
    <row r="1434" spans="1:28" s="14" customFormat="1" ht="13" x14ac:dyDescent="0.35">
      <c r="A1434" s="10">
        <v>45935809</v>
      </c>
      <c r="B1434" s="10">
        <v>809</v>
      </c>
      <c r="C1434" s="11" t="s">
        <v>4565</v>
      </c>
      <c r="D1434" s="11"/>
      <c r="E1434" s="11"/>
      <c r="F1434" s="11" t="s">
        <v>46</v>
      </c>
      <c r="G1434" s="10" t="s">
        <v>47</v>
      </c>
      <c r="H1434" s="41" t="s">
        <v>48</v>
      </c>
      <c r="I1434" s="41"/>
      <c r="J1434" s="10"/>
      <c r="K1434" s="10" t="s">
        <v>66</v>
      </c>
      <c r="L1434" s="10" t="s">
        <v>52</v>
      </c>
      <c r="M1434" s="13" t="s">
        <v>6</v>
      </c>
      <c r="N1434" s="10" t="s">
        <v>53</v>
      </c>
      <c r="O1434" s="134"/>
      <c r="P1434" s="15" t="s">
        <v>2577</v>
      </c>
      <c r="Q1434" s="11"/>
      <c r="R1434" s="10"/>
      <c r="S1434" s="10">
        <v>45936809</v>
      </c>
      <c r="T1434" s="10" t="s">
        <v>5494</v>
      </c>
      <c r="U1434" s="10" t="s">
        <v>2594</v>
      </c>
      <c r="V1434" s="10">
        <v>2710193200</v>
      </c>
      <c r="W1434" s="10" t="s">
        <v>604</v>
      </c>
      <c r="X1434" s="10" t="s">
        <v>4562</v>
      </c>
      <c r="Y1434" s="10" t="s">
        <v>360</v>
      </c>
      <c r="Z1434" s="10" t="s">
        <v>4555</v>
      </c>
      <c r="AA1434" s="10" t="s">
        <v>5495</v>
      </c>
    </row>
    <row r="1435" spans="1:28" s="14" customFormat="1" ht="13" x14ac:dyDescent="0.35">
      <c r="A1435" s="10">
        <v>45936905</v>
      </c>
      <c r="B1435" s="10">
        <v>905</v>
      </c>
      <c r="C1435" s="11" t="s">
        <v>5492</v>
      </c>
      <c r="D1435" s="11"/>
      <c r="E1435" s="11"/>
      <c r="F1435" s="11" t="s">
        <v>46</v>
      </c>
      <c r="G1435" s="10" t="s">
        <v>735</v>
      </c>
      <c r="H1435" s="41" t="s">
        <v>63</v>
      </c>
      <c r="I1435" s="41"/>
      <c r="J1435" s="10"/>
      <c r="K1435" s="10" t="s">
        <v>66</v>
      </c>
      <c r="L1435" s="10" t="s">
        <v>52</v>
      </c>
      <c r="M1435" s="13">
        <v>41263</v>
      </c>
      <c r="N1435" s="10" t="s">
        <v>53</v>
      </c>
      <c r="O1435" s="134"/>
      <c r="P1435" s="15" t="s">
        <v>2577</v>
      </c>
      <c r="Q1435" s="11"/>
      <c r="R1435" s="10"/>
      <c r="S1435" s="10">
        <v>45939905</v>
      </c>
      <c r="T1435" s="10" t="s">
        <v>5496</v>
      </c>
      <c r="U1435" s="10" t="s">
        <v>2594</v>
      </c>
      <c r="V1435" s="10">
        <v>2710193200</v>
      </c>
      <c r="W1435" s="10" t="s">
        <v>604</v>
      </c>
      <c r="X1435" s="10" t="s">
        <v>5497</v>
      </c>
      <c r="Y1435" s="10" t="s">
        <v>2703</v>
      </c>
      <c r="Z1435" s="10" t="s">
        <v>4555</v>
      </c>
      <c r="AA1435" s="10" t="s">
        <v>5498</v>
      </c>
    </row>
    <row r="1436" spans="1:28" s="14" customFormat="1" ht="13" x14ac:dyDescent="0.35">
      <c r="A1436" s="10">
        <v>45936809</v>
      </c>
      <c r="B1436" s="10">
        <v>809</v>
      </c>
      <c r="C1436" s="11" t="s">
        <v>5494</v>
      </c>
      <c r="D1436" s="11"/>
      <c r="E1436" s="11"/>
      <c r="F1436" s="11" t="s">
        <v>46</v>
      </c>
      <c r="G1436" s="10" t="s">
        <v>47</v>
      </c>
      <c r="H1436" s="41" t="s">
        <v>48</v>
      </c>
      <c r="I1436" s="41"/>
      <c r="J1436" s="10"/>
      <c r="K1436" s="10" t="s">
        <v>66</v>
      </c>
      <c r="L1436" s="10" t="s">
        <v>52</v>
      </c>
      <c r="M1436" s="13">
        <v>41219</v>
      </c>
      <c r="N1436" s="10" t="s">
        <v>53</v>
      </c>
      <c r="O1436" s="134"/>
      <c r="P1436" s="15" t="s">
        <v>2577</v>
      </c>
      <c r="Q1436" s="11"/>
      <c r="R1436" s="10"/>
      <c r="S1436" s="10">
        <v>45939849</v>
      </c>
      <c r="T1436" s="10" t="s">
        <v>5499</v>
      </c>
      <c r="U1436" s="10" t="s">
        <v>2594</v>
      </c>
      <c r="V1436" s="10">
        <v>2710193200</v>
      </c>
      <c r="W1436" s="10" t="s">
        <v>604</v>
      </c>
      <c r="X1436" s="10" t="s">
        <v>5497</v>
      </c>
      <c r="Y1436" s="10" t="s">
        <v>360</v>
      </c>
      <c r="Z1436" s="10" t="s">
        <v>4555</v>
      </c>
      <c r="AA1436" s="10" t="s">
        <v>5500</v>
      </c>
    </row>
    <row r="1437" spans="1:28" s="14" customFormat="1" ht="13" x14ac:dyDescent="0.35">
      <c r="A1437" s="10">
        <v>45939905</v>
      </c>
      <c r="B1437" s="10">
        <v>905</v>
      </c>
      <c r="C1437" s="11" t="s">
        <v>5496</v>
      </c>
      <c r="D1437" s="11"/>
      <c r="E1437" s="11"/>
      <c r="F1437" s="11" t="s">
        <v>46</v>
      </c>
      <c r="G1437" s="10" t="s">
        <v>735</v>
      </c>
      <c r="H1437" s="41" t="s">
        <v>63</v>
      </c>
      <c r="I1437" s="41"/>
      <c r="J1437" s="10"/>
      <c r="K1437" s="10" t="s">
        <v>51</v>
      </c>
      <c r="L1437" s="10" t="s">
        <v>52</v>
      </c>
      <c r="M1437" s="13">
        <v>42100</v>
      </c>
      <c r="N1437" s="10" t="s">
        <v>53</v>
      </c>
      <c r="O1437" s="134"/>
      <c r="P1437" s="15" t="s">
        <v>2577</v>
      </c>
      <c r="Q1437" s="11"/>
      <c r="R1437" s="10"/>
      <c r="S1437" s="10">
        <v>45940905</v>
      </c>
      <c r="T1437" s="10" t="s">
        <v>1374</v>
      </c>
      <c r="U1437" s="10" t="s">
        <v>2594</v>
      </c>
      <c r="V1437" s="10">
        <v>2710193200</v>
      </c>
      <c r="W1437" s="10" t="s">
        <v>2582</v>
      </c>
      <c r="X1437" s="10" t="s">
        <v>5501</v>
      </c>
      <c r="Y1437" s="10" t="s">
        <v>2703</v>
      </c>
      <c r="Z1437" s="10" t="s">
        <v>4555</v>
      </c>
      <c r="AA1437" s="10" t="s">
        <v>1376</v>
      </c>
    </row>
    <row r="1438" spans="1:28" s="14" customFormat="1" ht="13" x14ac:dyDescent="0.35">
      <c r="A1438" s="10">
        <v>45939849</v>
      </c>
      <c r="B1438" s="10">
        <v>849</v>
      </c>
      <c r="C1438" s="11" t="s">
        <v>5499</v>
      </c>
      <c r="D1438" s="11"/>
      <c r="E1438" s="11"/>
      <c r="F1438" s="11" t="s">
        <v>46</v>
      </c>
      <c r="G1438" s="10" t="s">
        <v>2662</v>
      </c>
      <c r="H1438" s="41" t="s">
        <v>140</v>
      </c>
      <c r="I1438" s="41"/>
      <c r="J1438" s="10"/>
      <c r="K1438" s="10" t="s">
        <v>51</v>
      </c>
      <c r="L1438" s="10" t="s">
        <v>52</v>
      </c>
      <c r="M1438" s="13">
        <v>42064</v>
      </c>
      <c r="N1438" s="10" t="s">
        <v>53</v>
      </c>
      <c r="O1438" s="134"/>
      <c r="P1438" s="15" t="s">
        <v>2577</v>
      </c>
      <c r="Q1438" s="11"/>
      <c r="R1438" s="10"/>
      <c r="S1438" s="10">
        <v>45939809</v>
      </c>
      <c r="T1438" s="10" t="s">
        <v>1378</v>
      </c>
      <c r="U1438" s="10" t="s">
        <v>2594</v>
      </c>
      <c r="V1438" s="10">
        <v>2710193200</v>
      </c>
      <c r="W1438" s="10" t="s">
        <v>2582</v>
      </c>
      <c r="X1438" s="10" t="s">
        <v>5501</v>
      </c>
      <c r="Y1438" s="10" t="s">
        <v>5502</v>
      </c>
      <c r="Z1438" s="10" t="s">
        <v>4555</v>
      </c>
      <c r="AA1438" s="10" t="s">
        <v>5503</v>
      </c>
    </row>
    <row r="1439" spans="1:28" s="14" customFormat="1" ht="13" x14ac:dyDescent="0.35">
      <c r="A1439" s="10">
        <v>43206855</v>
      </c>
      <c r="B1439" s="10">
        <v>855</v>
      </c>
      <c r="C1439" s="11" t="s">
        <v>5504</v>
      </c>
      <c r="D1439" s="11"/>
      <c r="E1439" s="11"/>
      <c r="F1439" s="11" t="s">
        <v>46</v>
      </c>
      <c r="G1439" s="10" t="s">
        <v>163</v>
      </c>
      <c r="H1439" s="41" t="s">
        <v>164</v>
      </c>
      <c r="I1439" s="41"/>
      <c r="J1439" s="10"/>
      <c r="K1439" s="10" t="s">
        <v>66</v>
      </c>
      <c r="L1439" s="10" t="s">
        <v>52</v>
      </c>
      <c r="M1439" s="13">
        <v>41444</v>
      </c>
      <c r="N1439" s="10" t="s">
        <v>53</v>
      </c>
      <c r="O1439" s="134"/>
      <c r="P1439" s="15" t="s">
        <v>2577</v>
      </c>
      <c r="Q1439" s="11"/>
      <c r="R1439" s="10"/>
      <c r="S1439" s="10">
        <v>44535855</v>
      </c>
      <c r="T1439" s="10" t="s">
        <v>941</v>
      </c>
      <c r="U1439" s="10" t="s">
        <v>2594</v>
      </c>
      <c r="V1439" s="10">
        <v>2710193200</v>
      </c>
      <c r="W1439" s="10" t="s">
        <v>604</v>
      </c>
      <c r="X1439" s="10" t="s">
        <v>5236</v>
      </c>
      <c r="Y1439" s="10" t="s">
        <v>3119</v>
      </c>
      <c r="Z1439" s="10" t="s">
        <v>5219</v>
      </c>
      <c r="AA1439" s="10" t="s">
        <v>943</v>
      </c>
    </row>
    <row r="1440" spans="1:28" s="14" customFormat="1" ht="13" x14ac:dyDescent="0.35">
      <c r="A1440" s="10">
        <v>43206809</v>
      </c>
      <c r="B1440" s="10">
        <v>809</v>
      </c>
      <c r="C1440" s="11" t="s">
        <v>5505</v>
      </c>
      <c r="D1440" s="11"/>
      <c r="E1440" s="11"/>
      <c r="F1440" s="11" t="s">
        <v>46</v>
      </c>
      <c r="G1440" s="10" t="s">
        <v>47</v>
      </c>
      <c r="H1440" s="41" t="s">
        <v>48</v>
      </c>
      <c r="I1440" s="41"/>
      <c r="J1440" s="10"/>
      <c r="K1440" s="10" t="s">
        <v>66</v>
      </c>
      <c r="L1440" s="10" t="s">
        <v>52</v>
      </c>
      <c r="M1440" s="13">
        <v>41456</v>
      </c>
      <c r="N1440" s="10" t="s">
        <v>53</v>
      </c>
      <c r="O1440" s="134"/>
      <c r="P1440" s="15" t="s">
        <v>2577</v>
      </c>
      <c r="Q1440" s="11"/>
      <c r="R1440" s="10"/>
      <c r="S1440" s="10" t="s">
        <v>536</v>
      </c>
      <c r="T1440" s="10" t="s">
        <v>536</v>
      </c>
      <c r="U1440" s="10" t="s">
        <v>2580</v>
      </c>
      <c r="V1440" s="10">
        <v>2710193200</v>
      </c>
      <c r="W1440" s="10" t="s">
        <v>604</v>
      </c>
      <c r="X1440" s="10" t="s">
        <v>5236</v>
      </c>
      <c r="Y1440" s="10" t="s">
        <v>2596</v>
      </c>
      <c r="Z1440" s="10" t="s">
        <v>5219</v>
      </c>
      <c r="AA1440" s="10" t="s">
        <v>939</v>
      </c>
    </row>
    <row r="1441" spans="1:28" s="14" customFormat="1" ht="13" x14ac:dyDescent="0.35">
      <c r="A1441" s="10">
        <v>45874849</v>
      </c>
      <c r="B1441" s="10">
        <v>849</v>
      </c>
      <c r="C1441" s="11" t="s">
        <v>5506</v>
      </c>
      <c r="D1441" s="11"/>
      <c r="E1441" s="11"/>
      <c r="F1441" s="11" t="s">
        <v>46</v>
      </c>
      <c r="G1441" s="10" t="s">
        <v>47</v>
      </c>
      <c r="H1441" s="41" t="s">
        <v>48</v>
      </c>
      <c r="I1441" s="41">
        <v>0</v>
      </c>
      <c r="J1441" s="10" t="s">
        <v>65</v>
      </c>
      <c r="K1441" s="10" t="s">
        <v>51</v>
      </c>
      <c r="L1441" s="10" t="s">
        <v>52</v>
      </c>
      <c r="M1441" s="13">
        <v>41466</v>
      </c>
      <c r="N1441" s="10" t="s">
        <v>92</v>
      </c>
      <c r="O1441" s="134"/>
      <c r="P1441" s="15" t="s">
        <v>2577</v>
      </c>
      <c r="Q1441" s="11"/>
      <c r="R1441" s="10"/>
      <c r="S1441" s="10" t="s">
        <v>536</v>
      </c>
      <c r="T1441" s="11" t="s">
        <v>536</v>
      </c>
      <c r="U1441" s="10" t="s">
        <v>2580</v>
      </c>
      <c r="V1441" s="10">
        <v>2710193200</v>
      </c>
      <c r="W1441" s="10" t="s">
        <v>2582</v>
      </c>
      <c r="X1441" s="10" t="s">
        <v>5507</v>
      </c>
      <c r="Y1441" s="10" t="s">
        <v>5508</v>
      </c>
      <c r="Z1441" s="10" t="s">
        <v>5509</v>
      </c>
      <c r="AA1441" s="10" t="s">
        <v>5510</v>
      </c>
      <c r="AB1441" s="14" t="s">
        <v>1391</v>
      </c>
    </row>
    <row r="1442" spans="1:28" s="14" customFormat="1" ht="13" x14ac:dyDescent="0.35">
      <c r="A1442" s="10">
        <v>44461860</v>
      </c>
      <c r="B1442" s="10">
        <v>860</v>
      </c>
      <c r="C1442" s="11" t="s">
        <v>5511</v>
      </c>
      <c r="D1442" s="11"/>
      <c r="E1442" s="11"/>
      <c r="F1442" s="11" t="s">
        <v>46</v>
      </c>
      <c r="G1442" s="10" t="s">
        <v>163</v>
      </c>
      <c r="H1442" s="41" t="s">
        <v>164</v>
      </c>
      <c r="I1442" s="41">
        <v>0</v>
      </c>
      <c r="J1442" s="10" t="s">
        <v>65</v>
      </c>
      <c r="K1442" s="10" t="s">
        <v>51</v>
      </c>
      <c r="L1442" s="10" t="s">
        <v>52</v>
      </c>
      <c r="M1442" s="13">
        <v>41561</v>
      </c>
      <c r="N1442" s="10" t="s">
        <v>92</v>
      </c>
      <c r="O1442" s="134"/>
      <c r="P1442" s="15" t="s">
        <v>2577</v>
      </c>
      <c r="Q1442" s="11"/>
      <c r="R1442" s="10"/>
      <c r="S1442" s="10">
        <v>44465860</v>
      </c>
      <c r="T1442" s="10" t="s">
        <v>5512</v>
      </c>
      <c r="U1442" s="10" t="s">
        <v>2594</v>
      </c>
      <c r="V1442" s="10">
        <v>2710193200</v>
      </c>
      <c r="W1442" s="10" t="s">
        <v>2582</v>
      </c>
      <c r="X1442" s="10" t="s">
        <v>5513</v>
      </c>
      <c r="Y1442" s="10" t="s">
        <v>3084</v>
      </c>
      <c r="Z1442" s="10" t="s">
        <v>3085</v>
      </c>
      <c r="AA1442" s="10" t="s">
        <v>5514</v>
      </c>
      <c r="AB1442" s="14" t="s">
        <v>1391</v>
      </c>
    </row>
    <row r="1443" spans="1:28" s="14" customFormat="1" ht="13" x14ac:dyDescent="0.35">
      <c r="A1443" s="10">
        <v>44463967</v>
      </c>
      <c r="B1443" s="10">
        <v>967</v>
      </c>
      <c r="C1443" s="11" t="s">
        <v>5515</v>
      </c>
      <c r="D1443" s="11"/>
      <c r="E1443" s="11"/>
      <c r="F1443" s="11" t="s">
        <v>46</v>
      </c>
      <c r="G1443" s="10" t="s">
        <v>151</v>
      </c>
      <c r="H1443" s="41" t="s">
        <v>86</v>
      </c>
      <c r="I1443" s="41">
        <v>0</v>
      </c>
      <c r="J1443" s="10" t="s">
        <v>65</v>
      </c>
      <c r="K1443" s="10" t="s">
        <v>66</v>
      </c>
      <c r="L1443" s="10" t="s">
        <v>67</v>
      </c>
      <c r="M1443" s="13" t="s">
        <v>604</v>
      </c>
      <c r="N1443" s="10" t="s">
        <v>92</v>
      </c>
      <c r="O1443" s="134"/>
      <c r="P1443" s="15" t="s">
        <v>2577</v>
      </c>
      <c r="Q1443" s="11"/>
      <c r="R1443" s="10"/>
      <c r="S1443" s="10" t="s">
        <v>536</v>
      </c>
      <c r="T1443" s="10" t="s">
        <v>536</v>
      </c>
      <c r="U1443" s="10" t="s">
        <v>2580</v>
      </c>
      <c r="V1443" s="10">
        <v>2710193200</v>
      </c>
      <c r="W1443" s="10" t="s">
        <v>604</v>
      </c>
      <c r="X1443" s="10" t="s">
        <v>5513</v>
      </c>
      <c r="Y1443" s="10" t="s">
        <v>87</v>
      </c>
      <c r="Z1443" s="10" t="s">
        <v>88</v>
      </c>
      <c r="AA1443" s="10" t="s">
        <v>5516</v>
      </c>
      <c r="AB1443" s="14" t="s">
        <v>1391</v>
      </c>
    </row>
    <row r="1444" spans="1:28" s="14" customFormat="1" ht="13" x14ac:dyDescent="0.35">
      <c r="A1444" s="10">
        <v>44461979</v>
      </c>
      <c r="B1444" s="10">
        <v>979</v>
      </c>
      <c r="C1444" s="11" t="s">
        <v>5517</v>
      </c>
      <c r="D1444" s="11"/>
      <c r="E1444" s="11"/>
      <c r="F1444" s="11" t="s">
        <v>46</v>
      </c>
      <c r="G1444" s="10" t="s">
        <v>151</v>
      </c>
      <c r="H1444" s="41" t="s">
        <v>86</v>
      </c>
      <c r="I1444" s="41">
        <v>0</v>
      </c>
      <c r="J1444" s="10" t="s">
        <v>65</v>
      </c>
      <c r="K1444" s="10" t="s">
        <v>51</v>
      </c>
      <c r="L1444" s="10" t="s">
        <v>52</v>
      </c>
      <c r="M1444" s="13">
        <v>42202</v>
      </c>
      <c r="N1444" s="10" t="s">
        <v>92</v>
      </c>
      <c r="O1444" s="134"/>
      <c r="P1444" s="15" t="s">
        <v>2577</v>
      </c>
      <c r="Q1444" s="11"/>
      <c r="R1444" s="10"/>
      <c r="S1444" s="10">
        <v>44465979</v>
      </c>
      <c r="T1444" s="10" t="s">
        <v>5518</v>
      </c>
      <c r="U1444" s="10" t="s">
        <v>2594</v>
      </c>
      <c r="V1444" s="10">
        <v>2710193200</v>
      </c>
      <c r="W1444" s="10" t="s">
        <v>2582</v>
      </c>
      <c r="X1444" s="10" t="s">
        <v>5513</v>
      </c>
      <c r="Y1444" s="10" t="s">
        <v>87</v>
      </c>
      <c r="Z1444" s="10" t="s">
        <v>3085</v>
      </c>
      <c r="AA1444" s="10" t="s">
        <v>5519</v>
      </c>
      <c r="AB1444" s="14" t="s">
        <v>1391</v>
      </c>
    </row>
    <row r="1445" spans="1:28" s="14" customFormat="1" ht="13" x14ac:dyDescent="0.35">
      <c r="A1445" s="10">
        <v>44465860</v>
      </c>
      <c r="B1445" s="10">
        <v>860</v>
      </c>
      <c r="C1445" s="11" t="s">
        <v>5512</v>
      </c>
      <c r="D1445" s="11"/>
      <c r="E1445" s="11"/>
      <c r="F1445" s="11" t="s">
        <v>46</v>
      </c>
      <c r="G1445" s="10" t="s">
        <v>163</v>
      </c>
      <c r="H1445" s="41" t="s">
        <v>164</v>
      </c>
      <c r="I1445" s="41">
        <v>0</v>
      </c>
      <c r="J1445" s="10" t="s">
        <v>65</v>
      </c>
      <c r="K1445" s="10" t="s">
        <v>51</v>
      </c>
      <c r="L1445" s="10" t="s">
        <v>52</v>
      </c>
      <c r="M1445" s="13">
        <v>43802</v>
      </c>
      <c r="N1445" s="10" t="s">
        <v>92</v>
      </c>
      <c r="O1445" s="134"/>
      <c r="P1445" s="15" t="s">
        <v>2577</v>
      </c>
      <c r="Q1445" s="11"/>
      <c r="R1445" s="10"/>
      <c r="S1445" s="10">
        <v>47996860</v>
      </c>
      <c r="T1445" s="10" t="s">
        <v>1481</v>
      </c>
      <c r="U1445" s="10" t="s">
        <v>2594</v>
      </c>
      <c r="V1445" s="10">
        <v>2710193200</v>
      </c>
      <c r="W1445" s="10" t="s">
        <v>2582</v>
      </c>
      <c r="X1445" s="10" t="s">
        <v>5520</v>
      </c>
      <c r="Y1445" s="10" t="s">
        <v>3084</v>
      </c>
      <c r="Z1445" s="10" t="s">
        <v>3085</v>
      </c>
      <c r="AA1445" s="10" t="s">
        <v>5521</v>
      </c>
      <c r="AB1445" s="14" t="s">
        <v>1391</v>
      </c>
    </row>
    <row r="1446" spans="1:28" s="14" customFormat="1" ht="13" x14ac:dyDescent="0.35">
      <c r="A1446" s="10">
        <v>44465979</v>
      </c>
      <c r="B1446" s="10">
        <v>979</v>
      </c>
      <c r="C1446" s="11" t="s">
        <v>5518</v>
      </c>
      <c r="D1446" s="11"/>
      <c r="E1446" s="11"/>
      <c r="F1446" s="11" t="s">
        <v>46</v>
      </c>
      <c r="G1446" s="10" t="s">
        <v>151</v>
      </c>
      <c r="H1446" s="41" t="s">
        <v>86</v>
      </c>
      <c r="I1446" s="41">
        <v>0</v>
      </c>
      <c r="J1446" s="10" t="s">
        <v>65</v>
      </c>
      <c r="K1446" s="10" t="s">
        <v>51</v>
      </c>
      <c r="L1446" s="10" t="s">
        <v>52</v>
      </c>
      <c r="M1446" s="13">
        <v>43812</v>
      </c>
      <c r="N1446" s="10" t="s">
        <v>92</v>
      </c>
      <c r="O1446" s="134"/>
      <c r="P1446" s="15" t="s">
        <v>2577</v>
      </c>
      <c r="Q1446" s="11"/>
      <c r="R1446" s="10"/>
      <c r="S1446" s="10">
        <v>47996979</v>
      </c>
      <c r="T1446" s="10" t="s">
        <v>1485</v>
      </c>
      <c r="U1446" s="10" t="s">
        <v>2594</v>
      </c>
      <c r="V1446" s="10">
        <v>2710193200</v>
      </c>
      <c r="W1446" s="10" t="s">
        <v>2582</v>
      </c>
      <c r="X1446" s="10" t="s">
        <v>5520</v>
      </c>
      <c r="Y1446" s="10" t="s">
        <v>87</v>
      </c>
      <c r="Z1446" s="10" t="s">
        <v>3085</v>
      </c>
      <c r="AA1446" s="10" t="s">
        <v>5522</v>
      </c>
      <c r="AB1446" s="14" t="s">
        <v>1391</v>
      </c>
    </row>
    <row r="1447" spans="1:28" s="14" customFormat="1" ht="13" x14ac:dyDescent="0.35">
      <c r="A1447" s="10">
        <v>45271809</v>
      </c>
      <c r="B1447" s="10">
        <v>809</v>
      </c>
      <c r="C1447" s="11" t="s">
        <v>5149</v>
      </c>
      <c r="D1447" s="11"/>
      <c r="E1447" s="11"/>
      <c r="F1447" s="11" t="s">
        <v>46</v>
      </c>
      <c r="G1447" s="10" t="s">
        <v>47</v>
      </c>
      <c r="H1447" s="41" t="s">
        <v>48</v>
      </c>
      <c r="I1447" s="41">
        <v>0</v>
      </c>
      <c r="J1447" s="10" t="s">
        <v>65</v>
      </c>
      <c r="K1447" s="10" t="s">
        <v>66</v>
      </c>
      <c r="L1447" s="10" t="s">
        <v>52</v>
      </c>
      <c r="M1447" s="13" t="s">
        <v>6</v>
      </c>
      <c r="N1447" s="10" t="s">
        <v>53</v>
      </c>
      <c r="O1447" s="134"/>
      <c r="P1447" s="15" t="s">
        <v>2577</v>
      </c>
      <c r="Q1447" s="11"/>
      <c r="R1447" s="10"/>
      <c r="S1447" s="10" t="s">
        <v>536</v>
      </c>
      <c r="T1447" s="10" t="s">
        <v>536</v>
      </c>
      <c r="U1447" s="10" t="s">
        <v>2580</v>
      </c>
      <c r="V1447" s="10">
        <v>2710193200</v>
      </c>
      <c r="W1447" s="10" t="s">
        <v>604</v>
      </c>
      <c r="X1447" s="10" t="s">
        <v>4631</v>
      </c>
      <c r="Y1447" s="10" t="s">
        <v>360</v>
      </c>
      <c r="Z1447" s="10" t="s">
        <v>88</v>
      </c>
      <c r="AA1447" s="10" t="s">
        <v>5523</v>
      </c>
      <c r="AB1447" s="14" t="s">
        <v>1391</v>
      </c>
    </row>
    <row r="1448" spans="1:28" s="14" customFormat="1" ht="13" x14ac:dyDescent="0.35">
      <c r="A1448" s="10">
        <v>45174855</v>
      </c>
      <c r="B1448" s="10">
        <v>855</v>
      </c>
      <c r="C1448" s="11" t="s">
        <v>1387</v>
      </c>
      <c r="D1448" s="11"/>
      <c r="E1448" s="11"/>
      <c r="F1448" s="11" t="s">
        <v>46</v>
      </c>
      <c r="G1448" s="10" t="s">
        <v>163</v>
      </c>
      <c r="H1448" s="41" t="s">
        <v>164</v>
      </c>
      <c r="I1448" s="41">
        <v>0</v>
      </c>
      <c r="J1448" s="10" t="s">
        <v>65</v>
      </c>
      <c r="K1448" s="10" t="s">
        <v>66</v>
      </c>
      <c r="L1448" s="10" t="s">
        <v>67</v>
      </c>
      <c r="M1448" s="13" t="s">
        <v>3</v>
      </c>
      <c r="N1448" s="10" t="s">
        <v>604</v>
      </c>
      <c r="O1448" s="134"/>
      <c r="P1448" s="15" t="s">
        <v>2577</v>
      </c>
      <c r="Q1448" s="11"/>
      <c r="R1448" s="10"/>
      <c r="S1448" s="10" t="s">
        <v>536</v>
      </c>
      <c r="T1448" s="10" t="s">
        <v>536</v>
      </c>
      <c r="U1448" s="10" t="s">
        <v>2580</v>
      </c>
      <c r="V1448" s="10">
        <v>2710193200</v>
      </c>
      <c r="W1448" s="10" t="s">
        <v>604</v>
      </c>
      <c r="X1448" s="10" t="s">
        <v>5524</v>
      </c>
      <c r="Y1448" s="10" t="s">
        <v>1414</v>
      </c>
      <c r="Z1448" s="10" t="s">
        <v>88</v>
      </c>
      <c r="AA1448" s="10" t="s">
        <v>1390</v>
      </c>
      <c r="AB1448" s="14" t="s">
        <v>1391</v>
      </c>
    </row>
    <row r="1449" spans="1:28" s="14" customFormat="1" ht="13" x14ac:dyDescent="0.35">
      <c r="A1449" s="10">
        <v>45681809</v>
      </c>
      <c r="B1449" s="10">
        <v>809</v>
      </c>
      <c r="C1449" s="11" t="s">
        <v>5525</v>
      </c>
      <c r="D1449" s="10">
        <v>45657801</v>
      </c>
      <c r="E1449" s="11" t="s">
        <v>1388</v>
      </c>
      <c r="F1449" s="11" t="s">
        <v>46</v>
      </c>
      <c r="G1449" s="10" t="s">
        <v>47</v>
      </c>
      <c r="H1449" s="41" t="s">
        <v>48</v>
      </c>
      <c r="I1449" s="41" t="s">
        <v>119</v>
      </c>
      <c r="J1449" s="10" t="s">
        <v>65</v>
      </c>
      <c r="K1449" s="10" t="s">
        <v>66</v>
      </c>
      <c r="L1449" s="10" t="s">
        <v>67</v>
      </c>
      <c r="M1449" s="13">
        <v>43074</v>
      </c>
      <c r="N1449" s="10" t="s">
        <v>53</v>
      </c>
      <c r="O1449" s="134"/>
      <c r="P1449" s="15" t="s">
        <v>3592</v>
      </c>
      <c r="Q1449" s="10" t="s">
        <v>5526</v>
      </c>
      <c r="R1449" s="10" t="s">
        <v>54</v>
      </c>
      <c r="S1449" s="10" t="s">
        <v>44</v>
      </c>
      <c r="T1449" s="11" t="s">
        <v>44</v>
      </c>
      <c r="U1449" s="10" t="s">
        <v>55</v>
      </c>
      <c r="V1449" s="10">
        <v>2710193200</v>
      </c>
      <c r="W1449" s="10" t="s">
        <v>83</v>
      </c>
      <c r="X1449" s="10" t="s">
        <v>5524</v>
      </c>
      <c r="Y1449" s="10" t="s">
        <v>360</v>
      </c>
      <c r="Z1449" s="10" t="s">
        <v>565</v>
      </c>
      <c r="AA1449" s="10" t="s">
        <v>5527</v>
      </c>
      <c r="AB1449" s="14" t="s">
        <v>1391</v>
      </c>
    </row>
    <row r="1450" spans="1:28" s="14" customFormat="1" ht="13" x14ac:dyDescent="0.35">
      <c r="A1450" s="10">
        <v>45682855</v>
      </c>
      <c r="B1450" s="10">
        <v>855</v>
      </c>
      <c r="C1450" s="11" t="s">
        <v>2573</v>
      </c>
      <c r="D1450" s="10">
        <v>45658801</v>
      </c>
      <c r="E1450" s="11" t="s">
        <v>1397</v>
      </c>
      <c r="F1450" s="11" t="s">
        <v>46</v>
      </c>
      <c r="G1450" s="59" t="s">
        <v>163</v>
      </c>
      <c r="H1450" s="41" t="s">
        <v>164</v>
      </c>
      <c r="I1450" s="41" t="s">
        <v>119</v>
      </c>
      <c r="J1450" s="10" t="s">
        <v>65</v>
      </c>
      <c r="K1450" s="59" t="s">
        <v>66</v>
      </c>
      <c r="L1450" s="59" t="s">
        <v>67</v>
      </c>
      <c r="M1450" s="95">
        <v>43709</v>
      </c>
      <c r="N1450" s="59" t="s">
        <v>53</v>
      </c>
      <c r="O1450" s="135"/>
      <c r="P1450" s="15" t="s">
        <v>2577</v>
      </c>
      <c r="Q1450" s="10" t="s">
        <v>5528</v>
      </c>
      <c r="R1450" s="10" t="s">
        <v>54</v>
      </c>
      <c r="S1450" s="10" t="s">
        <v>44</v>
      </c>
      <c r="T1450" s="11" t="s">
        <v>44</v>
      </c>
      <c r="U1450" s="10" t="s">
        <v>55</v>
      </c>
      <c r="V1450" s="10">
        <v>2710193200</v>
      </c>
      <c r="W1450" s="10" t="s">
        <v>70</v>
      </c>
      <c r="X1450" s="10" t="s">
        <v>4633</v>
      </c>
      <c r="Y1450" s="10" t="s">
        <v>1414</v>
      </c>
      <c r="Z1450" s="10" t="s">
        <v>565</v>
      </c>
      <c r="AA1450" s="10" t="s">
        <v>5529</v>
      </c>
      <c r="AB1450" s="14" t="s">
        <v>1391</v>
      </c>
    </row>
    <row r="1451" spans="1:28" s="14" customFormat="1" ht="13" x14ac:dyDescent="0.35">
      <c r="A1451" s="10">
        <v>45658981</v>
      </c>
      <c r="B1451" s="10">
        <v>981</v>
      </c>
      <c r="C1451" s="11" t="s">
        <v>5530</v>
      </c>
      <c r="D1451" s="11"/>
      <c r="E1451" s="11"/>
      <c r="F1451" s="11" t="s">
        <v>46</v>
      </c>
      <c r="G1451" s="10" t="s">
        <v>151</v>
      </c>
      <c r="H1451" s="41" t="s">
        <v>86</v>
      </c>
      <c r="I1451" s="41">
        <v>0</v>
      </c>
      <c r="J1451" s="10" t="s">
        <v>65</v>
      </c>
      <c r="K1451" s="10" t="s">
        <v>66</v>
      </c>
      <c r="L1451" s="10" t="s">
        <v>67</v>
      </c>
      <c r="M1451" s="13">
        <v>42478</v>
      </c>
      <c r="N1451" s="10" t="s">
        <v>53</v>
      </c>
      <c r="O1451" s="134"/>
      <c r="P1451" s="15" t="s">
        <v>2577</v>
      </c>
      <c r="Q1451" s="11"/>
      <c r="R1451" s="10"/>
      <c r="S1451" s="10" t="s">
        <v>536</v>
      </c>
      <c r="T1451" s="10" t="s">
        <v>536</v>
      </c>
      <c r="U1451" s="10" t="s">
        <v>2580</v>
      </c>
      <c r="V1451" s="10">
        <v>2710193200</v>
      </c>
      <c r="W1451" s="10" t="s">
        <v>604</v>
      </c>
      <c r="X1451" s="10" t="s">
        <v>5531</v>
      </c>
      <c r="Y1451" s="10" t="s">
        <v>87</v>
      </c>
      <c r="Z1451" s="10" t="s">
        <v>88</v>
      </c>
      <c r="AA1451" s="10" t="s">
        <v>5532</v>
      </c>
      <c r="AB1451" s="14" t="s">
        <v>1391</v>
      </c>
    </row>
    <row r="1452" spans="1:28" s="14" customFormat="1" ht="13" x14ac:dyDescent="0.35">
      <c r="A1452" s="10">
        <v>45659801</v>
      </c>
      <c r="B1452" s="10">
        <v>801</v>
      </c>
      <c r="C1452" s="11" t="s">
        <v>1411</v>
      </c>
      <c r="D1452" s="11"/>
      <c r="E1452" s="11"/>
      <c r="F1452" s="11" t="s">
        <v>46</v>
      </c>
      <c r="G1452" s="10" t="s">
        <v>79</v>
      </c>
      <c r="H1452" s="41" t="s">
        <v>79</v>
      </c>
      <c r="I1452" s="41">
        <v>0</v>
      </c>
      <c r="J1452" s="10" t="s">
        <v>65</v>
      </c>
      <c r="K1452" s="10" t="s">
        <v>66</v>
      </c>
      <c r="L1452" s="10" t="s">
        <v>52</v>
      </c>
      <c r="M1452" s="13">
        <v>40830</v>
      </c>
      <c r="N1452" s="10" t="s">
        <v>53</v>
      </c>
      <c r="O1452" s="134"/>
      <c r="P1452" s="15" t="s">
        <v>2577</v>
      </c>
      <c r="Q1452" s="11"/>
      <c r="R1452" s="10"/>
      <c r="S1452" s="10" t="s">
        <v>536</v>
      </c>
      <c r="T1452" s="10" t="s">
        <v>536</v>
      </c>
      <c r="U1452" s="10" t="s">
        <v>2580</v>
      </c>
      <c r="V1452" s="10">
        <v>2710193200</v>
      </c>
      <c r="W1452" s="10" t="s">
        <v>44</v>
      </c>
      <c r="X1452" s="10" t="s">
        <v>1413</v>
      </c>
      <c r="Y1452" s="10" t="s">
        <v>391</v>
      </c>
      <c r="Z1452" s="10" t="s">
        <v>392</v>
      </c>
      <c r="AA1452" s="10" t="s">
        <v>5533</v>
      </c>
      <c r="AB1452" s="14" t="s">
        <v>1391</v>
      </c>
    </row>
    <row r="1453" spans="1:28" s="14" customFormat="1" ht="13" x14ac:dyDescent="0.35">
      <c r="A1453" s="10">
        <v>45659967</v>
      </c>
      <c r="B1453" s="10">
        <v>967</v>
      </c>
      <c r="C1453" s="11" t="s">
        <v>4634</v>
      </c>
      <c r="D1453" s="11"/>
      <c r="E1453" s="11"/>
      <c r="F1453" s="11" t="s">
        <v>46</v>
      </c>
      <c r="G1453" s="10" t="s">
        <v>151</v>
      </c>
      <c r="H1453" s="41" t="s">
        <v>86</v>
      </c>
      <c r="I1453" s="41">
        <v>0</v>
      </c>
      <c r="J1453" s="10" t="s">
        <v>65</v>
      </c>
      <c r="K1453" s="10" t="s">
        <v>66</v>
      </c>
      <c r="L1453" s="10" t="s">
        <v>52</v>
      </c>
      <c r="M1453" s="13">
        <v>41508</v>
      </c>
      <c r="N1453" s="10" t="s">
        <v>53</v>
      </c>
      <c r="O1453" s="134"/>
      <c r="P1453" s="15" t="s">
        <v>2577</v>
      </c>
      <c r="Q1453" s="11"/>
      <c r="R1453" s="10"/>
      <c r="S1453" s="10" t="s">
        <v>536</v>
      </c>
      <c r="T1453" s="10" t="s">
        <v>536</v>
      </c>
      <c r="U1453" s="10" t="s">
        <v>2580</v>
      </c>
      <c r="V1453" s="10">
        <v>2710193200</v>
      </c>
      <c r="W1453" s="10" t="s">
        <v>604</v>
      </c>
      <c r="X1453" s="10" t="s">
        <v>1413</v>
      </c>
      <c r="Y1453" s="10" t="s">
        <v>87</v>
      </c>
      <c r="Z1453" s="10" t="s">
        <v>88</v>
      </c>
      <c r="AA1453" s="10" t="s">
        <v>4635</v>
      </c>
      <c r="AB1453" s="14" t="s">
        <v>1391</v>
      </c>
    </row>
    <row r="1454" spans="1:28" s="14" customFormat="1" ht="13" x14ac:dyDescent="0.35">
      <c r="A1454" s="10">
        <v>45659981</v>
      </c>
      <c r="B1454" s="10">
        <v>981</v>
      </c>
      <c r="C1454" s="11" t="s">
        <v>5534</v>
      </c>
      <c r="D1454" s="11"/>
      <c r="E1454" s="11"/>
      <c r="F1454" s="11" t="s">
        <v>46</v>
      </c>
      <c r="G1454" s="10" t="s">
        <v>151</v>
      </c>
      <c r="H1454" s="41" t="s">
        <v>86</v>
      </c>
      <c r="I1454" s="41">
        <v>0</v>
      </c>
      <c r="J1454" s="10" t="s">
        <v>65</v>
      </c>
      <c r="K1454" s="10" t="s">
        <v>66</v>
      </c>
      <c r="L1454" s="10" t="s">
        <v>67</v>
      </c>
      <c r="M1454" s="13">
        <v>42478</v>
      </c>
      <c r="N1454" s="10" t="s">
        <v>53</v>
      </c>
      <c r="O1454" s="134"/>
      <c r="P1454" s="15" t="s">
        <v>2577</v>
      </c>
      <c r="Q1454" s="11"/>
      <c r="R1454" s="10"/>
      <c r="S1454" s="10" t="s">
        <v>536</v>
      </c>
      <c r="T1454" s="10" t="s">
        <v>536</v>
      </c>
      <c r="U1454" s="10" t="s">
        <v>2580</v>
      </c>
      <c r="V1454" s="10">
        <v>2710193200</v>
      </c>
      <c r="W1454" s="10" t="s">
        <v>604</v>
      </c>
      <c r="X1454" s="10" t="s">
        <v>5535</v>
      </c>
      <c r="Y1454" s="10" t="s">
        <v>87</v>
      </c>
      <c r="Z1454" s="10" t="s">
        <v>88</v>
      </c>
      <c r="AA1454" s="10" t="s">
        <v>5536</v>
      </c>
      <c r="AB1454" s="14" t="s">
        <v>1391</v>
      </c>
    </row>
    <row r="1455" spans="1:28" s="14" customFormat="1" ht="13" x14ac:dyDescent="0.35">
      <c r="A1455" s="10">
        <v>45660801</v>
      </c>
      <c r="B1455" s="10">
        <v>801</v>
      </c>
      <c r="C1455" s="11" t="s">
        <v>1426</v>
      </c>
      <c r="D1455" s="11"/>
      <c r="E1455" s="11"/>
      <c r="F1455" s="11" t="s">
        <v>46</v>
      </c>
      <c r="G1455" s="10" t="s">
        <v>79</v>
      </c>
      <c r="H1455" s="41" t="s">
        <v>79</v>
      </c>
      <c r="I1455" s="41">
        <v>0</v>
      </c>
      <c r="J1455" s="10" t="s">
        <v>65</v>
      </c>
      <c r="K1455" s="10" t="s">
        <v>66</v>
      </c>
      <c r="L1455" s="10" t="s">
        <v>67</v>
      </c>
      <c r="M1455" s="13">
        <v>41012</v>
      </c>
      <c r="N1455" s="10" t="s">
        <v>53</v>
      </c>
      <c r="O1455" s="134"/>
      <c r="P1455" s="15" t="s">
        <v>2577</v>
      </c>
      <c r="Q1455" s="11"/>
      <c r="R1455" s="10"/>
      <c r="S1455" s="10" t="s">
        <v>536</v>
      </c>
      <c r="T1455" s="10" t="s">
        <v>536</v>
      </c>
      <c r="U1455" s="10" t="s">
        <v>2580</v>
      </c>
      <c r="V1455" s="10">
        <v>2710193200</v>
      </c>
      <c r="W1455" s="10" t="s">
        <v>44</v>
      </c>
      <c r="X1455" s="10" t="s">
        <v>5537</v>
      </c>
      <c r="Y1455" s="10" t="s">
        <v>391</v>
      </c>
      <c r="Z1455" s="10" t="s">
        <v>392</v>
      </c>
      <c r="AA1455" s="10" t="s">
        <v>5538</v>
      </c>
      <c r="AB1455" s="14" t="s">
        <v>1391</v>
      </c>
    </row>
    <row r="1456" spans="1:28" s="14" customFormat="1" ht="13" x14ac:dyDescent="0.35">
      <c r="A1456" s="10">
        <v>45175855</v>
      </c>
      <c r="B1456" s="10">
        <v>855</v>
      </c>
      <c r="C1456" s="11" t="s">
        <v>5539</v>
      </c>
      <c r="D1456" s="11"/>
      <c r="E1456" s="11"/>
      <c r="F1456" s="11" t="s">
        <v>46</v>
      </c>
      <c r="G1456" s="10" t="s">
        <v>163</v>
      </c>
      <c r="H1456" s="41" t="s">
        <v>164</v>
      </c>
      <c r="I1456" s="41">
        <v>0</v>
      </c>
      <c r="J1456" s="10" t="s">
        <v>65</v>
      </c>
      <c r="K1456" s="10" t="s">
        <v>66</v>
      </c>
      <c r="L1456" s="10" t="s">
        <v>67</v>
      </c>
      <c r="M1456" s="13" t="s">
        <v>3</v>
      </c>
      <c r="N1456" s="10" t="s">
        <v>604</v>
      </c>
      <c r="O1456" s="134"/>
      <c r="P1456" s="15" t="s">
        <v>2577</v>
      </c>
      <c r="Q1456" s="11"/>
      <c r="R1456" s="10"/>
      <c r="S1456" s="10" t="s">
        <v>536</v>
      </c>
      <c r="T1456" s="10" t="s">
        <v>536</v>
      </c>
      <c r="U1456" s="10" t="s">
        <v>2580</v>
      </c>
      <c r="V1456" s="10">
        <v>2710193200</v>
      </c>
      <c r="W1456" s="10" t="s">
        <v>604</v>
      </c>
      <c r="X1456" s="10" t="s">
        <v>5540</v>
      </c>
      <c r="Y1456" s="10" t="s">
        <v>1414</v>
      </c>
      <c r="Z1456" s="10" t="s">
        <v>88</v>
      </c>
      <c r="AA1456" s="10" t="s">
        <v>5541</v>
      </c>
      <c r="AB1456" s="14" t="s">
        <v>1391</v>
      </c>
    </row>
    <row r="1457" spans="1:28" s="14" customFormat="1" ht="13" x14ac:dyDescent="0.35">
      <c r="A1457" s="10">
        <v>45685855</v>
      </c>
      <c r="B1457" s="10">
        <v>855</v>
      </c>
      <c r="C1457" s="11" t="s">
        <v>5542</v>
      </c>
      <c r="D1457" s="10">
        <v>45685801</v>
      </c>
      <c r="E1457" s="11" t="s">
        <v>5543</v>
      </c>
      <c r="F1457" s="11" t="s">
        <v>46</v>
      </c>
      <c r="G1457" s="10" t="s">
        <v>163</v>
      </c>
      <c r="H1457" s="41" t="s">
        <v>164</v>
      </c>
      <c r="I1457" s="41" t="s">
        <v>119</v>
      </c>
      <c r="J1457" s="10" t="s">
        <v>65</v>
      </c>
      <c r="K1457" s="10" t="s">
        <v>66</v>
      </c>
      <c r="L1457" s="10" t="s">
        <v>67</v>
      </c>
      <c r="M1457" s="13">
        <v>43709</v>
      </c>
      <c r="N1457" s="10" t="s">
        <v>53</v>
      </c>
      <c r="O1457" s="134"/>
      <c r="P1457" s="15" t="s">
        <v>2577</v>
      </c>
      <c r="Q1457" s="10" t="s">
        <v>5544</v>
      </c>
      <c r="R1457" s="10" t="s">
        <v>54</v>
      </c>
      <c r="S1457" s="10" t="s">
        <v>536</v>
      </c>
      <c r="T1457" s="11"/>
      <c r="U1457" s="10" t="s">
        <v>55</v>
      </c>
      <c r="V1457" s="10">
        <v>2710193200</v>
      </c>
      <c r="W1457" s="10" t="s">
        <v>70</v>
      </c>
      <c r="X1457" s="10" t="s">
        <v>5540</v>
      </c>
      <c r="Y1457" s="10" t="s">
        <v>1414</v>
      </c>
      <c r="Z1457" s="10" t="s">
        <v>565</v>
      </c>
      <c r="AA1457" s="10" t="s">
        <v>5545</v>
      </c>
      <c r="AB1457" s="14" t="s">
        <v>1391</v>
      </c>
    </row>
    <row r="1458" spans="1:28" s="14" customFormat="1" ht="13" x14ac:dyDescent="0.35">
      <c r="A1458" s="10">
        <v>45272801</v>
      </c>
      <c r="B1458" s="10">
        <v>801</v>
      </c>
      <c r="C1458" s="11" t="s">
        <v>1443</v>
      </c>
      <c r="D1458" s="11"/>
      <c r="E1458" s="11"/>
      <c r="F1458" s="11" t="s">
        <v>46</v>
      </c>
      <c r="G1458" s="10" t="s">
        <v>79</v>
      </c>
      <c r="H1458" s="41" t="s">
        <v>79</v>
      </c>
      <c r="I1458" s="41">
        <v>0</v>
      </c>
      <c r="J1458" s="10" t="s">
        <v>65</v>
      </c>
      <c r="K1458" s="10" t="s">
        <v>66</v>
      </c>
      <c r="L1458" s="10" t="s">
        <v>52</v>
      </c>
      <c r="M1458" s="13">
        <v>40871</v>
      </c>
      <c r="N1458" s="10" t="s">
        <v>53</v>
      </c>
      <c r="O1458" s="134"/>
      <c r="P1458" s="15" t="s">
        <v>2577</v>
      </c>
      <c r="Q1458" s="11"/>
      <c r="R1458" s="10"/>
      <c r="S1458" s="10" t="s">
        <v>536</v>
      </c>
      <c r="T1458" s="10" t="s">
        <v>536</v>
      </c>
      <c r="U1458" s="10" t="s">
        <v>2580</v>
      </c>
      <c r="V1458" s="10">
        <v>2710193200</v>
      </c>
      <c r="W1458" s="10" t="s">
        <v>44</v>
      </c>
      <c r="X1458" s="10" t="s">
        <v>5540</v>
      </c>
      <c r="Y1458" s="10" t="s">
        <v>391</v>
      </c>
      <c r="Z1458" s="10" t="s">
        <v>392</v>
      </c>
      <c r="AA1458" s="10" t="s">
        <v>5546</v>
      </c>
      <c r="AB1458" s="14" t="s">
        <v>1391</v>
      </c>
    </row>
    <row r="1459" spans="1:28" s="14" customFormat="1" ht="13" x14ac:dyDescent="0.35">
      <c r="A1459" s="10">
        <v>45685809</v>
      </c>
      <c r="B1459" s="10">
        <v>809</v>
      </c>
      <c r="C1459" s="11" t="s">
        <v>5547</v>
      </c>
      <c r="D1459" s="10">
        <v>45685801</v>
      </c>
      <c r="E1459" s="11" t="s">
        <v>5543</v>
      </c>
      <c r="F1459" s="11" t="s">
        <v>46</v>
      </c>
      <c r="G1459" s="10" t="s">
        <v>47</v>
      </c>
      <c r="H1459" s="41" t="s">
        <v>48</v>
      </c>
      <c r="I1459" s="41" t="s">
        <v>119</v>
      </c>
      <c r="J1459" s="10" t="s">
        <v>65</v>
      </c>
      <c r="K1459" s="10" t="s">
        <v>66</v>
      </c>
      <c r="L1459" s="10" t="s">
        <v>67</v>
      </c>
      <c r="M1459" s="13">
        <v>43027</v>
      </c>
      <c r="N1459" s="10" t="s">
        <v>53</v>
      </c>
      <c r="O1459" s="134"/>
      <c r="P1459" s="15" t="s">
        <v>2577</v>
      </c>
      <c r="Q1459" s="10" t="s">
        <v>5548</v>
      </c>
      <c r="R1459" s="10" t="s">
        <v>54</v>
      </c>
      <c r="S1459" s="10" t="s">
        <v>536</v>
      </c>
      <c r="T1459" s="11"/>
      <c r="U1459" s="10" t="s">
        <v>55</v>
      </c>
      <c r="V1459" s="10">
        <v>2710193200</v>
      </c>
      <c r="W1459" s="10" t="s">
        <v>83</v>
      </c>
      <c r="X1459" s="10" t="s">
        <v>5540</v>
      </c>
      <c r="Y1459" s="10" t="s">
        <v>360</v>
      </c>
      <c r="Z1459" s="10" t="s">
        <v>565</v>
      </c>
      <c r="AA1459" s="10" t="s">
        <v>5549</v>
      </c>
      <c r="AB1459" s="14" t="s">
        <v>1391</v>
      </c>
    </row>
    <row r="1460" spans="1:28" s="14" customFormat="1" ht="13" x14ac:dyDescent="0.35">
      <c r="A1460" s="10">
        <v>45272967</v>
      </c>
      <c r="B1460" s="10">
        <v>967</v>
      </c>
      <c r="C1460" s="11" t="s">
        <v>5550</v>
      </c>
      <c r="D1460" s="11"/>
      <c r="E1460" s="11"/>
      <c r="F1460" s="11" t="s">
        <v>46</v>
      </c>
      <c r="G1460" s="10" t="s">
        <v>151</v>
      </c>
      <c r="H1460" s="41" t="s">
        <v>86</v>
      </c>
      <c r="I1460" s="41">
        <v>0</v>
      </c>
      <c r="J1460" s="10" t="s">
        <v>65</v>
      </c>
      <c r="K1460" s="10" t="s">
        <v>66</v>
      </c>
      <c r="L1460" s="10" t="s">
        <v>67</v>
      </c>
      <c r="M1460" s="13">
        <v>42544</v>
      </c>
      <c r="N1460" s="10" t="s">
        <v>53</v>
      </c>
      <c r="O1460" s="134"/>
      <c r="P1460" s="15" t="s">
        <v>2577</v>
      </c>
      <c r="Q1460" s="11"/>
      <c r="R1460" s="10"/>
      <c r="S1460" s="10" t="s">
        <v>536</v>
      </c>
      <c r="T1460" s="10" t="s">
        <v>536</v>
      </c>
      <c r="U1460" s="10" t="s">
        <v>2580</v>
      </c>
      <c r="V1460" s="10">
        <v>2710193200</v>
      </c>
      <c r="W1460" s="10" t="s">
        <v>604</v>
      </c>
      <c r="X1460" s="10" t="s">
        <v>5540</v>
      </c>
      <c r="Y1460" s="10" t="s">
        <v>87</v>
      </c>
      <c r="Z1460" s="10" t="s">
        <v>88</v>
      </c>
      <c r="AA1460" s="10" t="s">
        <v>5551</v>
      </c>
      <c r="AB1460" s="14" t="s">
        <v>1391</v>
      </c>
    </row>
    <row r="1461" spans="1:28" s="14" customFormat="1" ht="13" x14ac:dyDescent="0.35">
      <c r="A1461" s="10">
        <v>45173855</v>
      </c>
      <c r="B1461" s="10">
        <v>855</v>
      </c>
      <c r="C1461" s="11" t="s">
        <v>5552</v>
      </c>
      <c r="D1461" s="11"/>
      <c r="E1461" s="11"/>
      <c r="F1461" s="11" t="s">
        <v>46</v>
      </c>
      <c r="G1461" s="10" t="s">
        <v>163</v>
      </c>
      <c r="H1461" s="41" t="s">
        <v>164</v>
      </c>
      <c r="I1461" s="41">
        <v>0</v>
      </c>
      <c r="J1461" s="10" t="s">
        <v>65</v>
      </c>
      <c r="K1461" s="10" t="s">
        <v>66</v>
      </c>
      <c r="L1461" s="10" t="s">
        <v>67</v>
      </c>
      <c r="M1461" s="13" t="s">
        <v>3</v>
      </c>
      <c r="N1461" s="10" t="s">
        <v>604</v>
      </c>
      <c r="O1461" s="134"/>
      <c r="P1461" s="15" t="s">
        <v>2577</v>
      </c>
      <c r="Q1461" s="11"/>
      <c r="R1461" s="10"/>
      <c r="S1461" s="10" t="s">
        <v>536</v>
      </c>
      <c r="T1461" s="10" t="s">
        <v>536</v>
      </c>
      <c r="U1461" s="10" t="s">
        <v>2580</v>
      </c>
      <c r="V1461" s="10">
        <v>2710193200</v>
      </c>
      <c r="W1461" s="10" t="s">
        <v>604</v>
      </c>
      <c r="X1461" s="10" t="s">
        <v>4636</v>
      </c>
      <c r="Y1461" s="10" t="s">
        <v>1414</v>
      </c>
      <c r="Z1461" s="10" t="s">
        <v>88</v>
      </c>
      <c r="AA1461" s="10" t="s">
        <v>5553</v>
      </c>
      <c r="AB1461" s="14" t="s">
        <v>1391</v>
      </c>
    </row>
    <row r="1462" spans="1:28" s="14" customFormat="1" ht="13" x14ac:dyDescent="0.35">
      <c r="A1462" s="10">
        <v>45686809</v>
      </c>
      <c r="B1462" s="10">
        <v>809</v>
      </c>
      <c r="C1462" s="11" t="s">
        <v>5554</v>
      </c>
      <c r="D1462" s="10">
        <v>45661801</v>
      </c>
      <c r="E1462" s="11" t="s">
        <v>1447</v>
      </c>
      <c r="F1462" s="11" t="s">
        <v>46</v>
      </c>
      <c r="G1462" s="10" t="s">
        <v>47</v>
      </c>
      <c r="H1462" s="41" t="s">
        <v>48</v>
      </c>
      <c r="I1462" s="41" t="s">
        <v>119</v>
      </c>
      <c r="J1462" s="10" t="s">
        <v>65</v>
      </c>
      <c r="K1462" s="10" t="s">
        <v>66</v>
      </c>
      <c r="L1462" s="10" t="s">
        <v>67</v>
      </c>
      <c r="M1462" s="13">
        <v>42856</v>
      </c>
      <c r="N1462" s="10" t="s">
        <v>53</v>
      </c>
      <c r="O1462" s="134"/>
      <c r="P1462" s="15" t="s">
        <v>2577</v>
      </c>
      <c r="Q1462" s="10" t="s">
        <v>5555</v>
      </c>
      <c r="R1462" s="10" t="s">
        <v>54</v>
      </c>
      <c r="S1462" s="10" t="s">
        <v>44</v>
      </c>
      <c r="T1462" s="11" t="s">
        <v>44</v>
      </c>
      <c r="U1462" s="10" t="s">
        <v>55</v>
      </c>
      <c r="V1462" s="10">
        <v>2710193200</v>
      </c>
      <c r="W1462" s="10" t="s">
        <v>83</v>
      </c>
      <c r="X1462" s="10" t="s">
        <v>4636</v>
      </c>
      <c r="Y1462" s="10" t="s">
        <v>360</v>
      </c>
      <c r="Z1462" s="10" t="s">
        <v>565</v>
      </c>
      <c r="AA1462" s="10" t="s">
        <v>5556</v>
      </c>
      <c r="AB1462" s="14" t="s">
        <v>1391</v>
      </c>
    </row>
    <row r="1463" spans="1:28" s="14" customFormat="1" ht="13" x14ac:dyDescent="0.35">
      <c r="A1463" s="10">
        <v>45679855</v>
      </c>
      <c r="B1463" s="10">
        <v>855</v>
      </c>
      <c r="C1463" s="11" t="s">
        <v>5557</v>
      </c>
      <c r="D1463" s="10">
        <v>45273801</v>
      </c>
      <c r="E1463" s="11" t="s">
        <v>1451</v>
      </c>
      <c r="F1463" s="11" t="s">
        <v>46</v>
      </c>
      <c r="G1463" s="10" t="s">
        <v>163</v>
      </c>
      <c r="H1463" s="41" t="s">
        <v>164</v>
      </c>
      <c r="I1463" s="41" t="s">
        <v>119</v>
      </c>
      <c r="J1463" s="10" t="s">
        <v>65</v>
      </c>
      <c r="K1463" s="10" t="s">
        <v>66</v>
      </c>
      <c r="L1463" s="10" t="s">
        <v>67</v>
      </c>
      <c r="M1463" s="13">
        <v>43709</v>
      </c>
      <c r="N1463" s="10" t="s">
        <v>53</v>
      </c>
      <c r="O1463" s="134"/>
      <c r="P1463" s="15" t="s">
        <v>2577</v>
      </c>
      <c r="Q1463" s="10" t="s">
        <v>5558</v>
      </c>
      <c r="R1463" s="10" t="s">
        <v>54</v>
      </c>
      <c r="S1463" s="10" t="s">
        <v>536</v>
      </c>
      <c r="T1463" s="11"/>
      <c r="U1463" s="10" t="s">
        <v>55</v>
      </c>
      <c r="V1463" s="10">
        <v>2710193200</v>
      </c>
      <c r="W1463" s="10" t="s">
        <v>70</v>
      </c>
      <c r="X1463" s="10" t="s">
        <v>4639</v>
      </c>
      <c r="Y1463" s="10" t="s">
        <v>1414</v>
      </c>
      <c r="Z1463" s="10" t="s">
        <v>565</v>
      </c>
      <c r="AA1463" s="10" t="s">
        <v>5559</v>
      </c>
      <c r="AB1463" s="14" t="s">
        <v>1391</v>
      </c>
    </row>
    <row r="1464" spans="1:28" s="14" customFormat="1" ht="13" x14ac:dyDescent="0.35">
      <c r="A1464" s="10">
        <v>45273801</v>
      </c>
      <c r="B1464" s="10">
        <v>801</v>
      </c>
      <c r="C1464" s="11" t="s">
        <v>1451</v>
      </c>
      <c r="D1464" s="11"/>
      <c r="E1464" s="11"/>
      <c r="F1464" s="11" t="s">
        <v>46</v>
      </c>
      <c r="G1464" s="10" t="s">
        <v>79</v>
      </c>
      <c r="H1464" s="41" t="s">
        <v>79</v>
      </c>
      <c r="I1464" s="41">
        <v>0</v>
      </c>
      <c r="J1464" s="10" t="s">
        <v>65</v>
      </c>
      <c r="K1464" s="10" t="s">
        <v>66</v>
      </c>
      <c r="L1464" s="10" t="s">
        <v>67</v>
      </c>
      <c r="M1464" s="13" t="s">
        <v>604</v>
      </c>
      <c r="N1464" s="10" t="s">
        <v>53</v>
      </c>
      <c r="O1464" s="134"/>
      <c r="P1464" s="15" t="s">
        <v>2577</v>
      </c>
      <c r="Q1464" s="11"/>
      <c r="R1464" s="10"/>
      <c r="S1464" s="10" t="s">
        <v>536</v>
      </c>
      <c r="T1464" s="10" t="s">
        <v>536</v>
      </c>
      <c r="U1464" s="10" t="s">
        <v>2580</v>
      </c>
      <c r="V1464" s="10">
        <v>2710193200</v>
      </c>
      <c r="W1464" s="10" t="s">
        <v>44</v>
      </c>
      <c r="X1464" s="10" t="s">
        <v>4639</v>
      </c>
      <c r="Y1464" s="10" t="s">
        <v>391</v>
      </c>
      <c r="Z1464" s="10" t="s">
        <v>88</v>
      </c>
      <c r="AA1464" s="10" t="s">
        <v>5560</v>
      </c>
      <c r="AB1464" s="14" t="s">
        <v>1391</v>
      </c>
    </row>
    <row r="1465" spans="1:28" s="14" customFormat="1" ht="13" x14ac:dyDescent="0.35">
      <c r="A1465" s="10">
        <v>45273860</v>
      </c>
      <c r="B1465" s="10">
        <v>860</v>
      </c>
      <c r="C1465" s="11" t="s">
        <v>5561</v>
      </c>
      <c r="D1465" s="11"/>
      <c r="E1465" s="11"/>
      <c r="F1465" s="11" t="s">
        <v>46</v>
      </c>
      <c r="G1465" s="10" t="s">
        <v>163</v>
      </c>
      <c r="H1465" s="41" t="s">
        <v>164</v>
      </c>
      <c r="I1465" s="41">
        <v>0</v>
      </c>
      <c r="J1465" s="10" t="s">
        <v>65</v>
      </c>
      <c r="K1465" s="10" t="s">
        <v>51</v>
      </c>
      <c r="L1465" s="10" t="s">
        <v>52</v>
      </c>
      <c r="M1465" s="13">
        <v>41575</v>
      </c>
      <c r="N1465" s="10" t="s">
        <v>53</v>
      </c>
      <c r="O1465" s="134"/>
      <c r="P1465" s="15" t="s">
        <v>2577</v>
      </c>
      <c r="Q1465" s="11"/>
      <c r="R1465" s="10"/>
      <c r="S1465" s="10">
        <v>45273855</v>
      </c>
      <c r="T1465" s="10" t="s">
        <v>1455</v>
      </c>
      <c r="U1465" s="10" t="s">
        <v>2594</v>
      </c>
      <c r="V1465" s="10">
        <v>2710193200</v>
      </c>
      <c r="W1465" s="10" t="s">
        <v>2582</v>
      </c>
      <c r="X1465" s="10" t="s">
        <v>4639</v>
      </c>
      <c r="Y1465" s="10" t="s">
        <v>3084</v>
      </c>
      <c r="Z1465" s="10" t="s">
        <v>604</v>
      </c>
      <c r="AA1465" s="10" t="s">
        <v>5562</v>
      </c>
      <c r="AB1465" s="14" t="s">
        <v>1391</v>
      </c>
    </row>
    <row r="1466" spans="1:28" s="14" customFormat="1" ht="13" x14ac:dyDescent="0.35">
      <c r="A1466" s="10">
        <v>45273979</v>
      </c>
      <c r="B1466" s="10">
        <v>979</v>
      </c>
      <c r="C1466" s="11" t="s">
        <v>5563</v>
      </c>
      <c r="D1466" s="11"/>
      <c r="E1466" s="11"/>
      <c r="F1466" s="11" t="s">
        <v>46</v>
      </c>
      <c r="G1466" s="10" t="s">
        <v>151</v>
      </c>
      <c r="H1466" s="41" t="s">
        <v>86</v>
      </c>
      <c r="I1466" s="41">
        <v>0</v>
      </c>
      <c r="J1466" s="10" t="s">
        <v>65</v>
      </c>
      <c r="K1466" s="10" t="s">
        <v>51</v>
      </c>
      <c r="L1466" s="10" t="s">
        <v>52</v>
      </c>
      <c r="M1466" s="13" t="s">
        <v>3</v>
      </c>
      <c r="N1466" s="10" t="s">
        <v>604</v>
      </c>
      <c r="O1466" s="134"/>
      <c r="P1466" s="15" t="s">
        <v>2577</v>
      </c>
      <c r="Q1466" s="11"/>
      <c r="R1466" s="10"/>
      <c r="S1466" s="10" t="s">
        <v>536</v>
      </c>
      <c r="T1466" s="10" t="s">
        <v>536</v>
      </c>
      <c r="U1466" s="10" t="s">
        <v>2580</v>
      </c>
      <c r="V1466" s="10">
        <v>2710193200</v>
      </c>
      <c r="W1466" s="10" t="s">
        <v>2582</v>
      </c>
      <c r="X1466" s="10" t="s">
        <v>4639</v>
      </c>
      <c r="Y1466" s="10" t="s">
        <v>87</v>
      </c>
      <c r="Z1466" s="10" t="s">
        <v>88</v>
      </c>
      <c r="AA1466" s="10" t="s">
        <v>4640</v>
      </c>
      <c r="AB1466" s="14" t="s">
        <v>1391</v>
      </c>
    </row>
    <row r="1467" spans="1:28" s="14" customFormat="1" ht="13" x14ac:dyDescent="0.35">
      <c r="A1467" s="10">
        <v>45273849</v>
      </c>
      <c r="B1467" s="10">
        <v>849</v>
      </c>
      <c r="C1467" s="11" t="s">
        <v>5564</v>
      </c>
      <c r="D1467" s="11"/>
      <c r="E1467" s="11"/>
      <c r="F1467" s="11" t="s">
        <v>46</v>
      </c>
      <c r="G1467" s="10" t="s">
        <v>47</v>
      </c>
      <c r="H1467" s="41" t="s">
        <v>48</v>
      </c>
      <c r="I1467" s="41">
        <v>0</v>
      </c>
      <c r="J1467" s="10" t="s">
        <v>65</v>
      </c>
      <c r="K1467" s="10" t="s">
        <v>51</v>
      </c>
      <c r="L1467" s="10" t="s">
        <v>67</v>
      </c>
      <c r="M1467" s="13" t="s">
        <v>2668</v>
      </c>
      <c r="N1467" s="10" t="s">
        <v>53</v>
      </c>
      <c r="O1467" s="134"/>
      <c r="P1467" s="15" t="s">
        <v>2577</v>
      </c>
      <c r="Q1467" s="11"/>
      <c r="R1467" s="10"/>
      <c r="S1467" s="10">
        <v>45273809</v>
      </c>
      <c r="T1467" s="10" t="s">
        <v>1458</v>
      </c>
      <c r="U1467" s="10" t="s">
        <v>2594</v>
      </c>
      <c r="V1467" s="10">
        <v>2710193200</v>
      </c>
      <c r="W1467" s="10" t="s">
        <v>2582</v>
      </c>
      <c r="X1467" s="10" t="s">
        <v>5565</v>
      </c>
      <c r="Y1467" s="10" t="s">
        <v>360</v>
      </c>
      <c r="Z1467" s="10" t="s">
        <v>88</v>
      </c>
      <c r="AA1467" s="10" t="s">
        <v>5566</v>
      </c>
      <c r="AB1467" s="14" t="s">
        <v>1391</v>
      </c>
    </row>
    <row r="1468" spans="1:28" s="14" customFormat="1" ht="13" x14ac:dyDescent="0.35">
      <c r="A1468" s="10">
        <v>45273967</v>
      </c>
      <c r="B1468" s="10">
        <v>967</v>
      </c>
      <c r="C1468" s="11" t="s">
        <v>4638</v>
      </c>
      <c r="D1468" s="11"/>
      <c r="E1468" s="11"/>
      <c r="F1468" s="11" t="s">
        <v>46</v>
      </c>
      <c r="G1468" s="10" t="s">
        <v>151</v>
      </c>
      <c r="H1468" s="41" t="s">
        <v>86</v>
      </c>
      <c r="I1468" s="41">
        <v>0</v>
      </c>
      <c r="J1468" s="10" t="s">
        <v>65</v>
      </c>
      <c r="K1468" s="10" t="s">
        <v>66</v>
      </c>
      <c r="L1468" s="10" t="s">
        <v>52</v>
      </c>
      <c r="M1468" s="13">
        <v>41415</v>
      </c>
      <c r="N1468" s="10" t="s">
        <v>53</v>
      </c>
      <c r="O1468" s="134"/>
      <c r="P1468" s="15" t="s">
        <v>2577</v>
      </c>
      <c r="Q1468" s="11"/>
      <c r="R1468" s="10"/>
      <c r="S1468" s="10">
        <v>45273979</v>
      </c>
      <c r="T1468" s="10" t="s">
        <v>5563</v>
      </c>
      <c r="U1468" s="10" t="s">
        <v>2594</v>
      </c>
      <c r="V1468" s="10">
        <v>2710193200</v>
      </c>
      <c r="W1468" s="10" t="s">
        <v>604</v>
      </c>
      <c r="X1468" s="10" t="s">
        <v>4639</v>
      </c>
      <c r="Y1468" s="10" t="s">
        <v>87</v>
      </c>
      <c r="Z1468" s="10" t="s">
        <v>88</v>
      </c>
      <c r="AA1468" s="10" t="s">
        <v>4640</v>
      </c>
      <c r="AB1468" s="14" t="s">
        <v>1391</v>
      </c>
    </row>
    <row r="1469" spans="1:28" s="14" customFormat="1" ht="13" x14ac:dyDescent="0.35">
      <c r="A1469" s="10">
        <v>45653849</v>
      </c>
      <c r="B1469" s="10">
        <v>849</v>
      </c>
      <c r="C1469" s="11" t="s">
        <v>5567</v>
      </c>
      <c r="D1469" s="11"/>
      <c r="E1469" s="11"/>
      <c r="F1469" s="11" t="s">
        <v>46</v>
      </c>
      <c r="G1469" s="10" t="s">
        <v>47</v>
      </c>
      <c r="H1469" s="41" t="s">
        <v>48</v>
      </c>
      <c r="I1469" s="41">
        <v>0</v>
      </c>
      <c r="J1469" s="10" t="s">
        <v>65</v>
      </c>
      <c r="K1469" s="10" t="s">
        <v>51</v>
      </c>
      <c r="L1469" s="10" t="s">
        <v>52</v>
      </c>
      <c r="M1469" s="13">
        <v>41820</v>
      </c>
      <c r="N1469" s="10" t="s">
        <v>92</v>
      </c>
      <c r="O1469" s="134"/>
      <c r="P1469" s="15" t="s">
        <v>2577</v>
      </c>
      <c r="Q1469" s="11"/>
      <c r="R1469" s="10"/>
      <c r="S1469" s="10" t="s">
        <v>536</v>
      </c>
      <c r="T1469" s="10" t="s">
        <v>536</v>
      </c>
      <c r="U1469" s="10" t="s">
        <v>2580</v>
      </c>
      <c r="V1469" s="10">
        <v>3403990000</v>
      </c>
      <c r="W1469" s="10" t="s">
        <v>2582</v>
      </c>
      <c r="X1469" s="10" t="s">
        <v>5568</v>
      </c>
      <c r="Y1469" s="10" t="s">
        <v>360</v>
      </c>
      <c r="Z1469" s="10" t="s">
        <v>671</v>
      </c>
      <c r="AA1469" s="10" t="s">
        <v>5569</v>
      </c>
      <c r="AB1469" s="14" t="s">
        <v>1391</v>
      </c>
    </row>
    <row r="1470" spans="1:28" s="14" customFormat="1" ht="13" x14ac:dyDescent="0.35">
      <c r="A1470" s="10">
        <v>45652849</v>
      </c>
      <c r="B1470" s="10">
        <v>849</v>
      </c>
      <c r="C1470" s="11" t="s">
        <v>5570</v>
      </c>
      <c r="D1470" s="11"/>
      <c r="E1470" s="11"/>
      <c r="F1470" s="11" t="s">
        <v>46</v>
      </c>
      <c r="G1470" s="10" t="s">
        <v>47</v>
      </c>
      <c r="H1470" s="41" t="s">
        <v>48</v>
      </c>
      <c r="I1470" s="41">
        <v>0</v>
      </c>
      <c r="J1470" s="10" t="s">
        <v>65</v>
      </c>
      <c r="K1470" s="10" t="s">
        <v>51</v>
      </c>
      <c r="L1470" s="10" t="s">
        <v>52</v>
      </c>
      <c r="M1470" s="13">
        <v>41820</v>
      </c>
      <c r="N1470" s="10" t="s">
        <v>92</v>
      </c>
      <c r="O1470" s="134"/>
      <c r="P1470" s="15" t="s">
        <v>2577</v>
      </c>
      <c r="Q1470" s="11"/>
      <c r="R1470" s="10"/>
      <c r="S1470" s="10" t="s">
        <v>536</v>
      </c>
      <c r="T1470" s="10" t="s">
        <v>536</v>
      </c>
      <c r="U1470" s="10" t="s">
        <v>2580</v>
      </c>
      <c r="V1470" s="10">
        <v>3403990000</v>
      </c>
      <c r="W1470" s="10" t="s">
        <v>2582</v>
      </c>
      <c r="X1470" s="10" t="s">
        <v>5571</v>
      </c>
      <c r="Y1470" s="10" t="s">
        <v>360</v>
      </c>
      <c r="Z1470" s="10" t="s">
        <v>671</v>
      </c>
      <c r="AA1470" s="10" t="s">
        <v>5572</v>
      </c>
      <c r="AB1470" s="14" t="s">
        <v>1391</v>
      </c>
    </row>
    <row r="1471" spans="1:28" s="14" customFormat="1" ht="13" x14ac:dyDescent="0.35">
      <c r="A1471" s="10">
        <v>45651849</v>
      </c>
      <c r="B1471" s="10">
        <v>849</v>
      </c>
      <c r="C1471" s="11" t="s">
        <v>5573</v>
      </c>
      <c r="D1471" s="11"/>
      <c r="E1471" s="11"/>
      <c r="F1471" s="11" t="s">
        <v>46</v>
      </c>
      <c r="G1471" s="10" t="s">
        <v>47</v>
      </c>
      <c r="H1471" s="41" t="s">
        <v>48</v>
      </c>
      <c r="I1471" s="41">
        <v>0</v>
      </c>
      <c r="J1471" s="10" t="s">
        <v>65</v>
      </c>
      <c r="K1471" s="10" t="s">
        <v>51</v>
      </c>
      <c r="L1471" s="10" t="s">
        <v>52</v>
      </c>
      <c r="M1471" s="13">
        <v>41820</v>
      </c>
      <c r="N1471" s="10" t="s">
        <v>92</v>
      </c>
      <c r="O1471" s="134"/>
      <c r="P1471" s="15" t="s">
        <v>2577</v>
      </c>
      <c r="Q1471" s="11"/>
      <c r="R1471" s="10"/>
      <c r="S1471" s="10" t="s">
        <v>536</v>
      </c>
      <c r="T1471" s="10" t="s">
        <v>536</v>
      </c>
      <c r="U1471" s="10" t="s">
        <v>2580</v>
      </c>
      <c r="V1471" s="10">
        <v>3403990000</v>
      </c>
      <c r="W1471" s="10" t="s">
        <v>2582</v>
      </c>
      <c r="X1471" s="10" t="s">
        <v>5574</v>
      </c>
      <c r="Y1471" s="10" t="s">
        <v>360</v>
      </c>
      <c r="Z1471" s="10" t="s">
        <v>671</v>
      </c>
      <c r="AA1471" s="10" t="s">
        <v>5575</v>
      </c>
      <c r="AB1471" s="14" t="s">
        <v>1391</v>
      </c>
    </row>
    <row r="1472" spans="1:28" s="14" customFormat="1" ht="13" x14ac:dyDescent="0.35">
      <c r="A1472" s="10">
        <v>45666860</v>
      </c>
      <c r="B1472" s="10">
        <v>860</v>
      </c>
      <c r="C1472" s="11" t="s">
        <v>5576</v>
      </c>
      <c r="D1472" s="11"/>
      <c r="E1472" s="11"/>
      <c r="F1472" s="11" t="s">
        <v>46</v>
      </c>
      <c r="G1472" s="10" t="s">
        <v>163</v>
      </c>
      <c r="H1472" s="41" t="s">
        <v>164</v>
      </c>
      <c r="I1472" s="41">
        <v>0</v>
      </c>
      <c r="J1472" s="10" t="s">
        <v>65</v>
      </c>
      <c r="K1472" s="10" t="s">
        <v>51</v>
      </c>
      <c r="L1472" s="10" t="s">
        <v>52</v>
      </c>
      <c r="M1472" s="13" t="s">
        <v>3</v>
      </c>
      <c r="N1472" s="10" t="s">
        <v>604</v>
      </c>
      <c r="O1472" s="134"/>
      <c r="P1472" s="15" t="s">
        <v>2577</v>
      </c>
      <c r="Q1472" s="11"/>
      <c r="R1472" s="10"/>
      <c r="S1472" s="10" t="s">
        <v>536</v>
      </c>
      <c r="T1472" s="10" t="s">
        <v>536</v>
      </c>
      <c r="U1472" s="10" t="s">
        <v>2580</v>
      </c>
      <c r="V1472" s="10">
        <v>2710193200</v>
      </c>
      <c r="W1472" s="10" t="s">
        <v>2582</v>
      </c>
      <c r="X1472" s="10" t="s">
        <v>5577</v>
      </c>
      <c r="Y1472" s="10" t="s">
        <v>5578</v>
      </c>
      <c r="Z1472" s="10" t="s">
        <v>3085</v>
      </c>
      <c r="AA1472" s="10" t="s">
        <v>5579</v>
      </c>
      <c r="AB1472" s="14" t="s">
        <v>1391</v>
      </c>
    </row>
    <row r="1473" spans="1:28" s="14" customFormat="1" ht="13" x14ac:dyDescent="0.35">
      <c r="A1473" s="10">
        <v>45254860</v>
      </c>
      <c r="B1473" s="10">
        <v>860</v>
      </c>
      <c r="C1473" s="11" t="s">
        <v>4619</v>
      </c>
      <c r="D1473" s="11"/>
      <c r="E1473" s="11"/>
      <c r="F1473" s="11" t="s">
        <v>46</v>
      </c>
      <c r="G1473" s="10" t="s">
        <v>163</v>
      </c>
      <c r="H1473" s="41" t="s">
        <v>164</v>
      </c>
      <c r="I1473" s="41">
        <v>0</v>
      </c>
      <c r="J1473" s="10" t="s">
        <v>65</v>
      </c>
      <c r="K1473" s="10" t="s">
        <v>51</v>
      </c>
      <c r="L1473" s="10" t="s">
        <v>52</v>
      </c>
      <c r="M1473" s="13">
        <v>40989</v>
      </c>
      <c r="N1473" s="10" t="s">
        <v>92</v>
      </c>
      <c r="O1473" s="134"/>
      <c r="P1473" s="15" t="s">
        <v>2577</v>
      </c>
      <c r="Q1473" s="11"/>
      <c r="R1473" s="10"/>
      <c r="S1473" s="10">
        <v>45307860</v>
      </c>
      <c r="T1473" s="10" t="s">
        <v>1492</v>
      </c>
      <c r="U1473" s="10" t="s">
        <v>2594</v>
      </c>
      <c r="V1473" s="10">
        <v>3403190000</v>
      </c>
      <c r="W1473" s="10" t="s">
        <v>2582</v>
      </c>
      <c r="X1473" s="10" t="s">
        <v>5580</v>
      </c>
      <c r="Y1473" s="10" t="s">
        <v>351</v>
      </c>
      <c r="Z1473" s="10" t="s">
        <v>3085</v>
      </c>
      <c r="AA1473" s="10" t="s">
        <v>5581</v>
      </c>
      <c r="AB1473" s="14" t="s">
        <v>1391</v>
      </c>
    </row>
    <row r="1474" spans="1:28" s="14" customFormat="1" ht="13" x14ac:dyDescent="0.35">
      <c r="A1474" s="10">
        <v>45255860</v>
      </c>
      <c r="B1474" s="10">
        <v>860</v>
      </c>
      <c r="C1474" s="11" t="s">
        <v>4623</v>
      </c>
      <c r="D1474" s="11"/>
      <c r="E1474" s="11"/>
      <c r="F1474" s="11" t="s">
        <v>46</v>
      </c>
      <c r="G1474" s="10" t="s">
        <v>1493</v>
      </c>
      <c r="H1474" s="41" t="s">
        <v>164</v>
      </c>
      <c r="I1474" s="41">
        <v>0</v>
      </c>
      <c r="J1474" s="10" t="s">
        <v>65</v>
      </c>
      <c r="K1474" s="10" t="s">
        <v>51</v>
      </c>
      <c r="L1474" s="10" t="s">
        <v>52</v>
      </c>
      <c r="M1474" s="13">
        <v>40906</v>
      </c>
      <c r="N1474" s="10" t="s">
        <v>92</v>
      </c>
      <c r="O1474" s="134"/>
      <c r="P1474" s="15" t="s">
        <v>2577</v>
      </c>
      <c r="Q1474" s="11"/>
      <c r="R1474" s="10"/>
      <c r="S1474" s="10">
        <v>45313860</v>
      </c>
      <c r="T1474" s="10" t="s">
        <v>1496</v>
      </c>
      <c r="U1474" s="10" t="s">
        <v>2594</v>
      </c>
      <c r="V1474" s="10">
        <v>3403190000</v>
      </c>
      <c r="W1474" s="10" t="s">
        <v>2582</v>
      </c>
      <c r="X1474" s="10" t="s">
        <v>5582</v>
      </c>
      <c r="Y1474" s="10" t="s">
        <v>351</v>
      </c>
      <c r="Z1474" s="10" t="s">
        <v>3085</v>
      </c>
      <c r="AA1474" s="10" t="s">
        <v>5583</v>
      </c>
      <c r="AB1474" s="14" t="s">
        <v>1391</v>
      </c>
    </row>
    <row r="1475" spans="1:28" s="14" customFormat="1" ht="13" x14ac:dyDescent="0.35">
      <c r="A1475" s="10">
        <v>45243860</v>
      </c>
      <c r="B1475" s="10">
        <v>860</v>
      </c>
      <c r="C1475" s="11" t="s">
        <v>5584</v>
      </c>
      <c r="D1475" s="11"/>
      <c r="E1475" s="11"/>
      <c r="F1475" s="11" t="s">
        <v>46</v>
      </c>
      <c r="G1475" s="10" t="s">
        <v>1493</v>
      </c>
      <c r="H1475" s="41" t="s">
        <v>164</v>
      </c>
      <c r="I1475" s="41">
        <v>0</v>
      </c>
      <c r="J1475" s="10" t="s">
        <v>65</v>
      </c>
      <c r="K1475" s="10" t="s">
        <v>51</v>
      </c>
      <c r="L1475" s="10" t="s">
        <v>52</v>
      </c>
      <c r="M1475" s="13">
        <v>41291</v>
      </c>
      <c r="N1475" s="10" t="s">
        <v>92</v>
      </c>
      <c r="O1475" s="134"/>
      <c r="P1475" s="15" t="s">
        <v>2577</v>
      </c>
      <c r="Q1475" s="11"/>
      <c r="R1475" s="10"/>
      <c r="S1475" s="10">
        <v>45314860</v>
      </c>
      <c r="T1475" s="10" t="s">
        <v>1501</v>
      </c>
      <c r="U1475" s="10" t="s">
        <v>2594</v>
      </c>
      <c r="V1475" s="10">
        <v>3403190000</v>
      </c>
      <c r="W1475" s="10" t="s">
        <v>2582</v>
      </c>
      <c r="X1475" s="10" t="s">
        <v>5585</v>
      </c>
      <c r="Y1475" s="10" t="s">
        <v>3106</v>
      </c>
      <c r="Z1475" s="10" t="s">
        <v>2664</v>
      </c>
      <c r="AA1475" s="10" t="s">
        <v>5586</v>
      </c>
      <c r="AB1475" s="14" t="s">
        <v>1391</v>
      </c>
    </row>
    <row r="1476" spans="1:28" s="14" customFormat="1" ht="13" x14ac:dyDescent="0.35">
      <c r="A1476" s="10">
        <v>45305979</v>
      </c>
      <c r="B1476" s="10">
        <v>979</v>
      </c>
      <c r="C1476" s="11" t="s">
        <v>5587</v>
      </c>
      <c r="D1476" s="11"/>
      <c r="E1476" s="11"/>
      <c r="F1476" s="11" t="s">
        <v>46</v>
      </c>
      <c r="G1476" s="10" t="s">
        <v>151</v>
      </c>
      <c r="H1476" s="41" t="s">
        <v>86</v>
      </c>
      <c r="I1476" s="41">
        <v>0</v>
      </c>
      <c r="J1476" s="10" t="s">
        <v>65</v>
      </c>
      <c r="K1476" s="10" t="s">
        <v>51</v>
      </c>
      <c r="L1476" s="10" t="s">
        <v>67</v>
      </c>
      <c r="M1476" s="13" t="s">
        <v>604</v>
      </c>
      <c r="N1476" s="10" t="s">
        <v>92</v>
      </c>
      <c r="O1476" s="134"/>
      <c r="P1476" s="15" t="s">
        <v>2577</v>
      </c>
      <c r="Q1476" s="11"/>
      <c r="R1476" s="10"/>
      <c r="S1476" s="10" t="s">
        <v>536</v>
      </c>
      <c r="T1476" s="10" t="s">
        <v>536</v>
      </c>
      <c r="U1476" s="10" t="s">
        <v>2580</v>
      </c>
      <c r="V1476" s="10">
        <v>3403190000</v>
      </c>
      <c r="W1476" s="10" t="s">
        <v>2582</v>
      </c>
      <c r="X1476" s="10" t="s">
        <v>5585</v>
      </c>
      <c r="Y1476" s="10" t="s">
        <v>87</v>
      </c>
      <c r="Z1476" s="10" t="s">
        <v>3085</v>
      </c>
      <c r="AA1476" s="10" t="s">
        <v>5588</v>
      </c>
      <c r="AB1476" s="14" t="s">
        <v>1391</v>
      </c>
    </row>
    <row r="1477" spans="1:28" s="14" customFormat="1" ht="13" x14ac:dyDescent="0.35">
      <c r="A1477" s="10">
        <v>45664860</v>
      </c>
      <c r="B1477" s="10">
        <v>860</v>
      </c>
      <c r="C1477" s="11" t="s">
        <v>5589</v>
      </c>
      <c r="D1477" s="11"/>
      <c r="E1477" s="11"/>
      <c r="F1477" s="11" t="s">
        <v>46</v>
      </c>
      <c r="G1477" s="10" t="s">
        <v>1493</v>
      </c>
      <c r="H1477" s="41" t="s">
        <v>164</v>
      </c>
      <c r="I1477" s="41">
        <v>0</v>
      </c>
      <c r="J1477" s="10" t="s">
        <v>65</v>
      </c>
      <c r="K1477" s="10" t="s">
        <v>51</v>
      </c>
      <c r="L1477" s="10" t="s">
        <v>52</v>
      </c>
      <c r="M1477" s="13">
        <v>41768</v>
      </c>
      <c r="N1477" s="10" t="s">
        <v>92</v>
      </c>
      <c r="O1477" s="134"/>
      <c r="P1477" s="15" t="s">
        <v>2577</v>
      </c>
      <c r="Q1477" s="11"/>
      <c r="R1477" s="10"/>
      <c r="S1477" s="10">
        <v>45315860</v>
      </c>
      <c r="T1477" s="10" t="s">
        <v>1507</v>
      </c>
      <c r="U1477" s="10" t="s">
        <v>2594</v>
      </c>
      <c r="V1477" s="10">
        <v>3403190000</v>
      </c>
      <c r="W1477" s="10" t="s">
        <v>2582</v>
      </c>
      <c r="X1477" s="10" t="s">
        <v>5590</v>
      </c>
      <c r="Y1477" s="10" t="s">
        <v>351</v>
      </c>
      <c r="Z1477" s="10" t="s">
        <v>2664</v>
      </c>
      <c r="AA1477" s="10" t="s">
        <v>5591</v>
      </c>
      <c r="AB1477" s="14" t="s">
        <v>1391</v>
      </c>
    </row>
    <row r="1478" spans="1:28" s="14" customFormat="1" ht="13" x14ac:dyDescent="0.35">
      <c r="A1478" s="10">
        <v>45314979</v>
      </c>
      <c r="B1478" s="10">
        <v>979</v>
      </c>
      <c r="C1478" s="11" t="s">
        <v>5592</v>
      </c>
      <c r="D1478" s="11"/>
      <c r="E1478" s="11"/>
      <c r="F1478" s="11" t="s">
        <v>46</v>
      </c>
      <c r="G1478" s="10" t="s">
        <v>151</v>
      </c>
      <c r="H1478" s="41" t="s">
        <v>86</v>
      </c>
      <c r="I1478" s="41">
        <v>0</v>
      </c>
      <c r="J1478" s="10" t="s">
        <v>65</v>
      </c>
      <c r="K1478" s="10" t="s">
        <v>51</v>
      </c>
      <c r="L1478" s="10" t="s">
        <v>67</v>
      </c>
      <c r="M1478" s="13">
        <v>43581</v>
      </c>
      <c r="N1478" s="10" t="s">
        <v>92</v>
      </c>
      <c r="O1478" s="134"/>
      <c r="P1478" s="15" t="s">
        <v>2577</v>
      </c>
      <c r="Q1478" s="11"/>
      <c r="R1478" s="10"/>
      <c r="S1478" s="10" t="s">
        <v>536</v>
      </c>
      <c r="T1478" s="10" t="s">
        <v>536</v>
      </c>
      <c r="U1478" s="10" t="s">
        <v>2580</v>
      </c>
      <c r="V1478" s="10">
        <v>3403190000</v>
      </c>
      <c r="W1478" s="10" t="s">
        <v>2582</v>
      </c>
      <c r="X1478" s="10" t="s">
        <v>5593</v>
      </c>
      <c r="Y1478" s="10" t="s">
        <v>87</v>
      </c>
      <c r="Z1478" s="10" t="s">
        <v>671</v>
      </c>
      <c r="AA1478" s="10" t="s">
        <v>5594</v>
      </c>
      <c r="AB1478" s="14" t="s">
        <v>1391</v>
      </c>
    </row>
    <row r="1479" spans="1:28" s="14" customFormat="1" ht="13" x14ac:dyDescent="0.35">
      <c r="A1479" s="10">
        <v>45301860</v>
      </c>
      <c r="B1479" s="10">
        <v>860</v>
      </c>
      <c r="C1479" s="11" t="s">
        <v>5595</v>
      </c>
      <c r="D1479" s="11"/>
      <c r="E1479" s="11"/>
      <c r="F1479" s="11" t="s">
        <v>46</v>
      </c>
      <c r="G1479" s="10" t="s">
        <v>163</v>
      </c>
      <c r="H1479" s="41" t="s">
        <v>164</v>
      </c>
      <c r="I1479" s="41">
        <v>0</v>
      </c>
      <c r="J1479" s="10" t="s">
        <v>65</v>
      </c>
      <c r="K1479" s="10" t="s">
        <v>51</v>
      </c>
      <c r="L1479" s="10" t="s">
        <v>52</v>
      </c>
      <c r="M1479" s="13">
        <v>41436</v>
      </c>
      <c r="N1479" s="10" t="s">
        <v>92</v>
      </c>
      <c r="O1479" s="134"/>
      <c r="P1479" s="15" t="s">
        <v>2577</v>
      </c>
      <c r="Q1479" s="11"/>
      <c r="R1479" s="10"/>
      <c r="S1479" s="10" t="s">
        <v>536</v>
      </c>
      <c r="T1479" s="10" t="s">
        <v>536</v>
      </c>
      <c r="U1479" s="10" t="s">
        <v>2580</v>
      </c>
      <c r="V1479" s="10">
        <v>3403990000</v>
      </c>
      <c r="W1479" s="10" t="s">
        <v>2582</v>
      </c>
      <c r="X1479" s="10" t="s">
        <v>5596</v>
      </c>
      <c r="Y1479" s="10" t="s">
        <v>351</v>
      </c>
      <c r="Z1479" s="10" t="s">
        <v>671</v>
      </c>
      <c r="AA1479" s="10" t="s">
        <v>5597</v>
      </c>
      <c r="AB1479" s="14" t="s">
        <v>1391</v>
      </c>
    </row>
    <row r="1480" spans="1:28" s="14" customFormat="1" ht="13" x14ac:dyDescent="0.35">
      <c r="A1480" s="10">
        <v>45304849</v>
      </c>
      <c r="B1480" s="10">
        <v>849</v>
      </c>
      <c r="C1480" s="11" t="s">
        <v>5598</v>
      </c>
      <c r="D1480" s="11"/>
      <c r="E1480" s="11"/>
      <c r="F1480" s="11" t="s">
        <v>46</v>
      </c>
      <c r="G1480" s="10" t="s">
        <v>2662</v>
      </c>
      <c r="H1480" s="41" t="s">
        <v>140</v>
      </c>
      <c r="I1480" s="41">
        <v>0</v>
      </c>
      <c r="J1480" s="10" t="s">
        <v>65</v>
      </c>
      <c r="K1480" s="10" t="s">
        <v>51</v>
      </c>
      <c r="L1480" s="10" t="s">
        <v>67</v>
      </c>
      <c r="M1480" s="13">
        <v>41520</v>
      </c>
      <c r="N1480" s="10" t="s">
        <v>92</v>
      </c>
      <c r="O1480" s="134"/>
      <c r="P1480" s="15" t="s">
        <v>2577</v>
      </c>
      <c r="Q1480" s="11"/>
      <c r="R1480" s="10"/>
      <c r="S1480" s="10" t="s">
        <v>536</v>
      </c>
      <c r="T1480" s="10" t="s">
        <v>536</v>
      </c>
      <c r="U1480" s="10" t="s">
        <v>2580</v>
      </c>
      <c r="V1480" s="10">
        <v>3403190000</v>
      </c>
      <c r="W1480" s="10" t="s">
        <v>2582</v>
      </c>
      <c r="X1480" s="10" t="s">
        <v>5599</v>
      </c>
      <c r="Y1480" s="10" t="s">
        <v>354</v>
      </c>
      <c r="Z1480" s="10" t="s">
        <v>2664</v>
      </c>
      <c r="AA1480" s="10" t="s">
        <v>5600</v>
      </c>
      <c r="AB1480" s="14" t="s">
        <v>1391</v>
      </c>
    </row>
    <row r="1481" spans="1:28" s="14" customFormat="1" ht="13" x14ac:dyDescent="0.35">
      <c r="A1481" s="10">
        <v>45303849</v>
      </c>
      <c r="B1481" s="10">
        <v>849</v>
      </c>
      <c r="C1481" s="11" t="s">
        <v>5601</v>
      </c>
      <c r="D1481" s="11"/>
      <c r="E1481" s="11"/>
      <c r="F1481" s="11" t="s">
        <v>46</v>
      </c>
      <c r="G1481" s="10" t="s">
        <v>2662</v>
      </c>
      <c r="H1481" s="41" t="s">
        <v>140</v>
      </c>
      <c r="I1481" s="41">
        <v>0</v>
      </c>
      <c r="J1481" s="10" t="s">
        <v>65</v>
      </c>
      <c r="K1481" s="10" t="s">
        <v>51</v>
      </c>
      <c r="L1481" s="10" t="s">
        <v>67</v>
      </c>
      <c r="M1481" s="13">
        <v>41520</v>
      </c>
      <c r="N1481" s="10" t="s">
        <v>92</v>
      </c>
      <c r="O1481" s="134"/>
      <c r="P1481" s="15" t="s">
        <v>2577</v>
      </c>
      <c r="Q1481" s="11"/>
      <c r="R1481" s="10"/>
      <c r="S1481" s="10" t="s">
        <v>536</v>
      </c>
      <c r="T1481" s="10" t="s">
        <v>536</v>
      </c>
      <c r="U1481" s="10" t="s">
        <v>2580</v>
      </c>
      <c r="V1481" s="10">
        <v>3403190000</v>
      </c>
      <c r="W1481" s="10" t="s">
        <v>2582</v>
      </c>
      <c r="X1481" s="10" t="s">
        <v>5602</v>
      </c>
      <c r="Y1481" s="10" t="s">
        <v>354</v>
      </c>
      <c r="Z1481" s="10" t="s">
        <v>2664</v>
      </c>
      <c r="AA1481" s="10" t="s">
        <v>5603</v>
      </c>
      <c r="AB1481" s="14" t="s">
        <v>1391</v>
      </c>
    </row>
    <row r="1482" spans="1:28" s="14" customFormat="1" ht="13" x14ac:dyDescent="0.35">
      <c r="A1482" s="10">
        <v>45316979</v>
      </c>
      <c r="B1482" s="10">
        <v>979</v>
      </c>
      <c r="C1482" s="11" t="s">
        <v>5604</v>
      </c>
      <c r="D1482" s="10" t="s">
        <v>45</v>
      </c>
      <c r="E1482" s="11" t="s">
        <v>45</v>
      </c>
      <c r="F1482" s="11" t="s">
        <v>46</v>
      </c>
      <c r="G1482" s="10" t="s">
        <v>151</v>
      </c>
      <c r="H1482" s="41" t="s">
        <v>86</v>
      </c>
      <c r="I1482" s="41" t="s">
        <v>145</v>
      </c>
      <c r="J1482" s="10" t="s">
        <v>65</v>
      </c>
      <c r="K1482" s="10" t="s">
        <v>51</v>
      </c>
      <c r="L1482" s="10" t="s">
        <v>67</v>
      </c>
      <c r="M1482" s="13">
        <v>43969</v>
      </c>
      <c r="N1482" s="10" t="s">
        <v>92</v>
      </c>
      <c r="O1482" s="134"/>
      <c r="P1482" s="15" t="s">
        <v>2577</v>
      </c>
      <c r="Q1482" s="10"/>
      <c r="R1482" s="10" t="s">
        <v>54</v>
      </c>
      <c r="S1482" s="10">
        <v>45316845</v>
      </c>
      <c r="T1482" s="11" t="s">
        <v>5605</v>
      </c>
      <c r="U1482" s="10" t="s">
        <v>329</v>
      </c>
      <c r="V1482" s="10">
        <v>3403190000</v>
      </c>
      <c r="W1482" s="10"/>
      <c r="X1482" s="10" t="s">
        <v>87</v>
      </c>
      <c r="Y1482" s="10" t="s">
        <v>3085</v>
      </c>
      <c r="Z1482" s="10" t="s">
        <v>5606</v>
      </c>
      <c r="AA1482" s="10"/>
      <c r="AB1482" s="14" t="s">
        <v>1391</v>
      </c>
    </row>
    <row r="1483" spans="1:28" s="14" customFormat="1" ht="13" x14ac:dyDescent="0.35">
      <c r="A1483" s="10">
        <v>48915849</v>
      </c>
      <c r="B1483" s="10">
        <v>849</v>
      </c>
      <c r="C1483" s="11" t="s">
        <v>5607</v>
      </c>
      <c r="D1483" s="11"/>
      <c r="E1483" s="11"/>
      <c r="F1483" s="11" t="s">
        <v>46</v>
      </c>
      <c r="G1483" s="10" t="s">
        <v>47</v>
      </c>
      <c r="H1483" s="41" t="s">
        <v>48</v>
      </c>
      <c r="I1483" s="41"/>
      <c r="J1483" s="10"/>
      <c r="K1483" s="10" t="s">
        <v>51</v>
      </c>
      <c r="L1483" s="10" t="s">
        <v>67</v>
      </c>
      <c r="M1483" s="13">
        <v>42109</v>
      </c>
      <c r="N1483" s="10" t="s">
        <v>53</v>
      </c>
      <c r="O1483" s="134"/>
      <c r="P1483" s="15" t="s">
        <v>2577</v>
      </c>
      <c r="Q1483" s="11"/>
      <c r="R1483" s="10"/>
      <c r="S1483" s="10" t="s">
        <v>536</v>
      </c>
      <c r="T1483" s="10" t="s">
        <v>536</v>
      </c>
      <c r="U1483" s="10" t="s">
        <v>2580</v>
      </c>
      <c r="V1483" s="10">
        <v>2710199100</v>
      </c>
      <c r="W1483" s="10" t="s">
        <v>2582</v>
      </c>
      <c r="X1483" s="10" t="s">
        <v>5608</v>
      </c>
      <c r="Y1483" s="10" t="s">
        <v>360</v>
      </c>
      <c r="Z1483" s="10" t="s">
        <v>5609</v>
      </c>
      <c r="AA1483" s="10" t="s">
        <v>5610</v>
      </c>
    </row>
    <row r="1484" spans="1:28" s="14" customFormat="1" ht="13" x14ac:dyDescent="0.35">
      <c r="A1484" s="10">
        <v>48916849</v>
      </c>
      <c r="B1484" s="10">
        <v>849</v>
      </c>
      <c r="C1484" s="11" t="s">
        <v>5611</v>
      </c>
      <c r="D1484" s="11"/>
      <c r="E1484" s="11"/>
      <c r="F1484" s="11" t="s">
        <v>46</v>
      </c>
      <c r="G1484" s="10" t="s">
        <v>47</v>
      </c>
      <c r="H1484" s="41" t="s">
        <v>48</v>
      </c>
      <c r="I1484" s="41"/>
      <c r="J1484" s="10"/>
      <c r="K1484" s="10" t="s">
        <v>51</v>
      </c>
      <c r="L1484" s="10" t="s">
        <v>67</v>
      </c>
      <c r="M1484" s="13">
        <v>42109</v>
      </c>
      <c r="N1484" s="10" t="s">
        <v>53</v>
      </c>
      <c r="O1484" s="134"/>
      <c r="P1484" s="15" t="s">
        <v>2577</v>
      </c>
      <c r="Q1484" s="11"/>
      <c r="R1484" s="10"/>
      <c r="S1484" s="10" t="s">
        <v>536</v>
      </c>
      <c r="T1484" s="10" t="s">
        <v>536</v>
      </c>
      <c r="U1484" s="10" t="s">
        <v>2580</v>
      </c>
      <c r="V1484" s="10">
        <v>2710199100</v>
      </c>
      <c r="W1484" s="10" t="s">
        <v>2582</v>
      </c>
      <c r="X1484" s="10" t="s">
        <v>5612</v>
      </c>
      <c r="Y1484" s="10" t="s">
        <v>360</v>
      </c>
      <c r="Z1484" s="10" t="s">
        <v>5609</v>
      </c>
      <c r="AA1484" s="10" t="s">
        <v>5613</v>
      </c>
    </row>
    <row r="1485" spans="1:28" s="14" customFormat="1" ht="13" x14ac:dyDescent="0.35">
      <c r="A1485" s="10">
        <v>48914849</v>
      </c>
      <c r="B1485" s="10">
        <v>849</v>
      </c>
      <c r="C1485" s="11" t="s">
        <v>5614</v>
      </c>
      <c r="D1485" s="11"/>
      <c r="E1485" s="11"/>
      <c r="F1485" s="11" t="s">
        <v>46</v>
      </c>
      <c r="G1485" s="10" t="s">
        <v>47</v>
      </c>
      <c r="H1485" s="41" t="s">
        <v>48</v>
      </c>
      <c r="I1485" s="41"/>
      <c r="J1485" s="10"/>
      <c r="K1485" s="10" t="s">
        <v>51</v>
      </c>
      <c r="L1485" s="10" t="s">
        <v>67</v>
      </c>
      <c r="M1485" s="13">
        <v>42109</v>
      </c>
      <c r="N1485" s="10" t="s">
        <v>53</v>
      </c>
      <c r="O1485" s="134"/>
      <c r="P1485" s="15" t="s">
        <v>2577</v>
      </c>
      <c r="Q1485" s="11"/>
      <c r="R1485" s="10"/>
      <c r="S1485" s="10" t="s">
        <v>536</v>
      </c>
      <c r="T1485" s="10" t="s">
        <v>536</v>
      </c>
      <c r="U1485" s="10" t="s">
        <v>2580</v>
      </c>
      <c r="V1485" s="10">
        <v>2710199100</v>
      </c>
      <c r="W1485" s="10" t="s">
        <v>2582</v>
      </c>
      <c r="X1485" s="10" t="s">
        <v>5615</v>
      </c>
      <c r="Y1485" s="10" t="s">
        <v>360</v>
      </c>
      <c r="Z1485" s="10" t="s">
        <v>671</v>
      </c>
      <c r="AA1485" s="10" t="s">
        <v>5616</v>
      </c>
    </row>
    <row r="1486" spans="1:28" s="14" customFormat="1" ht="13" x14ac:dyDescent="0.35">
      <c r="A1486" s="10">
        <v>45931905</v>
      </c>
      <c r="B1486" s="10">
        <v>905</v>
      </c>
      <c r="C1486" s="11" t="s">
        <v>5617</v>
      </c>
      <c r="D1486" s="11"/>
      <c r="E1486" s="11"/>
      <c r="F1486" s="11" t="s">
        <v>46</v>
      </c>
      <c r="G1486" s="10" t="s">
        <v>62</v>
      </c>
      <c r="H1486" s="41" t="s">
        <v>63</v>
      </c>
      <c r="I1486" s="41"/>
      <c r="J1486" s="10"/>
      <c r="K1486" s="10" t="s">
        <v>66</v>
      </c>
      <c r="L1486" s="10" t="s">
        <v>52</v>
      </c>
      <c r="M1486" s="13">
        <v>43028</v>
      </c>
      <c r="N1486" s="10" t="s">
        <v>53</v>
      </c>
      <c r="O1486" s="134"/>
      <c r="P1486" s="15" t="s">
        <v>2577</v>
      </c>
      <c r="Q1486" s="11"/>
      <c r="R1486" s="10"/>
      <c r="S1486" s="10" t="s">
        <v>536</v>
      </c>
      <c r="T1486" s="10" t="s">
        <v>536</v>
      </c>
      <c r="U1486" s="10" t="s">
        <v>2580</v>
      </c>
      <c r="V1486" s="10">
        <v>2710193200</v>
      </c>
      <c r="W1486" s="10" t="s">
        <v>604</v>
      </c>
      <c r="X1486" s="10" t="s">
        <v>5618</v>
      </c>
      <c r="Y1486" s="10" t="s">
        <v>5619</v>
      </c>
      <c r="Z1486" s="10" t="s">
        <v>73</v>
      </c>
      <c r="AA1486" s="10" t="s">
        <v>5620</v>
      </c>
    </row>
    <row r="1487" spans="1:28" s="14" customFormat="1" ht="13" x14ac:dyDescent="0.35">
      <c r="A1487" s="10">
        <v>45931809</v>
      </c>
      <c r="B1487" s="10">
        <v>809</v>
      </c>
      <c r="C1487" s="11" t="s">
        <v>5621</v>
      </c>
      <c r="D1487" s="11"/>
      <c r="E1487" s="11"/>
      <c r="F1487" s="11" t="s">
        <v>46</v>
      </c>
      <c r="G1487" s="10" t="s">
        <v>47</v>
      </c>
      <c r="H1487" s="41" t="s">
        <v>48</v>
      </c>
      <c r="I1487" s="41"/>
      <c r="J1487" s="10"/>
      <c r="K1487" s="10" t="s">
        <v>66</v>
      </c>
      <c r="L1487" s="10" t="s">
        <v>52</v>
      </c>
      <c r="M1487" s="13">
        <v>43544</v>
      </c>
      <c r="N1487" s="10" t="s">
        <v>53</v>
      </c>
      <c r="O1487" s="134"/>
      <c r="P1487" s="15" t="s">
        <v>2577</v>
      </c>
      <c r="Q1487" s="11"/>
      <c r="R1487" s="10"/>
      <c r="S1487" s="10" t="s">
        <v>536</v>
      </c>
      <c r="T1487" s="10" t="s">
        <v>536</v>
      </c>
      <c r="U1487" s="10" t="s">
        <v>2580</v>
      </c>
      <c r="V1487" s="10">
        <v>2710193200</v>
      </c>
      <c r="W1487" s="10" t="s">
        <v>604</v>
      </c>
      <c r="X1487" s="10" t="s">
        <v>5618</v>
      </c>
      <c r="Y1487" s="10" t="s">
        <v>2596</v>
      </c>
      <c r="Z1487" s="10" t="s">
        <v>73</v>
      </c>
      <c r="AA1487" s="10" t="s">
        <v>5622</v>
      </c>
    </row>
    <row r="1488" spans="1:28" s="14" customFormat="1" ht="13" x14ac:dyDescent="0.35">
      <c r="A1488" s="10">
        <v>45932967</v>
      </c>
      <c r="B1488" s="10">
        <v>967</v>
      </c>
      <c r="C1488" s="11" t="s">
        <v>5623</v>
      </c>
      <c r="D1488" s="11"/>
      <c r="E1488" s="11"/>
      <c r="F1488" s="11" t="s">
        <v>46</v>
      </c>
      <c r="G1488" s="10" t="s">
        <v>151</v>
      </c>
      <c r="H1488" s="41" t="s">
        <v>86</v>
      </c>
      <c r="I1488" s="41"/>
      <c r="J1488" s="10"/>
      <c r="K1488" s="10" t="s">
        <v>66</v>
      </c>
      <c r="L1488" s="10" t="s">
        <v>52</v>
      </c>
      <c r="M1488" s="13">
        <v>43544</v>
      </c>
      <c r="N1488" s="10" t="s">
        <v>53</v>
      </c>
      <c r="O1488" s="134"/>
      <c r="P1488" s="15" t="s">
        <v>2577</v>
      </c>
      <c r="Q1488" s="11"/>
      <c r="R1488" s="10"/>
      <c r="S1488" s="10" t="s">
        <v>536</v>
      </c>
      <c r="T1488" s="10" t="s">
        <v>536</v>
      </c>
      <c r="U1488" s="10" t="s">
        <v>2580</v>
      </c>
      <c r="V1488" s="10">
        <v>2710193200</v>
      </c>
      <c r="W1488" s="10" t="s">
        <v>604</v>
      </c>
      <c r="X1488" s="10" t="s">
        <v>5624</v>
      </c>
      <c r="Y1488" s="10" t="s">
        <v>87</v>
      </c>
      <c r="Z1488" s="10" t="s">
        <v>88</v>
      </c>
      <c r="AA1488" s="10" t="s">
        <v>5625</v>
      </c>
    </row>
    <row r="1489" spans="1:28" s="14" customFormat="1" ht="13" x14ac:dyDescent="0.35">
      <c r="A1489" s="10">
        <v>45932905</v>
      </c>
      <c r="B1489" s="10">
        <v>905</v>
      </c>
      <c r="C1489" s="11" t="s">
        <v>5626</v>
      </c>
      <c r="D1489" s="11"/>
      <c r="E1489" s="11"/>
      <c r="F1489" s="11" t="s">
        <v>46</v>
      </c>
      <c r="G1489" s="10" t="s">
        <v>62</v>
      </c>
      <c r="H1489" s="41" t="s">
        <v>63</v>
      </c>
      <c r="I1489" s="41"/>
      <c r="J1489" s="10"/>
      <c r="K1489" s="10" t="s">
        <v>66</v>
      </c>
      <c r="L1489" s="10" t="s">
        <v>52</v>
      </c>
      <c r="M1489" s="13">
        <v>43032</v>
      </c>
      <c r="N1489" s="10" t="s">
        <v>53</v>
      </c>
      <c r="O1489" s="134"/>
      <c r="P1489" s="15" t="s">
        <v>2577</v>
      </c>
      <c r="Q1489" s="11"/>
      <c r="R1489" s="10"/>
      <c r="S1489" s="10" t="s">
        <v>536</v>
      </c>
      <c r="T1489" s="10" t="s">
        <v>536</v>
      </c>
      <c r="U1489" s="10" t="s">
        <v>2580</v>
      </c>
      <c r="V1489" s="10">
        <v>2710193200</v>
      </c>
      <c r="W1489" s="10" t="s">
        <v>604</v>
      </c>
      <c r="X1489" s="10" t="s">
        <v>5624</v>
      </c>
      <c r="Y1489" s="10" t="s">
        <v>5619</v>
      </c>
      <c r="Z1489" s="10" t="s">
        <v>73</v>
      </c>
      <c r="AA1489" s="10" t="s">
        <v>5627</v>
      </c>
    </row>
    <row r="1490" spans="1:28" s="14" customFormat="1" ht="13" x14ac:dyDescent="0.35">
      <c r="A1490" s="10">
        <v>45932809</v>
      </c>
      <c r="B1490" s="10">
        <v>809</v>
      </c>
      <c r="C1490" s="11" t="s">
        <v>5628</v>
      </c>
      <c r="D1490" s="11"/>
      <c r="E1490" s="11"/>
      <c r="F1490" s="11" t="s">
        <v>46</v>
      </c>
      <c r="G1490" s="10" t="s">
        <v>47</v>
      </c>
      <c r="H1490" s="41" t="s">
        <v>48</v>
      </c>
      <c r="I1490" s="41"/>
      <c r="J1490" s="10"/>
      <c r="K1490" s="10" t="s">
        <v>66</v>
      </c>
      <c r="L1490" s="10" t="s">
        <v>52</v>
      </c>
      <c r="M1490" s="13">
        <v>43032</v>
      </c>
      <c r="N1490" s="10" t="s">
        <v>53</v>
      </c>
      <c r="O1490" s="134"/>
      <c r="P1490" s="15" t="s">
        <v>2577</v>
      </c>
      <c r="Q1490" s="11"/>
      <c r="R1490" s="10"/>
      <c r="S1490" s="10" t="s">
        <v>536</v>
      </c>
      <c r="T1490" s="10" t="s">
        <v>536</v>
      </c>
      <c r="U1490" s="10" t="s">
        <v>2580</v>
      </c>
      <c r="V1490" s="10">
        <v>2710193200</v>
      </c>
      <c r="W1490" s="10" t="s">
        <v>604</v>
      </c>
      <c r="X1490" s="10" t="s">
        <v>5624</v>
      </c>
      <c r="Y1490" s="10" t="s">
        <v>2596</v>
      </c>
      <c r="Z1490" s="10" t="s">
        <v>73</v>
      </c>
      <c r="AA1490" s="10" t="s">
        <v>5629</v>
      </c>
    </row>
    <row r="1491" spans="1:28" s="14" customFormat="1" ht="13" x14ac:dyDescent="0.35">
      <c r="A1491" s="10">
        <v>45925905</v>
      </c>
      <c r="B1491" s="10">
        <v>905</v>
      </c>
      <c r="C1491" s="11" t="s">
        <v>5630</v>
      </c>
      <c r="D1491" s="11"/>
      <c r="E1491" s="11"/>
      <c r="F1491" s="11" t="s">
        <v>46</v>
      </c>
      <c r="G1491" s="10" t="s">
        <v>62</v>
      </c>
      <c r="H1491" s="41" t="s">
        <v>63</v>
      </c>
      <c r="I1491" s="41"/>
      <c r="J1491" s="10"/>
      <c r="K1491" s="10" t="s">
        <v>66</v>
      </c>
      <c r="L1491" s="10" t="s">
        <v>52</v>
      </c>
      <c r="M1491" s="13">
        <v>43033</v>
      </c>
      <c r="N1491" s="10" t="s">
        <v>53</v>
      </c>
      <c r="O1491" s="134"/>
      <c r="P1491" s="15" t="s">
        <v>2577</v>
      </c>
      <c r="Q1491" s="11"/>
      <c r="R1491" s="10"/>
      <c r="S1491" s="10" t="s">
        <v>536</v>
      </c>
      <c r="T1491" s="10" t="s">
        <v>536</v>
      </c>
      <c r="U1491" s="10" t="s">
        <v>2580</v>
      </c>
      <c r="V1491" s="10">
        <v>2710193200</v>
      </c>
      <c r="W1491" s="10" t="s">
        <v>604</v>
      </c>
      <c r="X1491" s="10" t="s">
        <v>5631</v>
      </c>
      <c r="Y1491" s="10" t="s">
        <v>5619</v>
      </c>
      <c r="Z1491" s="10" t="s">
        <v>73</v>
      </c>
      <c r="AA1491" s="10" t="s">
        <v>5632</v>
      </c>
    </row>
    <row r="1492" spans="1:28" s="14" customFormat="1" ht="13" x14ac:dyDescent="0.35">
      <c r="A1492" s="10">
        <v>45923905</v>
      </c>
      <c r="B1492" s="10">
        <v>905</v>
      </c>
      <c r="C1492" s="11" t="s">
        <v>5633</v>
      </c>
      <c r="D1492" s="11"/>
      <c r="E1492" s="11"/>
      <c r="F1492" s="11" t="s">
        <v>46</v>
      </c>
      <c r="G1492" s="10" t="s">
        <v>62</v>
      </c>
      <c r="H1492" s="41" t="s">
        <v>63</v>
      </c>
      <c r="I1492" s="41"/>
      <c r="J1492" s="10"/>
      <c r="K1492" s="10" t="s">
        <v>66</v>
      </c>
      <c r="L1492" s="10" t="s">
        <v>52</v>
      </c>
      <c r="M1492" s="13">
        <v>43032</v>
      </c>
      <c r="N1492" s="10" t="s">
        <v>53</v>
      </c>
      <c r="O1492" s="134"/>
      <c r="P1492" s="15" t="s">
        <v>2577</v>
      </c>
      <c r="Q1492" s="11"/>
      <c r="R1492" s="10"/>
      <c r="S1492" s="10" t="s">
        <v>536</v>
      </c>
      <c r="T1492" s="10" t="s">
        <v>536</v>
      </c>
      <c r="U1492" s="10" t="s">
        <v>2580</v>
      </c>
      <c r="V1492" s="10">
        <v>2710193200</v>
      </c>
      <c r="W1492" s="10" t="s">
        <v>604</v>
      </c>
      <c r="X1492" s="10" t="s">
        <v>5634</v>
      </c>
      <c r="Y1492" s="10" t="s">
        <v>5619</v>
      </c>
      <c r="Z1492" s="10" t="s">
        <v>73</v>
      </c>
      <c r="AA1492" s="10" t="s">
        <v>5635</v>
      </c>
    </row>
    <row r="1493" spans="1:28" s="14" customFormat="1" ht="13" x14ac:dyDescent="0.35">
      <c r="A1493" s="10">
        <v>45926905</v>
      </c>
      <c r="B1493" s="10">
        <v>905</v>
      </c>
      <c r="C1493" s="11" t="s">
        <v>5636</v>
      </c>
      <c r="D1493" s="11"/>
      <c r="E1493" s="11"/>
      <c r="F1493" s="11" t="s">
        <v>46</v>
      </c>
      <c r="G1493" s="10" t="s">
        <v>62</v>
      </c>
      <c r="H1493" s="41" t="s">
        <v>63</v>
      </c>
      <c r="I1493" s="41"/>
      <c r="J1493" s="10"/>
      <c r="K1493" s="10" t="s">
        <v>66</v>
      </c>
      <c r="L1493" s="10" t="s">
        <v>52</v>
      </c>
      <c r="M1493" s="13">
        <v>43034</v>
      </c>
      <c r="N1493" s="10" t="s">
        <v>53</v>
      </c>
      <c r="O1493" s="134"/>
      <c r="P1493" s="15" t="s">
        <v>2577</v>
      </c>
      <c r="Q1493" s="11"/>
      <c r="R1493" s="10"/>
      <c r="S1493" s="10" t="s">
        <v>536</v>
      </c>
      <c r="T1493" s="10" t="s">
        <v>536</v>
      </c>
      <c r="U1493" s="10" t="s">
        <v>2580</v>
      </c>
      <c r="V1493" s="10">
        <v>2710193200</v>
      </c>
      <c r="W1493" s="10" t="s">
        <v>604</v>
      </c>
      <c r="X1493" s="10" t="s">
        <v>5637</v>
      </c>
      <c r="Y1493" s="10" t="s">
        <v>5619</v>
      </c>
      <c r="Z1493" s="10" t="s">
        <v>73</v>
      </c>
      <c r="AA1493" s="10" t="s">
        <v>5638</v>
      </c>
    </row>
    <row r="1494" spans="1:28" s="14" customFormat="1" ht="13" x14ac:dyDescent="0.35">
      <c r="A1494" s="10">
        <v>45927905</v>
      </c>
      <c r="B1494" s="10">
        <v>905</v>
      </c>
      <c r="C1494" s="11" t="s">
        <v>5639</v>
      </c>
      <c r="D1494" s="11"/>
      <c r="E1494" s="11"/>
      <c r="F1494" s="11" t="s">
        <v>46</v>
      </c>
      <c r="G1494" s="10" t="s">
        <v>62</v>
      </c>
      <c r="H1494" s="41" t="s">
        <v>63</v>
      </c>
      <c r="I1494" s="41"/>
      <c r="J1494" s="10"/>
      <c r="K1494" s="10" t="s">
        <v>66</v>
      </c>
      <c r="L1494" s="10" t="s">
        <v>52</v>
      </c>
      <c r="M1494" s="13">
        <v>43035</v>
      </c>
      <c r="N1494" s="10" t="s">
        <v>53</v>
      </c>
      <c r="O1494" s="134"/>
      <c r="P1494" s="15" t="s">
        <v>2577</v>
      </c>
      <c r="Q1494" s="11"/>
      <c r="R1494" s="10"/>
      <c r="S1494" s="10" t="s">
        <v>536</v>
      </c>
      <c r="T1494" s="10" t="s">
        <v>536</v>
      </c>
      <c r="U1494" s="10" t="s">
        <v>2580</v>
      </c>
      <c r="V1494" s="10">
        <v>2710193200</v>
      </c>
      <c r="W1494" s="10" t="s">
        <v>604</v>
      </c>
      <c r="X1494" s="10" t="s">
        <v>5640</v>
      </c>
      <c r="Y1494" s="10" t="s">
        <v>5619</v>
      </c>
      <c r="Z1494" s="10" t="s">
        <v>73</v>
      </c>
      <c r="AA1494" s="10" t="s">
        <v>5641</v>
      </c>
    </row>
    <row r="1495" spans="1:28" s="14" customFormat="1" ht="13" x14ac:dyDescent="0.35">
      <c r="A1495" s="10">
        <v>45928905</v>
      </c>
      <c r="B1495" s="10">
        <v>905</v>
      </c>
      <c r="C1495" s="11" t="s">
        <v>5642</v>
      </c>
      <c r="D1495" s="11"/>
      <c r="E1495" s="11"/>
      <c r="F1495" s="11" t="s">
        <v>46</v>
      </c>
      <c r="G1495" s="10" t="s">
        <v>62</v>
      </c>
      <c r="H1495" s="41" t="s">
        <v>63</v>
      </c>
      <c r="I1495" s="41"/>
      <c r="J1495" s="10"/>
      <c r="K1495" s="10" t="s">
        <v>66</v>
      </c>
      <c r="L1495" s="10" t="s">
        <v>52</v>
      </c>
      <c r="M1495" s="13">
        <v>43048</v>
      </c>
      <c r="N1495" s="10" t="s">
        <v>53</v>
      </c>
      <c r="O1495" s="134"/>
      <c r="P1495" s="15" t="s">
        <v>2577</v>
      </c>
      <c r="Q1495" s="11"/>
      <c r="R1495" s="10"/>
      <c r="S1495" s="10" t="s">
        <v>536</v>
      </c>
      <c r="T1495" s="10" t="s">
        <v>536</v>
      </c>
      <c r="U1495" s="10" t="s">
        <v>2580</v>
      </c>
      <c r="V1495" s="10">
        <v>2710193200</v>
      </c>
      <c r="W1495" s="10" t="s">
        <v>604</v>
      </c>
      <c r="X1495" s="10" t="s">
        <v>5643</v>
      </c>
      <c r="Y1495" s="10" t="s">
        <v>5619</v>
      </c>
      <c r="Z1495" s="10" t="s">
        <v>73</v>
      </c>
      <c r="AA1495" s="10" t="s">
        <v>5644</v>
      </c>
    </row>
    <row r="1496" spans="1:28" s="14" customFormat="1" ht="13" x14ac:dyDescent="0.35">
      <c r="A1496" s="10">
        <v>45929905</v>
      </c>
      <c r="B1496" s="10">
        <v>905</v>
      </c>
      <c r="C1496" s="11" t="s">
        <v>5645</v>
      </c>
      <c r="D1496" s="11"/>
      <c r="E1496" s="11"/>
      <c r="F1496" s="11" t="s">
        <v>46</v>
      </c>
      <c r="G1496" s="10" t="s">
        <v>62</v>
      </c>
      <c r="H1496" s="41" t="s">
        <v>63</v>
      </c>
      <c r="I1496" s="41"/>
      <c r="J1496" s="10"/>
      <c r="K1496" s="10" t="s">
        <v>66</v>
      </c>
      <c r="L1496" s="10" t="s">
        <v>52</v>
      </c>
      <c r="M1496" s="13">
        <v>43063</v>
      </c>
      <c r="N1496" s="10" t="s">
        <v>53</v>
      </c>
      <c r="O1496" s="134"/>
      <c r="P1496" s="15" t="s">
        <v>2577</v>
      </c>
      <c r="Q1496" s="11"/>
      <c r="R1496" s="10"/>
      <c r="S1496" s="10" t="s">
        <v>536</v>
      </c>
      <c r="T1496" s="10" t="s">
        <v>536</v>
      </c>
      <c r="U1496" s="10" t="s">
        <v>2580</v>
      </c>
      <c r="V1496" s="10">
        <v>2710199200</v>
      </c>
      <c r="W1496" s="10" t="s">
        <v>604</v>
      </c>
      <c r="X1496" s="10" t="s">
        <v>5646</v>
      </c>
      <c r="Y1496" s="10" t="s">
        <v>5619</v>
      </c>
      <c r="Z1496" s="10" t="s">
        <v>73</v>
      </c>
      <c r="AA1496" s="10" t="s">
        <v>5647</v>
      </c>
    </row>
    <row r="1497" spans="1:28" s="14" customFormat="1" ht="13" x14ac:dyDescent="0.35">
      <c r="A1497" s="10">
        <v>45930905</v>
      </c>
      <c r="B1497" s="10">
        <v>905</v>
      </c>
      <c r="C1497" s="11" t="s">
        <v>5648</v>
      </c>
      <c r="D1497" s="11"/>
      <c r="E1497" s="11"/>
      <c r="F1497" s="11" t="s">
        <v>46</v>
      </c>
      <c r="G1497" s="10" t="s">
        <v>62</v>
      </c>
      <c r="H1497" s="41" t="s">
        <v>63</v>
      </c>
      <c r="I1497" s="41"/>
      <c r="J1497" s="10"/>
      <c r="K1497" s="10" t="s">
        <v>66</v>
      </c>
      <c r="L1497" s="10" t="s">
        <v>52</v>
      </c>
      <c r="M1497" s="13">
        <v>43053</v>
      </c>
      <c r="N1497" s="10" t="s">
        <v>53</v>
      </c>
      <c r="O1497" s="134"/>
      <c r="P1497" s="15" t="s">
        <v>2577</v>
      </c>
      <c r="Q1497" s="11"/>
      <c r="R1497" s="10"/>
      <c r="S1497" s="10" t="s">
        <v>536</v>
      </c>
      <c r="T1497" s="10" t="s">
        <v>536</v>
      </c>
      <c r="U1497" s="10" t="s">
        <v>2580</v>
      </c>
      <c r="V1497" s="10">
        <v>2710199200</v>
      </c>
      <c r="W1497" s="10" t="s">
        <v>604</v>
      </c>
      <c r="X1497" s="10" t="s">
        <v>5649</v>
      </c>
      <c r="Y1497" s="10" t="s">
        <v>5619</v>
      </c>
      <c r="Z1497" s="10" t="s">
        <v>73</v>
      </c>
      <c r="AA1497" s="10" t="s">
        <v>5650</v>
      </c>
    </row>
    <row r="1498" spans="1:28" s="14" customFormat="1" ht="13" x14ac:dyDescent="0.35">
      <c r="A1498" s="10">
        <v>45924905</v>
      </c>
      <c r="B1498" s="10">
        <v>905</v>
      </c>
      <c r="C1498" s="11" t="s">
        <v>5651</v>
      </c>
      <c r="D1498" s="11"/>
      <c r="E1498" s="11"/>
      <c r="F1498" s="11" t="s">
        <v>46</v>
      </c>
      <c r="G1498" s="10" t="s">
        <v>62</v>
      </c>
      <c r="H1498" s="41" t="s">
        <v>63</v>
      </c>
      <c r="I1498" s="41"/>
      <c r="J1498" s="10"/>
      <c r="K1498" s="10" t="s">
        <v>66</v>
      </c>
      <c r="L1498" s="10" t="s">
        <v>52</v>
      </c>
      <c r="M1498" s="13">
        <v>43031</v>
      </c>
      <c r="N1498" s="10" t="s">
        <v>53</v>
      </c>
      <c r="O1498" s="134"/>
      <c r="P1498" s="15" t="s">
        <v>2577</v>
      </c>
      <c r="Q1498" s="11"/>
      <c r="R1498" s="10"/>
      <c r="S1498" s="10" t="s">
        <v>536</v>
      </c>
      <c r="T1498" s="10" t="s">
        <v>536</v>
      </c>
      <c r="U1498" s="10" t="s">
        <v>2580</v>
      </c>
      <c r="V1498" s="10">
        <v>2710193200</v>
      </c>
      <c r="W1498" s="10" t="s">
        <v>604</v>
      </c>
      <c r="X1498" s="10" t="s">
        <v>5652</v>
      </c>
      <c r="Y1498" s="10" t="s">
        <v>5619</v>
      </c>
      <c r="Z1498" s="10" t="s">
        <v>73</v>
      </c>
      <c r="AA1498" s="10" t="s">
        <v>5653</v>
      </c>
    </row>
    <row r="1499" spans="1:28" s="14" customFormat="1" ht="13" x14ac:dyDescent="0.35">
      <c r="A1499" s="10">
        <v>45924809</v>
      </c>
      <c r="B1499" s="10">
        <v>809</v>
      </c>
      <c r="C1499" s="11" t="s">
        <v>5654</v>
      </c>
      <c r="D1499" s="11"/>
      <c r="E1499" s="11"/>
      <c r="F1499" s="11" t="s">
        <v>46</v>
      </c>
      <c r="G1499" s="10" t="s">
        <v>47</v>
      </c>
      <c r="H1499" s="41" t="s">
        <v>48</v>
      </c>
      <c r="I1499" s="41"/>
      <c r="J1499" s="10"/>
      <c r="K1499" s="10" t="s">
        <v>66</v>
      </c>
      <c r="L1499" s="10" t="s">
        <v>52</v>
      </c>
      <c r="M1499" s="13">
        <v>43031</v>
      </c>
      <c r="N1499" s="10" t="s">
        <v>53</v>
      </c>
      <c r="O1499" s="134"/>
      <c r="P1499" s="15" t="s">
        <v>2577</v>
      </c>
      <c r="Q1499" s="11"/>
      <c r="R1499" s="10"/>
      <c r="S1499" s="10" t="s">
        <v>536</v>
      </c>
      <c r="T1499" s="10" t="s">
        <v>536</v>
      </c>
      <c r="U1499" s="10" t="s">
        <v>2580</v>
      </c>
      <c r="V1499" s="10">
        <v>2710193200</v>
      </c>
      <c r="W1499" s="10" t="s">
        <v>604</v>
      </c>
      <c r="X1499" s="10" t="s">
        <v>5652</v>
      </c>
      <c r="Y1499" s="10" t="s">
        <v>2596</v>
      </c>
      <c r="Z1499" s="10" t="s">
        <v>73</v>
      </c>
      <c r="AA1499" s="10" t="s">
        <v>5655</v>
      </c>
    </row>
    <row r="1500" spans="1:28" s="14" customFormat="1" ht="13" x14ac:dyDescent="0.35">
      <c r="A1500" s="10">
        <v>45941905</v>
      </c>
      <c r="B1500" s="10">
        <v>905</v>
      </c>
      <c r="C1500" s="11" t="s">
        <v>5656</v>
      </c>
      <c r="D1500" s="11"/>
      <c r="E1500" s="11"/>
      <c r="F1500" s="11" t="s">
        <v>46</v>
      </c>
      <c r="G1500" s="10" t="s">
        <v>62</v>
      </c>
      <c r="H1500" s="41" t="s">
        <v>63</v>
      </c>
      <c r="I1500" s="41"/>
      <c r="J1500" s="10"/>
      <c r="K1500" s="10" t="s">
        <v>66</v>
      </c>
      <c r="L1500" s="10" t="s">
        <v>52</v>
      </c>
      <c r="M1500" s="13">
        <v>43034</v>
      </c>
      <c r="N1500" s="10" t="s">
        <v>53</v>
      </c>
      <c r="O1500" s="134"/>
      <c r="P1500" s="15" t="s">
        <v>2577</v>
      </c>
      <c r="Q1500" s="11"/>
      <c r="R1500" s="10"/>
      <c r="S1500" s="10" t="s">
        <v>536</v>
      </c>
      <c r="T1500" s="10" t="s">
        <v>536</v>
      </c>
      <c r="U1500" s="10" t="s">
        <v>2580</v>
      </c>
      <c r="V1500" s="10">
        <v>2710193200</v>
      </c>
      <c r="W1500" s="10" t="s">
        <v>604</v>
      </c>
      <c r="X1500" s="10" t="s">
        <v>5657</v>
      </c>
      <c r="Y1500" s="10" t="s">
        <v>5619</v>
      </c>
      <c r="Z1500" s="10" t="s">
        <v>73</v>
      </c>
      <c r="AA1500" s="10" t="s">
        <v>5658</v>
      </c>
    </row>
    <row r="1501" spans="1:28" s="14" customFormat="1" ht="13" x14ac:dyDescent="0.35">
      <c r="A1501" s="10">
        <v>45941809</v>
      </c>
      <c r="B1501" s="10">
        <v>809</v>
      </c>
      <c r="C1501" s="11" t="s">
        <v>5659</v>
      </c>
      <c r="D1501" s="11"/>
      <c r="E1501" s="11"/>
      <c r="F1501" s="11" t="s">
        <v>46</v>
      </c>
      <c r="G1501" s="10" t="s">
        <v>47</v>
      </c>
      <c r="H1501" s="41" t="s">
        <v>48</v>
      </c>
      <c r="I1501" s="41"/>
      <c r="J1501" s="10"/>
      <c r="K1501" s="10" t="s">
        <v>66</v>
      </c>
      <c r="L1501" s="10" t="s">
        <v>52</v>
      </c>
      <c r="M1501" s="13">
        <v>43034</v>
      </c>
      <c r="N1501" s="10" t="s">
        <v>53</v>
      </c>
      <c r="O1501" s="134"/>
      <c r="P1501" s="15" t="s">
        <v>2577</v>
      </c>
      <c r="Q1501" s="11"/>
      <c r="R1501" s="10"/>
      <c r="S1501" s="10" t="s">
        <v>536</v>
      </c>
      <c r="T1501" s="10" t="s">
        <v>536</v>
      </c>
      <c r="U1501" s="10" t="s">
        <v>2580</v>
      </c>
      <c r="V1501" s="10">
        <v>2710193200</v>
      </c>
      <c r="W1501" s="10" t="s">
        <v>604</v>
      </c>
      <c r="X1501" s="10" t="s">
        <v>5657</v>
      </c>
      <c r="Y1501" s="10" t="s">
        <v>2596</v>
      </c>
      <c r="Z1501" s="10" t="s">
        <v>73</v>
      </c>
      <c r="AA1501" s="10" t="s">
        <v>5660</v>
      </c>
    </row>
    <row r="1502" spans="1:28" s="14" customFormat="1" ht="13" x14ac:dyDescent="0.35">
      <c r="A1502" s="10">
        <v>45942905</v>
      </c>
      <c r="B1502" s="10">
        <v>905</v>
      </c>
      <c r="C1502" s="11" t="s">
        <v>5661</v>
      </c>
      <c r="D1502" s="11"/>
      <c r="E1502" s="11"/>
      <c r="F1502" s="11" t="s">
        <v>46</v>
      </c>
      <c r="G1502" s="10" t="s">
        <v>62</v>
      </c>
      <c r="H1502" s="41" t="s">
        <v>63</v>
      </c>
      <c r="I1502" s="41"/>
      <c r="J1502" s="10"/>
      <c r="K1502" s="10" t="s">
        <v>66</v>
      </c>
      <c r="L1502" s="10" t="s">
        <v>52</v>
      </c>
      <c r="M1502" s="13">
        <v>43053</v>
      </c>
      <c r="N1502" s="10" t="s">
        <v>53</v>
      </c>
      <c r="O1502" s="134"/>
      <c r="P1502" s="15" t="s">
        <v>2577</v>
      </c>
      <c r="Q1502" s="11"/>
      <c r="R1502" s="10"/>
      <c r="S1502" s="10" t="s">
        <v>536</v>
      </c>
      <c r="T1502" s="10" t="s">
        <v>536</v>
      </c>
      <c r="U1502" s="10" t="s">
        <v>2580</v>
      </c>
      <c r="V1502" s="10">
        <v>2710199200</v>
      </c>
      <c r="W1502" s="10" t="s">
        <v>604</v>
      </c>
      <c r="X1502" s="10" t="s">
        <v>5662</v>
      </c>
      <c r="Y1502" s="10" t="s">
        <v>5619</v>
      </c>
      <c r="Z1502" s="10" t="s">
        <v>73</v>
      </c>
      <c r="AA1502" s="10" t="s">
        <v>5663</v>
      </c>
    </row>
    <row r="1503" spans="1:28" s="14" customFormat="1" ht="13" x14ac:dyDescent="0.35">
      <c r="A1503" s="10">
        <v>45878860</v>
      </c>
      <c r="B1503" s="10">
        <v>860</v>
      </c>
      <c r="C1503" s="11" t="s">
        <v>5664</v>
      </c>
      <c r="D1503" s="11"/>
      <c r="E1503" s="11"/>
      <c r="F1503" s="11" t="s">
        <v>46</v>
      </c>
      <c r="G1503" s="10" t="s">
        <v>1493</v>
      </c>
      <c r="H1503" s="41" t="s">
        <v>164</v>
      </c>
      <c r="I1503" s="41" t="s">
        <v>145</v>
      </c>
      <c r="J1503" s="10" t="s">
        <v>65</v>
      </c>
      <c r="K1503" s="10" t="s">
        <v>51</v>
      </c>
      <c r="L1503" s="10" t="s">
        <v>52</v>
      </c>
      <c r="M1503" s="13">
        <v>41583</v>
      </c>
      <c r="N1503" s="10" t="s">
        <v>92</v>
      </c>
      <c r="O1503" s="134"/>
      <c r="P1503" s="15" t="s">
        <v>2577</v>
      </c>
      <c r="Q1503" s="11"/>
      <c r="R1503" s="10"/>
      <c r="S1503" s="10" t="s">
        <v>536</v>
      </c>
      <c r="T1503" s="10" t="s">
        <v>536</v>
      </c>
      <c r="U1503" s="10" t="s">
        <v>2580</v>
      </c>
      <c r="V1503" s="10">
        <v>3817001000</v>
      </c>
      <c r="W1503" s="10" t="s">
        <v>2582</v>
      </c>
      <c r="X1503" s="10" t="s">
        <v>5665</v>
      </c>
      <c r="Y1503" s="10" t="s">
        <v>351</v>
      </c>
      <c r="Z1503" s="10" t="s">
        <v>604</v>
      </c>
      <c r="AA1503" s="10" t="s">
        <v>5666</v>
      </c>
      <c r="AB1503" s="14" t="s">
        <v>5667</v>
      </c>
    </row>
    <row r="1504" spans="1:28" s="14" customFormat="1" ht="13" x14ac:dyDescent="0.35">
      <c r="A1504" s="10">
        <v>45875860</v>
      </c>
      <c r="B1504" s="10">
        <v>860</v>
      </c>
      <c r="C1504" s="11" t="s">
        <v>5668</v>
      </c>
      <c r="D1504" s="11"/>
      <c r="E1504" s="11"/>
      <c r="F1504" s="11" t="s">
        <v>46</v>
      </c>
      <c r="G1504" s="10" t="s">
        <v>1493</v>
      </c>
      <c r="H1504" s="41" t="s">
        <v>164</v>
      </c>
      <c r="I1504" s="41" t="s">
        <v>145</v>
      </c>
      <c r="J1504" s="10" t="s">
        <v>65</v>
      </c>
      <c r="K1504" s="10" t="s">
        <v>51</v>
      </c>
      <c r="L1504" s="10" t="s">
        <v>52</v>
      </c>
      <c r="M1504" s="13">
        <v>41599</v>
      </c>
      <c r="N1504" s="10" t="s">
        <v>92</v>
      </c>
      <c r="O1504" s="134"/>
      <c r="P1504" s="15" t="s">
        <v>2577</v>
      </c>
      <c r="Q1504" s="11"/>
      <c r="R1504" s="10"/>
      <c r="S1504" s="10" t="s">
        <v>536</v>
      </c>
      <c r="T1504" s="10" t="s">
        <v>536</v>
      </c>
      <c r="U1504" s="10" t="s">
        <v>2580</v>
      </c>
      <c r="V1504" s="10">
        <v>3817001000</v>
      </c>
      <c r="W1504" s="10" t="s">
        <v>2582</v>
      </c>
      <c r="X1504" s="10" t="s">
        <v>5669</v>
      </c>
      <c r="Y1504" s="10" t="s">
        <v>5670</v>
      </c>
      <c r="Z1504" s="10" t="s">
        <v>604</v>
      </c>
      <c r="AA1504" s="10" t="s">
        <v>5671</v>
      </c>
      <c r="AB1504" s="14" t="s">
        <v>5667</v>
      </c>
    </row>
    <row r="1505" spans="1:28" s="14" customFormat="1" ht="13" x14ac:dyDescent="0.35">
      <c r="A1505" s="10">
        <v>49995801</v>
      </c>
      <c r="B1505" s="10">
        <v>801</v>
      </c>
      <c r="C1505" s="11" t="s">
        <v>5672</v>
      </c>
      <c r="D1505" s="11"/>
      <c r="E1505" s="11"/>
      <c r="F1505" s="11" t="s">
        <v>46</v>
      </c>
      <c r="G1505" s="10" t="s">
        <v>79</v>
      </c>
      <c r="H1505" s="41" t="s">
        <v>79</v>
      </c>
      <c r="I1505" s="41"/>
      <c r="J1505" s="10"/>
      <c r="K1505" s="10" t="s">
        <v>66</v>
      </c>
      <c r="L1505" s="10" t="s">
        <v>67</v>
      </c>
      <c r="M1505" s="13" t="s">
        <v>2577</v>
      </c>
      <c r="N1505" s="10" t="s">
        <v>53</v>
      </c>
      <c r="O1505" s="134"/>
      <c r="P1505" s="15" t="s">
        <v>2577</v>
      </c>
      <c r="Q1505" s="11"/>
      <c r="R1505" s="10"/>
      <c r="S1505" s="10" t="s">
        <v>536</v>
      </c>
      <c r="T1505" s="10" t="s">
        <v>536</v>
      </c>
      <c r="U1505" s="10" t="s">
        <v>2580</v>
      </c>
      <c r="V1505" s="10">
        <v>2710990000</v>
      </c>
      <c r="W1505" s="10" t="s">
        <v>44</v>
      </c>
      <c r="X1505" s="10" t="s">
        <v>604</v>
      </c>
      <c r="Y1505" s="10" t="s">
        <v>604</v>
      </c>
      <c r="Z1505" s="10" t="s">
        <v>604</v>
      </c>
      <c r="AA1505" s="10" t="s">
        <v>2581</v>
      </c>
    </row>
    <row r="1506" spans="1:28" s="14" customFormat="1" ht="13" x14ac:dyDescent="0.35">
      <c r="A1506" s="10">
        <v>51045817</v>
      </c>
      <c r="B1506" s="10">
        <v>817</v>
      </c>
      <c r="C1506" s="11" t="s">
        <v>5673</v>
      </c>
      <c r="D1506" s="11"/>
      <c r="E1506" s="11"/>
      <c r="F1506" s="11" t="s">
        <v>46</v>
      </c>
      <c r="G1506" s="10" t="s">
        <v>446</v>
      </c>
      <c r="H1506" s="41" t="s">
        <v>447</v>
      </c>
      <c r="I1506" s="41" t="s">
        <v>145</v>
      </c>
      <c r="J1506" s="10" t="s">
        <v>65</v>
      </c>
      <c r="K1506" s="10" t="s">
        <v>66</v>
      </c>
      <c r="L1506" s="10" t="s">
        <v>52</v>
      </c>
      <c r="M1506" s="13">
        <v>41948</v>
      </c>
      <c r="N1506" s="10" t="s">
        <v>53</v>
      </c>
      <c r="O1506" s="134"/>
      <c r="P1506" s="15" t="s">
        <v>2577</v>
      </c>
      <c r="Q1506" s="11"/>
      <c r="R1506" s="10"/>
      <c r="S1506" s="10" t="s">
        <v>536</v>
      </c>
      <c r="T1506" s="10" t="s">
        <v>536</v>
      </c>
      <c r="U1506" s="10" t="s">
        <v>2580</v>
      </c>
      <c r="V1506" s="10">
        <v>2710199900</v>
      </c>
      <c r="W1506" s="10" t="s">
        <v>604</v>
      </c>
      <c r="X1506" s="10" t="s">
        <v>5674</v>
      </c>
      <c r="Y1506" s="10" t="s">
        <v>4447</v>
      </c>
      <c r="Z1506" s="10" t="s">
        <v>88</v>
      </c>
      <c r="AA1506" s="10" t="s">
        <v>5675</v>
      </c>
      <c r="AB1506" s="14" t="s">
        <v>4655</v>
      </c>
    </row>
    <row r="1507" spans="1:28" s="14" customFormat="1" ht="13" x14ac:dyDescent="0.35">
      <c r="A1507" s="10">
        <v>51045988</v>
      </c>
      <c r="B1507" s="10">
        <v>988</v>
      </c>
      <c r="C1507" s="11" t="s">
        <v>5676</v>
      </c>
      <c r="D1507" s="11"/>
      <c r="E1507" s="11"/>
      <c r="F1507" s="11" t="s">
        <v>46</v>
      </c>
      <c r="G1507" s="10" t="s">
        <v>669</v>
      </c>
      <c r="H1507" s="41" t="s">
        <v>140</v>
      </c>
      <c r="I1507" s="41" t="s">
        <v>145</v>
      </c>
      <c r="J1507" s="10" t="s">
        <v>65</v>
      </c>
      <c r="K1507" s="10" t="s">
        <v>66</v>
      </c>
      <c r="L1507" s="10" t="s">
        <v>52</v>
      </c>
      <c r="M1507" s="13" t="s">
        <v>604</v>
      </c>
      <c r="N1507" s="10" t="s">
        <v>53</v>
      </c>
      <c r="O1507" s="134"/>
      <c r="P1507" s="15" t="s">
        <v>2577</v>
      </c>
      <c r="Q1507" s="11"/>
      <c r="R1507" s="10"/>
      <c r="S1507" s="10" t="s">
        <v>536</v>
      </c>
      <c r="T1507" s="10" t="s">
        <v>536</v>
      </c>
      <c r="U1507" s="10" t="s">
        <v>2580</v>
      </c>
      <c r="V1507" s="10">
        <v>2710199900</v>
      </c>
      <c r="W1507" s="10" t="s">
        <v>604</v>
      </c>
      <c r="X1507" s="10" t="s">
        <v>5674</v>
      </c>
      <c r="Y1507" s="10" t="s">
        <v>525</v>
      </c>
      <c r="Z1507" s="10" t="s">
        <v>88</v>
      </c>
      <c r="AA1507" s="10" t="s">
        <v>1561</v>
      </c>
      <c r="AB1507" s="14" t="s">
        <v>4655</v>
      </c>
    </row>
    <row r="1508" spans="1:28" s="14" customFormat="1" ht="13" x14ac:dyDescent="0.35">
      <c r="A1508" s="10">
        <v>52603891</v>
      </c>
      <c r="B1508" s="10">
        <v>891</v>
      </c>
      <c r="C1508" s="11" t="s">
        <v>5677</v>
      </c>
      <c r="D1508" s="10" t="s">
        <v>45</v>
      </c>
      <c r="E1508" s="11" t="s">
        <v>45</v>
      </c>
      <c r="F1508" s="11" t="s">
        <v>216</v>
      </c>
      <c r="G1508" s="10" t="s">
        <v>5678</v>
      </c>
      <c r="H1508" s="41" t="s">
        <v>140</v>
      </c>
      <c r="I1508" s="41" t="s">
        <v>145</v>
      </c>
      <c r="J1508" s="10" t="s">
        <v>65</v>
      </c>
      <c r="K1508" s="10" t="s">
        <v>51</v>
      </c>
      <c r="L1508" s="10" t="s">
        <v>67</v>
      </c>
      <c r="M1508" s="13">
        <v>41417</v>
      </c>
      <c r="N1508" s="10" t="s">
        <v>92</v>
      </c>
      <c r="O1508" s="134"/>
      <c r="P1508" s="15" t="s">
        <v>2577</v>
      </c>
      <c r="Q1508" s="10"/>
      <c r="R1508" s="10" t="s">
        <v>54</v>
      </c>
      <c r="S1508" s="10" t="s">
        <v>44</v>
      </c>
      <c r="T1508" s="11" t="s">
        <v>44</v>
      </c>
      <c r="U1508" s="10" t="s">
        <v>55</v>
      </c>
      <c r="V1508" s="10">
        <v>3403190000</v>
      </c>
      <c r="W1508" s="10" t="s">
        <v>2582</v>
      </c>
      <c r="X1508" s="10" t="s">
        <v>1568</v>
      </c>
      <c r="Y1508" s="10" t="s">
        <v>5679</v>
      </c>
      <c r="Z1508" s="10" t="s">
        <v>88</v>
      </c>
      <c r="AA1508" s="10" t="s">
        <v>5680</v>
      </c>
      <c r="AB1508" s="14" t="s">
        <v>1565</v>
      </c>
    </row>
    <row r="1509" spans="1:28" s="14" customFormat="1" ht="13" x14ac:dyDescent="0.35">
      <c r="A1509" s="10">
        <v>44224809</v>
      </c>
      <c r="B1509" s="10">
        <v>809</v>
      </c>
      <c r="C1509" s="11" t="s">
        <v>5681</v>
      </c>
      <c r="D1509" s="11"/>
      <c r="E1509" s="11"/>
      <c r="F1509" s="11" t="s">
        <v>46</v>
      </c>
      <c r="G1509" s="10" t="s">
        <v>47</v>
      </c>
      <c r="H1509" s="41" t="s">
        <v>48</v>
      </c>
      <c r="I1509" s="41">
        <v>0</v>
      </c>
      <c r="J1509" s="10" t="s">
        <v>65</v>
      </c>
      <c r="K1509" s="10" t="s">
        <v>66</v>
      </c>
      <c r="L1509" s="10" t="s">
        <v>52</v>
      </c>
      <c r="M1509" s="13">
        <v>41957</v>
      </c>
      <c r="N1509" s="10" t="s">
        <v>92</v>
      </c>
      <c r="O1509" s="134"/>
      <c r="P1509" s="15" t="s">
        <v>2577</v>
      </c>
      <c r="Q1509" s="11"/>
      <c r="R1509" s="10"/>
      <c r="S1509" s="10" t="s">
        <v>536</v>
      </c>
      <c r="T1509" s="10" t="s">
        <v>536</v>
      </c>
      <c r="U1509" s="10" t="s">
        <v>2580</v>
      </c>
      <c r="V1509" s="10">
        <v>2710193200</v>
      </c>
      <c r="W1509" s="10" t="s">
        <v>604</v>
      </c>
      <c r="X1509" s="10" t="s">
        <v>5682</v>
      </c>
      <c r="Y1509" s="10" t="s">
        <v>360</v>
      </c>
      <c r="Z1509" s="10" t="s">
        <v>5683</v>
      </c>
      <c r="AA1509" s="10" t="s">
        <v>5684</v>
      </c>
      <c r="AB1509" s="14" t="s">
        <v>1581</v>
      </c>
    </row>
    <row r="1510" spans="1:28" s="14" customFormat="1" ht="13" x14ac:dyDescent="0.35">
      <c r="A1510" s="10">
        <v>44224855</v>
      </c>
      <c r="B1510" s="10">
        <v>855</v>
      </c>
      <c r="C1510" s="11" t="s">
        <v>5685</v>
      </c>
      <c r="D1510" s="11"/>
      <c r="E1510" s="11"/>
      <c r="F1510" s="11" t="s">
        <v>46</v>
      </c>
      <c r="G1510" s="10" t="s">
        <v>163</v>
      </c>
      <c r="H1510" s="41" t="s">
        <v>164</v>
      </c>
      <c r="I1510" s="41">
        <v>0</v>
      </c>
      <c r="J1510" s="10" t="s">
        <v>65</v>
      </c>
      <c r="K1510" s="10" t="s">
        <v>66</v>
      </c>
      <c r="L1510" s="10" t="s">
        <v>52</v>
      </c>
      <c r="M1510" s="13">
        <v>41957</v>
      </c>
      <c r="N1510" s="10" t="s">
        <v>92</v>
      </c>
      <c r="O1510" s="134"/>
      <c r="P1510" s="15" t="s">
        <v>2577</v>
      </c>
      <c r="Q1510" s="11"/>
      <c r="R1510" s="10"/>
      <c r="S1510" s="10" t="s">
        <v>536</v>
      </c>
      <c r="T1510" s="10" t="s">
        <v>536</v>
      </c>
      <c r="U1510" s="10" t="s">
        <v>2580</v>
      </c>
      <c r="V1510" s="10">
        <v>2710193200</v>
      </c>
      <c r="W1510" s="10" t="s">
        <v>604</v>
      </c>
      <c r="X1510" s="10" t="s">
        <v>5682</v>
      </c>
      <c r="Y1510" s="10" t="s">
        <v>1414</v>
      </c>
      <c r="Z1510" s="10" t="s">
        <v>5683</v>
      </c>
      <c r="AA1510" s="10" t="s">
        <v>5686</v>
      </c>
      <c r="AB1510" s="14" t="s">
        <v>1581</v>
      </c>
    </row>
    <row r="1511" spans="1:28" s="14" customFormat="1" ht="13" x14ac:dyDescent="0.35">
      <c r="A1511" s="10">
        <v>44210855</v>
      </c>
      <c r="B1511" s="10">
        <v>855</v>
      </c>
      <c r="C1511" s="11" t="s">
        <v>5687</v>
      </c>
      <c r="D1511" s="11"/>
      <c r="E1511" s="11"/>
      <c r="F1511" s="11" t="s">
        <v>46</v>
      </c>
      <c r="G1511" s="10" t="s">
        <v>163</v>
      </c>
      <c r="H1511" s="41" t="s">
        <v>164</v>
      </c>
      <c r="I1511" s="41">
        <v>0</v>
      </c>
      <c r="J1511" s="10" t="s">
        <v>65</v>
      </c>
      <c r="K1511" s="10" t="s">
        <v>66</v>
      </c>
      <c r="L1511" s="10" t="s">
        <v>52</v>
      </c>
      <c r="M1511" s="13">
        <v>39664</v>
      </c>
      <c r="N1511" s="10" t="s">
        <v>53</v>
      </c>
      <c r="O1511" s="134"/>
      <c r="P1511" s="15" t="s">
        <v>2577</v>
      </c>
      <c r="Q1511" s="11"/>
      <c r="R1511" s="10"/>
      <c r="S1511" s="10" t="s">
        <v>536</v>
      </c>
      <c r="T1511" s="10" t="s">
        <v>536</v>
      </c>
      <c r="U1511" s="10" t="s">
        <v>2580</v>
      </c>
      <c r="V1511" s="10">
        <v>2710193200</v>
      </c>
      <c r="W1511" s="10" t="s">
        <v>604</v>
      </c>
      <c r="X1511" s="10" t="s">
        <v>4719</v>
      </c>
      <c r="Y1511" s="10" t="s">
        <v>5688</v>
      </c>
      <c r="Z1511" s="10" t="s">
        <v>88</v>
      </c>
      <c r="AA1511" s="10" t="s">
        <v>5689</v>
      </c>
      <c r="AB1511" s="14" t="s">
        <v>1581</v>
      </c>
    </row>
    <row r="1512" spans="1:28" s="14" customFormat="1" ht="13" x14ac:dyDescent="0.35">
      <c r="A1512" s="10">
        <v>44212801</v>
      </c>
      <c r="B1512" s="10">
        <v>801</v>
      </c>
      <c r="C1512" s="11" t="s">
        <v>5690</v>
      </c>
      <c r="D1512" s="10">
        <v>44212801</v>
      </c>
      <c r="E1512" s="11" t="s">
        <v>5690</v>
      </c>
      <c r="F1512" s="11" t="s">
        <v>46</v>
      </c>
      <c r="G1512" s="10" t="s">
        <v>79</v>
      </c>
      <c r="H1512" s="41" t="s">
        <v>79</v>
      </c>
      <c r="I1512" s="41" t="s">
        <v>119</v>
      </c>
      <c r="J1512" s="10" t="s">
        <v>65</v>
      </c>
      <c r="K1512" s="10" t="s">
        <v>66</v>
      </c>
      <c r="L1512" s="10" t="s">
        <v>67</v>
      </c>
      <c r="M1512" s="13">
        <v>44253</v>
      </c>
      <c r="N1512" s="10" t="s">
        <v>53</v>
      </c>
      <c r="O1512" s="134"/>
      <c r="P1512" s="15" t="s">
        <v>2577</v>
      </c>
      <c r="Q1512" s="10"/>
      <c r="R1512" s="10" t="s">
        <v>54</v>
      </c>
      <c r="S1512" s="10" t="s">
        <v>44</v>
      </c>
      <c r="T1512" s="11" t="s">
        <v>44</v>
      </c>
      <c r="U1512" s="10" t="s">
        <v>55</v>
      </c>
      <c r="V1512" s="10">
        <v>2710199900</v>
      </c>
      <c r="W1512" s="10" t="s">
        <v>2613</v>
      </c>
      <c r="X1512" s="10" t="s">
        <v>5691</v>
      </c>
      <c r="Y1512" s="10" t="s">
        <v>391</v>
      </c>
      <c r="Z1512" s="10" t="s">
        <v>392</v>
      </c>
      <c r="AA1512" s="10" t="s">
        <v>5692</v>
      </c>
      <c r="AB1512" s="14" t="s">
        <v>1581</v>
      </c>
    </row>
    <row r="1513" spans="1:28" s="14" customFormat="1" ht="13" x14ac:dyDescent="0.35">
      <c r="A1513" s="10">
        <v>44210809</v>
      </c>
      <c r="B1513" s="10">
        <v>809</v>
      </c>
      <c r="C1513" s="11" t="s">
        <v>4722</v>
      </c>
      <c r="D1513" s="11"/>
      <c r="E1513" s="11"/>
      <c r="F1513" s="11" t="s">
        <v>46</v>
      </c>
      <c r="G1513" s="10" t="s">
        <v>47</v>
      </c>
      <c r="H1513" s="41" t="s">
        <v>48</v>
      </c>
      <c r="I1513" s="41">
        <v>0</v>
      </c>
      <c r="J1513" s="10" t="s">
        <v>65</v>
      </c>
      <c r="K1513" s="10" t="s">
        <v>66</v>
      </c>
      <c r="L1513" s="10" t="s">
        <v>52</v>
      </c>
      <c r="M1513" s="13">
        <v>40841</v>
      </c>
      <c r="N1513" s="10" t="s">
        <v>53</v>
      </c>
      <c r="O1513" s="134"/>
      <c r="P1513" s="15" t="s">
        <v>2577</v>
      </c>
      <c r="Q1513" s="11"/>
      <c r="R1513" s="10"/>
      <c r="S1513" s="10" t="s">
        <v>536</v>
      </c>
      <c r="T1513" s="10" t="s">
        <v>536</v>
      </c>
      <c r="U1513" s="10" t="s">
        <v>2580</v>
      </c>
      <c r="V1513" s="10">
        <v>2710193200</v>
      </c>
      <c r="W1513" s="10" t="s">
        <v>604</v>
      </c>
      <c r="X1513" s="10" t="s">
        <v>4719</v>
      </c>
      <c r="Y1513" s="10" t="s">
        <v>360</v>
      </c>
      <c r="Z1513" s="10" t="s">
        <v>88</v>
      </c>
      <c r="AA1513" s="10" t="s">
        <v>5693</v>
      </c>
      <c r="AB1513" s="14" t="s">
        <v>1581</v>
      </c>
    </row>
    <row r="1514" spans="1:28" s="14" customFormat="1" ht="13" x14ac:dyDescent="0.35">
      <c r="A1514" s="10">
        <v>44220809</v>
      </c>
      <c r="B1514" s="10">
        <v>809</v>
      </c>
      <c r="C1514" s="11" t="s">
        <v>4727</v>
      </c>
      <c r="D1514" s="11"/>
      <c r="E1514" s="11"/>
      <c r="F1514" s="11" t="s">
        <v>46</v>
      </c>
      <c r="G1514" s="10" t="s">
        <v>47</v>
      </c>
      <c r="H1514" s="41" t="s">
        <v>48</v>
      </c>
      <c r="I1514" s="41">
        <v>0</v>
      </c>
      <c r="J1514" s="10" t="s">
        <v>65</v>
      </c>
      <c r="K1514" s="10" t="s">
        <v>66</v>
      </c>
      <c r="L1514" s="10" t="s">
        <v>52</v>
      </c>
      <c r="M1514" s="13" t="s">
        <v>6</v>
      </c>
      <c r="N1514" s="10" t="s">
        <v>53</v>
      </c>
      <c r="O1514" s="134"/>
      <c r="P1514" s="15" t="s">
        <v>2577</v>
      </c>
      <c r="Q1514" s="11"/>
      <c r="R1514" s="10"/>
      <c r="S1514" s="10" t="s">
        <v>536</v>
      </c>
      <c r="T1514" s="10" t="s">
        <v>536</v>
      </c>
      <c r="U1514" s="10" t="s">
        <v>2580</v>
      </c>
      <c r="V1514" s="10">
        <v>2710193200</v>
      </c>
      <c r="W1514" s="10" t="s">
        <v>604</v>
      </c>
      <c r="X1514" s="10" t="s">
        <v>4728</v>
      </c>
      <c r="Y1514" s="10" t="s">
        <v>360</v>
      </c>
      <c r="Z1514" s="10" t="s">
        <v>88</v>
      </c>
      <c r="AA1514" s="10" t="s">
        <v>5694</v>
      </c>
      <c r="AB1514" s="14" t="s">
        <v>1581</v>
      </c>
    </row>
    <row r="1515" spans="1:28" s="14" customFormat="1" ht="13" x14ac:dyDescent="0.35">
      <c r="A1515" s="10">
        <v>44230905</v>
      </c>
      <c r="B1515" s="10">
        <v>905</v>
      </c>
      <c r="C1515" s="11" t="s">
        <v>5695</v>
      </c>
      <c r="D1515" s="11"/>
      <c r="E1515" s="11"/>
      <c r="F1515" s="11" t="s">
        <v>46</v>
      </c>
      <c r="G1515" s="10" t="s">
        <v>735</v>
      </c>
      <c r="H1515" s="41" t="s">
        <v>63</v>
      </c>
      <c r="I1515" s="41">
        <v>0</v>
      </c>
      <c r="J1515" s="10" t="s">
        <v>65</v>
      </c>
      <c r="K1515" s="10" t="s">
        <v>66</v>
      </c>
      <c r="L1515" s="10" t="s">
        <v>52</v>
      </c>
      <c r="M1515" s="13" t="s">
        <v>6</v>
      </c>
      <c r="N1515" s="10" t="s">
        <v>53</v>
      </c>
      <c r="O1515" s="134"/>
      <c r="P1515" s="15" t="s">
        <v>2577</v>
      </c>
      <c r="Q1515" s="11"/>
      <c r="R1515" s="10"/>
      <c r="S1515" s="10" t="s">
        <v>536</v>
      </c>
      <c r="T1515" s="10" t="s">
        <v>536</v>
      </c>
      <c r="U1515" s="10" t="s">
        <v>2580</v>
      </c>
      <c r="V1515" s="10">
        <v>2710193200</v>
      </c>
      <c r="W1515" s="10" t="s">
        <v>604</v>
      </c>
      <c r="X1515" s="10" t="s">
        <v>4731</v>
      </c>
      <c r="Y1515" s="10" t="s">
        <v>3314</v>
      </c>
      <c r="Z1515" s="10" t="s">
        <v>73</v>
      </c>
      <c r="AA1515" s="10" t="s">
        <v>5696</v>
      </c>
      <c r="AB1515" s="14" t="s">
        <v>1581</v>
      </c>
    </row>
    <row r="1516" spans="1:28" s="14" customFormat="1" ht="13" x14ac:dyDescent="0.35">
      <c r="A1516" s="10">
        <v>44230855</v>
      </c>
      <c r="B1516" s="10">
        <v>855</v>
      </c>
      <c r="C1516" s="11" t="s">
        <v>5697</v>
      </c>
      <c r="D1516" s="11"/>
      <c r="E1516" s="11"/>
      <c r="F1516" s="11" t="s">
        <v>46</v>
      </c>
      <c r="G1516" s="10" t="s">
        <v>163</v>
      </c>
      <c r="H1516" s="41" t="s">
        <v>164</v>
      </c>
      <c r="I1516" s="41">
        <v>0</v>
      </c>
      <c r="J1516" s="10" t="s">
        <v>65</v>
      </c>
      <c r="K1516" s="10" t="s">
        <v>66</v>
      </c>
      <c r="L1516" s="10" t="s">
        <v>52</v>
      </c>
      <c r="M1516" s="13">
        <v>39681</v>
      </c>
      <c r="N1516" s="10" t="s">
        <v>53</v>
      </c>
      <c r="O1516" s="134"/>
      <c r="P1516" s="15" t="s">
        <v>2577</v>
      </c>
      <c r="Q1516" s="11"/>
      <c r="R1516" s="10"/>
      <c r="S1516" s="10" t="s">
        <v>536</v>
      </c>
      <c r="T1516" s="10" t="s">
        <v>536</v>
      </c>
      <c r="U1516" s="10" t="s">
        <v>2580</v>
      </c>
      <c r="V1516" s="10">
        <v>2710193200</v>
      </c>
      <c r="W1516" s="10" t="s">
        <v>604</v>
      </c>
      <c r="X1516" s="10" t="s">
        <v>4731</v>
      </c>
      <c r="Y1516" s="10" t="s">
        <v>5688</v>
      </c>
      <c r="Z1516" s="10" t="s">
        <v>88</v>
      </c>
      <c r="AA1516" s="10" t="s">
        <v>5698</v>
      </c>
      <c r="AB1516" s="14" t="s">
        <v>1581</v>
      </c>
    </row>
    <row r="1517" spans="1:28" s="14" customFormat="1" ht="13" x14ac:dyDescent="0.35">
      <c r="A1517" s="10">
        <v>44230809</v>
      </c>
      <c r="B1517" s="10">
        <v>809</v>
      </c>
      <c r="C1517" s="11" t="s">
        <v>4734</v>
      </c>
      <c r="D1517" s="11"/>
      <c r="E1517" s="11"/>
      <c r="F1517" s="11" t="s">
        <v>46</v>
      </c>
      <c r="G1517" s="10" t="s">
        <v>47</v>
      </c>
      <c r="H1517" s="41" t="s">
        <v>48</v>
      </c>
      <c r="I1517" s="41">
        <v>0</v>
      </c>
      <c r="J1517" s="10" t="s">
        <v>65</v>
      </c>
      <c r="K1517" s="10" t="s">
        <v>66</v>
      </c>
      <c r="L1517" s="10" t="s">
        <v>52</v>
      </c>
      <c r="M1517" s="13">
        <v>40851</v>
      </c>
      <c r="N1517" s="10" t="s">
        <v>53</v>
      </c>
      <c r="O1517" s="134"/>
      <c r="P1517" s="15" t="s">
        <v>2577</v>
      </c>
      <c r="Q1517" s="11"/>
      <c r="R1517" s="10"/>
      <c r="S1517" s="10" t="s">
        <v>536</v>
      </c>
      <c r="T1517" s="10" t="s">
        <v>536</v>
      </c>
      <c r="U1517" s="10" t="s">
        <v>2580</v>
      </c>
      <c r="V1517" s="10">
        <v>2710193200</v>
      </c>
      <c r="W1517" s="10" t="s">
        <v>604</v>
      </c>
      <c r="X1517" s="10" t="s">
        <v>4731</v>
      </c>
      <c r="Y1517" s="10" t="s">
        <v>360</v>
      </c>
      <c r="Z1517" s="10" t="s">
        <v>88</v>
      </c>
      <c r="AA1517" s="10" t="s">
        <v>5699</v>
      </c>
      <c r="AB1517" s="14" t="s">
        <v>1581</v>
      </c>
    </row>
    <row r="1518" spans="1:28" s="14" customFormat="1" ht="13" x14ac:dyDescent="0.35">
      <c r="A1518" s="10">
        <v>44240907</v>
      </c>
      <c r="B1518" s="10">
        <v>907</v>
      </c>
      <c r="C1518" s="11" t="s">
        <v>5700</v>
      </c>
      <c r="D1518" s="11"/>
      <c r="E1518" s="11"/>
      <c r="F1518" s="11" t="s">
        <v>46</v>
      </c>
      <c r="G1518" s="10" t="s">
        <v>2583</v>
      </c>
      <c r="H1518" s="41" t="s">
        <v>364</v>
      </c>
      <c r="I1518" s="41">
        <v>0</v>
      </c>
      <c r="J1518" s="10" t="s">
        <v>65</v>
      </c>
      <c r="K1518" s="10" t="s">
        <v>66</v>
      </c>
      <c r="L1518" s="10" t="s">
        <v>52</v>
      </c>
      <c r="M1518" s="13">
        <v>39680</v>
      </c>
      <c r="N1518" s="10" t="s">
        <v>53</v>
      </c>
      <c r="O1518" s="134"/>
      <c r="P1518" s="15" t="s">
        <v>2577</v>
      </c>
      <c r="Q1518" s="11"/>
      <c r="R1518" s="10"/>
      <c r="S1518" s="10" t="s">
        <v>536</v>
      </c>
      <c r="T1518" s="10" t="s">
        <v>536</v>
      </c>
      <c r="U1518" s="10" t="s">
        <v>2580</v>
      </c>
      <c r="V1518" s="10">
        <v>2710193200</v>
      </c>
      <c r="W1518" s="10" t="s">
        <v>604</v>
      </c>
      <c r="X1518" s="10" t="s">
        <v>4738</v>
      </c>
      <c r="Y1518" s="10" t="s">
        <v>3317</v>
      </c>
      <c r="Z1518" s="10" t="s">
        <v>73</v>
      </c>
      <c r="AA1518" s="10" t="s">
        <v>5701</v>
      </c>
      <c r="AB1518" s="14" t="s">
        <v>1581</v>
      </c>
    </row>
    <row r="1519" spans="1:28" s="14" customFormat="1" ht="13" x14ac:dyDescent="0.35">
      <c r="A1519" s="10">
        <v>44240905</v>
      </c>
      <c r="B1519" s="10">
        <v>905</v>
      </c>
      <c r="C1519" s="11" t="s">
        <v>5702</v>
      </c>
      <c r="D1519" s="11"/>
      <c r="E1519" s="11"/>
      <c r="F1519" s="11" t="s">
        <v>46</v>
      </c>
      <c r="G1519" s="10" t="s">
        <v>735</v>
      </c>
      <c r="H1519" s="41" t="s">
        <v>63</v>
      </c>
      <c r="I1519" s="41">
        <v>0</v>
      </c>
      <c r="J1519" s="10" t="s">
        <v>65</v>
      </c>
      <c r="K1519" s="10" t="s">
        <v>66</v>
      </c>
      <c r="L1519" s="10" t="s">
        <v>52</v>
      </c>
      <c r="M1519" s="13">
        <v>39667</v>
      </c>
      <c r="N1519" s="10" t="s">
        <v>53</v>
      </c>
      <c r="O1519" s="134"/>
      <c r="P1519" s="15" t="s">
        <v>2577</v>
      </c>
      <c r="Q1519" s="11"/>
      <c r="R1519" s="10"/>
      <c r="S1519" s="10" t="s">
        <v>536</v>
      </c>
      <c r="T1519" s="10" t="s">
        <v>536</v>
      </c>
      <c r="U1519" s="10" t="s">
        <v>2580</v>
      </c>
      <c r="V1519" s="10">
        <v>2710193200</v>
      </c>
      <c r="W1519" s="10" t="s">
        <v>604</v>
      </c>
      <c r="X1519" s="10" t="s">
        <v>4738</v>
      </c>
      <c r="Y1519" s="10" t="s">
        <v>3314</v>
      </c>
      <c r="Z1519" s="10" t="s">
        <v>73</v>
      </c>
      <c r="AA1519" s="10" t="s">
        <v>5703</v>
      </c>
      <c r="AB1519" s="14" t="s">
        <v>1581</v>
      </c>
    </row>
    <row r="1520" spans="1:28" s="14" customFormat="1" ht="13" x14ac:dyDescent="0.35">
      <c r="A1520" s="10">
        <v>44240855</v>
      </c>
      <c r="B1520" s="10">
        <v>855</v>
      </c>
      <c r="C1520" s="11" t="s">
        <v>5704</v>
      </c>
      <c r="D1520" s="11"/>
      <c r="E1520" s="11"/>
      <c r="F1520" s="11" t="s">
        <v>46</v>
      </c>
      <c r="G1520" s="10" t="s">
        <v>163</v>
      </c>
      <c r="H1520" s="41" t="s">
        <v>164</v>
      </c>
      <c r="I1520" s="41">
        <v>0</v>
      </c>
      <c r="J1520" s="10" t="s">
        <v>65</v>
      </c>
      <c r="K1520" s="10" t="s">
        <v>66</v>
      </c>
      <c r="L1520" s="10" t="s">
        <v>52</v>
      </c>
      <c r="M1520" s="13">
        <v>39658</v>
      </c>
      <c r="N1520" s="10" t="s">
        <v>53</v>
      </c>
      <c r="O1520" s="134"/>
      <c r="P1520" s="15" t="s">
        <v>2577</v>
      </c>
      <c r="Q1520" s="11"/>
      <c r="R1520" s="10"/>
      <c r="S1520" s="10" t="s">
        <v>536</v>
      </c>
      <c r="T1520" s="10" t="s">
        <v>536</v>
      </c>
      <c r="U1520" s="10" t="s">
        <v>2580</v>
      </c>
      <c r="V1520" s="10">
        <v>2710193200</v>
      </c>
      <c r="W1520" s="10" t="s">
        <v>604</v>
      </c>
      <c r="X1520" s="10" t="s">
        <v>4738</v>
      </c>
      <c r="Y1520" s="10" t="s">
        <v>5688</v>
      </c>
      <c r="Z1520" s="10" t="s">
        <v>88</v>
      </c>
      <c r="AA1520" s="10" t="s">
        <v>5705</v>
      </c>
      <c r="AB1520" s="14" t="s">
        <v>1581</v>
      </c>
    </row>
    <row r="1521" spans="1:28" s="14" customFormat="1" ht="13" x14ac:dyDescent="0.35">
      <c r="A1521" s="10">
        <v>44240801</v>
      </c>
      <c r="B1521" s="10">
        <v>801</v>
      </c>
      <c r="C1521" s="11" t="s">
        <v>5706</v>
      </c>
      <c r="D1521" s="11"/>
      <c r="E1521" s="11"/>
      <c r="F1521" s="11" t="s">
        <v>46</v>
      </c>
      <c r="G1521" s="10" t="s">
        <v>79</v>
      </c>
      <c r="H1521" s="41" t="s">
        <v>79</v>
      </c>
      <c r="I1521" s="41">
        <v>0</v>
      </c>
      <c r="J1521" s="10" t="s">
        <v>65</v>
      </c>
      <c r="K1521" s="10" t="s">
        <v>66</v>
      </c>
      <c r="L1521" s="10" t="s">
        <v>52</v>
      </c>
      <c r="M1521" s="13" t="s">
        <v>2577</v>
      </c>
      <c r="N1521" s="10" t="s">
        <v>53</v>
      </c>
      <c r="O1521" s="134"/>
      <c r="P1521" s="15" t="s">
        <v>2577</v>
      </c>
      <c r="Q1521" s="11"/>
      <c r="R1521" s="10"/>
      <c r="S1521" s="10" t="s">
        <v>536</v>
      </c>
      <c r="T1521" s="10" t="s">
        <v>536</v>
      </c>
      <c r="U1521" s="10" t="s">
        <v>2580</v>
      </c>
      <c r="V1521" s="10">
        <v>2710193200</v>
      </c>
      <c r="W1521" s="10" t="s">
        <v>44</v>
      </c>
      <c r="X1521" s="10" t="s">
        <v>4738</v>
      </c>
      <c r="Y1521" s="10" t="s">
        <v>391</v>
      </c>
      <c r="Z1521" s="10" t="s">
        <v>392</v>
      </c>
      <c r="AA1521" s="10" t="s">
        <v>5707</v>
      </c>
      <c r="AB1521" s="14" t="s">
        <v>1581</v>
      </c>
    </row>
    <row r="1522" spans="1:28" s="14" customFormat="1" ht="13" x14ac:dyDescent="0.35">
      <c r="A1522" s="10">
        <v>44242967</v>
      </c>
      <c r="B1522" s="10">
        <v>967</v>
      </c>
      <c r="C1522" s="11" t="s">
        <v>5708</v>
      </c>
      <c r="D1522" s="11"/>
      <c r="E1522" s="11"/>
      <c r="F1522" s="11" t="s">
        <v>46</v>
      </c>
      <c r="G1522" s="10" t="s">
        <v>151</v>
      </c>
      <c r="H1522" s="41" t="s">
        <v>86</v>
      </c>
      <c r="I1522" s="41">
        <v>0</v>
      </c>
      <c r="J1522" s="10" t="s">
        <v>65</v>
      </c>
      <c r="K1522" s="10" t="s">
        <v>66</v>
      </c>
      <c r="L1522" s="10" t="s">
        <v>67</v>
      </c>
      <c r="M1522" s="13">
        <v>43983</v>
      </c>
      <c r="N1522" s="10" t="s">
        <v>604</v>
      </c>
      <c r="O1522" s="134"/>
      <c r="P1522" s="15" t="s">
        <v>2577</v>
      </c>
      <c r="Q1522" s="11"/>
      <c r="R1522" s="10"/>
      <c r="S1522" s="10" t="s">
        <v>536</v>
      </c>
      <c r="T1522" s="10" t="s">
        <v>536</v>
      </c>
      <c r="U1522" s="10" t="s">
        <v>2580</v>
      </c>
      <c r="V1522" s="10">
        <v>2710193200</v>
      </c>
      <c r="W1522" s="10" t="s">
        <v>83</v>
      </c>
      <c r="X1522" s="10" t="s">
        <v>5709</v>
      </c>
      <c r="Y1522" s="10" t="s">
        <v>87</v>
      </c>
      <c r="Z1522" s="10" t="s">
        <v>565</v>
      </c>
      <c r="AA1522" s="10" t="s">
        <v>5710</v>
      </c>
      <c r="AB1522" s="14" t="s">
        <v>1581</v>
      </c>
    </row>
    <row r="1523" spans="1:28" s="14" customFormat="1" ht="13" x14ac:dyDescent="0.35">
      <c r="A1523" s="10">
        <v>44240809</v>
      </c>
      <c r="B1523" s="10">
        <v>809</v>
      </c>
      <c r="C1523" s="11" t="s">
        <v>4737</v>
      </c>
      <c r="D1523" s="11"/>
      <c r="E1523" s="11"/>
      <c r="F1523" s="11" t="s">
        <v>46</v>
      </c>
      <c r="G1523" s="10" t="s">
        <v>47</v>
      </c>
      <c r="H1523" s="41" t="s">
        <v>48</v>
      </c>
      <c r="I1523" s="41">
        <v>0</v>
      </c>
      <c r="J1523" s="10" t="s">
        <v>65</v>
      </c>
      <c r="K1523" s="10" t="s">
        <v>66</v>
      </c>
      <c r="L1523" s="10" t="s">
        <v>52</v>
      </c>
      <c r="M1523" s="13">
        <v>40840</v>
      </c>
      <c r="N1523" s="10" t="s">
        <v>53</v>
      </c>
      <c r="O1523" s="134"/>
      <c r="P1523" s="15" t="s">
        <v>2577</v>
      </c>
      <c r="Q1523" s="11"/>
      <c r="R1523" s="10"/>
      <c r="S1523" s="10" t="s">
        <v>536</v>
      </c>
      <c r="T1523" s="10" t="s">
        <v>536</v>
      </c>
      <c r="U1523" s="10" t="s">
        <v>2580</v>
      </c>
      <c r="V1523" s="10">
        <v>2710193200</v>
      </c>
      <c r="W1523" s="10" t="s">
        <v>604</v>
      </c>
      <c r="X1523" s="10" t="s">
        <v>4738</v>
      </c>
      <c r="Y1523" s="10" t="s">
        <v>360</v>
      </c>
      <c r="Z1523" s="10" t="s">
        <v>88</v>
      </c>
      <c r="AA1523" s="10" t="s">
        <v>5711</v>
      </c>
      <c r="AB1523" s="14" t="s">
        <v>1581</v>
      </c>
    </row>
    <row r="1524" spans="1:28" s="14" customFormat="1" ht="13" x14ac:dyDescent="0.35">
      <c r="A1524" s="10">
        <v>44245815</v>
      </c>
      <c r="B1524" s="10">
        <v>815</v>
      </c>
      <c r="C1524" s="11" t="s">
        <v>5712</v>
      </c>
      <c r="D1524" s="10">
        <v>44245801</v>
      </c>
      <c r="E1524" s="11" t="s">
        <v>5713</v>
      </c>
      <c r="F1524" s="11" t="s">
        <v>46</v>
      </c>
      <c r="G1524" s="10" t="s">
        <v>1578</v>
      </c>
      <c r="H1524" s="41" t="s">
        <v>447</v>
      </c>
      <c r="I1524" s="41" t="s">
        <v>119</v>
      </c>
      <c r="J1524" s="10" t="s">
        <v>65</v>
      </c>
      <c r="K1524" s="10" t="s">
        <v>66</v>
      </c>
      <c r="L1524" s="10" t="s">
        <v>67</v>
      </c>
      <c r="M1524" s="13">
        <v>43709</v>
      </c>
      <c r="N1524" s="10" t="s">
        <v>53</v>
      </c>
      <c r="O1524" s="134"/>
      <c r="P1524" s="15" t="s">
        <v>2577</v>
      </c>
      <c r="Q1524" s="10" t="s">
        <v>5714</v>
      </c>
      <c r="R1524" s="10" t="s">
        <v>54</v>
      </c>
      <c r="S1524" s="10" t="s">
        <v>536</v>
      </c>
      <c r="T1524" s="11"/>
      <c r="U1524" s="10" t="s">
        <v>55</v>
      </c>
      <c r="V1524" s="10">
        <v>2710193200</v>
      </c>
      <c r="W1524" s="10" t="s">
        <v>83</v>
      </c>
      <c r="X1524" s="10" t="s">
        <v>5715</v>
      </c>
      <c r="Y1524" s="10" t="s">
        <v>5716</v>
      </c>
      <c r="Z1524" s="10" t="s">
        <v>565</v>
      </c>
      <c r="AA1524" s="10" t="s">
        <v>5717</v>
      </c>
      <c r="AB1524" s="14" t="s">
        <v>1581</v>
      </c>
    </row>
    <row r="1525" spans="1:28" s="14" customFormat="1" ht="13" x14ac:dyDescent="0.35">
      <c r="A1525" s="10">
        <v>44245848</v>
      </c>
      <c r="B1525" s="10">
        <v>848</v>
      </c>
      <c r="C1525" s="11" t="s">
        <v>5718</v>
      </c>
      <c r="D1525" s="11"/>
      <c r="E1525" s="11"/>
      <c r="F1525" s="11" t="s">
        <v>46</v>
      </c>
      <c r="G1525" s="10" t="s">
        <v>163</v>
      </c>
      <c r="H1525" s="41" t="s">
        <v>164</v>
      </c>
      <c r="I1525" s="41">
        <v>0</v>
      </c>
      <c r="J1525" s="10" t="s">
        <v>65</v>
      </c>
      <c r="K1525" s="10" t="s">
        <v>66</v>
      </c>
      <c r="L1525" s="10" t="s">
        <v>67</v>
      </c>
      <c r="M1525" s="13">
        <v>43709</v>
      </c>
      <c r="N1525" s="10" t="s">
        <v>53</v>
      </c>
      <c r="O1525" s="134"/>
      <c r="P1525" s="15" t="s">
        <v>2577</v>
      </c>
      <c r="Q1525" s="11"/>
      <c r="R1525" s="10"/>
      <c r="S1525" s="10" t="s">
        <v>536</v>
      </c>
      <c r="T1525" s="10" t="s">
        <v>536</v>
      </c>
      <c r="U1525" s="10" t="s">
        <v>2580</v>
      </c>
      <c r="V1525" s="10">
        <v>2710193200</v>
      </c>
      <c r="W1525" s="10" t="s">
        <v>83</v>
      </c>
      <c r="X1525" s="10" t="s">
        <v>5715</v>
      </c>
      <c r="Y1525" s="10" t="s">
        <v>5719</v>
      </c>
      <c r="Z1525" s="10" t="s">
        <v>565</v>
      </c>
      <c r="AA1525" s="10" t="s">
        <v>5720</v>
      </c>
      <c r="AB1525" s="14" t="s">
        <v>1581</v>
      </c>
    </row>
    <row r="1526" spans="1:28" s="14" customFormat="1" ht="13" x14ac:dyDescent="0.35">
      <c r="A1526" s="10">
        <v>44245967</v>
      </c>
      <c r="B1526" s="10">
        <v>967</v>
      </c>
      <c r="C1526" s="11" t="s">
        <v>5721</v>
      </c>
      <c r="D1526" s="11"/>
      <c r="E1526" s="11"/>
      <c r="F1526" s="11" t="s">
        <v>46</v>
      </c>
      <c r="G1526" s="10" t="s">
        <v>151</v>
      </c>
      <c r="H1526" s="41" t="s">
        <v>86</v>
      </c>
      <c r="I1526" s="41">
        <v>0</v>
      </c>
      <c r="J1526" s="10" t="s">
        <v>65</v>
      </c>
      <c r="K1526" s="10" t="s">
        <v>66</v>
      </c>
      <c r="L1526" s="10" t="s">
        <v>67</v>
      </c>
      <c r="M1526" s="13">
        <v>43983</v>
      </c>
      <c r="N1526" s="10" t="s">
        <v>604</v>
      </c>
      <c r="O1526" s="134"/>
      <c r="P1526" s="15" t="s">
        <v>2577</v>
      </c>
      <c r="Q1526" s="11"/>
      <c r="R1526" s="10"/>
      <c r="S1526" s="10" t="s">
        <v>536</v>
      </c>
      <c r="T1526" s="10" t="s">
        <v>536</v>
      </c>
      <c r="U1526" s="10" t="s">
        <v>2580</v>
      </c>
      <c r="V1526" s="10">
        <v>2710193200</v>
      </c>
      <c r="W1526" s="10" t="s">
        <v>83</v>
      </c>
      <c r="X1526" s="10" t="s">
        <v>5715</v>
      </c>
      <c r="Y1526" s="10" t="s">
        <v>87</v>
      </c>
      <c r="Z1526" s="10" t="s">
        <v>565</v>
      </c>
      <c r="AA1526" s="10" t="s">
        <v>5722</v>
      </c>
      <c r="AB1526" s="14" t="s">
        <v>1581</v>
      </c>
    </row>
    <row r="1527" spans="1:28" s="14" customFormat="1" ht="13" x14ac:dyDescent="0.35">
      <c r="A1527" s="10">
        <v>44215905</v>
      </c>
      <c r="B1527" s="10">
        <v>905</v>
      </c>
      <c r="C1527" s="11" t="s">
        <v>5723</v>
      </c>
      <c r="D1527" s="11"/>
      <c r="E1527" s="11"/>
      <c r="F1527" s="11" t="s">
        <v>46</v>
      </c>
      <c r="G1527" s="10" t="s">
        <v>735</v>
      </c>
      <c r="H1527" s="41" t="s">
        <v>63</v>
      </c>
      <c r="I1527" s="41">
        <v>0</v>
      </c>
      <c r="J1527" s="10" t="s">
        <v>65</v>
      </c>
      <c r="K1527" s="10" t="s">
        <v>66</v>
      </c>
      <c r="L1527" s="10" t="s">
        <v>52</v>
      </c>
      <c r="M1527" s="13">
        <v>39639</v>
      </c>
      <c r="N1527" s="10" t="s">
        <v>53</v>
      </c>
      <c r="O1527" s="134"/>
      <c r="P1527" s="15" t="s">
        <v>2577</v>
      </c>
      <c r="Q1527" s="11"/>
      <c r="R1527" s="10"/>
      <c r="S1527" s="10">
        <v>44413905</v>
      </c>
      <c r="T1527" s="10" t="s">
        <v>5724</v>
      </c>
      <c r="U1527" s="10" t="s">
        <v>2594</v>
      </c>
      <c r="V1527" s="10">
        <v>2710193200</v>
      </c>
      <c r="W1527" s="10" t="s">
        <v>604</v>
      </c>
      <c r="X1527" s="10" t="s">
        <v>4741</v>
      </c>
      <c r="Y1527" s="10" t="s">
        <v>3314</v>
      </c>
      <c r="Z1527" s="10" t="s">
        <v>73</v>
      </c>
      <c r="AA1527" s="10" t="s">
        <v>5725</v>
      </c>
      <c r="AB1527" s="14" t="s">
        <v>1581</v>
      </c>
    </row>
    <row r="1528" spans="1:28" s="14" customFormat="1" ht="13" x14ac:dyDescent="0.35">
      <c r="A1528" s="10">
        <v>44215907</v>
      </c>
      <c r="B1528" s="10">
        <v>907</v>
      </c>
      <c r="C1528" s="11" t="s">
        <v>5726</v>
      </c>
      <c r="D1528" s="11"/>
      <c r="E1528" s="11"/>
      <c r="F1528" s="11" t="s">
        <v>46</v>
      </c>
      <c r="G1528" s="10" t="s">
        <v>2583</v>
      </c>
      <c r="H1528" s="41" t="s">
        <v>364</v>
      </c>
      <c r="I1528" s="41">
        <v>0</v>
      </c>
      <c r="J1528" s="10" t="s">
        <v>65</v>
      </c>
      <c r="K1528" s="10" t="s">
        <v>66</v>
      </c>
      <c r="L1528" s="10" t="s">
        <v>52</v>
      </c>
      <c r="M1528" s="13">
        <v>39680</v>
      </c>
      <c r="N1528" s="10" t="s">
        <v>53</v>
      </c>
      <c r="O1528" s="134"/>
      <c r="P1528" s="15" t="s">
        <v>2577</v>
      </c>
      <c r="Q1528" s="11"/>
      <c r="R1528" s="10"/>
      <c r="S1528" s="10">
        <v>44413907</v>
      </c>
      <c r="T1528" s="10" t="s">
        <v>5727</v>
      </c>
      <c r="U1528" s="10" t="s">
        <v>2594</v>
      </c>
      <c r="V1528" s="10">
        <v>2710193200</v>
      </c>
      <c r="W1528" s="10" t="s">
        <v>604</v>
      </c>
      <c r="X1528" s="10" t="s">
        <v>4741</v>
      </c>
      <c r="Y1528" s="10" t="s">
        <v>3317</v>
      </c>
      <c r="Z1528" s="10" t="s">
        <v>73</v>
      </c>
      <c r="AA1528" s="10" t="s">
        <v>5728</v>
      </c>
      <c r="AB1528" s="14" t="s">
        <v>1581</v>
      </c>
    </row>
    <row r="1529" spans="1:28" s="14" customFormat="1" ht="13" x14ac:dyDescent="0.35">
      <c r="A1529" s="10">
        <v>44215855</v>
      </c>
      <c r="B1529" s="10">
        <v>855</v>
      </c>
      <c r="C1529" s="11" t="s">
        <v>5729</v>
      </c>
      <c r="D1529" s="11"/>
      <c r="E1529" s="11"/>
      <c r="F1529" s="11" t="s">
        <v>46</v>
      </c>
      <c r="G1529" s="10" t="s">
        <v>163</v>
      </c>
      <c r="H1529" s="41" t="s">
        <v>164</v>
      </c>
      <c r="I1529" s="41">
        <v>0</v>
      </c>
      <c r="J1529" s="10" t="s">
        <v>65</v>
      </c>
      <c r="K1529" s="10" t="s">
        <v>66</v>
      </c>
      <c r="L1529" s="10" t="s">
        <v>52</v>
      </c>
      <c r="M1529" s="13">
        <v>39654</v>
      </c>
      <c r="N1529" s="10" t="s">
        <v>53</v>
      </c>
      <c r="O1529" s="134"/>
      <c r="P1529" s="15" t="s">
        <v>2577</v>
      </c>
      <c r="Q1529" s="11"/>
      <c r="R1529" s="10"/>
      <c r="S1529" s="10">
        <v>44413855</v>
      </c>
      <c r="T1529" s="10" t="s">
        <v>5730</v>
      </c>
      <c r="U1529" s="10" t="s">
        <v>2594</v>
      </c>
      <c r="V1529" s="10">
        <v>2710193200</v>
      </c>
      <c r="W1529" s="10" t="s">
        <v>604</v>
      </c>
      <c r="X1529" s="10" t="s">
        <v>4741</v>
      </c>
      <c r="Y1529" s="10" t="s">
        <v>5688</v>
      </c>
      <c r="Z1529" s="10" t="s">
        <v>88</v>
      </c>
      <c r="AA1529" s="10" t="s">
        <v>5731</v>
      </c>
      <c r="AB1529" s="14" t="s">
        <v>1581</v>
      </c>
    </row>
    <row r="1530" spans="1:28" s="14" customFormat="1" ht="13" x14ac:dyDescent="0.35">
      <c r="A1530" s="10">
        <v>44215809</v>
      </c>
      <c r="B1530" s="10">
        <v>809</v>
      </c>
      <c r="C1530" s="11" t="s">
        <v>4744</v>
      </c>
      <c r="D1530" s="11"/>
      <c r="E1530" s="11"/>
      <c r="F1530" s="11" t="s">
        <v>46</v>
      </c>
      <c r="G1530" s="10" t="s">
        <v>47</v>
      </c>
      <c r="H1530" s="41" t="s">
        <v>48</v>
      </c>
      <c r="I1530" s="41">
        <v>0</v>
      </c>
      <c r="J1530" s="10" t="s">
        <v>65</v>
      </c>
      <c r="K1530" s="10" t="s">
        <v>66</v>
      </c>
      <c r="L1530" s="10" t="s">
        <v>52</v>
      </c>
      <c r="M1530" s="13">
        <v>40834</v>
      </c>
      <c r="N1530" s="10" t="s">
        <v>53</v>
      </c>
      <c r="O1530" s="134"/>
      <c r="P1530" s="15" t="s">
        <v>2577</v>
      </c>
      <c r="Q1530" s="11"/>
      <c r="R1530" s="10"/>
      <c r="S1530" s="10">
        <v>44413809</v>
      </c>
      <c r="T1530" s="10" t="s">
        <v>5732</v>
      </c>
      <c r="U1530" s="10" t="s">
        <v>2594</v>
      </c>
      <c r="V1530" s="10">
        <v>2710193200</v>
      </c>
      <c r="W1530" s="10" t="s">
        <v>604</v>
      </c>
      <c r="X1530" s="10" t="s">
        <v>4741</v>
      </c>
      <c r="Y1530" s="10" t="s">
        <v>360</v>
      </c>
      <c r="Z1530" s="10" t="s">
        <v>88</v>
      </c>
      <c r="AA1530" s="10" t="s">
        <v>5733</v>
      </c>
      <c r="AB1530" s="14" t="s">
        <v>1581</v>
      </c>
    </row>
    <row r="1531" spans="1:28" s="14" customFormat="1" ht="13" x14ac:dyDescent="0.35">
      <c r="A1531" s="10">
        <v>44216809</v>
      </c>
      <c r="B1531" s="10">
        <v>809</v>
      </c>
      <c r="C1531" s="11" t="s">
        <v>5734</v>
      </c>
      <c r="D1531" s="10">
        <v>44216801</v>
      </c>
      <c r="E1531" s="11" t="s">
        <v>5735</v>
      </c>
      <c r="F1531" s="11" t="s">
        <v>46</v>
      </c>
      <c r="G1531" s="10" t="s">
        <v>47</v>
      </c>
      <c r="H1531" s="41" t="s">
        <v>48</v>
      </c>
      <c r="I1531" s="41" t="s">
        <v>119</v>
      </c>
      <c r="J1531" s="10" t="s">
        <v>65</v>
      </c>
      <c r="K1531" s="10" t="s">
        <v>66</v>
      </c>
      <c r="L1531" s="10" t="s">
        <v>67</v>
      </c>
      <c r="M1531" s="13">
        <v>43709</v>
      </c>
      <c r="N1531" s="10" t="s">
        <v>53</v>
      </c>
      <c r="O1531" s="134"/>
      <c r="P1531" s="15" t="s">
        <v>2577</v>
      </c>
      <c r="Q1531" s="10" t="s">
        <v>5736</v>
      </c>
      <c r="R1531" s="10" t="s">
        <v>54</v>
      </c>
      <c r="S1531" s="10" t="s">
        <v>44</v>
      </c>
      <c r="T1531" s="11" t="s">
        <v>44</v>
      </c>
      <c r="U1531" s="10" t="s">
        <v>55</v>
      </c>
      <c r="V1531" s="10">
        <v>2710193200</v>
      </c>
      <c r="W1531" s="10" t="s">
        <v>83</v>
      </c>
      <c r="X1531" s="10" t="s">
        <v>5737</v>
      </c>
      <c r="Y1531" s="10" t="s">
        <v>360</v>
      </c>
      <c r="Z1531" s="10" t="s">
        <v>565</v>
      </c>
      <c r="AA1531" s="10" t="s">
        <v>5738</v>
      </c>
      <c r="AB1531" s="14" t="s">
        <v>1581</v>
      </c>
    </row>
    <row r="1532" spans="1:28" s="14" customFormat="1" ht="13" x14ac:dyDescent="0.35">
      <c r="A1532" s="10">
        <v>44474967</v>
      </c>
      <c r="B1532" s="10">
        <v>967</v>
      </c>
      <c r="C1532" s="11" t="s">
        <v>1610</v>
      </c>
      <c r="D1532" s="11"/>
      <c r="E1532" s="11"/>
      <c r="F1532" s="11" t="s">
        <v>46</v>
      </c>
      <c r="G1532" s="10" t="s">
        <v>151</v>
      </c>
      <c r="H1532" s="41" t="s">
        <v>86</v>
      </c>
      <c r="I1532" s="41">
        <v>0</v>
      </c>
      <c r="J1532" s="10" t="s">
        <v>65</v>
      </c>
      <c r="K1532" s="10" t="s">
        <v>66</v>
      </c>
      <c r="L1532" s="10" t="s">
        <v>67</v>
      </c>
      <c r="M1532" s="13">
        <v>42928</v>
      </c>
      <c r="N1532" s="10" t="s">
        <v>53</v>
      </c>
      <c r="O1532" s="134"/>
      <c r="P1532" s="15" t="s">
        <v>2577</v>
      </c>
      <c r="Q1532" s="11"/>
      <c r="R1532" s="10"/>
      <c r="S1532" s="10">
        <v>44422967</v>
      </c>
      <c r="T1532" s="10" t="s">
        <v>1610</v>
      </c>
      <c r="U1532" s="10" t="s">
        <v>2594</v>
      </c>
      <c r="V1532" s="10">
        <v>2710193200</v>
      </c>
      <c r="W1532" s="10" t="s">
        <v>604</v>
      </c>
      <c r="X1532" s="10" t="s">
        <v>5739</v>
      </c>
      <c r="Y1532" s="10" t="s">
        <v>87</v>
      </c>
      <c r="Z1532" s="10" t="s">
        <v>88</v>
      </c>
      <c r="AA1532" s="10" t="s">
        <v>1612</v>
      </c>
      <c r="AB1532" s="14" t="s">
        <v>1581</v>
      </c>
    </row>
    <row r="1533" spans="1:28" s="14" customFormat="1" ht="13" x14ac:dyDescent="0.35">
      <c r="A1533" s="10">
        <v>44413905</v>
      </c>
      <c r="B1533" s="10">
        <v>905</v>
      </c>
      <c r="C1533" s="11" t="s">
        <v>5724</v>
      </c>
      <c r="D1533" s="11"/>
      <c r="E1533" s="11"/>
      <c r="F1533" s="11" t="s">
        <v>46</v>
      </c>
      <c r="G1533" s="10" t="s">
        <v>735</v>
      </c>
      <c r="H1533" s="41" t="s">
        <v>63</v>
      </c>
      <c r="I1533" s="41">
        <v>0</v>
      </c>
      <c r="J1533" s="10" t="s">
        <v>65</v>
      </c>
      <c r="K1533" s="10" t="s">
        <v>66</v>
      </c>
      <c r="L1533" s="10" t="s">
        <v>52</v>
      </c>
      <c r="M1533" s="13">
        <v>41534</v>
      </c>
      <c r="N1533" s="10" t="s">
        <v>53</v>
      </c>
      <c r="O1533" s="134"/>
      <c r="P1533" s="15" t="s">
        <v>2577</v>
      </c>
      <c r="Q1533" s="11"/>
      <c r="R1533" s="10"/>
      <c r="S1533" s="10">
        <v>44422905</v>
      </c>
      <c r="T1533" s="10" t="s">
        <v>5740</v>
      </c>
      <c r="U1533" s="10" t="s">
        <v>2594</v>
      </c>
      <c r="V1533" s="10">
        <v>2710193200</v>
      </c>
      <c r="W1533" s="10" t="s">
        <v>604</v>
      </c>
      <c r="X1533" s="10" t="s">
        <v>5741</v>
      </c>
      <c r="Y1533" s="10" t="s">
        <v>2703</v>
      </c>
      <c r="Z1533" s="10" t="s">
        <v>73</v>
      </c>
      <c r="AA1533" s="10" t="s">
        <v>5742</v>
      </c>
      <c r="AB1533" s="14" t="s">
        <v>1581</v>
      </c>
    </row>
    <row r="1534" spans="1:28" s="14" customFormat="1" ht="13" x14ac:dyDescent="0.35">
      <c r="A1534" s="10">
        <v>44413907</v>
      </c>
      <c r="B1534" s="10">
        <v>907</v>
      </c>
      <c r="C1534" s="11" t="s">
        <v>5727</v>
      </c>
      <c r="D1534" s="11"/>
      <c r="E1534" s="11"/>
      <c r="F1534" s="11" t="s">
        <v>46</v>
      </c>
      <c r="G1534" s="10" t="s">
        <v>2583</v>
      </c>
      <c r="H1534" s="41" t="s">
        <v>364</v>
      </c>
      <c r="I1534" s="41">
        <v>0</v>
      </c>
      <c r="J1534" s="10" t="s">
        <v>65</v>
      </c>
      <c r="K1534" s="10" t="s">
        <v>66</v>
      </c>
      <c r="L1534" s="10" t="s">
        <v>52</v>
      </c>
      <c r="M1534" s="13">
        <v>41534</v>
      </c>
      <c r="N1534" s="10" t="s">
        <v>53</v>
      </c>
      <c r="O1534" s="134"/>
      <c r="P1534" s="15" t="s">
        <v>2577</v>
      </c>
      <c r="Q1534" s="11"/>
      <c r="R1534" s="10"/>
      <c r="S1534" s="10" t="s">
        <v>536</v>
      </c>
      <c r="T1534" s="10" t="s">
        <v>536</v>
      </c>
      <c r="U1534" s="10" t="s">
        <v>2580</v>
      </c>
      <c r="V1534" s="10">
        <v>2710193200</v>
      </c>
      <c r="W1534" s="10" t="s">
        <v>604</v>
      </c>
      <c r="X1534" s="10" t="s">
        <v>5741</v>
      </c>
      <c r="Y1534" s="10" t="s">
        <v>2353</v>
      </c>
      <c r="Z1534" s="10" t="s">
        <v>73</v>
      </c>
      <c r="AA1534" s="10" t="s">
        <v>5743</v>
      </c>
      <c r="AB1534" s="14" t="s">
        <v>1581</v>
      </c>
    </row>
    <row r="1535" spans="1:28" s="14" customFormat="1" ht="13" x14ac:dyDescent="0.35">
      <c r="A1535" s="10">
        <v>44413855</v>
      </c>
      <c r="B1535" s="10">
        <v>855</v>
      </c>
      <c r="C1535" s="11" t="s">
        <v>5730</v>
      </c>
      <c r="D1535" s="11"/>
      <c r="E1535" s="11"/>
      <c r="F1535" s="11" t="s">
        <v>46</v>
      </c>
      <c r="G1535" s="10" t="s">
        <v>163</v>
      </c>
      <c r="H1535" s="41" t="s">
        <v>164</v>
      </c>
      <c r="I1535" s="41">
        <v>0</v>
      </c>
      <c r="J1535" s="10" t="s">
        <v>65</v>
      </c>
      <c r="K1535" s="10" t="s">
        <v>66</v>
      </c>
      <c r="L1535" s="10" t="s">
        <v>52</v>
      </c>
      <c r="M1535" s="13">
        <v>41534</v>
      </c>
      <c r="N1535" s="10" t="s">
        <v>53</v>
      </c>
      <c r="O1535" s="134"/>
      <c r="P1535" s="15" t="s">
        <v>2577</v>
      </c>
      <c r="Q1535" s="11"/>
      <c r="R1535" s="10"/>
      <c r="S1535" s="10">
        <v>44422855</v>
      </c>
      <c r="T1535" s="10" t="s">
        <v>1603</v>
      </c>
      <c r="U1535" s="10" t="s">
        <v>2594</v>
      </c>
      <c r="V1535" s="10">
        <v>2710193200</v>
      </c>
      <c r="W1535" s="10" t="s">
        <v>604</v>
      </c>
      <c r="X1535" s="10" t="s">
        <v>5741</v>
      </c>
      <c r="Y1535" s="10" t="s">
        <v>1414</v>
      </c>
      <c r="Z1535" s="10" t="s">
        <v>88</v>
      </c>
      <c r="AA1535" s="10" t="s">
        <v>5744</v>
      </c>
      <c r="AB1535" s="14" t="s">
        <v>1581</v>
      </c>
    </row>
    <row r="1536" spans="1:28" s="14" customFormat="1" ht="13" x14ac:dyDescent="0.35">
      <c r="A1536" s="10">
        <v>44413809</v>
      </c>
      <c r="B1536" s="10">
        <v>809</v>
      </c>
      <c r="C1536" s="11" t="s">
        <v>5732</v>
      </c>
      <c r="D1536" s="11"/>
      <c r="E1536" s="11"/>
      <c r="F1536" s="11" t="s">
        <v>46</v>
      </c>
      <c r="G1536" s="10" t="s">
        <v>47</v>
      </c>
      <c r="H1536" s="41" t="s">
        <v>48</v>
      </c>
      <c r="I1536" s="41">
        <v>0</v>
      </c>
      <c r="J1536" s="10" t="s">
        <v>65</v>
      </c>
      <c r="K1536" s="10" t="s">
        <v>66</v>
      </c>
      <c r="L1536" s="10" t="s">
        <v>52</v>
      </c>
      <c r="M1536" s="13">
        <v>41534</v>
      </c>
      <c r="N1536" s="10" t="s">
        <v>53</v>
      </c>
      <c r="O1536" s="134"/>
      <c r="P1536" s="15" t="s">
        <v>2577</v>
      </c>
      <c r="Q1536" s="11"/>
      <c r="R1536" s="10"/>
      <c r="S1536" s="10">
        <v>44422809</v>
      </c>
      <c r="T1536" s="10" t="s">
        <v>1607</v>
      </c>
      <c r="U1536" s="10" t="s">
        <v>2594</v>
      </c>
      <c r="V1536" s="10">
        <v>2710193200</v>
      </c>
      <c r="W1536" s="10" t="s">
        <v>604</v>
      </c>
      <c r="X1536" s="10" t="s">
        <v>5741</v>
      </c>
      <c r="Y1536" s="10" t="s">
        <v>360</v>
      </c>
      <c r="Z1536" s="10" t="s">
        <v>88</v>
      </c>
      <c r="AA1536" s="10" t="s">
        <v>5745</v>
      </c>
      <c r="AB1536" s="14" t="s">
        <v>1581</v>
      </c>
    </row>
    <row r="1537" spans="1:28" s="14" customFormat="1" ht="13" x14ac:dyDescent="0.35">
      <c r="A1537" s="10">
        <v>44412855</v>
      </c>
      <c r="B1537" s="10">
        <v>855</v>
      </c>
      <c r="C1537" s="11" t="s">
        <v>5746</v>
      </c>
      <c r="D1537" s="11"/>
      <c r="E1537" s="11"/>
      <c r="F1537" s="11" t="s">
        <v>46</v>
      </c>
      <c r="G1537" s="10" t="s">
        <v>163</v>
      </c>
      <c r="H1537" s="41" t="s">
        <v>164</v>
      </c>
      <c r="I1537" s="41">
        <v>0</v>
      </c>
      <c r="J1537" s="10" t="s">
        <v>65</v>
      </c>
      <c r="K1537" s="10" t="s">
        <v>66</v>
      </c>
      <c r="L1537" s="10" t="s">
        <v>67</v>
      </c>
      <c r="M1537" s="13">
        <v>42404</v>
      </c>
      <c r="N1537" s="10" t="s">
        <v>53</v>
      </c>
      <c r="O1537" s="134"/>
      <c r="P1537" s="15" t="s">
        <v>2577</v>
      </c>
      <c r="Q1537" s="11"/>
      <c r="R1537" s="10"/>
      <c r="S1537" s="10">
        <v>44421855</v>
      </c>
      <c r="T1537" s="10" t="s">
        <v>1621</v>
      </c>
      <c r="U1537" s="10" t="s">
        <v>2594</v>
      </c>
      <c r="V1537" s="10">
        <v>2710193200</v>
      </c>
      <c r="W1537" s="10" t="s">
        <v>604</v>
      </c>
      <c r="X1537" s="10" t="s">
        <v>5747</v>
      </c>
      <c r="Y1537" s="10" t="s">
        <v>1414</v>
      </c>
      <c r="Z1537" s="10" t="s">
        <v>88</v>
      </c>
      <c r="AA1537" s="10" t="s">
        <v>5748</v>
      </c>
      <c r="AB1537" s="14" t="s">
        <v>1581</v>
      </c>
    </row>
    <row r="1538" spans="1:28" s="14" customFormat="1" ht="13" x14ac:dyDescent="0.35">
      <c r="A1538" s="10">
        <v>44412905</v>
      </c>
      <c r="B1538" s="10">
        <v>905</v>
      </c>
      <c r="C1538" s="11" t="s">
        <v>5749</v>
      </c>
      <c r="D1538" s="11"/>
      <c r="E1538" s="11"/>
      <c r="F1538" s="11" t="s">
        <v>46</v>
      </c>
      <c r="G1538" s="10" t="s">
        <v>735</v>
      </c>
      <c r="H1538" s="41" t="s">
        <v>63</v>
      </c>
      <c r="I1538" s="41">
        <v>0</v>
      </c>
      <c r="J1538" s="10" t="s">
        <v>65</v>
      </c>
      <c r="K1538" s="10" t="s">
        <v>66</v>
      </c>
      <c r="L1538" s="10" t="s">
        <v>52</v>
      </c>
      <c r="M1538" s="13">
        <v>42404</v>
      </c>
      <c r="N1538" s="10" t="s">
        <v>53</v>
      </c>
      <c r="O1538" s="134"/>
      <c r="P1538" s="15" t="s">
        <v>2577</v>
      </c>
      <c r="Q1538" s="11"/>
      <c r="R1538" s="10"/>
      <c r="S1538" s="10">
        <v>44421905</v>
      </c>
      <c r="T1538" s="10" t="s">
        <v>5750</v>
      </c>
      <c r="U1538" s="10" t="s">
        <v>2594</v>
      </c>
      <c r="V1538" s="10">
        <v>2710193200</v>
      </c>
      <c r="W1538" s="10" t="s">
        <v>604</v>
      </c>
      <c r="X1538" s="10" t="s">
        <v>5747</v>
      </c>
      <c r="Y1538" s="10" t="s">
        <v>2703</v>
      </c>
      <c r="Z1538" s="10" t="s">
        <v>73</v>
      </c>
      <c r="AA1538" s="10" t="s">
        <v>5751</v>
      </c>
      <c r="AB1538" s="14" t="s">
        <v>1581</v>
      </c>
    </row>
    <row r="1539" spans="1:28" s="14" customFormat="1" ht="13" x14ac:dyDescent="0.35">
      <c r="A1539" s="10">
        <v>44412801</v>
      </c>
      <c r="B1539" s="10">
        <v>801</v>
      </c>
      <c r="C1539" s="11" t="s">
        <v>5752</v>
      </c>
      <c r="D1539" s="11"/>
      <c r="E1539" s="11"/>
      <c r="F1539" s="11" t="s">
        <v>46</v>
      </c>
      <c r="G1539" s="10" t="s">
        <v>79</v>
      </c>
      <c r="H1539" s="41" t="s">
        <v>79</v>
      </c>
      <c r="I1539" s="41">
        <v>0</v>
      </c>
      <c r="J1539" s="10" t="s">
        <v>65</v>
      </c>
      <c r="K1539" s="10" t="s">
        <v>66</v>
      </c>
      <c r="L1539" s="10" t="s">
        <v>67</v>
      </c>
      <c r="M1539" s="13">
        <v>42437</v>
      </c>
      <c r="N1539" s="10" t="s">
        <v>53</v>
      </c>
      <c r="O1539" s="134"/>
      <c r="P1539" s="15" t="s">
        <v>2577</v>
      </c>
      <c r="Q1539" s="11"/>
      <c r="R1539" s="10"/>
      <c r="S1539" s="10">
        <v>44421801</v>
      </c>
      <c r="T1539" s="10" t="s">
        <v>5753</v>
      </c>
      <c r="U1539" s="10" t="s">
        <v>2594</v>
      </c>
      <c r="V1539" s="10">
        <v>2710193200</v>
      </c>
      <c r="W1539" s="10" t="s">
        <v>44</v>
      </c>
      <c r="X1539" s="10" t="s">
        <v>5747</v>
      </c>
      <c r="Y1539" s="10" t="s">
        <v>391</v>
      </c>
      <c r="Z1539" s="10" t="s">
        <v>392</v>
      </c>
      <c r="AA1539" s="10" t="s">
        <v>5754</v>
      </c>
      <c r="AB1539" s="14" t="s">
        <v>1581</v>
      </c>
    </row>
    <row r="1540" spans="1:28" s="14" customFormat="1" ht="13" x14ac:dyDescent="0.35">
      <c r="A1540" s="10">
        <v>44412809</v>
      </c>
      <c r="B1540" s="10">
        <v>809</v>
      </c>
      <c r="C1540" s="11" t="s">
        <v>5755</v>
      </c>
      <c r="D1540" s="11"/>
      <c r="E1540" s="11"/>
      <c r="F1540" s="11" t="s">
        <v>46</v>
      </c>
      <c r="G1540" s="10" t="s">
        <v>47</v>
      </c>
      <c r="H1540" s="41" t="s">
        <v>48</v>
      </c>
      <c r="I1540" s="41">
        <v>0</v>
      </c>
      <c r="J1540" s="10" t="s">
        <v>65</v>
      </c>
      <c r="K1540" s="10" t="s">
        <v>66</v>
      </c>
      <c r="L1540" s="10" t="s">
        <v>67</v>
      </c>
      <c r="M1540" s="13">
        <v>42404</v>
      </c>
      <c r="N1540" s="10" t="s">
        <v>53</v>
      </c>
      <c r="O1540" s="134"/>
      <c r="P1540" s="15" t="s">
        <v>2577</v>
      </c>
      <c r="Q1540" s="11"/>
      <c r="R1540" s="10"/>
      <c r="S1540" s="10">
        <v>44421809</v>
      </c>
      <c r="T1540" s="10" t="s">
        <v>5756</v>
      </c>
      <c r="U1540" s="10" t="s">
        <v>2594</v>
      </c>
      <c r="V1540" s="10">
        <v>2710193200</v>
      </c>
      <c r="W1540" s="10" t="s">
        <v>604</v>
      </c>
      <c r="X1540" s="10" t="s">
        <v>5747</v>
      </c>
      <c r="Y1540" s="10" t="s">
        <v>360</v>
      </c>
      <c r="Z1540" s="10" t="s">
        <v>88</v>
      </c>
      <c r="AA1540" s="10" t="s">
        <v>5757</v>
      </c>
      <c r="AB1540" s="14" t="s">
        <v>1581</v>
      </c>
    </row>
    <row r="1541" spans="1:28" s="14" customFormat="1" ht="13" x14ac:dyDescent="0.35">
      <c r="A1541" s="10">
        <v>44412967</v>
      </c>
      <c r="B1541" s="10">
        <v>967</v>
      </c>
      <c r="C1541" s="11" t="s">
        <v>5758</v>
      </c>
      <c r="D1541" s="11"/>
      <c r="E1541" s="11"/>
      <c r="F1541" s="11" t="s">
        <v>46</v>
      </c>
      <c r="G1541" s="10" t="s">
        <v>151</v>
      </c>
      <c r="H1541" s="41" t="s">
        <v>86</v>
      </c>
      <c r="I1541" s="41">
        <v>0</v>
      </c>
      <c r="J1541" s="10" t="s">
        <v>65</v>
      </c>
      <c r="K1541" s="10" t="s">
        <v>66</v>
      </c>
      <c r="L1541" s="10" t="s">
        <v>67</v>
      </c>
      <c r="M1541" s="13">
        <v>42551</v>
      </c>
      <c r="N1541" s="10" t="s">
        <v>53</v>
      </c>
      <c r="O1541" s="134"/>
      <c r="P1541" s="15" t="s">
        <v>2577</v>
      </c>
      <c r="Q1541" s="11"/>
      <c r="R1541" s="10"/>
      <c r="S1541" s="10">
        <v>44421967</v>
      </c>
      <c r="T1541" s="10" t="s">
        <v>5759</v>
      </c>
      <c r="U1541" s="10" t="s">
        <v>2594</v>
      </c>
      <c r="V1541" s="10">
        <v>2710193200</v>
      </c>
      <c r="W1541" s="10" t="s">
        <v>604</v>
      </c>
      <c r="X1541" s="10" t="s">
        <v>5747</v>
      </c>
      <c r="Y1541" s="10" t="s">
        <v>87</v>
      </c>
      <c r="Z1541" s="10" t="s">
        <v>88</v>
      </c>
      <c r="AA1541" s="10" t="s">
        <v>5760</v>
      </c>
      <c r="AB1541" s="14" t="s">
        <v>1581</v>
      </c>
    </row>
    <row r="1542" spans="1:28" s="14" customFormat="1" ht="13" x14ac:dyDescent="0.35">
      <c r="A1542" s="10">
        <v>44426848</v>
      </c>
      <c r="B1542" s="10">
        <v>848</v>
      </c>
      <c r="C1542" s="11" t="s">
        <v>5761</v>
      </c>
      <c r="D1542" s="11"/>
      <c r="E1542" s="11"/>
      <c r="F1542" s="11" t="s">
        <v>46</v>
      </c>
      <c r="G1542" s="10" t="s">
        <v>163</v>
      </c>
      <c r="H1542" s="41" t="s">
        <v>164</v>
      </c>
      <c r="I1542" s="41">
        <v>0</v>
      </c>
      <c r="J1542" s="10" t="s">
        <v>65</v>
      </c>
      <c r="K1542" s="10" t="s">
        <v>66</v>
      </c>
      <c r="L1542" s="10" t="s">
        <v>67</v>
      </c>
      <c r="M1542" s="13">
        <v>43709</v>
      </c>
      <c r="N1542" s="10" t="s">
        <v>53</v>
      </c>
      <c r="O1542" s="134"/>
      <c r="P1542" s="15" t="s">
        <v>2577</v>
      </c>
      <c r="Q1542" s="11"/>
      <c r="R1542" s="10"/>
      <c r="S1542" s="10" t="s">
        <v>536</v>
      </c>
      <c r="T1542" s="10" t="s">
        <v>536</v>
      </c>
      <c r="U1542" s="10" t="s">
        <v>2580</v>
      </c>
      <c r="V1542" s="10">
        <v>2710193200</v>
      </c>
      <c r="W1542" s="10" t="s">
        <v>83</v>
      </c>
      <c r="X1542" s="10" t="s">
        <v>5762</v>
      </c>
      <c r="Y1542" s="10" t="s">
        <v>3084</v>
      </c>
      <c r="Z1542" s="10" t="s">
        <v>565</v>
      </c>
      <c r="AA1542" s="10" t="s">
        <v>5763</v>
      </c>
      <c r="AB1542" s="14" t="s">
        <v>1581</v>
      </c>
    </row>
    <row r="1543" spans="1:28" s="14" customFormat="1" ht="13" x14ac:dyDescent="0.35">
      <c r="A1543" s="10">
        <v>44426907</v>
      </c>
      <c r="B1543" s="10">
        <v>907</v>
      </c>
      <c r="C1543" s="11" t="s">
        <v>5764</v>
      </c>
      <c r="D1543" s="10">
        <v>44421801</v>
      </c>
      <c r="E1543" s="11" t="s">
        <v>1614</v>
      </c>
      <c r="F1543" s="11" t="s">
        <v>46</v>
      </c>
      <c r="G1543" s="10" t="s">
        <v>999</v>
      </c>
      <c r="H1543" s="41" t="s">
        <v>364</v>
      </c>
      <c r="I1543" s="41" t="s">
        <v>119</v>
      </c>
      <c r="J1543" s="10" t="s">
        <v>65</v>
      </c>
      <c r="K1543" s="10" t="s">
        <v>66</v>
      </c>
      <c r="L1543" s="10" t="s">
        <v>67</v>
      </c>
      <c r="M1543" s="13">
        <v>43936</v>
      </c>
      <c r="N1543" s="10" t="s">
        <v>53</v>
      </c>
      <c r="O1543" s="134"/>
      <c r="P1543" s="15" t="s">
        <v>2577</v>
      </c>
      <c r="Q1543" s="10" t="s">
        <v>5765</v>
      </c>
      <c r="R1543" s="10" t="s">
        <v>5766</v>
      </c>
      <c r="S1543" s="10" t="s">
        <v>536</v>
      </c>
      <c r="T1543" s="11"/>
      <c r="U1543" s="10" t="s">
        <v>55</v>
      </c>
      <c r="V1543" s="10">
        <v>2710193200</v>
      </c>
      <c r="W1543" s="10"/>
      <c r="X1543" s="10" t="s">
        <v>5762</v>
      </c>
      <c r="Y1543" s="10" t="s">
        <v>2353</v>
      </c>
      <c r="Z1543" s="10" t="s">
        <v>565</v>
      </c>
      <c r="AA1543" s="10" t="s">
        <v>5767</v>
      </c>
      <c r="AB1543" s="14" t="s">
        <v>1581</v>
      </c>
    </row>
    <row r="1544" spans="1:28" s="14" customFormat="1" ht="13" x14ac:dyDescent="0.35">
      <c r="A1544" s="10">
        <v>44421848</v>
      </c>
      <c r="B1544" s="10">
        <v>848</v>
      </c>
      <c r="C1544" s="11" t="s">
        <v>5768</v>
      </c>
      <c r="D1544" s="11"/>
      <c r="E1544" s="11"/>
      <c r="F1544" s="11" t="s">
        <v>46</v>
      </c>
      <c r="G1544" s="10" t="s">
        <v>163</v>
      </c>
      <c r="H1544" s="41" t="s">
        <v>164</v>
      </c>
      <c r="I1544" s="41">
        <v>0</v>
      </c>
      <c r="J1544" s="10" t="s">
        <v>65</v>
      </c>
      <c r="K1544" s="10" t="s">
        <v>66</v>
      </c>
      <c r="L1544" s="10" t="s">
        <v>67</v>
      </c>
      <c r="M1544" s="13">
        <v>43709</v>
      </c>
      <c r="N1544" s="10" t="s">
        <v>53</v>
      </c>
      <c r="O1544" s="134"/>
      <c r="P1544" s="15" t="s">
        <v>2577</v>
      </c>
      <c r="Q1544" s="11"/>
      <c r="R1544" s="10"/>
      <c r="S1544" s="10" t="s">
        <v>536</v>
      </c>
      <c r="T1544" s="10" t="s">
        <v>536</v>
      </c>
      <c r="U1544" s="10" t="s">
        <v>2580</v>
      </c>
      <c r="V1544" s="10">
        <v>2710193200</v>
      </c>
      <c r="W1544" s="10" t="s">
        <v>83</v>
      </c>
      <c r="X1544" s="10" t="s">
        <v>5762</v>
      </c>
      <c r="Y1544" s="10" t="s">
        <v>3084</v>
      </c>
      <c r="Z1544" s="10" t="s">
        <v>565</v>
      </c>
      <c r="AA1544" s="10" t="s">
        <v>5763</v>
      </c>
      <c r="AB1544" s="14" t="s">
        <v>1581</v>
      </c>
    </row>
    <row r="1545" spans="1:28" s="14" customFormat="1" ht="13" x14ac:dyDescent="0.35">
      <c r="A1545" s="10">
        <v>44426855</v>
      </c>
      <c r="B1545" s="10">
        <v>855</v>
      </c>
      <c r="C1545" s="11" t="s">
        <v>5769</v>
      </c>
      <c r="D1545" s="11"/>
      <c r="E1545" s="11"/>
      <c r="F1545" s="11" t="s">
        <v>46</v>
      </c>
      <c r="G1545" s="10" t="s">
        <v>163</v>
      </c>
      <c r="H1545" s="41" t="s">
        <v>164</v>
      </c>
      <c r="I1545" s="41">
        <v>0</v>
      </c>
      <c r="J1545" s="10" t="s">
        <v>65</v>
      </c>
      <c r="K1545" s="10" t="s">
        <v>66</v>
      </c>
      <c r="L1545" s="10" t="s">
        <v>67</v>
      </c>
      <c r="M1545" s="13">
        <v>43709</v>
      </c>
      <c r="N1545" s="10" t="s">
        <v>53</v>
      </c>
      <c r="O1545" s="134"/>
      <c r="P1545" s="15" t="s">
        <v>2577</v>
      </c>
      <c r="Q1545" s="11"/>
      <c r="R1545" s="10"/>
      <c r="S1545" s="10" t="s">
        <v>536</v>
      </c>
      <c r="T1545" s="10" t="s">
        <v>536</v>
      </c>
      <c r="U1545" s="10" t="s">
        <v>2580</v>
      </c>
      <c r="V1545" s="10">
        <v>2710193200</v>
      </c>
      <c r="W1545" s="10" t="s">
        <v>604</v>
      </c>
      <c r="X1545" s="10" t="s">
        <v>5762</v>
      </c>
      <c r="Y1545" s="10" t="s">
        <v>3587</v>
      </c>
      <c r="Z1545" s="10" t="s">
        <v>565</v>
      </c>
      <c r="AA1545" s="10" t="s">
        <v>1616</v>
      </c>
      <c r="AB1545" s="14" t="s">
        <v>1581</v>
      </c>
    </row>
    <row r="1546" spans="1:28" s="14" customFormat="1" ht="13" x14ac:dyDescent="0.35">
      <c r="A1546" s="10">
        <v>44421801</v>
      </c>
      <c r="B1546" s="10">
        <v>801</v>
      </c>
      <c r="C1546" s="11" t="s">
        <v>5753</v>
      </c>
      <c r="D1546" s="11"/>
      <c r="E1546" s="11"/>
      <c r="F1546" s="11" t="s">
        <v>46</v>
      </c>
      <c r="G1546" s="10" t="s">
        <v>79</v>
      </c>
      <c r="H1546" s="41" t="s">
        <v>79</v>
      </c>
      <c r="I1546" s="41">
        <v>0</v>
      </c>
      <c r="J1546" s="10" t="s">
        <v>65</v>
      </c>
      <c r="K1546" s="10" t="s">
        <v>66</v>
      </c>
      <c r="L1546" s="10" t="s">
        <v>67</v>
      </c>
      <c r="M1546" s="13">
        <v>42782</v>
      </c>
      <c r="N1546" s="10" t="s">
        <v>53</v>
      </c>
      <c r="O1546" s="134"/>
      <c r="P1546" s="15" t="s">
        <v>2577</v>
      </c>
      <c r="Q1546" s="11"/>
      <c r="R1546" s="10"/>
      <c r="S1546" s="10" t="s">
        <v>536</v>
      </c>
      <c r="T1546" s="10" t="s">
        <v>536</v>
      </c>
      <c r="U1546" s="10" t="s">
        <v>2580</v>
      </c>
      <c r="V1546" s="10">
        <v>2710193200</v>
      </c>
      <c r="W1546" s="10" t="s">
        <v>44</v>
      </c>
      <c r="X1546" s="10" t="s">
        <v>5762</v>
      </c>
      <c r="Y1546" s="10" t="s">
        <v>391</v>
      </c>
      <c r="Z1546" s="10" t="s">
        <v>392</v>
      </c>
      <c r="AA1546" s="10" t="s">
        <v>5770</v>
      </c>
      <c r="AB1546" s="14" t="s">
        <v>1581</v>
      </c>
    </row>
    <row r="1547" spans="1:28" s="14" customFormat="1" ht="13" x14ac:dyDescent="0.35">
      <c r="A1547" s="10">
        <v>44226809</v>
      </c>
      <c r="B1547" s="10">
        <v>809</v>
      </c>
      <c r="C1547" s="11" t="s">
        <v>5771</v>
      </c>
      <c r="D1547" s="10">
        <v>44226801</v>
      </c>
      <c r="E1547" s="11" t="s">
        <v>5772</v>
      </c>
      <c r="F1547" s="11" t="s">
        <v>46</v>
      </c>
      <c r="G1547" s="10" t="s">
        <v>47</v>
      </c>
      <c r="H1547" s="41" t="s">
        <v>48</v>
      </c>
      <c r="I1547" s="41" t="s">
        <v>119</v>
      </c>
      <c r="J1547" s="10" t="s">
        <v>65</v>
      </c>
      <c r="K1547" s="10" t="s">
        <v>66</v>
      </c>
      <c r="L1547" s="10" t="s">
        <v>67</v>
      </c>
      <c r="M1547" s="13">
        <v>43599</v>
      </c>
      <c r="N1547" s="10" t="s">
        <v>53</v>
      </c>
      <c r="O1547" s="134"/>
      <c r="P1547" s="15" t="s">
        <v>2577</v>
      </c>
      <c r="Q1547" s="10" t="s">
        <v>5773</v>
      </c>
      <c r="R1547" s="10" t="s">
        <v>54</v>
      </c>
      <c r="S1547" s="10" t="s">
        <v>44</v>
      </c>
      <c r="T1547" s="11" t="s">
        <v>44</v>
      </c>
      <c r="U1547" s="10" t="s">
        <v>55</v>
      </c>
      <c r="V1547" s="10">
        <v>2710193200</v>
      </c>
      <c r="W1547" s="10" t="s">
        <v>83</v>
      </c>
      <c r="X1547" s="10" t="s">
        <v>5774</v>
      </c>
      <c r="Y1547" s="10" t="s">
        <v>360</v>
      </c>
      <c r="Z1547" s="10" t="s">
        <v>565</v>
      </c>
      <c r="AA1547" s="10" t="s">
        <v>5775</v>
      </c>
      <c r="AB1547" s="14" t="s">
        <v>1581</v>
      </c>
    </row>
    <row r="1548" spans="1:28" s="14" customFormat="1" ht="13" x14ac:dyDescent="0.35">
      <c r="A1548" s="10">
        <v>44226967</v>
      </c>
      <c r="B1548" s="10">
        <v>967</v>
      </c>
      <c r="C1548" s="11" t="s">
        <v>5776</v>
      </c>
      <c r="D1548" s="10">
        <v>44226801</v>
      </c>
      <c r="E1548" s="11" t="s">
        <v>5772</v>
      </c>
      <c r="F1548" s="11" t="s">
        <v>46</v>
      </c>
      <c r="G1548" s="10" t="s">
        <v>151</v>
      </c>
      <c r="H1548" s="41" t="s">
        <v>86</v>
      </c>
      <c r="I1548" s="41" t="s">
        <v>119</v>
      </c>
      <c r="J1548" s="10" t="s">
        <v>65</v>
      </c>
      <c r="K1548" s="10" t="s">
        <v>66</v>
      </c>
      <c r="L1548" s="10" t="s">
        <v>67</v>
      </c>
      <c r="M1548" s="13">
        <v>43570</v>
      </c>
      <c r="N1548" s="10" t="s">
        <v>53</v>
      </c>
      <c r="O1548" s="134"/>
      <c r="P1548" s="15" t="s">
        <v>2577</v>
      </c>
      <c r="Q1548" s="10" t="s">
        <v>5777</v>
      </c>
      <c r="R1548" s="10" t="s">
        <v>54</v>
      </c>
      <c r="S1548" s="10" t="s">
        <v>44</v>
      </c>
      <c r="T1548" s="11" t="s">
        <v>44</v>
      </c>
      <c r="U1548" s="10" t="s">
        <v>55</v>
      </c>
      <c r="V1548" s="10">
        <v>2710193200</v>
      </c>
      <c r="W1548" s="10" t="s">
        <v>83</v>
      </c>
      <c r="X1548" s="10" t="s">
        <v>5774</v>
      </c>
      <c r="Y1548" s="10" t="s">
        <v>87</v>
      </c>
      <c r="Z1548" s="10" t="s">
        <v>565</v>
      </c>
      <c r="AA1548" s="10" t="s">
        <v>5778</v>
      </c>
      <c r="AB1548" s="14" t="s">
        <v>1581</v>
      </c>
    </row>
    <row r="1549" spans="1:28" s="14" customFormat="1" ht="13" x14ac:dyDescent="0.35">
      <c r="A1549" s="10">
        <v>45385809</v>
      </c>
      <c r="B1549" s="10">
        <v>809</v>
      </c>
      <c r="C1549" s="11" t="s">
        <v>5779</v>
      </c>
      <c r="D1549" s="11"/>
      <c r="E1549" s="11"/>
      <c r="F1549" s="11" t="s">
        <v>46</v>
      </c>
      <c r="G1549" s="10" t="s">
        <v>47</v>
      </c>
      <c r="H1549" s="41" t="s">
        <v>48</v>
      </c>
      <c r="I1549" s="41">
        <v>0</v>
      </c>
      <c r="J1549" s="10" t="s">
        <v>65</v>
      </c>
      <c r="K1549" s="10" t="s">
        <v>66</v>
      </c>
      <c r="L1549" s="10" t="s">
        <v>67</v>
      </c>
      <c r="M1549" s="13">
        <v>43027</v>
      </c>
      <c r="N1549" s="10" t="s">
        <v>53</v>
      </c>
      <c r="O1549" s="134"/>
      <c r="P1549" s="15" t="s">
        <v>2577</v>
      </c>
      <c r="Q1549" s="11"/>
      <c r="R1549" s="10"/>
      <c r="S1549" s="10" t="s">
        <v>536</v>
      </c>
      <c r="T1549" s="11" t="s">
        <v>536</v>
      </c>
      <c r="U1549" s="10" t="s">
        <v>2580</v>
      </c>
      <c r="V1549" s="10">
        <v>2710193200</v>
      </c>
      <c r="W1549" s="10" t="s">
        <v>83</v>
      </c>
      <c r="X1549" s="10" t="s">
        <v>5780</v>
      </c>
      <c r="Y1549" s="10" t="s">
        <v>360</v>
      </c>
      <c r="Z1549" s="10" t="s">
        <v>565</v>
      </c>
      <c r="AA1549" s="10" t="s">
        <v>5781</v>
      </c>
      <c r="AB1549" s="14" t="s">
        <v>1581</v>
      </c>
    </row>
    <row r="1550" spans="1:28" s="14" customFormat="1" ht="13" x14ac:dyDescent="0.35">
      <c r="A1550" s="10">
        <v>44315905</v>
      </c>
      <c r="B1550" s="10">
        <v>905</v>
      </c>
      <c r="C1550" s="11" t="s">
        <v>5782</v>
      </c>
      <c r="D1550" s="11"/>
      <c r="E1550" s="11"/>
      <c r="F1550" s="11" t="s">
        <v>46</v>
      </c>
      <c r="G1550" s="10" t="s">
        <v>735</v>
      </c>
      <c r="H1550" s="41" t="s">
        <v>63</v>
      </c>
      <c r="I1550" s="41">
        <v>0</v>
      </c>
      <c r="J1550" s="10" t="s">
        <v>65</v>
      </c>
      <c r="K1550" s="10" t="s">
        <v>66</v>
      </c>
      <c r="L1550" s="10" t="s">
        <v>52</v>
      </c>
      <c r="M1550" s="13">
        <v>39657</v>
      </c>
      <c r="N1550" s="10" t="s">
        <v>53</v>
      </c>
      <c r="O1550" s="134"/>
      <c r="P1550" s="15" t="s">
        <v>2577</v>
      </c>
      <c r="Q1550" s="11"/>
      <c r="R1550" s="10"/>
      <c r="S1550" s="10">
        <v>44414905</v>
      </c>
      <c r="T1550" s="10" t="s">
        <v>1699</v>
      </c>
      <c r="U1550" s="10" t="s">
        <v>2594</v>
      </c>
      <c r="V1550" s="10">
        <v>2710193200</v>
      </c>
      <c r="W1550" s="10" t="s">
        <v>604</v>
      </c>
      <c r="X1550" s="10" t="s">
        <v>4747</v>
      </c>
      <c r="Y1550" s="10" t="s">
        <v>2703</v>
      </c>
      <c r="Z1550" s="10" t="s">
        <v>73</v>
      </c>
      <c r="AA1550" s="10" t="s">
        <v>5783</v>
      </c>
      <c r="AB1550" s="14" t="s">
        <v>1581</v>
      </c>
    </row>
    <row r="1551" spans="1:28" s="14" customFormat="1" ht="13" x14ac:dyDescent="0.35">
      <c r="A1551" s="10">
        <v>44315907</v>
      </c>
      <c r="B1551" s="10">
        <v>907</v>
      </c>
      <c r="C1551" s="11" t="s">
        <v>5784</v>
      </c>
      <c r="D1551" s="11"/>
      <c r="E1551" s="11"/>
      <c r="F1551" s="11" t="s">
        <v>46</v>
      </c>
      <c r="G1551" s="10" t="s">
        <v>2583</v>
      </c>
      <c r="H1551" s="41" t="s">
        <v>364</v>
      </c>
      <c r="I1551" s="41">
        <v>0</v>
      </c>
      <c r="J1551" s="10" t="s">
        <v>65</v>
      </c>
      <c r="K1551" s="10" t="s">
        <v>66</v>
      </c>
      <c r="L1551" s="10" t="s">
        <v>52</v>
      </c>
      <c r="M1551" s="13">
        <v>39706</v>
      </c>
      <c r="N1551" s="10" t="s">
        <v>53</v>
      </c>
      <c r="O1551" s="134"/>
      <c r="P1551" s="15" t="s">
        <v>2577</v>
      </c>
      <c r="Q1551" s="11"/>
      <c r="R1551" s="10"/>
      <c r="S1551" s="10">
        <v>44414907</v>
      </c>
      <c r="T1551" s="10" t="s">
        <v>1702</v>
      </c>
      <c r="U1551" s="10" t="s">
        <v>2594</v>
      </c>
      <c r="V1551" s="10">
        <v>2710193200</v>
      </c>
      <c r="W1551" s="10" t="s">
        <v>604</v>
      </c>
      <c r="X1551" s="10" t="s">
        <v>4747</v>
      </c>
      <c r="Y1551" s="10" t="s">
        <v>2353</v>
      </c>
      <c r="Z1551" s="10" t="s">
        <v>73</v>
      </c>
      <c r="AA1551" s="10" t="s">
        <v>5785</v>
      </c>
      <c r="AB1551" s="14" t="s">
        <v>1581</v>
      </c>
    </row>
    <row r="1552" spans="1:28" s="14" customFormat="1" ht="13" x14ac:dyDescent="0.35">
      <c r="A1552" s="10">
        <v>44315855</v>
      </c>
      <c r="B1552" s="10">
        <v>855</v>
      </c>
      <c r="C1552" s="11" t="s">
        <v>5786</v>
      </c>
      <c r="D1552" s="11"/>
      <c r="E1552" s="11"/>
      <c r="F1552" s="11" t="s">
        <v>46</v>
      </c>
      <c r="G1552" s="10" t="s">
        <v>163</v>
      </c>
      <c r="H1552" s="41" t="s">
        <v>164</v>
      </c>
      <c r="I1552" s="41">
        <v>0</v>
      </c>
      <c r="J1552" s="10" t="s">
        <v>65</v>
      </c>
      <c r="K1552" s="10" t="s">
        <v>66</v>
      </c>
      <c r="L1552" s="10" t="s">
        <v>52</v>
      </c>
      <c r="M1552" s="13">
        <v>39657</v>
      </c>
      <c r="N1552" s="10" t="s">
        <v>53</v>
      </c>
      <c r="O1552" s="134"/>
      <c r="P1552" s="15" t="s">
        <v>2577</v>
      </c>
      <c r="Q1552" s="11"/>
      <c r="R1552" s="10"/>
      <c r="S1552" s="10">
        <v>44414855</v>
      </c>
      <c r="T1552" s="10" t="s">
        <v>1706</v>
      </c>
      <c r="U1552" s="10" t="s">
        <v>2594</v>
      </c>
      <c r="V1552" s="10">
        <v>2710193200</v>
      </c>
      <c r="W1552" s="10" t="s">
        <v>604</v>
      </c>
      <c r="X1552" s="10" t="s">
        <v>4747</v>
      </c>
      <c r="Y1552" s="10" t="s">
        <v>1414</v>
      </c>
      <c r="Z1552" s="10" t="s">
        <v>88</v>
      </c>
      <c r="AA1552" s="10" t="s">
        <v>5787</v>
      </c>
      <c r="AB1552" s="14" t="s">
        <v>1581</v>
      </c>
    </row>
    <row r="1553" spans="1:28" s="14" customFormat="1" ht="13" x14ac:dyDescent="0.35">
      <c r="A1553" s="10">
        <v>44315809</v>
      </c>
      <c r="B1553" s="10">
        <v>809</v>
      </c>
      <c r="C1553" s="11" t="s">
        <v>4750</v>
      </c>
      <c r="D1553" s="11"/>
      <c r="E1553" s="11"/>
      <c r="F1553" s="11" t="s">
        <v>46</v>
      </c>
      <c r="G1553" s="10" t="s">
        <v>47</v>
      </c>
      <c r="H1553" s="41" t="s">
        <v>48</v>
      </c>
      <c r="I1553" s="41">
        <v>0</v>
      </c>
      <c r="J1553" s="10" t="s">
        <v>65</v>
      </c>
      <c r="K1553" s="10" t="s">
        <v>66</v>
      </c>
      <c r="L1553" s="10" t="s">
        <v>52</v>
      </c>
      <c r="M1553" s="13">
        <v>40834</v>
      </c>
      <c r="N1553" s="10" t="s">
        <v>53</v>
      </c>
      <c r="O1553" s="134"/>
      <c r="P1553" s="15" t="s">
        <v>2577</v>
      </c>
      <c r="Q1553" s="11"/>
      <c r="R1553" s="10"/>
      <c r="S1553" s="10">
        <v>44414809</v>
      </c>
      <c r="T1553" s="10" t="s">
        <v>1710</v>
      </c>
      <c r="U1553" s="10" t="s">
        <v>2594</v>
      </c>
      <c r="V1553" s="10">
        <v>2710193200</v>
      </c>
      <c r="W1553" s="10" t="s">
        <v>604</v>
      </c>
      <c r="X1553" s="10" t="s">
        <v>4747</v>
      </c>
      <c r="Y1553" s="10" t="s">
        <v>360</v>
      </c>
      <c r="Z1553" s="10" t="s">
        <v>88</v>
      </c>
      <c r="AA1553" s="10" t="s">
        <v>5788</v>
      </c>
      <c r="AB1553" s="14" t="s">
        <v>1581</v>
      </c>
    </row>
    <row r="1554" spans="1:28" s="14" customFormat="1" ht="13" x14ac:dyDescent="0.35">
      <c r="A1554" s="10">
        <v>44314849</v>
      </c>
      <c r="B1554" s="10">
        <v>849</v>
      </c>
      <c r="C1554" s="11" t="s">
        <v>5789</v>
      </c>
      <c r="D1554" s="11"/>
      <c r="E1554" s="11"/>
      <c r="F1554" s="11" t="s">
        <v>46</v>
      </c>
      <c r="G1554" s="10" t="s">
        <v>47</v>
      </c>
      <c r="H1554" s="41" t="s">
        <v>48</v>
      </c>
      <c r="I1554" s="41">
        <v>0</v>
      </c>
      <c r="J1554" s="10" t="s">
        <v>65</v>
      </c>
      <c r="K1554" s="10" t="s">
        <v>51</v>
      </c>
      <c r="L1554" s="10" t="s">
        <v>52</v>
      </c>
      <c r="M1554" s="13">
        <v>41435</v>
      </c>
      <c r="N1554" s="10" t="s">
        <v>53</v>
      </c>
      <c r="O1554" s="134"/>
      <c r="P1554" s="15" t="s">
        <v>2577</v>
      </c>
      <c r="Q1554" s="11"/>
      <c r="R1554" s="10"/>
      <c r="S1554" s="10" t="s">
        <v>536</v>
      </c>
      <c r="T1554" s="10" t="s">
        <v>536</v>
      </c>
      <c r="U1554" s="10" t="s">
        <v>2580</v>
      </c>
      <c r="V1554" s="10">
        <v>2710193200</v>
      </c>
      <c r="W1554" s="10" t="s">
        <v>2582</v>
      </c>
      <c r="X1554" s="10" t="s">
        <v>5790</v>
      </c>
      <c r="Y1554" s="10" t="s">
        <v>360</v>
      </c>
      <c r="Z1554" s="10" t="s">
        <v>2664</v>
      </c>
      <c r="AA1554" s="10" t="s">
        <v>5791</v>
      </c>
      <c r="AB1554" s="14" t="s">
        <v>1581</v>
      </c>
    </row>
    <row r="1555" spans="1:28" s="14" customFormat="1" ht="13" x14ac:dyDescent="0.35">
      <c r="A1555" s="10">
        <v>44243848</v>
      </c>
      <c r="B1555" s="10">
        <v>848</v>
      </c>
      <c r="C1555" s="11" t="s">
        <v>5792</v>
      </c>
      <c r="D1555" s="11"/>
      <c r="E1555" s="11"/>
      <c r="F1555" s="11" t="s">
        <v>46</v>
      </c>
      <c r="G1555" s="10" t="s">
        <v>163</v>
      </c>
      <c r="H1555" s="41" t="s">
        <v>164</v>
      </c>
      <c r="I1555" s="41">
        <v>0</v>
      </c>
      <c r="J1555" s="10" t="s">
        <v>65</v>
      </c>
      <c r="K1555" s="10" t="s">
        <v>66</v>
      </c>
      <c r="L1555" s="10" t="s">
        <v>67</v>
      </c>
      <c r="M1555" s="13">
        <v>43709</v>
      </c>
      <c r="N1555" s="10" t="s">
        <v>53</v>
      </c>
      <c r="O1555" s="134"/>
      <c r="P1555" s="15" t="s">
        <v>2577</v>
      </c>
      <c r="Q1555" s="11"/>
      <c r="R1555" s="10"/>
      <c r="S1555" s="10" t="s">
        <v>536</v>
      </c>
      <c r="T1555" s="10" t="s">
        <v>536</v>
      </c>
      <c r="U1555" s="10" t="s">
        <v>2580</v>
      </c>
      <c r="V1555" s="10">
        <v>2710193200</v>
      </c>
      <c r="W1555" s="10" t="s">
        <v>604</v>
      </c>
      <c r="X1555" s="10" t="s">
        <v>1644</v>
      </c>
      <c r="Y1555" s="10" t="s">
        <v>5793</v>
      </c>
      <c r="Z1555" s="10" t="s">
        <v>565</v>
      </c>
      <c r="AA1555" s="10" t="s">
        <v>5794</v>
      </c>
      <c r="AB1555" s="14" t="s">
        <v>1581</v>
      </c>
    </row>
    <row r="1556" spans="1:28" s="14" customFormat="1" ht="13" x14ac:dyDescent="0.35">
      <c r="A1556" s="10">
        <v>44243801</v>
      </c>
      <c r="B1556" s="10">
        <v>801</v>
      </c>
      <c r="C1556" s="11" t="s">
        <v>5795</v>
      </c>
      <c r="D1556" s="10">
        <v>44414801</v>
      </c>
      <c r="E1556" s="11" t="s">
        <v>171</v>
      </c>
      <c r="F1556" s="11" t="s">
        <v>46</v>
      </c>
      <c r="G1556" s="10" t="s">
        <v>79</v>
      </c>
      <c r="H1556" s="41" t="s">
        <v>79</v>
      </c>
      <c r="I1556" s="41" t="s">
        <v>119</v>
      </c>
      <c r="J1556" s="10" t="s">
        <v>65</v>
      </c>
      <c r="K1556" s="10" t="s">
        <v>66</v>
      </c>
      <c r="L1556" s="10" t="s">
        <v>67</v>
      </c>
      <c r="M1556" s="13">
        <v>43952</v>
      </c>
      <c r="N1556" s="10" t="s">
        <v>53</v>
      </c>
      <c r="O1556" s="134"/>
      <c r="P1556" s="15" t="s">
        <v>2577</v>
      </c>
      <c r="Q1556" s="10"/>
      <c r="R1556" s="10" t="s">
        <v>54</v>
      </c>
      <c r="S1556" s="10" t="s">
        <v>536</v>
      </c>
      <c r="T1556" s="11"/>
      <c r="U1556" s="10" t="s">
        <v>55</v>
      </c>
      <c r="V1556" s="10">
        <v>2710193200</v>
      </c>
      <c r="W1556" s="10" t="s">
        <v>2613</v>
      </c>
      <c r="X1556" s="10" t="s">
        <v>1644</v>
      </c>
      <c r="Y1556" s="10" t="s">
        <v>360</v>
      </c>
      <c r="Z1556" s="10" t="s">
        <v>88</v>
      </c>
      <c r="AA1556" s="10" t="s">
        <v>5796</v>
      </c>
      <c r="AB1556" s="14" t="s">
        <v>1581</v>
      </c>
    </row>
    <row r="1557" spans="1:28" s="14" customFormat="1" ht="13" x14ac:dyDescent="0.35">
      <c r="A1557" s="10">
        <v>44225855</v>
      </c>
      <c r="B1557" s="10">
        <v>855</v>
      </c>
      <c r="C1557" s="11" t="s">
        <v>5797</v>
      </c>
      <c r="D1557" s="11"/>
      <c r="E1557" s="11"/>
      <c r="F1557" s="11" t="s">
        <v>46</v>
      </c>
      <c r="G1557" s="10" t="s">
        <v>163</v>
      </c>
      <c r="H1557" s="41" t="s">
        <v>164</v>
      </c>
      <c r="I1557" s="41">
        <v>0</v>
      </c>
      <c r="J1557" s="10" t="s">
        <v>65</v>
      </c>
      <c r="K1557" s="10" t="s">
        <v>51</v>
      </c>
      <c r="L1557" s="10" t="s">
        <v>52</v>
      </c>
      <c r="M1557" s="13">
        <v>41389</v>
      </c>
      <c r="N1557" s="10" t="s">
        <v>92</v>
      </c>
      <c r="O1557" s="134"/>
      <c r="P1557" s="15" t="s">
        <v>2577</v>
      </c>
      <c r="Q1557" s="11"/>
      <c r="R1557" s="10"/>
      <c r="S1557" s="10">
        <v>44227860</v>
      </c>
      <c r="T1557" s="10" t="s">
        <v>1646</v>
      </c>
      <c r="U1557" s="10" t="s">
        <v>2594</v>
      </c>
      <c r="V1557" s="10">
        <v>2710193200</v>
      </c>
      <c r="W1557" s="10" t="s">
        <v>2582</v>
      </c>
      <c r="X1557" s="10" t="s">
        <v>5798</v>
      </c>
      <c r="Y1557" s="10" t="s">
        <v>5799</v>
      </c>
      <c r="Z1557" s="10" t="s">
        <v>88</v>
      </c>
      <c r="AA1557" s="10" t="s">
        <v>5800</v>
      </c>
      <c r="AB1557" s="14" t="s">
        <v>1581</v>
      </c>
    </row>
    <row r="1558" spans="1:28" s="14" customFormat="1" ht="13" x14ac:dyDescent="0.35">
      <c r="A1558" s="10">
        <v>44225849</v>
      </c>
      <c r="B1558" s="10">
        <v>849</v>
      </c>
      <c r="C1558" s="11" t="s">
        <v>5801</v>
      </c>
      <c r="D1558" s="11"/>
      <c r="E1558" s="11"/>
      <c r="F1558" s="11" t="s">
        <v>46</v>
      </c>
      <c r="G1558" s="10" t="s">
        <v>47</v>
      </c>
      <c r="H1558" s="41" t="s">
        <v>48</v>
      </c>
      <c r="I1558" s="41">
        <v>0</v>
      </c>
      <c r="J1558" s="10" t="s">
        <v>65</v>
      </c>
      <c r="K1558" s="10" t="s">
        <v>51</v>
      </c>
      <c r="L1558" s="10" t="s">
        <v>52</v>
      </c>
      <c r="M1558" s="13">
        <v>41242</v>
      </c>
      <c r="N1558" s="10" t="s">
        <v>92</v>
      </c>
      <c r="O1558" s="134"/>
      <c r="P1558" s="15" t="s">
        <v>2577</v>
      </c>
      <c r="Q1558" s="11"/>
      <c r="R1558" s="10"/>
      <c r="S1558" s="10" t="s">
        <v>536</v>
      </c>
      <c r="T1558" s="10" t="s">
        <v>536</v>
      </c>
      <c r="U1558" s="10" t="s">
        <v>2580</v>
      </c>
      <c r="V1558" s="10">
        <v>2710193200</v>
      </c>
      <c r="W1558" s="10" t="s">
        <v>2582</v>
      </c>
      <c r="X1558" s="10" t="s">
        <v>5798</v>
      </c>
      <c r="Y1558" s="10" t="s">
        <v>360</v>
      </c>
      <c r="Z1558" s="10" t="s">
        <v>88</v>
      </c>
      <c r="AA1558" s="10" t="s">
        <v>5802</v>
      </c>
      <c r="AB1558" s="14" t="s">
        <v>1581</v>
      </c>
    </row>
    <row r="1559" spans="1:28" s="14" customFormat="1" ht="13" x14ac:dyDescent="0.35">
      <c r="A1559" s="10">
        <v>44967967</v>
      </c>
      <c r="B1559" s="10">
        <v>967</v>
      </c>
      <c r="C1559" s="11" t="s">
        <v>5803</v>
      </c>
      <c r="D1559" s="11"/>
      <c r="E1559" s="11"/>
      <c r="F1559" s="11" t="s">
        <v>46</v>
      </c>
      <c r="G1559" s="10" t="s">
        <v>151</v>
      </c>
      <c r="H1559" s="41" t="s">
        <v>86</v>
      </c>
      <c r="I1559" s="41">
        <v>0</v>
      </c>
      <c r="J1559" s="10" t="s">
        <v>65</v>
      </c>
      <c r="K1559" s="10" t="s">
        <v>66</v>
      </c>
      <c r="L1559" s="10" t="s">
        <v>67</v>
      </c>
      <c r="M1559" s="13">
        <v>43075</v>
      </c>
      <c r="N1559" s="10" t="s">
        <v>92</v>
      </c>
      <c r="O1559" s="134"/>
      <c r="P1559" s="15" t="s">
        <v>2577</v>
      </c>
      <c r="Q1559" s="11"/>
      <c r="R1559" s="10"/>
      <c r="S1559" s="10" t="s">
        <v>536</v>
      </c>
      <c r="T1559" s="10" t="s">
        <v>536</v>
      </c>
      <c r="U1559" s="10" t="s">
        <v>2580</v>
      </c>
      <c r="V1559" s="10">
        <v>2710193200</v>
      </c>
      <c r="W1559" s="10" t="s">
        <v>604</v>
      </c>
      <c r="X1559" s="10" t="s">
        <v>5804</v>
      </c>
      <c r="Y1559" s="10" t="s">
        <v>87</v>
      </c>
      <c r="Z1559" s="10" t="s">
        <v>88</v>
      </c>
      <c r="AA1559" s="10" t="s">
        <v>5805</v>
      </c>
      <c r="AB1559" s="14" t="s">
        <v>1581</v>
      </c>
    </row>
    <row r="1560" spans="1:28" s="14" customFormat="1" ht="13" x14ac:dyDescent="0.35">
      <c r="A1560" s="10">
        <v>47029855</v>
      </c>
      <c r="B1560" s="10">
        <v>855</v>
      </c>
      <c r="C1560" s="11" t="s">
        <v>4756</v>
      </c>
      <c r="D1560" s="11"/>
      <c r="E1560" s="11"/>
      <c r="F1560" s="11" t="s">
        <v>46</v>
      </c>
      <c r="G1560" s="10" t="s">
        <v>163</v>
      </c>
      <c r="H1560" s="41" t="s">
        <v>164</v>
      </c>
      <c r="I1560" s="41">
        <v>0</v>
      </c>
      <c r="J1560" s="10" t="s">
        <v>65</v>
      </c>
      <c r="K1560" s="10" t="s">
        <v>66</v>
      </c>
      <c r="L1560" s="10" t="s">
        <v>52</v>
      </c>
      <c r="M1560" s="13">
        <v>41281</v>
      </c>
      <c r="N1560" s="10" t="s">
        <v>92</v>
      </c>
      <c r="O1560" s="134"/>
      <c r="P1560" s="15" t="s">
        <v>2577</v>
      </c>
      <c r="Q1560" s="11"/>
      <c r="R1560" s="10"/>
      <c r="S1560" s="10">
        <v>47026855</v>
      </c>
      <c r="T1560" s="10" t="s">
        <v>5806</v>
      </c>
      <c r="U1560" s="10" t="s">
        <v>2594</v>
      </c>
      <c r="V1560" s="10">
        <v>3403190000</v>
      </c>
      <c r="W1560" s="10" t="s">
        <v>604</v>
      </c>
      <c r="X1560" s="10" t="s">
        <v>4757</v>
      </c>
      <c r="Y1560" s="10" t="s">
        <v>351</v>
      </c>
      <c r="Z1560" s="10" t="s">
        <v>88</v>
      </c>
      <c r="AA1560" s="10" t="s">
        <v>5807</v>
      </c>
      <c r="AB1560" s="14" t="s">
        <v>1581</v>
      </c>
    </row>
    <row r="1561" spans="1:28" s="14" customFormat="1" ht="13" x14ac:dyDescent="0.35">
      <c r="A1561" s="10">
        <v>47029801</v>
      </c>
      <c r="B1561" s="10">
        <v>801</v>
      </c>
      <c r="C1561" s="11" t="s">
        <v>5808</v>
      </c>
      <c r="D1561" s="11"/>
      <c r="E1561" s="11"/>
      <c r="F1561" s="11" t="s">
        <v>46</v>
      </c>
      <c r="G1561" s="10" t="s">
        <v>79</v>
      </c>
      <c r="H1561" s="41" t="s">
        <v>79</v>
      </c>
      <c r="I1561" s="41">
        <v>0</v>
      </c>
      <c r="J1561" s="10" t="s">
        <v>65</v>
      </c>
      <c r="K1561" s="10" t="s">
        <v>66</v>
      </c>
      <c r="L1561" s="10" t="s">
        <v>52</v>
      </c>
      <c r="M1561" s="13">
        <v>41141</v>
      </c>
      <c r="N1561" s="10" t="s">
        <v>92</v>
      </c>
      <c r="O1561" s="134"/>
      <c r="P1561" s="15" t="s">
        <v>2577</v>
      </c>
      <c r="Q1561" s="11"/>
      <c r="R1561" s="10"/>
      <c r="S1561" s="10">
        <v>47026801</v>
      </c>
      <c r="T1561" s="10" t="s">
        <v>5809</v>
      </c>
      <c r="U1561" s="10" t="s">
        <v>2594</v>
      </c>
      <c r="V1561" s="10">
        <v>2710193200</v>
      </c>
      <c r="W1561" s="10" t="s">
        <v>44</v>
      </c>
      <c r="X1561" s="10" t="s">
        <v>5810</v>
      </c>
      <c r="Y1561" s="10" t="s">
        <v>391</v>
      </c>
      <c r="Z1561" s="10" t="s">
        <v>392</v>
      </c>
      <c r="AA1561" s="10" t="s">
        <v>5811</v>
      </c>
      <c r="AB1561" s="14" t="s">
        <v>1581</v>
      </c>
    </row>
    <row r="1562" spans="1:28" s="14" customFormat="1" ht="13" x14ac:dyDescent="0.35">
      <c r="A1562" s="10">
        <v>47029809</v>
      </c>
      <c r="B1562" s="10">
        <v>809</v>
      </c>
      <c r="C1562" s="11" t="s">
        <v>4760</v>
      </c>
      <c r="D1562" s="10">
        <v>47029801</v>
      </c>
      <c r="E1562" s="11" t="s">
        <v>5812</v>
      </c>
      <c r="F1562" s="11" t="s">
        <v>46</v>
      </c>
      <c r="G1562" s="59" t="s">
        <v>47</v>
      </c>
      <c r="H1562" s="41" t="s">
        <v>48</v>
      </c>
      <c r="I1562" s="41" t="s">
        <v>1599</v>
      </c>
      <c r="J1562" s="10" t="s">
        <v>65</v>
      </c>
      <c r="K1562" s="59" t="s">
        <v>66</v>
      </c>
      <c r="L1562" s="59" t="s">
        <v>67</v>
      </c>
      <c r="M1562" s="95">
        <v>43500</v>
      </c>
      <c r="N1562" s="59" t="s">
        <v>92</v>
      </c>
      <c r="O1562" s="135"/>
      <c r="P1562" s="15" t="s">
        <v>2577</v>
      </c>
      <c r="Q1562" s="10" t="s">
        <v>5813</v>
      </c>
      <c r="R1562" s="10" t="s">
        <v>54</v>
      </c>
      <c r="S1562" s="10" t="s">
        <v>44</v>
      </c>
      <c r="T1562" s="11" t="s">
        <v>44</v>
      </c>
      <c r="U1562" s="10" t="s">
        <v>55</v>
      </c>
      <c r="V1562" s="10">
        <v>2710193200</v>
      </c>
      <c r="W1562" s="10" t="s">
        <v>83</v>
      </c>
      <c r="X1562" s="10" t="s">
        <v>4757</v>
      </c>
      <c r="Y1562" s="10" t="s">
        <v>360</v>
      </c>
      <c r="Z1562" s="10" t="s">
        <v>88</v>
      </c>
      <c r="AA1562" s="10" t="s">
        <v>5814</v>
      </c>
      <c r="AB1562" s="14" t="s">
        <v>1581</v>
      </c>
    </row>
    <row r="1563" spans="1:28" s="14" customFormat="1" ht="13" x14ac:dyDescent="0.35">
      <c r="A1563" s="10">
        <v>47026855</v>
      </c>
      <c r="B1563" s="10">
        <v>855</v>
      </c>
      <c r="C1563" s="11" t="s">
        <v>5806</v>
      </c>
      <c r="D1563" s="11"/>
      <c r="E1563" s="11"/>
      <c r="F1563" s="11" t="s">
        <v>46</v>
      </c>
      <c r="G1563" s="10" t="s">
        <v>163</v>
      </c>
      <c r="H1563" s="41" t="s">
        <v>164</v>
      </c>
      <c r="I1563" s="41">
        <v>0</v>
      </c>
      <c r="J1563" s="10" t="s">
        <v>65</v>
      </c>
      <c r="K1563" s="10" t="s">
        <v>66</v>
      </c>
      <c r="L1563" s="10" t="s">
        <v>52</v>
      </c>
      <c r="M1563" s="13">
        <v>41631</v>
      </c>
      <c r="N1563" s="10" t="s">
        <v>92</v>
      </c>
      <c r="O1563" s="134"/>
      <c r="P1563" s="15" t="s">
        <v>2577</v>
      </c>
      <c r="Q1563" s="11"/>
      <c r="R1563" s="10"/>
      <c r="S1563" s="10">
        <v>44423855</v>
      </c>
      <c r="T1563" s="10" t="s">
        <v>1678</v>
      </c>
      <c r="U1563" s="10" t="s">
        <v>2594</v>
      </c>
      <c r="V1563" s="10">
        <v>2710193200</v>
      </c>
      <c r="W1563" s="10" t="s">
        <v>604</v>
      </c>
      <c r="X1563" s="10" t="s">
        <v>4757</v>
      </c>
      <c r="Y1563" s="10" t="s">
        <v>351</v>
      </c>
      <c r="Z1563" s="10" t="s">
        <v>88</v>
      </c>
      <c r="AA1563" s="10" t="s">
        <v>5807</v>
      </c>
      <c r="AB1563" s="14" t="s">
        <v>1581</v>
      </c>
    </row>
    <row r="1564" spans="1:28" s="14" customFormat="1" ht="13" x14ac:dyDescent="0.35">
      <c r="A1564" s="10">
        <v>47026801</v>
      </c>
      <c r="B1564" s="10">
        <v>801</v>
      </c>
      <c r="C1564" s="11" t="s">
        <v>5809</v>
      </c>
      <c r="D1564" s="11"/>
      <c r="E1564" s="11"/>
      <c r="F1564" s="11" t="s">
        <v>46</v>
      </c>
      <c r="G1564" s="10" t="s">
        <v>79</v>
      </c>
      <c r="H1564" s="41" t="s">
        <v>79</v>
      </c>
      <c r="I1564" s="41">
        <v>0</v>
      </c>
      <c r="J1564" s="10" t="s">
        <v>65</v>
      </c>
      <c r="K1564" s="10" t="s">
        <v>66</v>
      </c>
      <c r="L1564" s="10" t="s">
        <v>52</v>
      </c>
      <c r="M1564" s="13">
        <v>41631</v>
      </c>
      <c r="N1564" s="10" t="s">
        <v>92</v>
      </c>
      <c r="O1564" s="134"/>
      <c r="P1564" s="15" t="s">
        <v>2577</v>
      </c>
      <c r="Q1564" s="11"/>
      <c r="R1564" s="10"/>
      <c r="S1564" s="10">
        <v>44423801</v>
      </c>
      <c r="T1564" s="10" t="s">
        <v>198</v>
      </c>
      <c r="U1564" s="10" t="s">
        <v>2594</v>
      </c>
      <c r="V1564" s="10">
        <v>2710193200</v>
      </c>
      <c r="W1564" s="10" t="s">
        <v>44</v>
      </c>
      <c r="X1564" s="10" t="s">
        <v>4757</v>
      </c>
      <c r="Y1564" s="10" t="s">
        <v>391</v>
      </c>
      <c r="Z1564" s="10" t="s">
        <v>392</v>
      </c>
      <c r="AA1564" s="10" t="s">
        <v>5815</v>
      </c>
      <c r="AB1564" s="14" t="s">
        <v>1581</v>
      </c>
    </row>
    <row r="1565" spans="1:28" s="14" customFormat="1" ht="13" x14ac:dyDescent="0.35">
      <c r="A1565" s="10">
        <v>47026967</v>
      </c>
      <c r="B1565" s="10">
        <v>967</v>
      </c>
      <c r="C1565" s="11" t="s">
        <v>4763</v>
      </c>
      <c r="D1565" s="11"/>
      <c r="E1565" s="11"/>
      <c r="F1565" s="11" t="s">
        <v>46</v>
      </c>
      <c r="G1565" s="10" t="s">
        <v>151</v>
      </c>
      <c r="H1565" s="41" t="s">
        <v>86</v>
      </c>
      <c r="I1565" s="41">
        <v>0</v>
      </c>
      <c r="J1565" s="10" t="s">
        <v>65</v>
      </c>
      <c r="K1565" s="10" t="s">
        <v>66</v>
      </c>
      <c r="L1565" s="10" t="s">
        <v>52</v>
      </c>
      <c r="M1565" s="13" t="s">
        <v>5816</v>
      </c>
      <c r="N1565" s="10" t="s">
        <v>92</v>
      </c>
      <c r="O1565" s="134"/>
      <c r="P1565" s="15" t="s">
        <v>2577</v>
      </c>
      <c r="Q1565" s="11"/>
      <c r="R1565" s="10"/>
      <c r="S1565" s="10">
        <v>44423967</v>
      </c>
      <c r="T1565" s="10" t="s">
        <v>1682</v>
      </c>
      <c r="U1565" s="10" t="s">
        <v>2594</v>
      </c>
      <c r="V1565" s="10">
        <v>2710193200</v>
      </c>
      <c r="W1565" s="10" t="s">
        <v>604</v>
      </c>
      <c r="X1565" s="10" t="s">
        <v>4757</v>
      </c>
      <c r="Y1565" s="10" t="s">
        <v>87</v>
      </c>
      <c r="Z1565" s="10" t="s">
        <v>88</v>
      </c>
      <c r="AA1565" s="10" t="s">
        <v>4764</v>
      </c>
      <c r="AB1565" s="14" t="s">
        <v>1581</v>
      </c>
    </row>
    <row r="1566" spans="1:28" s="14" customFormat="1" ht="13" x14ac:dyDescent="0.35">
      <c r="A1566" s="10">
        <v>47026809</v>
      </c>
      <c r="B1566" s="10">
        <v>809</v>
      </c>
      <c r="C1566" s="11" t="s">
        <v>5817</v>
      </c>
      <c r="D1566" s="11"/>
      <c r="E1566" s="11"/>
      <c r="F1566" s="11" t="s">
        <v>46</v>
      </c>
      <c r="G1566" s="10" t="s">
        <v>47</v>
      </c>
      <c r="H1566" s="41" t="s">
        <v>48</v>
      </c>
      <c r="I1566" s="41">
        <v>0</v>
      </c>
      <c r="J1566" s="10" t="s">
        <v>65</v>
      </c>
      <c r="K1566" s="10" t="s">
        <v>66</v>
      </c>
      <c r="L1566" s="10" t="s">
        <v>52</v>
      </c>
      <c r="M1566" s="13">
        <v>41635</v>
      </c>
      <c r="N1566" s="10" t="s">
        <v>92</v>
      </c>
      <c r="O1566" s="134"/>
      <c r="P1566" s="15" t="s">
        <v>2577</v>
      </c>
      <c r="Q1566" s="11"/>
      <c r="R1566" s="10"/>
      <c r="S1566" s="10">
        <v>44423809</v>
      </c>
      <c r="T1566" s="10" t="s">
        <v>1685</v>
      </c>
      <c r="U1566" s="10" t="s">
        <v>2594</v>
      </c>
      <c r="V1566" s="10">
        <v>2710193200</v>
      </c>
      <c r="W1566" s="10" t="s">
        <v>604</v>
      </c>
      <c r="X1566" s="10" t="s">
        <v>4757</v>
      </c>
      <c r="Y1566" s="10" t="s">
        <v>360</v>
      </c>
      <c r="Z1566" s="10" t="s">
        <v>88</v>
      </c>
      <c r="AA1566" s="10" t="s">
        <v>5814</v>
      </c>
      <c r="AB1566" s="14" t="s">
        <v>1581</v>
      </c>
    </row>
    <row r="1567" spans="1:28" s="14" customFormat="1" ht="13" x14ac:dyDescent="0.35">
      <c r="A1567" s="10">
        <v>44423905</v>
      </c>
      <c r="B1567" s="10">
        <v>905</v>
      </c>
      <c r="C1567" s="11" t="s">
        <v>5818</v>
      </c>
      <c r="D1567" s="11"/>
      <c r="E1567" s="11"/>
      <c r="F1567" s="11" t="s">
        <v>46</v>
      </c>
      <c r="G1567" s="10" t="s">
        <v>62</v>
      </c>
      <c r="H1567" s="41" t="s">
        <v>63</v>
      </c>
      <c r="I1567" s="41">
        <v>0</v>
      </c>
      <c r="J1567" s="10" t="s">
        <v>65</v>
      </c>
      <c r="K1567" s="10" t="s">
        <v>66</v>
      </c>
      <c r="L1567" s="10" t="s">
        <v>52</v>
      </c>
      <c r="M1567" s="13">
        <v>43054</v>
      </c>
      <c r="N1567" s="10" t="s">
        <v>92</v>
      </c>
      <c r="O1567" s="134"/>
      <c r="P1567" s="15" t="s">
        <v>2577</v>
      </c>
      <c r="Q1567" s="11"/>
      <c r="R1567" s="10"/>
      <c r="S1567" s="10" t="s">
        <v>536</v>
      </c>
      <c r="T1567" s="10" t="s">
        <v>536</v>
      </c>
      <c r="U1567" s="10" t="s">
        <v>2580</v>
      </c>
      <c r="V1567" s="10">
        <v>2710193200</v>
      </c>
      <c r="W1567" s="10" t="s">
        <v>604</v>
      </c>
      <c r="X1567" s="10" t="s">
        <v>5819</v>
      </c>
      <c r="Y1567" s="10" t="s">
        <v>1075</v>
      </c>
      <c r="Z1567" s="10" t="s">
        <v>73</v>
      </c>
      <c r="AA1567" s="10" t="s">
        <v>5820</v>
      </c>
      <c r="AB1567" s="14" t="s">
        <v>1581</v>
      </c>
    </row>
    <row r="1568" spans="1:28" s="14" customFormat="1" ht="13" x14ac:dyDescent="0.35">
      <c r="A1568" s="10">
        <v>44967849</v>
      </c>
      <c r="B1568" s="10">
        <v>849</v>
      </c>
      <c r="C1568" s="11" t="s">
        <v>5821</v>
      </c>
      <c r="D1568" s="11"/>
      <c r="E1568" s="11"/>
      <c r="F1568" s="11" t="s">
        <v>46</v>
      </c>
      <c r="G1568" s="10" t="s">
        <v>47</v>
      </c>
      <c r="H1568" s="41" t="s">
        <v>48</v>
      </c>
      <c r="I1568" s="41">
        <v>0</v>
      </c>
      <c r="J1568" s="10" t="s">
        <v>65</v>
      </c>
      <c r="K1568" s="10" t="s">
        <v>51</v>
      </c>
      <c r="L1568" s="10" t="s">
        <v>52</v>
      </c>
      <c r="M1568" s="13">
        <v>41264</v>
      </c>
      <c r="N1568" s="10" t="s">
        <v>92</v>
      </c>
      <c r="O1568" s="134"/>
      <c r="P1568" s="15" t="s">
        <v>2577</v>
      </c>
      <c r="Q1568" s="11"/>
      <c r="R1568" s="10"/>
      <c r="S1568" s="10" t="s">
        <v>536</v>
      </c>
      <c r="T1568" s="10" t="s">
        <v>536</v>
      </c>
      <c r="U1568" s="10" t="s">
        <v>2580</v>
      </c>
      <c r="V1568" s="10">
        <v>2710193200</v>
      </c>
      <c r="W1568" s="10" t="s">
        <v>2582</v>
      </c>
      <c r="X1568" s="10" t="s">
        <v>5822</v>
      </c>
      <c r="Y1568" s="10" t="s">
        <v>360</v>
      </c>
      <c r="Z1568" s="10" t="s">
        <v>5332</v>
      </c>
      <c r="AA1568" s="10" t="s">
        <v>5823</v>
      </c>
      <c r="AB1568" s="14" t="s">
        <v>1581</v>
      </c>
    </row>
    <row r="1569" spans="1:28" s="14" customFormat="1" ht="13" x14ac:dyDescent="0.35">
      <c r="A1569" s="10">
        <v>44415855</v>
      </c>
      <c r="B1569" s="10">
        <v>855</v>
      </c>
      <c r="C1569" s="11" t="s">
        <v>5824</v>
      </c>
      <c r="D1569" s="11"/>
      <c r="E1569" s="11"/>
      <c r="F1569" s="11" t="s">
        <v>46</v>
      </c>
      <c r="G1569" s="10" t="s">
        <v>163</v>
      </c>
      <c r="H1569" s="41" t="s">
        <v>164</v>
      </c>
      <c r="I1569" s="41">
        <v>0</v>
      </c>
      <c r="J1569" s="10" t="s">
        <v>65</v>
      </c>
      <c r="K1569" s="10" t="s">
        <v>66</v>
      </c>
      <c r="L1569" s="10" t="s">
        <v>52</v>
      </c>
      <c r="M1569" s="13">
        <v>39646</v>
      </c>
      <c r="N1569" s="10" t="s">
        <v>53</v>
      </c>
      <c r="O1569" s="134"/>
      <c r="P1569" s="15" t="s">
        <v>2577</v>
      </c>
      <c r="Q1569" s="11"/>
      <c r="R1569" s="10"/>
      <c r="S1569" s="10">
        <v>44414855</v>
      </c>
      <c r="T1569" s="10" t="s">
        <v>1706</v>
      </c>
      <c r="U1569" s="10" t="s">
        <v>2594</v>
      </c>
      <c r="V1569" s="10">
        <v>2710193200</v>
      </c>
      <c r="W1569" s="10" t="s">
        <v>604</v>
      </c>
      <c r="X1569" s="10" t="s">
        <v>4766</v>
      </c>
      <c r="Y1569" s="10" t="s">
        <v>3119</v>
      </c>
      <c r="Z1569" s="10" t="s">
        <v>88</v>
      </c>
      <c r="AA1569" s="10" t="s">
        <v>5825</v>
      </c>
      <c r="AB1569" s="14" t="s">
        <v>1581</v>
      </c>
    </row>
    <row r="1570" spans="1:28" s="14" customFormat="1" ht="13" x14ac:dyDescent="0.35">
      <c r="A1570" s="10">
        <v>44415809</v>
      </c>
      <c r="B1570" s="10">
        <v>809</v>
      </c>
      <c r="C1570" s="11" t="s">
        <v>4769</v>
      </c>
      <c r="D1570" s="11"/>
      <c r="E1570" s="11"/>
      <c r="F1570" s="11" t="s">
        <v>46</v>
      </c>
      <c r="G1570" s="10" t="s">
        <v>47</v>
      </c>
      <c r="H1570" s="41" t="s">
        <v>48</v>
      </c>
      <c r="I1570" s="41">
        <v>0</v>
      </c>
      <c r="J1570" s="10" t="s">
        <v>65</v>
      </c>
      <c r="K1570" s="10" t="s">
        <v>66</v>
      </c>
      <c r="L1570" s="10" t="s">
        <v>52</v>
      </c>
      <c r="M1570" s="13">
        <v>40856</v>
      </c>
      <c r="N1570" s="10" t="s">
        <v>53</v>
      </c>
      <c r="O1570" s="134"/>
      <c r="P1570" s="15" t="s">
        <v>2577</v>
      </c>
      <c r="Q1570" s="11"/>
      <c r="R1570" s="10"/>
      <c r="S1570" s="10">
        <v>44414809</v>
      </c>
      <c r="T1570" s="10" t="s">
        <v>1710</v>
      </c>
      <c r="U1570" s="10" t="s">
        <v>2594</v>
      </c>
      <c r="V1570" s="10">
        <v>2710193200</v>
      </c>
      <c r="W1570" s="10" t="s">
        <v>604</v>
      </c>
      <c r="X1570" s="10" t="s">
        <v>4766</v>
      </c>
      <c r="Y1570" s="10" t="s">
        <v>360</v>
      </c>
      <c r="Z1570" s="10" t="s">
        <v>88</v>
      </c>
      <c r="AA1570" s="10" t="s">
        <v>5826</v>
      </c>
      <c r="AB1570" s="14" t="s">
        <v>1581</v>
      </c>
    </row>
    <row r="1571" spans="1:28" s="14" customFormat="1" ht="13" x14ac:dyDescent="0.35">
      <c r="A1571" s="10">
        <v>44496967</v>
      </c>
      <c r="B1571" s="10">
        <v>967</v>
      </c>
      <c r="C1571" s="11" t="s">
        <v>5827</v>
      </c>
      <c r="D1571" s="11"/>
      <c r="E1571" s="11"/>
      <c r="F1571" s="11" t="s">
        <v>46</v>
      </c>
      <c r="G1571" s="10" t="s">
        <v>151</v>
      </c>
      <c r="H1571" s="41" t="s">
        <v>86</v>
      </c>
      <c r="I1571" s="41">
        <v>0</v>
      </c>
      <c r="J1571" s="10" t="s">
        <v>65</v>
      </c>
      <c r="K1571" s="10" t="s">
        <v>66</v>
      </c>
      <c r="L1571" s="10" t="s">
        <v>67</v>
      </c>
      <c r="M1571" s="13"/>
      <c r="N1571" s="10" t="s">
        <v>53</v>
      </c>
      <c r="O1571" s="134"/>
      <c r="P1571" s="15" t="s">
        <v>2577</v>
      </c>
      <c r="Q1571" s="11"/>
      <c r="R1571" s="10"/>
      <c r="S1571" s="10" t="s">
        <v>536</v>
      </c>
      <c r="T1571" s="10" t="s">
        <v>536</v>
      </c>
      <c r="U1571" s="10" t="s">
        <v>2580</v>
      </c>
      <c r="V1571" s="10">
        <v>2710193200</v>
      </c>
      <c r="W1571" s="10" t="s">
        <v>604</v>
      </c>
      <c r="X1571" s="10" t="s">
        <v>5828</v>
      </c>
      <c r="Y1571" s="10" t="s">
        <v>87</v>
      </c>
      <c r="Z1571" s="10" t="s">
        <v>565</v>
      </c>
      <c r="AA1571" s="10" t="s">
        <v>5829</v>
      </c>
      <c r="AB1571" s="14" t="s">
        <v>1581</v>
      </c>
    </row>
    <row r="1572" spans="1:28" s="14" customFormat="1" ht="13" x14ac:dyDescent="0.35">
      <c r="A1572" s="10">
        <v>44416855</v>
      </c>
      <c r="B1572" s="10">
        <v>855</v>
      </c>
      <c r="C1572" s="11" t="s">
        <v>5830</v>
      </c>
      <c r="D1572" s="11"/>
      <c r="E1572" s="11"/>
      <c r="F1572" s="11" t="s">
        <v>46</v>
      </c>
      <c r="G1572" s="10" t="s">
        <v>163</v>
      </c>
      <c r="H1572" s="41" t="s">
        <v>164</v>
      </c>
      <c r="I1572" s="41">
        <v>0</v>
      </c>
      <c r="J1572" s="10" t="s">
        <v>65</v>
      </c>
      <c r="K1572" s="10" t="s">
        <v>66</v>
      </c>
      <c r="L1572" s="10" t="s">
        <v>52</v>
      </c>
      <c r="M1572" s="13">
        <v>41135</v>
      </c>
      <c r="N1572" s="10" t="s">
        <v>53</v>
      </c>
      <c r="O1572" s="134"/>
      <c r="P1572" s="15" t="s">
        <v>2577</v>
      </c>
      <c r="Q1572" s="11"/>
      <c r="R1572" s="10"/>
      <c r="S1572" s="10">
        <v>44424855</v>
      </c>
      <c r="T1572" s="10" t="s">
        <v>1688</v>
      </c>
      <c r="U1572" s="10" t="s">
        <v>2594</v>
      </c>
      <c r="V1572" s="10">
        <v>2710193200</v>
      </c>
      <c r="W1572" s="10" t="s">
        <v>604</v>
      </c>
      <c r="X1572" s="10" t="s">
        <v>5831</v>
      </c>
      <c r="Y1572" s="10" t="s">
        <v>3119</v>
      </c>
      <c r="Z1572" s="10" t="s">
        <v>88</v>
      </c>
      <c r="AA1572" s="10" t="s">
        <v>5832</v>
      </c>
      <c r="AB1572" s="14" t="s">
        <v>1581</v>
      </c>
    </row>
    <row r="1573" spans="1:28" s="14" customFormat="1" ht="13" x14ac:dyDescent="0.35">
      <c r="A1573" s="10">
        <v>44416801</v>
      </c>
      <c r="B1573" s="10">
        <v>801</v>
      </c>
      <c r="C1573" s="11" t="s">
        <v>5833</v>
      </c>
      <c r="D1573" s="11"/>
      <c r="E1573" s="11"/>
      <c r="F1573" s="11" t="s">
        <v>46</v>
      </c>
      <c r="G1573" s="10" t="s">
        <v>79</v>
      </c>
      <c r="H1573" s="41" t="s">
        <v>79</v>
      </c>
      <c r="I1573" s="41">
        <v>0</v>
      </c>
      <c r="J1573" s="10" t="s">
        <v>65</v>
      </c>
      <c r="K1573" s="10" t="s">
        <v>66</v>
      </c>
      <c r="L1573" s="10" t="s">
        <v>67</v>
      </c>
      <c r="M1573" s="13" t="s">
        <v>604</v>
      </c>
      <c r="N1573" s="10" t="s">
        <v>53</v>
      </c>
      <c r="O1573" s="134"/>
      <c r="P1573" s="15" t="s">
        <v>2577</v>
      </c>
      <c r="Q1573" s="11"/>
      <c r="R1573" s="10"/>
      <c r="S1573" s="10">
        <v>44424801</v>
      </c>
      <c r="T1573" s="10" t="s">
        <v>190</v>
      </c>
      <c r="U1573" s="10" t="s">
        <v>2594</v>
      </c>
      <c r="V1573" s="10">
        <v>2710193200</v>
      </c>
      <c r="W1573" s="10" t="s">
        <v>44</v>
      </c>
      <c r="X1573" s="10" t="s">
        <v>5831</v>
      </c>
      <c r="Y1573" s="10" t="s">
        <v>391</v>
      </c>
      <c r="Z1573" s="10" t="s">
        <v>392</v>
      </c>
      <c r="AA1573" s="10" t="s">
        <v>5834</v>
      </c>
      <c r="AB1573" s="14" t="s">
        <v>1581</v>
      </c>
    </row>
    <row r="1574" spans="1:28" s="14" customFormat="1" ht="13" x14ac:dyDescent="0.35">
      <c r="A1574" s="10">
        <v>44416809</v>
      </c>
      <c r="B1574" s="10">
        <v>809</v>
      </c>
      <c r="C1574" s="11" t="s">
        <v>5835</v>
      </c>
      <c r="D1574" s="11"/>
      <c r="E1574" s="11"/>
      <c r="F1574" s="11" t="s">
        <v>46</v>
      </c>
      <c r="G1574" s="10" t="s">
        <v>47</v>
      </c>
      <c r="H1574" s="41" t="s">
        <v>48</v>
      </c>
      <c r="I1574" s="41">
        <v>0</v>
      </c>
      <c r="J1574" s="10" t="s">
        <v>65</v>
      </c>
      <c r="K1574" s="10" t="s">
        <v>66</v>
      </c>
      <c r="L1574" s="10" t="s">
        <v>52</v>
      </c>
      <c r="M1574" s="13">
        <v>41135</v>
      </c>
      <c r="N1574" s="10" t="s">
        <v>53</v>
      </c>
      <c r="O1574" s="134"/>
      <c r="P1574" s="15" t="s">
        <v>2577</v>
      </c>
      <c r="Q1574" s="11"/>
      <c r="R1574" s="10"/>
      <c r="S1574" s="10">
        <v>44424809</v>
      </c>
      <c r="T1574" s="10" t="s">
        <v>1696</v>
      </c>
      <c r="U1574" s="10" t="s">
        <v>2594</v>
      </c>
      <c r="V1574" s="10">
        <v>2710193200</v>
      </c>
      <c r="W1574" s="10" t="s">
        <v>604</v>
      </c>
      <c r="X1574" s="10" t="s">
        <v>5831</v>
      </c>
      <c r="Y1574" s="10" t="s">
        <v>360</v>
      </c>
      <c r="Z1574" s="10" t="s">
        <v>88</v>
      </c>
      <c r="AA1574" s="10" t="s">
        <v>5836</v>
      </c>
      <c r="AB1574" s="14" t="s">
        <v>1581</v>
      </c>
    </row>
    <row r="1575" spans="1:28" s="14" customFormat="1" ht="13" x14ac:dyDescent="0.35">
      <c r="A1575" s="10">
        <v>44417801</v>
      </c>
      <c r="B1575" s="10">
        <v>801</v>
      </c>
      <c r="C1575" s="11" t="s">
        <v>5837</v>
      </c>
      <c r="D1575" s="11"/>
      <c r="E1575" s="11"/>
      <c r="F1575" s="11" t="s">
        <v>46</v>
      </c>
      <c r="G1575" s="10" t="s">
        <v>79</v>
      </c>
      <c r="H1575" s="41" t="s">
        <v>79</v>
      </c>
      <c r="I1575" s="41">
        <v>0</v>
      </c>
      <c r="J1575" s="10" t="s">
        <v>65</v>
      </c>
      <c r="K1575" s="10" t="s">
        <v>66</v>
      </c>
      <c r="L1575" s="10" t="s">
        <v>52</v>
      </c>
      <c r="M1575" s="13">
        <v>41486</v>
      </c>
      <c r="N1575" s="10" t="s">
        <v>53</v>
      </c>
      <c r="O1575" s="134"/>
      <c r="P1575" s="15" t="s">
        <v>2577</v>
      </c>
      <c r="Q1575" s="11"/>
      <c r="R1575" s="10"/>
      <c r="S1575" s="10" t="s">
        <v>536</v>
      </c>
      <c r="T1575" s="10" t="s">
        <v>536</v>
      </c>
      <c r="U1575" s="10" t="s">
        <v>2580</v>
      </c>
      <c r="V1575" s="10">
        <v>2710193200</v>
      </c>
      <c r="W1575" s="10" t="s">
        <v>44</v>
      </c>
      <c r="X1575" s="10" t="s">
        <v>5838</v>
      </c>
      <c r="Y1575" s="10" t="s">
        <v>391</v>
      </c>
      <c r="Z1575" s="10" t="s">
        <v>392</v>
      </c>
      <c r="AA1575" s="10" t="s">
        <v>1709</v>
      </c>
      <c r="AB1575" s="14" t="s">
        <v>1581</v>
      </c>
    </row>
    <row r="1576" spans="1:28" s="14" customFormat="1" ht="13" x14ac:dyDescent="0.35">
      <c r="A1576" s="10">
        <v>44223809</v>
      </c>
      <c r="B1576" s="10">
        <v>809</v>
      </c>
      <c r="C1576" s="11" t="s">
        <v>5839</v>
      </c>
      <c r="D1576" s="11"/>
      <c r="E1576" s="11"/>
      <c r="F1576" s="11" t="s">
        <v>46</v>
      </c>
      <c r="G1576" s="10" t="s">
        <v>47</v>
      </c>
      <c r="H1576" s="41" t="s">
        <v>48</v>
      </c>
      <c r="I1576" s="41">
        <v>0</v>
      </c>
      <c r="J1576" s="10" t="s">
        <v>65</v>
      </c>
      <c r="K1576" s="10" t="s">
        <v>66</v>
      </c>
      <c r="L1576" s="10" t="s">
        <v>52</v>
      </c>
      <c r="M1576" s="13">
        <v>41957</v>
      </c>
      <c r="N1576" s="10" t="s">
        <v>92</v>
      </c>
      <c r="O1576" s="134"/>
      <c r="P1576" s="15" t="s">
        <v>2577</v>
      </c>
      <c r="Q1576" s="11"/>
      <c r="R1576" s="10"/>
      <c r="S1576" s="10" t="s">
        <v>536</v>
      </c>
      <c r="T1576" s="10" t="s">
        <v>536</v>
      </c>
      <c r="U1576" s="10" t="s">
        <v>2580</v>
      </c>
      <c r="V1576" s="10">
        <v>2710193200</v>
      </c>
      <c r="W1576" s="10" t="s">
        <v>604</v>
      </c>
      <c r="X1576" s="10" t="s">
        <v>5840</v>
      </c>
      <c r="Y1576" s="10" t="s">
        <v>360</v>
      </c>
      <c r="Z1576" s="10" t="s">
        <v>5683</v>
      </c>
      <c r="AA1576" s="10" t="s">
        <v>5841</v>
      </c>
      <c r="AB1576" s="14" t="s">
        <v>1581</v>
      </c>
    </row>
    <row r="1577" spans="1:28" s="14" customFormat="1" ht="13" x14ac:dyDescent="0.35">
      <c r="A1577" s="10">
        <v>44223855</v>
      </c>
      <c r="B1577" s="10">
        <v>855</v>
      </c>
      <c r="C1577" s="11" t="s">
        <v>5842</v>
      </c>
      <c r="D1577" s="11"/>
      <c r="E1577" s="11"/>
      <c r="F1577" s="11" t="s">
        <v>46</v>
      </c>
      <c r="G1577" s="10" t="s">
        <v>163</v>
      </c>
      <c r="H1577" s="41" t="s">
        <v>164</v>
      </c>
      <c r="I1577" s="41">
        <v>0</v>
      </c>
      <c r="J1577" s="10" t="s">
        <v>65</v>
      </c>
      <c r="K1577" s="10" t="s">
        <v>66</v>
      </c>
      <c r="L1577" s="10" t="s">
        <v>52</v>
      </c>
      <c r="M1577" s="13">
        <v>41957</v>
      </c>
      <c r="N1577" s="10" t="s">
        <v>92</v>
      </c>
      <c r="O1577" s="134"/>
      <c r="P1577" s="15" t="s">
        <v>2577</v>
      </c>
      <c r="Q1577" s="11"/>
      <c r="R1577" s="10"/>
      <c r="S1577" s="10" t="s">
        <v>536</v>
      </c>
      <c r="T1577" s="10" t="s">
        <v>536</v>
      </c>
      <c r="U1577" s="10" t="s">
        <v>2580</v>
      </c>
      <c r="V1577" s="10">
        <v>2710193200</v>
      </c>
      <c r="W1577" s="10" t="s">
        <v>604</v>
      </c>
      <c r="X1577" s="10" t="s">
        <v>5840</v>
      </c>
      <c r="Y1577" s="10" t="s">
        <v>1414</v>
      </c>
      <c r="Z1577" s="10" t="s">
        <v>5683</v>
      </c>
      <c r="AA1577" s="10" t="s">
        <v>5843</v>
      </c>
      <c r="AB1577" s="14" t="s">
        <v>1581</v>
      </c>
    </row>
    <row r="1578" spans="1:28" s="14" customFormat="1" ht="13" x14ac:dyDescent="0.35">
      <c r="A1578" s="10">
        <v>42210801</v>
      </c>
      <c r="B1578" s="10">
        <v>801</v>
      </c>
      <c r="C1578" s="11" t="s">
        <v>5844</v>
      </c>
      <c r="D1578" s="11"/>
      <c r="E1578" s="11"/>
      <c r="F1578" s="11" t="s">
        <v>46</v>
      </c>
      <c r="G1578" s="10" t="s">
        <v>79</v>
      </c>
      <c r="H1578" s="41" t="s">
        <v>79</v>
      </c>
      <c r="I1578" s="41"/>
      <c r="J1578" s="10"/>
      <c r="K1578" s="10" t="s">
        <v>51</v>
      </c>
      <c r="L1578" s="10" t="s">
        <v>52</v>
      </c>
      <c r="M1578" s="13">
        <v>42163</v>
      </c>
      <c r="N1578" s="10" t="s">
        <v>53</v>
      </c>
      <c r="O1578" s="134"/>
      <c r="P1578" s="15" t="s">
        <v>2577</v>
      </c>
      <c r="Q1578" s="11"/>
      <c r="R1578" s="10"/>
      <c r="S1578" s="10" t="s">
        <v>536</v>
      </c>
      <c r="T1578" s="10" t="s">
        <v>536</v>
      </c>
      <c r="U1578" s="10" t="s">
        <v>2580</v>
      </c>
      <c r="V1578" s="10">
        <v>2710199100</v>
      </c>
      <c r="W1578" s="10" t="s">
        <v>2582</v>
      </c>
      <c r="X1578" s="10" t="s">
        <v>5845</v>
      </c>
      <c r="Y1578" s="10" t="s">
        <v>391</v>
      </c>
      <c r="Z1578" s="10" t="s">
        <v>671</v>
      </c>
      <c r="AA1578" s="10" t="s">
        <v>5846</v>
      </c>
      <c r="AB1578" s="14" t="s">
        <v>1718</v>
      </c>
    </row>
    <row r="1579" spans="1:28" s="14" customFormat="1" ht="13" x14ac:dyDescent="0.35">
      <c r="A1579" s="10">
        <v>42211849</v>
      </c>
      <c r="B1579" s="10">
        <v>849</v>
      </c>
      <c r="C1579" s="11" t="s">
        <v>5847</v>
      </c>
      <c r="D1579" s="11"/>
      <c r="E1579" s="11"/>
      <c r="F1579" s="11" t="s">
        <v>46</v>
      </c>
      <c r="G1579" s="10" t="s">
        <v>47</v>
      </c>
      <c r="H1579" s="41" t="s">
        <v>48</v>
      </c>
      <c r="I1579" s="41"/>
      <c r="J1579" s="10"/>
      <c r="K1579" s="10" t="s">
        <v>51</v>
      </c>
      <c r="L1579" s="10" t="s">
        <v>67</v>
      </c>
      <c r="M1579" s="13">
        <v>42312</v>
      </c>
      <c r="N1579" s="10" t="s">
        <v>53</v>
      </c>
      <c r="O1579" s="134"/>
      <c r="P1579" s="15" t="s">
        <v>2577</v>
      </c>
      <c r="Q1579" s="11"/>
      <c r="R1579" s="10"/>
      <c r="S1579" s="10" t="s">
        <v>536</v>
      </c>
      <c r="T1579" s="10" t="s">
        <v>536</v>
      </c>
      <c r="U1579" s="10" t="s">
        <v>2580</v>
      </c>
      <c r="V1579" s="10">
        <v>2710199100</v>
      </c>
      <c r="W1579" s="10" t="s">
        <v>2582</v>
      </c>
      <c r="X1579" s="10" t="s">
        <v>5848</v>
      </c>
      <c r="Y1579" s="10" t="s">
        <v>360</v>
      </c>
      <c r="Z1579" s="10" t="s">
        <v>739</v>
      </c>
      <c r="AA1579" s="10" t="s">
        <v>5849</v>
      </c>
      <c r="AB1579" s="14" t="s">
        <v>1718</v>
      </c>
    </row>
    <row r="1580" spans="1:28" s="14" customFormat="1" ht="13" x14ac:dyDescent="0.35">
      <c r="A1580" s="10">
        <v>42211801</v>
      </c>
      <c r="B1580" s="10">
        <v>801</v>
      </c>
      <c r="C1580" s="11" t="s">
        <v>5850</v>
      </c>
      <c r="D1580" s="11"/>
      <c r="E1580" s="11"/>
      <c r="F1580" s="11" t="s">
        <v>46</v>
      </c>
      <c r="G1580" s="10" t="s">
        <v>79</v>
      </c>
      <c r="H1580" s="41" t="s">
        <v>79</v>
      </c>
      <c r="I1580" s="41"/>
      <c r="J1580" s="10"/>
      <c r="K1580" s="10" t="s">
        <v>51</v>
      </c>
      <c r="L1580" s="10" t="s">
        <v>52</v>
      </c>
      <c r="M1580" s="13">
        <v>42163</v>
      </c>
      <c r="N1580" s="10" t="s">
        <v>53</v>
      </c>
      <c r="O1580" s="134"/>
      <c r="P1580" s="15" t="s">
        <v>2577</v>
      </c>
      <c r="Q1580" s="11"/>
      <c r="R1580" s="10"/>
      <c r="S1580" s="10" t="s">
        <v>536</v>
      </c>
      <c r="T1580" s="10" t="s">
        <v>536</v>
      </c>
      <c r="U1580" s="10" t="s">
        <v>2580</v>
      </c>
      <c r="V1580" s="10">
        <v>2710199100</v>
      </c>
      <c r="W1580" s="10" t="s">
        <v>2582</v>
      </c>
      <c r="X1580" s="10" t="s">
        <v>5848</v>
      </c>
      <c r="Y1580" s="10" t="s">
        <v>391</v>
      </c>
      <c r="Z1580" s="10" t="s">
        <v>671</v>
      </c>
      <c r="AA1580" s="10" t="s">
        <v>5851</v>
      </c>
      <c r="AB1580" s="14" t="s">
        <v>1718</v>
      </c>
    </row>
    <row r="1581" spans="1:28" s="14" customFormat="1" ht="13" x14ac:dyDescent="0.35">
      <c r="A1581" s="10">
        <v>42212849</v>
      </c>
      <c r="B1581" s="10">
        <v>849</v>
      </c>
      <c r="C1581" s="11" t="s">
        <v>5852</v>
      </c>
      <c r="D1581" s="11"/>
      <c r="E1581" s="11"/>
      <c r="F1581" s="11" t="s">
        <v>46</v>
      </c>
      <c r="G1581" s="10" t="s">
        <v>47</v>
      </c>
      <c r="H1581" s="41" t="s">
        <v>48</v>
      </c>
      <c r="I1581" s="41"/>
      <c r="J1581" s="10"/>
      <c r="K1581" s="10" t="s">
        <v>51</v>
      </c>
      <c r="L1581" s="10" t="s">
        <v>67</v>
      </c>
      <c r="M1581" s="13">
        <v>42312</v>
      </c>
      <c r="N1581" s="10" t="s">
        <v>53</v>
      </c>
      <c r="O1581" s="134"/>
      <c r="P1581" s="15" t="s">
        <v>2577</v>
      </c>
      <c r="Q1581" s="11"/>
      <c r="R1581" s="10"/>
      <c r="S1581" s="10" t="s">
        <v>536</v>
      </c>
      <c r="T1581" s="10" t="s">
        <v>536</v>
      </c>
      <c r="U1581" s="10" t="s">
        <v>2580</v>
      </c>
      <c r="V1581" s="10">
        <v>2710199100</v>
      </c>
      <c r="W1581" s="10" t="s">
        <v>2582</v>
      </c>
      <c r="X1581" s="10" t="s">
        <v>5853</v>
      </c>
      <c r="Y1581" s="10" t="s">
        <v>360</v>
      </c>
      <c r="Z1581" s="10" t="s">
        <v>739</v>
      </c>
      <c r="AA1581" s="10" t="s">
        <v>5854</v>
      </c>
      <c r="AB1581" s="14" t="s">
        <v>1718</v>
      </c>
    </row>
    <row r="1582" spans="1:28" s="14" customFormat="1" ht="13" x14ac:dyDescent="0.35">
      <c r="A1582" s="10">
        <v>42212801</v>
      </c>
      <c r="B1582" s="10">
        <v>801</v>
      </c>
      <c r="C1582" s="11" t="s">
        <v>5855</v>
      </c>
      <c r="D1582" s="11"/>
      <c r="E1582" s="11"/>
      <c r="F1582" s="11" t="s">
        <v>46</v>
      </c>
      <c r="G1582" s="10" t="s">
        <v>79</v>
      </c>
      <c r="H1582" s="41" t="s">
        <v>79</v>
      </c>
      <c r="I1582" s="41"/>
      <c r="J1582" s="10"/>
      <c r="K1582" s="10" t="s">
        <v>51</v>
      </c>
      <c r="L1582" s="10" t="s">
        <v>52</v>
      </c>
      <c r="M1582" s="13">
        <v>42163</v>
      </c>
      <c r="N1582" s="10" t="s">
        <v>53</v>
      </c>
      <c r="O1582" s="134"/>
      <c r="P1582" s="15" t="s">
        <v>2577</v>
      </c>
      <c r="Q1582" s="11"/>
      <c r="R1582" s="10"/>
      <c r="S1582" s="10" t="s">
        <v>536</v>
      </c>
      <c r="T1582" s="10" t="s">
        <v>536</v>
      </c>
      <c r="U1582" s="10" t="s">
        <v>2580</v>
      </c>
      <c r="V1582" s="10">
        <v>2710199100</v>
      </c>
      <c r="W1582" s="10" t="s">
        <v>2582</v>
      </c>
      <c r="X1582" s="10" t="s">
        <v>5853</v>
      </c>
      <c r="Y1582" s="10" t="s">
        <v>391</v>
      </c>
      <c r="Z1582" s="10" t="s">
        <v>671</v>
      </c>
      <c r="AA1582" s="10" t="s">
        <v>5856</v>
      </c>
      <c r="AB1582" s="14" t="s">
        <v>1718</v>
      </c>
    </row>
    <row r="1583" spans="1:28" s="14" customFormat="1" ht="13" x14ac:dyDescent="0.35">
      <c r="A1583" s="10">
        <v>45876849</v>
      </c>
      <c r="B1583" s="10">
        <v>849</v>
      </c>
      <c r="C1583" s="11" t="s">
        <v>5857</v>
      </c>
      <c r="D1583" s="11"/>
      <c r="E1583" s="11"/>
      <c r="F1583" s="11" t="s">
        <v>46</v>
      </c>
      <c r="G1583" s="10" t="s">
        <v>47</v>
      </c>
      <c r="H1583" s="41" t="s">
        <v>48</v>
      </c>
      <c r="I1583" s="41"/>
      <c r="J1583" s="10"/>
      <c r="K1583" s="10" t="s">
        <v>51</v>
      </c>
      <c r="L1583" s="10" t="s">
        <v>52</v>
      </c>
      <c r="M1583" s="13">
        <v>41565</v>
      </c>
      <c r="N1583" s="10" t="s">
        <v>53</v>
      </c>
      <c r="O1583" s="134"/>
      <c r="P1583" s="15" t="s">
        <v>2577</v>
      </c>
      <c r="Q1583" s="11"/>
      <c r="R1583" s="10"/>
      <c r="S1583" s="10" t="s">
        <v>536</v>
      </c>
      <c r="T1583" s="10" t="s">
        <v>536</v>
      </c>
      <c r="U1583" s="10" t="s">
        <v>2580</v>
      </c>
      <c r="V1583" s="10">
        <v>2710193200</v>
      </c>
      <c r="W1583" s="10" t="s">
        <v>2582</v>
      </c>
      <c r="X1583" s="10" t="s">
        <v>5858</v>
      </c>
      <c r="Y1583" s="10" t="s">
        <v>360</v>
      </c>
      <c r="Z1583" s="10" t="s">
        <v>604</v>
      </c>
      <c r="AA1583" s="10" t="s">
        <v>5859</v>
      </c>
    </row>
    <row r="1584" spans="1:28" s="14" customFormat="1" ht="13" x14ac:dyDescent="0.35">
      <c r="A1584" s="10">
        <v>44892801</v>
      </c>
      <c r="B1584" s="10">
        <v>801</v>
      </c>
      <c r="C1584" s="11" t="s">
        <v>5860</v>
      </c>
      <c r="D1584" s="11"/>
      <c r="E1584" s="11"/>
      <c r="F1584" s="11" t="s">
        <v>46</v>
      </c>
      <c r="G1584" s="10" t="s">
        <v>79</v>
      </c>
      <c r="H1584" s="41" t="s">
        <v>79</v>
      </c>
      <c r="I1584" s="41"/>
      <c r="J1584" s="10"/>
      <c r="K1584" s="10" t="s">
        <v>66</v>
      </c>
      <c r="L1584" s="10" t="s">
        <v>52</v>
      </c>
      <c r="M1584" s="13">
        <v>38441</v>
      </c>
      <c r="N1584" s="10" t="s">
        <v>53</v>
      </c>
      <c r="O1584" s="134"/>
      <c r="P1584" s="15" t="s">
        <v>2577</v>
      </c>
      <c r="Q1584" s="11"/>
      <c r="R1584" s="10"/>
      <c r="S1584" s="10" t="s">
        <v>536</v>
      </c>
      <c r="T1584" s="10" t="s">
        <v>536</v>
      </c>
      <c r="U1584" s="10" t="s">
        <v>2580</v>
      </c>
      <c r="V1584" s="10">
        <v>2710193200</v>
      </c>
      <c r="W1584" s="10" t="s">
        <v>44</v>
      </c>
      <c r="X1584" s="10" t="s">
        <v>4803</v>
      </c>
      <c r="Y1584" s="10" t="s">
        <v>391</v>
      </c>
      <c r="Z1584" s="10" t="s">
        <v>392</v>
      </c>
      <c r="AA1584" s="10" t="s">
        <v>5861</v>
      </c>
    </row>
    <row r="1585" spans="1:28" s="14" customFormat="1" ht="13" x14ac:dyDescent="0.35">
      <c r="A1585" s="10">
        <v>44892809</v>
      </c>
      <c r="B1585" s="10">
        <v>809</v>
      </c>
      <c r="C1585" s="11" t="s">
        <v>4802</v>
      </c>
      <c r="D1585" s="11"/>
      <c r="E1585" s="11"/>
      <c r="F1585" s="11" t="s">
        <v>46</v>
      </c>
      <c r="G1585" s="10" t="s">
        <v>47</v>
      </c>
      <c r="H1585" s="41" t="s">
        <v>48</v>
      </c>
      <c r="I1585" s="41"/>
      <c r="J1585" s="10"/>
      <c r="K1585" s="10" t="s">
        <v>66</v>
      </c>
      <c r="L1585" s="10" t="s">
        <v>52</v>
      </c>
      <c r="M1585" s="13">
        <v>40841</v>
      </c>
      <c r="N1585" s="10" t="s">
        <v>53</v>
      </c>
      <c r="O1585" s="134"/>
      <c r="P1585" s="15" t="s">
        <v>2577</v>
      </c>
      <c r="Q1585" s="11"/>
      <c r="R1585" s="10"/>
      <c r="S1585" s="10">
        <v>43445809</v>
      </c>
      <c r="T1585" s="10" t="s">
        <v>312</v>
      </c>
      <c r="U1585" s="10" t="s">
        <v>2594</v>
      </c>
      <c r="V1585" s="10">
        <v>2710193200</v>
      </c>
      <c r="W1585" s="10" t="s">
        <v>604</v>
      </c>
      <c r="X1585" s="10" t="s">
        <v>4803</v>
      </c>
      <c r="Y1585" s="10" t="s">
        <v>360</v>
      </c>
      <c r="Z1585" s="10" t="s">
        <v>88</v>
      </c>
      <c r="AA1585" s="10" t="s">
        <v>5862</v>
      </c>
    </row>
    <row r="1586" spans="1:28" s="14" customFormat="1" ht="13" x14ac:dyDescent="0.35">
      <c r="A1586" s="10">
        <v>44943855</v>
      </c>
      <c r="B1586" s="10">
        <v>855</v>
      </c>
      <c r="C1586" s="11" t="s">
        <v>5863</v>
      </c>
      <c r="D1586" s="11"/>
      <c r="E1586" s="11"/>
      <c r="F1586" s="11" t="s">
        <v>46</v>
      </c>
      <c r="G1586" s="10" t="s">
        <v>163</v>
      </c>
      <c r="H1586" s="41" t="s">
        <v>164</v>
      </c>
      <c r="I1586" s="41">
        <v>0</v>
      </c>
      <c r="J1586" s="10" t="s">
        <v>683</v>
      </c>
      <c r="K1586" s="10" t="s">
        <v>51</v>
      </c>
      <c r="L1586" s="10" t="s">
        <v>52</v>
      </c>
      <c r="M1586" s="13">
        <v>42185</v>
      </c>
      <c r="N1586" s="10" t="s">
        <v>53</v>
      </c>
      <c r="O1586" s="134"/>
      <c r="P1586" s="15" t="s">
        <v>2577</v>
      </c>
      <c r="Q1586" s="11"/>
      <c r="R1586" s="10"/>
      <c r="S1586" s="10" t="s">
        <v>536</v>
      </c>
      <c r="T1586" s="10" t="s">
        <v>536</v>
      </c>
      <c r="U1586" s="10" t="s">
        <v>2580</v>
      </c>
      <c r="V1586" s="10">
        <v>3403190000</v>
      </c>
      <c r="W1586" s="10" t="s">
        <v>2582</v>
      </c>
      <c r="X1586" s="10" t="s">
        <v>5864</v>
      </c>
      <c r="Y1586" s="10" t="s">
        <v>5865</v>
      </c>
      <c r="Z1586" s="10" t="s">
        <v>4808</v>
      </c>
      <c r="AA1586" s="10" t="s">
        <v>5866</v>
      </c>
      <c r="AB1586" s="14" t="s">
        <v>683</v>
      </c>
    </row>
    <row r="1587" spans="1:28" s="14" customFormat="1" ht="13" x14ac:dyDescent="0.35">
      <c r="A1587" s="10">
        <v>44937924</v>
      </c>
      <c r="B1587" s="10">
        <v>924</v>
      </c>
      <c r="C1587" s="11" t="s">
        <v>5867</v>
      </c>
      <c r="D1587" s="11"/>
      <c r="E1587" s="11"/>
      <c r="F1587" s="11" t="s">
        <v>46</v>
      </c>
      <c r="G1587" s="10" t="s">
        <v>4807</v>
      </c>
      <c r="H1587" s="41" t="s">
        <v>140</v>
      </c>
      <c r="I1587" s="41">
        <v>0</v>
      </c>
      <c r="J1587" s="10" t="s">
        <v>683</v>
      </c>
      <c r="K1587" s="10" t="s">
        <v>3055</v>
      </c>
      <c r="L1587" s="10" t="s">
        <v>52</v>
      </c>
      <c r="M1587" s="13">
        <v>40590</v>
      </c>
      <c r="N1587" s="10" t="s">
        <v>53</v>
      </c>
      <c r="O1587" s="134"/>
      <c r="P1587" s="15" t="s">
        <v>2577</v>
      </c>
      <c r="Q1587" s="11"/>
      <c r="R1587" s="10"/>
      <c r="S1587" s="10" t="s">
        <v>536</v>
      </c>
      <c r="T1587" s="10" t="s">
        <v>536</v>
      </c>
      <c r="U1587" s="10" t="s">
        <v>2580</v>
      </c>
      <c r="V1587" s="10">
        <v>3819000000</v>
      </c>
      <c r="W1587" s="10" t="s">
        <v>604</v>
      </c>
      <c r="X1587" s="10" t="s">
        <v>5868</v>
      </c>
      <c r="Y1587" s="10" t="s">
        <v>5869</v>
      </c>
      <c r="Z1587" s="10" t="s">
        <v>4808</v>
      </c>
      <c r="AA1587" s="10" t="s">
        <v>5870</v>
      </c>
      <c r="AB1587" s="14" t="s">
        <v>683</v>
      </c>
    </row>
    <row r="1588" spans="1:28" s="14" customFormat="1" ht="13" x14ac:dyDescent="0.35">
      <c r="A1588" s="10">
        <v>52385919</v>
      </c>
      <c r="B1588" s="10">
        <v>919</v>
      </c>
      <c r="C1588" s="11" t="s">
        <v>5871</v>
      </c>
      <c r="D1588" s="11"/>
      <c r="E1588" s="11"/>
      <c r="F1588" s="11" t="s">
        <v>46</v>
      </c>
      <c r="G1588" s="10" t="s">
        <v>3295</v>
      </c>
      <c r="H1588" s="41" t="s">
        <v>140</v>
      </c>
      <c r="I1588" s="41">
        <v>0</v>
      </c>
      <c r="J1588" s="10" t="s">
        <v>683</v>
      </c>
      <c r="K1588" s="10" t="s">
        <v>66</v>
      </c>
      <c r="L1588" s="10" t="s">
        <v>52</v>
      </c>
      <c r="M1588" s="13" t="s">
        <v>6</v>
      </c>
      <c r="N1588" s="10" t="s">
        <v>53</v>
      </c>
      <c r="O1588" s="134"/>
      <c r="P1588" s="15" t="s">
        <v>2577</v>
      </c>
      <c r="Q1588" s="11"/>
      <c r="R1588" s="10"/>
      <c r="S1588" s="10">
        <v>52385817</v>
      </c>
      <c r="T1588" s="10" t="s">
        <v>5872</v>
      </c>
      <c r="U1588" s="10" t="s">
        <v>2594</v>
      </c>
      <c r="V1588" s="10">
        <v>2710199900</v>
      </c>
      <c r="W1588" s="10" t="s">
        <v>604</v>
      </c>
      <c r="X1588" s="10" t="s">
        <v>5873</v>
      </c>
      <c r="Y1588" s="10" t="s">
        <v>604</v>
      </c>
      <c r="Z1588" s="10" t="s">
        <v>4808</v>
      </c>
      <c r="AA1588" s="10" t="s">
        <v>5874</v>
      </c>
      <c r="AB1588" s="14" t="s">
        <v>683</v>
      </c>
    </row>
    <row r="1589" spans="1:28" s="14" customFormat="1" ht="13" x14ac:dyDescent="0.35">
      <c r="A1589" s="10">
        <v>52385817</v>
      </c>
      <c r="B1589" s="10">
        <v>817</v>
      </c>
      <c r="C1589" s="11" t="s">
        <v>5872</v>
      </c>
      <c r="D1589" s="11"/>
      <c r="E1589" s="11"/>
      <c r="F1589" s="11" t="s">
        <v>46</v>
      </c>
      <c r="G1589" s="10" t="s">
        <v>446</v>
      </c>
      <c r="H1589" s="41" t="s">
        <v>447</v>
      </c>
      <c r="I1589" s="41">
        <v>0</v>
      </c>
      <c r="J1589" s="10" t="s">
        <v>683</v>
      </c>
      <c r="K1589" s="10" t="s">
        <v>66</v>
      </c>
      <c r="L1589" s="10" t="s">
        <v>52</v>
      </c>
      <c r="M1589" s="13">
        <v>41090</v>
      </c>
      <c r="N1589" s="10" t="s">
        <v>53</v>
      </c>
      <c r="O1589" s="134"/>
      <c r="P1589" s="15" t="s">
        <v>2577</v>
      </c>
      <c r="Q1589" s="11"/>
      <c r="R1589" s="10"/>
      <c r="S1589" s="10" t="s">
        <v>536</v>
      </c>
      <c r="T1589" s="10" t="s">
        <v>536</v>
      </c>
      <c r="U1589" s="10" t="s">
        <v>2580</v>
      </c>
      <c r="V1589" s="10">
        <v>2710199900</v>
      </c>
      <c r="W1589" s="10" t="s">
        <v>604</v>
      </c>
      <c r="X1589" s="10" t="s">
        <v>5873</v>
      </c>
      <c r="Y1589" s="10" t="s">
        <v>5875</v>
      </c>
      <c r="Z1589" s="10" t="s">
        <v>4808</v>
      </c>
      <c r="AA1589" s="10" t="s">
        <v>5876</v>
      </c>
      <c r="AB1589" s="14" t="s">
        <v>683</v>
      </c>
    </row>
    <row r="1590" spans="1:28" s="14" customFormat="1" ht="13" x14ac:dyDescent="0.35">
      <c r="A1590" s="10">
        <v>52385922</v>
      </c>
      <c r="B1590" s="10">
        <v>922</v>
      </c>
      <c r="C1590" s="11" t="s">
        <v>5877</v>
      </c>
      <c r="D1590" s="11"/>
      <c r="E1590" s="11"/>
      <c r="F1590" s="11" t="s">
        <v>46</v>
      </c>
      <c r="G1590" s="10" t="s">
        <v>3180</v>
      </c>
      <c r="H1590" s="41" t="s">
        <v>140</v>
      </c>
      <c r="I1590" s="41">
        <v>0</v>
      </c>
      <c r="J1590" s="10" t="s">
        <v>683</v>
      </c>
      <c r="K1590" s="10" t="s">
        <v>66</v>
      </c>
      <c r="L1590" s="10" t="s">
        <v>52</v>
      </c>
      <c r="M1590" s="13">
        <v>40276</v>
      </c>
      <c r="N1590" s="10" t="s">
        <v>53</v>
      </c>
      <c r="O1590" s="134"/>
      <c r="P1590" s="15" t="s">
        <v>2577</v>
      </c>
      <c r="Q1590" s="11"/>
      <c r="R1590" s="10"/>
      <c r="S1590" s="10" t="s">
        <v>536</v>
      </c>
      <c r="T1590" s="10" t="s">
        <v>536</v>
      </c>
      <c r="U1590" s="10" t="s">
        <v>2580</v>
      </c>
      <c r="V1590" s="10">
        <v>2710199900</v>
      </c>
      <c r="W1590" s="10" t="s">
        <v>604</v>
      </c>
      <c r="X1590" s="10" t="s">
        <v>5873</v>
      </c>
      <c r="Y1590" s="10" t="s">
        <v>5878</v>
      </c>
      <c r="Z1590" s="10" t="s">
        <v>4808</v>
      </c>
      <c r="AA1590" s="10" t="s">
        <v>5879</v>
      </c>
      <c r="AB1590" s="14" t="s">
        <v>683</v>
      </c>
    </row>
    <row r="1591" spans="1:28" s="14" customFormat="1" ht="13" x14ac:dyDescent="0.35">
      <c r="A1591" s="10">
        <v>44944855</v>
      </c>
      <c r="B1591" s="10">
        <v>855</v>
      </c>
      <c r="C1591" s="11" t="s">
        <v>5880</v>
      </c>
      <c r="D1591" s="11"/>
      <c r="E1591" s="11"/>
      <c r="F1591" s="11" t="s">
        <v>46</v>
      </c>
      <c r="G1591" s="10" t="s">
        <v>163</v>
      </c>
      <c r="H1591" s="41" t="s">
        <v>164</v>
      </c>
      <c r="I1591" s="41">
        <v>0</v>
      </c>
      <c r="J1591" s="10" t="s">
        <v>683</v>
      </c>
      <c r="K1591" s="10" t="s">
        <v>51</v>
      </c>
      <c r="L1591" s="10" t="s">
        <v>52</v>
      </c>
      <c r="M1591" s="13">
        <v>42041</v>
      </c>
      <c r="N1591" s="10" t="s">
        <v>53</v>
      </c>
      <c r="O1591" s="134"/>
      <c r="P1591" s="15" t="s">
        <v>2577</v>
      </c>
      <c r="Q1591" s="11"/>
      <c r="R1591" s="10"/>
      <c r="S1591" s="10" t="s">
        <v>536</v>
      </c>
      <c r="T1591" s="10" t="s">
        <v>536</v>
      </c>
      <c r="U1591" s="10" t="s">
        <v>2580</v>
      </c>
      <c r="V1591" s="10">
        <v>3403190000</v>
      </c>
      <c r="W1591" s="10" t="s">
        <v>2582</v>
      </c>
      <c r="X1591" s="10" t="s">
        <v>5881</v>
      </c>
      <c r="Y1591" s="10" t="s">
        <v>5865</v>
      </c>
      <c r="Z1591" s="10" t="s">
        <v>4808</v>
      </c>
      <c r="AA1591" s="10" t="s">
        <v>5882</v>
      </c>
      <c r="AB1591" s="14" t="s">
        <v>683</v>
      </c>
    </row>
    <row r="1592" spans="1:28" s="14" customFormat="1" ht="13" x14ac:dyDescent="0.35">
      <c r="A1592" s="10">
        <v>52386919</v>
      </c>
      <c r="B1592" s="10">
        <v>919</v>
      </c>
      <c r="C1592" s="11" t="s">
        <v>5883</v>
      </c>
      <c r="D1592" s="11"/>
      <c r="E1592" s="11"/>
      <c r="F1592" s="11" t="s">
        <v>46</v>
      </c>
      <c r="G1592" s="10" t="s">
        <v>3295</v>
      </c>
      <c r="H1592" s="41" t="s">
        <v>140</v>
      </c>
      <c r="I1592" s="41">
        <v>0</v>
      </c>
      <c r="J1592" s="10" t="s">
        <v>683</v>
      </c>
      <c r="K1592" s="10" t="s">
        <v>66</v>
      </c>
      <c r="L1592" s="10" t="s">
        <v>52</v>
      </c>
      <c r="M1592" s="13" t="s">
        <v>6</v>
      </c>
      <c r="N1592" s="10" t="s">
        <v>53</v>
      </c>
      <c r="O1592" s="134"/>
      <c r="P1592" s="15" t="s">
        <v>2577</v>
      </c>
      <c r="Q1592" s="11"/>
      <c r="R1592" s="10"/>
      <c r="S1592" s="10">
        <v>52386817</v>
      </c>
      <c r="T1592" s="10" t="s">
        <v>5884</v>
      </c>
      <c r="U1592" s="10" t="s">
        <v>2594</v>
      </c>
      <c r="V1592" s="10">
        <v>2710199900</v>
      </c>
      <c r="W1592" s="10" t="s">
        <v>604</v>
      </c>
      <c r="X1592" s="10" t="s">
        <v>5885</v>
      </c>
      <c r="Y1592" s="10" t="s">
        <v>604</v>
      </c>
      <c r="Z1592" s="10" t="s">
        <v>4808</v>
      </c>
      <c r="AA1592" s="10" t="s">
        <v>5886</v>
      </c>
      <c r="AB1592" s="14" t="s">
        <v>683</v>
      </c>
    </row>
    <row r="1593" spans="1:28" s="14" customFormat="1" ht="13" x14ac:dyDescent="0.35">
      <c r="A1593" s="10">
        <v>52386922</v>
      </c>
      <c r="B1593" s="10">
        <v>922</v>
      </c>
      <c r="C1593" s="11" t="s">
        <v>5887</v>
      </c>
      <c r="D1593" s="11"/>
      <c r="E1593" s="11"/>
      <c r="F1593" s="11" t="s">
        <v>46</v>
      </c>
      <c r="G1593" s="10" t="s">
        <v>3180</v>
      </c>
      <c r="H1593" s="41" t="s">
        <v>140</v>
      </c>
      <c r="I1593" s="41">
        <v>0</v>
      </c>
      <c r="J1593" s="10" t="s">
        <v>683</v>
      </c>
      <c r="K1593" s="10" t="s">
        <v>66</v>
      </c>
      <c r="L1593" s="10" t="s">
        <v>52</v>
      </c>
      <c r="M1593" s="13">
        <v>40267</v>
      </c>
      <c r="N1593" s="10" t="s">
        <v>53</v>
      </c>
      <c r="O1593" s="134"/>
      <c r="P1593" s="15" t="s">
        <v>2577</v>
      </c>
      <c r="Q1593" s="11"/>
      <c r="R1593" s="10"/>
      <c r="S1593" s="10" t="s">
        <v>536</v>
      </c>
      <c r="T1593" s="10" t="s">
        <v>536</v>
      </c>
      <c r="U1593" s="10" t="s">
        <v>2580</v>
      </c>
      <c r="V1593" s="10">
        <v>2710199900</v>
      </c>
      <c r="W1593" s="10" t="s">
        <v>604</v>
      </c>
      <c r="X1593" s="10" t="s">
        <v>5885</v>
      </c>
      <c r="Y1593" s="10" t="s">
        <v>5878</v>
      </c>
      <c r="Z1593" s="10" t="s">
        <v>4808</v>
      </c>
      <c r="AA1593" s="10" t="s">
        <v>5888</v>
      </c>
      <c r="AB1593" s="14" t="s">
        <v>683</v>
      </c>
    </row>
    <row r="1594" spans="1:28" s="14" customFormat="1" ht="13" x14ac:dyDescent="0.35">
      <c r="A1594" s="10">
        <v>52386817</v>
      </c>
      <c r="B1594" s="10">
        <v>817</v>
      </c>
      <c r="C1594" s="11" t="s">
        <v>5884</v>
      </c>
      <c r="D1594" s="11"/>
      <c r="E1594" s="11"/>
      <c r="F1594" s="11" t="s">
        <v>46</v>
      </c>
      <c r="G1594" s="10" t="s">
        <v>446</v>
      </c>
      <c r="H1594" s="41" t="s">
        <v>447</v>
      </c>
      <c r="I1594" s="41">
        <v>0</v>
      </c>
      <c r="J1594" s="10" t="s">
        <v>683</v>
      </c>
      <c r="K1594" s="10" t="s">
        <v>66</v>
      </c>
      <c r="L1594" s="10" t="s">
        <v>52</v>
      </c>
      <c r="M1594" s="13">
        <v>41054</v>
      </c>
      <c r="N1594" s="10" t="s">
        <v>53</v>
      </c>
      <c r="O1594" s="134"/>
      <c r="P1594" s="15" t="s">
        <v>2577</v>
      </c>
      <c r="Q1594" s="11"/>
      <c r="R1594" s="10"/>
      <c r="S1594" s="10" t="s">
        <v>536</v>
      </c>
      <c r="T1594" s="10" t="s">
        <v>536</v>
      </c>
      <c r="U1594" s="10" t="s">
        <v>2580</v>
      </c>
      <c r="V1594" s="10">
        <v>2710199900</v>
      </c>
      <c r="W1594" s="10" t="s">
        <v>604</v>
      </c>
      <c r="X1594" s="10" t="s">
        <v>5885</v>
      </c>
      <c r="Y1594" s="10" t="s">
        <v>5875</v>
      </c>
      <c r="Z1594" s="10" t="s">
        <v>4808</v>
      </c>
      <c r="AA1594" s="10" t="s">
        <v>5889</v>
      </c>
      <c r="AB1594" s="14" t="s">
        <v>683</v>
      </c>
    </row>
    <row r="1595" spans="1:28" s="14" customFormat="1" ht="13" x14ac:dyDescent="0.35">
      <c r="A1595" s="10">
        <v>44939905</v>
      </c>
      <c r="B1595" s="10">
        <v>905</v>
      </c>
      <c r="C1595" s="11" t="s">
        <v>5890</v>
      </c>
      <c r="D1595" s="11"/>
      <c r="E1595" s="11"/>
      <c r="F1595" s="11" t="s">
        <v>46</v>
      </c>
      <c r="G1595" s="10" t="s">
        <v>735</v>
      </c>
      <c r="H1595" s="41" t="s">
        <v>63</v>
      </c>
      <c r="I1595" s="41">
        <v>0</v>
      </c>
      <c r="J1595" s="10" t="s">
        <v>683</v>
      </c>
      <c r="K1595" s="10" t="s">
        <v>3055</v>
      </c>
      <c r="L1595" s="10" t="s">
        <v>52</v>
      </c>
      <c r="M1595" s="13">
        <v>40619</v>
      </c>
      <c r="N1595" s="10" t="s">
        <v>53</v>
      </c>
      <c r="O1595" s="134"/>
      <c r="P1595" s="15" t="s">
        <v>2577</v>
      </c>
      <c r="Q1595" s="11"/>
      <c r="R1595" s="10"/>
      <c r="S1595" s="10" t="s">
        <v>536</v>
      </c>
      <c r="T1595" s="10" t="s">
        <v>536</v>
      </c>
      <c r="U1595" s="10" t="s">
        <v>2580</v>
      </c>
      <c r="V1595" s="10">
        <v>2710193200</v>
      </c>
      <c r="W1595" s="10" t="s">
        <v>604</v>
      </c>
      <c r="X1595" s="10" t="s">
        <v>5891</v>
      </c>
      <c r="Y1595" s="10" t="s">
        <v>5892</v>
      </c>
      <c r="Z1595" s="10" t="s">
        <v>4808</v>
      </c>
      <c r="AA1595" s="10" t="s">
        <v>5893</v>
      </c>
      <c r="AB1595" s="14" t="s">
        <v>683</v>
      </c>
    </row>
    <row r="1596" spans="1:28" s="14" customFormat="1" ht="13" x14ac:dyDescent="0.35">
      <c r="A1596" s="10">
        <v>44946849</v>
      </c>
      <c r="B1596" s="10">
        <v>849</v>
      </c>
      <c r="C1596" s="11" t="s">
        <v>5894</v>
      </c>
      <c r="D1596" s="11"/>
      <c r="E1596" s="11"/>
      <c r="F1596" s="11" t="s">
        <v>46</v>
      </c>
      <c r="G1596" s="10" t="s">
        <v>47</v>
      </c>
      <c r="H1596" s="41" t="s">
        <v>48</v>
      </c>
      <c r="I1596" s="41">
        <v>0</v>
      </c>
      <c r="J1596" s="10" t="s">
        <v>683</v>
      </c>
      <c r="K1596" s="10" t="s">
        <v>51</v>
      </c>
      <c r="L1596" s="10" t="s">
        <v>52</v>
      </c>
      <c r="M1596" s="13" t="s">
        <v>604</v>
      </c>
      <c r="N1596" s="10" t="s">
        <v>604</v>
      </c>
      <c r="O1596" s="134"/>
      <c r="P1596" s="15" t="s">
        <v>2577</v>
      </c>
      <c r="Q1596" s="11"/>
      <c r="R1596" s="10"/>
      <c r="S1596" s="10" t="s">
        <v>536</v>
      </c>
      <c r="T1596" s="10" t="s">
        <v>536</v>
      </c>
      <c r="U1596" s="10" t="s">
        <v>2580</v>
      </c>
      <c r="V1596" s="10">
        <v>2710193200</v>
      </c>
      <c r="W1596" s="10" t="s">
        <v>2582</v>
      </c>
      <c r="X1596" s="10" t="s">
        <v>5895</v>
      </c>
      <c r="Y1596" s="10" t="s">
        <v>1779</v>
      </c>
      <c r="Z1596" s="10" t="s">
        <v>5896</v>
      </c>
      <c r="AA1596" s="10" t="s">
        <v>5897</v>
      </c>
      <c r="AB1596" s="14" t="s">
        <v>683</v>
      </c>
    </row>
    <row r="1597" spans="1:28" s="14" customFormat="1" ht="13" x14ac:dyDescent="0.35">
      <c r="A1597" s="10">
        <v>44935907</v>
      </c>
      <c r="B1597" s="10">
        <v>907</v>
      </c>
      <c r="C1597" s="11" t="s">
        <v>5898</v>
      </c>
      <c r="D1597" s="11"/>
      <c r="E1597" s="11"/>
      <c r="F1597" s="11" t="s">
        <v>46</v>
      </c>
      <c r="G1597" s="10" t="s">
        <v>2583</v>
      </c>
      <c r="H1597" s="41" t="s">
        <v>364</v>
      </c>
      <c r="I1597" s="41">
        <v>0</v>
      </c>
      <c r="J1597" s="10" t="s">
        <v>683</v>
      </c>
      <c r="K1597" s="10" t="s">
        <v>66</v>
      </c>
      <c r="L1597" s="10" t="s">
        <v>52</v>
      </c>
      <c r="M1597" s="13">
        <v>40214</v>
      </c>
      <c r="N1597" s="10" t="s">
        <v>53</v>
      </c>
      <c r="O1597" s="134"/>
      <c r="P1597" s="15" t="s">
        <v>2577</v>
      </c>
      <c r="Q1597" s="11"/>
      <c r="R1597" s="10"/>
      <c r="S1597" s="10" t="s">
        <v>536</v>
      </c>
      <c r="T1597" s="10" t="s">
        <v>536</v>
      </c>
      <c r="U1597" s="10" t="s">
        <v>2580</v>
      </c>
      <c r="V1597" s="10">
        <v>2710193200</v>
      </c>
      <c r="W1597" s="10" t="s">
        <v>604</v>
      </c>
      <c r="X1597" s="10" t="s">
        <v>4811</v>
      </c>
      <c r="Y1597" s="10" t="s">
        <v>5899</v>
      </c>
      <c r="Z1597" s="10" t="s">
        <v>4808</v>
      </c>
      <c r="AA1597" s="10" t="s">
        <v>5900</v>
      </c>
      <c r="AB1597" s="14" t="s">
        <v>683</v>
      </c>
    </row>
    <row r="1598" spans="1:28" s="14" customFormat="1" ht="13" x14ac:dyDescent="0.35">
      <c r="A1598" s="10">
        <v>44942855</v>
      </c>
      <c r="B1598" s="10">
        <v>855</v>
      </c>
      <c r="C1598" s="11" t="s">
        <v>5901</v>
      </c>
      <c r="D1598" s="11"/>
      <c r="E1598" s="11"/>
      <c r="F1598" s="11" t="s">
        <v>46</v>
      </c>
      <c r="G1598" s="10" t="s">
        <v>163</v>
      </c>
      <c r="H1598" s="41" t="s">
        <v>164</v>
      </c>
      <c r="I1598" s="41">
        <v>0</v>
      </c>
      <c r="J1598" s="10" t="s">
        <v>683</v>
      </c>
      <c r="K1598" s="10" t="s">
        <v>66</v>
      </c>
      <c r="L1598" s="10" t="s">
        <v>52</v>
      </c>
      <c r="M1598" s="13">
        <v>41519</v>
      </c>
      <c r="N1598" s="10" t="s">
        <v>53</v>
      </c>
      <c r="O1598" s="134"/>
      <c r="P1598" s="15" t="s">
        <v>2577</v>
      </c>
      <c r="Q1598" s="11"/>
      <c r="R1598" s="10"/>
      <c r="S1598" s="10">
        <v>44945855</v>
      </c>
      <c r="T1598" s="10" t="s">
        <v>1761</v>
      </c>
      <c r="U1598" s="10" t="s">
        <v>2594</v>
      </c>
      <c r="V1598" s="10">
        <v>3403190000</v>
      </c>
      <c r="W1598" s="10" t="s">
        <v>604</v>
      </c>
      <c r="X1598" s="10" t="s">
        <v>5902</v>
      </c>
      <c r="Y1598" s="10" t="s">
        <v>5865</v>
      </c>
      <c r="Z1598" s="10" t="s">
        <v>4808</v>
      </c>
      <c r="AA1598" s="10" t="s">
        <v>5903</v>
      </c>
      <c r="AB1598" s="14" t="s">
        <v>683</v>
      </c>
    </row>
    <row r="1599" spans="1:28" s="14" customFormat="1" ht="13" x14ac:dyDescent="0.35">
      <c r="A1599" s="10">
        <v>44942801</v>
      </c>
      <c r="B1599" s="10">
        <v>801</v>
      </c>
      <c r="C1599" s="11" t="s">
        <v>5904</v>
      </c>
      <c r="D1599" s="11"/>
      <c r="E1599" s="11"/>
      <c r="F1599" s="11" t="s">
        <v>46</v>
      </c>
      <c r="G1599" s="10" t="s">
        <v>79</v>
      </c>
      <c r="H1599" s="41" t="s">
        <v>79</v>
      </c>
      <c r="I1599" s="41">
        <v>0</v>
      </c>
      <c r="J1599" s="10" t="s">
        <v>683</v>
      </c>
      <c r="K1599" s="10" t="s">
        <v>66</v>
      </c>
      <c r="L1599" s="10" t="s">
        <v>52</v>
      </c>
      <c r="M1599" s="13">
        <v>41519</v>
      </c>
      <c r="N1599" s="10" t="s">
        <v>53</v>
      </c>
      <c r="O1599" s="134"/>
      <c r="P1599" s="15" t="s">
        <v>2577</v>
      </c>
      <c r="Q1599" s="11"/>
      <c r="R1599" s="10"/>
      <c r="S1599" s="10">
        <v>44945801</v>
      </c>
      <c r="T1599" s="10" t="s">
        <v>1764</v>
      </c>
      <c r="U1599" s="10" t="s">
        <v>2594</v>
      </c>
      <c r="V1599" s="10">
        <v>3403190000</v>
      </c>
      <c r="W1599" s="10" t="s">
        <v>44</v>
      </c>
      <c r="X1599" s="10" t="s">
        <v>5902</v>
      </c>
      <c r="Y1599" s="10" t="s">
        <v>391</v>
      </c>
      <c r="Z1599" s="10" t="s">
        <v>392</v>
      </c>
      <c r="AA1599" s="10" t="s">
        <v>1765</v>
      </c>
      <c r="AB1599" s="14" t="s">
        <v>683</v>
      </c>
    </row>
    <row r="1600" spans="1:28" s="14" customFormat="1" ht="13" x14ac:dyDescent="0.35">
      <c r="A1600" s="10">
        <v>44942967</v>
      </c>
      <c r="B1600" s="10">
        <v>967</v>
      </c>
      <c r="C1600" s="11" t="s">
        <v>5905</v>
      </c>
      <c r="D1600" s="11"/>
      <c r="E1600" s="11"/>
      <c r="F1600" s="11" t="s">
        <v>46</v>
      </c>
      <c r="G1600" s="10" t="s">
        <v>151</v>
      </c>
      <c r="H1600" s="41" t="s">
        <v>86</v>
      </c>
      <c r="I1600" s="41">
        <v>0</v>
      </c>
      <c r="J1600" s="10" t="s">
        <v>683</v>
      </c>
      <c r="K1600" s="10" t="s">
        <v>66</v>
      </c>
      <c r="L1600" s="10" t="s">
        <v>52</v>
      </c>
      <c r="M1600" s="13">
        <v>41578</v>
      </c>
      <c r="N1600" s="10" t="s">
        <v>53</v>
      </c>
      <c r="O1600" s="134"/>
      <c r="P1600" s="15" t="s">
        <v>2577</v>
      </c>
      <c r="Q1600" s="11"/>
      <c r="R1600" s="10"/>
      <c r="S1600" s="10">
        <v>44945967</v>
      </c>
      <c r="T1600" s="10" t="s">
        <v>1766</v>
      </c>
      <c r="U1600" s="10" t="s">
        <v>2594</v>
      </c>
      <c r="V1600" s="10">
        <v>3403190000</v>
      </c>
      <c r="W1600" s="10" t="s">
        <v>604</v>
      </c>
      <c r="X1600" s="10" t="s">
        <v>5902</v>
      </c>
      <c r="Y1600" s="10" t="s">
        <v>87</v>
      </c>
      <c r="Z1600" s="10" t="s">
        <v>4808</v>
      </c>
      <c r="AA1600" s="10" t="s">
        <v>5906</v>
      </c>
      <c r="AB1600" s="14" t="s">
        <v>683</v>
      </c>
    </row>
    <row r="1601" spans="1:28" s="14" customFormat="1" ht="13" x14ac:dyDescent="0.35">
      <c r="A1601" s="10">
        <v>44942809</v>
      </c>
      <c r="B1601" s="10">
        <v>809</v>
      </c>
      <c r="C1601" s="11" t="s">
        <v>5907</v>
      </c>
      <c r="D1601" s="11"/>
      <c r="E1601" s="11"/>
      <c r="F1601" s="11" t="s">
        <v>46</v>
      </c>
      <c r="G1601" s="10" t="s">
        <v>47</v>
      </c>
      <c r="H1601" s="41" t="s">
        <v>48</v>
      </c>
      <c r="I1601" s="41">
        <v>0</v>
      </c>
      <c r="J1601" s="10" t="s">
        <v>683</v>
      </c>
      <c r="K1601" s="10" t="s">
        <v>66</v>
      </c>
      <c r="L1601" s="10" t="s">
        <v>52</v>
      </c>
      <c r="M1601" s="13">
        <v>41519</v>
      </c>
      <c r="N1601" s="10" t="s">
        <v>53</v>
      </c>
      <c r="O1601" s="134"/>
      <c r="P1601" s="15" t="s">
        <v>2577</v>
      </c>
      <c r="Q1601" s="11"/>
      <c r="R1601" s="10"/>
      <c r="S1601" s="10">
        <v>44945809</v>
      </c>
      <c r="T1601" s="10" t="s">
        <v>1768</v>
      </c>
      <c r="U1601" s="10" t="s">
        <v>2594</v>
      </c>
      <c r="V1601" s="10">
        <v>3403190000</v>
      </c>
      <c r="W1601" s="10" t="s">
        <v>604</v>
      </c>
      <c r="X1601" s="10" t="s">
        <v>5902</v>
      </c>
      <c r="Y1601" s="10" t="s">
        <v>1779</v>
      </c>
      <c r="Z1601" s="10" t="s">
        <v>4808</v>
      </c>
      <c r="AA1601" s="10" t="s">
        <v>5908</v>
      </c>
      <c r="AB1601" s="14" t="s">
        <v>683</v>
      </c>
    </row>
    <row r="1602" spans="1:28" s="14" customFormat="1" ht="13" x14ac:dyDescent="0.35">
      <c r="A1602" s="10">
        <v>43355849</v>
      </c>
      <c r="B1602" s="10">
        <v>849</v>
      </c>
      <c r="C1602" s="11" t="s">
        <v>5909</v>
      </c>
      <c r="D1602" s="10" t="s">
        <v>44</v>
      </c>
      <c r="E1602" s="11" t="s">
        <v>45</v>
      </c>
      <c r="F1602" s="11" t="s">
        <v>46</v>
      </c>
      <c r="G1602" s="59" t="s">
        <v>47</v>
      </c>
      <c r="H1602" s="41" t="s">
        <v>48</v>
      </c>
      <c r="I1602" s="41" t="s">
        <v>49</v>
      </c>
      <c r="J1602" s="10" t="s">
        <v>683</v>
      </c>
      <c r="K1602" s="59" t="s">
        <v>51</v>
      </c>
      <c r="L1602" s="59" t="s">
        <v>52</v>
      </c>
      <c r="M1602" s="95">
        <v>44438</v>
      </c>
      <c r="N1602" s="59" t="s">
        <v>53</v>
      </c>
      <c r="O1602" s="135"/>
      <c r="P1602" s="15" t="s">
        <v>2577</v>
      </c>
      <c r="Q1602" s="10" t="s">
        <v>54</v>
      </c>
      <c r="R1602" s="10" t="s">
        <v>54</v>
      </c>
      <c r="S1602" s="10">
        <v>44961809</v>
      </c>
      <c r="T1602" s="11" t="s">
        <v>5910</v>
      </c>
      <c r="U1602" s="10" t="s">
        <v>329</v>
      </c>
      <c r="V1602" s="10">
        <v>2710193200</v>
      </c>
      <c r="W1602" s="10" t="s">
        <v>56</v>
      </c>
      <c r="X1602" s="10" t="s">
        <v>5911</v>
      </c>
      <c r="Y1602" s="10" t="s">
        <v>1779</v>
      </c>
      <c r="Z1602" s="10" t="s">
        <v>5896</v>
      </c>
      <c r="AA1602" s="10" t="s">
        <v>5912</v>
      </c>
      <c r="AB1602" s="14" t="s">
        <v>683</v>
      </c>
    </row>
    <row r="1603" spans="1:28" s="14" customFormat="1" ht="13" x14ac:dyDescent="0.35">
      <c r="A1603" s="10">
        <v>43356979</v>
      </c>
      <c r="B1603" s="10">
        <v>979</v>
      </c>
      <c r="C1603" s="11" t="s">
        <v>1771</v>
      </c>
      <c r="D1603" s="10" t="s">
        <v>44</v>
      </c>
      <c r="E1603" s="11" t="s">
        <v>45</v>
      </c>
      <c r="F1603" s="11" t="s">
        <v>46</v>
      </c>
      <c r="G1603" s="10" t="s">
        <v>151</v>
      </c>
      <c r="H1603" s="41" t="s">
        <v>86</v>
      </c>
      <c r="I1603" s="41" t="s">
        <v>49</v>
      </c>
      <c r="J1603" s="10" t="s">
        <v>683</v>
      </c>
      <c r="K1603" s="10" t="s">
        <v>51</v>
      </c>
      <c r="L1603" s="10" t="s">
        <v>52</v>
      </c>
      <c r="M1603" s="13">
        <v>44330</v>
      </c>
      <c r="N1603" s="10" t="s">
        <v>53</v>
      </c>
      <c r="O1603" s="134"/>
      <c r="P1603" s="15" t="s">
        <v>2577</v>
      </c>
      <c r="Q1603" s="10" t="s">
        <v>132</v>
      </c>
      <c r="R1603" s="10" t="s">
        <v>132</v>
      </c>
      <c r="S1603" s="10">
        <v>43358967</v>
      </c>
      <c r="T1603" s="11" t="s">
        <v>5913</v>
      </c>
      <c r="U1603" s="10" t="s">
        <v>329</v>
      </c>
      <c r="V1603" s="10">
        <v>2710199200</v>
      </c>
      <c r="W1603" s="10" t="s">
        <v>2582</v>
      </c>
      <c r="X1603" s="10" t="s">
        <v>1772</v>
      </c>
      <c r="Y1603" s="10" t="s">
        <v>87</v>
      </c>
      <c r="Z1603" s="10" t="s">
        <v>3286</v>
      </c>
      <c r="AA1603" s="10" t="s">
        <v>5914</v>
      </c>
    </row>
    <row r="1604" spans="1:28" s="14" customFormat="1" ht="13" x14ac:dyDescent="0.35">
      <c r="A1604" s="10">
        <v>44933855</v>
      </c>
      <c r="B1604" s="10">
        <v>855</v>
      </c>
      <c r="C1604" s="11" t="s">
        <v>2574</v>
      </c>
      <c r="D1604" s="11"/>
      <c r="E1604" s="11"/>
      <c r="F1604" s="11" t="s">
        <v>46</v>
      </c>
      <c r="G1604" s="10" t="s">
        <v>163</v>
      </c>
      <c r="H1604" s="41" t="s">
        <v>164</v>
      </c>
      <c r="I1604" s="41">
        <v>0</v>
      </c>
      <c r="J1604" s="10" t="s">
        <v>683</v>
      </c>
      <c r="K1604" s="10" t="s">
        <v>51</v>
      </c>
      <c r="L1604" s="10" t="s">
        <v>52</v>
      </c>
      <c r="M1604" s="13">
        <v>43692</v>
      </c>
      <c r="N1604" s="10" t="s">
        <v>53</v>
      </c>
      <c r="O1604" s="134"/>
      <c r="P1604" s="15" t="s">
        <v>2577</v>
      </c>
      <c r="Q1604" s="11"/>
      <c r="R1604" s="10"/>
      <c r="S1604" s="10">
        <v>44947855</v>
      </c>
      <c r="T1604" s="11" t="s">
        <v>1795</v>
      </c>
      <c r="U1604" s="10" t="s">
        <v>2594</v>
      </c>
      <c r="V1604" s="10">
        <v>2710193200</v>
      </c>
      <c r="W1604" s="10" t="s">
        <v>2582</v>
      </c>
      <c r="X1604" s="10" t="s">
        <v>1778</v>
      </c>
      <c r="Y1604" s="10" t="s">
        <v>5865</v>
      </c>
      <c r="Z1604" s="10" t="s">
        <v>1780</v>
      </c>
      <c r="AA1604" s="10" t="s">
        <v>1796</v>
      </c>
      <c r="AB1604" s="14" t="s">
        <v>683</v>
      </c>
    </row>
    <row r="1605" spans="1:28" x14ac:dyDescent="0.35">
      <c r="A1605" s="10">
        <v>44933860</v>
      </c>
      <c r="B1605" s="10">
        <v>860</v>
      </c>
      <c r="C1605" s="11" t="s">
        <v>2574</v>
      </c>
      <c r="D1605" s="10" t="s">
        <v>44</v>
      </c>
      <c r="E1605" s="11" t="s">
        <v>45</v>
      </c>
      <c r="F1605" s="11" t="s">
        <v>46</v>
      </c>
      <c r="G1605" s="59" t="s">
        <v>163</v>
      </c>
      <c r="H1605" s="41" t="s">
        <v>164</v>
      </c>
      <c r="I1605" s="41" t="s">
        <v>49</v>
      </c>
      <c r="J1605" s="10" t="s">
        <v>683</v>
      </c>
      <c r="K1605" s="59" t="s">
        <v>51</v>
      </c>
      <c r="L1605" s="59" t="s">
        <v>52</v>
      </c>
      <c r="M1605" s="95">
        <v>44382</v>
      </c>
      <c r="N1605" s="59" t="s">
        <v>53</v>
      </c>
      <c r="O1605" s="135"/>
      <c r="P1605" s="15" t="s">
        <v>2577</v>
      </c>
      <c r="Q1605" s="10" t="s">
        <v>132</v>
      </c>
      <c r="R1605" s="10" t="s">
        <v>132</v>
      </c>
      <c r="S1605" s="10">
        <v>44947855</v>
      </c>
      <c r="T1605" s="11" t="s">
        <v>1795</v>
      </c>
      <c r="U1605" s="10" t="s">
        <v>329</v>
      </c>
      <c r="V1605" s="10">
        <v>2710193200</v>
      </c>
      <c r="W1605" s="10" t="s">
        <v>56</v>
      </c>
      <c r="X1605" s="10" t="s">
        <v>1778</v>
      </c>
      <c r="Y1605" s="10" t="s">
        <v>5865</v>
      </c>
      <c r="Z1605" s="10" t="s">
        <v>1780</v>
      </c>
      <c r="AA1605" s="10" t="s">
        <v>1796</v>
      </c>
      <c r="AB1605" s="14" t="s">
        <v>683</v>
      </c>
    </row>
    <row r="1606" spans="1:28" x14ac:dyDescent="0.35">
      <c r="A1606" s="10">
        <v>44933979</v>
      </c>
      <c r="B1606" s="10">
        <v>979</v>
      </c>
      <c r="C1606" s="11" t="s">
        <v>1776</v>
      </c>
      <c r="D1606" s="11"/>
      <c r="E1606" s="11"/>
      <c r="F1606" s="11" t="s">
        <v>46</v>
      </c>
      <c r="G1606" s="10" t="s">
        <v>47</v>
      </c>
      <c r="H1606" s="41" t="s">
        <v>48</v>
      </c>
      <c r="I1606" s="41">
        <v>0</v>
      </c>
      <c r="J1606" s="10" t="s">
        <v>683</v>
      </c>
      <c r="K1606" s="10" t="s">
        <v>51</v>
      </c>
      <c r="L1606" s="10" t="s">
        <v>52</v>
      </c>
      <c r="M1606" s="13">
        <v>44044</v>
      </c>
      <c r="N1606" s="10" t="s">
        <v>53</v>
      </c>
      <c r="O1606" s="134"/>
      <c r="P1606" s="15" t="s">
        <v>2577</v>
      </c>
      <c r="Q1606" s="11"/>
      <c r="R1606" s="10"/>
      <c r="S1606" s="10">
        <v>44947967</v>
      </c>
      <c r="T1606" s="11" t="s">
        <v>5915</v>
      </c>
      <c r="U1606" s="10" t="s">
        <v>2594</v>
      </c>
      <c r="V1606" s="10">
        <v>2710193200</v>
      </c>
      <c r="W1606" s="10" t="s">
        <v>2582</v>
      </c>
      <c r="X1606" s="10" t="s">
        <v>1778</v>
      </c>
      <c r="Y1606" s="10" t="s">
        <v>5916</v>
      </c>
      <c r="Z1606" s="10" t="s">
        <v>1780</v>
      </c>
      <c r="AA1606" s="10" t="s">
        <v>5917</v>
      </c>
      <c r="AB1606" s="14" t="s">
        <v>683</v>
      </c>
    </row>
    <row r="1607" spans="1:28" x14ac:dyDescent="0.35">
      <c r="A1607" s="10">
        <v>44920860</v>
      </c>
      <c r="B1607" s="10">
        <v>860</v>
      </c>
      <c r="C1607" s="11" t="s">
        <v>1789</v>
      </c>
      <c r="D1607" s="10" t="s">
        <v>44</v>
      </c>
      <c r="E1607" s="11" t="s">
        <v>45</v>
      </c>
      <c r="F1607" s="11" t="s">
        <v>46</v>
      </c>
      <c r="G1607" s="10" t="s">
        <v>163</v>
      </c>
      <c r="H1607" s="41" t="s">
        <v>164</v>
      </c>
      <c r="I1607" s="41" t="s">
        <v>49</v>
      </c>
      <c r="J1607" s="10" t="s">
        <v>683</v>
      </c>
      <c r="K1607" s="10" t="s">
        <v>51</v>
      </c>
      <c r="L1607" s="10" t="s">
        <v>52</v>
      </c>
      <c r="M1607" s="13">
        <v>44382</v>
      </c>
      <c r="N1607" s="10" t="s">
        <v>53</v>
      </c>
      <c r="O1607" s="134"/>
      <c r="P1607" s="15" t="s">
        <v>2577</v>
      </c>
      <c r="Q1607" s="10" t="s">
        <v>132</v>
      </c>
      <c r="R1607" s="10" t="s">
        <v>132</v>
      </c>
      <c r="S1607" s="10" t="s">
        <v>44</v>
      </c>
      <c r="T1607" s="11" t="s">
        <v>44</v>
      </c>
      <c r="U1607" s="10" t="s">
        <v>55</v>
      </c>
      <c r="V1607" s="10">
        <v>3403190000</v>
      </c>
      <c r="W1607" s="10" t="s">
        <v>56</v>
      </c>
      <c r="X1607" s="10" t="s">
        <v>5881</v>
      </c>
      <c r="Y1607" s="10" t="s">
        <v>1779</v>
      </c>
      <c r="Z1607" s="10" t="s">
        <v>1780</v>
      </c>
      <c r="AA1607" s="10" t="s">
        <v>1794</v>
      </c>
      <c r="AB1607" s="14" t="s">
        <v>683</v>
      </c>
    </row>
    <row r="1608" spans="1:28" x14ac:dyDescent="0.35">
      <c r="A1608" s="10">
        <v>44937855</v>
      </c>
      <c r="B1608" s="10">
        <v>855</v>
      </c>
      <c r="C1608" s="11" t="s">
        <v>5918</v>
      </c>
      <c r="D1608" s="11"/>
      <c r="E1608" s="11"/>
      <c r="F1608" s="11" t="s">
        <v>46</v>
      </c>
      <c r="G1608" s="10" t="s">
        <v>163</v>
      </c>
      <c r="H1608" s="41" t="s">
        <v>164</v>
      </c>
      <c r="I1608" s="41">
        <v>0</v>
      </c>
      <c r="J1608" s="10" t="s">
        <v>683</v>
      </c>
      <c r="K1608" s="10" t="s">
        <v>66</v>
      </c>
      <c r="L1608" s="10" t="s">
        <v>52</v>
      </c>
      <c r="M1608" s="13">
        <v>40402</v>
      </c>
      <c r="N1608" s="10" t="s">
        <v>53</v>
      </c>
      <c r="O1608" s="134"/>
      <c r="P1608" s="15" t="s">
        <v>2577</v>
      </c>
      <c r="Q1608" s="11"/>
      <c r="R1608" s="10"/>
      <c r="S1608" s="10">
        <v>44943855</v>
      </c>
      <c r="T1608" s="10" t="s">
        <v>5863</v>
      </c>
      <c r="U1608" s="10" t="s">
        <v>2594</v>
      </c>
      <c r="V1608" s="10">
        <v>3403190000</v>
      </c>
      <c r="W1608" s="10" t="s">
        <v>604</v>
      </c>
      <c r="X1608" s="10" t="s">
        <v>5919</v>
      </c>
      <c r="Y1608" s="10" t="s">
        <v>5865</v>
      </c>
      <c r="Z1608" s="10" t="s">
        <v>4808</v>
      </c>
      <c r="AA1608" s="10" t="s">
        <v>5920</v>
      </c>
      <c r="AB1608" s="14" t="s">
        <v>683</v>
      </c>
    </row>
    <row r="1609" spans="1:28" x14ac:dyDescent="0.35">
      <c r="A1609" s="10">
        <v>44938855</v>
      </c>
      <c r="B1609" s="10">
        <v>855</v>
      </c>
      <c r="C1609" s="11" t="s">
        <v>5921</v>
      </c>
      <c r="D1609" s="11"/>
      <c r="E1609" s="11"/>
      <c r="F1609" s="11" t="s">
        <v>46</v>
      </c>
      <c r="G1609" s="10" t="s">
        <v>163</v>
      </c>
      <c r="H1609" s="41" t="s">
        <v>164</v>
      </c>
      <c r="I1609" s="41">
        <v>0</v>
      </c>
      <c r="J1609" s="10" t="s">
        <v>683</v>
      </c>
      <c r="K1609" s="10" t="s">
        <v>66</v>
      </c>
      <c r="L1609" s="10" t="s">
        <v>52</v>
      </c>
      <c r="M1609" s="13">
        <v>40402</v>
      </c>
      <c r="N1609" s="10" t="s">
        <v>53</v>
      </c>
      <c r="O1609" s="134"/>
      <c r="P1609" s="15" t="s">
        <v>2577</v>
      </c>
      <c r="Q1609" s="11"/>
      <c r="R1609" s="10"/>
      <c r="S1609" s="10">
        <v>44944855</v>
      </c>
      <c r="T1609" s="10" t="s">
        <v>5880</v>
      </c>
      <c r="U1609" s="10" t="s">
        <v>2594</v>
      </c>
      <c r="V1609" s="10">
        <v>3403190000</v>
      </c>
      <c r="W1609" s="10" t="s">
        <v>604</v>
      </c>
      <c r="X1609" s="10" t="s">
        <v>5922</v>
      </c>
      <c r="Y1609" s="10" t="s">
        <v>5865</v>
      </c>
      <c r="Z1609" s="10" t="s">
        <v>4808</v>
      </c>
      <c r="AA1609" s="10" t="s">
        <v>5923</v>
      </c>
      <c r="AB1609" s="14" t="s">
        <v>683</v>
      </c>
    </row>
    <row r="1610" spans="1:28" x14ac:dyDescent="0.35">
      <c r="A1610" s="10">
        <v>44947967</v>
      </c>
      <c r="B1610" s="10">
        <v>967</v>
      </c>
      <c r="C1610" s="11" t="s">
        <v>5924</v>
      </c>
      <c r="D1610" s="10">
        <v>43061801</v>
      </c>
      <c r="E1610" s="11" t="s">
        <v>1148</v>
      </c>
      <c r="F1610" s="11" t="s">
        <v>46</v>
      </c>
      <c r="G1610" s="10" t="s">
        <v>151</v>
      </c>
      <c r="H1610" s="41" t="s">
        <v>86</v>
      </c>
      <c r="I1610" s="41" t="s">
        <v>49</v>
      </c>
      <c r="J1610" s="10" t="s">
        <v>683</v>
      </c>
      <c r="K1610" s="10" t="s">
        <v>66</v>
      </c>
      <c r="L1610" s="10" t="s">
        <v>52</v>
      </c>
      <c r="M1610" s="13">
        <v>44803</v>
      </c>
      <c r="N1610" s="10" t="s">
        <v>53</v>
      </c>
      <c r="O1610" s="134"/>
      <c r="P1610" s="15" t="s">
        <v>2577</v>
      </c>
      <c r="Q1610" s="10"/>
      <c r="R1610" s="10" t="s">
        <v>54</v>
      </c>
      <c r="S1610" s="10" t="s">
        <v>44</v>
      </c>
      <c r="T1610" s="11" t="s">
        <v>44</v>
      </c>
      <c r="U1610" s="10" t="s">
        <v>55</v>
      </c>
      <c r="V1610" s="10">
        <v>2710193200</v>
      </c>
      <c r="W1610" s="10"/>
      <c r="X1610" s="10" t="s">
        <v>1778</v>
      </c>
      <c r="Y1610" s="10" t="s">
        <v>87</v>
      </c>
      <c r="Z1610" s="10" t="s">
        <v>1780</v>
      </c>
      <c r="AA1610" s="10" t="s">
        <v>5925</v>
      </c>
      <c r="AB1610" s="14" t="s">
        <v>683</v>
      </c>
    </row>
    <row r="1611" spans="1:28" x14ac:dyDescent="0.35">
      <c r="A1611" s="10">
        <v>44936907</v>
      </c>
      <c r="B1611" s="10">
        <v>907</v>
      </c>
      <c r="C1611" s="11" t="s">
        <v>5926</v>
      </c>
      <c r="D1611" s="11"/>
      <c r="E1611" s="11"/>
      <c r="F1611" s="11" t="s">
        <v>46</v>
      </c>
      <c r="G1611" s="10" t="s">
        <v>2583</v>
      </c>
      <c r="H1611" s="41" t="s">
        <v>364</v>
      </c>
      <c r="I1611" s="41">
        <v>0</v>
      </c>
      <c r="J1611" s="10" t="s">
        <v>683</v>
      </c>
      <c r="K1611" s="10" t="s">
        <v>66</v>
      </c>
      <c r="L1611" s="10" t="s">
        <v>52</v>
      </c>
      <c r="M1611" s="13">
        <v>40221</v>
      </c>
      <c r="N1611" s="10" t="s">
        <v>53</v>
      </c>
      <c r="O1611" s="134"/>
      <c r="P1611" s="15" t="s">
        <v>2577</v>
      </c>
      <c r="Q1611" s="11"/>
      <c r="R1611" s="10"/>
      <c r="S1611" s="10" t="s">
        <v>536</v>
      </c>
      <c r="T1611" s="10" t="s">
        <v>536</v>
      </c>
      <c r="U1611" s="10" t="s">
        <v>2580</v>
      </c>
      <c r="V1611" s="10">
        <v>2710193200</v>
      </c>
      <c r="W1611" s="10" t="s">
        <v>604</v>
      </c>
      <c r="X1611" s="10" t="s">
        <v>4816</v>
      </c>
      <c r="Y1611" s="10" t="s">
        <v>5899</v>
      </c>
      <c r="Z1611" s="10" t="s">
        <v>4808</v>
      </c>
      <c r="AA1611" s="10" t="s">
        <v>5927</v>
      </c>
      <c r="AB1611" s="14" t="s">
        <v>683</v>
      </c>
    </row>
    <row r="1612" spans="1:28" x14ac:dyDescent="0.35">
      <c r="A1612" s="10">
        <v>44969801</v>
      </c>
      <c r="B1612" s="10">
        <v>801</v>
      </c>
      <c r="C1612" s="11" t="s">
        <v>1809</v>
      </c>
      <c r="D1612" s="10">
        <v>44969801</v>
      </c>
      <c r="E1612" s="11" t="s">
        <v>1809</v>
      </c>
      <c r="F1612" s="11" t="s">
        <v>46</v>
      </c>
      <c r="G1612" s="10" t="s">
        <v>79</v>
      </c>
      <c r="H1612" s="41" t="s">
        <v>79</v>
      </c>
      <c r="I1612" s="41" t="s">
        <v>145</v>
      </c>
      <c r="J1612" s="10" t="s">
        <v>65</v>
      </c>
      <c r="K1612" s="10" t="s">
        <v>66</v>
      </c>
      <c r="L1612" s="10" t="s">
        <v>67</v>
      </c>
      <c r="M1612" s="13">
        <v>42968</v>
      </c>
      <c r="N1612" s="10" t="s">
        <v>53</v>
      </c>
      <c r="O1612" s="134"/>
      <c r="P1612" s="15" t="s">
        <v>2577</v>
      </c>
      <c r="Q1612" s="10"/>
      <c r="R1612" s="10" t="s">
        <v>54</v>
      </c>
      <c r="S1612" s="10" t="s">
        <v>44</v>
      </c>
      <c r="T1612" s="11" t="s">
        <v>44</v>
      </c>
      <c r="U1612" s="10" t="s">
        <v>55</v>
      </c>
      <c r="V1612" s="10">
        <v>2710193200</v>
      </c>
      <c r="W1612" s="10" t="s">
        <v>2613</v>
      </c>
      <c r="X1612" s="10" t="s">
        <v>5928</v>
      </c>
      <c r="Y1612" s="10" t="s">
        <v>391</v>
      </c>
      <c r="Z1612" s="10" t="s">
        <v>392</v>
      </c>
      <c r="AA1612" s="10" t="s">
        <v>5929</v>
      </c>
      <c r="AB1612" s="14" t="s">
        <v>229</v>
      </c>
    </row>
    <row r="1613" spans="1:28" x14ac:dyDescent="0.35">
      <c r="A1613" s="10">
        <v>44984801</v>
      </c>
      <c r="B1613" s="10">
        <v>801</v>
      </c>
      <c r="C1613" s="11" t="s">
        <v>5930</v>
      </c>
      <c r="D1613" s="10">
        <v>44984801</v>
      </c>
      <c r="E1613" s="11" t="s">
        <v>5930</v>
      </c>
      <c r="F1613" s="11" t="s">
        <v>46</v>
      </c>
      <c r="G1613" s="10" t="s">
        <v>79</v>
      </c>
      <c r="H1613" s="41" t="s">
        <v>79</v>
      </c>
      <c r="I1613" s="41" t="s">
        <v>145</v>
      </c>
      <c r="J1613" s="10" t="s">
        <v>65</v>
      </c>
      <c r="K1613" s="10" t="s">
        <v>66</v>
      </c>
      <c r="L1613" s="10" t="s">
        <v>67</v>
      </c>
      <c r="M1613" s="13">
        <v>43922</v>
      </c>
      <c r="N1613" s="10" t="s">
        <v>53</v>
      </c>
      <c r="O1613" s="134"/>
      <c r="P1613" s="15" t="s">
        <v>2577</v>
      </c>
      <c r="Q1613" s="10"/>
      <c r="R1613" s="10" t="s">
        <v>54</v>
      </c>
      <c r="S1613" s="10" t="s">
        <v>44</v>
      </c>
      <c r="T1613" s="11" t="s">
        <v>44</v>
      </c>
      <c r="U1613" s="10" t="s">
        <v>55</v>
      </c>
      <c r="V1613" s="10">
        <v>2710193200</v>
      </c>
      <c r="W1613" s="10" t="s">
        <v>2613</v>
      </c>
      <c r="X1613" s="10" t="s">
        <v>5931</v>
      </c>
      <c r="Y1613" s="10" t="s">
        <v>391</v>
      </c>
      <c r="Z1613" s="10" t="s">
        <v>392</v>
      </c>
      <c r="AA1613" s="10" t="s">
        <v>5932</v>
      </c>
      <c r="AB1613" s="14" t="s">
        <v>229</v>
      </c>
    </row>
    <row r="1614" spans="1:28" x14ac:dyDescent="0.35">
      <c r="A1614" s="10">
        <v>44984967</v>
      </c>
      <c r="B1614" s="10">
        <v>967</v>
      </c>
      <c r="C1614" s="11" t="s">
        <v>5933</v>
      </c>
      <c r="D1614" s="11"/>
      <c r="E1614" s="11"/>
      <c r="F1614" s="11" t="s">
        <v>46</v>
      </c>
      <c r="G1614" s="10" t="s">
        <v>151</v>
      </c>
      <c r="H1614" s="41" t="s">
        <v>86</v>
      </c>
      <c r="I1614" s="41">
        <v>0</v>
      </c>
      <c r="J1614" s="10" t="s">
        <v>65</v>
      </c>
      <c r="K1614" s="10" t="s">
        <v>66</v>
      </c>
      <c r="L1614" s="10" t="s">
        <v>67</v>
      </c>
      <c r="M1614" s="13" t="s">
        <v>604</v>
      </c>
      <c r="N1614" s="10" t="s">
        <v>53</v>
      </c>
      <c r="O1614" s="134"/>
      <c r="P1614" s="15" t="s">
        <v>2577</v>
      </c>
      <c r="Q1614" s="11"/>
      <c r="R1614" s="10"/>
      <c r="S1614" s="10" t="s">
        <v>536</v>
      </c>
      <c r="T1614" s="10" t="s">
        <v>536</v>
      </c>
      <c r="U1614" s="10" t="s">
        <v>2580</v>
      </c>
      <c r="V1614" s="10">
        <v>2710193200</v>
      </c>
      <c r="W1614" s="10" t="s">
        <v>604</v>
      </c>
      <c r="X1614" s="10" t="s">
        <v>5931</v>
      </c>
      <c r="Y1614" s="10" t="s">
        <v>87</v>
      </c>
      <c r="Z1614" s="10" t="s">
        <v>88</v>
      </c>
      <c r="AA1614" s="10" t="s">
        <v>5934</v>
      </c>
      <c r="AB1614" s="14" t="s">
        <v>229</v>
      </c>
    </row>
    <row r="1615" spans="1:28" x14ac:dyDescent="0.35">
      <c r="A1615" s="10">
        <v>44984809</v>
      </c>
      <c r="B1615" s="10">
        <v>809</v>
      </c>
      <c r="C1615" s="11" t="s">
        <v>5935</v>
      </c>
      <c r="D1615" s="11"/>
      <c r="E1615" s="11"/>
      <c r="F1615" s="11" t="s">
        <v>46</v>
      </c>
      <c r="G1615" s="10" t="s">
        <v>47</v>
      </c>
      <c r="H1615" s="41" t="s">
        <v>48</v>
      </c>
      <c r="I1615" s="41">
        <v>0</v>
      </c>
      <c r="J1615" s="10" t="s">
        <v>65</v>
      </c>
      <c r="K1615" s="10" t="s">
        <v>66</v>
      </c>
      <c r="L1615" s="10" t="s">
        <v>67</v>
      </c>
      <c r="M1615" s="13" t="s">
        <v>604</v>
      </c>
      <c r="N1615" s="10" t="s">
        <v>53</v>
      </c>
      <c r="O1615" s="134"/>
      <c r="P1615" s="15" t="s">
        <v>2577</v>
      </c>
      <c r="Q1615" s="11"/>
      <c r="R1615" s="10"/>
      <c r="S1615" s="10" t="s">
        <v>536</v>
      </c>
      <c r="T1615" s="10" t="s">
        <v>536</v>
      </c>
      <c r="U1615" s="10" t="s">
        <v>2580</v>
      </c>
      <c r="V1615" s="10">
        <v>2710193200</v>
      </c>
      <c r="W1615" s="10" t="s">
        <v>604</v>
      </c>
      <c r="X1615" s="10" t="s">
        <v>5931</v>
      </c>
      <c r="Y1615" s="10" t="s">
        <v>360</v>
      </c>
      <c r="Z1615" s="10" t="s">
        <v>88</v>
      </c>
      <c r="AA1615" s="10" t="s">
        <v>5936</v>
      </c>
      <c r="AB1615" s="14" t="s">
        <v>229</v>
      </c>
    </row>
    <row r="1616" spans="1:28" x14ac:dyDescent="0.35">
      <c r="A1616" s="10">
        <v>44971967</v>
      </c>
      <c r="B1616" s="10">
        <v>967</v>
      </c>
      <c r="C1616" s="11" t="s">
        <v>2823</v>
      </c>
      <c r="D1616" s="10">
        <v>44971801</v>
      </c>
      <c r="E1616" s="11" t="s">
        <v>1825</v>
      </c>
      <c r="F1616" s="11" t="s">
        <v>46</v>
      </c>
      <c r="G1616" s="59" t="s">
        <v>151</v>
      </c>
      <c r="H1616" s="41" t="s">
        <v>86</v>
      </c>
      <c r="I1616" s="41" t="s">
        <v>145</v>
      </c>
      <c r="J1616" s="10" t="s">
        <v>65</v>
      </c>
      <c r="K1616" s="59" t="s">
        <v>66</v>
      </c>
      <c r="L1616" s="59" t="s">
        <v>67</v>
      </c>
      <c r="M1616" s="95">
        <v>42968</v>
      </c>
      <c r="N1616" s="59" t="s">
        <v>53</v>
      </c>
      <c r="O1616" s="135"/>
      <c r="P1616" s="15" t="s">
        <v>2577</v>
      </c>
      <c r="Q1616" s="10" t="s">
        <v>5937</v>
      </c>
      <c r="R1616" s="10" t="s">
        <v>54</v>
      </c>
      <c r="S1616" s="10" t="s">
        <v>44</v>
      </c>
      <c r="T1616" s="11" t="s">
        <v>44</v>
      </c>
      <c r="U1616" s="10" t="s">
        <v>55</v>
      </c>
      <c r="V1616" s="10">
        <v>2710193200</v>
      </c>
      <c r="W1616" s="10" t="s">
        <v>83</v>
      </c>
      <c r="X1616" s="10" t="s">
        <v>2799</v>
      </c>
      <c r="Y1616" s="10" t="s">
        <v>87</v>
      </c>
      <c r="Z1616" s="10" t="s">
        <v>88</v>
      </c>
      <c r="AA1616" s="10" t="s">
        <v>5938</v>
      </c>
      <c r="AB1616" s="14" t="s">
        <v>229</v>
      </c>
    </row>
    <row r="1617" spans="1:28" s="14" customFormat="1" ht="13" x14ac:dyDescent="0.35">
      <c r="A1617" s="10">
        <v>44972849</v>
      </c>
      <c r="B1617" s="10">
        <v>849</v>
      </c>
      <c r="C1617" s="11" t="s">
        <v>2826</v>
      </c>
      <c r="D1617" s="10" t="s">
        <v>45</v>
      </c>
      <c r="E1617" s="11" t="s">
        <v>45</v>
      </c>
      <c r="F1617" s="11" t="s">
        <v>46</v>
      </c>
      <c r="G1617" s="10" t="s">
        <v>47</v>
      </c>
      <c r="H1617" s="41" t="s">
        <v>48</v>
      </c>
      <c r="I1617" s="41" t="s">
        <v>145</v>
      </c>
      <c r="J1617" s="10" t="s">
        <v>65</v>
      </c>
      <c r="K1617" s="10" t="s">
        <v>51</v>
      </c>
      <c r="L1617" s="10" t="s">
        <v>67</v>
      </c>
      <c r="M1617" s="13">
        <v>42968</v>
      </c>
      <c r="N1617" s="10" t="s">
        <v>92</v>
      </c>
      <c r="O1617" s="134"/>
      <c r="P1617" s="15" t="s">
        <v>2577</v>
      </c>
      <c r="Q1617" s="10"/>
      <c r="R1617" s="10" t="s">
        <v>54</v>
      </c>
      <c r="S1617" s="10" t="s">
        <v>536</v>
      </c>
      <c r="T1617" s="11"/>
      <c r="U1617" s="10" t="s">
        <v>55</v>
      </c>
      <c r="V1617" s="10">
        <v>2710193200</v>
      </c>
      <c r="W1617" s="10" t="s">
        <v>2582</v>
      </c>
      <c r="X1617" s="10" t="s">
        <v>5939</v>
      </c>
      <c r="Y1617" s="10" t="s">
        <v>354</v>
      </c>
      <c r="Z1617" s="10" t="s">
        <v>2720</v>
      </c>
      <c r="AA1617" s="10" t="s">
        <v>5940</v>
      </c>
      <c r="AB1617" s="14" t="s">
        <v>229</v>
      </c>
    </row>
    <row r="1618" spans="1:28" s="14" customFormat="1" ht="13" x14ac:dyDescent="0.35">
      <c r="A1618" s="10">
        <v>47101849</v>
      </c>
      <c r="B1618" s="10">
        <v>849</v>
      </c>
      <c r="C1618" s="11" t="s">
        <v>5941</v>
      </c>
      <c r="D1618" s="10" t="s">
        <v>45</v>
      </c>
      <c r="E1618" s="11" t="s">
        <v>45</v>
      </c>
      <c r="F1618" s="11" t="s">
        <v>46</v>
      </c>
      <c r="G1618" s="10" t="s">
        <v>47</v>
      </c>
      <c r="H1618" s="41" t="s">
        <v>48</v>
      </c>
      <c r="I1618" s="41" t="s">
        <v>145</v>
      </c>
      <c r="J1618" s="10" t="s">
        <v>65</v>
      </c>
      <c r="K1618" s="10" t="s">
        <v>51</v>
      </c>
      <c r="L1618" s="10" t="s">
        <v>67</v>
      </c>
      <c r="M1618" s="13">
        <v>42530</v>
      </c>
      <c r="N1618" s="10" t="s">
        <v>53</v>
      </c>
      <c r="O1618" s="134"/>
      <c r="P1618" s="15" t="s">
        <v>2577</v>
      </c>
      <c r="Q1618" s="10"/>
      <c r="R1618" s="10" t="s">
        <v>54</v>
      </c>
      <c r="S1618" s="10" t="s">
        <v>44</v>
      </c>
      <c r="T1618" s="11" t="s">
        <v>44</v>
      </c>
      <c r="U1618" s="10" t="s">
        <v>55</v>
      </c>
      <c r="V1618" s="10">
        <v>3819000000</v>
      </c>
      <c r="W1618" s="10" t="s">
        <v>2582</v>
      </c>
      <c r="X1618" s="10" t="s">
        <v>5942</v>
      </c>
      <c r="Y1618" s="10" t="s">
        <v>360</v>
      </c>
      <c r="Z1618" s="10" t="s">
        <v>5332</v>
      </c>
      <c r="AA1618" s="10" t="s">
        <v>5943</v>
      </c>
    </row>
    <row r="1619" spans="1:28" s="14" customFormat="1" ht="13" x14ac:dyDescent="0.35">
      <c r="A1619" s="10">
        <v>44973855</v>
      </c>
      <c r="B1619" s="10">
        <v>855</v>
      </c>
      <c r="C1619" s="11" t="s">
        <v>3146</v>
      </c>
      <c r="D1619" s="10">
        <v>44973801</v>
      </c>
      <c r="E1619" s="11" t="s">
        <v>1864</v>
      </c>
      <c r="F1619" s="11" t="s">
        <v>46</v>
      </c>
      <c r="G1619" s="10" t="s">
        <v>163</v>
      </c>
      <c r="H1619" s="41" t="s">
        <v>164</v>
      </c>
      <c r="I1619" s="41" t="s">
        <v>145</v>
      </c>
      <c r="J1619" s="10" t="s">
        <v>65</v>
      </c>
      <c r="K1619" s="10" t="s">
        <v>66</v>
      </c>
      <c r="L1619" s="10" t="s">
        <v>67</v>
      </c>
      <c r="M1619" s="13">
        <v>42968</v>
      </c>
      <c r="N1619" s="10" t="s">
        <v>53</v>
      </c>
      <c r="O1619" s="134"/>
      <c r="P1619" s="15" t="s">
        <v>2577</v>
      </c>
      <c r="Q1619" s="10" t="s">
        <v>5944</v>
      </c>
      <c r="R1619" s="10" t="s">
        <v>5945</v>
      </c>
      <c r="S1619" s="10" t="s">
        <v>44</v>
      </c>
      <c r="T1619" s="11" t="s">
        <v>44</v>
      </c>
      <c r="U1619" s="10" t="s">
        <v>55</v>
      </c>
      <c r="V1619" s="10">
        <v>2710193200</v>
      </c>
      <c r="W1619" s="10" t="s">
        <v>70</v>
      </c>
      <c r="X1619" s="10" t="s">
        <v>3171</v>
      </c>
      <c r="Y1619" s="10" t="s">
        <v>1414</v>
      </c>
      <c r="Z1619" s="10" t="s">
        <v>88</v>
      </c>
      <c r="AA1619" s="10" t="s">
        <v>5946</v>
      </c>
      <c r="AB1619" s="14" t="s">
        <v>425</v>
      </c>
    </row>
    <row r="1620" spans="1:28" s="14" customFormat="1" ht="13" x14ac:dyDescent="0.35">
      <c r="A1620" s="10">
        <v>44973801</v>
      </c>
      <c r="B1620" s="10">
        <v>801</v>
      </c>
      <c r="C1620" s="11" t="s">
        <v>1864</v>
      </c>
      <c r="D1620" s="10">
        <v>44973801</v>
      </c>
      <c r="E1620" s="11" t="s">
        <v>1864</v>
      </c>
      <c r="F1620" s="11" t="s">
        <v>46</v>
      </c>
      <c r="G1620" s="14" t="s">
        <v>79</v>
      </c>
      <c r="H1620" s="41" t="s">
        <v>79</v>
      </c>
      <c r="I1620" s="41" t="s">
        <v>145</v>
      </c>
      <c r="J1620" s="10" t="s">
        <v>65</v>
      </c>
      <c r="K1620" s="10" t="s">
        <v>66</v>
      </c>
      <c r="L1620" s="10" t="s">
        <v>67</v>
      </c>
      <c r="M1620" s="13">
        <v>42968</v>
      </c>
      <c r="N1620" s="10" t="s">
        <v>53</v>
      </c>
      <c r="O1620" s="134"/>
      <c r="P1620" s="15" t="s">
        <v>2577</v>
      </c>
      <c r="Q1620" s="10"/>
      <c r="R1620" s="10" t="s">
        <v>54</v>
      </c>
      <c r="S1620" s="10" t="s">
        <v>44</v>
      </c>
      <c r="T1620" s="11" t="s">
        <v>44</v>
      </c>
      <c r="U1620" s="10" t="s">
        <v>55</v>
      </c>
      <c r="V1620" s="10">
        <v>2710193200</v>
      </c>
      <c r="W1620" s="10" t="s">
        <v>2613</v>
      </c>
      <c r="X1620" s="10" t="s">
        <v>3171</v>
      </c>
      <c r="Y1620" s="10" t="s">
        <v>391</v>
      </c>
      <c r="Z1620" s="10" t="s">
        <v>392</v>
      </c>
      <c r="AA1620" s="10" t="s">
        <v>5947</v>
      </c>
      <c r="AB1620" s="14" t="s">
        <v>425</v>
      </c>
    </row>
    <row r="1621" spans="1:28" s="14" customFormat="1" ht="13" x14ac:dyDescent="0.35">
      <c r="A1621" s="10">
        <v>44973967</v>
      </c>
      <c r="B1621" s="10">
        <v>967</v>
      </c>
      <c r="C1621" s="11" t="s">
        <v>3154</v>
      </c>
      <c r="D1621" s="10">
        <v>44973801</v>
      </c>
      <c r="E1621" s="11" t="s">
        <v>1864</v>
      </c>
      <c r="F1621" s="11" t="s">
        <v>46</v>
      </c>
      <c r="G1621" s="14" t="s">
        <v>151</v>
      </c>
      <c r="H1621" s="41" t="s">
        <v>86</v>
      </c>
      <c r="I1621" s="41" t="s">
        <v>145</v>
      </c>
      <c r="J1621" s="10" t="s">
        <v>65</v>
      </c>
      <c r="K1621" s="10" t="s">
        <v>66</v>
      </c>
      <c r="L1621" s="10" t="s">
        <v>67</v>
      </c>
      <c r="M1621" s="13">
        <v>42968</v>
      </c>
      <c r="N1621" s="10" t="s">
        <v>53</v>
      </c>
      <c r="O1621" s="134"/>
      <c r="P1621" s="15" t="s">
        <v>2577</v>
      </c>
      <c r="Q1621" s="10" t="s">
        <v>5948</v>
      </c>
      <c r="R1621" s="10" t="s">
        <v>54</v>
      </c>
      <c r="S1621" s="10" t="s">
        <v>536</v>
      </c>
      <c r="T1621" s="11"/>
      <c r="U1621" s="10" t="s">
        <v>55</v>
      </c>
      <c r="V1621" s="10">
        <v>2710193200</v>
      </c>
      <c r="W1621" s="10" t="s">
        <v>83</v>
      </c>
      <c r="X1621" s="10" t="s">
        <v>3171</v>
      </c>
      <c r="Y1621" s="10" t="s">
        <v>87</v>
      </c>
      <c r="Z1621" s="10" t="s">
        <v>88</v>
      </c>
      <c r="AA1621" s="10" t="s">
        <v>5949</v>
      </c>
      <c r="AB1621" s="14" t="s">
        <v>425</v>
      </c>
    </row>
    <row r="1622" spans="1:28" s="14" customFormat="1" ht="13" x14ac:dyDescent="0.35">
      <c r="A1622" s="10">
        <v>52234817</v>
      </c>
      <c r="B1622" s="10">
        <v>817</v>
      </c>
      <c r="C1622" s="11" t="s">
        <v>5950</v>
      </c>
      <c r="D1622" s="11"/>
      <c r="E1622" s="11"/>
      <c r="F1622" s="11" t="s">
        <v>216</v>
      </c>
      <c r="G1622" s="14" t="s">
        <v>446</v>
      </c>
      <c r="H1622" s="41" t="s">
        <v>447</v>
      </c>
      <c r="I1622" s="41">
        <v>0</v>
      </c>
      <c r="J1622" s="10" t="s">
        <v>65</v>
      </c>
      <c r="K1622" s="10" t="s">
        <v>66</v>
      </c>
      <c r="L1622" s="10" t="s">
        <v>67</v>
      </c>
      <c r="M1622" s="13">
        <v>43709</v>
      </c>
      <c r="N1622" s="10" t="s">
        <v>92</v>
      </c>
      <c r="O1622" s="134"/>
      <c r="P1622" s="15" t="s">
        <v>2577</v>
      </c>
      <c r="Q1622" s="11"/>
      <c r="R1622" s="10"/>
      <c r="S1622" s="10" t="s">
        <v>536</v>
      </c>
      <c r="T1622" s="10" t="s">
        <v>536</v>
      </c>
      <c r="U1622" s="10" t="s">
        <v>2580</v>
      </c>
      <c r="V1622" s="10">
        <v>2710199900</v>
      </c>
      <c r="W1622" s="10" t="s">
        <v>83</v>
      </c>
      <c r="X1622" s="10" t="s">
        <v>3254</v>
      </c>
      <c r="Y1622" s="10" t="s">
        <v>4447</v>
      </c>
      <c r="Z1622" s="10" t="s">
        <v>565</v>
      </c>
      <c r="AA1622" s="10" t="s">
        <v>5951</v>
      </c>
      <c r="AB1622" s="14" t="s">
        <v>434</v>
      </c>
    </row>
    <row r="1623" spans="1:28" s="14" customFormat="1" ht="13" x14ac:dyDescent="0.35">
      <c r="A1623" s="10">
        <v>40927801</v>
      </c>
      <c r="B1623" s="10">
        <v>801</v>
      </c>
      <c r="C1623" s="11" t="s">
        <v>5952</v>
      </c>
      <c r="D1623" s="10">
        <v>40927801</v>
      </c>
      <c r="E1623" s="11" t="s">
        <v>5953</v>
      </c>
      <c r="F1623" s="11" t="s">
        <v>46</v>
      </c>
      <c r="G1623" s="14" t="s">
        <v>79</v>
      </c>
      <c r="H1623" s="41" t="s">
        <v>79</v>
      </c>
      <c r="I1623" s="41" t="s">
        <v>709</v>
      </c>
      <c r="J1623" s="10" t="s">
        <v>65</v>
      </c>
      <c r="K1623" s="10" t="s">
        <v>51</v>
      </c>
      <c r="L1623" s="10" t="s">
        <v>52</v>
      </c>
      <c r="M1623" s="13" t="s">
        <v>604</v>
      </c>
      <c r="N1623" s="10"/>
      <c r="O1623" s="134"/>
      <c r="P1623" s="15" t="s">
        <v>2577</v>
      </c>
      <c r="Q1623" s="10"/>
      <c r="R1623" s="10" t="s">
        <v>54</v>
      </c>
      <c r="S1623" s="10" t="s">
        <v>536</v>
      </c>
      <c r="T1623" s="11" t="s">
        <v>536</v>
      </c>
      <c r="U1623" s="10" t="s">
        <v>55</v>
      </c>
      <c r="V1623" s="10">
        <v>2710193200</v>
      </c>
      <c r="W1623" s="10"/>
      <c r="X1623" s="10" t="s">
        <v>5954</v>
      </c>
      <c r="Y1623" s="10" t="s">
        <v>391</v>
      </c>
      <c r="Z1623" s="10" t="s">
        <v>392</v>
      </c>
      <c r="AA1623" s="10" t="s">
        <v>5955</v>
      </c>
      <c r="AB1623" s="14" t="s">
        <v>713</v>
      </c>
    </row>
    <row r="1624" spans="1:28" s="14" customFormat="1" ht="13" x14ac:dyDescent="0.35">
      <c r="A1624" s="10">
        <v>43543809</v>
      </c>
      <c r="B1624" s="10">
        <v>809</v>
      </c>
      <c r="C1624" s="11" t="s">
        <v>5956</v>
      </c>
      <c r="D1624" s="11"/>
      <c r="E1624" s="11"/>
      <c r="F1624" s="11" t="s">
        <v>46</v>
      </c>
      <c r="G1624" s="14" t="s">
        <v>47</v>
      </c>
      <c r="H1624" s="41" t="s">
        <v>48</v>
      </c>
      <c r="I1624" s="41"/>
      <c r="J1624" s="10"/>
      <c r="K1624" s="10" t="s">
        <v>66</v>
      </c>
      <c r="L1624" s="10" t="s">
        <v>67</v>
      </c>
      <c r="M1624" s="13">
        <v>43709</v>
      </c>
      <c r="N1624" s="10" t="s">
        <v>53</v>
      </c>
      <c r="O1624" s="134"/>
      <c r="P1624" s="15" t="s">
        <v>2577</v>
      </c>
      <c r="Q1624" s="11"/>
      <c r="R1624" s="10"/>
      <c r="S1624" s="10" t="s">
        <v>536</v>
      </c>
      <c r="T1624" s="10" t="s">
        <v>536</v>
      </c>
      <c r="U1624" s="10" t="s">
        <v>2580</v>
      </c>
      <c r="V1624" s="10">
        <v>2710193200</v>
      </c>
      <c r="W1624" s="10" t="s">
        <v>83</v>
      </c>
      <c r="X1624" s="10" t="s">
        <v>1294</v>
      </c>
      <c r="Y1624" s="10" t="s">
        <v>360</v>
      </c>
      <c r="Z1624" s="10" t="s">
        <v>565</v>
      </c>
      <c r="AA1624" s="10" t="s">
        <v>5957</v>
      </c>
      <c r="AB1624" s="14" t="s">
        <v>1291</v>
      </c>
    </row>
    <row r="1625" spans="1:28" s="14" customFormat="1" ht="13" x14ac:dyDescent="0.35">
      <c r="A1625" s="10">
        <v>44519801</v>
      </c>
      <c r="B1625" s="10">
        <v>801</v>
      </c>
      <c r="C1625" s="11" t="s">
        <v>5958</v>
      </c>
      <c r="D1625" s="11"/>
      <c r="E1625" s="11"/>
      <c r="F1625" s="11" t="s">
        <v>46</v>
      </c>
      <c r="G1625" s="14" t="s">
        <v>79</v>
      </c>
      <c r="H1625" s="41" t="s">
        <v>79</v>
      </c>
      <c r="I1625" s="41"/>
      <c r="J1625" s="10"/>
      <c r="K1625" s="10" t="s">
        <v>66</v>
      </c>
      <c r="L1625" s="10" t="s">
        <v>52</v>
      </c>
      <c r="M1625" s="13">
        <v>40448</v>
      </c>
      <c r="N1625" s="10" t="s">
        <v>53</v>
      </c>
      <c r="O1625" s="134"/>
      <c r="P1625" s="15" t="s">
        <v>2577</v>
      </c>
      <c r="Q1625" s="11"/>
      <c r="R1625" s="10"/>
      <c r="S1625" s="10">
        <v>43560801</v>
      </c>
      <c r="T1625" s="10" t="s">
        <v>721</v>
      </c>
      <c r="U1625" s="10" t="s">
        <v>2594</v>
      </c>
      <c r="V1625" s="10">
        <v>2710193200</v>
      </c>
      <c r="W1625" s="10" t="s">
        <v>44</v>
      </c>
      <c r="X1625" s="10" t="s">
        <v>5959</v>
      </c>
      <c r="Y1625" s="10" t="s">
        <v>391</v>
      </c>
      <c r="Z1625" s="10" t="s">
        <v>392</v>
      </c>
      <c r="AA1625" s="10" t="s">
        <v>5960</v>
      </c>
    </row>
    <row r="1626" spans="1:28" s="14" customFormat="1" ht="13" x14ac:dyDescent="0.35">
      <c r="A1626" s="10">
        <v>45936801</v>
      </c>
      <c r="B1626" s="10">
        <v>801</v>
      </c>
      <c r="C1626" s="11" t="s">
        <v>1375</v>
      </c>
      <c r="D1626" s="10">
        <v>45936801</v>
      </c>
      <c r="E1626" s="11" t="s">
        <v>1375</v>
      </c>
      <c r="F1626" s="11" t="s">
        <v>46</v>
      </c>
      <c r="G1626" s="14" t="s">
        <v>79</v>
      </c>
      <c r="H1626" s="41" t="s">
        <v>79</v>
      </c>
      <c r="I1626" s="41" t="s">
        <v>709</v>
      </c>
      <c r="J1626" s="10" t="s">
        <v>65</v>
      </c>
      <c r="K1626" s="10" t="s">
        <v>66</v>
      </c>
      <c r="L1626" s="10" t="s">
        <v>67</v>
      </c>
      <c r="M1626" s="13">
        <v>42241</v>
      </c>
      <c r="N1626" s="10" t="s">
        <v>53</v>
      </c>
      <c r="O1626" s="134"/>
      <c r="P1626" s="15" t="s">
        <v>2577</v>
      </c>
      <c r="Q1626" s="10"/>
      <c r="R1626" s="10" t="s">
        <v>54</v>
      </c>
      <c r="S1626" s="10" t="s">
        <v>44</v>
      </c>
      <c r="T1626" s="11" t="s">
        <v>44</v>
      </c>
      <c r="U1626" s="10" t="s">
        <v>55</v>
      </c>
      <c r="V1626" s="10">
        <v>2710193200</v>
      </c>
      <c r="W1626" s="10" t="s">
        <v>2613</v>
      </c>
      <c r="X1626" s="10" t="s">
        <v>5961</v>
      </c>
      <c r="Y1626" s="10" t="s">
        <v>391</v>
      </c>
      <c r="Z1626" s="10" t="s">
        <v>392</v>
      </c>
      <c r="AA1626" s="10" t="s">
        <v>5962</v>
      </c>
      <c r="AB1626" s="14" t="s">
        <v>425</v>
      </c>
    </row>
    <row r="1627" spans="1:28" s="14" customFormat="1" ht="13" x14ac:dyDescent="0.35">
      <c r="A1627" s="10">
        <v>45933809</v>
      </c>
      <c r="B1627" s="10">
        <v>809</v>
      </c>
      <c r="C1627" s="11" t="s">
        <v>5963</v>
      </c>
      <c r="D1627" s="11"/>
      <c r="E1627" s="11"/>
      <c r="F1627" s="11" t="s">
        <v>46</v>
      </c>
      <c r="G1627" s="14" t="s">
        <v>47</v>
      </c>
      <c r="H1627" s="41" t="s">
        <v>48</v>
      </c>
      <c r="I1627" s="41"/>
      <c r="J1627" s="10"/>
      <c r="K1627" s="10" t="s">
        <v>66</v>
      </c>
      <c r="L1627" s="10" t="s">
        <v>67</v>
      </c>
      <c r="M1627" s="13">
        <v>42545</v>
      </c>
      <c r="N1627" s="10" t="s">
        <v>53</v>
      </c>
      <c r="O1627" s="134"/>
      <c r="P1627" s="15" t="s">
        <v>2577</v>
      </c>
      <c r="Q1627" s="11"/>
      <c r="R1627" s="10"/>
      <c r="S1627" s="10" t="s">
        <v>536</v>
      </c>
      <c r="T1627" s="10" t="s">
        <v>536</v>
      </c>
      <c r="U1627" s="10" t="s">
        <v>2580</v>
      </c>
      <c r="V1627" s="10">
        <v>2710193200</v>
      </c>
      <c r="W1627" s="10" t="s">
        <v>604</v>
      </c>
      <c r="X1627" s="10" t="s">
        <v>5964</v>
      </c>
      <c r="Y1627" s="10" t="s">
        <v>360</v>
      </c>
      <c r="Z1627" s="10" t="s">
        <v>88</v>
      </c>
      <c r="AA1627" s="10" t="s">
        <v>5965</v>
      </c>
    </row>
    <row r="1628" spans="1:28" s="14" customFormat="1" ht="13" x14ac:dyDescent="0.35">
      <c r="A1628" s="10">
        <v>45933849</v>
      </c>
      <c r="B1628" s="10">
        <v>849</v>
      </c>
      <c r="C1628" s="11" t="s">
        <v>5966</v>
      </c>
      <c r="D1628" s="11"/>
      <c r="E1628" s="11"/>
      <c r="F1628" s="11" t="s">
        <v>46</v>
      </c>
      <c r="G1628" s="14" t="s">
        <v>47</v>
      </c>
      <c r="H1628" s="41" t="s">
        <v>48</v>
      </c>
      <c r="I1628" s="41"/>
      <c r="J1628" s="10"/>
      <c r="K1628" s="10" t="s">
        <v>51</v>
      </c>
      <c r="L1628" s="10" t="s">
        <v>67</v>
      </c>
      <c r="M1628" s="13" t="s">
        <v>604</v>
      </c>
      <c r="N1628" s="10" t="s">
        <v>53</v>
      </c>
      <c r="O1628" s="134"/>
      <c r="P1628" s="15" t="s">
        <v>2577</v>
      </c>
      <c r="Q1628" s="11"/>
      <c r="R1628" s="10"/>
      <c r="S1628" s="10" t="s">
        <v>536</v>
      </c>
      <c r="T1628" s="10" t="s">
        <v>536</v>
      </c>
      <c r="U1628" s="10" t="s">
        <v>2580</v>
      </c>
      <c r="V1628" s="10">
        <v>2710193200</v>
      </c>
      <c r="W1628" s="10" t="s">
        <v>2582</v>
      </c>
      <c r="X1628" s="10" t="s">
        <v>5964</v>
      </c>
      <c r="Y1628" s="10" t="s">
        <v>360</v>
      </c>
      <c r="Z1628" s="10" t="s">
        <v>3085</v>
      </c>
      <c r="AA1628" s="10" t="s">
        <v>5967</v>
      </c>
    </row>
    <row r="1629" spans="1:28" s="14" customFormat="1" ht="13" x14ac:dyDescent="0.35">
      <c r="A1629" s="10">
        <v>45921801</v>
      </c>
      <c r="B1629" s="10">
        <v>801</v>
      </c>
      <c r="C1629" s="11" t="s">
        <v>5968</v>
      </c>
      <c r="D1629" s="10">
        <v>45921801</v>
      </c>
      <c r="E1629" s="11" t="s">
        <v>5968</v>
      </c>
      <c r="F1629" s="11" t="s">
        <v>46</v>
      </c>
      <c r="G1629" s="14" t="s">
        <v>79</v>
      </c>
      <c r="H1629" s="41" t="s">
        <v>79</v>
      </c>
      <c r="I1629" s="41" t="s">
        <v>709</v>
      </c>
      <c r="J1629" s="10" t="s">
        <v>65</v>
      </c>
      <c r="K1629" s="10" t="s">
        <v>66</v>
      </c>
      <c r="L1629" s="10" t="s">
        <v>67</v>
      </c>
      <c r="M1629" s="13">
        <v>43033</v>
      </c>
      <c r="N1629" s="10" t="s">
        <v>53</v>
      </c>
      <c r="O1629" s="134"/>
      <c r="P1629" s="15" t="s">
        <v>2577</v>
      </c>
      <c r="Q1629" s="10"/>
      <c r="R1629" s="10" t="s">
        <v>54</v>
      </c>
      <c r="S1629" s="10" t="s">
        <v>44</v>
      </c>
      <c r="T1629" s="11" t="s">
        <v>44</v>
      </c>
      <c r="U1629" s="10" t="s">
        <v>55</v>
      </c>
      <c r="V1629" s="10">
        <v>2710193200</v>
      </c>
      <c r="W1629" s="10" t="s">
        <v>2613</v>
      </c>
      <c r="X1629" s="10" t="s">
        <v>5657</v>
      </c>
      <c r="Y1629" s="10" t="s">
        <v>391</v>
      </c>
      <c r="Z1629" s="10" t="s">
        <v>392</v>
      </c>
      <c r="AA1629" s="10" t="s">
        <v>5969</v>
      </c>
    </row>
    <row r="1630" spans="1:28" s="14" customFormat="1" ht="13" x14ac:dyDescent="0.35">
      <c r="A1630" s="10">
        <v>49943801</v>
      </c>
      <c r="B1630" s="10">
        <v>801</v>
      </c>
      <c r="C1630" s="11" t="s">
        <v>5970</v>
      </c>
      <c r="D1630" s="10" t="s">
        <v>45</v>
      </c>
      <c r="E1630" s="11" t="s">
        <v>45</v>
      </c>
      <c r="F1630" s="11" t="s">
        <v>46</v>
      </c>
      <c r="G1630" s="14" t="s">
        <v>79</v>
      </c>
      <c r="H1630" s="41" t="s">
        <v>79</v>
      </c>
      <c r="I1630" s="41" t="s">
        <v>709</v>
      </c>
      <c r="J1630" s="10" t="s">
        <v>65</v>
      </c>
      <c r="K1630" s="10" t="s">
        <v>51</v>
      </c>
      <c r="L1630" s="10" t="s">
        <v>67</v>
      </c>
      <c r="M1630" s="13">
        <v>42894</v>
      </c>
      <c r="N1630" s="10" t="s">
        <v>53</v>
      </c>
      <c r="O1630" s="134"/>
      <c r="P1630" s="15" t="s">
        <v>2577</v>
      </c>
      <c r="Q1630" s="10"/>
      <c r="R1630" s="10" t="s">
        <v>54</v>
      </c>
      <c r="S1630" s="10" t="s">
        <v>44</v>
      </c>
      <c r="T1630" s="11" t="s">
        <v>44</v>
      </c>
      <c r="U1630" s="10" t="s">
        <v>55</v>
      </c>
      <c r="V1630" s="10">
        <v>2710193200</v>
      </c>
      <c r="W1630" s="10" t="s">
        <v>2582</v>
      </c>
      <c r="X1630" s="10" t="s">
        <v>5971</v>
      </c>
      <c r="Y1630" s="10" t="s">
        <v>391</v>
      </c>
      <c r="Z1630" s="10" t="s">
        <v>392</v>
      </c>
      <c r="AA1630" s="10" t="s">
        <v>5972</v>
      </c>
    </row>
    <row r="1631" spans="1:28" s="14" customFormat="1" ht="13" x14ac:dyDescent="0.35">
      <c r="A1631" s="10">
        <v>45934801</v>
      </c>
      <c r="B1631" s="10">
        <v>801</v>
      </c>
      <c r="C1631" s="11" t="s">
        <v>5973</v>
      </c>
      <c r="D1631" s="11"/>
      <c r="E1631" s="11"/>
      <c r="F1631" s="11" t="s">
        <v>46</v>
      </c>
      <c r="G1631" s="14" t="s">
        <v>79</v>
      </c>
      <c r="H1631" s="41" t="s">
        <v>79</v>
      </c>
      <c r="I1631" s="41"/>
      <c r="J1631" s="10"/>
      <c r="K1631" s="10" t="s">
        <v>51</v>
      </c>
      <c r="L1631" s="10" t="s">
        <v>52</v>
      </c>
      <c r="M1631" s="13">
        <v>41599</v>
      </c>
      <c r="N1631" s="10" t="s">
        <v>53</v>
      </c>
      <c r="O1631" s="134"/>
      <c r="P1631" s="15" t="s">
        <v>2577</v>
      </c>
      <c r="Q1631" s="11"/>
      <c r="R1631" s="10"/>
      <c r="S1631" s="10">
        <v>45936801</v>
      </c>
      <c r="T1631" s="10" t="s">
        <v>1375</v>
      </c>
      <c r="U1631" s="10" t="s">
        <v>2594</v>
      </c>
      <c r="V1631" s="10">
        <v>2710193200</v>
      </c>
      <c r="W1631" s="10" t="s">
        <v>2582</v>
      </c>
      <c r="X1631" s="10" t="s">
        <v>5961</v>
      </c>
      <c r="Y1631" s="10" t="s">
        <v>391</v>
      </c>
      <c r="Z1631" s="10" t="s">
        <v>392</v>
      </c>
      <c r="AA1631" s="10" t="s">
        <v>5962</v>
      </c>
    </row>
    <row r="1632" spans="1:28" s="14" customFormat="1" ht="13" x14ac:dyDescent="0.35">
      <c r="A1632" s="10">
        <v>45934849</v>
      </c>
      <c r="B1632" s="10">
        <v>849</v>
      </c>
      <c r="C1632" s="11" t="s">
        <v>5974</v>
      </c>
      <c r="D1632" s="11"/>
      <c r="E1632" s="11"/>
      <c r="F1632" s="11" t="s">
        <v>46</v>
      </c>
      <c r="G1632" s="14" t="s">
        <v>2662</v>
      </c>
      <c r="H1632" s="41" t="s">
        <v>140</v>
      </c>
      <c r="I1632" s="41"/>
      <c r="J1632" s="10"/>
      <c r="K1632" s="10" t="s">
        <v>51</v>
      </c>
      <c r="L1632" s="10" t="s">
        <v>52</v>
      </c>
      <c r="M1632" s="13">
        <v>41527</v>
      </c>
      <c r="N1632" s="10" t="s">
        <v>53</v>
      </c>
      <c r="O1632" s="134"/>
      <c r="P1632" s="15" t="s">
        <v>2577</v>
      </c>
      <c r="Q1632" s="11"/>
      <c r="R1632" s="10"/>
      <c r="S1632" s="10">
        <v>45939849</v>
      </c>
      <c r="T1632" s="10" t="s">
        <v>5499</v>
      </c>
      <c r="U1632" s="10" t="s">
        <v>2594</v>
      </c>
      <c r="V1632" s="10">
        <v>2710193200</v>
      </c>
      <c r="W1632" s="10" t="s">
        <v>2582</v>
      </c>
      <c r="X1632" s="10" t="s">
        <v>5961</v>
      </c>
      <c r="Y1632" s="10" t="s">
        <v>5502</v>
      </c>
      <c r="Z1632" s="10" t="s">
        <v>604</v>
      </c>
      <c r="AA1632" s="10" t="s">
        <v>5975</v>
      </c>
    </row>
    <row r="1633" spans="1:28" s="14" customFormat="1" ht="13" x14ac:dyDescent="0.35">
      <c r="A1633" s="10">
        <v>45920801</v>
      </c>
      <c r="B1633" s="10">
        <v>801</v>
      </c>
      <c r="C1633" s="11" t="s">
        <v>271</v>
      </c>
      <c r="D1633" s="10">
        <v>45920801</v>
      </c>
      <c r="E1633" s="11" t="s">
        <v>271</v>
      </c>
      <c r="F1633" s="11" t="s">
        <v>46</v>
      </c>
      <c r="G1633" s="14" t="s">
        <v>79</v>
      </c>
      <c r="H1633" s="41" t="s">
        <v>79</v>
      </c>
      <c r="I1633" s="41" t="s">
        <v>709</v>
      </c>
      <c r="J1633" s="10" t="s">
        <v>65</v>
      </c>
      <c r="K1633" s="10" t="s">
        <v>66</v>
      </c>
      <c r="L1633" s="10" t="s">
        <v>67</v>
      </c>
      <c r="M1633" s="13">
        <v>42991</v>
      </c>
      <c r="N1633" s="10" t="s">
        <v>53</v>
      </c>
      <c r="O1633" s="134"/>
      <c r="P1633" s="15" t="s">
        <v>2577</v>
      </c>
      <c r="Q1633" s="10"/>
      <c r="R1633" s="10" t="s">
        <v>54</v>
      </c>
      <c r="S1633" s="10" t="s">
        <v>44</v>
      </c>
      <c r="T1633" s="11" t="s">
        <v>44</v>
      </c>
      <c r="U1633" s="10" t="s">
        <v>55</v>
      </c>
      <c r="V1633" s="10">
        <v>2710193200</v>
      </c>
      <c r="W1633" s="10" t="s">
        <v>2613</v>
      </c>
      <c r="X1633" s="10" t="s">
        <v>5618</v>
      </c>
      <c r="Y1633" s="10" t="s">
        <v>391</v>
      </c>
      <c r="Z1633" s="10" t="s">
        <v>392</v>
      </c>
      <c r="AA1633" s="10" t="s">
        <v>5976</v>
      </c>
    </row>
    <row r="1634" spans="1:28" s="14" customFormat="1" ht="13" x14ac:dyDescent="0.35">
      <c r="A1634" s="10">
        <v>45922801</v>
      </c>
      <c r="B1634" s="10">
        <v>801</v>
      </c>
      <c r="C1634" s="11" t="s">
        <v>5977</v>
      </c>
      <c r="D1634" s="10">
        <v>45922801</v>
      </c>
      <c r="E1634" s="11" t="s">
        <v>5977</v>
      </c>
      <c r="F1634" s="11" t="s">
        <v>46</v>
      </c>
      <c r="G1634" s="14" t="s">
        <v>79</v>
      </c>
      <c r="H1634" s="41" t="s">
        <v>79</v>
      </c>
      <c r="I1634" s="41" t="s">
        <v>709</v>
      </c>
      <c r="J1634" s="10" t="s">
        <v>65</v>
      </c>
      <c r="K1634" s="10" t="s">
        <v>66</v>
      </c>
      <c r="L1634" s="10" t="s">
        <v>67</v>
      </c>
      <c r="M1634" s="13">
        <v>42984</v>
      </c>
      <c r="N1634" s="10" t="s">
        <v>53</v>
      </c>
      <c r="O1634" s="134"/>
      <c r="P1634" s="15" t="s">
        <v>2577</v>
      </c>
      <c r="Q1634" s="10"/>
      <c r="R1634" s="10" t="s">
        <v>54</v>
      </c>
      <c r="S1634" s="10" t="s">
        <v>44</v>
      </c>
      <c r="T1634" s="11" t="s">
        <v>44</v>
      </c>
      <c r="U1634" s="10" t="s">
        <v>55</v>
      </c>
      <c r="V1634" s="10">
        <v>2710193200</v>
      </c>
      <c r="W1634" s="10" t="s">
        <v>2613</v>
      </c>
      <c r="X1634" s="10" t="s">
        <v>5624</v>
      </c>
      <c r="Y1634" s="10" t="s">
        <v>391</v>
      </c>
      <c r="Z1634" s="10" t="s">
        <v>392</v>
      </c>
      <c r="AA1634" s="10" t="s">
        <v>5978</v>
      </c>
    </row>
    <row r="1635" spans="1:28" s="14" customFormat="1" ht="13" x14ac:dyDescent="0.35">
      <c r="A1635" s="10">
        <v>44425855</v>
      </c>
      <c r="B1635" s="10">
        <v>855</v>
      </c>
      <c r="C1635" s="11" t="s">
        <v>5979</v>
      </c>
      <c r="D1635" s="11"/>
      <c r="E1635" s="11"/>
      <c r="F1635" s="11" t="s">
        <v>46</v>
      </c>
      <c r="G1635" s="14" t="s">
        <v>163</v>
      </c>
      <c r="H1635" s="41" t="s">
        <v>164</v>
      </c>
      <c r="I1635" s="41">
        <v>0</v>
      </c>
      <c r="J1635" s="10" t="s">
        <v>65</v>
      </c>
      <c r="K1635" s="10" t="s">
        <v>66</v>
      </c>
      <c r="L1635" s="10" t="s">
        <v>67</v>
      </c>
      <c r="M1635" s="13"/>
      <c r="N1635" s="10" t="s">
        <v>604</v>
      </c>
      <c r="O1635" s="134"/>
      <c r="P1635" s="15" t="s">
        <v>2577</v>
      </c>
      <c r="Q1635" s="11"/>
      <c r="R1635" s="10"/>
      <c r="S1635" s="10" t="s">
        <v>536</v>
      </c>
      <c r="T1635" s="10" t="s">
        <v>536</v>
      </c>
      <c r="U1635" s="10" t="s">
        <v>2580</v>
      </c>
      <c r="V1635" s="10">
        <v>2710193200</v>
      </c>
      <c r="W1635" s="10" t="s">
        <v>604</v>
      </c>
      <c r="X1635" s="10" t="s">
        <v>5980</v>
      </c>
      <c r="Y1635" s="10" t="s">
        <v>1414</v>
      </c>
      <c r="Z1635" s="10" t="s">
        <v>565</v>
      </c>
      <c r="AA1635" s="10" t="s">
        <v>5981</v>
      </c>
      <c r="AB1635" s="14" t="s">
        <v>1581</v>
      </c>
    </row>
    <row r="1636" spans="1:28" s="14" customFormat="1" ht="13" x14ac:dyDescent="0.35">
      <c r="A1636" s="10">
        <v>44425809</v>
      </c>
      <c r="B1636" s="10">
        <v>809</v>
      </c>
      <c r="C1636" s="11" t="s">
        <v>5982</v>
      </c>
      <c r="D1636" s="11"/>
      <c r="E1636" s="11"/>
      <c r="F1636" s="11" t="s">
        <v>46</v>
      </c>
      <c r="G1636" s="14" t="s">
        <v>47</v>
      </c>
      <c r="H1636" s="41" t="s">
        <v>48</v>
      </c>
      <c r="I1636" s="41">
        <v>0</v>
      </c>
      <c r="J1636" s="10" t="s">
        <v>65</v>
      </c>
      <c r="K1636" s="10" t="s">
        <v>66</v>
      </c>
      <c r="L1636" s="10" t="s">
        <v>67</v>
      </c>
      <c r="M1636" s="13"/>
      <c r="N1636" s="10" t="s">
        <v>604</v>
      </c>
      <c r="O1636" s="134"/>
      <c r="P1636" s="15" t="s">
        <v>2577</v>
      </c>
      <c r="Q1636" s="11"/>
      <c r="R1636" s="10"/>
      <c r="S1636" s="10" t="s">
        <v>536</v>
      </c>
      <c r="T1636" s="10" t="s">
        <v>536</v>
      </c>
      <c r="U1636" s="10" t="s">
        <v>2580</v>
      </c>
      <c r="V1636" s="10">
        <v>2710193200</v>
      </c>
      <c r="W1636" s="10" t="s">
        <v>604</v>
      </c>
      <c r="X1636" s="10" t="s">
        <v>5980</v>
      </c>
      <c r="Y1636" s="10" t="s">
        <v>360</v>
      </c>
      <c r="Z1636" s="10" t="s">
        <v>565</v>
      </c>
      <c r="AA1636" s="10" t="s">
        <v>5983</v>
      </c>
      <c r="AB1636" s="14" t="s">
        <v>1581</v>
      </c>
    </row>
    <row r="1637" spans="1:28" s="14" customFormat="1" ht="13" x14ac:dyDescent="0.35">
      <c r="A1637" s="10">
        <v>49172801</v>
      </c>
      <c r="B1637" s="10">
        <v>801</v>
      </c>
      <c r="C1637" s="11" t="s">
        <v>5984</v>
      </c>
      <c r="D1637" s="11"/>
      <c r="E1637" s="11"/>
      <c r="F1637" s="11" t="s">
        <v>46</v>
      </c>
      <c r="G1637" s="14" t="s">
        <v>79</v>
      </c>
      <c r="H1637" s="41" t="s">
        <v>79</v>
      </c>
      <c r="I1637" s="41"/>
      <c r="J1637" s="10"/>
      <c r="K1637" s="10" t="s">
        <v>66</v>
      </c>
      <c r="L1637" s="10" t="s">
        <v>67</v>
      </c>
      <c r="M1637" s="13" t="s">
        <v>604</v>
      </c>
      <c r="N1637" s="10" t="s">
        <v>604</v>
      </c>
      <c r="O1637" s="134"/>
      <c r="P1637" s="15" t="s">
        <v>2577</v>
      </c>
      <c r="Q1637" s="11"/>
      <c r="R1637" s="10"/>
      <c r="S1637" s="10" t="s">
        <v>536</v>
      </c>
      <c r="T1637" s="10" t="s">
        <v>536</v>
      </c>
      <c r="U1637" s="10" t="s">
        <v>2580</v>
      </c>
      <c r="V1637" s="10">
        <v>2710193100</v>
      </c>
      <c r="W1637" s="10" t="s">
        <v>44</v>
      </c>
      <c r="X1637" s="10"/>
      <c r="Y1637" s="10"/>
      <c r="Z1637" s="10"/>
      <c r="AA1637" s="10" t="s">
        <v>132</v>
      </c>
    </row>
    <row r="1638" spans="1:28" s="14" customFormat="1" ht="13" x14ac:dyDescent="0.35">
      <c r="A1638" s="10">
        <v>43545809</v>
      </c>
      <c r="B1638" s="10">
        <v>809</v>
      </c>
      <c r="C1638" s="11" t="s">
        <v>5985</v>
      </c>
      <c r="D1638" s="11"/>
      <c r="E1638" s="11"/>
      <c r="F1638" s="11" t="s">
        <v>46</v>
      </c>
      <c r="G1638" s="14" t="s">
        <v>47</v>
      </c>
      <c r="H1638" s="41" t="s">
        <v>48</v>
      </c>
      <c r="I1638" s="41">
        <v>0</v>
      </c>
      <c r="J1638" s="10" t="s">
        <v>65</v>
      </c>
      <c r="K1638" s="10" t="s">
        <v>66</v>
      </c>
      <c r="L1638" s="10" t="s">
        <v>67</v>
      </c>
      <c r="M1638" s="13">
        <v>43709</v>
      </c>
      <c r="N1638" s="10" t="s">
        <v>53</v>
      </c>
      <c r="O1638" s="134"/>
      <c r="P1638" s="15" t="s">
        <v>2577</v>
      </c>
      <c r="Q1638" s="11"/>
      <c r="R1638" s="10"/>
      <c r="S1638" s="10" t="s">
        <v>536</v>
      </c>
      <c r="T1638" s="10" t="s">
        <v>536</v>
      </c>
      <c r="U1638" s="10" t="s">
        <v>2580</v>
      </c>
      <c r="V1638" s="10">
        <v>2710199200</v>
      </c>
      <c r="W1638" s="10" t="s">
        <v>83</v>
      </c>
      <c r="X1638" s="10" t="s">
        <v>5986</v>
      </c>
      <c r="Y1638" s="10" t="s">
        <v>360</v>
      </c>
      <c r="Z1638" s="10" t="s">
        <v>565</v>
      </c>
      <c r="AA1638" s="10" t="s">
        <v>5987</v>
      </c>
      <c r="AB1638" s="14" t="s">
        <v>1890</v>
      </c>
    </row>
    <row r="1639" spans="1:28" s="14" customFormat="1" ht="13" x14ac:dyDescent="0.35">
      <c r="A1639" s="10">
        <v>43544855</v>
      </c>
      <c r="B1639" s="10">
        <v>855</v>
      </c>
      <c r="C1639" s="11" t="s">
        <v>5988</v>
      </c>
      <c r="D1639" s="10">
        <v>45283801</v>
      </c>
      <c r="E1639" s="11" t="s">
        <v>409</v>
      </c>
      <c r="F1639" s="11" t="s">
        <v>46</v>
      </c>
      <c r="G1639" s="14" t="s">
        <v>163</v>
      </c>
      <c r="H1639" s="41" t="s">
        <v>164</v>
      </c>
      <c r="I1639" s="41" t="s">
        <v>119</v>
      </c>
      <c r="J1639" s="10" t="s">
        <v>65</v>
      </c>
      <c r="K1639" s="10" t="s">
        <v>66</v>
      </c>
      <c r="L1639" s="10" t="s">
        <v>67</v>
      </c>
      <c r="M1639" s="13">
        <v>43709</v>
      </c>
      <c r="N1639" s="10" t="s">
        <v>53</v>
      </c>
      <c r="O1639" s="134"/>
      <c r="P1639" s="15" t="s">
        <v>2577</v>
      </c>
      <c r="Q1639" s="10" t="s">
        <v>5989</v>
      </c>
      <c r="R1639" s="10" t="s">
        <v>54</v>
      </c>
      <c r="S1639" s="10" t="s">
        <v>536</v>
      </c>
      <c r="T1639" s="11"/>
      <c r="U1639" s="10" t="s">
        <v>55</v>
      </c>
      <c r="V1639" s="10">
        <v>2710199200</v>
      </c>
      <c r="W1639" s="10" t="s">
        <v>70</v>
      </c>
      <c r="X1639" s="10" t="s">
        <v>4938</v>
      </c>
      <c r="Y1639" s="10" t="s">
        <v>3119</v>
      </c>
      <c r="Z1639" s="10" t="s">
        <v>565</v>
      </c>
      <c r="AA1639" s="10" t="s">
        <v>5990</v>
      </c>
      <c r="AB1639" s="14" t="s">
        <v>1890</v>
      </c>
    </row>
    <row r="1640" spans="1:28" s="14" customFormat="1" ht="13" x14ac:dyDescent="0.35">
      <c r="A1640" s="10">
        <v>43544809</v>
      </c>
      <c r="B1640" s="10">
        <v>809</v>
      </c>
      <c r="C1640" s="11" t="s">
        <v>5991</v>
      </c>
      <c r="D1640" s="10">
        <v>45283801</v>
      </c>
      <c r="E1640" s="11" t="s">
        <v>409</v>
      </c>
      <c r="F1640" s="11" t="s">
        <v>46</v>
      </c>
      <c r="G1640" s="14" t="s">
        <v>47</v>
      </c>
      <c r="H1640" s="41" t="s">
        <v>48</v>
      </c>
      <c r="I1640" s="41" t="s">
        <v>119</v>
      </c>
      <c r="J1640" s="10" t="s">
        <v>65</v>
      </c>
      <c r="K1640" s="10" t="s">
        <v>66</v>
      </c>
      <c r="L1640" s="10" t="s">
        <v>67</v>
      </c>
      <c r="M1640" s="13">
        <v>43709</v>
      </c>
      <c r="N1640" s="10" t="s">
        <v>53</v>
      </c>
      <c r="O1640" s="134"/>
      <c r="P1640" s="15" t="s">
        <v>2577</v>
      </c>
      <c r="Q1640" s="10" t="s">
        <v>5992</v>
      </c>
      <c r="R1640" s="10" t="s">
        <v>54</v>
      </c>
      <c r="S1640" s="10" t="s">
        <v>536</v>
      </c>
      <c r="T1640" s="11"/>
      <c r="U1640" s="10" t="s">
        <v>55</v>
      </c>
      <c r="V1640" s="10">
        <v>2710199200</v>
      </c>
      <c r="W1640" s="10" t="s">
        <v>83</v>
      </c>
      <c r="X1640" s="10" t="s">
        <v>4938</v>
      </c>
      <c r="Y1640" s="10" t="s">
        <v>360</v>
      </c>
      <c r="Z1640" s="10" t="s">
        <v>565</v>
      </c>
      <c r="AA1640" s="10" t="s">
        <v>5993</v>
      </c>
      <c r="AB1640" s="14" t="s">
        <v>1890</v>
      </c>
    </row>
    <row r="1641" spans="1:28" s="14" customFormat="1" ht="13" x14ac:dyDescent="0.35">
      <c r="A1641" s="10">
        <v>45879849</v>
      </c>
      <c r="B1641" s="10">
        <v>849</v>
      </c>
      <c r="C1641" s="11" t="s">
        <v>5994</v>
      </c>
      <c r="D1641" s="11"/>
      <c r="E1641" s="11"/>
      <c r="F1641" s="11" t="s">
        <v>46</v>
      </c>
      <c r="G1641" s="14" t="s">
        <v>2662</v>
      </c>
      <c r="H1641" s="41" t="s">
        <v>140</v>
      </c>
      <c r="I1641" s="41"/>
      <c r="J1641" s="10"/>
      <c r="K1641" s="10" t="s">
        <v>51</v>
      </c>
      <c r="L1641" s="10" t="s">
        <v>52</v>
      </c>
      <c r="M1641" s="13" t="s">
        <v>3</v>
      </c>
      <c r="N1641" s="10" t="s">
        <v>604</v>
      </c>
      <c r="O1641" s="134"/>
      <c r="P1641" s="15" t="s">
        <v>2577</v>
      </c>
      <c r="Q1641" s="11"/>
      <c r="R1641" s="10"/>
      <c r="S1641" s="10" t="s">
        <v>536</v>
      </c>
      <c r="T1641" s="10" t="s">
        <v>536</v>
      </c>
      <c r="U1641" s="10" t="s">
        <v>2580</v>
      </c>
      <c r="V1641" s="10">
        <v>2710193200</v>
      </c>
      <c r="W1641" s="10" t="s">
        <v>2582</v>
      </c>
      <c r="X1641" s="10" t="s">
        <v>5995</v>
      </c>
      <c r="Y1641" s="10" t="s">
        <v>354</v>
      </c>
      <c r="Z1641" s="10" t="s">
        <v>2664</v>
      </c>
      <c r="AA1641" s="10" t="s">
        <v>5996</v>
      </c>
    </row>
    <row r="1642" spans="1:28" s="14" customFormat="1" ht="13" x14ac:dyDescent="0.35">
      <c r="A1642" s="10">
        <v>33008872</v>
      </c>
      <c r="B1642" s="10">
        <v>872</v>
      </c>
      <c r="C1642" s="11" t="s">
        <v>5997</v>
      </c>
      <c r="D1642" s="11"/>
      <c r="E1642" s="11"/>
      <c r="F1642" s="11" t="s">
        <v>46</v>
      </c>
      <c r="G1642" s="14" t="s">
        <v>2997</v>
      </c>
      <c r="H1642" s="41" t="s">
        <v>140</v>
      </c>
      <c r="I1642" s="41"/>
      <c r="J1642" s="10"/>
      <c r="K1642" s="10" t="s">
        <v>51</v>
      </c>
      <c r="L1642" s="10" t="s">
        <v>52</v>
      </c>
      <c r="M1642" s="13">
        <v>40809</v>
      </c>
      <c r="N1642" s="10" t="s">
        <v>92</v>
      </c>
      <c r="O1642" s="134"/>
      <c r="P1642" s="15" t="s">
        <v>2577</v>
      </c>
      <c r="Q1642" s="11"/>
      <c r="R1642" s="10"/>
      <c r="S1642" s="10" t="s">
        <v>536</v>
      </c>
      <c r="T1642" s="10" t="s">
        <v>536</v>
      </c>
      <c r="U1642" s="10" t="s">
        <v>2580</v>
      </c>
      <c r="V1642" s="10">
        <v>3819000000</v>
      </c>
      <c r="W1642" s="10" t="s">
        <v>2582</v>
      </c>
      <c r="X1642" s="10" t="s">
        <v>5998</v>
      </c>
      <c r="Y1642" s="10" t="s">
        <v>2658</v>
      </c>
      <c r="Z1642" s="10" t="s">
        <v>2642</v>
      </c>
      <c r="AA1642" s="10" t="s">
        <v>5999</v>
      </c>
    </row>
    <row r="1643" spans="1:28" s="14" customFormat="1" ht="13" x14ac:dyDescent="0.35">
      <c r="A1643" s="10">
        <v>44521905</v>
      </c>
      <c r="B1643" s="10">
        <v>905</v>
      </c>
      <c r="C1643" s="11" t="s">
        <v>6000</v>
      </c>
      <c r="D1643" s="11"/>
      <c r="E1643" s="11"/>
      <c r="F1643" s="11" t="s">
        <v>46</v>
      </c>
      <c r="G1643" s="14" t="s">
        <v>735</v>
      </c>
      <c r="H1643" s="41" t="s">
        <v>63</v>
      </c>
      <c r="I1643" s="41">
        <v>0</v>
      </c>
      <c r="J1643" s="10" t="s">
        <v>65</v>
      </c>
      <c r="K1643" s="10" t="s">
        <v>66</v>
      </c>
      <c r="L1643" s="10" t="s">
        <v>67</v>
      </c>
      <c r="M1643" s="13" t="s">
        <v>6</v>
      </c>
      <c r="N1643" s="10" t="s">
        <v>53</v>
      </c>
      <c r="O1643" s="134"/>
      <c r="P1643" s="15" t="s">
        <v>2577</v>
      </c>
      <c r="Q1643" s="11"/>
      <c r="R1643" s="10"/>
      <c r="S1643" s="10">
        <v>43582905</v>
      </c>
      <c r="T1643" s="10" t="s">
        <v>1960</v>
      </c>
      <c r="U1643" s="10" t="s">
        <v>2594</v>
      </c>
      <c r="V1643" s="10">
        <v>2710193200</v>
      </c>
      <c r="W1643" s="10" t="s">
        <v>604</v>
      </c>
      <c r="X1643" s="10" t="s">
        <v>4865</v>
      </c>
      <c r="Y1643" s="10" t="s">
        <v>604</v>
      </c>
      <c r="Z1643" s="10" t="s">
        <v>604</v>
      </c>
      <c r="AA1643" s="10" t="s">
        <v>4866</v>
      </c>
      <c r="AB1643" s="14" t="s">
        <v>1890</v>
      </c>
    </row>
    <row r="1644" spans="1:28" s="14" customFormat="1" ht="13" x14ac:dyDescent="0.35">
      <c r="A1644" s="10">
        <v>43053849</v>
      </c>
      <c r="B1644" s="10">
        <v>849</v>
      </c>
      <c r="C1644" s="11" t="s">
        <v>6001</v>
      </c>
      <c r="D1644" s="11"/>
      <c r="E1644" s="11"/>
      <c r="F1644" s="11" t="s">
        <v>46</v>
      </c>
      <c r="G1644" s="14" t="s">
        <v>47</v>
      </c>
      <c r="H1644" s="41" t="s">
        <v>48</v>
      </c>
      <c r="I1644" s="41">
        <v>0</v>
      </c>
      <c r="J1644" s="10" t="s">
        <v>65</v>
      </c>
      <c r="K1644" s="10" t="s">
        <v>51</v>
      </c>
      <c r="L1644" s="10" t="s">
        <v>67</v>
      </c>
      <c r="M1644" s="13" t="s">
        <v>2577</v>
      </c>
      <c r="N1644" s="10" t="s">
        <v>53</v>
      </c>
      <c r="O1644" s="134"/>
      <c r="P1644" s="15" t="s">
        <v>2577</v>
      </c>
      <c r="Q1644" s="11"/>
      <c r="R1644" s="10"/>
      <c r="S1644" s="10">
        <v>44545849</v>
      </c>
      <c r="T1644" s="10" t="s">
        <v>2161</v>
      </c>
      <c r="U1644" s="10" t="s">
        <v>2594</v>
      </c>
      <c r="V1644" s="10">
        <v>3403190000</v>
      </c>
      <c r="W1644" s="10" t="s">
        <v>2582</v>
      </c>
      <c r="X1644" s="10" t="s">
        <v>604</v>
      </c>
      <c r="Y1644" s="10" t="s">
        <v>604</v>
      </c>
      <c r="Z1644" s="10" t="s">
        <v>604</v>
      </c>
      <c r="AA1644" s="10" t="s">
        <v>2581</v>
      </c>
      <c r="AB1644" s="14" t="s">
        <v>1890</v>
      </c>
    </row>
    <row r="1645" spans="1:28" s="14" customFormat="1" ht="13" x14ac:dyDescent="0.35">
      <c r="A1645" s="10">
        <v>44266801</v>
      </c>
      <c r="B1645" s="10">
        <v>801</v>
      </c>
      <c r="C1645" s="11" t="s">
        <v>6002</v>
      </c>
      <c r="D1645" s="11"/>
      <c r="E1645" s="11"/>
      <c r="F1645" s="11" t="s">
        <v>46</v>
      </c>
      <c r="G1645" s="14" t="s">
        <v>79</v>
      </c>
      <c r="H1645" s="41" t="s">
        <v>79</v>
      </c>
      <c r="I1645" s="41">
        <v>0</v>
      </c>
      <c r="J1645" s="10" t="s">
        <v>65</v>
      </c>
      <c r="K1645" s="10" t="s">
        <v>66</v>
      </c>
      <c r="L1645" s="10" t="s">
        <v>52</v>
      </c>
      <c r="M1645" s="13">
        <v>36801</v>
      </c>
      <c r="N1645" s="10" t="s">
        <v>53</v>
      </c>
      <c r="O1645" s="134"/>
      <c r="P1645" s="15" t="s">
        <v>2577</v>
      </c>
      <c r="Q1645" s="11"/>
      <c r="R1645" s="10"/>
      <c r="S1645" s="10" t="s">
        <v>536</v>
      </c>
      <c r="T1645" s="10" t="s">
        <v>536</v>
      </c>
      <c r="U1645" s="10" t="s">
        <v>2580</v>
      </c>
      <c r="V1645" s="10">
        <v>2710193200</v>
      </c>
      <c r="W1645" s="10" t="s">
        <v>44</v>
      </c>
      <c r="X1645" s="10" t="s">
        <v>6003</v>
      </c>
      <c r="Y1645" s="10" t="s">
        <v>391</v>
      </c>
      <c r="Z1645" s="10" t="s">
        <v>392</v>
      </c>
      <c r="AA1645" s="10" t="s">
        <v>6004</v>
      </c>
      <c r="AB1645" s="14" t="s">
        <v>1890</v>
      </c>
    </row>
    <row r="1646" spans="1:28" s="14" customFormat="1" ht="13" x14ac:dyDescent="0.35">
      <c r="A1646" s="10">
        <v>44541809</v>
      </c>
      <c r="B1646" s="10">
        <v>809</v>
      </c>
      <c r="C1646" s="11" t="s">
        <v>6005</v>
      </c>
      <c r="D1646" s="11"/>
      <c r="E1646" s="11"/>
      <c r="F1646" s="11" t="s">
        <v>46</v>
      </c>
      <c r="G1646" s="14" t="s">
        <v>47</v>
      </c>
      <c r="H1646" s="41" t="s">
        <v>48</v>
      </c>
      <c r="I1646" s="41">
        <v>0</v>
      </c>
      <c r="J1646" s="10" t="s">
        <v>65</v>
      </c>
      <c r="K1646" s="10" t="s">
        <v>66</v>
      </c>
      <c r="L1646" s="10" t="s">
        <v>52</v>
      </c>
      <c r="M1646" s="13" t="s">
        <v>3</v>
      </c>
      <c r="N1646" s="10" t="s">
        <v>604</v>
      </c>
      <c r="O1646" s="134"/>
      <c r="P1646" s="15" t="s">
        <v>2577</v>
      </c>
      <c r="Q1646" s="11"/>
      <c r="R1646" s="10"/>
      <c r="S1646" s="10" t="s">
        <v>536</v>
      </c>
      <c r="T1646" s="10" t="s">
        <v>536</v>
      </c>
      <c r="U1646" s="10" t="s">
        <v>2580</v>
      </c>
      <c r="V1646" s="10">
        <v>2710193200</v>
      </c>
      <c r="W1646" s="10" t="s">
        <v>604</v>
      </c>
      <c r="X1646" s="10" t="s">
        <v>6006</v>
      </c>
      <c r="Y1646" s="10" t="s">
        <v>360</v>
      </c>
      <c r="Z1646" s="10" t="s">
        <v>5683</v>
      </c>
      <c r="AA1646" s="10" t="s">
        <v>6007</v>
      </c>
      <c r="AB1646" s="14" t="s">
        <v>1890</v>
      </c>
    </row>
    <row r="1647" spans="1:28" s="14" customFormat="1" ht="13" x14ac:dyDescent="0.35">
      <c r="A1647" s="10">
        <v>44541855</v>
      </c>
      <c r="B1647" s="10">
        <v>855</v>
      </c>
      <c r="C1647" s="11" t="s">
        <v>6008</v>
      </c>
      <c r="D1647" s="11"/>
      <c r="E1647" s="11"/>
      <c r="F1647" s="11" t="s">
        <v>46</v>
      </c>
      <c r="G1647" s="14" t="s">
        <v>163</v>
      </c>
      <c r="H1647" s="41" t="s">
        <v>164</v>
      </c>
      <c r="I1647" s="41">
        <v>0</v>
      </c>
      <c r="J1647" s="10" t="s">
        <v>65</v>
      </c>
      <c r="K1647" s="10" t="s">
        <v>66</v>
      </c>
      <c r="L1647" s="10" t="s">
        <v>52</v>
      </c>
      <c r="M1647" s="13" t="s">
        <v>3</v>
      </c>
      <c r="N1647" s="10" t="s">
        <v>604</v>
      </c>
      <c r="O1647" s="134"/>
      <c r="P1647" s="15" t="s">
        <v>2577</v>
      </c>
      <c r="Q1647" s="11"/>
      <c r="R1647" s="10"/>
      <c r="S1647" s="10" t="s">
        <v>536</v>
      </c>
      <c r="T1647" s="10" t="s">
        <v>536</v>
      </c>
      <c r="U1647" s="10" t="s">
        <v>2580</v>
      </c>
      <c r="V1647" s="10">
        <v>2710193200</v>
      </c>
      <c r="W1647" s="10" t="s">
        <v>604</v>
      </c>
      <c r="X1647" s="10" t="s">
        <v>6006</v>
      </c>
      <c r="Y1647" s="10" t="s">
        <v>1414</v>
      </c>
      <c r="Z1647" s="10" t="s">
        <v>5683</v>
      </c>
      <c r="AA1647" s="10" t="s">
        <v>6009</v>
      </c>
      <c r="AB1647" s="14" t="s">
        <v>1890</v>
      </c>
    </row>
    <row r="1648" spans="1:28" s="14" customFormat="1" ht="13" x14ac:dyDescent="0.35">
      <c r="A1648" s="10">
        <v>44549809</v>
      </c>
      <c r="B1648" s="10">
        <v>809</v>
      </c>
      <c r="C1648" s="11" t="s">
        <v>6010</v>
      </c>
      <c r="D1648" s="11"/>
      <c r="E1648" s="11"/>
      <c r="F1648" s="11" t="s">
        <v>46</v>
      </c>
      <c r="G1648" s="14" t="s">
        <v>47</v>
      </c>
      <c r="H1648" s="41" t="s">
        <v>48</v>
      </c>
      <c r="I1648" s="41">
        <v>0</v>
      </c>
      <c r="J1648" s="10" t="s">
        <v>65</v>
      </c>
      <c r="K1648" s="10" t="s">
        <v>66</v>
      </c>
      <c r="L1648" s="10" t="s">
        <v>52</v>
      </c>
      <c r="M1648" s="13" t="s">
        <v>3</v>
      </c>
      <c r="N1648" s="10" t="s">
        <v>604</v>
      </c>
      <c r="O1648" s="134"/>
      <c r="P1648" s="15" t="s">
        <v>2577</v>
      </c>
      <c r="Q1648" s="11"/>
      <c r="R1648" s="10"/>
      <c r="S1648" s="10" t="s">
        <v>536</v>
      </c>
      <c r="T1648" s="10" t="s">
        <v>536</v>
      </c>
      <c r="U1648" s="10" t="s">
        <v>2580</v>
      </c>
      <c r="V1648" s="10">
        <v>2710193200</v>
      </c>
      <c r="W1648" s="10" t="s">
        <v>604</v>
      </c>
      <c r="X1648" s="10" t="s">
        <v>6011</v>
      </c>
      <c r="Y1648" s="10" t="s">
        <v>360</v>
      </c>
      <c r="Z1648" s="10" t="s">
        <v>5683</v>
      </c>
      <c r="AA1648" s="10" t="s">
        <v>6012</v>
      </c>
      <c r="AB1648" s="14" t="s">
        <v>1890</v>
      </c>
    </row>
    <row r="1649" spans="1:28" s="14" customFormat="1" ht="13" x14ac:dyDescent="0.35">
      <c r="A1649" s="10">
        <v>44549855</v>
      </c>
      <c r="B1649" s="10">
        <v>855</v>
      </c>
      <c r="C1649" s="11" t="s">
        <v>6013</v>
      </c>
      <c r="D1649" s="11"/>
      <c r="E1649" s="11"/>
      <c r="F1649" s="11" t="s">
        <v>46</v>
      </c>
      <c r="G1649" s="14" t="s">
        <v>163</v>
      </c>
      <c r="H1649" s="41" t="s">
        <v>164</v>
      </c>
      <c r="I1649" s="41">
        <v>0</v>
      </c>
      <c r="J1649" s="10" t="s">
        <v>65</v>
      </c>
      <c r="K1649" s="10" t="s">
        <v>66</v>
      </c>
      <c r="L1649" s="10" t="s">
        <v>52</v>
      </c>
      <c r="M1649" s="13" t="s">
        <v>3</v>
      </c>
      <c r="N1649" s="10" t="s">
        <v>604</v>
      </c>
      <c r="O1649" s="134"/>
      <c r="P1649" s="15" t="s">
        <v>2577</v>
      </c>
      <c r="Q1649" s="11"/>
      <c r="R1649" s="10"/>
      <c r="S1649" s="10" t="s">
        <v>536</v>
      </c>
      <c r="T1649" s="10" t="s">
        <v>536</v>
      </c>
      <c r="U1649" s="10" t="s">
        <v>2580</v>
      </c>
      <c r="V1649" s="10">
        <v>2710193200</v>
      </c>
      <c r="W1649" s="10" t="s">
        <v>604</v>
      </c>
      <c r="X1649" s="10" t="s">
        <v>6011</v>
      </c>
      <c r="Y1649" s="10" t="s">
        <v>1414</v>
      </c>
      <c r="Z1649" s="10" t="s">
        <v>5683</v>
      </c>
      <c r="AA1649" s="10" t="s">
        <v>6014</v>
      </c>
      <c r="AB1649" s="14" t="s">
        <v>1890</v>
      </c>
    </row>
    <row r="1650" spans="1:28" s="14" customFormat="1" ht="13" x14ac:dyDescent="0.35">
      <c r="A1650" s="10">
        <v>44533809</v>
      </c>
      <c r="B1650" s="10">
        <v>809</v>
      </c>
      <c r="C1650" s="11" t="s">
        <v>6015</v>
      </c>
      <c r="D1650" s="11"/>
      <c r="E1650" s="11"/>
      <c r="F1650" s="11" t="s">
        <v>46</v>
      </c>
      <c r="G1650" s="14" t="s">
        <v>47</v>
      </c>
      <c r="H1650" s="41" t="s">
        <v>48</v>
      </c>
      <c r="I1650" s="41">
        <v>0</v>
      </c>
      <c r="J1650" s="10" t="s">
        <v>65</v>
      </c>
      <c r="K1650" s="10" t="s">
        <v>66</v>
      </c>
      <c r="L1650" s="10" t="s">
        <v>52</v>
      </c>
      <c r="M1650" s="13" t="s">
        <v>3</v>
      </c>
      <c r="N1650" s="10" t="s">
        <v>604</v>
      </c>
      <c r="O1650" s="134"/>
      <c r="P1650" s="15" t="s">
        <v>2577</v>
      </c>
      <c r="Q1650" s="11"/>
      <c r="R1650" s="10"/>
      <c r="S1650" s="10" t="s">
        <v>536</v>
      </c>
      <c r="T1650" s="10" t="s">
        <v>536</v>
      </c>
      <c r="U1650" s="10" t="s">
        <v>2580</v>
      </c>
      <c r="V1650" s="10">
        <v>2710193200</v>
      </c>
      <c r="W1650" s="10" t="s">
        <v>604</v>
      </c>
      <c r="X1650" s="10" t="s">
        <v>6016</v>
      </c>
      <c r="Y1650" s="10" t="s">
        <v>360</v>
      </c>
      <c r="Z1650" s="10" t="s">
        <v>5683</v>
      </c>
      <c r="AA1650" s="10" t="s">
        <v>6017</v>
      </c>
      <c r="AB1650" s="14" t="s">
        <v>1890</v>
      </c>
    </row>
    <row r="1651" spans="1:28" s="14" customFormat="1" ht="13" x14ac:dyDescent="0.35">
      <c r="A1651" s="10">
        <v>44533855</v>
      </c>
      <c r="B1651" s="10">
        <v>855</v>
      </c>
      <c r="C1651" s="11" t="s">
        <v>6018</v>
      </c>
      <c r="D1651" s="11"/>
      <c r="E1651" s="11"/>
      <c r="F1651" s="11" t="s">
        <v>46</v>
      </c>
      <c r="G1651" s="14" t="s">
        <v>163</v>
      </c>
      <c r="H1651" s="41" t="s">
        <v>164</v>
      </c>
      <c r="I1651" s="41">
        <v>0</v>
      </c>
      <c r="J1651" s="10" t="s">
        <v>65</v>
      </c>
      <c r="K1651" s="10" t="s">
        <v>66</v>
      </c>
      <c r="L1651" s="10" t="s">
        <v>52</v>
      </c>
      <c r="M1651" s="13" t="s">
        <v>3</v>
      </c>
      <c r="N1651" s="10" t="s">
        <v>604</v>
      </c>
      <c r="O1651" s="134"/>
      <c r="P1651" s="15" t="s">
        <v>2577</v>
      </c>
      <c r="Q1651" s="11"/>
      <c r="R1651" s="10"/>
      <c r="S1651" s="10" t="s">
        <v>536</v>
      </c>
      <c r="T1651" s="10" t="s">
        <v>536</v>
      </c>
      <c r="U1651" s="10" t="s">
        <v>2580</v>
      </c>
      <c r="V1651" s="10">
        <v>2710193200</v>
      </c>
      <c r="W1651" s="10" t="s">
        <v>604</v>
      </c>
      <c r="X1651" s="10" t="s">
        <v>6016</v>
      </c>
      <c r="Y1651" s="10" t="s">
        <v>1414</v>
      </c>
      <c r="Z1651" s="10" t="s">
        <v>5683</v>
      </c>
      <c r="AA1651" s="10" t="s">
        <v>6019</v>
      </c>
      <c r="AB1651" s="14" t="s">
        <v>1890</v>
      </c>
    </row>
    <row r="1652" spans="1:28" s="14" customFormat="1" ht="13" x14ac:dyDescent="0.35">
      <c r="A1652" s="10">
        <v>45371905</v>
      </c>
      <c r="B1652" s="10">
        <v>905</v>
      </c>
      <c r="C1652" s="11" t="s">
        <v>6020</v>
      </c>
      <c r="D1652" s="11"/>
      <c r="E1652" s="11"/>
      <c r="F1652" s="11" t="s">
        <v>46</v>
      </c>
      <c r="G1652" s="14" t="s">
        <v>735</v>
      </c>
      <c r="H1652" s="41" t="s">
        <v>63</v>
      </c>
      <c r="I1652" s="41">
        <v>0</v>
      </c>
      <c r="J1652" s="10" t="s">
        <v>65</v>
      </c>
      <c r="K1652" s="10" t="s">
        <v>66</v>
      </c>
      <c r="L1652" s="10" t="s">
        <v>67</v>
      </c>
      <c r="M1652" s="13">
        <v>42826</v>
      </c>
      <c r="N1652" s="10" t="s">
        <v>53</v>
      </c>
      <c r="O1652" s="134"/>
      <c r="P1652" s="15" t="s">
        <v>2577</v>
      </c>
      <c r="Q1652" s="11"/>
      <c r="R1652" s="10"/>
      <c r="S1652" s="10" t="s">
        <v>536</v>
      </c>
      <c r="T1652" s="11" t="s">
        <v>536</v>
      </c>
      <c r="U1652" s="10" t="s">
        <v>2580</v>
      </c>
      <c r="V1652" s="10">
        <v>2710193200</v>
      </c>
      <c r="W1652" s="10" t="s">
        <v>70</v>
      </c>
      <c r="X1652" s="10" t="s">
        <v>6021</v>
      </c>
      <c r="Y1652" s="10" t="s">
        <v>3314</v>
      </c>
      <c r="Z1652" s="10" t="s">
        <v>565</v>
      </c>
      <c r="AA1652" s="10" t="s">
        <v>6022</v>
      </c>
      <c r="AB1652" s="14" t="s">
        <v>1890</v>
      </c>
    </row>
    <row r="1653" spans="1:28" s="14" customFormat="1" ht="13" x14ac:dyDescent="0.35">
      <c r="A1653" s="10">
        <v>45371907</v>
      </c>
      <c r="B1653" s="10">
        <v>907</v>
      </c>
      <c r="C1653" s="11" t="s">
        <v>6023</v>
      </c>
      <c r="D1653" s="11"/>
      <c r="E1653" s="11"/>
      <c r="F1653" s="11" t="s">
        <v>46</v>
      </c>
      <c r="G1653" s="14" t="s">
        <v>2583</v>
      </c>
      <c r="H1653" s="41" t="s">
        <v>364</v>
      </c>
      <c r="I1653" s="41">
        <v>0</v>
      </c>
      <c r="J1653" s="10" t="s">
        <v>65</v>
      </c>
      <c r="K1653" s="10" t="s">
        <v>66</v>
      </c>
      <c r="L1653" s="10" t="s">
        <v>67</v>
      </c>
      <c r="M1653" s="13">
        <v>42954</v>
      </c>
      <c r="N1653" s="10" t="s">
        <v>53</v>
      </c>
      <c r="O1653" s="134"/>
      <c r="P1653" s="15" t="s">
        <v>2577</v>
      </c>
      <c r="Q1653" s="11"/>
      <c r="R1653" s="10"/>
      <c r="S1653" s="10" t="s">
        <v>536</v>
      </c>
      <c r="T1653" s="11" t="s">
        <v>536</v>
      </c>
      <c r="U1653" s="10" t="s">
        <v>2580</v>
      </c>
      <c r="V1653" s="10">
        <v>2710193200</v>
      </c>
      <c r="W1653" s="10" t="s">
        <v>70</v>
      </c>
      <c r="X1653" s="10" t="s">
        <v>6021</v>
      </c>
      <c r="Y1653" s="10" t="s">
        <v>3317</v>
      </c>
      <c r="Z1653" s="10" t="s">
        <v>565</v>
      </c>
      <c r="AA1653" s="10" t="s">
        <v>6024</v>
      </c>
      <c r="AB1653" s="14" t="s">
        <v>1890</v>
      </c>
    </row>
    <row r="1654" spans="1:28" s="14" customFormat="1" ht="13" x14ac:dyDescent="0.35">
      <c r="A1654" s="10">
        <v>45275801</v>
      </c>
      <c r="B1654" s="10">
        <v>801</v>
      </c>
      <c r="C1654" s="11" t="s">
        <v>1908</v>
      </c>
      <c r="D1654" s="11"/>
      <c r="E1654" s="11"/>
      <c r="F1654" s="11" t="s">
        <v>46</v>
      </c>
      <c r="G1654" s="14" t="s">
        <v>79</v>
      </c>
      <c r="H1654" s="41" t="s">
        <v>79</v>
      </c>
      <c r="I1654" s="41">
        <v>0</v>
      </c>
      <c r="J1654" s="10" t="s">
        <v>65</v>
      </c>
      <c r="K1654" s="10" t="s">
        <v>66</v>
      </c>
      <c r="L1654" s="10" t="s">
        <v>52</v>
      </c>
      <c r="M1654" s="13" t="s">
        <v>2577</v>
      </c>
      <c r="N1654" s="10" t="s">
        <v>53</v>
      </c>
      <c r="O1654" s="134"/>
      <c r="P1654" s="15" t="s">
        <v>2577</v>
      </c>
      <c r="Q1654" s="11"/>
      <c r="R1654" s="10"/>
      <c r="S1654" s="10" t="s">
        <v>536</v>
      </c>
      <c r="T1654" s="10" t="s">
        <v>536</v>
      </c>
      <c r="U1654" s="10" t="s">
        <v>2580</v>
      </c>
      <c r="V1654" s="10">
        <v>2710193200</v>
      </c>
      <c r="W1654" s="10" t="s">
        <v>44</v>
      </c>
      <c r="X1654" s="10" t="s">
        <v>6021</v>
      </c>
      <c r="Y1654" s="10" t="s">
        <v>391</v>
      </c>
      <c r="Z1654" s="10" t="s">
        <v>392</v>
      </c>
      <c r="AA1654" s="10" t="s">
        <v>6025</v>
      </c>
      <c r="AB1654" s="14" t="s">
        <v>1890</v>
      </c>
    </row>
    <row r="1655" spans="1:28" s="14" customFormat="1" ht="13" x14ac:dyDescent="0.35">
      <c r="A1655" s="10">
        <v>45387855</v>
      </c>
      <c r="B1655" s="10">
        <v>855</v>
      </c>
      <c r="C1655" s="11" t="s">
        <v>2576</v>
      </c>
      <c r="D1655" s="10">
        <v>45387801</v>
      </c>
      <c r="E1655" s="11" t="s">
        <v>1919</v>
      </c>
      <c r="F1655" s="11" t="s">
        <v>46</v>
      </c>
      <c r="G1655" s="24" t="s">
        <v>163</v>
      </c>
      <c r="H1655" s="41" t="s">
        <v>164</v>
      </c>
      <c r="I1655" s="41" t="s">
        <v>119</v>
      </c>
      <c r="J1655" s="10" t="s">
        <v>65</v>
      </c>
      <c r="K1655" s="59" t="s">
        <v>66</v>
      </c>
      <c r="L1655" s="59" t="s">
        <v>67</v>
      </c>
      <c r="M1655" s="95">
        <v>43709</v>
      </c>
      <c r="N1655" s="59" t="s">
        <v>53</v>
      </c>
      <c r="O1655" s="135"/>
      <c r="P1655" s="15" t="s">
        <v>2577</v>
      </c>
      <c r="Q1655" s="10" t="s">
        <v>6026</v>
      </c>
      <c r="R1655" s="10" t="s">
        <v>54</v>
      </c>
      <c r="S1655" s="10" t="s">
        <v>44</v>
      </c>
      <c r="T1655" s="11" t="s">
        <v>44</v>
      </c>
      <c r="U1655" s="10" t="s">
        <v>55</v>
      </c>
      <c r="V1655" s="10">
        <v>2710193200</v>
      </c>
      <c r="W1655" s="10" t="s">
        <v>70</v>
      </c>
      <c r="X1655" s="10" t="s">
        <v>1932</v>
      </c>
      <c r="Y1655" s="10" t="s">
        <v>5688</v>
      </c>
      <c r="Z1655" s="10" t="s">
        <v>565</v>
      </c>
      <c r="AA1655" s="10" t="s">
        <v>6027</v>
      </c>
      <c r="AB1655" s="14" t="s">
        <v>1890</v>
      </c>
    </row>
    <row r="1656" spans="1:28" s="14" customFormat="1" ht="13" x14ac:dyDescent="0.35">
      <c r="A1656" s="10">
        <v>45387967</v>
      </c>
      <c r="B1656" s="10">
        <v>967</v>
      </c>
      <c r="C1656" s="11" t="s">
        <v>6028</v>
      </c>
      <c r="D1656" s="11"/>
      <c r="E1656" s="11"/>
      <c r="F1656" s="11" t="s">
        <v>46</v>
      </c>
      <c r="G1656" s="14" t="s">
        <v>151</v>
      </c>
      <c r="H1656" s="41" t="s">
        <v>86</v>
      </c>
      <c r="I1656" s="41">
        <v>0</v>
      </c>
      <c r="J1656" s="10" t="s">
        <v>65</v>
      </c>
      <c r="K1656" s="10" t="s">
        <v>66</v>
      </c>
      <c r="L1656" s="10" t="s">
        <v>67</v>
      </c>
      <c r="M1656" s="13">
        <v>43952</v>
      </c>
      <c r="N1656" s="10" t="s">
        <v>53</v>
      </c>
      <c r="O1656" s="134"/>
      <c r="P1656" s="15" t="s">
        <v>2577</v>
      </c>
      <c r="Q1656" s="11"/>
      <c r="R1656" s="10"/>
      <c r="S1656" s="10" t="s">
        <v>536</v>
      </c>
      <c r="T1656" s="10" t="s">
        <v>536</v>
      </c>
      <c r="U1656" s="10" t="s">
        <v>2580</v>
      </c>
      <c r="V1656" s="10">
        <v>2710193200</v>
      </c>
      <c r="W1656" s="10" t="s">
        <v>83</v>
      </c>
      <c r="X1656" s="10" t="s">
        <v>1932</v>
      </c>
      <c r="Y1656" s="10" t="s">
        <v>87</v>
      </c>
      <c r="Z1656" s="10" t="s">
        <v>565</v>
      </c>
      <c r="AA1656" s="10" t="s">
        <v>1929</v>
      </c>
      <c r="AB1656" s="14" t="s">
        <v>1890</v>
      </c>
    </row>
    <row r="1657" spans="1:28" s="14" customFormat="1" ht="13" x14ac:dyDescent="0.35">
      <c r="A1657" s="10">
        <v>45372815</v>
      </c>
      <c r="B1657" s="10">
        <v>815</v>
      </c>
      <c r="C1657" s="11" t="s">
        <v>6029</v>
      </c>
      <c r="D1657" s="10" t="s">
        <v>6943</v>
      </c>
      <c r="E1657" s="11" t="s">
        <v>6030</v>
      </c>
      <c r="F1657" s="11" t="s">
        <v>46</v>
      </c>
      <c r="G1657" s="14" t="s">
        <v>1578</v>
      </c>
      <c r="H1657" s="41" t="s">
        <v>447</v>
      </c>
      <c r="I1657" s="41" t="s">
        <v>119</v>
      </c>
      <c r="J1657" s="10" t="s">
        <v>65</v>
      </c>
      <c r="K1657" s="10" t="s">
        <v>66</v>
      </c>
      <c r="L1657" s="10" t="s">
        <v>67</v>
      </c>
      <c r="M1657" s="13">
        <v>43952</v>
      </c>
      <c r="N1657" s="10" t="s">
        <v>53</v>
      </c>
      <c r="O1657" s="134"/>
      <c r="P1657" s="15" t="s">
        <v>2577</v>
      </c>
      <c r="Q1657" s="10" t="s">
        <v>6031</v>
      </c>
      <c r="R1657" s="10" t="s">
        <v>54</v>
      </c>
      <c r="S1657" s="10" t="s">
        <v>536</v>
      </c>
      <c r="T1657" s="11"/>
      <c r="U1657" s="10" t="s">
        <v>55</v>
      </c>
      <c r="V1657" s="10">
        <v>2710193200</v>
      </c>
      <c r="W1657" s="10" t="s">
        <v>83</v>
      </c>
      <c r="X1657" s="10" t="s">
        <v>6032</v>
      </c>
      <c r="Y1657" s="10" t="s">
        <v>5670</v>
      </c>
      <c r="Z1657" s="10" t="s">
        <v>565</v>
      </c>
      <c r="AA1657" s="10" t="s">
        <v>6033</v>
      </c>
      <c r="AB1657" s="14" t="s">
        <v>1890</v>
      </c>
    </row>
    <row r="1658" spans="1:28" s="14" customFormat="1" ht="13" x14ac:dyDescent="0.35">
      <c r="A1658" s="10">
        <v>45276907</v>
      </c>
      <c r="B1658" s="10">
        <v>907</v>
      </c>
      <c r="C1658" s="11" t="s">
        <v>6034</v>
      </c>
      <c r="D1658" s="11"/>
      <c r="E1658" s="11"/>
      <c r="F1658" s="11" t="s">
        <v>46</v>
      </c>
      <c r="G1658" s="14" t="s">
        <v>2583</v>
      </c>
      <c r="H1658" s="41" t="s">
        <v>364</v>
      </c>
      <c r="I1658" s="41">
        <v>0</v>
      </c>
      <c r="J1658" s="10" t="s">
        <v>65</v>
      </c>
      <c r="K1658" s="10" t="s">
        <v>66</v>
      </c>
      <c r="L1658" s="10" t="s">
        <v>52</v>
      </c>
      <c r="M1658" s="13">
        <v>41186</v>
      </c>
      <c r="N1658" s="10" t="s">
        <v>53</v>
      </c>
      <c r="O1658" s="134"/>
      <c r="P1658" s="15" t="s">
        <v>2577</v>
      </c>
      <c r="Q1658" s="11"/>
      <c r="R1658" s="10"/>
      <c r="S1658" s="10">
        <v>45276905</v>
      </c>
      <c r="T1658" s="10" t="s">
        <v>1938</v>
      </c>
      <c r="U1658" s="10" t="s">
        <v>2594</v>
      </c>
      <c r="V1658" s="10">
        <v>2710193200</v>
      </c>
      <c r="W1658" s="10" t="s">
        <v>604</v>
      </c>
      <c r="X1658" s="10" t="s">
        <v>6032</v>
      </c>
      <c r="Y1658" s="10" t="s">
        <v>3317</v>
      </c>
      <c r="Z1658" s="10" t="s">
        <v>73</v>
      </c>
      <c r="AA1658" s="10" t="s">
        <v>6035</v>
      </c>
      <c r="AB1658" s="14" t="s">
        <v>1890</v>
      </c>
    </row>
    <row r="1659" spans="1:28" s="14" customFormat="1" ht="13" x14ac:dyDescent="0.35">
      <c r="A1659" s="10">
        <v>45372801</v>
      </c>
      <c r="B1659" s="10">
        <v>801</v>
      </c>
      <c r="C1659" s="11" t="s">
        <v>6030</v>
      </c>
      <c r="D1659" s="11"/>
      <c r="E1659" s="11"/>
      <c r="F1659" s="11" t="s">
        <v>46</v>
      </c>
      <c r="G1659" s="14" t="s">
        <v>79</v>
      </c>
      <c r="H1659" s="41" t="s">
        <v>79</v>
      </c>
      <c r="I1659" s="41">
        <v>0</v>
      </c>
      <c r="J1659" s="10" t="s">
        <v>65</v>
      </c>
      <c r="K1659" s="10" t="s">
        <v>66</v>
      </c>
      <c r="L1659" s="10" t="s">
        <v>67</v>
      </c>
      <c r="M1659" s="13">
        <v>42830</v>
      </c>
      <c r="N1659" s="10" t="s">
        <v>53</v>
      </c>
      <c r="O1659" s="134"/>
      <c r="P1659" s="15" t="s">
        <v>2577</v>
      </c>
      <c r="Q1659" s="11"/>
      <c r="R1659" s="10"/>
      <c r="S1659" s="10" t="s">
        <v>536</v>
      </c>
      <c r="T1659" s="10" t="s">
        <v>536</v>
      </c>
      <c r="U1659" s="10" t="s">
        <v>2580</v>
      </c>
      <c r="V1659" s="10">
        <v>2710199900</v>
      </c>
      <c r="W1659" s="10" t="s">
        <v>44</v>
      </c>
      <c r="X1659" s="10" t="s">
        <v>6032</v>
      </c>
      <c r="Y1659" s="10" t="s">
        <v>391</v>
      </c>
      <c r="Z1659" s="10" t="s">
        <v>392</v>
      </c>
      <c r="AA1659" s="10" t="s">
        <v>1953</v>
      </c>
      <c r="AB1659" s="14" t="s">
        <v>1890</v>
      </c>
    </row>
    <row r="1660" spans="1:28" s="14" customFormat="1" ht="13" x14ac:dyDescent="0.35">
      <c r="A1660" s="10">
        <v>45372967</v>
      </c>
      <c r="B1660" s="10">
        <v>967</v>
      </c>
      <c r="C1660" s="11" t="s">
        <v>6036</v>
      </c>
      <c r="D1660" s="11"/>
      <c r="E1660" s="11"/>
      <c r="F1660" s="11" t="s">
        <v>46</v>
      </c>
      <c r="G1660" s="14" t="s">
        <v>151</v>
      </c>
      <c r="H1660" s="41" t="s">
        <v>86</v>
      </c>
      <c r="I1660" s="41">
        <v>0</v>
      </c>
      <c r="J1660" s="10" t="s">
        <v>65</v>
      </c>
      <c r="K1660" s="10" t="s">
        <v>66</v>
      </c>
      <c r="L1660" s="10" t="s">
        <v>67</v>
      </c>
      <c r="M1660" s="13">
        <v>43709</v>
      </c>
      <c r="N1660" s="10" t="s">
        <v>604</v>
      </c>
      <c r="O1660" s="134"/>
      <c r="P1660" s="15" t="s">
        <v>2577</v>
      </c>
      <c r="Q1660" s="11"/>
      <c r="R1660" s="10"/>
      <c r="S1660" s="10" t="s">
        <v>536</v>
      </c>
      <c r="T1660" s="10" t="s">
        <v>536</v>
      </c>
      <c r="U1660" s="10" t="s">
        <v>2580</v>
      </c>
      <c r="V1660" s="10">
        <v>2710193200</v>
      </c>
      <c r="W1660" s="10" t="s">
        <v>83</v>
      </c>
      <c r="X1660" s="10" t="s">
        <v>6032</v>
      </c>
      <c r="Y1660" s="10" t="s">
        <v>87</v>
      </c>
      <c r="Z1660" s="10" t="s">
        <v>565</v>
      </c>
      <c r="AA1660" s="10" t="s">
        <v>6037</v>
      </c>
      <c r="AB1660" s="14" t="s">
        <v>1890</v>
      </c>
    </row>
    <row r="1661" spans="1:28" s="14" customFormat="1" ht="13" x14ac:dyDescent="0.35">
      <c r="A1661" s="10">
        <v>43588860</v>
      </c>
      <c r="B1661" s="10">
        <v>860</v>
      </c>
      <c r="C1661" s="11" t="s">
        <v>6038</v>
      </c>
      <c r="D1661" s="11"/>
      <c r="E1661" s="11"/>
      <c r="F1661" s="11" t="s">
        <v>46</v>
      </c>
      <c r="G1661" s="14" t="s">
        <v>2834</v>
      </c>
      <c r="H1661" s="41" t="s">
        <v>140</v>
      </c>
      <c r="I1661" s="41">
        <v>0</v>
      </c>
      <c r="J1661" s="10" t="s">
        <v>65</v>
      </c>
      <c r="K1661" s="10" t="s">
        <v>51</v>
      </c>
      <c r="L1661" s="10" t="s">
        <v>52</v>
      </c>
      <c r="M1661" s="13">
        <v>41820</v>
      </c>
      <c r="N1661" s="10" t="s">
        <v>53</v>
      </c>
      <c r="O1661" s="134"/>
      <c r="P1661" s="15" t="s">
        <v>2577</v>
      </c>
      <c r="Q1661" s="11"/>
      <c r="R1661" s="10"/>
      <c r="S1661" s="10">
        <v>45292855</v>
      </c>
      <c r="T1661" s="10" t="s">
        <v>1976</v>
      </c>
      <c r="U1661" s="10" t="s">
        <v>2594</v>
      </c>
      <c r="V1661" s="10">
        <v>2710193200</v>
      </c>
      <c r="W1661" s="10" t="s">
        <v>2582</v>
      </c>
      <c r="X1661" s="10" t="s">
        <v>6039</v>
      </c>
      <c r="Y1661" s="10" t="s">
        <v>6040</v>
      </c>
      <c r="Z1661" s="10" t="s">
        <v>2664</v>
      </c>
      <c r="AA1661" s="10" t="s">
        <v>6041</v>
      </c>
      <c r="AB1661" s="14" t="s">
        <v>1890</v>
      </c>
    </row>
    <row r="1662" spans="1:28" s="14" customFormat="1" ht="13" x14ac:dyDescent="0.35">
      <c r="A1662" s="10">
        <v>43522855</v>
      </c>
      <c r="B1662" s="10">
        <v>855</v>
      </c>
      <c r="C1662" s="11" t="s">
        <v>6042</v>
      </c>
      <c r="D1662" s="11"/>
      <c r="E1662" s="11"/>
      <c r="F1662" s="11" t="s">
        <v>46</v>
      </c>
      <c r="G1662" s="14" t="s">
        <v>163</v>
      </c>
      <c r="H1662" s="41" t="s">
        <v>164</v>
      </c>
      <c r="I1662" s="41">
        <v>0</v>
      </c>
      <c r="J1662" s="10" t="s">
        <v>65</v>
      </c>
      <c r="K1662" s="10" t="s">
        <v>66</v>
      </c>
      <c r="L1662" s="10" t="s">
        <v>67</v>
      </c>
      <c r="M1662" s="13">
        <v>43709</v>
      </c>
      <c r="N1662" s="10" t="s">
        <v>53</v>
      </c>
      <c r="O1662" s="134"/>
      <c r="P1662" s="15" t="s">
        <v>2577</v>
      </c>
      <c r="Q1662" s="11"/>
      <c r="R1662" s="10"/>
      <c r="S1662" s="10" t="s">
        <v>536</v>
      </c>
      <c r="T1662" s="10" t="s">
        <v>536</v>
      </c>
      <c r="U1662" s="10" t="s">
        <v>2580</v>
      </c>
      <c r="V1662" s="10">
        <v>2710193200</v>
      </c>
      <c r="W1662" s="10" t="s">
        <v>70</v>
      </c>
      <c r="X1662" s="10" t="s">
        <v>6043</v>
      </c>
      <c r="Y1662" s="10" t="s">
        <v>5688</v>
      </c>
      <c r="Z1662" s="10" t="s">
        <v>565</v>
      </c>
      <c r="AA1662" s="10" t="s">
        <v>6044</v>
      </c>
      <c r="AB1662" s="14" t="s">
        <v>1890</v>
      </c>
    </row>
    <row r="1663" spans="1:28" s="14" customFormat="1" ht="13" x14ac:dyDescent="0.35">
      <c r="A1663" s="10">
        <v>45678801</v>
      </c>
      <c r="B1663" s="10">
        <v>801</v>
      </c>
      <c r="C1663" s="11" t="s">
        <v>1098</v>
      </c>
      <c r="D1663" s="11"/>
      <c r="E1663" s="11"/>
      <c r="F1663" s="11" t="s">
        <v>46</v>
      </c>
      <c r="G1663" s="14" t="s">
        <v>79</v>
      </c>
      <c r="H1663" s="41" t="s">
        <v>79</v>
      </c>
      <c r="I1663" s="41">
        <v>0</v>
      </c>
      <c r="J1663" s="10" t="s">
        <v>65</v>
      </c>
      <c r="K1663" s="10" t="s">
        <v>66</v>
      </c>
      <c r="L1663" s="10" t="s">
        <v>67</v>
      </c>
      <c r="M1663" s="13" t="s">
        <v>3</v>
      </c>
      <c r="N1663" s="10" t="s">
        <v>604</v>
      </c>
      <c r="O1663" s="134"/>
      <c r="P1663" s="15" t="s">
        <v>2577</v>
      </c>
      <c r="Q1663" s="11"/>
      <c r="R1663" s="10"/>
      <c r="S1663" s="10" t="s">
        <v>536</v>
      </c>
      <c r="T1663" s="10" t="s">
        <v>536</v>
      </c>
      <c r="U1663" s="10" t="s">
        <v>2580</v>
      </c>
      <c r="V1663" s="10">
        <v>2710193200</v>
      </c>
      <c r="W1663" s="10" t="s">
        <v>44</v>
      </c>
      <c r="X1663" s="10" t="s">
        <v>1971</v>
      </c>
      <c r="Y1663" s="10" t="s">
        <v>391</v>
      </c>
      <c r="Z1663" s="10" t="s">
        <v>392</v>
      </c>
      <c r="AA1663" s="10" t="s">
        <v>6045</v>
      </c>
      <c r="AB1663" s="14" t="s">
        <v>1890</v>
      </c>
    </row>
    <row r="1664" spans="1:28" s="14" customFormat="1" ht="13" x14ac:dyDescent="0.35">
      <c r="A1664" s="10">
        <v>45678967</v>
      </c>
      <c r="B1664" s="10">
        <v>967</v>
      </c>
      <c r="C1664" s="11" t="s">
        <v>6046</v>
      </c>
      <c r="D1664" s="11"/>
      <c r="E1664" s="11"/>
      <c r="F1664" s="11" t="s">
        <v>46</v>
      </c>
      <c r="G1664" s="14" t="s">
        <v>151</v>
      </c>
      <c r="H1664" s="41" t="s">
        <v>86</v>
      </c>
      <c r="I1664" s="41">
        <v>0</v>
      </c>
      <c r="J1664" s="10" t="s">
        <v>65</v>
      </c>
      <c r="K1664" s="10" t="s">
        <v>66</v>
      </c>
      <c r="L1664" s="10" t="s">
        <v>67</v>
      </c>
      <c r="M1664" s="13">
        <v>43409</v>
      </c>
      <c r="N1664" s="10" t="s">
        <v>53</v>
      </c>
      <c r="O1664" s="134"/>
      <c r="P1664" s="15" t="s">
        <v>2577</v>
      </c>
      <c r="Q1664" s="11" t="s">
        <v>1970</v>
      </c>
      <c r="R1664" s="10"/>
      <c r="S1664" s="10">
        <v>44952967</v>
      </c>
      <c r="T1664" s="11" t="s">
        <v>2028</v>
      </c>
      <c r="U1664" s="10" t="s">
        <v>2594</v>
      </c>
      <c r="V1664" s="10">
        <v>2710193200</v>
      </c>
      <c r="W1664" s="10" t="s">
        <v>83</v>
      </c>
      <c r="X1664" s="10" t="s">
        <v>1971</v>
      </c>
      <c r="Y1664" s="10" t="s">
        <v>87</v>
      </c>
      <c r="Z1664" s="10" t="s">
        <v>88</v>
      </c>
      <c r="AA1664" s="10" t="s">
        <v>1972</v>
      </c>
      <c r="AB1664" s="14" t="s">
        <v>1890</v>
      </c>
    </row>
    <row r="1665" spans="1:28" s="14" customFormat="1" ht="13" x14ac:dyDescent="0.35">
      <c r="A1665" s="10">
        <v>45258909</v>
      </c>
      <c r="B1665" s="10">
        <v>909</v>
      </c>
      <c r="C1665" s="11" t="s">
        <v>4094</v>
      </c>
      <c r="D1665" s="11"/>
      <c r="E1665" s="11"/>
      <c r="F1665" s="11" t="s">
        <v>46</v>
      </c>
      <c r="G1665" s="14" t="s">
        <v>1248</v>
      </c>
      <c r="H1665" s="41" t="s">
        <v>63</v>
      </c>
      <c r="I1665" s="41">
        <v>0</v>
      </c>
      <c r="J1665" s="10" t="s">
        <v>65</v>
      </c>
      <c r="K1665" s="10" t="s">
        <v>51</v>
      </c>
      <c r="L1665" s="10" t="s">
        <v>52</v>
      </c>
      <c r="M1665" s="13">
        <v>40841</v>
      </c>
      <c r="N1665" s="10" t="s">
        <v>53</v>
      </c>
      <c r="O1665" s="134"/>
      <c r="P1665" s="15" t="s">
        <v>2577</v>
      </c>
      <c r="Q1665" s="11"/>
      <c r="R1665" s="10"/>
      <c r="S1665" s="10">
        <v>45258845</v>
      </c>
      <c r="T1665" s="10" t="s">
        <v>2046</v>
      </c>
      <c r="U1665" s="10" t="s">
        <v>2594</v>
      </c>
      <c r="V1665" s="10">
        <v>2710199200</v>
      </c>
      <c r="W1665" s="10" t="s">
        <v>2582</v>
      </c>
      <c r="X1665" s="10" t="s">
        <v>6047</v>
      </c>
      <c r="Y1665" s="10" t="s">
        <v>2647</v>
      </c>
      <c r="Z1665" s="10" t="s">
        <v>6048</v>
      </c>
      <c r="AA1665" s="10" t="s">
        <v>6049</v>
      </c>
      <c r="AB1665" s="14" t="s">
        <v>1890</v>
      </c>
    </row>
    <row r="1666" spans="1:28" s="14" customFormat="1" ht="13" x14ac:dyDescent="0.35">
      <c r="A1666" s="10">
        <v>45373855</v>
      </c>
      <c r="B1666" s="10">
        <v>855</v>
      </c>
      <c r="C1666" s="11" t="s">
        <v>6050</v>
      </c>
      <c r="D1666" s="11"/>
      <c r="E1666" s="11"/>
      <c r="F1666" s="11" t="s">
        <v>46</v>
      </c>
      <c r="G1666" s="14" t="s">
        <v>163</v>
      </c>
      <c r="H1666" s="41" t="s">
        <v>164</v>
      </c>
      <c r="I1666" s="41">
        <v>0</v>
      </c>
      <c r="J1666" s="10" t="s">
        <v>65</v>
      </c>
      <c r="K1666" s="10" t="s">
        <v>66</v>
      </c>
      <c r="L1666" s="10" t="s">
        <v>67</v>
      </c>
      <c r="M1666" s="13">
        <v>43709</v>
      </c>
      <c r="N1666" s="10" t="s">
        <v>53</v>
      </c>
      <c r="O1666" s="134"/>
      <c r="P1666" s="15" t="s">
        <v>2577</v>
      </c>
      <c r="Q1666" s="11"/>
      <c r="R1666" s="10"/>
      <c r="S1666" s="10" t="s">
        <v>536</v>
      </c>
      <c r="T1666" s="10" t="s">
        <v>536</v>
      </c>
      <c r="U1666" s="10" t="s">
        <v>2580</v>
      </c>
      <c r="V1666" s="10">
        <v>2710193200</v>
      </c>
      <c r="W1666" s="10" t="s">
        <v>70</v>
      </c>
      <c r="X1666" s="10" t="s">
        <v>6051</v>
      </c>
      <c r="Y1666" s="10" t="s">
        <v>1414</v>
      </c>
      <c r="Z1666" s="10" t="s">
        <v>565</v>
      </c>
      <c r="AA1666" s="10" t="s">
        <v>6052</v>
      </c>
      <c r="AB1666" s="14" t="s">
        <v>1890</v>
      </c>
    </row>
    <row r="1667" spans="1:28" s="14" customFormat="1" ht="13" x14ac:dyDescent="0.35">
      <c r="A1667" s="10">
        <v>45373809</v>
      </c>
      <c r="B1667" s="10">
        <v>809</v>
      </c>
      <c r="C1667" s="11" t="s">
        <v>6053</v>
      </c>
      <c r="D1667" s="11"/>
      <c r="E1667" s="11"/>
      <c r="F1667" s="11" t="s">
        <v>46</v>
      </c>
      <c r="G1667" s="14" t="s">
        <v>47</v>
      </c>
      <c r="H1667" s="41" t="s">
        <v>48</v>
      </c>
      <c r="I1667" s="41">
        <v>0</v>
      </c>
      <c r="J1667" s="10" t="s">
        <v>65</v>
      </c>
      <c r="K1667" s="10" t="s">
        <v>66</v>
      </c>
      <c r="L1667" s="10" t="s">
        <v>67</v>
      </c>
      <c r="M1667" s="13">
        <v>43709</v>
      </c>
      <c r="N1667" s="10" t="s">
        <v>604</v>
      </c>
      <c r="O1667" s="134"/>
      <c r="P1667" s="15" t="s">
        <v>2577</v>
      </c>
      <c r="Q1667" s="11"/>
      <c r="R1667" s="10"/>
      <c r="S1667" s="10" t="s">
        <v>536</v>
      </c>
      <c r="T1667" s="10" t="s">
        <v>536</v>
      </c>
      <c r="U1667" s="10" t="s">
        <v>2580</v>
      </c>
      <c r="V1667" s="10">
        <v>2710193200</v>
      </c>
      <c r="W1667" s="10" t="s">
        <v>83</v>
      </c>
      <c r="X1667" s="10" t="s">
        <v>6051</v>
      </c>
      <c r="Y1667" s="10" t="s">
        <v>360</v>
      </c>
      <c r="Z1667" s="10" t="s">
        <v>565</v>
      </c>
      <c r="AA1667" s="10" t="s">
        <v>6054</v>
      </c>
      <c r="AB1667" s="14" t="s">
        <v>1890</v>
      </c>
    </row>
    <row r="1668" spans="1:28" s="14" customFormat="1" ht="13" x14ac:dyDescent="0.35">
      <c r="A1668" s="10">
        <v>44941909</v>
      </c>
      <c r="B1668" s="10">
        <v>909</v>
      </c>
      <c r="C1668" s="11" t="s">
        <v>6055</v>
      </c>
      <c r="D1668" s="11"/>
      <c r="E1668" s="11"/>
      <c r="F1668" s="11" t="s">
        <v>46</v>
      </c>
      <c r="G1668" s="14" t="s">
        <v>735</v>
      </c>
      <c r="H1668" s="41" t="s">
        <v>63</v>
      </c>
      <c r="I1668" s="41">
        <v>0</v>
      </c>
      <c r="J1668" s="10" t="s">
        <v>65</v>
      </c>
      <c r="K1668" s="10" t="s">
        <v>51</v>
      </c>
      <c r="L1668" s="10" t="s">
        <v>52</v>
      </c>
      <c r="M1668" s="13" t="s">
        <v>3</v>
      </c>
      <c r="N1668" s="10" t="s">
        <v>53</v>
      </c>
      <c r="O1668" s="134"/>
      <c r="P1668" s="15" t="s">
        <v>2577</v>
      </c>
      <c r="Q1668" s="11"/>
      <c r="R1668" s="10"/>
      <c r="S1668" s="10" t="s">
        <v>536</v>
      </c>
      <c r="T1668" s="10" t="s">
        <v>536</v>
      </c>
      <c r="U1668" s="10" t="s">
        <v>2580</v>
      </c>
      <c r="V1668" s="10">
        <v>3403190000</v>
      </c>
      <c r="W1668" s="10" t="s">
        <v>2582</v>
      </c>
      <c r="X1668" s="10" t="s">
        <v>6056</v>
      </c>
      <c r="Y1668" s="10" t="s">
        <v>811</v>
      </c>
      <c r="Z1668" s="10" t="s">
        <v>73</v>
      </c>
      <c r="AA1668" s="10" t="s">
        <v>6057</v>
      </c>
      <c r="AB1668" s="14" t="s">
        <v>1890</v>
      </c>
    </row>
    <row r="1669" spans="1:28" s="14" customFormat="1" ht="13" x14ac:dyDescent="0.35">
      <c r="A1669" s="10">
        <v>45375809</v>
      </c>
      <c r="B1669" s="10">
        <v>809</v>
      </c>
      <c r="C1669" s="11" t="s">
        <v>6058</v>
      </c>
      <c r="D1669" s="10">
        <v>45282801</v>
      </c>
      <c r="E1669" s="11" t="s">
        <v>2109</v>
      </c>
      <c r="F1669" s="11" t="s">
        <v>46</v>
      </c>
      <c r="G1669" s="14" t="s">
        <v>47</v>
      </c>
      <c r="H1669" s="41" t="s">
        <v>48</v>
      </c>
      <c r="I1669" s="41" t="s">
        <v>119</v>
      </c>
      <c r="J1669" s="10" t="s">
        <v>65</v>
      </c>
      <c r="K1669" s="10" t="s">
        <v>66</v>
      </c>
      <c r="L1669" s="10" t="s">
        <v>67</v>
      </c>
      <c r="M1669" s="13">
        <v>42984</v>
      </c>
      <c r="N1669" s="10" t="s">
        <v>53</v>
      </c>
      <c r="O1669" s="134"/>
      <c r="P1669" s="15" t="s">
        <v>2577</v>
      </c>
      <c r="Q1669" s="10" t="s">
        <v>6059</v>
      </c>
      <c r="R1669" s="10" t="s">
        <v>54</v>
      </c>
      <c r="S1669" s="10" t="s">
        <v>536</v>
      </c>
      <c r="T1669" s="11"/>
      <c r="U1669" s="10" t="s">
        <v>55</v>
      </c>
      <c r="V1669" s="10">
        <v>2710199200</v>
      </c>
      <c r="W1669" s="10" t="s">
        <v>83</v>
      </c>
      <c r="X1669" s="10" t="s">
        <v>4935</v>
      </c>
      <c r="Y1669" s="10" t="s">
        <v>360</v>
      </c>
      <c r="Z1669" s="10" t="s">
        <v>565</v>
      </c>
      <c r="AA1669" s="10" t="s">
        <v>6060</v>
      </c>
      <c r="AB1669" s="14" t="s">
        <v>1890</v>
      </c>
    </row>
    <row r="1670" spans="1:28" s="14" customFormat="1" ht="13" x14ac:dyDescent="0.35">
      <c r="A1670" s="10">
        <v>45376809</v>
      </c>
      <c r="B1670" s="10">
        <v>809</v>
      </c>
      <c r="C1670" s="11" t="s">
        <v>6061</v>
      </c>
      <c r="D1670" s="10">
        <v>45294801</v>
      </c>
      <c r="E1670" s="11" t="s">
        <v>2117</v>
      </c>
      <c r="F1670" s="11" t="s">
        <v>46</v>
      </c>
      <c r="G1670" s="24" t="s">
        <v>47</v>
      </c>
      <c r="H1670" s="41" t="s">
        <v>48</v>
      </c>
      <c r="I1670" s="41" t="s">
        <v>119</v>
      </c>
      <c r="J1670" s="10" t="s">
        <v>65</v>
      </c>
      <c r="K1670" s="59" t="s">
        <v>66</v>
      </c>
      <c r="L1670" s="59" t="s">
        <v>67</v>
      </c>
      <c r="M1670" s="95">
        <v>42856</v>
      </c>
      <c r="N1670" s="59" t="s">
        <v>53</v>
      </c>
      <c r="O1670" s="135"/>
      <c r="P1670" s="15" t="s">
        <v>2577</v>
      </c>
      <c r="Q1670" s="10" t="s">
        <v>6062</v>
      </c>
      <c r="R1670" s="10" t="s">
        <v>54</v>
      </c>
      <c r="S1670" s="10" t="s">
        <v>44</v>
      </c>
      <c r="T1670" s="11" t="s">
        <v>44</v>
      </c>
      <c r="U1670" s="10" t="s">
        <v>55</v>
      </c>
      <c r="V1670" s="10">
        <v>2710199200</v>
      </c>
      <c r="W1670" s="10" t="s">
        <v>83</v>
      </c>
      <c r="X1670" s="10" t="s">
        <v>2124</v>
      </c>
      <c r="Y1670" s="10" t="s">
        <v>360</v>
      </c>
      <c r="Z1670" s="10" t="s">
        <v>565</v>
      </c>
      <c r="AA1670" s="10" t="s">
        <v>6063</v>
      </c>
      <c r="AB1670" s="14" t="s">
        <v>1890</v>
      </c>
    </row>
    <row r="1671" spans="1:28" s="14" customFormat="1" ht="13" x14ac:dyDescent="0.35">
      <c r="A1671" s="10">
        <v>45295809</v>
      </c>
      <c r="B1671" s="10">
        <v>809</v>
      </c>
      <c r="C1671" s="11" t="s">
        <v>4081</v>
      </c>
      <c r="D1671" s="11"/>
      <c r="E1671" s="11"/>
      <c r="F1671" s="11" t="s">
        <v>46</v>
      </c>
      <c r="G1671" s="14" t="s">
        <v>47</v>
      </c>
      <c r="H1671" s="41" t="s">
        <v>48</v>
      </c>
      <c r="I1671" s="41">
        <v>0</v>
      </c>
      <c r="J1671" s="10" t="s">
        <v>65</v>
      </c>
      <c r="K1671" s="10" t="s">
        <v>66</v>
      </c>
      <c r="L1671" s="10" t="s">
        <v>52</v>
      </c>
      <c r="M1671" s="13">
        <v>41087</v>
      </c>
      <c r="N1671" s="10" t="s">
        <v>53</v>
      </c>
      <c r="O1671" s="134"/>
      <c r="P1671" s="15" t="s">
        <v>2577</v>
      </c>
      <c r="Q1671" s="11"/>
      <c r="R1671" s="10"/>
      <c r="S1671" s="10" t="s">
        <v>536</v>
      </c>
      <c r="T1671" s="10" t="s">
        <v>536</v>
      </c>
      <c r="U1671" s="10" t="s">
        <v>2580</v>
      </c>
      <c r="V1671" s="10">
        <v>2710193200</v>
      </c>
      <c r="W1671" s="10" t="s">
        <v>604</v>
      </c>
      <c r="X1671" s="10" t="s">
        <v>2130</v>
      </c>
      <c r="Y1671" s="10" t="s">
        <v>360</v>
      </c>
      <c r="Z1671" s="10" t="s">
        <v>88</v>
      </c>
      <c r="AA1671" s="10" t="s">
        <v>6064</v>
      </c>
      <c r="AB1671" s="14" t="s">
        <v>1890</v>
      </c>
    </row>
    <row r="1672" spans="1:28" s="14" customFormat="1" ht="13" x14ac:dyDescent="0.35">
      <c r="A1672" s="10">
        <v>43589860</v>
      </c>
      <c r="B1672" s="10">
        <v>860</v>
      </c>
      <c r="C1672" s="11" t="s">
        <v>6065</v>
      </c>
      <c r="D1672" s="11"/>
      <c r="E1672" s="11"/>
      <c r="F1672" s="11" t="s">
        <v>46</v>
      </c>
      <c r="G1672" s="14" t="s">
        <v>163</v>
      </c>
      <c r="H1672" s="41" t="s">
        <v>164</v>
      </c>
      <c r="I1672" s="41">
        <v>0</v>
      </c>
      <c r="J1672" s="10" t="s">
        <v>65</v>
      </c>
      <c r="K1672" s="10" t="s">
        <v>51</v>
      </c>
      <c r="L1672" s="10" t="s">
        <v>52</v>
      </c>
      <c r="M1672" s="13" t="s">
        <v>3</v>
      </c>
      <c r="N1672" s="10" t="s">
        <v>604</v>
      </c>
      <c r="O1672" s="134"/>
      <c r="P1672" s="15" t="s">
        <v>2577</v>
      </c>
      <c r="Q1672" s="11"/>
      <c r="R1672" s="10"/>
      <c r="S1672" s="10" t="s">
        <v>536</v>
      </c>
      <c r="T1672" s="10" t="s">
        <v>536</v>
      </c>
      <c r="U1672" s="10" t="s">
        <v>2580</v>
      </c>
      <c r="V1672" s="10">
        <v>2710193200</v>
      </c>
      <c r="W1672" s="10" t="s">
        <v>2582</v>
      </c>
      <c r="X1672" s="10" t="s">
        <v>6066</v>
      </c>
      <c r="Y1672" s="10" t="s">
        <v>5793</v>
      </c>
      <c r="Z1672" s="10" t="s">
        <v>3085</v>
      </c>
      <c r="AA1672" s="10" t="s">
        <v>6067</v>
      </c>
      <c r="AB1672" s="14" t="s">
        <v>1890</v>
      </c>
    </row>
    <row r="1673" spans="1:28" s="14" customFormat="1" ht="13" x14ac:dyDescent="0.35">
      <c r="A1673" s="10">
        <v>43586967</v>
      </c>
      <c r="B1673" s="10">
        <v>967</v>
      </c>
      <c r="C1673" s="11" t="s">
        <v>6068</v>
      </c>
      <c r="D1673" s="11"/>
      <c r="E1673" s="11"/>
      <c r="F1673" s="11" t="s">
        <v>46</v>
      </c>
      <c r="G1673" s="14" t="s">
        <v>151</v>
      </c>
      <c r="H1673" s="41" t="s">
        <v>86</v>
      </c>
      <c r="I1673" s="41">
        <v>0</v>
      </c>
      <c r="J1673" s="10" t="s">
        <v>65</v>
      </c>
      <c r="K1673" s="10" t="s">
        <v>66</v>
      </c>
      <c r="L1673" s="10" t="s">
        <v>52</v>
      </c>
      <c r="M1673" s="13">
        <v>41781</v>
      </c>
      <c r="N1673" s="10" t="s">
        <v>92</v>
      </c>
      <c r="O1673" s="134"/>
      <c r="P1673" s="15" t="s">
        <v>2577</v>
      </c>
      <c r="Q1673" s="11"/>
      <c r="R1673" s="10"/>
      <c r="S1673" s="10" t="s">
        <v>536</v>
      </c>
      <c r="T1673" s="10" t="s">
        <v>536</v>
      </c>
      <c r="U1673" s="10" t="s">
        <v>2580</v>
      </c>
      <c r="V1673" s="10" t="s">
        <v>604</v>
      </c>
      <c r="W1673" s="10" t="s">
        <v>604</v>
      </c>
      <c r="X1673" s="10" t="s">
        <v>6069</v>
      </c>
      <c r="Y1673" s="10" t="s">
        <v>87</v>
      </c>
      <c r="Z1673" s="10" t="s">
        <v>88</v>
      </c>
      <c r="AA1673" s="10" t="s">
        <v>6070</v>
      </c>
      <c r="AB1673" s="14" t="s">
        <v>1890</v>
      </c>
    </row>
    <row r="1674" spans="1:28" s="14" customFormat="1" ht="13" x14ac:dyDescent="0.35">
      <c r="A1674" s="10">
        <v>43586809</v>
      </c>
      <c r="B1674" s="10">
        <v>809</v>
      </c>
      <c r="C1674" s="11" t="s">
        <v>6071</v>
      </c>
      <c r="D1674" s="11"/>
      <c r="E1674" s="11"/>
      <c r="F1674" s="11" t="s">
        <v>46</v>
      </c>
      <c r="G1674" s="14" t="s">
        <v>47</v>
      </c>
      <c r="H1674" s="41" t="s">
        <v>48</v>
      </c>
      <c r="I1674" s="41">
        <v>0</v>
      </c>
      <c r="J1674" s="10" t="s">
        <v>65</v>
      </c>
      <c r="K1674" s="10" t="s">
        <v>66</v>
      </c>
      <c r="L1674" s="10" t="s">
        <v>52</v>
      </c>
      <c r="M1674" s="13">
        <v>41781</v>
      </c>
      <c r="N1674" s="10" t="s">
        <v>92</v>
      </c>
      <c r="O1674" s="134"/>
      <c r="P1674" s="15" t="s">
        <v>2577</v>
      </c>
      <c r="Q1674" s="11"/>
      <c r="R1674" s="10"/>
      <c r="S1674" s="10" t="s">
        <v>536</v>
      </c>
      <c r="T1674" s="10" t="s">
        <v>536</v>
      </c>
      <c r="U1674" s="10" t="s">
        <v>2580</v>
      </c>
      <c r="V1674" s="10">
        <v>2710193200</v>
      </c>
      <c r="W1674" s="10" t="s">
        <v>604</v>
      </c>
      <c r="X1674" s="10" t="s">
        <v>6069</v>
      </c>
      <c r="Y1674" s="10" t="s">
        <v>360</v>
      </c>
      <c r="Z1674" s="10" t="s">
        <v>88</v>
      </c>
      <c r="AA1674" s="10" t="s">
        <v>6072</v>
      </c>
      <c r="AB1674" s="14" t="s">
        <v>1890</v>
      </c>
    </row>
    <row r="1675" spans="1:28" s="14" customFormat="1" ht="13" x14ac:dyDescent="0.35">
      <c r="A1675" s="10">
        <v>43587967</v>
      </c>
      <c r="B1675" s="10">
        <v>967</v>
      </c>
      <c r="C1675" s="11" t="s">
        <v>6073</v>
      </c>
      <c r="D1675" s="11"/>
      <c r="E1675" s="11"/>
      <c r="F1675" s="11" t="s">
        <v>46</v>
      </c>
      <c r="G1675" s="14" t="s">
        <v>151</v>
      </c>
      <c r="H1675" s="41" t="s">
        <v>86</v>
      </c>
      <c r="I1675" s="41">
        <v>0</v>
      </c>
      <c r="J1675" s="10" t="s">
        <v>65</v>
      </c>
      <c r="K1675" s="10" t="s">
        <v>66</v>
      </c>
      <c r="L1675" s="10" t="s">
        <v>52</v>
      </c>
      <c r="M1675" s="13">
        <v>43062</v>
      </c>
      <c r="N1675" s="10" t="s">
        <v>92</v>
      </c>
      <c r="O1675" s="134"/>
      <c r="P1675" s="15" t="s">
        <v>2577</v>
      </c>
      <c r="Q1675" s="11"/>
      <c r="R1675" s="10"/>
      <c r="S1675" s="10" t="s">
        <v>536</v>
      </c>
      <c r="T1675" s="10" t="s">
        <v>536</v>
      </c>
      <c r="U1675" s="10" t="s">
        <v>2580</v>
      </c>
      <c r="V1675" s="10">
        <v>2710193200</v>
      </c>
      <c r="W1675" s="10" t="s">
        <v>604</v>
      </c>
      <c r="X1675" s="10" t="s">
        <v>6074</v>
      </c>
      <c r="Y1675" s="10" t="s">
        <v>87</v>
      </c>
      <c r="Z1675" s="10" t="s">
        <v>88</v>
      </c>
      <c r="AA1675" s="10" t="s">
        <v>6075</v>
      </c>
      <c r="AB1675" s="14" t="s">
        <v>1890</v>
      </c>
    </row>
    <row r="1676" spans="1:28" s="14" customFormat="1" ht="13" x14ac:dyDescent="0.35">
      <c r="A1676" s="10">
        <v>43587809</v>
      </c>
      <c r="B1676" s="10">
        <v>809</v>
      </c>
      <c r="C1676" s="11" t="s">
        <v>6076</v>
      </c>
      <c r="D1676" s="11"/>
      <c r="E1676" s="11"/>
      <c r="F1676" s="11" t="s">
        <v>46</v>
      </c>
      <c r="G1676" s="14" t="s">
        <v>47</v>
      </c>
      <c r="H1676" s="41" t="s">
        <v>48</v>
      </c>
      <c r="I1676" s="41">
        <v>0</v>
      </c>
      <c r="J1676" s="10" t="s">
        <v>65</v>
      </c>
      <c r="K1676" s="10" t="s">
        <v>66</v>
      </c>
      <c r="L1676" s="10" t="s">
        <v>52</v>
      </c>
      <c r="M1676" s="13">
        <v>41745</v>
      </c>
      <c r="N1676" s="10" t="s">
        <v>92</v>
      </c>
      <c r="O1676" s="134"/>
      <c r="P1676" s="15" t="s">
        <v>2577</v>
      </c>
      <c r="Q1676" s="11"/>
      <c r="R1676" s="10"/>
      <c r="S1676" s="10" t="s">
        <v>536</v>
      </c>
      <c r="T1676" s="10" t="s">
        <v>536</v>
      </c>
      <c r="U1676" s="10" t="s">
        <v>2580</v>
      </c>
      <c r="V1676" s="10">
        <v>2710193200</v>
      </c>
      <c r="W1676" s="10" t="s">
        <v>604</v>
      </c>
      <c r="X1676" s="10" t="s">
        <v>6074</v>
      </c>
      <c r="Y1676" s="10" t="s">
        <v>360</v>
      </c>
      <c r="Z1676" s="10" t="s">
        <v>88</v>
      </c>
      <c r="AA1676" s="10" t="s">
        <v>6077</v>
      </c>
      <c r="AB1676" s="14" t="s">
        <v>1890</v>
      </c>
    </row>
    <row r="1677" spans="1:28" s="14" customFormat="1" ht="13" x14ac:dyDescent="0.35">
      <c r="A1677" s="10">
        <v>44459801</v>
      </c>
      <c r="B1677" s="10">
        <v>801</v>
      </c>
      <c r="C1677" s="11" t="s">
        <v>6078</v>
      </c>
      <c r="D1677" s="10" t="s">
        <v>44</v>
      </c>
      <c r="E1677" s="11" t="s">
        <v>45</v>
      </c>
      <c r="F1677" s="11" t="s">
        <v>46</v>
      </c>
      <c r="G1677" s="14" t="s">
        <v>79</v>
      </c>
      <c r="H1677" s="41" t="s">
        <v>79</v>
      </c>
      <c r="I1677" s="41" t="s">
        <v>145</v>
      </c>
      <c r="J1677" s="10" t="s">
        <v>65</v>
      </c>
      <c r="K1677" s="10" t="s">
        <v>51</v>
      </c>
      <c r="L1677" s="10" t="s">
        <v>67</v>
      </c>
      <c r="M1677" s="13">
        <v>42965</v>
      </c>
      <c r="N1677" s="10" t="s">
        <v>92</v>
      </c>
      <c r="O1677" s="134"/>
      <c r="P1677" s="15" t="s">
        <v>2577</v>
      </c>
      <c r="Q1677" s="10" t="s">
        <v>44</v>
      </c>
      <c r="R1677" s="10" t="s">
        <v>54</v>
      </c>
      <c r="S1677" s="10" t="s">
        <v>44</v>
      </c>
      <c r="T1677" s="11" t="s">
        <v>44</v>
      </c>
      <c r="U1677" s="10" t="s">
        <v>55</v>
      </c>
      <c r="V1677" s="10">
        <v>2710199200</v>
      </c>
      <c r="W1677" s="10" t="s">
        <v>2582</v>
      </c>
      <c r="X1677" s="10" t="s">
        <v>6079</v>
      </c>
      <c r="Y1677" s="10" t="s">
        <v>391</v>
      </c>
      <c r="Z1677" s="10" t="s">
        <v>392</v>
      </c>
      <c r="AA1677" s="10" t="s">
        <v>6080</v>
      </c>
      <c r="AB1677" s="14" t="s">
        <v>1890</v>
      </c>
    </row>
    <row r="1678" spans="1:28" s="14" customFormat="1" ht="13" x14ac:dyDescent="0.35">
      <c r="A1678" s="10">
        <v>45259909</v>
      </c>
      <c r="B1678" s="10">
        <v>909</v>
      </c>
      <c r="C1678" s="11" t="s">
        <v>6081</v>
      </c>
      <c r="D1678" s="11"/>
      <c r="E1678" s="11"/>
      <c r="F1678" s="11" t="s">
        <v>46</v>
      </c>
      <c r="G1678" s="14" t="s">
        <v>735</v>
      </c>
      <c r="H1678" s="41" t="s">
        <v>63</v>
      </c>
      <c r="I1678" s="41">
        <v>0</v>
      </c>
      <c r="J1678" s="10" t="s">
        <v>65</v>
      </c>
      <c r="K1678" s="10" t="s">
        <v>51</v>
      </c>
      <c r="L1678" s="10" t="s">
        <v>67</v>
      </c>
      <c r="M1678" s="13" t="s">
        <v>3</v>
      </c>
      <c r="N1678" s="10" t="s">
        <v>92</v>
      </c>
      <c r="O1678" s="134"/>
      <c r="P1678" s="15" t="s">
        <v>2577</v>
      </c>
      <c r="Q1678" s="11"/>
      <c r="R1678" s="10"/>
      <c r="S1678" s="10" t="s">
        <v>536</v>
      </c>
      <c r="T1678" s="10" t="s">
        <v>536</v>
      </c>
      <c r="U1678" s="10" t="s">
        <v>2580</v>
      </c>
      <c r="V1678" s="10">
        <v>2710199200</v>
      </c>
      <c r="W1678" s="10" t="s">
        <v>2582</v>
      </c>
      <c r="X1678" s="10" t="s">
        <v>6082</v>
      </c>
      <c r="Y1678" s="10" t="s">
        <v>1075</v>
      </c>
      <c r="Z1678" s="10" t="s">
        <v>73</v>
      </c>
      <c r="AA1678" s="10" t="s">
        <v>6083</v>
      </c>
      <c r="AB1678" s="14" t="s">
        <v>1890</v>
      </c>
    </row>
    <row r="1679" spans="1:28" s="14" customFormat="1" ht="13" x14ac:dyDescent="0.35">
      <c r="A1679" s="10">
        <v>45259849</v>
      </c>
      <c r="B1679" s="10">
        <v>849</v>
      </c>
      <c r="C1679" s="11" t="s">
        <v>4104</v>
      </c>
      <c r="D1679" s="11"/>
      <c r="E1679" s="11"/>
      <c r="F1679" s="11" t="s">
        <v>46</v>
      </c>
      <c r="G1679" s="14" t="s">
        <v>47</v>
      </c>
      <c r="H1679" s="41" t="s">
        <v>48</v>
      </c>
      <c r="I1679" s="41">
        <v>0</v>
      </c>
      <c r="J1679" s="10" t="s">
        <v>65</v>
      </c>
      <c r="K1679" s="10" t="s">
        <v>51</v>
      </c>
      <c r="L1679" s="10" t="s">
        <v>52</v>
      </c>
      <c r="M1679" s="13">
        <v>40801</v>
      </c>
      <c r="N1679" s="10" t="s">
        <v>92</v>
      </c>
      <c r="O1679" s="134"/>
      <c r="P1679" s="15" t="s">
        <v>2577</v>
      </c>
      <c r="Q1679" s="11"/>
      <c r="R1679" s="10"/>
      <c r="S1679" s="10">
        <v>44455849</v>
      </c>
      <c r="T1679" s="10" t="s">
        <v>2150</v>
      </c>
      <c r="U1679" s="10" t="s">
        <v>2594</v>
      </c>
      <c r="V1679" s="10">
        <v>2710199200</v>
      </c>
      <c r="W1679" s="10" t="s">
        <v>2582</v>
      </c>
      <c r="X1679" s="10" t="s">
        <v>6084</v>
      </c>
      <c r="Y1679" s="10" t="s">
        <v>360</v>
      </c>
      <c r="Z1679" s="10" t="s">
        <v>3085</v>
      </c>
      <c r="AA1679" s="10" t="s">
        <v>6085</v>
      </c>
      <c r="AB1679" s="14" t="s">
        <v>1890</v>
      </c>
    </row>
    <row r="1680" spans="1:28" s="14" customFormat="1" ht="13" x14ac:dyDescent="0.35">
      <c r="A1680" s="10">
        <v>44454849</v>
      </c>
      <c r="B1680" s="10">
        <v>849</v>
      </c>
      <c r="C1680" s="11" t="s">
        <v>6086</v>
      </c>
      <c r="D1680" s="11"/>
      <c r="E1680" s="11"/>
      <c r="F1680" s="11" t="s">
        <v>46</v>
      </c>
      <c r="G1680" s="14" t="s">
        <v>47</v>
      </c>
      <c r="H1680" s="41" t="s">
        <v>48</v>
      </c>
      <c r="I1680" s="41">
        <v>0</v>
      </c>
      <c r="J1680" s="10" t="s">
        <v>65</v>
      </c>
      <c r="K1680" s="10" t="s">
        <v>51</v>
      </c>
      <c r="L1680" s="10" t="s">
        <v>52</v>
      </c>
      <c r="M1680" s="13">
        <v>41242</v>
      </c>
      <c r="N1680" s="10" t="s">
        <v>92</v>
      </c>
      <c r="O1680" s="134"/>
      <c r="P1680" s="15" t="s">
        <v>2577</v>
      </c>
      <c r="Q1680" s="11"/>
      <c r="R1680" s="10"/>
      <c r="S1680" s="10" t="s">
        <v>536</v>
      </c>
      <c r="T1680" s="10" t="s">
        <v>536</v>
      </c>
      <c r="U1680" s="10" t="s">
        <v>2580</v>
      </c>
      <c r="V1680" s="10">
        <v>3819000000</v>
      </c>
      <c r="W1680" s="10" t="s">
        <v>2582</v>
      </c>
      <c r="X1680" s="10" t="s">
        <v>6087</v>
      </c>
      <c r="Y1680" s="10" t="s">
        <v>360</v>
      </c>
      <c r="Z1680" s="10" t="s">
        <v>88</v>
      </c>
      <c r="AA1680" s="10" t="s">
        <v>6088</v>
      </c>
      <c r="AB1680" s="14" t="s">
        <v>1890</v>
      </c>
    </row>
    <row r="1681" spans="1:28" s="14" customFormat="1" ht="13" x14ac:dyDescent="0.35">
      <c r="A1681" s="10">
        <v>44542801</v>
      </c>
      <c r="B1681" s="10">
        <v>801</v>
      </c>
      <c r="C1681" s="11" t="s">
        <v>6089</v>
      </c>
      <c r="D1681" s="11"/>
      <c r="E1681" s="11"/>
      <c r="F1681" s="11" t="s">
        <v>46</v>
      </c>
      <c r="G1681" s="14" t="s">
        <v>79</v>
      </c>
      <c r="H1681" s="41" t="s">
        <v>79</v>
      </c>
      <c r="I1681" s="41">
        <v>0</v>
      </c>
      <c r="J1681" s="10" t="s">
        <v>65</v>
      </c>
      <c r="K1681" s="10" t="s">
        <v>51</v>
      </c>
      <c r="L1681" s="10" t="s">
        <v>52</v>
      </c>
      <c r="M1681" s="13" t="s">
        <v>3</v>
      </c>
      <c r="N1681" s="10" t="s">
        <v>92</v>
      </c>
      <c r="O1681" s="134"/>
      <c r="P1681" s="15" t="s">
        <v>2577</v>
      </c>
      <c r="Q1681" s="11"/>
      <c r="R1681" s="10"/>
      <c r="S1681" s="10" t="s">
        <v>536</v>
      </c>
      <c r="T1681" s="10" t="s">
        <v>536</v>
      </c>
      <c r="U1681" s="10" t="s">
        <v>2580</v>
      </c>
      <c r="V1681" s="10">
        <v>3403190000</v>
      </c>
      <c r="W1681" s="10" t="s">
        <v>2582</v>
      </c>
      <c r="X1681" s="10" t="s">
        <v>6090</v>
      </c>
      <c r="Y1681" s="10" t="s">
        <v>391</v>
      </c>
      <c r="Z1681" s="10" t="s">
        <v>392</v>
      </c>
      <c r="AA1681" s="10" t="s">
        <v>2169</v>
      </c>
      <c r="AB1681" s="14" t="s">
        <v>1890</v>
      </c>
    </row>
    <row r="1682" spans="1:28" s="14" customFormat="1" ht="13" x14ac:dyDescent="0.35">
      <c r="A1682" s="10">
        <v>47992809</v>
      </c>
      <c r="B1682" s="10">
        <v>809</v>
      </c>
      <c r="C1682" s="11" t="s">
        <v>6091</v>
      </c>
      <c r="D1682" s="10">
        <v>45260801</v>
      </c>
      <c r="E1682" s="11" t="s">
        <v>1790</v>
      </c>
      <c r="F1682" s="11" t="s">
        <v>46</v>
      </c>
      <c r="G1682" s="24" t="s">
        <v>47</v>
      </c>
      <c r="H1682" s="41" t="s">
        <v>48</v>
      </c>
      <c r="I1682" s="41" t="s">
        <v>145</v>
      </c>
      <c r="J1682" s="10" t="s">
        <v>65</v>
      </c>
      <c r="K1682" s="59" t="s">
        <v>66</v>
      </c>
      <c r="L1682" s="59" t="s">
        <v>67</v>
      </c>
      <c r="M1682" s="95">
        <v>44197</v>
      </c>
      <c r="N1682" s="59" t="s">
        <v>53</v>
      </c>
      <c r="O1682" s="135"/>
      <c r="P1682" s="15" t="s">
        <v>2577</v>
      </c>
      <c r="Q1682" s="10"/>
      <c r="R1682" s="10"/>
      <c r="S1682" s="10"/>
      <c r="T1682" s="11"/>
      <c r="U1682" s="10"/>
      <c r="V1682" s="10"/>
      <c r="W1682" s="10"/>
      <c r="X1682" s="10"/>
      <c r="Y1682" s="10"/>
      <c r="Z1682" s="10"/>
      <c r="AA1682" s="10"/>
    </row>
    <row r="1683" spans="1:28" s="14" customFormat="1" ht="13" x14ac:dyDescent="0.35">
      <c r="A1683" s="10">
        <v>44456849</v>
      </c>
      <c r="B1683" s="10">
        <v>849</v>
      </c>
      <c r="C1683" s="11" t="s">
        <v>6092</v>
      </c>
      <c r="D1683" s="11"/>
      <c r="E1683" s="11"/>
      <c r="F1683" s="11" t="s">
        <v>46</v>
      </c>
      <c r="G1683" s="14" t="s">
        <v>47</v>
      </c>
      <c r="H1683" s="41" t="s">
        <v>48</v>
      </c>
      <c r="I1683" s="41">
        <v>0</v>
      </c>
      <c r="J1683" s="10" t="s">
        <v>65</v>
      </c>
      <c r="K1683" s="10" t="s">
        <v>51</v>
      </c>
      <c r="L1683" s="10" t="s">
        <v>52</v>
      </c>
      <c r="M1683" s="13" t="s">
        <v>3</v>
      </c>
      <c r="N1683" s="10" t="s">
        <v>92</v>
      </c>
      <c r="O1683" s="134"/>
      <c r="P1683" s="15" t="s">
        <v>2577</v>
      </c>
      <c r="Q1683" s="11"/>
      <c r="R1683" s="10"/>
      <c r="S1683" s="10" t="s">
        <v>536</v>
      </c>
      <c r="T1683" s="10" t="s">
        <v>536</v>
      </c>
      <c r="U1683" s="10" t="s">
        <v>2580</v>
      </c>
      <c r="V1683" s="10">
        <v>2710199900</v>
      </c>
      <c r="W1683" s="10" t="s">
        <v>2582</v>
      </c>
      <c r="X1683" s="10" t="s">
        <v>6093</v>
      </c>
      <c r="Y1683" s="10" t="s">
        <v>360</v>
      </c>
      <c r="Z1683" s="10" t="s">
        <v>671</v>
      </c>
      <c r="AA1683" s="10" t="s">
        <v>6094</v>
      </c>
      <c r="AB1683" s="14" t="s">
        <v>1890</v>
      </c>
    </row>
    <row r="1684" spans="1:28" s="14" customFormat="1" ht="13" x14ac:dyDescent="0.35">
      <c r="A1684" s="10">
        <v>44458849</v>
      </c>
      <c r="B1684" s="10">
        <v>849</v>
      </c>
      <c r="C1684" s="11" t="s">
        <v>6095</v>
      </c>
      <c r="D1684" s="10" t="s">
        <v>45</v>
      </c>
      <c r="E1684" s="11" t="s">
        <v>45</v>
      </c>
      <c r="F1684" s="11" t="s">
        <v>46</v>
      </c>
      <c r="G1684" s="14" t="s">
        <v>47</v>
      </c>
      <c r="H1684" s="41" t="s">
        <v>48</v>
      </c>
      <c r="I1684" s="41" t="s">
        <v>145</v>
      </c>
      <c r="J1684" s="10" t="s">
        <v>65</v>
      </c>
      <c r="K1684" s="10" t="s">
        <v>51</v>
      </c>
      <c r="L1684" s="10" t="s">
        <v>67</v>
      </c>
      <c r="M1684" s="13">
        <v>44379</v>
      </c>
      <c r="N1684" s="10" t="s">
        <v>92</v>
      </c>
      <c r="O1684" s="134"/>
      <c r="P1684" s="15" t="s">
        <v>2577</v>
      </c>
      <c r="Q1684" s="10"/>
      <c r="R1684" s="10" t="s">
        <v>54</v>
      </c>
      <c r="S1684" s="10">
        <v>45256849</v>
      </c>
      <c r="T1684" s="11" t="s">
        <v>2148</v>
      </c>
      <c r="U1684" s="10" t="s">
        <v>329</v>
      </c>
      <c r="V1684" s="10">
        <v>3819000000</v>
      </c>
      <c r="W1684" s="10" t="s">
        <v>2582</v>
      </c>
      <c r="X1684" s="10" t="s">
        <v>6096</v>
      </c>
      <c r="Y1684" s="10" t="s">
        <v>360</v>
      </c>
      <c r="Z1684" s="10" t="s">
        <v>671</v>
      </c>
      <c r="AA1684" s="10" t="s">
        <v>6097</v>
      </c>
      <c r="AB1684" s="14" t="s">
        <v>1890</v>
      </c>
    </row>
    <row r="1685" spans="1:28" s="14" customFormat="1" ht="13" x14ac:dyDescent="0.35">
      <c r="A1685" s="10">
        <v>44534809</v>
      </c>
      <c r="B1685" s="10">
        <v>809</v>
      </c>
      <c r="C1685" s="11" t="s">
        <v>6098</v>
      </c>
      <c r="D1685" s="11"/>
      <c r="E1685" s="11"/>
      <c r="F1685" s="11" t="s">
        <v>46</v>
      </c>
      <c r="G1685" s="14" t="s">
        <v>47</v>
      </c>
      <c r="H1685" s="41" t="s">
        <v>48</v>
      </c>
      <c r="I1685" s="41">
        <v>0</v>
      </c>
      <c r="J1685" s="10" t="s">
        <v>65</v>
      </c>
      <c r="K1685" s="10" t="s">
        <v>66</v>
      </c>
      <c r="L1685" s="10" t="s">
        <v>52</v>
      </c>
      <c r="M1685" s="13" t="s">
        <v>3</v>
      </c>
      <c r="N1685" s="10" t="s">
        <v>604</v>
      </c>
      <c r="O1685" s="134"/>
      <c r="P1685" s="15" t="s">
        <v>2577</v>
      </c>
      <c r="Q1685" s="11"/>
      <c r="R1685" s="10"/>
      <c r="S1685" s="10" t="s">
        <v>536</v>
      </c>
      <c r="T1685" s="10" t="s">
        <v>536</v>
      </c>
      <c r="U1685" s="10" t="s">
        <v>2580</v>
      </c>
      <c r="V1685" s="10">
        <v>2710193200</v>
      </c>
      <c r="W1685" s="10" t="s">
        <v>604</v>
      </c>
      <c r="X1685" s="10" t="s">
        <v>6099</v>
      </c>
      <c r="Y1685" s="10" t="s">
        <v>360</v>
      </c>
      <c r="Z1685" s="10" t="s">
        <v>5683</v>
      </c>
      <c r="AA1685" s="10" t="s">
        <v>6100</v>
      </c>
      <c r="AB1685" s="14" t="s">
        <v>1890</v>
      </c>
    </row>
    <row r="1686" spans="1:28" s="14" customFormat="1" ht="13" x14ac:dyDescent="0.35">
      <c r="A1686" s="10">
        <v>44534855</v>
      </c>
      <c r="B1686" s="10">
        <v>855</v>
      </c>
      <c r="C1686" s="11" t="s">
        <v>6101</v>
      </c>
      <c r="D1686" s="11"/>
      <c r="E1686" s="11"/>
      <c r="F1686" s="11" t="s">
        <v>46</v>
      </c>
      <c r="G1686" s="14" t="s">
        <v>163</v>
      </c>
      <c r="H1686" s="41" t="s">
        <v>164</v>
      </c>
      <c r="I1686" s="41">
        <v>0</v>
      </c>
      <c r="J1686" s="10" t="s">
        <v>65</v>
      </c>
      <c r="K1686" s="10" t="s">
        <v>66</v>
      </c>
      <c r="L1686" s="10" t="s">
        <v>52</v>
      </c>
      <c r="M1686" s="13" t="s">
        <v>3</v>
      </c>
      <c r="N1686" s="10" t="s">
        <v>604</v>
      </c>
      <c r="O1686" s="134"/>
      <c r="P1686" s="15" t="s">
        <v>2577</v>
      </c>
      <c r="Q1686" s="11"/>
      <c r="R1686" s="10"/>
      <c r="S1686" s="10" t="s">
        <v>536</v>
      </c>
      <c r="T1686" s="10" t="s">
        <v>536</v>
      </c>
      <c r="U1686" s="10" t="s">
        <v>2580</v>
      </c>
      <c r="V1686" s="10">
        <v>2710193200</v>
      </c>
      <c r="W1686" s="10" t="s">
        <v>604</v>
      </c>
      <c r="X1686" s="10" t="s">
        <v>6099</v>
      </c>
      <c r="Y1686" s="10" t="s">
        <v>1414</v>
      </c>
      <c r="Z1686" s="10" t="s">
        <v>5683</v>
      </c>
      <c r="AA1686" s="10" t="s">
        <v>6102</v>
      </c>
      <c r="AB1686" s="14" t="s">
        <v>1890</v>
      </c>
    </row>
    <row r="1687" spans="1:28" s="14" customFormat="1" ht="13" x14ac:dyDescent="0.35">
      <c r="A1687" s="10">
        <v>45849849</v>
      </c>
      <c r="B1687" s="10">
        <v>849</v>
      </c>
      <c r="C1687" s="11" t="s">
        <v>6103</v>
      </c>
      <c r="D1687" s="11"/>
      <c r="E1687" s="11"/>
      <c r="F1687" s="11" t="s">
        <v>46</v>
      </c>
      <c r="G1687" s="14" t="s">
        <v>47</v>
      </c>
      <c r="H1687" s="41" t="s">
        <v>48</v>
      </c>
      <c r="I1687" s="41"/>
      <c r="J1687" s="10"/>
      <c r="K1687" s="10" t="s">
        <v>51</v>
      </c>
      <c r="L1687" s="10" t="s">
        <v>52</v>
      </c>
      <c r="M1687" s="13" t="s">
        <v>2668</v>
      </c>
      <c r="N1687" s="10" t="s">
        <v>53</v>
      </c>
      <c r="O1687" s="134"/>
      <c r="P1687" s="15" t="s">
        <v>2577</v>
      </c>
      <c r="Q1687" s="11"/>
      <c r="R1687" s="10"/>
      <c r="S1687" s="10" t="s">
        <v>536</v>
      </c>
      <c r="T1687" s="10" t="s">
        <v>536</v>
      </c>
      <c r="U1687" s="10" t="s">
        <v>2580</v>
      </c>
      <c r="V1687" s="10">
        <v>2710193200</v>
      </c>
      <c r="W1687" s="10" t="s">
        <v>2582</v>
      </c>
      <c r="X1687" s="10" t="s">
        <v>4952</v>
      </c>
      <c r="Y1687" s="10" t="s">
        <v>360</v>
      </c>
      <c r="Z1687" s="10" t="s">
        <v>5332</v>
      </c>
      <c r="AA1687" s="10" t="s">
        <v>6104</v>
      </c>
    </row>
    <row r="1688" spans="1:28" s="14" customFormat="1" ht="13" x14ac:dyDescent="0.35">
      <c r="A1688" s="10">
        <v>52101847</v>
      </c>
      <c r="B1688" s="10">
        <v>847</v>
      </c>
      <c r="C1688" s="11" t="s">
        <v>6105</v>
      </c>
      <c r="D1688" s="11"/>
      <c r="E1688" s="11"/>
      <c r="F1688" s="11" t="s">
        <v>216</v>
      </c>
      <c r="G1688" s="14" t="s">
        <v>6106</v>
      </c>
      <c r="H1688" s="41" t="s">
        <v>140</v>
      </c>
      <c r="I1688" s="41">
        <v>0</v>
      </c>
      <c r="J1688" s="10" t="s">
        <v>65</v>
      </c>
      <c r="K1688" s="10" t="s">
        <v>51</v>
      </c>
      <c r="L1688" s="10" t="s">
        <v>52</v>
      </c>
      <c r="M1688" s="13" t="s">
        <v>6</v>
      </c>
      <c r="N1688" s="10" t="s">
        <v>92</v>
      </c>
      <c r="O1688" s="134"/>
      <c r="P1688" s="15" t="s">
        <v>2577</v>
      </c>
      <c r="Q1688" s="11"/>
      <c r="R1688" s="10"/>
      <c r="S1688" s="10" t="s">
        <v>536</v>
      </c>
      <c r="T1688" s="10" t="s">
        <v>536</v>
      </c>
      <c r="U1688" s="10" t="s">
        <v>2580</v>
      </c>
      <c r="V1688" s="10">
        <v>2710199900</v>
      </c>
      <c r="W1688" s="10" t="s">
        <v>2582</v>
      </c>
      <c r="X1688" s="10" t="s">
        <v>6107</v>
      </c>
      <c r="Y1688" s="10" t="s">
        <v>6108</v>
      </c>
      <c r="Z1688" s="10" t="s">
        <v>604</v>
      </c>
      <c r="AA1688" s="10" t="s">
        <v>6109</v>
      </c>
      <c r="AB1688" s="14" t="s">
        <v>434</v>
      </c>
    </row>
    <row r="1689" spans="1:28" s="14" customFormat="1" ht="13" x14ac:dyDescent="0.35">
      <c r="A1689" s="10">
        <v>45377809</v>
      </c>
      <c r="B1689" s="10">
        <v>809</v>
      </c>
      <c r="C1689" s="11" t="s">
        <v>6110</v>
      </c>
      <c r="D1689" s="11"/>
      <c r="E1689" s="11"/>
      <c r="F1689" s="11" t="s">
        <v>46</v>
      </c>
      <c r="G1689" s="14" t="s">
        <v>47</v>
      </c>
      <c r="H1689" s="41" t="s">
        <v>48</v>
      </c>
      <c r="I1689" s="41" t="s">
        <v>145</v>
      </c>
      <c r="J1689" s="10" t="s">
        <v>65</v>
      </c>
      <c r="K1689" s="10" t="s">
        <v>66</v>
      </c>
      <c r="L1689" s="10" t="s">
        <v>67</v>
      </c>
      <c r="M1689" s="13">
        <v>42826</v>
      </c>
      <c r="N1689" s="10" t="s">
        <v>53</v>
      </c>
      <c r="O1689" s="134"/>
      <c r="P1689" s="15" t="s">
        <v>2577</v>
      </c>
      <c r="Q1689" s="11"/>
      <c r="R1689" s="10"/>
      <c r="S1689" s="10" t="s">
        <v>536</v>
      </c>
      <c r="T1689" s="10" t="s">
        <v>536</v>
      </c>
      <c r="U1689" s="10" t="s">
        <v>2580</v>
      </c>
      <c r="V1689" s="10">
        <v>2710199200</v>
      </c>
      <c r="W1689" s="10" t="s">
        <v>83</v>
      </c>
      <c r="X1689" s="10" t="s">
        <v>5031</v>
      </c>
      <c r="Y1689" s="10" t="s">
        <v>360</v>
      </c>
      <c r="Z1689" s="10" t="s">
        <v>565</v>
      </c>
      <c r="AA1689" s="10" t="s">
        <v>6111</v>
      </c>
      <c r="AB1689" s="14" t="s">
        <v>2196</v>
      </c>
    </row>
    <row r="1690" spans="1:28" s="14" customFormat="1" ht="13" x14ac:dyDescent="0.35">
      <c r="A1690" s="10">
        <v>45395855</v>
      </c>
      <c r="B1690" s="10">
        <v>855</v>
      </c>
      <c r="C1690" s="11" t="s">
        <v>6112</v>
      </c>
      <c r="D1690" s="11"/>
      <c r="E1690" s="11"/>
      <c r="F1690" s="11" t="s">
        <v>46</v>
      </c>
      <c r="G1690" s="14" t="s">
        <v>163</v>
      </c>
      <c r="H1690" s="41" t="s">
        <v>164</v>
      </c>
      <c r="I1690" s="41" t="s">
        <v>145</v>
      </c>
      <c r="J1690" s="10" t="s">
        <v>65</v>
      </c>
      <c r="K1690" s="10" t="s">
        <v>66</v>
      </c>
      <c r="L1690" s="10" t="s">
        <v>67</v>
      </c>
      <c r="M1690" s="13">
        <v>43709</v>
      </c>
      <c r="N1690" s="10" t="s">
        <v>53</v>
      </c>
      <c r="O1690" s="134"/>
      <c r="P1690" s="15" t="s">
        <v>2577</v>
      </c>
      <c r="Q1690" s="11"/>
      <c r="R1690" s="10"/>
      <c r="S1690" s="10" t="s">
        <v>536</v>
      </c>
      <c r="T1690" s="10" t="s">
        <v>536</v>
      </c>
      <c r="U1690" s="10" t="s">
        <v>2580</v>
      </c>
      <c r="V1690" s="10">
        <v>2710193200</v>
      </c>
      <c r="W1690" s="10" t="s">
        <v>70</v>
      </c>
      <c r="X1690" s="10" t="s">
        <v>5033</v>
      </c>
      <c r="Y1690" s="10" t="s">
        <v>1414</v>
      </c>
      <c r="Z1690" s="10" t="s">
        <v>565</v>
      </c>
      <c r="AA1690" s="10" t="s">
        <v>6113</v>
      </c>
      <c r="AB1690" s="14" t="s">
        <v>2196</v>
      </c>
    </row>
    <row r="1691" spans="1:28" s="14" customFormat="1" ht="13" x14ac:dyDescent="0.35">
      <c r="A1691" s="10">
        <v>45395809</v>
      </c>
      <c r="B1691" s="10">
        <v>809</v>
      </c>
      <c r="C1691" s="11" t="s">
        <v>6114</v>
      </c>
      <c r="D1691" s="11"/>
      <c r="E1691" s="11"/>
      <c r="F1691" s="11" t="s">
        <v>46</v>
      </c>
      <c r="G1691" s="14" t="s">
        <v>47</v>
      </c>
      <c r="H1691" s="41" t="s">
        <v>48</v>
      </c>
      <c r="I1691" s="41" t="s">
        <v>145</v>
      </c>
      <c r="J1691" s="10" t="s">
        <v>65</v>
      </c>
      <c r="K1691" s="10" t="s">
        <v>66</v>
      </c>
      <c r="L1691" s="10" t="s">
        <v>67</v>
      </c>
      <c r="M1691" s="13">
        <v>43709</v>
      </c>
      <c r="N1691" s="10" t="s">
        <v>53</v>
      </c>
      <c r="O1691" s="134"/>
      <c r="P1691" s="15" t="s">
        <v>2577</v>
      </c>
      <c r="Q1691" s="11"/>
      <c r="R1691" s="10"/>
      <c r="S1691" s="10" t="s">
        <v>536</v>
      </c>
      <c r="T1691" s="11" t="s">
        <v>536</v>
      </c>
      <c r="U1691" s="10" t="s">
        <v>2580</v>
      </c>
      <c r="V1691" s="10">
        <v>2710193200</v>
      </c>
      <c r="W1691" s="10" t="s">
        <v>83</v>
      </c>
      <c r="X1691" s="10" t="s">
        <v>5033</v>
      </c>
      <c r="Y1691" s="10" t="s">
        <v>360</v>
      </c>
      <c r="Z1691" s="10" t="s">
        <v>565</v>
      </c>
      <c r="AA1691" s="10" t="s">
        <v>6115</v>
      </c>
      <c r="AB1691" s="14" t="s">
        <v>2196</v>
      </c>
    </row>
    <row r="1692" spans="1:28" s="14" customFormat="1" ht="13" x14ac:dyDescent="0.35">
      <c r="A1692" s="10">
        <v>45397815</v>
      </c>
      <c r="B1692" s="10">
        <v>815</v>
      </c>
      <c r="C1692" s="11" t="s">
        <v>6116</v>
      </c>
      <c r="D1692" s="11"/>
      <c r="E1692" s="11"/>
      <c r="F1692" s="11" t="s">
        <v>46</v>
      </c>
      <c r="G1692" s="14" t="s">
        <v>1578</v>
      </c>
      <c r="H1692" s="41" t="s">
        <v>447</v>
      </c>
      <c r="I1692" s="41" t="s">
        <v>145</v>
      </c>
      <c r="J1692" s="10" t="s">
        <v>65</v>
      </c>
      <c r="K1692" s="10" t="s">
        <v>66</v>
      </c>
      <c r="L1692" s="10" t="s">
        <v>67</v>
      </c>
      <c r="M1692" s="13">
        <v>43709</v>
      </c>
      <c r="N1692" s="10" t="s">
        <v>53</v>
      </c>
      <c r="O1692" s="134"/>
      <c r="P1692" s="15" t="s">
        <v>2577</v>
      </c>
      <c r="Q1692" s="11"/>
      <c r="R1692" s="10"/>
      <c r="S1692" s="10" t="s">
        <v>536</v>
      </c>
      <c r="T1692" s="10" t="s">
        <v>536</v>
      </c>
      <c r="U1692" s="10" t="s">
        <v>2580</v>
      </c>
      <c r="V1692" s="10">
        <v>2710193200</v>
      </c>
      <c r="W1692" s="10" t="s">
        <v>83</v>
      </c>
      <c r="X1692" s="10" t="s">
        <v>5035</v>
      </c>
      <c r="Y1692" s="10" t="s">
        <v>3587</v>
      </c>
      <c r="Z1692" s="10" t="s">
        <v>565</v>
      </c>
      <c r="AA1692" s="10" t="s">
        <v>6117</v>
      </c>
      <c r="AB1692" s="14" t="s">
        <v>2196</v>
      </c>
    </row>
    <row r="1693" spans="1:28" s="14" customFormat="1" ht="13" x14ac:dyDescent="0.35">
      <c r="A1693" s="10">
        <v>45397848</v>
      </c>
      <c r="B1693" s="10">
        <v>848</v>
      </c>
      <c r="C1693" s="11" t="s">
        <v>6118</v>
      </c>
      <c r="D1693" s="11"/>
      <c r="E1693" s="11"/>
      <c r="F1693" s="11" t="s">
        <v>46</v>
      </c>
      <c r="G1693" s="14" t="s">
        <v>163</v>
      </c>
      <c r="H1693" s="41" t="s">
        <v>164</v>
      </c>
      <c r="I1693" s="41" t="s">
        <v>145</v>
      </c>
      <c r="J1693" s="10" t="s">
        <v>65</v>
      </c>
      <c r="K1693" s="10" t="s">
        <v>66</v>
      </c>
      <c r="L1693" s="10" t="s">
        <v>67</v>
      </c>
      <c r="M1693" s="13">
        <v>43709</v>
      </c>
      <c r="N1693" s="10" t="s">
        <v>53</v>
      </c>
      <c r="O1693" s="134"/>
      <c r="P1693" s="15" t="s">
        <v>2577</v>
      </c>
      <c r="Q1693" s="11"/>
      <c r="R1693" s="10"/>
      <c r="S1693" s="10" t="s">
        <v>536</v>
      </c>
      <c r="T1693" s="10" t="s">
        <v>536</v>
      </c>
      <c r="U1693" s="10" t="s">
        <v>2580</v>
      </c>
      <c r="V1693" s="10">
        <v>2710193200</v>
      </c>
      <c r="W1693" s="10" t="s">
        <v>83</v>
      </c>
      <c r="X1693" s="10" t="s">
        <v>5035</v>
      </c>
      <c r="Y1693" s="10" t="s">
        <v>3084</v>
      </c>
      <c r="Z1693" s="10" t="s">
        <v>565</v>
      </c>
      <c r="AA1693" s="10" t="s">
        <v>6119</v>
      </c>
      <c r="AB1693" s="14" t="s">
        <v>2196</v>
      </c>
    </row>
    <row r="1694" spans="1:28" s="14" customFormat="1" ht="13" x14ac:dyDescent="0.35">
      <c r="A1694" s="10">
        <v>45397855</v>
      </c>
      <c r="B1694" s="10">
        <v>855</v>
      </c>
      <c r="C1694" s="11" t="s">
        <v>6120</v>
      </c>
      <c r="D1694" s="11"/>
      <c r="E1694" s="11"/>
      <c r="F1694" s="11" t="s">
        <v>46</v>
      </c>
      <c r="G1694" s="14" t="s">
        <v>163</v>
      </c>
      <c r="H1694" s="41" t="s">
        <v>164</v>
      </c>
      <c r="I1694" s="41" t="s">
        <v>145</v>
      </c>
      <c r="J1694" s="10" t="s">
        <v>65</v>
      </c>
      <c r="K1694" s="10" t="s">
        <v>66</v>
      </c>
      <c r="L1694" s="10" t="s">
        <v>67</v>
      </c>
      <c r="M1694" s="13">
        <v>43709</v>
      </c>
      <c r="N1694" s="10" t="s">
        <v>53</v>
      </c>
      <c r="O1694" s="134"/>
      <c r="P1694" s="15" t="s">
        <v>2577</v>
      </c>
      <c r="Q1694" s="11"/>
      <c r="R1694" s="10"/>
      <c r="S1694" s="10" t="s">
        <v>536</v>
      </c>
      <c r="T1694" s="10" t="s">
        <v>536</v>
      </c>
      <c r="U1694" s="10" t="s">
        <v>2580</v>
      </c>
      <c r="V1694" s="10">
        <v>2710193200</v>
      </c>
      <c r="W1694" s="10" t="s">
        <v>70</v>
      </c>
      <c r="X1694" s="10" t="s">
        <v>5035</v>
      </c>
      <c r="Y1694" s="10" t="s">
        <v>1414</v>
      </c>
      <c r="Z1694" s="10" t="s">
        <v>565</v>
      </c>
      <c r="AA1694" s="10" t="s">
        <v>6121</v>
      </c>
      <c r="AB1694" s="14" t="s">
        <v>2196</v>
      </c>
    </row>
    <row r="1695" spans="1:28" s="14" customFormat="1" ht="13" x14ac:dyDescent="0.35">
      <c r="A1695" s="10">
        <v>45397809</v>
      </c>
      <c r="B1695" s="10">
        <v>809</v>
      </c>
      <c r="C1695" s="11" t="s">
        <v>6122</v>
      </c>
      <c r="D1695" s="11"/>
      <c r="E1695" s="11"/>
      <c r="F1695" s="11" t="s">
        <v>46</v>
      </c>
      <c r="G1695" s="14" t="s">
        <v>47</v>
      </c>
      <c r="H1695" s="41" t="s">
        <v>48</v>
      </c>
      <c r="I1695" s="41" t="s">
        <v>145</v>
      </c>
      <c r="J1695" s="10" t="s">
        <v>65</v>
      </c>
      <c r="K1695" s="10" t="s">
        <v>66</v>
      </c>
      <c r="L1695" s="10" t="s">
        <v>67</v>
      </c>
      <c r="M1695" s="13">
        <v>43709</v>
      </c>
      <c r="N1695" s="10" t="s">
        <v>53</v>
      </c>
      <c r="O1695" s="134"/>
      <c r="P1695" s="15" t="s">
        <v>2577</v>
      </c>
      <c r="Q1695" s="11"/>
      <c r="R1695" s="10"/>
      <c r="S1695" s="10" t="s">
        <v>536</v>
      </c>
      <c r="T1695" s="10" t="s">
        <v>536</v>
      </c>
      <c r="U1695" s="10" t="s">
        <v>2580</v>
      </c>
      <c r="V1695" s="10">
        <v>2710193200</v>
      </c>
      <c r="W1695" s="10" t="s">
        <v>83</v>
      </c>
      <c r="X1695" s="10" t="s">
        <v>5035</v>
      </c>
      <c r="Y1695" s="10" t="s">
        <v>360</v>
      </c>
      <c r="Z1695" s="10" t="s">
        <v>565</v>
      </c>
      <c r="AA1695" s="10" t="s">
        <v>6123</v>
      </c>
      <c r="AB1695" s="14" t="s">
        <v>2196</v>
      </c>
    </row>
    <row r="1696" spans="1:28" s="14" customFormat="1" ht="13" x14ac:dyDescent="0.35">
      <c r="A1696" s="10">
        <v>45287981</v>
      </c>
      <c r="B1696" s="10">
        <v>981</v>
      </c>
      <c r="C1696" s="11" t="s">
        <v>6124</v>
      </c>
      <c r="D1696" s="11"/>
      <c r="E1696" s="11"/>
      <c r="F1696" s="11" t="s">
        <v>46</v>
      </c>
      <c r="G1696" s="14" t="s">
        <v>151</v>
      </c>
      <c r="H1696" s="41" t="s">
        <v>86</v>
      </c>
      <c r="I1696" s="41" t="s">
        <v>145</v>
      </c>
      <c r="J1696" s="10" t="s">
        <v>65</v>
      </c>
      <c r="K1696" s="10" t="s">
        <v>66</v>
      </c>
      <c r="L1696" s="10" t="s">
        <v>67</v>
      </c>
      <c r="M1696" s="13">
        <v>42478</v>
      </c>
      <c r="N1696" s="10" t="s">
        <v>53</v>
      </c>
      <c r="O1696" s="134"/>
      <c r="P1696" s="15" t="s">
        <v>2577</v>
      </c>
      <c r="Q1696" s="11"/>
      <c r="R1696" s="10"/>
      <c r="S1696" s="10" t="s">
        <v>536</v>
      </c>
      <c r="T1696" s="10" t="s">
        <v>536</v>
      </c>
      <c r="U1696" s="10" t="s">
        <v>2580</v>
      </c>
      <c r="V1696" s="10">
        <v>2710193200</v>
      </c>
      <c r="W1696" s="10" t="s">
        <v>604</v>
      </c>
      <c r="X1696" s="10" t="s">
        <v>6125</v>
      </c>
      <c r="Y1696" s="10" t="s">
        <v>87</v>
      </c>
      <c r="Z1696" s="10" t="s">
        <v>88</v>
      </c>
      <c r="AA1696" s="10" t="s">
        <v>6126</v>
      </c>
      <c r="AB1696" s="14" t="s">
        <v>2196</v>
      </c>
    </row>
    <row r="1697" spans="1:31" s="14" customFormat="1" ht="13" x14ac:dyDescent="0.35">
      <c r="A1697" s="10">
        <v>45288907</v>
      </c>
      <c r="B1697" s="10">
        <v>907</v>
      </c>
      <c r="C1697" s="11" t="s">
        <v>5005</v>
      </c>
      <c r="D1697" s="11"/>
      <c r="E1697" s="11"/>
      <c r="F1697" s="11" t="s">
        <v>46</v>
      </c>
      <c r="G1697" s="14" t="s">
        <v>2583</v>
      </c>
      <c r="H1697" s="41" t="s">
        <v>364</v>
      </c>
      <c r="I1697" s="41" t="s">
        <v>145</v>
      </c>
      <c r="J1697" s="10" t="s">
        <v>65</v>
      </c>
      <c r="K1697" s="10" t="s">
        <v>66</v>
      </c>
      <c r="L1697" s="10" t="s">
        <v>52</v>
      </c>
      <c r="M1697" s="13">
        <v>40891</v>
      </c>
      <c r="N1697" s="10" t="s">
        <v>53</v>
      </c>
      <c r="O1697" s="134"/>
      <c r="P1697" s="15" t="s">
        <v>2577</v>
      </c>
      <c r="Q1697" s="11"/>
      <c r="R1697" s="10"/>
      <c r="S1697" s="10">
        <v>45288905</v>
      </c>
      <c r="T1697" s="10" t="s">
        <v>2222</v>
      </c>
      <c r="U1697" s="10" t="s">
        <v>2594</v>
      </c>
      <c r="V1697" s="10">
        <v>2710193200</v>
      </c>
      <c r="W1697" s="10" t="s">
        <v>604</v>
      </c>
      <c r="X1697" s="10" t="s">
        <v>5032</v>
      </c>
      <c r="Y1697" s="10" t="s">
        <v>2353</v>
      </c>
      <c r="Z1697" s="10" t="s">
        <v>73</v>
      </c>
      <c r="AA1697" s="10" t="s">
        <v>6127</v>
      </c>
      <c r="AB1697" s="14" t="s">
        <v>2196</v>
      </c>
    </row>
    <row r="1698" spans="1:31" s="14" customFormat="1" ht="13" x14ac:dyDescent="0.35">
      <c r="A1698" s="10">
        <v>45378855</v>
      </c>
      <c r="B1698" s="10">
        <v>855</v>
      </c>
      <c r="C1698" s="11" t="s">
        <v>6128</v>
      </c>
      <c r="D1698" s="11"/>
      <c r="E1698" s="11"/>
      <c r="F1698" s="11" t="s">
        <v>46</v>
      </c>
      <c r="G1698" s="14" t="s">
        <v>163</v>
      </c>
      <c r="H1698" s="41" t="s">
        <v>164</v>
      </c>
      <c r="I1698" s="41" t="s">
        <v>145</v>
      </c>
      <c r="J1698" s="10" t="s">
        <v>65</v>
      </c>
      <c r="K1698" s="10" t="s">
        <v>66</v>
      </c>
      <c r="L1698" s="10" t="s">
        <v>67</v>
      </c>
      <c r="M1698" s="13">
        <v>43709</v>
      </c>
      <c r="N1698" s="10" t="s">
        <v>53</v>
      </c>
      <c r="O1698" s="134"/>
      <c r="P1698" s="15" t="s">
        <v>2577</v>
      </c>
      <c r="Q1698" s="11"/>
      <c r="R1698" s="10"/>
      <c r="S1698" s="10" t="s">
        <v>536</v>
      </c>
      <c r="T1698" s="10" t="s">
        <v>536</v>
      </c>
      <c r="U1698" s="10" t="s">
        <v>2580</v>
      </c>
      <c r="V1698" s="10">
        <v>2710193200</v>
      </c>
      <c r="W1698" s="10" t="s">
        <v>70</v>
      </c>
      <c r="X1698" s="10" t="s">
        <v>5032</v>
      </c>
      <c r="Y1698" s="10" t="s">
        <v>1414</v>
      </c>
      <c r="Z1698" s="10" t="s">
        <v>565</v>
      </c>
      <c r="AA1698" s="10" t="s">
        <v>6129</v>
      </c>
      <c r="AB1698" s="14" t="s">
        <v>2196</v>
      </c>
    </row>
    <row r="1699" spans="1:31" s="14" customFormat="1" ht="13" x14ac:dyDescent="0.35">
      <c r="A1699" s="10">
        <v>45378809</v>
      </c>
      <c r="B1699" s="10">
        <v>809</v>
      </c>
      <c r="C1699" s="11" t="s">
        <v>6130</v>
      </c>
      <c r="D1699" s="11"/>
      <c r="E1699" s="11"/>
      <c r="F1699" s="11" t="s">
        <v>46</v>
      </c>
      <c r="G1699" s="14" t="s">
        <v>47</v>
      </c>
      <c r="H1699" s="41" t="s">
        <v>48</v>
      </c>
      <c r="I1699" s="41" t="s">
        <v>145</v>
      </c>
      <c r="J1699" s="10" t="s">
        <v>65</v>
      </c>
      <c r="K1699" s="10" t="s">
        <v>66</v>
      </c>
      <c r="L1699" s="10" t="s">
        <v>67</v>
      </c>
      <c r="M1699" s="13">
        <v>42826</v>
      </c>
      <c r="N1699" s="10" t="s">
        <v>53</v>
      </c>
      <c r="O1699" s="134"/>
      <c r="P1699" s="15" t="s">
        <v>2577</v>
      </c>
      <c r="Q1699" s="11"/>
      <c r="R1699" s="10"/>
      <c r="S1699" s="10" t="s">
        <v>536</v>
      </c>
      <c r="T1699" s="10" t="s">
        <v>536</v>
      </c>
      <c r="U1699" s="10" t="s">
        <v>2580</v>
      </c>
      <c r="V1699" s="10">
        <v>2710199200</v>
      </c>
      <c r="W1699" s="10" t="s">
        <v>83</v>
      </c>
      <c r="X1699" s="10" t="s">
        <v>5032</v>
      </c>
      <c r="Y1699" s="10" t="s">
        <v>360</v>
      </c>
      <c r="Z1699" s="10" t="s">
        <v>565</v>
      </c>
      <c r="AA1699" s="10" t="s">
        <v>6131</v>
      </c>
      <c r="AB1699" s="14" t="s">
        <v>2196</v>
      </c>
      <c r="AC1699" s="14" t="s">
        <v>1867</v>
      </c>
      <c r="AD1699" s="14" t="s">
        <v>149</v>
      </c>
      <c r="AE1699" s="14" t="s">
        <v>78</v>
      </c>
    </row>
    <row r="1700" spans="1:31" s="14" customFormat="1" ht="13" x14ac:dyDescent="0.35">
      <c r="A1700" s="10">
        <v>45378967</v>
      </c>
      <c r="B1700" s="10">
        <v>967</v>
      </c>
      <c r="C1700" s="11" t="s">
        <v>6132</v>
      </c>
      <c r="D1700" s="11"/>
      <c r="E1700" s="11"/>
      <c r="F1700" s="11" t="s">
        <v>46</v>
      </c>
      <c r="G1700" s="14" t="s">
        <v>151</v>
      </c>
      <c r="H1700" s="41" t="s">
        <v>86</v>
      </c>
      <c r="I1700" s="41" t="s">
        <v>145</v>
      </c>
      <c r="J1700" s="10" t="s">
        <v>65</v>
      </c>
      <c r="K1700" s="10" t="s">
        <v>66</v>
      </c>
      <c r="L1700" s="10" t="s">
        <v>67</v>
      </c>
      <c r="M1700" s="13">
        <v>42826</v>
      </c>
      <c r="N1700" s="10" t="s">
        <v>53</v>
      </c>
      <c r="O1700" s="134"/>
      <c r="P1700" s="15" t="s">
        <v>2577</v>
      </c>
      <c r="Q1700" s="11"/>
      <c r="R1700" s="10"/>
      <c r="S1700" s="10" t="s">
        <v>536</v>
      </c>
      <c r="T1700" s="10" t="s">
        <v>536</v>
      </c>
      <c r="U1700" s="10" t="s">
        <v>2580</v>
      </c>
      <c r="V1700" s="10">
        <v>2710199200</v>
      </c>
      <c r="W1700" s="10" t="s">
        <v>83</v>
      </c>
      <c r="X1700" s="10" t="s">
        <v>5032</v>
      </c>
      <c r="Y1700" s="10" t="s">
        <v>87</v>
      </c>
      <c r="Z1700" s="10" t="s">
        <v>565</v>
      </c>
      <c r="AA1700" s="10" t="s">
        <v>6133</v>
      </c>
      <c r="AB1700" s="14" t="s">
        <v>2196</v>
      </c>
      <c r="AC1700" s="14" t="s">
        <v>483</v>
      </c>
      <c r="AD1700" s="14" t="s">
        <v>216</v>
      </c>
      <c r="AE1700" s="14" t="s">
        <v>6134</v>
      </c>
    </row>
    <row r="1701" spans="1:31" s="14" customFormat="1" ht="13" x14ac:dyDescent="0.35">
      <c r="A1701" s="10">
        <v>45288981</v>
      </c>
      <c r="B1701" s="10">
        <v>981</v>
      </c>
      <c r="C1701" s="11" t="s">
        <v>6135</v>
      </c>
      <c r="D1701" s="11"/>
      <c r="E1701" s="11"/>
      <c r="F1701" s="11" t="s">
        <v>46</v>
      </c>
      <c r="G1701" s="14" t="s">
        <v>151</v>
      </c>
      <c r="H1701" s="41" t="s">
        <v>86</v>
      </c>
      <c r="I1701" s="41" t="s">
        <v>145</v>
      </c>
      <c r="J1701" s="10" t="s">
        <v>65</v>
      </c>
      <c r="K1701" s="10" t="s">
        <v>66</v>
      </c>
      <c r="L1701" s="10" t="s">
        <v>67</v>
      </c>
      <c r="M1701" s="13">
        <v>42478</v>
      </c>
      <c r="N1701" s="10" t="s">
        <v>53</v>
      </c>
      <c r="O1701" s="134"/>
      <c r="P1701" s="15" t="s">
        <v>2577</v>
      </c>
      <c r="Q1701" s="11"/>
      <c r="R1701" s="10"/>
      <c r="S1701" s="10" t="s">
        <v>536</v>
      </c>
      <c r="T1701" s="10" t="s">
        <v>536</v>
      </c>
      <c r="U1701" s="10" t="s">
        <v>2580</v>
      </c>
      <c r="V1701" s="10">
        <v>2710193200</v>
      </c>
      <c r="W1701" s="10" t="s">
        <v>604</v>
      </c>
      <c r="X1701" s="10" t="s">
        <v>6136</v>
      </c>
      <c r="Y1701" s="10" t="s">
        <v>87</v>
      </c>
      <c r="Z1701" s="10" t="s">
        <v>88</v>
      </c>
      <c r="AA1701" s="10" t="s">
        <v>6137</v>
      </c>
      <c r="AB1701" s="14" t="s">
        <v>2196</v>
      </c>
      <c r="AC1701" s="14" t="s">
        <v>749</v>
      </c>
      <c r="AD1701" s="14" t="s">
        <v>275</v>
      </c>
      <c r="AE1701" s="14" t="s">
        <v>78</v>
      </c>
    </row>
    <row r="1702" spans="1:31" s="14" customFormat="1" ht="13" x14ac:dyDescent="0.35">
      <c r="A1702" s="10">
        <v>45656855</v>
      </c>
      <c r="B1702" s="10">
        <v>855</v>
      </c>
      <c r="C1702" s="11" t="s">
        <v>6138</v>
      </c>
      <c r="D1702" s="11"/>
      <c r="E1702" s="11"/>
      <c r="F1702" s="11" t="s">
        <v>46</v>
      </c>
      <c r="G1702" s="14" t="s">
        <v>163</v>
      </c>
      <c r="H1702" s="41" t="s">
        <v>164</v>
      </c>
      <c r="I1702" s="41" t="s">
        <v>145</v>
      </c>
      <c r="J1702" s="10" t="s">
        <v>65</v>
      </c>
      <c r="K1702" s="10" t="s">
        <v>66</v>
      </c>
      <c r="L1702" s="10" t="s">
        <v>52</v>
      </c>
      <c r="M1702" s="13">
        <v>41785</v>
      </c>
      <c r="N1702" s="10" t="s">
        <v>604</v>
      </c>
      <c r="O1702" s="134"/>
      <c r="P1702" s="15" t="s">
        <v>2577</v>
      </c>
      <c r="Q1702" s="11"/>
      <c r="R1702" s="10"/>
      <c r="S1702" s="10" t="s">
        <v>536</v>
      </c>
      <c r="T1702" s="10" t="s">
        <v>536</v>
      </c>
      <c r="U1702" s="10" t="s">
        <v>2580</v>
      </c>
      <c r="V1702" s="10">
        <v>2710193200</v>
      </c>
      <c r="W1702" s="10" t="s">
        <v>604</v>
      </c>
      <c r="X1702" s="10" t="s">
        <v>2237</v>
      </c>
      <c r="Y1702" s="10" t="s">
        <v>1414</v>
      </c>
      <c r="Z1702" s="10" t="s">
        <v>88</v>
      </c>
      <c r="AA1702" s="10" t="s">
        <v>6139</v>
      </c>
      <c r="AB1702" s="14" t="s">
        <v>2196</v>
      </c>
      <c r="AC1702" s="14" t="s">
        <v>1238</v>
      </c>
      <c r="AD1702" s="14" t="s">
        <v>132</v>
      </c>
      <c r="AE1702" s="14" t="s">
        <v>110</v>
      </c>
    </row>
    <row r="1703" spans="1:31" s="14" customFormat="1" ht="13" x14ac:dyDescent="0.35">
      <c r="A1703" s="10">
        <v>43704849</v>
      </c>
      <c r="B1703" s="10">
        <v>849</v>
      </c>
      <c r="C1703" s="11" t="s">
        <v>6140</v>
      </c>
      <c r="D1703" s="11"/>
      <c r="E1703" s="11"/>
      <c r="F1703" s="11" t="s">
        <v>46</v>
      </c>
      <c r="G1703" s="14" t="s">
        <v>2662</v>
      </c>
      <c r="H1703" s="41" t="s">
        <v>140</v>
      </c>
      <c r="I1703" s="41" t="s">
        <v>145</v>
      </c>
      <c r="J1703" s="10" t="s">
        <v>65</v>
      </c>
      <c r="K1703" s="10" t="s">
        <v>51</v>
      </c>
      <c r="L1703" s="10" t="s">
        <v>52</v>
      </c>
      <c r="M1703" s="13">
        <v>41576</v>
      </c>
      <c r="N1703" s="10" t="s">
        <v>53</v>
      </c>
      <c r="O1703" s="134"/>
      <c r="P1703" s="15" t="s">
        <v>2577</v>
      </c>
      <c r="Q1703" s="11"/>
      <c r="R1703" s="10"/>
      <c r="S1703" s="10">
        <v>43707849</v>
      </c>
      <c r="T1703" s="10" t="s">
        <v>6141</v>
      </c>
      <c r="U1703" s="10" t="s">
        <v>2594</v>
      </c>
      <c r="V1703" s="10">
        <v>2710193200</v>
      </c>
      <c r="W1703" s="10" t="s">
        <v>2582</v>
      </c>
      <c r="X1703" s="10" t="s">
        <v>6142</v>
      </c>
      <c r="Y1703" s="10" t="s">
        <v>354</v>
      </c>
      <c r="Z1703" s="10" t="s">
        <v>2664</v>
      </c>
      <c r="AA1703" s="10" t="s">
        <v>6143</v>
      </c>
      <c r="AB1703" s="14" t="s">
        <v>2196</v>
      </c>
      <c r="AC1703" s="14" t="s">
        <v>1259</v>
      </c>
      <c r="AD1703" s="14" t="s">
        <v>132</v>
      </c>
      <c r="AE1703" s="14" t="s">
        <v>78</v>
      </c>
    </row>
    <row r="1704" spans="1:31" s="14" customFormat="1" ht="13" x14ac:dyDescent="0.35">
      <c r="A1704" s="10">
        <v>43704809</v>
      </c>
      <c r="B1704" s="10">
        <v>809</v>
      </c>
      <c r="C1704" s="11" t="s">
        <v>5046</v>
      </c>
      <c r="D1704" s="11"/>
      <c r="E1704" s="11"/>
      <c r="F1704" s="11" t="s">
        <v>46</v>
      </c>
      <c r="G1704" s="14" t="s">
        <v>47</v>
      </c>
      <c r="H1704" s="41" t="s">
        <v>48</v>
      </c>
      <c r="I1704" s="41" t="s">
        <v>145</v>
      </c>
      <c r="J1704" s="10" t="s">
        <v>65</v>
      </c>
      <c r="K1704" s="10" t="s">
        <v>66</v>
      </c>
      <c r="L1704" s="10" t="s">
        <v>52</v>
      </c>
      <c r="M1704" s="13" t="s">
        <v>6</v>
      </c>
      <c r="N1704" s="10" t="s">
        <v>53</v>
      </c>
      <c r="O1704" s="134"/>
      <c r="P1704" s="15" t="s">
        <v>2577</v>
      </c>
      <c r="Q1704" s="11"/>
      <c r="R1704" s="10"/>
      <c r="S1704" s="10">
        <v>43704849</v>
      </c>
      <c r="T1704" s="10" t="s">
        <v>6140</v>
      </c>
      <c r="U1704" s="10" t="s">
        <v>2594</v>
      </c>
      <c r="V1704" s="10">
        <v>2710193200</v>
      </c>
      <c r="W1704" s="10" t="s">
        <v>604</v>
      </c>
      <c r="X1704" s="10" t="s">
        <v>6142</v>
      </c>
      <c r="Y1704" s="10" t="s">
        <v>360</v>
      </c>
      <c r="Z1704" s="10" t="s">
        <v>88</v>
      </c>
      <c r="AA1704" s="10" t="s">
        <v>6144</v>
      </c>
      <c r="AB1704" s="14" t="s">
        <v>2196</v>
      </c>
      <c r="AC1704" s="14" t="s">
        <v>1392</v>
      </c>
      <c r="AD1704" s="14" t="s">
        <v>59</v>
      </c>
      <c r="AE1704" s="14" t="s">
        <v>78</v>
      </c>
    </row>
    <row r="1705" spans="1:31" s="14" customFormat="1" ht="13" x14ac:dyDescent="0.35">
      <c r="A1705" s="10">
        <v>45655849</v>
      </c>
      <c r="B1705" s="10">
        <v>849</v>
      </c>
      <c r="C1705" s="11" t="s">
        <v>6145</v>
      </c>
      <c r="D1705" s="11"/>
      <c r="E1705" s="11"/>
      <c r="F1705" s="11" t="s">
        <v>46</v>
      </c>
      <c r="G1705" s="14" t="s">
        <v>47</v>
      </c>
      <c r="H1705" s="41" t="s">
        <v>48</v>
      </c>
      <c r="I1705" s="41" t="s">
        <v>145</v>
      </c>
      <c r="J1705" s="10" t="s">
        <v>65</v>
      </c>
      <c r="K1705" s="10" t="s">
        <v>51</v>
      </c>
      <c r="L1705" s="10" t="s">
        <v>52</v>
      </c>
      <c r="M1705" s="13">
        <v>41043</v>
      </c>
      <c r="N1705" s="10" t="s">
        <v>53</v>
      </c>
      <c r="O1705" s="134"/>
      <c r="P1705" s="15" t="s">
        <v>2577</v>
      </c>
      <c r="Q1705" s="11"/>
      <c r="R1705" s="10"/>
      <c r="S1705" s="10">
        <v>43709849</v>
      </c>
      <c r="T1705" s="10" t="s">
        <v>6146</v>
      </c>
      <c r="U1705" s="10" t="s">
        <v>2594</v>
      </c>
      <c r="V1705" s="10">
        <v>2710193200</v>
      </c>
      <c r="W1705" s="10" t="s">
        <v>2582</v>
      </c>
      <c r="X1705" s="10" t="s">
        <v>6147</v>
      </c>
      <c r="Y1705" s="10" t="s">
        <v>360</v>
      </c>
      <c r="Z1705" s="10" t="s">
        <v>3085</v>
      </c>
      <c r="AA1705" s="10" t="s">
        <v>6148</v>
      </c>
      <c r="AB1705" s="14" t="s">
        <v>2196</v>
      </c>
      <c r="AC1705" s="14" t="s">
        <v>940</v>
      </c>
      <c r="AD1705" s="14" t="s">
        <v>417</v>
      </c>
      <c r="AE1705" s="14" t="s">
        <v>6149</v>
      </c>
    </row>
    <row r="1706" spans="1:31" s="14" customFormat="1" ht="13" x14ac:dyDescent="0.35">
      <c r="A1706" s="10">
        <v>43705979</v>
      </c>
      <c r="B1706" s="10">
        <v>979</v>
      </c>
      <c r="C1706" s="11" t="s">
        <v>6150</v>
      </c>
      <c r="D1706" s="11"/>
      <c r="E1706" s="11"/>
      <c r="F1706" s="11" t="s">
        <v>46</v>
      </c>
      <c r="G1706" s="14" t="s">
        <v>151</v>
      </c>
      <c r="H1706" s="41" t="s">
        <v>86</v>
      </c>
      <c r="I1706" s="41" t="s">
        <v>145</v>
      </c>
      <c r="J1706" s="10" t="s">
        <v>65</v>
      </c>
      <c r="K1706" s="10" t="s">
        <v>51</v>
      </c>
      <c r="L1706" s="10" t="s">
        <v>52</v>
      </c>
      <c r="M1706" s="13">
        <v>42111</v>
      </c>
      <c r="N1706" s="10" t="s">
        <v>53</v>
      </c>
      <c r="O1706" s="134"/>
      <c r="P1706" s="15" t="s">
        <v>2577</v>
      </c>
      <c r="Q1706" s="11"/>
      <c r="R1706" s="10"/>
      <c r="S1706" s="10">
        <v>43705967</v>
      </c>
      <c r="T1706" s="10" t="s">
        <v>6151</v>
      </c>
      <c r="U1706" s="10" t="s">
        <v>2594</v>
      </c>
      <c r="V1706" s="10">
        <v>2710193200</v>
      </c>
      <c r="W1706" s="10" t="s">
        <v>2582</v>
      </c>
      <c r="X1706" s="10" t="s">
        <v>6152</v>
      </c>
      <c r="Y1706" s="10" t="s">
        <v>87</v>
      </c>
      <c r="Z1706" s="10" t="s">
        <v>3085</v>
      </c>
      <c r="AA1706" s="10" t="s">
        <v>6153</v>
      </c>
      <c r="AB1706" s="14" t="s">
        <v>2196</v>
      </c>
      <c r="AC1706" s="14" t="s">
        <v>2153</v>
      </c>
      <c r="AD1706" s="14" t="s">
        <v>369</v>
      </c>
      <c r="AE1706" s="14" t="s">
        <v>110</v>
      </c>
    </row>
    <row r="1707" spans="1:31" s="14" customFormat="1" ht="13" x14ac:dyDescent="0.35">
      <c r="A1707" s="10">
        <v>43705849</v>
      </c>
      <c r="B1707" s="10">
        <v>849</v>
      </c>
      <c r="C1707" s="11" t="s">
        <v>6154</v>
      </c>
      <c r="D1707" s="11"/>
      <c r="E1707" s="11"/>
      <c r="F1707" s="11" t="s">
        <v>46</v>
      </c>
      <c r="G1707" s="14" t="s">
        <v>47</v>
      </c>
      <c r="H1707" s="41" t="s">
        <v>48</v>
      </c>
      <c r="I1707" s="41" t="s">
        <v>145</v>
      </c>
      <c r="J1707" s="10" t="s">
        <v>65</v>
      </c>
      <c r="K1707" s="10" t="s">
        <v>51</v>
      </c>
      <c r="L1707" s="10" t="s">
        <v>52</v>
      </c>
      <c r="M1707" s="13">
        <v>41645</v>
      </c>
      <c r="N1707" s="10" t="s">
        <v>53</v>
      </c>
      <c r="O1707" s="134"/>
      <c r="P1707" s="15" t="s">
        <v>2577</v>
      </c>
      <c r="Q1707" s="11"/>
      <c r="R1707" s="10"/>
      <c r="S1707" s="10">
        <v>43705809</v>
      </c>
      <c r="T1707" s="10" t="s">
        <v>2245</v>
      </c>
      <c r="U1707" s="10" t="s">
        <v>2594</v>
      </c>
      <c r="V1707" s="10">
        <v>2710193200</v>
      </c>
      <c r="W1707" s="10" t="s">
        <v>2582</v>
      </c>
      <c r="X1707" s="10" t="s">
        <v>6152</v>
      </c>
      <c r="Y1707" s="10" t="s">
        <v>360</v>
      </c>
      <c r="Z1707" s="10" t="s">
        <v>3085</v>
      </c>
      <c r="AA1707" s="10" t="s">
        <v>6155</v>
      </c>
      <c r="AB1707" s="14" t="s">
        <v>2196</v>
      </c>
      <c r="AC1707" s="14" t="s">
        <v>6156</v>
      </c>
      <c r="AD1707" s="14" t="s">
        <v>275</v>
      </c>
      <c r="AE1707" s="14" t="s">
        <v>110</v>
      </c>
    </row>
    <row r="1708" spans="1:31" s="14" customFormat="1" ht="13" x14ac:dyDescent="0.35">
      <c r="A1708" s="10">
        <v>43707809</v>
      </c>
      <c r="B1708" s="10">
        <v>809</v>
      </c>
      <c r="C1708" s="11" t="s">
        <v>6157</v>
      </c>
      <c r="D1708" s="11"/>
      <c r="E1708" s="11"/>
      <c r="F1708" s="11" t="s">
        <v>46</v>
      </c>
      <c r="G1708" s="14" t="s">
        <v>47</v>
      </c>
      <c r="H1708" s="41" t="s">
        <v>48</v>
      </c>
      <c r="I1708" s="41" t="s">
        <v>145</v>
      </c>
      <c r="J1708" s="10" t="s">
        <v>65</v>
      </c>
      <c r="K1708" s="10" t="s">
        <v>66</v>
      </c>
      <c r="L1708" s="10" t="s">
        <v>67</v>
      </c>
      <c r="M1708" s="13">
        <v>43709</v>
      </c>
      <c r="N1708" s="10" t="s">
        <v>53</v>
      </c>
      <c r="O1708" s="134"/>
      <c r="P1708" s="15" t="s">
        <v>2577</v>
      </c>
      <c r="Q1708" s="11"/>
      <c r="R1708" s="10"/>
      <c r="S1708" s="10" t="s">
        <v>536</v>
      </c>
      <c r="T1708" s="10" t="s">
        <v>536</v>
      </c>
      <c r="U1708" s="10" t="s">
        <v>2580</v>
      </c>
      <c r="V1708" s="10">
        <v>2710193200</v>
      </c>
      <c r="W1708" s="10" t="s">
        <v>83</v>
      </c>
      <c r="X1708" s="10" t="s">
        <v>6152</v>
      </c>
      <c r="Y1708" s="10" t="s">
        <v>360</v>
      </c>
      <c r="Z1708" s="10" t="s">
        <v>565</v>
      </c>
      <c r="AA1708" s="10" t="s">
        <v>6158</v>
      </c>
      <c r="AB1708" s="14" t="s">
        <v>2196</v>
      </c>
      <c r="AC1708" s="14" t="s">
        <v>6159</v>
      </c>
      <c r="AD1708" s="14" t="s">
        <v>132</v>
      </c>
      <c r="AE1708" s="14" t="s">
        <v>110</v>
      </c>
    </row>
    <row r="1709" spans="1:31" s="14" customFormat="1" ht="13" x14ac:dyDescent="0.35">
      <c r="A1709" s="10">
        <v>43705967</v>
      </c>
      <c r="B1709" s="10">
        <v>967</v>
      </c>
      <c r="C1709" s="11" t="s">
        <v>6151</v>
      </c>
      <c r="D1709" s="11"/>
      <c r="E1709" s="11"/>
      <c r="F1709" s="11" t="s">
        <v>46</v>
      </c>
      <c r="G1709" s="14" t="s">
        <v>151</v>
      </c>
      <c r="H1709" s="41" t="s">
        <v>86</v>
      </c>
      <c r="I1709" s="41" t="s">
        <v>145</v>
      </c>
      <c r="J1709" s="10" t="s">
        <v>65</v>
      </c>
      <c r="K1709" s="10" t="s">
        <v>66</v>
      </c>
      <c r="L1709" s="10" t="s">
        <v>67</v>
      </c>
      <c r="M1709" s="13">
        <v>42415</v>
      </c>
      <c r="N1709" s="10" t="s">
        <v>53</v>
      </c>
      <c r="O1709" s="134"/>
      <c r="P1709" s="15" t="s">
        <v>2577</v>
      </c>
      <c r="Q1709" s="11"/>
      <c r="R1709" s="10"/>
      <c r="S1709" s="10" t="s">
        <v>536</v>
      </c>
      <c r="T1709" s="10" t="s">
        <v>536</v>
      </c>
      <c r="U1709" s="10" t="s">
        <v>2580</v>
      </c>
      <c r="V1709" s="10">
        <v>2710193200</v>
      </c>
      <c r="W1709" s="10" t="s">
        <v>604</v>
      </c>
      <c r="X1709" s="10" t="s">
        <v>6152</v>
      </c>
      <c r="Y1709" s="10" t="s">
        <v>87</v>
      </c>
      <c r="Z1709" s="10" t="s">
        <v>88</v>
      </c>
      <c r="AA1709" s="10" t="s">
        <v>6160</v>
      </c>
      <c r="AB1709" s="14" t="s">
        <v>2196</v>
      </c>
      <c r="AC1709" s="14" t="s">
        <v>244</v>
      </c>
      <c r="AD1709" s="14" t="s">
        <v>132</v>
      </c>
      <c r="AE1709" s="14" t="s">
        <v>110</v>
      </c>
    </row>
    <row r="1710" spans="1:31" s="14" customFormat="1" ht="13" x14ac:dyDescent="0.35">
      <c r="A1710" s="10">
        <v>43705981</v>
      </c>
      <c r="B1710" s="10">
        <v>981</v>
      </c>
      <c r="C1710" s="11" t="s">
        <v>6161</v>
      </c>
      <c r="D1710" s="10">
        <v>43705801</v>
      </c>
      <c r="E1710" s="11" t="s">
        <v>2243</v>
      </c>
      <c r="F1710" s="11" t="s">
        <v>46</v>
      </c>
      <c r="G1710" s="14" t="s">
        <v>151</v>
      </c>
      <c r="H1710" s="41" t="s">
        <v>86</v>
      </c>
      <c r="I1710" s="41" t="s">
        <v>145</v>
      </c>
      <c r="J1710" s="10" t="s">
        <v>65</v>
      </c>
      <c r="K1710" s="10" t="s">
        <v>66</v>
      </c>
      <c r="L1710" s="10" t="s">
        <v>67</v>
      </c>
      <c r="M1710" s="13" t="s">
        <v>604</v>
      </c>
      <c r="N1710" s="10" t="s">
        <v>53</v>
      </c>
      <c r="O1710" s="134"/>
      <c r="P1710" s="15" t="s">
        <v>2577</v>
      </c>
      <c r="Q1710" s="10" t="s">
        <v>6162</v>
      </c>
      <c r="R1710" s="10" t="s">
        <v>54</v>
      </c>
      <c r="S1710" s="10" t="s">
        <v>44</v>
      </c>
      <c r="T1710" s="11" t="s">
        <v>44</v>
      </c>
      <c r="U1710" s="10" t="s">
        <v>55</v>
      </c>
      <c r="V1710" s="10">
        <v>2710193200</v>
      </c>
      <c r="W1710" s="10" t="s">
        <v>83</v>
      </c>
      <c r="X1710" s="10" t="s">
        <v>6152</v>
      </c>
      <c r="Y1710" s="10" t="s">
        <v>87</v>
      </c>
      <c r="Z1710" s="10" t="s">
        <v>88</v>
      </c>
      <c r="AA1710" s="10" t="s">
        <v>6160</v>
      </c>
      <c r="AB1710" s="14" t="s">
        <v>2196</v>
      </c>
      <c r="AC1710" s="14" t="s">
        <v>2400</v>
      </c>
      <c r="AD1710" s="14" t="s">
        <v>369</v>
      </c>
      <c r="AE1710" s="14" t="s">
        <v>78</v>
      </c>
    </row>
    <row r="1711" spans="1:31" s="14" customFormat="1" ht="13" x14ac:dyDescent="0.35">
      <c r="A1711" s="10">
        <v>45147809</v>
      </c>
      <c r="B1711" s="10">
        <v>809</v>
      </c>
      <c r="C1711" s="11" t="s">
        <v>6163</v>
      </c>
      <c r="D1711" s="11"/>
      <c r="E1711" s="11"/>
      <c r="F1711" s="11" t="s">
        <v>46</v>
      </c>
      <c r="G1711" s="14" t="s">
        <v>47</v>
      </c>
      <c r="H1711" s="41" t="s">
        <v>48</v>
      </c>
      <c r="I1711" s="41" t="s">
        <v>145</v>
      </c>
      <c r="J1711" s="10" t="s">
        <v>65</v>
      </c>
      <c r="K1711" s="10" t="s">
        <v>66</v>
      </c>
      <c r="L1711" s="10" t="s">
        <v>67</v>
      </c>
      <c r="M1711" s="13">
        <v>43709</v>
      </c>
      <c r="N1711" s="10" t="s">
        <v>53</v>
      </c>
      <c r="O1711" s="134"/>
      <c r="P1711" s="15" t="s">
        <v>2577</v>
      </c>
      <c r="Q1711" s="11"/>
      <c r="R1711" s="10"/>
      <c r="S1711" s="10" t="s">
        <v>536</v>
      </c>
      <c r="T1711" s="10" t="s">
        <v>536</v>
      </c>
      <c r="U1711" s="10" t="s">
        <v>2580</v>
      </c>
      <c r="V1711" s="10">
        <v>2710193200</v>
      </c>
      <c r="W1711" s="10" t="s">
        <v>83</v>
      </c>
      <c r="X1711" s="10" t="s">
        <v>6164</v>
      </c>
      <c r="Y1711" s="10" t="s">
        <v>360</v>
      </c>
      <c r="Z1711" s="10" t="s">
        <v>565</v>
      </c>
      <c r="AA1711" s="10" t="s">
        <v>6165</v>
      </c>
      <c r="AB1711" s="14" t="s">
        <v>2196</v>
      </c>
      <c r="AC1711" s="14" t="s">
        <v>2284</v>
      </c>
      <c r="AD1711" s="14" t="s">
        <v>417</v>
      </c>
      <c r="AE1711" s="14" t="s">
        <v>110</v>
      </c>
    </row>
    <row r="1712" spans="1:31" s="14" customFormat="1" ht="13" x14ac:dyDescent="0.35">
      <c r="A1712" s="10">
        <v>45145981</v>
      </c>
      <c r="B1712" s="10">
        <v>981</v>
      </c>
      <c r="C1712" s="11" t="s">
        <v>6166</v>
      </c>
      <c r="D1712" s="11"/>
      <c r="E1712" s="11"/>
      <c r="F1712" s="11" t="s">
        <v>46</v>
      </c>
      <c r="G1712" s="14" t="s">
        <v>151</v>
      </c>
      <c r="H1712" s="41" t="s">
        <v>86</v>
      </c>
      <c r="I1712" s="41" t="s">
        <v>145</v>
      </c>
      <c r="J1712" s="10" t="s">
        <v>65</v>
      </c>
      <c r="K1712" s="10" t="s">
        <v>66</v>
      </c>
      <c r="L1712" s="10" t="s">
        <v>67</v>
      </c>
      <c r="M1712" s="13">
        <v>42478</v>
      </c>
      <c r="N1712" s="10" t="s">
        <v>53</v>
      </c>
      <c r="O1712" s="134"/>
      <c r="P1712" s="15" t="s">
        <v>2577</v>
      </c>
      <c r="Q1712" s="11"/>
      <c r="R1712" s="10"/>
      <c r="S1712" s="10" t="s">
        <v>536</v>
      </c>
      <c r="T1712" s="10" t="s">
        <v>536</v>
      </c>
      <c r="U1712" s="10" t="s">
        <v>2580</v>
      </c>
      <c r="V1712" s="10">
        <v>2710193200</v>
      </c>
      <c r="W1712" s="10" t="s">
        <v>604</v>
      </c>
      <c r="X1712" s="10" t="s">
        <v>6167</v>
      </c>
      <c r="Y1712" s="10" t="s">
        <v>87</v>
      </c>
      <c r="Z1712" s="10" t="s">
        <v>88</v>
      </c>
      <c r="AA1712" s="10" t="s">
        <v>6168</v>
      </c>
      <c r="AB1712" s="14" t="s">
        <v>2196</v>
      </c>
      <c r="AC1712" s="14" t="s">
        <v>2087</v>
      </c>
      <c r="AD1712" s="14" t="s">
        <v>369</v>
      </c>
      <c r="AE1712" s="14" t="s">
        <v>78</v>
      </c>
    </row>
    <row r="1713" spans="1:32" s="14" customFormat="1" ht="13" x14ac:dyDescent="0.35">
      <c r="A1713" s="10">
        <v>43706855</v>
      </c>
      <c r="B1713" s="10">
        <v>855</v>
      </c>
      <c r="C1713" s="11" t="s">
        <v>6169</v>
      </c>
      <c r="D1713" s="11"/>
      <c r="E1713" s="11"/>
      <c r="F1713" s="11" t="s">
        <v>46</v>
      </c>
      <c r="G1713" s="14" t="s">
        <v>163</v>
      </c>
      <c r="H1713" s="41" t="s">
        <v>164</v>
      </c>
      <c r="I1713" s="41" t="s">
        <v>145</v>
      </c>
      <c r="J1713" s="10" t="s">
        <v>65</v>
      </c>
      <c r="K1713" s="10" t="s">
        <v>66</v>
      </c>
      <c r="L1713" s="10" t="s">
        <v>52</v>
      </c>
      <c r="M1713" s="13">
        <v>41785</v>
      </c>
      <c r="N1713" s="10" t="s">
        <v>604</v>
      </c>
      <c r="O1713" s="134"/>
      <c r="P1713" s="15" t="s">
        <v>2577</v>
      </c>
      <c r="Q1713" s="11"/>
      <c r="R1713" s="10"/>
      <c r="S1713" s="10" t="s">
        <v>536</v>
      </c>
      <c r="T1713" s="10" t="s">
        <v>536</v>
      </c>
      <c r="U1713" s="10" t="s">
        <v>2580</v>
      </c>
      <c r="V1713" s="10">
        <v>2710193200</v>
      </c>
      <c r="W1713" s="10" t="s">
        <v>604</v>
      </c>
      <c r="X1713" s="10" t="s">
        <v>6170</v>
      </c>
      <c r="Y1713" s="10" t="s">
        <v>1414</v>
      </c>
      <c r="Z1713" s="10" t="s">
        <v>88</v>
      </c>
      <c r="AA1713" s="10" t="s">
        <v>6171</v>
      </c>
      <c r="AB1713" s="14" t="s">
        <v>2196</v>
      </c>
      <c r="AC1713" s="14" t="s">
        <v>1792</v>
      </c>
      <c r="AD1713" s="14" t="s">
        <v>132</v>
      </c>
      <c r="AE1713" s="14" t="s">
        <v>78</v>
      </c>
    </row>
    <row r="1714" spans="1:32" s="14" customFormat="1" ht="13" x14ac:dyDescent="0.35">
      <c r="A1714" s="10">
        <v>43711809</v>
      </c>
      <c r="B1714" s="10">
        <v>809</v>
      </c>
      <c r="C1714" s="11" t="s">
        <v>6172</v>
      </c>
      <c r="D1714" s="11"/>
      <c r="E1714" s="11"/>
      <c r="F1714" s="11" t="s">
        <v>46</v>
      </c>
      <c r="G1714" s="14" t="s">
        <v>47</v>
      </c>
      <c r="H1714" s="41" t="s">
        <v>48</v>
      </c>
      <c r="I1714" s="41" t="s">
        <v>145</v>
      </c>
      <c r="J1714" s="10" t="s">
        <v>65</v>
      </c>
      <c r="K1714" s="10" t="s">
        <v>66</v>
      </c>
      <c r="L1714" s="10" t="s">
        <v>67</v>
      </c>
      <c r="M1714" s="13">
        <v>43709</v>
      </c>
      <c r="N1714" s="10" t="s">
        <v>53</v>
      </c>
      <c r="O1714" s="134"/>
      <c r="P1714" s="15" t="s">
        <v>2577</v>
      </c>
      <c r="Q1714" s="11"/>
      <c r="R1714" s="10"/>
      <c r="S1714" s="10" t="s">
        <v>536</v>
      </c>
      <c r="T1714" s="10" t="s">
        <v>536</v>
      </c>
      <c r="U1714" s="10" t="s">
        <v>2580</v>
      </c>
      <c r="V1714" s="10">
        <v>2710193200</v>
      </c>
      <c r="W1714" s="10" t="s">
        <v>83</v>
      </c>
      <c r="X1714" s="10" t="s">
        <v>6170</v>
      </c>
      <c r="Y1714" s="10" t="s">
        <v>360</v>
      </c>
      <c r="Z1714" s="10" t="s">
        <v>565</v>
      </c>
      <c r="AA1714" s="10" t="s">
        <v>6173</v>
      </c>
      <c r="AB1714" s="14" t="s">
        <v>2196</v>
      </c>
      <c r="AC1714" s="14" t="s">
        <v>6174</v>
      </c>
      <c r="AD1714" s="14" t="s">
        <v>149</v>
      </c>
      <c r="AE1714" s="14" t="s">
        <v>78</v>
      </c>
    </row>
    <row r="1715" spans="1:32" s="14" customFormat="1" ht="13" x14ac:dyDescent="0.35">
      <c r="A1715" s="10">
        <v>43706981</v>
      </c>
      <c r="B1715" s="10">
        <v>981</v>
      </c>
      <c r="C1715" s="11" t="s">
        <v>6175</v>
      </c>
      <c r="D1715" s="11"/>
      <c r="E1715" s="11"/>
      <c r="F1715" s="11" t="s">
        <v>46</v>
      </c>
      <c r="G1715" s="14" t="s">
        <v>151</v>
      </c>
      <c r="H1715" s="41" t="s">
        <v>86</v>
      </c>
      <c r="I1715" s="41" t="s">
        <v>145</v>
      </c>
      <c r="J1715" s="10" t="s">
        <v>65</v>
      </c>
      <c r="K1715" s="10" t="s">
        <v>66</v>
      </c>
      <c r="L1715" s="10" t="s">
        <v>67</v>
      </c>
      <c r="M1715" s="13">
        <v>42478</v>
      </c>
      <c r="N1715" s="10" t="s">
        <v>53</v>
      </c>
      <c r="O1715" s="134"/>
      <c r="P1715" s="15" t="s">
        <v>2577</v>
      </c>
      <c r="Q1715" s="11"/>
      <c r="R1715" s="10"/>
      <c r="S1715" s="10" t="s">
        <v>536</v>
      </c>
      <c r="T1715" s="10" t="s">
        <v>536</v>
      </c>
      <c r="U1715" s="10" t="s">
        <v>2580</v>
      </c>
      <c r="V1715" s="10">
        <v>2710193200</v>
      </c>
      <c r="W1715" s="10" t="s">
        <v>604</v>
      </c>
      <c r="X1715" s="10" t="s">
        <v>6176</v>
      </c>
      <c r="Y1715" s="10" t="s">
        <v>87</v>
      </c>
      <c r="Z1715" s="10" t="s">
        <v>88</v>
      </c>
      <c r="AA1715" s="10" t="s">
        <v>6177</v>
      </c>
      <c r="AB1715" s="14" t="s">
        <v>2196</v>
      </c>
      <c r="AC1715" s="14" t="s">
        <v>6178</v>
      </c>
      <c r="AD1715" s="14" t="s">
        <v>149</v>
      </c>
      <c r="AE1715" s="14" t="s">
        <v>78</v>
      </c>
    </row>
    <row r="1716" spans="1:32" s="14" customFormat="1" ht="13" x14ac:dyDescent="0.35">
      <c r="A1716" s="10">
        <v>45884849</v>
      </c>
      <c r="B1716" s="10">
        <v>849</v>
      </c>
      <c r="C1716" s="11" t="s">
        <v>6179</v>
      </c>
      <c r="D1716" s="10" t="s">
        <v>44</v>
      </c>
      <c r="E1716" s="11" t="s">
        <v>45</v>
      </c>
      <c r="F1716" s="11" t="s">
        <v>46</v>
      </c>
      <c r="G1716" s="14" t="s">
        <v>47</v>
      </c>
      <c r="H1716" s="41" t="s">
        <v>48</v>
      </c>
      <c r="I1716" s="41" t="s">
        <v>145</v>
      </c>
      <c r="J1716" s="10" t="s">
        <v>65</v>
      </c>
      <c r="K1716" s="14" t="s">
        <v>51</v>
      </c>
      <c r="L1716" s="14" t="s">
        <v>67</v>
      </c>
      <c r="M1716" s="16">
        <v>41799</v>
      </c>
      <c r="N1716" s="14" t="s">
        <v>92</v>
      </c>
      <c r="P1716" s="15" t="s">
        <v>2577</v>
      </c>
      <c r="Q1716" s="10" t="s">
        <v>6180</v>
      </c>
      <c r="R1716" s="10" t="s">
        <v>54</v>
      </c>
      <c r="S1716" s="10" t="s">
        <v>44</v>
      </c>
      <c r="T1716" s="11" t="s">
        <v>44</v>
      </c>
      <c r="U1716" s="10" t="s">
        <v>55</v>
      </c>
      <c r="V1716" s="10">
        <v>3819000000</v>
      </c>
      <c r="W1716" s="10" t="s">
        <v>56</v>
      </c>
      <c r="X1716" s="10" t="s">
        <v>6181</v>
      </c>
      <c r="Y1716" s="10" t="s">
        <v>360</v>
      </c>
      <c r="Z1716" s="10" t="s">
        <v>671</v>
      </c>
      <c r="AA1716" s="10" t="s">
        <v>6182</v>
      </c>
      <c r="AB1716" s="14" t="s">
        <v>2196</v>
      </c>
      <c r="AC1716" s="14" t="s">
        <v>749</v>
      </c>
      <c r="AD1716" s="14" t="s">
        <v>275</v>
      </c>
      <c r="AE1716" s="14" t="s">
        <v>96</v>
      </c>
    </row>
    <row r="1717" spans="1:32" s="14" customFormat="1" ht="13" x14ac:dyDescent="0.35">
      <c r="A1717" s="10">
        <v>45882860</v>
      </c>
      <c r="B1717" s="10">
        <v>860</v>
      </c>
      <c r="C1717" s="11" t="s">
        <v>6183</v>
      </c>
      <c r="D1717" s="11"/>
      <c r="E1717" s="11"/>
      <c r="F1717" s="11" t="s">
        <v>46</v>
      </c>
      <c r="G1717" s="14" t="s">
        <v>163</v>
      </c>
      <c r="H1717" s="41" t="s">
        <v>164</v>
      </c>
      <c r="I1717" s="41" t="s">
        <v>145</v>
      </c>
      <c r="J1717" s="10" t="s">
        <v>65</v>
      </c>
      <c r="K1717" s="14" t="s">
        <v>51</v>
      </c>
      <c r="L1717" s="14" t="s">
        <v>52</v>
      </c>
      <c r="M1717" s="16">
        <v>41565</v>
      </c>
      <c r="N1717" s="14" t="s">
        <v>92</v>
      </c>
      <c r="P1717" s="15" t="s">
        <v>2577</v>
      </c>
      <c r="Q1717" s="11"/>
      <c r="R1717" s="10"/>
      <c r="S1717" s="10" t="s">
        <v>536</v>
      </c>
      <c r="T1717" s="10" t="s">
        <v>536</v>
      </c>
      <c r="U1717" s="10" t="s">
        <v>2580</v>
      </c>
      <c r="V1717" s="10">
        <v>2710199900</v>
      </c>
      <c r="W1717" s="10" t="s">
        <v>2582</v>
      </c>
      <c r="X1717" s="10" t="s">
        <v>6184</v>
      </c>
      <c r="Y1717" s="10" t="s">
        <v>3106</v>
      </c>
      <c r="Z1717" s="10" t="s">
        <v>604</v>
      </c>
      <c r="AA1717" s="10" t="s">
        <v>6185</v>
      </c>
      <c r="AB1717" s="14" t="s">
        <v>2196</v>
      </c>
      <c r="AC1717" s="14" t="s">
        <v>780</v>
      </c>
      <c r="AD1717" s="14" t="s">
        <v>275</v>
      </c>
      <c r="AE1717" s="14" t="s">
        <v>110</v>
      </c>
    </row>
    <row r="1718" spans="1:32" s="14" customFormat="1" ht="13" x14ac:dyDescent="0.35">
      <c r="A1718" s="10">
        <v>43009860</v>
      </c>
      <c r="B1718" s="10">
        <v>860</v>
      </c>
      <c r="C1718" s="11" t="s">
        <v>6186</v>
      </c>
      <c r="D1718" s="11"/>
      <c r="E1718" s="11"/>
      <c r="F1718" s="11" t="s">
        <v>46</v>
      </c>
      <c r="G1718" s="14" t="s">
        <v>163</v>
      </c>
      <c r="H1718" s="41" t="s">
        <v>164</v>
      </c>
      <c r="I1718" s="41"/>
      <c r="J1718" s="10"/>
      <c r="K1718" s="14" t="s">
        <v>51</v>
      </c>
      <c r="L1718" s="14" t="s">
        <v>52</v>
      </c>
      <c r="M1718" s="16" t="s">
        <v>3</v>
      </c>
      <c r="N1718" s="14" t="s">
        <v>53</v>
      </c>
      <c r="P1718" s="15" t="s">
        <v>2577</v>
      </c>
      <c r="Q1718" s="11"/>
      <c r="R1718" s="10"/>
      <c r="S1718" s="10" t="s">
        <v>536</v>
      </c>
      <c r="T1718" s="10" t="s">
        <v>536</v>
      </c>
      <c r="U1718" s="10" t="s">
        <v>2580</v>
      </c>
      <c r="V1718" s="10">
        <v>2710199900</v>
      </c>
      <c r="W1718" s="10" t="s">
        <v>2582</v>
      </c>
      <c r="X1718" s="10" t="s">
        <v>6187</v>
      </c>
      <c r="Y1718" s="10" t="s">
        <v>6188</v>
      </c>
      <c r="Z1718" s="10" t="s">
        <v>5332</v>
      </c>
      <c r="AA1718" s="10" t="s">
        <v>2287</v>
      </c>
      <c r="AC1718" s="14" t="s">
        <v>842</v>
      </c>
      <c r="AD1718" s="14" t="s">
        <v>275</v>
      </c>
      <c r="AE1718" s="14" t="s">
        <v>110</v>
      </c>
      <c r="AF1718" s="14" t="s">
        <v>782</v>
      </c>
    </row>
    <row r="1719" spans="1:32" s="14" customFormat="1" ht="13" x14ac:dyDescent="0.35">
      <c r="A1719" s="10">
        <v>45379809</v>
      </c>
      <c r="B1719" s="10">
        <v>809</v>
      </c>
      <c r="C1719" s="11" t="s">
        <v>6189</v>
      </c>
      <c r="D1719" s="10">
        <v>45289801</v>
      </c>
      <c r="E1719" s="11" t="s">
        <v>2289</v>
      </c>
      <c r="F1719" s="11" t="s">
        <v>46</v>
      </c>
      <c r="G1719" s="14" t="s">
        <v>47</v>
      </c>
      <c r="H1719" s="41" t="s">
        <v>48</v>
      </c>
      <c r="I1719" s="41" t="s">
        <v>119</v>
      </c>
      <c r="J1719" s="10" t="s">
        <v>65</v>
      </c>
      <c r="K1719" s="14" t="s">
        <v>66</v>
      </c>
      <c r="L1719" s="14" t="s">
        <v>67</v>
      </c>
      <c r="M1719" s="16">
        <v>43010</v>
      </c>
      <c r="N1719" s="14" t="s">
        <v>92</v>
      </c>
      <c r="P1719" s="15" t="s">
        <v>2577</v>
      </c>
      <c r="Q1719" s="10" t="s">
        <v>6190</v>
      </c>
      <c r="R1719" s="10" t="s">
        <v>54</v>
      </c>
      <c r="S1719" s="10" t="s">
        <v>536</v>
      </c>
      <c r="T1719" s="11"/>
      <c r="U1719" s="10" t="s">
        <v>55</v>
      </c>
      <c r="V1719" s="10">
        <v>2710193200</v>
      </c>
      <c r="W1719" s="10" t="s">
        <v>83</v>
      </c>
      <c r="X1719" s="10" t="s">
        <v>6191</v>
      </c>
      <c r="Y1719" s="10" t="s">
        <v>360</v>
      </c>
      <c r="Z1719" s="10" t="s">
        <v>565</v>
      </c>
      <c r="AA1719" s="10" t="s">
        <v>6192</v>
      </c>
      <c r="AB1719" s="14" t="s">
        <v>2292</v>
      </c>
      <c r="AC1719" s="14" t="s">
        <v>2087</v>
      </c>
      <c r="AD1719" s="14" t="s">
        <v>369</v>
      </c>
      <c r="AE1719" s="14" t="s">
        <v>78</v>
      </c>
      <c r="AF1719" s="14" t="s">
        <v>2117</v>
      </c>
    </row>
    <row r="1720" spans="1:32" s="14" customFormat="1" ht="13" x14ac:dyDescent="0.35">
      <c r="A1720" s="10">
        <v>45380809</v>
      </c>
      <c r="B1720" s="10">
        <v>809</v>
      </c>
      <c r="C1720" s="11" t="s">
        <v>6193</v>
      </c>
      <c r="D1720" s="10">
        <v>45290801</v>
      </c>
      <c r="E1720" s="11" t="s">
        <v>2298</v>
      </c>
      <c r="F1720" s="11" t="s">
        <v>46</v>
      </c>
      <c r="G1720" s="14" t="s">
        <v>47</v>
      </c>
      <c r="H1720" s="41" t="s">
        <v>48</v>
      </c>
      <c r="I1720" s="41" t="s">
        <v>119</v>
      </c>
      <c r="J1720" s="10" t="s">
        <v>65</v>
      </c>
      <c r="K1720" s="14" t="s">
        <v>66</v>
      </c>
      <c r="L1720" s="14" t="s">
        <v>67</v>
      </c>
      <c r="M1720" s="16">
        <v>42826</v>
      </c>
      <c r="N1720" s="14" t="s">
        <v>92</v>
      </c>
      <c r="P1720" s="15" t="s">
        <v>2577</v>
      </c>
      <c r="Q1720" s="10" t="s">
        <v>6194</v>
      </c>
      <c r="R1720" s="10" t="s">
        <v>54</v>
      </c>
      <c r="S1720" s="14" t="s">
        <v>536</v>
      </c>
      <c r="T1720" s="44"/>
      <c r="U1720" s="10" t="s">
        <v>55</v>
      </c>
      <c r="V1720" s="10">
        <v>2710193200</v>
      </c>
      <c r="W1720" s="10" t="s">
        <v>83</v>
      </c>
      <c r="X1720" s="10" t="s">
        <v>6195</v>
      </c>
      <c r="Y1720" s="10" t="s">
        <v>360</v>
      </c>
      <c r="Z1720" s="10" t="s">
        <v>565</v>
      </c>
      <c r="AA1720" s="10" t="s">
        <v>6196</v>
      </c>
      <c r="AB1720" s="14" t="s">
        <v>2292</v>
      </c>
      <c r="AC1720" s="14" t="s">
        <v>76</v>
      </c>
      <c r="AD1720" s="14" t="s">
        <v>77</v>
      </c>
      <c r="AE1720" s="14" t="s">
        <v>78</v>
      </c>
      <c r="AF1720" s="14" t="s">
        <v>2511</v>
      </c>
    </row>
    <row r="1721" spans="1:32" s="14" customFormat="1" ht="13" x14ac:dyDescent="0.35">
      <c r="A1721" s="10">
        <v>44693860</v>
      </c>
      <c r="B1721" s="10">
        <v>860</v>
      </c>
      <c r="C1721" s="11" t="s">
        <v>6197</v>
      </c>
      <c r="D1721" s="11"/>
      <c r="E1721" s="11"/>
      <c r="F1721" s="11" t="s">
        <v>46</v>
      </c>
      <c r="G1721" s="14" t="s">
        <v>163</v>
      </c>
      <c r="H1721" s="41" t="s">
        <v>164</v>
      </c>
      <c r="I1721" s="41"/>
      <c r="J1721" s="10"/>
      <c r="K1721" s="14" t="s">
        <v>51</v>
      </c>
      <c r="L1721" s="14" t="s">
        <v>52</v>
      </c>
      <c r="M1721" s="16" t="s">
        <v>3</v>
      </c>
      <c r="N1721" s="14" t="s">
        <v>92</v>
      </c>
      <c r="P1721" s="15" t="s">
        <v>2577</v>
      </c>
      <c r="Q1721" s="11"/>
      <c r="R1721" s="10"/>
      <c r="S1721" s="10" t="s">
        <v>536</v>
      </c>
      <c r="T1721" s="10" t="s">
        <v>536</v>
      </c>
      <c r="U1721" s="10" t="s">
        <v>2580</v>
      </c>
      <c r="V1721" s="10">
        <v>3403190000</v>
      </c>
      <c r="W1721" s="10" t="s">
        <v>2582</v>
      </c>
      <c r="X1721" s="10" t="s">
        <v>6198</v>
      </c>
      <c r="Y1721" s="10" t="s">
        <v>5578</v>
      </c>
      <c r="Z1721" s="10" t="s">
        <v>5332</v>
      </c>
      <c r="AA1721" s="10" t="s">
        <v>6199</v>
      </c>
      <c r="AF1721" s="14" t="s">
        <v>1790</v>
      </c>
    </row>
    <row r="1722" spans="1:32" s="14" customFormat="1" ht="13" x14ac:dyDescent="0.35">
      <c r="A1722" s="10">
        <v>44693849</v>
      </c>
      <c r="B1722" s="10">
        <v>849</v>
      </c>
      <c r="C1722" s="11" t="s">
        <v>6200</v>
      </c>
      <c r="D1722" s="11"/>
      <c r="E1722" s="11"/>
      <c r="F1722" s="11" t="s">
        <v>46</v>
      </c>
      <c r="G1722" s="14" t="s">
        <v>47</v>
      </c>
      <c r="H1722" s="41" t="s">
        <v>48</v>
      </c>
      <c r="I1722" s="41"/>
      <c r="J1722" s="10"/>
      <c r="K1722" s="14" t="s">
        <v>51</v>
      </c>
      <c r="L1722" s="14" t="s">
        <v>52</v>
      </c>
      <c r="M1722" s="16" t="s">
        <v>3</v>
      </c>
      <c r="N1722" s="14" t="s">
        <v>92</v>
      </c>
      <c r="P1722" s="15" t="s">
        <v>2577</v>
      </c>
      <c r="Q1722" s="11"/>
      <c r="R1722" s="10"/>
      <c r="S1722" s="10" t="s">
        <v>536</v>
      </c>
      <c r="T1722" s="10" t="s">
        <v>536</v>
      </c>
      <c r="U1722" s="10" t="s">
        <v>2580</v>
      </c>
      <c r="V1722" s="10">
        <v>3403190000</v>
      </c>
      <c r="W1722" s="10" t="s">
        <v>2582</v>
      </c>
      <c r="X1722" s="10" t="s">
        <v>6198</v>
      </c>
      <c r="Y1722" s="10" t="s">
        <v>360</v>
      </c>
      <c r="Z1722" s="10" t="s">
        <v>5332</v>
      </c>
      <c r="AA1722" s="10" t="s">
        <v>6201</v>
      </c>
      <c r="AC1722" s="14" t="s">
        <v>1734</v>
      </c>
      <c r="AD1722" s="14" t="s">
        <v>132</v>
      </c>
      <c r="AE1722" s="14" t="s">
        <v>110</v>
      </c>
      <c r="AF1722" s="14" t="s">
        <v>45</v>
      </c>
    </row>
    <row r="1723" spans="1:32" s="14" customFormat="1" ht="13" x14ac:dyDescent="0.35">
      <c r="A1723" s="10">
        <v>44951849</v>
      </c>
      <c r="B1723" s="10">
        <v>849</v>
      </c>
      <c r="C1723" s="11" t="s">
        <v>2309</v>
      </c>
      <c r="D1723" s="10" t="s">
        <v>45</v>
      </c>
      <c r="E1723" s="11" t="s">
        <v>45</v>
      </c>
      <c r="F1723" s="11" t="s">
        <v>46</v>
      </c>
      <c r="G1723" s="14" t="s">
        <v>47</v>
      </c>
      <c r="H1723" s="41" t="s">
        <v>48</v>
      </c>
      <c r="I1723" s="41" t="s">
        <v>145</v>
      </c>
      <c r="J1723" s="10" t="s">
        <v>65</v>
      </c>
      <c r="K1723" s="14" t="s">
        <v>51</v>
      </c>
      <c r="L1723" s="14" t="s">
        <v>67</v>
      </c>
      <c r="M1723" s="16">
        <v>44682</v>
      </c>
      <c r="N1723" s="14" t="s">
        <v>92</v>
      </c>
      <c r="P1723" s="15" t="s">
        <v>2577</v>
      </c>
      <c r="Q1723" s="10"/>
      <c r="R1723" s="10" t="s">
        <v>54</v>
      </c>
      <c r="S1723" s="10" t="s">
        <v>536</v>
      </c>
      <c r="T1723" s="11"/>
      <c r="U1723" s="10" t="s">
        <v>55</v>
      </c>
      <c r="V1723" s="10">
        <v>2710193200</v>
      </c>
      <c r="W1723" s="10"/>
      <c r="X1723" s="10" t="s">
        <v>2310</v>
      </c>
      <c r="Y1723" s="10" t="s">
        <v>360</v>
      </c>
      <c r="Z1723" s="10" t="s">
        <v>671</v>
      </c>
      <c r="AA1723" s="10" t="s">
        <v>2311</v>
      </c>
      <c r="AC1723" s="14" t="s">
        <v>6202</v>
      </c>
      <c r="AD1723" s="14" t="s">
        <v>59</v>
      </c>
      <c r="AE1723" s="14" t="s">
        <v>110</v>
      </c>
      <c r="AF1723" s="14" t="s">
        <v>45</v>
      </c>
    </row>
    <row r="1724" spans="1:32" s="14" customFormat="1" ht="13" x14ac:dyDescent="0.35">
      <c r="A1724" s="10">
        <v>49660849</v>
      </c>
      <c r="B1724" s="10">
        <v>849</v>
      </c>
      <c r="C1724" s="11" t="s">
        <v>6203</v>
      </c>
      <c r="D1724" s="11"/>
      <c r="E1724" s="11"/>
      <c r="F1724" s="11" t="s">
        <v>46</v>
      </c>
      <c r="G1724" s="14" t="s">
        <v>2316</v>
      </c>
      <c r="H1724" s="41" t="s">
        <v>48</v>
      </c>
      <c r="I1724" s="41"/>
      <c r="J1724" s="10"/>
      <c r="K1724" s="14" t="s">
        <v>51</v>
      </c>
      <c r="L1724" s="14" t="s">
        <v>67</v>
      </c>
      <c r="M1724" s="16"/>
      <c r="N1724" s="14" t="s">
        <v>604</v>
      </c>
      <c r="P1724" s="15" t="s">
        <v>2577</v>
      </c>
      <c r="Q1724" s="11"/>
      <c r="R1724" s="10"/>
      <c r="S1724" s="10" t="s">
        <v>536</v>
      </c>
      <c r="T1724" s="10" t="s">
        <v>536</v>
      </c>
      <c r="U1724" s="10" t="s">
        <v>2580</v>
      </c>
      <c r="V1724" s="10">
        <v>3819000000</v>
      </c>
      <c r="W1724" s="10" t="s">
        <v>2582</v>
      </c>
      <c r="X1724" s="10" t="s">
        <v>6204</v>
      </c>
      <c r="Y1724" s="10" t="s">
        <v>6205</v>
      </c>
      <c r="Z1724" s="10" t="s">
        <v>671</v>
      </c>
      <c r="AA1724" s="10" t="s">
        <v>6206</v>
      </c>
      <c r="AC1724" s="14" t="s">
        <v>1828</v>
      </c>
      <c r="AD1724" s="14" t="s">
        <v>149</v>
      </c>
      <c r="AE1724" s="14" t="s">
        <v>78</v>
      </c>
      <c r="AF1724" s="14" t="s">
        <v>1825</v>
      </c>
    </row>
    <row r="1725" spans="1:32" s="14" customFormat="1" ht="13" x14ac:dyDescent="0.35">
      <c r="A1725" s="10">
        <v>49664809</v>
      </c>
      <c r="B1725" s="10">
        <v>809</v>
      </c>
      <c r="C1725" s="11" t="s">
        <v>5126</v>
      </c>
      <c r="D1725" s="11"/>
      <c r="E1725" s="11"/>
      <c r="F1725" s="11" t="s">
        <v>46</v>
      </c>
      <c r="G1725" s="14" t="s">
        <v>47</v>
      </c>
      <c r="H1725" s="41" t="s">
        <v>48</v>
      </c>
      <c r="I1725" s="41"/>
      <c r="J1725" s="10"/>
      <c r="K1725" s="14" t="s">
        <v>66</v>
      </c>
      <c r="L1725" s="14" t="s">
        <v>52</v>
      </c>
      <c r="M1725" s="16">
        <v>40954</v>
      </c>
      <c r="N1725" s="14" t="s">
        <v>53</v>
      </c>
      <c r="P1725" s="15" t="s">
        <v>2577</v>
      </c>
      <c r="Q1725" s="11"/>
      <c r="R1725" s="10"/>
      <c r="S1725" s="10" t="s">
        <v>536</v>
      </c>
      <c r="T1725" s="10" t="s">
        <v>536</v>
      </c>
      <c r="U1725" s="10" t="s">
        <v>2580</v>
      </c>
      <c r="V1725" s="10">
        <v>2710193200</v>
      </c>
      <c r="W1725" s="10" t="s">
        <v>604</v>
      </c>
      <c r="X1725" s="10" t="s">
        <v>5127</v>
      </c>
      <c r="Y1725" s="10" t="s">
        <v>360</v>
      </c>
      <c r="Z1725" s="10" t="s">
        <v>88</v>
      </c>
      <c r="AA1725" s="10" t="s">
        <v>6207</v>
      </c>
      <c r="AC1725" s="14" t="s">
        <v>6208</v>
      </c>
      <c r="AD1725" s="14" t="s">
        <v>132</v>
      </c>
      <c r="AE1725" s="14" t="s">
        <v>110</v>
      </c>
      <c r="AF1725" s="14" t="s">
        <v>271</v>
      </c>
    </row>
    <row r="1726" spans="1:32" s="14" customFormat="1" ht="13" x14ac:dyDescent="0.35">
      <c r="A1726" s="10">
        <v>49620801</v>
      </c>
      <c r="B1726" s="10">
        <v>801</v>
      </c>
      <c r="C1726" s="11" t="s">
        <v>2320</v>
      </c>
      <c r="D1726" s="10">
        <v>49620801</v>
      </c>
      <c r="E1726" s="11" t="s">
        <v>2320</v>
      </c>
      <c r="F1726" s="11" t="s">
        <v>46</v>
      </c>
      <c r="G1726" s="14" t="s">
        <v>79</v>
      </c>
      <c r="H1726" s="41" t="s">
        <v>79</v>
      </c>
      <c r="I1726" s="41" t="s">
        <v>145</v>
      </c>
      <c r="J1726" s="10" t="s">
        <v>65</v>
      </c>
      <c r="K1726" s="14" t="s">
        <v>66</v>
      </c>
      <c r="L1726" s="14" t="s">
        <v>67</v>
      </c>
      <c r="M1726" s="16">
        <v>43788</v>
      </c>
      <c r="N1726" s="14" t="s">
        <v>53</v>
      </c>
      <c r="P1726" s="15" t="s">
        <v>2577</v>
      </c>
      <c r="Q1726" s="10"/>
      <c r="R1726" s="10" t="s">
        <v>54</v>
      </c>
      <c r="S1726" s="10" t="s">
        <v>44</v>
      </c>
      <c r="T1726" s="11" t="s">
        <v>44</v>
      </c>
      <c r="U1726" s="10" t="s">
        <v>55</v>
      </c>
      <c r="V1726" s="10">
        <v>2710193200</v>
      </c>
      <c r="W1726" s="10" t="s">
        <v>2613</v>
      </c>
      <c r="X1726" s="10" t="s">
        <v>6209</v>
      </c>
      <c r="Y1726" s="10" t="s">
        <v>391</v>
      </c>
      <c r="Z1726" s="10" t="s">
        <v>392</v>
      </c>
      <c r="AA1726" s="10" t="s">
        <v>6210</v>
      </c>
      <c r="AC1726" s="14" t="s">
        <v>331</v>
      </c>
      <c r="AD1726" s="14" t="s">
        <v>275</v>
      </c>
      <c r="AE1726" s="14" t="s">
        <v>110</v>
      </c>
      <c r="AF1726" s="14" t="s">
        <v>296</v>
      </c>
    </row>
    <row r="1727" spans="1:32" s="14" customFormat="1" ht="13" x14ac:dyDescent="0.35">
      <c r="A1727" s="10">
        <v>49620849</v>
      </c>
      <c r="B1727" s="10">
        <v>849</v>
      </c>
      <c r="C1727" s="11" t="s">
        <v>6211</v>
      </c>
      <c r="D1727" s="11"/>
      <c r="E1727" s="11"/>
      <c r="F1727" s="11" t="s">
        <v>46</v>
      </c>
      <c r="G1727" s="14" t="s">
        <v>2662</v>
      </c>
      <c r="H1727" s="41" t="s">
        <v>140</v>
      </c>
      <c r="I1727" s="41"/>
      <c r="J1727" s="10"/>
      <c r="K1727" s="14" t="s">
        <v>51</v>
      </c>
      <c r="L1727" s="14" t="s">
        <v>52</v>
      </c>
      <c r="M1727" s="16">
        <v>40666</v>
      </c>
      <c r="N1727" s="14" t="s">
        <v>53</v>
      </c>
      <c r="P1727" s="15" t="s">
        <v>2577</v>
      </c>
      <c r="Q1727" s="11"/>
      <c r="R1727" s="10"/>
      <c r="S1727" s="10">
        <v>49620809</v>
      </c>
      <c r="T1727" s="10" t="s">
        <v>2323</v>
      </c>
      <c r="U1727" s="10" t="s">
        <v>2594</v>
      </c>
      <c r="V1727" s="10">
        <v>2710193200</v>
      </c>
      <c r="W1727" s="10" t="s">
        <v>2582</v>
      </c>
      <c r="X1727" s="10" t="s">
        <v>6209</v>
      </c>
      <c r="Y1727" s="10" t="s">
        <v>354</v>
      </c>
      <c r="Z1727" s="10" t="s">
        <v>2664</v>
      </c>
      <c r="AA1727" s="10" t="s">
        <v>6212</v>
      </c>
      <c r="AC1727" s="14" t="s">
        <v>244</v>
      </c>
      <c r="AE1727" s="14" t="s">
        <v>110</v>
      </c>
      <c r="AF1727" s="14" t="s">
        <v>45</v>
      </c>
    </row>
    <row r="1728" spans="1:32" s="14" customFormat="1" ht="13" x14ac:dyDescent="0.35">
      <c r="A1728" s="10">
        <v>49667801</v>
      </c>
      <c r="B1728" s="10">
        <v>801</v>
      </c>
      <c r="C1728" s="11" t="s">
        <v>2325</v>
      </c>
      <c r="D1728" s="11"/>
      <c r="E1728" s="11"/>
      <c r="F1728" s="11" t="s">
        <v>46</v>
      </c>
      <c r="G1728" s="14" t="s">
        <v>79</v>
      </c>
      <c r="H1728" s="41" t="s">
        <v>79</v>
      </c>
      <c r="I1728" s="41"/>
      <c r="J1728" s="10"/>
      <c r="K1728" s="14" t="s">
        <v>66</v>
      </c>
      <c r="L1728" s="14" t="s">
        <v>67</v>
      </c>
      <c r="M1728" s="16">
        <v>43819</v>
      </c>
      <c r="N1728" s="14" t="s">
        <v>53</v>
      </c>
      <c r="P1728" s="15" t="s">
        <v>2577</v>
      </c>
      <c r="Q1728" s="11"/>
      <c r="R1728" s="10"/>
      <c r="S1728" s="10" t="s">
        <v>536</v>
      </c>
      <c r="T1728" s="10" t="s">
        <v>536</v>
      </c>
      <c r="U1728" s="10" t="s">
        <v>2580</v>
      </c>
      <c r="V1728" s="10">
        <v>2710193200</v>
      </c>
      <c r="W1728" s="10" t="s">
        <v>44</v>
      </c>
      <c r="X1728" s="10" t="s">
        <v>5130</v>
      </c>
      <c r="Y1728" s="10" t="s">
        <v>391</v>
      </c>
      <c r="Z1728" s="10" t="s">
        <v>392</v>
      </c>
      <c r="AA1728" s="10" t="s">
        <v>2327</v>
      </c>
      <c r="AC1728" s="14" t="s">
        <v>240</v>
      </c>
      <c r="AD1728" s="14" t="s">
        <v>132</v>
      </c>
      <c r="AE1728" s="14" t="s">
        <v>110</v>
      </c>
      <c r="AF1728" s="14" t="s">
        <v>3024</v>
      </c>
    </row>
    <row r="1729" spans="1:32" s="14" customFormat="1" ht="13" x14ac:dyDescent="0.35">
      <c r="A1729" s="10">
        <v>45381809</v>
      </c>
      <c r="B1729" s="10">
        <v>809</v>
      </c>
      <c r="C1729" s="11" t="s">
        <v>6213</v>
      </c>
      <c r="D1729" s="10">
        <v>49667801</v>
      </c>
      <c r="E1729" s="11" t="s">
        <v>2325</v>
      </c>
      <c r="F1729" s="11" t="s">
        <v>46</v>
      </c>
      <c r="G1729" s="24" t="s">
        <v>47</v>
      </c>
      <c r="H1729" s="41" t="s">
        <v>48</v>
      </c>
      <c r="I1729" s="41" t="s">
        <v>119</v>
      </c>
      <c r="J1729" s="10" t="s">
        <v>65</v>
      </c>
      <c r="K1729" s="24" t="s">
        <v>66</v>
      </c>
      <c r="L1729" s="24" t="s">
        <v>67</v>
      </c>
      <c r="M1729" s="48">
        <v>42856</v>
      </c>
      <c r="N1729" s="24" t="s">
        <v>53</v>
      </c>
      <c r="O1729" s="24"/>
      <c r="P1729" s="15" t="s">
        <v>2577</v>
      </c>
      <c r="Q1729" s="10" t="s">
        <v>6214</v>
      </c>
      <c r="R1729" s="10" t="s">
        <v>54</v>
      </c>
      <c r="S1729" s="10" t="s">
        <v>44</v>
      </c>
      <c r="T1729" s="11" t="s">
        <v>44</v>
      </c>
      <c r="U1729" s="10" t="s">
        <v>55</v>
      </c>
      <c r="V1729" s="10">
        <v>2710193200</v>
      </c>
      <c r="W1729" s="10" t="s">
        <v>83</v>
      </c>
      <c r="X1729" s="10" t="s">
        <v>5130</v>
      </c>
      <c r="Y1729" s="10" t="s">
        <v>360</v>
      </c>
      <c r="Z1729" s="10" t="s">
        <v>565</v>
      </c>
      <c r="AA1729" s="10" t="s">
        <v>6215</v>
      </c>
      <c r="AB1729" s="14" t="s">
        <v>2307</v>
      </c>
      <c r="AC1729" s="14" t="s">
        <v>714</v>
      </c>
      <c r="AD1729" s="14" t="s">
        <v>275</v>
      </c>
      <c r="AE1729" s="14" t="s">
        <v>78</v>
      </c>
      <c r="AF1729" s="14" t="s">
        <v>3322</v>
      </c>
    </row>
    <row r="1730" spans="1:32" s="14" customFormat="1" ht="13" x14ac:dyDescent="0.35">
      <c r="A1730" s="10">
        <v>45382809</v>
      </c>
      <c r="B1730" s="10">
        <v>809</v>
      </c>
      <c r="C1730" s="11" t="s">
        <v>6216</v>
      </c>
      <c r="D1730" s="10">
        <v>49665801</v>
      </c>
      <c r="E1730" s="11" t="s">
        <v>2330</v>
      </c>
      <c r="F1730" s="11" t="s">
        <v>46</v>
      </c>
      <c r="G1730" s="14" t="s">
        <v>47</v>
      </c>
      <c r="H1730" s="41" t="s">
        <v>48</v>
      </c>
      <c r="I1730" s="41" t="s">
        <v>119</v>
      </c>
      <c r="J1730" s="10" t="s">
        <v>65</v>
      </c>
      <c r="K1730" s="14" t="s">
        <v>66</v>
      </c>
      <c r="L1730" s="14" t="s">
        <v>67</v>
      </c>
      <c r="M1730" s="16">
        <v>43709</v>
      </c>
      <c r="N1730" s="14" t="s">
        <v>53</v>
      </c>
      <c r="P1730" s="15" t="s">
        <v>2577</v>
      </c>
      <c r="Q1730" s="10" t="s">
        <v>6217</v>
      </c>
      <c r="R1730" s="10" t="s">
        <v>54</v>
      </c>
      <c r="S1730" s="10" t="s">
        <v>536</v>
      </c>
      <c r="T1730" s="11"/>
      <c r="U1730" s="10" t="s">
        <v>55</v>
      </c>
      <c r="V1730" s="10">
        <v>2710193200</v>
      </c>
      <c r="W1730" s="10" t="s">
        <v>83</v>
      </c>
      <c r="X1730" s="10" t="s">
        <v>5135</v>
      </c>
      <c r="Y1730" s="10" t="s">
        <v>360</v>
      </c>
      <c r="Z1730" s="10" t="s">
        <v>565</v>
      </c>
      <c r="AA1730" s="10" t="s">
        <v>6218</v>
      </c>
      <c r="AC1730" s="14" t="s">
        <v>483</v>
      </c>
      <c r="AD1730" s="14" t="s">
        <v>216</v>
      </c>
      <c r="AE1730" s="14" t="s">
        <v>110</v>
      </c>
      <c r="AF1730" s="14" t="s">
        <v>296</v>
      </c>
    </row>
    <row r="1731" spans="1:32" s="14" customFormat="1" ht="13" x14ac:dyDescent="0.35">
      <c r="A1731" s="10">
        <v>41087801</v>
      </c>
      <c r="B1731" s="10">
        <v>801</v>
      </c>
      <c r="C1731" s="11" t="s">
        <v>6219</v>
      </c>
      <c r="D1731" s="11"/>
      <c r="E1731" s="11"/>
      <c r="F1731" s="11" t="s">
        <v>46</v>
      </c>
      <c r="G1731" s="14" t="s">
        <v>79</v>
      </c>
      <c r="H1731" s="41" t="s">
        <v>79</v>
      </c>
      <c r="I1731" s="41"/>
      <c r="J1731" s="10"/>
      <c r="K1731" s="14" t="s">
        <v>66</v>
      </c>
      <c r="L1731" s="14" t="s">
        <v>52</v>
      </c>
      <c r="M1731" s="16">
        <v>43018</v>
      </c>
      <c r="N1731" s="14" t="s">
        <v>53</v>
      </c>
      <c r="P1731" s="15" t="s">
        <v>2577</v>
      </c>
      <c r="Q1731" s="11"/>
      <c r="R1731" s="10"/>
      <c r="S1731" s="10" t="s">
        <v>536</v>
      </c>
      <c r="T1731" s="10" t="s">
        <v>536</v>
      </c>
      <c r="U1731" s="10" t="s">
        <v>2580</v>
      </c>
      <c r="V1731" s="10">
        <v>2710193200</v>
      </c>
      <c r="W1731" s="10" t="s">
        <v>44</v>
      </c>
      <c r="X1731" s="10" t="s">
        <v>6220</v>
      </c>
      <c r="Y1731" s="10" t="s">
        <v>391</v>
      </c>
      <c r="Z1731" s="10" t="s">
        <v>392</v>
      </c>
      <c r="AA1731" s="10" t="s">
        <v>6221</v>
      </c>
      <c r="AB1731" s="14" t="s">
        <v>400</v>
      </c>
      <c r="AC1731" s="14" t="s">
        <v>2328</v>
      </c>
      <c r="AD1731" s="14" t="s">
        <v>59</v>
      </c>
      <c r="AE1731" s="14" t="s">
        <v>78</v>
      </c>
      <c r="AF1731" s="14" t="s">
        <v>2325</v>
      </c>
    </row>
    <row r="1732" spans="1:32" s="14" customFormat="1" ht="13" x14ac:dyDescent="0.35">
      <c r="A1732" s="10">
        <v>41090801</v>
      </c>
      <c r="B1732" s="10">
        <v>801</v>
      </c>
      <c r="C1732" s="11" t="s">
        <v>6222</v>
      </c>
      <c r="D1732" s="11"/>
      <c r="E1732" s="11"/>
      <c r="F1732" s="11" t="s">
        <v>46</v>
      </c>
      <c r="G1732" s="14" t="s">
        <v>79</v>
      </c>
      <c r="H1732" s="41" t="s">
        <v>79</v>
      </c>
      <c r="I1732" s="41"/>
      <c r="J1732" s="10"/>
      <c r="K1732" s="14" t="s">
        <v>66</v>
      </c>
      <c r="L1732" s="14" t="s">
        <v>52</v>
      </c>
      <c r="M1732" s="16">
        <v>43018</v>
      </c>
      <c r="N1732" s="14" t="s">
        <v>53</v>
      </c>
      <c r="P1732" s="15" t="s">
        <v>2577</v>
      </c>
      <c r="Q1732" s="11"/>
      <c r="R1732" s="10"/>
      <c r="S1732" s="10" t="s">
        <v>536</v>
      </c>
      <c r="T1732" s="10" t="s">
        <v>536</v>
      </c>
      <c r="U1732" s="10" t="s">
        <v>2580</v>
      </c>
      <c r="V1732" s="10">
        <v>2710193200</v>
      </c>
      <c r="W1732" s="10" t="s">
        <v>44</v>
      </c>
      <c r="X1732" s="10" t="s">
        <v>6223</v>
      </c>
      <c r="Y1732" s="10" t="s">
        <v>391</v>
      </c>
      <c r="Z1732" s="10" t="s">
        <v>392</v>
      </c>
      <c r="AA1732" s="10" t="s">
        <v>6224</v>
      </c>
      <c r="AB1732" s="14" t="s">
        <v>400</v>
      </c>
      <c r="AC1732" s="14" t="s">
        <v>842</v>
      </c>
      <c r="AD1732" s="14" t="s">
        <v>275</v>
      </c>
      <c r="AE1732" s="14" t="s">
        <v>110</v>
      </c>
      <c r="AF1732" s="14" t="s">
        <v>870</v>
      </c>
    </row>
    <row r="1733" spans="1:32" s="14" customFormat="1" ht="13" x14ac:dyDescent="0.35">
      <c r="A1733" s="10">
        <v>44536967</v>
      </c>
      <c r="B1733" s="10">
        <v>967</v>
      </c>
      <c r="C1733" s="11" t="s">
        <v>6225</v>
      </c>
      <c r="D1733" s="11"/>
      <c r="E1733" s="11"/>
      <c r="F1733" s="11" t="s">
        <v>46</v>
      </c>
      <c r="G1733" s="14" t="s">
        <v>151</v>
      </c>
      <c r="H1733" s="41" t="s">
        <v>86</v>
      </c>
      <c r="I1733" s="41"/>
      <c r="J1733" s="10"/>
      <c r="K1733" s="14" t="s">
        <v>66</v>
      </c>
      <c r="L1733" s="14" t="s">
        <v>52</v>
      </c>
      <c r="M1733" s="16">
        <v>43018</v>
      </c>
      <c r="N1733" s="14" t="s">
        <v>53</v>
      </c>
      <c r="P1733" s="15" t="s">
        <v>2577</v>
      </c>
      <c r="Q1733" s="11"/>
      <c r="R1733" s="10"/>
      <c r="S1733" s="10" t="s">
        <v>536</v>
      </c>
      <c r="T1733" s="10" t="s">
        <v>536</v>
      </c>
      <c r="U1733" s="10" t="s">
        <v>2580</v>
      </c>
      <c r="V1733" s="10">
        <v>2710193200</v>
      </c>
      <c r="W1733" s="10" t="s">
        <v>604</v>
      </c>
      <c r="X1733" s="10" t="s">
        <v>6226</v>
      </c>
      <c r="Y1733" s="10" t="s">
        <v>87</v>
      </c>
      <c r="Z1733" s="10" t="s">
        <v>88</v>
      </c>
      <c r="AA1733" s="10" t="s">
        <v>6227</v>
      </c>
      <c r="AB1733" s="14" t="s">
        <v>400</v>
      </c>
      <c r="AC1733" s="14" t="s">
        <v>1038</v>
      </c>
      <c r="AE1733" s="14" t="s">
        <v>78</v>
      </c>
      <c r="AF1733" s="14" t="s">
        <v>1036</v>
      </c>
    </row>
    <row r="1734" spans="1:32" s="14" customFormat="1" ht="13" x14ac:dyDescent="0.35">
      <c r="A1734" s="10">
        <v>44538907</v>
      </c>
      <c r="B1734" s="10">
        <v>907</v>
      </c>
      <c r="C1734" s="11" t="s">
        <v>6228</v>
      </c>
      <c r="D1734" s="11"/>
      <c r="E1734" s="11"/>
      <c r="F1734" s="11" t="s">
        <v>46</v>
      </c>
      <c r="G1734" s="14" t="s">
        <v>2583</v>
      </c>
      <c r="H1734" s="41" t="s">
        <v>364</v>
      </c>
      <c r="I1734" s="41"/>
      <c r="J1734" s="10"/>
      <c r="K1734" s="14" t="s">
        <v>66</v>
      </c>
      <c r="L1734" s="14" t="s">
        <v>52</v>
      </c>
      <c r="M1734" s="16">
        <v>43018</v>
      </c>
      <c r="N1734" s="14" t="s">
        <v>53</v>
      </c>
      <c r="P1734" s="15" t="s">
        <v>2577</v>
      </c>
      <c r="Q1734" s="11"/>
      <c r="R1734" s="10"/>
      <c r="S1734" s="10">
        <v>44539907</v>
      </c>
      <c r="T1734" s="10" t="s">
        <v>6229</v>
      </c>
      <c r="U1734" s="10" t="s">
        <v>2594</v>
      </c>
      <c r="V1734" s="10">
        <v>2710193200</v>
      </c>
      <c r="W1734" s="10" t="s">
        <v>604</v>
      </c>
      <c r="X1734" s="10" t="s">
        <v>5358</v>
      </c>
      <c r="Y1734" s="10" t="s">
        <v>2353</v>
      </c>
      <c r="Z1734" s="10" t="s">
        <v>88</v>
      </c>
      <c r="AA1734" s="10" t="s">
        <v>6230</v>
      </c>
      <c r="AB1734" s="14" t="s">
        <v>400</v>
      </c>
      <c r="AC1734" s="14" t="s">
        <v>1677</v>
      </c>
      <c r="AD1734" s="14" t="s">
        <v>175</v>
      </c>
      <c r="AE1734" s="14" t="s">
        <v>110</v>
      </c>
      <c r="AF1734" s="14" t="s">
        <v>5812</v>
      </c>
    </row>
    <row r="1735" spans="1:32" s="14" customFormat="1" ht="13" x14ac:dyDescent="0.35">
      <c r="A1735" s="10">
        <v>44539907</v>
      </c>
      <c r="B1735" s="10">
        <v>907</v>
      </c>
      <c r="C1735" s="11" t="s">
        <v>6229</v>
      </c>
      <c r="D1735" s="10">
        <v>49757801</v>
      </c>
      <c r="E1735" s="11" t="s">
        <v>1223</v>
      </c>
      <c r="F1735" s="11" t="s">
        <v>46</v>
      </c>
      <c r="G1735" s="14" t="s">
        <v>999</v>
      </c>
      <c r="H1735" s="41" t="s">
        <v>364</v>
      </c>
      <c r="I1735" s="41" t="s">
        <v>49</v>
      </c>
      <c r="J1735" s="10" t="s">
        <v>400</v>
      </c>
      <c r="K1735" s="14" t="s">
        <v>66</v>
      </c>
      <c r="L1735" s="14" t="s">
        <v>52</v>
      </c>
      <c r="M1735" s="16">
        <v>43669</v>
      </c>
      <c r="N1735" s="14" t="s">
        <v>53</v>
      </c>
      <c r="P1735" s="15" t="s">
        <v>2577</v>
      </c>
      <c r="Q1735" s="10" t="s">
        <v>132</v>
      </c>
      <c r="R1735" s="10" t="s">
        <v>132</v>
      </c>
      <c r="S1735" s="10">
        <v>44539905</v>
      </c>
      <c r="T1735" s="11" t="s">
        <v>2398</v>
      </c>
      <c r="U1735" s="10" t="s">
        <v>329</v>
      </c>
      <c r="V1735" s="10">
        <v>2710193200</v>
      </c>
      <c r="W1735" s="10" t="s">
        <v>70</v>
      </c>
      <c r="X1735" s="10" t="s">
        <v>5358</v>
      </c>
      <c r="Y1735" s="10" t="s">
        <v>2353</v>
      </c>
      <c r="Z1735" s="10" t="s">
        <v>88</v>
      </c>
      <c r="AA1735" s="10" t="s">
        <v>6230</v>
      </c>
      <c r="AB1735" s="14" t="s">
        <v>400</v>
      </c>
      <c r="AC1735" s="14" t="s">
        <v>76</v>
      </c>
      <c r="AD1735" s="14" t="s">
        <v>77</v>
      </c>
      <c r="AE1735" s="14" t="s">
        <v>78</v>
      </c>
      <c r="AF1735" s="14" t="s">
        <v>2511</v>
      </c>
    </row>
    <row r="1736" spans="1:32" s="14" customFormat="1" ht="13" x14ac:dyDescent="0.35">
      <c r="A1736" s="10">
        <v>44538855</v>
      </c>
      <c r="B1736" s="10">
        <v>855</v>
      </c>
      <c r="C1736" s="11" t="s">
        <v>6231</v>
      </c>
      <c r="D1736" s="11"/>
      <c r="E1736" s="11"/>
      <c r="F1736" s="11" t="s">
        <v>46</v>
      </c>
      <c r="G1736" s="14" t="s">
        <v>163</v>
      </c>
      <c r="H1736" s="41" t="s">
        <v>164</v>
      </c>
      <c r="I1736" s="41"/>
      <c r="J1736" s="10"/>
      <c r="K1736" s="14" t="s">
        <v>66</v>
      </c>
      <c r="L1736" s="14" t="s">
        <v>52</v>
      </c>
      <c r="M1736" s="16">
        <v>43018</v>
      </c>
      <c r="N1736" s="14" t="s">
        <v>53</v>
      </c>
      <c r="P1736" s="15" t="s">
        <v>2577</v>
      </c>
      <c r="Q1736" s="11"/>
      <c r="R1736" s="10"/>
      <c r="S1736" s="10">
        <v>44539855</v>
      </c>
      <c r="T1736" s="10" t="s">
        <v>2401</v>
      </c>
      <c r="U1736" s="10" t="s">
        <v>2594</v>
      </c>
      <c r="V1736" s="10">
        <v>2710193200</v>
      </c>
      <c r="W1736" s="10" t="s">
        <v>604</v>
      </c>
      <c r="X1736" s="10" t="s">
        <v>5358</v>
      </c>
      <c r="Y1736" s="10" t="s">
        <v>1414</v>
      </c>
      <c r="Z1736" s="10" t="s">
        <v>88</v>
      </c>
      <c r="AA1736" s="10" t="s">
        <v>2402</v>
      </c>
      <c r="AB1736" s="14" t="s">
        <v>400</v>
      </c>
      <c r="AC1736" s="14" t="s">
        <v>6178</v>
      </c>
      <c r="AD1736" s="14" t="s">
        <v>149</v>
      </c>
      <c r="AE1736" s="14" t="s">
        <v>78</v>
      </c>
      <c r="AF1736" s="14" t="s">
        <v>2757</v>
      </c>
    </row>
    <row r="1737" spans="1:32" s="14" customFormat="1" ht="13" x14ac:dyDescent="0.35">
      <c r="A1737" s="10">
        <v>44538801</v>
      </c>
      <c r="B1737" s="10">
        <v>801</v>
      </c>
      <c r="C1737" s="11" t="s">
        <v>6232</v>
      </c>
      <c r="D1737" s="11"/>
      <c r="E1737" s="11"/>
      <c r="F1737" s="11" t="s">
        <v>46</v>
      </c>
      <c r="G1737" s="14" t="s">
        <v>79</v>
      </c>
      <c r="H1737" s="41" t="s">
        <v>79</v>
      </c>
      <c r="I1737" s="41"/>
      <c r="J1737" s="10"/>
      <c r="K1737" s="14" t="s">
        <v>66</v>
      </c>
      <c r="L1737" s="14" t="s">
        <v>52</v>
      </c>
      <c r="M1737" s="16">
        <v>43018</v>
      </c>
      <c r="N1737" s="14" t="s">
        <v>53</v>
      </c>
      <c r="P1737" s="15" t="s">
        <v>2577</v>
      </c>
      <c r="Q1737" s="11"/>
      <c r="R1737" s="10"/>
      <c r="S1737" s="14">
        <v>44539801</v>
      </c>
      <c r="T1737" s="14" t="s">
        <v>6233</v>
      </c>
      <c r="U1737" s="10" t="s">
        <v>2594</v>
      </c>
      <c r="V1737" s="10">
        <v>2710193200</v>
      </c>
      <c r="W1737" s="10" t="s">
        <v>44</v>
      </c>
      <c r="X1737" s="10" t="s">
        <v>5358</v>
      </c>
      <c r="Y1737" s="10" t="s">
        <v>391</v>
      </c>
      <c r="Z1737" s="10" t="s">
        <v>392</v>
      </c>
      <c r="AA1737" s="10" t="s">
        <v>5359</v>
      </c>
      <c r="AB1737" s="14" t="s">
        <v>400</v>
      </c>
      <c r="AC1737" s="14" t="s">
        <v>6234</v>
      </c>
      <c r="AD1737" s="14" t="s">
        <v>132</v>
      </c>
      <c r="AE1737" s="14" t="s">
        <v>110</v>
      </c>
      <c r="AF1737" s="14" t="s">
        <v>45</v>
      </c>
    </row>
    <row r="1738" spans="1:32" s="14" customFormat="1" ht="13" x14ac:dyDescent="0.35">
      <c r="A1738" s="10">
        <v>44539801</v>
      </c>
      <c r="B1738" s="10">
        <v>801</v>
      </c>
      <c r="C1738" s="11" t="s">
        <v>6233</v>
      </c>
      <c r="D1738" s="11"/>
      <c r="E1738" s="11"/>
      <c r="F1738" s="11" t="s">
        <v>46</v>
      </c>
      <c r="G1738" s="14" t="s">
        <v>79</v>
      </c>
      <c r="H1738" s="41" t="s">
        <v>79</v>
      </c>
      <c r="I1738" s="41"/>
      <c r="J1738" s="10"/>
      <c r="K1738" s="14" t="s">
        <v>66</v>
      </c>
      <c r="L1738" s="14" t="s">
        <v>52</v>
      </c>
      <c r="M1738" s="16">
        <v>43669</v>
      </c>
      <c r="N1738" s="14" t="s">
        <v>53</v>
      </c>
      <c r="P1738" s="15" t="s">
        <v>2577</v>
      </c>
      <c r="Q1738" s="11"/>
      <c r="R1738" s="10"/>
      <c r="S1738" s="10" t="s">
        <v>536</v>
      </c>
      <c r="T1738" s="10" t="s">
        <v>536</v>
      </c>
      <c r="U1738" s="10" t="s">
        <v>2580</v>
      </c>
      <c r="V1738" s="10">
        <v>2710193200</v>
      </c>
      <c r="W1738" s="10" t="s">
        <v>44</v>
      </c>
      <c r="X1738" s="10" t="s">
        <v>5358</v>
      </c>
      <c r="Y1738" s="10" t="s">
        <v>391</v>
      </c>
      <c r="Z1738" s="10" t="s">
        <v>392</v>
      </c>
      <c r="AA1738" s="10" t="s">
        <v>5359</v>
      </c>
      <c r="AB1738" s="14" t="s">
        <v>400</v>
      </c>
      <c r="AC1738" s="14" t="s">
        <v>754</v>
      </c>
      <c r="AD1738" s="14" t="s">
        <v>275</v>
      </c>
      <c r="AE1738" s="14" t="s">
        <v>96</v>
      </c>
      <c r="AF1738" s="14" t="s">
        <v>333</v>
      </c>
    </row>
    <row r="1739" spans="1:32" s="14" customFormat="1" ht="13" x14ac:dyDescent="0.35">
      <c r="A1739" s="10">
        <v>44538967</v>
      </c>
      <c r="B1739" s="10">
        <v>967</v>
      </c>
      <c r="C1739" s="11" t="s">
        <v>6235</v>
      </c>
      <c r="D1739" s="11"/>
      <c r="E1739" s="11"/>
      <c r="F1739" s="11" t="s">
        <v>46</v>
      </c>
      <c r="G1739" s="14" t="s">
        <v>151</v>
      </c>
      <c r="H1739" s="41" t="s">
        <v>86</v>
      </c>
      <c r="I1739" s="41"/>
      <c r="J1739" s="10"/>
      <c r="K1739" s="14" t="s">
        <v>66</v>
      </c>
      <c r="L1739" s="14" t="s">
        <v>52</v>
      </c>
      <c r="M1739" s="16">
        <v>43018</v>
      </c>
      <c r="N1739" s="14" t="s">
        <v>53</v>
      </c>
      <c r="P1739" s="15" t="s">
        <v>2577</v>
      </c>
      <c r="Q1739" s="11"/>
      <c r="R1739" s="10"/>
      <c r="S1739" s="10">
        <v>44539967</v>
      </c>
      <c r="T1739" s="10" t="s">
        <v>6236</v>
      </c>
      <c r="U1739" s="10" t="s">
        <v>2594</v>
      </c>
      <c r="V1739" s="10">
        <v>2710193200</v>
      </c>
      <c r="W1739" s="10" t="s">
        <v>604</v>
      </c>
      <c r="X1739" s="10" t="s">
        <v>5358</v>
      </c>
      <c r="Y1739" s="10" t="s">
        <v>87</v>
      </c>
      <c r="Z1739" s="10" t="s">
        <v>88</v>
      </c>
      <c r="AA1739" s="10" t="s">
        <v>2404</v>
      </c>
      <c r="AB1739" s="14" t="s">
        <v>400</v>
      </c>
      <c r="AC1739" s="14" t="s">
        <v>1392</v>
      </c>
      <c r="AD1739" s="14" t="s">
        <v>59</v>
      </c>
      <c r="AE1739" s="14" t="s">
        <v>110</v>
      </c>
      <c r="AF1739" s="14" t="s">
        <v>296</v>
      </c>
    </row>
    <row r="1740" spans="1:32" s="14" customFormat="1" ht="13" x14ac:dyDescent="0.35">
      <c r="A1740" s="10">
        <v>44538809</v>
      </c>
      <c r="B1740" s="10">
        <v>809</v>
      </c>
      <c r="C1740" s="11" t="s">
        <v>6237</v>
      </c>
      <c r="D1740" s="11"/>
      <c r="E1740" s="11"/>
      <c r="F1740" s="11" t="s">
        <v>46</v>
      </c>
      <c r="G1740" s="14" t="s">
        <v>47</v>
      </c>
      <c r="H1740" s="41" t="s">
        <v>48</v>
      </c>
      <c r="I1740" s="41"/>
      <c r="J1740" s="10"/>
      <c r="K1740" s="14" t="s">
        <v>66</v>
      </c>
      <c r="L1740" s="14" t="s">
        <v>52</v>
      </c>
      <c r="M1740" s="16">
        <v>43018</v>
      </c>
      <c r="N1740" s="14" t="s">
        <v>53</v>
      </c>
      <c r="P1740" s="15" t="s">
        <v>2577</v>
      </c>
      <c r="Q1740" s="11"/>
      <c r="R1740" s="10"/>
      <c r="S1740" s="10">
        <v>44539809</v>
      </c>
      <c r="T1740" s="10" t="s">
        <v>2405</v>
      </c>
      <c r="U1740" s="10" t="s">
        <v>2594</v>
      </c>
      <c r="V1740" s="10">
        <v>2710193200</v>
      </c>
      <c r="W1740" s="10" t="s">
        <v>604</v>
      </c>
      <c r="X1740" s="10" t="s">
        <v>5358</v>
      </c>
      <c r="Y1740" s="10" t="s">
        <v>2596</v>
      </c>
      <c r="Z1740" s="10" t="s">
        <v>88</v>
      </c>
      <c r="AA1740" s="10" t="s">
        <v>2406</v>
      </c>
      <c r="AB1740" s="14" t="s">
        <v>400</v>
      </c>
      <c r="AC1740" s="14" t="s">
        <v>892</v>
      </c>
      <c r="AD1740" s="14" t="s">
        <v>369</v>
      </c>
      <c r="AE1740" s="14" t="s">
        <v>78</v>
      </c>
      <c r="AF1740" s="14" t="s">
        <v>2212</v>
      </c>
    </row>
    <row r="1741" spans="1:32" s="14" customFormat="1" ht="13" x14ac:dyDescent="0.35">
      <c r="A1741" s="10">
        <v>51450999</v>
      </c>
      <c r="B1741" s="10">
        <v>999</v>
      </c>
      <c r="C1741" s="11" t="s">
        <v>6238</v>
      </c>
      <c r="D1741" s="10" t="s">
        <v>45</v>
      </c>
      <c r="E1741" s="11" t="s">
        <v>45</v>
      </c>
      <c r="F1741" s="11" t="s">
        <v>46</v>
      </c>
      <c r="G1741" s="14" t="s">
        <v>6239</v>
      </c>
      <c r="H1741" s="41" t="s">
        <v>545</v>
      </c>
      <c r="I1741" s="41" t="s">
        <v>145</v>
      </c>
      <c r="J1741" s="10" t="s">
        <v>65</v>
      </c>
      <c r="K1741" s="14" t="s">
        <v>51</v>
      </c>
      <c r="L1741" s="14" t="s">
        <v>67</v>
      </c>
      <c r="M1741" s="16">
        <v>40801</v>
      </c>
      <c r="N1741" s="14" t="s">
        <v>92</v>
      </c>
      <c r="P1741" s="15" t="s">
        <v>2577</v>
      </c>
      <c r="Q1741" s="10"/>
      <c r="R1741" s="10" t="s">
        <v>54</v>
      </c>
      <c r="S1741" s="10">
        <v>51451999</v>
      </c>
      <c r="T1741" s="11" t="s">
        <v>6240</v>
      </c>
      <c r="U1741" s="10" t="s">
        <v>329</v>
      </c>
      <c r="V1741" s="10">
        <v>8479891200</v>
      </c>
      <c r="W1741" s="10"/>
      <c r="X1741" s="10" t="s">
        <v>6241</v>
      </c>
      <c r="Y1741" s="10" t="s">
        <v>6242</v>
      </c>
      <c r="Z1741" s="10" t="s">
        <v>6243</v>
      </c>
      <c r="AA1741" s="10"/>
      <c r="AF1741" s="14" t="s">
        <v>51</v>
      </c>
    </row>
    <row r="1742" spans="1:32" s="14" customFormat="1" ht="13" x14ac:dyDescent="0.35">
      <c r="A1742" s="10">
        <v>47100979</v>
      </c>
      <c r="B1742" s="10">
        <v>979</v>
      </c>
      <c r="C1742" s="11" t="s">
        <v>5155</v>
      </c>
      <c r="D1742" s="11"/>
      <c r="E1742" s="11"/>
      <c r="F1742" s="11" t="s">
        <v>46</v>
      </c>
      <c r="G1742" s="14" t="s">
        <v>151</v>
      </c>
      <c r="H1742" s="41" t="s">
        <v>86</v>
      </c>
      <c r="I1742" s="41"/>
      <c r="J1742" s="10"/>
      <c r="K1742" s="14" t="s">
        <v>51</v>
      </c>
      <c r="L1742" s="14" t="s">
        <v>52</v>
      </c>
      <c r="M1742" s="16">
        <v>41033</v>
      </c>
      <c r="N1742" s="14" t="s">
        <v>53</v>
      </c>
      <c r="P1742" s="15" t="s">
        <v>2577</v>
      </c>
      <c r="Q1742" s="11"/>
      <c r="R1742" s="10"/>
      <c r="S1742" s="10" t="s">
        <v>536</v>
      </c>
      <c r="T1742" s="10" t="s">
        <v>536</v>
      </c>
      <c r="U1742" s="10" t="s">
        <v>2580</v>
      </c>
      <c r="V1742" s="10">
        <v>2710199900</v>
      </c>
      <c r="W1742" s="10" t="s">
        <v>2582</v>
      </c>
      <c r="X1742" s="10" t="s">
        <v>5156</v>
      </c>
      <c r="Y1742" s="10" t="s">
        <v>87</v>
      </c>
      <c r="Z1742" s="10" t="s">
        <v>88</v>
      </c>
      <c r="AA1742" s="10" t="s">
        <v>5157</v>
      </c>
      <c r="AC1742" s="14" t="s">
        <v>749</v>
      </c>
      <c r="AD1742" s="14" t="s">
        <v>275</v>
      </c>
      <c r="AE1742" s="14" t="s">
        <v>96</v>
      </c>
      <c r="AF1742" s="14" t="s">
        <v>284</v>
      </c>
    </row>
    <row r="1743" spans="1:32" s="14" customFormat="1" ht="13" x14ac:dyDescent="0.35">
      <c r="A1743" s="10">
        <v>40120801</v>
      </c>
      <c r="B1743" s="10">
        <v>801</v>
      </c>
      <c r="C1743" s="11" t="s">
        <v>6244</v>
      </c>
      <c r="D1743" s="10">
        <v>44242801</v>
      </c>
      <c r="E1743" s="11" t="s">
        <v>1577</v>
      </c>
      <c r="F1743" s="11" t="s">
        <v>46</v>
      </c>
      <c r="G1743" s="14" t="s">
        <v>79</v>
      </c>
      <c r="H1743" s="41" t="s">
        <v>79</v>
      </c>
      <c r="I1743" s="41" t="s">
        <v>49</v>
      </c>
      <c r="J1743" s="10" t="s">
        <v>2417</v>
      </c>
      <c r="K1743" s="14" t="s">
        <v>66</v>
      </c>
      <c r="L1743" s="14" t="s">
        <v>52</v>
      </c>
      <c r="M1743" s="16">
        <v>44075</v>
      </c>
      <c r="N1743" s="14" t="s">
        <v>53</v>
      </c>
      <c r="P1743" s="15" t="s">
        <v>2577</v>
      </c>
      <c r="Q1743" s="10"/>
      <c r="R1743" s="10" t="s">
        <v>54</v>
      </c>
      <c r="S1743" s="10" t="s">
        <v>44</v>
      </c>
      <c r="T1743" s="11" t="s">
        <v>44</v>
      </c>
      <c r="U1743" s="10" t="s">
        <v>55</v>
      </c>
      <c r="V1743" s="10">
        <v>2710193200</v>
      </c>
      <c r="W1743" s="10" t="s">
        <v>2613</v>
      </c>
      <c r="X1743" s="10" t="s">
        <v>6245</v>
      </c>
      <c r="Y1743" s="10" t="s">
        <v>391</v>
      </c>
      <c r="Z1743" s="10" t="s">
        <v>392</v>
      </c>
      <c r="AA1743" s="10" t="s">
        <v>6246</v>
      </c>
      <c r="AB1743" s="14" t="s">
        <v>2417</v>
      </c>
      <c r="AC1743" s="14" t="s">
        <v>109</v>
      </c>
      <c r="AD1743" s="14" t="s">
        <v>77</v>
      </c>
      <c r="AE1743" s="14" t="s">
        <v>110</v>
      </c>
      <c r="AF1743" s="14" t="s">
        <v>106</v>
      </c>
    </row>
    <row r="1744" spans="1:32" s="14" customFormat="1" ht="13" x14ac:dyDescent="0.35">
      <c r="A1744" s="10">
        <v>40126801</v>
      </c>
      <c r="B1744" s="10">
        <v>801</v>
      </c>
      <c r="C1744" s="11" t="s">
        <v>1729</v>
      </c>
      <c r="D1744" s="10">
        <v>40126801</v>
      </c>
      <c r="E1744" s="11" t="s">
        <v>1729</v>
      </c>
      <c r="F1744" s="11" t="s">
        <v>46</v>
      </c>
      <c r="G1744" s="14" t="s">
        <v>79</v>
      </c>
      <c r="H1744" s="41" t="s">
        <v>79</v>
      </c>
      <c r="I1744" s="41" t="s">
        <v>49</v>
      </c>
      <c r="J1744" s="10" t="s">
        <v>2417</v>
      </c>
      <c r="K1744" s="14" t="s">
        <v>66</v>
      </c>
      <c r="L1744" s="14" t="s">
        <v>52</v>
      </c>
      <c r="M1744" s="16">
        <v>44034</v>
      </c>
      <c r="N1744" s="14" t="s">
        <v>53</v>
      </c>
      <c r="P1744" s="15" t="s">
        <v>2577</v>
      </c>
      <c r="Q1744" s="10"/>
      <c r="R1744" s="10" t="s">
        <v>54</v>
      </c>
      <c r="S1744" s="10" t="s">
        <v>44</v>
      </c>
      <c r="T1744" s="11" t="s">
        <v>44</v>
      </c>
      <c r="U1744" s="10" t="s">
        <v>55</v>
      </c>
      <c r="V1744" s="10">
        <v>2710199200</v>
      </c>
      <c r="W1744" s="10" t="s">
        <v>2613</v>
      </c>
      <c r="X1744" s="10" t="s">
        <v>6247</v>
      </c>
      <c r="Y1744" s="10"/>
      <c r="Z1744" s="10"/>
      <c r="AA1744" s="10" t="s">
        <v>6247</v>
      </c>
      <c r="AB1744" s="14" t="s">
        <v>2417</v>
      </c>
      <c r="AC1744" s="14" t="s">
        <v>1867</v>
      </c>
      <c r="AD1744" s="14" t="s">
        <v>149</v>
      </c>
      <c r="AE1744" s="14" t="s">
        <v>78</v>
      </c>
      <c r="AF1744" s="14" t="s">
        <v>1864</v>
      </c>
    </row>
    <row r="1745" spans="1:34" s="14" customFormat="1" ht="13" x14ac:dyDescent="0.35">
      <c r="A1745" s="10">
        <v>40129979</v>
      </c>
      <c r="B1745" s="10">
        <v>979</v>
      </c>
      <c r="C1745" s="11" t="s">
        <v>6248</v>
      </c>
      <c r="D1745" s="10" t="s">
        <v>44</v>
      </c>
      <c r="E1745" s="11" t="s">
        <v>45</v>
      </c>
      <c r="F1745" s="11" t="s">
        <v>46</v>
      </c>
      <c r="G1745" s="14" t="s">
        <v>79</v>
      </c>
      <c r="H1745" s="41" t="s">
        <v>79</v>
      </c>
      <c r="I1745" s="41" t="s">
        <v>49</v>
      </c>
      <c r="J1745" s="10" t="s">
        <v>2417</v>
      </c>
      <c r="K1745" s="14" t="s">
        <v>51</v>
      </c>
      <c r="L1745" s="14" t="s">
        <v>52</v>
      </c>
      <c r="M1745" s="16">
        <v>44207</v>
      </c>
      <c r="N1745" s="14" t="s">
        <v>53</v>
      </c>
      <c r="P1745" s="15" t="s">
        <v>2577</v>
      </c>
      <c r="Q1745" s="10" t="s">
        <v>132</v>
      </c>
      <c r="R1745" s="10" t="s">
        <v>132</v>
      </c>
      <c r="S1745" s="10" t="s">
        <v>44</v>
      </c>
      <c r="T1745" s="11" t="s">
        <v>44</v>
      </c>
      <c r="U1745" s="10" t="s">
        <v>55</v>
      </c>
      <c r="V1745" s="10">
        <v>2710193200</v>
      </c>
      <c r="W1745" s="10" t="s">
        <v>2613</v>
      </c>
      <c r="X1745" s="10" t="s">
        <v>6249</v>
      </c>
      <c r="Y1745" s="10"/>
      <c r="Z1745" s="10"/>
      <c r="AA1745" s="10" t="s">
        <v>6249</v>
      </c>
      <c r="AC1745" s="14" t="s">
        <v>723</v>
      </c>
      <c r="AD1745" s="14" t="s">
        <v>275</v>
      </c>
      <c r="AE1745" s="14" t="s">
        <v>78</v>
      </c>
      <c r="AF1745" s="14" t="s">
        <v>725</v>
      </c>
    </row>
    <row r="1746" spans="1:34" s="14" customFormat="1" ht="13" x14ac:dyDescent="0.35">
      <c r="A1746" s="10">
        <v>49755907</v>
      </c>
      <c r="B1746" s="10">
        <v>907</v>
      </c>
      <c r="C1746" s="11" t="s">
        <v>6250</v>
      </c>
      <c r="D1746" s="11"/>
      <c r="E1746" s="11"/>
      <c r="F1746" s="11" t="s">
        <v>46</v>
      </c>
      <c r="G1746" s="14" t="s">
        <v>2583</v>
      </c>
      <c r="H1746" s="41" t="s">
        <v>364</v>
      </c>
      <c r="I1746" s="41"/>
      <c r="J1746" s="10"/>
      <c r="K1746" s="14" t="s">
        <v>66</v>
      </c>
      <c r="L1746" s="14" t="s">
        <v>52</v>
      </c>
      <c r="M1746" s="16">
        <v>39748</v>
      </c>
      <c r="N1746" s="14" t="s">
        <v>53</v>
      </c>
      <c r="P1746" s="15" t="s">
        <v>2577</v>
      </c>
      <c r="Q1746" s="11"/>
      <c r="R1746" s="10"/>
      <c r="S1746" s="10">
        <v>49757907</v>
      </c>
      <c r="T1746" s="10" t="s">
        <v>2487</v>
      </c>
      <c r="U1746" s="10" t="s">
        <v>2594</v>
      </c>
      <c r="V1746" s="10">
        <v>2710193200</v>
      </c>
      <c r="W1746" s="10" t="s">
        <v>604</v>
      </c>
      <c r="X1746" s="10" t="s">
        <v>5213</v>
      </c>
      <c r="Y1746" s="10" t="s">
        <v>2353</v>
      </c>
      <c r="Z1746" s="10" t="s">
        <v>73</v>
      </c>
      <c r="AA1746" s="10" t="s">
        <v>2488</v>
      </c>
      <c r="AB1746" s="14" t="s">
        <v>2489</v>
      </c>
      <c r="AC1746" s="14" t="s">
        <v>723</v>
      </c>
      <c r="AD1746" s="14" t="s">
        <v>275</v>
      </c>
      <c r="AE1746" s="14" t="s">
        <v>78</v>
      </c>
      <c r="AF1746" s="14" t="s">
        <v>725</v>
      </c>
    </row>
    <row r="1747" spans="1:34" s="14" customFormat="1" ht="13" x14ac:dyDescent="0.35">
      <c r="A1747" s="10">
        <v>49755855</v>
      </c>
      <c r="B1747" s="10">
        <v>855</v>
      </c>
      <c r="C1747" s="11" t="s">
        <v>6251</v>
      </c>
      <c r="D1747" s="11"/>
      <c r="E1747" s="11"/>
      <c r="F1747" s="11" t="s">
        <v>46</v>
      </c>
      <c r="G1747" s="14" t="s">
        <v>163</v>
      </c>
      <c r="H1747" s="41" t="s">
        <v>164</v>
      </c>
      <c r="I1747" s="41"/>
      <c r="J1747" s="10"/>
      <c r="K1747" s="14" t="s">
        <v>66</v>
      </c>
      <c r="L1747" s="14" t="s">
        <v>52</v>
      </c>
      <c r="M1747" s="16">
        <v>36781</v>
      </c>
      <c r="N1747" s="14" t="s">
        <v>53</v>
      </c>
      <c r="P1747" s="15" t="s">
        <v>2577</v>
      </c>
      <c r="Q1747" s="11"/>
      <c r="R1747" s="10"/>
      <c r="S1747" s="10">
        <v>49757855</v>
      </c>
      <c r="T1747" s="10" t="s">
        <v>2491</v>
      </c>
      <c r="U1747" s="10" t="s">
        <v>2594</v>
      </c>
      <c r="V1747" s="10">
        <v>2710193200</v>
      </c>
      <c r="W1747" s="10" t="s">
        <v>604</v>
      </c>
      <c r="X1747" s="10" t="s">
        <v>5213</v>
      </c>
      <c r="Y1747" s="10" t="s">
        <v>1414</v>
      </c>
      <c r="Z1747" s="10" t="s">
        <v>88</v>
      </c>
      <c r="AA1747" s="10" t="s">
        <v>2493</v>
      </c>
      <c r="AB1747" s="14" t="s">
        <v>2489</v>
      </c>
      <c r="AC1747" s="14" t="s">
        <v>6252</v>
      </c>
      <c r="AD1747" s="14" t="s">
        <v>59</v>
      </c>
      <c r="AE1747" s="14" t="s">
        <v>78</v>
      </c>
      <c r="AF1747" s="14" t="s">
        <v>5448</v>
      </c>
    </row>
    <row r="1748" spans="1:34" s="14" customFormat="1" ht="13" x14ac:dyDescent="0.35">
      <c r="A1748" s="10">
        <v>49755801</v>
      </c>
      <c r="B1748" s="10">
        <v>801</v>
      </c>
      <c r="C1748" s="11" t="s">
        <v>6253</v>
      </c>
      <c r="D1748" s="11"/>
      <c r="E1748" s="11"/>
      <c r="F1748" s="11" t="s">
        <v>46</v>
      </c>
      <c r="G1748" s="14" t="s">
        <v>79</v>
      </c>
      <c r="H1748" s="41" t="s">
        <v>79</v>
      </c>
      <c r="I1748" s="41"/>
      <c r="J1748" s="10"/>
      <c r="K1748" s="14" t="s">
        <v>66</v>
      </c>
      <c r="L1748" s="14" t="s">
        <v>52</v>
      </c>
      <c r="M1748" s="16">
        <v>36780</v>
      </c>
      <c r="N1748" s="14" t="s">
        <v>53</v>
      </c>
      <c r="P1748" s="15" t="s">
        <v>2577</v>
      </c>
      <c r="Q1748" s="11"/>
      <c r="R1748" s="10"/>
      <c r="S1748" s="10">
        <v>49757801</v>
      </c>
      <c r="T1748" s="10" t="s">
        <v>1223</v>
      </c>
      <c r="U1748" s="10" t="s">
        <v>2594</v>
      </c>
      <c r="V1748" s="10">
        <v>2710193200</v>
      </c>
      <c r="W1748" s="10" t="s">
        <v>44</v>
      </c>
      <c r="X1748" s="10" t="s">
        <v>5213</v>
      </c>
      <c r="Y1748" s="10" t="s">
        <v>391</v>
      </c>
      <c r="Z1748" s="10" t="s">
        <v>392</v>
      </c>
      <c r="AA1748" s="10" t="s">
        <v>2494</v>
      </c>
      <c r="AB1748" s="14" t="s">
        <v>2489</v>
      </c>
      <c r="AC1748" s="14" t="s">
        <v>1392</v>
      </c>
      <c r="AD1748" s="14" t="s">
        <v>59</v>
      </c>
      <c r="AE1748" s="14" t="s">
        <v>78</v>
      </c>
      <c r="AF1748" s="14" t="s">
        <v>1397</v>
      </c>
    </row>
    <row r="1749" spans="1:34" s="14" customFormat="1" ht="13" x14ac:dyDescent="0.35">
      <c r="A1749" s="10">
        <v>49755809</v>
      </c>
      <c r="B1749" s="10">
        <v>809</v>
      </c>
      <c r="C1749" s="11" t="s">
        <v>5212</v>
      </c>
      <c r="D1749" s="11"/>
      <c r="E1749" s="11"/>
      <c r="F1749" s="11" t="s">
        <v>46</v>
      </c>
      <c r="G1749" s="14" t="s">
        <v>47</v>
      </c>
      <c r="H1749" s="41" t="s">
        <v>48</v>
      </c>
      <c r="I1749" s="41"/>
      <c r="J1749" s="10"/>
      <c r="K1749" s="14" t="s">
        <v>66</v>
      </c>
      <c r="L1749" s="14" t="s">
        <v>52</v>
      </c>
      <c r="M1749" s="16">
        <v>40834</v>
      </c>
      <c r="N1749" s="14" t="s">
        <v>53</v>
      </c>
      <c r="P1749" s="15" t="s">
        <v>2577</v>
      </c>
      <c r="Q1749" s="11"/>
      <c r="R1749" s="10"/>
      <c r="S1749" s="10">
        <v>49757809</v>
      </c>
      <c r="T1749" s="10" t="s">
        <v>2495</v>
      </c>
      <c r="U1749" s="10" t="s">
        <v>2594</v>
      </c>
      <c r="V1749" s="10">
        <v>2710193200</v>
      </c>
      <c r="W1749" s="10" t="s">
        <v>604</v>
      </c>
      <c r="X1749" s="10" t="s">
        <v>5213</v>
      </c>
      <c r="Y1749" s="10" t="s">
        <v>360</v>
      </c>
      <c r="Z1749" s="10" t="s">
        <v>88</v>
      </c>
      <c r="AA1749" s="10" t="s">
        <v>2497</v>
      </c>
      <c r="AB1749" s="14" t="s">
        <v>2489</v>
      </c>
      <c r="AC1749" s="14" t="s">
        <v>1782</v>
      </c>
      <c r="AD1749" s="14" t="s">
        <v>132</v>
      </c>
      <c r="AE1749" s="14" t="s">
        <v>78</v>
      </c>
      <c r="AF1749" s="14" t="s">
        <v>45</v>
      </c>
    </row>
    <row r="1750" spans="1:34" s="14" customFormat="1" ht="13" x14ac:dyDescent="0.35">
      <c r="A1750" s="10">
        <v>44999849</v>
      </c>
      <c r="B1750" s="10">
        <v>849</v>
      </c>
      <c r="C1750" s="11" t="s">
        <v>6254</v>
      </c>
      <c r="D1750" s="11"/>
      <c r="E1750" s="11"/>
      <c r="F1750" s="11" t="s">
        <v>46</v>
      </c>
      <c r="G1750" s="14" t="s">
        <v>47</v>
      </c>
      <c r="H1750" s="41" t="s">
        <v>48</v>
      </c>
      <c r="I1750" s="41" t="s">
        <v>145</v>
      </c>
      <c r="J1750" s="10" t="s">
        <v>65</v>
      </c>
      <c r="K1750" s="14" t="s">
        <v>51</v>
      </c>
      <c r="L1750" s="14" t="s">
        <v>52</v>
      </c>
      <c r="M1750" s="16">
        <v>40645</v>
      </c>
      <c r="N1750" s="14" t="s">
        <v>53</v>
      </c>
      <c r="P1750" s="15" t="s">
        <v>2577</v>
      </c>
      <c r="Q1750" s="11"/>
      <c r="R1750" s="10"/>
      <c r="S1750" s="10">
        <v>44998849</v>
      </c>
      <c r="T1750" s="10" t="s">
        <v>2517</v>
      </c>
      <c r="U1750" s="10" t="s">
        <v>2594</v>
      </c>
      <c r="V1750" s="10">
        <v>3819000000</v>
      </c>
      <c r="W1750" s="10" t="s">
        <v>2582</v>
      </c>
      <c r="X1750" s="10" t="s">
        <v>6255</v>
      </c>
      <c r="Y1750" s="10" t="s">
        <v>6256</v>
      </c>
      <c r="Z1750" s="10" t="s">
        <v>6257</v>
      </c>
      <c r="AA1750" s="10" t="s">
        <v>6258</v>
      </c>
      <c r="AB1750" s="14" t="s">
        <v>6259</v>
      </c>
      <c r="AC1750" s="14" t="s">
        <v>1911</v>
      </c>
      <c r="AD1750" s="14" t="s">
        <v>369</v>
      </c>
      <c r="AE1750" s="14" t="s">
        <v>78</v>
      </c>
      <c r="AF1750" s="14" t="s">
        <v>1919</v>
      </c>
    </row>
    <row r="1751" spans="1:34" x14ac:dyDescent="0.35">
      <c r="A1751" s="10">
        <v>46135849</v>
      </c>
      <c r="B1751" s="24" t="str">
        <f t="shared" ref="B1751" si="0">RIGHT(A1751,3)</f>
        <v>849</v>
      </c>
      <c r="C1751" s="11" t="s">
        <v>2571</v>
      </c>
      <c r="D1751" s="66" t="s">
        <v>44</v>
      </c>
      <c r="E1751" s="24" t="s">
        <v>45</v>
      </c>
      <c r="F1751" s="24" t="s">
        <v>46</v>
      </c>
      <c r="G1751" s="24" t="s">
        <v>372</v>
      </c>
      <c r="H1751" s="24" t="s">
        <v>48</v>
      </c>
      <c r="I1751" s="24" t="s">
        <v>49</v>
      </c>
      <c r="J1751" s="24" t="s">
        <v>906</v>
      </c>
      <c r="K1751" s="24" t="s">
        <v>51</v>
      </c>
      <c r="L1751" s="24" t="s">
        <v>52</v>
      </c>
      <c r="M1751" s="48">
        <v>44743</v>
      </c>
      <c r="N1751" s="24" t="s">
        <v>53</v>
      </c>
      <c r="O1751" s="24"/>
      <c r="P1751" s="15" t="s">
        <v>2577</v>
      </c>
      <c r="Q1751" s="24" t="s">
        <v>6260</v>
      </c>
      <c r="R1751" s="24" t="s">
        <v>54</v>
      </c>
      <c r="S1751" s="24" t="s">
        <v>44</v>
      </c>
      <c r="T1751" s="40" t="s">
        <v>44</v>
      </c>
      <c r="U1751" s="24" t="s">
        <v>55</v>
      </c>
      <c r="V1751" s="24">
        <v>2710193200</v>
      </c>
      <c r="W1751" s="14" t="s">
        <v>56</v>
      </c>
      <c r="X1751" s="24" t="str">
        <f t="shared" ref="X1751" si="1">LEFT(AA1751,8)</f>
        <v>901L0607</v>
      </c>
      <c r="Y1751" s="24" t="str">
        <f t="shared" ref="Y1751" si="2">LEFT(RIGHT(AA1751,10),6)</f>
        <v>002VIX</v>
      </c>
      <c r="Z1751" s="24" t="str">
        <f t="shared" ref="Z1751" si="3">RIGHT(AA1751,4)</f>
        <v>A770</v>
      </c>
      <c r="AA1751" s="24" t="s">
        <v>6261</v>
      </c>
      <c r="AB1751" s="51" t="s">
        <v>906</v>
      </c>
      <c r="AC1751" s="51" t="s">
        <v>951</v>
      </c>
      <c r="AD1751" s="51" t="s">
        <v>132</v>
      </c>
      <c r="AE1751" s="24" t="s">
        <v>78</v>
      </c>
      <c r="AF1751" s="38" t="str">
        <f t="shared" ref="AF1751" si="4">C1751</f>
        <v>JD HY-GARD LOW VISCOSITY 55UGL</v>
      </c>
    </row>
    <row r="1752" spans="1:34" x14ac:dyDescent="0.35">
      <c r="A1752" s="24">
        <v>40143905</v>
      </c>
      <c r="B1752" s="24">
        <v>905</v>
      </c>
      <c r="C1752" s="24" t="s">
        <v>339</v>
      </c>
      <c r="D1752" s="66">
        <v>41053801</v>
      </c>
      <c r="E1752" s="24" t="s">
        <v>302</v>
      </c>
      <c r="F1752" s="24" t="s">
        <v>46</v>
      </c>
      <c r="G1752" s="24" t="s">
        <v>62</v>
      </c>
      <c r="H1752" s="24" t="s">
        <v>63</v>
      </c>
      <c r="I1752" s="24" t="s">
        <v>49</v>
      </c>
      <c r="J1752" s="24" t="s">
        <v>272</v>
      </c>
      <c r="K1752" s="24" t="s">
        <v>66</v>
      </c>
      <c r="L1752" s="24" t="s">
        <v>52</v>
      </c>
      <c r="M1752" s="48">
        <v>44211</v>
      </c>
      <c r="N1752" s="24" t="s">
        <v>53</v>
      </c>
      <c r="O1752" s="24"/>
      <c r="P1752" s="15" t="s">
        <v>2577</v>
      </c>
      <c r="Q1752" s="24" t="s">
        <v>132</v>
      </c>
      <c r="R1752" s="24" t="s">
        <v>132</v>
      </c>
      <c r="S1752" s="24">
        <v>46147905</v>
      </c>
      <c r="T1752" s="40" t="s">
        <v>301</v>
      </c>
      <c r="U1752" s="24" t="s">
        <v>329</v>
      </c>
      <c r="V1752" s="24">
        <v>2710193200</v>
      </c>
      <c r="W1752" s="14" t="s">
        <v>70</v>
      </c>
      <c r="X1752" s="24" t="s">
        <v>6343</v>
      </c>
      <c r="Y1752" s="24" t="s">
        <v>3077</v>
      </c>
      <c r="Z1752" s="24" t="s">
        <v>73</v>
      </c>
      <c r="AA1752" s="24" t="s">
        <v>340</v>
      </c>
      <c r="AB1752" s="51" t="s">
        <v>272</v>
      </c>
      <c r="AC1752" s="51" t="s">
        <v>6775</v>
      </c>
      <c r="AD1752" s="51" t="s">
        <v>275</v>
      </c>
      <c r="AE1752" s="24" t="s">
        <v>110</v>
      </c>
      <c r="AF1752" s="51"/>
      <c r="AG1752" s="51" t="s">
        <v>6413</v>
      </c>
    </row>
    <row r="1753" spans="1:34" x14ac:dyDescent="0.35">
      <c r="A1753" s="24">
        <v>40940967</v>
      </c>
      <c r="B1753" s="24">
        <v>967</v>
      </c>
      <c r="C1753" s="24" t="s">
        <v>692</v>
      </c>
      <c r="D1753" s="66">
        <v>40940801</v>
      </c>
      <c r="E1753" s="24" t="s">
        <v>688</v>
      </c>
      <c r="F1753" s="24" t="s">
        <v>46</v>
      </c>
      <c r="G1753" s="24" t="s">
        <v>151</v>
      </c>
      <c r="H1753" s="24" t="s">
        <v>86</v>
      </c>
      <c r="I1753" s="24" t="s">
        <v>49</v>
      </c>
      <c r="J1753" s="24" t="s">
        <v>689</v>
      </c>
      <c r="K1753" s="24" t="s">
        <v>66</v>
      </c>
      <c r="L1753" s="24" t="s">
        <v>52</v>
      </c>
      <c r="M1753" s="48">
        <v>43976</v>
      </c>
      <c r="N1753" s="24" t="s">
        <v>53</v>
      </c>
      <c r="O1753" s="24"/>
      <c r="P1753" s="15" t="s">
        <v>2577</v>
      </c>
      <c r="Q1753" s="24" t="s">
        <v>693</v>
      </c>
      <c r="R1753" s="24" t="s">
        <v>54</v>
      </c>
      <c r="S1753" s="24" t="s">
        <v>44</v>
      </c>
      <c r="T1753" s="40" t="s">
        <v>44</v>
      </c>
      <c r="U1753" s="24" t="s">
        <v>55</v>
      </c>
      <c r="V1753" s="24">
        <v>2710193200</v>
      </c>
      <c r="W1753" s="14" t="s">
        <v>83</v>
      </c>
      <c r="X1753" s="24" t="s">
        <v>3305</v>
      </c>
      <c r="Y1753" s="24" t="s">
        <v>87</v>
      </c>
      <c r="Z1753" s="24" t="s">
        <v>88</v>
      </c>
      <c r="AA1753" s="24" t="s">
        <v>694</v>
      </c>
      <c r="AB1753" s="51" t="s">
        <v>689</v>
      </c>
      <c r="AC1753" s="51" t="s">
        <v>691</v>
      </c>
      <c r="AD1753" s="51" t="s">
        <v>175</v>
      </c>
      <c r="AE1753" s="24" t="s">
        <v>110</v>
      </c>
      <c r="AF1753" s="51"/>
      <c r="AG1753" s="51" t="s">
        <v>691</v>
      </c>
    </row>
    <row r="1754" spans="1:34" x14ac:dyDescent="0.35">
      <c r="A1754" s="24">
        <v>44426815</v>
      </c>
      <c r="B1754" s="24">
        <v>815</v>
      </c>
      <c r="C1754" s="24" t="s">
        <v>1613</v>
      </c>
      <c r="D1754" s="66">
        <v>44421801</v>
      </c>
      <c r="E1754" s="24" t="s">
        <v>1614</v>
      </c>
      <c r="F1754" s="24" t="s">
        <v>46</v>
      </c>
      <c r="G1754" s="24" t="s">
        <v>1578</v>
      </c>
      <c r="H1754" s="24" t="s">
        <v>447</v>
      </c>
      <c r="I1754" s="24" t="s">
        <v>119</v>
      </c>
      <c r="J1754" s="24" t="s">
        <v>65</v>
      </c>
      <c r="K1754" s="24" t="s">
        <v>66</v>
      </c>
      <c r="L1754" s="24" t="s">
        <v>67</v>
      </c>
      <c r="M1754" s="48">
        <v>43709</v>
      </c>
      <c r="N1754" s="24" t="s">
        <v>53</v>
      </c>
      <c r="O1754" s="24"/>
      <c r="P1754" s="15" t="s">
        <v>2577</v>
      </c>
      <c r="Q1754" s="24" t="s">
        <v>1615</v>
      </c>
      <c r="R1754" s="24" t="s">
        <v>54</v>
      </c>
      <c r="S1754" s="24" t="s">
        <v>44</v>
      </c>
      <c r="T1754" s="40" t="s">
        <v>44</v>
      </c>
      <c r="U1754" s="24" t="s">
        <v>55</v>
      </c>
      <c r="V1754" s="24">
        <v>2710193200</v>
      </c>
      <c r="W1754" s="14" t="s">
        <v>83</v>
      </c>
      <c r="X1754" s="24" t="s">
        <v>5762</v>
      </c>
      <c r="Y1754" s="24" t="s">
        <v>3587</v>
      </c>
      <c r="Z1754" s="24" t="s">
        <v>565</v>
      </c>
      <c r="AA1754" s="24" t="s">
        <v>1616</v>
      </c>
      <c r="AB1754" s="51" t="s">
        <v>1581</v>
      </c>
      <c r="AC1754" s="51" t="s">
        <v>6736</v>
      </c>
      <c r="AD1754" s="51" t="s">
        <v>175</v>
      </c>
      <c r="AE1754" s="24" t="s">
        <v>78</v>
      </c>
      <c r="AF1754" s="51" t="s">
        <v>6756</v>
      </c>
      <c r="AG1754" s="51" t="s">
        <v>6593</v>
      </c>
    </row>
    <row r="1755" spans="1:34" x14ac:dyDescent="0.35">
      <c r="A1755" s="24">
        <v>44933849</v>
      </c>
      <c r="B1755" s="24">
        <v>849</v>
      </c>
      <c r="C1755" s="24" t="s">
        <v>1776</v>
      </c>
      <c r="D1755" s="66" t="s">
        <v>44</v>
      </c>
      <c r="E1755" s="24" t="s">
        <v>45</v>
      </c>
      <c r="F1755" s="24" t="s">
        <v>46</v>
      </c>
      <c r="G1755" s="24" t="s">
        <v>47</v>
      </c>
      <c r="H1755" s="24" t="s">
        <v>48</v>
      </c>
      <c r="I1755" s="24" t="s">
        <v>49</v>
      </c>
      <c r="J1755" s="24" t="s">
        <v>683</v>
      </c>
      <c r="K1755" s="24" t="s">
        <v>51</v>
      </c>
      <c r="L1755" s="24" t="s">
        <v>52</v>
      </c>
      <c r="M1755" s="48">
        <v>44044</v>
      </c>
      <c r="N1755" s="24" t="s">
        <v>53</v>
      </c>
      <c r="O1755" s="24"/>
      <c r="P1755" s="15" t="s">
        <v>2577</v>
      </c>
      <c r="Q1755" s="24" t="s">
        <v>132</v>
      </c>
      <c r="R1755" s="24" t="s">
        <v>132</v>
      </c>
      <c r="S1755" s="24">
        <v>44947809</v>
      </c>
      <c r="T1755" s="40" t="s">
        <v>1777</v>
      </c>
      <c r="U1755" s="24" t="s">
        <v>329</v>
      </c>
      <c r="V1755" s="24">
        <v>2710193200</v>
      </c>
      <c r="W1755" s="14" t="s">
        <v>56</v>
      </c>
      <c r="X1755" s="24" t="s">
        <v>1778</v>
      </c>
      <c r="Y1755" s="24" t="s">
        <v>1779</v>
      </c>
      <c r="Z1755" s="24" t="s">
        <v>1780</v>
      </c>
      <c r="AA1755" s="24" t="s">
        <v>1781</v>
      </c>
      <c r="AB1755" s="51" t="s">
        <v>683</v>
      </c>
      <c r="AC1755" s="51" t="s">
        <v>1782</v>
      </c>
      <c r="AD1755" s="51"/>
      <c r="AE1755" s="24" t="s">
        <v>78</v>
      </c>
      <c r="AF1755" s="51"/>
      <c r="AG1755" s="51" t="s">
        <v>6614</v>
      </c>
    </row>
    <row r="1756" spans="1:34" x14ac:dyDescent="0.35">
      <c r="A1756" s="24">
        <v>47993809</v>
      </c>
      <c r="B1756" s="24">
        <v>809</v>
      </c>
      <c r="C1756" s="24" t="s">
        <v>2164</v>
      </c>
      <c r="D1756" s="66">
        <v>44545801</v>
      </c>
      <c r="E1756" s="24" t="s">
        <v>1784</v>
      </c>
      <c r="F1756" s="24" t="s">
        <v>46</v>
      </c>
      <c r="G1756" s="24" t="s">
        <v>47</v>
      </c>
      <c r="H1756" s="24" t="s">
        <v>48</v>
      </c>
      <c r="I1756" s="24" t="s">
        <v>145</v>
      </c>
      <c r="J1756" s="24" t="s">
        <v>65</v>
      </c>
      <c r="K1756" s="24" t="s">
        <v>66</v>
      </c>
      <c r="L1756" s="24" t="s">
        <v>67</v>
      </c>
      <c r="M1756" s="48">
        <v>44197</v>
      </c>
      <c r="N1756" s="24" t="s">
        <v>53</v>
      </c>
      <c r="O1756" s="24"/>
      <c r="P1756" s="15" t="s">
        <v>2577</v>
      </c>
      <c r="Q1756" s="24"/>
      <c r="R1756" s="24"/>
      <c r="S1756" s="24"/>
      <c r="T1756" s="40"/>
      <c r="U1756" s="24"/>
      <c r="V1756" s="24"/>
      <c r="W1756" s="14"/>
      <c r="X1756" s="24" t="s">
        <v>2165</v>
      </c>
      <c r="Y1756" s="24" t="s">
        <v>360</v>
      </c>
      <c r="Z1756" s="24" t="s">
        <v>88</v>
      </c>
      <c r="AA1756" s="24" t="s">
        <v>2163</v>
      </c>
      <c r="AB1756" s="51" t="s">
        <v>1890</v>
      </c>
      <c r="AC1756" s="51" t="s">
        <v>2153</v>
      </c>
      <c r="AD1756" s="51" t="s">
        <v>369</v>
      </c>
      <c r="AE1756" s="24" t="s">
        <v>110</v>
      </c>
      <c r="AF1756" s="51"/>
      <c r="AG1756" s="51" t="s">
        <v>6669</v>
      </c>
    </row>
    <row r="1757" spans="1:34" x14ac:dyDescent="0.35">
      <c r="A1757" s="24">
        <v>45637809</v>
      </c>
      <c r="B1757" s="24" t="str">
        <f t="shared" ref="B1757:B1758" si="5">RIGHT(A1757,3)</f>
        <v>809</v>
      </c>
      <c r="C1757" s="24" t="s">
        <v>1304</v>
      </c>
      <c r="D1757" s="106">
        <v>45662801</v>
      </c>
      <c r="E1757" s="24" t="s">
        <v>1300</v>
      </c>
      <c r="F1757" s="24" t="s">
        <v>46</v>
      </c>
      <c r="G1757" s="24" t="s">
        <v>47</v>
      </c>
      <c r="H1757" s="24" t="s">
        <v>48</v>
      </c>
      <c r="I1757" s="24" t="s">
        <v>119</v>
      </c>
      <c r="J1757" s="24" t="s">
        <v>65</v>
      </c>
      <c r="K1757" s="24" t="s">
        <v>66</v>
      </c>
      <c r="L1757" s="24" t="s">
        <v>67</v>
      </c>
      <c r="M1757" s="48">
        <v>42980</v>
      </c>
      <c r="N1757" s="24" t="s">
        <v>53</v>
      </c>
      <c r="O1757" s="24"/>
      <c r="P1757" s="15" t="s">
        <v>2577</v>
      </c>
      <c r="Q1757" s="24" t="s">
        <v>1305</v>
      </c>
      <c r="R1757" s="24" t="s">
        <v>54</v>
      </c>
      <c r="S1757" s="24" t="s">
        <v>44</v>
      </c>
      <c r="T1757" s="40" t="s">
        <v>44</v>
      </c>
      <c r="U1757" s="24" t="s">
        <v>55</v>
      </c>
      <c r="V1757" s="24">
        <v>2710193200</v>
      </c>
      <c r="W1757" s="14" t="s">
        <v>83</v>
      </c>
      <c r="X1757" s="24" t="s">
        <v>6346</v>
      </c>
      <c r="Y1757" s="24" t="s">
        <v>360</v>
      </c>
      <c r="Z1757" s="24" t="s">
        <v>565</v>
      </c>
      <c r="AA1757" s="24" t="s">
        <v>1306</v>
      </c>
      <c r="AB1757" s="24" t="s">
        <v>1291</v>
      </c>
      <c r="AC1757" s="24" t="s">
        <v>1303</v>
      </c>
      <c r="AD1757" s="24" t="s">
        <v>59</v>
      </c>
      <c r="AE1757" s="24" t="s">
        <v>78</v>
      </c>
      <c r="AF1757" s="24"/>
      <c r="AG1757" s="24" t="s">
        <v>6554</v>
      </c>
      <c r="AH1757" s="24"/>
    </row>
    <row r="1758" spans="1:34" x14ac:dyDescent="0.35">
      <c r="A1758" s="24">
        <v>45387815</v>
      </c>
      <c r="B1758" s="24" t="str">
        <f t="shared" si="5"/>
        <v>815</v>
      </c>
      <c r="C1758" s="24" t="s">
        <v>1927</v>
      </c>
      <c r="D1758" s="106">
        <v>45387801</v>
      </c>
      <c r="E1758" s="24" t="s">
        <v>1919</v>
      </c>
      <c r="F1758" s="24" t="s">
        <v>46</v>
      </c>
      <c r="G1758" s="24" t="s">
        <v>1578</v>
      </c>
      <c r="H1758" s="24" t="s">
        <v>447</v>
      </c>
      <c r="I1758" s="24" t="s">
        <v>119</v>
      </c>
      <c r="J1758" s="24" t="s">
        <v>65</v>
      </c>
      <c r="K1758" s="24" t="s">
        <v>66</v>
      </c>
      <c r="L1758" s="24" t="s">
        <v>67</v>
      </c>
      <c r="M1758" s="48">
        <v>43952</v>
      </c>
      <c r="N1758" s="24" t="s">
        <v>53</v>
      </c>
      <c r="O1758" s="24"/>
      <c r="P1758" s="15" t="s">
        <v>2577</v>
      </c>
      <c r="Q1758" s="24" t="s">
        <v>1928</v>
      </c>
      <c r="R1758" s="24" t="s">
        <v>54</v>
      </c>
      <c r="S1758" s="24" t="s">
        <v>44</v>
      </c>
      <c r="T1758" s="40" t="s">
        <v>44</v>
      </c>
      <c r="U1758" s="24" t="s">
        <v>55</v>
      </c>
      <c r="V1758" s="24">
        <v>2710193200</v>
      </c>
      <c r="W1758" s="14" t="s">
        <v>83</v>
      </c>
      <c r="X1758" s="24" t="s">
        <v>1932</v>
      </c>
      <c r="Y1758" s="24" t="s">
        <v>87</v>
      </c>
      <c r="Z1758" s="24" t="s">
        <v>565</v>
      </c>
      <c r="AA1758" s="24" t="s">
        <v>1929</v>
      </c>
      <c r="AB1758" s="24" t="s">
        <v>1890</v>
      </c>
      <c r="AC1758" s="24" t="s">
        <v>1911</v>
      </c>
      <c r="AD1758" s="24" t="s">
        <v>369</v>
      </c>
      <c r="AE1758" s="24" t="s">
        <v>78</v>
      </c>
      <c r="AF1758" s="24"/>
      <c r="AG1758" s="24" t="s">
        <v>6636</v>
      </c>
      <c r="AH1758" s="24" t="s">
        <v>6802</v>
      </c>
    </row>
    <row r="1759" spans="1:34" x14ac:dyDescent="0.35">
      <c r="A1759" s="24">
        <v>40145905</v>
      </c>
      <c r="B1759" s="24">
        <v>905</v>
      </c>
      <c r="C1759" s="24" t="s">
        <v>332</v>
      </c>
      <c r="D1759" s="66">
        <v>41054801</v>
      </c>
      <c r="E1759" s="24" t="s">
        <v>333</v>
      </c>
      <c r="F1759" s="24" t="s">
        <v>46</v>
      </c>
      <c r="G1759" s="24" t="s">
        <v>62</v>
      </c>
      <c r="H1759" s="24" t="s">
        <v>63</v>
      </c>
      <c r="I1759" s="24" t="s">
        <v>49</v>
      </c>
      <c r="J1759" s="24" t="s">
        <v>272</v>
      </c>
      <c r="K1759" s="24" t="s">
        <v>66</v>
      </c>
      <c r="L1759" s="24" t="s">
        <v>52</v>
      </c>
      <c r="M1759" s="48">
        <v>44682</v>
      </c>
      <c r="N1759" s="24" t="s">
        <v>53</v>
      </c>
      <c r="O1759" s="24"/>
      <c r="P1759" s="15" t="s">
        <v>2577</v>
      </c>
      <c r="Q1759" s="24" t="s">
        <v>132</v>
      </c>
      <c r="R1759" s="24"/>
      <c r="S1759" s="24">
        <v>46149905</v>
      </c>
      <c r="T1759" s="40" t="s">
        <v>279</v>
      </c>
      <c r="U1759" s="24" t="s">
        <v>329</v>
      </c>
      <c r="V1759" s="24">
        <v>2710193200</v>
      </c>
      <c r="W1759" s="14" t="s">
        <v>70</v>
      </c>
      <c r="X1759" s="24" t="s">
        <v>6341</v>
      </c>
      <c r="Y1759" s="24" t="s">
        <v>3077</v>
      </c>
      <c r="Z1759" s="24" t="s">
        <v>73</v>
      </c>
      <c r="AA1759" s="24" t="s">
        <v>334</v>
      </c>
    </row>
    <row r="1760" spans="1:34" x14ac:dyDescent="0.35">
      <c r="A1760" s="24">
        <v>41080907</v>
      </c>
      <c r="B1760" s="24">
        <v>907</v>
      </c>
      <c r="C1760" s="24" t="s">
        <v>1165</v>
      </c>
      <c r="D1760" s="66">
        <v>44422801</v>
      </c>
      <c r="E1760" s="24" t="s">
        <v>998</v>
      </c>
      <c r="F1760" s="24" t="s">
        <v>46</v>
      </c>
      <c r="G1760" s="24" t="s">
        <v>999</v>
      </c>
      <c r="H1760" s="24" t="s">
        <v>364</v>
      </c>
      <c r="I1760" s="24" t="s">
        <v>49</v>
      </c>
      <c r="J1760" s="24" t="s">
        <v>400</v>
      </c>
      <c r="K1760" s="24" t="s">
        <v>66</v>
      </c>
      <c r="L1760" s="24" t="s">
        <v>52</v>
      </c>
      <c r="M1760" s="48">
        <v>43018</v>
      </c>
      <c r="N1760" s="24" t="s">
        <v>53</v>
      </c>
      <c r="O1760" s="24"/>
      <c r="P1760" s="15" t="s">
        <v>2577</v>
      </c>
      <c r="Q1760" s="24" t="s">
        <v>132</v>
      </c>
      <c r="R1760" s="24"/>
      <c r="S1760" s="24">
        <v>41080905</v>
      </c>
      <c r="T1760" s="40" t="s">
        <v>1162</v>
      </c>
      <c r="U1760" s="24" t="s">
        <v>329</v>
      </c>
      <c r="V1760" s="24">
        <v>2710193200</v>
      </c>
      <c r="W1760" s="14" t="s">
        <v>70</v>
      </c>
      <c r="X1760" s="24" t="s">
        <v>5335</v>
      </c>
      <c r="Y1760" s="24" t="s">
        <v>2353</v>
      </c>
      <c r="Z1760" s="24" t="s">
        <v>88</v>
      </c>
      <c r="AA1760" s="24" t="s">
        <v>1166</v>
      </c>
    </row>
    <row r="1761" spans="1:35" x14ac:dyDescent="0.35">
      <c r="A1761" s="24">
        <v>45885849</v>
      </c>
      <c r="B1761" s="24">
        <v>849</v>
      </c>
      <c r="C1761" s="24" t="s">
        <v>2281</v>
      </c>
      <c r="D1761" s="66" t="s">
        <v>44</v>
      </c>
      <c r="E1761" s="24" t="s">
        <v>45</v>
      </c>
      <c r="F1761" s="24" t="s">
        <v>46</v>
      </c>
      <c r="G1761" s="24" t="s">
        <v>372</v>
      </c>
      <c r="H1761" s="24" t="s">
        <v>48</v>
      </c>
      <c r="I1761" s="24" t="s">
        <v>145</v>
      </c>
      <c r="J1761" s="24" t="s">
        <v>65</v>
      </c>
      <c r="K1761" s="24" t="s">
        <v>51</v>
      </c>
      <c r="L1761" s="24" t="s">
        <v>67</v>
      </c>
      <c r="M1761" s="48">
        <v>44760</v>
      </c>
      <c r="N1761" s="24" t="s">
        <v>92</v>
      </c>
      <c r="O1761" s="24"/>
      <c r="P1761" s="15" t="s">
        <v>2577</v>
      </c>
      <c r="Q1761" s="24"/>
      <c r="R1761" s="24" t="s">
        <v>2282</v>
      </c>
      <c r="S1761" s="24" t="s">
        <v>44</v>
      </c>
      <c r="T1761" s="40" t="s">
        <v>44</v>
      </c>
      <c r="U1761" s="24" t="s">
        <v>55</v>
      </c>
      <c r="V1761" s="24">
        <v>2710193200</v>
      </c>
      <c r="W1761" s="14" t="s">
        <v>56</v>
      </c>
      <c r="X1761" s="24" t="s">
        <v>6349</v>
      </c>
      <c r="Y1761" s="24" t="s">
        <v>354</v>
      </c>
      <c r="Z1761" s="24" t="s">
        <v>6344</v>
      </c>
      <c r="AA1761" s="24" t="s">
        <v>2283</v>
      </c>
    </row>
    <row r="1762" spans="1:35" x14ac:dyDescent="0.35">
      <c r="A1762" s="24">
        <v>44545849</v>
      </c>
      <c r="B1762" s="24">
        <v>849</v>
      </c>
      <c r="C1762" s="24" t="s">
        <v>2161</v>
      </c>
      <c r="D1762" s="106" t="s">
        <v>44</v>
      </c>
      <c r="E1762" s="24" t="s">
        <v>45</v>
      </c>
      <c r="F1762" s="24" t="s">
        <v>46</v>
      </c>
      <c r="G1762" s="24" t="s">
        <v>47</v>
      </c>
      <c r="H1762" s="24" t="s">
        <v>48</v>
      </c>
      <c r="I1762" s="24" t="s">
        <v>145</v>
      </c>
      <c r="J1762" s="24" t="s">
        <v>65</v>
      </c>
      <c r="K1762" s="24" t="s">
        <v>51</v>
      </c>
      <c r="L1762" s="24" t="s">
        <v>67</v>
      </c>
      <c r="M1762" s="48">
        <v>41568</v>
      </c>
      <c r="N1762" s="24" t="s">
        <v>92</v>
      </c>
      <c r="O1762" s="24"/>
      <c r="P1762" s="15" t="s">
        <v>2577</v>
      </c>
      <c r="Q1762" s="24" t="s">
        <v>2162</v>
      </c>
      <c r="R1762" s="24" t="s">
        <v>44</v>
      </c>
      <c r="S1762" s="40" t="s">
        <v>44</v>
      </c>
      <c r="U1762" s="24" t="s">
        <v>55</v>
      </c>
      <c r="V1762" s="24">
        <v>3403190000</v>
      </c>
      <c r="W1762" s="14" t="s">
        <v>56</v>
      </c>
      <c r="X1762" s="24" t="s">
        <v>2165</v>
      </c>
      <c r="Y1762" s="24" t="s">
        <v>360</v>
      </c>
      <c r="Z1762" s="24" t="s">
        <v>88</v>
      </c>
      <c r="AA1762" s="24" t="s">
        <v>2163</v>
      </c>
      <c r="AB1762" s="24" t="s">
        <v>1890</v>
      </c>
      <c r="AC1762" s="24" t="s">
        <v>2153</v>
      </c>
      <c r="AD1762" s="24" t="s">
        <v>369</v>
      </c>
      <c r="AE1762" s="24" t="s">
        <v>110</v>
      </c>
      <c r="AF1762" s="24"/>
      <c r="AG1762" s="24" t="s">
        <v>6667</v>
      </c>
      <c r="AH1762" s="24" t="s">
        <v>6803</v>
      </c>
    </row>
    <row r="1763" spans="1:35" x14ac:dyDescent="0.35">
      <c r="A1763" s="24">
        <v>41090967</v>
      </c>
      <c r="B1763" s="24">
        <v>967</v>
      </c>
      <c r="C1763" s="24" t="s">
        <v>2372</v>
      </c>
      <c r="D1763" s="106">
        <v>43706801</v>
      </c>
      <c r="E1763" s="24" t="s">
        <v>413</v>
      </c>
      <c r="F1763" s="24" t="s">
        <v>46</v>
      </c>
      <c r="G1763" s="24" t="s">
        <v>151</v>
      </c>
      <c r="H1763" s="24" t="s">
        <v>86</v>
      </c>
      <c r="I1763" s="24" t="s">
        <v>49</v>
      </c>
      <c r="J1763" s="24" t="s">
        <v>400</v>
      </c>
      <c r="K1763" s="24" t="s">
        <v>66</v>
      </c>
      <c r="L1763" s="24" t="s">
        <v>52</v>
      </c>
      <c r="M1763" s="48">
        <v>43018</v>
      </c>
      <c r="N1763" s="24" t="s">
        <v>53</v>
      </c>
      <c r="O1763" s="24"/>
      <c r="P1763" s="15" t="s">
        <v>2577</v>
      </c>
      <c r="Q1763" s="24" t="s">
        <v>132</v>
      </c>
      <c r="R1763" s="24" t="s">
        <v>44</v>
      </c>
      <c r="S1763" s="40" t="s">
        <v>44</v>
      </c>
      <c r="U1763" s="24" t="s">
        <v>55</v>
      </c>
      <c r="V1763" s="24">
        <v>2710193200</v>
      </c>
      <c r="W1763" s="14" t="s">
        <v>70</v>
      </c>
      <c r="X1763" s="24" t="s">
        <v>6223</v>
      </c>
      <c r="Y1763" s="24" t="s">
        <v>87</v>
      </c>
      <c r="Z1763" s="24" t="s">
        <v>88</v>
      </c>
      <c r="AA1763" s="24" t="s">
        <v>2373</v>
      </c>
      <c r="AB1763" s="24" t="s">
        <v>400</v>
      </c>
      <c r="AC1763" s="24" t="s">
        <v>6781</v>
      </c>
      <c r="AD1763" s="24" t="s">
        <v>417</v>
      </c>
      <c r="AE1763" s="24" t="s">
        <v>78</v>
      </c>
      <c r="AF1763" s="24"/>
      <c r="AG1763" s="24" t="s">
        <v>2371</v>
      </c>
      <c r="AH1763" s="24"/>
    </row>
    <row r="1764" spans="1:35" x14ac:dyDescent="0.35">
      <c r="A1764" s="24">
        <v>40140905</v>
      </c>
      <c r="B1764" s="24" t="str">
        <f t="shared" ref="B1764:B1782" si="6">RIGHT(A1764,3)</f>
        <v>905</v>
      </c>
      <c r="C1764" s="24" t="s">
        <v>337</v>
      </c>
      <c r="D1764" s="106">
        <v>41064801</v>
      </c>
      <c r="E1764" s="24" t="s">
        <v>287</v>
      </c>
      <c r="F1764" s="24" t="s">
        <v>46</v>
      </c>
      <c r="G1764" s="24" t="s">
        <v>62</v>
      </c>
      <c r="H1764" s="24" t="s">
        <v>63</v>
      </c>
      <c r="I1764" s="24" t="s">
        <v>49</v>
      </c>
      <c r="J1764" s="24" t="s">
        <v>272</v>
      </c>
      <c r="K1764" s="24" t="s">
        <v>66</v>
      </c>
      <c r="L1764" s="24" t="s">
        <v>52</v>
      </c>
      <c r="M1764" s="48">
        <v>44211</v>
      </c>
      <c r="N1764" s="24" t="s">
        <v>53</v>
      </c>
      <c r="O1764" s="24"/>
      <c r="P1764" s="15" t="s">
        <v>2577</v>
      </c>
      <c r="Q1764" s="24" t="s">
        <v>132</v>
      </c>
      <c r="R1764" s="24" t="s">
        <v>132</v>
      </c>
      <c r="S1764" s="24">
        <v>46148905</v>
      </c>
      <c r="T1764" s="40" t="s">
        <v>286</v>
      </c>
      <c r="U1764" s="24" t="s">
        <v>329</v>
      </c>
      <c r="V1764" s="24">
        <v>2710193200</v>
      </c>
      <c r="W1764" s="14" t="s">
        <v>70</v>
      </c>
      <c r="X1764" s="24" t="s">
        <v>6342</v>
      </c>
      <c r="Y1764" s="24" t="s">
        <v>3077</v>
      </c>
      <c r="Z1764" s="24" t="s">
        <v>73</v>
      </c>
      <c r="AA1764" s="24" t="s">
        <v>338</v>
      </c>
      <c r="AB1764" s="24" t="s">
        <v>272</v>
      </c>
      <c r="AC1764" s="24" t="s">
        <v>6775</v>
      </c>
      <c r="AD1764" s="24" t="s">
        <v>275</v>
      </c>
      <c r="AE1764" s="24" t="s">
        <v>78</v>
      </c>
      <c r="AF1764" s="24"/>
      <c r="AG1764" s="24" t="s">
        <v>6412</v>
      </c>
      <c r="AH1764" s="24" t="s">
        <v>6798</v>
      </c>
      <c r="AI1764" s="14"/>
    </row>
    <row r="1765" spans="1:35" x14ac:dyDescent="0.35">
      <c r="A1765" s="24">
        <v>44774905</v>
      </c>
      <c r="B1765" s="24" t="str">
        <f t="shared" si="6"/>
        <v>905</v>
      </c>
      <c r="C1765" s="24" t="s">
        <v>118</v>
      </c>
      <c r="D1765" s="106">
        <v>40001801</v>
      </c>
      <c r="E1765" s="24" t="s">
        <v>115</v>
      </c>
      <c r="F1765" s="24" t="s">
        <v>46</v>
      </c>
      <c r="G1765" s="24" t="s">
        <v>62</v>
      </c>
      <c r="H1765" s="24" t="s">
        <v>63</v>
      </c>
      <c r="I1765" s="24" t="s">
        <v>119</v>
      </c>
      <c r="J1765" s="24" t="s">
        <v>65</v>
      </c>
      <c r="K1765" s="24" t="s">
        <v>66</v>
      </c>
      <c r="L1765" s="24" t="s">
        <v>67</v>
      </c>
      <c r="M1765" s="48">
        <v>43709</v>
      </c>
      <c r="N1765" s="24" t="s">
        <v>92</v>
      </c>
      <c r="O1765" s="48">
        <v>45749</v>
      </c>
      <c r="P1765" s="15" t="s">
        <v>2577</v>
      </c>
      <c r="Q1765" s="24" t="s">
        <v>120</v>
      </c>
      <c r="R1765" s="24" t="s">
        <v>121</v>
      </c>
      <c r="S1765" s="24" t="s">
        <v>44</v>
      </c>
      <c r="T1765" s="40" t="s">
        <v>44</v>
      </c>
      <c r="U1765" s="24" t="s">
        <v>55</v>
      </c>
      <c r="V1765" s="24">
        <v>2710193200</v>
      </c>
      <c r="W1765" s="14" t="s">
        <v>70</v>
      </c>
      <c r="X1765" s="24" t="s">
        <v>6317</v>
      </c>
      <c r="Y1765" s="24" t="s">
        <v>2624</v>
      </c>
      <c r="Z1765" s="24" t="s">
        <v>565</v>
      </c>
      <c r="AA1765" s="24" t="s">
        <v>122</v>
      </c>
      <c r="AB1765" s="24" t="s">
        <v>75</v>
      </c>
      <c r="AC1765" s="24" t="s">
        <v>109</v>
      </c>
      <c r="AD1765" s="24" t="s">
        <v>77</v>
      </c>
      <c r="AE1765" s="24" t="s">
        <v>96</v>
      </c>
      <c r="AF1765" s="24" t="s">
        <v>6757</v>
      </c>
      <c r="AG1765" s="24" t="s">
        <v>6728</v>
      </c>
      <c r="AH1765" s="24" t="s">
        <v>6807</v>
      </c>
    </row>
    <row r="1766" spans="1:35" x14ac:dyDescent="0.35">
      <c r="A1766" s="24">
        <v>40142905</v>
      </c>
      <c r="B1766" s="24" t="str">
        <f t="shared" si="6"/>
        <v>905</v>
      </c>
      <c r="C1766" s="24" t="s">
        <v>3075</v>
      </c>
      <c r="D1766" s="106">
        <v>41096801</v>
      </c>
      <c r="E1766" s="24" t="s">
        <v>296</v>
      </c>
      <c r="F1766" s="24" t="s">
        <v>46</v>
      </c>
      <c r="G1766" s="24" t="s">
        <v>62</v>
      </c>
      <c r="H1766" s="24" t="s">
        <v>63</v>
      </c>
      <c r="I1766" s="24" t="s">
        <v>49</v>
      </c>
      <c r="J1766" s="24" t="s">
        <v>272</v>
      </c>
      <c r="K1766" s="24" t="s">
        <v>66</v>
      </c>
      <c r="L1766" s="24" t="s">
        <v>52</v>
      </c>
      <c r="M1766" s="48">
        <v>44210</v>
      </c>
      <c r="N1766" s="24" t="s">
        <v>53</v>
      </c>
      <c r="O1766" s="48">
        <v>45749</v>
      </c>
      <c r="P1766" s="15" t="s">
        <v>2577</v>
      </c>
      <c r="Q1766" s="24"/>
      <c r="R1766" s="24"/>
      <c r="S1766" s="24">
        <v>46152905</v>
      </c>
      <c r="T1766" s="40" t="s">
        <v>295</v>
      </c>
      <c r="U1766" s="24" t="s">
        <v>329</v>
      </c>
      <c r="V1766" s="24">
        <v>2710193200</v>
      </c>
      <c r="W1766" s="14" t="s">
        <v>70</v>
      </c>
      <c r="X1766" s="24" t="s">
        <v>3076</v>
      </c>
      <c r="Y1766" s="24" t="s">
        <v>3077</v>
      </c>
      <c r="Z1766" s="24" t="s">
        <v>73</v>
      </c>
      <c r="AA1766" s="24" t="s">
        <v>3078</v>
      </c>
      <c r="AB1766" s="24" t="s">
        <v>272</v>
      </c>
      <c r="AC1766" s="24" t="s">
        <v>6775</v>
      </c>
      <c r="AD1766" s="24" t="s">
        <v>275</v>
      </c>
      <c r="AE1766" s="24" t="s">
        <v>110</v>
      </c>
      <c r="AF1766" s="24" t="s">
        <v>3016</v>
      </c>
      <c r="AG1766" s="24" t="s">
        <v>6861</v>
      </c>
      <c r="AH1766" s="24" t="s">
        <v>6800</v>
      </c>
    </row>
    <row r="1767" spans="1:35" x14ac:dyDescent="0.35">
      <c r="A1767" s="24">
        <v>40144905</v>
      </c>
      <c r="B1767" s="24" t="str">
        <f t="shared" si="6"/>
        <v>905</v>
      </c>
      <c r="C1767" s="24" t="s">
        <v>328</v>
      </c>
      <c r="D1767" s="106">
        <v>43515801</v>
      </c>
      <c r="E1767" s="24" t="s">
        <v>293</v>
      </c>
      <c r="F1767" s="24" t="s">
        <v>46</v>
      </c>
      <c r="G1767" s="24" t="s">
        <v>62</v>
      </c>
      <c r="H1767" s="24" t="s">
        <v>63</v>
      </c>
      <c r="I1767" s="24" t="s">
        <v>49</v>
      </c>
      <c r="J1767" s="24" t="s">
        <v>272</v>
      </c>
      <c r="K1767" s="24" t="s">
        <v>66</v>
      </c>
      <c r="L1767" s="24" t="s">
        <v>52</v>
      </c>
      <c r="M1767" s="48">
        <v>44210</v>
      </c>
      <c r="N1767" s="24" t="s">
        <v>53</v>
      </c>
      <c r="O1767" s="48">
        <v>45749</v>
      </c>
      <c r="P1767" s="15" t="s">
        <v>2577</v>
      </c>
      <c r="Q1767" s="24" t="s">
        <v>132</v>
      </c>
      <c r="R1767" s="24" t="s">
        <v>132</v>
      </c>
      <c r="S1767" s="24">
        <v>46153905</v>
      </c>
      <c r="T1767" s="40" t="s">
        <v>292</v>
      </c>
      <c r="U1767" s="24" t="s">
        <v>329</v>
      </c>
      <c r="V1767" s="24">
        <v>2710193200</v>
      </c>
      <c r="W1767" s="14" t="s">
        <v>70</v>
      </c>
      <c r="X1767" s="24" t="s">
        <v>7046</v>
      </c>
      <c r="Y1767" s="24" t="s">
        <v>3077</v>
      </c>
      <c r="Z1767" s="24" t="s">
        <v>73</v>
      </c>
      <c r="AA1767" s="24" t="s">
        <v>330</v>
      </c>
      <c r="AB1767" s="24" t="s">
        <v>272</v>
      </c>
      <c r="AC1767" s="24" t="s">
        <v>6775</v>
      </c>
      <c r="AD1767" s="24" t="s">
        <v>275</v>
      </c>
      <c r="AE1767" s="24" t="s">
        <v>96</v>
      </c>
      <c r="AF1767" s="24" t="s">
        <v>3016</v>
      </c>
      <c r="AG1767" s="24" t="s">
        <v>6410</v>
      </c>
      <c r="AH1767" s="24" t="s">
        <v>6800</v>
      </c>
    </row>
    <row r="1768" spans="1:35" x14ac:dyDescent="0.35">
      <c r="A1768" s="24">
        <v>40141905</v>
      </c>
      <c r="B1768" s="24" t="str">
        <f t="shared" si="6"/>
        <v>905</v>
      </c>
      <c r="C1768" s="24" t="s">
        <v>335</v>
      </c>
      <c r="D1768" s="106">
        <v>41063801</v>
      </c>
      <c r="E1768" s="24" t="s">
        <v>284</v>
      </c>
      <c r="F1768" s="24" t="s">
        <v>46</v>
      </c>
      <c r="G1768" s="24" t="s">
        <v>62</v>
      </c>
      <c r="H1768" s="24" t="s">
        <v>63</v>
      </c>
      <c r="I1768" s="24" t="s">
        <v>49</v>
      </c>
      <c r="J1768" s="24" t="s">
        <v>272</v>
      </c>
      <c r="K1768" s="24" t="s">
        <v>66</v>
      </c>
      <c r="L1768" s="24" t="s">
        <v>52</v>
      </c>
      <c r="M1768" s="48">
        <v>44216</v>
      </c>
      <c r="N1768" s="24" t="s">
        <v>53</v>
      </c>
      <c r="O1768" s="48">
        <v>45749</v>
      </c>
      <c r="P1768" s="15" t="s">
        <v>2577</v>
      </c>
      <c r="Q1768" s="24" t="s">
        <v>132</v>
      </c>
      <c r="R1768" s="24" t="s">
        <v>132</v>
      </c>
      <c r="S1768" s="24">
        <v>46150905</v>
      </c>
      <c r="T1768" s="40" t="s">
        <v>283</v>
      </c>
      <c r="U1768" s="24" t="s">
        <v>329</v>
      </c>
      <c r="V1768" s="24">
        <v>2710193200</v>
      </c>
      <c r="W1768" s="14" t="s">
        <v>70</v>
      </c>
      <c r="X1768" s="24" t="s">
        <v>7047</v>
      </c>
      <c r="Y1768" s="24" t="s">
        <v>3077</v>
      </c>
      <c r="Z1768" s="24" t="s">
        <v>73</v>
      </c>
      <c r="AA1768" s="24" t="s">
        <v>336</v>
      </c>
      <c r="AB1768" s="24" t="s">
        <v>272</v>
      </c>
      <c r="AC1768" s="24" t="s">
        <v>6775</v>
      </c>
      <c r="AD1768" s="24" t="s">
        <v>275</v>
      </c>
      <c r="AE1768" s="24" t="s">
        <v>96</v>
      </c>
      <c r="AF1768" s="24" t="s">
        <v>3016</v>
      </c>
      <c r="AG1768" s="24" t="s">
        <v>6411</v>
      </c>
      <c r="AH1768" s="24" t="s">
        <v>6811</v>
      </c>
    </row>
    <row r="1769" spans="1:35" x14ac:dyDescent="0.35">
      <c r="A1769" s="24">
        <v>44979809</v>
      </c>
      <c r="B1769" s="24" t="str">
        <f t="shared" si="6"/>
        <v>809</v>
      </c>
      <c r="C1769" s="24" t="s">
        <v>3173</v>
      </c>
      <c r="D1769" s="106">
        <v>44974801</v>
      </c>
      <c r="E1769" s="24" t="s">
        <v>1869</v>
      </c>
      <c r="F1769" s="24" t="s">
        <v>46</v>
      </c>
      <c r="G1769" s="24" t="s">
        <v>47</v>
      </c>
      <c r="H1769" s="24" t="s">
        <v>48</v>
      </c>
      <c r="I1769" s="24" t="s">
        <v>119</v>
      </c>
      <c r="J1769" s="24" t="s">
        <v>65</v>
      </c>
      <c r="K1769" s="24" t="s">
        <v>66</v>
      </c>
      <c r="L1769" s="24" t="s">
        <v>67</v>
      </c>
      <c r="M1769" s="48">
        <v>43709</v>
      </c>
      <c r="N1769" s="24" t="s">
        <v>53</v>
      </c>
      <c r="O1769" s="48">
        <v>45749</v>
      </c>
      <c r="P1769" s="15" t="s">
        <v>2577</v>
      </c>
      <c r="Q1769" s="24" t="s">
        <v>3174</v>
      </c>
      <c r="R1769" s="24" t="s">
        <v>54</v>
      </c>
      <c r="S1769" s="24" t="s">
        <v>44</v>
      </c>
      <c r="T1769" s="24" t="s">
        <v>44</v>
      </c>
      <c r="U1769" s="24" t="s">
        <v>55</v>
      </c>
      <c r="V1769" s="24">
        <v>2710193200</v>
      </c>
      <c r="W1769" s="14" t="s">
        <v>83</v>
      </c>
      <c r="X1769" s="24" t="s">
        <v>3175</v>
      </c>
      <c r="Y1769" s="24" t="s">
        <v>360</v>
      </c>
      <c r="Z1769" s="24" t="s">
        <v>565</v>
      </c>
      <c r="AA1769" s="24" t="s">
        <v>3176</v>
      </c>
      <c r="AB1769" s="24" t="s">
        <v>425</v>
      </c>
      <c r="AC1769" s="24" t="s">
        <v>1867</v>
      </c>
      <c r="AD1769" s="24" t="s">
        <v>59</v>
      </c>
      <c r="AE1769" s="24" t="s">
        <v>3016</v>
      </c>
      <c r="AF1769" s="24" t="s">
        <v>3016</v>
      </c>
      <c r="AG1769" s="24" t="s">
        <v>1867</v>
      </c>
      <c r="AH1769" s="24" t="s">
        <v>3016</v>
      </c>
    </row>
    <row r="1770" spans="1:35" x14ac:dyDescent="0.35">
      <c r="A1770" s="24">
        <v>43136967</v>
      </c>
      <c r="B1770" s="24" t="str">
        <f t="shared" si="6"/>
        <v>967</v>
      </c>
      <c r="C1770" s="24" t="s">
        <v>815</v>
      </c>
      <c r="D1770" s="106">
        <v>43136801</v>
      </c>
      <c r="E1770" s="24" t="s">
        <v>299</v>
      </c>
      <c r="F1770" s="24" t="s">
        <v>46</v>
      </c>
      <c r="G1770" s="24" t="s">
        <v>151</v>
      </c>
      <c r="H1770" s="24" t="s">
        <v>86</v>
      </c>
      <c r="I1770" s="24" t="s">
        <v>709</v>
      </c>
      <c r="J1770" s="24" t="s">
        <v>65</v>
      </c>
      <c r="K1770" s="24" t="s">
        <v>66</v>
      </c>
      <c r="L1770" s="24" t="s">
        <v>67</v>
      </c>
      <c r="M1770" s="48">
        <v>44485</v>
      </c>
      <c r="N1770" s="24" t="s">
        <v>92</v>
      </c>
      <c r="O1770" s="48">
        <v>45749</v>
      </c>
      <c r="P1770" s="15" t="s">
        <v>2577</v>
      </c>
      <c r="Q1770" s="24"/>
      <c r="R1770" s="24" t="s">
        <v>816</v>
      </c>
      <c r="S1770" s="24">
        <v>43135967</v>
      </c>
      <c r="T1770" s="40" t="s">
        <v>817</v>
      </c>
      <c r="U1770" s="24" t="s">
        <v>329</v>
      </c>
      <c r="V1770" s="24">
        <v>2710193200</v>
      </c>
      <c r="W1770" s="14" t="s">
        <v>83</v>
      </c>
      <c r="X1770" s="24" t="s">
        <v>3447</v>
      </c>
      <c r="Y1770" s="24" t="s">
        <v>87</v>
      </c>
      <c r="Z1770" s="24" t="s">
        <v>88</v>
      </c>
      <c r="AA1770" s="24" t="s">
        <v>818</v>
      </c>
      <c r="AB1770" s="24" t="s">
        <v>713</v>
      </c>
      <c r="AC1770" s="24" t="s">
        <v>780</v>
      </c>
      <c r="AD1770" s="24" t="s">
        <v>275</v>
      </c>
      <c r="AE1770" s="24" t="s">
        <v>110</v>
      </c>
      <c r="AF1770" s="24" t="s">
        <v>6757</v>
      </c>
      <c r="AG1770" s="24" t="s">
        <v>6466</v>
      </c>
      <c r="AH1770" s="24" t="s">
        <v>6800</v>
      </c>
    </row>
    <row r="1771" spans="1:35" x14ac:dyDescent="0.35">
      <c r="A1771" s="24">
        <v>41092905</v>
      </c>
      <c r="B1771" s="24" t="str">
        <f t="shared" si="6"/>
        <v>905</v>
      </c>
      <c r="C1771" s="24" t="s">
        <v>843</v>
      </c>
      <c r="D1771" s="106">
        <v>41077801</v>
      </c>
      <c r="E1771" s="24" t="s">
        <v>782</v>
      </c>
      <c r="F1771" s="24" t="s">
        <v>46</v>
      </c>
      <c r="G1771" s="24" t="s">
        <v>62</v>
      </c>
      <c r="H1771" s="24" t="s">
        <v>63</v>
      </c>
      <c r="I1771" s="24" t="s">
        <v>49</v>
      </c>
      <c r="J1771" s="24" t="s">
        <v>305</v>
      </c>
      <c r="K1771" s="24" t="s">
        <v>66</v>
      </c>
      <c r="L1771" s="24" t="s">
        <v>52</v>
      </c>
      <c r="M1771" s="48">
        <v>42926</v>
      </c>
      <c r="N1771" s="24" t="s">
        <v>92</v>
      </c>
      <c r="O1771" s="48">
        <v>45749</v>
      </c>
      <c r="P1771" s="15" t="s">
        <v>2577</v>
      </c>
      <c r="Q1771" s="24" t="s">
        <v>844</v>
      </c>
      <c r="R1771" s="24" t="s">
        <v>54</v>
      </c>
      <c r="S1771" s="24">
        <v>45502905</v>
      </c>
      <c r="T1771" s="40" t="s">
        <v>769</v>
      </c>
      <c r="U1771" s="24" t="s">
        <v>329</v>
      </c>
      <c r="V1771" s="24">
        <v>2710193200</v>
      </c>
      <c r="W1771" s="14" t="s">
        <v>70</v>
      </c>
      <c r="X1771" s="24" t="s">
        <v>3520</v>
      </c>
      <c r="Y1771" s="24" t="s">
        <v>1075</v>
      </c>
      <c r="Z1771" s="24" t="s">
        <v>3493</v>
      </c>
      <c r="AA1771" s="24" t="s">
        <v>845</v>
      </c>
      <c r="AB1771" s="24" t="s">
        <v>713</v>
      </c>
      <c r="AC1771" s="24" t="s">
        <v>842</v>
      </c>
      <c r="AD1771" s="24" t="s">
        <v>275</v>
      </c>
      <c r="AE1771" s="24" t="s">
        <v>110</v>
      </c>
      <c r="AF1771" s="24" t="s">
        <v>6758</v>
      </c>
      <c r="AG1771" s="24" t="s">
        <v>6472</v>
      </c>
      <c r="AH1771" s="24" t="s">
        <v>6800</v>
      </c>
    </row>
    <row r="1772" spans="1:35" x14ac:dyDescent="0.35">
      <c r="A1772" s="24">
        <v>43610809</v>
      </c>
      <c r="B1772" s="24" t="str">
        <f t="shared" si="6"/>
        <v>809</v>
      </c>
      <c r="C1772" s="24" t="s">
        <v>874</v>
      </c>
      <c r="D1772" s="106">
        <v>43610801</v>
      </c>
      <c r="E1772" s="24" t="s">
        <v>875</v>
      </c>
      <c r="F1772" s="24" t="s">
        <v>46</v>
      </c>
      <c r="G1772" s="24" t="s">
        <v>47</v>
      </c>
      <c r="H1772" s="24" t="s">
        <v>48</v>
      </c>
      <c r="I1772" s="24" t="s">
        <v>709</v>
      </c>
      <c r="J1772" s="24" t="s">
        <v>65</v>
      </c>
      <c r="K1772" s="24" t="s">
        <v>66</v>
      </c>
      <c r="L1772" s="24" t="s">
        <v>67</v>
      </c>
      <c r="M1772" s="48">
        <v>44049</v>
      </c>
      <c r="N1772" s="24" t="s">
        <v>92</v>
      </c>
      <c r="O1772" s="48">
        <v>45749</v>
      </c>
      <c r="P1772" s="15" t="s">
        <v>2577</v>
      </c>
      <c r="Q1772" s="24"/>
      <c r="R1772" s="24" t="s">
        <v>876</v>
      </c>
      <c r="S1772" s="24">
        <v>43136809</v>
      </c>
      <c r="T1772" s="40" t="s">
        <v>819</v>
      </c>
      <c r="U1772" s="24" t="s">
        <v>329</v>
      </c>
      <c r="V1772" s="24">
        <v>2710193200</v>
      </c>
      <c r="W1772" s="14" t="s">
        <v>83</v>
      </c>
      <c r="X1772" s="24" t="s">
        <v>3581</v>
      </c>
      <c r="Y1772" s="24" t="s">
        <v>360</v>
      </c>
      <c r="Z1772" s="24" t="s">
        <v>88</v>
      </c>
      <c r="AA1772" s="24" t="s">
        <v>877</v>
      </c>
      <c r="AB1772" s="24" t="s">
        <v>713</v>
      </c>
      <c r="AC1772" s="24" t="s">
        <v>842</v>
      </c>
      <c r="AD1772" s="24" t="s">
        <v>275</v>
      </c>
      <c r="AE1772" s="24" t="s">
        <v>110</v>
      </c>
      <c r="AF1772" s="24" t="s">
        <v>6758</v>
      </c>
      <c r="AG1772" s="24" t="s">
        <v>6478</v>
      </c>
      <c r="AH1772" s="24" t="s">
        <v>6800</v>
      </c>
    </row>
    <row r="1773" spans="1:35" x14ac:dyDescent="0.35">
      <c r="A1773" s="24">
        <v>41094967</v>
      </c>
      <c r="B1773" s="24" t="str">
        <f t="shared" si="6"/>
        <v>967</v>
      </c>
      <c r="C1773" s="24" t="s">
        <v>1026</v>
      </c>
      <c r="D1773" s="106">
        <v>44417801</v>
      </c>
      <c r="E1773" s="24" t="s">
        <v>1024</v>
      </c>
      <c r="F1773" s="24" t="s">
        <v>46</v>
      </c>
      <c r="G1773" s="24" t="s">
        <v>151</v>
      </c>
      <c r="H1773" s="24" t="s">
        <v>86</v>
      </c>
      <c r="I1773" s="24" t="s">
        <v>49</v>
      </c>
      <c r="J1773" s="24" t="s">
        <v>1019</v>
      </c>
      <c r="K1773" s="24" t="s">
        <v>66</v>
      </c>
      <c r="L1773" s="24" t="s">
        <v>52</v>
      </c>
      <c r="M1773" s="48">
        <v>44028</v>
      </c>
      <c r="N1773" s="24" t="s">
        <v>53</v>
      </c>
      <c r="O1773" s="48">
        <v>45749</v>
      </c>
      <c r="P1773" s="15" t="s">
        <v>2577</v>
      </c>
      <c r="Q1773" s="24" t="s">
        <v>1027</v>
      </c>
      <c r="R1773" s="24" t="s">
        <v>54</v>
      </c>
      <c r="S1773" s="24" t="s">
        <v>44</v>
      </c>
      <c r="T1773" s="40" t="s">
        <v>44</v>
      </c>
      <c r="U1773" s="24" t="s">
        <v>55</v>
      </c>
      <c r="V1773" s="24">
        <v>2710193200</v>
      </c>
      <c r="W1773" s="14" t="s">
        <v>70</v>
      </c>
      <c r="X1773" s="24" t="s">
        <v>5292</v>
      </c>
      <c r="Y1773" s="24" t="s">
        <v>87</v>
      </c>
      <c r="Z1773" s="24" t="s">
        <v>5288</v>
      </c>
      <c r="AA1773" s="24" t="s">
        <v>1028</v>
      </c>
      <c r="AB1773" s="24" t="s">
        <v>1019</v>
      </c>
      <c r="AC1773" s="24" t="s">
        <v>6776</v>
      </c>
      <c r="AD1773" s="24" t="s">
        <v>175</v>
      </c>
      <c r="AE1773" s="24" t="s">
        <v>78</v>
      </c>
      <c r="AF1773" s="24" t="s">
        <v>3016</v>
      </c>
      <c r="AG1773" s="24" t="s">
        <v>6495</v>
      </c>
      <c r="AH1773" s="24" t="s">
        <v>6811</v>
      </c>
    </row>
    <row r="1774" spans="1:35" x14ac:dyDescent="0.35">
      <c r="A1774" s="24">
        <v>45660967</v>
      </c>
      <c r="B1774" s="24" t="str">
        <f t="shared" si="6"/>
        <v>967</v>
      </c>
      <c r="C1774" s="24" t="s">
        <v>1439</v>
      </c>
      <c r="D1774" s="106">
        <v>45660801</v>
      </c>
      <c r="E1774" s="24" t="s">
        <v>1426</v>
      </c>
      <c r="F1774" s="24" t="s">
        <v>46</v>
      </c>
      <c r="G1774" s="24" t="s">
        <v>151</v>
      </c>
      <c r="H1774" s="24" t="s">
        <v>86</v>
      </c>
      <c r="I1774" s="24" t="s">
        <v>145</v>
      </c>
      <c r="J1774" s="24" t="s">
        <v>65</v>
      </c>
      <c r="K1774" s="24" t="s">
        <v>66</v>
      </c>
      <c r="L1774" s="24" t="s">
        <v>67</v>
      </c>
      <c r="M1774" s="48">
        <v>42933</v>
      </c>
      <c r="N1774" s="24" t="s">
        <v>53</v>
      </c>
      <c r="O1774" s="48">
        <v>45749</v>
      </c>
      <c r="P1774" s="15" t="s">
        <v>2577</v>
      </c>
      <c r="Q1774" s="24" t="s">
        <v>1440</v>
      </c>
      <c r="R1774" s="24" t="s">
        <v>44</v>
      </c>
      <c r="S1774" s="24" t="s">
        <v>44</v>
      </c>
      <c r="T1774" s="40" t="s">
        <v>44</v>
      </c>
      <c r="U1774" s="24" t="s">
        <v>55</v>
      </c>
      <c r="V1774" s="24">
        <v>2710193200</v>
      </c>
      <c r="W1774" s="14" t="s">
        <v>83</v>
      </c>
      <c r="X1774" s="24" t="s">
        <v>1428</v>
      </c>
      <c r="Y1774" s="24" t="s">
        <v>87</v>
      </c>
      <c r="Z1774" s="24" t="s">
        <v>88</v>
      </c>
      <c r="AA1774" s="24" t="s">
        <v>1441</v>
      </c>
      <c r="AB1774" s="24" t="s">
        <v>1391</v>
      </c>
      <c r="AC1774" s="24" t="s">
        <v>1392</v>
      </c>
      <c r="AD1774" s="24" t="s">
        <v>59</v>
      </c>
      <c r="AE1774" s="24" t="s">
        <v>78</v>
      </c>
      <c r="AF1774" s="24" t="s">
        <v>3016</v>
      </c>
      <c r="AG1774" s="24" t="s">
        <v>6570</v>
      </c>
      <c r="AH1774" s="24" t="s">
        <v>3016</v>
      </c>
    </row>
    <row r="1775" spans="1:35" x14ac:dyDescent="0.35">
      <c r="A1775" s="24">
        <v>44242815</v>
      </c>
      <c r="B1775" s="24" t="str">
        <f t="shared" si="6"/>
        <v>815</v>
      </c>
      <c r="C1775" s="24" t="s">
        <v>1576</v>
      </c>
      <c r="D1775" s="106">
        <v>44242801</v>
      </c>
      <c r="E1775" s="24" t="s">
        <v>1577</v>
      </c>
      <c r="F1775" s="24" t="s">
        <v>46</v>
      </c>
      <c r="G1775" s="24" t="s">
        <v>1578</v>
      </c>
      <c r="H1775" s="24" t="s">
        <v>447</v>
      </c>
      <c r="I1775" s="24" t="s">
        <v>119</v>
      </c>
      <c r="J1775" s="24" t="s">
        <v>65</v>
      </c>
      <c r="K1775" s="24" t="s">
        <v>66</v>
      </c>
      <c r="L1775" s="24" t="s">
        <v>67</v>
      </c>
      <c r="M1775" s="48">
        <v>43983</v>
      </c>
      <c r="N1775" s="24" t="s">
        <v>53</v>
      </c>
      <c r="O1775" s="48">
        <v>45749</v>
      </c>
      <c r="P1775" s="15" t="s">
        <v>2577</v>
      </c>
      <c r="Q1775" s="24" t="s">
        <v>1579</v>
      </c>
      <c r="R1775" s="24" t="s">
        <v>54</v>
      </c>
      <c r="S1775" s="24" t="s">
        <v>44</v>
      </c>
      <c r="T1775" s="40" t="s">
        <v>44</v>
      </c>
      <c r="U1775" s="24" t="s">
        <v>55</v>
      </c>
      <c r="V1775" s="24">
        <v>2710193200</v>
      </c>
      <c r="W1775" s="14" t="s">
        <v>83</v>
      </c>
      <c r="X1775" s="24" t="s">
        <v>5709</v>
      </c>
      <c r="Y1775" s="24" t="s">
        <v>5716</v>
      </c>
      <c r="Z1775" s="24" t="s">
        <v>565</v>
      </c>
      <c r="AA1775" s="24" t="s">
        <v>1580</v>
      </c>
      <c r="AB1775" s="24" t="s">
        <v>1581</v>
      </c>
      <c r="AC1775" s="24" t="s">
        <v>1582</v>
      </c>
      <c r="AD1775" s="24" t="s">
        <v>175</v>
      </c>
      <c r="AE1775" s="24" t="s">
        <v>78</v>
      </c>
      <c r="AF1775" s="24" t="s">
        <v>6756</v>
      </c>
      <c r="AG1775" s="24" t="s">
        <v>6731</v>
      </c>
      <c r="AH1775" s="24" t="s">
        <v>3016</v>
      </c>
    </row>
    <row r="1776" spans="1:35" x14ac:dyDescent="0.35">
      <c r="A1776" s="24">
        <v>44242905</v>
      </c>
      <c r="B1776" s="24" t="str">
        <f t="shared" si="6"/>
        <v>905</v>
      </c>
      <c r="C1776" s="24" t="s">
        <v>1583</v>
      </c>
      <c r="D1776" s="106">
        <v>44242801</v>
      </c>
      <c r="E1776" s="24" t="s">
        <v>1577</v>
      </c>
      <c r="F1776" s="24" t="s">
        <v>46</v>
      </c>
      <c r="G1776" s="24" t="s">
        <v>62</v>
      </c>
      <c r="H1776" s="24" t="s">
        <v>63</v>
      </c>
      <c r="I1776" s="24" t="s">
        <v>119</v>
      </c>
      <c r="J1776" s="24" t="s">
        <v>65</v>
      </c>
      <c r="K1776" s="24" t="s">
        <v>66</v>
      </c>
      <c r="L1776" s="24" t="s">
        <v>67</v>
      </c>
      <c r="M1776" s="48">
        <v>42856</v>
      </c>
      <c r="N1776" s="24" t="s">
        <v>53</v>
      </c>
      <c r="O1776" s="48">
        <v>45749</v>
      </c>
      <c r="P1776" s="15" t="s">
        <v>2577</v>
      </c>
      <c r="Q1776" s="24" t="s">
        <v>1584</v>
      </c>
      <c r="R1776" s="24" t="s">
        <v>1585</v>
      </c>
      <c r="S1776" s="24" t="s">
        <v>44</v>
      </c>
      <c r="T1776" s="40" t="s">
        <v>44</v>
      </c>
      <c r="U1776" s="24" t="s">
        <v>55</v>
      </c>
      <c r="V1776" s="24">
        <v>2710193200</v>
      </c>
      <c r="W1776" s="14" t="s">
        <v>70</v>
      </c>
      <c r="X1776" s="24" t="s">
        <v>5709</v>
      </c>
      <c r="Y1776" s="24" t="s">
        <v>3314</v>
      </c>
      <c r="Z1776" s="24" t="s">
        <v>565</v>
      </c>
      <c r="AA1776" s="24" t="s">
        <v>1586</v>
      </c>
      <c r="AB1776" s="24" t="s">
        <v>1581</v>
      </c>
      <c r="AC1776" s="24" t="s">
        <v>1582</v>
      </c>
      <c r="AD1776" s="24" t="s">
        <v>175</v>
      </c>
      <c r="AE1776" s="24" t="s">
        <v>78</v>
      </c>
      <c r="AF1776" s="24" t="s">
        <v>6756</v>
      </c>
      <c r="AG1776" s="24" t="s">
        <v>6731</v>
      </c>
      <c r="AH1776" s="24" t="s">
        <v>3016</v>
      </c>
    </row>
    <row r="1777" spans="1:34" x14ac:dyDescent="0.35">
      <c r="A1777" s="24">
        <v>44969967</v>
      </c>
      <c r="B1777" s="24" t="str">
        <f t="shared" si="6"/>
        <v>967</v>
      </c>
      <c r="C1777" s="24" t="s">
        <v>1813</v>
      </c>
      <c r="D1777" s="106">
        <v>44969801</v>
      </c>
      <c r="E1777" s="24" t="s">
        <v>1809</v>
      </c>
      <c r="F1777" s="24" t="s">
        <v>46</v>
      </c>
      <c r="G1777" s="24" t="s">
        <v>151</v>
      </c>
      <c r="H1777" s="24" t="s">
        <v>86</v>
      </c>
      <c r="I1777" s="24" t="s">
        <v>145</v>
      </c>
      <c r="J1777" s="24" t="s">
        <v>65</v>
      </c>
      <c r="K1777" s="24" t="s">
        <v>66</v>
      </c>
      <c r="L1777" s="24" t="s">
        <v>67</v>
      </c>
      <c r="M1777" s="48">
        <v>42968</v>
      </c>
      <c r="N1777" s="24" t="s">
        <v>53</v>
      </c>
      <c r="O1777" s="48">
        <v>45749</v>
      </c>
      <c r="P1777" s="15" t="s">
        <v>2577</v>
      </c>
      <c r="Q1777" s="24" t="s">
        <v>1814</v>
      </c>
      <c r="R1777" s="24" t="s">
        <v>54</v>
      </c>
      <c r="S1777" s="24" t="s">
        <v>44</v>
      </c>
      <c r="T1777" s="40" t="s">
        <v>44</v>
      </c>
      <c r="U1777" s="24" t="s">
        <v>55</v>
      </c>
      <c r="V1777" s="24">
        <v>2710193200</v>
      </c>
      <c r="W1777" s="14" t="s">
        <v>83</v>
      </c>
      <c r="X1777" s="24" t="s">
        <v>5928</v>
      </c>
      <c r="Y1777" s="24" t="s">
        <v>87</v>
      </c>
      <c r="Z1777" s="24" t="s">
        <v>88</v>
      </c>
      <c r="AA1777" s="24" t="s">
        <v>1815</v>
      </c>
      <c r="AB1777" s="24" t="s">
        <v>229</v>
      </c>
      <c r="AC1777" s="24" t="s">
        <v>1812</v>
      </c>
      <c r="AD1777" s="24" t="s">
        <v>149</v>
      </c>
      <c r="AE1777" s="24" t="s">
        <v>78</v>
      </c>
      <c r="AF1777" s="24" t="s">
        <v>3016</v>
      </c>
      <c r="AG1777" s="24" t="s">
        <v>6619</v>
      </c>
      <c r="AH1777" s="24" t="s">
        <v>3016</v>
      </c>
    </row>
    <row r="1778" spans="1:34" x14ac:dyDescent="0.35">
      <c r="A1778" s="24">
        <v>41272849</v>
      </c>
      <c r="B1778" s="24" t="str">
        <f t="shared" si="6"/>
        <v>849</v>
      </c>
      <c r="C1778" s="24" t="s">
        <v>1860</v>
      </c>
      <c r="D1778" s="106" t="s">
        <v>44</v>
      </c>
      <c r="E1778" s="24" t="s">
        <v>45</v>
      </c>
      <c r="F1778" s="24" t="s">
        <v>46</v>
      </c>
      <c r="G1778" s="24" t="s">
        <v>47</v>
      </c>
      <c r="H1778" s="24" t="s">
        <v>48</v>
      </c>
      <c r="I1778" s="24" t="s">
        <v>709</v>
      </c>
      <c r="J1778" s="24" t="s">
        <v>65</v>
      </c>
      <c r="K1778" s="24" t="s">
        <v>51</v>
      </c>
      <c r="L1778" s="24" t="s">
        <v>67</v>
      </c>
      <c r="M1778" s="48">
        <v>45261</v>
      </c>
      <c r="N1778" s="24" t="s">
        <v>53</v>
      </c>
      <c r="O1778" s="48">
        <v>45749</v>
      </c>
      <c r="P1778" s="15" t="s">
        <v>2577</v>
      </c>
      <c r="Q1778" s="24" t="s">
        <v>1861</v>
      </c>
      <c r="R1778" s="24" t="s">
        <v>54</v>
      </c>
      <c r="S1778" s="24" t="s">
        <v>44</v>
      </c>
      <c r="T1778" s="40" t="s">
        <v>44</v>
      </c>
      <c r="U1778" s="24" t="s">
        <v>55</v>
      </c>
      <c r="V1778" s="24">
        <v>2710199200</v>
      </c>
      <c r="W1778" s="14" t="s">
        <v>56</v>
      </c>
      <c r="X1778" s="24" t="s">
        <v>7438</v>
      </c>
      <c r="Y1778" s="24" t="s">
        <v>360</v>
      </c>
      <c r="Z1778" s="24" t="s">
        <v>3085</v>
      </c>
      <c r="AA1778" s="24" t="s">
        <v>1862</v>
      </c>
      <c r="AB1778" s="24" t="s">
        <v>6353</v>
      </c>
      <c r="AC1778" s="24" t="s">
        <v>6353</v>
      </c>
      <c r="AD1778" s="24" t="s">
        <v>3016</v>
      </c>
      <c r="AE1778" s="24" t="s">
        <v>1726</v>
      </c>
      <c r="AF1778" s="24" t="s">
        <v>3016</v>
      </c>
      <c r="AG1778" s="24" t="s">
        <v>6627</v>
      </c>
      <c r="AH1778" s="24" t="s">
        <v>3016</v>
      </c>
    </row>
    <row r="1779" spans="1:34" x14ac:dyDescent="0.35">
      <c r="A1779" s="24">
        <v>45387809</v>
      </c>
      <c r="B1779" s="24" t="str">
        <f t="shared" si="6"/>
        <v>809</v>
      </c>
      <c r="C1779" s="24" t="s">
        <v>1930</v>
      </c>
      <c r="D1779" s="106">
        <v>45387801</v>
      </c>
      <c r="E1779" s="24" t="s">
        <v>1919</v>
      </c>
      <c r="F1779" s="24" t="s">
        <v>46</v>
      </c>
      <c r="G1779" s="24" t="s">
        <v>47</v>
      </c>
      <c r="H1779" s="24" t="s">
        <v>48</v>
      </c>
      <c r="I1779" s="24" t="s">
        <v>119</v>
      </c>
      <c r="J1779" s="24" t="s">
        <v>65</v>
      </c>
      <c r="K1779" s="24" t="s">
        <v>66</v>
      </c>
      <c r="L1779" s="48" t="s">
        <v>67</v>
      </c>
      <c r="M1779" s="48">
        <v>45261</v>
      </c>
      <c r="N1779" s="25" t="s">
        <v>53</v>
      </c>
      <c r="O1779" s="48">
        <v>45749</v>
      </c>
      <c r="P1779" s="15" t="s">
        <v>2577</v>
      </c>
      <c r="Q1779" s="24" t="s">
        <v>1931</v>
      </c>
      <c r="R1779" s="24" t="s">
        <v>54</v>
      </c>
      <c r="S1779" s="24">
        <v>45386809</v>
      </c>
      <c r="T1779" s="24" t="s">
        <v>6358</v>
      </c>
      <c r="U1779" s="24" t="s">
        <v>329</v>
      </c>
      <c r="V1779" s="14">
        <v>2710193200</v>
      </c>
      <c r="W1779" s="24" t="s">
        <v>83</v>
      </c>
      <c r="X1779" s="24" t="s">
        <v>1932</v>
      </c>
      <c r="Y1779" s="24" t="s">
        <v>360</v>
      </c>
      <c r="Z1779" s="24" t="s">
        <v>565</v>
      </c>
      <c r="AA1779" s="24" t="s">
        <v>1933</v>
      </c>
      <c r="AB1779" s="24" t="s">
        <v>1890</v>
      </c>
      <c r="AC1779" s="24" t="s">
        <v>1911</v>
      </c>
      <c r="AD1779" s="24" t="s">
        <v>369</v>
      </c>
      <c r="AE1779" s="24" t="s">
        <v>78</v>
      </c>
      <c r="AF1779" s="24" t="s">
        <v>3016</v>
      </c>
      <c r="AG1779" s="24" t="s">
        <v>6636</v>
      </c>
      <c r="AH1779" s="24" t="s">
        <v>6802</v>
      </c>
    </row>
    <row r="1780" spans="1:34" x14ac:dyDescent="0.35">
      <c r="A1780" s="24">
        <v>43344860</v>
      </c>
      <c r="B1780" s="24" t="str">
        <f t="shared" si="6"/>
        <v>860</v>
      </c>
      <c r="C1780" s="24" t="s">
        <v>2285</v>
      </c>
      <c r="D1780" s="106" t="s">
        <v>44</v>
      </c>
      <c r="E1780" s="24" t="s">
        <v>45</v>
      </c>
      <c r="F1780" s="24" t="s">
        <v>46</v>
      </c>
      <c r="G1780" s="24" t="s">
        <v>163</v>
      </c>
      <c r="H1780" s="24" t="s">
        <v>164</v>
      </c>
      <c r="I1780" s="24" t="s">
        <v>49</v>
      </c>
      <c r="J1780" s="24" t="s">
        <v>689</v>
      </c>
      <c r="K1780" s="24" t="s">
        <v>51</v>
      </c>
      <c r="L1780" s="24" t="s">
        <v>52</v>
      </c>
      <c r="M1780" s="48">
        <v>44531</v>
      </c>
      <c r="N1780" s="24" t="s">
        <v>53</v>
      </c>
      <c r="O1780" s="48">
        <v>45749</v>
      </c>
      <c r="P1780" s="15" t="s">
        <v>2577</v>
      </c>
      <c r="Q1780" s="24" t="s">
        <v>2286</v>
      </c>
      <c r="R1780" s="24" t="s">
        <v>54</v>
      </c>
      <c r="S1780" s="24" t="s">
        <v>44</v>
      </c>
      <c r="T1780" s="40" t="s">
        <v>44</v>
      </c>
      <c r="U1780" s="24" t="s">
        <v>55</v>
      </c>
      <c r="V1780" s="24">
        <v>2710199200</v>
      </c>
      <c r="W1780" s="14" t="s">
        <v>56</v>
      </c>
      <c r="X1780" s="24" t="s">
        <v>6187</v>
      </c>
      <c r="Y1780" s="24" t="s">
        <v>6188</v>
      </c>
      <c r="Z1780" s="24" t="s">
        <v>5332</v>
      </c>
      <c r="AA1780" s="24" t="s">
        <v>2287</v>
      </c>
      <c r="AB1780" s="24" t="s">
        <v>689</v>
      </c>
      <c r="AC1780" s="24" t="s">
        <v>7658</v>
      </c>
      <c r="AD1780" s="24" t="s">
        <v>3016</v>
      </c>
      <c r="AE1780" s="24" t="s">
        <v>370</v>
      </c>
      <c r="AF1780" s="24" t="s">
        <v>3016</v>
      </c>
      <c r="AG1780" s="24" t="s">
        <v>6689</v>
      </c>
      <c r="AH1780" s="24" t="s">
        <v>3016</v>
      </c>
    </row>
    <row r="1781" spans="1:34" x14ac:dyDescent="0.35">
      <c r="A1781" s="24">
        <v>44951849</v>
      </c>
      <c r="B1781" s="24" t="str">
        <f t="shared" si="6"/>
        <v>849</v>
      </c>
      <c r="C1781" s="24" t="s">
        <v>2309</v>
      </c>
      <c r="D1781" s="106" t="s">
        <v>44</v>
      </c>
      <c r="E1781" s="24" t="s">
        <v>45</v>
      </c>
      <c r="F1781" s="24" t="s">
        <v>46</v>
      </c>
      <c r="G1781" s="24" t="s">
        <v>47</v>
      </c>
      <c r="H1781" s="24" t="s">
        <v>48</v>
      </c>
      <c r="I1781" s="24" t="s">
        <v>145</v>
      </c>
      <c r="J1781" s="24" t="s">
        <v>65</v>
      </c>
      <c r="K1781" s="24" t="s">
        <v>51</v>
      </c>
      <c r="L1781" s="24" t="s">
        <v>67</v>
      </c>
      <c r="M1781" s="48">
        <v>44682</v>
      </c>
      <c r="N1781" s="24" t="s">
        <v>92</v>
      </c>
      <c r="O1781" s="48">
        <v>45749</v>
      </c>
      <c r="P1781" s="15" t="s">
        <v>2577</v>
      </c>
      <c r="Q1781" s="24"/>
      <c r="R1781" s="24"/>
      <c r="S1781" s="24" t="s">
        <v>44</v>
      </c>
      <c r="T1781" s="40" t="s">
        <v>44</v>
      </c>
      <c r="U1781" s="24" t="s">
        <v>55</v>
      </c>
      <c r="V1781" s="24">
        <v>2710193200</v>
      </c>
      <c r="W1781" s="14" t="s">
        <v>56</v>
      </c>
      <c r="X1781" s="24" t="s">
        <v>2310</v>
      </c>
      <c r="Y1781" s="24" t="s">
        <v>360</v>
      </c>
      <c r="Z1781" s="24" t="s">
        <v>671</v>
      </c>
      <c r="AA1781" s="24" t="s">
        <v>2311</v>
      </c>
      <c r="AB1781" s="24" t="s">
        <v>2307</v>
      </c>
      <c r="AC1781" s="24" t="s">
        <v>2308</v>
      </c>
      <c r="AD1781" s="24" t="s">
        <v>59</v>
      </c>
      <c r="AE1781" s="24" t="s">
        <v>110</v>
      </c>
      <c r="AF1781" s="24" t="s">
        <v>3016</v>
      </c>
      <c r="AG1781" s="24" t="s">
        <v>6693</v>
      </c>
      <c r="AH1781" s="24" t="s">
        <v>3016</v>
      </c>
    </row>
    <row r="1782" spans="1:34" x14ac:dyDescent="0.35">
      <c r="A1782" s="24">
        <v>41089907</v>
      </c>
      <c r="B1782" s="24" t="str">
        <f t="shared" si="6"/>
        <v>907</v>
      </c>
      <c r="C1782" s="24" t="s">
        <v>2350</v>
      </c>
      <c r="D1782" s="106">
        <v>44414801</v>
      </c>
      <c r="E1782" s="24" t="s">
        <v>171</v>
      </c>
      <c r="F1782" s="24" t="s">
        <v>46</v>
      </c>
      <c r="G1782" s="24" t="s">
        <v>999</v>
      </c>
      <c r="H1782" s="24" t="s">
        <v>364</v>
      </c>
      <c r="I1782" s="24" t="s">
        <v>49</v>
      </c>
      <c r="J1782" s="24" t="s">
        <v>400</v>
      </c>
      <c r="K1782" s="24" t="s">
        <v>66</v>
      </c>
      <c r="L1782" s="24" t="s">
        <v>52</v>
      </c>
      <c r="M1782" s="48">
        <v>43018</v>
      </c>
      <c r="N1782" s="24" t="s">
        <v>53</v>
      </c>
      <c r="O1782" s="48">
        <v>45749</v>
      </c>
      <c r="P1782" s="15" t="s">
        <v>2577</v>
      </c>
      <c r="Q1782" s="24" t="s">
        <v>132</v>
      </c>
      <c r="R1782" s="24" t="s">
        <v>132</v>
      </c>
      <c r="S1782" s="24">
        <v>41089905</v>
      </c>
      <c r="T1782" s="40" t="s">
        <v>2351</v>
      </c>
      <c r="U1782" s="24" t="s">
        <v>329</v>
      </c>
      <c r="V1782" s="24">
        <v>2710193200</v>
      </c>
      <c r="W1782" s="14" t="s">
        <v>70</v>
      </c>
      <c r="X1782" s="24" t="s">
        <v>2352</v>
      </c>
      <c r="Y1782" s="24" t="s">
        <v>2353</v>
      </c>
      <c r="Z1782" s="24" t="s">
        <v>88</v>
      </c>
      <c r="AA1782" s="24" t="s">
        <v>2354</v>
      </c>
      <c r="AB1782" s="24" t="s">
        <v>400</v>
      </c>
      <c r="AC1782" s="24" t="s">
        <v>6780</v>
      </c>
      <c r="AD1782" s="24" t="s">
        <v>175</v>
      </c>
      <c r="AE1782" s="24" t="s">
        <v>78</v>
      </c>
      <c r="AF1782" s="24" t="s">
        <v>3016</v>
      </c>
      <c r="AG1782" s="24" t="s">
        <v>6698</v>
      </c>
      <c r="AH1782" s="24" t="s">
        <v>6811</v>
      </c>
    </row>
  </sheetData>
  <sheetProtection autoFilter="0" pivotTables="0"/>
  <autoFilter ref="A5:AH5" xr:uid="{5443AFFC-1D64-417A-99D7-67286501537B}"/>
  <mergeCells count="3">
    <mergeCell ref="Q4:R4"/>
    <mergeCell ref="S4:U4"/>
    <mergeCell ref="V4:AA4"/>
  </mergeCells>
  <conditionalFormatting sqref="A1752:A1756">
    <cfRule type="duplicateValues" dxfId="21" priority="18"/>
  </conditionalFormatting>
  <conditionalFormatting sqref="AA1752:AA1756">
    <cfRule type="duplicateValues" dxfId="20" priority="17"/>
  </conditionalFormatting>
  <conditionalFormatting sqref="A1757">
    <cfRule type="duplicateValues" dxfId="19" priority="16"/>
  </conditionalFormatting>
  <conditionalFormatting sqref="A1758">
    <cfRule type="duplicateValues" dxfId="18" priority="15"/>
  </conditionalFormatting>
  <conditionalFormatting sqref="AA1757:AA1758">
    <cfRule type="duplicateValues" dxfId="17" priority="14"/>
  </conditionalFormatting>
  <conditionalFormatting sqref="A1759:A1761">
    <cfRule type="duplicateValues" dxfId="16" priority="13"/>
  </conditionalFormatting>
  <conditionalFormatting sqref="Z1759:Z1761">
    <cfRule type="duplicateValues" dxfId="15" priority="12"/>
  </conditionalFormatting>
  <conditionalFormatting sqref="AA1759:AA1761">
    <cfRule type="duplicateValues" dxfId="14" priority="11"/>
  </conditionalFormatting>
  <conditionalFormatting sqref="A1762:A1763">
    <cfRule type="duplicateValues" dxfId="13" priority="10"/>
  </conditionalFormatting>
  <conditionalFormatting sqref="AA1762:AA1763">
    <cfRule type="duplicateValues" dxfId="12" priority="9"/>
  </conditionalFormatting>
  <conditionalFormatting sqref="A1764">
    <cfRule type="duplicateValues" dxfId="11" priority="8"/>
  </conditionalFormatting>
  <conditionalFormatting sqref="AA1764">
    <cfRule type="duplicateValues" dxfId="10" priority="7"/>
  </conditionalFormatting>
  <conditionalFormatting sqref="A1766:A1782">
    <cfRule type="duplicateValues" dxfId="9" priority="154"/>
  </conditionalFormatting>
  <conditionalFormatting sqref="A1782">
    <cfRule type="duplicateValues" dxfId="8" priority="158"/>
  </conditionalFormatting>
  <conditionalFormatting sqref="A1765">
    <cfRule type="duplicateValues" dxfId="7" priority="2"/>
  </conditionalFormatting>
  <conditionalFormatting sqref="A1765">
    <cfRule type="duplicateValues" dxfId="6" priority="3"/>
  </conditionalFormatting>
  <conditionalFormatting sqref="AA1765:AA1782">
    <cfRule type="duplicateValues" dxfId="5" priority="1"/>
  </conditionalFormatting>
  <pageMargins left="0.7" right="0.7" top="0.75" bottom="0.75" header="0.3" footer="0.3"/>
  <pageSetup paperSize="9" orientation="portrait" r:id="rId1"/>
  <headerFooter>
    <oddFooter>&amp;L_x000D_&amp;1#&amp;"Calibri"&amp;10&amp;K000000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78-C572-444A-911F-CE9DB32D54C0}">
  <sheetPr codeName="Planilha5"/>
  <dimension ref="A1:I489"/>
  <sheetViews>
    <sheetView showGridLines="0" zoomScale="130" zoomScaleNormal="130" workbookViewId="0">
      <pane ySplit="1" topLeftCell="A472" activePane="bottomLeft" state="frozen"/>
      <selection pane="bottomLeft" activeCell="E478" sqref="E478"/>
    </sheetView>
  </sheetViews>
  <sheetFormatPr defaultRowHeight="14.5" x14ac:dyDescent="0.35"/>
  <cols>
    <col min="1" max="1" width="9.453125" bestFit="1" customWidth="1"/>
    <col min="2" max="2" width="42.54296875" bestFit="1" customWidth="1"/>
    <col min="3" max="3" width="8.453125" customWidth="1"/>
    <col min="4" max="4" width="16.453125" style="7" customWidth="1"/>
  </cols>
  <sheetData>
    <row r="1" spans="1:6" ht="22.4" customHeight="1" x14ac:dyDescent="0.35">
      <c r="A1" s="92" t="s">
        <v>12</v>
      </c>
      <c r="B1" s="92" t="s">
        <v>14</v>
      </c>
      <c r="C1" s="92" t="s">
        <v>6267</v>
      </c>
      <c r="D1" s="92" t="s">
        <v>6268</v>
      </c>
      <c r="E1" s="2"/>
    </row>
    <row r="2" spans="1:6" x14ac:dyDescent="0.35">
      <c r="A2" s="90">
        <v>44960855</v>
      </c>
      <c r="B2" s="90" t="s">
        <v>1737</v>
      </c>
      <c r="C2" s="91">
        <v>44986</v>
      </c>
      <c r="D2" s="68" t="s">
        <v>6269</v>
      </c>
    </row>
    <row r="3" spans="1:6" x14ac:dyDescent="0.35">
      <c r="A3" s="90">
        <v>44960809</v>
      </c>
      <c r="B3" s="90" t="s">
        <v>1744</v>
      </c>
      <c r="C3" s="91">
        <v>44986</v>
      </c>
      <c r="D3" s="68" t="s">
        <v>6269</v>
      </c>
    </row>
    <row r="4" spans="1:6" x14ac:dyDescent="0.35">
      <c r="A4" s="90">
        <v>44960967</v>
      </c>
      <c r="B4" s="90" t="s">
        <v>1742</v>
      </c>
      <c r="C4" s="91">
        <v>44986</v>
      </c>
      <c r="D4" s="68" t="s">
        <v>6269</v>
      </c>
    </row>
    <row r="5" spans="1:6" x14ac:dyDescent="0.35">
      <c r="A5" s="90">
        <v>44960801</v>
      </c>
      <c r="B5" s="90" t="s">
        <v>1738</v>
      </c>
      <c r="C5" s="91">
        <v>44986</v>
      </c>
      <c r="D5" s="68" t="s">
        <v>6269</v>
      </c>
    </row>
    <row r="6" spans="1:6" x14ac:dyDescent="0.35">
      <c r="A6" s="90">
        <v>45266801</v>
      </c>
      <c r="B6" s="90" t="s">
        <v>1293</v>
      </c>
      <c r="C6" s="91">
        <v>44986</v>
      </c>
      <c r="D6" s="68" t="s">
        <v>6269</v>
      </c>
      <c r="F6" s="71"/>
    </row>
    <row r="7" spans="1:6" x14ac:dyDescent="0.35">
      <c r="A7" s="90">
        <v>44164979</v>
      </c>
      <c r="B7" s="90" t="s">
        <v>376</v>
      </c>
      <c r="C7" s="91">
        <v>45047</v>
      </c>
      <c r="D7" s="68" t="s">
        <v>6269</v>
      </c>
    </row>
    <row r="8" spans="1:6" x14ac:dyDescent="0.35">
      <c r="A8" s="90">
        <v>45390967</v>
      </c>
      <c r="B8" s="90" t="s">
        <v>2092</v>
      </c>
      <c r="C8" s="91">
        <v>45047</v>
      </c>
      <c r="D8" s="68" t="s">
        <v>6269</v>
      </c>
    </row>
    <row r="9" spans="1:6" x14ac:dyDescent="0.35">
      <c r="A9" s="90">
        <v>45656801</v>
      </c>
      <c r="B9" s="90" t="s">
        <v>2236</v>
      </c>
      <c r="C9" s="91">
        <v>45047</v>
      </c>
      <c r="D9" s="68" t="s">
        <v>6269</v>
      </c>
    </row>
    <row r="10" spans="1:6" x14ac:dyDescent="0.35">
      <c r="A10" s="90">
        <v>44164849</v>
      </c>
      <c r="B10" s="90" t="s">
        <v>371</v>
      </c>
      <c r="C10" s="91">
        <v>45047</v>
      </c>
      <c r="D10" s="68" t="s">
        <v>6269</v>
      </c>
    </row>
    <row r="11" spans="1:6" x14ac:dyDescent="0.35">
      <c r="A11" s="90">
        <v>47967860</v>
      </c>
      <c r="B11" s="90" t="s">
        <v>1108</v>
      </c>
      <c r="C11" s="91">
        <v>45047</v>
      </c>
      <c r="D11" s="68" t="s">
        <v>6269</v>
      </c>
    </row>
    <row r="12" spans="1:6" x14ac:dyDescent="0.35">
      <c r="A12" s="90">
        <v>44770905</v>
      </c>
      <c r="B12" s="90" t="s">
        <v>90</v>
      </c>
      <c r="C12" s="91">
        <v>45047</v>
      </c>
      <c r="D12" s="68" t="s">
        <v>6269</v>
      </c>
    </row>
    <row r="13" spans="1:6" x14ac:dyDescent="0.35">
      <c r="A13" s="90">
        <v>44762905</v>
      </c>
      <c r="B13" s="90" t="s">
        <v>97</v>
      </c>
      <c r="C13" s="91">
        <v>45047</v>
      </c>
      <c r="D13" s="68" t="s">
        <v>6269</v>
      </c>
    </row>
    <row r="14" spans="1:6" x14ac:dyDescent="0.35">
      <c r="A14" s="90">
        <v>44763905</v>
      </c>
      <c r="B14" s="90" t="s">
        <v>101</v>
      </c>
      <c r="C14" s="91">
        <v>45047</v>
      </c>
      <c r="D14" s="68" t="s">
        <v>6269</v>
      </c>
    </row>
    <row r="15" spans="1:6" x14ac:dyDescent="0.35">
      <c r="A15" s="90">
        <v>47992809</v>
      </c>
      <c r="B15" s="90" t="s">
        <v>6091</v>
      </c>
      <c r="C15" s="91">
        <v>45352</v>
      </c>
      <c r="D15" s="67" t="s">
        <v>6270</v>
      </c>
    </row>
    <row r="16" spans="1:6" x14ac:dyDescent="0.35">
      <c r="A16" s="90">
        <v>44517845</v>
      </c>
      <c r="B16" s="90" t="s">
        <v>5362</v>
      </c>
      <c r="C16" s="91">
        <v>45352</v>
      </c>
      <c r="D16" s="67" t="s">
        <v>6270</v>
      </c>
      <c r="F16" s="71"/>
    </row>
    <row r="17" spans="1:4" x14ac:dyDescent="0.35">
      <c r="A17" s="90">
        <v>47988905</v>
      </c>
      <c r="B17" s="90" t="s">
        <v>805</v>
      </c>
      <c r="C17" s="91">
        <v>45352</v>
      </c>
      <c r="D17" s="67" t="s">
        <v>6270</v>
      </c>
    </row>
    <row r="18" spans="1:4" x14ac:dyDescent="0.35">
      <c r="A18" s="90">
        <v>43136967</v>
      </c>
      <c r="B18" s="90" t="s">
        <v>815</v>
      </c>
      <c r="C18" s="91">
        <v>45352</v>
      </c>
      <c r="D18" s="67" t="s">
        <v>6270</v>
      </c>
    </row>
    <row r="19" spans="1:4" x14ac:dyDescent="0.35">
      <c r="A19" s="90">
        <v>47993809</v>
      </c>
      <c r="B19" s="90" t="s">
        <v>2164</v>
      </c>
      <c r="C19" s="91">
        <v>45352</v>
      </c>
      <c r="D19" s="67" t="s">
        <v>6270</v>
      </c>
    </row>
    <row r="20" spans="1:4" x14ac:dyDescent="0.35">
      <c r="A20" s="90">
        <v>44164979</v>
      </c>
      <c r="B20" s="90" t="s">
        <v>376</v>
      </c>
      <c r="C20" s="91">
        <v>45352</v>
      </c>
      <c r="D20" s="67" t="s">
        <v>6270</v>
      </c>
    </row>
    <row r="21" spans="1:4" x14ac:dyDescent="0.35">
      <c r="A21" s="90">
        <v>43136809</v>
      </c>
      <c r="B21" s="90" t="s">
        <v>819</v>
      </c>
      <c r="C21" s="91">
        <v>45352</v>
      </c>
      <c r="D21" s="67" t="s">
        <v>6270</v>
      </c>
    </row>
    <row r="22" spans="1:4" x14ac:dyDescent="0.35">
      <c r="A22" s="90">
        <v>41071909</v>
      </c>
      <c r="B22" s="90" t="s">
        <v>855</v>
      </c>
      <c r="C22" s="91">
        <v>45352</v>
      </c>
      <c r="D22" s="67" t="s">
        <v>6270</v>
      </c>
    </row>
    <row r="23" spans="1:4" x14ac:dyDescent="0.35">
      <c r="A23" s="90">
        <v>52424807</v>
      </c>
      <c r="B23" s="90" t="s">
        <v>915</v>
      </c>
      <c r="C23" s="91">
        <v>45352</v>
      </c>
      <c r="D23" s="67" t="s">
        <v>6270</v>
      </c>
    </row>
    <row r="24" spans="1:4" x14ac:dyDescent="0.35">
      <c r="A24" s="90">
        <v>47000967</v>
      </c>
      <c r="B24" s="90" t="s">
        <v>1668</v>
      </c>
      <c r="C24" s="91">
        <v>45352</v>
      </c>
      <c r="D24" s="67" t="s">
        <v>6271</v>
      </c>
    </row>
    <row r="25" spans="1:4" x14ac:dyDescent="0.35">
      <c r="A25" s="90">
        <v>41063801</v>
      </c>
      <c r="B25" s="90" t="s">
        <v>284</v>
      </c>
      <c r="C25" s="91">
        <v>45352</v>
      </c>
      <c r="D25" s="67" t="s">
        <v>6271</v>
      </c>
    </row>
    <row r="26" spans="1:4" x14ac:dyDescent="0.35">
      <c r="A26" s="90">
        <v>43136801</v>
      </c>
      <c r="B26" s="90" t="s">
        <v>299</v>
      </c>
      <c r="C26" s="91">
        <v>45352</v>
      </c>
      <c r="D26" s="67" t="s">
        <v>6271</v>
      </c>
    </row>
    <row r="27" spans="1:4" x14ac:dyDescent="0.35">
      <c r="A27" s="90">
        <v>41092809</v>
      </c>
      <c r="B27" s="90" t="s">
        <v>3518</v>
      </c>
      <c r="C27" s="91">
        <v>45352</v>
      </c>
      <c r="D27" s="67" t="s">
        <v>6271</v>
      </c>
    </row>
    <row r="28" spans="1:4" x14ac:dyDescent="0.35">
      <c r="A28" s="90">
        <v>45376809</v>
      </c>
      <c r="B28" s="90" t="s">
        <v>6061</v>
      </c>
      <c r="C28" s="91">
        <v>45352</v>
      </c>
      <c r="D28" s="67" t="s">
        <v>6271</v>
      </c>
    </row>
    <row r="29" spans="1:4" x14ac:dyDescent="0.35">
      <c r="A29" s="90">
        <v>45311809</v>
      </c>
      <c r="B29" s="90" t="s">
        <v>2615</v>
      </c>
      <c r="C29" s="91">
        <v>45352</v>
      </c>
      <c r="D29" s="67" t="s">
        <v>6271</v>
      </c>
    </row>
    <row r="30" spans="1:4" x14ac:dyDescent="0.35">
      <c r="A30" s="90">
        <v>47992809</v>
      </c>
      <c r="B30" s="90" t="s">
        <v>6091</v>
      </c>
      <c r="C30" s="91">
        <v>45352</v>
      </c>
      <c r="D30" s="67" t="s">
        <v>6271</v>
      </c>
    </row>
    <row r="31" spans="1:4" x14ac:dyDescent="0.35">
      <c r="A31" s="90">
        <v>43355849</v>
      </c>
      <c r="B31" s="90" t="s">
        <v>5909</v>
      </c>
      <c r="C31" s="91">
        <v>45352</v>
      </c>
      <c r="D31" s="67" t="s">
        <v>6271</v>
      </c>
    </row>
    <row r="32" spans="1:4" x14ac:dyDescent="0.35">
      <c r="A32" s="90">
        <v>31064849</v>
      </c>
      <c r="B32" s="90" t="s">
        <v>2722</v>
      </c>
      <c r="C32" s="91">
        <v>45352</v>
      </c>
      <c r="D32" s="67" t="s">
        <v>6271</v>
      </c>
    </row>
    <row r="33" spans="1:4" x14ac:dyDescent="0.35">
      <c r="A33" s="90">
        <v>44971967</v>
      </c>
      <c r="B33" s="90" t="s">
        <v>2823</v>
      </c>
      <c r="C33" s="91">
        <v>45352</v>
      </c>
      <c r="D33" s="67" t="s">
        <v>6271</v>
      </c>
    </row>
    <row r="34" spans="1:4" x14ac:dyDescent="0.35">
      <c r="A34" s="90">
        <v>41051905</v>
      </c>
      <c r="B34" s="90" t="s">
        <v>3462</v>
      </c>
      <c r="C34" s="91">
        <v>45352</v>
      </c>
      <c r="D34" s="67" t="s">
        <v>6271</v>
      </c>
    </row>
    <row r="35" spans="1:4" x14ac:dyDescent="0.35">
      <c r="A35" s="90">
        <v>40142905</v>
      </c>
      <c r="B35" s="90" t="s">
        <v>3075</v>
      </c>
      <c r="C35" s="91">
        <v>45352</v>
      </c>
      <c r="D35" s="67" t="s">
        <v>6271</v>
      </c>
    </row>
    <row r="36" spans="1:4" x14ac:dyDescent="0.35">
      <c r="A36" s="90">
        <v>41569909</v>
      </c>
      <c r="B36" s="90" t="s">
        <v>3043</v>
      </c>
      <c r="C36" s="91">
        <v>45352</v>
      </c>
      <c r="D36" s="67" t="s">
        <v>6271</v>
      </c>
    </row>
    <row r="37" spans="1:4" x14ac:dyDescent="0.35">
      <c r="A37" s="90">
        <v>41578809</v>
      </c>
      <c r="B37" s="90" t="s">
        <v>3021</v>
      </c>
      <c r="C37" s="91">
        <v>45352</v>
      </c>
      <c r="D37" s="67" t="s">
        <v>6271</v>
      </c>
    </row>
    <row r="38" spans="1:4" x14ac:dyDescent="0.35">
      <c r="A38" s="90">
        <v>41065905</v>
      </c>
      <c r="B38" s="90" t="s">
        <v>3321</v>
      </c>
      <c r="C38" s="91">
        <v>45352</v>
      </c>
      <c r="D38" s="67" t="s">
        <v>6271</v>
      </c>
    </row>
    <row r="39" spans="1:4" x14ac:dyDescent="0.35">
      <c r="A39" s="90">
        <v>41096809</v>
      </c>
      <c r="B39" s="90" t="s">
        <v>3444</v>
      </c>
      <c r="C39" s="91">
        <v>45352</v>
      </c>
      <c r="D39" s="67" t="s">
        <v>6271</v>
      </c>
    </row>
    <row r="40" spans="1:4" x14ac:dyDescent="0.35">
      <c r="A40" s="90">
        <v>45381809</v>
      </c>
      <c r="B40" s="90" t="s">
        <v>6213</v>
      </c>
      <c r="C40" s="91">
        <v>45352</v>
      </c>
      <c r="D40" s="67" t="s">
        <v>6271</v>
      </c>
    </row>
    <row r="41" spans="1:4" x14ac:dyDescent="0.35">
      <c r="A41" s="90">
        <v>43609905</v>
      </c>
      <c r="B41" s="90" t="s">
        <v>3568</v>
      </c>
      <c r="C41" s="91">
        <v>45352</v>
      </c>
      <c r="D41" s="67" t="s">
        <v>6271</v>
      </c>
    </row>
    <row r="42" spans="1:4" x14ac:dyDescent="0.35">
      <c r="A42" s="90">
        <v>43346967</v>
      </c>
      <c r="B42" s="90" t="s">
        <v>5300</v>
      </c>
      <c r="C42" s="91">
        <v>45352</v>
      </c>
      <c r="D42" s="67" t="s">
        <v>6271</v>
      </c>
    </row>
    <row r="43" spans="1:4" x14ac:dyDescent="0.35">
      <c r="A43" s="90">
        <v>47029809</v>
      </c>
      <c r="B43" s="90" t="s">
        <v>4760</v>
      </c>
      <c r="C43" s="91">
        <v>45352</v>
      </c>
      <c r="D43" s="67" t="s">
        <v>6271</v>
      </c>
    </row>
    <row r="44" spans="1:4" x14ac:dyDescent="0.35">
      <c r="A44" s="90">
        <v>45311905</v>
      </c>
      <c r="B44" s="90" t="s">
        <v>2606</v>
      </c>
      <c r="C44" s="91">
        <v>45352</v>
      </c>
      <c r="D44" s="67" t="s">
        <v>6271</v>
      </c>
    </row>
    <row r="45" spans="1:4" x14ac:dyDescent="0.35">
      <c r="A45" s="90">
        <v>47061967</v>
      </c>
      <c r="B45" s="90" t="s">
        <v>2761</v>
      </c>
      <c r="C45" s="91">
        <v>45352</v>
      </c>
      <c r="D45" s="67" t="s">
        <v>6271</v>
      </c>
    </row>
    <row r="46" spans="1:4" x14ac:dyDescent="0.35">
      <c r="A46" s="90">
        <v>44517845</v>
      </c>
      <c r="B46" s="90" t="s">
        <v>5362</v>
      </c>
      <c r="C46" s="91">
        <v>45352</v>
      </c>
      <c r="D46" s="67" t="s">
        <v>6271</v>
      </c>
    </row>
    <row r="47" spans="1:4" x14ac:dyDescent="0.35">
      <c r="A47" s="90">
        <v>41054905</v>
      </c>
      <c r="B47" s="90" t="s">
        <v>3413</v>
      </c>
      <c r="C47" s="91">
        <v>45352</v>
      </c>
      <c r="D47" s="67" t="s">
        <v>6271</v>
      </c>
    </row>
    <row r="48" spans="1:4" x14ac:dyDescent="0.35">
      <c r="A48" s="90">
        <v>41096905</v>
      </c>
      <c r="B48" s="90" t="s">
        <v>3457</v>
      </c>
      <c r="C48" s="91">
        <v>45352</v>
      </c>
      <c r="D48" s="67" t="s">
        <v>6271</v>
      </c>
    </row>
    <row r="49" spans="1:4" x14ac:dyDescent="0.35">
      <c r="A49" s="90">
        <v>43811855</v>
      </c>
      <c r="B49" s="90" t="s">
        <v>3116</v>
      </c>
      <c r="C49" s="91">
        <v>45352</v>
      </c>
      <c r="D49" s="67" t="s">
        <v>6271</v>
      </c>
    </row>
    <row r="50" spans="1:4" x14ac:dyDescent="0.35">
      <c r="A50" s="90">
        <v>41271909</v>
      </c>
      <c r="B50" s="90" t="s">
        <v>3553</v>
      </c>
      <c r="C50" s="91">
        <v>45352</v>
      </c>
      <c r="D50" s="67" t="s">
        <v>6271</v>
      </c>
    </row>
    <row r="51" spans="1:4" x14ac:dyDescent="0.35">
      <c r="A51" s="90">
        <v>41063905</v>
      </c>
      <c r="B51" s="90" t="s">
        <v>3382</v>
      </c>
      <c r="C51" s="91">
        <v>45352</v>
      </c>
      <c r="D51" s="67" t="s">
        <v>6271</v>
      </c>
    </row>
    <row r="52" spans="1:4" x14ac:dyDescent="0.35">
      <c r="A52" s="90">
        <v>52888988</v>
      </c>
      <c r="B52" s="90" t="s">
        <v>522</v>
      </c>
      <c r="C52" s="91">
        <v>45047</v>
      </c>
      <c r="D52" s="68" t="s">
        <v>6269</v>
      </c>
    </row>
    <row r="53" spans="1:4" x14ac:dyDescent="0.35">
      <c r="A53" s="90">
        <v>52921817</v>
      </c>
      <c r="B53" s="90" t="s">
        <v>606</v>
      </c>
      <c r="C53" s="91">
        <v>45078</v>
      </c>
      <c r="D53" s="68" t="s">
        <v>6269</v>
      </c>
    </row>
    <row r="54" spans="1:4" x14ac:dyDescent="0.35">
      <c r="A54" s="90">
        <v>44164801</v>
      </c>
      <c r="B54" s="90" t="s">
        <v>382</v>
      </c>
      <c r="C54" s="91">
        <v>45078</v>
      </c>
      <c r="D54" s="68" t="s">
        <v>6269</v>
      </c>
    </row>
    <row r="55" spans="1:4" x14ac:dyDescent="0.35">
      <c r="A55" s="90">
        <v>47000855</v>
      </c>
      <c r="B55" s="90" t="s">
        <v>1663</v>
      </c>
      <c r="C55" s="91">
        <v>45078</v>
      </c>
      <c r="D55" s="68" t="s">
        <v>6269</v>
      </c>
    </row>
    <row r="56" spans="1:4" x14ac:dyDescent="0.35">
      <c r="A56" s="90">
        <v>45295967</v>
      </c>
      <c r="B56" s="90" t="s">
        <v>2128</v>
      </c>
      <c r="C56" s="91">
        <v>45078</v>
      </c>
      <c r="D56" s="68" t="s">
        <v>6269</v>
      </c>
    </row>
    <row r="57" spans="1:4" x14ac:dyDescent="0.35">
      <c r="A57" s="90">
        <v>47988855</v>
      </c>
      <c r="B57" s="90" t="s">
        <v>1128</v>
      </c>
      <c r="C57" s="91">
        <v>45108</v>
      </c>
      <c r="D57" s="68" t="s">
        <v>6269</v>
      </c>
    </row>
    <row r="58" spans="1:4" x14ac:dyDescent="0.35">
      <c r="A58" s="90">
        <v>52917988</v>
      </c>
      <c r="B58" s="90" t="s">
        <v>633</v>
      </c>
      <c r="C58" s="91">
        <v>45108</v>
      </c>
      <c r="D58" s="68" t="s">
        <v>6269</v>
      </c>
    </row>
    <row r="59" spans="1:4" x14ac:dyDescent="0.35">
      <c r="A59" s="90">
        <v>40112809</v>
      </c>
      <c r="B59" s="90" t="s">
        <v>2457</v>
      </c>
      <c r="C59" s="91">
        <v>45108</v>
      </c>
      <c r="D59" s="68" t="s">
        <v>6269</v>
      </c>
    </row>
    <row r="60" spans="1:4" x14ac:dyDescent="0.35">
      <c r="A60" s="90">
        <v>52872807</v>
      </c>
      <c r="B60" s="90" t="s">
        <v>5485</v>
      </c>
      <c r="C60" s="91">
        <v>44986</v>
      </c>
      <c r="D60" s="67" t="s">
        <v>6271</v>
      </c>
    </row>
    <row r="61" spans="1:4" x14ac:dyDescent="0.35">
      <c r="A61" s="90">
        <v>45319809</v>
      </c>
      <c r="B61" s="90" t="s">
        <v>2618</v>
      </c>
      <c r="C61" s="91">
        <v>44986</v>
      </c>
      <c r="D61" s="67" t="s">
        <v>6271</v>
      </c>
    </row>
    <row r="62" spans="1:4" x14ac:dyDescent="0.35">
      <c r="A62" s="90">
        <v>43446809</v>
      </c>
      <c r="B62" s="90" t="s">
        <v>3062</v>
      </c>
      <c r="C62" s="91">
        <v>44986</v>
      </c>
      <c r="D62" s="67" t="s">
        <v>6271</v>
      </c>
    </row>
    <row r="63" spans="1:4" x14ac:dyDescent="0.35">
      <c r="A63" s="90">
        <v>43509905</v>
      </c>
      <c r="B63" s="90" t="s">
        <v>724</v>
      </c>
      <c r="C63" s="91">
        <v>45323</v>
      </c>
      <c r="D63" s="67" t="s">
        <v>6270</v>
      </c>
    </row>
    <row r="64" spans="1:4" x14ac:dyDescent="0.35">
      <c r="A64" s="90">
        <v>43338849</v>
      </c>
      <c r="B64" s="90" t="s">
        <v>3113</v>
      </c>
      <c r="C64" s="91">
        <v>44986</v>
      </c>
      <c r="D64" s="67" t="s">
        <v>6271</v>
      </c>
    </row>
    <row r="65" spans="1:4" x14ac:dyDescent="0.35">
      <c r="A65" s="90">
        <v>43813855</v>
      </c>
      <c r="B65" s="90" t="s">
        <v>3135</v>
      </c>
      <c r="C65" s="91">
        <v>44986</v>
      </c>
      <c r="D65" s="67" t="s">
        <v>6271</v>
      </c>
    </row>
    <row r="66" spans="1:4" x14ac:dyDescent="0.35">
      <c r="A66" s="90">
        <v>43812855</v>
      </c>
      <c r="B66" s="90" t="s">
        <v>3139</v>
      </c>
      <c r="C66" s="91">
        <v>44986</v>
      </c>
      <c r="D66" s="67" t="s">
        <v>6271</v>
      </c>
    </row>
    <row r="67" spans="1:4" x14ac:dyDescent="0.35">
      <c r="A67" s="90">
        <v>44979809</v>
      </c>
      <c r="B67" s="90" t="s">
        <v>3173</v>
      </c>
      <c r="C67" s="91">
        <v>44986</v>
      </c>
      <c r="D67" s="67" t="s">
        <v>6271</v>
      </c>
    </row>
    <row r="68" spans="1:4" x14ac:dyDescent="0.35">
      <c r="A68" s="90">
        <v>52890861</v>
      </c>
      <c r="B68" s="90" t="s">
        <v>3233</v>
      </c>
      <c r="C68" s="91">
        <v>44986</v>
      </c>
      <c r="D68" s="67" t="s">
        <v>6271</v>
      </c>
    </row>
    <row r="69" spans="1:4" x14ac:dyDescent="0.35">
      <c r="A69" s="90">
        <v>52907988</v>
      </c>
      <c r="B69" s="90" t="s">
        <v>3258</v>
      </c>
      <c r="C69" s="91">
        <v>44986</v>
      </c>
      <c r="D69" s="67" t="s">
        <v>6271</v>
      </c>
    </row>
    <row r="70" spans="1:4" x14ac:dyDescent="0.35">
      <c r="A70" s="90">
        <v>43520809</v>
      </c>
      <c r="B70" s="90" t="s">
        <v>3375</v>
      </c>
      <c r="C70" s="91">
        <v>44986</v>
      </c>
      <c r="D70" s="67" t="s">
        <v>6271</v>
      </c>
    </row>
    <row r="71" spans="1:4" x14ac:dyDescent="0.35">
      <c r="A71" s="90">
        <v>47989905</v>
      </c>
      <c r="B71" s="90" t="s">
        <v>3426</v>
      </c>
      <c r="C71" s="91">
        <v>44986</v>
      </c>
      <c r="D71" s="67" t="s">
        <v>6271</v>
      </c>
    </row>
    <row r="72" spans="1:4" x14ac:dyDescent="0.35">
      <c r="A72" s="90">
        <v>47989809</v>
      </c>
      <c r="B72" s="90" t="s">
        <v>3431</v>
      </c>
      <c r="C72" s="91">
        <v>44986</v>
      </c>
      <c r="D72" s="67" t="s">
        <v>6271</v>
      </c>
    </row>
    <row r="73" spans="1:4" x14ac:dyDescent="0.35">
      <c r="A73" s="90">
        <v>43346967</v>
      </c>
      <c r="B73" s="90" t="s">
        <v>5300</v>
      </c>
      <c r="C73" s="91">
        <v>44986</v>
      </c>
      <c r="D73" s="67" t="s">
        <v>6271</v>
      </c>
    </row>
    <row r="74" spans="1:4" x14ac:dyDescent="0.35">
      <c r="A74" s="90">
        <v>48862849</v>
      </c>
      <c r="B74" s="90" t="s">
        <v>5330</v>
      </c>
      <c r="C74" s="91">
        <v>44986</v>
      </c>
      <c r="D74" s="67" t="s">
        <v>6271</v>
      </c>
    </row>
    <row r="75" spans="1:4" x14ac:dyDescent="0.35">
      <c r="A75" s="90">
        <v>30002809</v>
      </c>
      <c r="B75" s="90" t="s">
        <v>6274</v>
      </c>
      <c r="C75" s="91">
        <v>45108</v>
      </c>
      <c r="D75" s="68" t="s">
        <v>6269</v>
      </c>
    </row>
    <row r="76" spans="1:4" x14ac:dyDescent="0.35">
      <c r="A76" s="90">
        <v>30002855</v>
      </c>
      <c r="B76" s="90" t="s">
        <v>1845</v>
      </c>
      <c r="C76" s="91">
        <v>45108</v>
      </c>
      <c r="D76" s="68" t="s">
        <v>6269</v>
      </c>
    </row>
    <row r="77" spans="1:4" x14ac:dyDescent="0.35">
      <c r="A77" s="90">
        <v>43509809</v>
      </c>
      <c r="B77" s="90" t="s">
        <v>730</v>
      </c>
      <c r="C77" s="91">
        <v>45323</v>
      </c>
      <c r="D77" s="67" t="s">
        <v>6270</v>
      </c>
    </row>
    <row r="78" spans="1:4" x14ac:dyDescent="0.35">
      <c r="A78" s="90">
        <v>30002967</v>
      </c>
      <c r="B78" s="90" t="s">
        <v>1847</v>
      </c>
      <c r="C78" s="91">
        <v>45108</v>
      </c>
      <c r="D78" s="68" t="s">
        <v>6269</v>
      </c>
    </row>
    <row r="79" spans="1:4" x14ac:dyDescent="0.35">
      <c r="A79" s="90">
        <v>44513845</v>
      </c>
      <c r="B79" s="90" t="s">
        <v>3027</v>
      </c>
      <c r="C79" s="91">
        <v>45323</v>
      </c>
      <c r="D79" s="67" t="s">
        <v>6271</v>
      </c>
    </row>
    <row r="80" spans="1:4" x14ac:dyDescent="0.35">
      <c r="A80" s="90">
        <v>45685855</v>
      </c>
      <c r="B80" s="90" t="s">
        <v>5542</v>
      </c>
      <c r="C80" s="91">
        <v>44986</v>
      </c>
      <c r="D80" s="67" t="s">
        <v>6271</v>
      </c>
    </row>
    <row r="81" spans="1:4" x14ac:dyDescent="0.35">
      <c r="A81" s="90">
        <v>45685809</v>
      </c>
      <c r="B81" s="90" t="s">
        <v>5547</v>
      </c>
      <c r="C81" s="91">
        <v>44986</v>
      </c>
      <c r="D81" s="67" t="s">
        <v>6271</v>
      </c>
    </row>
    <row r="82" spans="1:4" x14ac:dyDescent="0.35">
      <c r="A82" s="90">
        <v>45679855</v>
      </c>
      <c r="B82" s="90" t="s">
        <v>5557</v>
      </c>
      <c r="C82" s="91">
        <v>44986</v>
      </c>
      <c r="D82" s="67" t="s">
        <v>6271</v>
      </c>
    </row>
    <row r="83" spans="1:4" x14ac:dyDescent="0.35">
      <c r="A83" s="90">
        <v>52603891</v>
      </c>
      <c r="B83" s="90" t="s">
        <v>5677</v>
      </c>
      <c r="C83" s="91">
        <v>44986</v>
      </c>
      <c r="D83" s="67" t="s">
        <v>6271</v>
      </c>
    </row>
    <row r="84" spans="1:4" x14ac:dyDescent="0.35">
      <c r="A84" s="90">
        <v>44212801</v>
      </c>
      <c r="B84" s="90" t="s">
        <v>5690</v>
      </c>
      <c r="C84" s="91">
        <v>44986</v>
      </c>
      <c r="D84" s="67" t="s">
        <v>6271</v>
      </c>
    </row>
    <row r="85" spans="1:4" x14ac:dyDescent="0.35">
      <c r="A85" s="90">
        <v>44245815</v>
      </c>
      <c r="B85" s="90" t="s">
        <v>5712</v>
      </c>
      <c r="C85" s="91">
        <v>44986</v>
      </c>
      <c r="D85" s="67" t="s">
        <v>6271</v>
      </c>
    </row>
    <row r="86" spans="1:4" x14ac:dyDescent="0.35">
      <c r="A86" s="90">
        <v>44216809</v>
      </c>
      <c r="B86" s="90" t="s">
        <v>5734</v>
      </c>
      <c r="C86" s="91">
        <v>44986</v>
      </c>
      <c r="D86" s="67" t="s">
        <v>6271</v>
      </c>
    </row>
    <row r="87" spans="1:4" x14ac:dyDescent="0.35">
      <c r="A87" s="90">
        <v>44426907</v>
      </c>
      <c r="B87" s="90" t="s">
        <v>5764</v>
      </c>
      <c r="C87" s="91">
        <v>44986</v>
      </c>
      <c r="D87" s="67" t="s">
        <v>6271</v>
      </c>
    </row>
    <row r="88" spans="1:4" x14ac:dyDescent="0.35">
      <c r="A88" s="90">
        <v>44226809</v>
      </c>
      <c r="B88" s="90" t="s">
        <v>5771</v>
      </c>
      <c r="C88" s="91">
        <v>44986</v>
      </c>
      <c r="D88" s="67" t="s">
        <v>6271</v>
      </c>
    </row>
    <row r="89" spans="1:4" x14ac:dyDescent="0.35">
      <c r="A89" s="90">
        <v>44226967</v>
      </c>
      <c r="B89" s="90" t="s">
        <v>5776</v>
      </c>
      <c r="C89" s="91">
        <v>44986</v>
      </c>
      <c r="D89" s="67" t="s">
        <v>6271</v>
      </c>
    </row>
    <row r="90" spans="1:4" x14ac:dyDescent="0.35">
      <c r="A90" s="90">
        <v>43338801</v>
      </c>
      <c r="B90" s="90" t="s">
        <v>389</v>
      </c>
      <c r="C90" s="91">
        <v>44986</v>
      </c>
      <c r="D90" s="67" t="s">
        <v>6271</v>
      </c>
    </row>
    <row r="91" spans="1:4" x14ac:dyDescent="0.35">
      <c r="A91" s="90">
        <v>44243801</v>
      </c>
      <c r="B91" s="90" t="s">
        <v>5795</v>
      </c>
      <c r="C91" s="91">
        <v>44986</v>
      </c>
      <c r="D91" s="67" t="s">
        <v>6271</v>
      </c>
    </row>
    <row r="92" spans="1:4" x14ac:dyDescent="0.35">
      <c r="A92" s="90">
        <v>44972849</v>
      </c>
      <c r="B92" s="90" t="s">
        <v>2826</v>
      </c>
      <c r="C92" s="91">
        <v>44986</v>
      </c>
      <c r="D92" s="67" t="s">
        <v>6271</v>
      </c>
    </row>
    <row r="93" spans="1:4" x14ac:dyDescent="0.35">
      <c r="A93" s="90">
        <v>47101849</v>
      </c>
      <c r="B93" s="90" t="s">
        <v>5941</v>
      </c>
      <c r="C93" s="91">
        <v>44986</v>
      </c>
      <c r="D93" s="67" t="s">
        <v>6271</v>
      </c>
    </row>
    <row r="94" spans="1:4" x14ac:dyDescent="0.35">
      <c r="A94" s="90">
        <v>44973967</v>
      </c>
      <c r="B94" s="90" t="s">
        <v>3154</v>
      </c>
      <c r="C94" s="91">
        <v>44986</v>
      </c>
      <c r="D94" s="67" t="s">
        <v>6271</v>
      </c>
    </row>
    <row r="95" spans="1:4" x14ac:dyDescent="0.35">
      <c r="A95" s="90">
        <v>43544855</v>
      </c>
      <c r="B95" s="90" t="s">
        <v>5988</v>
      </c>
      <c r="C95" s="91">
        <v>44986</v>
      </c>
      <c r="D95" s="67" t="s">
        <v>6271</v>
      </c>
    </row>
    <row r="96" spans="1:4" x14ac:dyDescent="0.35">
      <c r="A96" s="90">
        <v>43544809</v>
      </c>
      <c r="B96" s="90" t="s">
        <v>5991</v>
      </c>
      <c r="C96" s="91">
        <v>44986</v>
      </c>
      <c r="D96" s="67" t="s">
        <v>6271</v>
      </c>
    </row>
    <row r="97" spans="1:4" x14ac:dyDescent="0.35">
      <c r="A97" s="90">
        <v>45372815</v>
      </c>
      <c r="B97" s="90" t="s">
        <v>6029</v>
      </c>
      <c r="C97" s="91">
        <v>44986</v>
      </c>
      <c r="D97" s="67" t="s">
        <v>6271</v>
      </c>
    </row>
    <row r="98" spans="1:4" x14ac:dyDescent="0.35">
      <c r="A98" s="90">
        <v>45375809</v>
      </c>
      <c r="B98" s="90" t="s">
        <v>6058</v>
      </c>
      <c r="C98" s="91">
        <v>44986</v>
      </c>
      <c r="D98" s="67" t="s">
        <v>6271</v>
      </c>
    </row>
    <row r="99" spans="1:4" x14ac:dyDescent="0.35">
      <c r="A99" s="90">
        <v>43705981</v>
      </c>
      <c r="B99" s="90" t="s">
        <v>6161</v>
      </c>
      <c r="C99" s="91">
        <v>44986</v>
      </c>
      <c r="D99" s="67" t="s">
        <v>6271</v>
      </c>
    </row>
    <row r="100" spans="1:4" x14ac:dyDescent="0.35">
      <c r="A100" s="90">
        <v>45379809</v>
      </c>
      <c r="B100" s="90" t="s">
        <v>6189</v>
      </c>
      <c r="C100" s="91">
        <v>44986</v>
      </c>
      <c r="D100" s="67" t="s">
        <v>6271</v>
      </c>
    </row>
    <row r="101" spans="1:4" x14ac:dyDescent="0.35">
      <c r="A101" s="90">
        <v>45380809</v>
      </c>
      <c r="B101" s="90" t="s">
        <v>6193</v>
      </c>
      <c r="C101" s="91">
        <v>44986</v>
      </c>
      <c r="D101" s="67" t="s">
        <v>6271</v>
      </c>
    </row>
    <row r="102" spans="1:4" x14ac:dyDescent="0.35">
      <c r="A102" s="90">
        <v>44951849</v>
      </c>
      <c r="B102" s="90" t="s">
        <v>2309</v>
      </c>
      <c r="C102" s="91">
        <v>44986</v>
      </c>
      <c r="D102" s="67" t="s">
        <v>6271</v>
      </c>
    </row>
    <row r="103" spans="1:4" x14ac:dyDescent="0.35">
      <c r="A103" s="90">
        <v>45382809</v>
      </c>
      <c r="B103" s="90" t="s">
        <v>6216</v>
      </c>
      <c r="C103" s="91">
        <v>44986</v>
      </c>
      <c r="D103" s="67" t="s">
        <v>6271</v>
      </c>
    </row>
    <row r="104" spans="1:4" x14ac:dyDescent="0.35">
      <c r="A104" s="90">
        <v>51006896</v>
      </c>
      <c r="B104" s="90" t="s">
        <v>3199</v>
      </c>
      <c r="C104" s="91">
        <v>45323</v>
      </c>
      <c r="D104" s="67" t="s">
        <v>6271</v>
      </c>
    </row>
    <row r="105" spans="1:4" x14ac:dyDescent="0.35">
      <c r="A105" s="90">
        <v>45250849</v>
      </c>
      <c r="B105" s="90" t="s">
        <v>3108</v>
      </c>
      <c r="C105" s="91">
        <v>45323</v>
      </c>
      <c r="D105" s="67" t="s">
        <v>6271</v>
      </c>
    </row>
    <row r="106" spans="1:4" x14ac:dyDescent="0.35">
      <c r="A106" s="90">
        <v>40146905</v>
      </c>
      <c r="B106" s="90" t="s">
        <v>3079</v>
      </c>
      <c r="C106" s="91">
        <v>45323</v>
      </c>
      <c r="D106" s="67" t="s">
        <v>6271</v>
      </c>
    </row>
    <row r="107" spans="1:4" x14ac:dyDescent="0.35">
      <c r="A107" s="90">
        <v>43356979</v>
      </c>
      <c r="B107" s="90" t="s">
        <v>1771</v>
      </c>
      <c r="C107" s="91">
        <v>45323</v>
      </c>
      <c r="D107" s="67" t="s">
        <v>6271</v>
      </c>
    </row>
    <row r="108" spans="1:4" x14ac:dyDescent="0.35">
      <c r="A108" s="90">
        <v>30003967</v>
      </c>
      <c r="B108" s="90" t="s">
        <v>1829</v>
      </c>
      <c r="C108" s="91">
        <v>45108</v>
      </c>
      <c r="D108" s="68" t="s">
        <v>6269</v>
      </c>
    </row>
    <row r="109" spans="1:4" x14ac:dyDescent="0.35">
      <c r="A109" s="90">
        <v>30003809</v>
      </c>
      <c r="B109" s="90" t="s">
        <v>6275</v>
      </c>
      <c r="C109" s="91">
        <v>45108</v>
      </c>
      <c r="D109" s="68" t="s">
        <v>6269</v>
      </c>
    </row>
    <row r="110" spans="1:4" x14ac:dyDescent="0.35">
      <c r="A110" s="90">
        <v>30003855</v>
      </c>
      <c r="B110" s="90" t="s">
        <v>1839</v>
      </c>
      <c r="C110" s="91">
        <v>45108</v>
      </c>
      <c r="D110" s="68" t="s">
        <v>6269</v>
      </c>
    </row>
    <row r="111" spans="1:4" x14ac:dyDescent="0.35">
      <c r="A111" s="90">
        <v>47061809</v>
      </c>
      <c r="B111" s="90" t="s">
        <v>2759</v>
      </c>
      <c r="C111" s="91">
        <v>45323</v>
      </c>
      <c r="D111" s="67" t="s">
        <v>6271</v>
      </c>
    </row>
    <row r="112" spans="1:4" x14ac:dyDescent="0.35">
      <c r="A112" s="90">
        <v>43542967</v>
      </c>
      <c r="B112" s="90" t="s">
        <v>2780</v>
      </c>
      <c r="C112" s="91">
        <v>45323</v>
      </c>
      <c r="D112" s="67" t="s">
        <v>6271</v>
      </c>
    </row>
    <row r="113" spans="1:4" x14ac:dyDescent="0.35">
      <c r="A113" s="90">
        <v>44920860</v>
      </c>
      <c r="B113" s="90" t="s">
        <v>1789</v>
      </c>
      <c r="C113" s="91">
        <v>45323</v>
      </c>
      <c r="D113" s="67" t="s">
        <v>6271</v>
      </c>
    </row>
    <row r="114" spans="1:4" x14ac:dyDescent="0.35">
      <c r="A114" s="90">
        <v>45884849</v>
      </c>
      <c r="B114" s="90" t="s">
        <v>6179</v>
      </c>
      <c r="C114" s="91">
        <v>45323</v>
      </c>
      <c r="D114" s="67" t="s">
        <v>6271</v>
      </c>
    </row>
    <row r="115" spans="1:4" x14ac:dyDescent="0.35">
      <c r="A115" s="90">
        <v>44539907</v>
      </c>
      <c r="B115" s="90" t="s">
        <v>6229</v>
      </c>
      <c r="C115" s="91">
        <v>45323</v>
      </c>
      <c r="D115" s="67" t="s">
        <v>6271</v>
      </c>
    </row>
    <row r="116" spans="1:4" x14ac:dyDescent="0.35">
      <c r="A116" s="90">
        <v>41271909</v>
      </c>
      <c r="B116" s="90" t="s">
        <v>3553</v>
      </c>
      <c r="C116" s="91">
        <v>45323</v>
      </c>
      <c r="D116" s="67" t="s">
        <v>6270</v>
      </c>
    </row>
    <row r="117" spans="1:4" x14ac:dyDescent="0.35">
      <c r="A117" s="90">
        <v>30001905</v>
      </c>
      <c r="B117" s="90" t="s">
        <v>1857</v>
      </c>
      <c r="C117" s="91">
        <v>45108</v>
      </c>
      <c r="D117" s="68" t="s">
        <v>6269</v>
      </c>
    </row>
    <row r="118" spans="1:4" x14ac:dyDescent="0.35">
      <c r="A118" s="90">
        <v>44243967</v>
      </c>
      <c r="B118" s="90" t="s">
        <v>6272</v>
      </c>
      <c r="C118" s="91">
        <v>44986</v>
      </c>
      <c r="D118" s="67" t="s">
        <v>6271</v>
      </c>
    </row>
    <row r="119" spans="1:4" x14ac:dyDescent="0.35">
      <c r="A119" s="90">
        <v>40129979</v>
      </c>
      <c r="B119" s="90" t="s">
        <v>6248</v>
      </c>
      <c r="C119" s="91">
        <v>45292</v>
      </c>
      <c r="D119" s="67" t="s">
        <v>6271</v>
      </c>
    </row>
    <row r="120" spans="1:4" x14ac:dyDescent="0.35">
      <c r="A120" s="90">
        <v>41063967</v>
      </c>
      <c r="B120" s="90" t="s">
        <v>3392</v>
      </c>
      <c r="C120" s="91">
        <v>45292</v>
      </c>
      <c r="D120" s="67" t="s">
        <v>6271</v>
      </c>
    </row>
    <row r="121" spans="1:4" x14ac:dyDescent="0.35">
      <c r="A121" s="90">
        <v>30000905</v>
      </c>
      <c r="B121" s="90" t="s">
        <v>1849</v>
      </c>
      <c r="C121" s="91">
        <v>45108</v>
      </c>
      <c r="D121" s="68" t="s">
        <v>6269</v>
      </c>
    </row>
    <row r="122" spans="1:4" x14ac:dyDescent="0.35">
      <c r="A122" s="90">
        <v>43350801</v>
      </c>
      <c r="B122" s="90" t="s">
        <v>1145</v>
      </c>
      <c r="C122" s="91">
        <v>45292</v>
      </c>
      <c r="D122" s="67" t="s">
        <v>6271</v>
      </c>
    </row>
    <row r="123" spans="1:4" x14ac:dyDescent="0.35">
      <c r="A123" s="90">
        <v>44459801</v>
      </c>
      <c r="B123" s="90" t="s">
        <v>6078</v>
      </c>
      <c r="C123" s="91">
        <v>45292</v>
      </c>
      <c r="D123" s="67" t="s">
        <v>6271</v>
      </c>
    </row>
    <row r="124" spans="1:4" x14ac:dyDescent="0.35">
      <c r="A124" s="90">
        <v>44550849</v>
      </c>
      <c r="B124" s="90" t="s">
        <v>5229</v>
      </c>
      <c r="C124" s="91">
        <v>45292</v>
      </c>
      <c r="D124" s="67" t="s">
        <v>6271</v>
      </c>
    </row>
    <row r="125" spans="1:4" x14ac:dyDescent="0.35">
      <c r="A125" s="90">
        <v>45681809</v>
      </c>
      <c r="B125" s="90" t="s">
        <v>5525</v>
      </c>
      <c r="C125" s="91">
        <v>45292</v>
      </c>
      <c r="D125" s="67" t="s">
        <v>6271</v>
      </c>
    </row>
    <row r="126" spans="1:4" x14ac:dyDescent="0.35">
      <c r="A126" s="90">
        <v>45686809</v>
      </c>
      <c r="B126" s="90" t="s">
        <v>5554</v>
      </c>
      <c r="C126" s="91">
        <v>45292</v>
      </c>
      <c r="D126" s="67" t="s">
        <v>6271</v>
      </c>
    </row>
    <row r="127" spans="1:4" x14ac:dyDescent="0.35">
      <c r="A127" s="90">
        <v>45387809</v>
      </c>
      <c r="B127" s="90" t="s">
        <v>1930</v>
      </c>
      <c r="C127" s="91">
        <v>44986</v>
      </c>
      <c r="D127" s="67" t="s">
        <v>6271</v>
      </c>
    </row>
    <row r="128" spans="1:4" x14ac:dyDescent="0.35">
      <c r="A128" s="90">
        <v>30001853</v>
      </c>
      <c r="B128" s="90" t="s">
        <v>1853</v>
      </c>
      <c r="C128" s="91">
        <v>45108</v>
      </c>
      <c r="D128" s="68" t="s">
        <v>6269</v>
      </c>
    </row>
    <row r="129" spans="1:4" x14ac:dyDescent="0.35">
      <c r="A129" s="90">
        <v>44427801</v>
      </c>
      <c r="B129" s="90" t="s">
        <v>1598</v>
      </c>
      <c r="C129" s="91">
        <v>45108</v>
      </c>
      <c r="D129" s="68" t="s">
        <v>6269</v>
      </c>
    </row>
    <row r="130" spans="1:4" x14ac:dyDescent="0.35">
      <c r="A130" s="90">
        <v>46113857</v>
      </c>
      <c r="B130" s="90" t="s">
        <v>5400</v>
      </c>
      <c r="C130" s="91">
        <v>45292</v>
      </c>
      <c r="D130" s="67" t="s">
        <v>6271</v>
      </c>
    </row>
    <row r="131" spans="1:4" x14ac:dyDescent="0.35">
      <c r="A131" s="90">
        <v>45682855</v>
      </c>
      <c r="B131" s="90" t="s">
        <v>2573</v>
      </c>
      <c r="C131" s="91">
        <v>44986</v>
      </c>
      <c r="D131" s="67" t="s">
        <v>6271</v>
      </c>
    </row>
    <row r="132" spans="1:4" x14ac:dyDescent="0.35">
      <c r="A132" s="90">
        <v>40142905</v>
      </c>
      <c r="B132" s="90" t="s">
        <v>3075</v>
      </c>
      <c r="C132" s="91">
        <v>45200</v>
      </c>
      <c r="D132" s="67" t="s">
        <v>6270</v>
      </c>
    </row>
    <row r="133" spans="1:4" x14ac:dyDescent="0.35">
      <c r="A133" s="90">
        <v>40144905</v>
      </c>
      <c r="B133" s="90" t="s">
        <v>328</v>
      </c>
      <c r="C133" s="91">
        <v>45200</v>
      </c>
      <c r="D133" s="67" t="s">
        <v>6270</v>
      </c>
    </row>
    <row r="134" spans="1:4" x14ac:dyDescent="0.35">
      <c r="A134" s="90">
        <v>40146905</v>
      </c>
      <c r="B134" s="90" t="s">
        <v>3079</v>
      </c>
      <c r="C134" s="91">
        <v>45200</v>
      </c>
      <c r="D134" s="67" t="s">
        <v>6270</v>
      </c>
    </row>
    <row r="135" spans="1:4" x14ac:dyDescent="0.35">
      <c r="A135" s="90">
        <v>40145905</v>
      </c>
      <c r="B135" s="90" t="s">
        <v>332</v>
      </c>
      <c r="C135" s="91">
        <v>45200</v>
      </c>
      <c r="D135" s="67" t="s">
        <v>6270</v>
      </c>
    </row>
    <row r="136" spans="1:4" x14ac:dyDescent="0.35">
      <c r="A136" s="90">
        <v>40141905</v>
      </c>
      <c r="B136" s="90" t="s">
        <v>335</v>
      </c>
      <c r="C136" s="91">
        <v>45200</v>
      </c>
      <c r="D136" s="67" t="s">
        <v>6270</v>
      </c>
    </row>
    <row r="137" spans="1:4" x14ac:dyDescent="0.35">
      <c r="A137" s="90">
        <v>40140905</v>
      </c>
      <c r="B137" s="90" t="s">
        <v>337</v>
      </c>
      <c r="C137" s="91">
        <v>45200</v>
      </c>
      <c r="D137" s="67" t="s">
        <v>6270</v>
      </c>
    </row>
    <row r="138" spans="1:4" x14ac:dyDescent="0.35">
      <c r="A138" s="90">
        <v>40143905</v>
      </c>
      <c r="B138" s="90" t="s">
        <v>339</v>
      </c>
      <c r="C138" s="91">
        <v>45200</v>
      </c>
      <c r="D138" s="67" t="s">
        <v>6270</v>
      </c>
    </row>
    <row r="139" spans="1:4" x14ac:dyDescent="0.35">
      <c r="A139" s="90">
        <v>45276801</v>
      </c>
      <c r="B139" s="90" t="s">
        <v>1939</v>
      </c>
      <c r="C139" s="91">
        <v>45108</v>
      </c>
      <c r="D139" s="68" t="s">
        <v>6269</v>
      </c>
    </row>
    <row r="140" spans="1:4" x14ac:dyDescent="0.35">
      <c r="A140" s="90">
        <v>41089801</v>
      </c>
      <c r="B140" s="90" t="s">
        <v>2358</v>
      </c>
      <c r="C140" s="91">
        <v>45108</v>
      </c>
      <c r="D140" s="68" t="s">
        <v>6269</v>
      </c>
    </row>
    <row r="141" spans="1:4" x14ac:dyDescent="0.35">
      <c r="A141" s="90">
        <v>49170801</v>
      </c>
      <c r="B141" s="90" t="s">
        <v>318</v>
      </c>
      <c r="C141" s="91">
        <v>45108</v>
      </c>
      <c r="D141" s="68" t="s">
        <v>6269</v>
      </c>
    </row>
    <row r="142" spans="1:4" x14ac:dyDescent="0.35">
      <c r="A142" s="90">
        <v>45396801</v>
      </c>
      <c r="B142" s="90" t="s">
        <v>320</v>
      </c>
      <c r="C142" s="91">
        <v>45108</v>
      </c>
      <c r="D142" s="68" t="s">
        <v>6269</v>
      </c>
    </row>
    <row r="143" spans="1:4" x14ac:dyDescent="0.35">
      <c r="A143" s="90">
        <v>52915817</v>
      </c>
      <c r="B143" s="90" t="s">
        <v>561</v>
      </c>
      <c r="C143" s="91">
        <v>45139</v>
      </c>
      <c r="D143" s="68" t="s">
        <v>6269</v>
      </c>
    </row>
    <row r="144" spans="1:4" x14ac:dyDescent="0.35">
      <c r="A144" s="90">
        <v>45683809</v>
      </c>
      <c r="B144" s="90" t="s">
        <v>1422</v>
      </c>
      <c r="C144" s="91">
        <v>44986</v>
      </c>
      <c r="D144" s="67" t="s">
        <v>6271</v>
      </c>
    </row>
    <row r="145" spans="1:4" x14ac:dyDescent="0.35">
      <c r="A145" s="90">
        <v>46118909</v>
      </c>
      <c r="B145" s="90" t="s">
        <v>5374</v>
      </c>
      <c r="C145" s="91">
        <v>45292</v>
      </c>
      <c r="D145" s="67" t="s">
        <v>6271</v>
      </c>
    </row>
    <row r="146" spans="1:4" x14ac:dyDescent="0.35">
      <c r="A146" s="90">
        <v>49069809</v>
      </c>
      <c r="B146" s="90" t="s">
        <v>3591</v>
      </c>
      <c r="C146" s="91">
        <v>45292</v>
      </c>
      <c r="D146" s="67" t="s">
        <v>6271</v>
      </c>
    </row>
    <row r="147" spans="1:4" x14ac:dyDescent="0.35">
      <c r="A147" s="90">
        <v>52891861</v>
      </c>
      <c r="B147" s="90" t="s">
        <v>3238</v>
      </c>
      <c r="C147" s="91">
        <v>45292</v>
      </c>
      <c r="D147" s="67" t="s">
        <v>6271</v>
      </c>
    </row>
    <row r="148" spans="1:4" x14ac:dyDescent="0.35">
      <c r="A148" s="90">
        <v>52892861</v>
      </c>
      <c r="B148" s="90" t="s">
        <v>3243</v>
      </c>
      <c r="C148" s="91">
        <v>45292</v>
      </c>
      <c r="D148" s="67" t="s">
        <v>6271</v>
      </c>
    </row>
    <row r="149" spans="1:4" x14ac:dyDescent="0.35">
      <c r="A149" s="90">
        <v>45681809</v>
      </c>
      <c r="B149" s="90" t="e">
        <f>VLOOKUP(Tabela1[[#This Row],[SKU]],'Base Ativa'!B:D,3,0)</f>
        <v>#N/A</v>
      </c>
      <c r="C149" s="91">
        <v>45292</v>
      </c>
      <c r="D149" s="67" t="s">
        <v>6270</v>
      </c>
    </row>
    <row r="150" spans="1:4" x14ac:dyDescent="0.35">
      <c r="A150" s="90">
        <v>45682855</v>
      </c>
      <c r="B150" s="90" t="e">
        <f>VLOOKUP(Tabela1[[#This Row],[SKU]],'Base Ativa'!B:D,3,0)</f>
        <v>#N/A</v>
      </c>
      <c r="C150" s="91">
        <v>45292</v>
      </c>
      <c r="D150" s="67" t="s">
        <v>6270</v>
      </c>
    </row>
    <row r="151" spans="1:4" x14ac:dyDescent="0.35">
      <c r="A151" s="90">
        <v>43584909</v>
      </c>
      <c r="B151" s="90" t="str">
        <f>VLOOKUP(Tabela1[[#This Row],[SKU]],'Base Ativa'!B:D,3,0)</f>
        <v>SPIRAX S4 ATF HDX CX 12X1L</v>
      </c>
      <c r="C151" s="91">
        <v>45292</v>
      </c>
      <c r="D151" s="67" t="s">
        <v>6270</v>
      </c>
    </row>
    <row r="152" spans="1:4" x14ac:dyDescent="0.35">
      <c r="A152" s="90">
        <v>44545849</v>
      </c>
      <c r="B152" s="90" t="e">
        <f>VLOOKUP(Tabela1[[#This Row],[SKU]],'Base Ativa'!B:D,3,0)</f>
        <v>#N/A</v>
      </c>
      <c r="C152" s="91">
        <v>45292</v>
      </c>
      <c r="D152" s="67" t="s">
        <v>6270</v>
      </c>
    </row>
    <row r="153" spans="1:4" x14ac:dyDescent="0.35">
      <c r="A153" s="90">
        <v>43512809</v>
      </c>
      <c r="B153" s="90" t="e">
        <f>VLOOKUP(Tabela1[[#This Row],[SKU]],'Base Ativa'!B:D,3,0)</f>
        <v>#N/A</v>
      </c>
      <c r="C153" s="91">
        <v>45292</v>
      </c>
      <c r="D153" s="67" t="s">
        <v>6270</v>
      </c>
    </row>
    <row r="154" spans="1:4" x14ac:dyDescent="0.35">
      <c r="A154" s="90">
        <v>45884849</v>
      </c>
      <c r="B154" s="90" t="e">
        <f>VLOOKUP(Tabela1[[#This Row],[SKU]],'Base Ativa'!B:D,3,0)</f>
        <v>#N/A</v>
      </c>
      <c r="C154" s="91">
        <v>45292</v>
      </c>
      <c r="D154" s="67" t="s">
        <v>6270</v>
      </c>
    </row>
    <row r="155" spans="1:4" x14ac:dyDescent="0.35">
      <c r="A155" s="90">
        <v>31064849</v>
      </c>
      <c r="B155" s="90" t="e">
        <f>VLOOKUP(Tabela1[[#This Row],[SKU]],'Base Ativa'!B:D,3,0)</f>
        <v>#N/A</v>
      </c>
      <c r="C155" s="91">
        <v>45292</v>
      </c>
      <c r="D155" s="67" t="s">
        <v>6270</v>
      </c>
    </row>
    <row r="156" spans="1:4" x14ac:dyDescent="0.35">
      <c r="A156" s="90">
        <v>44242905</v>
      </c>
      <c r="B156" s="90" t="e">
        <f>VLOOKUP(Tabela1[[#This Row],[SKU]],'Base Ativa'!B:D,3,0)</f>
        <v>#N/A</v>
      </c>
      <c r="C156" s="91">
        <v>45292</v>
      </c>
      <c r="D156" s="67" t="s">
        <v>6270</v>
      </c>
    </row>
    <row r="157" spans="1:4" x14ac:dyDescent="0.35">
      <c r="A157" s="90">
        <v>44242809</v>
      </c>
      <c r="B157" s="90" t="str">
        <f>VLOOKUP(Tabela1[[#This Row],[SKU]],'Base Ativa'!B:D,3,0)</f>
        <v>RIMULA R2 40 TB 209L EXPO</v>
      </c>
      <c r="C157" s="91">
        <v>45292</v>
      </c>
      <c r="D157" s="67" t="s">
        <v>6270</v>
      </c>
    </row>
    <row r="158" spans="1:4" x14ac:dyDescent="0.35">
      <c r="A158" s="90">
        <v>45376809</v>
      </c>
      <c r="B158" s="90" t="e">
        <f>VLOOKUP(Tabela1[[#This Row],[SKU]],'Base Ativa'!B:D,3,0)</f>
        <v>#N/A</v>
      </c>
      <c r="C158" s="91">
        <v>45292</v>
      </c>
      <c r="D158" s="67" t="s">
        <v>6270</v>
      </c>
    </row>
    <row r="159" spans="1:4" x14ac:dyDescent="0.35">
      <c r="A159" s="90">
        <v>45381809</v>
      </c>
      <c r="B159" s="90" t="e">
        <f>VLOOKUP(Tabela1[[#This Row],[SKU]],'Base Ativa'!B:D,3,0)</f>
        <v>#N/A</v>
      </c>
      <c r="C159" s="91">
        <v>45292</v>
      </c>
      <c r="D159" s="67" t="s">
        <v>6270</v>
      </c>
    </row>
    <row r="160" spans="1:4" x14ac:dyDescent="0.35">
      <c r="A160" s="90">
        <v>45637809</v>
      </c>
      <c r="B160" s="90" t="e">
        <f>VLOOKUP(Tabela1[[#This Row],[SKU]],'Base Ativa'!B:D,3,0)</f>
        <v>#N/A</v>
      </c>
      <c r="C160" s="91">
        <v>45292</v>
      </c>
      <c r="D160" s="67" t="s">
        <v>6270</v>
      </c>
    </row>
    <row r="161" spans="1:4" x14ac:dyDescent="0.35">
      <c r="A161" s="90">
        <v>45383809</v>
      </c>
      <c r="B161" s="90" t="e">
        <f>VLOOKUP(Tabela1[[#This Row],[SKU]],'Base Ativa'!B:D,3,0)</f>
        <v>#N/A</v>
      </c>
      <c r="C161" s="91">
        <v>45292</v>
      </c>
      <c r="D161" s="67" t="s">
        <v>6270</v>
      </c>
    </row>
    <row r="162" spans="1:4" x14ac:dyDescent="0.35">
      <c r="A162" s="90">
        <v>49069809</v>
      </c>
      <c r="B162" s="90" t="e">
        <f>VLOOKUP(Tabela1[[#This Row],[SKU]],'Base Ativa'!B:D,3,0)</f>
        <v>#N/A</v>
      </c>
      <c r="C162" s="91">
        <v>45292</v>
      </c>
      <c r="D162" s="67" t="s">
        <v>6270</v>
      </c>
    </row>
    <row r="163" spans="1:4" x14ac:dyDescent="0.35">
      <c r="A163" s="90">
        <v>44426815</v>
      </c>
      <c r="B163" s="90" t="e">
        <f>VLOOKUP(Tabela1[[#This Row],[SKU]],'Base Ativa'!B:D,3,0)</f>
        <v>#N/A</v>
      </c>
      <c r="C163" s="91">
        <v>45292</v>
      </c>
      <c r="D163" s="67" t="s">
        <v>6270</v>
      </c>
    </row>
    <row r="164" spans="1:4" x14ac:dyDescent="0.35">
      <c r="A164" s="90">
        <v>44426809</v>
      </c>
      <c r="B164" s="90" t="str">
        <f>VLOOKUP(Tabela1[[#This Row],[SKU]],'Base Ativa'!B:D,3,0)</f>
        <v>RIMULA R3 MULTI CH4 15W40 TB 209L EXPO</v>
      </c>
      <c r="C164" s="91">
        <v>45292</v>
      </c>
      <c r="D164" s="67" t="s">
        <v>6270</v>
      </c>
    </row>
    <row r="165" spans="1:4" x14ac:dyDescent="0.35">
      <c r="A165" s="90">
        <v>45683855</v>
      </c>
      <c r="B165" s="90" t="s">
        <v>1410</v>
      </c>
      <c r="C165" s="91">
        <v>44986</v>
      </c>
      <c r="D165" s="67" t="s">
        <v>6271</v>
      </c>
    </row>
    <row r="166" spans="1:4" x14ac:dyDescent="0.35">
      <c r="A166" s="90">
        <v>44243815</v>
      </c>
      <c r="B166" s="90" t="str">
        <f>VLOOKUP(Tabela1[[#This Row],[SKU]],'Base Ativa'!B:D,3,0)</f>
        <v>RIMULA R4X 15W40 BD 5 UGL EXPO</v>
      </c>
      <c r="C166" s="91">
        <v>45292</v>
      </c>
      <c r="D166" s="67" t="s">
        <v>6270</v>
      </c>
    </row>
    <row r="167" spans="1:4" x14ac:dyDescent="0.35">
      <c r="A167" s="90">
        <v>45684809</v>
      </c>
      <c r="B167" s="90" t="s">
        <v>1436</v>
      </c>
      <c r="C167" s="91">
        <v>44986</v>
      </c>
      <c r="D167" s="67" t="s">
        <v>6271</v>
      </c>
    </row>
    <row r="168" spans="1:4" x14ac:dyDescent="0.35">
      <c r="A168" s="90">
        <v>45387855</v>
      </c>
      <c r="B168" s="90" t="e">
        <f>VLOOKUP(Tabela1[[#This Row],[SKU]],'Base Ativa'!B:D,3,0)</f>
        <v>#N/A</v>
      </c>
      <c r="C168" s="91">
        <v>45292</v>
      </c>
      <c r="D168" s="67" t="s">
        <v>6270</v>
      </c>
    </row>
    <row r="169" spans="1:4" x14ac:dyDescent="0.35">
      <c r="A169" s="90">
        <v>43512905</v>
      </c>
      <c r="B169" s="90" t="e">
        <f>VLOOKUP(Tabela1[[#This Row],[SKU]],'Base Ativa'!B:D,3,0)</f>
        <v>#N/A</v>
      </c>
      <c r="C169" s="91">
        <v>45292</v>
      </c>
      <c r="D169" s="67" t="s">
        <v>6270</v>
      </c>
    </row>
    <row r="170" spans="1:4" x14ac:dyDescent="0.35">
      <c r="A170" s="90">
        <v>45387815</v>
      </c>
      <c r="B170" s="90" t="e">
        <f>VLOOKUP(Tabela1[[#This Row],[SKU]],'Base Ativa'!B:D,3,0)</f>
        <v>#N/A</v>
      </c>
      <c r="C170" s="91">
        <v>45292</v>
      </c>
      <c r="D170" s="67" t="s">
        <v>6270</v>
      </c>
    </row>
    <row r="171" spans="1:4" x14ac:dyDescent="0.35">
      <c r="A171" s="90">
        <v>45684855</v>
      </c>
      <c r="B171" s="90" t="s">
        <v>1425</v>
      </c>
      <c r="C171" s="91">
        <v>44986</v>
      </c>
      <c r="D171" s="67" t="s">
        <v>6271</v>
      </c>
    </row>
    <row r="172" spans="1:4" x14ac:dyDescent="0.35">
      <c r="A172" s="90">
        <v>44242815</v>
      </c>
      <c r="B172" s="90" t="e">
        <f>VLOOKUP(Tabela1[[#This Row],[SKU]],'Base Ativa'!B:D,3,0)</f>
        <v>#N/A</v>
      </c>
      <c r="C172" s="91">
        <v>45292</v>
      </c>
      <c r="D172" s="67" t="s">
        <v>6270</v>
      </c>
    </row>
    <row r="173" spans="1:4" x14ac:dyDescent="0.35">
      <c r="A173" s="90">
        <v>40132909</v>
      </c>
      <c r="B173" s="90" t="str">
        <f>VLOOKUP(Tabela1[[#This Row],[SKU]],'Base Ativa'!B:D,3,0)</f>
        <v>JD SYNTHETIC AIR COMP OIL100 20 OZ</v>
      </c>
      <c r="C173" s="91">
        <v>45292</v>
      </c>
      <c r="D173" s="67" t="s">
        <v>6270</v>
      </c>
    </row>
    <row r="174" spans="1:4" x14ac:dyDescent="0.35">
      <c r="A174" s="90">
        <v>51004807</v>
      </c>
      <c r="B174" s="90" t="str">
        <f>VLOOKUP(Tabela1[[#This Row],[SKU]],'Base Ativa'!B:D,3,0)</f>
        <v>GADUS S2 OG 50 TB 190KG</v>
      </c>
      <c r="C174" s="91">
        <v>45292</v>
      </c>
      <c r="D174" s="67" t="s">
        <v>6270</v>
      </c>
    </row>
    <row r="175" spans="1:4" x14ac:dyDescent="0.35">
      <c r="A175" s="90">
        <v>44920860</v>
      </c>
      <c r="B175" s="90" t="e">
        <f>VLOOKUP(Tabela1[[#This Row],[SKU]],'Base Ativa'!B:D,3,0)</f>
        <v>#N/A</v>
      </c>
      <c r="C175" s="91">
        <v>45292</v>
      </c>
      <c r="D175" s="67" t="s">
        <v>6270</v>
      </c>
    </row>
    <row r="176" spans="1:4" x14ac:dyDescent="0.35">
      <c r="A176" s="90">
        <v>43344860</v>
      </c>
      <c r="B176" s="90" t="e">
        <f>VLOOKUP(Tabela1[[#This Row],[SKU]],'Base Ativa'!B:D,3,0)</f>
        <v>#N/A</v>
      </c>
      <c r="C176" s="91">
        <v>45292</v>
      </c>
      <c r="D176" s="67" t="s">
        <v>6270</v>
      </c>
    </row>
    <row r="177" spans="1:4" x14ac:dyDescent="0.35">
      <c r="A177" s="90">
        <v>49661849</v>
      </c>
      <c r="B177" s="90" t="str">
        <f>VLOOKUP(Tabela1[[#This Row],[SKU]],'Base Ativa'!B:D,3,0)</f>
        <v>TURBO S5 DR 46 55UGL</v>
      </c>
      <c r="C177" s="91">
        <v>45292</v>
      </c>
      <c r="D177" s="67" t="s">
        <v>6270</v>
      </c>
    </row>
    <row r="178" spans="1:4" x14ac:dyDescent="0.35">
      <c r="A178" s="90">
        <v>46135849</v>
      </c>
      <c r="B178" s="90" t="e">
        <f>VLOOKUP(Tabela1[[#This Row],[SKU]],'Base Ativa'!B:D,3,0)</f>
        <v>#N/A</v>
      </c>
      <c r="C178" s="91">
        <v>45292</v>
      </c>
      <c r="D178" s="67" t="s">
        <v>6270</v>
      </c>
    </row>
    <row r="179" spans="1:4" x14ac:dyDescent="0.35">
      <c r="A179" s="90">
        <v>48001849</v>
      </c>
      <c r="B179" s="90" t="str">
        <f>VLOOKUP(Tabela1[[#This Row],[SKU]],'Base Ativa'!B:D,3,0)</f>
        <v>TURBO S4 X 32 TB209L</v>
      </c>
      <c r="C179" s="91">
        <v>45292</v>
      </c>
      <c r="D179" s="67" t="s">
        <v>6270</v>
      </c>
    </row>
    <row r="180" spans="1:4" x14ac:dyDescent="0.35">
      <c r="A180" s="90">
        <v>45885849</v>
      </c>
      <c r="B180" s="90" t="e">
        <f>VLOOKUP(Tabela1[[#This Row],[SKU]],'Base Ativa'!B:D,3,0)</f>
        <v>#N/A</v>
      </c>
      <c r="C180" s="91">
        <v>45292</v>
      </c>
      <c r="D180" s="67" t="s">
        <v>6270</v>
      </c>
    </row>
    <row r="181" spans="1:4" x14ac:dyDescent="0.35">
      <c r="A181" s="90">
        <v>52911817</v>
      </c>
      <c r="B181" s="90" t="s">
        <v>577</v>
      </c>
      <c r="C181" s="91">
        <v>45139</v>
      </c>
      <c r="D181" s="68" t="s">
        <v>6269</v>
      </c>
    </row>
    <row r="182" spans="1:4" x14ac:dyDescent="0.35">
      <c r="A182" s="90">
        <v>43512809</v>
      </c>
      <c r="B182" s="90" t="s">
        <v>2566</v>
      </c>
      <c r="C182" s="91">
        <v>45139</v>
      </c>
      <c r="D182" s="68" t="s">
        <v>6269</v>
      </c>
    </row>
    <row r="183" spans="1:4" x14ac:dyDescent="0.35">
      <c r="A183" s="90">
        <v>45682855</v>
      </c>
      <c r="B183" s="90" t="s">
        <v>2573</v>
      </c>
      <c r="C183" s="91">
        <v>45139</v>
      </c>
      <c r="D183" s="68" t="s">
        <v>6269</v>
      </c>
    </row>
    <row r="184" spans="1:4" x14ac:dyDescent="0.35">
      <c r="A184" s="90">
        <v>45683809</v>
      </c>
      <c r="B184" s="90" t="s">
        <v>1422</v>
      </c>
      <c r="C184" s="91">
        <v>45139</v>
      </c>
      <c r="D184" s="68" t="s">
        <v>6269</v>
      </c>
    </row>
    <row r="185" spans="1:4" x14ac:dyDescent="0.35">
      <c r="A185" s="90">
        <v>45683855</v>
      </c>
      <c r="B185" s="90" t="s">
        <v>6273</v>
      </c>
      <c r="C185" s="91">
        <v>45139</v>
      </c>
      <c r="D185" s="68" t="s">
        <v>6269</v>
      </c>
    </row>
    <row r="186" spans="1:4" x14ac:dyDescent="0.35">
      <c r="A186" s="90">
        <v>45684809</v>
      </c>
      <c r="B186" s="90" t="s">
        <v>1436</v>
      </c>
      <c r="C186" s="91">
        <v>45139</v>
      </c>
      <c r="D186" s="68" t="s">
        <v>6269</v>
      </c>
    </row>
    <row r="187" spans="1:4" x14ac:dyDescent="0.35">
      <c r="A187" s="90">
        <v>45684855</v>
      </c>
      <c r="B187" s="90" t="s">
        <v>1425</v>
      </c>
      <c r="C187" s="91">
        <v>45139</v>
      </c>
      <c r="D187" s="68" t="s">
        <v>6269</v>
      </c>
    </row>
    <row r="188" spans="1:4" x14ac:dyDescent="0.35">
      <c r="A188" s="90">
        <v>46155905</v>
      </c>
      <c r="B188" s="90" t="s">
        <v>270</v>
      </c>
      <c r="C188" s="91">
        <v>45170</v>
      </c>
      <c r="D188" s="68" t="s">
        <v>6269</v>
      </c>
    </row>
    <row r="189" spans="1:4" x14ac:dyDescent="0.35">
      <c r="A189" s="90">
        <v>44973801</v>
      </c>
      <c r="B189" s="90" t="s">
        <v>1864</v>
      </c>
      <c r="C189" s="91">
        <v>45261</v>
      </c>
      <c r="D189" s="67" t="s">
        <v>6271</v>
      </c>
    </row>
    <row r="190" spans="1:4" x14ac:dyDescent="0.35">
      <c r="A190" s="90">
        <v>46147905</v>
      </c>
      <c r="B190" s="90" t="s">
        <v>301</v>
      </c>
      <c r="C190" s="91">
        <v>45170</v>
      </c>
      <c r="D190" s="68" t="s">
        <v>6269</v>
      </c>
    </row>
    <row r="191" spans="1:4" x14ac:dyDescent="0.35">
      <c r="A191" s="90">
        <v>46148905</v>
      </c>
      <c r="B191" s="90" t="s">
        <v>286</v>
      </c>
      <c r="C191" s="91">
        <v>45170</v>
      </c>
      <c r="D191" s="68" t="s">
        <v>6269</v>
      </c>
    </row>
    <row r="192" spans="1:4" x14ac:dyDescent="0.35">
      <c r="A192" s="90">
        <v>46149905</v>
      </c>
      <c r="B192" s="90" t="s">
        <v>279</v>
      </c>
      <c r="C192" s="91">
        <v>45170</v>
      </c>
      <c r="D192" s="68" t="s">
        <v>6269</v>
      </c>
    </row>
    <row r="193" spans="1:4" x14ac:dyDescent="0.35">
      <c r="A193" s="90">
        <v>46150905</v>
      </c>
      <c r="B193" s="90" t="s">
        <v>283</v>
      </c>
      <c r="C193" s="91">
        <v>45170</v>
      </c>
      <c r="D193" s="68" t="s">
        <v>6269</v>
      </c>
    </row>
    <row r="194" spans="1:4" x14ac:dyDescent="0.35">
      <c r="A194" s="90">
        <v>44961855</v>
      </c>
      <c r="B194" s="90" t="s">
        <v>1735</v>
      </c>
      <c r="C194" s="91">
        <v>45170</v>
      </c>
      <c r="D194" s="68" t="s">
        <v>6269</v>
      </c>
    </row>
    <row r="195" spans="1:4" x14ac:dyDescent="0.35">
      <c r="A195" s="90">
        <v>40120801</v>
      </c>
      <c r="B195" s="90" t="s">
        <v>6244</v>
      </c>
      <c r="C195" s="91">
        <v>45231</v>
      </c>
      <c r="D195" s="67" t="s">
        <v>6271</v>
      </c>
    </row>
    <row r="196" spans="1:4" x14ac:dyDescent="0.35">
      <c r="A196" s="90">
        <v>40126801</v>
      </c>
      <c r="B196" s="90" t="s">
        <v>1729</v>
      </c>
      <c r="C196" s="91">
        <v>45231</v>
      </c>
      <c r="D196" s="67" t="s">
        <v>6271</v>
      </c>
    </row>
    <row r="197" spans="1:4" x14ac:dyDescent="0.35">
      <c r="A197" s="90">
        <v>40940809</v>
      </c>
      <c r="B197" s="90" t="s">
        <v>3303</v>
      </c>
      <c r="C197" s="91">
        <v>45231</v>
      </c>
      <c r="D197" s="67" t="s">
        <v>6271</v>
      </c>
    </row>
    <row r="198" spans="1:4" x14ac:dyDescent="0.35">
      <c r="A198" s="90">
        <v>44452801</v>
      </c>
      <c r="B198" s="90" t="s">
        <v>3004</v>
      </c>
      <c r="C198" s="91">
        <v>45231</v>
      </c>
      <c r="D198" s="67" t="s">
        <v>6271</v>
      </c>
    </row>
    <row r="199" spans="1:4" x14ac:dyDescent="0.35">
      <c r="A199" s="90">
        <v>44947967</v>
      </c>
      <c r="B199" s="90" t="s">
        <v>5924</v>
      </c>
      <c r="C199" s="91">
        <v>45231</v>
      </c>
      <c r="D199" s="67" t="s">
        <v>6271</v>
      </c>
    </row>
    <row r="200" spans="1:4" x14ac:dyDescent="0.35">
      <c r="A200" s="90">
        <v>44969801</v>
      </c>
      <c r="B200" s="90" t="s">
        <v>1809</v>
      </c>
      <c r="C200" s="91">
        <v>45231</v>
      </c>
      <c r="D200" s="67" t="s">
        <v>6271</v>
      </c>
    </row>
    <row r="201" spans="1:4" x14ac:dyDescent="0.35">
      <c r="A201" s="90">
        <v>44973855</v>
      </c>
      <c r="B201" s="90" t="s">
        <v>3146</v>
      </c>
      <c r="C201" s="91">
        <v>45231</v>
      </c>
      <c r="D201" s="67" t="s">
        <v>6271</v>
      </c>
    </row>
    <row r="202" spans="1:4" x14ac:dyDescent="0.35">
      <c r="A202" s="90">
        <v>44982801</v>
      </c>
      <c r="B202" s="90" t="s">
        <v>226</v>
      </c>
      <c r="C202" s="91">
        <v>45231</v>
      </c>
      <c r="D202" s="67" t="s">
        <v>6271</v>
      </c>
    </row>
    <row r="203" spans="1:4" x14ac:dyDescent="0.35">
      <c r="A203" s="90">
        <v>44984801</v>
      </c>
      <c r="B203" s="90" t="s">
        <v>5930</v>
      </c>
      <c r="C203" s="91">
        <v>45231</v>
      </c>
      <c r="D203" s="67" t="s">
        <v>6271</v>
      </c>
    </row>
    <row r="204" spans="1:4" x14ac:dyDescent="0.35">
      <c r="A204" s="90">
        <v>45311801</v>
      </c>
      <c r="B204" s="90" t="s">
        <v>2612</v>
      </c>
      <c r="C204" s="91">
        <v>45231</v>
      </c>
      <c r="D204" s="67" t="s">
        <v>6271</v>
      </c>
    </row>
    <row r="205" spans="1:4" x14ac:dyDescent="0.35">
      <c r="A205" s="90">
        <v>45500801</v>
      </c>
      <c r="B205" s="90" t="s">
        <v>839</v>
      </c>
      <c r="C205" s="91">
        <v>45231</v>
      </c>
      <c r="D205" s="67" t="s">
        <v>6271</v>
      </c>
    </row>
    <row r="206" spans="1:4" x14ac:dyDescent="0.35">
      <c r="A206" s="90">
        <v>47061801</v>
      </c>
      <c r="B206" s="90" t="s">
        <v>2757</v>
      </c>
      <c r="C206" s="91">
        <v>45231</v>
      </c>
      <c r="D206" s="67" t="s">
        <v>6271</v>
      </c>
    </row>
    <row r="207" spans="1:4" x14ac:dyDescent="0.35">
      <c r="A207" s="90">
        <v>49620801</v>
      </c>
      <c r="B207" s="90" t="s">
        <v>2320</v>
      </c>
      <c r="C207" s="91">
        <v>45231</v>
      </c>
      <c r="D207" s="67" t="s">
        <v>6271</v>
      </c>
    </row>
    <row r="208" spans="1:4" x14ac:dyDescent="0.35">
      <c r="A208" s="90">
        <v>41074801</v>
      </c>
      <c r="B208" s="90" t="s">
        <v>734</v>
      </c>
      <c r="C208" s="91">
        <v>45170</v>
      </c>
      <c r="D208" s="69" t="s">
        <v>3</v>
      </c>
    </row>
    <row r="209" spans="1:4" x14ac:dyDescent="0.35">
      <c r="A209" s="90">
        <v>44961809</v>
      </c>
      <c r="B209" s="90" t="s">
        <v>1732</v>
      </c>
      <c r="C209" s="91">
        <v>45170</v>
      </c>
      <c r="D209" s="68" t="s">
        <v>6269</v>
      </c>
    </row>
    <row r="210" spans="1:4" x14ac:dyDescent="0.35">
      <c r="A210" s="90">
        <v>43338801</v>
      </c>
      <c r="B210" s="90" t="s">
        <v>389</v>
      </c>
      <c r="C210" s="91">
        <v>45170</v>
      </c>
      <c r="D210" s="68" t="s">
        <v>6269</v>
      </c>
    </row>
    <row r="211" spans="1:4" x14ac:dyDescent="0.35">
      <c r="A211" s="90">
        <v>46151905</v>
      </c>
      <c r="B211" s="90" t="s">
        <v>295</v>
      </c>
      <c r="C211" s="91">
        <v>45170</v>
      </c>
      <c r="D211" s="68" t="s">
        <v>6269</v>
      </c>
    </row>
    <row r="212" spans="1:4" x14ac:dyDescent="0.35">
      <c r="A212" s="90">
        <v>41573809</v>
      </c>
      <c r="B212" s="90" t="s">
        <v>236</v>
      </c>
      <c r="C212" s="91">
        <v>45200</v>
      </c>
      <c r="D212" s="68" t="s">
        <v>6269</v>
      </c>
    </row>
    <row r="213" spans="1:4" x14ac:dyDescent="0.35">
      <c r="A213" s="90">
        <v>46146905</v>
      </c>
      <c r="B213" s="90" t="s">
        <v>276</v>
      </c>
      <c r="C213" s="91">
        <v>45200</v>
      </c>
      <c r="D213" s="68" t="s">
        <v>6269</v>
      </c>
    </row>
    <row r="214" spans="1:4" x14ac:dyDescent="0.35">
      <c r="A214" s="90">
        <v>41080907</v>
      </c>
      <c r="B214" s="90" t="s">
        <v>1165</v>
      </c>
      <c r="C214" s="91">
        <v>45170</v>
      </c>
      <c r="D214" s="67" t="s">
        <v>6270</v>
      </c>
    </row>
    <row r="215" spans="1:4" x14ac:dyDescent="0.35">
      <c r="A215" s="90">
        <v>46153905</v>
      </c>
      <c r="B215" s="90" t="s">
        <v>292</v>
      </c>
      <c r="C215" s="91">
        <v>45200</v>
      </c>
      <c r="D215" s="68" t="s">
        <v>6269</v>
      </c>
    </row>
    <row r="216" spans="1:4" x14ac:dyDescent="0.35">
      <c r="A216" s="90">
        <v>46154905</v>
      </c>
      <c r="B216" s="90" t="s">
        <v>289</v>
      </c>
      <c r="C216" s="91">
        <v>45200</v>
      </c>
      <c r="D216" s="68" t="s">
        <v>6269</v>
      </c>
    </row>
    <row r="217" spans="1:4" x14ac:dyDescent="0.35">
      <c r="A217" s="90">
        <v>41567909</v>
      </c>
      <c r="B217" s="90" t="s">
        <v>256</v>
      </c>
      <c r="C217" s="91">
        <v>45200</v>
      </c>
      <c r="D217" s="68" t="s">
        <v>6269</v>
      </c>
    </row>
    <row r="218" spans="1:4" x14ac:dyDescent="0.35">
      <c r="A218" s="90">
        <v>46151905</v>
      </c>
      <c r="B218" s="90" t="s">
        <v>298</v>
      </c>
      <c r="C218" s="91">
        <v>45200</v>
      </c>
      <c r="D218" s="68" t="s">
        <v>6269</v>
      </c>
    </row>
    <row r="219" spans="1:4" x14ac:dyDescent="0.35">
      <c r="A219" s="90">
        <v>41082907</v>
      </c>
      <c r="B219" s="90" t="s">
        <v>1183</v>
      </c>
      <c r="C219" s="91">
        <v>45170</v>
      </c>
      <c r="D219" s="67" t="s">
        <v>6270</v>
      </c>
    </row>
    <row r="220" spans="1:4" x14ac:dyDescent="0.35">
      <c r="A220" s="90">
        <v>41099907</v>
      </c>
      <c r="B220" s="90" t="s">
        <v>1222</v>
      </c>
      <c r="C220" s="91">
        <v>45170</v>
      </c>
      <c r="D220" s="67" t="s">
        <v>6270</v>
      </c>
    </row>
    <row r="221" spans="1:4" x14ac:dyDescent="0.35">
      <c r="A221" s="90">
        <v>41074809</v>
      </c>
      <c r="B221" s="90" t="s">
        <v>732</v>
      </c>
      <c r="C221" s="91">
        <v>45170</v>
      </c>
      <c r="D221" s="69" t="s">
        <v>3</v>
      </c>
    </row>
    <row r="222" spans="1:4" x14ac:dyDescent="0.35">
      <c r="A222" s="90">
        <v>41074905</v>
      </c>
      <c r="B222" s="90" t="s">
        <v>728</v>
      </c>
      <c r="C222" s="91">
        <v>45170</v>
      </c>
      <c r="D222" s="69" t="s">
        <v>3</v>
      </c>
    </row>
    <row r="223" spans="1:4" x14ac:dyDescent="0.35">
      <c r="A223" s="90">
        <v>41074967</v>
      </c>
      <c r="B223" s="90" t="s">
        <v>743</v>
      </c>
      <c r="C223" s="91">
        <v>45170</v>
      </c>
      <c r="D223" s="69" t="s">
        <v>3</v>
      </c>
    </row>
    <row r="224" spans="1:4" x14ac:dyDescent="0.35">
      <c r="A224" s="90">
        <v>41089907</v>
      </c>
      <c r="B224" s="90" t="s">
        <v>2350</v>
      </c>
      <c r="C224" s="91">
        <v>45170</v>
      </c>
      <c r="D224" s="67" t="s">
        <v>6270</v>
      </c>
    </row>
    <row r="225" spans="1:4" x14ac:dyDescent="0.35">
      <c r="A225" s="90">
        <v>41089907</v>
      </c>
      <c r="B225" s="90" t="s">
        <v>2350</v>
      </c>
      <c r="C225" s="91">
        <v>45170</v>
      </c>
      <c r="D225" s="67" t="s">
        <v>6270</v>
      </c>
    </row>
    <row r="226" spans="1:4" x14ac:dyDescent="0.35">
      <c r="A226" s="90">
        <v>41573809</v>
      </c>
      <c r="B226" s="90" t="s">
        <v>236</v>
      </c>
      <c r="C226" s="91">
        <v>45170</v>
      </c>
      <c r="D226" s="69" t="s">
        <v>3</v>
      </c>
    </row>
    <row r="227" spans="1:4" x14ac:dyDescent="0.35">
      <c r="A227" s="90">
        <v>44243967</v>
      </c>
      <c r="B227" s="90" t="s">
        <v>1642</v>
      </c>
      <c r="C227" s="91">
        <v>45231</v>
      </c>
      <c r="D227" s="68" t="s">
        <v>6269</v>
      </c>
    </row>
    <row r="228" spans="1:4" x14ac:dyDescent="0.35">
      <c r="A228" s="90">
        <v>41087907</v>
      </c>
      <c r="B228" s="90" t="s">
        <v>2334</v>
      </c>
      <c r="C228" s="91">
        <v>45170</v>
      </c>
      <c r="D228" s="67" t="s">
        <v>6270</v>
      </c>
    </row>
    <row r="229" spans="1:4" x14ac:dyDescent="0.35">
      <c r="A229" s="90">
        <v>43355849</v>
      </c>
      <c r="B229" s="90" t="s">
        <v>5909</v>
      </c>
      <c r="C229" s="91">
        <v>45170</v>
      </c>
      <c r="D229" s="67" t="s">
        <v>6270</v>
      </c>
    </row>
    <row r="230" spans="1:4" x14ac:dyDescent="0.35">
      <c r="A230" s="90">
        <v>40139855</v>
      </c>
      <c r="B230" s="90" t="s">
        <v>2467</v>
      </c>
      <c r="C230" s="91">
        <v>45231</v>
      </c>
      <c r="D230" s="68" t="s">
        <v>6269</v>
      </c>
    </row>
    <row r="231" spans="1:4" x14ac:dyDescent="0.35">
      <c r="A231" s="90">
        <v>40139905</v>
      </c>
      <c r="B231" s="90" t="s">
        <v>2469</v>
      </c>
      <c r="C231" s="91">
        <v>45231</v>
      </c>
      <c r="D231" s="68" t="s">
        <v>6269</v>
      </c>
    </row>
    <row r="232" spans="1:4" x14ac:dyDescent="0.35">
      <c r="A232" s="90">
        <v>43615905</v>
      </c>
      <c r="B232" s="90" t="s">
        <v>857</v>
      </c>
      <c r="C232" s="91">
        <v>45231</v>
      </c>
      <c r="D232" s="68" t="s">
        <v>6269</v>
      </c>
    </row>
    <row r="233" spans="1:4" x14ac:dyDescent="0.35">
      <c r="A233" s="90">
        <v>43615809</v>
      </c>
      <c r="B233" s="90" t="s">
        <v>790</v>
      </c>
      <c r="C233" s="91">
        <v>45231</v>
      </c>
      <c r="D233" s="68" t="s">
        <v>6269</v>
      </c>
    </row>
    <row r="234" spans="1:4" x14ac:dyDescent="0.35">
      <c r="A234" s="90">
        <v>41074801</v>
      </c>
      <c r="B234" s="90" t="s">
        <v>734</v>
      </c>
      <c r="C234" s="91">
        <v>45261</v>
      </c>
      <c r="D234" s="68" t="s">
        <v>6269</v>
      </c>
    </row>
    <row r="235" spans="1:4" x14ac:dyDescent="0.35">
      <c r="A235" s="90">
        <v>41074809</v>
      </c>
      <c r="B235" s="90" t="s">
        <v>732</v>
      </c>
      <c r="C235" s="91">
        <v>45261</v>
      </c>
      <c r="D235" s="68" t="s">
        <v>6269</v>
      </c>
    </row>
    <row r="236" spans="1:4" x14ac:dyDescent="0.35">
      <c r="A236" s="90">
        <v>41074905</v>
      </c>
      <c r="B236" s="90" t="s">
        <v>728</v>
      </c>
      <c r="C236" s="91">
        <v>45261</v>
      </c>
      <c r="D236" s="68" t="s">
        <v>6269</v>
      </c>
    </row>
    <row r="237" spans="1:4" x14ac:dyDescent="0.35">
      <c r="A237" s="90">
        <v>44539907</v>
      </c>
      <c r="B237" s="90" t="s">
        <v>6229</v>
      </c>
      <c r="C237" s="91">
        <v>45170</v>
      </c>
      <c r="D237" s="67" t="s">
        <v>6270</v>
      </c>
    </row>
    <row r="238" spans="1:4" x14ac:dyDescent="0.35">
      <c r="A238" s="90">
        <v>41074967</v>
      </c>
      <c r="B238" s="90" t="s">
        <v>743</v>
      </c>
      <c r="C238" s="91">
        <v>45261</v>
      </c>
      <c r="D238" s="68" t="s">
        <v>6269</v>
      </c>
    </row>
    <row r="239" spans="1:4" x14ac:dyDescent="0.35">
      <c r="A239" s="90">
        <v>43811855</v>
      </c>
      <c r="B239" s="90" t="s">
        <v>3116</v>
      </c>
      <c r="C239" s="91">
        <v>45170</v>
      </c>
      <c r="D239" s="67" t="s">
        <v>6270</v>
      </c>
    </row>
    <row r="240" spans="1:4" x14ac:dyDescent="0.35">
      <c r="A240" s="90">
        <v>41569909</v>
      </c>
      <c r="B240" s="90" t="s">
        <v>3043</v>
      </c>
      <c r="C240" s="91">
        <v>45170</v>
      </c>
      <c r="D240" s="67" t="s">
        <v>6270</v>
      </c>
    </row>
    <row r="241" spans="1:9" x14ac:dyDescent="0.35">
      <c r="A241" s="90">
        <v>43813905</v>
      </c>
      <c r="B241" s="90" t="s">
        <v>3128</v>
      </c>
      <c r="C241" s="91">
        <v>45170</v>
      </c>
      <c r="D241" s="67" t="s">
        <v>6271</v>
      </c>
    </row>
    <row r="242" spans="1:9" x14ac:dyDescent="0.35">
      <c r="A242" s="90">
        <v>43813905</v>
      </c>
      <c r="B242" s="90" t="s">
        <v>3128</v>
      </c>
      <c r="C242" s="91">
        <v>45170</v>
      </c>
      <c r="D242" s="67" t="s">
        <v>6270</v>
      </c>
    </row>
    <row r="243" spans="1:9" x14ac:dyDescent="0.35">
      <c r="A243" s="90">
        <v>41578809</v>
      </c>
      <c r="B243" s="90" t="s">
        <v>3021</v>
      </c>
      <c r="C243" s="91">
        <v>45170</v>
      </c>
      <c r="D243" s="67" t="s">
        <v>6270</v>
      </c>
    </row>
    <row r="244" spans="1:9" x14ac:dyDescent="0.35">
      <c r="A244" s="90">
        <v>51265817</v>
      </c>
      <c r="B244" s="90" t="s">
        <v>3124</v>
      </c>
      <c r="C244" s="91">
        <v>45170</v>
      </c>
      <c r="D244" s="67" t="s">
        <v>6271</v>
      </c>
    </row>
    <row r="245" spans="1:9" x14ac:dyDescent="0.35">
      <c r="A245" s="90">
        <v>41087905</v>
      </c>
      <c r="B245" s="90" t="s">
        <v>2335</v>
      </c>
      <c r="C245" s="91">
        <v>45170</v>
      </c>
      <c r="D245" s="69" t="s">
        <v>3</v>
      </c>
    </row>
    <row r="246" spans="1:9" x14ac:dyDescent="0.35">
      <c r="A246" s="90">
        <v>41089905</v>
      </c>
      <c r="B246" s="90" t="s">
        <v>2351</v>
      </c>
      <c r="C246" s="91">
        <v>45170</v>
      </c>
      <c r="D246" s="69" t="s">
        <v>3</v>
      </c>
    </row>
    <row r="247" spans="1:9" x14ac:dyDescent="0.35">
      <c r="A247" s="90">
        <v>44539905</v>
      </c>
      <c r="B247" s="90" t="s">
        <v>2398</v>
      </c>
      <c r="C247" s="91">
        <v>45170</v>
      </c>
      <c r="D247" s="69" t="s">
        <v>3</v>
      </c>
    </row>
    <row r="248" spans="1:9" x14ac:dyDescent="0.35">
      <c r="A248" s="90">
        <v>41080905</v>
      </c>
      <c r="B248" s="90" t="s">
        <v>1162</v>
      </c>
      <c r="C248" s="91">
        <v>45170</v>
      </c>
      <c r="D248" s="69" t="s">
        <v>3</v>
      </c>
    </row>
    <row r="249" spans="1:9" x14ac:dyDescent="0.35">
      <c r="A249" s="90">
        <v>41099905</v>
      </c>
      <c r="B249" s="90" t="s">
        <v>1224</v>
      </c>
      <c r="C249" s="91">
        <v>45170</v>
      </c>
      <c r="D249" s="69" t="s">
        <v>3</v>
      </c>
    </row>
    <row r="250" spans="1:9" x14ac:dyDescent="0.35">
      <c r="A250" s="90">
        <v>41082905</v>
      </c>
      <c r="B250" s="90" t="s">
        <v>1180</v>
      </c>
      <c r="C250" s="91">
        <v>45170</v>
      </c>
      <c r="D250" s="69" t="s">
        <v>3</v>
      </c>
    </row>
    <row r="251" spans="1:9" x14ac:dyDescent="0.35">
      <c r="A251" s="90">
        <v>51265817</v>
      </c>
      <c r="B251" s="90" t="s">
        <v>3124</v>
      </c>
      <c r="C251" s="91">
        <v>45170</v>
      </c>
      <c r="D251" s="67" t="s">
        <v>6270</v>
      </c>
    </row>
    <row r="252" spans="1:9" x14ac:dyDescent="0.35">
      <c r="A252" s="90">
        <v>45387809</v>
      </c>
      <c r="B252" s="90" t="s">
        <v>1930</v>
      </c>
      <c r="C252" s="91">
        <v>45261</v>
      </c>
      <c r="D252" s="68" t="s">
        <v>6269</v>
      </c>
    </row>
    <row r="253" spans="1:9" x14ac:dyDescent="0.35">
      <c r="A253" s="90">
        <v>43213801</v>
      </c>
      <c r="B253" s="90" t="s">
        <v>978</v>
      </c>
      <c r="C253" s="91">
        <v>45261</v>
      </c>
      <c r="D253" s="68" t="s">
        <v>6269</v>
      </c>
    </row>
    <row r="254" spans="1:9" x14ac:dyDescent="0.35">
      <c r="A254" s="90">
        <v>41272849</v>
      </c>
      <c r="B254" s="90" t="s">
        <v>1860</v>
      </c>
      <c r="C254" s="91">
        <v>45261</v>
      </c>
      <c r="D254" s="68" t="s">
        <v>6269</v>
      </c>
    </row>
    <row r="255" spans="1:9" x14ac:dyDescent="0.35">
      <c r="A255" s="90">
        <v>49944801</v>
      </c>
      <c r="B255" s="90" t="s">
        <v>1885</v>
      </c>
      <c r="C255" s="91">
        <v>45261</v>
      </c>
      <c r="D255" s="68" t="s">
        <v>6269</v>
      </c>
    </row>
    <row r="256" spans="1:9" x14ac:dyDescent="0.35">
      <c r="A256" s="90">
        <v>43358801</v>
      </c>
      <c r="B256" s="90" t="s">
        <v>1747</v>
      </c>
      <c r="C256" s="91">
        <v>45292</v>
      </c>
      <c r="D256" s="68" t="s">
        <v>6269</v>
      </c>
      <c r="H256" s="72"/>
      <c r="I256">
        <v>78</v>
      </c>
    </row>
    <row r="257" spans="1:4" x14ac:dyDescent="0.35">
      <c r="A257" s="90">
        <v>52889911</v>
      </c>
      <c r="B257" s="90" t="s">
        <v>534</v>
      </c>
      <c r="C257" s="91">
        <v>45323</v>
      </c>
      <c r="D257" s="68" t="s">
        <v>6269</v>
      </c>
    </row>
    <row r="258" spans="1:4" x14ac:dyDescent="0.35">
      <c r="A258" s="90">
        <v>45256849</v>
      </c>
      <c r="B258" s="90" t="s">
        <v>2148</v>
      </c>
      <c r="C258" s="91">
        <v>45323</v>
      </c>
      <c r="D258" s="68" t="s">
        <v>6269</v>
      </c>
    </row>
    <row r="259" spans="1:4" x14ac:dyDescent="0.35">
      <c r="A259" s="90">
        <v>44513909</v>
      </c>
      <c r="B259" s="90" t="s">
        <v>241</v>
      </c>
      <c r="C259" s="91">
        <v>45323</v>
      </c>
      <c r="D259" s="68" t="s">
        <v>6269</v>
      </c>
    </row>
    <row r="260" spans="1:4" x14ac:dyDescent="0.35">
      <c r="A260" s="90">
        <v>44997849</v>
      </c>
      <c r="B260" s="90" t="s">
        <v>43</v>
      </c>
      <c r="C260" s="91">
        <v>45352</v>
      </c>
      <c r="D260" s="68" t="s">
        <v>6269</v>
      </c>
    </row>
    <row r="261" spans="1:4" x14ac:dyDescent="0.35">
      <c r="A261" s="90">
        <v>48966809</v>
      </c>
      <c r="B261" s="90" t="s">
        <v>157</v>
      </c>
      <c r="C261" s="91">
        <v>45352</v>
      </c>
      <c r="D261" s="68" t="s">
        <v>6269</v>
      </c>
    </row>
    <row r="262" spans="1:4" x14ac:dyDescent="0.35">
      <c r="A262" s="90">
        <v>48966801</v>
      </c>
      <c r="B262" s="90" t="s">
        <v>166</v>
      </c>
      <c r="C262" s="91">
        <v>45352</v>
      </c>
      <c r="D262" s="68" t="s">
        <v>6269</v>
      </c>
    </row>
    <row r="263" spans="1:4" x14ac:dyDescent="0.35">
      <c r="A263" s="90">
        <v>41060905</v>
      </c>
      <c r="B263" s="90" t="s">
        <v>765</v>
      </c>
      <c r="C263" s="91">
        <v>45352</v>
      </c>
      <c r="D263" s="68" t="s">
        <v>6269</v>
      </c>
    </row>
    <row r="264" spans="1:4" x14ac:dyDescent="0.35">
      <c r="A264" s="90">
        <v>43135809</v>
      </c>
      <c r="B264" s="90" t="s">
        <v>801</v>
      </c>
      <c r="C264" s="91">
        <v>45352</v>
      </c>
      <c r="D264" s="68" t="s">
        <v>6269</v>
      </c>
    </row>
    <row r="265" spans="1:4" x14ac:dyDescent="0.35">
      <c r="A265" s="90">
        <v>43135905</v>
      </c>
      <c r="B265" s="90" t="s">
        <v>808</v>
      </c>
      <c r="C265" s="91">
        <v>45352</v>
      </c>
      <c r="D265" s="68" t="s">
        <v>6269</v>
      </c>
    </row>
    <row r="266" spans="1:4" x14ac:dyDescent="0.35">
      <c r="A266" s="90">
        <v>43135801</v>
      </c>
      <c r="B266" s="90" t="s">
        <v>813</v>
      </c>
      <c r="C266" s="91">
        <v>45352</v>
      </c>
      <c r="D266" s="68" t="s">
        <v>6269</v>
      </c>
    </row>
    <row r="267" spans="1:4" x14ac:dyDescent="0.35">
      <c r="A267" s="90">
        <v>43135967</v>
      </c>
      <c r="B267" s="90" t="s">
        <v>817</v>
      </c>
      <c r="C267" s="91">
        <v>45352</v>
      </c>
      <c r="D267" s="68" t="s">
        <v>6269</v>
      </c>
    </row>
    <row r="268" spans="1:4" x14ac:dyDescent="0.35">
      <c r="A268" s="90">
        <v>40089905</v>
      </c>
      <c r="B268" s="90" t="s">
        <v>1066</v>
      </c>
      <c r="C268" s="91">
        <v>45352</v>
      </c>
      <c r="D268" s="68" t="s">
        <v>6269</v>
      </c>
    </row>
    <row r="269" spans="1:4" x14ac:dyDescent="0.35">
      <c r="A269" s="90">
        <v>40927801</v>
      </c>
      <c r="B269" s="90" t="s">
        <v>6276</v>
      </c>
      <c r="C269" s="91">
        <v>45108</v>
      </c>
      <c r="D269" s="67" t="s">
        <v>6271</v>
      </c>
    </row>
    <row r="270" spans="1:4" x14ac:dyDescent="0.35">
      <c r="A270" s="90">
        <v>41096801</v>
      </c>
      <c r="B270" s="90" t="s">
        <v>3451</v>
      </c>
      <c r="C270" s="91">
        <v>45108</v>
      </c>
      <c r="D270" s="67" t="s">
        <v>6271</v>
      </c>
    </row>
    <row r="271" spans="1:4" x14ac:dyDescent="0.35">
      <c r="A271" s="90">
        <v>44458849</v>
      </c>
      <c r="B271" s="90" t="s">
        <v>6095</v>
      </c>
      <c r="C271" s="91">
        <v>45108</v>
      </c>
      <c r="D271" s="67" t="s">
        <v>6271</v>
      </c>
    </row>
    <row r="272" spans="1:4" x14ac:dyDescent="0.35">
      <c r="A272" s="90">
        <v>45261849</v>
      </c>
      <c r="B272" s="90" t="s">
        <v>3101</v>
      </c>
      <c r="C272" s="91">
        <v>45108</v>
      </c>
      <c r="D272" s="67" t="s">
        <v>6271</v>
      </c>
    </row>
    <row r="273" spans="1:4" x14ac:dyDescent="0.35">
      <c r="A273" s="90">
        <v>45920801</v>
      </c>
      <c r="B273" s="90" t="s">
        <v>271</v>
      </c>
      <c r="C273" s="91">
        <v>45108</v>
      </c>
      <c r="D273" s="67" t="s">
        <v>6271</v>
      </c>
    </row>
    <row r="274" spans="1:4" x14ac:dyDescent="0.35">
      <c r="A274" s="90">
        <v>45921801</v>
      </c>
      <c r="B274" s="90" t="s">
        <v>5968</v>
      </c>
      <c r="C274" s="91">
        <v>45108</v>
      </c>
      <c r="D274" s="67" t="s">
        <v>6271</v>
      </c>
    </row>
    <row r="275" spans="1:4" x14ac:dyDescent="0.35">
      <c r="A275" s="90">
        <v>45922801</v>
      </c>
      <c r="B275" s="90" t="s">
        <v>5977</v>
      </c>
      <c r="C275" s="91">
        <v>45108</v>
      </c>
      <c r="D275" s="67" t="s">
        <v>6271</v>
      </c>
    </row>
    <row r="276" spans="1:4" x14ac:dyDescent="0.35">
      <c r="A276" s="90">
        <v>45936801</v>
      </c>
      <c r="B276" s="90" t="s">
        <v>1375</v>
      </c>
      <c r="C276" s="91">
        <v>45108</v>
      </c>
      <c r="D276" s="67" t="s">
        <v>6271</v>
      </c>
    </row>
    <row r="277" spans="1:4" x14ac:dyDescent="0.35">
      <c r="A277" s="90">
        <v>49943801</v>
      </c>
      <c r="B277" s="90" t="s">
        <v>5970</v>
      </c>
      <c r="C277" s="91">
        <v>45108</v>
      </c>
      <c r="D277" s="67" t="s">
        <v>6271</v>
      </c>
    </row>
    <row r="278" spans="1:4" x14ac:dyDescent="0.35">
      <c r="A278" s="90">
        <v>44419809</v>
      </c>
      <c r="B278" s="90" t="s">
        <v>1653</v>
      </c>
      <c r="C278" s="91">
        <v>45352</v>
      </c>
      <c r="D278" s="68" t="s">
        <v>6269</v>
      </c>
    </row>
    <row r="279" spans="1:4" x14ac:dyDescent="0.35">
      <c r="A279" s="90">
        <v>44454845</v>
      </c>
      <c r="B279" s="90" t="s">
        <v>2154</v>
      </c>
      <c r="C279" s="91">
        <v>45352</v>
      </c>
      <c r="D279" s="68" t="s">
        <v>6269</v>
      </c>
    </row>
    <row r="280" spans="1:4" x14ac:dyDescent="0.35">
      <c r="A280" s="90">
        <v>44419905</v>
      </c>
      <c r="B280" s="90" t="s">
        <v>1658</v>
      </c>
      <c r="C280" s="91">
        <v>45352</v>
      </c>
      <c r="D280" s="68" t="s">
        <v>6269</v>
      </c>
    </row>
    <row r="281" spans="1:4" x14ac:dyDescent="0.35">
      <c r="A281" s="90">
        <v>40078905</v>
      </c>
      <c r="B281" s="90" t="s">
        <v>1074</v>
      </c>
      <c r="C281" s="91">
        <v>45383</v>
      </c>
      <c r="D281" s="68" t="s">
        <v>6269</v>
      </c>
    </row>
    <row r="282" spans="1:4" x14ac:dyDescent="0.35">
      <c r="A282" s="90">
        <v>43610801</v>
      </c>
      <c r="B282" s="90" t="s">
        <v>3583</v>
      </c>
      <c r="C282" s="91">
        <v>45078</v>
      </c>
      <c r="D282" s="67" t="s">
        <v>6271</v>
      </c>
    </row>
    <row r="283" spans="1:4" x14ac:dyDescent="0.35">
      <c r="A283" s="90">
        <v>43610905</v>
      </c>
      <c r="B283" s="90" t="s">
        <v>3575</v>
      </c>
      <c r="C283" s="91">
        <v>45078</v>
      </c>
      <c r="D283" s="67" t="s">
        <v>6271</v>
      </c>
    </row>
    <row r="284" spans="1:4" x14ac:dyDescent="0.35">
      <c r="A284" s="90">
        <v>44477905</v>
      </c>
      <c r="B284" s="90" t="s">
        <v>2558</v>
      </c>
      <c r="C284" s="91">
        <v>45383</v>
      </c>
      <c r="D284" s="93" t="s">
        <v>6271</v>
      </c>
    </row>
    <row r="285" spans="1:4" x14ac:dyDescent="0.35">
      <c r="A285" s="90">
        <v>44975809</v>
      </c>
      <c r="B285" s="90" t="s">
        <v>2562</v>
      </c>
      <c r="C285" s="91">
        <v>45383</v>
      </c>
      <c r="D285" s="93" t="s">
        <v>6271</v>
      </c>
    </row>
    <row r="286" spans="1:4" x14ac:dyDescent="0.35">
      <c r="A286" s="90">
        <v>43512905</v>
      </c>
      <c r="B286" s="90" t="s">
        <v>2565</v>
      </c>
      <c r="C286" s="91">
        <v>45383</v>
      </c>
      <c r="D286" s="93" t="s">
        <v>6271</v>
      </c>
    </row>
    <row r="287" spans="1:4" x14ac:dyDescent="0.35">
      <c r="A287" s="90">
        <v>43512809</v>
      </c>
      <c r="B287" s="90" t="s">
        <v>2566</v>
      </c>
      <c r="C287" s="91">
        <v>45383</v>
      </c>
      <c r="D287" s="93" t="s">
        <v>6271</v>
      </c>
    </row>
    <row r="288" spans="1:4" x14ac:dyDescent="0.35">
      <c r="A288" s="90">
        <v>45383809</v>
      </c>
      <c r="B288" s="90" t="s">
        <v>2572</v>
      </c>
      <c r="C288" s="91">
        <v>45383</v>
      </c>
      <c r="D288" s="93" t="s">
        <v>6271</v>
      </c>
    </row>
    <row r="289" spans="1:4" x14ac:dyDescent="0.35">
      <c r="A289" s="90">
        <v>45682855</v>
      </c>
      <c r="B289" s="90" t="s">
        <v>2573</v>
      </c>
      <c r="C289" s="91">
        <v>45383</v>
      </c>
      <c r="D289" s="93" t="s">
        <v>6271</v>
      </c>
    </row>
    <row r="290" spans="1:4" x14ac:dyDescent="0.35">
      <c r="A290" s="90">
        <v>44933860</v>
      </c>
      <c r="B290" s="90" t="s">
        <v>2574</v>
      </c>
      <c r="C290" s="91">
        <v>45383</v>
      </c>
      <c r="D290" s="93" t="s">
        <v>6271</v>
      </c>
    </row>
    <row r="291" spans="1:4" x14ac:dyDescent="0.35">
      <c r="A291" s="90">
        <v>45387855</v>
      </c>
      <c r="B291" s="90" t="s">
        <v>2576</v>
      </c>
      <c r="C291" s="91">
        <v>45383</v>
      </c>
      <c r="D291" s="93" t="s">
        <v>6271</v>
      </c>
    </row>
    <row r="292" spans="1:4" x14ac:dyDescent="0.35">
      <c r="A292" s="90">
        <v>44513909</v>
      </c>
      <c r="B292" s="90" t="s">
        <v>241</v>
      </c>
      <c r="C292" s="91">
        <v>45383</v>
      </c>
      <c r="D292" s="68" t="s">
        <v>6269</v>
      </c>
    </row>
    <row r="293" spans="1:4" x14ac:dyDescent="0.35">
      <c r="A293" s="90">
        <v>41071905</v>
      </c>
      <c r="B293" s="90" t="s">
        <v>852</v>
      </c>
      <c r="C293" s="91">
        <v>45383</v>
      </c>
      <c r="D293" s="68" t="s">
        <v>6269</v>
      </c>
    </row>
    <row r="294" spans="1:4" x14ac:dyDescent="0.35">
      <c r="A294" s="90">
        <v>44419855</v>
      </c>
      <c r="B294" s="90" t="s">
        <v>1656</v>
      </c>
      <c r="C294" s="91">
        <v>45383</v>
      </c>
      <c r="D294" s="68" t="s">
        <v>6269</v>
      </c>
    </row>
    <row r="295" spans="1:4" x14ac:dyDescent="0.35">
      <c r="A295" s="90">
        <v>44419905</v>
      </c>
      <c r="B295" s="90" t="s">
        <v>1658</v>
      </c>
      <c r="C295" s="91">
        <v>45383</v>
      </c>
      <c r="D295" s="68" t="s">
        <v>6269</v>
      </c>
    </row>
    <row r="296" spans="1:4" x14ac:dyDescent="0.35">
      <c r="A296" s="90">
        <v>41089905</v>
      </c>
      <c r="B296" s="90" t="s">
        <v>2351</v>
      </c>
      <c r="C296" s="91">
        <v>45383</v>
      </c>
      <c r="D296" s="68" t="s">
        <v>6269</v>
      </c>
    </row>
    <row r="297" spans="1:4" x14ac:dyDescent="0.35">
      <c r="A297" s="90">
        <v>44539905</v>
      </c>
      <c r="B297" s="90" t="s">
        <v>2398</v>
      </c>
      <c r="C297" s="91">
        <v>45383</v>
      </c>
      <c r="D297" s="68" t="s">
        <v>6269</v>
      </c>
    </row>
    <row r="298" spans="1:4" x14ac:dyDescent="0.35">
      <c r="A298" s="90">
        <v>40148860</v>
      </c>
      <c r="B298" s="90" t="s">
        <v>2437</v>
      </c>
      <c r="C298" s="91">
        <v>45383</v>
      </c>
      <c r="D298" s="68" t="s">
        <v>6269</v>
      </c>
    </row>
    <row r="299" spans="1:4" x14ac:dyDescent="0.35">
      <c r="A299" s="90">
        <v>48966855</v>
      </c>
      <c r="B299" s="90" t="s">
        <v>162</v>
      </c>
      <c r="C299" s="91">
        <v>45383</v>
      </c>
      <c r="D299" s="68" t="s">
        <v>6269</v>
      </c>
    </row>
    <row r="300" spans="1:4" x14ac:dyDescent="0.35">
      <c r="A300" s="90">
        <v>48966967</v>
      </c>
      <c r="B300" s="90" t="s">
        <v>168</v>
      </c>
      <c r="C300" s="91">
        <v>45383</v>
      </c>
      <c r="D300" s="68" t="s">
        <v>6269</v>
      </c>
    </row>
    <row r="301" spans="1:4" x14ac:dyDescent="0.35">
      <c r="A301" s="90">
        <v>52917911</v>
      </c>
      <c r="B301" s="90" t="s">
        <v>637</v>
      </c>
      <c r="C301" s="91">
        <v>45383</v>
      </c>
      <c r="D301" s="68" t="s">
        <v>6269</v>
      </c>
    </row>
    <row r="302" spans="1:4" x14ac:dyDescent="0.35">
      <c r="A302" s="90">
        <v>43358809</v>
      </c>
      <c r="B302" s="90" t="s">
        <v>1746</v>
      </c>
      <c r="C302" s="91">
        <v>45383</v>
      </c>
      <c r="D302" s="68" t="s">
        <v>6269</v>
      </c>
    </row>
    <row r="303" spans="1:4" x14ac:dyDescent="0.35">
      <c r="A303" s="90">
        <v>52923807</v>
      </c>
      <c r="B303" s="90" t="s">
        <v>603</v>
      </c>
      <c r="C303" s="91">
        <v>45383</v>
      </c>
      <c r="D303" s="69" t="s">
        <v>3</v>
      </c>
    </row>
    <row r="304" spans="1:4" x14ac:dyDescent="0.35">
      <c r="A304" s="90">
        <v>52601820</v>
      </c>
      <c r="B304" s="90" t="s">
        <v>1566</v>
      </c>
      <c r="C304" s="91">
        <v>45383</v>
      </c>
      <c r="D304" s="69" t="s">
        <v>3</v>
      </c>
    </row>
    <row r="305" spans="1:4" x14ac:dyDescent="0.35">
      <c r="A305" s="90">
        <v>42010905</v>
      </c>
      <c r="B305" s="90" t="s">
        <v>823</v>
      </c>
      <c r="C305" s="91">
        <v>45383</v>
      </c>
      <c r="D305" s="69" t="s">
        <v>3</v>
      </c>
    </row>
    <row r="306" spans="1:4" x14ac:dyDescent="0.35">
      <c r="A306" s="90">
        <v>42020905</v>
      </c>
      <c r="B306" s="90" t="s">
        <v>828</v>
      </c>
      <c r="C306" s="91">
        <v>45383</v>
      </c>
      <c r="D306" s="69" t="s">
        <v>3</v>
      </c>
    </row>
    <row r="307" spans="1:4" x14ac:dyDescent="0.35">
      <c r="A307" s="90">
        <v>43614905</v>
      </c>
      <c r="B307" s="90" t="s">
        <v>878</v>
      </c>
      <c r="C307" s="91">
        <v>45383</v>
      </c>
      <c r="D307" s="69" t="s">
        <v>3</v>
      </c>
    </row>
    <row r="308" spans="1:4" x14ac:dyDescent="0.35">
      <c r="A308" s="90">
        <v>45221801</v>
      </c>
      <c r="B308" s="90" t="s">
        <v>1986</v>
      </c>
      <c r="C308" s="91">
        <v>45383</v>
      </c>
      <c r="D308" s="69" t="s">
        <v>3</v>
      </c>
    </row>
    <row r="309" spans="1:4" x14ac:dyDescent="0.35">
      <c r="A309" s="90">
        <v>45221967</v>
      </c>
      <c r="B309" s="90" t="s">
        <v>1985</v>
      </c>
      <c r="C309" s="91">
        <v>45383</v>
      </c>
      <c r="D309" s="69" t="s">
        <v>3</v>
      </c>
    </row>
    <row r="310" spans="1:4" x14ac:dyDescent="0.35">
      <c r="A310" s="90">
        <v>45221809</v>
      </c>
      <c r="B310" s="90" t="s">
        <v>1989</v>
      </c>
      <c r="C310" s="91">
        <v>45383</v>
      </c>
      <c r="D310" s="69" t="s">
        <v>3</v>
      </c>
    </row>
    <row r="311" spans="1:4" x14ac:dyDescent="0.35">
      <c r="A311" s="90">
        <v>45221855</v>
      </c>
      <c r="B311" s="90" t="s">
        <v>1991</v>
      </c>
      <c r="C311" s="91">
        <v>45383</v>
      </c>
      <c r="D311" s="69" t="s">
        <v>3</v>
      </c>
    </row>
    <row r="312" spans="1:4" x14ac:dyDescent="0.35">
      <c r="A312" s="90">
        <v>45222801</v>
      </c>
      <c r="B312" s="90" t="s">
        <v>1994</v>
      </c>
      <c r="C312" s="91">
        <v>45383</v>
      </c>
      <c r="D312" s="69" t="s">
        <v>3</v>
      </c>
    </row>
    <row r="313" spans="1:4" x14ac:dyDescent="0.35">
      <c r="A313" s="90">
        <v>45222967</v>
      </c>
      <c r="B313" s="90" t="s">
        <v>1993</v>
      </c>
      <c r="C313" s="91">
        <v>45383</v>
      </c>
      <c r="D313" s="69" t="s">
        <v>3</v>
      </c>
    </row>
    <row r="314" spans="1:4" x14ac:dyDescent="0.35">
      <c r="A314" s="90">
        <v>45222809</v>
      </c>
      <c r="B314" s="90" t="s">
        <v>1997</v>
      </c>
      <c r="C314" s="91">
        <v>45383</v>
      </c>
      <c r="D314" s="69" t="s">
        <v>3</v>
      </c>
    </row>
    <row r="315" spans="1:4" x14ac:dyDescent="0.35">
      <c r="A315" s="90">
        <v>45222855</v>
      </c>
      <c r="B315" s="90" t="s">
        <v>1999</v>
      </c>
      <c r="C315" s="91">
        <v>45383</v>
      </c>
      <c r="D315" s="69" t="s">
        <v>3</v>
      </c>
    </row>
    <row r="316" spans="1:4" x14ac:dyDescent="0.35">
      <c r="A316" s="24">
        <v>52601820</v>
      </c>
      <c r="B316" s="90" t="s">
        <v>1566</v>
      </c>
      <c r="C316" s="91">
        <v>45413</v>
      </c>
      <c r="D316" s="68" t="s">
        <v>6269</v>
      </c>
    </row>
    <row r="317" spans="1:4" x14ac:dyDescent="0.35">
      <c r="A317" s="24">
        <v>45297967</v>
      </c>
      <c r="B317" s="90" t="s">
        <v>85</v>
      </c>
      <c r="C317" s="91">
        <v>45444</v>
      </c>
      <c r="D317" s="68" t="s">
        <v>6269</v>
      </c>
    </row>
    <row r="318" spans="1:4" x14ac:dyDescent="0.35">
      <c r="A318" s="24">
        <v>41511909</v>
      </c>
      <c r="B318" s="90" t="s">
        <v>261</v>
      </c>
      <c r="C318" s="91">
        <v>45474</v>
      </c>
      <c r="D318" s="69" t="s">
        <v>3</v>
      </c>
    </row>
    <row r="319" spans="1:4" x14ac:dyDescent="0.35">
      <c r="A319" s="24">
        <v>41521909</v>
      </c>
      <c r="B319" s="90" t="s">
        <v>264</v>
      </c>
      <c r="C319" s="91">
        <v>45474</v>
      </c>
      <c r="D319" s="69" t="s">
        <v>3</v>
      </c>
    </row>
    <row r="320" spans="1:4" x14ac:dyDescent="0.35">
      <c r="A320" s="24">
        <v>41531909</v>
      </c>
      <c r="B320" s="90" t="s">
        <v>267</v>
      </c>
      <c r="C320" s="91">
        <v>45474</v>
      </c>
      <c r="D320" s="69" t="s">
        <v>3</v>
      </c>
    </row>
    <row r="321" spans="1:4" x14ac:dyDescent="0.35">
      <c r="A321" s="24">
        <v>44996860</v>
      </c>
      <c r="B321" s="90" t="s">
        <v>2520</v>
      </c>
      <c r="C321" s="91">
        <v>45474</v>
      </c>
      <c r="D321" s="69" t="s">
        <v>3</v>
      </c>
    </row>
    <row r="322" spans="1:4" x14ac:dyDescent="0.35">
      <c r="A322" s="24">
        <v>44996849</v>
      </c>
      <c r="B322" s="90" t="s">
        <v>2522</v>
      </c>
      <c r="C322" s="91">
        <v>45474</v>
      </c>
      <c r="D322" s="69" t="s">
        <v>3</v>
      </c>
    </row>
    <row r="323" spans="1:4" x14ac:dyDescent="0.35">
      <c r="A323" s="24">
        <v>42215801</v>
      </c>
      <c r="B323" s="90" t="s">
        <v>1724</v>
      </c>
      <c r="C323" s="91">
        <v>45474</v>
      </c>
      <c r="D323" s="68" t="s">
        <v>6269</v>
      </c>
    </row>
    <row r="324" spans="1:4" x14ac:dyDescent="0.35">
      <c r="A324" s="24">
        <v>46135849</v>
      </c>
      <c r="B324" s="90" t="s">
        <v>2571</v>
      </c>
      <c r="C324" s="91">
        <v>45474</v>
      </c>
      <c r="D324" s="93" t="s">
        <v>6271</v>
      </c>
    </row>
    <row r="325" spans="1:4" x14ac:dyDescent="0.35">
      <c r="A325" s="24">
        <v>44764905</v>
      </c>
      <c r="B325" s="90" t="s">
        <v>6754</v>
      </c>
      <c r="C325" s="91">
        <v>45474</v>
      </c>
      <c r="D325" s="69" t="s">
        <v>3</v>
      </c>
    </row>
    <row r="326" spans="1:4" x14ac:dyDescent="0.35">
      <c r="A326" s="24">
        <v>44766905</v>
      </c>
      <c r="B326" s="90" t="s">
        <v>6753</v>
      </c>
      <c r="C326" s="91">
        <v>45474</v>
      </c>
      <c r="D326" s="69" t="s">
        <v>3</v>
      </c>
    </row>
    <row r="327" spans="1:4" x14ac:dyDescent="0.35">
      <c r="A327" s="24">
        <v>52925807</v>
      </c>
      <c r="B327" s="90" t="s">
        <v>437</v>
      </c>
      <c r="C327" s="91">
        <v>45474</v>
      </c>
      <c r="D327" s="69" t="s">
        <v>3</v>
      </c>
    </row>
    <row r="328" spans="1:4" x14ac:dyDescent="0.35">
      <c r="A328" s="24" t="s">
        <v>440</v>
      </c>
      <c r="B328" s="90" t="s">
        <v>441</v>
      </c>
      <c r="C328" s="91">
        <v>45474</v>
      </c>
      <c r="D328" s="69" t="s">
        <v>3</v>
      </c>
    </row>
    <row r="329" spans="1:4" x14ac:dyDescent="0.35">
      <c r="A329" s="24">
        <v>49686849</v>
      </c>
      <c r="B329" s="90" t="s">
        <v>1358</v>
      </c>
      <c r="C329" s="91">
        <v>45474</v>
      </c>
      <c r="D329" s="69" t="s">
        <v>3</v>
      </c>
    </row>
    <row r="330" spans="1:4" x14ac:dyDescent="0.35">
      <c r="A330" s="24">
        <v>47017816</v>
      </c>
      <c r="B330" s="90" t="s">
        <v>1360</v>
      </c>
      <c r="C330" s="91">
        <v>45474</v>
      </c>
      <c r="D330" s="69" t="s">
        <v>3</v>
      </c>
    </row>
    <row r="331" spans="1:4" x14ac:dyDescent="0.35">
      <c r="A331" s="24">
        <v>45680855</v>
      </c>
      <c r="B331" s="90" t="s">
        <v>1461</v>
      </c>
      <c r="C331" s="91">
        <v>45474</v>
      </c>
      <c r="D331" s="69" t="s">
        <v>3</v>
      </c>
    </row>
    <row r="332" spans="1:4" x14ac:dyDescent="0.35">
      <c r="A332" s="24">
        <v>45680809</v>
      </c>
      <c r="B332" s="90" t="s">
        <v>1464</v>
      </c>
      <c r="C332" s="91">
        <v>45474</v>
      </c>
      <c r="D332" s="69" t="s">
        <v>3</v>
      </c>
    </row>
    <row r="333" spans="1:4" x14ac:dyDescent="0.35">
      <c r="A333" s="24">
        <v>45687855</v>
      </c>
      <c r="B333" s="90" t="s">
        <v>1465</v>
      </c>
      <c r="C333" s="91">
        <v>45474</v>
      </c>
      <c r="D333" s="69" t="s">
        <v>3</v>
      </c>
    </row>
    <row r="334" spans="1:4" x14ac:dyDescent="0.35">
      <c r="A334" s="24">
        <v>45687809</v>
      </c>
      <c r="B334" s="90" t="s">
        <v>1469</v>
      </c>
      <c r="C334" s="91">
        <v>45474</v>
      </c>
      <c r="D334" s="69" t="s">
        <v>3</v>
      </c>
    </row>
    <row r="335" spans="1:4" x14ac:dyDescent="0.35">
      <c r="A335" s="24">
        <v>45688855</v>
      </c>
      <c r="B335" s="90" t="s">
        <v>1471</v>
      </c>
      <c r="C335" s="91">
        <v>45474</v>
      </c>
      <c r="D335" s="69" t="s">
        <v>3</v>
      </c>
    </row>
    <row r="336" spans="1:4" x14ac:dyDescent="0.35">
      <c r="A336" s="24">
        <v>45688809</v>
      </c>
      <c r="B336" s="90" t="s">
        <v>1475</v>
      </c>
      <c r="C336" s="91">
        <v>45474</v>
      </c>
      <c r="D336" s="69" t="s">
        <v>3</v>
      </c>
    </row>
    <row r="337" spans="1:4" x14ac:dyDescent="0.35">
      <c r="A337" s="24">
        <v>45689855</v>
      </c>
      <c r="B337" s="90" t="s">
        <v>1477</v>
      </c>
      <c r="C337" s="91">
        <v>45474</v>
      </c>
      <c r="D337" s="69" t="s">
        <v>3</v>
      </c>
    </row>
    <row r="338" spans="1:4" x14ac:dyDescent="0.35">
      <c r="A338" s="24">
        <v>45689809</v>
      </c>
      <c r="B338" s="90" t="s">
        <v>1480</v>
      </c>
      <c r="C338" s="91">
        <v>45474</v>
      </c>
      <c r="D338" s="69" t="s">
        <v>3</v>
      </c>
    </row>
    <row r="339" spans="1:4" x14ac:dyDescent="0.35">
      <c r="A339" s="24" t="s">
        <v>1660</v>
      </c>
      <c r="B339" s="90" t="s">
        <v>1661</v>
      </c>
      <c r="C339" s="91">
        <v>45474</v>
      </c>
      <c r="D339" s="69" t="s">
        <v>3</v>
      </c>
    </row>
    <row r="340" spans="1:4" x14ac:dyDescent="0.35">
      <c r="A340" s="24">
        <v>45386905</v>
      </c>
      <c r="B340" s="90" t="s">
        <v>6356</v>
      </c>
      <c r="C340" s="91">
        <v>45505</v>
      </c>
      <c r="D340" s="69" t="s">
        <v>3</v>
      </c>
    </row>
    <row r="341" spans="1:4" x14ac:dyDescent="0.35">
      <c r="A341" s="24">
        <v>45386855</v>
      </c>
      <c r="B341" s="90" t="s">
        <v>6357</v>
      </c>
      <c r="C341" s="91">
        <v>45505</v>
      </c>
      <c r="D341" s="69" t="s">
        <v>3</v>
      </c>
    </row>
    <row r="342" spans="1:4" x14ac:dyDescent="0.35">
      <c r="A342" s="24">
        <v>45386809</v>
      </c>
      <c r="B342" s="90" t="s">
        <v>6358</v>
      </c>
      <c r="C342" s="91">
        <v>45505</v>
      </c>
      <c r="D342" s="69" t="s">
        <v>3</v>
      </c>
    </row>
    <row r="343" spans="1:4" x14ac:dyDescent="0.35">
      <c r="A343" s="90">
        <v>45660801</v>
      </c>
      <c r="B343" s="90" t="s">
        <v>1426</v>
      </c>
      <c r="C343" s="91">
        <v>45505</v>
      </c>
      <c r="D343" s="69" t="s">
        <v>3</v>
      </c>
    </row>
    <row r="344" spans="1:4" x14ac:dyDescent="0.35">
      <c r="A344" s="90">
        <v>47010855</v>
      </c>
      <c r="B344" s="90" t="s">
        <v>6740</v>
      </c>
      <c r="C344" s="91">
        <v>45505</v>
      </c>
      <c r="D344" s="69" t="s">
        <v>3</v>
      </c>
    </row>
    <row r="345" spans="1:4" x14ac:dyDescent="0.35">
      <c r="A345" s="90">
        <v>47011855</v>
      </c>
      <c r="B345" s="90" t="s">
        <v>6741</v>
      </c>
      <c r="C345" s="91">
        <v>45505</v>
      </c>
      <c r="D345" s="69" t="s">
        <v>3</v>
      </c>
    </row>
    <row r="346" spans="1:4" x14ac:dyDescent="0.35">
      <c r="A346" s="90">
        <v>47012855</v>
      </c>
      <c r="B346" s="90" t="s">
        <v>6742</v>
      </c>
      <c r="C346" s="91">
        <v>45505</v>
      </c>
      <c r="D346" s="69" t="s">
        <v>3</v>
      </c>
    </row>
    <row r="347" spans="1:4" x14ac:dyDescent="0.35">
      <c r="A347" s="90">
        <v>47013855</v>
      </c>
      <c r="B347" s="90" t="s">
        <v>6743</v>
      </c>
      <c r="C347" s="91">
        <v>45505</v>
      </c>
      <c r="D347" s="69" t="s">
        <v>3</v>
      </c>
    </row>
    <row r="348" spans="1:4" x14ac:dyDescent="0.35">
      <c r="A348" s="90">
        <v>44524809</v>
      </c>
      <c r="B348" s="90" t="s">
        <v>6363</v>
      </c>
      <c r="C348" s="91">
        <v>45505</v>
      </c>
      <c r="D348" s="69" t="s">
        <v>3</v>
      </c>
    </row>
    <row r="349" spans="1:4" x14ac:dyDescent="0.35">
      <c r="A349" s="90">
        <v>44524855</v>
      </c>
      <c r="B349" s="90" t="s">
        <v>6362</v>
      </c>
      <c r="C349" s="91">
        <v>45505</v>
      </c>
      <c r="D349" s="69" t="s">
        <v>3</v>
      </c>
    </row>
    <row r="350" spans="1:4" x14ac:dyDescent="0.35">
      <c r="A350" s="90">
        <v>44524801</v>
      </c>
      <c r="B350" s="90" t="s">
        <v>6364</v>
      </c>
      <c r="C350" s="91">
        <v>45505</v>
      </c>
      <c r="D350" s="69" t="s">
        <v>3</v>
      </c>
    </row>
    <row r="351" spans="1:4" x14ac:dyDescent="0.35">
      <c r="A351" s="90">
        <v>44996860</v>
      </c>
      <c r="B351" s="90" t="s">
        <v>2520</v>
      </c>
      <c r="C351" s="91">
        <v>45505</v>
      </c>
      <c r="D351" s="68" t="s">
        <v>6269</v>
      </c>
    </row>
    <row r="352" spans="1:4" x14ac:dyDescent="0.35">
      <c r="A352" s="90">
        <v>43614905</v>
      </c>
      <c r="B352" s="90" t="s">
        <v>878</v>
      </c>
      <c r="C352" s="91">
        <v>45505</v>
      </c>
      <c r="D352" s="68" t="s">
        <v>6269</v>
      </c>
    </row>
    <row r="353" spans="1:4" x14ac:dyDescent="0.35">
      <c r="A353" s="90">
        <v>41080905</v>
      </c>
      <c r="B353" s="90" t="s">
        <v>1162</v>
      </c>
      <c r="C353" s="91">
        <v>45505</v>
      </c>
      <c r="D353" s="68" t="s">
        <v>6269</v>
      </c>
    </row>
    <row r="354" spans="1:4" x14ac:dyDescent="0.35">
      <c r="A354" s="90">
        <v>40143905</v>
      </c>
      <c r="B354" s="90" t="s">
        <v>339</v>
      </c>
      <c r="C354" s="91">
        <v>45505</v>
      </c>
      <c r="D354" s="67" t="s">
        <v>6271</v>
      </c>
    </row>
    <row r="355" spans="1:4" x14ac:dyDescent="0.35">
      <c r="A355" s="90">
        <v>40940967</v>
      </c>
      <c r="B355" s="90" t="s">
        <v>692</v>
      </c>
      <c r="C355" s="91">
        <v>45505</v>
      </c>
      <c r="D355" s="67" t="s">
        <v>6271</v>
      </c>
    </row>
    <row r="356" spans="1:4" x14ac:dyDescent="0.35">
      <c r="A356" s="90">
        <v>44426815</v>
      </c>
      <c r="B356" s="90" t="s">
        <v>1613</v>
      </c>
      <c r="C356" s="91">
        <v>45505</v>
      </c>
      <c r="D356" s="67" t="s">
        <v>6271</v>
      </c>
    </row>
    <row r="357" spans="1:4" x14ac:dyDescent="0.35">
      <c r="A357" s="90">
        <v>44933849</v>
      </c>
      <c r="B357" s="90" t="s">
        <v>1776</v>
      </c>
      <c r="C357" s="91">
        <v>45505</v>
      </c>
      <c r="D357" s="67" t="s">
        <v>6271</v>
      </c>
    </row>
    <row r="358" spans="1:4" x14ac:dyDescent="0.35">
      <c r="A358" s="90">
        <v>47993809</v>
      </c>
      <c r="B358" s="90" t="s">
        <v>2164</v>
      </c>
      <c r="C358" s="91">
        <v>45505</v>
      </c>
      <c r="D358" s="67" t="s">
        <v>6271</v>
      </c>
    </row>
    <row r="359" spans="1:4" x14ac:dyDescent="0.35">
      <c r="A359" s="90">
        <v>52874816</v>
      </c>
      <c r="B359" s="90" t="s">
        <v>6793</v>
      </c>
      <c r="C359" s="91">
        <v>45505</v>
      </c>
      <c r="D359" s="68" t="s">
        <v>6269</v>
      </c>
    </row>
    <row r="360" spans="1:4" x14ac:dyDescent="0.35">
      <c r="A360" s="90">
        <v>44770967</v>
      </c>
      <c r="B360" s="90" t="s">
        <v>6822</v>
      </c>
      <c r="C360" s="91">
        <v>45536</v>
      </c>
      <c r="D360" s="69" t="s">
        <v>3</v>
      </c>
    </row>
    <row r="361" spans="1:4" x14ac:dyDescent="0.35">
      <c r="A361" s="90">
        <v>43087809</v>
      </c>
      <c r="B361" s="90" t="s">
        <v>1212</v>
      </c>
      <c r="C361" s="91">
        <v>45536</v>
      </c>
      <c r="D361" s="67" t="s">
        <v>6270</v>
      </c>
    </row>
    <row r="362" spans="1:4" x14ac:dyDescent="0.35">
      <c r="A362" s="90">
        <v>44979809</v>
      </c>
      <c r="B362" s="90" t="s">
        <v>3173</v>
      </c>
      <c r="C362" s="91">
        <v>45536</v>
      </c>
      <c r="D362" s="67" t="s">
        <v>6270</v>
      </c>
    </row>
    <row r="363" spans="1:4" x14ac:dyDescent="0.35">
      <c r="A363" s="90">
        <v>45312905</v>
      </c>
      <c r="B363" s="90" t="s">
        <v>2601</v>
      </c>
      <c r="C363" s="91">
        <v>45536</v>
      </c>
      <c r="D363" s="67" t="s">
        <v>6270</v>
      </c>
    </row>
    <row r="364" spans="1:4" x14ac:dyDescent="0.35">
      <c r="A364" s="90">
        <v>40142905</v>
      </c>
      <c r="B364" s="90" t="s">
        <v>3075</v>
      </c>
      <c r="C364" s="91">
        <v>45536</v>
      </c>
      <c r="D364" s="67" t="s">
        <v>6270</v>
      </c>
    </row>
    <row r="365" spans="1:4" x14ac:dyDescent="0.35">
      <c r="A365" s="90">
        <v>40147809</v>
      </c>
      <c r="B365" s="90" t="s">
        <v>6859</v>
      </c>
      <c r="C365" s="91">
        <v>45536</v>
      </c>
      <c r="D365" s="68" t="s">
        <v>6269</v>
      </c>
    </row>
    <row r="366" spans="1:4" x14ac:dyDescent="0.35">
      <c r="A366" s="90">
        <v>42010905</v>
      </c>
      <c r="B366" s="90" t="s">
        <v>823</v>
      </c>
      <c r="C366" s="91">
        <v>45536</v>
      </c>
      <c r="D366" s="68" t="s">
        <v>6269</v>
      </c>
    </row>
    <row r="367" spans="1:4" x14ac:dyDescent="0.35">
      <c r="A367" s="90">
        <v>42020905</v>
      </c>
      <c r="B367" s="90" t="s">
        <v>828</v>
      </c>
      <c r="C367" s="91">
        <v>45536</v>
      </c>
      <c r="D367" s="68" t="s">
        <v>6269</v>
      </c>
    </row>
    <row r="368" spans="1:4" x14ac:dyDescent="0.35">
      <c r="A368" s="90">
        <v>45637809</v>
      </c>
      <c r="B368" s="90" t="s">
        <v>1304</v>
      </c>
      <c r="C368" s="91">
        <v>45536</v>
      </c>
      <c r="D368" s="67" t="s">
        <v>6271</v>
      </c>
    </row>
    <row r="369" spans="1:4" x14ac:dyDescent="0.35">
      <c r="A369" s="90">
        <v>45387815</v>
      </c>
      <c r="B369" s="90" t="s">
        <v>1927</v>
      </c>
      <c r="C369" s="91">
        <v>45536</v>
      </c>
      <c r="D369" s="67" t="s">
        <v>6271</v>
      </c>
    </row>
    <row r="370" spans="1:4" x14ac:dyDescent="0.35">
      <c r="A370" s="90">
        <v>52927807</v>
      </c>
      <c r="B370" s="90" t="s">
        <v>6863</v>
      </c>
      <c r="C370" s="91">
        <v>45566</v>
      </c>
      <c r="D370" s="69" t="s">
        <v>3</v>
      </c>
    </row>
    <row r="371" spans="1:4" x14ac:dyDescent="0.35">
      <c r="A371" s="90">
        <v>40145905</v>
      </c>
      <c r="B371" s="90" t="s">
        <v>332</v>
      </c>
      <c r="C371" s="91">
        <v>45566</v>
      </c>
      <c r="D371" s="67" t="s">
        <v>6271</v>
      </c>
    </row>
    <row r="372" spans="1:4" x14ac:dyDescent="0.35">
      <c r="A372" s="90">
        <v>41080907</v>
      </c>
      <c r="B372" s="90" t="s">
        <v>1165</v>
      </c>
      <c r="C372" s="91">
        <v>45566</v>
      </c>
      <c r="D372" s="67" t="s">
        <v>6271</v>
      </c>
    </row>
    <row r="373" spans="1:4" x14ac:dyDescent="0.35">
      <c r="A373" s="90">
        <v>45885849</v>
      </c>
      <c r="B373" s="90" t="s">
        <v>2281</v>
      </c>
      <c r="C373" s="91">
        <v>45566</v>
      </c>
      <c r="D373" s="67" t="s">
        <v>6271</v>
      </c>
    </row>
    <row r="374" spans="1:4" x14ac:dyDescent="0.35">
      <c r="A374" s="90">
        <v>45660801</v>
      </c>
      <c r="B374" s="90" t="s">
        <v>1426</v>
      </c>
      <c r="C374" s="91">
        <v>45566</v>
      </c>
      <c r="D374" s="68" t="s">
        <v>6269</v>
      </c>
    </row>
    <row r="375" spans="1:4" x14ac:dyDescent="0.35">
      <c r="A375" s="90">
        <v>45291853</v>
      </c>
      <c r="B375" s="90" t="s">
        <v>137</v>
      </c>
      <c r="C375" s="91">
        <v>45566</v>
      </c>
      <c r="D375" s="67" t="s">
        <v>6270</v>
      </c>
    </row>
    <row r="376" spans="1:4" x14ac:dyDescent="0.35">
      <c r="A376" s="90">
        <v>41581909</v>
      </c>
      <c r="B376" s="90" t="s">
        <v>258</v>
      </c>
      <c r="C376" s="91">
        <v>45597</v>
      </c>
      <c r="D376" s="67" t="s">
        <v>6270</v>
      </c>
    </row>
    <row r="377" spans="1:4" x14ac:dyDescent="0.35">
      <c r="A377" s="90">
        <v>44513909</v>
      </c>
      <c r="B377" s="90" t="s">
        <v>241</v>
      </c>
      <c r="C377" s="91">
        <v>45597</v>
      </c>
      <c r="D377" s="68" t="s">
        <v>6269</v>
      </c>
    </row>
    <row r="378" spans="1:4" x14ac:dyDescent="0.35">
      <c r="A378" s="90">
        <v>44545849</v>
      </c>
      <c r="B378" s="90" t="s">
        <v>2161</v>
      </c>
      <c r="C378" s="91">
        <v>45597</v>
      </c>
      <c r="D378" s="67" t="s">
        <v>6271</v>
      </c>
    </row>
    <row r="379" spans="1:4" x14ac:dyDescent="0.35">
      <c r="A379" s="90">
        <v>41090967</v>
      </c>
      <c r="B379" s="90" t="s">
        <v>2372</v>
      </c>
      <c r="C379" s="91">
        <v>45597</v>
      </c>
      <c r="D379" s="67" t="s">
        <v>6271</v>
      </c>
    </row>
    <row r="380" spans="1:4" x14ac:dyDescent="0.35">
      <c r="A380" s="90">
        <v>44770967</v>
      </c>
      <c r="B380" s="90" t="s">
        <v>6822</v>
      </c>
      <c r="C380" s="91">
        <v>45627</v>
      </c>
      <c r="D380" s="68" t="s">
        <v>6269</v>
      </c>
    </row>
    <row r="381" spans="1:4" x14ac:dyDescent="0.35">
      <c r="A381" s="90">
        <v>45222967</v>
      </c>
      <c r="B381" s="90" t="s">
        <v>1993</v>
      </c>
      <c r="C381" s="91">
        <v>45627</v>
      </c>
      <c r="D381" s="68" t="s">
        <v>6269</v>
      </c>
    </row>
    <row r="382" spans="1:4" x14ac:dyDescent="0.35">
      <c r="A382" s="90">
        <v>45222809</v>
      </c>
      <c r="B382" s="90" t="s">
        <v>1997</v>
      </c>
      <c r="C382" s="91">
        <v>45627</v>
      </c>
      <c r="D382" s="68" t="s">
        <v>6269</v>
      </c>
    </row>
    <row r="383" spans="1:4" x14ac:dyDescent="0.35">
      <c r="A383" s="90">
        <v>45222855</v>
      </c>
      <c r="B383" s="90" t="s">
        <v>1999</v>
      </c>
      <c r="C383" s="91">
        <v>45627</v>
      </c>
      <c r="D383" s="68" t="s">
        <v>6269</v>
      </c>
    </row>
    <row r="384" spans="1:4" x14ac:dyDescent="0.35">
      <c r="A384" s="90">
        <v>45222801</v>
      </c>
      <c r="B384" s="90" t="s">
        <v>1994</v>
      </c>
      <c r="C384" s="91">
        <v>45627</v>
      </c>
      <c r="D384" s="68" t="s">
        <v>6269</v>
      </c>
    </row>
    <row r="385" spans="1:4" x14ac:dyDescent="0.35">
      <c r="A385" s="90">
        <v>40140905</v>
      </c>
      <c r="B385" s="90" t="s">
        <v>337</v>
      </c>
      <c r="C385" s="91">
        <v>45658</v>
      </c>
      <c r="D385" s="67" t="s">
        <v>6271</v>
      </c>
    </row>
    <row r="386" spans="1:4" x14ac:dyDescent="0.35">
      <c r="A386" s="90">
        <v>47012855</v>
      </c>
      <c r="B386" s="90" t="s">
        <v>6742</v>
      </c>
      <c r="C386" s="91">
        <v>45658</v>
      </c>
      <c r="D386" s="68" t="s">
        <v>6269</v>
      </c>
    </row>
    <row r="387" spans="1:4" x14ac:dyDescent="0.35">
      <c r="A387" s="90">
        <v>47068967</v>
      </c>
      <c r="B387" s="90" t="s">
        <v>6987</v>
      </c>
      <c r="C387" s="91">
        <v>45658</v>
      </c>
      <c r="D387" s="69" t="s">
        <v>3</v>
      </c>
    </row>
    <row r="388" spans="1:4" x14ac:dyDescent="0.35">
      <c r="A388" s="90">
        <v>47068809</v>
      </c>
      <c r="B388" s="90" t="s">
        <v>6988</v>
      </c>
      <c r="C388" s="91">
        <v>45658</v>
      </c>
      <c r="D388" s="69" t="s">
        <v>3</v>
      </c>
    </row>
    <row r="389" spans="1:4" x14ac:dyDescent="0.35">
      <c r="A389" s="90">
        <v>47068801</v>
      </c>
      <c r="B389" s="90" t="s">
        <v>6989</v>
      </c>
      <c r="C389" s="91">
        <v>45658</v>
      </c>
      <c r="D389" s="69" t="s">
        <v>3</v>
      </c>
    </row>
    <row r="390" spans="1:4" x14ac:dyDescent="0.35">
      <c r="A390" s="90">
        <v>45291905</v>
      </c>
      <c r="B390" s="90" t="s">
        <v>6985</v>
      </c>
      <c r="C390" s="91">
        <v>45658</v>
      </c>
      <c r="D390" s="69" t="s">
        <v>3</v>
      </c>
    </row>
    <row r="391" spans="1:4" x14ac:dyDescent="0.35">
      <c r="A391" s="90">
        <v>41112809</v>
      </c>
      <c r="B391" s="90" t="s">
        <v>6994</v>
      </c>
      <c r="C391" s="91">
        <v>45658</v>
      </c>
      <c r="D391" s="69" t="s">
        <v>3</v>
      </c>
    </row>
    <row r="392" spans="1:4" x14ac:dyDescent="0.35">
      <c r="A392" s="90">
        <v>41112967</v>
      </c>
      <c r="B392" s="90" t="s">
        <v>6995</v>
      </c>
      <c r="C392" s="91">
        <v>45658</v>
      </c>
      <c r="D392" s="69" t="s">
        <v>3</v>
      </c>
    </row>
    <row r="393" spans="1:4" x14ac:dyDescent="0.35">
      <c r="A393" s="90">
        <v>41113809</v>
      </c>
      <c r="B393" s="90" t="s">
        <v>6996</v>
      </c>
      <c r="C393" s="91">
        <v>45658</v>
      </c>
      <c r="D393" s="69" t="s">
        <v>3</v>
      </c>
    </row>
    <row r="394" spans="1:4" x14ac:dyDescent="0.35">
      <c r="A394" s="90">
        <v>41113967</v>
      </c>
      <c r="B394" s="90" t="s">
        <v>6997</v>
      </c>
      <c r="C394" s="91">
        <v>45658</v>
      </c>
      <c r="D394" s="69" t="s">
        <v>3</v>
      </c>
    </row>
    <row r="395" spans="1:4" x14ac:dyDescent="0.35">
      <c r="A395" s="90">
        <v>41114809</v>
      </c>
      <c r="B395" s="90" t="s">
        <v>6998</v>
      </c>
      <c r="C395" s="91">
        <v>45658</v>
      </c>
      <c r="D395" s="69" t="s">
        <v>3</v>
      </c>
    </row>
    <row r="396" spans="1:4" x14ac:dyDescent="0.35">
      <c r="A396" s="90">
        <v>41114867</v>
      </c>
      <c r="B396" s="90" t="s">
        <v>7005</v>
      </c>
      <c r="C396" s="91">
        <v>45658</v>
      </c>
      <c r="D396" s="69" t="s">
        <v>3</v>
      </c>
    </row>
    <row r="397" spans="1:4" x14ac:dyDescent="0.35">
      <c r="A397" s="90">
        <v>41115967</v>
      </c>
      <c r="B397" s="90" t="s">
        <v>6999</v>
      </c>
      <c r="C397" s="91">
        <v>45658</v>
      </c>
      <c r="D397" s="69" t="s">
        <v>3</v>
      </c>
    </row>
    <row r="398" spans="1:4" x14ac:dyDescent="0.35">
      <c r="A398" s="90">
        <v>41115809</v>
      </c>
      <c r="B398" s="90" t="s">
        <v>7000</v>
      </c>
      <c r="C398" s="91">
        <v>45658</v>
      </c>
      <c r="D398" s="69" t="s">
        <v>3</v>
      </c>
    </row>
    <row r="399" spans="1:4" x14ac:dyDescent="0.35">
      <c r="A399" s="90">
        <v>41116967</v>
      </c>
      <c r="B399" s="90" t="s">
        <v>7001</v>
      </c>
      <c r="C399" s="91">
        <v>45658</v>
      </c>
      <c r="D399" s="69" t="s">
        <v>3</v>
      </c>
    </row>
    <row r="400" spans="1:4" x14ac:dyDescent="0.35">
      <c r="A400" s="90">
        <v>41116809</v>
      </c>
      <c r="B400" s="90" t="s">
        <v>7002</v>
      </c>
      <c r="C400" s="91">
        <v>45658</v>
      </c>
      <c r="D400" s="69" t="s">
        <v>3</v>
      </c>
    </row>
    <row r="401" spans="1:4" x14ac:dyDescent="0.35">
      <c r="A401" s="90">
        <v>41117967</v>
      </c>
      <c r="B401" s="90" t="s">
        <v>7003</v>
      </c>
      <c r="C401" s="91">
        <v>45658</v>
      </c>
      <c r="D401" s="69" t="s">
        <v>3</v>
      </c>
    </row>
    <row r="402" spans="1:4" x14ac:dyDescent="0.35">
      <c r="A402" s="90">
        <v>41117809</v>
      </c>
      <c r="B402" s="90" t="s">
        <v>7004</v>
      </c>
      <c r="C402" s="91">
        <v>45658</v>
      </c>
      <c r="D402" s="69" t="s">
        <v>3</v>
      </c>
    </row>
    <row r="403" spans="1:4" x14ac:dyDescent="0.35">
      <c r="A403" s="90">
        <v>41120905</v>
      </c>
      <c r="B403" s="90" t="s">
        <v>7021</v>
      </c>
      <c r="C403" s="91">
        <v>45658</v>
      </c>
      <c r="D403" s="69" t="s">
        <v>3</v>
      </c>
    </row>
    <row r="404" spans="1:4" x14ac:dyDescent="0.35">
      <c r="A404" s="90">
        <v>41120809</v>
      </c>
      <c r="B404" s="90" t="s">
        <v>7022</v>
      </c>
      <c r="C404" s="91">
        <v>45658</v>
      </c>
      <c r="D404" s="69" t="s">
        <v>3</v>
      </c>
    </row>
    <row r="405" spans="1:4" x14ac:dyDescent="0.35">
      <c r="A405" s="90">
        <v>44411855</v>
      </c>
      <c r="B405" s="90" t="s">
        <v>7027</v>
      </c>
      <c r="C405" s="91">
        <v>45658</v>
      </c>
      <c r="D405" s="69" t="s">
        <v>3</v>
      </c>
    </row>
    <row r="406" spans="1:4" x14ac:dyDescent="0.35">
      <c r="A406" s="90">
        <v>44411809</v>
      </c>
      <c r="B406" s="90" t="s">
        <v>7028</v>
      </c>
      <c r="C406" s="91">
        <v>45658</v>
      </c>
      <c r="D406" s="69" t="s">
        <v>3</v>
      </c>
    </row>
    <row r="407" spans="1:4" x14ac:dyDescent="0.35">
      <c r="A407" s="90">
        <v>44411967</v>
      </c>
      <c r="B407" s="90" t="s">
        <v>7029</v>
      </c>
      <c r="C407" s="91">
        <v>45658</v>
      </c>
      <c r="D407" s="69" t="s">
        <v>3</v>
      </c>
    </row>
    <row r="408" spans="1:4" x14ac:dyDescent="0.35">
      <c r="A408" s="90">
        <v>47013809</v>
      </c>
      <c r="B408" s="90" t="s">
        <v>7035</v>
      </c>
      <c r="C408" s="91">
        <v>45658</v>
      </c>
      <c r="D408" s="69" t="s">
        <v>3</v>
      </c>
    </row>
    <row r="409" spans="1:4" x14ac:dyDescent="0.35">
      <c r="A409" s="90">
        <v>44961967</v>
      </c>
      <c r="B409" s="90" t="s">
        <v>7038</v>
      </c>
      <c r="C409" s="126">
        <v>45689</v>
      </c>
      <c r="D409" s="68" t="s">
        <v>6269</v>
      </c>
    </row>
    <row r="410" spans="1:4" x14ac:dyDescent="0.35">
      <c r="A410" s="90">
        <v>45291905</v>
      </c>
      <c r="B410" s="90" t="s">
        <v>6985</v>
      </c>
      <c r="C410" s="126">
        <v>45689</v>
      </c>
      <c r="D410" s="68" t="s">
        <v>6269</v>
      </c>
    </row>
    <row r="411" spans="1:4" x14ac:dyDescent="0.35">
      <c r="A411" s="90">
        <v>31002924</v>
      </c>
      <c r="B411" s="90" t="s">
        <v>7619</v>
      </c>
      <c r="C411" s="126">
        <v>45689</v>
      </c>
      <c r="D411" s="69" t="s">
        <v>3</v>
      </c>
    </row>
    <row r="412" spans="1:4" x14ac:dyDescent="0.35">
      <c r="A412" s="90">
        <v>31001924</v>
      </c>
      <c r="B412" s="90" t="s">
        <v>7620</v>
      </c>
      <c r="C412" s="126">
        <v>45689</v>
      </c>
      <c r="D412" s="69" t="s">
        <v>3</v>
      </c>
    </row>
    <row r="413" spans="1:4" x14ac:dyDescent="0.35">
      <c r="A413" s="90">
        <v>41511909</v>
      </c>
      <c r="B413" s="90" t="s">
        <v>261</v>
      </c>
      <c r="C413" s="126">
        <v>45689</v>
      </c>
      <c r="D413" s="68" t="s">
        <v>6269</v>
      </c>
    </row>
    <row r="414" spans="1:4" x14ac:dyDescent="0.35">
      <c r="A414" s="90">
        <v>41531909</v>
      </c>
      <c r="B414" s="90" t="s">
        <v>267</v>
      </c>
      <c r="C414" s="126">
        <v>45689</v>
      </c>
      <c r="D414" s="68" t="s">
        <v>6269</v>
      </c>
    </row>
    <row r="415" spans="1:4" x14ac:dyDescent="0.35">
      <c r="A415" s="90">
        <v>44967860</v>
      </c>
      <c r="B415" s="90" t="s">
        <v>1661</v>
      </c>
      <c r="C415" s="126">
        <v>45689</v>
      </c>
      <c r="D415" s="68" t="s">
        <v>6269</v>
      </c>
    </row>
    <row r="416" spans="1:4" x14ac:dyDescent="0.35">
      <c r="A416" s="90">
        <v>45680809</v>
      </c>
      <c r="B416" s="90" t="s">
        <v>1464</v>
      </c>
      <c r="C416" s="126">
        <v>45689</v>
      </c>
      <c r="D416" s="68" t="s">
        <v>6269</v>
      </c>
    </row>
    <row r="417" spans="1:4" x14ac:dyDescent="0.35">
      <c r="A417" s="90">
        <v>45680855</v>
      </c>
      <c r="B417" s="90" t="s">
        <v>1461</v>
      </c>
      <c r="C417" s="126">
        <v>45689</v>
      </c>
      <c r="D417" s="68" t="s">
        <v>6269</v>
      </c>
    </row>
    <row r="418" spans="1:4" x14ac:dyDescent="0.35">
      <c r="A418" s="90">
        <v>45687809</v>
      </c>
      <c r="B418" s="90" t="s">
        <v>1469</v>
      </c>
      <c r="C418" s="126">
        <v>45689</v>
      </c>
      <c r="D418" s="68" t="s">
        <v>6269</v>
      </c>
    </row>
    <row r="419" spans="1:4" x14ac:dyDescent="0.35">
      <c r="A419" s="90">
        <v>45687855</v>
      </c>
      <c r="B419" s="90" t="s">
        <v>1465</v>
      </c>
      <c r="C419" s="126">
        <v>45689</v>
      </c>
      <c r="D419" s="68" t="s">
        <v>6269</v>
      </c>
    </row>
    <row r="420" spans="1:4" x14ac:dyDescent="0.35">
      <c r="A420" s="90">
        <v>45688809</v>
      </c>
      <c r="B420" s="90" t="s">
        <v>1475</v>
      </c>
      <c r="C420" s="126">
        <v>45689</v>
      </c>
      <c r="D420" s="68" t="s">
        <v>6269</v>
      </c>
    </row>
    <row r="421" spans="1:4" x14ac:dyDescent="0.35">
      <c r="A421" s="90">
        <v>45688855</v>
      </c>
      <c r="B421" s="90" t="s">
        <v>1471</v>
      </c>
      <c r="C421" s="126">
        <v>45689</v>
      </c>
      <c r="D421" s="68" t="s">
        <v>6269</v>
      </c>
    </row>
    <row r="422" spans="1:4" x14ac:dyDescent="0.35">
      <c r="A422" s="90">
        <v>45689809</v>
      </c>
      <c r="B422" s="90" t="s">
        <v>1480</v>
      </c>
      <c r="C422" s="126">
        <v>45689</v>
      </c>
      <c r="D422" s="68" t="s">
        <v>6269</v>
      </c>
    </row>
    <row r="423" spans="1:4" x14ac:dyDescent="0.35">
      <c r="A423" s="90">
        <v>45689855</v>
      </c>
      <c r="B423" s="90" t="s">
        <v>1477</v>
      </c>
      <c r="C423" s="126">
        <v>45689</v>
      </c>
      <c r="D423" s="68" t="s">
        <v>6269</v>
      </c>
    </row>
    <row r="424" spans="1:4" x14ac:dyDescent="0.35">
      <c r="A424" s="90">
        <v>47011855</v>
      </c>
      <c r="B424" s="90" t="s">
        <v>6741</v>
      </c>
      <c r="C424" s="126">
        <v>45689</v>
      </c>
      <c r="D424" s="68" t="s">
        <v>6269</v>
      </c>
    </row>
    <row r="425" spans="1:4" x14ac:dyDescent="0.35">
      <c r="A425" s="90">
        <v>47013855</v>
      </c>
      <c r="B425" s="90" t="s">
        <v>6743</v>
      </c>
      <c r="C425" s="126">
        <v>45689</v>
      </c>
      <c r="D425" s="68" t="s">
        <v>6269</v>
      </c>
    </row>
    <row r="426" spans="1:4" x14ac:dyDescent="0.35">
      <c r="A426" s="90">
        <v>47013809</v>
      </c>
      <c r="B426" s="90" t="s">
        <v>7039</v>
      </c>
      <c r="C426" s="126">
        <v>45689</v>
      </c>
      <c r="D426" s="68" t="s">
        <v>6269</v>
      </c>
    </row>
    <row r="427" spans="1:4" x14ac:dyDescent="0.35">
      <c r="A427" s="90">
        <v>47010855</v>
      </c>
      <c r="B427" s="90" t="s">
        <v>6740</v>
      </c>
      <c r="C427" s="126">
        <v>45689</v>
      </c>
      <c r="D427" s="68" t="s">
        <v>6269</v>
      </c>
    </row>
    <row r="428" spans="1:4" x14ac:dyDescent="0.35">
      <c r="A428" s="90">
        <v>41120905</v>
      </c>
      <c r="B428" s="90" t="s">
        <v>7021</v>
      </c>
      <c r="C428" s="126">
        <v>45689</v>
      </c>
      <c r="D428" s="68" t="s">
        <v>6269</v>
      </c>
    </row>
    <row r="429" spans="1:4" x14ac:dyDescent="0.35">
      <c r="A429" s="90">
        <v>41120809</v>
      </c>
      <c r="B429" s="90" t="s">
        <v>7022</v>
      </c>
      <c r="C429" s="126">
        <v>45689</v>
      </c>
      <c r="D429" s="68" t="s">
        <v>6269</v>
      </c>
    </row>
    <row r="430" spans="1:4" x14ac:dyDescent="0.35">
      <c r="A430" s="90">
        <v>45386809</v>
      </c>
      <c r="B430" s="90" t="s">
        <v>6358</v>
      </c>
      <c r="C430" s="126">
        <v>45717</v>
      </c>
      <c r="D430" s="68" t="s">
        <v>6269</v>
      </c>
    </row>
    <row r="431" spans="1:4" x14ac:dyDescent="0.35">
      <c r="A431" s="90">
        <v>45386855</v>
      </c>
      <c r="B431" s="90" t="s">
        <v>6357</v>
      </c>
      <c r="C431" s="126">
        <v>45717</v>
      </c>
      <c r="D431" s="68" t="s">
        <v>6269</v>
      </c>
    </row>
    <row r="432" spans="1:4" x14ac:dyDescent="0.35">
      <c r="A432" s="90">
        <v>45386905</v>
      </c>
      <c r="B432" s="90" t="s">
        <v>6356</v>
      </c>
      <c r="C432" s="126">
        <v>45717</v>
      </c>
      <c r="D432" s="68" t="s">
        <v>6269</v>
      </c>
    </row>
    <row r="433" spans="1:4" x14ac:dyDescent="0.35">
      <c r="A433" s="90">
        <v>45386801</v>
      </c>
      <c r="B433" s="90" t="s">
        <v>6792</v>
      </c>
      <c r="C433" s="126">
        <v>45717</v>
      </c>
      <c r="D433" s="68" t="s">
        <v>6269</v>
      </c>
    </row>
    <row r="434" spans="1:4" x14ac:dyDescent="0.35">
      <c r="A434" s="90">
        <v>52925807</v>
      </c>
      <c r="B434" s="90" t="s">
        <v>6862</v>
      </c>
      <c r="C434" s="126">
        <v>45717</v>
      </c>
      <c r="D434" s="68" t="s">
        <v>6269</v>
      </c>
    </row>
    <row r="435" spans="1:4" x14ac:dyDescent="0.35">
      <c r="A435" s="90">
        <v>52926807</v>
      </c>
      <c r="B435" s="90" t="s">
        <v>441</v>
      </c>
      <c r="C435" s="126">
        <v>45717</v>
      </c>
      <c r="D435" s="68" t="s">
        <v>6269</v>
      </c>
    </row>
    <row r="436" spans="1:4" ht="12" customHeight="1" x14ac:dyDescent="0.35">
      <c r="A436" s="90">
        <v>52927807</v>
      </c>
      <c r="B436" s="90" t="s">
        <v>6863</v>
      </c>
      <c r="C436" s="126">
        <v>45717</v>
      </c>
      <c r="D436" s="68" t="s">
        <v>6269</v>
      </c>
    </row>
    <row r="437" spans="1:4" x14ac:dyDescent="0.35">
      <c r="A437" s="90">
        <v>44952801</v>
      </c>
      <c r="B437" s="132" t="s">
        <v>7652</v>
      </c>
      <c r="C437" s="126">
        <v>45717</v>
      </c>
      <c r="D437" s="68" t="s">
        <v>6269</v>
      </c>
    </row>
    <row r="438" spans="1:4" x14ac:dyDescent="0.35">
      <c r="A438" s="90">
        <v>47068967</v>
      </c>
      <c r="B438" s="132" t="s">
        <v>6988</v>
      </c>
      <c r="C438" s="126">
        <v>45717</v>
      </c>
      <c r="D438" s="68" t="s">
        <v>6269</v>
      </c>
    </row>
    <row r="439" spans="1:4" x14ac:dyDescent="0.35">
      <c r="A439" s="90">
        <v>47068809</v>
      </c>
      <c r="B439" s="132" t="s">
        <v>6987</v>
      </c>
      <c r="C439" s="126">
        <v>45717</v>
      </c>
      <c r="D439" s="68" t="s">
        <v>6269</v>
      </c>
    </row>
    <row r="440" spans="1:4" x14ac:dyDescent="0.35">
      <c r="A440" s="90">
        <v>47068801</v>
      </c>
      <c r="B440" s="132" t="s">
        <v>6989</v>
      </c>
      <c r="C440" s="126">
        <v>45717</v>
      </c>
      <c r="D440" s="68" t="s">
        <v>6269</v>
      </c>
    </row>
    <row r="441" spans="1:4" x14ac:dyDescent="0.35">
      <c r="A441" s="24">
        <v>44524809</v>
      </c>
      <c r="B441" s="132" t="s">
        <v>6363</v>
      </c>
      <c r="C441" s="126">
        <v>45717</v>
      </c>
      <c r="D441" s="68" t="s">
        <v>6269</v>
      </c>
    </row>
    <row r="442" spans="1:4" x14ac:dyDescent="0.35">
      <c r="A442" s="24">
        <v>44524855</v>
      </c>
      <c r="B442" s="132" t="s">
        <v>6362</v>
      </c>
      <c r="C442" s="126">
        <v>45717</v>
      </c>
      <c r="D442" s="68" t="s">
        <v>6269</v>
      </c>
    </row>
    <row r="443" spans="1:4" x14ac:dyDescent="0.35">
      <c r="A443" s="24">
        <v>44524801</v>
      </c>
      <c r="B443" s="132" t="s">
        <v>6364</v>
      </c>
      <c r="C443" s="126">
        <v>45717</v>
      </c>
      <c r="D443" s="68" t="s">
        <v>6269</v>
      </c>
    </row>
    <row r="444" spans="1:4" x14ac:dyDescent="0.35">
      <c r="A444" s="24">
        <v>45659801</v>
      </c>
      <c r="B444" s="132" t="s">
        <v>1411</v>
      </c>
      <c r="C444" s="126">
        <v>45717</v>
      </c>
      <c r="D444" s="68" t="s">
        <v>6269</v>
      </c>
    </row>
    <row r="445" spans="1:4" x14ac:dyDescent="0.35">
      <c r="A445" s="24">
        <v>49167967</v>
      </c>
      <c r="B445" s="132" t="s">
        <v>7663</v>
      </c>
      <c r="C445" s="126">
        <v>45717</v>
      </c>
      <c r="D445" s="68" t="s">
        <v>6269</v>
      </c>
    </row>
    <row r="446" spans="1:4" x14ac:dyDescent="0.35">
      <c r="A446" s="24">
        <v>44774905</v>
      </c>
      <c r="B446" s="132" t="s">
        <v>118</v>
      </c>
      <c r="C446" s="126">
        <v>45748</v>
      </c>
      <c r="D446" s="67" t="s">
        <v>6271</v>
      </c>
    </row>
    <row r="447" spans="1:4" x14ac:dyDescent="0.35">
      <c r="A447" s="24">
        <v>40142905</v>
      </c>
      <c r="B447" s="132" t="s">
        <v>3075</v>
      </c>
      <c r="C447" s="126">
        <v>45748</v>
      </c>
      <c r="D447" s="67" t="s">
        <v>6271</v>
      </c>
    </row>
    <row r="448" spans="1:4" x14ac:dyDescent="0.35">
      <c r="A448" s="24">
        <v>40144905</v>
      </c>
      <c r="B448" s="132" t="s">
        <v>328</v>
      </c>
      <c r="C448" s="126">
        <v>45748</v>
      </c>
      <c r="D448" s="67" t="s">
        <v>6271</v>
      </c>
    </row>
    <row r="449" spans="1:4" x14ac:dyDescent="0.35">
      <c r="A449" s="24">
        <v>40141905</v>
      </c>
      <c r="B449" s="132" t="s">
        <v>335</v>
      </c>
      <c r="C449" s="126">
        <v>45748</v>
      </c>
      <c r="D449" s="67" t="s">
        <v>6271</v>
      </c>
    </row>
    <row r="450" spans="1:4" x14ac:dyDescent="0.35">
      <c r="A450" s="24">
        <v>44979809</v>
      </c>
      <c r="B450" s="132" t="s">
        <v>3173</v>
      </c>
      <c r="C450" s="126">
        <v>45748</v>
      </c>
      <c r="D450" s="67" t="s">
        <v>6271</v>
      </c>
    </row>
    <row r="451" spans="1:4" x14ac:dyDescent="0.35">
      <c r="A451" s="24">
        <v>43136967</v>
      </c>
      <c r="B451" s="132" t="s">
        <v>815</v>
      </c>
      <c r="C451" s="126">
        <v>45748</v>
      </c>
      <c r="D451" s="67" t="s">
        <v>6271</v>
      </c>
    </row>
    <row r="452" spans="1:4" x14ac:dyDescent="0.35">
      <c r="A452" s="24">
        <v>41092905</v>
      </c>
      <c r="B452" s="132" t="s">
        <v>843</v>
      </c>
      <c r="C452" s="126">
        <v>45748</v>
      </c>
      <c r="D452" s="67" t="s">
        <v>6271</v>
      </c>
    </row>
    <row r="453" spans="1:4" x14ac:dyDescent="0.35">
      <c r="A453" s="24">
        <v>43610809</v>
      </c>
      <c r="B453" s="132" t="s">
        <v>874</v>
      </c>
      <c r="C453" s="126">
        <v>45748</v>
      </c>
      <c r="D453" s="67" t="s">
        <v>6271</v>
      </c>
    </row>
    <row r="454" spans="1:4" x14ac:dyDescent="0.35">
      <c r="A454" s="24">
        <v>41094967</v>
      </c>
      <c r="B454" s="132" t="s">
        <v>1026</v>
      </c>
      <c r="C454" s="126">
        <v>45748</v>
      </c>
      <c r="D454" s="67" t="s">
        <v>6271</v>
      </c>
    </row>
    <row r="455" spans="1:4" x14ac:dyDescent="0.35">
      <c r="A455" s="24">
        <v>45660967</v>
      </c>
      <c r="B455" s="132" t="s">
        <v>1439</v>
      </c>
      <c r="C455" s="126">
        <v>45748</v>
      </c>
      <c r="D455" s="67" t="s">
        <v>6271</v>
      </c>
    </row>
    <row r="456" spans="1:4" x14ac:dyDescent="0.35">
      <c r="A456" s="24">
        <v>44242815</v>
      </c>
      <c r="B456" s="132" t="s">
        <v>1576</v>
      </c>
      <c r="C456" s="126">
        <v>45748</v>
      </c>
      <c r="D456" s="67" t="s">
        <v>6271</v>
      </c>
    </row>
    <row r="457" spans="1:4" x14ac:dyDescent="0.35">
      <c r="A457" s="24">
        <v>44242905</v>
      </c>
      <c r="B457" s="132" t="s">
        <v>1583</v>
      </c>
      <c r="C457" s="126">
        <v>45748</v>
      </c>
      <c r="D457" s="67" t="s">
        <v>6271</v>
      </c>
    </row>
    <row r="458" spans="1:4" x14ac:dyDescent="0.35">
      <c r="A458" s="24">
        <v>44969967</v>
      </c>
      <c r="B458" s="132" t="s">
        <v>1813</v>
      </c>
      <c r="C458" s="126">
        <v>45748</v>
      </c>
      <c r="D458" s="67" t="s">
        <v>6271</v>
      </c>
    </row>
    <row r="459" spans="1:4" x14ac:dyDescent="0.35">
      <c r="A459" s="24">
        <v>41272849</v>
      </c>
      <c r="B459" s="132" t="s">
        <v>1860</v>
      </c>
      <c r="C459" s="126">
        <v>45748</v>
      </c>
      <c r="D459" s="67" t="s">
        <v>6271</v>
      </c>
    </row>
    <row r="460" spans="1:4" x14ac:dyDescent="0.35">
      <c r="A460" s="24">
        <v>45387809</v>
      </c>
      <c r="B460" s="132" t="s">
        <v>1930</v>
      </c>
      <c r="C460" s="126">
        <v>45748</v>
      </c>
      <c r="D460" s="67" t="s">
        <v>6271</v>
      </c>
    </row>
    <row r="461" spans="1:4" x14ac:dyDescent="0.35">
      <c r="A461" s="24">
        <v>43344860</v>
      </c>
      <c r="B461" s="132" t="s">
        <v>2285</v>
      </c>
      <c r="C461" s="126">
        <v>45748</v>
      </c>
      <c r="D461" s="67" t="s">
        <v>6271</v>
      </c>
    </row>
    <row r="462" spans="1:4" x14ac:dyDescent="0.35">
      <c r="A462" s="24">
        <v>44951849</v>
      </c>
      <c r="B462" s="132" t="s">
        <v>2309</v>
      </c>
      <c r="C462" s="126">
        <v>45748</v>
      </c>
      <c r="D462" s="67" t="s">
        <v>6271</v>
      </c>
    </row>
    <row r="463" spans="1:4" x14ac:dyDescent="0.35">
      <c r="A463" s="24">
        <v>41089907</v>
      </c>
      <c r="B463" s="132" t="s">
        <v>2350</v>
      </c>
      <c r="C463" s="126">
        <v>45748</v>
      </c>
      <c r="D463" s="67" t="s">
        <v>6271</v>
      </c>
    </row>
    <row r="464" spans="1:4" x14ac:dyDescent="0.35">
      <c r="A464" s="24">
        <v>45502905</v>
      </c>
      <c r="B464" s="132" t="s">
        <v>769</v>
      </c>
      <c r="C464" s="126">
        <v>45748</v>
      </c>
      <c r="D464" s="67" t="s">
        <v>6270</v>
      </c>
    </row>
    <row r="465" spans="1:4" x14ac:dyDescent="0.35">
      <c r="A465" s="24">
        <v>45502809</v>
      </c>
      <c r="B465" s="132" t="s">
        <v>773</v>
      </c>
      <c r="C465" s="126">
        <v>45748</v>
      </c>
      <c r="D465" s="67" t="s">
        <v>6270</v>
      </c>
    </row>
    <row r="466" spans="1:4" x14ac:dyDescent="0.35">
      <c r="A466" s="24">
        <v>41080809</v>
      </c>
      <c r="B466" s="132" t="s">
        <v>1169</v>
      </c>
      <c r="C466" s="126">
        <v>45748</v>
      </c>
      <c r="D466" s="67" t="s">
        <v>6270</v>
      </c>
    </row>
    <row r="467" spans="1:4" x14ac:dyDescent="0.35">
      <c r="A467" s="24">
        <v>41080967</v>
      </c>
      <c r="B467" s="132" t="s">
        <v>1171</v>
      </c>
      <c r="C467" s="126">
        <v>45748</v>
      </c>
      <c r="D467" s="67" t="s">
        <v>6270</v>
      </c>
    </row>
    <row r="468" spans="1:4" x14ac:dyDescent="0.35">
      <c r="A468" s="24">
        <v>43090967</v>
      </c>
      <c r="B468" s="132" t="s">
        <v>1197</v>
      </c>
      <c r="C468" s="126">
        <v>45748</v>
      </c>
      <c r="D468" s="67" t="s">
        <v>6270</v>
      </c>
    </row>
    <row r="469" spans="1:4" x14ac:dyDescent="0.35">
      <c r="A469" s="24">
        <v>43090809</v>
      </c>
      <c r="B469" s="132" t="s">
        <v>1199</v>
      </c>
      <c r="C469" s="126">
        <v>45748</v>
      </c>
      <c r="D469" s="67" t="s">
        <v>6270</v>
      </c>
    </row>
    <row r="470" spans="1:4" x14ac:dyDescent="0.35">
      <c r="A470" s="24">
        <v>41085809</v>
      </c>
      <c r="B470" s="137" t="s">
        <v>1208</v>
      </c>
      <c r="C470" s="126">
        <v>45748</v>
      </c>
      <c r="D470" s="67" t="s">
        <v>6270</v>
      </c>
    </row>
    <row r="471" spans="1:4" x14ac:dyDescent="0.35">
      <c r="A471" s="24">
        <v>43087967</v>
      </c>
      <c r="B471" s="137" t="s">
        <v>5349</v>
      </c>
      <c r="C471" s="126">
        <v>45748</v>
      </c>
      <c r="D471" s="67" t="s">
        <v>6270</v>
      </c>
    </row>
    <row r="472" spans="1:4" x14ac:dyDescent="0.35">
      <c r="A472" s="24">
        <v>41087809</v>
      </c>
      <c r="B472" s="137" t="s">
        <v>2340</v>
      </c>
      <c r="C472" s="126">
        <v>45748</v>
      </c>
      <c r="D472" s="67" t="s">
        <v>6270</v>
      </c>
    </row>
    <row r="473" spans="1:4" x14ac:dyDescent="0.35">
      <c r="A473" s="24">
        <v>41087967</v>
      </c>
      <c r="B473" s="137" t="s">
        <v>2342</v>
      </c>
      <c r="C473" s="126">
        <v>45748</v>
      </c>
      <c r="D473" s="67" t="s">
        <v>6270</v>
      </c>
    </row>
    <row r="474" spans="1:4" x14ac:dyDescent="0.35">
      <c r="A474" s="24">
        <v>41090809</v>
      </c>
      <c r="B474" s="137" t="s">
        <v>2374</v>
      </c>
      <c r="C474" s="126">
        <v>45748</v>
      </c>
      <c r="D474" s="67" t="s">
        <v>6270</v>
      </c>
    </row>
    <row r="475" spans="1:4" x14ac:dyDescent="0.35">
      <c r="A475" s="24">
        <v>43091967</v>
      </c>
      <c r="B475" s="137" t="s">
        <v>2376</v>
      </c>
      <c r="C475" s="126">
        <v>45748</v>
      </c>
      <c r="D475" s="67" t="s">
        <v>6270</v>
      </c>
    </row>
    <row r="476" spans="1:4" x14ac:dyDescent="0.35">
      <c r="A476" s="24">
        <v>43091809</v>
      </c>
      <c r="B476" s="137" t="s">
        <v>2378</v>
      </c>
      <c r="C476" s="126">
        <v>45748</v>
      </c>
      <c r="D476" s="67" t="s">
        <v>6270</v>
      </c>
    </row>
    <row r="477" spans="1:4" x14ac:dyDescent="0.35">
      <c r="A477" s="24">
        <v>41091809</v>
      </c>
      <c r="B477" s="137" t="s">
        <v>2409</v>
      </c>
      <c r="C477" s="126">
        <v>45748</v>
      </c>
      <c r="D477" s="67" t="s">
        <v>6270</v>
      </c>
    </row>
    <row r="478" spans="1:4" x14ac:dyDescent="0.35">
      <c r="A478" s="24">
        <v>41091967</v>
      </c>
      <c r="B478" s="137" t="s">
        <v>2411</v>
      </c>
      <c r="C478" s="126">
        <v>45748</v>
      </c>
      <c r="D478" s="67" t="s">
        <v>6270</v>
      </c>
    </row>
    <row r="479" spans="1:4" x14ac:dyDescent="0.35">
      <c r="A479" s="24"/>
      <c r="B479" s="137"/>
      <c r="C479" s="132"/>
      <c r="D479" s="138"/>
    </row>
    <row r="480" spans="1:4" x14ac:dyDescent="0.35">
      <c r="A480" s="24"/>
      <c r="B480" s="137"/>
      <c r="C480" s="132"/>
      <c r="D480" s="138"/>
    </row>
    <row r="481" spans="1:4" x14ac:dyDescent="0.35">
      <c r="A481" s="24"/>
      <c r="B481" s="137"/>
      <c r="C481" s="132"/>
      <c r="D481" s="138"/>
    </row>
    <row r="482" spans="1:4" x14ac:dyDescent="0.35">
      <c r="A482" s="24"/>
      <c r="B482" s="137"/>
      <c r="C482" s="132"/>
      <c r="D482" s="138"/>
    </row>
    <row r="483" spans="1:4" x14ac:dyDescent="0.35">
      <c r="A483" s="24"/>
      <c r="B483" s="137"/>
      <c r="C483" s="132"/>
      <c r="D483" s="138"/>
    </row>
    <row r="484" spans="1:4" x14ac:dyDescent="0.35">
      <c r="A484" s="24"/>
      <c r="B484" s="137"/>
      <c r="C484" s="132"/>
      <c r="D484" s="138"/>
    </row>
    <row r="485" spans="1:4" x14ac:dyDescent="0.35">
      <c r="A485" s="24"/>
      <c r="B485" s="137"/>
      <c r="C485" s="132"/>
      <c r="D485" s="138"/>
    </row>
    <row r="486" spans="1:4" x14ac:dyDescent="0.35">
      <c r="A486" s="24"/>
      <c r="B486" s="137"/>
      <c r="C486" s="132"/>
      <c r="D486" s="138"/>
    </row>
    <row r="487" spans="1:4" x14ac:dyDescent="0.35">
      <c r="A487" s="24"/>
      <c r="B487" s="137"/>
      <c r="C487" s="132"/>
      <c r="D487" s="138"/>
    </row>
    <row r="488" spans="1:4" x14ac:dyDescent="0.35">
      <c r="A488" s="24"/>
      <c r="B488" s="137"/>
      <c r="C488" s="132"/>
      <c r="D488" s="138"/>
    </row>
    <row r="489" spans="1:4" x14ac:dyDescent="0.35">
      <c r="A489" s="24"/>
      <c r="B489" s="137"/>
      <c r="C489" s="132"/>
      <c r="D489" s="138"/>
    </row>
  </sheetData>
  <phoneticPr fontId="14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FE93D-5B99-462F-924F-585D778D7EB6}">
  <dimension ref="A1:Z751"/>
  <sheetViews>
    <sheetView showGridLines="0" workbookViewId="0">
      <selection activeCell="L24" sqref="L24"/>
    </sheetView>
  </sheetViews>
  <sheetFormatPr defaultRowHeight="14.5" x14ac:dyDescent="0.35"/>
  <cols>
    <col min="1" max="1" width="7.453125" bestFit="1" customWidth="1"/>
    <col min="2" max="2" width="12.54296875" customWidth="1"/>
    <col min="3" max="3" width="40.81640625" customWidth="1"/>
    <col min="4" max="4" width="17" customWidth="1"/>
    <col min="5" max="5" width="18" bestFit="1" customWidth="1"/>
    <col min="6" max="6" width="9.453125" customWidth="1"/>
    <col min="7" max="7" width="9.54296875" customWidth="1"/>
    <col min="8" max="8" width="10.453125" customWidth="1"/>
    <col min="9" max="9" width="12.54296875" bestFit="1" customWidth="1"/>
    <col min="10" max="10" width="13.1796875" customWidth="1"/>
    <col min="11" max="11" width="15" bestFit="1" customWidth="1"/>
    <col min="12" max="12" width="17.54296875" bestFit="1" customWidth="1"/>
    <col min="15" max="15" width="8.453125" bestFit="1" customWidth="1"/>
    <col min="16" max="16" width="8.81640625" bestFit="1" customWidth="1"/>
    <col min="17" max="17" width="38.81640625" bestFit="1" customWidth="1"/>
    <col min="18" max="18" width="14.81640625" bestFit="1" customWidth="1"/>
    <col min="19" max="19" width="22" bestFit="1" customWidth="1"/>
    <col min="20" max="20" width="9.54296875" bestFit="1" customWidth="1"/>
    <col min="21" max="21" width="9.1796875" bestFit="1" customWidth="1"/>
    <col min="22" max="22" width="6.81640625" bestFit="1" customWidth="1"/>
    <col min="23" max="23" width="17.1796875" bestFit="1" customWidth="1"/>
    <col min="24" max="24" width="12.1796875" bestFit="1" customWidth="1"/>
    <col min="25" max="25" width="6.81640625" bestFit="1" customWidth="1"/>
    <col min="26" max="26" width="17.1796875" bestFit="1" customWidth="1"/>
  </cols>
  <sheetData>
    <row r="1" spans="1:26" x14ac:dyDescent="0.35">
      <c r="A1" s="7"/>
      <c r="B1" s="23"/>
      <c r="C1" s="23"/>
      <c r="D1" s="83">
        <f>SUBTOTAL(9,D3:D1048576)</f>
        <v>185370601.87200001</v>
      </c>
      <c r="E1" s="84">
        <f>SUBTOTAL(9,E3:E1048576)</f>
        <v>453100685.56080121</v>
      </c>
      <c r="F1" s="23"/>
      <c r="G1" s="149" t="s">
        <v>6873</v>
      </c>
      <c r="H1" s="149"/>
      <c r="I1" s="150"/>
      <c r="J1" s="151" t="s">
        <v>6874</v>
      </c>
      <c r="K1" s="152"/>
      <c r="L1" s="152"/>
      <c r="O1" s="7"/>
      <c r="P1" s="23"/>
      <c r="Q1" s="23"/>
      <c r="R1" s="83">
        <f>SUBTOTAL(9,R3:R1048576)</f>
        <v>3568499.38</v>
      </c>
      <c r="S1" s="84">
        <f>SUBTOTAL(9,S3:S1048576)</f>
        <v>19945755.096559823</v>
      </c>
      <c r="T1" s="23"/>
      <c r="U1" s="149" t="s">
        <v>6873</v>
      </c>
      <c r="V1" s="149"/>
      <c r="W1" s="150"/>
      <c r="X1" s="151" t="s">
        <v>6874</v>
      </c>
      <c r="Y1" s="152"/>
      <c r="Z1" s="152"/>
    </row>
    <row r="2" spans="1:26" ht="24" x14ac:dyDescent="0.35">
      <c r="A2" s="31" t="s">
        <v>18</v>
      </c>
      <c r="B2" s="31" t="s">
        <v>12</v>
      </c>
      <c r="C2" s="31" t="s">
        <v>6878</v>
      </c>
      <c r="D2" s="79" t="s">
        <v>6262</v>
      </c>
      <c r="E2" s="82" t="s">
        <v>6263</v>
      </c>
      <c r="F2" s="31" t="s">
        <v>28</v>
      </c>
      <c r="G2" s="76" t="s">
        <v>6264</v>
      </c>
      <c r="H2" s="76" t="s">
        <v>6265</v>
      </c>
      <c r="I2" s="31" t="s">
        <v>6266</v>
      </c>
      <c r="J2" s="31" t="s">
        <v>6876</v>
      </c>
      <c r="K2" s="31" t="s">
        <v>6265</v>
      </c>
      <c r="L2" s="31" t="s">
        <v>6877</v>
      </c>
      <c r="O2" s="31" t="s">
        <v>18</v>
      </c>
      <c r="P2" s="31" t="s">
        <v>12</v>
      </c>
      <c r="Q2" s="31" t="s">
        <v>6878</v>
      </c>
      <c r="R2" s="79" t="s">
        <v>6262</v>
      </c>
      <c r="S2" s="82" t="s">
        <v>6263</v>
      </c>
      <c r="T2" s="31" t="s">
        <v>28</v>
      </c>
      <c r="U2" s="76" t="s">
        <v>6264</v>
      </c>
      <c r="V2" s="76" t="s">
        <v>6265</v>
      </c>
      <c r="W2" s="31" t="s">
        <v>6266</v>
      </c>
      <c r="X2" s="31" t="s">
        <v>6876</v>
      </c>
      <c r="Y2" s="31" t="s">
        <v>6265</v>
      </c>
      <c r="Z2" s="31" t="s">
        <v>6877</v>
      </c>
    </row>
    <row r="3" spans="1:26" x14ac:dyDescent="0.35">
      <c r="A3" s="2" t="s">
        <v>46</v>
      </c>
      <c r="B3" s="2">
        <v>44414855</v>
      </c>
      <c r="C3" s="2" t="s">
        <v>1706</v>
      </c>
      <c r="D3" s="83">
        <v>8566340</v>
      </c>
      <c r="E3" s="84">
        <v>16816703.397045616</v>
      </c>
      <c r="F3" s="85" t="s">
        <v>1</v>
      </c>
      <c r="G3" s="130">
        <v>4.6216134144208769E-2</v>
      </c>
      <c r="H3" s="130">
        <v>4.6216134144208769E-2</v>
      </c>
      <c r="I3" s="85" t="s">
        <v>1</v>
      </c>
      <c r="J3" s="123">
        <v>3.7151875286344643E-2</v>
      </c>
      <c r="K3" s="124">
        <v>3.7151875286344643E-2</v>
      </c>
      <c r="L3" s="2" t="s">
        <v>1</v>
      </c>
      <c r="O3" t="s">
        <v>216</v>
      </c>
      <c r="P3" s="2">
        <v>52894988</v>
      </c>
      <c r="Q3" s="2" t="s">
        <v>626</v>
      </c>
      <c r="R3" s="83">
        <v>470340</v>
      </c>
      <c r="S3" s="84">
        <v>2114492.99835021</v>
      </c>
      <c r="T3" s="85" t="s">
        <v>1</v>
      </c>
      <c r="U3" s="86">
        <f t="shared" ref="U3:U34" si="0">R3/$R$1</f>
        <v>0.1318033015883556</v>
      </c>
      <c r="V3" s="86">
        <v>0.1318033015883556</v>
      </c>
      <c r="W3" s="85" t="s">
        <v>1</v>
      </c>
      <c r="X3" s="123">
        <f>S3/$S$1</f>
        <v>0.1060121809434485</v>
      </c>
      <c r="Y3" s="124">
        <f>X3</f>
        <v>0.1060121809434485</v>
      </c>
      <c r="Z3" s="2" t="str">
        <f t="shared" ref="Z3:Z34" si="1">IF(Y3&lt;80%,"A",IF(Y3&gt;95%,"C","B"))</f>
        <v>A</v>
      </c>
    </row>
    <row r="4" spans="1:26" x14ac:dyDescent="0.35">
      <c r="A4" s="2" t="s">
        <v>46</v>
      </c>
      <c r="B4" s="2">
        <v>40080905</v>
      </c>
      <c r="C4" s="2" t="s">
        <v>1047</v>
      </c>
      <c r="D4" s="83">
        <v>4143708</v>
      </c>
      <c r="E4" s="84">
        <v>13504848.566228123</v>
      </c>
      <c r="F4" s="85" t="s">
        <v>1</v>
      </c>
      <c r="G4" s="130">
        <v>2.2355657700071564E-2</v>
      </c>
      <c r="H4" s="130">
        <v>9.5073097752340352E-2</v>
      </c>
      <c r="I4" s="85" t="s">
        <v>1</v>
      </c>
      <c r="J4" s="123">
        <v>2.9835244033716044E-2</v>
      </c>
      <c r="K4" s="124">
        <v>6.6987119320060684E-2</v>
      </c>
      <c r="L4" s="2" t="s">
        <v>1</v>
      </c>
      <c r="O4" t="s">
        <v>216</v>
      </c>
      <c r="P4" s="2">
        <v>52896988</v>
      </c>
      <c r="Q4" s="2" t="s">
        <v>652</v>
      </c>
      <c r="R4" s="83">
        <v>206460</v>
      </c>
      <c r="S4" s="84">
        <v>1931265.0784394348</v>
      </c>
      <c r="T4" s="85" t="s">
        <v>1</v>
      </c>
      <c r="U4" s="86">
        <f t="shared" si="0"/>
        <v>5.7856252170625289E-2</v>
      </c>
      <c r="V4" s="86">
        <v>0.44029768053371499</v>
      </c>
      <c r="W4" s="85" t="s">
        <v>1</v>
      </c>
      <c r="X4" s="123">
        <f t="shared" ref="X4:X34" si="2">S4/$S$1</f>
        <v>9.6825869418828522E-2</v>
      </c>
      <c r="Y4" s="124">
        <f>Y3+X4</f>
        <v>0.20283805036227703</v>
      </c>
      <c r="Z4" s="2" t="str">
        <f t="shared" si="1"/>
        <v>A</v>
      </c>
    </row>
    <row r="5" spans="1:26" x14ac:dyDescent="0.35">
      <c r="A5" s="2" t="s">
        <v>46</v>
      </c>
      <c r="B5" s="2">
        <v>43204855</v>
      </c>
      <c r="C5" s="2" t="s">
        <v>952</v>
      </c>
      <c r="D5" s="83">
        <v>4912120</v>
      </c>
      <c r="E5" s="84">
        <v>10552743.495284842</v>
      </c>
      <c r="F5" s="85" t="s">
        <v>1</v>
      </c>
      <c r="G5" s="130">
        <v>2.6501305908060012E-2</v>
      </c>
      <c r="H5" s="130">
        <v>7.2717440052268781E-2</v>
      </c>
      <c r="I5" s="85" t="s">
        <v>1</v>
      </c>
      <c r="J5" s="123">
        <v>2.3313380810086944E-2</v>
      </c>
      <c r="K5" s="124">
        <v>9.0300500130147621E-2</v>
      </c>
      <c r="L5" s="2" t="s">
        <v>1</v>
      </c>
      <c r="O5" t="s">
        <v>216</v>
      </c>
      <c r="P5" s="2">
        <v>52894817</v>
      </c>
      <c r="Q5" s="2" t="s">
        <v>617</v>
      </c>
      <c r="R5" s="83">
        <v>295902</v>
      </c>
      <c r="S5" s="84">
        <v>1457471.7327197115</v>
      </c>
      <c r="T5" s="85" t="s">
        <v>1</v>
      </c>
      <c r="U5" s="86">
        <f t="shared" si="0"/>
        <v>8.2920569261805507E-2</v>
      </c>
      <c r="V5" s="86">
        <v>0.30380333147206545</v>
      </c>
      <c r="W5" s="85" t="s">
        <v>1</v>
      </c>
      <c r="X5" s="123">
        <f t="shared" si="2"/>
        <v>7.3071775205496806E-2</v>
      </c>
      <c r="Y5" s="124">
        <f t="shared" ref="Y5:Y35" si="3">Y4+X5</f>
        <v>0.27590982556777383</v>
      </c>
      <c r="Z5" s="2" t="str">
        <f t="shared" si="1"/>
        <v>A</v>
      </c>
    </row>
    <row r="6" spans="1:26" x14ac:dyDescent="0.35">
      <c r="A6" s="2" t="s">
        <v>46</v>
      </c>
      <c r="B6" s="2">
        <v>43213855</v>
      </c>
      <c r="C6" s="2" t="s">
        <v>977</v>
      </c>
      <c r="D6" s="83">
        <v>3190300</v>
      </c>
      <c r="E6" s="84">
        <v>9604878.9894715007</v>
      </c>
      <c r="F6" s="85" t="s">
        <v>1</v>
      </c>
      <c r="G6" s="130">
        <v>1.7211940310595801E-2</v>
      </c>
      <c r="H6" s="130">
        <v>0.15122013247012006</v>
      </c>
      <c r="I6" s="85" t="s">
        <v>1</v>
      </c>
      <c r="J6" s="123">
        <v>2.1219335200974482E-2</v>
      </c>
      <c r="K6" s="124">
        <v>0.1115198353311221</v>
      </c>
      <c r="L6" s="2" t="s">
        <v>1</v>
      </c>
      <c r="O6" t="s">
        <v>216</v>
      </c>
      <c r="P6" s="2">
        <v>52890988</v>
      </c>
      <c r="Q6" s="2" t="s">
        <v>550</v>
      </c>
      <c r="R6" s="83">
        <v>280620</v>
      </c>
      <c r="S6" s="84">
        <v>1118126.7286259637</v>
      </c>
      <c r="T6" s="85" t="s">
        <v>1</v>
      </c>
      <c r="U6" s="86">
        <f t="shared" si="0"/>
        <v>7.8638096891024259E-2</v>
      </c>
      <c r="V6" s="86">
        <v>0.3824414283630897</v>
      </c>
      <c r="W6" s="85" t="s">
        <v>1</v>
      </c>
      <c r="X6" s="123">
        <f t="shared" si="2"/>
        <v>5.6058380503168539E-2</v>
      </c>
      <c r="Y6" s="124">
        <f t="shared" si="3"/>
        <v>0.33196820607094235</v>
      </c>
      <c r="Z6" s="2" t="str">
        <f t="shared" si="1"/>
        <v>A</v>
      </c>
    </row>
    <row r="7" spans="1:26" x14ac:dyDescent="0.35">
      <c r="A7" s="2" t="s">
        <v>46</v>
      </c>
      <c r="B7" s="2">
        <v>49757855</v>
      </c>
      <c r="C7" s="2" t="s">
        <v>2491</v>
      </c>
      <c r="D7" s="83">
        <v>2965720</v>
      </c>
      <c r="E7" s="84">
        <v>8926690.9154084045</v>
      </c>
      <c r="F7" s="85" t="s">
        <v>1</v>
      </c>
      <c r="G7" s="130">
        <v>1.6000312076588467E-2</v>
      </c>
      <c r="H7" s="130">
        <v>0.18406412713178616</v>
      </c>
      <c r="I7" s="85" t="s">
        <v>1</v>
      </c>
      <c r="J7" s="123">
        <v>1.9721065406152219E-2</v>
      </c>
      <c r="K7" s="124">
        <v>0.13124090073727432</v>
      </c>
      <c r="L7" s="2" t="s">
        <v>1</v>
      </c>
      <c r="O7" t="s">
        <v>216</v>
      </c>
      <c r="P7" s="2">
        <v>52890817</v>
      </c>
      <c r="Q7" s="2" t="s">
        <v>539</v>
      </c>
      <c r="R7" s="83">
        <v>152352</v>
      </c>
      <c r="S7" s="84">
        <v>1078337.3629094029</v>
      </c>
      <c r="T7" s="85" t="s">
        <v>1</v>
      </c>
      <c r="U7" s="86">
        <f t="shared" si="0"/>
        <v>4.2693576144042934E-2</v>
      </c>
      <c r="V7" s="86">
        <v>0.57862725479862631</v>
      </c>
      <c r="W7" s="85" t="s">
        <v>1</v>
      </c>
      <c r="X7" s="123">
        <f t="shared" si="2"/>
        <v>5.4063501616711966E-2</v>
      </c>
      <c r="Y7" s="124">
        <f t="shared" si="3"/>
        <v>0.38603170768765432</v>
      </c>
      <c r="Z7" s="2" t="str">
        <f t="shared" si="1"/>
        <v>A</v>
      </c>
    </row>
    <row r="8" spans="1:26" x14ac:dyDescent="0.35">
      <c r="A8" s="2" t="s">
        <v>46</v>
      </c>
      <c r="B8" s="2">
        <v>43204809</v>
      </c>
      <c r="C8" s="2" t="s">
        <v>956</v>
      </c>
      <c r="D8" s="83">
        <v>2846580</v>
      </c>
      <c r="E8" s="84">
        <v>8510556.5531480946</v>
      </c>
      <c r="F8" s="85" t="s">
        <v>1</v>
      </c>
      <c r="G8" s="130">
        <v>1.5357541625971163E-2</v>
      </c>
      <c r="H8" s="130">
        <v>0.19942166875775733</v>
      </c>
      <c r="I8" s="85" t="s">
        <v>1</v>
      </c>
      <c r="J8" s="123">
        <v>1.8801731124989021E-2</v>
      </c>
      <c r="K8" s="124">
        <v>0.15004263186226335</v>
      </c>
      <c r="L8" s="2" t="s">
        <v>1</v>
      </c>
      <c r="O8" t="s">
        <v>216</v>
      </c>
      <c r="P8" s="2">
        <v>52892817</v>
      </c>
      <c r="Q8" s="2" t="s">
        <v>574</v>
      </c>
      <c r="R8" s="83">
        <v>144054</v>
      </c>
      <c r="S8" s="84">
        <v>851403.30271748267</v>
      </c>
      <c r="T8" s="85" t="s">
        <v>1</v>
      </c>
      <c r="U8" s="86">
        <f t="shared" si="0"/>
        <v>4.0368228955668196E-2</v>
      </c>
      <c r="V8" s="86">
        <v>0.61899548375429447</v>
      </c>
      <c r="W8" s="85" t="s">
        <v>1</v>
      </c>
      <c r="X8" s="123">
        <f t="shared" si="2"/>
        <v>4.2685939870199745E-2</v>
      </c>
      <c r="Y8" s="124">
        <f t="shared" si="3"/>
        <v>0.42871764755785408</v>
      </c>
      <c r="Z8" s="2" t="str">
        <f t="shared" si="1"/>
        <v>A</v>
      </c>
    </row>
    <row r="9" spans="1:26" x14ac:dyDescent="0.35">
      <c r="A9" s="2" t="s">
        <v>46</v>
      </c>
      <c r="B9" s="2">
        <v>43135905</v>
      </c>
      <c r="C9" s="2" t="s">
        <v>808</v>
      </c>
      <c r="D9" s="83">
        <v>2784901</v>
      </c>
      <c r="E9" s="84">
        <v>8326356.9202324096</v>
      </c>
      <c r="F9" s="85" t="s">
        <v>1</v>
      </c>
      <c r="G9" s="130">
        <v>1.502477816597767E-2</v>
      </c>
      <c r="H9" s="130">
        <v>0.21444644692373499</v>
      </c>
      <c r="I9" s="85" t="s">
        <v>1</v>
      </c>
      <c r="J9" s="123">
        <v>1.8394792759704168E-2</v>
      </c>
      <c r="K9" s="124">
        <v>0.16843742462196754</v>
      </c>
      <c r="L9" s="2" t="s">
        <v>1</v>
      </c>
      <c r="O9" t="s">
        <v>216</v>
      </c>
      <c r="P9" s="2">
        <v>52899896</v>
      </c>
      <c r="Q9" s="2" t="s">
        <v>660</v>
      </c>
      <c r="R9" s="83">
        <v>317880</v>
      </c>
      <c r="S9" s="84">
        <v>642997.08880265465</v>
      </c>
      <c r="T9" s="85" t="s">
        <v>1</v>
      </c>
      <c r="U9" s="86">
        <f t="shared" si="0"/>
        <v>8.9079460621904333E-2</v>
      </c>
      <c r="V9" s="86">
        <v>0.22088276221025993</v>
      </c>
      <c r="W9" s="85" t="s">
        <v>1</v>
      </c>
      <c r="X9" s="123">
        <f t="shared" si="2"/>
        <v>3.223728987395201E-2</v>
      </c>
      <c r="Y9" s="124">
        <f t="shared" si="3"/>
        <v>0.4609549374318061</v>
      </c>
      <c r="Z9" s="2" t="str">
        <f t="shared" si="1"/>
        <v>A</v>
      </c>
    </row>
    <row r="10" spans="1:26" x14ac:dyDescent="0.35">
      <c r="A10" s="2" t="s">
        <v>46</v>
      </c>
      <c r="B10" s="2">
        <v>44414801</v>
      </c>
      <c r="C10" s="2" t="s">
        <v>171</v>
      </c>
      <c r="D10" s="83">
        <v>3955874</v>
      </c>
      <c r="E10" s="84">
        <v>7600909.9448030926</v>
      </c>
      <c r="F10" s="85" t="s">
        <v>1</v>
      </c>
      <c r="G10" s="130">
        <v>2.1342277266789285E-2</v>
      </c>
      <c r="H10" s="130">
        <v>0.11641537501912963</v>
      </c>
      <c r="I10" s="85" t="s">
        <v>1</v>
      </c>
      <c r="J10" s="123">
        <v>1.6792117436148134E-2</v>
      </c>
      <c r="K10" s="124">
        <v>0.18522954205811568</v>
      </c>
      <c r="L10" s="2" t="s">
        <v>1</v>
      </c>
      <c r="O10" t="s">
        <v>216</v>
      </c>
      <c r="P10" s="2">
        <v>52884817</v>
      </c>
      <c r="Q10" s="2" t="s">
        <v>460</v>
      </c>
      <c r="R10" s="83">
        <v>163566</v>
      </c>
      <c r="S10" s="84">
        <v>627980.74311499752</v>
      </c>
      <c r="T10" s="85" t="s">
        <v>1</v>
      </c>
      <c r="U10" s="86">
        <f t="shared" si="0"/>
        <v>4.5836073537443074E-2</v>
      </c>
      <c r="V10" s="86">
        <v>0.53593367865458341</v>
      </c>
      <c r="W10" s="85" t="s">
        <v>1</v>
      </c>
      <c r="X10" s="123">
        <f t="shared" si="2"/>
        <v>3.1484430650775892E-2</v>
      </c>
      <c r="Y10" s="124">
        <f t="shared" si="3"/>
        <v>0.49243936808258199</v>
      </c>
      <c r="Z10" s="2" t="str">
        <f t="shared" si="1"/>
        <v>A</v>
      </c>
    </row>
    <row r="11" spans="1:26" x14ac:dyDescent="0.35">
      <c r="A11" s="2" t="s">
        <v>46</v>
      </c>
      <c r="B11" s="2">
        <v>45283855</v>
      </c>
      <c r="C11" s="2" t="s">
        <v>2132</v>
      </c>
      <c r="D11" s="83">
        <v>2105400</v>
      </c>
      <c r="E11" s="84">
        <v>6990423.5312342672</v>
      </c>
      <c r="F11" s="85" t="s">
        <v>1</v>
      </c>
      <c r="G11" s="130">
        <v>1.1358812378123813E-2</v>
      </c>
      <c r="H11" s="130">
        <v>0.30212230559403286</v>
      </c>
      <c r="I11" s="85" t="s">
        <v>1</v>
      </c>
      <c r="J11" s="123">
        <v>1.5443415816965067E-2</v>
      </c>
      <c r="K11" s="124">
        <v>0.20067295787508074</v>
      </c>
      <c r="L11" s="2" t="s">
        <v>1</v>
      </c>
      <c r="O11" t="s">
        <v>216</v>
      </c>
      <c r="P11" s="2">
        <v>52891988</v>
      </c>
      <c r="Q11" s="2" t="s">
        <v>567</v>
      </c>
      <c r="R11" s="83">
        <v>89280</v>
      </c>
      <c r="S11" s="84">
        <v>611994.60107171221</v>
      </c>
      <c r="T11" s="85" t="s">
        <v>1</v>
      </c>
      <c r="U11" s="86">
        <f t="shared" si="0"/>
        <v>2.5018919857567695E-2</v>
      </c>
      <c r="V11" s="86">
        <v>0.70363890605467894</v>
      </c>
      <c r="W11" s="85" t="s">
        <v>1</v>
      </c>
      <c r="X11" s="123">
        <f t="shared" si="2"/>
        <v>3.0682949735869713E-2</v>
      </c>
      <c r="Y11" s="124">
        <f t="shared" si="3"/>
        <v>0.52312231781845164</v>
      </c>
      <c r="Z11" s="2" t="str">
        <f t="shared" si="1"/>
        <v>A</v>
      </c>
    </row>
    <row r="12" spans="1:26" x14ac:dyDescent="0.35">
      <c r="A12" s="2" t="s">
        <v>46</v>
      </c>
      <c r="B12" s="2">
        <v>45502809</v>
      </c>
      <c r="C12" s="2" t="s">
        <v>773</v>
      </c>
      <c r="D12" s="83">
        <v>1318581</v>
      </c>
      <c r="E12" s="84">
        <v>5730452.1898066131</v>
      </c>
      <c r="F12" s="85" t="s">
        <v>1</v>
      </c>
      <c r="G12" s="130">
        <v>7.1138568368760693E-3</v>
      </c>
      <c r="H12" s="130">
        <v>0.45179273620898902</v>
      </c>
      <c r="I12" s="85" t="s">
        <v>1</v>
      </c>
      <c r="J12" s="123">
        <v>1.2659856100420844E-2</v>
      </c>
      <c r="K12" s="124">
        <v>0.21333281397550158</v>
      </c>
      <c r="L12" s="2" t="s">
        <v>1</v>
      </c>
      <c r="O12" t="s">
        <v>216</v>
      </c>
      <c r="P12" s="2">
        <v>52892989</v>
      </c>
      <c r="Q12" s="2" t="s">
        <v>583</v>
      </c>
      <c r="R12" s="83">
        <v>61042.5</v>
      </c>
      <c r="S12" s="84">
        <v>604020.80240000004</v>
      </c>
      <c r="T12" s="85" t="s">
        <v>1</v>
      </c>
      <c r="U12" s="86">
        <f t="shared" si="0"/>
        <v>1.7105929832051701E-2</v>
      </c>
      <c r="V12" s="86">
        <v>0.76528456619768281</v>
      </c>
      <c r="W12" s="85" t="s">
        <v>1</v>
      </c>
      <c r="X12" s="123">
        <f t="shared" si="2"/>
        <v>3.0283175516587966E-2</v>
      </c>
      <c r="Y12" s="124">
        <f t="shared" si="3"/>
        <v>0.55340549333503963</v>
      </c>
      <c r="Z12" s="2" t="str">
        <f t="shared" si="1"/>
        <v>A</v>
      </c>
    </row>
    <row r="13" spans="1:26" x14ac:dyDescent="0.35">
      <c r="A13" s="2" t="s">
        <v>46</v>
      </c>
      <c r="B13" s="2">
        <v>43204967</v>
      </c>
      <c r="C13" s="2" t="s">
        <v>959</v>
      </c>
      <c r="D13" s="83">
        <v>2477000</v>
      </c>
      <c r="E13" s="84">
        <v>5567391.9736936307</v>
      </c>
      <c r="F13" s="85" t="s">
        <v>1</v>
      </c>
      <c r="G13" s="130">
        <v>1.3363626038098549E-2</v>
      </c>
      <c r="H13" s="130">
        <v>0.24202612246138527</v>
      </c>
      <c r="I13" s="85" t="s">
        <v>1</v>
      </c>
      <c r="J13" s="123">
        <v>1.229961945533271E-2</v>
      </c>
      <c r="K13" s="124">
        <v>0.22563243343083428</v>
      </c>
      <c r="L13" s="2" t="s">
        <v>1</v>
      </c>
      <c r="O13" t="s">
        <v>216</v>
      </c>
      <c r="P13" s="2">
        <v>52201988</v>
      </c>
      <c r="Q13" s="2" t="s">
        <v>214</v>
      </c>
      <c r="R13" s="83">
        <v>15840</v>
      </c>
      <c r="S13" s="84">
        <v>586598.15381869941</v>
      </c>
      <c r="T13" s="85" t="s">
        <v>1</v>
      </c>
      <c r="U13" s="86">
        <f t="shared" si="0"/>
        <v>4.4388406198910425E-3</v>
      </c>
      <c r="V13" s="86">
        <v>0.9316766365810607</v>
      </c>
      <c r="W13" s="85" t="s">
        <v>6875</v>
      </c>
      <c r="X13" s="123">
        <f t="shared" si="2"/>
        <v>2.9409673937081174E-2</v>
      </c>
      <c r="Y13" s="124">
        <f t="shared" si="3"/>
        <v>0.58281516727212079</v>
      </c>
      <c r="Z13" s="2" t="str">
        <f t="shared" si="1"/>
        <v>A</v>
      </c>
    </row>
    <row r="14" spans="1:26" x14ac:dyDescent="0.35">
      <c r="A14" s="2" t="s">
        <v>46</v>
      </c>
      <c r="B14" s="2">
        <v>40087809</v>
      </c>
      <c r="C14" s="2" t="s">
        <v>1042</v>
      </c>
      <c r="D14" s="83">
        <v>1602403</v>
      </c>
      <c r="E14" s="84">
        <v>5295298.3417224688</v>
      </c>
      <c r="F14" s="85" t="s">
        <v>1</v>
      </c>
      <c r="G14" s="130">
        <v>8.6451007082467626E-3</v>
      </c>
      <c r="H14" s="130">
        <v>0.36664434007732594</v>
      </c>
      <c r="I14" s="85" t="s">
        <v>1</v>
      </c>
      <c r="J14" s="123">
        <v>1.169850350278656E-2</v>
      </c>
      <c r="K14" s="124">
        <v>0.23733093693362084</v>
      </c>
      <c r="L14" s="2" t="s">
        <v>1</v>
      </c>
      <c r="O14" t="s">
        <v>216</v>
      </c>
      <c r="P14" s="2">
        <v>52906980</v>
      </c>
      <c r="Q14" s="2" t="s">
        <v>543</v>
      </c>
      <c r="R14" s="83">
        <v>3847.0000000000014</v>
      </c>
      <c r="S14" s="84">
        <v>546500.44120592775</v>
      </c>
      <c r="T14" s="85" t="s">
        <v>1</v>
      </c>
      <c r="U14" s="86">
        <f t="shared" si="0"/>
        <v>1.0780441833788412E-3</v>
      </c>
      <c r="V14" s="86">
        <v>0.9923998417508485</v>
      </c>
      <c r="W14" s="85" t="s">
        <v>6870</v>
      </c>
      <c r="X14" s="123">
        <f t="shared" si="2"/>
        <v>2.7399335776472376E-2</v>
      </c>
      <c r="Y14" s="124">
        <f t="shared" si="3"/>
        <v>0.61021450304859315</v>
      </c>
      <c r="Z14" s="2" t="str">
        <f t="shared" si="1"/>
        <v>A</v>
      </c>
    </row>
    <row r="15" spans="1:26" x14ac:dyDescent="0.35">
      <c r="A15" s="2" t="s">
        <v>46</v>
      </c>
      <c r="B15" s="2">
        <v>44945809</v>
      </c>
      <c r="C15" s="2" t="s">
        <v>1768</v>
      </c>
      <c r="D15" s="83">
        <v>1617451</v>
      </c>
      <c r="E15" s="84">
        <v>5058727.0996747501</v>
      </c>
      <c r="F15" s="85" t="s">
        <v>1</v>
      </c>
      <c r="G15" s="130">
        <v>8.7262859503223801E-3</v>
      </c>
      <c r="H15" s="130">
        <v>0.35799923936907918</v>
      </c>
      <c r="I15" s="85" t="s">
        <v>1</v>
      </c>
      <c r="J15" s="123">
        <v>1.1175864488862073E-2</v>
      </c>
      <c r="K15" s="124">
        <v>0.24850680142248291</v>
      </c>
      <c r="L15" s="2" t="s">
        <v>1</v>
      </c>
      <c r="O15" t="s">
        <v>216</v>
      </c>
      <c r="P15" s="2">
        <v>52900988</v>
      </c>
      <c r="Q15" s="2" t="s">
        <v>644</v>
      </c>
      <c r="R15" s="83">
        <v>85140</v>
      </c>
      <c r="S15" s="84">
        <v>446936.446645535</v>
      </c>
      <c r="T15" s="85" t="s">
        <v>1</v>
      </c>
      <c r="U15" s="86">
        <f t="shared" si="0"/>
        <v>2.3858768331914353E-2</v>
      </c>
      <c r="V15" s="86">
        <v>0.7274976743865933</v>
      </c>
      <c r="W15" s="85" t="s">
        <v>1</v>
      </c>
      <c r="X15" s="123">
        <f t="shared" si="2"/>
        <v>2.2407597229679267E-2</v>
      </c>
      <c r="Y15" s="124">
        <f t="shared" si="3"/>
        <v>0.63262210027827237</v>
      </c>
      <c r="Z15" s="2" t="str">
        <f t="shared" si="1"/>
        <v>A</v>
      </c>
    </row>
    <row r="16" spans="1:26" x14ac:dyDescent="0.35">
      <c r="A16" s="2" t="s">
        <v>46</v>
      </c>
      <c r="B16" s="2">
        <v>44945801</v>
      </c>
      <c r="C16" s="2" t="s">
        <v>1764</v>
      </c>
      <c r="D16" s="83">
        <v>1326649</v>
      </c>
      <c r="E16" s="84">
        <v>4920018.2141085416</v>
      </c>
      <c r="F16" s="85" t="s">
        <v>1</v>
      </c>
      <c r="G16" s="130">
        <v>7.1573843842621726E-3</v>
      </c>
      <c r="H16" s="130">
        <v>0.44467887937211298</v>
      </c>
      <c r="I16" s="85" t="s">
        <v>1</v>
      </c>
      <c r="J16" s="123">
        <v>1.0869425402913219E-2</v>
      </c>
      <c r="K16" s="124">
        <v>0.25937622682539613</v>
      </c>
      <c r="L16" s="2" t="s">
        <v>1</v>
      </c>
      <c r="O16" t="s">
        <v>216</v>
      </c>
      <c r="P16" s="2">
        <v>52601820</v>
      </c>
      <c r="Q16" s="2" t="s">
        <v>1566</v>
      </c>
      <c r="R16" s="83">
        <v>8000</v>
      </c>
      <c r="S16" s="84">
        <v>439984.2250700916</v>
      </c>
      <c r="T16" s="85" t="s">
        <v>1</v>
      </c>
      <c r="U16" s="86">
        <f t="shared" si="0"/>
        <v>2.2418386969146678E-3</v>
      </c>
      <c r="V16" s="86">
        <v>0.96920221406904128</v>
      </c>
      <c r="W16" s="85" t="s">
        <v>6870</v>
      </c>
      <c r="X16" s="123">
        <f t="shared" si="2"/>
        <v>2.2059040780360258E-2</v>
      </c>
      <c r="Y16" s="124">
        <f t="shared" si="3"/>
        <v>0.65468114105863262</v>
      </c>
      <c r="Z16" s="2" t="str">
        <f t="shared" si="1"/>
        <v>A</v>
      </c>
    </row>
    <row r="17" spans="1:26" x14ac:dyDescent="0.35">
      <c r="A17" s="2" t="s">
        <v>46</v>
      </c>
      <c r="B17" s="2">
        <v>44940801</v>
      </c>
      <c r="C17" s="2" t="s">
        <v>1326</v>
      </c>
      <c r="D17" s="83">
        <v>200216.89500000002</v>
      </c>
      <c r="E17" s="84">
        <v>4789053.244803803</v>
      </c>
      <c r="F17" s="85" t="s">
        <v>1</v>
      </c>
      <c r="G17" s="130">
        <v>1.080187206818427E-3</v>
      </c>
      <c r="H17" s="130">
        <v>0.86399617342701462</v>
      </c>
      <c r="I17" s="85" t="s">
        <v>6875</v>
      </c>
      <c r="J17" s="123">
        <v>1.0580094367477083E-2</v>
      </c>
      <c r="K17" s="124">
        <v>0.26995632119287322</v>
      </c>
      <c r="L17" s="2" t="s">
        <v>1</v>
      </c>
      <c r="O17" t="s">
        <v>216</v>
      </c>
      <c r="P17" s="2">
        <v>52902807</v>
      </c>
      <c r="Q17" s="2" t="s">
        <v>665</v>
      </c>
      <c r="R17" s="83">
        <v>30400</v>
      </c>
      <c r="S17" s="84">
        <v>411219.57700000005</v>
      </c>
      <c r="T17" s="85" t="s">
        <v>1</v>
      </c>
      <c r="U17" s="86">
        <f t="shared" si="0"/>
        <v>8.518987048275738E-3</v>
      </c>
      <c r="V17" s="86">
        <v>0.81635084941502778</v>
      </c>
      <c r="W17" s="85" t="s">
        <v>6875</v>
      </c>
      <c r="X17" s="123">
        <f t="shared" si="2"/>
        <v>2.0616896929157916E-2</v>
      </c>
      <c r="Y17" s="124">
        <f t="shared" si="3"/>
        <v>0.67529803798779053</v>
      </c>
      <c r="Z17" s="2" t="str">
        <f t="shared" si="1"/>
        <v>A</v>
      </c>
    </row>
    <row r="18" spans="1:26" x14ac:dyDescent="0.35">
      <c r="A18" s="2" t="s">
        <v>46</v>
      </c>
      <c r="B18" s="2">
        <v>43213809</v>
      </c>
      <c r="C18" s="2" t="s">
        <v>990</v>
      </c>
      <c r="D18" s="83">
        <v>1372921</v>
      </c>
      <c r="E18" s="84">
        <v>4776580.9361040471</v>
      </c>
      <c r="F18" s="85" t="s">
        <v>1</v>
      </c>
      <c r="G18" s="130">
        <v>7.4070257665935805E-3</v>
      </c>
      <c r="H18" s="130">
        <v>0.43752149498785081</v>
      </c>
      <c r="I18" s="85" t="s">
        <v>1</v>
      </c>
      <c r="J18" s="123">
        <v>1.055254023594453E-2</v>
      </c>
      <c r="K18" s="124">
        <v>0.28050886142881776</v>
      </c>
      <c r="L18" s="2" t="s">
        <v>1</v>
      </c>
      <c r="O18" t="s">
        <v>216</v>
      </c>
      <c r="P18" s="2">
        <v>52601816</v>
      </c>
      <c r="Q18" s="2" t="s">
        <v>1570</v>
      </c>
      <c r="R18" s="83">
        <v>17370</v>
      </c>
      <c r="S18" s="84">
        <v>392123.71140503912</v>
      </c>
      <c r="T18" s="85" t="s">
        <v>1</v>
      </c>
      <c r="U18" s="86">
        <f t="shared" si="0"/>
        <v>4.8675922706759725E-3</v>
      </c>
      <c r="V18" s="86">
        <v>0.91800702512662347</v>
      </c>
      <c r="W18" s="85" t="s">
        <v>6875</v>
      </c>
      <c r="X18" s="123">
        <f t="shared" si="2"/>
        <v>1.9659506973123887E-2</v>
      </c>
      <c r="Y18" s="124">
        <f t="shared" si="3"/>
        <v>0.69495754496091444</v>
      </c>
      <c r="Z18" s="2" t="str">
        <f t="shared" si="1"/>
        <v>A</v>
      </c>
    </row>
    <row r="19" spans="1:26" x14ac:dyDescent="0.35">
      <c r="A19" s="2" t="s">
        <v>46</v>
      </c>
      <c r="B19" s="2">
        <v>44414809</v>
      </c>
      <c r="C19" s="2" t="s">
        <v>1710</v>
      </c>
      <c r="D19" s="83">
        <v>3122042</v>
      </c>
      <c r="E19" s="84">
        <v>4663483.7716660099</v>
      </c>
      <c r="F19" s="85" t="s">
        <v>1</v>
      </c>
      <c r="G19" s="130">
        <v>1.6843682585077624E-2</v>
      </c>
      <c r="H19" s="130">
        <v>0.16806381505519769</v>
      </c>
      <c r="I19" s="85" t="s">
        <v>1</v>
      </c>
      <c r="J19" s="123">
        <v>1.0302683195046767E-2</v>
      </c>
      <c r="K19" s="124">
        <v>0.29081154462386455</v>
      </c>
      <c r="L19" s="2" t="s">
        <v>1</v>
      </c>
      <c r="O19" t="s">
        <v>216</v>
      </c>
      <c r="P19" s="2">
        <v>52884988</v>
      </c>
      <c r="Q19" s="2" t="s">
        <v>470</v>
      </c>
      <c r="R19" s="83">
        <v>113400</v>
      </c>
      <c r="S19" s="84">
        <v>381118.5653613396</v>
      </c>
      <c r="T19" s="85" t="s">
        <v>1</v>
      </c>
      <c r="U19" s="86">
        <f t="shared" si="0"/>
        <v>3.1778063528765416E-2</v>
      </c>
      <c r="V19" s="86">
        <v>0.65077354728305992</v>
      </c>
      <c r="W19" s="85" t="s">
        <v>1</v>
      </c>
      <c r="X19" s="123">
        <f t="shared" si="2"/>
        <v>1.9107753179375679E-2</v>
      </c>
      <c r="Y19" s="124">
        <f t="shared" si="3"/>
        <v>0.71406529814029007</v>
      </c>
      <c r="Z19" s="2" t="str">
        <f t="shared" si="1"/>
        <v>A</v>
      </c>
    </row>
    <row r="20" spans="1:26" x14ac:dyDescent="0.35">
      <c r="A20" s="2" t="s">
        <v>46</v>
      </c>
      <c r="B20" s="2">
        <v>41074905</v>
      </c>
      <c r="C20" s="2" t="s">
        <v>728</v>
      </c>
      <c r="D20" s="83">
        <v>2162376</v>
      </c>
      <c r="E20" s="84">
        <v>4577781.2679746263</v>
      </c>
      <c r="F20" s="85" t="s">
        <v>1</v>
      </c>
      <c r="G20" s="130">
        <v>1.1666202752426075E-2</v>
      </c>
      <c r="H20" s="130">
        <v>0.27934408324082927</v>
      </c>
      <c r="I20" s="85" t="s">
        <v>1</v>
      </c>
      <c r="J20" s="123">
        <v>1.0113347113313343E-2</v>
      </c>
      <c r="K20" s="124">
        <v>0.3009248917371779</v>
      </c>
      <c r="L20" s="2" t="s">
        <v>1</v>
      </c>
      <c r="O20" t="s">
        <v>216</v>
      </c>
      <c r="P20" s="2">
        <v>51005807</v>
      </c>
      <c r="Q20" s="2" t="s">
        <v>489</v>
      </c>
      <c r="R20" s="83">
        <v>99370</v>
      </c>
      <c r="S20" s="84">
        <v>360605.55979460385</v>
      </c>
      <c r="T20" s="85" t="s">
        <v>1</v>
      </c>
      <c r="U20" s="86">
        <f t="shared" si="0"/>
        <v>2.7846438914051318E-2</v>
      </c>
      <c r="V20" s="86">
        <v>0.67861998619711128</v>
      </c>
      <c r="W20" s="85" t="s">
        <v>1</v>
      </c>
      <c r="X20" s="123">
        <f t="shared" si="2"/>
        <v>1.807931352053951E-2</v>
      </c>
      <c r="Y20" s="124">
        <f t="shared" si="3"/>
        <v>0.73214461166082956</v>
      </c>
      <c r="Z20" s="2" t="str">
        <f t="shared" si="1"/>
        <v>A</v>
      </c>
    </row>
    <row r="21" spans="1:26" x14ac:dyDescent="0.35">
      <c r="A21" s="2" t="s">
        <v>46</v>
      </c>
      <c r="B21" s="2">
        <v>44974809</v>
      </c>
      <c r="C21" s="2" t="s">
        <v>1874</v>
      </c>
      <c r="D21" s="83">
        <v>1525491</v>
      </c>
      <c r="E21" s="84">
        <v>4512025.3035708992</v>
      </c>
      <c r="F21" s="85" t="s">
        <v>1</v>
      </c>
      <c r="G21" s="130">
        <v>8.2301539154158235E-3</v>
      </c>
      <c r="H21" s="130">
        <v>0.39183804458077232</v>
      </c>
      <c r="I21" s="85" t="s">
        <v>1</v>
      </c>
      <c r="J21" s="123">
        <v>9.9680774173936445E-3</v>
      </c>
      <c r="K21" s="124">
        <v>0.31089296915457154</v>
      </c>
      <c r="L21" s="2" t="s">
        <v>1</v>
      </c>
      <c r="O21" t="s">
        <v>216</v>
      </c>
      <c r="P21" s="2">
        <v>51007891</v>
      </c>
      <c r="Q21" s="2" t="s">
        <v>673</v>
      </c>
      <c r="R21" s="83">
        <v>4732.9199999999992</v>
      </c>
      <c r="S21" s="84">
        <v>340411.96490624035</v>
      </c>
      <c r="T21" s="85" t="s">
        <v>1</v>
      </c>
      <c r="U21" s="86">
        <f t="shared" si="0"/>
        <v>1.3263054006751711E-3</v>
      </c>
      <c r="V21" s="86">
        <v>0.98874928766276005</v>
      </c>
      <c r="W21" s="85" t="s">
        <v>6870</v>
      </c>
      <c r="X21" s="123">
        <f t="shared" si="2"/>
        <v>1.7066887829428602E-2</v>
      </c>
      <c r="Y21" s="124">
        <f t="shared" si="3"/>
        <v>0.74921149949025811</v>
      </c>
      <c r="Z21" s="2" t="str">
        <f t="shared" si="1"/>
        <v>A</v>
      </c>
    </row>
    <row r="22" spans="1:26" x14ac:dyDescent="0.35">
      <c r="A22" s="2" t="s">
        <v>46</v>
      </c>
      <c r="B22" s="2">
        <v>44414967</v>
      </c>
      <c r="C22" s="2" t="s">
        <v>1713</v>
      </c>
      <c r="D22" s="83">
        <v>2635000</v>
      </c>
      <c r="E22" s="84">
        <v>4291180.3180512786</v>
      </c>
      <c r="F22" s="85" t="s">
        <v>1</v>
      </c>
      <c r="G22" s="130">
        <v>1.4216049499551747E-2</v>
      </c>
      <c r="H22" s="130">
        <v>0.22866249642328673</v>
      </c>
      <c r="I22" s="85" t="s">
        <v>1</v>
      </c>
      <c r="J22" s="123">
        <v>9.480181236678405E-3</v>
      </c>
      <c r="K22" s="124">
        <v>0.32037315039124997</v>
      </c>
      <c r="L22" s="2" t="s">
        <v>1</v>
      </c>
      <c r="O22" t="s">
        <v>216</v>
      </c>
      <c r="P22" s="2">
        <v>52894883</v>
      </c>
      <c r="Q22" s="2" t="s">
        <v>623</v>
      </c>
      <c r="R22" s="83">
        <v>27516</v>
      </c>
      <c r="S22" s="84">
        <v>302043.59988836612</v>
      </c>
      <c r="T22" s="85" t="s">
        <v>1</v>
      </c>
      <c r="U22" s="86">
        <f t="shared" si="0"/>
        <v>7.710804198038E-3</v>
      </c>
      <c r="V22" s="86">
        <v>0.84834749221674244</v>
      </c>
      <c r="W22" s="85" t="s">
        <v>6875</v>
      </c>
      <c r="X22" s="123">
        <f t="shared" si="2"/>
        <v>1.514325220710554E-2</v>
      </c>
      <c r="Y22" s="124">
        <f t="shared" si="3"/>
        <v>0.76435475169736367</v>
      </c>
      <c r="Z22" s="2" t="str">
        <f t="shared" si="1"/>
        <v>A</v>
      </c>
    </row>
    <row r="23" spans="1:26" x14ac:dyDescent="0.35">
      <c r="A23" s="2" t="s">
        <v>46</v>
      </c>
      <c r="B23" s="2">
        <v>44961809</v>
      </c>
      <c r="C23" s="2" t="s">
        <v>1732</v>
      </c>
      <c r="D23" s="83">
        <v>789602</v>
      </c>
      <c r="E23" s="84">
        <v>4124827.7241820348</v>
      </c>
      <c r="F23" s="85" t="s">
        <v>1</v>
      </c>
      <c r="G23" s="130">
        <v>4.2599700633567583E-3</v>
      </c>
      <c r="H23" s="130">
        <v>0.57504375970653421</v>
      </c>
      <c r="I23" s="85" t="s">
        <v>1</v>
      </c>
      <c r="J23" s="123">
        <v>9.1126709895704115E-3</v>
      </c>
      <c r="K23" s="124">
        <v>0.32948582138082039</v>
      </c>
      <c r="L23" s="2" t="s">
        <v>1</v>
      </c>
      <c r="O23" t="s">
        <v>216</v>
      </c>
      <c r="P23" s="2">
        <v>50101988</v>
      </c>
      <c r="Q23" s="2" t="s">
        <v>2435</v>
      </c>
      <c r="R23" s="83">
        <v>16920</v>
      </c>
      <c r="S23" s="84">
        <v>282757.53234830056</v>
      </c>
      <c r="T23" s="85" t="s">
        <v>1</v>
      </c>
      <c r="U23" s="86">
        <f t="shared" si="0"/>
        <v>4.7414888439745225E-3</v>
      </c>
      <c r="V23" s="86">
        <v>0.92274851397059798</v>
      </c>
      <c r="W23" s="85" t="s">
        <v>6875</v>
      </c>
      <c r="X23" s="123">
        <f t="shared" si="2"/>
        <v>1.4176326289951772E-2</v>
      </c>
      <c r="Y23" s="124">
        <f t="shared" si="3"/>
        <v>0.77853107798731547</v>
      </c>
      <c r="Z23" s="2" t="str">
        <f t="shared" si="1"/>
        <v>A</v>
      </c>
    </row>
    <row r="24" spans="1:26" x14ac:dyDescent="0.35">
      <c r="A24" s="2" t="s">
        <v>46</v>
      </c>
      <c r="B24" s="2">
        <v>43213967</v>
      </c>
      <c r="C24" s="2" t="s">
        <v>987</v>
      </c>
      <c r="D24" s="83">
        <v>1404000</v>
      </c>
      <c r="E24" s="84">
        <v>4041304.2383765839</v>
      </c>
      <c r="F24" s="85" t="s">
        <v>1</v>
      </c>
      <c r="G24" s="130">
        <v>7.5746996194955042E-3</v>
      </c>
      <c r="H24" s="130">
        <v>0.41514381454999666</v>
      </c>
      <c r="I24" s="85" t="s">
        <v>1</v>
      </c>
      <c r="J24" s="123">
        <v>8.9281488478128272E-3</v>
      </c>
      <c r="K24" s="124">
        <v>0.33841397022863323</v>
      </c>
      <c r="L24" s="2" t="s">
        <v>1</v>
      </c>
      <c r="O24" t="s">
        <v>216</v>
      </c>
      <c r="P24" s="2">
        <v>52896817</v>
      </c>
      <c r="Q24" s="2" t="s">
        <v>648</v>
      </c>
      <c r="R24" s="83">
        <v>24624</v>
      </c>
      <c r="S24" s="84">
        <v>269580.74950286315</v>
      </c>
      <c r="T24" s="85" t="s">
        <v>1</v>
      </c>
      <c r="U24" s="86">
        <f t="shared" si="0"/>
        <v>6.9003795091033479E-3</v>
      </c>
      <c r="V24" s="86">
        <v>0.86221382501683397</v>
      </c>
      <c r="W24" s="85" t="s">
        <v>6875</v>
      </c>
      <c r="X24" s="123">
        <f t="shared" si="2"/>
        <v>1.3515695354615056E-2</v>
      </c>
      <c r="Y24" s="124">
        <f t="shared" si="3"/>
        <v>0.79204677334193052</v>
      </c>
      <c r="Z24" s="2" t="str">
        <f t="shared" si="1"/>
        <v>A</v>
      </c>
    </row>
    <row r="25" spans="1:26" x14ac:dyDescent="0.35">
      <c r="A25" s="2" t="s">
        <v>46</v>
      </c>
      <c r="B25" s="2">
        <v>44974801</v>
      </c>
      <c r="C25" s="2" t="s">
        <v>1869</v>
      </c>
      <c r="D25" s="83">
        <v>1746511</v>
      </c>
      <c r="E25" s="84">
        <v>4032211.5615863344</v>
      </c>
      <c r="F25" s="85" t="s">
        <v>1</v>
      </c>
      <c r="G25" s="130">
        <v>9.4225756461144665E-3</v>
      </c>
      <c r="H25" s="130">
        <v>0.33082896987176041</v>
      </c>
      <c r="I25" s="85" t="s">
        <v>1</v>
      </c>
      <c r="J25" s="123">
        <v>8.908061082324276E-3</v>
      </c>
      <c r="K25" s="124">
        <v>0.34732203131095751</v>
      </c>
      <c r="L25" s="2" t="s">
        <v>1</v>
      </c>
      <c r="O25" t="s">
        <v>216</v>
      </c>
      <c r="P25" s="2">
        <v>52891817</v>
      </c>
      <c r="Q25" s="2" t="s">
        <v>557</v>
      </c>
      <c r="R25" s="83">
        <v>33390</v>
      </c>
      <c r="S25" s="84">
        <v>264593.71817874687</v>
      </c>
      <c r="T25" s="85" t="s">
        <v>1</v>
      </c>
      <c r="U25" s="86">
        <f t="shared" si="0"/>
        <v>9.3568742612475959E-3</v>
      </c>
      <c r="V25" s="86">
        <v>0.79915594660969236</v>
      </c>
      <c r="W25" s="85" t="s">
        <v>1</v>
      </c>
      <c r="X25" s="123">
        <f t="shared" si="2"/>
        <v>1.3265665646540657E-2</v>
      </c>
      <c r="Y25" s="124">
        <f t="shared" si="3"/>
        <v>0.80531243898847116</v>
      </c>
      <c r="Z25" s="2" t="str">
        <f t="shared" si="1"/>
        <v>B</v>
      </c>
    </row>
    <row r="26" spans="1:26" x14ac:dyDescent="0.35">
      <c r="A26" s="2" t="s">
        <v>46</v>
      </c>
      <c r="B26" s="2">
        <v>45288855</v>
      </c>
      <c r="C26" s="2" t="s">
        <v>2226</v>
      </c>
      <c r="D26" s="83">
        <v>1676720</v>
      </c>
      <c r="E26" s="84">
        <v>3992683.3835185748</v>
      </c>
      <c r="F26" s="85" t="s">
        <v>1</v>
      </c>
      <c r="G26" s="130">
        <v>9.0460472549861119E-3</v>
      </c>
      <c r="H26" s="130">
        <v>0.3492729534187568</v>
      </c>
      <c r="I26" s="85" t="s">
        <v>1</v>
      </c>
      <c r="J26" s="123">
        <v>8.8207344578844441E-3</v>
      </c>
      <c r="K26" s="124">
        <v>0.35614276576884196</v>
      </c>
      <c r="L26" s="2" t="s">
        <v>1</v>
      </c>
      <c r="O26" t="s">
        <v>216</v>
      </c>
      <c r="P26" s="2">
        <v>52137816</v>
      </c>
      <c r="Q26" s="2" t="s">
        <v>657</v>
      </c>
      <c r="R26" s="83">
        <v>19278</v>
      </c>
      <c r="S26" s="84">
        <v>236764.17910000001</v>
      </c>
      <c r="T26" s="85" t="s">
        <v>1</v>
      </c>
      <c r="U26" s="86">
        <f t="shared" si="0"/>
        <v>5.402270799890121E-3</v>
      </c>
      <c r="V26" s="86">
        <v>0.91313943285594745</v>
      </c>
      <c r="W26" s="85" t="s">
        <v>6875</v>
      </c>
      <c r="X26" s="123">
        <f t="shared" si="2"/>
        <v>1.1870404402029197E-2</v>
      </c>
      <c r="Y26" s="124">
        <f t="shared" si="3"/>
        <v>0.8171828433905004</v>
      </c>
      <c r="Z26" s="2" t="str">
        <f t="shared" si="1"/>
        <v>B</v>
      </c>
    </row>
    <row r="27" spans="1:26" x14ac:dyDescent="0.35">
      <c r="A27" s="2" t="s">
        <v>46</v>
      </c>
      <c r="B27" s="2">
        <v>40122801</v>
      </c>
      <c r="C27" s="2" t="s">
        <v>2443</v>
      </c>
      <c r="D27" s="83">
        <v>2456280</v>
      </c>
      <c r="E27" s="84">
        <v>3946474.0865697237</v>
      </c>
      <c r="F27" s="85" t="s">
        <v>1</v>
      </c>
      <c r="G27" s="130">
        <v>1.3251839872773801E-2</v>
      </c>
      <c r="H27" s="130">
        <v>0.25527796233415906</v>
      </c>
      <c r="I27" s="85" t="s">
        <v>1</v>
      </c>
      <c r="J27" s="123">
        <v>8.7186477410779277E-3</v>
      </c>
      <c r="K27" s="124">
        <v>0.36486141350991991</v>
      </c>
      <c r="L27" s="2" t="s">
        <v>1</v>
      </c>
      <c r="O27" t="s">
        <v>216</v>
      </c>
      <c r="P27" s="2">
        <v>52892988</v>
      </c>
      <c r="Q27" s="125" t="s">
        <v>580</v>
      </c>
      <c r="R27" s="83">
        <v>43560</v>
      </c>
      <c r="S27" s="84">
        <v>218580.63200890046</v>
      </c>
      <c r="T27" s="85" t="s">
        <v>1</v>
      </c>
      <c r="U27" s="86">
        <f t="shared" si="0"/>
        <v>1.2206811704700367E-2</v>
      </c>
      <c r="V27" s="86">
        <v>0.78979907234844471</v>
      </c>
      <c r="W27" s="85" t="s">
        <v>1</v>
      </c>
      <c r="X27" s="123">
        <f t="shared" si="2"/>
        <v>1.0958754429236951E-2</v>
      </c>
      <c r="Y27" s="124">
        <f t="shared" si="3"/>
        <v>0.8281415978197374</v>
      </c>
      <c r="Z27" s="2" t="str">
        <f t="shared" si="1"/>
        <v>B</v>
      </c>
    </row>
    <row r="28" spans="1:26" x14ac:dyDescent="0.35">
      <c r="A28" s="2" t="s">
        <v>46</v>
      </c>
      <c r="B28" s="2">
        <v>45288809</v>
      </c>
      <c r="C28" s="2" t="s">
        <v>2230</v>
      </c>
      <c r="D28" s="83">
        <v>2298373</v>
      </c>
      <c r="E28" s="84">
        <v>3934586.1054337216</v>
      </c>
      <c r="F28" s="85" t="s">
        <v>1</v>
      </c>
      <c r="G28" s="130">
        <v>1.2399918154244117E-2</v>
      </c>
      <c r="H28" s="130">
        <v>0.26767788048840319</v>
      </c>
      <c r="I28" s="85" t="s">
        <v>1</v>
      </c>
      <c r="J28" s="123">
        <v>8.6923845203893384E-3</v>
      </c>
      <c r="K28" s="124">
        <v>0.37355379803030925</v>
      </c>
      <c r="L28" s="2" t="s">
        <v>1</v>
      </c>
      <c r="O28" t="s">
        <v>216</v>
      </c>
      <c r="P28" s="2">
        <v>52887817</v>
      </c>
      <c r="Q28" s="2" t="s">
        <v>504</v>
      </c>
      <c r="R28" s="83">
        <v>21330</v>
      </c>
      <c r="S28" s="84">
        <v>212034.19571484948</v>
      </c>
      <c r="T28" s="85" t="s">
        <v>1</v>
      </c>
      <c r="U28" s="86">
        <f t="shared" si="0"/>
        <v>5.9773024256487336E-3</v>
      </c>
      <c r="V28" s="86">
        <v>0.90188596305711011</v>
      </c>
      <c r="W28" s="85" t="s">
        <v>6875</v>
      </c>
      <c r="X28" s="123">
        <f t="shared" si="2"/>
        <v>1.0630542423105377E-2</v>
      </c>
      <c r="Y28" s="124">
        <f t="shared" si="3"/>
        <v>0.83877214024284275</v>
      </c>
      <c r="Z28" s="2" t="str">
        <f t="shared" si="1"/>
        <v>B</v>
      </c>
    </row>
    <row r="29" spans="1:26" x14ac:dyDescent="0.35">
      <c r="A29" s="2" t="s">
        <v>46</v>
      </c>
      <c r="B29" s="2">
        <v>46129905</v>
      </c>
      <c r="C29" s="2" t="s">
        <v>1276</v>
      </c>
      <c r="D29" s="83">
        <v>1198944</v>
      </c>
      <c r="E29" s="84">
        <v>3823095.5200538537</v>
      </c>
      <c r="F29" s="85" t="s">
        <v>1</v>
      </c>
      <c r="G29" s="130">
        <v>6.4684050289148271E-3</v>
      </c>
      <c r="H29" s="130">
        <v>0.47880307380066656</v>
      </c>
      <c r="I29" s="85" t="s">
        <v>1</v>
      </c>
      <c r="J29" s="123">
        <v>8.4460767735117844E-3</v>
      </c>
      <c r="K29" s="124">
        <v>0.38199987480382103</v>
      </c>
      <c r="L29" s="2" t="s">
        <v>1</v>
      </c>
      <c r="O29" t="s">
        <v>216</v>
      </c>
      <c r="P29" s="2">
        <v>52876816</v>
      </c>
      <c r="Q29" s="2" t="s">
        <v>590</v>
      </c>
      <c r="R29" s="83">
        <v>20880</v>
      </c>
      <c r="S29" s="84">
        <v>210510.65498120326</v>
      </c>
      <c r="T29" s="85" t="s">
        <v>1</v>
      </c>
      <c r="U29" s="86">
        <f t="shared" si="0"/>
        <v>5.8511989989472836E-3</v>
      </c>
      <c r="V29" s="86">
        <v>0.90773716205605737</v>
      </c>
      <c r="W29" s="85" t="s">
        <v>6875</v>
      </c>
      <c r="X29" s="123">
        <f t="shared" si="2"/>
        <v>1.0554158213719942E-2</v>
      </c>
      <c r="Y29" s="124">
        <f t="shared" si="3"/>
        <v>0.84932629845656271</v>
      </c>
      <c r="Z29" s="2" t="str">
        <f t="shared" si="1"/>
        <v>B</v>
      </c>
    </row>
    <row r="30" spans="1:26" x14ac:dyDescent="0.35">
      <c r="A30" s="2" t="s">
        <v>46</v>
      </c>
      <c r="B30" s="2">
        <v>48970809</v>
      </c>
      <c r="C30" s="2" t="s">
        <v>209</v>
      </c>
      <c r="D30" s="83">
        <v>959728</v>
      </c>
      <c r="E30" s="84">
        <v>3769448.2202719529</v>
      </c>
      <c r="F30" s="85" t="s">
        <v>1</v>
      </c>
      <c r="G30" s="130">
        <v>5.1778143279338894E-3</v>
      </c>
      <c r="H30" s="130">
        <v>0.52371187089943638</v>
      </c>
      <c r="I30" s="85" t="s">
        <v>1</v>
      </c>
      <c r="J30" s="123">
        <v>8.3275578376722868E-3</v>
      </c>
      <c r="K30" s="124">
        <v>0.39032743264149333</v>
      </c>
      <c r="L30" s="2" t="s">
        <v>1</v>
      </c>
      <c r="O30" t="s">
        <v>216</v>
      </c>
      <c r="P30" s="2">
        <v>52601807</v>
      </c>
      <c r="Q30" s="2" t="s">
        <v>1573</v>
      </c>
      <c r="R30" s="83">
        <v>5440</v>
      </c>
      <c r="S30" s="84">
        <v>206462.6257</v>
      </c>
      <c r="T30" s="85" t="s">
        <v>1</v>
      </c>
      <c r="U30" s="86">
        <f t="shared" si="0"/>
        <v>1.5244503139019742E-3</v>
      </c>
      <c r="V30" s="86">
        <v>0.98450242689967937</v>
      </c>
      <c r="W30" s="85" t="s">
        <v>6870</v>
      </c>
      <c r="X30" s="123">
        <f t="shared" si="2"/>
        <v>1.0351206294296172E-2</v>
      </c>
      <c r="Y30" s="124">
        <f t="shared" si="3"/>
        <v>0.85967750475085891</v>
      </c>
      <c r="Z30" s="2" t="str">
        <f t="shared" si="1"/>
        <v>B</v>
      </c>
    </row>
    <row r="31" spans="1:26" x14ac:dyDescent="0.35">
      <c r="A31" s="2" t="s">
        <v>46</v>
      </c>
      <c r="B31" s="2">
        <v>46136905</v>
      </c>
      <c r="C31" s="2" t="s">
        <v>2510</v>
      </c>
      <c r="D31" s="83">
        <v>1554840</v>
      </c>
      <c r="E31" s="84">
        <v>3448356.1988272262</v>
      </c>
      <c r="F31" s="85" t="s">
        <v>1</v>
      </c>
      <c r="G31" s="130">
        <v>8.3884942709233547E-3</v>
      </c>
      <c r="H31" s="130">
        <v>0.3836078906653565</v>
      </c>
      <c r="I31" s="85" t="s">
        <v>1</v>
      </c>
      <c r="J31" s="123">
        <v>7.6181934364275969E-3</v>
      </c>
      <c r="K31" s="124">
        <v>0.39794562607792094</v>
      </c>
      <c r="L31" s="2" t="s">
        <v>1</v>
      </c>
      <c r="O31" t="s">
        <v>216</v>
      </c>
      <c r="P31" s="2">
        <v>52888817</v>
      </c>
      <c r="Q31" s="2" t="s">
        <v>518</v>
      </c>
      <c r="R31" s="83">
        <v>24498</v>
      </c>
      <c r="S31" s="84">
        <v>191190.93710000004</v>
      </c>
      <c r="T31" s="85" t="s">
        <v>1</v>
      </c>
      <c r="U31" s="86">
        <f t="shared" si="0"/>
        <v>6.8650705496269421E-3</v>
      </c>
      <c r="V31" s="86">
        <v>0.8690788955664609</v>
      </c>
      <c r="W31" s="85" t="s">
        <v>6875</v>
      </c>
      <c r="X31" s="123">
        <f t="shared" si="2"/>
        <v>9.5855452036998096E-3</v>
      </c>
      <c r="Y31" s="124">
        <f t="shared" si="3"/>
        <v>0.86926304995455872</v>
      </c>
      <c r="Z31" s="2" t="str">
        <f t="shared" si="1"/>
        <v>B</v>
      </c>
    </row>
    <row r="32" spans="1:26" x14ac:dyDescent="0.35">
      <c r="A32" s="2" t="s">
        <v>46</v>
      </c>
      <c r="B32" s="2">
        <v>45287801</v>
      </c>
      <c r="C32" s="2" t="s">
        <v>2212</v>
      </c>
      <c r="D32" s="83">
        <v>265405</v>
      </c>
      <c r="E32" s="84">
        <v>3408737.0015714695</v>
      </c>
      <c r="F32" s="85" t="s">
        <v>1</v>
      </c>
      <c r="G32" s="130">
        <v>1.4318825872594047E-3</v>
      </c>
      <c r="H32" s="130">
        <v>0.8257668972183716</v>
      </c>
      <c r="I32" s="85" t="s">
        <v>6875</v>
      </c>
      <c r="J32" s="123">
        <v>7.5306657301561324E-3</v>
      </c>
      <c r="K32" s="124">
        <v>0.40547629180807709</v>
      </c>
      <c r="L32" s="2" t="s">
        <v>1</v>
      </c>
      <c r="O32" t="s">
        <v>216</v>
      </c>
      <c r="P32" s="2">
        <v>52424807</v>
      </c>
      <c r="Q32" s="2" t="s">
        <v>915</v>
      </c>
      <c r="R32" s="83">
        <v>27930</v>
      </c>
      <c r="S32" s="84">
        <v>164388.82679999998</v>
      </c>
      <c r="T32" s="85" t="s">
        <v>6</v>
      </c>
      <c r="U32" s="86">
        <f t="shared" si="0"/>
        <v>7.826819350603335E-3</v>
      </c>
      <c r="V32" s="86">
        <v>0.84063668801870439</v>
      </c>
      <c r="W32" s="85" t="s">
        <v>6875</v>
      </c>
      <c r="X32" s="123">
        <f t="shared" si="2"/>
        <v>8.2417951089930521E-3</v>
      </c>
      <c r="Y32" s="124">
        <f t="shared" si="3"/>
        <v>0.87750484506355175</v>
      </c>
      <c r="Z32" s="2" t="str">
        <f t="shared" si="1"/>
        <v>B</v>
      </c>
    </row>
    <row r="33" spans="1:26" x14ac:dyDescent="0.35">
      <c r="A33" s="2" t="s">
        <v>46</v>
      </c>
      <c r="B33" s="2">
        <v>44423809</v>
      </c>
      <c r="C33" s="2" t="s">
        <v>1685</v>
      </c>
      <c r="D33" s="83">
        <v>1051688</v>
      </c>
      <c r="E33" s="84">
        <v>3296779.3829687177</v>
      </c>
      <c r="F33" s="85" t="s">
        <v>1</v>
      </c>
      <c r="G33" s="130">
        <v>5.6739463628404469E-3</v>
      </c>
      <c r="H33" s="130">
        <v>0.50233345735198376</v>
      </c>
      <c r="I33" s="85" t="s">
        <v>1</v>
      </c>
      <c r="J33" s="123">
        <v>7.2833262019810496E-3</v>
      </c>
      <c r="K33" s="124">
        <v>0.41275961801005812</v>
      </c>
      <c r="L33" s="2" t="s">
        <v>1</v>
      </c>
      <c r="O33" t="s">
        <v>216</v>
      </c>
      <c r="P33" s="2">
        <v>52132816</v>
      </c>
      <c r="Q33" s="2" t="s">
        <v>678</v>
      </c>
      <c r="R33" s="83">
        <v>6804</v>
      </c>
      <c r="S33" s="84">
        <v>164177.41318313094</v>
      </c>
      <c r="T33" s="85" t="s">
        <v>1</v>
      </c>
      <c r="U33" s="86">
        <f t="shared" si="0"/>
        <v>1.9066838117259251E-3</v>
      </c>
      <c r="V33" s="86">
        <v>0.97952610545220298</v>
      </c>
      <c r="W33" s="85" t="s">
        <v>6870</v>
      </c>
      <c r="X33" s="123">
        <f t="shared" si="2"/>
        <v>8.2311956798992135E-3</v>
      </c>
      <c r="Y33" s="124">
        <f t="shared" si="3"/>
        <v>0.88573604074345091</v>
      </c>
      <c r="Z33" s="2" t="str">
        <f t="shared" si="1"/>
        <v>B</v>
      </c>
    </row>
    <row r="34" spans="1:26" x14ac:dyDescent="0.35">
      <c r="A34" s="2" t="s">
        <v>46</v>
      </c>
      <c r="B34" s="2">
        <v>40123801</v>
      </c>
      <c r="C34" s="2" t="s">
        <v>2451</v>
      </c>
      <c r="D34" s="83">
        <v>3260897</v>
      </c>
      <c r="E34" s="84">
        <v>3278468.9190515676</v>
      </c>
      <c r="F34" s="85" t="s">
        <v>1</v>
      </c>
      <c r="G34" s="130">
        <v>1.7592817140394609E-2</v>
      </c>
      <c r="H34" s="130">
        <v>0.13400819215952425</v>
      </c>
      <c r="I34" s="85" t="s">
        <v>1</v>
      </c>
      <c r="J34" s="123">
        <v>7.242874274167148E-3</v>
      </c>
      <c r="K34" s="124">
        <v>0.42000249228422526</v>
      </c>
      <c r="L34" s="2" t="s">
        <v>1</v>
      </c>
      <c r="O34" t="s">
        <v>216</v>
      </c>
      <c r="P34" s="2">
        <v>52902816</v>
      </c>
      <c r="Q34" s="2" t="s">
        <v>553</v>
      </c>
      <c r="R34" s="83">
        <v>29214</v>
      </c>
      <c r="S34" s="84">
        <v>163618.77586911627</v>
      </c>
      <c r="T34" s="85" t="s">
        <v>1</v>
      </c>
      <c r="U34" s="86">
        <f t="shared" si="0"/>
        <v>8.186634461458139E-3</v>
      </c>
      <c r="V34" s="86">
        <v>0.83280986866810103</v>
      </c>
      <c r="W34" s="85" t="s">
        <v>6875</v>
      </c>
      <c r="X34" s="123">
        <f t="shared" si="2"/>
        <v>8.2031878500973213E-3</v>
      </c>
      <c r="Y34" s="124">
        <f t="shared" si="3"/>
        <v>0.89393922859354824</v>
      </c>
      <c r="Z34" s="2" t="str">
        <f t="shared" si="1"/>
        <v>B</v>
      </c>
    </row>
    <row r="35" spans="1:26" x14ac:dyDescent="0.35">
      <c r="A35" s="2" t="s">
        <v>46</v>
      </c>
      <c r="B35" s="2">
        <v>46129809</v>
      </c>
      <c r="C35" s="2" t="s">
        <v>1278</v>
      </c>
      <c r="D35" s="83">
        <v>945725</v>
      </c>
      <c r="E35" s="84">
        <v>3051848.8497239985</v>
      </c>
      <c r="F35" s="85" t="s">
        <v>1</v>
      </c>
      <c r="G35" s="130">
        <v>5.1022669498913004E-3</v>
      </c>
      <c r="H35" s="130">
        <v>0.53393029714360662</v>
      </c>
      <c r="I35" s="85" t="s">
        <v>1</v>
      </c>
      <c r="J35" s="123">
        <v>6.7422196360815553E-3</v>
      </c>
      <c r="K35" s="124">
        <v>0.42674471192030683</v>
      </c>
      <c r="L35" s="2" t="s">
        <v>1</v>
      </c>
      <c r="O35" t="s">
        <v>216</v>
      </c>
      <c r="P35" s="2">
        <v>52131817</v>
      </c>
      <c r="Q35" s="2" t="s">
        <v>686</v>
      </c>
      <c r="R35" s="83">
        <v>73800</v>
      </c>
      <c r="S35" s="84">
        <v>156035.23899224179</v>
      </c>
      <c r="T35" s="85" t="s">
        <v>1</v>
      </c>
      <c r="U35" s="86">
        <f t="shared" ref="U35:U66" si="4">R35/$R$1</f>
        <v>2.068096197903781E-2</v>
      </c>
      <c r="V35" s="86">
        <v>0.74817863636563109</v>
      </c>
      <c r="W35" s="85" t="s">
        <v>1</v>
      </c>
      <c r="X35" s="123">
        <f t="shared" ref="X35:X66" si="5">S35/$S$1</f>
        <v>7.8229797887749176E-3</v>
      </c>
      <c r="Y35" s="124">
        <f t="shared" si="3"/>
        <v>0.90176220838232313</v>
      </c>
      <c r="Z35" s="2" t="str">
        <f t="shared" ref="Z35:Z66" si="6">IF(Y35&lt;80%,"A",IF(Y35&gt;95%,"C","B"))</f>
        <v>B</v>
      </c>
    </row>
    <row r="36" spans="1:26" x14ac:dyDescent="0.35">
      <c r="A36" s="2" t="s">
        <v>46</v>
      </c>
      <c r="B36" s="2">
        <v>45276809</v>
      </c>
      <c r="C36" s="2" t="s">
        <v>1954</v>
      </c>
      <c r="D36" s="83">
        <v>1161204</v>
      </c>
      <c r="E36" s="84">
        <v>3050405.2443354973</v>
      </c>
      <c r="F36" s="85" t="s">
        <v>1</v>
      </c>
      <c r="G36" s="130">
        <v>6.2647945135018927E-3</v>
      </c>
      <c r="H36" s="130">
        <v>0.48506786831416843</v>
      </c>
      <c r="I36" s="85" t="s">
        <v>1</v>
      </c>
      <c r="J36" s="123">
        <v>6.739030387505898E-3</v>
      </c>
      <c r="K36" s="124">
        <v>0.43348374230781272</v>
      </c>
      <c r="L36" s="2" t="s">
        <v>1</v>
      </c>
      <c r="O36" t="s">
        <v>216</v>
      </c>
      <c r="P36" s="2">
        <v>52877816</v>
      </c>
      <c r="Q36" s="2" t="s">
        <v>594</v>
      </c>
      <c r="R36" s="83">
        <v>7164</v>
      </c>
      <c r="S36" s="84">
        <v>152578.31875447952</v>
      </c>
      <c r="T36" s="85" t="s">
        <v>1</v>
      </c>
      <c r="U36" s="86">
        <f t="shared" si="4"/>
        <v>2.0075665530870849E-3</v>
      </c>
      <c r="V36" s="86">
        <v>0.97561858060348072</v>
      </c>
      <c r="W36" s="85" t="s">
        <v>6870</v>
      </c>
      <c r="X36" s="123">
        <f t="shared" si="5"/>
        <v>7.6496637011649526E-3</v>
      </c>
      <c r="Y36" s="124">
        <f t="shared" ref="Y36:Y67" si="7">Y35+X36</f>
        <v>0.90941187208348806</v>
      </c>
      <c r="Z36" s="2" t="str">
        <f t="shared" si="6"/>
        <v>B</v>
      </c>
    </row>
    <row r="37" spans="1:26" x14ac:dyDescent="0.35">
      <c r="A37" s="2" t="s">
        <v>46</v>
      </c>
      <c r="B37" s="2">
        <v>41098905</v>
      </c>
      <c r="C37" s="2" t="s">
        <v>846</v>
      </c>
      <c r="D37" s="83">
        <v>753024</v>
      </c>
      <c r="E37" s="84">
        <v>2836543.7691051415</v>
      </c>
      <c r="F37" s="85" t="s">
        <v>1</v>
      </c>
      <c r="G37" s="130">
        <v>4.0626286369451437E-3</v>
      </c>
      <c r="H37" s="130">
        <v>0.5875044696808015</v>
      </c>
      <c r="I37" s="85" t="s">
        <v>1</v>
      </c>
      <c r="J37" s="123">
        <v>6.2665623497032141E-3</v>
      </c>
      <c r="K37" s="124">
        <v>0.43975030465751597</v>
      </c>
      <c r="L37" s="2" t="s">
        <v>1</v>
      </c>
      <c r="O37" t="s">
        <v>216</v>
      </c>
      <c r="P37" s="2">
        <v>52885988</v>
      </c>
      <c r="Q37" s="2" t="s">
        <v>477</v>
      </c>
      <c r="R37" s="83">
        <v>24480</v>
      </c>
      <c r="S37" s="84">
        <v>121296.03313594544</v>
      </c>
      <c r="T37" s="85" t="s">
        <v>1</v>
      </c>
      <c r="U37" s="86">
        <f t="shared" si="4"/>
        <v>6.8600264125588837E-3</v>
      </c>
      <c r="V37" s="86">
        <v>0.87593892197901979</v>
      </c>
      <c r="W37" s="85" t="s">
        <v>6875</v>
      </c>
      <c r="X37" s="123">
        <f t="shared" si="5"/>
        <v>6.0812956214862067E-3</v>
      </c>
      <c r="Y37" s="124">
        <f t="shared" si="7"/>
        <v>0.91549316770497424</v>
      </c>
      <c r="Z37" s="2" t="str">
        <f t="shared" si="6"/>
        <v>B</v>
      </c>
    </row>
    <row r="38" spans="1:26" x14ac:dyDescent="0.35">
      <c r="A38" s="2" t="s">
        <v>46</v>
      </c>
      <c r="B38" s="2">
        <v>41064905</v>
      </c>
      <c r="C38" s="2" t="s">
        <v>708</v>
      </c>
      <c r="D38" s="83">
        <v>2116632</v>
      </c>
      <c r="E38" s="84">
        <v>2763538.7468779292</v>
      </c>
      <c r="F38" s="85" t="s">
        <v>1</v>
      </c>
      <c r="G38" s="130">
        <v>1.1419409975079777E-2</v>
      </c>
      <c r="H38" s="130">
        <v>0.29076349321590905</v>
      </c>
      <c r="I38" s="85" t="s">
        <v>1</v>
      </c>
      <c r="J38" s="123">
        <v>6.1052778567187741E-3</v>
      </c>
      <c r="K38" s="124">
        <v>0.44585558251423474</v>
      </c>
      <c r="L38" s="2" t="s">
        <v>1</v>
      </c>
      <c r="O38" t="s">
        <v>216</v>
      </c>
      <c r="P38" s="2">
        <v>52924896</v>
      </c>
      <c r="Q38" s="2" t="s">
        <v>6882</v>
      </c>
      <c r="R38" s="2">
        <v>16020</v>
      </c>
      <c r="S38" s="2">
        <v>121137.28850000001</v>
      </c>
      <c r="T38" s="85" t="s">
        <v>6970</v>
      </c>
      <c r="U38" s="86">
        <f t="shared" si="4"/>
        <v>4.4892819905716225E-3</v>
      </c>
      <c r="V38" s="86">
        <v>0.92723779596116962</v>
      </c>
      <c r="W38" s="85" t="s">
        <v>6875</v>
      </c>
      <c r="X38" s="123">
        <f t="shared" si="5"/>
        <v>6.0733368034230689E-3</v>
      </c>
      <c r="Y38" s="124">
        <f t="shared" si="7"/>
        <v>0.92156650450839728</v>
      </c>
      <c r="Z38" s="2" t="str">
        <f t="shared" si="6"/>
        <v>B</v>
      </c>
    </row>
    <row r="39" spans="1:26" x14ac:dyDescent="0.35">
      <c r="A39" s="2" t="s">
        <v>46</v>
      </c>
      <c r="B39" s="2">
        <v>47988905</v>
      </c>
      <c r="C39" s="2" t="s">
        <v>805</v>
      </c>
      <c r="D39" s="83">
        <v>976284</v>
      </c>
      <c r="E39" s="84">
        <v>2681590.4121979233</v>
      </c>
      <c r="F39" s="85" t="s">
        <v>6</v>
      </c>
      <c r="G39" s="130">
        <v>5.2671353584897067E-3</v>
      </c>
      <c r="H39" s="130">
        <v>0.51853405657150253</v>
      </c>
      <c r="I39" s="85" t="s">
        <v>6870</v>
      </c>
      <c r="J39" s="123">
        <v>5.9242355776184556E-3</v>
      </c>
      <c r="K39" s="124">
        <v>0.45177981809185319</v>
      </c>
      <c r="L39" s="2" t="s">
        <v>6870</v>
      </c>
      <c r="O39" t="s">
        <v>216</v>
      </c>
      <c r="P39" s="2">
        <v>52883988</v>
      </c>
      <c r="Q39" s="2" t="s">
        <v>457</v>
      </c>
      <c r="R39" s="83">
        <v>29520</v>
      </c>
      <c r="S39" s="84">
        <v>115908.30609508109</v>
      </c>
      <c r="T39" s="85" t="s">
        <v>1</v>
      </c>
      <c r="U39" s="86">
        <f t="shared" si="4"/>
        <v>8.2723847916151248E-3</v>
      </c>
      <c r="V39" s="86">
        <v>0.82462323420664285</v>
      </c>
      <c r="W39" s="85" t="s">
        <v>6875</v>
      </c>
      <c r="X39" s="123">
        <f t="shared" si="5"/>
        <v>5.8111766405410529E-3</v>
      </c>
      <c r="Y39" s="124">
        <f t="shared" si="7"/>
        <v>0.92737768114893837</v>
      </c>
      <c r="Z39" s="2" t="str">
        <f t="shared" si="6"/>
        <v>B</v>
      </c>
    </row>
    <row r="40" spans="1:26" x14ac:dyDescent="0.35">
      <c r="A40" s="2" t="s">
        <v>46</v>
      </c>
      <c r="B40" s="2">
        <v>46130905</v>
      </c>
      <c r="C40" s="2" t="s">
        <v>1266</v>
      </c>
      <c r="D40" s="83">
        <v>858798</v>
      </c>
      <c r="E40" s="84">
        <v>2608627.5368951033</v>
      </c>
      <c r="F40" s="85" t="s">
        <v>1</v>
      </c>
      <c r="G40" s="130">
        <v>4.6332883787916666E-3</v>
      </c>
      <c r="H40" s="130">
        <v>0.55330030390434204</v>
      </c>
      <c r="I40" s="85" t="s">
        <v>1</v>
      </c>
      <c r="J40" s="123">
        <v>5.7630441966573269E-3</v>
      </c>
      <c r="K40" s="124">
        <v>0.45754286228851054</v>
      </c>
      <c r="L40" s="2" t="s">
        <v>1</v>
      </c>
      <c r="O40" t="s">
        <v>216</v>
      </c>
      <c r="P40" s="2">
        <v>50101817</v>
      </c>
      <c r="Q40" s="2" t="s">
        <v>2431</v>
      </c>
      <c r="R40" s="83">
        <v>6570</v>
      </c>
      <c r="S40" s="84">
        <v>114248.65195699758</v>
      </c>
      <c r="T40" s="85" t="s">
        <v>1</v>
      </c>
      <c r="U40" s="86">
        <f t="shared" si="4"/>
        <v>1.841110029841171E-3</v>
      </c>
      <c r="V40" s="86">
        <v>0.9813672154820442</v>
      </c>
      <c r="W40" s="85" t="s">
        <v>6870</v>
      </c>
      <c r="X40" s="123">
        <f t="shared" si="5"/>
        <v>5.7279682520870222E-3</v>
      </c>
      <c r="Y40" s="124">
        <f t="shared" si="7"/>
        <v>0.93310564940102536</v>
      </c>
      <c r="Z40" s="2" t="str">
        <f t="shared" si="6"/>
        <v>B</v>
      </c>
    </row>
    <row r="41" spans="1:26" x14ac:dyDescent="0.35">
      <c r="A41" s="2" t="s">
        <v>46</v>
      </c>
      <c r="B41" s="2">
        <v>45297905</v>
      </c>
      <c r="C41" s="2" t="s">
        <v>60</v>
      </c>
      <c r="D41" s="83">
        <v>1741944</v>
      </c>
      <c r="E41" s="84">
        <v>2538276.8588207094</v>
      </c>
      <c r="F41" s="85" t="s">
        <v>1</v>
      </c>
      <c r="G41" s="130">
        <v>9.3979362920103109E-3</v>
      </c>
      <c r="H41" s="130">
        <v>0.34022690616377071</v>
      </c>
      <c r="I41" s="85" t="s">
        <v>1</v>
      </c>
      <c r="J41" s="123">
        <v>5.6076237461432964E-3</v>
      </c>
      <c r="K41" s="124">
        <v>0.46315048603465386</v>
      </c>
      <c r="L41" s="2" t="s">
        <v>1</v>
      </c>
      <c r="O41" t="s">
        <v>216</v>
      </c>
      <c r="P41" s="2">
        <v>52886817</v>
      </c>
      <c r="Q41" s="2" t="s">
        <v>497</v>
      </c>
      <c r="R41" s="83">
        <v>13356</v>
      </c>
      <c r="S41" s="84">
        <v>104987.20775743492</v>
      </c>
      <c r="T41" s="85" t="s">
        <v>1</v>
      </c>
      <c r="U41" s="86">
        <f t="shared" si="4"/>
        <v>3.7427497044990382E-3</v>
      </c>
      <c r="V41" s="86">
        <v>0.94758584489371578</v>
      </c>
      <c r="W41" s="85" t="s">
        <v>6875</v>
      </c>
      <c r="X41" s="123">
        <f t="shared" si="5"/>
        <v>5.2636366609927323E-3</v>
      </c>
      <c r="Y41" s="124">
        <f t="shared" si="7"/>
        <v>0.93836928606201808</v>
      </c>
      <c r="Z41" s="2" t="str">
        <f t="shared" si="6"/>
        <v>B</v>
      </c>
    </row>
    <row r="42" spans="1:26" x14ac:dyDescent="0.35">
      <c r="A42" s="2" t="s">
        <v>46</v>
      </c>
      <c r="B42" s="2">
        <v>43591849</v>
      </c>
      <c r="C42" s="2" t="s">
        <v>2145</v>
      </c>
      <c r="D42" s="83">
        <v>280896</v>
      </c>
      <c r="E42" s="84">
        <v>2525538.9212058382</v>
      </c>
      <c r="F42" s="85" t="s">
        <v>1</v>
      </c>
      <c r="G42" s="130">
        <v>1.5154578520782116E-3</v>
      </c>
      <c r="H42" s="130">
        <v>0.81702621718073809</v>
      </c>
      <c r="I42" s="85" t="s">
        <v>6875</v>
      </c>
      <c r="J42" s="123">
        <v>5.5794827806698805E-3</v>
      </c>
      <c r="K42" s="124">
        <v>0.46872996881532375</v>
      </c>
      <c r="L42" s="2" t="s">
        <v>1</v>
      </c>
      <c r="O42" t="s">
        <v>216</v>
      </c>
      <c r="P42" s="2">
        <v>52898817</v>
      </c>
      <c r="Q42" s="2" t="s">
        <v>511</v>
      </c>
      <c r="R42" s="83">
        <v>24858</v>
      </c>
      <c r="S42" s="84">
        <v>100988.20847023703</v>
      </c>
      <c r="T42" s="85" t="s">
        <v>1</v>
      </c>
      <c r="U42" s="86">
        <f t="shared" si="4"/>
        <v>6.9659532909881021E-3</v>
      </c>
      <c r="V42" s="86">
        <v>0.85531344550773059</v>
      </c>
      <c r="W42" s="85" t="s">
        <v>6875</v>
      </c>
      <c r="X42" s="123">
        <f t="shared" si="5"/>
        <v>5.0631429084204062E-3</v>
      </c>
      <c r="Y42" s="124">
        <f t="shared" si="7"/>
        <v>0.94343242897043844</v>
      </c>
      <c r="Z42" s="2" t="str">
        <f t="shared" si="6"/>
        <v>B</v>
      </c>
    </row>
    <row r="43" spans="1:26" x14ac:dyDescent="0.35">
      <c r="A43" s="2" t="s">
        <v>46</v>
      </c>
      <c r="B43" s="2">
        <v>41093801</v>
      </c>
      <c r="C43" s="2" t="s">
        <v>1018</v>
      </c>
      <c r="D43" s="83">
        <v>265732</v>
      </c>
      <c r="E43" s="84">
        <v>2498566.6903239926</v>
      </c>
      <c r="F43" s="85" t="s">
        <v>1</v>
      </c>
      <c r="G43" s="130">
        <v>1.4336467801195009E-3</v>
      </c>
      <c r="H43" s="130">
        <v>0.82433501463111214</v>
      </c>
      <c r="I43" s="85" t="s">
        <v>6875</v>
      </c>
      <c r="J43" s="123">
        <v>5.5198950639659718E-3</v>
      </c>
      <c r="K43" s="124">
        <v>0.47424986387928975</v>
      </c>
      <c r="L43" s="2" t="s">
        <v>1</v>
      </c>
      <c r="O43" t="s">
        <v>216</v>
      </c>
      <c r="P43" s="2">
        <v>52898988</v>
      </c>
      <c r="Q43" s="2" t="s">
        <v>515</v>
      </c>
      <c r="R43" s="83">
        <v>10440</v>
      </c>
      <c r="S43" s="84">
        <v>97531.867499999993</v>
      </c>
      <c r="T43" s="85" t="s">
        <v>1</v>
      </c>
      <c r="U43" s="86">
        <f t="shared" si="4"/>
        <v>2.9255994994736418E-3</v>
      </c>
      <c r="V43" s="86">
        <v>0.95698811638857595</v>
      </c>
      <c r="W43" s="85" t="s">
        <v>6870</v>
      </c>
      <c r="X43" s="123">
        <f t="shared" si="5"/>
        <v>4.8898558629561217E-3</v>
      </c>
      <c r="Y43" s="124">
        <f t="shared" si="7"/>
        <v>0.94832228483339454</v>
      </c>
      <c r="Z43" s="2" t="str">
        <f t="shared" si="6"/>
        <v>B</v>
      </c>
    </row>
    <row r="44" spans="1:26" x14ac:dyDescent="0.35">
      <c r="A44" s="2" t="s">
        <v>46</v>
      </c>
      <c r="B44" s="2">
        <v>41110905</v>
      </c>
      <c r="C44" s="2" t="s">
        <v>750</v>
      </c>
      <c r="D44" s="83">
        <v>1254084</v>
      </c>
      <c r="E44" s="84">
        <v>2497475.2591175335</v>
      </c>
      <c r="F44" s="85" t="s">
        <v>1</v>
      </c>
      <c r="G44" s="130">
        <v>6.7658900267915951E-3</v>
      </c>
      <c r="H44" s="130">
        <v>0.47233466877175173</v>
      </c>
      <c r="I44" s="85" t="s">
        <v>1</v>
      </c>
      <c r="J44" s="123">
        <v>5.5174838472662035E-3</v>
      </c>
      <c r="K44" s="124">
        <v>0.47976734772655594</v>
      </c>
      <c r="L44" s="2" t="s">
        <v>1</v>
      </c>
      <c r="O44" t="s">
        <v>216</v>
      </c>
      <c r="P44" s="2">
        <v>52883817</v>
      </c>
      <c r="Q44" s="2" t="s">
        <v>444</v>
      </c>
      <c r="R44" s="83">
        <v>24102</v>
      </c>
      <c r="S44" s="84">
        <v>89687.81960992275</v>
      </c>
      <c r="T44" s="85" t="s">
        <v>1</v>
      </c>
      <c r="U44" s="86">
        <f t="shared" si="4"/>
        <v>6.7540995341296654E-3</v>
      </c>
      <c r="V44" s="86">
        <v>0.88269302151314943</v>
      </c>
      <c r="W44" s="85" t="s">
        <v>6875</v>
      </c>
      <c r="X44" s="123">
        <f t="shared" si="5"/>
        <v>4.4965868264065772E-3</v>
      </c>
      <c r="Y44" s="124">
        <f t="shared" si="7"/>
        <v>0.95281887165980106</v>
      </c>
      <c r="Z44" s="2" t="str">
        <f t="shared" si="6"/>
        <v>C</v>
      </c>
    </row>
    <row r="45" spans="1:26" x14ac:dyDescent="0.35">
      <c r="A45" s="2" t="s">
        <v>46</v>
      </c>
      <c r="B45" s="2">
        <v>41076905</v>
      </c>
      <c r="C45" s="2" t="s">
        <v>793</v>
      </c>
      <c r="D45" s="83">
        <v>948300</v>
      </c>
      <c r="E45" s="84">
        <v>2488936.7835258581</v>
      </c>
      <c r="F45" s="85" t="s">
        <v>1</v>
      </c>
      <c r="G45" s="130">
        <v>5.116159294278908E-3</v>
      </c>
      <c r="H45" s="130">
        <v>0.52882803019371527</v>
      </c>
      <c r="I45" s="85" t="s">
        <v>1</v>
      </c>
      <c r="J45" s="123">
        <v>5.4986204367137434E-3</v>
      </c>
      <c r="K45" s="124">
        <v>0.48526596816326967</v>
      </c>
      <c r="L45" s="2" t="s">
        <v>1</v>
      </c>
      <c r="O45" t="s">
        <v>216</v>
      </c>
      <c r="P45" s="2">
        <v>52889817</v>
      </c>
      <c r="Q45" s="2" t="s">
        <v>527</v>
      </c>
      <c r="R45" s="83">
        <v>12312</v>
      </c>
      <c r="S45" s="84">
        <v>85398.586201195852</v>
      </c>
      <c r="T45" s="85" t="s">
        <v>1</v>
      </c>
      <c r="U45" s="86">
        <f t="shared" si="4"/>
        <v>3.450189754551674E-3</v>
      </c>
      <c r="V45" s="86">
        <v>0.95103603464826747</v>
      </c>
      <c r="W45" s="85" t="s">
        <v>6870</v>
      </c>
      <c r="X45" s="123">
        <f t="shared" si="5"/>
        <v>4.2815419014106473E-3</v>
      </c>
      <c r="Y45" s="124">
        <f t="shared" si="7"/>
        <v>0.95710041356121167</v>
      </c>
      <c r="Z45" s="2" t="str">
        <f t="shared" si="6"/>
        <v>C</v>
      </c>
    </row>
    <row r="46" spans="1:26" x14ac:dyDescent="0.35">
      <c r="A46" s="2" t="s">
        <v>46</v>
      </c>
      <c r="B46" s="2">
        <v>45276855</v>
      </c>
      <c r="C46" s="2" t="s">
        <v>1950</v>
      </c>
      <c r="D46" s="83">
        <v>688760</v>
      </c>
      <c r="E46" s="84">
        <v>2487787.359627937</v>
      </c>
      <c r="F46" s="85" t="s">
        <v>1</v>
      </c>
      <c r="G46" s="130">
        <v>3.7159188817120535E-3</v>
      </c>
      <c r="H46" s="130">
        <v>0.61084233501187513</v>
      </c>
      <c r="I46" s="85" t="s">
        <v>1</v>
      </c>
      <c r="J46" s="123">
        <v>5.4960811011318242E-3</v>
      </c>
      <c r="K46" s="124">
        <v>0.49076204926440148</v>
      </c>
      <c r="L46" s="2" t="s">
        <v>1</v>
      </c>
      <c r="O46" t="s">
        <v>216</v>
      </c>
      <c r="P46" s="2">
        <v>52877807</v>
      </c>
      <c r="Q46" s="2" t="s">
        <v>597</v>
      </c>
      <c r="R46" s="83">
        <v>1440</v>
      </c>
      <c r="S46" s="84">
        <v>84209.643367605109</v>
      </c>
      <c r="T46" s="85" t="s">
        <v>1</v>
      </c>
      <c r="U46" s="86">
        <f t="shared" si="4"/>
        <v>4.0353096544464023E-4</v>
      </c>
      <c r="V46" s="86">
        <v>0.9991617877204173</v>
      </c>
      <c r="W46" s="85" t="s">
        <v>6870</v>
      </c>
      <c r="X46" s="123">
        <f t="shared" si="5"/>
        <v>4.2219330860093288E-3</v>
      </c>
      <c r="Y46" s="124">
        <f t="shared" si="7"/>
        <v>0.96132234664722105</v>
      </c>
      <c r="Z46" s="2" t="str">
        <f t="shared" si="6"/>
        <v>C</v>
      </c>
    </row>
    <row r="47" spans="1:26" x14ac:dyDescent="0.35">
      <c r="A47" s="2" t="s">
        <v>46</v>
      </c>
      <c r="B47" s="2">
        <v>41053905</v>
      </c>
      <c r="C47" s="2" t="s">
        <v>863</v>
      </c>
      <c r="D47" s="83">
        <v>508944</v>
      </c>
      <c r="E47" s="84">
        <v>2483665.4129047212</v>
      </c>
      <c r="F47" s="85" t="s">
        <v>1</v>
      </c>
      <c r="G47" s="130">
        <v>2.7457962415559259E-3</v>
      </c>
      <c r="H47" s="130">
        <v>0.69629406980885611</v>
      </c>
      <c r="I47" s="85" t="s">
        <v>1</v>
      </c>
      <c r="J47" s="123">
        <v>5.4869747949205377E-3</v>
      </c>
      <c r="K47" s="124">
        <v>0.49624902405932203</v>
      </c>
      <c r="L47" s="2" t="s">
        <v>1</v>
      </c>
      <c r="O47" t="s">
        <v>216</v>
      </c>
      <c r="P47" s="2">
        <v>52905980</v>
      </c>
      <c r="Q47" s="2" t="s">
        <v>621</v>
      </c>
      <c r="R47" s="83">
        <v>1960</v>
      </c>
      <c r="S47" s="84">
        <v>82068.092066896294</v>
      </c>
      <c r="T47" s="85" t="s">
        <v>1</v>
      </c>
      <c r="U47" s="86">
        <f t="shared" si="4"/>
        <v>5.4925048074409366E-4</v>
      </c>
      <c r="V47" s="86">
        <v>0.99784190518760885</v>
      </c>
      <c r="W47" s="85" t="s">
        <v>6870</v>
      </c>
      <c r="X47" s="123">
        <f t="shared" si="5"/>
        <v>4.1145643105309727E-3</v>
      </c>
      <c r="Y47" s="124">
        <f t="shared" si="7"/>
        <v>0.96543691095775197</v>
      </c>
      <c r="Z47" s="2" t="str">
        <f t="shared" si="6"/>
        <v>C</v>
      </c>
    </row>
    <row r="48" spans="1:26" x14ac:dyDescent="0.35">
      <c r="A48" s="2" t="s">
        <v>46</v>
      </c>
      <c r="B48" s="2">
        <v>48970855</v>
      </c>
      <c r="C48" s="2" t="s">
        <v>202</v>
      </c>
      <c r="D48" s="83">
        <v>705780</v>
      </c>
      <c r="E48" s="84">
        <v>2427826.5550811151</v>
      </c>
      <c r="F48" s="85" t="s">
        <v>1</v>
      </c>
      <c r="G48" s="130">
        <v>3.8077432318002397E-3</v>
      </c>
      <c r="H48" s="130">
        <v>0.60712641613016305</v>
      </c>
      <c r="I48" s="85" t="s">
        <v>1</v>
      </c>
      <c r="J48" s="123">
        <v>5.363614215084243E-3</v>
      </c>
      <c r="K48" s="124">
        <v>0.50161263827440628</v>
      </c>
      <c r="L48" s="2" t="s">
        <v>1</v>
      </c>
      <c r="O48" t="s">
        <v>216</v>
      </c>
      <c r="P48" s="2">
        <v>52879843</v>
      </c>
      <c r="Q48" s="2" t="s">
        <v>2179</v>
      </c>
      <c r="R48" s="83">
        <v>366</v>
      </c>
      <c r="S48" s="84">
        <v>77835.740437287837</v>
      </c>
      <c r="T48" s="85" t="s">
        <v>1</v>
      </c>
      <c r="U48" s="86">
        <f t="shared" si="4"/>
        <v>1.0256412038384606E-4</v>
      </c>
      <c r="V48" s="86">
        <v>0.99990047357105072</v>
      </c>
      <c r="W48" s="85" t="s">
        <v>6870</v>
      </c>
      <c r="X48" s="123">
        <f t="shared" si="5"/>
        <v>3.9023712093363009E-3</v>
      </c>
      <c r="Y48" s="124">
        <f t="shared" si="7"/>
        <v>0.96933928216708831</v>
      </c>
      <c r="Z48" s="2" t="str">
        <f t="shared" si="6"/>
        <v>C</v>
      </c>
    </row>
    <row r="49" spans="1:26" x14ac:dyDescent="0.35">
      <c r="A49" s="2" t="s">
        <v>46</v>
      </c>
      <c r="B49" s="2">
        <v>46144905</v>
      </c>
      <c r="C49" s="2" t="s">
        <v>2498</v>
      </c>
      <c r="D49" s="83">
        <v>609936</v>
      </c>
      <c r="E49" s="84">
        <v>2378740.9077446028</v>
      </c>
      <c r="F49" s="85" t="s">
        <v>1</v>
      </c>
      <c r="G49" s="130">
        <v>3.290656685980491E-3</v>
      </c>
      <c r="H49" s="130">
        <v>0.64563793700328265</v>
      </c>
      <c r="I49" s="85" t="s">
        <v>1</v>
      </c>
      <c r="J49" s="123">
        <v>5.2551729941659993E-3</v>
      </c>
      <c r="K49" s="124">
        <v>0.50686781126857228</v>
      </c>
      <c r="L49" s="2" t="s">
        <v>1</v>
      </c>
      <c r="O49" t="s">
        <v>216</v>
      </c>
      <c r="P49" s="2">
        <v>52895988</v>
      </c>
      <c r="Q49" s="2" t="s">
        <v>629</v>
      </c>
      <c r="R49" s="83">
        <v>13500</v>
      </c>
      <c r="S49" s="84">
        <v>76781.940508289932</v>
      </c>
      <c r="T49" s="85" t="s">
        <v>1</v>
      </c>
      <c r="U49" s="86">
        <f t="shared" si="4"/>
        <v>3.7831028010435019E-3</v>
      </c>
      <c r="V49" s="86">
        <v>0.94384309518921672</v>
      </c>
      <c r="W49" s="85" t="s">
        <v>6875</v>
      </c>
      <c r="X49" s="123">
        <f t="shared" si="5"/>
        <v>3.849537916041746E-3</v>
      </c>
      <c r="Y49" s="124">
        <f t="shared" si="7"/>
        <v>0.97318882008313001</v>
      </c>
      <c r="Z49" s="2" t="str">
        <f t="shared" si="6"/>
        <v>C</v>
      </c>
    </row>
    <row r="50" spans="1:26" x14ac:dyDescent="0.35">
      <c r="A50" s="2" t="s">
        <v>46</v>
      </c>
      <c r="B50" s="2">
        <v>44423855</v>
      </c>
      <c r="C50" s="2" t="s">
        <v>1678</v>
      </c>
      <c r="D50" s="83">
        <v>809400</v>
      </c>
      <c r="E50" s="84">
        <v>2333550.8318835604</v>
      </c>
      <c r="F50" s="85" t="s">
        <v>1</v>
      </c>
      <c r="G50" s="130">
        <v>4.3667819601279634E-3</v>
      </c>
      <c r="H50" s="130">
        <v>0.5621615910716008</v>
      </c>
      <c r="I50" s="85" t="s">
        <v>1</v>
      </c>
      <c r="J50" s="123">
        <v>5.1553379656868233E-3</v>
      </c>
      <c r="K50" s="124">
        <v>0.51202314923425907</v>
      </c>
      <c r="L50" s="2" t="s">
        <v>1</v>
      </c>
      <c r="O50" t="s">
        <v>216</v>
      </c>
      <c r="P50" s="2">
        <v>52922807</v>
      </c>
      <c r="Q50" s="2" t="s">
        <v>222</v>
      </c>
      <c r="R50" s="83">
        <v>9000</v>
      </c>
      <c r="S50" s="84">
        <v>75700.035300000003</v>
      </c>
      <c r="T50" s="85" t="s">
        <v>1</v>
      </c>
      <c r="U50" s="86">
        <f t="shared" si="4"/>
        <v>2.5220685340290013E-3</v>
      </c>
      <c r="V50" s="86">
        <v>0.96233490168071745</v>
      </c>
      <c r="W50" s="85" t="s">
        <v>6870</v>
      </c>
      <c r="X50" s="123">
        <f t="shared" si="5"/>
        <v>3.7952955369965659E-3</v>
      </c>
      <c r="Y50" s="124">
        <f t="shared" si="7"/>
        <v>0.97698411562012655</v>
      </c>
      <c r="Z50" s="2" t="str">
        <f t="shared" si="6"/>
        <v>C</v>
      </c>
    </row>
    <row r="51" spans="1:26" x14ac:dyDescent="0.35">
      <c r="A51" s="2" t="s">
        <v>46</v>
      </c>
      <c r="B51" s="2">
        <v>48966809</v>
      </c>
      <c r="C51" s="2" t="s">
        <v>157</v>
      </c>
      <c r="D51" s="83">
        <v>595441</v>
      </c>
      <c r="E51" s="84">
        <v>2312244.1476954892</v>
      </c>
      <c r="F51" s="85" t="s">
        <v>1</v>
      </c>
      <c r="G51" s="130">
        <v>3.2124549260199591E-3</v>
      </c>
      <c r="H51" s="130">
        <v>0.64885039192930261</v>
      </c>
      <c r="I51" s="85" t="s">
        <v>1</v>
      </c>
      <c r="J51" s="123">
        <v>5.1082667142630864E-3</v>
      </c>
      <c r="K51" s="124">
        <v>0.51713141594852219</v>
      </c>
      <c r="L51" s="2" t="s">
        <v>1</v>
      </c>
      <c r="O51" t="s">
        <v>216</v>
      </c>
      <c r="P51" s="2">
        <v>52915817</v>
      </c>
      <c r="Q51" s="2" t="s">
        <v>561</v>
      </c>
      <c r="R51" s="83">
        <v>23760</v>
      </c>
      <c r="S51" s="84">
        <v>72875.608800000002</v>
      </c>
      <c r="T51" s="85" t="s">
        <v>1</v>
      </c>
      <c r="U51" s="86">
        <f t="shared" si="4"/>
        <v>6.6582609298365637E-3</v>
      </c>
      <c r="V51" s="86">
        <v>0.889351282442986</v>
      </c>
      <c r="W51" s="85" t="s">
        <v>6875</v>
      </c>
      <c r="X51" s="123">
        <f t="shared" si="5"/>
        <v>3.6536901434515933E-3</v>
      </c>
      <c r="Y51" s="124">
        <f t="shared" si="7"/>
        <v>0.98063780576357817</v>
      </c>
      <c r="Z51" s="2" t="str">
        <f t="shared" si="6"/>
        <v>C</v>
      </c>
    </row>
    <row r="52" spans="1:26" x14ac:dyDescent="0.35">
      <c r="A52" s="2" t="s">
        <v>46</v>
      </c>
      <c r="B52" s="2">
        <v>44421855</v>
      </c>
      <c r="C52" s="2" t="s">
        <v>1621</v>
      </c>
      <c r="D52" s="83">
        <v>1589420</v>
      </c>
      <c r="E52" s="84">
        <v>2281476.4679947603</v>
      </c>
      <c r="F52" s="85" t="s">
        <v>1</v>
      </c>
      <c r="G52" s="130">
        <v>8.5750563171072252E-3</v>
      </c>
      <c r="H52" s="130">
        <v>0.37521939639443314</v>
      </c>
      <c r="I52" s="85" t="s">
        <v>1</v>
      </c>
      <c r="J52" s="123">
        <v>5.0402939985587404E-3</v>
      </c>
      <c r="K52" s="124">
        <v>0.52217170994708095</v>
      </c>
      <c r="L52" s="2" t="s">
        <v>1</v>
      </c>
      <c r="O52" t="s">
        <v>216</v>
      </c>
      <c r="P52" s="2">
        <v>52921988</v>
      </c>
      <c r="Q52" s="2" t="s">
        <v>610</v>
      </c>
      <c r="R52" s="83">
        <v>23400</v>
      </c>
      <c r="S52" s="84">
        <v>70781.435184527145</v>
      </c>
      <c r="T52" s="85" t="s">
        <v>1</v>
      </c>
      <c r="U52" s="86">
        <f t="shared" si="4"/>
        <v>6.5573781884754037E-3</v>
      </c>
      <c r="V52" s="86">
        <v>0.89590866063146135</v>
      </c>
      <c r="W52" s="85" t="s">
        <v>6875</v>
      </c>
      <c r="X52" s="123">
        <f t="shared" si="5"/>
        <v>3.5486966947034905E-3</v>
      </c>
      <c r="Y52" s="124">
        <f t="shared" si="7"/>
        <v>0.98418650245828165</v>
      </c>
      <c r="Z52" s="2" t="str">
        <f t="shared" si="6"/>
        <v>C</v>
      </c>
    </row>
    <row r="53" spans="1:26" x14ac:dyDescent="0.35">
      <c r="A53" s="2" t="s">
        <v>46</v>
      </c>
      <c r="B53" s="2">
        <v>43358801</v>
      </c>
      <c r="C53" s="2" t="s">
        <v>1747</v>
      </c>
      <c r="D53" s="83">
        <v>383804</v>
      </c>
      <c r="E53" s="84">
        <v>2261109.9120097561</v>
      </c>
      <c r="F53" s="85" t="s">
        <v>1</v>
      </c>
      <c r="G53" s="130">
        <v>2.0706552797441968E-3</v>
      </c>
      <c r="H53" s="130">
        <v>0.7701984151981337</v>
      </c>
      <c r="I53" s="85" t="s">
        <v>1</v>
      </c>
      <c r="J53" s="123">
        <v>4.9952997015135685E-3</v>
      </c>
      <c r="K53" s="124">
        <v>0.52716700964859453</v>
      </c>
      <c r="L53" s="2" t="s">
        <v>1</v>
      </c>
      <c r="O53" t="s">
        <v>216</v>
      </c>
      <c r="P53" s="2">
        <v>52873816</v>
      </c>
      <c r="Q53" s="2" t="s">
        <v>480</v>
      </c>
      <c r="R53" s="83">
        <v>5346</v>
      </c>
      <c r="S53" s="84">
        <v>57985.374745963214</v>
      </c>
      <c r="T53" s="85" t="s">
        <v>1</v>
      </c>
      <c r="U53" s="86">
        <f t="shared" si="4"/>
        <v>1.4981087092132267E-3</v>
      </c>
      <c r="V53" s="86">
        <v>0.98600053560889256</v>
      </c>
      <c r="W53" s="85" t="s">
        <v>6870</v>
      </c>
      <c r="X53" s="123">
        <f t="shared" si="5"/>
        <v>2.9071536507516999E-3</v>
      </c>
      <c r="Y53" s="124">
        <f t="shared" si="7"/>
        <v>0.98709365610903332</v>
      </c>
      <c r="Z53" s="2" t="str">
        <f t="shared" si="6"/>
        <v>C</v>
      </c>
    </row>
    <row r="54" spans="1:26" x14ac:dyDescent="0.35">
      <c r="A54" s="2" t="s">
        <v>46</v>
      </c>
      <c r="B54" s="2">
        <v>43615905</v>
      </c>
      <c r="C54" s="2" t="s">
        <v>857</v>
      </c>
      <c r="D54" s="83">
        <v>723252</v>
      </c>
      <c r="E54" s="84">
        <v>2216759.7874534181</v>
      </c>
      <c r="F54" s="85" t="s">
        <v>1</v>
      </c>
      <c r="G54" s="130">
        <v>3.9020061603984063E-3</v>
      </c>
      <c r="H54" s="130">
        <v>0.59941817736182013</v>
      </c>
      <c r="I54" s="85" t="s">
        <v>1</v>
      </c>
      <c r="J54" s="123">
        <v>4.897320314142058E-3</v>
      </c>
      <c r="K54" s="124">
        <v>0.53206432996273656</v>
      </c>
      <c r="L54" s="2" t="s">
        <v>1</v>
      </c>
      <c r="O54" t="s">
        <v>216</v>
      </c>
      <c r="P54" s="2">
        <v>52885817</v>
      </c>
      <c r="Q54" s="2" t="s">
        <v>473</v>
      </c>
      <c r="R54" s="83">
        <v>15696</v>
      </c>
      <c r="S54" s="84">
        <v>57139.144118531593</v>
      </c>
      <c r="T54" s="85" t="s">
        <v>1</v>
      </c>
      <c r="U54" s="86">
        <f t="shared" si="4"/>
        <v>4.3984875233465783E-3</v>
      </c>
      <c r="V54" s="86">
        <v>0.9360751241044073</v>
      </c>
      <c r="W54" s="85" t="s">
        <v>6875</v>
      </c>
      <c r="X54" s="123">
        <f t="shared" si="5"/>
        <v>2.8647270480317271E-3</v>
      </c>
      <c r="Y54" s="124">
        <f t="shared" si="7"/>
        <v>0.98995838315706508</v>
      </c>
      <c r="Z54" s="2" t="str">
        <f t="shared" si="6"/>
        <v>C</v>
      </c>
    </row>
    <row r="55" spans="1:26" x14ac:dyDescent="0.35">
      <c r="A55" s="2" t="s">
        <v>46</v>
      </c>
      <c r="B55" s="2">
        <v>40000855</v>
      </c>
      <c r="C55" s="2" t="s">
        <v>1006</v>
      </c>
      <c r="D55" s="83">
        <v>1015680</v>
      </c>
      <c r="E55" s="84">
        <v>2185570.6505526747</v>
      </c>
      <c r="F55" s="85" t="s">
        <v>1</v>
      </c>
      <c r="G55" s="130">
        <v>5.4796801349923027E-3</v>
      </c>
      <c r="H55" s="130">
        <v>0.5078131374869761</v>
      </c>
      <c r="I55" s="85" t="s">
        <v>1</v>
      </c>
      <c r="J55" s="123">
        <v>4.828416504812299E-3</v>
      </c>
      <c r="K55" s="124">
        <v>0.53689274646754881</v>
      </c>
      <c r="L55" s="2" t="s">
        <v>1</v>
      </c>
      <c r="O55" t="s">
        <v>216</v>
      </c>
      <c r="P55" s="2">
        <v>52881847</v>
      </c>
      <c r="Q55" s="2" t="s">
        <v>2187</v>
      </c>
      <c r="R55" s="83">
        <v>69.2</v>
      </c>
      <c r="S55" s="84">
        <v>52415.016079132009</v>
      </c>
      <c r="T55" s="85" t="s">
        <v>1</v>
      </c>
      <c r="U55" s="86">
        <f t="shared" si="4"/>
        <v>1.9391904728311878E-5</v>
      </c>
      <c r="V55" s="86">
        <v>0.99998318620977344</v>
      </c>
      <c r="W55" s="85" t="s">
        <v>6870</v>
      </c>
      <c r="X55" s="123">
        <f t="shared" si="5"/>
        <v>2.6278782540638122E-3</v>
      </c>
      <c r="Y55" s="124">
        <f t="shared" si="7"/>
        <v>0.99258626141112893</v>
      </c>
      <c r="Z55" s="2" t="str">
        <f t="shared" si="6"/>
        <v>C</v>
      </c>
    </row>
    <row r="56" spans="1:26" x14ac:dyDescent="0.35">
      <c r="A56" s="2" t="s">
        <v>46</v>
      </c>
      <c r="B56" s="2">
        <v>45283809</v>
      </c>
      <c r="C56" s="2" t="s">
        <v>2136</v>
      </c>
      <c r="D56" s="83">
        <v>1427470</v>
      </c>
      <c r="E56" s="84">
        <v>2182501.7629206008</v>
      </c>
      <c r="F56" s="85" t="s">
        <v>1</v>
      </c>
      <c r="G56" s="130">
        <v>7.7013222691176969E-3</v>
      </c>
      <c r="H56" s="130">
        <v>0.40756911493050113</v>
      </c>
      <c r="I56" s="85" t="s">
        <v>1</v>
      </c>
      <c r="J56" s="123">
        <v>4.8216366426786393E-3</v>
      </c>
      <c r="K56" s="124">
        <v>0.54171438311022746</v>
      </c>
      <c r="L56" s="2" t="s">
        <v>1</v>
      </c>
      <c r="O56" t="s">
        <v>216</v>
      </c>
      <c r="P56" s="2">
        <v>52356807</v>
      </c>
      <c r="Q56" s="2" t="s">
        <v>430</v>
      </c>
      <c r="R56" s="83">
        <v>7140</v>
      </c>
      <c r="S56" s="84">
        <v>50441.607914842883</v>
      </c>
      <c r="T56" s="85" t="s">
        <v>1</v>
      </c>
      <c r="U56" s="86">
        <f t="shared" si="4"/>
        <v>2.0008410369963411E-3</v>
      </c>
      <c r="V56" s="86">
        <v>0.9776194216404771</v>
      </c>
      <c r="W56" s="85" t="s">
        <v>6870</v>
      </c>
      <c r="X56" s="123">
        <f t="shared" si="5"/>
        <v>2.5289394996904821E-3</v>
      </c>
      <c r="Y56" s="124">
        <f t="shared" si="7"/>
        <v>0.9951152009108194</v>
      </c>
      <c r="Z56" s="2" t="str">
        <f t="shared" si="6"/>
        <v>C</v>
      </c>
    </row>
    <row r="57" spans="1:26" x14ac:dyDescent="0.35">
      <c r="A57" s="2" t="s">
        <v>46</v>
      </c>
      <c r="B57" s="2">
        <v>44245855</v>
      </c>
      <c r="C57" s="2" t="s">
        <v>1590</v>
      </c>
      <c r="D57" s="83">
        <v>1398960</v>
      </c>
      <c r="E57" s="84">
        <v>2169849.9544000002</v>
      </c>
      <c r="F57" s="85" t="s">
        <v>1</v>
      </c>
      <c r="G57" s="130">
        <v>7.5475083900921865E-3</v>
      </c>
      <c r="H57" s="130">
        <v>0.42269132294008882</v>
      </c>
      <c r="I57" s="85" t="s">
        <v>1</v>
      </c>
      <c r="J57" s="123">
        <v>4.7936859557213699E-3</v>
      </c>
      <c r="K57" s="124">
        <v>0.54650806906594884</v>
      </c>
      <c r="L57" s="2" t="s">
        <v>1</v>
      </c>
      <c r="O57" t="s">
        <v>216</v>
      </c>
      <c r="P57" s="2">
        <v>52893988</v>
      </c>
      <c r="Q57" s="2" t="s">
        <v>613</v>
      </c>
      <c r="R57" s="83">
        <v>14220</v>
      </c>
      <c r="S57" s="84">
        <v>48303.888009095375</v>
      </c>
      <c r="T57" s="85" t="s">
        <v>1</v>
      </c>
      <c r="U57" s="86">
        <f t="shared" si="4"/>
        <v>3.9848682837658224E-3</v>
      </c>
      <c r="V57" s="86">
        <v>0.94005999238817317</v>
      </c>
      <c r="W57" s="85" t="s">
        <v>6875</v>
      </c>
      <c r="X57" s="123">
        <f t="shared" si="5"/>
        <v>2.4217628149573876E-3</v>
      </c>
      <c r="Y57" s="124">
        <f t="shared" si="7"/>
        <v>0.99753696372577683</v>
      </c>
      <c r="Z57" s="2" t="str">
        <f t="shared" si="6"/>
        <v>C</v>
      </c>
    </row>
    <row r="58" spans="1:26" x14ac:dyDescent="0.35">
      <c r="A58" s="2" t="s">
        <v>46</v>
      </c>
      <c r="B58" s="2">
        <v>44770905</v>
      </c>
      <c r="C58" s="2" t="s">
        <v>90</v>
      </c>
      <c r="D58" s="83">
        <v>787812</v>
      </c>
      <c r="E58" s="84">
        <v>2117619.5087640942</v>
      </c>
      <c r="F58" s="85" t="s">
        <v>1</v>
      </c>
      <c r="G58" s="130">
        <v>4.2503128608504213E-3</v>
      </c>
      <c r="H58" s="130">
        <v>0.57929407256738463</v>
      </c>
      <c r="I58" s="85" t="s">
        <v>1</v>
      </c>
      <c r="J58" s="123">
        <v>4.6782971689537873E-3</v>
      </c>
      <c r="K58" s="124">
        <v>0.55118636623490258</v>
      </c>
      <c r="L58" s="2" t="s">
        <v>1</v>
      </c>
      <c r="O58" t="s">
        <v>216</v>
      </c>
      <c r="P58" s="2">
        <v>52884922</v>
      </c>
      <c r="Q58" s="2" t="s">
        <v>468</v>
      </c>
      <c r="R58" s="83">
        <v>5748</v>
      </c>
      <c r="S58" s="84">
        <v>45788.197978595228</v>
      </c>
      <c r="T58" s="85" t="s">
        <v>1</v>
      </c>
      <c r="U58" s="86">
        <f t="shared" si="4"/>
        <v>1.610761103733189E-3</v>
      </c>
      <c r="V58" s="86">
        <v>0.98297797658577735</v>
      </c>
      <c r="W58" s="85" t="s">
        <v>6870</v>
      </c>
      <c r="X58" s="123">
        <f t="shared" si="5"/>
        <v>2.2956362272036832E-3</v>
      </c>
      <c r="Y58" s="124">
        <f t="shared" si="7"/>
        <v>0.99983259995298046</v>
      </c>
      <c r="Z58" s="2" t="str">
        <f t="shared" si="6"/>
        <v>C</v>
      </c>
    </row>
    <row r="59" spans="1:26" x14ac:dyDescent="0.35">
      <c r="A59" t="s">
        <v>216</v>
      </c>
      <c r="B59" s="2">
        <v>52894988</v>
      </c>
      <c r="C59" s="2" t="s">
        <v>626</v>
      </c>
      <c r="D59" s="83">
        <v>470340</v>
      </c>
      <c r="E59" s="84">
        <v>2114492.99835021</v>
      </c>
      <c r="F59" s="85" t="s">
        <v>1</v>
      </c>
      <c r="G59" s="130">
        <v>2.5375243725309937E-3</v>
      </c>
      <c r="H59" s="130">
        <v>0.71989117977391548</v>
      </c>
      <c r="I59" s="85" t="s">
        <v>1</v>
      </c>
      <c r="J59" s="123">
        <v>4.6713900051514878E-3</v>
      </c>
      <c r="K59" s="124">
        <v>0.55585775624005407</v>
      </c>
      <c r="L59" s="2" t="s">
        <v>1</v>
      </c>
      <c r="O59" t="s">
        <v>216</v>
      </c>
      <c r="P59" s="2">
        <v>52387817</v>
      </c>
      <c r="Q59" s="2" t="s">
        <v>1031</v>
      </c>
      <c r="R59" s="83">
        <v>5076</v>
      </c>
      <c r="S59" s="84">
        <v>43518.602970191096</v>
      </c>
      <c r="T59" s="85" t="s">
        <v>1</v>
      </c>
      <c r="U59" s="86">
        <f t="shared" si="4"/>
        <v>1.4224466531923567E-3</v>
      </c>
      <c r="V59" s="86">
        <v>0.98742298226208491</v>
      </c>
      <c r="W59" s="85" t="s">
        <v>6870</v>
      </c>
      <c r="X59" s="123">
        <f t="shared" si="5"/>
        <v>2.1818478548198479E-3</v>
      </c>
      <c r="Y59" s="124">
        <f t="shared" si="7"/>
        <v>1.0020144478078004</v>
      </c>
      <c r="Z59" s="2" t="str">
        <f t="shared" si="6"/>
        <v>C</v>
      </c>
    </row>
    <row r="60" spans="1:26" x14ac:dyDescent="0.35">
      <c r="A60" s="2" t="s">
        <v>46</v>
      </c>
      <c r="B60" s="2">
        <v>40147905</v>
      </c>
      <c r="C60" s="2" t="s">
        <v>882</v>
      </c>
      <c r="D60" s="83">
        <v>861612</v>
      </c>
      <c r="E60" s="84">
        <v>2075333.0079277749</v>
      </c>
      <c r="F60" s="85" t="s">
        <v>1</v>
      </c>
      <c r="G60" s="130">
        <v>4.6484701485418516E-3</v>
      </c>
      <c r="H60" s="130">
        <v>0.54866701552555042</v>
      </c>
      <c r="I60" s="85" t="s">
        <v>1</v>
      </c>
      <c r="J60" s="123">
        <v>4.5848767899249916E-3</v>
      </c>
      <c r="K60" s="124">
        <v>0.5604426330299791</v>
      </c>
      <c r="L60" s="2" t="s">
        <v>1</v>
      </c>
      <c r="O60" t="s">
        <v>216</v>
      </c>
      <c r="P60" s="2">
        <v>52911817</v>
      </c>
      <c r="Q60" s="2" t="s">
        <v>577</v>
      </c>
      <c r="R60" s="83">
        <v>10800</v>
      </c>
      <c r="S60" s="84">
        <v>40928.109599999996</v>
      </c>
      <c r="T60" s="85" t="s">
        <v>1</v>
      </c>
      <c r="U60" s="86">
        <f t="shared" si="4"/>
        <v>3.0264822408348018E-3</v>
      </c>
      <c r="V60" s="86">
        <v>0.95406251688910226</v>
      </c>
      <c r="W60" s="85" t="s">
        <v>6870</v>
      </c>
      <c r="X60" s="123">
        <f t="shared" si="5"/>
        <v>2.0519709282432299E-3</v>
      </c>
      <c r="Y60" s="124">
        <f t="shared" si="7"/>
        <v>1.0040664187360435</v>
      </c>
      <c r="Z60" s="2" t="str">
        <f t="shared" si="6"/>
        <v>C</v>
      </c>
    </row>
    <row r="61" spans="1:26" x14ac:dyDescent="0.35">
      <c r="A61" s="2" t="s">
        <v>46</v>
      </c>
      <c r="B61" s="2">
        <v>44422855</v>
      </c>
      <c r="C61" s="2" t="s">
        <v>1603</v>
      </c>
      <c r="D61" s="83">
        <v>1094360</v>
      </c>
      <c r="E61" s="84">
        <v>2022202.4900758851</v>
      </c>
      <c r="F61" s="85" t="s">
        <v>1</v>
      </c>
      <c r="G61" s="130">
        <v>5.9041654384551995E-3</v>
      </c>
      <c r="H61" s="130">
        <v>0.4909720337526236</v>
      </c>
      <c r="I61" s="85" t="s">
        <v>1</v>
      </c>
      <c r="J61" s="123">
        <v>4.4674995414519586E-3</v>
      </c>
      <c r="K61" s="124">
        <v>0.56491013257143108</v>
      </c>
      <c r="L61" s="2" t="s">
        <v>1</v>
      </c>
      <c r="O61" t="s">
        <v>216</v>
      </c>
      <c r="P61" s="2">
        <v>52921817</v>
      </c>
      <c r="Q61" s="2" t="s">
        <v>606</v>
      </c>
      <c r="R61" s="83">
        <v>8226</v>
      </c>
      <c r="S61" s="84">
        <v>38111.716434841583</v>
      </c>
      <c r="T61" s="85" t="s">
        <v>1</v>
      </c>
      <c r="U61" s="86">
        <f t="shared" si="4"/>
        <v>2.3051706401025071E-3</v>
      </c>
      <c r="V61" s="86">
        <v>0.96696037537212665</v>
      </c>
      <c r="W61" s="85" t="s">
        <v>6870</v>
      </c>
      <c r="X61" s="123">
        <f t="shared" si="5"/>
        <v>1.9107682938218249E-3</v>
      </c>
      <c r="Y61" s="124">
        <f t="shared" si="7"/>
        <v>1.0059771870298653</v>
      </c>
      <c r="Z61" s="2" t="str">
        <f t="shared" si="6"/>
        <v>C</v>
      </c>
    </row>
    <row r="62" spans="1:26" x14ac:dyDescent="0.35">
      <c r="A62" s="2" t="s">
        <v>46</v>
      </c>
      <c r="B62" s="2">
        <v>45282801</v>
      </c>
      <c r="C62" s="2" t="s">
        <v>2109</v>
      </c>
      <c r="D62" s="83">
        <v>1259531</v>
      </c>
      <c r="E62" s="84">
        <v>1992557.3417542023</v>
      </c>
      <c r="F62" s="85" t="s">
        <v>1</v>
      </c>
      <c r="G62" s="130">
        <v>6.7952770558709344E-3</v>
      </c>
      <c r="H62" s="130">
        <v>0.46556877874496011</v>
      </c>
      <c r="I62" s="85" t="s">
        <v>1</v>
      </c>
      <c r="J62" s="123">
        <v>4.4020067497145578E-3</v>
      </c>
      <c r="K62" s="124">
        <v>0.56931213932114566</v>
      </c>
      <c r="L62" s="2" t="s">
        <v>1</v>
      </c>
      <c r="O62" t="s">
        <v>216</v>
      </c>
      <c r="P62" s="2">
        <v>52886988</v>
      </c>
      <c r="Q62" s="2" t="s">
        <v>501</v>
      </c>
      <c r="R62" s="83">
        <v>8280</v>
      </c>
      <c r="S62" s="84">
        <v>37410.434648921895</v>
      </c>
      <c r="T62" s="85" t="s">
        <v>1</v>
      </c>
      <c r="U62" s="86">
        <f t="shared" si="4"/>
        <v>2.3203030513066812E-3</v>
      </c>
      <c r="V62" s="86">
        <v>0.96465520473202415</v>
      </c>
      <c r="W62" s="85" t="s">
        <v>6870</v>
      </c>
      <c r="X62" s="123">
        <f t="shared" si="5"/>
        <v>1.8756088434763907E-3</v>
      </c>
      <c r="Y62" s="124">
        <f t="shared" si="7"/>
        <v>1.0078527958733416</v>
      </c>
      <c r="Z62" s="2" t="str">
        <f t="shared" si="6"/>
        <v>C</v>
      </c>
    </row>
    <row r="63" spans="1:26" x14ac:dyDescent="0.35">
      <c r="A63" s="2" t="s">
        <v>46</v>
      </c>
      <c r="B63" s="2">
        <v>43582855</v>
      </c>
      <c r="C63" s="2" t="s">
        <v>1966</v>
      </c>
      <c r="D63" s="83">
        <v>636760</v>
      </c>
      <c r="E63" s="84">
        <v>1964721.2073090214</v>
      </c>
      <c r="F63" s="85" t="s">
        <v>1</v>
      </c>
      <c r="G63" s="130">
        <v>3.4353744513603685E-3</v>
      </c>
      <c r="H63" s="130">
        <v>0.63573187000688314</v>
      </c>
      <c r="I63" s="85" t="s">
        <v>1</v>
      </c>
      <c r="J63" s="123">
        <v>4.3405104759833479E-3</v>
      </c>
      <c r="K63" s="124">
        <v>0.57365264979712904</v>
      </c>
      <c r="L63" s="2" t="s">
        <v>1</v>
      </c>
      <c r="O63" t="s">
        <v>216</v>
      </c>
      <c r="P63" s="2">
        <v>51451999</v>
      </c>
      <c r="Q63" s="2" t="s">
        <v>2413</v>
      </c>
      <c r="R63" s="83">
        <v>225.96000000000004</v>
      </c>
      <c r="S63" s="84">
        <v>37151.529749064051</v>
      </c>
      <c r="T63" s="85" t="s">
        <v>1</v>
      </c>
      <c r="U63" s="86">
        <f t="shared" si="4"/>
        <v>6.3320733994354808E-5</v>
      </c>
      <c r="V63" s="86">
        <v>0.99996379430504512</v>
      </c>
      <c r="W63" s="85" t="s">
        <v>6870</v>
      </c>
      <c r="X63" s="123">
        <f t="shared" si="5"/>
        <v>1.8626283923175123E-3</v>
      </c>
      <c r="Y63" s="124">
        <f t="shared" si="7"/>
        <v>1.0097154242656592</v>
      </c>
      <c r="Z63" s="2" t="str">
        <f t="shared" si="6"/>
        <v>C</v>
      </c>
    </row>
    <row r="64" spans="1:26" x14ac:dyDescent="0.35">
      <c r="A64" t="s">
        <v>216</v>
      </c>
      <c r="B64" s="2">
        <v>52896988</v>
      </c>
      <c r="C64" s="2" t="s">
        <v>652</v>
      </c>
      <c r="D64" s="83">
        <v>206460</v>
      </c>
      <c r="E64" s="84">
        <v>1931265.0784394348</v>
      </c>
      <c r="F64" s="85" t="s">
        <v>1</v>
      </c>
      <c r="G64" s="130">
        <v>1.1138692902001722E-3</v>
      </c>
      <c r="H64" s="130">
        <v>0.8607015411297263</v>
      </c>
      <c r="I64" s="85" t="s">
        <v>6875</v>
      </c>
      <c r="J64" s="123">
        <v>4.2665983721672622E-3</v>
      </c>
      <c r="K64" s="124">
        <v>0.5779192481692963</v>
      </c>
      <c r="L64" s="2" t="s">
        <v>1</v>
      </c>
      <c r="O64" t="s">
        <v>216</v>
      </c>
      <c r="P64" s="2">
        <v>51006807</v>
      </c>
      <c r="Q64" s="2" t="s">
        <v>494</v>
      </c>
      <c r="R64" s="83">
        <v>7812.8</v>
      </c>
      <c r="S64" s="84">
        <v>35985.318700000011</v>
      </c>
      <c r="T64" s="85" t="s">
        <v>1</v>
      </c>
      <c r="U64" s="86">
        <f t="shared" si="4"/>
        <v>2.1893796714068645E-3</v>
      </c>
      <c r="V64" s="86">
        <v>0.97361101405039363</v>
      </c>
      <c r="W64" s="85" t="s">
        <v>6870</v>
      </c>
      <c r="X64" s="123">
        <f t="shared" si="5"/>
        <v>1.8041592572349712E-3</v>
      </c>
      <c r="Y64" s="124">
        <f t="shared" si="7"/>
        <v>1.0115195835228941</v>
      </c>
      <c r="Z64" s="2" t="str">
        <f t="shared" si="6"/>
        <v>C</v>
      </c>
    </row>
    <row r="65" spans="1:26" x14ac:dyDescent="0.35">
      <c r="A65" s="2" t="s">
        <v>46</v>
      </c>
      <c r="B65" s="2">
        <v>46127905</v>
      </c>
      <c r="C65" s="2" t="s">
        <v>1260</v>
      </c>
      <c r="D65" s="83">
        <v>562764</v>
      </c>
      <c r="E65" s="84">
        <v>1914533.1450399244</v>
      </c>
      <c r="F65" s="85" t="s">
        <v>1</v>
      </c>
      <c r="G65" s="130">
        <v>3.0361597269699201E-3</v>
      </c>
      <c r="H65" s="130">
        <v>0.66122357204130011</v>
      </c>
      <c r="I65" s="85" t="s">
        <v>1</v>
      </c>
      <c r="J65" s="123">
        <v>4.2296337728470858E-3</v>
      </c>
      <c r="K65" s="124">
        <v>0.58214888194214343</v>
      </c>
      <c r="L65" s="2" t="s">
        <v>1</v>
      </c>
      <c r="O65" t="s">
        <v>216</v>
      </c>
      <c r="P65" s="2">
        <v>51006816</v>
      </c>
      <c r="Q65" s="2" t="s">
        <v>492</v>
      </c>
      <c r="R65" s="83">
        <v>2250</v>
      </c>
      <c r="S65" s="84">
        <v>31560.82521821593</v>
      </c>
      <c r="T65" s="85" t="s">
        <v>1</v>
      </c>
      <c r="U65" s="86">
        <f t="shared" si="4"/>
        <v>6.3051713350725032E-4</v>
      </c>
      <c r="V65" s="86">
        <v>0.99671257894403809</v>
      </c>
      <c r="W65" s="85" t="s">
        <v>6870</v>
      </c>
      <c r="X65" s="123">
        <f t="shared" si="5"/>
        <v>1.5823329357763666E-3</v>
      </c>
      <c r="Y65" s="124">
        <f t="shared" si="7"/>
        <v>1.0131019164586705</v>
      </c>
      <c r="Z65" s="2" t="str">
        <f t="shared" si="6"/>
        <v>C</v>
      </c>
    </row>
    <row r="66" spans="1:26" x14ac:dyDescent="0.35">
      <c r="A66" s="2" t="s">
        <v>46</v>
      </c>
      <c r="B66" s="2">
        <v>44945967</v>
      </c>
      <c r="C66" s="2" t="s">
        <v>1766</v>
      </c>
      <c r="D66" s="83">
        <v>540000</v>
      </c>
      <c r="E66" s="84">
        <v>1792172.5307368638</v>
      </c>
      <c r="F66" s="85" t="s">
        <v>1</v>
      </c>
      <c r="G66" s="130">
        <v>2.9133460074982709E-3</v>
      </c>
      <c r="H66" s="130">
        <v>0.68795963968671259</v>
      </c>
      <c r="I66" s="85" t="s">
        <v>1</v>
      </c>
      <c r="J66" s="123">
        <v>3.9593116903783865E-3</v>
      </c>
      <c r="K66" s="124">
        <v>0.58610819363252187</v>
      </c>
      <c r="L66" s="2" t="s">
        <v>1</v>
      </c>
      <c r="O66" t="s">
        <v>216</v>
      </c>
      <c r="P66" s="2">
        <v>52887988</v>
      </c>
      <c r="Q66" s="2" t="s">
        <v>508</v>
      </c>
      <c r="R66" s="83">
        <v>3780</v>
      </c>
      <c r="S66" s="84">
        <v>26675.287631960346</v>
      </c>
      <c r="T66" s="85" t="s">
        <v>1</v>
      </c>
      <c r="U66" s="86">
        <f t="shared" si="4"/>
        <v>1.0592687842921806E-3</v>
      </c>
      <c r="V66" s="86">
        <v>0.99345911053514069</v>
      </c>
      <c r="W66" s="85" t="s">
        <v>6870</v>
      </c>
      <c r="X66" s="123">
        <f t="shared" si="5"/>
        <v>1.3373917158223411E-3</v>
      </c>
      <c r="Y66" s="124">
        <f t="shared" si="7"/>
        <v>1.0144393081744929</v>
      </c>
      <c r="Z66" s="2" t="str">
        <f t="shared" si="6"/>
        <v>C</v>
      </c>
    </row>
    <row r="67" spans="1:26" x14ac:dyDescent="0.35">
      <c r="A67" s="2" t="s">
        <v>46</v>
      </c>
      <c r="B67" s="2">
        <v>48969855</v>
      </c>
      <c r="C67" s="2" t="s">
        <v>176</v>
      </c>
      <c r="D67" s="83">
        <v>807720</v>
      </c>
      <c r="E67" s="84">
        <v>1755193.4315432156</v>
      </c>
      <c r="F67" s="85" t="s">
        <v>1</v>
      </c>
      <c r="G67" s="130">
        <v>4.3577182169935247E-3</v>
      </c>
      <c r="H67" s="130">
        <v>0.56651930928859429</v>
      </c>
      <c r="I67" s="85" t="s">
        <v>1</v>
      </c>
      <c r="J67" s="123">
        <v>3.8776165537628983E-3</v>
      </c>
      <c r="K67" s="124">
        <v>0.58998581018628482</v>
      </c>
      <c r="L67" s="2" t="s">
        <v>1</v>
      </c>
      <c r="O67" t="s">
        <v>216</v>
      </c>
      <c r="P67" s="2">
        <v>52133816</v>
      </c>
      <c r="Q67" s="2" t="s">
        <v>586</v>
      </c>
      <c r="R67" s="83">
        <v>2736</v>
      </c>
      <c r="S67" s="84">
        <v>24560.096163652997</v>
      </c>
      <c r="T67" s="85" t="s">
        <v>1</v>
      </c>
      <c r="U67" s="86">
        <f t="shared" ref="U67:U83" si="8">R67/$R$1</f>
        <v>7.6670883434481639E-4</v>
      </c>
      <c r="V67" s="86">
        <v>0.99608206181053083</v>
      </c>
      <c r="W67" s="85" t="s">
        <v>6870</v>
      </c>
      <c r="X67" s="123">
        <f t="shared" ref="X67:X83" si="9">S67/$S$1</f>
        <v>1.2313445164023418E-3</v>
      </c>
      <c r="Y67" s="124">
        <f t="shared" si="7"/>
        <v>1.0156706526908952</v>
      </c>
      <c r="Z67" s="2" t="str">
        <f t="shared" ref="Z67:Z83" si="10">IF(Y67&lt;80%,"A",IF(Y67&gt;95%,"C","B"))</f>
        <v>C</v>
      </c>
    </row>
    <row r="68" spans="1:26" x14ac:dyDescent="0.35">
      <c r="A68" s="2" t="s">
        <v>46</v>
      </c>
      <c r="B68" s="2">
        <v>47000801</v>
      </c>
      <c r="C68" s="2" t="s">
        <v>1664</v>
      </c>
      <c r="D68" s="83">
        <v>433387</v>
      </c>
      <c r="E68" s="84">
        <v>1699033.0652000001</v>
      </c>
      <c r="F68" s="85" t="s">
        <v>1</v>
      </c>
      <c r="G68" s="130">
        <v>2.3381597891697281E-3</v>
      </c>
      <c r="H68" s="130">
        <v>0.74426819524365095</v>
      </c>
      <c r="I68" s="85" t="s">
        <v>1</v>
      </c>
      <c r="J68" s="123">
        <v>3.7535456893873559E-3</v>
      </c>
      <c r="K68" s="124">
        <v>0.59373935587567217</v>
      </c>
      <c r="L68" s="2" t="s">
        <v>1</v>
      </c>
      <c r="O68" t="s">
        <v>216</v>
      </c>
      <c r="P68" s="2">
        <v>52884883</v>
      </c>
      <c r="Q68" s="2" t="s">
        <v>464</v>
      </c>
      <c r="R68" s="83">
        <v>3480</v>
      </c>
      <c r="S68" s="84">
        <v>19286.235030919855</v>
      </c>
      <c r="T68" s="85" t="s">
        <v>1</v>
      </c>
      <c r="U68" s="86">
        <f t="shared" si="8"/>
        <v>9.7519983315788052E-4</v>
      </c>
      <c r="V68" s="86">
        <v>0.99443431036829855</v>
      </c>
      <c r="W68" s="85" t="s">
        <v>6870</v>
      </c>
      <c r="X68" s="123">
        <f t="shared" si="9"/>
        <v>9.6693431447206939E-4</v>
      </c>
      <c r="Y68" s="124">
        <f t="shared" ref="Y68:Y83" si="11">Y67+X68</f>
        <v>1.0166375870053672</v>
      </c>
      <c r="Z68" s="2" t="str">
        <f t="shared" si="10"/>
        <v>C</v>
      </c>
    </row>
    <row r="69" spans="1:26" x14ac:dyDescent="0.35">
      <c r="A69" s="2" t="s">
        <v>46</v>
      </c>
      <c r="B69" s="2">
        <v>41077905</v>
      </c>
      <c r="C69" s="2" t="s">
        <v>781</v>
      </c>
      <c r="D69" s="83">
        <v>557580</v>
      </c>
      <c r="E69" s="84">
        <v>1679975.1644478769</v>
      </c>
      <c r="F69" s="85" t="s">
        <v>1</v>
      </c>
      <c r="G69" s="130">
        <v>3.0081916052979367E-3</v>
      </c>
      <c r="H69" s="130">
        <v>0.67027217117158544</v>
      </c>
      <c r="I69" s="85" t="s">
        <v>1</v>
      </c>
      <c r="J69" s="123">
        <v>3.7114425057106545E-3</v>
      </c>
      <c r="K69" s="124">
        <v>0.59745079838138282</v>
      </c>
      <c r="L69" s="2" t="s">
        <v>1</v>
      </c>
      <c r="O69" t="s">
        <v>216</v>
      </c>
      <c r="P69" s="2">
        <v>51004807</v>
      </c>
      <c r="Q69" s="2" t="s">
        <v>484</v>
      </c>
      <c r="R69" s="83">
        <v>950</v>
      </c>
      <c r="S69" s="84">
        <v>16622.690300000002</v>
      </c>
      <c r="T69" s="85" t="s">
        <v>6</v>
      </c>
      <c r="U69" s="86">
        <f t="shared" si="8"/>
        <v>2.6621834525861681E-4</v>
      </c>
      <c r="V69" s="86">
        <v>0.99942800606567594</v>
      </c>
      <c r="W69" s="85" t="s">
        <v>6870</v>
      </c>
      <c r="X69" s="123">
        <f t="shared" si="9"/>
        <v>8.3339488625662657E-4</v>
      </c>
      <c r="Y69" s="124">
        <f t="shared" si="11"/>
        <v>1.0174709818916239</v>
      </c>
      <c r="Z69" s="2" t="str">
        <f t="shared" si="10"/>
        <v>C</v>
      </c>
    </row>
    <row r="70" spans="1:26" x14ac:dyDescent="0.35">
      <c r="A70" s="2" t="s">
        <v>46</v>
      </c>
      <c r="B70" s="2">
        <v>40080809</v>
      </c>
      <c r="C70" s="2" t="s">
        <v>1049</v>
      </c>
      <c r="D70" s="83">
        <v>477565</v>
      </c>
      <c r="E70" s="84">
        <v>1662696.8241840429</v>
      </c>
      <c r="F70" s="85" t="s">
        <v>1</v>
      </c>
      <c r="G70" s="130">
        <v>2.5765038630942809E-3</v>
      </c>
      <c r="H70" s="130">
        <v>0.7122302073470016</v>
      </c>
      <c r="I70" s="85" t="s">
        <v>1</v>
      </c>
      <c r="J70" s="123">
        <v>3.6732707708895624E-3</v>
      </c>
      <c r="K70" s="124">
        <v>0.60112406915227234</v>
      </c>
      <c r="L70" s="2" t="s">
        <v>1</v>
      </c>
      <c r="O70" t="s">
        <v>216</v>
      </c>
      <c r="P70" s="2">
        <v>52616807</v>
      </c>
      <c r="Q70" s="2" t="s">
        <v>1562</v>
      </c>
      <c r="R70" s="83">
        <v>10080</v>
      </c>
      <c r="S70" s="84">
        <v>16455.17890553004</v>
      </c>
      <c r="T70" s="85" t="s">
        <v>1</v>
      </c>
      <c r="U70" s="86">
        <f t="shared" si="8"/>
        <v>2.8247167581124813E-3</v>
      </c>
      <c r="V70" s="86">
        <v>0.95981283314668842</v>
      </c>
      <c r="W70" s="85" t="s">
        <v>6870</v>
      </c>
      <c r="X70" s="123">
        <f t="shared" si="9"/>
        <v>8.2499653815403429E-4</v>
      </c>
      <c r="Y70" s="124">
        <f t="shared" si="11"/>
        <v>1.0182959784297778</v>
      </c>
      <c r="Z70" s="2" t="str">
        <f t="shared" si="10"/>
        <v>C</v>
      </c>
    </row>
    <row r="71" spans="1:26" x14ac:dyDescent="0.35">
      <c r="A71" s="2" t="s">
        <v>46</v>
      </c>
      <c r="B71" s="2">
        <v>44945855</v>
      </c>
      <c r="C71" s="2" t="s">
        <v>1761</v>
      </c>
      <c r="D71" s="83">
        <v>513280</v>
      </c>
      <c r="E71" s="84">
        <v>1656884.0069777721</v>
      </c>
      <c r="F71" s="85" t="s">
        <v>1</v>
      </c>
      <c r="G71" s="130">
        <v>2.769189330979097E-3</v>
      </c>
      <c r="H71" s="130">
        <v>0.6935482735673002</v>
      </c>
      <c r="I71" s="85" t="s">
        <v>1</v>
      </c>
      <c r="J71" s="123">
        <v>3.6604289519663823E-3</v>
      </c>
      <c r="K71" s="124">
        <v>0.60478449810423873</v>
      </c>
      <c r="L71" s="2" t="s">
        <v>1</v>
      </c>
      <c r="O71" t="s">
        <v>216</v>
      </c>
      <c r="P71" s="2">
        <v>52010988</v>
      </c>
      <c r="Q71" s="2" t="s">
        <v>640</v>
      </c>
      <c r="R71" s="83">
        <v>4500</v>
      </c>
      <c r="S71" s="84">
        <v>16259.512744921098</v>
      </c>
      <c r="T71" s="85" t="s">
        <v>1</v>
      </c>
      <c r="U71" s="86">
        <f t="shared" si="8"/>
        <v>1.2610342670145006E-3</v>
      </c>
      <c r="V71" s="86">
        <v>0.99132179756746963</v>
      </c>
      <c r="W71" s="85" t="s">
        <v>6870</v>
      </c>
      <c r="X71" s="123">
        <f t="shared" si="9"/>
        <v>8.1518662322919446E-4</v>
      </c>
      <c r="Y71" s="124">
        <f t="shared" si="11"/>
        <v>1.0191111650530069</v>
      </c>
      <c r="Z71" s="2" t="str">
        <f t="shared" si="10"/>
        <v>C</v>
      </c>
    </row>
    <row r="72" spans="1:26" x14ac:dyDescent="0.35">
      <c r="A72" s="2" t="s">
        <v>46</v>
      </c>
      <c r="B72" s="2">
        <v>41094855</v>
      </c>
      <c r="C72" s="2" t="s">
        <v>1023</v>
      </c>
      <c r="D72" s="83">
        <v>400520</v>
      </c>
      <c r="E72" s="84">
        <v>1642889.3985361715</v>
      </c>
      <c r="F72" s="85" t="s">
        <v>1</v>
      </c>
      <c r="G72" s="130">
        <v>2.1608395239318657E-3</v>
      </c>
      <c r="H72" s="130">
        <v>0.7618455338846094</v>
      </c>
      <c r="I72" s="85" t="s">
        <v>1</v>
      </c>
      <c r="J72" s="123">
        <v>3.6295117183547747E-3</v>
      </c>
      <c r="K72" s="124">
        <v>0.60841400982259353</v>
      </c>
      <c r="L72" s="2" t="s">
        <v>1</v>
      </c>
      <c r="O72" t="s">
        <v>216</v>
      </c>
      <c r="P72" s="2">
        <v>52878807</v>
      </c>
      <c r="Q72" s="2" t="s">
        <v>600</v>
      </c>
      <c r="R72" s="83">
        <v>4680</v>
      </c>
      <c r="S72" s="84">
        <v>15530.441544099274</v>
      </c>
      <c r="T72" s="85" t="s">
        <v>1</v>
      </c>
      <c r="U72" s="86">
        <f t="shared" si="8"/>
        <v>1.3114756376950806E-3</v>
      </c>
      <c r="V72" s="86">
        <v>0.99006076330045512</v>
      </c>
      <c r="W72" s="85" t="s">
        <v>6870</v>
      </c>
      <c r="X72" s="123">
        <f t="shared" si="9"/>
        <v>7.7863392330420787E-4</v>
      </c>
      <c r="Y72" s="124">
        <f t="shared" si="11"/>
        <v>1.0198897989763112</v>
      </c>
      <c r="Z72" s="2" t="str">
        <f t="shared" si="10"/>
        <v>C</v>
      </c>
    </row>
    <row r="73" spans="1:26" x14ac:dyDescent="0.35">
      <c r="A73" s="2" t="s">
        <v>46</v>
      </c>
      <c r="B73" s="2">
        <v>41084855</v>
      </c>
      <c r="C73" s="2" t="s">
        <v>1201</v>
      </c>
      <c r="D73" s="83">
        <v>546500</v>
      </c>
      <c r="E73" s="84">
        <v>1633197.4016636126</v>
      </c>
      <c r="F73" s="85" t="s">
        <v>1</v>
      </c>
      <c r="G73" s="130">
        <v>2.9484140612922316E-3</v>
      </c>
      <c r="H73" s="130">
        <v>0.68211255424966355</v>
      </c>
      <c r="I73" s="85" t="s">
        <v>1</v>
      </c>
      <c r="J73" s="123">
        <v>3.6080999201810486E-3</v>
      </c>
      <c r="K73" s="124">
        <v>0.6120221097427746</v>
      </c>
      <c r="L73" s="2" t="s">
        <v>1</v>
      </c>
      <c r="O73" t="s">
        <v>216</v>
      </c>
      <c r="P73" s="2">
        <v>52880843</v>
      </c>
      <c r="Q73" s="2" t="s">
        <v>2184</v>
      </c>
      <c r="R73" s="83">
        <v>60</v>
      </c>
      <c r="S73" s="84">
        <v>11827.754265115744</v>
      </c>
      <c r="T73" s="85" t="s">
        <v>1</v>
      </c>
      <c r="U73" s="86">
        <f t="shared" si="8"/>
        <v>1.6813790226860008E-5</v>
      </c>
      <c r="V73" s="86">
        <v>1.0000000000000002</v>
      </c>
      <c r="W73" s="85" t="s">
        <v>6870</v>
      </c>
      <c r="X73" s="123">
        <f t="shared" si="9"/>
        <v>5.9299606396730274E-4</v>
      </c>
      <c r="Y73" s="124">
        <f t="shared" si="11"/>
        <v>1.0204827950402784</v>
      </c>
      <c r="Z73" s="2" t="str">
        <f t="shared" si="10"/>
        <v>C</v>
      </c>
    </row>
    <row r="74" spans="1:26" x14ac:dyDescent="0.35">
      <c r="A74" s="2" t="s">
        <v>46</v>
      </c>
      <c r="B74" s="2">
        <v>40137905</v>
      </c>
      <c r="C74" s="2" t="s">
        <v>835</v>
      </c>
      <c r="D74" s="83">
        <v>475956</v>
      </c>
      <c r="E74" s="84">
        <v>1629731.2027221911</v>
      </c>
      <c r="F74" s="85" t="s">
        <v>1</v>
      </c>
      <c r="G74" s="130">
        <v>2.567823171008976E-3</v>
      </c>
      <c r="H74" s="130">
        <v>0.71479803051801061</v>
      </c>
      <c r="I74" s="85" t="s">
        <v>1</v>
      </c>
      <c r="J74" s="123">
        <v>3.6004423081182724E-3</v>
      </c>
      <c r="K74" s="124">
        <v>0.61562255205089289</v>
      </c>
      <c r="L74" s="2" t="s">
        <v>1</v>
      </c>
      <c r="O74" t="s">
        <v>216</v>
      </c>
      <c r="P74" s="2">
        <v>51047816</v>
      </c>
      <c r="Q74" s="2" t="s">
        <v>1555</v>
      </c>
      <c r="R74" s="83">
        <v>2070</v>
      </c>
      <c r="S74" s="84">
        <v>11785.233062078958</v>
      </c>
      <c r="T74" s="85" t="s">
        <v>1</v>
      </c>
      <c r="U74" s="86">
        <f t="shared" si="8"/>
        <v>5.8007576282667031E-4</v>
      </c>
      <c r="V74" s="86">
        <v>0.99729265470686479</v>
      </c>
      <c r="W74" s="85" t="s">
        <v>6870</v>
      </c>
      <c r="X74" s="123">
        <f t="shared" si="9"/>
        <v>5.90864221736666E-4</v>
      </c>
      <c r="Y74" s="124">
        <f t="shared" si="11"/>
        <v>1.0210736592620151</v>
      </c>
      <c r="Z74" s="2" t="str">
        <f t="shared" si="10"/>
        <v>C</v>
      </c>
    </row>
    <row r="75" spans="1:26" x14ac:dyDescent="0.35">
      <c r="A75" s="2" t="s">
        <v>46</v>
      </c>
      <c r="B75" s="2">
        <v>48970967</v>
      </c>
      <c r="C75" s="2" t="s">
        <v>206</v>
      </c>
      <c r="D75" s="83">
        <v>463000</v>
      </c>
      <c r="E75" s="84">
        <v>1595433.4625330684</v>
      </c>
      <c r="F75" s="85" t="s">
        <v>1</v>
      </c>
      <c r="G75" s="130">
        <v>2.4979244471698137E-3</v>
      </c>
      <c r="H75" s="130">
        <v>0.72739891020083491</v>
      </c>
      <c r="I75" s="85" t="s">
        <v>1</v>
      </c>
      <c r="J75" s="123">
        <v>3.524670895848874E-3</v>
      </c>
      <c r="K75" s="124">
        <v>0.61914722294674174</v>
      </c>
      <c r="L75" s="2" t="s">
        <v>1</v>
      </c>
      <c r="O75" t="s">
        <v>216</v>
      </c>
      <c r="P75" s="2">
        <v>52883922</v>
      </c>
      <c r="Q75" s="2" t="s">
        <v>452</v>
      </c>
      <c r="R75" s="83">
        <v>1560</v>
      </c>
      <c r="S75" s="84">
        <v>10770.87228233602</v>
      </c>
      <c r="T75" s="85" t="s">
        <v>1</v>
      </c>
      <c r="U75" s="86">
        <f t="shared" si="8"/>
        <v>4.3715854589836025E-4</v>
      </c>
      <c r="V75" s="86">
        <v>0.99875825675497265</v>
      </c>
      <c r="W75" s="85" t="s">
        <v>6870</v>
      </c>
      <c r="X75" s="123">
        <f t="shared" si="9"/>
        <v>5.4000824888267805E-4</v>
      </c>
      <c r="Y75" s="124">
        <f t="shared" si="11"/>
        <v>1.0216136675108978</v>
      </c>
      <c r="Z75" s="2" t="str">
        <f t="shared" si="10"/>
        <v>C</v>
      </c>
    </row>
    <row r="76" spans="1:26" x14ac:dyDescent="0.35">
      <c r="A76" s="2" t="s">
        <v>46</v>
      </c>
      <c r="B76" s="2">
        <v>43135809</v>
      </c>
      <c r="C76" s="2" t="s">
        <v>801</v>
      </c>
      <c r="D76" s="83">
        <v>557821</v>
      </c>
      <c r="E76" s="84">
        <v>1572859.7105515725</v>
      </c>
      <c r="F76" s="85" t="s">
        <v>1</v>
      </c>
      <c r="G76" s="130">
        <v>3.0094918208309128E-3</v>
      </c>
      <c r="H76" s="130">
        <v>0.66726397956628747</v>
      </c>
      <c r="I76" s="85" t="s">
        <v>1</v>
      </c>
      <c r="J76" s="123">
        <v>3.4748004070520775E-3</v>
      </c>
      <c r="K76" s="124">
        <v>0.6226220233537938</v>
      </c>
      <c r="L76" s="2" t="s">
        <v>1</v>
      </c>
      <c r="O76" t="s">
        <v>216</v>
      </c>
      <c r="P76" s="2">
        <v>52892861</v>
      </c>
      <c r="Q76" s="2" t="s">
        <v>3243</v>
      </c>
      <c r="R76" s="83">
        <v>3144</v>
      </c>
      <c r="S76" s="84">
        <v>6779.6926000000003</v>
      </c>
      <c r="T76" s="85" t="s">
        <v>2577</v>
      </c>
      <c r="U76" s="86">
        <f t="shared" si="8"/>
        <v>8.810426078874645E-4</v>
      </c>
      <c r="V76" s="86">
        <v>0.99531535297618601</v>
      </c>
      <c r="W76" s="85" t="s">
        <v>6870</v>
      </c>
      <c r="X76" s="123">
        <f t="shared" si="9"/>
        <v>3.3990653987170128E-4</v>
      </c>
      <c r="Y76" s="124">
        <f t="shared" si="11"/>
        <v>1.0219535740507695</v>
      </c>
      <c r="Z76" s="2" t="str">
        <f t="shared" si="10"/>
        <v>C</v>
      </c>
    </row>
    <row r="77" spans="1:26" x14ac:dyDescent="0.35">
      <c r="A77" s="2" t="s">
        <v>46</v>
      </c>
      <c r="B77" s="2">
        <v>41573809</v>
      </c>
      <c r="C77" s="2" t="s">
        <v>236</v>
      </c>
      <c r="D77" s="83">
        <v>374319</v>
      </c>
      <c r="E77" s="84">
        <v>1564664.3859590329</v>
      </c>
      <c r="F77" s="85" t="s">
        <v>1</v>
      </c>
      <c r="G77" s="130">
        <v>2.0194828966310099E-3</v>
      </c>
      <c r="H77" s="130">
        <v>0.77835960913453506</v>
      </c>
      <c r="I77" s="85" t="s">
        <v>1</v>
      </c>
      <c r="J77" s="123">
        <v>3.4566950941376192E-3</v>
      </c>
      <c r="K77" s="124">
        <v>0.62607871844793139</v>
      </c>
      <c r="L77" s="2" t="s">
        <v>1</v>
      </c>
      <c r="O77" t="s">
        <v>216</v>
      </c>
      <c r="P77" s="2">
        <v>52888988</v>
      </c>
      <c r="Q77" s="2" t="s">
        <v>522</v>
      </c>
      <c r="R77" s="83">
        <v>900</v>
      </c>
      <c r="S77" s="84">
        <v>5936.2509832748892</v>
      </c>
      <c r="T77" s="85" t="s">
        <v>1</v>
      </c>
      <c r="U77" s="86">
        <f t="shared" si="8"/>
        <v>2.5220685340290015E-4</v>
      </c>
      <c r="V77" s="86">
        <v>0.99968021291907883</v>
      </c>
      <c r="W77" s="85" t="s">
        <v>6870</v>
      </c>
      <c r="X77" s="123">
        <f t="shared" si="9"/>
        <v>2.9761976693972115E-4</v>
      </c>
      <c r="Y77" s="124">
        <f t="shared" si="11"/>
        <v>1.0222511938177092</v>
      </c>
      <c r="Z77" s="2" t="str">
        <f t="shared" si="10"/>
        <v>C</v>
      </c>
    </row>
    <row r="78" spans="1:26" x14ac:dyDescent="0.35">
      <c r="A78" s="2" t="s">
        <v>46</v>
      </c>
      <c r="B78" s="2">
        <v>44423967</v>
      </c>
      <c r="C78" s="2" t="s">
        <v>1682</v>
      </c>
      <c r="D78" s="83">
        <v>749000</v>
      </c>
      <c r="E78" s="84">
        <v>1539956.6237300592</v>
      </c>
      <c r="F78" s="85" t="s">
        <v>1</v>
      </c>
      <c r="G78" s="130">
        <v>4.0409188141040829E-3</v>
      </c>
      <c r="H78" s="130">
        <v>0.59154538849490557</v>
      </c>
      <c r="I78" s="85" t="s">
        <v>1</v>
      </c>
      <c r="J78" s="123">
        <v>3.4021100973482513E-3</v>
      </c>
      <c r="K78" s="124">
        <v>0.62948082854527965</v>
      </c>
      <c r="L78" s="2" t="s">
        <v>1</v>
      </c>
      <c r="O78" t="s">
        <v>216</v>
      </c>
      <c r="P78" s="2">
        <v>52130817</v>
      </c>
      <c r="Q78" s="2" t="s">
        <v>682</v>
      </c>
      <c r="R78" s="83">
        <v>1710</v>
      </c>
      <c r="S78" s="84">
        <v>4595.8041604898945</v>
      </c>
      <c r="T78" s="85" t="s">
        <v>1</v>
      </c>
      <c r="U78" s="86">
        <f t="shared" si="8"/>
        <v>4.7919302146551024E-4</v>
      </c>
      <c r="V78" s="86">
        <v>0.99832109820907433</v>
      </c>
      <c r="W78" s="85" t="s">
        <v>6870</v>
      </c>
      <c r="X78" s="123">
        <f t="shared" si="9"/>
        <v>2.3041515040373494E-4</v>
      </c>
      <c r="Y78" s="124">
        <f t="shared" si="11"/>
        <v>1.022481608968113</v>
      </c>
      <c r="Z78" s="2" t="str">
        <f t="shared" si="10"/>
        <v>C</v>
      </c>
    </row>
    <row r="79" spans="1:26" x14ac:dyDescent="0.35">
      <c r="A79" s="2" t="s">
        <v>46</v>
      </c>
      <c r="B79" s="2">
        <v>45939809</v>
      </c>
      <c r="C79" s="2" t="s">
        <v>1378</v>
      </c>
      <c r="D79" s="83">
        <v>659604</v>
      </c>
      <c r="E79" s="84">
        <v>1538957.1240795082</v>
      </c>
      <c r="F79" s="85" t="s">
        <v>1</v>
      </c>
      <c r="G79" s="130">
        <v>3.5586197776479433E-3</v>
      </c>
      <c r="H79" s="130">
        <v>0.62528887873638683</v>
      </c>
      <c r="I79" s="85" t="s">
        <v>1</v>
      </c>
      <c r="J79" s="123">
        <v>3.3999019781057759E-3</v>
      </c>
      <c r="K79" s="124">
        <v>0.63288073052338545</v>
      </c>
      <c r="L79" s="2" t="s">
        <v>1</v>
      </c>
      <c r="O79" t="s">
        <v>216</v>
      </c>
      <c r="P79" s="2">
        <v>52354807</v>
      </c>
      <c r="Q79" s="2" t="s">
        <v>1892</v>
      </c>
      <c r="R79" s="83">
        <v>30960</v>
      </c>
      <c r="S79" s="84">
        <v>2431.7764530456279</v>
      </c>
      <c r="T79" s="85" t="s">
        <v>1</v>
      </c>
      <c r="U79" s="86">
        <f t="shared" si="8"/>
        <v>8.6759157570597649E-3</v>
      </c>
      <c r="V79" s="86">
        <v>0.80783186236675208</v>
      </c>
      <c r="W79" s="85" t="s">
        <v>6875</v>
      </c>
      <c r="X79" s="123">
        <f t="shared" si="9"/>
        <v>1.2191949822270968E-4</v>
      </c>
      <c r="Y79" s="124">
        <f t="shared" si="11"/>
        <v>1.0226035284663357</v>
      </c>
      <c r="Z79" s="2" t="str">
        <f t="shared" si="10"/>
        <v>C</v>
      </c>
    </row>
    <row r="80" spans="1:26" x14ac:dyDescent="0.35">
      <c r="A80" s="2" t="s">
        <v>46</v>
      </c>
      <c r="B80" s="2">
        <v>44960809</v>
      </c>
      <c r="C80" s="2" t="s">
        <v>1744</v>
      </c>
      <c r="D80" s="83">
        <v>611116</v>
      </c>
      <c r="E80" s="84">
        <v>1537235.7620419969</v>
      </c>
      <c r="F80" s="85" t="s">
        <v>1</v>
      </c>
      <c r="G80" s="130">
        <v>3.2970228865153947E-3</v>
      </c>
      <c r="H80" s="130">
        <v>0.64234728031730215</v>
      </c>
      <c r="I80" s="85" t="s">
        <v>1</v>
      </c>
      <c r="J80" s="123">
        <v>3.3960991027008674E-3</v>
      </c>
      <c r="K80" s="124">
        <v>0.63627682962608634</v>
      </c>
      <c r="L80" s="2" t="s">
        <v>1</v>
      </c>
      <c r="O80" t="s">
        <v>216</v>
      </c>
      <c r="P80" s="2">
        <v>52890883</v>
      </c>
      <c r="Q80" s="2" t="s">
        <v>547</v>
      </c>
      <c r="R80" s="83">
        <v>420</v>
      </c>
      <c r="S80" s="84">
        <v>1847.9407000000001</v>
      </c>
      <c r="T80" s="85" t="s">
        <v>1</v>
      </c>
      <c r="U80" s="86">
        <f t="shared" si="8"/>
        <v>1.1769653158802007E-4</v>
      </c>
      <c r="V80" s="86">
        <v>0.99979790945066682</v>
      </c>
      <c r="W80" s="85" t="s">
        <v>6870</v>
      </c>
      <c r="X80" s="123">
        <f t="shared" si="9"/>
        <v>9.2648319958502182E-5</v>
      </c>
      <c r="Y80" s="124">
        <f t="shared" si="11"/>
        <v>1.0226961767862943</v>
      </c>
      <c r="Z80" s="2" t="str">
        <f t="shared" si="10"/>
        <v>C</v>
      </c>
    </row>
    <row r="81" spans="1:26" x14ac:dyDescent="0.35">
      <c r="A81" t="s">
        <v>216</v>
      </c>
      <c r="B81" s="2">
        <v>52894817</v>
      </c>
      <c r="C81" s="2" t="s">
        <v>617</v>
      </c>
      <c r="D81" s="83">
        <v>295902</v>
      </c>
      <c r="E81" s="84">
        <v>1457471.7327197115</v>
      </c>
      <c r="F81" s="85" t="s">
        <v>1</v>
      </c>
      <c r="G81" s="130">
        <v>1.5964165005754691E-3</v>
      </c>
      <c r="H81" s="130">
        <v>0.81239697511584574</v>
      </c>
      <c r="I81" s="85" t="s">
        <v>6875</v>
      </c>
      <c r="J81" s="123">
        <v>3.219882444789276E-3</v>
      </c>
      <c r="K81" s="124">
        <v>0.63949671207087566</v>
      </c>
      <c r="L81" s="2" t="s">
        <v>1</v>
      </c>
      <c r="O81" t="s">
        <v>216</v>
      </c>
      <c r="P81" s="2">
        <v>52889988</v>
      </c>
      <c r="Q81" s="2" t="s">
        <v>531</v>
      </c>
      <c r="R81" s="83">
        <v>43920</v>
      </c>
      <c r="S81" s="84">
        <v>-14115.835500000001</v>
      </c>
      <c r="T81" s="85" t="s">
        <v>1</v>
      </c>
      <c r="U81" s="86">
        <f t="shared" si="8"/>
        <v>1.2307694446061527E-2</v>
      </c>
      <c r="V81" s="86">
        <v>0.77759226064374432</v>
      </c>
      <c r="W81" s="85" t="s">
        <v>1</v>
      </c>
      <c r="X81" s="123">
        <f t="shared" si="9"/>
        <v>-7.0771126145204965E-4</v>
      </c>
      <c r="Y81" s="124">
        <f t="shared" si="11"/>
        <v>1.0219884655248423</v>
      </c>
      <c r="Z81" s="2" t="str">
        <f t="shared" si="10"/>
        <v>C</v>
      </c>
    </row>
    <row r="82" spans="1:26" x14ac:dyDescent="0.35">
      <c r="A82" s="2" t="s">
        <v>46</v>
      </c>
      <c r="B82" s="2">
        <v>45287809</v>
      </c>
      <c r="C82" s="2" t="s">
        <v>2216</v>
      </c>
      <c r="D82" s="83">
        <v>653334</v>
      </c>
      <c r="E82" s="84">
        <v>1456367.2778585132</v>
      </c>
      <c r="F82" s="85" t="s">
        <v>1</v>
      </c>
      <c r="G82" s="130">
        <v>3.524792593449769E-3</v>
      </c>
      <c r="H82" s="130">
        <v>0.62881367132983657</v>
      </c>
      <c r="I82" s="85" t="s">
        <v>1</v>
      </c>
      <c r="J82" s="123">
        <v>3.2174424559107276E-3</v>
      </c>
      <c r="K82" s="124">
        <v>0.64271415452678637</v>
      </c>
      <c r="L82" s="2" t="s">
        <v>1</v>
      </c>
      <c r="O82" t="s">
        <v>216</v>
      </c>
      <c r="P82" s="2">
        <v>51047807</v>
      </c>
      <c r="Q82" s="2" t="s">
        <v>1559</v>
      </c>
      <c r="R82" s="83">
        <v>7920</v>
      </c>
      <c r="S82" s="84">
        <v>-175734.09820000001</v>
      </c>
      <c r="T82" s="85" t="s">
        <v>1</v>
      </c>
      <c r="U82" s="86">
        <f t="shared" si="8"/>
        <v>2.2194203099455212E-3</v>
      </c>
      <c r="V82" s="86">
        <v>0.97142163437898676</v>
      </c>
      <c r="W82" s="85" t="s">
        <v>6870</v>
      </c>
      <c r="X82" s="123">
        <f t="shared" si="9"/>
        <v>-8.8106014211670556E-3</v>
      </c>
      <c r="Y82" s="124">
        <f t="shared" si="11"/>
        <v>1.0131778641036753</v>
      </c>
      <c r="Z82" s="2" t="str">
        <f t="shared" si="10"/>
        <v>C</v>
      </c>
    </row>
    <row r="83" spans="1:26" x14ac:dyDescent="0.35">
      <c r="A83" s="2" t="s">
        <v>46</v>
      </c>
      <c r="B83" s="2">
        <v>43207855</v>
      </c>
      <c r="C83" s="2" t="s">
        <v>967</v>
      </c>
      <c r="D83" s="83">
        <v>543780</v>
      </c>
      <c r="E83" s="84">
        <v>1412410.1836397818</v>
      </c>
      <c r="F83" s="85" t="s">
        <v>1</v>
      </c>
      <c r="G83" s="130">
        <v>2.9337394295507586E-3</v>
      </c>
      <c r="H83" s="130">
        <v>0.68504629367921432</v>
      </c>
      <c r="I83" s="85" t="s">
        <v>1</v>
      </c>
      <c r="J83" s="123">
        <v>3.1203313608401378E-3</v>
      </c>
      <c r="K83" s="124">
        <v>0.64583448588762649</v>
      </c>
      <c r="L83" s="2" t="s">
        <v>1</v>
      </c>
      <c r="O83" t="s">
        <v>216</v>
      </c>
      <c r="P83" s="2">
        <v>52889911</v>
      </c>
      <c r="Q83" s="2" t="s">
        <v>534</v>
      </c>
      <c r="R83" s="83">
        <v>177711</v>
      </c>
      <c r="S83" s="84">
        <v>-262842.45010765706</v>
      </c>
      <c r="T83" s="85" t="s">
        <v>1</v>
      </c>
      <c r="U83" s="86">
        <f t="shared" si="8"/>
        <v>4.9799924583425317E-2</v>
      </c>
      <c r="V83" s="86">
        <v>0.49009760511714029</v>
      </c>
      <c r="W83" s="85" t="s">
        <v>1</v>
      </c>
      <c r="X83" s="123">
        <f t="shared" si="9"/>
        <v>-1.3177864103675435E-2</v>
      </c>
      <c r="Y83" s="124">
        <f t="shared" si="11"/>
        <v>0.99999999999999989</v>
      </c>
      <c r="Z83" s="2" t="str">
        <f t="shared" si="10"/>
        <v>C</v>
      </c>
    </row>
    <row r="84" spans="1:26" x14ac:dyDescent="0.35">
      <c r="A84" s="2" t="s">
        <v>46</v>
      </c>
      <c r="B84" s="2">
        <v>45313860</v>
      </c>
      <c r="C84" s="2" t="s">
        <v>1496</v>
      </c>
      <c r="D84" s="83">
        <v>55066.549999999857</v>
      </c>
      <c r="E84" s="84">
        <v>1401538.9652027767</v>
      </c>
      <c r="F84" s="85" t="s">
        <v>1</v>
      </c>
      <c r="G84" s="130">
        <v>2.9708872886889535E-4</v>
      </c>
      <c r="H84" s="130">
        <v>0.9649951371988692</v>
      </c>
      <c r="I84" s="85" t="s">
        <v>6870</v>
      </c>
      <c r="J84" s="123">
        <v>3.0963143973457836E-3</v>
      </c>
      <c r="K84" s="124">
        <v>0.6489308002849723</v>
      </c>
      <c r="L84" s="2" t="s">
        <v>1</v>
      </c>
    </row>
    <row r="85" spans="1:26" x14ac:dyDescent="0.35">
      <c r="A85" s="2" t="s">
        <v>46</v>
      </c>
      <c r="B85" s="2">
        <v>46128905</v>
      </c>
      <c r="C85" s="2" t="s">
        <v>1254</v>
      </c>
      <c r="D85" s="83">
        <v>506148</v>
      </c>
      <c r="E85" s="84">
        <v>1372503.1397550418</v>
      </c>
      <c r="F85" s="85" t="s">
        <v>1</v>
      </c>
      <c r="G85" s="130">
        <v>2.7307115833393237E-3</v>
      </c>
      <c r="H85" s="130">
        <v>0.69902478139219548</v>
      </c>
      <c r="I85" s="85" t="s">
        <v>1</v>
      </c>
      <c r="J85" s="123">
        <v>3.032167736707181E-3</v>
      </c>
      <c r="K85" s="124">
        <v>0.65196296802167952</v>
      </c>
      <c r="L85" s="2" t="s">
        <v>1</v>
      </c>
    </row>
    <row r="86" spans="1:26" x14ac:dyDescent="0.35">
      <c r="A86" s="2" t="s">
        <v>46</v>
      </c>
      <c r="B86" s="2">
        <v>41093855</v>
      </c>
      <c r="C86" s="2" t="s">
        <v>1017</v>
      </c>
      <c r="D86" s="83">
        <v>224420</v>
      </c>
      <c r="E86" s="84">
        <v>1293723.8202366617</v>
      </c>
      <c r="F86" s="85" t="s">
        <v>1</v>
      </c>
      <c r="G86" s="130">
        <v>1.2107650203754851E-3</v>
      </c>
      <c r="H86" s="130">
        <v>0.84902113311797112</v>
      </c>
      <c r="I86" s="85" t="s">
        <v>6875</v>
      </c>
      <c r="J86" s="123">
        <v>2.8581265239446289E-3</v>
      </c>
      <c r="K86" s="124">
        <v>0.6548210945456242</v>
      </c>
      <c r="L86" s="2" t="s">
        <v>1</v>
      </c>
    </row>
    <row r="87" spans="1:26" x14ac:dyDescent="0.35">
      <c r="A87" s="2" t="s">
        <v>46</v>
      </c>
      <c r="B87" s="2">
        <v>46130809</v>
      </c>
      <c r="C87" s="2" t="s">
        <v>1268</v>
      </c>
      <c r="D87" s="83">
        <v>436392</v>
      </c>
      <c r="E87" s="84">
        <v>1279469.5972446708</v>
      </c>
      <c r="F87" s="85" t="s">
        <v>1</v>
      </c>
      <c r="G87" s="130">
        <v>2.3543720201929358E-3</v>
      </c>
      <c r="H87" s="130">
        <v>0.74193003545448122</v>
      </c>
      <c r="I87" s="85" t="s">
        <v>1</v>
      </c>
      <c r="J87" s="123">
        <v>2.8266357434748235E-3</v>
      </c>
      <c r="K87" s="124">
        <v>0.65764773028909906</v>
      </c>
      <c r="L87" s="2" t="s">
        <v>1</v>
      </c>
    </row>
    <row r="88" spans="1:26" x14ac:dyDescent="0.35">
      <c r="A88" s="2" t="s">
        <v>46</v>
      </c>
      <c r="B88" s="2">
        <v>48969809</v>
      </c>
      <c r="C88" s="2" t="s">
        <v>185</v>
      </c>
      <c r="D88" s="83">
        <v>547998</v>
      </c>
      <c r="E88" s="84">
        <v>1277309.588312583</v>
      </c>
      <c r="F88" s="85" t="s">
        <v>1</v>
      </c>
      <c r="G88" s="130">
        <v>2.9564958989204398E-3</v>
      </c>
      <c r="H88" s="130">
        <v>0.67916414018837135</v>
      </c>
      <c r="I88" s="85" t="s">
        <v>1</v>
      </c>
      <c r="J88" s="123">
        <v>2.8218637985479474E-3</v>
      </c>
      <c r="K88" s="124">
        <v>0.66046959408764705</v>
      </c>
      <c r="L88" s="2" t="s">
        <v>1</v>
      </c>
    </row>
    <row r="89" spans="1:26" x14ac:dyDescent="0.35">
      <c r="A89" s="2" t="s">
        <v>46</v>
      </c>
      <c r="B89" s="2">
        <v>46128809</v>
      </c>
      <c r="C89" s="2" t="s">
        <v>1257</v>
      </c>
      <c r="D89" s="83">
        <v>463562</v>
      </c>
      <c r="E89" s="84">
        <v>1273985.975364743</v>
      </c>
      <c r="F89" s="85" t="s">
        <v>1</v>
      </c>
      <c r="G89" s="130">
        <v>2.5009564850516914E-3</v>
      </c>
      <c r="H89" s="130">
        <v>0.72490098575366513</v>
      </c>
      <c r="I89" s="85" t="s">
        <v>1</v>
      </c>
      <c r="J89" s="123">
        <v>2.8145211909736275E-3</v>
      </c>
      <c r="K89" s="124">
        <v>0.66328411527862063</v>
      </c>
      <c r="L89" s="2" t="s">
        <v>1</v>
      </c>
    </row>
    <row r="90" spans="1:26" x14ac:dyDescent="0.35">
      <c r="A90" s="2" t="s">
        <v>46</v>
      </c>
      <c r="B90" s="2">
        <v>44423801</v>
      </c>
      <c r="C90" s="2" t="s">
        <v>198</v>
      </c>
      <c r="D90" s="83">
        <v>722972</v>
      </c>
      <c r="E90" s="84">
        <v>1224943.2693741489</v>
      </c>
      <c r="F90" s="85" t="s">
        <v>1</v>
      </c>
      <c r="G90" s="130">
        <v>3.9004955365426661E-3</v>
      </c>
      <c r="H90" s="130">
        <v>0.60331867289836283</v>
      </c>
      <c r="I90" s="85" t="s">
        <v>1</v>
      </c>
      <c r="J90" s="123">
        <v>2.7061748371342946E-3</v>
      </c>
      <c r="K90" s="124">
        <v>0.66599029011575495</v>
      </c>
      <c r="L90" s="2" t="s">
        <v>1</v>
      </c>
    </row>
    <row r="91" spans="1:26" x14ac:dyDescent="0.35">
      <c r="A91" s="2" t="s">
        <v>46</v>
      </c>
      <c r="B91" s="2">
        <v>45260860</v>
      </c>
      <c r="C91" s="2" t="s">
        <v>2166</v>
      </c>
      <c r="D91" s="83">
        <v>89140</v>
      </c>
      <c r="E91" s="84">
        <v>1213483.9712905618</v>
      </c>
      <c r="F91" s="85" t="s">
        <v>1</v>
      </c>
      <c r="G91" s="130">
        <v>4.8091789464517752E-4</v>
      </c>
      <c r="H91" s="130">
        <v>0.93706605038720914</v>
      </c>
      <c r="I91" s="85" t="s">
        <v>6875</v>
      </c>
      <c r="J91" s="123">
        <v>2.6808586736021918E-3</v>
      </c>
      <c r="K91" s="124">
        <v>0.66867114878935718</v>
      </c>
      <c r="L91" s="2" t="s">
        <v>1</v>
      </c>
    </row>
    <row r="92" spans="1:26" x14ac:dyDescent="0.35">
      <c r="A92" s="2" t="s">
        <v>46</v>
      </c>
      <c r="B92" s="2">
        <v>43135801</v>
      </c>
      <c r="C92" s="2" t="s">
        <v>813</v>
      </c>
      <c r="D92" s="83">
        <v>268687</v>
      </c>
      <c r="E92" s="84">
        <v>1203594.7734103883</v>
      </c>
      <c r="F92" s="85" t="s">
        <v>1</v>
      </c>
      <c r="G92" s="130">
        <v>1.4495892568827553E-3</v>
      </c>
      <c r="H92" s="130">
        <v>0.82145223717635185</v>
      </c>
      <c r="I92" s="85" t="s">
        <v>6875</v>
      </c>
      <c r="J92" s="123">
        <v>2.6590112141060139E-3</v>
      </c>
      <c r="K92" s="124">
        <v>0.67133016000346324</v>
      </c>
      <c r="L92" s="2" t="s">
        <v>1</v>
      </c>
    </row>
    <row r="93" spans="1:26" x14ac:dyDescent="0.35">
      <c r="A93" s="2" t="s">
        <v>46</v>
      </c>
      <c r="B93" s="2">
        <v>45301849</v>
      </c>
      <c r="C93" s="2" t="s">
        <v>1523</v>
      </c>
      <c r="D93" s="83">
        <v>72523</v>
      </c>
      <c r="E93" s="84">
        <v>1163910.6325369005</v>
      </c>
      <c r="F93" s="85" t="s">
        <v>1</v>
      </c>
      <c r="G93" s="130">
        <v>3.9126776389221684E-4</v>
      </c>
      <c r="H93" s="130">
        <v>0.9514681704676583</v>
      </c>
      <c r="I93" s="85" t="s">
        <v>6870</v>
      </c>
      <c r="J93" s="123">
        <v>2.5713400327949036E-3</v>
      </c>
      <c r="K93" s="124">
        <v>0.67390150003625815</v>
      </c>
      <c r="L93" s="2" t="s">
        <v>1</v>
      </c>
    </row>
    <row r="94" spans="1:26" x14ac:dyDescent="0.35">
      <c r="A94" s="2" t="s">
        <v>46</v>
      </c>
      <c r="B94" s="2">
        <v>43207809</v>
      </c>
      <c r="C94" s="2" t="s">
        <v>971</v>
      </c>
      <c r="D94" s="83">
        <v>388740</v>
      </c>
      <c r="E94" s="84">
        <v>1149737.0272946204</v>
      </c>
      <c r="F94" s="85" t="s">
        <v>1</v>
      </c>
      <c r="G94" s="130">
        <v>2.0972854202868105E-3</v>
      </c>
      <c r="H94" s="130">
        <v>0.76394281930489627</v>
      </c>
      <c r="I94" s="85" t="s">
        <v>1</v>
      </c>
      <c r="J94" s="123">
        <v>2.5400273550431167E-3</v>
      </c>
      <c r="K94" s="124">
        <v>0.67644152739130126</v>
      </c>
      <c r="L94" s="2" t="s">
        <v>1</v>
      </c>
    </row>
    <row r="95" spans="1:26" x14ac:dyDescent="0.35">
      <c r="A95" s="2" t="s">
        <v>46</v>
      </c>
      <c r="B95" s="2">
        <v>44935855</v>
      </c>
      <c r="C95" s="2" t="s">
        <v>1751</v>
      </c>
      <c r="D95" s="83">
        <v>551120</v>
      </c>
      <c r="E95" s="84">
        <v>1147824.9310045252</v>
      </c>
      <c r="F95" s="85" t="s">
        <v>1</v>
      </c>
      <c r="G95" s="130">
        <v>2.973339354911939E-3</v>
      </c>
      <c r="H95" s="130">
        <v>0.67324551052649739</v>
      </c>
      <c r="I95" s="85" t="s">
        <v>1</v>
      </c>
      <c r="J95" s="123">
        <v>2.5358031048302253E-3</v>
      </c>
      <c r="K95" s="124">
        <v>0.67897733049613151</v>
      </c>
      <c r="L95" s="2" t="s">
        <v>1</v>
      </c>
    </row>
    <row r="96" spans="1:26" x14ac:dyDescent="0.35">
      <c r="A96" s="2" t="s">
        <v>46</v>
      </c>
      <c r="B96" s="2">
        <v>44974967</v>
      </c>
      <c r="C96" s="2" t="s">
        <v>1877</v>
      </c>
      <c r="D96" s="83">
        <v>388000</v>
      </c>
      <c r="E96" s="84">
        <v>1126171.6870188741</v>
      </c>
      <c r="F96" s="85" t="s">
        <v>1</v>
      </c>
      <c r="G96" s="130">
        <v>2.0932930572394983E-3</v>
      </c>
      <c r="H96" s="130">
        <v>0.76603611236213576</v>
      </c>
      <c r="I96" s="85" t="s">
        <v>1</v>
      </c>
      <c r="J96" s="123">
        <v>2.4879662249670154E-3</v>
      </c>
      <c r="K96" s="124">
        <v>0.68146529672109857</v>
      </c>
      <c r="L96" s="2" t="s">
        <v>1</v>
      </c>
    </row>
    <row r="97" spans="1:12" x14ac:dyDescent="0.35">
      <c r="A97" t="s">
        <v>216</v>
      </c>
      <c r="B97" s="2">
        <v>52890988</v>
      </c>
      <c r="C97" s="2" t="s">
        <v>550</v>
      </c>
      <c r="D97" s="83">
        <v>280620</v>
      </c>
      <c r="E97" s="84">
        <v>1118126.7286259637</v>
      </c>
      <c r="F97" s="85" t="s">
        <v>1</v>
      </c>
      <c r="G97" s="130">
        <v>1.5139688085632681E-3</v>
      </c>
      <c r="H97" s="130">
        <v>0.81854018598930134</v>
      </c>
      <c r="I97" s="85" t="s">
        <v>6875</v>
      </c>
      <c r="J97" s="123">
        <v>2.4701931047638164E-3</v>
      </c>
      <c r="K97" s="124">
        <v>0.68393548982586239</v>
      </c>
      <c r="L97" s="2" t="s">
        <v>1</v>
      </c>
    </row>
    <row r="98" spans="1:12" x14ac:dyDescent="0.35">
      <c r="A98" s="2" t="s">
        <v>46</v>
      </c>
      <c r="B98" s="2">
        <v>44243809</v>
      </c>
      <c r="C98" s="2" t="s">
        <v>1633</v>
      </c>
      <c r="D98" s="83">
        <v>561792</v>
      </c>
      <c r="E98" s="84">
        <v>1112422.6423999998</v>
      </c>
      <c r="F98" s="85" t="s">
        <v>1</v>
      </c>
      <c r="G98" s="130">
        <v>3.0309157041564232E-3</v>
      </c>
      <c r="H98" s="130">
        <v>0.66425448774545659</v>
      </c>
      <c r="I98" s="85" t="s">
        <v>1</v>
      </c>
      <c r="J98" s="123">
        <v>2.4575914970000261E-3</v>
      </c>
      <c r="K98" s="124">
        <v>0.68639308132286236</v>
      </c>
      <c r="L98" s="2" t="s">
        <v>1</v>
      </c>
    </row>
    <row r="99" spans="1:12" x14ac:dyDescent="0.35">
      <c r="A99" s="2" t="s">
        <v>46</v>
      </c>
      <c r="B99" s="2">
        <v>45281801</v>
      </c>
      <c r="C99" s="2" t="s">
        <v>2096</v>
      </c>
      <c r="D99" s="83">
        <v>672748</v>
      </c>
      <c r="E99" s="84">
        <v>1094878.0964245202</v>
      </c>
      <c r="F99" s="85" t="s">
        <v>1</v>
      </c>
      <c r="G99" s="130">
        <v>3.6295327775045308E-3</v>
      </c>
      <c r="H99" s="130">
        <v>0.61814662756610805</v>
      </c>
      <c r="I99" s="85" t="s">
        <v>1</v>
      </c>
      <c r="J99" s="123">
        <v>2.4188316539649718E-3</v>
      </c>
      <c r="K99" s="124">
        <v>0.68881191297682731</v>
      </c>
      <c r="L99" s="2" t="s">
        <v>1</v>
      </c>
    </row>
    <row r="100" spans="1:12" x14ac:dyDescent="0.35">
      <c r="A100" s="2" t="s">
        <v>46</v>
      </c>
      <c r="B100" s="2">
        <v>45933801</v>
      </c>
      <c r="C100" s="2" t="s">
        <v>1882</v>
      </c>
      <c r="D100" s="83">
        <v>473695</v>
      </c>
      <c r="E100" s="84">
        <v>1087110.2071759673</v>
      </c>
      <c r="F100" s="85" t="s">
        <v>1</v>
      </c>
      <c r="G100" s="130">
        <v>2.5556248833738765E-3</v>
      </c>
      <c r="H100" s="130">
        <v>0.71735365540138452</v>
      </c>
      <c r="I100" s="85" t="s">
        <v>1</v>
      </c>
      <c r="J100" s="123">
        <v>2.4016706417388134E-3</v>
      </c>
      <c r="K100" s="124">
        <v>0.69121358361856611</v>
      </c>
      <c r="L100" s="2" t="s">
        <v>1</v>
      </c>
    </row>
    <row r="101" spans="1:12" x14ac:dyDescent="0.35">
      <c r="A101" t="s">
        <v>216</v>
      </c>
      <c r="B101" s="2">
        <v>52890817</v>
      </c>
      <c r="C101" s="2" t="s">
        <v>539</v>
      </c>
      <c r="D101" s="83">
        <v>152352</v>
      </c>
      <c r="E101" s="84">
        <v>1078337.3629094029</v>
      </c>
      <c r="F101" s="85" t="s">
        <v>1</v>
      </c>
      <c r="G101" s="130">
        <v>8.2195202024884549E-4</v>
      </c>
      <c r="H101" s="130">
        <v>0.88956461812059995</v>
      </c>
      <c r="I101" s="85" t="s">
        <v>6875</v>
      </c>
      <c r="J101" s="123">
        <v>2.382289458138038E-3</v>
      </c>
      <c r="K101" s="124">
        <v>0.69359587307670412</v>
      </c>
      <c r="L101" s="2" t="s">
        <v>1</v>
      </c>
    </row>
    <row r="102" spans="1:12" x14ac:dyDescent="0.35">
      <c r="A102" s="2" t="s">
        <v>46</v>
      </c>
      <c r="B102" s="2">
        <v>43136809</v>
      </c>
      <c r="C102" s="2" t="s">
        <v>819</v>
      </c>
      <c r="D102" s="83">
        <v>387695</v>
      </c>
      <c r="E102" s="84">
        <v>1078015.5025247901</v>
      </c>
      <c r="F102" s="85" t="s">
        <v>6</v>
      </c>
      <c r="G102" s="130">
        <v>2.0916475562537816E-3</v>
      </c>
      <c r="H102" s="130">
        <v>0.76812775991838955</v>
      </c>
      <c r="I102" s="85" t="s">
        <v>6870</v>
      </c>
      <c r="J102" s="123">
        <v>2.38157839624996E-3</v>
      </c>
      <c r="K102" s="124">
        <v>0.69597745147295409</v>
      </c>
      <c r="L102" s="2" t="s">
        <v>6870</v>
      </c>
    </row>
    <row r="103" spans="1:12" x14ac:dyDescent="0.35">
      <c r="A103" s="2" t="s">
        <v>46</v>
      </c>
      <c r="B103" s="2">
        <v>45145809</v>
      </c>
      <c r="C103" s="2" t="s">
        <v>2256</v>
      </c>
      <c r="D103" s="83">
        <v>408595</v>
      </c>
      <c r="E103" s="84">
        <v>1067797.205179556</v>
      </c>
      <c r="F103" s="85" t="s">
        <v>1</v>
      </c>
      <c r="G103" s="130">
        <v>2.204404836914363E-3</v>
      </c>
      <c r="H103" s="130">
        <v>0.75098947331093147</v>
      </c>
      <c r="I103" s="85" t="s">
        <v>1</v>
      </c>
      <c r="J103" s="123">
        <v>2.359003882110904E-3</v>
      </c>
      <c r="K103" s="124">
        <v>0.69833645535506494</v>
      </c>
      <c r="L103" s="2" t="s">
        <v>1</v>
      </c>
    </row>
    <row r="104" spans="1:12" x14ac:dyDescent="0.35">
      <c r="A104" s="2" t="s">
        <v>46</v>
      </c>
      <c r="B104" s="2">
        <v>45283801</v>
      </c>
      <c r="C104" s="2" t="s">
        <v>409</v>
      </c>
      <c r="D104" s="83">
        <v>937961</v>
      </c>
      <c r="E104" s="84">
        <v>1059545.9533773812</v>
      </c>
      <c r="F104" s="85" t="s">
        <v>1</v>
      </c>
      <c r="G104" s="130">
        <v>5.0603795084057136E-3</v>
      </c>
      <c r="H104" s="130">
        <v>0.53899067665201239</v>
      </c>
      <c r="I104" s="85" t="s">
        <v>1</v>
      </c>
      <c r="J104" s="123">
        <v>2.3407750134276113E-3</v>
      </c>
      <c r="K104" s="124">
        <v>0.70067723036849261</v>
      </c>
      <c r="L104" s="2" t="s">
        <v>1</v>
      </c>
    </row>
    <row r="105" spans="1:12" x14ac:dyDescent="0.35">
      <c r="A105" s="2" t="s">
        <v>46</v>
      </c>
      <c r="B105" s="2">
        <v>46127809</v>
      </c>
      <c r="C105" s="2" t="s">
        <v>1263</v>
      </c>
      <c r="D105" s="83">
        <v>309529.01</v>
      </c>
      <c r="E105" s="84">
        <v>1038643.9289337585</v>
      </c>
      <c r="F105" s="85" t="s">
        <v>1</v>
      </c>
      <c r="G105" s="130">
        <v>1.66993538053406E-3</v>
      </c>
      <c r="H105" s="130">
        <v>0.80598306584252677</v>
      </c>
      <c r="I105" s="85" t="s">
        <v>6875</v>
      </c>
      <c r="J105" s="123">
        <v>2.2945977462767841E-3</v>
      </c>
      <c r="K105" s="124">
        <v>0.70297182811476944</v>
      </c>
      <c r="L105" s="2" t="s">
        <v>1</v>
      </c>
    </row>
    <row r="106" spans="1:12" x14ac:dyDescent="0.35">
      <c r="A106" s="2" t="s">
        <v>46</v>
      </c>
      <c r="B106" s="2">
        <v>43705809</v>
      </c>
      <c r="C106" s="2" t="s">
        <v>2245</v>
      </c>
      <c r="D106" s="83">
        <v>296989</v>
      </c>
      <c r="E106" s="84">
        <v>1035401.0948881322</v>
      </c>
      <c r="F106" s="85" t="s">
        <v>1</v>
      </c>
      <c r="G106" s="130">
        <v>1.602280958186859E-3</v>
      </c>
      <c r="H106" s="130">
        <v>0.80920268544169105</v>
      </c>
      <c r="I106" s="85" t="s">
        <v>6875</v>
      </c>
      <c r="J106" s="123">
        <v>2.2874335974425609E-3</v>
      </c>
      <c r="K106" s="124">
        <v>0.70525926171221198</v>
      </c>
      <c r="L106" s="2" t="s">
        <v>1</v>
      </c>
    </row>
    <row r="107" spans="1:12" x14ac:dyDescent="0.35">
      <c r="A107" s="2" t="s">
        <v>46</v>
      </c>
      <c r="B107" s="2">
        <v>40084905</v>
      </c>
      <c r="C107" s="2" t="s">
        <v>1060</v>
      </c>
      <c r="D107" s="83">
        <v>383772</v>
      </c>
      <c r="E107" s="84">
        <v>1025556.1652761642</v>
      </c>
      <c r="F107" s="85" t="s">
        <v>1</v>
      </c>
      <c r="G107" s="130">
        <v>2.0704826370178267E-3</v>
      </c>
      <c r="H107" s="130">
        <v>0.77226889783515151</v>
      </c>
      <c r="I107" s="85" t="s">
        <v>1</v>
      </c>
      <c r="J107" s="123">
        <v>2.2656839364946883E-3</v>
      </c>
      <c r="K107" s="124">
        <v>0.70752494564870672</v>
      </c>
      <c r="L107" s="2" t="s">
        <v>1</v>
      </c>
    </row>
    <row r="108" spans="1:12" x14ac:dyDescent="0.35">
      <c r="A108" s="2" t="s">
        <v>46</v>
      </c>
      <c r="B108" s="2">
        <v>40135860</v>
      </c>
      <c r="C108" s="2" t="s">
        <v>350</v>
      </c>
      <c r="D108" s="83">
        <v>45220</v>
      </c>
      <c r="E108" s="84">
        <v>1007261.7922566518</v>
      </c>
      <c r="F108" s="85" t="s">
        <v>1</v>
      </c>
      <c r="G108" s="130">
        <v>2.4396575270198482E-4</v>
      </c>
      <c r="H108" s="130">
        <v>0.97256346537380689</v>
      </c>
      <c r="I108" s="85" t="s">
        <v>6870</v>
      </c>
      <c r="J108" s="123">
        <v>2.225267557088116E-3</v>
      </c>
      <c r="K108" s="124">
        <v>0.70975021320579479</v>
      </c>
      <c r="L108" s="2" t="s">
        <v>1</v>
      </c>
    </row>
    <row r="109" spans="1:12" x14ac:dyDescent="0.35">
      <c r="A109" s="2" t="s">
        <v>46</v>
      </c>
      <c r="B109" s="2">
        <v>41098809</v>
      </c>
      <c r="C109" s="2" t="s">
        <v>849</v>
      </c>
      <c r="D109" s="83">
        <v>352165</v>
      </c>
      <c r="E109" s="84">
        <v>1006581.1490506361</v>
      </c>
      <c r="F109" s="85" t="s">
        <v>1</v>
      </c>
      <c r="G109" s="130">
        <v>1.8999601791307935E-3</v>
      </c>
      <c r="H109" s="130">
        <v>0.79209990923106222</v>
      </c>
      <c r="I109" s="85" t="s">
        <v>1</v>
      </c>
      <c r="J109" s="123">
        <v>2.2237638633553218E-3</v>
      </c>
      <c r="K109" s="124">
        <v>0.71197397706915011</v>
      </c>
      <c r="L109" s="2" t="s">
        <v>1</v>
      </c>
    </row>
    <row r="110" spans="1:12" x14ac:dyDescent="0.35">
      <c r="A110" s="2" t="s">
        <v>46</v>
      </c>
      <c r="B110" s="2">
        <v>44536855</v>
      </c>
      <c r="C110" s="2" t="s">
        <v>2380</v>
      </c>
      <c r="D110" s="83">
        <v>183420</v>
      </c>
      <c r="E110" s="84">
        <v>1005921.7167577039</v>
      </c>
      <c r="F110" s="85" t="s">
        <v>1</v>
      </c>
      <c r="G110" s="130">
        <v>9.8956652721357932E-4</v>
      </c>
      <c r="H110" s="130">
        <v>0.87423560273786471</v>
      </c>
      <c r="I110" s="85" t="s">
        <v>6875</v>
      </c>
      <c r="J110" s="123">
        <v>2.2223070292940691E-3</v>
      </c>
      <c r="K110" s="124">
        <v>0.71419628409844416</v>
      </c>
      <c r="L110" s="2" t="s">
        <v>1</v>
      </c>
    </row>
    <row r="111" spans="1:12" x14ac:dyDescent="0.35">
      <c r="A111" s="2" t="s">
        <v>46</v>
      </c>
      <c r="B111" s="2">
        <v>44414905</v>
      </c>
      <c r="C111" s="2" t="s">
        <v>1699</v>
      </c>
      <c r="D111" s="83">
        <v>323532</v>
      </c>
      <c r="E111" s="84">
        <v>998542.73427260399</v>
      </c>
      <c r="F111" s="85" t="s">
        <v>1</v>
      </c>
      <c r="G111" s="130">
        <v>1.7454827046257972E-3</v>
      </c>
      <c r="H111" s="130">
        <v>0.79920747539859627</v>
      </c>
      <c r="I111" s="85" t="s">
        <v>1</v>
      </c>
      <c r="J111" s="123">
        <v>2.20600519946726E-3</v>
      </c>
      <c r="K111" s="124">
        <v>0.71640228929791139</v>
      </c>
      <c r="L111" s="2" t="s">
        <v>1</v>
      </c>
    </row>
    <row r="112" spans="1:12" x14ac:dyDescent="0.35">
      <c r="A112" s="2" t="s">
        <v>46</v>
      </c>
      <c r="B112" s="2">
        <v>45274905</v>
      </c>
      <c r="C112" s="2" t="s">
        <v>1895</v>
      </c>
      <c r="D112" s="83">
        <v>231036</v>
      </c>
      <c r="E112" s="84">
        <v>997136.81763193081</v>
      </c>
      <c r="F112" s="85" t="s">
        <v>1</v>
      </c>
      <c r="G112" s="130">
        <v>1.2464589040525379E-3</v>
      </c>
      <c r="H112" s="130">
        <v>0.84414413255548171</v>
      </c>
      <c r="I112" s="85" t="s">
        <v>6875</v>
      </c>
      <c r="J112" s="123">
        <v>2.2028992138014569E-3</v>
      </c>
      <c r="K112" s="124">
        <v>0.71860518851171284</v>
      </c>
      <c r="L112" s="2" t="s">
        <v>1</v>
      </c>
    </row>
    <row r="113" spans="1:12" x14ac:dyDescent="0.35">
      <c r="A113" s="2" t="s">
        <v>46</v>
      </c>
      <c r="B113" s="2">
        <v>43445801</v>
      </c>
      <c r="C113" s="2" t="s">
        <v>308</v>
      </c>
      <c r="D113" s="83">
        <v>406513</v>
      </c>
      <c r="E113" s="84">
        <v>983587.15324621357</v>
      </c>
      <c r="F113" s="85" t="s">
        <v>1</v>
      </c>
      <c r="G113" s="130">
        <v>2.1931722695298973E-3</v>
      </c>
      <c r="H113" s="130">
        <v>0.75318264558046133</v>
      </c>
      <c r="I113" s="85" t="s">
        <v>1</v>
      </c>
      <c r="J113" s="123">
        <v>2.1729649615556553E-3</v>
      </c>
      <c r="K113" s="124">
        <v>0.72077815347326846</v>
      </c>
      <c r="L113" s="2" t="s">
        <v>1</v>
      </c>
    </row>
    <row r="114" spans="1:12" x14ac:dyDescent="0.35">
      <c r="A114" s="2" t="s">
        <v>46</v>
      </c>
      <c r="B114" s="2">
        <v>44414907</v>
      </c>
      <c r="C114" s="2" t="s">
        <v>1702</v>
      </c>
      <c r="D114" s="83">
        <v>455920</v>
      </c>
      <c r="E114" s="84">
        <v>980264.41239798791</v>
      </c>
      <c r="F114" s="85" t="s">
        <v>1</v>
      </c>
      <c r="G114" s="130">
        <v>2.4597272439603919E-3</v>
      </c>
      <c r="H114" s="130">
        <v>0.73235602238344522</v>
      </c>
      <c r="I114" s="85" t="s">
        <v>1</v>
      </c>
      <c r="J114" s="123">
        <v>2.165624280645281E-3</v>
      </c>
      <c r="K114" s="124">
        <v>0.72294377775391372</v>
      </c>
      <c r="L114" s="2" t="s">
        <v>1</v>
      </c>
    </row>
    <row r="115" spans="1:12" x14ac:dyDescent="0.35">
      <c r="A115" s="2" t="s">
        <v>46</v>
      </c>
      <c r="B115" s="2">
        <v>45315849</v>
      </c>
      <c r="C115" s="2" t="s">
        <v>1509</v>
      </c>
      <c r="D115" s="83">
        <v>58729</v>
      </c>
      <c r="E115" s="84">
        <v>962828.07436828874</v>
      </c>
      <c r="F115" s="85" t="s">
        <v>1</v>
      </c>
      <c r="G115" s="130">
        <v>3.1684795865623321E-4</v>
      </c>
      <c r="H115" s="130">
        <v>0.96192003817472094</v>
      </c>
      <c r="I115" s="85" t="s">
        <v>6870</v>
      </c>
      <c r="J115" s="123">
        <v>2.1271034932688598E-3</v>
      </c>
      <c r="K115" s="124">
        <v>0.72507088124718255</v>
      </c>
      <c r="L115" s="2" t="s">
        <v>1</v>
      </c>
    </row>
    <row r="116" spans="1:12" x14ac:dyDescent="0.35">
      <c r="A116" s="2" t="s">
        <v>46</v>
      </c>
      <c r="B116" s="2">
        <v>40084809</v>
      </c>
      <c r="C116" s="2" t="s">
        <v>1063</v>
      </c>
      <c r="D116" s="83">
        <v>140239</v>
      </c>
      <c r="E116" s="84">
        <v>959327.97293986741</v>
      </c>
      <c r="F116" s="85" t="s">
        <v>1</v>
      </c>
      <c r="G116" s="130">
        <v>7.5660135323249997E-4</v>
      </c>
      <c r="H116" s="130">
        <v>0.89671030056506529</v>
      </c>
      <c r="I116" s="85" t="s">
        <v>6875</v>
      </c>
      <c r="J116" s="123">
        <v>2.1193709829968937E-3</v>
      </c>
      <c r="K116" s="124">
        <v>0.72719025223017941</v>
      </c>
      <c r="L116" s="2" t="s">
        <v>1</v>
      </c>
    </row>
    <row r="117" spans="1:12" x14ac:dyDescent="0.35">
      <c r="A117" s="2" t="s">
        <v>46</v>
      </c>
      <c r="B117" s="2">
        <v>40000801</v>
      </c>
      <c r="C117" s="2" t="s">
        <v>1009</v>
      </c>
      <c r="D117" s="83">
        <v>522595</v>
      </c>
      <c r="E117" s="84">
        <v>954194.47222322412</v>
      </c>
      <c r="F117" s="85" t="s">
        <v>1</v>
      </c>
      <c r="G117" s="130">
        <v>2.819444549608442E-3</v>
      </c>
      <c r="H117" s="130">
        <v>0.69077908423632106</v>
      </c>
      <c r="I117" s="85" t="s">
        <v>1</v>
      </c>
      <c r="J117" s="123">
        <v>2.1080299267919895E-3</v>
      </c>
      <c r="K117" s="124">
        <v>0.72929828215697146</v>
      </c>
      <c r="L117" s="2" t="s">
        <v>1</v>
      </c>
    </row>
    <row r="118" spans="1:12" x14ac:dyDescent="0.35">
      <c r="A118" s="2" t="s">
        <v>46</v>
      </c>
      <c r="B118" s="2">
        <v>49665809</v>
      </c>
      <c r="C118" s="2" t="s">
        <v>2329</v>
      </c>
      <c r="D118" s="83">
        <v>549043</v>
      </c>
      <c r="E118" s="84">
        <v>906821.40078131005</v>
      </c>
      <c r="F118" s="85" t="s">
        <v>1</v>
      </c>
      <c r="G118" s="130">
        <v>2.9621337629534687E-3</v>
      </c>
      <c r="H118" s="130">
        <v>0.6762076442894509</v>
      </c>
      <c r="I118" s="85" t="s">
        <v>1</v>
      </c>
      <c r="J118" s="123">
        <v>2.0033721707153566E-3</v>
      </c>
      <c r="K118" s="124">
        <v>0.73130165432768679</v>
      </c>
      <c r="L118" s="2" t="s">
        <v>1</v>
      </c>
    </row>
    <row r="119" spans="1:12" x14ac:dyDescent="0.35">
      <c r="A119" s="2" t="s">
        <v>46</v>
      </c>
      <c r="B119" s="2">
        <v>43207801</v>
      </c>
      <c r="C119" s="2" t="s">
        <v>963</v>
      </c>
      <c r="D119" s="83">
        <v>615076</v>
      </c>
      <c r="E119" s="84">
        <v>897186.81958617084</v>
      </c>
      <c r="F119" s="85" t="s">
        <v>1</v>
      </c>
      <c r="G119" s="130">
        <v>3.3183874239037154E-3</v>
      </c>
      <c r="H119" s="130">
        <v>0.63905025743078681</v>
      </c>
      <c r="I119" s="85" t="s">
        <v>1</v>
      </c>
      <c r="J119" s="123">
        <v>1.9820872166701506E-3</v>
      </c>
      <c r="K119" s="124">
        <v>0.73328374154435694</v>
      </c>
      <c r="L119" s="2" t="s">
        <v>1</v>
      </c>
    </row>
    <row r="120" spans="1:12" x14ac:dyDescent="0.35">
      <c r="A120" s="2" t="s">
        <v>46</v>
      </c>
      <c r="B120" s="2">
        <v>45658809</v>
      </c>
      <c r="C120" s="2" t="s">
        <v>1401</v>
      </c>
      <c r="D120" s="83">
        <v>340043</v>
      </c>
      <c r="E120" s="84">
        <v>894800.6211959247</v>
      </c>
      <c r="F120" s="85" t="s">
        <v>1</v>
      </c>
      <c r="G120" s="130">
        <v>1.8345609563476565E-3</v>
      </c>
      <c r="H120" s="130">
        <v>0.79393447018740992</v>
      </c>
      <c r="I120" s="85" t="s">
        <v>1</v>
      </c>
      <c r="J120" s="123">
        <v>1.9768155684219886E-3</v>
      </c>
      <c r="K120" s="124">
        <v>0.73526055711277893</v>
      </c>
      <c r="L120" s="2" t="s">
        <v>1</v>
      </c>
    </row>
    <row r="121" spans="1:12" x14ac:dyDescent="0.35">
      <c r="A121" s="2" t="s">
        <v>46</v>
      </c>
      <c r="B121" s="2">
        <v>43135967</v>
      </c>
      <c r="C121" s="2" t="s">
        <v>817</v>
      </c>
      <c r="D121" s="83">
        <v>242000</v>
      </c>
      <c r="E121" s="84">
        <v>877501.81814970775</v>
      </c>
      <c r="F121" s="85" t="s">
        <v>1</v>
      </c>
      <c r="G121" s="130">
        <v>1.3056106181751511E-3</v>
      </c>
      <c r="H121" s="130">
        <v>0.83520365654347439</v>
      </c>
      <c r="I121" s="85" t="s">
        <v>6875</v>
      </c>
      <c r="J121" s="123">
        <v>1.9385986267181229E-3</v>
      </c>
      <c r="K121" s="124">
        <v>0.73719915573949701</v>
      </c>
      <c r="L121" s="2" t="s">
        <v>1</v>
      </c>
    </row>
    <row r="122" spans="1:12" x14ac:dyDescent="0.35">
      <c r="A122" s="2" t="s">
        <v>46</v>
      </c>
      <c r="B122" s="2">
        <v>45260801</v>
      </c>
      <c r="C122" s="2" t="s">
        <v>1790</v>
      </c>
      <c r="D122" s="83">
        <v>1818588.7409999999</v>
      </c>
      <c r="E122" s="84">
        <v>869035.01481004828</v>
      </c>
      <c r="F122" s="85" t="s">
        <v>1</v>
      </c>
      <c r="G122" s="130">
        <v>9.8114411997660307E-3</v>
      </c>
      <c r="H122" s="130">
        <v>0.31193374679379887</v>
      </c>
      <c r="I122" s="85" t="s">
        <v>1</v>
      </c>
      <c r="J122" s="123">
        <v>1.9198935562698746E-3</v>
      </c>
      <c r="K122" s="124">
        <v>0.73911904929576688</v>
      </c>
      <c r="L122" s="2" t="s">
        <v>1</v>
      </c>
    </row>
    <row r="123" spans="1:12" x14ac:dyDescent="0.35">
      <c r="A123" s="2" t="s">
        <v>46</v>
      </c>
      <c r="B123" s="2">
        <v>41082855</v>
      </c>
      <c r="C123" s="2" t="s">
        <v>1185</v>
      </c>
      <c r="D123" s="83">
        <v>462900</v>
      </c>
      <c r="E123" s="84">
        <v>865818.50753477507</v>
      </c>
      <c r="F123" s="85" t="s">
        <v>1</v>
      </c>
      <c r="G123" s="130">
        <v>2.4973849386499066E-3</v>
      </c>
      <c r="H123" s="130">
        <v>0.72989629513948484</v>
      </c>
      <c r="I123" s="85" t="s">
        <v>1</v>
      </c>
      <c r="J123" s="123">
        <v>1.9127875691850595E-3</v>
      </c>
      <c r="K123" s="124">
        <v>0.741031836864952</v>
      </c>
      <c r="L123" s="2" t="s">
        <v>1</v>
      </c>
    </row>
    <row r="124" spans="1:12" x14ac:dyDescent="0.35">
      <c r="A124" s="2" t="s">
        <v>46</v>
      </c>
      <c r="B124" s="2">
        <v>41099855</v>
      </c>
      <c r="C124" s="2" t="s">
        <v>1229</v>
      </c>
      <c r="D124" s="83">
        <v>664240</v>
      </c>
      <c r="E124" s="84">
        <v>862986.41364359029</v>
      </c>
      <c r="F124" s="85" t="s">
        <v>1</v>
      </c>
      <c r="G124" s="130">
        <v>3.5836313926308357E-3</v>
      </c>
      <c r="H124" s="130">
        <v>0.6217302589587389</v>
      </c>
      <c r="I124" s="85" t="s">
        <v>1</v>
      </c>
      <c r="J124" s="123">
        <v>1.9065308376152441E-3</v>
      </c>
      <c r="K124" s="124">
        <v>0.74293836770256727</v>
      </c>
      <c r="L124" s="2" t="s">
        <v>1</v>
      </c>
    </row>
    <row r="125" spans="1:12" x14ac:dyDescent="0.35">
      <c r="A125" t="s">
        <v>216</v>
      </c>
      <c r="B125" s="2">
        <v>52892817</v>
      </c>
      <c r="C125" s="2" t="s">
        <v>574</v>
      </c>
      <c r="D125" s="83">
        <v>144054</v>
      </c>
      <c r="E125" s="84">
        <v>851403.30271748267</v>
      </c>
      <c r="F125" s="85" t="s">
        <v>1</v>
      </c>
      <c r="G125" s="130">
        <v>7.7718360326695535E-4</v>
      </c>
      <c r="H125" s="130">
        <v>0.89518167870510135</v>
      </c>
      <c r="I125" s="85" t="s">
        <v>6875</v>
      </c>
      <c r="J125" s="123">
        <v>1.880941143702331E-3</v>
      </c>
      <c r="K125" s="124">
        <v>0.74481930884626957</v>
      </c>
      <c r="L125" s="2" t="s">
        <v>1</v>
      </c>
    </row>
    <row r="126" spans="1:12" x14ac:dyDescent="0.35">
      <c r="A126" s="2" t="s">
        <v>46</v>
      </c>
      <c r="B126" s="2">
        <v>45286809</v>
      </c>
      <c r="C126" s="2" t="s">
        <v>2208</v>
      </c>
      <c r="D126" s="83">
        <v>362406</v>
      </c>
      <c r="E126" s="84">
        <v>850257.97507658601</v>
      </c>
      <c r="F126" s="85" t="s">
        <v>1</v>
      </c>
      <c r="G126" s="130">
        <v>1.9552112466544782E-3</v>
      </c>
      <c r="H126" s="130">
        <v>0.78632027314917197</v>
      </c>
      <c r="I126" s="85" t="s">
        <v>1</v>
      </c>
      <c r="J126" s="123">
        <v>1.8784108576723072E-3</v>
      </c>
      <c r="K126" s="124">
        <v>0.74669771970394183</v>
      </c>
      <c r="L126" s="2" t="s">
        <v>1</v>
      </c>
    </row>
    <row r="127" spans="1:12" x14ac:dyDescent="0.35">
      <c r="A127" s="2" t="s">
        <v>46</v>
      </c>
      <c r="B127" s="2">
        <v>49167809</v>
      </c>
      <c r="C127" s="2" t="s">
        <v>702</v>
      </c>
      <c r="D127" s="83">
        <v>252472</v>
      </c>
      <c r="E127" s="84">
        <v>836051.05861761793</v>
      </c>
      <c r="F127" s="85" t="s">
        <v>1</v>
      </c>
      <c r="G127" s="130">
        <v>1.3621079503798211E-3</v>
      </c>
      <c r="H127" s="130">
        <v>0.82992612485580619</v>
      </c>
      <c r="I127" s="85" t="s">
        <v>6875</v>
      </c>
      <c r="J127" s="123">
        <v>1.8470245879602645E-3</v>
      </c>
      <c r="K127" s="124">
        <v>0.7485447442919021</v>
      </c>
      <c r="L127" s="2" t="s">
        <v>1</v>
      </c>
    </row>
    <row r="128" spans="1:12" x14ac:dyDescent="0.35">
      <c r="A128" s="2" t="s">
        <v>46</v>
      </c>
      <c r="B128" s="2">
        <v>43088855</v>
      </c>
      <c r="C128" s="2" t="s">
        <v>1220</v>
      </c>
      <c r="D128" s="83">
        <v>151040</v>
      </c>
      <c r="E128" s="84">
        <v>833663.82410458312</v>
      </c>
      <c r="F128" s="85" t="s">
        <v>1</v>
      </c>
      <c r="G128" s="130">
        <v>8.148736684676645E-4</v>
      </c>
      <c r="H128" s="130">
        <v>0.89201761229823184</v>
      </c>
      <c r="I128" s="85" t="s">
        <v>6875</v>
      </c>
      <c r="J128" s="123">
        <v>1.841750650684121E-3</v>
      </c>
      <c r="K128" s="124">
        <v>0.75038649494258625</v>
      </c>
      <c r="L128" s="2" t="s">
        <v>1</v>
      </c>
    </row>
    <row r="129" spans="1:12" x14ac:dyDescent="0.35">
      <c r="A129" s="2" t="s">
        <v>46</v>
      </c>
      <c r="B129" s="2">
        <v>49067855</v>
      </c>
      <c r="C129" s="2" t="s">
        <v>887</v>
      </c>
      <c r="D129" s="83">
        <v>402900</v>
      </c>
      <c r="E129" s="84">
        <v>820813.87123968592</v>
      </c>
      <c r="F129" s="85" t="s">
        <v>1</v>
      </c>
      <c r="G129" s="130">
        <v>2.1736798267056544E-3</v>
      </c>
      <c r="H129" s="130">
        <v>0.75535632540716702</v>
      </c>
      <c r="I129" s="85" t="s">
        <v>1</v>
      </c>
      <c r="J129" s="123">
        <v>1.8133622183617707E-3</v>
      </c>
      <c r="K129" s="124">
        <v>0.75219985716094806</v>
      </c>
      <c r="L129" s="2" t="s">
        <v>1</v>
      </c>
    </row>
    <row r="130" spans="1:12" x14ac:dyDescent="0.35">
      <c r="A130" s="2" t="s">
        <v>46</v>
      </c>
      <c r="B130" s="2">
        <v>45145967</v>
      </c>
      <c r="C130" s="2" t="s">
        <v>2253</v>
      </c>
      <c r="D130" s="83">
        <v>221000</v>
      </c>
      <c r="E130" s="84">
        <v>812866.74194364669</v>
      </c>
      <c r="F130" s="85" t="s">
        <v>1</v>
      </c>
      <c r="G130" s="130">
        <v>1.1923138289946626E-3</v>
      </c>
      <c r="H130" s="130">
        <v>0.85261997865086336</v>
      </c>
      <c r="I130" s="85" t="s">
        <v>6875</v>
      </c>
      <c r="J130" s="123">
        <v>1.7958052246085971E-3</v>
      </c>
      <c r="K130" s="124">
        <v>0.75399566238555671</v>
      </c>
      <c r="L130" s="2" t="s">
        <v>1</v>
      </c>
    </row>
    <row r="131" spans="1:12" x14ac:dyDescent="0.35">
      <c r="A131" s="2" t="s">
        <v>46</v>
      </c>
      <c r="B131" s="2">
        <v>45284809</v>
      </c>
      <c r="C131" s="2" t="s">
        <v>2198</v>
      </c>
      <c r="D131" s="83">
        <v>833074</v>
      </c>
      <c r="E131" s="84">
        <v>810620.95867895347</v>
      </c>
      <c r="F131" s="85" t="s">
        <v>1</v>
      </c>
      <c r="G131" s="130">
        <v>4.4945052071307676E-3</v>
      </c>
      <c r="H131" s="130">
        <v>0.55779480911147283</v>
      </c>
      <c r="I131" s="85" t="s">
        <v>1</v>
      </c>
      <c r="J131" s="123">
        <v>1.7908437849137814E-3</v>
      </c>
      <c r="K131" s="124">
        <v>0.7557865061704705</v>
      </c>
      <c r="L131" s="2" t="s">
        <v>1</v>
      </c>
    </row>
    <row r="132" spans="1:12" x14ac:dyDescent="0.35">
      <c r="A132" s="2" t="s">
        <v>46</v>
      </c>
      <c r="B132" s="2">
        <v>43330855</v>
      </c>
      <c r="C132" s="2" t="s">
        <v>1039</v>
      </c>
      <c r="D132" s="83">
        <v>154540</v>
      </c>
      <c r="E132" s="84">
        <v>810393.25650051015</v>
      </c>
      <c r="F132" s="85" t="s">
        <v>1</v>
      </c>
      <c r="G132" s="130">
        <v>8.3375646666441258E-4</v>
      </c>
      <c r="H132" s="130">
        <v>0.88874266610035113</v>
      </c>
      <c r="I132" s="85" t="s">
        <v>6875</v>
      </c>
      <c r="J132" s="123">
        <v>1.7903407396535885E-3</v>
      </c>
      <c r="K132" s="124">
        <v>0.75757684691012406</v>
      </c>
      <c r="L132" s="2" t="s">
        <v>1</v>
      </c>
    </row>
    <row r="133" spans="1:12" x14ac:dyDescent="0.35">
      <c r="A133" s="2" t="s">
        <v>46</v>
      </c>
      <c r="B133" s="2">
        <v>47000809</v>
      </c>
      <c r="C133" s="2" t="s">
        <v>1672</v>
      </c>
      <c r="D133" s="83">
        <v>225302</v>
      </c>
      <c r="E133" s="84">
        <v>808915.22398556909</v>
      </c>
      <c r="F133" s="85" t="s">
        <v>1</v>
      </c>
      <c r="G133" s="130">
        <v>1.2155234855210654E-3</v>
      </c>
      <c r="H133" s="130">
        <v>0.84781036809759558</v>
      </c>
      <c r="I133" s="85" t="s">
        <v>6875</v>
      </c>
      <c r="J133" s="123">
        <v>1.7870754338223695E-3</v>
      </c>
      <c r="K133" s="124">
        <v>0.75936392234394645</v>
      </c>
      <c r="L133" s="2" t="s">
        <v>1</v>
      </c>
    </row>
    <row r="134" spans="1:12" x14ac:dyDescent="0.35">
      <c r="A134" s="2" t="s">
        <v>46</v>
      </c>
      <c r="B134" s="2">
        <v>44243855</v>
      </c>
      <c r="C134" s="2" t="s">
        <v>1639</v>
      </c>
      <c r="D134" s="83">
        <v>1010880</v>
      </c>
      <c r="E134" s="84">
        <v>806219.82539999997</v>
      </c>
      <c r="F134" s="85" t="s">
        <v>1</v>
      </c>
      <c r="G134" s="130">
        <v>5.4537837260367631E-3</v>
      </c>
      <c r="H134" s="130">
        <v>0.51326692121301287</v>
      </c>
      <c r="I134" s="85" t="s">
        <v>1</v>
      </c>
      <c r="J134" s="123">
        <v>1.7811206928880882E-3</v>
      </c>
      <c r="K134" s="124">
        <v>0.7611450430368345</v>
      </c>
      <c r="L134" s="2" t="s">
        <v>1</v>
      </c>
    </row>
    <row r="135" spans="1:12" x14ac:dyDescent="0.35">
      <c r="A135" s="2" t="s">
        <v>46</v>
      </c>
      <c r="B135" s="2">
        <v>43354809</v>
      </c>
      <c r="C135" s="2" t="s">
        <v>1340</v>
      </c>
      <c r="D135" s="83">
        <v>164483</v>
      </c>
      <c r="E135" s="84">
        <v>805606.4698231169</v>
      </c>
      <c r="F135" s="85" t="s">
        <v>1</v>
      </c>
      <c r="G135" s="130">
        <v>8.8739979879877418E-4</v>
      </c>
      <c r="H135" s="130">
        <v>0.88358810701741364</v>
      </c>
      <c r="I135" s="85" t="s">
        <v>6875</v>
      </c>
      <c r="J135" s="123">
        <v>1.779765652642653E-3</v>
      </c>
      <c r="K135" s="124">
        <v>0.76292480868947721</v>
      </c>
      <c r="L135" s="2" t="s">
        <v>1</v>
      </c>
    </row>
    <row r="136" spans="1:12" x14ac:dyDescent="0.35">
      <c r="A136" s="2" t="s">
        <v>46</v>
      </c>
      <c r="B136" s="2">
        <v>44245809</v>
      </c>
      <c r="C136" s="2" t="s">
        <v>1594</v>
      </c>
      <c r="D136" s="83">
        <v>401280</v>
      </c>
      <c r="E136" s="84">
        <v>802464.4432000001</v>
      </c>
      <c r="F136" s="85" t="s">
        <v>1</v>
      </c>
      <c r="G136" s="130">
        <v>2.1649397886831594E-3</v>
      </c>
      <c r="H136" s="130">
        <v>0.75752126519585017</v>
      </c>
      <c r="I136" s="85" t="s">
        <v>1</v>
      </c>
      <c r="J136" s="123">
        <v>1.772824210048802E-3</v>
      </c>
      <c r="K136" s="124">
        <v>0.76469763289952597</v>
      </c>
      <c r="L136" s="2" t="s">
        <v>1</v>
      </c>
    </row>
    <row r="137" spans="1:12" x14ac:dyDescent="0.35">
      <c r="A137" s="2" t="s">
        <v>46</v>
      </c>
      <c r="B137" s="2">
        <v>43346855</v>
      </c>
      <c r="C137" s="2" t="s">
        <v>1035</v>
      </c>
      <c r="D137" s="83">
        <v>238100</v>
      </c>
      <c r="E137" s="84">
        <v>801480.65793079301</v>
      </c>
      <c r="F137" s="85" t="s">
        <v>1</v>
      </c>
      <c r="G137" s="130">
        <v>1.2845697858987746E-3</v>
      </c>
      <c r="H137" s="130">
        <v>0.84037820144977771</v>
      </c>
      <c r="I137" s="85" t="s">
        <v>6875</v>
      </c>
      <c r="J137" s="123">
        <v>1.7706508074045867E-3</v>
      </c>
      <c r="K137" s="124">
        <v>0.76646828370693054</v>
      </c>
      <c r="L137" s="2" t="s">
        <v>1</v>
      </c>
    </row>
    <row r="138" spans="1:12" x14ac:dyDescent="0.35">
      <c r="A138" s="2" t="s">
        <v>46</v>
      </c>
      <c r="B138" s="2">
        <v>40078905</v>
      </c>
      <c r="C138" s="2" t="s">
        <v>1074</v>
      </c>
      <c r="D138" s="83">
        <v>218076</v>
      </c>
      <c r="E138" s="84">
        <v>795198.53766481194</v>
      </c>
      <c r="F138" s="85" t="s">
        <v>1</v>
      </c>
      <c r="G138" s="130">
        <v>1.1765385998725795E-3</v>
      </c>
      <c r="H138" s="130">
        <v>0.85617143375536686</v>
      </c>
      <c r="I138" s="85" t="s">
        <v>6875</v>
      </c>
      <c r="J138" s="123">
        <v>1.7567721926044619E-3</v>
      </c>
      <c r="K138" s="124">
        <v>0.76822505589953505</v>
      </c>
      <c r="L138" s="2" t="s">
        <v>1</v>
      </c>
    </row>
    <row r="139" spans="1:12" x14ac:dyDescent="0.35">
      <c r="A139" s="2" t="s">
        <v>46</v>
      </c>
      <c r="B139" s="2">
        <v>41089855</v>
      </c>
      <c r="C139" s="2" t="s">
        <v>2356</v>
      </c>
      <c r="D139" s="83">
        <v>415420</v>
      </c>
      <c r="E139" s="84">
        <v>793468.58632741577</v>
      </c>
      <c r="F139" s="85" t="s">
        <v>1</v>
      </c>
      <c r="G139" s="130">
        <v>2.2412262933980214E-3</v>
      </c>
      <c r="H139" s="130">
        <v>0.74878506847401716</v>
      </c>
      <c r="I139" s="85" t="s">
        <v>1</v>
      </c>
      <c r="J139" s="123">
        <v>1.7529503415067206E-3</v>
      </c>
      <c r="K139" s="124">
        <v>0.76997800624104173</v>
      </c>
      <c r="L139" s="2" t="s">
        <v>1</v>
      </c>
    </row>
    <row r="140" spans="1:12" x14ac:dyDescent="0.35">
      <c r="A140" s="2" t="s">
        <v>46</v>
      </c>
      <c r="B140" s="2">
        <v>40121967</v>
      </c>
      <c r="C140" s="2" t="s">
        <v>2425</v>
      </c>
      <c r="D140" s="83">
        <v>378000</v>
      </c>
      <c r="E140" s="84">
        <v>783347.88802429533</v>
      </c>
      <c r="F140" s="85" t="s">
        <v>1</v>
      </c>
      <c r="G140" s="130">
        <v>2.0393422052487897E-3</v>
      </c>
      <c r="H140" s="130">
        <v>0.77430824004040033</v>
      </c>
      <c r="I140" s="85" t="s">
        <v>1</v>
      </c>
      <c r="J140" s="123">
        <v>1.7305914455750539E-3</v>
      </c>
      <c r="K140" s="124">
        <v>0.77170859768661682</v>
      </c>
      <c r="L140" s="2" t="s">
        <v>1</v>
      </c>
    </row>
    <row r="141" spans="1:12" x14ac:dyDescent="0.35">
      <c r="A141" s="2" t="s">
        <v>46</v>
      </c>
      <c r="B141" s="2">
        <v>43355801</v>
      </c>
      <c r="C141" s="2" t="s">
        <v>1346</v>
      </c>
      <c r="D141" s="83">
        <v>225309</v>
      </c>
      <c r="E141" s="84">
        <v>776653.46961701394</v>
      </c>
      <c r="F141" s="85" t="s">
        <v>1</v>
      </c>
      <c r="G141" s="130">
        <v>1.2155612511174591E-3</v>
      </c>
      <c r="H141" s="130">
        <v>0.84659484461207446</v>
      </c>
      <c r="I141" s="85" t="s">
        <v>6875</v>
      </c>
      <c r="J141" s="123">
        <v>1.7158019715675845E-3</v>
      </c>
      <c r="K141" s="124">
        <v>0.77342439965818444</v>
      </c>
      <c r="L141" s="2" t="s">
        <v>1</v>
      </c>
    </row>
    <row r="142" spans="1:12" x14ac:dyDescent="0.35">
      <c r="A142" s="2" t="s">
        <v>46</v>
      </c>
      <c r="B142" s="2">
        <v>45288967</v>
      </c>
      <c r="C142" s="2" t="s">
        <v>2233</v>
      </c>
      <c r="D142" s="83">
        <v>401000</v>
      </c>
      <c r="E142" s="84">
        <v>775361.28196602815</v>
      </c>
      <c r="F142" s="85" t="s">
        <v>1</v>
      </c>
      <c r="G142" s="130">
        <v>2.1634291648274196E-3</v>
      </c>
      <c r="H142" s="130">
        <v>0.75968469436067754</v>
      </c>
      <c r="I142" s="85" t="s">
        <v>1</v>
      </c>
      <c r="J142" s="123">
        <v>1.7129472387865797E-3</v>
      </c>
      <c r="K142" s="124">
        <v>0.775137346896971</v>
      </c>
      <c r="L142" s="2" t="s">
        <v>1</v>
      </c>
    </row>
    <row r="143" spans="1:12" x14ac:dyDescent="0.35">
      <c r="A143" s="2" t="s">
        <v>46</v>
      </c>
      <c r="B143" s="2">
        <v>44936809</v>
      </c>
      <c r="C143" s="2" t="s">
        <v>1805</v>
      </c>
      <c r="D143" s="83">
        <v>369303</v>
      </c>
      <c r="E143" s="84">
        <v>766716.61865906708</v>
      </c>
      <c r="F143" s="85" t="s">
        <v>1</v>
      </c>
      <c r="G143" s="130">
        <v>1.9924211492724701E-3</v>
      </c>
      <c r="H143" s="130">
        <v>0.78436506190251754</v>
      </c>
      <c r="I143" s="85" t="s">
        <v>1</v>
      </c>
      <c r="J143" s="123">
        <v>1.693849235718447E-3</v>
      </c>
      <c r="K143" s="124">
        <v>0.77683119613268947</v>
      </c>
      <c r="L143" s="2" t="s">
        <v>1</v>
      </c>
    </row>
    <row r="144" spans="1:12" x14ac:dyDescent="0.35">
      <c r="A144" s="2" t="s">
        <v>46</v>
      </c>
      <c r="B144" s="2">
        <v>45294809</v>
      </c>
      <c r="C144" s="2" t="s">
        <v>2119</v>
      </c>
      <c r="D144" s="83">
        <v>373901</v>
      </c>
      <c r="E144" s="84">
        <v>763730.18437183835</v>
      </c>
      <c r="F144" s="85" t="s">
        <v>1</v>
      </c>
      <c r="G144" s="130">
        <v>2.0172277510177982E-3</v>
      </c>
      <c r="H144" s="130">
        <v>0.78037683688555282</v>
      </c>
      <c r="I144" s="85" t="s">
        <v>1</v>
      </c>
      <c r="J144" s="123">
        <v>1.6872515315447814E-3</v>
      </c>
      <c r="K144" s="124">
        <v>0.77851844766423428</v>
      </c>
      <c r="L144" s="2" t="s">
        <v>1</v>
      </c>
    </row>
    <row r="145" spans="1:12" x14ac:dyDescent="0.35">
      <c r="A145" s="2" t="s">
        <v>46</v>
      </c>
      <c r="B145" s="2">
        <v>47981855</v>
      </c>
      <c r="C145" s="2" t="s">
        <v>1120</v>
      </c>
      <c r="D145" s="83">
        <v>299780</v>
      </c>
      <c r="E145" s="84">
        <v>751696.42489393556</v>
      </c>
      <c r="F145" s="85" t="s">
        <v>1</v>
      </c>
      <c r="G145" s="130">
        <v>1.6173386409774658E-3</v>
      </c>
      <c r="H145" s="130">
        <v>0.80760040448350423</v>
      </c>
      <c r="I145" s="85" t="s">
        <v>6875</v>
      </c>
      <c r="J145" s="123">
        <v>1.6606662537532104E-3</v>
      </c>
      <c r="K145" s="124">
        <v>0.78017911391798744</v>
      </c>
      <c r="L145" s="2" t="s">
        <v>1</v>
      </c>
    </row>
    <row r="146" spans="1:12" x14ac:dyDescent="0.35">
      <c r="A146" s="2" t="s">
        <v>46</v>
      </c>
      <c r="B146" s="2">
        <v>44422801</v>
      </c>
      <c r="C146" s="2" t="s">
        <v>998</v>
      </c>
      <c r="D146" s="83">
        <v>503985</v>
      </c>
      <c r="E146" s="84">
        <v>742938.50558192632</v>
      </c>
      <c r="F146" s="85" t="s">
        <v>1</v>
      </c>
      <c r="G146" s="130">
        <v>2.7190420140537335E-3</v>
      </c>
      <c r="H146" s="130">
        <v>0.70174382340624919</v>
      </c>
      <c r="I146" s="85" t="s">
        <v>1</v>
      </c>
      <c r="J146" s="123">
        <v>1.6413180427295921E-3</v>
      </c>
      <c r="K146" s="124">
        <v>0.78182043196071704</v>
      </c>
      <c r="L146" s="2" t="s">
        <v>1</v>
      </c>
    </row>
    <row r="147" spans="1:12" x14ac:dyDescent="0.35">
      <c r="A147" s="2" t="s">
        <v>46</v>
      </c>
      <c r="B147" s="2">
        <v>44424809</v>
      </c>
      <c r="C147" s="2" t="s">
        <v>1696</v>
      </c>
      <c r="D147" s="83">
        <v>317053</v>
      </c>
      <c r="E147" s="84">
        <v>734999.31779833697</v>
      </c>
      <c r="F147" s="85" t="s">
        <v>1</v>
      </c>
      <c r="G147" s="130">
        <v>1.7105279476210171E-3</v>
      </c>
      <c r="H147" s="130">
        <v>0.80263299302929803</v>
      </c>
      <c r="I147" s="85" t="s">
        <v>6875</v>
      </c>
      <c r="J147" s="123">
        <v>1.6237785935612967E-3</v>
      </c>
      <c r="K147" s="124">
        <v>0.78344421055427838</v>
      </c>
      <c r="L147" s="2" t="s">
        <v>1</v>
      </c>
    </row>
    <row r="148" spans="1:12" x14ac:dyDescent="0.35">
      <c r="A148" s="2" t="s">
        <v>46</v>
      </c>
      <c r="B148" s="2">
        <v>44932849</v>
      </c>
      <c r="C148" s="2" t="s">
        <v>1787</v>
      </c>
      <c r="D148" s="83">
        <v>80883</v>
      </c>
      <c r="E148" s="84">
        <v>721020.17179275991</v>
      </c>
      <c r="F148" s="85" t="s">
        <v>1</v>
      </c>
      <c r="G148" s="130">
        <v>4.363706761564493E-4</v>
      </c>
      <c r="H148" s="130">
        <v>0.94522020913251081</v>
      </c>
      <c r="I148" s="85" t="s">
        <v>6875</v>
      </c>
      <c r="J148" s="123">
        <v>1.5928955199441429E-3</v>
      </c>
      <c r="K148" s="124">
        <v>0.7850371060742225</v>
      </c>
      <c r="L148" s="2" t="s">
        <v>1</v>
      </c>
    </row>
    <row r="149" spans="1:12" x14ac:dyDescent="0.35">
      <c r="A149" s="2" t="s">
        <v>46</v>
      </c>
      <c r="B149" s="2">
        <v>40123809</v>
      </c>
      <c r="C149" s="2" t="s">
        <v>2455</v>
      </c>
      <c r="D149" s="83">
        <v>1054196</v>
      </c>
      <c r="E149" s="84">
        <v>717410.2701633526</v>
      </c>
      <c r="F149" s="85" t="s">
        <v>1</v>
      </c>
      <c r="G149" s="130">
        <v>5.6874772365197168E-3</v>
      </c>
      <c r="H149" s="130">
        <v>0.49665951098914329</v>
      </c>
      <c r="I149" s="85" t="s">
        <v>1</v>
      </c>
      <c r="J149" s="123">
        <v>1.5849204363641307E-3</v>
      </c>
      <c r="K149" s="124">
        <v>0.78662202651058666</v>
      </c>
      <c r="L149" s="2" t="s">
        <v>1</v>
      </c>
    </row>
    <row r="150" spans="1:12" x14ac:dyDescent="0.35">
      <c r="A150" s="2" t="s">
        <v>46</v>
      </c>
      <c r="B150" s="2">
        <v>40123967</v>
      </c>
      <c r="C150" s="2" t="s">
        <v>2453</v>
      </c>
      <c r="D150" s="83">
        <v>736000</v>
      </c>
      <c r="E150" s="84">
        <v>697627.77310049243</v>
      </c>
      <c r="F150" s="85" t="s">
        <v>1</v>
      </c>
      <c r="G150" s="130">
        <v>3.9707827065161615E-3</v>
      </c>
      <c r="H150" s="130">
        <v>0.59551617120142175</v>
      </c>
      <c r="I150" s="85" t="s">
        <v>1</v>
      </c>
      <c r="J150" s="123">
        <v>1.541216456673261E-3</v>
      </c>
      <c r="K150" s="124">
        <v>0.78816324296725992</v>
      </c>
      <c r="L150" s="2" t="s">
        <v>1</v>
      </c>
    </row>
    <row r="151" spans="1:12" x14ac:dyDescent="0.35">
      <c r="A151" s="2" t="s">
        <v>46</v>
      </c>
      <c r="B151" s="2">
        <v>40121809</v>
      </c>
      <c r="C151" s="2" t="s">
        <v>2427</v>
      </c>
      <c r="D151" s="83">
        <v>583319</v>
      </c>
      <c r="E151" s="84">
        <v>692760.35173516814</v>
      </c>
      <c r="F151" s="85" t="s">
        <v>1</v>
      </c>
      <c r="G151" s="130">
        <v>3.1470557032368218E-3</v>
      </c>
      <c r="H151" s="130">
        <v>0.65199744763253942</v>
      </c>
      <c r="I151" s="85" t="s">
        <v>1</v>
      </c>
      <c r="J151" s="123">
        <v>1.530463229523974E-3</v>
      </c>
      <c r="K151" s="124">
        <v>0.78969370619678392</v>
      </c>
      <c r="L151" s="2" t="s">
        <v>1</v>
      </c>
    </row>
    <row r="152" spans="1:12" x14ac:dyDescent="0.35">
      <c r="A152" s="2" t="s">
        <v>46</v>
      </c>
      <c r="B152" s="2">
        <v>44947809</v>
      </c>
      <c r="C152" s="2" t="s">
        <v>1797</v>
      </c>
      <c r="D152" s="83">
        <v>213389</v>
      </c>
      <c r="E152" s="84">
        <v>688964.18993245205</v>
      </c>
      <c r="F152" s="85" t="s">
        <v>1</v>
      </c>
      <c r="G152" s="130">
        <v>1.1512518355445342E-3</v>
      </c>
      <c r="H152" s="130">
        <v>0.8573226855909114</v>
      </c>
      <c r="I152" s="85" t="s">
        <v>6875</v>
      </c>
      <c r="J152" s="123">
        <v>1.5220766553820961E-3</v>
      </c>
      <c r="K152" s="124">
        <v>0.79121578285216598</v>
      </c>
      <c r="L152" s="2" t="s">
        <v>1</v>
      </c>
    </row>
    <row r="153" spans="1:12" x14ac:dyDescent="0.35">
      <c r="A153" s="2" t="s">
        <v>46</v>
      </c>
      <c r="B153" s="2">
        <v>45659809</v>
      </c>
      <c r="C153" s="2" t="s">
        <v>1419</v>
      </c>
      <c r="D153" s="83">
        <v>571406</v>
      </c>
      <c r="E153" s="84">
        <v>675436.02451897576</v>
      </c>
      <c r="F153" s="85" t="s">
        <v>1</v>
      </c>
      <c r="G153" s="130">
        <v>3.0827840532602906E-3</v>
      </c>
      <c r="H153" s="130">
        <v>0.6581874123143302</v>
      </c>
      <c r="I153" s="85" t="s">
        <v>1</v>
      </c>
      <c r="J153" s="123">
        <v>1.4921898991952201E-3</v>
      </c>
      <c r="K153" s="124">
        <v>0.79270797275136118</v>
      </c>
      <c r="L153" s="2" t="s">
        <v>1</v>
      </c>
    </row>
    <row r="154" spans="1:12" x14ac:dyDescent="0.35">
      <c r="A154" s="2" t="s">
        <v>46</v>
      </c>
      <c r="B154" s="2">
        <v>46137905</v>
      </c>
      <c r="C154" s="2" t="s">
        <v>2506</v>
      </c>
      <c r="D154" s="83">
        <v>190080</v>
      </c>
      <c r="E154" s="84">
        <v>671442.03692848934</v>
      </c>
      <c r="F154" s="85" t="s">
        <v>1</v>
      </c>
      <c r="G154" s="130">
        <v>1.0254977946393914E-3</v>
      </c>
      <c r="H154" s="130">
        <v>0.86923597188880053</v>
      </c>
      <c r="I154" s="85" t="s">
        <v>6875</v>
      </c>
      <c r="J154" s="123">
        <v>1.4833662834511838E-3</v>
      </c>
      <c r="K154" s="124">
        <v>0.79419133903481232</v>
      </c>
      <c r="L154" s="2" t="s">
        <v>1</v>
      </c>
    </row>
    <row r="155" spans="1:12" x14ac:dyDescent="0.35">
      <c r="A155" s="2" t="s">
        <v>46</v>
      </c>
      <c r="B155" s="2">
        <v>45272809</v>
      </c>
      <c r="C155" s="2" t="s">
        <v>1442</v>
      </c>
      <c r="D155" s="83">
        <v>376618</v>
      </c>
      <c r="E155" s="84">
        <v>669347.98296976543</v>
      </c>
      <c r="F155" s="85" t="s">
        <v>1</v>
      </c>
      <c r="G155" s="130">
        <v>2.0318861975036737E-3</v>
      </c>
      <c r="H155" s="130">
        <v>0.77634012623790405</v>
      </c>
      <c r="I155" s="85" t="s">
        <v>1</v>
      </c>
      <c r="J155" s="123">
        <v>1.4787400478757228E-3</v>
      </c>
      <c r="K155" s="124">
        <v>0.79567007908268805</v>
      </c>
      <c r="L155" s="2" t="s">
        <v>1</v>
      </c>
    </row>
    <row r="156" spans="1:12" x14ac:dyDescent="0.35">
      <c r="A156" s="2" t="s">
        <v>46</v>
      </c>
      <c r="B156" s="2">
        <v>44537855</v>
      </c>
      <c r="C156" s="2" t="s">
        <v>2386</v>
      </c>
      <c r="D156" s="83">
        <v>228940</v>
      </c>
      <c r="E156" s="84">
        <v>668357.15570842288</v>
      </c>
      <c r="F156" s="85" t="s">
        <v>1</v>
      </c>
      <c r="G156" s="130">
        <v>1.2351508054752854E-3</v>
      </c>
      <c r="H156" s="130">
        <v>0.84537928336095702</v>
      </c>
      <c r="I156" s="85" t="s">
        <v>6875</v>
      </c>
      <c r="J156" s="123">
        <v>1.4765510878890602E-3</v>
      </c>
      <c r="K156" s="124">
        <v>0.79714663017057708</v>
      </c>
      <c r="L156" s="2" t="s">
        <v>1</v>
      </c>
    </row>
    <row r="157" spans="1:12" x14ac:dyDescent="0.35">
      <c r="A157" s="2" t="s">
        <v>46</v>
      </c>
      <c r="B157" s="2">
        <v>45678809</v>
      </c>
      <c r="C157" s="2" t="s">
        <v>2033</v>
      </c>
      <c r="D157" s="83">
        <v>271073</v>
      </c>
      <c r="E157" s="84">
        <v>663463.36273619614</v>
      </c>
      <c r="F157" s="85" t="s">
        <v>1</v>
      </c>
      <c r="G157" s="130">
        <v>1.4624619301677384E-3</v>
      </c>
      <c r="H157" s="130">
        <v>0.82000264791946909</v>
      </c>
      <c r="I157" s="85" t="s">
        <v>6875</v>
      </c>
      <c r="J157" s="123">
        <v>1.465739599936356E-3</v>
      </c>
      <c r="K157" s="124">
        <v>0.79861236977051342</v>
      </c>
      <c r="L157" s="2" t="s">
        <v>1</v>
      </c>
    </row>
    <row r="158" spans="1:12" x14ac:dyDescent="0.35">
      <c r="A158" s="2" t="s">
        <v>46</v>
      </c>
      <c r="B158" s="2">
        <v>45260849</v>
      </c>
      <c r="C158" s="2" t="s">
        <v>2173</v>
      </c>
      <c r="D158" s="83">
        <v>57684</v>
      </c>
      <c r="E158" s="84">
        <v>661841.12034966471</v>
      </c>
      <c r="F158" s="85" t="s">
        <v>1</v>
      </c>
      <c r="G158" s="130">
        <v>3.1121009462320415E-4</v>
      </c>
      <c r="H158" s="130">
        <v>0.96348772584661124</v>
      </c>
      <c r="I158" s="85" t="s">
        <v>6870</v>
      </c>
      <c r="J158" s="123">
        <v>1.4621557021053918E-3</v>
      </c>
      <c r="K158" s="124">
        <v>0.80007452547261881</v>
      </c>
      <c r="L158" s="2" t="s">
        <v>6875</v>
      </c>
    </row>
    <row r="159" spans="1:12" x14ac:dyDescent="0.35">
      <c r="A159" s="2" t="s">
        <v>46</v>
      </c>
      <c r="B159" s="2">
        <v>41074801</v>
      </c>
      <c r="C159" s="2" t="s">
        <v>734</v>
      </c>
      <c r="D159" s="83">
        <v>185128</v>
      </c>
      <c r="E159" s="84">
        <v>661824.34159023815</v>
      </c>
      <c r="F159" s="85" t="s">
        <v>1</v>
      </c>
      <c r="G159" s="130">
        <v>9.9878133273359243E-4</v>
      </c>
      <c r="H159" s="130">
        <v>0.87225377214083799</v>
      </c>
      <c r="I159" s="85" t="s">
        <v>6875</v>
      </c>
      <c r="J159" s="123">
        <v>1.4621186340568596E-3</v>
      </c>
      <c r="K159" s="124">
        <v>0.80153664410667569</v>
      </c>
      <c r="L159" s="2" t="s">
        <v>6875</v>
      </c>
    </row>
    <row r="160" spans="1:12" x14ac:dyDescent="0.35">
      <c r="A160" s="2" t="s">
        <v>46</v>
      </c>
      <c r="B160" s="2">
        <v>41085855</v>
      </c>
      <c r="C160" s="2" t="s">
        <v>1210</v>
      </c>
      <c r="D160" s="83">
        <v>119240</v>
      </c>
      <c r="E160" s="84">
        <v>658661.6543605607</v>
      </c>
      <c r="F160" s="85" t="s">
        <v>1</v>
      </c>
      <c r="G160" s="130">
        <v>6.4330995913721074E-4</v>
      </c>
      <c r="H160" s="130">
        <v>0.91192739193804895</v>
      </c>
      <c r="I160" s="85" t="s">
        <v>6875</v>
      </c>
      <c r="J160" s="123">
        <v>1.4551315475421903E-3</v>
      </c>
      <c r="K160" s="124">
        <v>0.80299177565421787</v>
      </c>
      <c r="L160" s="2" t="s">
        <v>6875</v>
      </c>
    </row>
    <row r="161" spans="1:12" x14ac:dyDescent="0.35">
      <c r="A161" s="2" t="s">
        <v>46</v>
      </c>
      <c r="B161" s="2">
        <v>43060809</v>
      </c>
      <c r="C161" s="2" t="s">
        <v>2056</v>
      </c>
      <c r="D161" s="83">
        <v>235125</v>
      </c>
      <c r="E161" s="84">
        <v>645672.71251254389</v>
      </c>
      <c r="F161" s="85" t="s">
        <v>1</v>
      </c>
      <c r="G161" s="130">
        <v>1.2685194074315387E-3</v>
      </c>
      <c r="H161" s="130">
        <v>0.84164672085720926</v>
      </c>
      <c r="I161" s="85" t="s">
        <v>6875</v>
      </c>
      <c r="J161" s="123">
        <v>1.4264360573354783E-3</v>
      </c>
      <c r="K161" s="124">
        <v>0.80441821171155337</v>
      </c>
      <c r="L161" s="2" t="s">
        <v>6875</v>
      </c>
    </row>
    <row r="162" spans="1:12" x14ac:dyDescent="0.35">
      <c r="A162" s="2" t="s">
        <v>46</v>
      </c>
      <c r="B162" s="2">
        <v>41063905</v>
      </c>
      <c r="C162" s="2" t="s">
        <v>3382</v>
      </c>
      <c r="D162" s="83">
        <v>245328</v>
      </c>
      <c r="E162" s="84">
        <v>643906.11003636348</v>
      </c>
      <c r="F162" s="85" t="s">
        <v>2577</v>
      </c>
      <c r="G162" s="130">
        <v>1.3235654617176588E-3</v>
      </c>
      <c r="H162" s="130">
        <v>0.8325845854581595</v>
      </c>
      <c r="I162" s="85" t="s">
        <v>6870</v>
      </c>
      <c r="J162" s="123">
        <v>1.4225332356393346E-3</v>
      </c>
      <c r="K162" s="124">
        <v>0.80584074494719271</v>
      </c>
      <c r="L162" s="2" t="s">
        <v>6870</v>
      </c>
    </row>
    <row r="163" spans="1:12" x14ac:dyDescent="0.35">
      <c r="A163" t="s">
        <v>216</v>
      </c>
      <c r="B163" s="2">
        <v>52899896</v>
      </c>
      <c r="C163" s="2" t="s">
        <v>660</v>
      </c>
      <c r="D163" s="83">
        <v>317880</v>
      </c>
      <c r="E163" s="84">
        <v>642997.08880265465</v>
      </c>
      <c r="F163" s="85" t="s">
        <v>1</v>
      </c>
      <c r="G163" s="130">
        <v>1.7149896830806488E-3</v>
      </c>
      <c r="H163" s="130">
        <v>0.80092246508167697</v>
      </c>
      <c r="I163" s="85" t="s">
        <v>6875</v>
      </c>
      <c r="J163" s="123">
        <v>1.4205250035435409E-3</v>
      </c>
      <c r="K163" s="124">
        <v>0.80726126995073622</v>
      </c>
      <c r="L163" s="2" t="s">
        <v>6875</v>
      </c>
    </row>
    <row r="164" spans="1:12" x14ac:dyDescent="0.35">
      <c r="A164" t="s">
        <v>216</v>
      </c>
      <c r="B164" s="2">
        <v>52884817</v>
      </c>
      <c r="C164" s="2" t="s">
        <v>460</v>
      </c>
      <c r="D164" s="83">
        <v>163566</v>
      </c>
      <c r="E164" s="84">
        <v>627980.74311499752</v>
      </c>
      <c r="F164" s="85" t="s">
        <v>1</v>
      </c>
      <c r="G164" s="130">
        <v>8.8245250567122618E-4</v>
      </c>
      <c r="H164" s="130">
        <v>0.88447055952308484</v>
      </c>
      <c r="I164" s="85" t="s">
        <v>6875</v>
      </c>
      <c r="J164" s="123">
        <v>1.3873505228458266E-3</v>
      </c>
      <c r="K164" s="124">
        <v>0.80864862047358199</v>
      </c>
      <c r="L164" s="2" t="s">
        <v>6875</v>
      </c>
    </row>
    <row r="165" spans="1:12" x14ac:dyDescent="0.35">
      <c r="A165" s="2" t="s">
        <v>46</v>
      </c>
      <c r="B165" s="2">
        <v>43213801</v>
      </c>
      <c r="C165" s="2" t="s">
        <v>978</v>
      </c>
      <c r="D165" s="83">
        <v>83800</v>
      </c>
      <c r="E165" s="84">
        <v>616861.38848501886</v>
      </c>
      <c r="F165" s="85" t="s">
        <v>1</v>
      </c>
      <c r="G165" s="130">
        <v>4.5210813968213907E-4</v>
      </c>
      <c r="H165" s="130">
        <v>0.94169579419502492</v>
      </c>
      <c r="I165" s="85" t="s">
        <v>6875</v>
      </c>
      <c r="J165" s="123">
        <v>1.3627853707631548E-3</v>
      </c>
      <c r="K165" s="124">
        <v>0.81001140584434517</v>
      </c>
      <c r="L165" s="2" t="s">
        <v>6875</v>
      </c>
    </row>
    <row r="166" spans="1:12" x14ac:dyDescent="0.35">
      <c r="A166" t="s">
        <v>216</v>
      </c>
      <c r="B166" s="2">
        <v>52891988</v>
      </c>
      <c r="C166" s="2" t="s">
        <v>567</v>
      </c>
      <c r="D166" s="83">
        <v>89280</v>
      </c>
      <c r="E166" s="84">
        <v>611994.60107171221</v>
      </c>
      <c r="F166" s="85" t="s">
        <v>1</v>
      </c>
      <c r="G166" s="130">
        <v>4.8167320657304741E-4</v>
      </c>
      <c r="H166" s="130">
        <v>0.93658513249256392</v>
      </c>
      <c r="I166" s="85" t="s">
        <v>6875</v>
      </c>
      <c r="J166" s="123">
        <v>1.3520335441562774E-3</v>
      </c>
      <c r="K166" s="124">
        <v>0.81136343938850142</v>
      </c>
      <c r="L166" s="2" t="s">
        <v>6875</v>
      </c>
    </row>
    <row r="167" spans="1:12" x14ac:dyDescent="0.35">
      <c r="A167" t="s">
        <v>216</v>
      </c>
      <c r="B167" s="2">
        <v>52892989</v>
      </c>
      <c r="C167" s="2" t="s">
        <v>583</v>
      </c>
      <c r="D167" s="83">
        <v>61042.5</v>
      </c>
      <c r="E167" s="84">
        <v>604020.80240000004</v>
      </c>
      <c r="F167" s="85" t="s">
        <v>1</v>
      </c>
      <c r="G167" s="130">
        <v>3.2932948826428366E-4</v>
      </c>
      <c r="H167" s="130">
        <v>0.95965776565396144</v>
      </c>
      <c r="I167" s="85" t="s">
        <v>6870</v>
      </c>
      <c r="J167" s="123">
        <v>1.3344176317615858E-3</v>
      </c>
      <c r="K167" s="124">
        <v>0.81269785702026298</v>
      </c>
      <c r="L167" s="2" t="s">
        <v>6875</v>
      </c>
    </row>
    <row r="168" spans="1:12" x14ac:dyDescent="0.35">
      <c r="A168" s="2" t="s">
        <v>46</v>
      </c>
      <c r="B168" s="2">
        <v>44424855</v>
      </c>
      <c r="C168" s="2" t="s">
        <v>1688</v>
      </c>
      <c r="D168" s="83">
        <v>204740</v>
      </c>
      <c r="E168" s="84">
        <v>602836.85184547887</v>
      </c>
      <c r="F168" s="85" t="s">
        <v>1</v>
      </c>
      <c r="G168" s="130">
        <v>1.1045897436577704E-3</v>
      </c>
      <c r="H168" s="130">
        <v>0.86291598622019616</v>
      </c>
      <c r="I168" s="85" t="s">
        <v>6875</v>
      </c>
      <c r="J168" s="123">
        <v>1.331802019039624E-3</v>
      </c>
      <c r="K168" s="124">
        <v>0.81402965903930258</v>
      </c>
      <c r="L168" s="2" t="s">
        <v>6875</v>
      </c>
    </row>
    <row r="169" spans="1:12" x14ac:dyDescent="0.35">
      <c r="A169" s="2" t="s">
        <v>46</v>
      </c>
      <c r="B169" s="2">
        <v>43136801</v>
      </c>
      <c r="C169" s="2" t="s">
        <v>299</v>
      </c>
      <c r="D169" s="83">
        <v>148250</v>
      </c>
      <c r="E169" s="84">
        <v>602428.97249999992</v>
      </c>
      <c r="F169" s="85" t="s">
        <v>2577</v>
      </c>
      <c r="G169" s="130">
        <v>7.9982138076225672E-4</v>
      </c>
      <c r="H169" s="130">
        <v>0.89362307096160098</v>
      </c>
      <c r="I169" s="85" t="s">
        <v>6870</v>
      </c>
      <c r="J169" s="123">
        <v>1.330900921944829E-3</v>
      </c>
      <c r="K169" s="124">
        <v>0.81536055996124746</v>
      </c>
      <c r="L169" s="2" t="s">
        <v>6870</v>
      </c>
    </row>
    <row r="170" spans="1:12" x14ac:dyDescent="0.35">
      <c r="A170" s="2" t="s">
        <v>46</v>
      </c>
      <c r="B170" s="2">
        <v>41091855</v>
      </c>
      <c r="C170" s="2" t="s">
        <v>2407</v>
      </c>
      <c r="D170" s="83">
        <v>119400</v>
      </c>
      <c r="E170" s="84">
        <v>599746.50718403934</v>
      </c>
      <c r="F170" s="85" t="s">
        <v>1</v>
      </c>
      <c r="G170" s="130">
        <v>6.4417317276906213E-4</v>
      </c>
      <c r="H170" s="130">
        <v>0.91128408197891175</v>
      </c>
      <c r="I170" s="85" t="s">
        <v>6875</v>
      </c>
      <c r="J170" s="123">
        <v>1.3249747535082719E-3</v>
      </c>
      <c r="K170" s="124">
        <v>0.81668553471475569</v>
      </c>
      <c r="L170" s="2" t="s">
        <v>6875</v>
      </c>
    </row>
    <row r="171" spans="1:12" x14ac:dyDescent="0.35">
      <c r="A171" s="2" t="s">
        <v>46</v>
      </c>
      <c r="B171" s="2">
        <v>43086855</v>
      </c>
      <c r="C171" s="2" t="s">
        <v>2391</v>
      </c>
      <c r="D171" s="83">
        <v>443660</v>
      </c>
      <c r="E171" s="84">
        <v>588710.29301252076</v>
      </c>
      <c r="F171" s="85" t="s">
        <v>1</v>
      </c>
      <c r="G171" s="130">
        <v>2.3935834994197828E-3</v>
      </c>
      <c r="H171" s="130">
        <v>0.73719416492571443</v>
      </c>
      <c r="I171" s="85" t="s">
        <v>1</v>
      </c>
      <c r="J171" s="123">
        <v>1.3005932773739136E-3</v>
      </c>
      <c r="K171" s="124">
        <v>0.81798612799212955</v>
      </c>
      <c r="L171" s="2" t="s">
        <v>6875</v>
      </c>
    </row>
    <row r="172" spans="1:12" x14ac:dyDescent="0.35">
      <c r="A172" s="2" t="s">
        <v>46</v>
      </c>
      <c r="B172" s="2">
        <v>47981809</v>
      </c>
      <c r="C172" s="2" t="s">
        <v>1126</v>
      </c>
      <c r="D172" s="83">
        <v>195624</v>
      </c>
      <c r="E172" s="84">
        <v>588460.32895667013</v>
      </c>
      <c r="F172" s="85" t="s">
        <v>1</v>
      </c>
      <c r="G172" s="130">
        <v>1.0554081469830402E-3</v>
      </c>
      <c r="H172" s="130">
        <v>0.86613059861381181</v>
      </c>
      <c r="I172" s="85" t="s">
        <v>6875</v>
      </c>
      <c r="J172" s="123">
        <v>1.3000410506259137E-3</v>
      </c>
      <c r="K172" s="124">
        <v>0.81928616904275542</v>
      </c>
      <c r="L172" s="2" t="s">
        <v>6875</v>
      </c>
    </row>
    <row r="173" spans="1:12" x14ac:dyDescent="0.35">
      <c r="A173" t="s">
        <v>216</v>
      </c>
      <c r="B173" s="2">
        <v>52201988</v>
      </c>
      <c r="C173" s="2" t="s">
        <v>214</v>
      </c>
      <c r="D173" s="83">
        <v>15840</v>
      </c>
      <c r="E173" s="84">
        <v>586598.15381869941</v>
      </c>
      <c r="F173" s="85" t="s">
        <v>1</v>
      </c>
      <c r="G173" s="130">
        <v>8.5458149553282607E-5</v>
      </c>
      <c r="H173" s="130">
        <v>0.99297951159738462</v>
      </c>
      <c r="I173" s="85" t="s">
        <v>6870</v>
      </c>
      <c r="J173" s="123">
        <v>1.295927087451694E-3</v>
      </c>
      <c r="K173" s="124">
        <v>0.82058209613020716</v>
      </c>
      <c r="L173" s="2" t="s">
        <v>6875</v>
      </c>
    </row>
    <row r="174" spans="1:12" x14ac:dyDescent="0.35">
      <c r="A174" s="2" t="s">
        <v>46</v>
      </c>
      <c r="B174" s="2">
        <v>40138905</v>
      </c>
      <c r="C174" s="2" t="s">
        <v>831</v>
      </c>
      <c r="D174" s="83">
        <v>129264</v>
      </c>
      <c r="E174" s="84">
        <v>584586.97684785118</v>
      </c>
      <c r="F174" s="85" t="s">
        <v>1</v>
      </c>
      <c r="G174" s="130">
        <v>6.9739029317269715E-4</v>
      </c>
      <c r="H174" s="130">
        <v>0.90386699437842188</v>
      </c>
      <c r="I174" s="85" t="s">
        <v>6875</v>
      </c>
      <c r="J174" s="123">
        <v>1.2914839457588432E-3</v>
      </c>
      <c r="K174" s="124">
        <v>0.821873580075966</v>
      </c>
      <c r="L174" s="2" t="s">
        <v>6875</v>
      </c>
    </row>
    <row r="175" spans="1:12" x14ac:dyDescent="0.35">
      <c r="A175" s="2" t="s">
        <v>46</v>
      </c>
      <c r="B175" s="2">
        <v>43591909</v>
      </c>
      <c r="C175" s="2" t="s">
        <v>2142</v>
      </c>
      <c r="D175" s="83">
        <v>82524</v>
      </c>
      <c r="E175" s="84">
        <v>583290.11366288632</v>
      </c>
      <c r="F175" s="85" t="s">
        <v>1</v>
      </c>
      <c r="G175" s="130">
        <v>4.4522401096812461E-4</v>
      </c>
      <c r="H175" s="130">
        <v>0.94258686804684422</v>
      </c>
      <c r="I175" s="85" t="s">
        <v>6875</v>
      </c>
      <c r="J175" s="123">
        <v>1.2886188836730285E-3</v>
      </c>
      <c r="K175" s="124">
        <v>0.82316219895963905</v>
      </c>
      <c r="L175" s="2" t="s">
        <v>6875</v>
      </c>
    </row>
    <row r="176" spans="1:12" x14ac:dyDescent="0.35">
      <c r="A176" s="2" t="s">
        <v>46</v>
      </c>
      <c r="B176" s="2">
        <v>43208855</v>
      </c>
      <c r="C176" s="2" t="s">
        <v>922</v>
      </c>
      <c r="D176" s="83">
        <v>421800</v>
      </c>
      <c r="E176" s="84">
        <v>565249.47812384332</v>
      </c>
      <c r="F176" s="85" t="s">
        <v>1</v>
      </c>
      <c r="G176" s="130">
        <v>2.2756469369680939E-3</v>
      </c>
      <c r="H176" s="130">
        <v>0.74654384218061909</v>
      </c>
      <c r="I176" s="85" t="s">
        <v>1</v>
      </c>
      <c r="J176" s="123">
        <v>1.2487630673570511E-3</v>
      </c>
      <c r="K176" s="124">
        <v>0.82441096202699615</v>
      </c>
      <c r="L176" s="2" t="s">
        <v>6875</v>
      </c>
    </row>
    <row r="177" spans="1:12" x14ac:dyDescent="0.35">
      <c r="A177" s="2" t="s">
        <v>46</v>
      </c>
      <c r="B177" s="2">
        <v>45391801</v>
      </c>
      <c r="C177" s="2" t="s">
        <v>324</v>
      </c>
      <c r="D177" s="83">
        <v>768805</v>
      </c>
      <c r="E177" s="84">
        <v>565021.57726945321</v>
      </c>
      <c r="F177" s="85" t="s">
        <v>1</v>
      </c>
      <c r="G177" s="130">
        <v>4.1477684764716811E-3</v>
      </c>
      <c r="H177" s="130">
        <v>0.58344184104385632</v>
      </c>
      <c r="I177" s="85" t="s">
        <v>1</v>
      </c>
      <c r="J177" s="123">
        <v>1.2482595831770635E-3</v>
      </c>
      <c r="K177" s="124">
        <v>0.82565922161017324</v>
      </c>
      <c r="L177" s="2" t="s">
        <v>6875</v>
      </c>
    </row>
    <row r="178" spans="1:12" x14ac:dyDescent="0.35">
      <c r="A178" s="2" t="s">
        <v>46</v>
      </c>
      <c r="B178" s="2">
        <v>45314860</v>
      </c>
      <c r="C178" s="2" t="s">
        <v>1501</v>
      </c>
      <c r="D178" s="83">
        <v>37265.474999999948</v>
      </c>
      <c r="E178" s="84">
        <v>557867.94119361567</v>
      </c>
      <c r="F178" s="85" t="s">
        <v>1</v>
      </c>
      <c r="G178" s="130">
        <v>2.0105041260884532E-4</v>
      </c>
      <c r="H178" s="130">
        <v>0.9771997613777198</v>
      </c>
      <c r="I178" s="85" t="s">
        <v>6870</v>
      </c>
      <c r="J178" s="123">
        <v>1.2324555941871584E-3</v>
      </c>
      <c r="K178" s="124">
        <v>0.82689167720436041</v>
      </c>
      <c r="L178" s="2" t="s">
        <v>6875</v>
      </c>
    </row>
    <row r="179" spans="1:12" x14ac:dyDescent="0.35">
      <c r="A179" s="2" t="s">
        <v>46</v>
      </c>
      <c r="B179" s="2">
        <v>40121801</v>
      </c>
      <c r="C179" s="2" t="s">
        <v>1591</v>
      </c>
      <c r="D179" s="83">
        <v>247428</v>
      </c>
      <c r="E179" s="84">
        <v>552678.53513768548</v>
      </c>
      <c r="F179" s="85" t="s">
        <v>1</v>
      </c>
      <c r="G179" s="130">
        <v>1.3348951406357077E-3</v>
      </c>
      <c r="H179" s="130">
        <v>0.83126101999644186</v>
      </c>
      <c r="I179" s="85" t="s">
        <v>6875</v>
      </c>
      <c r="J179" s="123">
        <v>1.2209910305299321E-3</v>
      </c>
      <c r="K179" s="124">
        <v>0.82811266823489038</v>
      </c>
      <c r="L179" s="2" t="s">
        <v>6875</v>
      </c>
    </row>
    <row r="180" spans="1:12" x14ac:dyDescent="0.35">
      <c r="A180" s="2" t="s">
        <v>46</v>
      </c>
      <c r="B180" s="2">
        <v>44970809</v>
      </c>
      <c r="C180" s="2" t="s">
        <v>1818</v>
      </c>
      <c r="D180" s="83">
        <v>103455</v>
      </c>
      <c r="E180" s="84">
        <v>548592.78149924439</v>
      </c>
      <c r="F180" s="85" t="s">
        <v>1</v>
      </c>
      <c r="G180" s="130">
        <v>5.5814853926987708E-4</v>
      </c>
      <c r="H180" s="130">
        <v>0.92628767904039777</v>
      </c>
      <c r="I180" s="85" t="s">
        <v>6875</v>
      </c>
      <c r="J180" s="123">
        <v>1.2119646829728504E-3</v>
      </c>
      <c r="K180" s="124">
        <v>0.82932463291786318</v>
      </c>
      <c r="L180" s="2" t="s">
        <v>6875</v>
      </c>
    </row>
    <row r="181" spans="1:12" x14ac:dyDescent="0.35">
      <c r="A181" t="s">
        <v>216</v>
      </c>
      <c r="B181" s="2">
        <v>52906980</v>
      </c>
      <c r="C181" s="2" t="s">
        <v>543</v>
      </c>
      <c r="D181" s="83">
        <v>3847.0000000000014</v>
      </c>
      <c r="E181" s="84">
        <v>546500.44120592775</v>
      </c>
      <c r="F181" s="85" t="s">
        <v>1</v>
      </c>
      <c r="G181" s="130">
        <v>2.0754892760825652E-5</v>
      </c>
      <c r="H181" s="130">
        <v>0.99944062524418409</v>
      </c>
      <c r="I181" s="85" t="s">
        <v>6870</v>
      </c>
      <c r="J181" s="123">
        <v>1.2073422332692092E-3</v>
      </c>
      <c r="K181" s="124">
        <v>0.83053197515113242</v>
      </c>
      <c r="L181" s="2" t="s">
        <v>6875</v>
      </c>
    </row>
    <row r="182" spans="1:12" x14ac:dyDescent="0.35">
      <c r="A182" s="2" t="s">
        <v>46</v>
      </c>
      <c r="B182" s="2">
        <v>45275855</v>
      </c>
      <c r="C182" s="2" t="s">
        <v>1912</v>
      </c>
      <c r="D182" s="83">
        <v>151480</v>
      </c>
      <c r="E182" s="84">
        <v>545598.563602624</v>
      </c>
      <c r="F182" s="85" t="s">
        <v>1</v>
      </c>
      <c r="G182" s="130">
        <v>8.1724750595525567E-4</v>
      </c>
      <c r="H182" s="130">
        <v>0.89120273862976418</v>
      </c>
      <c r="I182" s="85" t="s">
        <v>6875</v>
      </c>
      <c r="J182" s="123">
        <v>1.2053497830576312E-3</v>
      </c>
      <c r="K182" s="124">
        <v>0.83173732493419006</v>
      </c>
      <c r="L182" s="2" t="s">
        <v>6875</v>
      </c>
    </row>
    <row r="183" spans="1:12" x14ac:dyDescent="0.35">
      <c r="A183" s="2" t="s">
        <v>46</v>
      </c>
      <c r="B183" s="2">
        <v>44227860</v>
      </c>
      <c r="C183" s="2" t="s">
        <v>1646</v>
      </c>
      <c r="D183" s="83">
        <v>127980</v>
      </c>
      <c r="E183" s="84">
        <v>544362.60395231936</v>
      </c>
      <c r="F183" s="85" t="s">
        <v>1</v>
      </c>
      <c r="G183" s="130">
        <v>6.9046300377709018E-4</v>
      </c>
      <c r="H183" s="130">
        <v>0.90594938936355918</v>
      </c>
      <c r="I183" s="85" t="s">
        <v>6875</v>
      </c>
      <c r="J183" s="123">
        <v>1.2026192705604471E-3</v>
      </c>
      <c r="K183" s="124">
        <v>0.83293994420475048</v>
      </c>
      <c r="L183" s="2" t="s">
        <v>6875</v>
      </c>
    </row>
    <row r="184" spans="1:12" x14ac:dyDescent="0.35">
      <c r="A184" s="2" t="s">
        <v>46</v>
      </c>
      <c r="B184" s="2">
        <v>44510909</v>
      </c>
      <c r="C184" s="2" t="s">
        <v>251</v>
      </c>
      <c r="D184" s="83">
        <v>90720</v>
      </c>
      <c r="E184" s="84">
        <v>542918.6539112617</v>
      </c>
      <c r="F184" s="85" t="s">
        <v>1</v>
      </c>
      <c r="G184" s="130">
        <v>4.8944212925970947E-4</v>
      </c>
      <c r="H184" s="130">
        <v>0.93512798472131731</v>
      </c>
      <c r="I184" s="85" t="s">
        <v>6875</v>
      </c>
      <c r="J184" s="123">
        <v>1.1994292605698737E-3</v>
      </c>
      <c r="K184" s="124">
        <v>0.83413937346532041</v>
      </c>
      <c r="L184" s="2" t="s">
        <v>6875</v>
      </c>
    </row>
    <row r="185" spans="1:12" x14ac:dyDescent="0.35">
      <c r="A185" s="2" t="s">
        <v>46</v>
      </c>
      <c r="B185" s="2">
        <v>45660809</v>
      </c>
      <c r="C185" s="2" t="s">
        <v>1433</v>
      </c>
      <c r="D185" s="83">
        <v>681131</v>
      </c>
      <c r="E185" s="84">
        <v>542858.82021253533</v>
      </c>
      <c r="F185" s="85" t="s">
        <v>1</v>
      </c>
      <c r="G185" s="130">
        <v>3.6747597767283419E-3</v>
      </c>
      <c r="H185" s="130">
        <v>0.6145170947886035</v>
      </c>
      <c r="I185" s="85" t="s">
        <v>1</v>
      </c>
      <c r="J185" s="123">
        <v>1.1992970744891349E-3</v>
      </c>
      <c r="K185" s="124">
        <v>0.83533867053980959</v>
      </c>
      <c r="L185" s="2" t="s">
        <v>6875</v>
      </c>
    </row>
    <row r="186" spans="1:12" x14ac:dyDescent="0.35">
      <c r="A186" s="2" t="s">
        <v>46</v>
      </c>
      <c r="B186" s="2">
        <v>43358809</v>
      </c>
      <c r="C186" s="2" t="s">
        <v>1746</v>
      </c>
      <c r="D186" s="83">
        <v>46398</v>
      </c>
      <c r="E186" s="84">
        <v>539410.90628854523</v>
      </c>
      <c r="F186" s="85" t="s">
        <v>1</v>
      </c>
      <c r="G186" s="130">
        <v>2.5032116306649029E-4</v>
      </c>
      <c r="H186" s="130">
        <v>0.97083615856015437</v>
      </c>
      <c r="I186" s="85" t="s">
        <v>6870</v>
      </c>
      <c r="J186" s="123">
        <v>1.1916798581371691E-3</v>
      </c>
      <c r="K186" s="124">
        <v>0.83653035039794676</v>
      </c>
      <c r="L186" s="2" t="s">
        <v>6875</v>
      </c>
    </row>
    <row r="187" spans="1:12" x14ac:dyDescent="0.35">
      <c r="A187" s="2" t="s">
        <v>46</v>
      </c>
      <c r="B187" s="2">
        <v>45287855</v>
      </c>
      <c r="C187" s="2" t="s">
        <v>2211</v>
      </c>
      <c r="D187" s="83">
        <v>181180</v>
      </c>
      <c r="E187" s="84">
        <v>537887.20142179728</v>
      </c>
      <c r="F187" s="85" t="s">
        <v>1</v>
      </c>
      <c r="G187" s="130">
        <v>9.7748153636766045E-4</v>
      </c>
      <c r="H187" s="130">
        <v>0.87521308427423239</v>
      </c>
      <c r="I187" s="85" t="s">
        <v>6875</v>
      </c>
      <c r="J187" s="123">
        <v>1.1883136518215747E-3</v>
      </c>
      <c r="K187" s="124">
        <v>0.83771866404976836</v>
      </c>
      <c r="L187" s="2" t="s">
        <v>6875</v>
      </c>
    </row>
    <row r="188" spans="1:12" x14ac:dyDescent="0.35">
      <c r="A188" s="2" t="s">
        <v>46</v>
      </c>
      <c r="B188" s="2">
        <v>46134849</v>
      </c>
      <c r="C188" s="2" t="s">
        <v>2272</v>
      </c>
      <c r="D188" s="83">
        <v>105545</v>
      </c>
      <c r="E188" s="84">
        <v>536168.63887610286</v>
      </c>
      <c r="F188" s="85" t="s">
        <v>1</v>
      </c>
      <c r="G188" s="130">
        <v>5.694242673359352E-4</v>
      </c>
      <c r="H188" s="130">
        <v>0.92404222300020378</v>
      </c>
      <c r="I188" s="85" t="s">
        <v>6875</v>
      </c>
      <c r="J188" s="123">
        <v>1.1845169611229304E-3</v>
      </c>
      <c r="K188" s="124">
        <v>0.83890318101089134</v>
      </c>
      <c r="L188" s="2" t="s">
        <v>6875</v>
      </c>
    </row>
    <row r="189" spans="1:12" x14ac:dyDescent="0.35">
      <c r="A189" s="2" t="s">
        <v>46</v>
      </c>
      <c r="B189" s="2">
        <v>43582905</v>
      </c>
      <c r="C189" s="2" t="s">
        <v>1960</v>
      </c>
      <c r="D189" s="83">
        <v>129888</v>
      </c>
      <c r="E189" s="84">
        <v>528872.81003735075</v>
      </c>
      <c r="F189" s="85" t="s">
        <v>1</v>
      </c>
      <c r="G189" s="130">
        <v>7.0075682633691737E-4</v>
      </c>
      <c r="H189" s="130">
        <v>0.90247007733833762</v>
      </c>
      <c r="I189" s="85" t="s">
        <v>6875</v>
      </c>
      <c r="J189" s="123">
        <v>1.1683988363794414E-3</v>
      </c>
      <c r="K189" s="124">
        <v>0.84007157984727077</v>
      </c>
      <c r="L189" s="2" t="s">
        <v>6875</v>
      </c>
    </row>
    <row r="190" spans="1:12" x14ac:dyDescent="0.35">
      <c r="A190" s="2" t="s">
        <v>46</v>
      </c>
      <c r="B190" s="2">
        <v>40133849</v>
      </c>
      <c r="C190" s="2" t="s">
        <v>359</v>
      </c>
      <c r="D190" s="83">
        <v>110979</v>
      </c>
      <c r="E190" s="84">
        <v>524539.45103332784</v>
      </c>
      <c r="F190" s="85" t="s">
        <v>1</v>
      </c>
      <c r="G190" s="130">
        <v>5.9874116030768625E-4</v>
      </c>
      <c r="H190" s="130">
        <v>0.92054950418826242</v>
      </c>
      <c r="I190" s="85" t="s">
        <v>6875</v>
      </c>
      <c r="J190" s="123">
        <v>1.1588254729509885E-3</v>
      </c>
      <c r="K190" s="124">
        <v>0.84123040532022175</v>
      </c>
      <c r="L190" s="2" t="s">
        <v>6875</v>
      </c>
    </row>
    <row r="191" spans="1:12" x14ac:dyDescent="0.35">
      <c r="A191" s="2" t="s">
        <v>46</v>
      </c>
      <c r="B191" s="2">
        <v>43355967</v>
      </c>
      <c r="C191" s="2" t="s">
        <v>1348</v>
      </c>
      <c r="D191" s="83">
        <v>118000</v>
      </c>
      <c r="E191" s="84">
        <v>514586.04846467404</v>
      </c>
      <c r="F191" s="85" t="s">
        <v>1</v>
      </c>
      <c r="G191" s="130">
        <v>6.3662005349036281E-4</v>
      </c>
      <c r="H191" s="130">
        <v>0.91256401199153936</v>
      </c>
      <c r="I191" s="85" t="s">
        <v>6875</v>
      </c>
      <c r="J191" s="123">
        <v>1.136836170875864E-3</v>
      </c>
      <c r="K191" s="124">
        <v>0.84236724149109765</v>
      </c>
      <c r="L191" s="2" t="s">
        <v>6875</v>
      </c>
    </row>
    <row r="192" spans="1:12" x14ac:dyDescent="0.35">
      <c r="A192" s="2" t="s">
        <v>46</v>
      </c>
      <c r="B192" s="2">
        <v>48967809</v>
      </c>
      <c r="C192" s="2" t="s">
        <v>194</v>
      </c>
      <c r="D192" s="83">
        <v>124982</v>
      </c>
      <c r="E192" s="84">
        <v>514215.79000444815</v>
      </c>
      <c r="F192" s="85" t="s">
        <v>1</v>
      </c>
      <c r="G192" s="130">
        <v>6.742885383502757E-4</v>
      </c>
      <c r="H192" s="130">
        <v>0.90866802674622305</v>
      </c>
      <c r="I192" s="85" t="s">
        <v>6875</v>
      </c>
      <c r="J192" s="123">
        <v>1.136018186767252E-3</v>
      </c>
      <c r="K192" s="124">
        <v>0.84350325967786488</v>
      </c>
      <c r="L192" s="2" t="s">
        <v>6875</v>
      </c>
    </row>
    <row r="193" spans="1:12" x14ac:dyDescent="0.35">
      <c r="A193" s="2" t="s">
        <v>46</v>
      </c>
      <c r="B193" s="2">
        <v>43706809</v>
      </c>
      <c r="C193" s="2" t="s">
        <v>2260</v>
      </c>
      <c r="D193" s="83">
        <v>790438</v>
      </c>
      <c r="E193" s="84">
        <v>512838.28548306471</v>
      </c>
      <c r="F193" s="85" t="s">
        <v>1</v>
      </c>
      <c r="G193" s="130">
        <v>4.2644803545831816E-3</v>
      </c>
      <c r="H193" s="130">
        <v>0.57078378964317744</v>
      </c>
      <c r="I193" s="85" t="s">
        <v>1</v>
      </c>
      <c r="J193" s="123">
        <v>1.1329749698550833E-3</v>
      </c>
      <c r="K193" s="124">
        <v>0.84463623464771997</v>
      </c>
      <c r="L193" s="2" t="s">
        <v>6875</v>
      </c>
    </row>
    <row r="194" spans="1:12" x14ac:dyDescent="0.35">
      <c r="A194" s="2" t="s">
        <v>46</v>
      </c>
      <c r="B194" s="2">
        <v>40122809</v>
      </c>
      <c r="C194" s="2" t="s">
        <v>2447</v>
      </c>
      <c r="D194" s="83">
        <v>482163</v>
      </c>
      <c r="E194" s="84">
        <v>512617.35583676875</v>
      </c>
      <c r="F194" s="85" t="s">
        <v>1</v>
      </c>
      <c r="G194" s="130">
        <v>2.6013104648396086E-3</v>
      </c>
      <c r="H194" s="130">
        <v>0.70965370348390733</v>
      </c>
      <c r="I194" s="85" t="s">
        <v>1</v>
      </c>
      <c r="J194" s="123">
        <v>1.1324868866396959E-3</v>
      </c>
      <c r="K194" s="124">
        <v>0.84576872153435967</v>
      </c>
      <c r="L194" s="2" t="s">
        <v>6875</v>
      </c>
    </row>
    <row r="195" spans="1:12" x14ac:dyDescent="0.35">
      <c r="A195" s="2" t="s">
        <v>46</v>
      </c>
      <c r="B195" s="2">
        <v>45315860</v>
      </c>
      <c r="C195" s="2" t="s">
        <v>1507</v>
      </c>
      <c r="D195" s="83">
        <v>22221.088999999993</v>
      </c>
      <c r="E195" s="84">
        <v>511616.50227368838</v>
      </c>
      <c r="F195" s="85" t="s">
        <v>1</v>
      </c>
      <c r="G195" s="130">
        <v>1.1988466837113652E-4</v>
      </c>
      <c r="H195" s="130">
        <v>0.98833707099606161</v>
      </c>
      <c r="I195" s="85" t="s">
        <v>6870</v>
      </c>
      <c r="J195" s="123">
        <v>1.1302757763003183E-3</v>
      </c>
      <c r="K195" s="124">
        <v>0.84689899731065998</v>
      </c>
      <c r="L195" s="2" t="s">
        <v>6875</v>
      </c>
    </row>
    <row r="196" spans="1:12" x14ac:dyDescent="0.35">
      <c r="A196" s="2" t="s">
        <v>46</v>
      </c>
      <c r="B196" s="2">
        <v>45657809</v>
      </c>
      <c r="C196" s="2" t="s">
        <v>1393</v>
      </c>
      <c r="D196" s="83">
        <v>107635</v>
      </c>
      <c r="E196" s="84">
        <v>506267.02902669378</v>
      </c>
      <c r="F196" s="85" t="s">
        <v>1</v>
      </c>
      <c r="G196" s="130">
        <v>5.8069999540199331E-4</v>
      </c>
      <c r="H196" s="130">
        <v>0.92232418509398562</v>
      </c>
      <c r="I196" s="85" t="s">
        <v>6875</v>
      </c>
      <c r="J196" s="123">
        <v>1.11845758826265E-3</v>
      </c>
      <c r="K196" s="124">
        <v>0.84801745489892266</v>
      </c>
      <c r="L196" s="2" t="s">
        <v>6875</v>
      </c>
    </row>
    <row r="197" spans="1:12" x14ac:dyDescent="0.35">
      <c r="A197" s="2" t="s">
        <v>46</v>
      </c>
      <c r="B197" s="2">
        <v>41071905</v>
      </c>
      <c r="C197" s="2" t="s">
        <v>852</v>
      </c>
      <c r="D197" s="83">
        <v>222012</v>
      </c>
      <c r="E197" s="84">
        <v>505405.97541264183</v>
      </c>
      <c r="F197" s="85" t="s">
        <v>1</v>
      </c>
      <c r="G197" s="130">
        <v>1.1977736552161223E-3</v>
      </c>
      <c r="H197" s="130">
        <v>0.85142766482186871</v>
      </c>
      <c r="I197" s="85" t="s">
        <v>6875</v>
      </c>
      <c r="J197" s="123">
        <v>1.1165553274134913E-3</v>
      </c>
      <c r="K197" s="124">
        <v>0.84913401022633617</v>
      </c>
      <c r="L197" s="2" t="s">
        <v>6875</v>
      </c>
    </row>
    <row r="198" spans="1:12" x14ac:dyDescent="0.35">
      <c r="A198" s="2" t="s">
        <v>46</v>
      </c>
      <c r="B198" s="2">
        <v>43582809</v>
      </c>
      <c r="C198" s="2" t="s">
        <v>1973</v>
      </c>
      <c r="D198" s="83">
        <v>241395</v>
      </c>
      <c r="E198" s="84">
        <v>503125.6578576921</v>
      </c>
      <c r="F198" s="85" t="s">
        <v>1</v>
      </c>
      <c r="G198" s="130">
        <v>1.3023465916297131E-3</v>
      </c>
      <c r="H198" s="130">
        <v>0.83650600313510415</v>
      </c>
      <c r="I198" s="85" t="s">
        <v>6875</v>
      </c>
      <c r="J198" s="123">
        <v>1.1115175937141718E-3</v>
      </c>
      <c r="K198" s="124">
        <v>0.85024552782005036</v>
      </c>
      <c r="L198" s="2" t="s">
        <v>6875</v>
      </c>
    </row>
    <row r="199" spans="1:12" x14ac:dyDescent="0.35">
      <c r="A199" s="2" t="s">
        <v>46</v>
      </c>
      <c r="B199" s="2">
        <v>43560801</v>
      </c>
      <c r="C199" s="2" t="s">
        <v>721</v>
      </c>
      <c r="D199" s="83">
        <v>295877</v>
      </c>
      <c r="E199" s="84">
        <v>493067.15387048153</v>
      </c>
      <c r="F199" s="85" t="s">
        <v>1</v>
      </c>
      <c r="G199" s="130">
        <v>1.5962816234454922E-3</v>
      </c>
      <c r="H199" s="130">
        <v>0.81399325673929124</v>
      </c>
      <c r="I199" s="85" t="s">
        <v>6875</v>
      </c>
      <c r="J199" s="123">
        <v>1.0892960989968602E-3</v>
      </c>
      <c r="K199" s="124">
        <v>0.85133482391904725</v>
      </c>
      <c r="L199" s="2" t="s">
        <v>6875</v>
      </c>
    </row>
    <row r="200" spans="1:12" x14ac:dyDescent="0.35">
      <c r="A200" s="2" t="s">
        <v>46</v>
      </c>
      <c r="B200" s="2">
        <v>45314849</v>
      </c>
      <c r="C200" s="2" t="s">
        <v>1504</v>
      </c>
      <c r="D200" s="83">
        <v>34694</v>
      </c>
      <c r="E200" s="84">
        <v>483342.87014625926</v>
      </c>
      <c r="F200" s="85" t="s">
        <v>1</v>
      </c>
      <c r="G200" s="130">
        <v>1.8717708589656483E-4</v>
      </c>
      <c r="H200" s="130">
        <v>0.9791445522115354</v>
      </c>
      <c r="I200" s="85" t="s">
        <v>6870</v>
      </c>
      <c r="J200" s="123">
        <v>1.0678129719153178E-3</v>
      </c>
      <c r="K200" s="124">
        <v>0.85240263689096252</v>
      </c>
      <c r="L200" s="2" t="s">
        <v>6875</v>
      </c>
    </row>
    <row r="201" spans="1:12" x14ac:dyDescent="0.35">
      <c r="A201" s="2" t="s">
        <v>46</v>
      </c>
      <c r="B201" s="2">
        <v>49944801</v>
      </c>
      <c r="C201" s="2" t="s">
        <v>1885</v>
      </c>
      <c r="D201" s="83">
        <v>193269</v>
      </c>
      <c r="E201" s="84">
        <v>477772.0372110504</v>
      </c>
      <c r="F201" s="85" t="s">
        <v>1</v>
      </c>
      <c r="G201" s="130">
        <v>1.0427027213392283E-3</v>
      </c>
      <c r="H201" s="130">
        <v>0.86717330133515103</v>
      </c>
      <c r="I201" s="85" t="s">
        <v>6875</v>
      </c>
      <c r="J201" s="123">
        <v>1.0555057506030658E-3</v>
      </c>
      <c r="K201" s="124">
        <v>0.85345814264156561</v>
      </c>
      <c r="L201" s="2" t="s">
        <v>6875</v>
      </c>
    </row>
    <row r="202" spans="1:12" x14ac:dyDescent="0.35">
      <c r="A202" s="2" t="s">
        <v>46</v>
      </c>
      <c r="B202" s="2">
        <v>45289855</v>
      </c>
      <c r="C202" s="2" t="s">
        <v>2288</v>
      </c>
      <c r="D202" s="83">
        <v>45700</v>
      </c>
      <c r="E202" s="84">
        <v>470817.9995246731</v>
      </c>
      <c r="F202" s="85" t="s">
        <v>1</v>
      </c>
      <c r="G202" s="130">
        <v>2.4655539359753887E-4</v>
      </c>
      <c r="H202" s="130">
        <v>0.97182918348804292</v>
      </c>
      <c r="I202" s="85" t="s">
        <v>6870</v>
      </c>
      <c r="J202" s="123">
        <v>1.0401427192906255E-3</v>
      </c>
      <c r="K202" s="124">
        <v>0.85449828536085626</v>
      </c>
      <c r="L202" s="2" t="s">
        <v>6875</v>
      </c>
    </row>
    <row r="203" spans="1:12" x14ac:dyDescent="0.35">
      <c r="A203" s="2" t="s">
        <v>46</v>
      </c>
      <c r="B203" s="2">
        <v>48966801</v>
      </c>
      <c r="C203" s="2" t="s">
        <v>166</v>
      </c>
      <c r="D203" s="83">
        <v>281275</v>
      </c>
      <c r="E203" s="84">
        <v>469811.20651856641</v>
      </c>
      <c r="F203" s="85" t="s">
        <v>1</v>
      </c>
      <c r="G203" s="130">
        <v>1.5175025893686593E-3</v>
      </c>
      <c r="H203" s="130">
        <v>0.81551075932865991</v>
      </c>
      <c r="I203" s="85" t="s">
        <v>6875</v>
      </c>
      <c r="J203" s="123">
        <v>1.0379184873874447E-3</v>
      </c>
      <c r="K203" s="124">
        <v>0.85553620384824369</v>
      </c>
      <c r="L203" s="2" t="s">
        <v>6875</v>
      </c>
    </row>
    <row r="204" spans="1:12" x14ac:dyDescent="0.35">
      <c r="A204" s="2" t="s">
        <v>46</v>
      </c>
      <c r="B204" s="2">
        <v>44539855</v>
      </c>
      <c r="C204" s="2" t="s">
        <v>2401</v>
      </c>
      <c r="D204" s="83">
        <v>324680</v>
      </c>
      <c r="E204" s="84">
        <v>468958.44317163969</v>
      </c>
      <c r="F204" s="85" t="s">
        <v>1</v>
      </c>
      <c r="G204" s="130">
        <v>1.7516762624343307E-3</v>
      </c>
      <c r="H204" s="130">
        <v>0.79746199269397045</v>
      </c>
      <c r="I204" s="85" t="s">
        <v>1</v>
      </c>
      <c r="J204" s="123">
        <v>1.0360345416005818E-3</v>
      </c>
      <c r="K204" s="124">
        <v>0.85657223838984431</v>
      </c>
      <c r="L204" s="2" t="s">
        <v>6875</v>
      </c>
    </row>
    <row r="205" spans="1:12" x14ac:dyDescent="0.35">
      <c r="A205" s="2" t="s">
        <v>46</v>
      </c>
      <c r="B205" s="2">
        <v>44421905</v>
      </c>
      <c r="C205" s="2" t="s">
        <v>1617</v>
      </c>
      <c r="D205" s="83">
        <v>219840</v>
      </c>
      <c r="E205" s="84">
        <v>464757.5192895793</v>
      </c>
      <c r="F205" s="85" t="s">
        <v>1</v>
      </c>
      <c r="G205" s="130">
        <v>1.1860555301637405E-3</v>
      </c>
      <c r="H205" s="130">
        <v>0.85499489515549432</v>
      </c>
      <c r="I205" s="85" t="s">
        <v>6875</v>
      </c>
      <c r="J205" s="123">
        <v>1.0267537571050217E-3</v>
      </c>
      <c r="K205" s="124">
        <v>0.85759899214694935</v>
      </c>
      <c r="L205" s="2" t="s">
        <v>6875</v>
      </c>
    </row>
    <row r="206" spans="1:12" x14ac:dyDescent="0.35">
      <c r="A206" s="2" t="s">
        <v>46</v>
      </c>
      <c r="B206" s="2">
        <v>48969967</v>
      </c>
      <c r="C206" s="2" t="s">
        <v>182</v>
      </c>
      <c r="D206" s="83">
        <v>208000</v>
      </c>
      <c r="E206" s="84">
        <v>462498.89796062064</v>
      </c>
      <c r="F206" s="85" t="s">
        <v>1</v>
      </c>
      <c r="G206" s="130">
        <v>1.1221777214067412E-3</v>
      </c>
      <c r="H206" s="130">
        <v>0.85958767183952611</v>
      </c>
      <c r="I206" s="85" t="s">
        <v>6875</v>
      </c>
      <c r="J206" s="123">
        <v>1.0217639552424704E-3</v>
      </c>
      <c r="K206" s="124">
        <v>0.8586207561021918</v>
      </c>
      <c r="L206" s="2" t="s">
        <v>6875</v>
      </c>
    </row>
    <row r="207" spans="1:12" x14ac:dyDescent="0.35">
      <c r="A207" s="2" t="s">
        <v>46</v>
      </c>
      <c r="B207" s="2">
        <v>43060801</v>
      </c>
      <c r="C207" s="2" t="s">
        <v>419</v>
      </c>
      <c r="D207" s="83">
        <v>243455</v>
      </c>
      <c r="E207" s="84">
        <v>462294.70461778401</v>
      </c>
      <c r="F207" s="85" t="s">
        <v>1</v>
      </c>
      <c r="G207" s="130">
        <v>1.3134604671397991E-3</v>
      </c>
      <c r="H207" s="130">
        <v>0.83389804592529926</v>
      </c>
      <c r="I207" s="85" t="s">
        <v>6875</v>
      </c>
      <c r="J207" s="123">
        <v>1.0213128462808472E-3</v>
      </c>
      <c r="K207" s="124">
        <v>0.85964206894847262</v>
      </c>
      <c r="L207" s="2" t="s">
        <v>6875</v>
      </c>
    </row>
    <row r="208" spans="1:12" x14ac:dyDescent="0.35">
      <c r="A208" s="2" t="s">
        <v>46</v>
      </c>
      <c r="B208" s="2">
        <v>44935809</v>
      </c>
      <c r="C208" s="2" t="s">
        <v>1758</v>
      </c>
      <c r="D208" s="83">
        <v>224048</v>
      </c>
      <c r="E208" s="84">
        <v>459597.9437410059</v>
      </c>
      <c r="F208" s="85" t="s">
        <v>1</v>
      </c>
      <c r="G208" s="130">
        <v>1.2087580486814307E-3</v>
      </c>
      <c r="H208" s="130">
        <v>0.8502298911666526</v>
      </c>
      <c r="I208" s="85" t="s">
        <v>6875</v>
      </c>
      <c r="J208" s="123">
        <v>1.0153550957392782E-3</v>
      </c>
      <c r="K208" s="124">
        <v>0.86065742404421186</v>
      </c>
      <c r="L208" s="2" t="s">
        <v>6875</v>
      </c>
    </row>
    <row r="209" spans="1:12" x14ac:dyDescent="0.35">
      <c r="A209" t="s">
        <v>216</v>
      </c>
      <c r="B209" s="2">
        <v>52900988</v>
      </c>
      <c r="C209" s="2" t="s">
        <v>644</v>
      </c>
      <c r="D209" s="83">
        <v>85140</v>
      </c>
      <c r="E209" s="84">
        <v>446936.446645535</v>
      </c>
      <c r="F209" s="85" t="s">
        <v>1</v>
      </c>
      <c r="G209" s="130">
        <v>4.5933755384889403E-4</v>
      </c>
      <c r="H209" s="130">
        <v>0.94033445774182856</v>
      </c>
      <c r="I209" s="85" t="s">
        <v>6875</v>
      </c>
      <c r="J209" s="123">
        <v>9.8738300454380683E-4</v>
      </c>
      <c r="K209" s="124">
        <v>0.86164480704875568</v>
      </c>
      <c r="L209" s="2" t="s">
        <v>6875</v>
      </c>
    </row>
    <row r="210" spans="1:12" x14ac:dyDescent="0.35">
      <c r="A210" s="2" t="s">
        <v>46</v>
      </c>
      <c r="B210" s="2">
        <v>45659855</v>
      </c>
      <c r="C210" s="2" t="s">
        <v>1416</v>
      </c>
      <c r="D210" s="83">
        <v>123040</v>
      </c>
      <c r="E210" s="84">
        <v>444538.04499630985</v>
      </c>
      <c r="F210" s="85" t="s">
        <v>1</v>
      </c>
      <c r="G210" s="130">
        <v>6.638112828936801E-4</v>
      </c>
      <c r="H210" s="130">
        <v>0.90933183802911677</v>
      </c>
      <c r="I210" s="85" t="s">
        <v>6875</v>
      </c>
      <c r="J210" s="123">
        <v>9.8208439655538102E-4</v>
      </c>
      <c r="K210" s="124">
        <v>0.86262689144531102</v>
      </c>
      <c r="L210" s="2" t="s">
        <v>6875</v>
      </c>
    </row>
    <row r="211" spans="1:12" x14ac:dyDescent="0.35">
      <c r="A211" s="2" t="s">
        <v>46</v>
      </c>
      <c r="B211" s="2">
        <v>43213905</v>
      </c>
      <c r="C211" s="2" t="s">
        <v>982</v>
      </c>
      <c r="D211" s="83">
        <v>135648</v>
      </c>
      <c r="E211" s="84">
        <v>440537.19199569518</v>
      </c>
      <c r="F211" s="85" t="s">
        <v>1</v>
      </c>
      <c r="G211" s="130">
        <v>7.318325170835656E-4</v>
      </c>
      <c r="H211" s="130">
        <v>0.89892364505815447</v>
      </c>
      <c r="I211" s="85" t="s">
        <v>6875</v>
      </c>
      <c r="J211" s="123">
        <v>9.7324561357821631E-4</v>
      </c>
      <c r="K211" s="124">
        <v>0.86360013705888927</v>
      </c>
      <c r="L211" s="2" t="s">
        <v>6875</v>
      </c>
    </row>
    <row r="212" spans="1:12" x14ac:dyDescent="0.35">
      <c r="A212" t="s">
        <v>216</v>
      </c>
      <c r="B212" s="2">
        <v>52601820</v>
      </c>
      <c r="C212" s="2" t="s">
        <v>1566</v>
      </c>
      <c r="D212" s="83">
        <v>8000</v>
      </c>
      <c r="E212" s="84">
        <v>439984.2250700916</v>
      </c>
      <c r="F212" s="85" t="s">
        <v>1</v>
      </c>
      <c r="G212" s="130">
        <v>4.3160681592566973E-5</v>
      </c>
      <c r="H212" s="130">
        <v>0.99747505161422678</v>
      </c>
      <c r="I212" s="85" t="s">
        <v>6870</v>
      </c>
      <c r="J212" s="123">
        <v>9.7202398542836697E-4</v>
      </c>
      <c r="K212" s="124">
        <v>0.86457216104431767</v>
      </c>
      <c r="L212" s="2" t="s">
        <v>6875</v>
      </c>
    </row>
    <row r="213" spans="1:12" x14ac:dyDescent="0.35">
      <c r="A213" s="2" t="s">
        <v>46</v>
      </c>
      <c r="B213" s="2">
        <v>40941801</v>
      </c>
      <c r="C213" s="2" t="s">
        <v>695</v>
      </c>
      <c r="D213" s="83">
        <v>69027</v>
      </c>
      <c r="E213" s="84">
        <v>439388.88954548322</v>
      </c>
      <c r="F213" s="85" t="s">
        <v>1</v>
      </c>
      <c r="G213" s="130">
        <v>3.7240654603626507E-4</v>
      </c>
      <c r="H213" s="130">
        <v>0.95376300772267952</v>
      </c>
      <c r="I213" s="85" t="s">
        <v>6870</v>
      </c>
      <c r="J213" s="123">
        <v>9.7070875552619318E-4</v>
      </c>
      <c r="K213" s="124">
        <v>0.86554286979984385</v>
      </c>
      <c r="L213" s="2" t="s">
        <v>6875</v>
      </c>
    </row>
    <row r="214" spans="1:12" x14ac:dyDescent="0.35">
      <c r="A214" s="2" t="s">
        <v>46</v>
      </c>
      <c r="B214" s="2">
        <v>45281855</v>
      </c>
      <c r="C214" s="2" t="s">
        <v>2095</v>
      </c>
      <c r="D214" s="83">
        <v>104220</v>
      </c>
      <c r="E214" s="84">
        <v>429231.72026488651</v>
      </c>
      <c r="F214" s="85" t="s">
        <v>1</v>
      </c>
      <c r="G214" s="130">
        <v>5.6227577944716631E-4</v>
      </c>
      <c r="H214" s="130">
        <v>0.92517007635123993</v>
      </c>
      <c r="I214" s="85" t="s">
        <v>6875</v>
      </c>
      <c r="J214" s="123">
        <v>9.4826928701292239E-4</v>
      </c>
      <c r="K214" s="124">
        <v>0.86649113908685682</v>
      </c>
      <c r="L214" s="2" t="s">
        <v>6875</v>
      </c>
    </row>
    <row r="215" spans="1:12" x14ac:dyDescent="0.35">
      <c r="A215" s="2" t="s">
        <v>46</v>
      </c>
      <c r="B215" s="2">
        <v>41071909</v>
      </c>
      <c r="C215" s="2" t="s">
        <v>855</v>
      </c>
      <c r="D215" s="83">
        <v>127692</v>
      </c>
      <c r="E215" s="84">
        <v>426805.05770000041</v>
      </c>
      <c r="F215" s="85" t="s">
        <v>6</v>
      </c>
      <c r="G215" s="130">
        <v>6.8890921923975778E-4</v>
      </c>
      <c r="H215" s="130">
        <v>0.90663829858279898</v>
      </c>
      <c r="I215" s="85" t="s">
        <v>6870</v>
      </c>
      <c r="J215" s="123">
        <v>9.4290824431364235E-4</v>
      </c>
      <c r="K215" s="124">
        <v>0.86743404733117047</v>
      </c>
      <c r="L215" s="2" t="s">
        <v>6870</v>
      </c>
    </row>
    <row r="216" spans="1:12" x14ac:dyDescent="0.35">
      <c r="A216" s="2" t="s">
        <v>46</v>
      </c>
      <c r="B216" s="2">
        <v>45289809</v>
      </c>
      <c r="C216" s="2" t="s">
        <v>2294</v>
      </c>
      <c r="D216" s="83">
        <v>78375</v>
      </c>
      <c r="E216" s="84">
        <v>422728.4877964264</v>
      </c>
      <c r="F216" s="85" t="s">
        <v>1</v>
      </c>
      <c r="G216" s="130">
        <v>4.2283980247717959E-4</v>
      </c>
      <c r="H216" s="130">
        <v>0.94779053022796689</v>
      </c>
      <c r="I216" s="85" t="s">
        <v>6875</v>
      </c>
      <c r="J216" s="123">
        <v>9.3390218568979483E-4</v>
      </c>
      <c r="K216" s="124">
        <v>0.86836794951686025</v>
      </c>
      <c r="L216" s="2" t="s">
        <v>6875</v>
      </c>
    </row>
    <row r="217" spans="1:12" x14ac:dyDescent="0.35">
      <c r="A217" s="2" t="s">
        <v>46</v>
      </c>
      <c r="B217" s="2">
        <v>41080855</v>
      </c>
      <c r="C217" s="2" t="s">
        <v>1167</v>
      </c>
      <c r="D217" s="83">
        <v>441420</v>
      </c>
      <c r="E217" s="84">
        <v>419116.33501452237</v>
      </c>
      <c r="F217" s="85" t="s">
        <v>1</v>
      </c>
      <c r="G217" s="130">
        <v>2.3814985085738641E-3</v>
      </c>
      <c r="H217" s="130">
        <v>0.73957566343428827</v>
      </c>
      <c r="I217" s="85" t="s">
        <v>1</v>
      </c>
      <c r="J217" s="123">
        <v>9.2592212880824828E-4</v>
      </c>
      <c r="K217" s="124">
        <v>0.86929387164566851</v>
      </c>
      <c r="L217" s="2" t="s">
        <v>6875</v>
      </c>
    </row>
    <row r="218" spans="1:12" x14ac:dyDescent="0.35">
      <c r="A218" s="2" t="s">
        <v>46</v>
      </c>
      <c r="B218" s="2">
        <v>46151905</v>
      </c>
      <c r="C218" s="2" t="s">
        <v>298</v>
      </c>
      <c r="D218" s="83">
        <v>175728</v>
      </c>
      <c r="E218" s="84">
        <v>418573.45776524645</v>
      </c>
      <c r="F218" s="85" t="s">
        <v>1</v>
      </c>
      <c r="G218" s="130">
        <v>9.4806753186232613E-4</v>
      </c>
      <c r="H218" s="130">
        <v>0.87906338393808281</v>
      </c>
      <c r="I218" s="85" t="s">
        <v>6875</v>
      </c>
      <c r="J218" s="123">
        <v>9.2472279101981844E-4</v>
      </c>
      <c r="K218" s="124">
        <v>0.87021859443668836</v>
      </c>
      <c r="L218" s="2" t="s">
        <v>6875</v>
      </c>
    </row>
    <row r="219" spans="1:12" x14ac:dyDescent="0.35">
      <c r="A219" s="2" t="s">
        <v>46</v>
      </c>
      <c r="B219" s="2">
        <v>44935801</v>
      </c>
      <c r="C219" s="2" t="s">
        <v>1753</v>
      </c>
      <c r="D219" s="83">
        <v>188233</v>
      </c>
      <c r="E219" s="84">
        <v>413360.35364309914</v>
      </c>
      <c r="F219" s="85" t="s">
        <v>1</v>
      </c>
      <c r="G219" s="130">
        <v>1.0155330722767075E-3</v>
      </c>
      <c r="H219" s="130">
        <v>0.87025150496107728</v>
      </c>
      <c r="I219" s="85" t="s">
        <v>6875</v>
      </c>
      <c r="J219" s="123">
        <v>9.1320587301109792E-4</v>
      </c>
      <c r="K219" s="124">
        <v>0.8711318003096995</v>
      </c>
      <c r="L219" s="2" t="s">
        <v>6875</v>
      </c>
    </row>
    <row r="220" spans="1:12" x14ac:dyDescent="0.35">
      <c r="A220" t="s">
        <v>216</v>
      </c>
      <c r="B220" s="2">
        <v>52902807</v>
      </c>
      <c r="C220" s="2" t="s">
        <v>665</v>
      </c>
      <c r="D220" s="83">
        <v>30400</v>
      </c>
      <c r="E220" s="84">
        <v>411219.57700000005</v>
      </c>
      <c r="F220" s="85" t="s">
        <v>1</v>
      </c>
      <c r="G220" s="130">
        <v>1.640105900517545E-4</v>
      </c>
      <c r="H220" s="130">
        <v>0.98125391183249777</v>
      </c>
      <c r="I220" s="85" t="s">
        <v>6870</v>
      </c>
      <c r="J220" s="123">
        <v>9.0847641653068513E-4</v>
      </c>
      <c r="K220" s="124">
        <v>0.87204027672623019</v>
      </c>
      <c r="L220" s="2" t="s">
        <v>6875</v>
      </c>
    </row>
    <row r="221" spans="1:12" x14ac:dyDescent="0.35">
      <c r="A221" s="2" t="s">
        <v>46</v>
      </c>
      <c r="B221" s="2">
        <v>44510849</v>
      </c>
      <c r="C221" s="2" t="s">
        <v>254</v>
      </c>
      <c r="D221" s="83">
        <v>112442</v>
      </c>
      <c r="E221" s="84">
        <v>405123.14869599428</v>
      </c>
      <c r="F221" s="85" t="s">
        <v>1</v>
      </c>
      <c r="G221" s="130">
        <v>6.0663416995392701E-4</v>
      </c>
      <c r="H221" s="130">
        <v>0.91874326203412471</v>
      </c>
      <c r="I221" s="85" t="s">
        <v>6875</v>
      </c>
      <c r="J221" s="123">
        <v>8.9500803698595497E-4</v>
      </c>
      <c r="K221" s="124">
        <v>0.87293528476321613</v>
      </c>
      <c r="L221" s="2" t="s">
        <v>6875</v>
      </c>
    </row>
    <row r="222" spans="1:12" x14ac:dyDescent="0.35">
      <c r="A222" s="2" t="s">
        <v>46</v>
      </c>
      <c r="B222" s="2">
        <v>44952967</v>
      </c>
      <c r="C222" s="2" t="s">
        <v>2028</v>
      </c>
      <c r="D222" s="83">
        <v>114000</v>
      </c>
      <c r="E222" s="84">
        <v>403110.2905</v>
      </c>
      <c r="F222" s="85" t="s">
        <v>1</v>
      </c>
      <c r="G222" s="130">
        <v>6.1503971269407938E-4</v>
      </c>
      <c r="H222" s="130">
        <v>0.91630337251844129</v>
      </c>
      <c r="I222" s="85" t="s">
        <v>6875</v>
      </c>
      <c r="J222" s="123">
        <v>8.9056118108910812E-4</v>
      </c>
      <c r="K222" s="124">
        <v>0.87382584594430524</v>
      </c>
      <c r="L222" s="2" t="s">
        <v>6875</v>
      </c>
    </row>
    <row r="223" spans="1:12" x14ac:dyDescent="0.35">
      <c r="A223" s="2" t="s">
        <v>46</v>
      </c>
      <c r="B223" s="2">
        <v>44983809</v>
      </c>
      <c r="C223" s="2" t="s">
        <v>233</v>
      </c>
      <c r="D223" s="83">
        <v>79002</v>
      </c>
      <c r="E223" s="84">
        <v>399443.86912910047</v>
      </c>
      <c r="F223" s="85" t="s">
        <v>1</v>
      </c>
      <c r="G223" s="130">
        <v>4.26222520896997E-4</v>
      </c>
      <c r="H223" s="130">
        <v>0.94694208294430549</v>
      </c>
      <c r="I223" s="85" t="s">
        <v>6875</v>
      </c>
      <c r="J223" s="123">
        <v>8.8246123270429102E-4</v>
      </c>
      <c r="K223" s="124">
        <v>0.87470830717700954</v>
      </c>
      <c r="L223" s="2" t="s">
        <v>6875</v>
      </c>
    </row>
    <row r="224" spans="1:12" x14ac:dyDescent="0.35">
      <c r="A224" s="2" t="s">
        <v>46</v>
      </c>
      <c r="B224" s="2">
        <v>43136967</v>
      </c>
      <c r="C224" s="2" t="s">
        <v>815</v>
      </c>
      <c r="D224" s="83">
        <v>125000</v>
      </c>
      <c r="E224" s="84">
        <v>397514.33099999995</v>
      </c>
      <c r="F224" s="85" t="s">
        <v>6</v>
      </c>
      <c r="G224" s="130">
        <v>6.7438564988385897E-4</v>
      </c>
      <c r="H224" s="130">
        <v>0.90799373820787277</v>
      </c>
      <c r="I224" s="85" t="s">
        <v>6870</v>
      </c>
      <c r="J224" s="123">
        <v>8.781984495511325E-4</v>
      </c>
      <c r="K224" s="124">
        <v>0.87558650562656071</v>
      </c>
      <c r="L224" s="2" t="s">
        <v>6870</v>
      </c>
    </row>
    <row r="225" spans="1:12" x14ac:dyDescent="0.35">
      <c r="A225" s="2" t="s">
        <v>46</v>
      </c>
      <c r="B225" s="2">
        <v>41084967</v>
      </c>
      <c r="C225" s="2" t="s">
        <v>1204</v>
      </c>
      <c r="D225" s="83">
        <v>112000</v>
      </c>
      <c r="E225" s="84">
        <v>395938.37881365442</v>
      </c>
      <c r="F225" s="85" t="s">
        <v>1</v>
      </c>
      <c r="G225" s="130">
        <v>6.042495422959376E-4</v>
      </c>
      <c r="H225" s="130">
        <v>0.9193475115764207</v>
      </c>
      <c r="I225" s="85" t="s">
        <v>6875</v>
      </c>
      <c r="J225" s="123">
        <v>8.7471681717039861E-4</v>
      </c>
      <c r="K225" s="124">
        <v>0.87646122244373115</v>
      </c>
      <c r="L225" s="2" t="s">
        <v>6875</v>
      </c>
    </row>
    <row r="226" spans="1:12" x14ac:dyDescent="0.35">
      <c r="A226" s="2" t="s">
        <v>46</v>
      </c>
      <c r="B226" s="2">
        <v>45275905</v>
      </c>
      <c r="C226" s="2" t="s">
        <v>1907</v>
      </c>
      <c r="D226" s="83">
        <v>71892</v>
      </c>
      <c r="E226" s="84">
        <v>392832.82137883018</v>
      </c>
      <c r="F226" s="85" t="s">
        <v>1</v>
      </c>
      <c r="G226" s="130">
        <v>3.8786346513160311E-4</v>
      </c>
      <c r="H226" s="130">
        <v>0.95263518674215453</v>
      </c>
      <c r="I226" s="85" t="s">
        <v>6870</v>
      </c>
      <c r="J226" s="123">
        <v>8.6785594320544306E-4</v>
      </c>
      <c r="K226" s="124">
        <v>0.87732907838693663</v>
      </c>
      <c r="L226" s="2" t="s">
        <v>6875</v>
      </c>
    </row>
    <row r="227" spans="1:12" x14ac:dyDescent="0.35">
      <c r="A227" t="s">
        <v>216</v>
      </c>
      <c r="B227" s="2">
        <v>52601816</v>
      </c>
      <c r="C227" s="2" t="s">
        <v>1570</v>
      </c>
      <c r="D227" s="83">
        <v>17370</v>
      </c>
      <c r="E227" s="84">
        <v>392123.71140503912</v>
      </c>
      <c r="F227" s="85" t="s">
        <v>1</v>
      </c>
      <c r="G227" s="130">
        <v>9.3712629907861047E-5</v>
      </c>
      <c r="H227" s="130">
        <v>0.99165407943618811</v>
      </c>
      <c r="I227" s="85" t="s">
        <v>6870</v>
      </c>
      <c r="J227" s="123">
        <v>8.6628935998823433E-4</v>
      </c>
      <c r="K227" s="124">
        <v>0.87819536774692486</v>
      </c>
      <c r="L227" s="2" t="s">
        <v>6875</v>
      </c>
    </row>
    <row r="228" spans="1:12" x14ac:dyDescent="0.35">
      <c r="A228" s="2" t="s">
        <v>46</v>
      </c>
      <c r="B228" s="2">
        <v>43091855</v>
      </c>
      <c r="C228" s="2" t="s">
        <v>2364</v>
      </c>
      <c r="D228" s="83">
        <v>495300</v>
      </c>
      <c r="E228" s="84">
        <v>391894.96470152662</v>
      </c>
      <c r="F228" s="85" t="s">
        <v>1</v>
      </c>
      <c r="G228" s="130">
        <v>2.6721856990998029E-3</v>
      </c>
      <c r="H228" s="130">
        <v>0.70441600910534896</v>
      </c>
      <c r="I228" s="85" t="s">
        <v>1</v>
      </c>
      <c r="J228" s="123">
        <v>8.6578400713753522E-4</v>
      </c>
      <c r="K228" s="124">
        <v>0.87906115175406241</v>
      </c>
      <c r="L228" s="2" t="s">
        <v>6875</v>
      </c>
    </row>
    <row r="229" spans="1:12" x14ac:dyDescent="0.35">
      <c r="A229" s="2" t="s">
        <v>46</v>
      </c>
      <c r="B229" s="2">
        <v>45660855</v>
      </c>
      <c r="C229" s="2" t="s">
        <v>1430</v>
      </c>
      <c r="D229" s="83">
        <v>96280</v>
      </c>
      <c r="E229" s="84">
        <v>390796.60962621128</v>
      </c>
      <c r="F229" s="85" t="s">
        <v>1</v>
      </c>
      <c r="G229" s="130">
        <v>5.1943880296654351E-4</v>
      </c>
      <c r="H229" s="130">
        <v>0.93112555984010859</v>
      </c>
      <c r="I229" s="85" t="s">
        <v>6875</v>
      </c>
      <c r="J229" s="123">
        <v>8.6335749405617784E-4</v>
      </c>
      <c r="K229" s="124">
        <v>0.8799245092481186</v>
      </c>
      <c r="L229" s="2" t="s">
        <v>6875</v>
      </c>
    </row>
    <row r="230" spans="1:12" x14ac:dyDescent="0.35">
      <c r="A230" s="2" t="s">
        <v>46</v>
      </c>
      <c r="B230" s="2">
        <v>44422809</v>
      </c>
      <c r="C230" s="2" t="s">
        <v>1607</v>
      </c>
      <c r="D230" s="83">
        <v>369930</v>
      </c>
      <c r="E230" s="84">
        <v>383103.31240634556</v>
      </c>
      <c r="F230" s="85" t="s">
        <v>1</v>
      </c>
      <c r="G230" s="130">
        <v>1.9958038676922878E-3</v>
      </c>
      <c r="H230" s="130">
        <v>0.78237264075324509</v>
      </c>
      <c r="I230" s="85" t="s">
        <v>1</v>
      </c>
      <c r="J230" s="123">
        <v>8.4636127237675831E-4</v>
      </c>
      <c r="K230" s="124">
        <v>0.88077087052049541</v>
      </c>
      <c r="L230" s="2" t="s">
        <v>6875</v>
      </c>
    </row>
    <row r="231" spans="1:12" x14ac:dyDescent="0.35">
      <c r="A231" t="s">
        <v>216</v>
      </c>
      <c r="B231" s="2">
        <v>52884988</v>
      </c>
      <c r="C231" s="2" t="s">
        <v>470</v>
      </c>
      <c r="D231" s="83">
        <v>113400</v>
      </c>
      <c r="E231" s="84">
        <v>381118.5653613396</v>
      </c>
      <c r="F231" s="85" t="s">
        <v>1</v>
      </c>
      <c r="G231" s="130">
        <v>6.1180266157463681E-4</v>
      </c>
      <c r="H231" s="130">
        <v>0.91752885533123985</v>
      </c>
      <c r="I231" s="85" t="s">
        <v>6875</v>
      </c>
      <c r="J231" s="123">
        <v>8.4197652032696265E-4</v>
      </c>
      <c r="K231" s="124">
        <v>0.88161284704082232</v>
      </c>
      <c r="L231" s="2" t="s">
        <v>6875</v>
      </c>
    </row>
    <row r="232" spans="1:12" x14ac:dyDescent="0.35">
      <c r="A232" s="2" t="s">
        <v>46</v>
      </c>
      <c r="B232" s="2">
        <v>40940801</v>
      </c>
      <c r="C232" s="2" t="s">
        <v>688</v>
      </c>
      <c r="D232" s="83">
        <v>192244</v>
      </c>
      <c r="E232" s="84">
        <v>379726.62504102127</v>
      </c>
      <c r="F232" s="85" t="s">
        <v>1</v>
      </c>
      <c r="G232" s="130">
        <v>1.0371727590101807E-3</v>
      </c>
      <c r="H232" s="130">
        <v>0.86821047409416119</v>
      </c>
      <c r="I232" s="85" t="s">
        <v>6875</v>
      </c>
      <c r="J232" s="123">
        <v>8.3890141149227946E-4</v>
      </c>
      <c r="K232" s="124">
        <v>0.88245174845231455</v>
      </c>
      <c r="L232" s="2" t="s">
        <v>6875</v>
      </c>
    </row>
    <row r="233" spans="1:12" x14ac:dyDescent="0.35">
      <c r="A233" s="2" t="s">
        <v>46</v>
      </c>
      <c r="B233" s="2">
        <v>45316845</v>
      </c>
      <c r="C233" s="2" t="s">
        <v>1528</v>
      </c>
      <c r="D233" s="83">
        <v>41925</v>
      </c>
      <c r="E233" s="84">
        <v>378972.41830000008</v>
      </c>
      <c r="F233" s="85" t="s">
        <v>1</v>
      </c>
      <c r="G233" s="130">
        <v>2.2618894697104631E-4</v>
      </c>
      <c r="H233" s="130">
        <v>0.97445041260743748</v>
      </c>
      <c r="I233" s="85" t="s">
        <v>6870</v>
      </c>
      <c r="J233" s="123">
        <v>8.3723519938631689E-4</v>
      </c>
      <c r="K233" s="124">
        <v>0.88328898365170083</v>
      </c>
      <c r="L233" s="2" t="s">
        <v>6875</v>
      </c>
    </row>
    <row r="234" spans="1:12" x14ac:dyDescent="0.35">
      <c r="A234" s="2" t="s">
        <v>46</v>
      </c>
      <c r="B234" s="2">
        <v>40000809</v>
      </c>
      <c r="C234" s="2" t="s">
        <v>1011</v>
      </c>
      <c r="D234" s="83">
        <v>179113</v>
      </c>
      <c r="E234" s="84">
        <v>378482.77337992494</v>
      </c>
      <c r="F234" s="85" t="s">
        <v>1</v>
      </c>
      <c r="G234" s="130">
        <v>9.6632989526118109E-4</v>
      </c>
      <c r="H234" s="130">
        <v>0.87715655042040841</v>
      </c>
      <c r="I234" s="85" t="s">
        <v>6875</v>
      </c>
      <c r="J234" s="123">
        <v>8.361534637704994E-4</v>
      </c>
      <c r="K234" s="124">
        <v>0.88412513711547136</v>
      </c>
      <c r="L234" s="2" t="s">
        <v>6875</v>
      </c>
    </row>
    <row r="235" spans="1:12" x14ac:dyDescent="0.35">
      <c r="A235" s="2" t="s">
        <v>46</v>
      </c>
      <c r="B235" s="2">
        <v>43209855</v>
      </c>
      <c r="C235" s="2" t="s">
        <v>1381</v>
      </c>
      <c r="D235" s="83">
        <v>361260</v>
      </c>
      <c r="E235" s="84">
        <v>376400.31096482073</v>
      </c>
      <c r="F235" s="85" t="s">
        <v>1</v>
      </c>
      <c r="G235" s="130">
        <v>1.9490284790163431E-3</v>
      </c>
      <c r="H235" s="130">
        <v>0.78826930162818831</v>
      </c>
      <c r="I235" s="85" t="s">
        <v>1</v>
      </c>
      <c r="J235" s="123">
        <v>8.3155283651866569E-4</v>
      </c>
      <c r="K235" s="124">
        <v>0.88495668995199006</v>
      </c>
      <c r="L235" s="2" t="s">
        <v>6875</v>
      </c>
    </row>
    <row r="236" spans="1:12" x14ac:dyDescent="0.35">
      <c r="A236" s="2" t="s">
        <v>46</v>
      </c>
      <c r="B236" s="2">
        <v>45290855</v>
      </c>
      <c r="C236" s="2" t="s">
        <v>2297</v>
      </c>
      <c r="D236" s="83">
        <v>55040</v>
      </c>
      <c r="E236" s="84">
        <v>375929.1676030794</v>
      </c>
      <c r="F236" s="85" t="s">
        <v>1</v>
      </c>
      <c r="G236" s="130">
        <v>2.9694548935686076E-4</v>
      </c>
      <c r="H236" s="130">
        <v>0.96529208268822608</v>
      </c>
      <c r="I236" s="85" t="s">
        <v>6870</v>
      </c>
      <c r="J236" s="123">
        <v>8.3051197500115341E-4</v>
      </c>
      <c r="K236" s="124">
        <v>0.88578720192699123</v>
      </c>
      <c r="L236" s="2" t="s">
        <v>6875</v>
      </c>
    </row>
    <row r="237" spans="1:12" x14ac:dyDescent="0.35">
      <c r="A237" s="2" t="s">
        <v>46</v>
      </c>
      <c r="B237" s="2">
        <v>45937809</v>
      </c>
      <c r="C237" s="2" t="s">
        <v>1371</v>
      </c>
      <c r="D237" s="83">
        <v>114741</v>
      </c>
      <c r="E237" s="84">
        <v>374926.33165927534</v>
      </c>
      <c r="F237" s="85" t="s">
        <v>1</v>
      </c>
      <c r="G237" s="130">
        <v>6.1903747082659095E-4</v>
      </c>
      <c r="H237" s="130">
        <v>0.91568833280574724</v>
      </c>
      <c r="I237" s="85" t="s">
        <v>6875</v>
      </c>
      <c r="J237" s="123">
        <v>8.282964851374612E-4</v>
      </c>
      <c r="K237" s="124">
        <v>0.88661549841212872</v>
      </c>
      <c r="L237" s="2" t="s">
        <v>6875</v>
      </c>
    </row>
    <row r="238" spans="1:12" x14ac:dyDescent="0.35">
      <c r="A238" s="2" t="s">
        <v>46</v>
      </c>
      <c r="B238" s="2">
        <v>44773905</v>
      </c>
      <c r="C238" s="2" t="s">
        <v>105</v>
      </c>
      <c r="D238" s="83">
        <v>181116</v>
      </c>
      <c r="E238" s="84">
        <v>372262.72831980692</v>
      </c>
      <c r="F238" s="85" t="s">
        <v>1</v>
      </c>
      <c r="G238" s="130">
        <v>9.7713625091492011E-4</v>
      </c>
      <c r="H238" s="130">
        <v>0.87619022052514728</v>
      </c>
      <c r="I238" s="85" t="s">
        <v>6875</v>
      </c>
      <c r="J238" s="123">
        <v>8.2241198704388087E-4</v>
      </c>
      <c r="K238" s="124">
        <v>0.88743791039917264</v>
      </c>
      <c r="L238" s="2" t="s">
        <v>6875</v>
      </c>
    </row>
    <row r="239" spans="1:12" x14ac:dyDescent="0.35">
      <c r="A239" s="2" t="s">
        <v>46</v>
      </c>
      <c r="B239" s="2">
        <v>44535967</v>
      </c>
      <c r="C239" s="2" t="s">
        <v>944</v>
      </c>
      <c r="D239" s="83">
        <v>200000</v>
      </c>
      <c r="E239" s="84">
        <v>368234.43221555772</v>
      </c>
      <c r="F239" s="85" t="s">
        <v>1</v>
      </c>
      <c r="G239" s="130">
        <v>1.0790170398141744E-3</v>
      </c>
      <c r="H239" s="130">
        <v>0.86507519046682879</v>
      </c>
      <c r="I239" s="85" t="s">
        <v>6875</v>
      </c>
      <c r="J239" s="123">
        <v>8.1351257608633094E-4</v>
      </c>
      <c r="K239" s="124">
        <v>0.88825142297525894</v>
      </c>
      <c r="L239" s="2" t="s">
        <v>6875</v>
      </c>
    </row>
    <row r="240" spans="1:12" x14ac:dyDescent="0.35">
      <c r="A240" s="2" t="s">
        <v>46</v>
      </c>
      <c r="B240" s="2">
        <v>45286855</v>
      </c>
      <c r="C240" s="2" t="s">
        <v>2204</v>
      </c>
      <c r="D240" s="83">
        <v>122300</v>
      </c>
      <c r="E240" s="84">
        <v>367365.41715002654</v>
      </c>
      <c r="F240" s="85" t="s">
        <v>1</v>
      </c>
      <c r="G240" s="130">
        <v>6.5981891984636764E-4</v>
      </c>
      <c r="H240" s="130">
        <v>0.90999165694896311</v>
      </c>
      <c r="I240" s="85" t="s">
        <v>6875</v>
      </c>
      <c r="J240" s="123">
        <v>8.1159272660249917E-4</v>
      </c>
      <c r="K240" s="124">
        <v>0.88906301570186141</v>
      </c>
      <c r="L240" s="2" t="s">
        <v>6875</v>
      </c>
    </row>
    <row r="241" spans="1:12" x14ac:dyDescent="0.35">
      <c r="A241" s="2" t="s">
        <v>46</v>
      </c>
      <c r="B241" s="2">
        <v>44920849</v>
      </c>
      <c r="C241" s="2" t="s">
        <v>1793</v>
      </c>
      <c r="D241" s="83">
        <v>47652</v>
      </c>
      <c r="E241" s="84">
        <v>366594.0216399316</v>
      </c>
      <c r="F241" s="85" t="s">
        <v>1</v>
      </c>
      <c r="G241" s="130">
        <v>2.5708659990612517E-4</v>
      </c>
      <c r="H241" s="130">
        <v>0.96982021546140262</v>
      </c>
      <c r="I241" s="85" t="s">
        <v>6870</v>
      </c>
      <c r="J241" s="123">
        <v>8.0988854064459456E-4</v>
      </c>
      <c r="K241" s="124">
        <v>0.88987290424250598</v>
      </c>
      <c r="L241" s="2" t="s">
        <v>6875</v>
      </c>
    </row>
    <row r="242" spans="1:12" x14ac:dyDescent="0.35">
      <c r="A242" s="2" t="s">
        <v>46</v>
      </c>
      <c r="B242" s="2">
        <v>43548979</v>
      </c>
      <c r="C242" s="2" t="s">
        <v>1029</v>
      </c>
      <c r="D242" s="83">
        <v>14000</v>
      </c>
      <c r="E242" s="84">
        <v>364828.05848450528</v>
      </c>
      <c r="F242" s="85" t="s">
        <v>1</v>
      </c>
      <c r="G242" s="130">
        <v>7.55311927869922E-5</v>
      </c>
      <c r="H242" s="130">
        <v>0.99482378710599395</v>
      </c>
      <c r="I242" s="85" t="s">
        <v>6870</v>
      </c>
      <c r="J242" s="123">
        <v>8.0598713135160524E-4</v>
      </c>
      <c r="K242" s="124">
        <v>0.89067889137385758</v>
      </c>
      <c r="L242" s="2" t="s">
        <v>6875</v>
      </c>
    </row>
    <row r="243" spans="1:12" x14ac:dyDescent="0.35">
      <c r="A243" s="2" t="s">
        <v>46</v>
      </c>
      <c r="B243" s="2">
        <v>48967855</v>
      </c>
      <c r="C243" s="2" t="s">
        <v>189</v>
      </c>
      <c r="D243" s="83">
        <v>99940</v>
      </c>
      <c r="E243" s="84">
        <v>363951.11333080311</v>
      </c>
      <c r="F243" s="85" t="s">
        <v>1</v>
      </c>
      <c r="G243" s="130">
        <v>5.3918481479514288E-4</v>
      </c>
      <c r="H243" s="130">
        <v>0.92847072473500902</v>
      </c>
      <c r="I243" s="85" t="s">
        <v>6875</v>
      </c>
      <c r="J243" s="123">
        <v>8.040497625216935E-4</v>
      </c>
      <c r="K243" s="124">
        <v>0.89148294113637927</v>
      </c>
      <c r="L243" s="2" t="s">
        <v>6875</v>
      </c>
    </row>
    <row r="244" spans="1:12" x14ac:dyDescent="0.35">
      <c r="A244" t="s">
        <v>216</v>
      </c>
      <c r="B244" s="2">
        <v>51005807</v>
      </c>
      <c r="C244" s="2" t="s">
        <v>489</v>
      </c>
      <c r="D244" s="83">
        <v>99370</v>
      </c>
      <c r="E244" s="84">
        <v>360605.55979460385</v>
      </c>
      <c r="F244" s="85" t="s">
        <v>1</v>
      </c>
      <c r="G244" s="130">
        <v>5.3610961623167257E-4</v>
      </c>
      <c r="H244" s="130">
        <v>0.92900683435124065</v>
      </c>
      <c r="I244" s="85" t="s">
        <v>6875</v>
      </c>
      <c r="J244" s="123">
        <v>7.9665868325924421E-4</v>
      </c>
      <c r="K244" s="124">
        <v>0.89227959981963856</v>
      </c>
      <c r="L244" s="2" t="s">
        <v>6875</v>
      </c>
    </row>
    <row r="245" spans="1:12" x14ac:dyDescent="0.35">
      <c r="A245" s="2" t="s">
        <v>46</v>
      </c>
      <c r="B245" s="2">
        <v>45658855</v>
      </c>
      <c r="C245" s="2" t="s">
        <v>1396</v>
      </c>
      <c r="D245" s="83">
        <v>105900</v>
      </c>
      <c r="E245" s="84">
        <v>359294.90000492235</v>
      </c>
      <c r="F245" s="85" t="s">
        <v>1</v>
      </c>
      <c r="G245" s="130">
        <v>5.7133952258160529E-4</v>
      </c>
      <c r="H245" s="130">
        <v>0.92347279873286781</v>
      </c>
      <c r="I245" s="85" t="s">
        <v>6875</v>
      </c>
      <c r="J245" s="123">
        <v>7.9376314137452326E-4</v>
      </c>
      <c r="K245" s="124">
        <v>0.89307336296101303</v>
      </c>
      <c r="L245" s="2" t="s">
        <v>6875</v>
      </c>
    </row>
    <row r="246" spans="1:12" x14ac:dyDescent="0.35">
      <c r="A246" s="2" t="s">
        <v>46</v>
      </c>
      <c r="B246" s="2">
        <v>45940905</v>
      </c>
      <c r="C246" s="2" t="s">
        <v>1374</v>
      </c>
      <c r="D246" s="83">
        <v>149328</v>
      </c>
      <c r="E246" s="84">
        <v>357281.902077851</v>
      </c>
      <c r="F246" s="85" t="s">
        <v>1</v>
      </c>
      <c r="G246" s="130">
        <v>8.0563728260685512E-4</v>
      </c>
      <c r="H246" s="130">
        <v>0.8928232495808387</v>
      </c>
      <c r="I246" s="85" t="s">
        <v>6875</v>
      </c>
      <c r="J246" s="123">
        <v>7.8931597678033995E-4</v>
      </c>
      <c r="K246" s="124">
        <v>0.89386267893779336</v>
      </c>
      <c r="L246" s="2" t="s">
        <v>6875</v>
      </c>
    </row>
    <row r="247" spans="1:12" x14ac:dyDescent="0.35">
      <c r="A247" s="2" t="s">
        <v>46</v>
      </c>
      <c r="B247" s="2">
        <v>45279809</v>
      </c>
      <c r="C247" s="2" t="s">
        <v>2068</v>
      </c>
      <c r="D247" s="83">
        <v>85690</v>
      </c>
      <c r="E247" s="84">
        <v>356014.29683829652</v>
      </c>
      <c r="F247" s="85" t="s">
        <v>1</v>
      </c>
      <c r="G247" s="130">
        <v>4.6230485070838299E-4</v>
      </c>
      <c r="H247" s="130">
        <v>0.93941524312561087</v>
      </c>
      <c r="I247" s="85" t="s">
        <v>6875</v>
      </c>
      <c r="J247" s="123">
        <v>7.8651555206805544E-4</v>
      </c>
      <c r="K247" s="124">
        <v>0.89464919448986147</v>
      </c>
      <c r="L247" s="2" t="s">
        <v>6875</v>
      </c>
    </row>
    <row r="248" spans="1:12" x14ac:dyDescent="0.35">
      <c r="A248" s="2" t="s">
        <v>46</v>
      </c>
      <c r="B248" s="2">
        <v>49620809</v>
      </c>
      <c r="C248" s="2" t="s">
        <v>2319</v>
      </c>
      <c r="D248" s="83">
        <v>81301</v>
      </c>
      <c r="E248" s="84">
        <v>355070.48770697589</v>
      </c>
      <c r="F248" s="85" t="s">
        <v>1</v>
      </c>
      <c r="G248" s="130">
        <v>4.3862582176966094E-4</v>
      </c>
      <c r="H248" s="130">
        <v>0.94390858299433866</v>
      </c>
      <c r="I248" s="85" t="s">
        <v>6875</v>
      </c>
      <c r="J248" s="123">
        <v>7.8443046569214318E-4</v>
      </c>
      <c r="K248" s="124">
        <v>0.89543362495555356</v>
      </c>
      <c r="L248" s="2" t="s">
        <v>6875</v>
      </c>
    </row>
    <row r="249" spans="1:12" x14ac:dyDescent="0.35">
      <c r="A249" s="2" t="s">
        <v>46</v>
      </c>
      <c r="B249" s="2">
        <v>45290809</v>
      </c>
      <c r="C249" s="2" t="s">
        <v>2301</v>
      </c>
      <c r="D249" s="83">
        <v>78375</v>
      </c>
      <c r="E249" s="84">
        <v>344991.62849972886</v>
      </c>
      <c r="F249" s="85" t="s">
        <v>1</v>
      </c>
      <c r="G249" s="130">
        <v>4.2283980247717959E-4</v>
      </c>
      <c r="H249" s="130">
        <v>0.94821337003044404</v>
      </c>
      <c r="I249" s="85" t="s">
        <v>6875</v>
      </c>
      <c r="J249" s="123">
        <v>7.6216400172144294E-4</v>
      </c>
      <c r="K249" s="124">
        <v>0.89619578895727503</v>
      </c>
      <c r="L249" s="2" t="s">
        <v>6875</v>
      </c>
    </row>
    <row r="250" spans="1:12" x14ac:dyDescent="0.35">
      <c r="A250" s="2" t="s">
        <v>46</v>
      </c>
      <c r="B250" s="2">
        <v>45937905</v>
      </c>
      <c r="C250" s="2" t="s">
        <v>1367</v>
      </c>
      <c r="D250" s="83">
        <v>91032</v>
      </c>
      <c r="E250" s="84">
        <v>343317.41440568125</v>
      </c>
      <c r="F250" s="85" t="s">
        <v>1</v>
      </c>
      <c r="G250" s="130">
        <v>4.9112539584181963E-4</v>
      </c>
      <c r="H250" s="130">
        <v>0.93414888465938994</v>
      </c>
      <c r="I250" s="85" t="s">
        <v>6875</v>
      </c>
      <c r="J250" s="123">
        <v>7.5846528671433733E-4</v>
      </c>
      <c r="K250" s="124">
        <v>0.89695425424398934</v>
      </c>
      <c r="L250" s="2" t="s">
        <v>6875</v>
      </c>
    </row>
    <row r="251" spans="1:12" x14ac:dyDescent="0.35">
      <c r="A251" s="2" t="s">
        <v>46</v>
      </c>
      <c r="B251" s="2">
        <v>40081905</v>
      </c>
      <c r="C251" s="2" t="s">
        <v>1078</v>
      </c>
      <c r="D251" s="83">
        <v>205716</v>
      </c>
      <c r="E251" s="84">
        <v>342758.15119545866</v>
      </c>
      <c r="F251" s="85" t="s">
        <v>1</v>
      </c>
      <c r="G251" s="130">
        <v>1.1098553468120635E-3</v>
      </c>
      <c r="H251" s="130">
        <v>0.86181139647653837</v>
      </c>
      <c r="I251" s="85" t="s">
        <v>6875</v>
      </c>
      <c r="J251" s="123">
        <v>7.5722974865745027E-4</v>
      </c>
      <c r="K251" s="124">
        <v>0.89771148399264677</v>
      </c>
      <c r="L251" s="2" t="s">
        <v>6875</v>
      </c>
    </row>
    <row r="252" spans="1:12" x14ac:dyDescent="0.35">
      <c r="A252" s="2" t="s">
        <v>46</v>
      </c>
      <c r="B252" s="2">
        <v>47988809</v>
      </c>
      <c r="C252" s="2" t="s">
        <v>1130</v>
      </c>
      <c r="D252" s="83">
        <v>98439</v>
      </c>
      <c r="E252" s="84">
        <v>341726.07807043102</v>
      </c>
      <c r="F252" s="85" t="s">
        <v>1</v>
      </c>
      <c r="G252" s="130">
        <v>5.3108679191133756E-4</v>
      </c>
      <c r="H252" s="130">
        <v>0.93060612103714202</v>
      </c>
      <c r="I252" s="85" t="s">
        <v>6875</v>
      </c>
      <c r="J252" s="123">
        <v>7.5494966729298073E-4</v>
      </c>
      <c r="K252" s="124">
        <v>0.89846643365993972</v>
      </c>
      <c r="L252" s="2" t="s">
        <v>6875</v>
      </c>
    </row>
    <row r="253" spans="1:12" x14ac:dyDescent="0.35">
      <c r="A253" s="2" t="s">
        <v>46</v>
      </c>
      <c r="B253" s="2">
        <v>41063801</v>
      </c>
      <c r="C253" s="2" t="s">
        <v>284</v>
      </c>
      <c r="D253" s="83">
        <v>90496</v>
      </c>
      <c r="E253" s="84">
        <v>340845.11629999999</v>
      </c>
      <c r="F253" s="85" t="s">
        <v>2577</v>
      </c>
      <c r="G253" s="130">
        <v>4.8823363017511763E-4</v>
      </c>
      <c r="H253" s="130">
        <v>0.93561621835149245</v>
      </c>
      <c r="I253" s="85" t="s">
        <v>6870</v>
      </c>
      <c r="J253" s="123">
        <v>7.530034248544752E-4</v>
      </c>
      <c r="K253" s="124">
        <v>0.89921943708479424</v>
      </c>
      <c r="L253" s="2" t="s">
        <v>6870</v>
      </c>
    </row>
    <row r="254" spans="1:12" x14ac:dyDescent="0.35">
      <c r="A254" t="s">
        <v>216</v>
      </c>
      <c r="B254" s="2">
        <v>51007891</v>
      </c>
      <c r="C254" s="2" t="s">
        <v>673</v>
      </c>
      <c r="D254" s="83">
        <v>4732.9199999999992</v>
      </c>
      <c r="E254" s="84">
        <v>340411.96490624035</v>
      </c>
      <c r="F254" s="85" t="s">
        <v>1</v>
      </c>
      <c r="G254" s="130">
        <v>2.5534506640386507E-5</v>
      </c>
      <c r="H254" s="130">
        <v>0.99914049665455962</v>
      </c>
      <c r="I254" s="85" t="s">
        <v>6870</v>
      </c>
      <c r="J254" s="123">
        <v>7.5204649612824865E-4</v>
      </c>
      <c r="K254" s="124">
        <v>0.89997148358092249</v>
      </c>
      <c r="L254" s="2" t="s">
        <v>6875</v>
      </c>
    </row>
    <row r="255" spans="1:12" x14ac:dyDescent="0.35">
      <c r="A255" s="2" t="s">
        <v>46</v>
      </c>
      <c r="B255" s="2">
        <v>47064809</v>
      </c>
      <c r="C255" s="2" t="s">
        <v>154</v>
      </c>
      <c r="D255" s="83">
        <v>79838</v>
      </c>
      <c r="E255" s="84">
        <v>338271.24161674385</v>
      </c>
      <c r="F255" s="85" t="s">
        <v>1</v>
      </c>
      <c r="G255" s="130">
        <v>4.3073281212342024E-4</v>
      </c>
      <c r="H255" s="130">
        <v>0.94651586042340852</v>
      </c>
      <c r="I255" s="85" t="s">
        <v>6875</v>
      </c>
      <c r="J255" s="123">
        <v>7.4731715751792866E-4</v>
      </c>
      <c r="K255" s="124">
        <v>0.90071880073844046</v>
      </c>
      <c r="L255" s="2" t="s">
        <v>6875</v>
      </c>
    </row>
    <row r="256" spans="1:12" x14ac:dyDescent="0.35">
      <c r="A256" s="2" t="s">
        <v>46</v>
      </c>
      <c r="B256" s="2">
        <v>45316860</v>
      </c>
      <c r="C256" s="2" t="s">
        <v>1532</v>
      </c>
      <c r="D256" s="83">
        <v>28800</v>
      </c>
      <c r="E256" s="84">
        <v>338105.17502934119</v>
      </c>
      <c r="F256" s="85" t="s">
        <v>1</v>
      </c>
      <c r="G256" s="130">
        <v>1.553784537332411E-4</v>
      </c>
      <c r="H256" s="130">
        <v>0.98411368792418119</v>
      </c>
      <c r="I256" s="85" t="s">
        <v>6870</v>
      </c>
      <c r="J256" s="123">
        <v>7.4695027912335011E-4</v>
      </c>
      <c r="K256" s="124">
        <v>0.90146575101756377</v>
      </c>
      <c r="L256" s="2" t="s">
        <v>6875</v>
      </c>
    </row>
    <row r="257" spans="1:12" x14ac:dyDescent="0.35">
      <c r="A257" s="2" t="s">
        <v>46</v>
      </c>
      <c r="B257" s="2">
        <v>43342809</v>
      </c>
      <c r="C257" s="2" t="s">
        <v>1136</v>
      </c>
      <c r="D257" s="83">
        <v>101156</v>
      </c>
      <c r="E257" s="84">
        <v>332370.39488620078</v>
      </c>
      <c r="F257" s="85" t="s">
        <v>1</v>
      </c>
      <c r="G257" s="130">
        <v>5.4574523839721314E-4</v>
      </c>
      <c r="H257" s="130">
        <v>0.92738771533214759</v>
      </c>
      <c r="I257" s="85" t="s">
        <v>6875</v>
      </c>
      <c r="J257" s="123">
        <v>7.3428086160184057E-4</v>
      </c>
      <c r="K257" s="124">
        <v>0.90220003187916564</v>
      </c>
      <c r="L257" s="2" t="s">
        <v>6875</v>
      </c>
    </row>
    <row r="258" spans="1:12" x14ac:dyDescent="0.35">
      <c r="A258" s="2" t="s">
        <v>46</v>
      </c>
      <c r="B258" s="2">
        <v>44535855</v>
      </c>
      <c r="C258" s="2" t="s">
        <v>941</v>
      </c>
      <c r="D258" s="83">
        <v>144840</v>
      </c>
      <c r="E258" s="84">
        <v>330343.41634120233</v>
      </c>
      <c r="F258" s="85" t="s">
        <v>1</v>
      </c>
      <c r="G258" s="130">
        <v>7.814241402334251E-4</v>
      </c>
      <c r="H258" s="130">
        <v>0.8944044951018344</v>
      </c>
      <c r="I258" s="85" t="s">
        <v>6875</v>
      </c>
      <c r="J258" s="123">
        <v>7.2980281068223476E-4</v>
      </c>
      <c r="K258" s="124">
        <v>0.90292983468984789</v>
      </c>
      <c r="L258" s="2" t="s">
        <v>6875</v>
      </c>
    </row>
    <row r="259" spans="1:12" x14ac:dyDescent="0.35">
      <c r="A259" s="2" t="s">
        <v>46</v>
      </c>
      <c r="B259" s="2">
        <v>45294801</v>
      </c>
      <c r="C259" s="2" t="s">
        <v>2117</v>
      </c>
      <c r="D259" s="83">
        <v>268602</v>
      </c>
      <c r="E259" s="84">
        <v>329600.87494712515</v>
      </c>
      <c r="F259" s="85" t="s">
        <v>1</v>
      </c>
      <c r="G259" s="130">
        <v>1.4491306746408344E-3</v>
      </c>
      <c r="H259" s="130">
        <v>0.82290136785099266</v>
      </c>
      <c r="I259" s="85" t="s">
        <v>6875</v>
      </c>
      <c r="J259" s="123">
        <v>7.2816236994802097E-4</v>
      </c>
      <c r="K259" s="124">
        <v>0.90365799705979588</v>
      </c>
      <c r="L259" s="2" t="s">
        <v>6875</v>
      </c>
    </row>
    <row r="260" spans="1:12" x14ac:dyDescent="0.35">
      <c r="A260" s="2" t="s">
        <v>46</v>
      </c>
      <c r="B260" s="2">
        <v>41087855</v>
      </c>
      <c r="C260" s="2" t="s">
        <v>2338</v>
      </c>
      <c r="D260" s="83">
        <v>329160</v>
      </c>
      <c r="E260" s="84">
        <v>324516.00871690188</v>
      </c>
      <c r="F260" s="85" t="s">
        <v>1</v>
      </c>
      <c r="G260" s="130">
        <v>1.775846244126168E-3</v>
      </c>
      <c r="H260" s="130">
        <v>0.79571031643153611</v>
      </c>
      <c r="I260" s="85" t="s">
        <v>1</v>
      </c>
      <c r="J260" s="123">
        <v>7.1692875824822802E-4</v>
      </c>
      <c r="K260" s="124">
        <v>0.90437492581804413</v>
      </c>
      <c r="L260" s="2" t="s">
        <v>6875</v>
      </c>
    </row>
    <row r="261" spans="1:12" x14ac:dyDescent="0.35">
      <c r="A261" s="2" t="s">
        <v>46</v>
      </c>
      <c r="B261" s="2">
        <v>45292801</v>
      </c>
      <c r="C261" s="2" t="s">
        <v>1977</v>
      </c>
      <c r="D261" s="83">
        <v>58844</v>
      </c>
      <c r="E261" s="84">
        <v>323711.25757319469</v>
      </c>
      <c r="F261" s="85" t="s">
        <v>1</v>
      </c>
      <c r="G261" s="130">
        <v>3.1746839345412638E-4</v>
      </c>
      <c r="H261" s="130">
        <v>0.96160319021606466</v>
      </c>
      <c r="I261" s="85" t="s">
        <v>6870</v>
      </c>
      <c r="J261" s="123">
        <v>7.1515088220310452E-4</v>
      </c>
      <c r="K261" s="124">
        <v>0.90509007670024721</v>
      </c>
      <c r="L261" s="2" t="s">
        <v>6875</v>
      </c>
    </row>
    <row r="262" spans="1:12" x14ac:dyDescent="0.35">
      <c r="A262" s="2" t="s">
        <v>46</v>
      </c>
      <c r="B262" s="2">
        <v>45248860</v>
      </c>
      <c r="C262" s="2" t="s">
        <v>346</v>
      </c>
      <c r="D262" s="83">
        <v>16240</v>
      </c>
      <c r="E262" s="84">
        <v>321114.31974393845</v>
      </c>
      <c r="F262" s="85" t="s">
        <v>1</v>
      </c>
      <c r="G262" s="130">
        <v>8.7616183632910957E-5</v>
      </c>
      <c r="H262" s="130">
        <v>0.99237529442559991</v>
      </c>
      <c r="I262" s="85" t="s">
        <v>6870</v>
      </c>
      <c r="J262" s="123">
        <v>7.0941366319644318E-4</v>
      </c>
      <c r="K262" s="124">
        <v>0.90579949036344365</v>
      </c>
      <c r="L262" s="2" t="s">
        <v>6875</v>
      </c>
    </row>
    <row r="263" spans="1:12" x14ac:dyDescent="0.35">
      <c r="A263" s="2" t="s">
        <v>46</v>
      </c>
      <c r="B263" s="2">
        <v>43087855</v>
      </c>
      <c r="C263" s="2" t="s">
        <v>1216</v>
      </c>
      <c r="D263" s="83">
        <v>256580</v>
      </c>
      <c r="E263" s="84">
        <v>320811.14193149062</v>
      </c>
      <c r="F263" s="85" t="s">
        <v>1</v>
      </c>
      <c r="G263" s="130">
        <v>1.3842709603776042E-3</v>
      </c>
      <c r="H263" s="130">
        <v>0.82856401690542636</v>
      </c>
      <c r="I263" s="85" t="s">
        <v>6875</v>
      </c>
      <c r="J263" s="123">
        <v>7.0874387530688401E-4</v>
      </c>
      <c r="K263" s="124">
        <v>0.90650823423875049</v>
      </c>
      <c r="L263" s="2" t="s">
        <v>6875</v>
      </c>
    </row>
    <row r="264" spans="1:12" x14ac:dyDescent="0.35">
      <c r="A264" s="2" t="s">
        <v>46</v>
      </c>
      <c r="B264" s="2">
        <v>45274809</v>
      </c>
      <c r="C264" s="2" t="s">
        <v>1904</v>
      </c>
      <c r="D264" s="83">
        <v>126236</v>
      </c>
      <c r="E264" s="84">
        <v>320769.91423397558</v>
      </c>
      <c r="F264" s="85" t="s">
        <v>1</v>
      </c>
      <c r="G264" s="130">
        <v>6.8105397518991053E-4</v>
      </c>
      <c r="H264" s="130">
        <v>0.9073193525579889</v>
      </c>
      <c r="I264" s="85" t="s">
        <v>6875</v>
      </c>
      <c r="J264" s="123">
        <v>7.0865279406222758E-4</v>
      </c>
      <c r="K264" s="124">
        <v>0.90721688703281267</v>
      </c>
      <c r="L264" s="2" t="s">
        <v>6875</v>
      </c>
    </row>
    <row r="265" spans="1:12" x14ac:dyDescent="0.35">
      <c r="A265" s="2" t="s">
        <v>46</v>
      </c>
      <c r="B265" s="2">
        <v>47967860</v>
      </c>
      <c r="C265" s="2" t="s">
        <v>1108</v>
      </c>
      <c r="D265" s="83">
        <v>15000</v>
      </c>
      <c r="E265" s="84">
        <v>320328.65876433236</v>
      </c>
      <c r="F265" s="85" t="s">
        <v>1</v>
      </c>
      <c r="G265" s="130">
        <v>8.0926277986063074E-5</v>
      </c>
      <c r="H265" s="130">
        <v>0.99372759411108769</v>
      </c>
      <c r="I265" s="85" t="s">
        <v>6870</v>
      </c>
      <c r="J265" s="123">
        <v>7.0767796161198154E-4</v>
      </c>
      <c r="K265" s="124">
        <v>0.90792456499442464</v>
      </c>
      <c r="L265" s="2" t="s">
        <v>6875</v>
      </c>
    </row>
    <row r="266" spans="1:12" x14ac:dyDescent="0.35">
      <c r="A266" s="2" t="s">
        <v>46</v>
      </c>
      <c r="B266" s="2">
        <v>44419809</v>
      </c>
      <c r="C266" s="2" t="s">
        <v>1653</v>
      </c>
      <c r="D266" s="83">
        <v>131043</v>
      </c>
      <c r="E266" s="84">
        <v>320258.38760960655</v>
      </c>
      <c r="F266" s="85" t="s">
        <v>1</v>
      </c>
      <c r="G266" s="130">
        <v>7.0698814974184422E-4</v>
      </c>
      <c r="H266" s="130">
        <v>0.90176932051200065</v>
      </c>
      <c r="I266" s="85" t="s">
        <v>6875</v>
      </c>
      <c r="J266" s="123">
        <v>7.0752271684640757E-4</v>
      </c>
      <c r="K266" s="124">
        <v>0.90863208771127102</v>
      </c>
      <c r="L266" s="2" t="s">
        <v>6875</v>
      </c>
    </row>
    <row r="267" spans="1:12" x14ac:dyDescent="0.35">
      <c r="A267" s="2" t="s">
        <v>46</v>
      </c>
      <c r="B267" s="2">
        <v>47981967</v>
      </c>
      <c r="C267" s="2" t="s">
        <v>1124</v>
      </c>
      <c r="D267" s="83">
        <v>117000</v>
      </c>
      <c r="E267" s="84">
        <v>320116.33910589432</v>
      </c>
      <c r="F267" s="85" t="s">
        <v>1</v>
      </c>
      <c r="G267" s="130">
        <v>6.3122496829129198E-4</v>
      </c>
      <c r="H267" s="130">
        <v>0.91319523695983063</v>
      </c>
      <c r="I267" s="85" t="s">
        <v>6875</v>
      </c>
      <c r="J267" s="123">
        <v>7.0720889979380649E-4</v>
      </c>
      <c r="K267" s="124">
        <v>0.90933929661106483</v>
      </c>
      <c r="L267" s="2" t="s">
        <v>6875</v>
      </c>
    </row>
    <row r="268" spans="1:12" x14ac:dyDescent="0.35">
      <c r="A268" s="2" t="s">
        <v>46</v>
      </c>
      <c r="B268" s="2">
        <v>46145905</v>
      </c>
      <c r="C268" s="2" t="s">
        <v>1050</v>
      </c>
      <c r="D268" s="83">
        <v>41364</v>
      </c>
      <c r="E268" s="84">
        <v>318989.3500247199</v>
      </c>
      <c r="F268" s="85" t="s">
        <v>1</v>
      </c>
      <c r="G268" s="130">
        <v>2.2316230417436753E-4</v>
      </c>
      <c r="H268" s="130">
        <v>0.97512313117599492</v>
      </c>
      <c r="I268" s="85" t="s">
        <v>6870</v>
      </c>
      <c r="J268" s="123">
        <v>7.0471912776154117E-4</v>
      </c>
      <c r="K268" s="124">
        <v>0.91004401573882632</v>
      </c>
      <c r="L268" s="2" t="s">
        <v>6875</v>
      </c>
    </row>
    <row r="269" spans="1:12" x14ac:dyDescent="0.35">
      <c r="A269" s="2" t="s">
        <v>46</v>
      </c>
      <c r="B269" s="2">
        <v>43208809</v>
      </c>
      <c r="C269" s="2" t="s">
        <v>927</v>
      </c>
      <c r="D269" s="83">
        <v>167200</v>
      </c>
      <c r="E269" s="84">
        <v>318794.63751238579</v>
      </c>
      <c r="F269" s="85" t="s">
        <v>1</v>
      </c>
      <c r="G269" s="130">
        <v>9.0205824528464976E-4</v>
      </c>
      <c r="H269" s="130">
        <v>0.88180715162760392</v>
      </c>
      <c r="I269" s="85" t="s">
        <v>6875</v>
      </c>
      <c r="J269" s="123">
        <v>7.0428896408414657E-4</v>
      </c>
      <c r="K269" s="124">
        <v>0.91074830470291046</v>
      </c>
      <c r="L269" s="2" t="s">
        <v>6875</v>
      </c>
    </row>
    <row r="270" spans="1:12" x14ac:dyDescent="0.35">
      <c r="A270" s="2" t="s">
        <v>46</v>
      </c>
      <c r="B270" s="2">
        <v>49167801</v>
      </c>
      <c r="C270" s="2" t="s">
        <v>698</v>
      </c>
      <c r="D270" s="83">
        <v>112653</v>
      </c>
      <c r="E270" s="84">
        <v>318010.02539999998</v>
      </c>
      <c r="F270" s="85" t="s">
        <v>1</v>
      </c>
      <c r="G270" s="130">
        <v>6.0777253293093096E-4</v>
      </c>
      <c r="H270" s="130">
        <v>0.91813662786417083</v>
      </c>
      <c r="I270" s="85" t="s">
        <v>6875</v>
      </c>
      <c r="J270" s="123">
        <v>7.0255557968297827E-4</v>
      </c>
      <c r="K270" s="124">
        <v>0.91145086028259348</v>
      </c>
      <c r="L270" s="2" t="s">
        <v>6875</v>
      </c>
    </row>
    <row r="271" spans="1:12" x14ac:dyDescent="0.35">
      <c r="A271" s="2" t="s">
        <v>46</v>
      </c>
      <c r="B271" s="2">
        <v>43581905</v>
      </c>
      <c r="C271" s="2" t="s">
        <v>2008</v>
      </c>
      <c r="D271" s="83">
        <v>60948</v>
      </c>
      <c r="E271" s="84">
        <v>314355.89075331454</v>
      </c>
      <c r="F271" s="85" t="s">
        <v>1</v>
      </c>
      <c r="G271" s="130">
        <v>3.2881965271297151E-4</v>
      </c>
      <c r="H271" s="130">
        <v>0.96031568550381763</v>
      </c>
      <c r="I271" s="85" t="s">
        <v>6870</v>
      </c>
      <c r="J271" s="123">
        <v>6.9448277543187763E-4</v>
      </c>
      <c r="K271" s="124">
        <v>0.9121453430580253</v>
      </c>
      <c r="L271" s="2" t="s">
        <v>6875</v>
      </c>
    </row>
    <row r="272" spans="1:12" x14ac:dyDescent="0.35">
      <c r="A272" s="2" t="s">
        <v>46</v>
      </c>
      <c r="B272" s="2">
        <v>43515905</v>
      </c>
      <c r="C272" s="2" t="s">
        <v>758</v>
      </c>
      <c r="D272" s="83">
        <v>92640</v>
      </c>
      <c r="E272" s="84">
        <v>311759.28414481063</v>
      </c>
      <c r="F272" s="85" t="s">
        <v>1</v>
      </c>
      <c r="G272" s="130">
        <v>4.9980069284192555E-4</v>
      </c>
      <c r="H272" s="130">
        <v>0.93316054821160177</v>
      </c>
      <c r="I272" s="85" t="s">
        <v>6875</v>
      </c>
      <c r="J272" s="123">
        <v>6.8874628816625915E-4</v>
      </c>
      <c r="K272" s="124">
        <v>0.91283408934619159</v>
      </c>
      <c r="L272" s="2" t="s">
        <v>6875</v>
      </c>
    </row>
    <row r="273" spans="1:12" x14ac:dyDescent="0.35">
      <c r="A273" s="2" t="s">
        <v>46</v>
      </c>
      <c r="B273" s="2">
        <v>43355809</v>
      </c>
      <c r="C273" s="2" t="s">
        <v>1351</v>
      </c>
      <c r="D273" s="83">
        <v>81092</v>
      </c>
      <c r="E273" s="84">
        <v>311468.94685421896</v>
      </c>
      <c r="F273" s="85" t="s">
        <v>1</v>
      </c>
      <c r="G273" s="130">
        <v>4.3749824896305512E-4</v>
      </c>
      <c r="H273" s="130">
        <v>0.94478383845635439</v>
      </c>
      <c r="I273" s="85" t="s">
        <v>6875</v>
      </c>
      <c r="J273" s="123">
        <v>6.8810486787380563E-4</v>
      </c>
      <c r="K273" s="124">
        <v>0.91352219421406544</v>
      </c>
      <c r="L273" s="2" t="s">
        <v>6875</v>
      </c>
    </row>
    <row r="274" spans="1:12" x14ac:dyDescent="0.35">
      <c r="A274" s="2" t="s">
        <v>46</v>
      </c>
      <c r="B274" s="2">
        <v>43706801</v>
      </c>
      <c r="C274" s="2" t="s">
        <v>413</v>
      </c>
      <c r="D274" s="83">
        <v>931935</v>
      </c>
      <c r="E274" s="84">
        <v>311197.95949341048</v>
      </c>
      <c r="F274" s="85" t="s">
        <v>1</v>
      </c>
      <c r="G274" s="130">
        <v>5.0278687249961131E-3</v>
      </c>
      <c r="H274" s="130">
        <v>0.54401854537700856</v>
      </c>
      <c r="I274" s="85" t="s">
        <v>1</v>
      </c>
      <c r="J274" s="123">
        <v>6.8750619592275594E-4</v>
      </c>
      <c r="K274" s="124">
        <v>0.91420970040998817</v>
      </c>
      <c r="L274" s="2" t="s">
        <v>6875</v>
      </c>
    </row>
    <row r="275" spans="1:12" x14ac:dyDescent="0.35">
      <c r="A275" s="2" t="s">
        <v>46</v>
      </c>
      <c r="B275" s="2">
        <v>46150905</v>
      </c>
      <c r="C275" s="2" t="s">
        <v>283</v>
      </c>
      <c r="D275" s="83">
        <v>137604</v>
      </c>
      <c r="E275" s="84">
        <v>307434.81976425822</v>
      </c>
      <c r="F275" s="85" t="s">
        <v>1</v>
      </c>
      <c r="G275" s="130">
        <v>7.4238530373294822E-4</v>
      </c>
      <c r="H275" s="130">
        <v>0.89745268586879823</v>
      </c>
      <c r="I275" s="85" t="s">
        <v>6875</v>
      </c>
      <c r="J275" s="123">
        <v>6.7919257495902322E-4</v>
      </c>
      <c r="K275" s="124">
        <v>0.91488889298494724</v>
      </c>
      <c r="L275" s="2" t="s">
        <v>6875</v>
      </c>
    </row>
    <row r="276" spans="1:12" x14ac:dyDescent="0.35">
      <c r="A276" t="s">
        <v>216</v>
      </c>
      <c r="B276" s="2">
        <v>52894883</v>
      </c>
      <c r="C276" s="2" t="s">
        <v>623</v>
      </c>
      <c r="D276" s="83">
        <v>27516</v>
      </c>
      <c r="E276" s="84">
        <v>302043.59988836612</v>
      </c>
      <c r="F276" s="85" t="s">
        <v>1</v>
      </c>
      <c r="G276" s="130">
        <v>1.484511643376341E-4</v>
      </c>
      <c r="H276" s="130">
        <v>0.98486151346997619</v>
      </c>
      <c r="I276" s="85" t="s">
        <v>6870</v>
      </c>
      <c r="J276" s="123">
        <v>6.6728215924070867E-4</v>
      </c>
      <c r="K276" s="124">
        <v>0.91555617514418797</v>
      </c>
      <c r="L276" s="2" t="s">
        <v>6875</v>
      </c>
    </row>
    <row r="277" spans="1:12" x14ac:dyDescent="0.35">
      <c r="A277" s="2" t="s">
        <v>46</v>
      </c>
      <c r="B277" s="2">
        <v>47000855</v>
      </c>
      <c r="C277" s="2" t="s">
        <v>1663</v>
      </c>
      <c r="D277" s="83">
        <v>95040</v>
      </c>
      <c r="E277" s="84">
        <v>300165.24447455909</v>
      </c>
      <c r="F277" s="85" t="s">
        <v>1</v>
      </c>
      <c r="G277" s="130">
        <v>5.127488973196957E-4</v>
      </c>
      <c r="H277" s="130">
        <v>0.93215360951004711</v>
      </c>
      <c r="I277" s="85" t="s">
        <v>6875</v>
      </c>
      <c r="J277" s="123">
        <v>6.6313245020264305E-4</v>
      </c>
      <c r="K277" s="124">
        <v>0.91621930759439063</v>
      </c>
      <c r="L277" s="2" t="s">
        <v>6875</v>
      </c>
    </row>
    <row r="278" spans="1:12" x14ac:dyDescent="0.35">
      <c r="A278" s="2" t="s">
        <v>46</v>
      </c>
      <c r="B278" s="2">
        <v>41079809</v>
      </c>
      <c r="C278" s="2" t="s">
        <v>718</v>
      </c>
      <c r="D278" s="83">
        <v>152152</v>
      </c>
      <c r="E278" s="84">
        <v>297002.5833</v>
      </c>
      <c r="F278" s="85" t="s">
        <v>1</v>
      </c>
      <c r="G278" s="130">
        <v>8.2087300320903131E-4</v>
      </c>
      <c r="H278" s="130">
        <v>0.89038549112380894</v>
      </c>
      <c r="I278" s="85" t="s">
        <v>6875</v>
      </c>
      <c r="J278" s="123">
        <v>6.5614542124958286E-4</v>
      </c>
      <c r="K278" s="124">
        <v>0.91687545301564022</v>
      </c>
      <c r="L278" s="2" t="s">
        <v>6875</v>
      </c>
    </row>
    <row r="279" spans="1:12" x14ac:dyDescent="0.35">
      <c r="A279" s="2" t="s">
        <v>46</v>
      </c>
      <c r="B279" s="2">
        <v>43204905</v>
      </c>
      <c r="C279" s="2" t="s">
        <v>947</v>
      </c>
      <c r="D279" s="83">
        <v>120156</v>
      </c>
      <c r="E279" s="84">
        <v>296897.77511505131</v>
      </c>
      <c r="F279" s="85" t="s">
        <v>1</v>
      </c>
      <c r="G279" s="130">
        <v>6.4825185717955962E-4</v>
      </c>
      <c r="H279" s="130">
        <v>0.91063990880614265</v>
      </c>
      <c r="I279" s="85" t="s">
        <v>6875</v>
      </c>
      <c r="J279" s="123">
        <v>6.5591387642630397E-4</v>
      </c>
      <c r="K279" s="124">
        <v>0.91753136689206649</v>
      </c>
      <c r="L279" s="2" t="s">
        <v>6875</v>
      </c>
    </row>
    <row r="280" spans="1:12" x14ac:dyDescent="0.35">
      <c r="A280" s="2" t="s">
        <v>46</v>
      </c>
      <c r="B280" s="2">
        <v>44424801</v>
      </c>
      <c r="C280" s="2" t="s">
        <v>190</v>
      </c>
      <c r="D280" s="83">
        <v>296172</v>
      </c>
      <c r="E280" s="84">
        <v>293755.93320251978</v>
      </c>
      <c r="F280" s="85" t="s">
        <v>1</v>
      </c>
      <c r="G280" s="130">
        <v>1.5978731735792181E-3</v>
      </c>
      <c r="H280" s="130">
        <v>0.81080055861527023</v>
      </c>
      <c r="I280" s="85" t="s">
        <v>6875</v>
      </c>
      <c r="J280" s="123">
        <v>6.4897284189962688E-4</v>
      </c>
      <c r="K280" s="124">
        <v>0.91818033973396607</v>
      </c>
      <c r="L280" s="2" t="s">
        <v>6875</v>
      </c>
    </row>
    <row r="281" spans="1:12" x14ac:dyDescent="0.35">
      <c r="A281" s="2" t="s">
        <v>46</v>
      </c>
      <c r="B281" s="2">
        <v>46152905</v>
      </c>
      <c r="C281" s="2" t="s">
        <v>295</v>
      </c>
      <c r="D281" s="83">
        <v>211824</v>
      </c>
      <c r="E281" s="84">
        <v>293081.41678615892</v>
      </c>
      <c r="F281" s="85" t="s">
        <v>1</v>
      </c>
      <c r="G281" s="130">
        <v>1.1428085272079884E-3</v>
      </c>
      <c r="H281" s="130">
        <v>0.85846549411811934</v>
      </c>
      <c r="I281" s="85" t="s">
        <v>6875</v>
      </c>
      <c r="J281" s="123">
        <v>6.4748268362142163E-4</v>
      </c>
      <c r="K281" s="124">
        <v>0.91882782241758754</v>
      </c>
      <c r="L281" s="2" t="s">
        <v>6875</v>
      </c>
    </row>
    <row r="282" spans="1:12" x14ac:dyDescent="0.35">
      <c r="A282" s="2" t="s">
        <v>46</v>
      </c>
      <c r="B282" s="2">
        <v>44535809</v>
      </c>
      <c r="C282" s="2" t="s">
        <v>938</v>
      </c>
      <c r="D282" s="83">
        <v>116204</v>
      </c>
      <c r="E282" s="84">
        <v>291760.57703071181</v>
      </c>
      <c r="F282" s="85" t="s">
        <v>1</v>
      </c>
      <c r="G282" s="130">
        <v>6.269304804728316E-4</v>
      </c>
      <c r="H282" s="130">
        <v>0.91382216744030342</v>
      </c>
      <c r="I282" s="85" t="s">
        <v>6875</v>
      </c>
      <c r="J282" s="123">
        <v>6.4456465190563129E-4</v>
      </c>
      <c r="K282" s="124">
        <v>0.91947238706949319</v>
      </c>
      <c r="L282" s="2" t="s">
        <v>6875</v>
      </c>
    </row>
    <row r="283" spans="1:12" x14ac:dyDescent="0.35">
      <c r="A283" s="2" t="s">
        <v>46</v>
      </c>
      <c r="B283" s="2">
        <v>45389801</v>
      </c>
      <c r="C283" s="2" t="s">
        <v>322</v>
      </c>
      <c r="D283" s="83">
        <v>357853</v>
      </c>
      <c r="E283" s="84">
        <v>290699.79668525746</v>
      </c>
      <c r="F283" s="85" t="s">
        <v>1</v>
      </c>
      <c r="G283" s="130">
        <v>1.9306474237431087E-3</v>
      </c>
      <c r="H283" s="130">
        <v>0.79019994905193147</v>
      </c>
      <c r="I283" s="85" t="s">
        <v>1</v>
      </c>
      <c r="J283" s="123">
        <v>6.4222114984282814E-4</v>
      </c>
      <c r="K283" s="124">
        <v>0.92011460821933599</v>
      </c>
      <c r="L283" s="2" t="s">
        <v>6875</v>
      </c>
    </row>
    <row r="284" spans="1:12" x14ac:dyDescent="0.35">
      <c r="A284" s="2" t="s">
        <v>46</v>
      </c>
      <c r="B284" s="2">
        <v>45387905</v>
      </c>
      <c r="C284" s="2" t="s">
        <v>1918</v>
      </c>
      <c r="D284" s="83">
        <v>116160</v>
      </c>
      <c r="E284" s="84">
        <v>289548.09529999999</v>
      </c>
      <c r="F284" s="85" t="s">
        <v>1</v>
      </c>
      <c r="G284" s="130">
        <v>6.2669309672407243E-4</v>
      </c>
      <c r="H284" s="130">
        <v>0.91444886053702745</v>
      </c>
      <c r="I284" s="85" t="s">
        <v>6875</v>
      </c>
      <c r="J284" s="123">
        <v>6.3967678277979763E-4</v>
      </c>
      <c r="K284" s="124">
        <v>0.92075428500211576</v>
      </c>
      <c r="L284" s="2" t="s">
        <v>6875</v>
      </c>
    </row>
    <row r="285" spans="1:12" x14ac:dyDescent="0.35">
      <c r="A285" s="2" t="s">
        <v>46</v>
      </c>
      <c r="B285" s="2">
        <v>45145801</v>
      </c>
      <c r="C285" s="2" t="s">
        <v>2249</v>
      </c>
      <c r="D285" s="83">
        <v>74074</v>
      </c>
      <c r="E285" s="84">
        <v>289443.00893299934</v>
      </c>
      <c r="F285" s="85" t="s">
        <v>1</v>
      </c>
      <c r="G285" s="130">
        <v>3.9963554103597575E-4</v>
      </c>
      <c r="H285" s="130">
        <v>0.95028409493376265</v>
      </c>
      <c r="I285" s="85" t="s">
        <v>6870</v>
      </c>
      <c r="J285" s="123">
        <v>6.3944462338987886E-4</v>
      </c>
      <c r="K285" s="124">
        <v>0.92139372962550559</v>
      </c>
      <c r="L285" s="2" t="s">
        <v>6875</v>
      </c>
    </row>
    <row r="286" spans="1:12" x14ac:dyDescent="0.35">
      <c r="A286" s="2" t="s">
        <v>46</v>
      </c>
      <c r="B286" s="2">
        <v>45282967</v>
      </c>
      <c r="C286" s="2" t="s">
        <v>2114</v>
      </c>
      <c r="D286" s="83">
        <v>60000</v>
      </c>
      <c r="E286" s="84">
        <v>284441.63989863312</v>
      </c>
      <c r="F286" s="85" t="s">
        <v>1</v>
      </c>
      <c r="G286" s="130">
        <v>3.2370511194425229E-4</v>
      </c>
      <c r="H286" s="130">
        <v>0.96096590117200964</v>
      </c>
      <c r="I286" s="85" t="s">
        <v>6870</v>
      </c>
      <c r="J286" s="123">
        <v>6.2839547575144206E-4</v>
      </c>
      <c r="K286" s="124">
        <v>0.92202212510125703</v>
      </c>
      <c r="L286" s="2" t="s">
        <v>6875</v>
      </c>
    </row>
    <row r="287" spans="1:12" x14ac:dyDescent="0.35">
      <c r="A287" t="s">
        <v>216</v>
      </c>
      <c r="B287" s="2">
        <v>50101988</v>
      </c>
      <c r="C287" s="2" t="s">
        <v>2435</v>
      </c>
      <c r="D287" s="83">
        <v>16920</v>
      </c>
      <c r="E287" s="84">
        <v>282757.53234830056</v>
      </c>
      <c r="F287" s="85" t="s">
        <v>1</v>
      </c>
      <c r="G287" s="130">
        <v>9.128484156827915E-5</v>
      </c>
      <c r="H287" s="130">
        <v>0.99193099297420084</v>
      </c>
      <c r="I287" s="85" t="s">
        <v>6870</v>
      </c>
      <c r="J287" s="123">
        <v>6.2467490387706746E-4</v>
      </c>
      <c r="K287" s="124">
        <v>0.9226468000051341</v>
      </c>
      <c r="L287" s="2" t="s">
        <v>6875</v>
      </c>
    </row>
    <row r="288" spans="1:12" x14ac:dyDescent="0.35">
      <c r="A288" s="2" t="s">
        <v>46</v>
      </c>
      <c r="B288" s="2">
        <v>40122967</v>
      </c>
      <c r="C288" s="2" t="s">
        <v>2445</v>
      </c>
      <c r="D288" s="83">
        <v>186000</v>
      </c>
      <c r="E288" s="84">
        <v>279303.34594153677</v>
      </c>
      <c r="F288" s="85" t="s">
        <v>1</v>
      </c>
      <c r="G288" s="130">
        <v>1.003485847027182E-3</v>
      </c>
      <c r="H288" s="130">
        <v>0.87125499080810442</v>
      </c>
      <c r="I288" s="85" t="s">
        <v>6875</v>
      </c>
      <c r="J288" s="123">
        <v>6.1704383020168708E-4</v>
      </c>
      <c r="K288" s="124">
        <v>0.92326384383533577</v>
      </c>
      <c r="L288" s="2" t="s">
        <v>6875</v>
      </c>
    </row>
    <row r="289" spans="1:12" x14ac:dyDescent="0.35">
      <c r="A289" s="2" t="s">
        <v>46</v>
      </c>
      <c r="B289" s="2">
        <v>45280809</v>
      </c>
      <c r="C289" s="2" t="s">
        <v>2071</v>
      </c>
      <c r="D289" s="83">
        <v>67716</v>
      </c>
      <c r="E289" s="84">
        <v>279276.38297549618</v>
      </c>
      <c r="F289" s="85" t="s">
        <v>1</v>
      </c>
      <c r="G289" s="130">
        <v>3.6533358934028314E-4</v>
      </c>
      <c r="H289" s="130">
        <v>0.95412834131201985</v>
      </c>
      <c r="I289" s="85" t="s">
        <v>6870</v>
      </c>
      <c r="J289" s="123">
        <v>6.1698426295309864E-4</v>
      </c>
      <c r="K289" s="124">
        <v>0.92388082809828886</v>
      </c>
      <c r="L289" s="2" t="s">
        <v>6875</v>
      </c>
    </row>
    <row r="290" spans="1:12" x14ac:dyDescent="0.35">
      <c r="A290" s="2" t="s">
        <v>46</v>
      </c>
      <c r="B290" s="2">
        <v>46916801</v>
      </c>
      <c r="C290" s="2" t="s">
        <v>1152</v>
      </c>
      <c r="D290" s="83">
        <v>57976</v>
      </c>
      <c r="E290" s="84">
        <v>277576.21039999998</v>
      </c>
      <c r="F290" s="85" t="s">
        <v>1</v>
      </c>
      <c r="G290" s="130">
        <v>3.1278545950133287E-4</v>
      </c>
      <c r="H290" s="130">
        <v>0.96317651575198804</v>
      </c>
      <c r="I290" s="85" t="s">
        <v>6870</v>
      </c>
      <c r="J290" s="123">
        <v>6.132281998295024E-4</v>
      </c>
      <c r="K290" s="124">
        <v>0.92449405629811832</v>
      </c>
      <c r="L290" s="2" t="s">
        <v>6875</v>
      </c>
    </row>
    <row r="291" spans="1:12" x14ac:dyDescent="0.35">
      <c r="A291" s="2" t="s">
        <v>46</v>
      </c>
      <c r="B291" s="2">
        <v>49757907</v>
      </c>
      <c r="C291" s="2" t="s">
        <v>2487</v>
      </c>
      <c r="D291" s="83">
        <v>88176</v>
      </c>
      <c r="E291" s="84">
        <v>277316.87215138943</v>
      </c>
      <c r="F291" s="85" t="s">
        <v>1</v>
      </c>
      <c r="G291" s="130">
        <v>4.7571703251327317E-4</v>
      </c>
      <c r="H291" s="130">
        <v>0.93754176741972239</v>
      </c>
      <c r="I291" s="85" t="s">
        <v>6875</v>
      </c>
      <c r="J291" s="123">
        <v>6.1265526338400084E-4</v>
      </c>
      <c r="K291" s="124">
        <v>0.92510671156150237</v>
      </c>
      <c r="L291" s="2" t="s">
        <v>6875</v>
      </c>
    </row>
    <row r="292" spans="1:12" x14ac:dyDescent="0.35">
      <c r="A292" s="2" t="s">
        <v>46</v>
      </c>
      <c r="B292" s="2">
        <v>40135849</v>
      </c>
      <c r="C292" s="2" t="s">
        <v>353</v>
      </c>
      <c r="D292" s="83">
        <v>16511</v>
      </c>
      <c r="E292" s="84">
        <v>275545.66555980587</v>
      </c>
      <c r="F292" s="85" t="s">
        <v>1</v>
      </c>
      <c r="G292" s="130">
        <v>8.9078251721859167E-5</v>
      </c>
      <c r="H292" s="130">
        <v>0.99219972756305175</v>
      </c>
      <c r="I292" s="85" t="s">
        <v>6870</v>
      </c>
      <c r="J292" s="123">
        <v>6.087422701627239E-4</v>
      </c>
      <c r="K292" s="124">
        <v>0.92571545383166509</v>
      </c>
      <c r="L292" s="2" t="s">
        <v>6875</v>
      </c>
    </row>
    <row r="293" spans="1:12" x14ac:dyDescent="0.35">
      <c r="A293" s="2" t="s">
        <v>46</v>
      </c>
      <c r="B293" s="2">
        <v>40089905</v>
      </c>
      <c r="C293" s="2" t="s">
        <v>1066</v>
      </c>
      <c r="D293" s="83">
        <v>90312</v>
      </c>
      <c r="E293" s="84">
        <v>274655.23867442209</v>
      </c>
      <c r="F293" s="85" t="s">
        <v>1</v>
      </c>
      <c r="G293" s="130">
        <v>4.8724093449848858E-4</v>
      </c>
      <c r="H293" s="130">
        <v>0.93610345928599092</v>
      </c>
      <c r="I293" s="85" t="s">
        <v>6875</v>
      </c>
      <c r="J293" s="123">
        <v>6.0677511715916924E-4</v>
      </c>
      <c r="K293" s="124">
        <v>0.92632222894882421</v>
      </c>
      <c r="L293" s="2" t="s">
        <v>6875</v>
      </c>
    </row>
    <row r="294" spans="1:12" x14ac:dyDescent="0.35">
      <c r="A294" s="2" t="s">
        <v>46</v>
      </c>
      <c r="B294" s="2">
        <v>41074967</v>
      </c>
      <c r="C294" s="2" t="s">
        <v>743</v>
      </c>
      <c r="D294" s="83">
        <v>115000</v>
      </c>
      <c r="E294" s="84">
        <v>274041.80022351549</v>
      </c>
      <c r="F294" s="85" t="s">
        <v>1</v>
      </c>
      <c r="G294" s="130">
        <v>6.2043479789315021E-4</v>
      </c>
      <c r="H294" s="130">
        <v>0.91506929533492065</v>
      </c>
      <c r="I294" s="85" t="s">
        <v>6875</v>
      </c>
      <c r="J294" s="123">
        <v>6.0541989382640032E-4</v>
      </c>
      <c r="K294" s="124">
        <v>0.92692764884265066</v>
      </c>
      <c r="L294" s="2" t="s">
        <v>6875</v>
      </c>
    </row>
    <row r="295" spans="1:12" x14ac:dyDescent="0.35">
      <c r="A295" s="2" t="s">
        <v>46</v>
      </c>
      <c r="B295" s="2">
        <v>44422905</v>
      </c>
      <c r="C295" s="2" t="s">
        <v>1597</v>
      </c>
      <c r="D295" s="83">
        <v>113748</v>
      </c>
      <c r="E295" s="84">
        <v>273695.47739950521</v>
      </c>
      <c r="F295" s="85" t="s">
        <v>1</v>
      </c>
      <c r="G295" s="130">
        <v>6.1368015122391351E-4</v>
      </c>
      <c r="H295" s="130">
        <v>0.91691705266966517</v>
      </c>
      <c r="I295" s="85" t="s">
        <v>6875</v>
      </c>
      <c r="J295" s="123">
        <v>6.0465478891477383E-4</v>
      </c>
      <c r="K295" s="124">
        <v>0.92753230363156547</v>
      </c>
      <c r="L295" s="2" t="s">
        <v>6875</v>
      </c>
    </row>
    <row r="296" spans="1:12" x14ac:dyDescent="0.35">
      <c r="A296" s="2" t="s">
        <v>46</v>
      </c>
      <c r="B296" s="2">
        <v>46155905</v>
      </c>
      <c r="C296" s="2" t="s">
        <v>270</v>
      </c>
      <c r="D296" s="83">
        <v>165624</v>
      </c>
      <c r="E296" s="84">
        <v>271596.02135471493</v>
      </c>
      <c r="F296" s="85" t="s">
        <v>1</v>
      </c>
      <c r="G296" s="130">
        <v>8.9355559101091402E-4</v>
      </c>
      <c r="H296" s="130">
        <v>0.88270070721861482</v>
      </c>
      <c r="I296" s="85" t="s">
        <v>6875</v>
      </c>
      <c r="J296" s="123">
        <v>6.0001661891773898E-4</v>
      </c>
      <c r="K296" s="124">
        <v>0.9281323202504832</v>
      </c>
      <c r="L296" s="2" t="s">
        <v>6875</v>
      </c>
    </row>
    <row r="297" spans="1:12" x14ac:dyDescent="0.35">
      <c r="A297" t="s">
        <v>216</v>
      </c>
      <c r="B297" s="2">
        <v>52896817</v>
      </c>
      <c r="C297" s="2" t="s">
        <v>648</v>
      </c>
      <c r="D297" s="83">
        <v>24624</v>
      </c>
      <c r="E297" s="84">
        <v>269580.74950286315</v>
      </c>
      <c r="F297" s="85" t="s">
        <v>1</v>
      </c>
      <c r="G297" s="130">
        <v>1.3284857794192115E-4</v>
      </c>
      <c r="H297" s="130">
        <v>0.98668803574937702</v>
      </c>
      <c r="I297" s="85" t="s">
        <v>6870</v>
      </c>
      <c r="J297" s="123">
        <v>5.9556443071293117E-4</v>
      </c>
      <c r="K297" s="124">
        <v>0.92872788468119616</v>
      </c>
      <c r="L297" s="2" t="s">
        <v>6875</v>
      </c>
    </row>
    <row r="298" spans="1:12" x14ac:dyDescent="0.35">
      <c r="A298" s="2" t="s">
        <v>46</v>
      </c>
      <c r="B298" s="2">
        <v>46126845</v>
      </c>
      <c r="C298" s="2" t="s">
        <v>1239</v>
      </c>
      <c r="D298" s="83">
        <v>62509.781999999599</v>
      </c>
      <c r="E298" s="84">
        <v>268650.27892603091</v>
      </c>
      <c r="F298" s="85" t="s">
        <v>1</v>
      </c>
      <c r="G298" s="130">
        <v>3.3724559966534463E-4</v>
      </c>
      <c r="H298" s="130">
        <v>0.95833257896914148</v>
      </c>
      <c r="I298" s="85" t="s">
        <v>6870</v>
      </c>
      <c r="J298" s="123">
        <v>5.935088122000806E-4</v>
      </c>
      <c r="K298" s="124">
        <v>0.92932139349339626</v>
      </c>
      <c r="L298" s="2" t="s">
        <v>6875</v>
      </c>
    </row>
    <row r="299" spans="1:12" x14ac:dyDescent="0.35">
      <c r="A299" s="2" t="s">
        <v>46</v>
      </c>
      <c r="B299" s="2">
        <v>44545801</v>
      </c>
      <c r="C299" s="2" t="s">
        <v>1784</v>
      </c>
      <c r="D299" s="83">
        <v>453108.51499999996</v>
      </c>
      <c r="E299" s="84">
        <v>265431.572173792</v>
      </c>
      <c r="F299" s="85" t="s">
        <v>1</v>
      </c>
      <c r="G299" s="130">
        <v>2.444559042849482E-3</v>
      </c>
      <c r="H299" s="130">
        <v>0.73480058142629467</v>
      </c>
      <c r="I299" s="85" t="s">
        <v>1</v>
      </c>
      <c r="J299" s="123">
        <v>5.8639796597658692E-4</v>
      </c>
      <c r="K299" s="124">
        <v>0.92990779145937286</v>
      </c>
      <c r="L299" s="2" t="s">
        <v>6875</v>
      </c>
    </row>
    <row r="300" spans="1:12" x14ac:dyDescent="0.35">
      <c r="A300" t="s">
        <v>216</v>
      </c>
      <c r="B300" s="2">
        <v>52891817</v>
      </c>
      <c r="C300" s="2" t="s">
        <v>557</v>
      </c>
      <c r="D300" s="83">
        <v>33390</v>
      </c>
      <c r="E300" s="84">
        <v>264593.71817874687</v>
      </c>
      <c r="F300" s="85" t="s">
        <v>1</v>
      </c>
      <c r="G300" s="130">
        <v>1.801418947969764E-4</v>
      </c>
      <c r="H300" s="130">
        <v>0.98006283887309886</v>
      </c>
      <c r="I300" s="85" t="s">
        <v>6870</v>
      </c>
      <c r="J300" s="123">
        <v>5.8454695829707041E-4</v>
      </c>
      <c r="K300" s="124">
        <v>0.93049233841766987</v>
      </c>
      <c r="L300" s="2" t="s">
        <v>6875</v>
      </c>
    </row>
    <row r="301" spans="1:12" x14ac:dyDescent="0.35">
      <c r="A301" s="2" t="s">
        <v>46</v>
      </c>
      <c r="B301" s="2">
        <v>41091809</v>
      </c>
      <c r="C301" s="2" t="s">
        <v>2409</v>
      </c>
      <c r="D301" s="83">
        <v>57057</v>
      </c>
      <c r="E301" s="84">
        <v>262032.1358791317</v>
      </c>
      <c r="F301" s="85" t="s">
        <v>1</v>
      </c>
      <c r="G301" s="130">
        <v>3.0782737620338674E-4</v>
      </c>
      <c r="H301" s="130">
        <v>0.96379555322281463</v>
      </c>
      <c r="I301" s="85" t="s">
        <v>6870</v>
      </c>
      <c r="J301" s="123">
        <v>5.7888784759718562E-4</v>
      </c>
      <c r="K301" s="124">
        <v>0.93107122626526706</v>
      </c>
      <c r="L301" s="2" t="s">
        <v>6875</v>
      </c>
    </row>
    <row r="302" spans="1:12" x14ac:dyDescent="0.35">
      <c r="A302" s="2" t="s">
        <v>46</v>
      </c>
      <c r="B302" s="2">
        <v>45281967</v>
      </c>
      <c r="C302" s="2" t="s">
        <v>2100</v>
      </c>
      <c r="D302" s="83">
        <v>107000</v>
      </c>
      <c r="E302" s="84">
        <v>261094.34935363097</v>
      </c>
      <c r="F302" s="85" t="s">
        <v>1</v>
      </c>
      <c r="G302" s="130">
        <v>5.7727411630058333E-4</v>
      </c>
      <c r="H302" s="130">
        <v>0.92290145921028621</v>
      </c>
      <c r="I302" s="85" t="s">
        <v>6875</v>
      </c>
      <c r="J302" s="123">
        <v>5.7681606651036814E-4</v>
      </c>
      <c r="K302" s="124">
        <v>0.93164804233177745</v>
      </c>
      <c r="L302" s="2" t="s">
        <v>6875</v>
      </c>
    </row>
    <row r="303" spans="1:12" x14ac:dyDescent="0.35">
      <c r="A303" s="2" t="s">
        <v>46</v>
      </c>
      <c r="B303" s="2">
        <v>40125801</v>
      </c>
      <c r="C303" s="2" t="s">
        <v>2474</v>
      </c>
      <c r="D303" s="83">
        <v>1375909</v>
      </c>
      <c r="E303" s="84">
        <v>260972.30503313727</v>
      </c>
      <c r="F303" s="85" t="s">
        <v>1</v>
      </c>
      <c r="G303" s="130">
        <v>7.4231462811684039E-3</v>
      </c>
      <c r="H303" s="130">
        <v>0.43011446922125723</v>
      </c>
      <c r="I303" s="85" t="s">
        <v>1</v>
      </c>
      <c r="J303" s="123">
        <v>5.7654644319197232E-4</v>
      </c>
      <c r="K303" s="124">
        <v>0.93222458877496939</v>
      </c>
      <c r="L303" s="2" t="s">
        <v>6875</v>
      </c>
    </row>
    <row r="304" spans="1:12" x14ac:dyDescent="0.35">
      <c r="A304" s="2" t="s">
        <v>46</v>
      </c>
      <c r="B304" s="2">
        <v>45387907</v>
      </c>
      <c r="C304" s="2" t="s">
        <v>1923</v>
      </c>
      <c r="D304" s="83">
        <v>104832</v>
      </c>
      <c r="E304" s="84">
        <v>260152.14430000001</v>
      </c>
      <c r="F304" s="85" t="s">
        <v>1</v>
      </c>
      <c r="G304" s="130">
        <v>5.6557757158899765E-4</v>
      </c>
      <c r="H304" s="130">
        <v>0.92460780057179281</v>
      </c>
      <c r="I304" s="85" t="s">
        <v>6875</v>
      </c>
      <c r="J304" s="123">
        <v>5.7473452390239123E-4</v>
      </c>
      <c r="K304" s="124">
        <v>0.93279932329887183</v>
      </c>
      <c r="L304" s="2" t="s">
        <v>6875</v>
      </c>
    </row>
    <row r="305" spans="1:12" x14ac:dyDescent="0.35">
      <c r="A305" s="2" t="s">
        <v>46</v>
      </c>
      <c r="B305" s="2">
        <v>44762905</v>
      </c>
      <c r="C305" s="2" t="s">
        <v>97</v>
      </c>
      <c r="D305" s="83">
        <v>92160</v>
      </c>
      <c r="E305" s="84">
        <v>259057.62522967407</v>
      </c>
      <c r="F305" s="85" t="s">
        <v>1</v>
      </c>
      <c r="G305" s="130">
        <v>4.9721105194637158E-4</v>
      </c>
      <c r="H305" s="130">
        <v>0.9336577592635481</v>
      </c>
      <c r="I305" s="85" t="s">
        <v>6875</v>
      </c>
      <c r="J305" s="123">
        <v>5.7231648541772491E-4</v>
      </c>
      <c r="K305" s="124">
        <v>0.93337163978428961</v>
      </c>
      <c r="L305" s="2" t="s">
        <v>6875</v>
      </c>
    </row>
    <row r="306" spans="1:12" x14ac:dyDescent="0.35">
      <c r="A306" s="2" t="s">
        <v>46</v>
      </c>
      <c r="B306" s="2">
        <v>43350809</v>
      </c>
      <c r="C306" s="2" t="s">
        <v>1144</v>
      </c>
      <c r="D306" s="83">
        <v>95513</v>
      </c>
      <c r="E306" s="84">
        <v>258440.69512701625</v>
      </c>
      <c r="F306" s="85" t="s">
        <v>1</v>
      </c>
      <c r="G306" s="130">
        <v>5.1530077261885616E-4</v>
      </c>
      <c r="H306" s="130">
        <v>0.93164086061272744</v>
      </c>
      <c r="I306" s="85" t="s">
        <v>6875</v>
      </c>
      <c r="J306" s="123">
        <v>5.7095354824191901E-4</v>
      </c>
      <c r="K306" s="124">
        <v>0.93394259333253149</v>
      </c>
      <c r="L306" s="2" t="s">
        <v>6875</v>
      </c>
    </row>
    <row r="307" spans="1:12" x14ac:dyDescent="0.35">
      <c r="A307" s="2" t="s">
        <v>46</v>
      </c>
      <c r="B307" s="2">
        <v>43207967</v>
      </c>
      <c r="C307" s="2" t="s">
        <v>974</v>
      </c>
      <c r="D307" s="83">
        <v>129000</v>
      </c>
      <c r="E307" s="84">
        <v>258309.27402788104</v>
      </c>
      <c r="F307" s="85" t="s">
        <v>1</v>
      </c>
      <c r="G307" s="130">
        <v>6.9596599068014241E-4</v>
      </c>
      <c r="H307" s="130">
        <v>0.904562960369102</v>
      </c>
      <c r="I307" s="85" t="s">
        <v>6875</v>
      </c>
      <c r="J307" s="123">
        <v>5.7066320951322828E-4</v>
      </c>
      <c r="K307" s="124">
        <v>0.93451325654204476</v>
      </c>
      <c r="L307" s="2" t="s">
        <v>6875</v>
      </c>
    </row>
    <row r="308" spans="1:12" x14ac:dyDescent="0.35">
      <c r="A308" s="2" t="s">
        <v>46</v>
      </c>
      <c r="B308" s="2">
        <v>47995809</v>
      </c>
      <c r="C308" s="2" t="s">
        <v>6881</v>
      </c>
      <c r="D308" s="83">
        <v>17347</v>
      </c>
      <c r="E308" s="84">
        <v>257953.03853180312</v>
      </c>
      <c r="F308" s="85" t="s">
        <v>6970</v>
      </c>
      <c r="G308" s="130">
        <v>9.3588542948282416E-5</v>
      </c>
      <c r="H308" s="130">
        <v>0.99174766797913638</v>
      </c>
      <c r="I308" s="85" t="s">
        <v>6870</v>
      </c>
      <c r="J308" s="123">
        <v>5.6987620528235262E-4</v>
      </c>
      <c r="K308" s="124">
        <v>0.93508313274732713</v>
      </c>
      <c r="L308" s="2" t="s">
        <v>6875</v>
      </c>
    </row>
    <row r="309" spans="1:12" x14ac:dyDescent="0.35">
      <c r="A309" s="2" t="s">
        <v>46</v>
      </c>
      <c r="B309" s="2">
        <v>45661809</v>
      </c>
      <c r="C309" s="2" t="s">
        <v>1446</v>
      </c>
      <c r="D309" s="83">
        <v>67716</v>
      </c>
      <c r="E309" s="84">
        <v>257929.92231054712</v>
      </c>
      <c r="F309" s="85" t="s">
        <v>1</v>
      </c>
      <c r="G309" s="130">
        <v>3.6533358934028314E-4</v>
      </c>
      <c r="H309" s="130">
        <v>0.95449367490136017</v>
      </c>
      <c r="I309" s="85" t="s">
        <v>6870</v>
      </c>
      <c r="J309" s="123">
        <v>5.698251363570753E-4</v>
      </c>
      <c r="K309" s="124">
        <v>0.93565295788368419</v>
      </c>
      <c r="L309" s="2" t="s">
        <v>6875</v>
      </c>
    </row>
    <row r="310" spans="1:12" x14ac:dyDescent="0.35">
      <c r="A310" s="2" t="s">
        <v>46</v>
      </c>
      <c r="B310" s="2">
        <v>44455849</v>
      </c>
      <c r="C310" s="2" t="s">
        <v>2150</v>
      </c>
      <c r="D310" s="83">
        <v>49742</v>
      </c>
      <c r="E310" s="84">
        <v>257289.38843649309</v>
      </c>
      <c r="F310" s="85" t="s">
        <v>1</v>
      </c>
      <c r="G310" s="130">
        <v>2.6836232797218328E-4</v>
      </c>
      <c r="H310" s="130">
        <v>0.96930040439755738</v>
      </c>
      <c r="I310" s="85" t="s">
        <v>6870</v>
      </c>
      <c r="J310" s="123">
        <v>5.6841005314821553E-4</v>
      </c>
      <c r="K310" s="124">
        <v>0.93622136793683242</v>
      </c>
      <c r="L310" s="2" t="s">
        <v>6875</v>
      </c>
    </row>
    <row r="311" spans="1:12" x14ac:dyDescent="0.35">
      <c r="A311" s="2" t="s">
        <v>46</v>
      </c>
      <c r="B311" s="2">
        <v>43354801</v>
      </c>
      <c r="C311" s="2" t="s">
        <v>1338</v>
      </c>
      <c r="D311" s="83">
        <v>81844</v>
      </c>
      <c r="E311" s="84">
        <v>254969.47239194129</v>
      </c>
      <c r="F311" s="85" t="s">
        <v>1</v>
      </c>
      <c r="G311" s="130">
        <v>4.4155535303275645E-4</v>
      </c>
      <c r="H311" s="130">
        <v>0.94302842339987702</v>
      </c>
      <c r="I311" s="85" t="s">
        <v>6875</v>
      </c>
      <c r="J311" s="123">
        <v>5.6328483749048326E-4</v>
      </c>
      <c r="K311" s="124">
        <v>0.93678465277432288</v>
      </c>
      <c r="L311" s="2" t="s">
        <v>6875</v>
      </c>
    </row>
    <row r="312" spans="1:12" x14ac:dyDescent="0.35">
      <c r="A312" s="2" t="s">
        <v>46</v>
      </c>
      <c r="B312" s="2">
        <v>45502905</v>
      </c>
      <c r="C312" s="2" t="s">
        <v>769</v>
      </c>
      <c r="D312" s="83">
        <v>54300</v>
      </c>
      <c r="E312" s="84">
        <v>253173.04799972204</v>
      </c>
      <c r="F312" s="85" t="s">
        <v>1</v>
      </c>
      <c r="G312" s="130">
        <v>2.9295312630954836E-4</v>
      </c>
      <c r="H312" s="130">
        <v>0.96646663589674542</v>
      </c>
      <c r="I312" s="85" t="s">
        <v>6870</v>
      </c>
      <c r="J312" s="123">
        <v>5.593161324830082E-4</v>
      </c>
      <c r="K312" s="124">
        <v>0.93734396890680594</v>
      </c>
      <c r="L312" s="2" t="s">
        <v>6875</v>
      </c>
    </row>
    <row r="313" spans="1:12" x14ac:dyDescent="0.35">
      <c r="A313" s="2" t="s">
        <v>46</v>
      </c>
      <c r="B313" s="2">
        <v>40000967</v>
      </c>
      <c r="C313" s="2" t="s">
        <v>1014</v>
      </c>
      <c r="D313" s="83">
        <v>137000</v>
      </c>
      <c r="E313" s="84">
        <v>251156.35820909051</v>
      </c>
      <c r="F313" s="85" t="s">
        <v>1</v>
      </c>
      <c r="G313" s="130">
        <v>7.391266722727094E-4</v>
      </c>
      <c r="H313" s="130">
        <v>0.89819181254107094</v>
      </c>
      <c r="I313" s="85" t="s">
        <v>6875</v>
      </c>
      <c r="J313" s="123">
        <v>5.5486081173292893E-4</v>
      </c>
      <c r="K313" s="124">
        <v>0.93789882971853888</v>
      </c>
      <c r="L313" s="2" t="s">
        <v>6875</v>
      </c>
    </row>
    <row r="314" spans="1:12" x14ac:dyDescent="0.35">
      <c r="A314" s="2" t="s">
        <v>46</v>
      </c>
      <c r="B314" s="2">
        <v>49667809</v>
      </c>
      <c r="C314" s="2" t="s">
        <v>2324</v>
      </c>
      <c r="D314" s="83">
        <v>69179</v>
      </c>
      <c r="E314" s="84">
        <v>250670.76823380429</v>
      </c>
      <c r="F314" s="85" t="s">
        <v>1</v>
      </c>
      <c r="G314" s="130">
        <v>3.7322659898652384E-4</v>
      </c>
      <c r="H314" s="130">
        <v>0.9533906011766432</v>
      </c>
      <c r="I314" s="85" t="s">
        <v>6870</v>
      </c>
      <c r="J314" s="123">
        <v>5.5378803440099935E-4</v>
      </c>
      <c r="K314" s="124">
        <v>0.93845261775293987</v>
      </c>
      <c r="L314" s="2" t="s">
        <v>6875</v>
      </c>
    </row>
    <row r="315" spans="1:12" x14ac:dyDescent="0.35">
      <c r="A315" s="2" t="s">
        <v>46</v>
      </c>
      <c r="B315" s="2">
        <v>43090855</v>
      </c>
      <c r="C315" s="2" t="s">
        <v>1191</v>
      </c>
      <c r="D315" s="83">
        <v>311420</v>
      </c>
      <c r="E315" s="84">
        <v>249743.37285201973</v>
      </c>
      <c r="F315" s="85" t="s">
        <v>1</v>
      </c>
      <c r="G315" s="130">
        <v>1.6801374326946509E-3</v>
      </c>
      <c r="H315" s="130">
        <v>0.80431313046199271</v>
      </c>
      <c r="I315" s="85" t="s">
        <v>6875</v>
      </c>
      <c r="J315" s="123">
        <v>5.5173920968478027E-4</v>
      </c>
      <c r="K315" s="124">
        <v>0.93900435696262463</v>
      </c>
      <c r="L315" s="2" t="s">
        <v>6875</v>
      </c>
    </row>
    <row r="316" spans="1:12" x14ac:dyDescent="0.35">
      <c r="A316" s="2" t="s">
        <v>46</v>
      </c>
      <c r="B316" s="2">
        <v>40122855</v>
      </c>
      <c r="C316" s="2" t="s">
        <v>2441</v>
      </c>
      <c r="D316" s="83">
        <v>220360</v>
      </c>
      <c r="E316" s="84">
        <v>247663.05680504817</v>
      </c>
      <c r="F316" s="85" t="s">
        <v>1</v>
      </c>
      <c r="G316" s="130">
        <v>1.1888609744672572E-3</v>
      </c>
      <c r="H316" s="130">
        <v>0.85380883962533061</v>
      </c>
      <c r="I316" s="85" t="s">
        <v>6875</v>
      </c>
      <c r="J316" s="123">
        <v>5.4714332424228346E-4</v>
      </c>
      <c r="K316" s="124">
        <v>0.93955150028686696</v>
      </c>
      <c r="L316" s="2" t="s">
        <v>6875</v>
      </c>
    </row>
    <row r="317" spans="1:12" x14ac:dyDescent="0.35">
      <c r="A317" s="2" t="s">
        <v>46</v>
      </c>
      <c r="B317" s="2">
        <v>44424967</v>
      </c>
      <c r="C317" s="2" t="s">
        <v>1692</v>
      </c>
      <c r="D317" s="83">
        <v>132000</v>
      </c>
      <c r="E317" s="84">
        <v>246874.67192365424</v>
      </c>
      <c r="F317" s="85" t="s">
        <v>1</v>
      </c>
      <c r="G317" s="130">
        <v>7.1215124627735512E-4</v>
      </c>
      <c r="H317" s="130">
        <v>0.9003515838381333</v>
      </c>
      <c r="I317" s="85" t="s">
        <v>6875</v>
      </c>
      <c r="J317" s="123">
        <v>5.4540160494691119E-4</v>
      </c>
      <c r="K317" s="124">
        <v>0.94009690189181383</v>
      </c>
      <c r="L317" s="2" t="s">
        <v>6875</v>
      </c>
    </row>
    <row r="318" spans="1:12" x14ac:dyDescent="0.35">
      <c r="A318" s="2" t="s">
        <v>46</v>
      </c>
      <c r="B318" s="2">
        <v>41084809</v>
      </c>
      <c r="C318" s="2" t="s">
        <v>1206</v>
      </c>
      <c r="D318" s="83">
        <v>87362</v>
      </c>
      <c r="E318" s="84">
        <v>245314.04424841382</v>
      </c>
      <c r="F318" s="85" t="s">
        <v>1</v>
      </c>
      <c r="G318" s="130">
        <v>4.7132543316122952E-4</v>
      </c>
      <c r="H318" s="130">
        <v>0.9384866086906356</v>
      </c>
      <c r="I318" s="85" t="s">
        <v>6875</v>
      </c>
      <c r="J318" s="123">
        <v>5.4195382785350436E-4</v>
      </c>
      <c r="K318" s="124">
        <v>0.94063885571966732</v>
      </c>
      <c r="L318" s="2" t="s">
        <v>6875</v>
      </c>
    </row>
    <row r="319" spans="1:12" x14ac:dyDescent="0.35">
      <c r="A319" s="2" t="s">
        <v>46</v>
      </c>
      <c r="B319" s="2">
        <v>44442905</v>
      </c>
      <c r="C319" s="2" t="s">
        <v>907</v>
      </c>
      <c r="D319" s="83">
        <v>64596</v>
      </c>
      <c r="E319" s="84">
        <v>242796.32305904565</v>
      </c>
      <c r="F319" s="85" t="s">
        <v>1</v>
      </c>
      <c r="G319" s="130">
        <v>3.4850092351918204E-4</v>
      </c>
      <c r="H319" s="130">
        <v>0.95662797600119776</v>
      </c>
      <c r="I319" s="85" t="s">
        <v>6870</v>
      </c>
      <c r="J319" s="123">
        <v>5.3639161619853598E-4</v>
      </c>
      <c r="K319" s="124">
        <v>0.94117524733586588</v>
      </c>
      <c r="L319" s="2" t="s">
        <v>6875</v>
      </c>
    </row>
    <row r="320" spans="1:12" x14ac:dyDescent="0.35">
      <c r="A320" s="2" t="s">
        <v>46</v>
      </c>
      <c r="B320" s="2">
        <v>44227979</v>
      </c>
      <c r="C320" s="2" t="s">
        <v>1650</v>
      </c>
      <c r="D320" s="83">
        <v>30000</v>
      </c>
      <c r="E320" s="84">
        <v>241855.827340396</v>
      </c>
      <c r="F320" s="85" t="s">
        <v>1</v>
      </c>
      <c r="G320" s="130">
        <v>1.6185255597212615E-4</v>
      </c>
      <c r="H320" s="130">
        <v>0.9815778111675092</v>
      </c>
      <c r="I320" s="85" t="s">
        <v>6870</v>
      </c>
      <c r="J320" s="123">
        <v>5.3431384989549525E-4</v>
      </c>
      <c r="K320" s="124">
        <v>0.94170956118576132</v>
      </c>
      <c r="L320" s="2" t="s">
        <v>6875</v>
      </c>
    </row>
    <row r="321" spans="1:12" x14ac:dyDescent="0.35">
      <c r="A321" s="2" t="s">
        <v>46</v>
      </c>
      <c r="B321" s="2">
        <v>45250860</v>
      </c>
      <c r="C321" s="2" t="s">
        <v>356</v>
      </c>
      <c r="D321" s="83">
        <v>12520</v>
      </c>
      <c r="E321" s="84">
        <v>240242.80736186134</v>
      </c>
      <c r="F321" s="85" t="s">
        <v>1</v>
      </c>
      <c r="G321" s="130">
        <v>6.7546466692367321E-5</v>
      </c>
      <c r="H321" s="130">
        <v>0.9957641828267032</v>
      </c>
      <c r="I321" s="85" t="s">
        <v>6870</v>
      </c>
      <c r="J321" s="123">
        <v>5.3075032643539605E-4</v>
      </c>
      <c r="K321" s="124">
        <v>0.94224031151219667</v>
      </c>
      <c r="L321" s="2" t="s">
        <v>6875</v>
      </c>
    </row>
    <row r="322" spans="1:12" x14ac:dyDescent="0.35">
      <c r="A322" s="2" t="s">
        <v>46</v>
      </c>
      <c r="B322" s="2">
        <v>44531849</v>
      </c>
      <c r="C322" s="2" t="s">
        <v>934</v>
      </c>
      <c r="D322" s="83">
        <v>27898.370000000003</v>
      </c>
      <c r="E322" s="84">
        <v>238044.18800000002</v>
      </c>
      <c r="F322" s="85" t="s">
        <v>1</v>
      </c>
      <c r="G322" s="130">
        <v>1.5051408306520286E-4</v>
      </c>
      <c r="H322" s="130">
        <v>0.9844148867368564</v>
      </c>
      <c r="I322" s="85" t="s">
        <v>6870</v>
      </c>
      <c r="J322" s="123">
        <v>5.2589308239621272E-4</v>
      </c>
      <c r="K322" s="124">
        <v>0.94276620459459293</v>
      </c>
      <c r="L322" s="2" t="s">
        <v>6875</v>
      </c>
    </row>
    <row r="323" spans="1:12" x14ac:dyDescent="0.35">
      <c r="A323" t="s">
        <v>216</v>
      </c>
      <c r="B323" s="2">
        <v>52137816</v>
      </c>
      <c r="C323" s="2" t="s">
        <v>657</v>
      </c>
      <c r="D323" s="83">
        <v>19278</v>
      </c>
      <c r="E323" s="84">
        <v>236764.17910000001</v>
      </c>
      <c r="F323" s="85" t="s">
        <v>1</v>
      </c>
      <c r="G323" s="130">
        <v>1.0400645246768827E-4</v>
      </c>
      <c r="H323" s="130">
        <v>0.99046716392944378</v>
      </c>
      <c r="I323" s="85" t="s">
        <v>6870</v>
      </c>
      <c r="J323" s="123">
        <v>5.2306525521180944E-4</v>
      </c>
      <c r="K323" s="124">
        <v>0.94328926984980477</v>
      </c>
      <c r="L323" s="2" t="s">
        <v>6875</v>
      </c>
    </row>
    <row r="324" spans="1:12" x14ac:dyDescent="0.35">
      <c r="A324" s="2" t="s">
        <v>46</v>
      </c>
      <c r="B324" s="2">
        <v>45278809</v>
      </c>
      <c r="C324" s="2" t="s">
        <v>2061</v>
      </c>
      <c r="D324" s="83">
        <v>77539</v>
      </c>
      <c r="E324" s="84">
        <v>236435.79688112732</v>
      </c>
      <c r="F324" s="85" t="s">
        <v>1</v>
      </c>
      <c r="G324" s="130">
        <v>4.183295112507563E-4</v>
      </c>
      <c r="H324" s="130">
        <v>0.94905176575784655</v>
      </c>
      <c r="I324" s="85" t="s">
        <v>6875</v>
      </c>
      <c r="J324" s="123">
        <v>5.2233978512687261E-4</v>
      </c>
      <c r="K324" s="124">
        <v>0.9438116096349316</v>
      </c>
      <c r="L324" s="2" t="s">
        <v>6875</v>
      </c>
    </row>
    <row r="325" spans="1:12" x14ac:dyDescent="0.35">
      <c r="A325" s="2" t="s">
        <v>46</v>
      </c>
      <c r="B325" s="2">
        <v>46118845</v>
      </c>
      <c r="C325" s="2" t="s">
        <v>1235</v>
      </c>
      <c r="D325" s="83">
        <v>29512.607999999993</v>
      </c>
      <c r="E325" s="84">
        <v>234974.44967870027</v>
      </c>
      <c r="F325" s="85" t="s">
        <v>1</v>
      </c>
      <c r="G325" s="130">
        <v>1.5922303460678055E-4</v>
      </c>
      <c r="H325" s="130">
        <v>0.98253981208956742</v>
      </c>
      <c r="I325" s="85" t="s">
        <v>6870</v>
      </c>
      <c r="J325" s="123">
        <v>5.1911134089896557E-4</v>
      </c>
      <c r="K325" s="124">
        <v>0.9443307209758306</v>
      </c>
      <c r="L325" s="2" t="s">
        <v>6875</v>
      </c>
    </row>
    <row r="326" spans="1:12" x14ac:dyDescent="0.35">
      <c r="A326" s="2" t="s">
        <v>46</v>
      </c>
      <c r="B326" s="2">
        <v>45274855</v>
      </c>
      <c r="C326" s="2" t="s">
        <v>1901</v>
      </c>
      <c r="D326" s="83">
        <v>82640</v>
      </c>
      <c r="E326" s="84">
        <v>234005.11792396804</v>
      </c>
      <c r="F326" s="85" t="s">
        <v>1</v>
      </c>
      <c r="G326" s="130">
        <v>4.4584984085121684E-4</v>
      </c>
      <c r="H326" s="130">
        <v>0.94214164403587608</v>
      </c>
      <c r="I326" s="85" t="s">
        <v>6875</v>
      </c>
      <c r="J326" s="123">
        <v>5.1696986931487176E-4</v>
      </c>
      <c r="K326" s="124">
        <v>0.94484769084514542</v>
      </c>
      <c r="L326" s="2" t="s">
        <v>6875</v>
      </c>
    </row>
    <row r="327" spans="1:12" x14ac:dyDescent="0.35">
      <c r="A327" s="2" t="s">
        <v>46</v>
      </c>
      <c r="B327" s="2">
        <v>44775855</v>
      </c>
      <c r="C327" s="2" t="s">
        <v>412</v>
      </c>
      <c r="D327" s="83">
        <v>90760</v>
      </c>
      <c r="E327" s="84">
        <v>227089.96600177555</v>
      </c>
      <c r="F327" s="85" t="s">
        <v>1</v>
      </c>
      <c r="G327" s="130">
        <v>4.8965793266767237E-4</v>
      </c>
      <c r="H327" s="130">
        <v>0.93463854259205759</v>
      </c>
      <c r="I327" s="85" t="s">
        <v>6875</v>
      </c>
      <c r="J327" s="123">
        <v>5.0169274539030068E-4</v>
      </c>
      <c r="K327" s="124">
        <v>0.94534938359053566</v>
      </c>
      <c r="L327" s="2" t="s">
        <v>6875</v>
      </c>
    </row>
    <row r="328" spans="1:12" x14ac:dyDescent="0.35">
      <c r="A328" s="2" t="s">
        <v>46</v>
      </c>
      <c r="B328" s="2">
        <v>45372907</v>
      </c>
      <c r="C328" s="2" t="s">
        <v>1943</v>
      </c>
      <c r="D328" s="83">
        <v>100800</v>
      </c>
      <c r="E328" s="84">
        <v>226051.77100000001</v>
      </c>
      <c r="F328" s="85" t="s">
        <v>1</v>
      </c>
      <c r="G328" s="130">
        <v>5.4382458806634382E-4</v>
      </c>
      <c r="H328" s="130">
        <v>0.92793153992021393</v>
      </c>
      <c r="I328" s="85" t="s">
        <v>6875</v>
      </c>
      <c r="J328" s="123">
        <v>4.9939913942495745E-4</v>
      </c>
      <c r="K328" s="124">
        <v>0.94584878272996065</v>
      </c>
      <c r="L328" s="2" t="s">
        <v>6875</v>
      </c>
    </row>
    <row r="329" spans="1:12" x14ac:dyDescent="0.35">
      <c r="A329" s="2" t="s">
        <v>46</v>
      </c>
      <c r="B329" s="2">
        <v>43342855</v>
      </c>
      <c r="C329" s="2" t="s">
        <v>1134</v>
      </c>
      <c r="D329" s="83">
        <v>70840</v>
      </c>
      <c r="E329" s="84">
        <v>225643.31050994049</v>
      </c>
      <c r="F329" s="85" t="s">
        <v>1</v>
      </c>
      <c r="G329" s="130">
        <v>3.8218783550218055E-4</v>
      </c>
      <c r="H329" s="130">
        <v>0.95301737457765667</v>
      </c>
      <c r="I329" s="85" t="s">
        <v>6870</v>
      </c>
      <c r="J329" s="123">
        <v>4.9849675845124318E-4</v>
      </c>
      <c r="K329" s="124">
        <v>0.94634727948841191</v>
      </c>
      <c r="L329" s="2" t="s">
        <v>6875</v>
      </c>
    </row>
    <row r="330" spans="1:12" x14ac:dyDescent="0.35">
      <c r="A330" s="2" t="s">
        <v>46</v>
      </c>
      <c r="B330" s="2">
        <v>48966855</v>
      </c>
      <c r="C330" s="2" t="s">
        <v>162</v>
      </c>
      <c r="D330" s="83">
        <v>56720</v>
      </c>
      <c r="E330" s="84">
        <v>223877.792026098</v>
      </c>
      <c r="F330" s="85" t="s">
        <v>1</v>
      </c>
      <c r="G330" s="130">
        <v>3.0600923249129986E-4</v>
      </c>
      <c r="H330" s="130">
        <v>0.96410156245530587</v>
      </c>
      <c r="I330" s="85" t="s">
        <v>6870</v>
      </c>
      <c r="J330" s="123">
        <v>4.945963315376678E-4</v>
      </c>
      <c r="K330" s="124">
        <v>0.94684187581994961</v>
      </c>
      <c r="L330" s="2" t="s">
        <v>6875</v>
      </c>
    </row>
    <row r="331" spans="1:12" x14ac:dyDescent="0.35">
      <c r="A331" s="2" t="s">
        <v>46</v>
      </c>
      <c r="B331" s="2">
        <v>43061809</v>
      </c>
      <c r="C331" s="2" t="s">
        <v>2040</v>
      </c>
      <c r="D331" s="83">
        <v>73150</v>
      </c>
      <c r="E331" s="84">
        <v>222939.32227476191</v>
      </c>
      <c r="F331" s="85" t="s">
        <v>1</v>
      </c>
      <c r="G331" s="130">
        <v>3.9465048231203425E-4</v>
      </c>
      <c r="H331" s="130">
        <v>0.9510769027037661</v>
      </c>
      <c r="I331" s="85" t="s">
        <v>6870</v>
      </c>
      <c r="J331" s="123">
        <v>4.9252304105150922E-4</v>
      </c>
      <c r="K331" s="124">
        <v>0.94733439886100113</v>
      </c>
      <c r="L331" s="2" t="s">
        <v>6875</v>
      </c>
    </row>
    <row r="332" spans="1:12" x14ac:dyDescent="0.35">
      <c r="A332" s="2" t="s">
        <v>46</v>
      </c>
      <c r="B332" s="2">
        <v>45273905</v>
      </c>
      <c r="C332" s="2" t="s">
        <v>1450</v>
      </c>
      <c r="D332" s="83">
        <v>36852</v>
      </c>
      <c r="E332" s="84">
        <v>221358.08039349903</v>
      </c>
      <c r="F332" s="85" t="s">
        <v>1</v>
      </c>
      <c r="G332" s="130">
        <v>1.9881967975615976E-4</v>
      </c>
      <c r="H332" s="130">
        <v>0.9777980331656152</v>
      </c>
      <c r="I332" s="85" t="s">
        <v>6870</v>
      </c>
      <c r="J332" s="123">
        <v>4.890297225464956E-4</v>
      </c>
      <c r="K332" s="124">
        <v>0.94782342858354762</v>
      </c>
      <c r="L332" s="2" t="s">
        <v>6875</v>
      </c>
    </row>
    <row r="333" spans="1:12" x14ac:dyDescent="0.35">
      <c r="A333" s="2" t="s">
        <v>46</v>
      </c>
      <c r="B333" s="2">
        <v>41110809</v>
      </c>
      <c r="C333" s="2" t="s">
        <v>755</v>
      </c>
      <c r="D333" s="83">
        <v>83809</v>
      </c>
      <c r="E333" s="84">
        <v>219249.02360859892</v>
      </c>
      <c r="F333" s="85" t="s">
        <v>1</v>
      </c>
      <c r="G333" s="130">
        <v>4.521566954489307E-4</v>
      </c>
      <c r="H333" s="130">
        <v>0.94124368605534281</v>
      </c>
      <c r="I333" s="85" t="s">
        <v>6875</v>
      </c>
      <c r="J333" s="123">
        <v>4.8437034235797462E-4</v>
      </c>
      <c r="K333" s="124">
        <v>0.94830779892590555</v>
      </c>
      <c r="L333" s="2" t="s">
        <v>6875</v>
      </c>
    </row>
    <row r="334" spans="1:12" x14ac:dyDescent="0.35">
      <c r="A334" s="2" t="s">
        <v>46</v>
      </c>
      <c r="B334" s="2">
        <v>44997849</v>
      </c>
      <c r="C334" s="2" t="s">
        <v>43</v>
      </c>
      <c r="D334" s="83">
        <v>29260</v>
      </c>
      <c r="E334" s="84">
        <v>218717.4938787616</v>
      </c>
      <c r="F334" s="85" t="s">
        <v>1</v>
      </c>
      <c r="G334" s="130">
        <v>1.5786019292481372E-4</v>
      </c>
      <c r="H334" s="130">
        <v>0.98317291454750799</v>
      </c>
      <c r="I334" s="85" t="s">
        <v>6870</v>
      </c>
      <c r="J334" s="123">
        <v>4.8319607378894167E-4</v>
      </c>
      <c r="K334" s="124">
        <v>0.94879099499969455</v>
      </c>
      <c r="L334" s="2" t="s">
        <v>6875</v>
      </c>
    </row>
    <row r="335" spans="1:12" x14ac:dyDescent="0.35">
      <c r="A335" t="s">
        <v>216</v>
      </c>
      <c r="B335" s="2">
        <v>52892988</v>
      </c>
      <c r="C335" s="125" t="s">
        <v>580</v>
      </c>
      <c r="D335" s="83">
        <v>43560</v>
      </c>
      <c r="E335" s="84">
        <v>218580.63200890046</v>
      </c>
      <c r="F335" s="85" t="s">
        <v>1</v>
      </c>
      <c r="G335" s="130">
        <v>2.3500991127152718E-4</v>
      </c>
      <c r="H335" s="130">
        <v>0.97399212709520244</v>
      </c>
      <c r="I335" s="85" t="s">
        <v>6870</v>
      </c>
      <c r="J335" s="123">
        <v>4.8289371517557455E-4</v>
      </c>
      <c r="K335" s="124">
        <v>0.94927388871487017</v>
      </c>
      <c r="L335" s="2" t="s">
        <v>6875</v>
      </c>
    </row>
    <row r="336" spans="1:12" x14ac:dyDescent="0.35">
      <c r="A336" s="2" t="s">
        <v>46</v>
      </c>
      <c r="B336" s="2">
        <v>45283967</v>
      </c>
      <c r="C336" s="2" t="s">
        <v>2139</v>
      </c>
      <c r="D336" s="83">
        <v>129000</v>
      </c>
      <c r="E336" s="84">
        <v>216146.28122179137</v>
      </c>
      <c r="F336" s="85" t="s">
        <v>1</v>
      </c>
      <c r="G336" s="130">
        <v>6.9596599068014241E-4</v>
      </c>
      <c r="H336" s="130">
        <v>0.90525892635978211</v>
      </c>
      <c r="I336" s="85" t="s">
        <v>6875</v>
      </c>
      <c r="J336" s="123">
        <v>4.7751568746642317E-4</v>
      </c>
      <c r="K336" s="124">
        <v>0.94975140440233663</v>
      </c>
      <c r="L336" s="2" t="s">
        <v>6875</v>
      </c>
    </row>
    <row r="337" spans="1:12" x14ac:dyDescent="0.35">
      <c r="A337" s="2" t="s">
        <v>46</v>
      </c>
      <c r="B337" s="2">
        <v>43581809</v>
      </c>
      <c r="C337" s="2" t="s">
        <v>2014</v>
      </c>
      <c r="D337" s="83">
        <v>111815</v>
      </c>
      <c r="E337" s="84">
        <v>213518.70884611364</v>
      </c>
      <c r="F337" s="85" t="s">
        <v>1</v>
      </c>
      <c r="G337" s="130">
        <v>6.0325145153410954E-4</v>
      </c>
      <c r="H337" s="130">
        <v>0.91995076302795475</v>
      </c>
      <c r="I337" s="85" t="s">
        <v>6875</v>
      </c>
      <c r="J337" s="123">
        <v>4.7171078986537647E-4</v>
      </c>
      <c r="K337" s="124">
        <v>0.95022311519220204</v>
      </c>
      <c r="L337" s="2" t="s">
        <v>6870</v>
      </c>
    </row>
    <row r="338" spans="1:12" x14ac:dyDescent="0.35">
      <c r="A338" s="2" t="s">
        <v>46</v>
      </c>
      <c r="B338" s="2">
        <v>46147905</v>
      </c>
      <c r="C338" s="2" t="s">
        <v>301</v>
      </c>
      <c r="D338" s="83">
        <v>87768</v>
      </c>
      <c r="E338" s="84">
        <v>213067.8618466467</v>
      </c>
      <c r="F338" s="85" t="s">
        <v>1</v>
      </c>
      <c r="G338" s="130">
        <v>4.7351583775205228E-4</v>
      </c>
      <c r="H338" s="130">
        <v>0.93801528325747441</v>
      </c>
      <c r="I338" s="85" t="s">
        <v>6875</v>
      </c>
      <c r="J338" s="123">
        <v>4.707147675712352E-4</v>
      </c>
      <c r="K338" s="124">
        <v>0.95069382995977325</v>
      </c>
      <c r="L338" s="2" t="s">
        <v>6870</v>
      </c>
    </row>
    <row r="339" spans="1:12" x14ac:dyDescent="0.35">
      <c r="A339" t="s">
        <v>216</v>
      </c>
      <c r="B339" s="2">
        <v>52887817</v>
      </c>
      <c r="C339" s="2" t="s">
        <v>504</v>
      </c>
      <c r="D339" s="83">
        <v>21330</v>
      </c>
      <c r="E339" s="84">
        <v>212034.19571484948</v>
      </c>
      <c r="F339" s="85" t="s">
        <v>1</v>
      </c>
      <c r="G339" s="130">
        <v>1.1507716729618169E-4</v>
      </c>
      <c r="H339" s="130">
        <v>0.98904090302096193</v>
      </c>
      <c r="I339" s="85" t="s">
        <v>6870</v>
      </c>
      <c r="J339" s="123">
        <v>4.6843116689697969E-4</v>
      </c>
      <c r="K339" s="124">
        <v>0.95116226112667024</v>
      </c>
      <c r="L339" s="2" t="s">
        <v>6870</v>
      </c>
    </row>
    <row r="340" spans="1:12" x14ac:dyDescent="0.35">
      <c r="A340" t="s">
        <v>216</v>
      </c>
      <c r="B340" s="2">
        <v>52876816</v>
      </c>
      <c r="C340" s="2" t="s">
        <v>590</v>
      </c>
      <c r="D340" s="83">
        <v>20880</v>
      </c>
      <c r="E340" s="84">
        <v>210510.65498120326</v>
      </c>
      <c r="F340" s="85" t="s">
        <v>1</v>
      </c>
      <c r="G340" s="130">
        <v>1.1264937895659981E-4</v>
      </c>
      <c r="H340" s="130">
        <v>0.98949526630625728</v>
      </c>
      <c r="I340" s="85" t="s">
        <v>6870</v>
      </c>
      <c r="J340" s="123">
        <v>4.6506532318827548E-4</v>
      </c>
      <c r="K340" s="124">
        <v>0.95162732644985848</v>
      </c>
      <c r="L340" s="2" t="s">
        <v>6870</v>
      </c>
    </row>
    <row r="341" spans="1:12" x14ac:dyDescent="0.35">
      <c r="A341" s="2" t="s">
        <v>46</v>
      </c>
      <c r="B341" s="2">
        <v>45258849</v>
      </c>
      <c r="C341" s="2" t="s">
        <v>2049</v>
      </c>
      <c r="D341" s="83">
        <v>77860.90499999981</v>
      </c>
      <c r="E341" s="84">
        <v>209724.7747869434</v>
      </c>
      <c r="F341" s="85" t="s">
        <v>1</v>
      </c>
      <c r="G341" s="130">
        <v>4.2006621615176221E-4</v>
      </c>
      <c r="H341" s="130">
        <v>0.9486334362465958</v>
      </c>
      <c r="I341" s="85" t="s">
        <v>6875</v>
      </c>
      <c r="J341" s="123">
        <v>4.6332913730940225E-4</v>
      </c>
      <c r="K341" s="124">
        <v>0.95209065558716788</v>
      </c>
      <c r="L341" s="2" t="s">
        <v>6870</v>
      </c>
    </row>
    <row r="342" spans="1:12" x14ac:dyDescent="0.35">
      <c r="A342" s="2" t="s">
        <v>46</v>
      </c>
      <c r="B342" s="2">
        <v>45258860</v>
      </c>
      <c r="C342" s="2" t="s">
        <v>2043</v>
      </c>
      <c r="D342" s="83">
        <v>46132.027999999918</v>
      </c>
      <c r="E342" s="84">
        <v>209106.64147105813</v>
      </c>
      <c r="F342" s="85" t="s">
        <v>1</v>
      </c>
      <c r="G342" s="130">
        <v>2.4888622146592262E-4</v>
      </c>
      <c r="H342" s="130">
        <v>0.97133423837188015</v>
      </c>
      <c r="I342" s="85" t="s">
        <v>6870</v>
      </c>
      <c r="J342" s="123">
        <v>4.6196354196530295E-4</v>
      </c>
      <c r="K342" s="124">
        <v>0.95255261912913314</v>
      </c>
      <c r="L342" s="2" t="s">
        <v>6870</v>
      </c>
    </row>
    <row r="343" spans="1:12" x14ac:dyDescent="0.35">
      <c r="A343" s="2" t="s">
        <v>46</v>
      </c>
      <c r="B343" s="2">
        <v>40125809</v>
      </c>
      <c r="C343" s="2" t="s">
        <v>2478</v>
      </c>
      <c r="D343" s="83">
        <v>465025</v>
      </c>
      <c r="E343" s="84">
        <v>207961.113558735</v>
      </c>
      <c r="F343" s="85" t="s">
        <v>1</v>
      </c>
      <c r="G343" s="130">
        <v>2.508849494697932E-3</v>
      </c>
      <c r="H343" s="130">
        <v>0.72240002926861346</v>
      </c>
      <c r="I343" s="85" t="s">
        <v>1</v>
      </c>
      <c r="J343" s="123">
        <v>4.5943281349071187E-4</v>
      </c>
      <c r="K343" s="124">
        <v>0.95301205194262384</v>
      </c>
      <c r="L343" s="2" t="s">
        <v>6870</v>
      </c>
    </row>
    <row r="344" spans="1:12" x14ac:dyDescent="0.35">
      <c r="A344" s="2" t="s">
        <v>46</v>
      </c>
      <c r="B344" s="2">
        <v>47982809</v>
      </c>
      <c r="C344" s="2" t="s">
        <v>1150</v>
      </c>
      <c r="D344" s="83">
        <v>72105</v>
      </c>
      <c r="E344" s="84">
        <v>207696.12172148257</v>
      </c>
      <c r="F344" s="85" t="s">
        <v>1</v>
      </c>
      <c r="G344" s="130">
        <v>3.8901261827900519E-4</v>
      </c>
      <c r="H344" s="130">
        <v>0.95224732327702288</v>
      </c>
      <c r="I344" s="85" t="s">
        <v>6870</v>
      </c>
      <c r="J344" s="123">
        <v>4.5884738699795286E-4</v>
      </c>
      <c r="K344" s="124">
        <v>0.95347089932962181</v>
      </c>
      <c r="L344" s="2" t="s">
        <v>6870</v>
      </c>
    </row>
    <row r="345" spans="1:12" x14ac:dyDescent="0.35">
      <c r="A345" s="2" t="s">
        <v>46</v>
      </c>
      <c r="B345" s="2">
        <v>43581855</v>
      </c>
      <c r="C345" s="2" t="s">
        <v>2012</v>
      </c>
      <c r="D345" s="83">
        <v>67680</v>
      </c>
      <c r="E345" s="84">
        <v>207057.73203825546</v>
      </c>
      <c r="F345" s="85" t="s">
        <v>1</v>
      </c>
      <c r="G345" s="130">
        <v>3.651393662731166E-4</v>
      </c>
      <c r="H345" s="130">
        <v>0.9548588142676333</v>
      </c>
      <c r="I345" s="85" t="s">
        <v>6870</v>
      </c>
      <c r="J345" s="123">
        <v>4.5743704078827244E-4</v>
      </c>
      <c r="K345" s="124">
        <v>0.95392833637041008</v>
      </c>
      <c r="L345" s="2" t="s">
        <v>6870</v>
      </c>
    </row>
    <row r="346" spans="1:12" x14ac:dyDescent="0.35">
      <c r="A346" s="2" t="s">
        <v>46</v>
      </c>
      <c r="B346" s="2">
        <v>45284855</v>
      </c>
      <c r="C346" s="2" t="s">
        <v>2192</v>
      </c>
      <c r="D346" s="83">
        <v>85240</v>
      </c>
      <c r="E346" s="84">
        <v>207038.77437617377</v>
      </c>
      <c r="F346" s="85" t="s">
        <v>1</v>
      </c>
      <c r="G346" s="130">
        <v>4.5987706236880112E-4</v>
      </c>
      <c r="H346" s="130">
        <v>0.9398751201879797</v>
      </c>
      <c r="I346" s="85" t="s">
        <v>6875</v>
      </c>
      <c r="J346" s="123">
        <v>4.57395159054335E-4</v>
      </c>
      <c r="K346" s="124">
        <v>0.95438573152946438</v>
      </c>
      <c r="L346" s="2" t="s">
        <v>6870</v>
      </c>
    </row>
    <row r="347" spans="1:12" x14ac:dyDescent="0.35">
      <c r="A347" t="s">
        <v>216</v>
      </c>
      <c r="B347" s="2">
        <v>52601807</v>
      </c>
      <c r="C347" s="2" t="s">
        <v>1573</v>
      </c>
      <c r="D347" s="83">
        <v>5440</v>
      </c>
      <c r="E347" s="84">
        <v>206462.6257</v>
      </c>
      <c r="F347" s="85" t="s">
        <v>1</v>
      </c>
      <c r="G347" s="130">
        <v>2.9349263482945541E-5</v>
      </c>
      <c r="H347" s="130">
        <v>0.99881404054551159</v>
      </c>
      <c r="I347" s="85" t="s">
        <v>6870</v>
      </c>
      <c r="J347" s="123">
        <v>4.5612231721023371E-4</v>
      </c>
      <c r="K347" s="124">
        <v>0.95484185384667464</v>
      </c>
      <c r="L347" s="2" t="s">
        <v>6870</v>
      </c>
    </row>
    <row r="348" spans="1:12" x14ac:dyDescent="0.35">
      <c r="A348" s="2" t="s">
        <v>46</v>
      </c>
      <c r="B348" s="2">
        <v>43060855</v>
      </c>
      <c r="C348" s="2" t="s">
        <v>2052</v>
      </c>
      <c r="D348" s="83">
        <v>84720</v>
      </c>
      <c r="E348" s="84">
        <v>203832.92012188808</v>
      </c>
      <c r="F348" s="85" t="s">
        <v>1</v>
      </c>
      <c r="G348" s="130">
        <v>4.5707161806528426E-4</v>
      </c>
      <c r="H348" s="130">
        <v>0.94079152935989385</v>
      </c>
      <c r="I348" s="85" t="s">
        <v>6875</v>
      </c>
      <c r="J348" s="123">
        <v>4.5031270688583548E-4</v>
      </c>
      <c r="K348" s="124">
        <v>0.95529216655356042</v>
      </c>
      <c r="L348" s="2" t="s">
        <v>6870</v>
      </c>
    </row>
    <row r="349" spans="1:12" x14ac:dyDescent="0.35">
      <c r="A349" s="2" t="s">
        <v>46</v>
      </c>
      <c r="B349" s="2">
        <v>41089967</v>
      </c>
      <c r="C349" s="2" t="s">
        <v>2360</v>
      </c>
      <c r="D349" s="83">
        <v>54000</v>
      </c>
      <c r="E349" s="84">
        <v>203392.94451680157</v>
      </c>
      <c r="F349" s="85" t="s">
        <v>1</v>
      </c>
      <c r="G349" s="130">
        <v>2.9133460074982708E-4</v>
      </c>
      <c r="H349" s="130">
        <v>0.96675797049749523</v>
      </c>
      <c r="I349" s="85" t="s">
        <v>6870</v>
      </c>
      <c r="J349" s="123">
        <v>4.4934070194388713E-4</v>
      </c>
      <c r="K349" s="124">
        <v>0.95574150725550433</v>
      </c>
      <c r="L349" s="2" t="s">
        <v>6870</v>
      </c>
    </row>
    <row r="350" spans="1:12" x14ac:dyDescent="0.35">
      <c r="A350" s="2" t="s">
        <v>46</v>
      </c>
      <c r="B350" s="2">
        <v>44940849</v>
      </c>
      <c r="C350" s="2" t="s">
        <v>1328</v>
      </c>
      <c r="D350" s="83">
        <v>7524</v>
      </c>
      <c r="E350" s="84">
        <v>202763.41440000001</v>
      </c>
      <c r="F350" s="85" t="s">
        <v>1</v>
      </c>
      <c r="G350" s="130">
        <v>4.0592621037809239E-5</v>
      </c>
      <c r="H350" s="130">
        <v>0.99772871125601448</v>
      </c>
      <c r="I350" s="85" t="s">
        <v>6870</v>
      </c>
      <c r="J350" s="123">
        <v>4.479499285065368E-4</v>
      </c>
      <c r="K350" s="124">
        <v>0.95618945718401083</v>
      </c>
      <c r="L350" s="2" t="s">
        <v>6870</v>
      </c>
    </row>
    <row r="351" spans="1:12" x14ac:dyDescent="0.35">
      <c r="A351" s="2" t="s">
        <v>46</v>
      </c>
      <c r="B351" s="2">
        <v>45678855</v>
      </c>
      <c r="C351" s="2" t="s">
        <v>2030</v>
      </c>
      <c r="D351" s="83">
        <v>61740</v>
      </c>
      <c r="E351" s="84">
        <v>202147.45598220898</v>
      </c>
      <c r="F351" s="85" t="s">
        <v>1</v>
      </c>
      <c r="G351" s="130">
        <v>3.3309256019063563E-4</v>
      </c>
      <c r="H351" s="130">
        <v>0.95866567152933213</v>
      </c>
      <c r="I351" s="85" t="s">
        <v>6870</v>
      </c>
      <c r="J351" s="123">
        <v>4.4658913800086811E-4</v>
      </c>
      <c r="K351" s="124">
        <v>0.95663604632201171</v>
      </c>
      <c r="L351" s="2" t="s">
        <v>6870</v>
      </c>
    </row>
    <row r="352" spans="1:12" x14ac:dyDescent="0.35">
      <c r="A352" s="2" t="s">
        <v>46</v>
      </c>
      <c r="B352" s="2">
        <v>45658967</v>
      </c>
      <c r="C352" s="2" t="s">
        <v>1407</v>
      </c>
      <c r="D352" s="83">
        <v>58000</v>
      </c>
      <c r="E352" s="84">
        <v>201254.50975876654</v>
      </c>
      <c r="F352" s="85" t="s">
        <v>1</v>
      </c>
      <c r="G352" s="130">
        <v>3.1291494154611057E-4</v>
      </c>
      <c r="H352" s="130">
        <v>0.96286373029248673</v>
      </c>
      <c r="I352" s="85" t="s">
        <v>6870</v>
      </c>
      <c r="J352" s="123">
        <v>4.4461641921363099E-4</v>
      </c>
      <c r="K352" s="124">
        <v>0.95708066274122539</v>
      </c>
      <c r="L352" s="2" t="s">
        <v>6870</v>
      </c>
    </row>
    <row r="353" spans="1:12" x14ac:dyDescent="0.35">
      <c r="A353" s="2" t="s">
        <v>46</v>
      </c>
      <c r="B353" s="2">
        <v>45877849</v>
      </c>
      <c r="C353" s="2" t="s">
        <v>1520</v>
      </c>
      <c r="D353" s="83">
        <v>14212</v>
      </c>
      <c r="E353" s="84">
        <v>200415.33355712958</v>
      </c>
      <c r="F353" s="85" t="s">
        <v>1</v>
      </c>
      <c r="G353" s="130">
        <v>7.6674950849195229E-5</v>
      </c>
      <c r="H353" s="130">
        <v>0.99467158096235775</v>
      </c>
      <c r="I353" s="85" t="s">
        <v>6870</v>
      </c>
      <c r="J353" s="123">
        <v>4.4276249048275015E-4</v>
      </c>
      <c r="K353" s="124">
        <v>0.95752342523170808</v>
      </c>
      <c r="L353" s="2" t="s">
        <v>6870</v>
      </c>
    </row>
    <row r="354" spans="1:12" x14ac:dyDescent="0.35">
      <c r="A354" s="2" t="s">
        <v>46</v>
      </c>
      <c r="B354" s="2">
        <v>44779855</v>
      </c>
      <c r="C354" s="2" t="s">
        <v>418</v>
      </c>
      <c r="D354" s="83">
        <v>37580</v>
      </c>
      <c r="E354" s="84">
        <v>200138.74655917977</v>
      </c>
      <c r="F354" s="85" t="s">
        <v>1</v>
      </c>
      <c r="G354" s="130">
        <v>2.0274730178108336E-4</v>
      </c>
      <c r="H354" s="130">
        <v>0.97659503990034613</v>
      </c>
      <c r="I354" s="85" t="s">
        <v>6870</v>
      </c>
      <c r="J354" s="123">
        <v>4.4215144767542673E-4</v>
      </c>
      <c r="K354" s="124">
        <v>0.95796557667938353</v>
      </c>
      <c r="L354" s="2" t="s">
        <v>6870</v>
      </c>
    </row>
    <row r="355" spans="1:12" x14ac:dyDescent="0.35">
      <c r="A355" s="2" t="s">
        <v>46</v>
      </c>
      <c r="B355" s="2">
        <v>45658801</v>
      </c>
      <c r="C355" s="2" t="s">
        <v>1397</v>
      </c>
      <c r="D355" s="83">
        <v>44829</v>
      </c>
      <c r="E355" s="84">
        <v>195075.64</v>
      </c>
      <c r="F355" s="85" t="s">
        <v>1</v>
      </c>
      <c r="G355" s="130">
        <v>2.418562743891481E-4</v>
      </c>
      <c r="H355" s="130">
        <v>0.972805321648196</v>
      </c>
      <c r="I355" s="85" t="s">
        <v>6870</v>
      </c>
      <c r="J355" s="123">
        <v>4.3096590797677412E-4</v>
      </c>
      <c r="K355" s="124">
        <v>0.95839654258736029</v>
      </c>
      <c r="L355" s="2" t="s">
        <v>6870</v>
      </c>
    </row>
    <row r="356" spans="1:12" x14ac:dyDescent="0.35">
      <c r="A356" s="2" t="s">
        <v>46</v>
      </c>
      <c r="B356" s="2">
        <v>44456860</v>
      </c>
      <c r="C356" s="2" t="s">
        <v>2176</v>
      </c>
      <c r="D356" s="83">
        <v>27680</v>
      </c>
      <c r="E356" s="84">
        <v>194621.54645983278</v>
      </c>
      <c r="F356" s="85" t="s">
        <v>1</v>
      </c>
      <c r="G356" s="130">
        <v>1.4933595831028172E-4</v>
      </c>
      <c r="H356" s="130">
        <v>0.98456422269516664</v>
      </c>
      <c r="I356" s="85" t="s">
        <v>6870</v>
      </c>
      <c r="J356" s="123">
        <v>4.2996271334496588E-4</v>
      </c>
      <c r="K356" s="124">
        <v>0.95882650530070523</v>
      </c>
      <c r="L356" s="2" t="s">
        <v>6870</v>
      </c>
    </row>
    <row r="357" spans="1:12" x14ac:dyDescent="0.35">
      <c r="A357" s="2" t="s">
        <v>46</v>
      </c>
      <c r="B357" s="2">
        <v>44419855</v>
      </c>
      <c r="C357" s="2" t="s">
        <v>1656</v>
      </c>
      <c r="D357" s="83">
        <v>54640</v>
      </c>
      <c r="E357" s="84">
        <v>194569.33899652306</v>
      </c>
      <c r="F357" s="85" t="s">
        <v>1</v>
      </c>
      <c r="G357" s="130">
        <v>2.9478745527723244E-4</v>
      </c>
      <c r="H357" s="130">
        <v>0.96558687014350331</v>
      </c>
      <c r="I357" s="85" t="s">
        <v>6870</v>
      </c>
      <c r="J357" s="123">
        <v>4.2984737533131927E-4</v>
      </c>
      <c r="K357" s="124">
        <v>0.95925635267603659</v>
      </c>
      <c r="L357" s="2" t="s">
        <v>6870</v>
      </c>
    </row>
    <row r="358" spans="1:12" x14ac:dyDescent="0.35">
      <c r="A358" s="2" t="s">
        <v>46</v>
      </c>
      <c r="B358" s="2">
        <v>49067809</v>
      </c>
      <c r="C358" s="2" t="s">
        <v>894</v>
      </c>
      <c r="D358" s="83">
        <v>261877</v>
      </c>
      <c r="E358" s="84">
        <v>193616.8755945389</v>
      </c>
      <c r="F358" s="85" t="s">
        <v>1</v>
      </c>
      <c r="G358" s="130">
        <v>1.4128487266770826E-3</v>
      </c>
      <c r="H358" s="130">
        <v>0.82717974594504873</v>
      </c>
      <c r="I358" s="85" t="s">
        <v>6875</v>
      </c>
      <c r="J358" s="123">
        <v>4.2774316972753017E-4</v>
      </c>
      <c r="K358" s="124">
        <v>0.95968409584576408</v>
      </c>
      <c r="L358" s="2" t="s">
        <v>6870</v>
      </c>
    </row>
    <row r="359" spans="1:12" x14ac:dyDescent="0.35">
      <c r="A359" s="2" t="s">
        <v>46</v>
      </c>
      <c r="B359" s="2">
        <v>44537809</v>
      </c>
      <c r="C359" s="2" t="s">
        <v>2389</v>
      </c>
      <c r="D359" s="83">
        <v>64790</v>
      </c>
      <c r="E359" s="84">
        <v>191930.2579086461</v>
      </c>
      <c r="F359" s="85" t="s">
        <v>1</v>
      </c>
      <c r="G359" s="130">
        <v>3.4954757004780179E-4</v>
      </c>
      <c r="H359" s="130">
        <v>0.95627947507767852</v>
      </c>
      <c r="I359" s="85" t="s">
        <v>6870</v>
      </c>
      <c r="J359" s="123">
        <v>4.240170523998593E-4</v>
      </c>
      <c r="K359" s="124">
        <v>0.96010811289816389</v>
      </c>
      <c r="L359" s="2" t="s">
        <v>6870</v>
      </c>
    </row>
    <row r="360" spans="1:12" x14ac:dyDescent="0.35">
      <c r="A360" s="2" t="s">
        <v>46</v>
      </c>
      <c r="B360" s="2">
        <v>45372905</v>
      </c>
      <c r="C360" s="2" t="s">
        <v>1934</v>
      </c>
      <c r="D360" s="83">
        <v>81840</v>
      </c>
      <c r="E360" s="84">
        <v>191434.01300000004</v>
      </c>
      <c r="F360" s="85" t="s">
        <v>1</v>
      </c>
      <c r="G360" s="130">
        <v>4.4153377269196014E-4</v>
      </c>
      <c r="H360" s="130">
        <v>0.94346995717256898</v>
      </c>
      <c r="I360" s="85" t="s">
        <v>6875</v>
      </c>
      <c r="J360" s="123">
        <v>4.2292073592675429E-4</v>
      </c>
      <c r="K360" s="124">
        <v>0.96053103363409065</v>
      </c>
      <c r="L360" s="2" t="s">
        <v>6870</v>
      </c>
    </row>
    <row r="361" spans="1:12" x14ac:dyDescent="0.35">
      <c r="A361" t="s">
        <v>216</v>
      </c>
      <c r="B361" s="2">
        <v>52888817</v>
      </c>
      <c r="C361" s="2" t="s">
        <v>518</v>
      </c>
      <c r="D361" s="83">
        <v>24498</v>
      </c>
      <c r="E361" s="84">
        <v>191190.93710000004</v>
      </c>
      <c r="F361" s="85" t="s">
        <v>1</v>
      </c>
      <c r="G361" s="130">
        <v>1.3216879720683822E-4</v>
      </c>
      <c r="H361" s="130">
        <v>0.98695259993736906</v>
      </c>
      <c r="I361" s="85" t="s">
        <v>6870</v>
      </c>
      <c r="J361" s="123">
        <v>4.2238372666229275E-4</v>
      </c>
      <c r="K361" s="124">
        <v>0.9609534173607529</v>
      </c>
      <c r="L361" s="2" t="s">
        <v>6870</v>
      </c>
    </row>
    <row r="362" spans="1:12" x14ac:dyDescent="0.35">
      <c r="A362" s="2" t="s">
        <v>46</v>
      </c>
      <c r="B362" s="2">
        <v>44936801</v>
      </c>
      <c r="C362" s="2" t="s">
        <v>1799</v>
      </c>
      <c r="D362" s="83">
        <v>132674</v>
      </c>
      <c r="E362" s="84">
        <v>191007.78630501046</v>
      </c>
      <c r="F362" s="85" t="s">
        <v>1</v>
      </c>
      <c r="G362" s="130">
        <v>7.1578753370152889E-4</v>
      </c>
      <c r="H362" s="130">
        <v>0.89963943259185597</v>
      </c>
      <c r="I362" s="85" t="s">
        <v>6875</v>
      </c>
      <c r="J362" s="123">
        <v>4.2197910541558377E-4</v>
      </c>
      <c r="K362" s="124">
        <v>0.96137539646616854</v>
      </c>
      <c r="L362" s="2" t="s">
        <v>6870</v>
      </c>
    </row>
    <row r="363" spans="1:12" x14ac:dyDescent="0.35">
      <c r="A363" s="2" t="s">
        <v>46</v>
      </c>
      <c r="B363" s="2">
        <v>45392801</v>
      </c>
      <c r="C363" s="2" t="s">
        <v>326</v>
      </c>
      <c r="D363" s="83">
        <v>171368</v>
      </c>
      <c r="E363" s="84">
        <v>187714.92178645983</v>
      </c>
      <c r="F363" s="85" t="s">
        <v>1</v>
      </c>
      <c r="G363" s="130">
        <v>9.2454496039437711E-4</v>
      </c>
      <c r="H363" s="130">
        <v>0.87998792889847721</v>
      </c>
      <c r="I363" s="85" t="s">
        <v>6875</v>
      </c>
      <c r="J363" s="123">
        <v>4.1470442802848576E-4</v>
      </c>
      <c r="K363" s="124">
        <v>0.96179010089419703</v>
      </c>
      <c r="L363" s="2" t="s">
        <v>6870</v>
      </c>
    </row>
    <row r="364" spans="1:12" x14ac:dyDescent="0.35">
      <c r="A364" s="2" t="s">
        <v>46</v>
      </c>
      <c r="B364" s="2">
        <v>41060905</v>
      </c>
      <c r="C364" s="2" t="s">
        <v>765</v>
      </c>
      <c r="D364" s="83">
        <v>129660</v>
      </c>
      <c r="E364" s="84">
        <v>185807.42053129443</v>
      </c>
      <c r="F364" s="85" t="s">
        <v>1</v>
      </c>
      <c r="G364" s="130">
        <v>6.9952674691152927E-4</v>
      </c>
      <c r="H364" s="130">
        <v>0.90316960408524916</v>
      </c>
      <c r="I364" s="85" t="s">
        <v>6875</v>
      </c>
      <c r="J364" s="123">
        <v>4.104903292799224E-4</v>
      </c>
      <c r="K364" s="124">
        <v>0.96220059122347701</v>
      </c>
      <c r="L364" s="2" t="s">
        <v>6870</v>
      </c>
    </row>
    <row r="365" spans="1:12" x14ac:dyDescent="0.35">
      <c r="A365" s="2" t="s">
        <v>46</v>
      </c>
      <c r="B365" s="2">
        <v>44422967</v>
      </c>
      <c r="C365" s="2" t="s">
        <v>1610</v>
      </c>
      <c r="D365" s="83">
        <v>170000</v>
      </c>
      <c r="E365" s="84">
        <v>184773.24488880462</v>
      </c>
      <c r="F365" s="85" t="s">
        <v>1</v>
      </c>
      <c r="G365" s="130">
        <v>9.1716448384204818E-4</v>
      </c>
      <c r="H365" s="130">
        <v>0.88090509338231926</v>
      </c>
      <c r="I365" s="85" t="s">
        <v>6875</v>
      </c>
      <c r="J365" s="123">
        <v>4.0820560298209717E-4</v>
      </c>
      <c r="K365" s="124">
        <v>0.96260879682645906</v>
      </c>
      <c r="L365" s="2" t="s">
        <v>6870</v>
      </c>
    </row>
    <row r="366" spans="1:12" x14ac:dyDescent="0.35">
      <c r="A366" s="2" t="s">
        <v>46</v>
      </c>
      <c r="B366" s="2">
        <v>44537967</v>
      </c>
      <c r="C366" s="2" t="s">
        <v>2384</v>
      </c>
      <c r="D366" s="83">
        <v>64000</v>
      </c>
      <c r="E366" s="84">
        <v>183383.02776675529</v>
      </c>
      <c r="F366" s="85" t="s">
        <v>1</v>
      </c>
      <c r="G366" s="130">
        <v>3.4528545274053579E-4</v>
      </c>
      <c r="H366" s="130">
        <v>0.95697326145393824</v>
      </c>
      <c r="I366" s="85" t="s">
        <v>6870</v>
      </c>
      <c r="J366" s="123">
        <v>4.0513430107946672E-4</v>
      </c>
      <c r="K366" s="124">
        <v>0.96301393112753852</v>
      </c>
      <c r="L366" s="2" t="s">
        <v>6870</v>
      </c>
    </row>
    <row r="367" spans="1:12" x14ac:dyDescent="0.35">
      <c r="A367" s="2" t="s">
        <v>46</v>
      </c>
      <c r="B367" s="2">
        <v>45276905</v>
      </c>
      <c r="C367" s="2" t="s">
        <v>1938</v>
      </c>
      <c r="D367" s="83">
        <v>37080</v>
      </c>
      <c r="E367" s="84">
        <v>182270.66457873213</v>
      </c>
      <c r="F367" s="85" t="s">
        <v>1</v>
      </c>
      <c r="G367" s="130">
        <v>2.0004975918154792E-4</v>
      </c>
      <c r="H367" s="130">
        <v>0.97739981113690133</v>
      </c>
      <c r="I367" s="85" t="s">
        <v>6870</v>
      </c>
      <c r="J367" s="123">
        <v>4.0267684093054024E-4</v>
      </c>
      <c r="K367" s="124">
        <v>0.96341660796846906</v>
      </c>
      <c r="L367" s="2" t="s">
        <v>6870</v>
      </c>
    </row>
    <row r="368" spans="1:12" x14ac:dyDescent="0.35">
      <c r="A368" s="2" t="s">
        <v>46</v>
      </c>
      <c r="B368" s="2">
        <v>44537801</v>
      </c>
      <c r="C368" s="2" t="s">
        <v>2388</v>
      </c>
      <c r="D368" s="83">
        <v>54428</v>
      </c>
      <c r="E368" s="84">
        <v>182225.58249999999</v>
      </c>
      <c r="F368" s="85" t="s">
        <v>1</v>
      </c>
      <c r="G368" s="130">
        <v>2.9364369721502942E-4</v>
      </c>
      <c r="H368" s="130">
        <v>0.96588051384071838</v>
      </c>
      <c r="I368" s="85" t="s">
        <v>6870</v>
      </c>
      <c r="J368" s="123">
        <v>4.0257724449197782E-4</v>
      </c>
      <c r="K368" s="124">
        <v>0.96381918521296106</v>
      </c>
      <c r="L368" s="2" t="s">
        <v>6870</v>
      </c>
    </row>
    <row r="369" spans="1:12" x14ac:dyDescent="0.35">
      <c r="A369" s="2" t="s">
        <v>46</v>
      </c>
      <c r="B369" s="2">
        <v>45277905</v>
      </c>
      <c r="C369" s="2" t="s">
        <v>2017</v>
      </c>
      <c r="D369" s="83">
        <v>33936</v>
      </c>
      <c r="E369" s="84">
        <v>181395.50828314145</v>
      </c>
      <c r="F369" s="85" t="s">
        <v>1</v>
      </c>
      <c r="G369" s="130">
        <v>1.8308761131566911E-4</v>
      </c>
      <c r="H369" s="130">
        <v>0.97988269697830188</v>
      </c>
      <c r="I369" s="85" t="s">
        <v>6870</v>
      </c>
      <c r="J369" s="123">
        <v>4.0074342409002222E-4</v>
      </c>
      <c r="K369" s="124">
        <v>0.96421992863705108</v>
      </c>
      <c r="L369" s="2" t="s">
        <v>6870</v>
      </c>
    </row>
    <row r="370" spans="1:12" x14ac:dyDescent="0.35">
      <c r="A370" s="2" t="s">
        <v>46</v>
      </c>
      <c r="B370" s="2">
        <v>40125967</v>
      </c>
      <c r="C370" s="2" t="s">
        <v>2476</v>
      </c>
      <c r="D370" s="83">
        <v>241000</v>
      </c>
      <c r="E370" s="84">
        <v>179157.09757699387</v>
      </c>
      <c r="F370" s="85" t="s">
        <v>1</v>
      </c>
      <c r="G370" s="130">
        <v>1.3002155329760801E-3</v>
      </c>
      <c r="H370" s="130">
        <v>0.83780621866808025</v>
      </c>
      <c r="I370" s="85" t="s">
        <v>6875</v>
      </c>
      <c r="J370" s="123">
        <v>3.9579827203310816E-4</v>
      </c>
      <c r="K370" s="124">
        <v>0.96461572690908415</v>
      </c>
      <c r="L370" s="2" t="s">
        <v>6870</v>
      </c>
    </row>
    <row r="371" spans="1:12" x14ac:dyDescent="0.35">
      <c r="A371" s="2" t="s">
        <v>46</v>
      </c>
      <c r="B371" s="2">
        <v>43342909</v>
      </c>
      <c r="C371" s="2" t="s">
        <v>1132</v>
      </c>
      <c r="D371" s="83">
        <v>36960</v>
      </c>
      <c r="E371" s="84">
        <v>175048.46333729842</v>
      </c>
      <c r="F371" s="85" t="s">
        <v>1</v>
      </c>
      <c r="G371" s="130">
        <v>1.9940234895765943E-4</v>
      </c>
      <c r="H371" s="130">
        <v>0.97759921348585899</v>
      </c>
      <c r="I371" s="85" t="s">
        <v>6870</v>
      </c>
      <c r="J371" s="123">
        <v>3.8672137608825925E-4</v>
      </c>
      <c r="K371" s="124">
        <v>0.96500244828517245</v>
      </c>
      <c r="L371" s="2" t="s">
        <v>6870</v>
      </c>
    </row>
    <row r="372" spans="1:12" x14ac:dyDescent="0.35">
      <c r="A372" s="2" t="s">
        <v>46</v>
      </c>
      <c r="B372" s="2">
        <v>45279855</v>
      </c>
      <c r="C372" s="2" t="s">
        <v>2064</v>
      </c>
      <c r="D372" s="83">
        <v>45320</v>
      </c>
      <c r="E372" s="84">
        <v>171647.95435968388</v>
      </c>
      <c r="F372" s="85" t="s">
        <v>1</v>
      </c>
      <c r="G372" s="130">
        <v>2.4450526122189189E-4</v>
      </c>
      <c r="H372" s="130">
        <v>0.97231949962110487</v>
      </c>
      <c r="I372" s="85" t="s">
        <v>6870</v>
      </c>
      <c r="J372" s="123">
        <v>3.7920888791125864E-4</v>
      </c>
      <c r="K372" s="124">
        <v>0.96538165717308366</v>
      </c>
      <c r="L372" s="2" t="s">
        <v>6870</v>
      </c>
    </row>
    <row r="373" spans="1:12" x14ac:dyDescent="0.35">
      <c r="A373" s="2" t="s">
        <v>46</v>
      </c>
      <c r="B373" s="2">
        <v>45282809</v>
      </c>
      <c r="C373" s="2" t="s">
        <v>2111</v>
      </c>
      <c r="D373" s="83">
        <v>58520</v>
      </c>
      <c r="E373" s="84">
        <v>167043.17269338734</v>
      </c>
      <c r="F373" s="85" t="s">
        <v>1</v>
      </c>
      <c r="G373" s="130">
        <v>3.1572038584962744E-4</v>
      </c>
      <c r="H373" s="130">
        <v>0.96223575856057053</v>
      </c>
      <c r="I373" s="85" t="s">
        <v>6870</v>
      </c>
      <c r="J373" s="123">
        <v>3.690358908530391E-4</v>
      </c>
      <c r="K373" s="124">
        <v>0.96575069306393668</v>
      </c>
      <c r="L373" s="2" t="s">
        <v>6870</v>
      </c>
    </row>
    <row r="374" spans="1:12" x14ac:dyDescent="0.35">
      <c r="A374" s="2" t="s">
        <v>46</v>
      </c>
      <c r="B374" s="2">
        <v>44965860</v>
      </c>
      <c r="C374" s="2" t="s">
        <v>1551</v>
      </c>
      <c r="D374" s="83">
        <v>6840</v>
      </c>
      <c r="E374" s="84">
        <v>166433.21306183163</v>
      </c>
      <c r="F374" s="85" t="s">
        <v>1</v>
      </c>
      <c r="G374" s="130">
        <v>3.690238276164476E-5</v>
      </c>
      <c r="H374" s="130">
        <v>0.99811204824466404</v>
      </c>
      <c r="I374" s="85" t="s">
        <v>6870</v>
      </c>
      <c r="J374" s="123">
        <v>3.6768835301365235E-4</v>
      </c>
      <c r="K374" s="124">
        <v>0.96611838141695039</v>
      </c>
      <c r="L374" s="2" t="s">
        <v>6870</v>
      </c>
    </row>
    <row r="375" spans="1:12" x14ac:dyDescent="0.35">
      <c r="A375" s="2" t="s">
        <v>46</v>
      </c>
      <c r="B375" s="2">
        <v>46148905</v>
      </c>
      <c r="C375" s="2" t="s">
        <v>286</v>
      </c>
      <c r="D375" s="83">
        <v>86436</v>
      </c>
      <c r="E375" s="84">
        <v>165211.86431389599</v>
      </c>
      <c r="F375" s="85" t="s">
        <v>1</v>
      </c>
      <c r="G375" s="130">
        <v>4.6632958426688989E-4</v>
      </c>
      <c r="H375" s="130">
        <v>0.93895293827490245</v>
      </c>
      <c r="I375" s="85" t="s">
        <v>6875</v>
      </c>
      <c r="J375" s="123">
        <v>3.649901192818016E-4</v>
      </c>
      <c r="K375" s="124">
        <v>0.96648337153623221</v>
      </c>
      <c r="L375" s="2" t="s">
        <v>6870</v>
      </c>
    </row>
    <row r="376" spans="1:12" x14ac:dyDescent="0.35">
      <c r="A376" s="2" t="s">
        <v>46</v>
      </c>
      <c r="B376" s="2">
        <v>44973809</v>
      </c>
      <c r="C376" s="2" t="s">
        <v>1863</v>
      </c>
      <c r="D376" s="83">
        <v>55385</v>
      </c>
      <c r="E376" s="84">
        <v>165143.78692312355</v>
      </c>
      <c r="F376" s="85" t="s">
        <v>1</v>
      </c>
      <c r="G376" s="130">
        <v>2.9880679375054022E-4</v>
      </c>
      <c r="H376" s="130">
        <v>0.96440036924905637</v>
      </c>
      <c r="I376" s="85" t="s">
        <v>6870</v>
      </c>
      <c r="J376" s="123">
        <v>3.6483972103357881E-4</v>
      </c>
      <c r="K376" s="124">
        <v>0.96684821125726583</v>
      </c>
      <c r="L376" s="2" t="s">
        <v>6870</v>
      </c>
    </row>
    <row r="377" spans="1:12" x14ac:dyDescent="0.35">
      <c r="A377" s="2" t="s">
        <v>46</v>
      </c>
      <c r="B377" s="2">
        <v>43337849</v>
      </c>
      <c r="C377" s="2" t="s">
        <v>384</v>
      </c>
      <c r="D377" s="83">
        <v>11658.976000000004</v>
      </c>
      <c r="E377" s="84">
        <v>164714.53651665596</v>
      </c>
      <c r="F377" s="85" t="s">
        <v>1</v>
      </c>
      <c r="G377" s="130">
        <v>6.2901168853922543E-5</v>
      </c>
      <c r="H377" s="130">
        <v>0.99615299030226256</v>
      </c>
      <c r="I377" s="85" t="s">
        <v>6870</v>
      </c>
      <c r="J377" s="123">
        <v>3.6389141046454671E-4</v>
      </c>
      <c r="K377" s="124">
        <v>0.96721210266773039</v>
      </c>
      <c r="L377" s="2" t="s">
        <v>6870</v>
      </c>
    </row>
    <row r="378" spans="1:12" x14ac:dyDescent="0.35">
      <c r="A378" t="s">
        <v>216</v>
      </c>
      <c r="B378" s="2">
        <v>52424807</v>
      </c>
      <c r="C378" s="2" t="s">
        <v>915</v>
      </c>
      <c r="D378" s="83">
        <v>27930</v>
      </c>
      <c r="E378" s="84">
        <v>164388.82679999998</v>
      </c>
      <c r="F378" s="85" t="s">
        <v>6</v>
      </c>
      <c r="G378" s="130">
        <v>1.5068472961004946E-4</v>
      </c>
      <c r="H378" s="130">
        <v>0.98426437265379119</v>
      </c>
      <c r="I378" s="85" t="s">
        <v>6870</v>
      </c>
      <c r="J378" s="123">
        <v>3.6317184453732226E-4</v>
      </c>
      <c r="K378" s="124">
        <v>0.96757527451226766</v>
      </c>
      <c r="L378" s="2" t="s">
        <v>6870</v>
      </c>
    </row>
    <row r="379" spans="1:12" x14ac:dyDescent="0.35">
      <c r="A379" t="s">
        <v>216</v>
      </c>
      <c r="B379" s="2">
        <v>52132816</v>
      </c>
      <c r="C379" s="2" t="s">
        <v>678</v>
      </c>
      <c r="D379" s="83">
        <v>6804</v>
      </c>
      <c r="E379" s="84">
        <v>164177.41318313094</v>
      </c>
      <c r="F379" s="85" t="s">
        <v>1</v>
      </c>
      <c r="G379" s="130">
        <v>3.670815969447821E-5</v>
      </c>
      <c r="H379" s="130">
        <v>0.99814875640435852</v>
      </c>
      <c r="I379" s="85" t="s">
        <v>6870</v>
      </c>
      <c r="J379" s="123">
        <v>3.627047843684943E-4</v>
      </c>
      <c r="K379" s="124">
        <v>0.96793797929663616</v>
      </c>
      <c r="L379" s="2" t="s">
        <v>6870</v>
      </c>
    </row>
    <row r="380" spans="1:12" x14ac:dyDescent="0.35">
      <c r="A380" t="s">
        <v>216</v>
      </c>
      <c r="B380" s="2">
        <v>52902816</v>
      </c>
      <c r="C380" s="2" t="s">
        <v>553</v>
      </c>
      <c r="D380" s="83">
        <v>29214</v>
      </c>
      <c r="E380" s="84">
        <v>163618.77586911627</v>
      </c>
      <c r="F380" s="85" t="s">
        <v>1</v>
      </c>
      <c r="G380" s="130">
        <v>1.5761201900565646E-4</v>
      </c>
      <c r="H380" s="130">
        <v>0.9834883867594385</v>
      </c>
      <c r="I380" s="85" t="s">
        <v>6870</v>
      </c>
      <c r="J380" s="123">
        <v>3.614706290569237E-4</v>
      </c>
      <c r="K380" s="124">
        <v>0.96829944992569306</v>
      </c>
      <c r="L380" s="2" t="s">
        <v>6870</v>
      </c>
    </row>
    <row r="381" spans="1:12" x14ac:dyDescent="0.35">
      <c r="A381" s="2" t="s">
        <v>46</v>
      </c>
      <c r="B381" s="2">
        <v>44454845</v>
      </c>
      <c r="C381" s="2" t="s">
        <v>2154</v>
      </c>
      <c r="D381" s="83">
        <v>51564</v>
      </c>
      <c r="E381" s="84">
        <v>162473.57987090517</v>
      </c>
      <c r="F381" s="85" t="s">
        <v>1</v>
      </c>
      <c r="G381" s="130">
        <v>2.7819217320489045E-4</v>
      </c>
      <c r="H381" s="130">
        <v>0.96876228780963158</v>
      </c>
      <c r="I381" s="85" t="s">
        <v>6870</v>
      </c>
      <c r="J381" s="123">
        <v>3.5894063385516294E-4</v>
      </c>
      <c r="K381" s="124">
        <v>0.96865839055954817</v>
      </c>
      <c r="L381" s="2" t="s">
        <v>6870</v>
      </c>
    </row>
    <row r="382" spans="1:12" x14ac:dyDescent="0.35">
      <c r="A382" s="2" t="s">
        <v>46</v>
      </c>
      <c r="B382" s="2">
        <v>49170801</v>
      </c>
      <c r="C382" s="2" t="s">
        <v>315</v>
      </c>
      <c r="D382" s="83">
        <v>1293912</v>
      </c>
      <c r="E382" s="84">
        <v>162115.08540000004</v>
      </c>
      <c r="F382" s="85" t="s">
        <v>1</v>
      </c>
      <c r="G382" s="130">
        <v>6.9807654801001895E-3</v>
      </c>
      <c r="H382" s="130">
        <v>0.4587735016890892</v>
      </c>
      <c r="I382" s="85" t="s">
        <v>1</v>
      </c>
      <c r="J382" s="123">
        <v>3.5814863904146767E-4</v>
      </c>
      <c r="K382" s="124">
        <v>0.96901653919858965</v>
      </c>
      <c r="L382" s="2" t="s">
        <v>6870</v>
      </c>
    </row>
    <row r="383" spans="1:12" x14ac:dyDescent="0.35">
      <c r="A383" s="2" t="s">
        <v>46</v>
      </c>
      <c r="B383" s="2">
        <v>40144905</v>
      </c>
      <c r="C383" s="2" t="s">
        <v>328</v>
      </c>
      <c r="D383" s="83">
        <v>67176</v>
      </c>
      <c r="E383" s="84">
        <v>161726.27415774288</v>
      </c>
      <c r="F383" s="85" t="s">
        <v>6</v>
      </c>
      <c r="G383" s="130">
        <v>3.6242024333278487E-4</v>
      </c>
      <c r="H383" s="130">
        <v>0.95522123451096608</v>
      </c>
      <c r="I383" s="85" t="s">
        <v>6870</v>
      </c>
      <c r="J383" s="123">
        <v>3.5728966766989642E-4</v>
      </c>
      <c r="K383" s="124">
        <v>0.96937382886625956</v>
      </c>
      <c r="L383" s="2" t="s">
        <v>6870</v>
      </c>
    </row>
    <row r="384" spans="1:12" x14ac:dyDescent="0.35">
      <c r="A384" s="2" t="s">
        <v>46</v>
      </c>
      <c r="B384" s="2">
        <v>45372809</v>
      </c>
      <c r="C384" s="2" t="s">
        <v>1957</v>
      </c>
      <c r="D384" s="83">
        <v>76912</v>
      </c>
      <c r="E384" s="84">
        <v>161410.42660000001</v>
      </c>
      <c r="F384" s="85" t="s">
        <v>1</v>
      </c>
      <c r="G384" s="130">
        <v>4.1494679283093889E-4</v>
      </c>
      <c r="H384" s="130">
        <v>0.9498844593927267</v>
      </c>
      <c r="I384" s="85" t="s">
        <v>6875</v>
      </c>
      <c r="J384" s="123">
        <v>3.5659188946701622E-4</v>
      </c>
      <c r="K384" s="124">
        <v>0.96973042075572657</v>
      </c>
      <c r="L384" s="2" t="s">
        <v>6870</v>
      </c>
    </row>
    <row r="385" spans="1:12" x14ac:dyDescent="0.35">
      <c r="A385" s="2" t="s">
        <v>46</v>
      </c>
      <c r="B385" s="2">
        <v>44932855</v>
      </c>
      <c r="C385" s="2" t="s">
        <v>1783</v>
      </c>
      <c r="D385" s="83">
        <v>14560</v>
      </c>
      <c r="E385" s="84">
        <v>157134.91249652079</v>
      </c>
      <c r="F385" s="85" t="s">
        <v>1</v>
      </c>
      <c r="G385" s="130">
        <v>7.8552440498471889E-5</v>
      </c>
      <c r="H385" s="130">
        <v>0.99420701217204743</v>
      </c>
      <c r="I385" s="85" t="s">
        <v>6870</v>
      </c>
      <c r="J385" s="123">
        <v>3.4714631841737916E-4</v>
      </c>
      <c r="K385" s="124">
        <v>0.97007756707414394</v>
      </c>
      <c r="L385" s="2" t="s">
        <v>6870</v>
      </c>
    </row>
    <row r="386" spans="1:12" x14ac:dyDescent="0.35">
      <c r="A386" s="2" t="s">
        <v>46</v>
      </c>
      <c r="B386" s="2">
        <v>45313849</v>
      </c>
      <c r="C386" s="2" t="s">
        <v>1498</v>
      </c>
      <c r="D386" s="83">
        <v>36851.736000000019</v>
      </c>
      <c r="E386" s="84">
        <v>157056.02834329347</v>
      </c>
      <c r="F386" s="85" t="s">
        <v>1</v>
      </c>
      <c r="G386" s="130">
        <v>1.9881825545366733E-4</v>
      </c>
      <c r="H386" s="130">
        <v>0.97799685142106885</v>
      </c>
      <c r="I386" s="85" t="s">
        <v>6870</v>
      </c>
      <c r="J386" s="123">
        <v>3.4697204560340508E-4</v>
      </c>
      <c r="K386" s="124">
        <v>0.97042453911974735</v>
      </c>
      <c r="L386" s="2" t="s">
        <v>6870</v>
      </c>
    </row>
    <row r="387" spans="1:12" x14ac:dyDescent="0.35">
      <c r="A387" s="2" t="s">
        <v>46</v>
      </c>
      <c r="B387" s="2">
        <v>44778855</v>
      </c>
      <c r="C387" s="2" t="s">
        <v>398</v>
      </c>
      <c r="D387" s="83">
        <v>43020</v>
      </c>
      <c r="E387" s="84">
        <v>156569.41993405696</v>
      </c>
      <c r="F387" s="85" t="s">
        <v>1</v>
      </c>
      <c r="G387" s="130">
        <v>2.3209656526402891E-4</v>
      </c>
      <c r="H387" s="130">
        <v>0.97422422366046646</v>
      </c>
      <c r="I387" s="85" t="s">
        <v>6870</v>
      </c>
      <c r="J387" s="123">
        <v>3.4589701832211185E-4</v>
      </c>
      <c r="K387" s="124">
        <v>0.97077043613806946</v>
      </c>
      <c r="L387" s="2" t="s">
        <v>6870</v>
      </c>
    </row>
    <row r="388" spans="1:12" x14ac:dyDescent="0.35">
      <c r="A388" t="s">
        <v>216</v>
      </c>
      <c r="B388" s="2">
        <v>52131817</v>
      </c>
      <c r="C388" s="2" t="s">
        <v>686</v>
      </c>
      <c r="D388" s="83">
        <v>73800</v>
      </c>
      <c r="E388" s="84">
        <v>156035.23899224179</v>
      </c>
      <c r="F388" s="85" t="s">
        <v>1</v>
      </c>
      <c r="G388" s="130">
        <v>3.9815728769143036E-4</v>
      </c>
      <c r="H388" s="130">
        <v>0.95068225222145408</v>
      </c>
      <c r="I388" s="85" t="s">
        <v>6870</v>
      </c>
      <c r="J388" s="123">
        <v>3.4471689263028654E-4</v>
      </c>
      <c r="K388" s="124">
        <v>0.97111515303069973</v>
      </c>
      <c r="L388" s="2" t="s">
        <v>6870</v>
      </c>
    </row>
    <row r="389" spans="1:12" x14ac:dyDescent="0.35">
      <c r="A389" s="2" t="s">
        <v>46</v>
      </c>
      <c r="B389" s="2">
        <v>43356979</v>
      </c>
      <c r="C389" s="2" t="s">
        <v>1771</v>
      </c>
      <c r="D389" s="83">
        <v>80000</v>
      </c>
      <c r="E389" s="84">
        <v>154743.70790000001</v>
      </c>
      <c r="F389" s="85" t="s">
        <v>1</v>
      </c>
      <c r="G389" s="130">
        <v>4.3160681592566976E-4</v>
      </c>
      <c r="H389" s="130">
        <v>0.94608512761128505</v>
      </c>
      <c r="I389" s="85" t="s">
        <v>6875</v>
      </c>
      <c r="J389" s="123">
        <v>3.4186361033502804E-4</v>
      </c>
      <c r="K389" s="124">
        <v>0.97145701664103479</v>
      </c>
      <c r="L389" s="2" t="s">
        <v>6870</v>
      </c>
    </row>
    <row r="390" spans="1:12" x14ac:dyDescent="0.35">
      <c r="A390" t="s">
        <v>216</v>
      </c>
      <c r="B390" s="2">
        <v>52877816</v>
      </c>
      <c r="C390" s="2" t="s">
        <v>594</v>
      </c>
      <c r="D390" s="83">
        <v>7164</v>
      </c>
      <c r="E390" s="84">
        <v>152578.31875447952</v>
      </c>
      <c r="F390" s="85" t="s">
        <v>1</v>
      </c>
      <c r="G390" s="130">
        <v>3.8650390366143725E-5</v>
      </c>
      <c r="H390" s="130">
        <v>0.99784766209448361</v>
      </c>
      <c r="I390" s="85" t="s">
        <v>6870</v>
      </c>
      <c r="J390" s="123">
        <v>3.3707977930813875E-4</v>
      </c>
      <c r="K390" s="124">
        <v>0.97179409642034298</v>
      </c>
      <c r="L390" s="2" t="s">
        <v>6870</v>
      </c>
    </row>
    <row r="391" spans="1:12" x14ac:dyDescent="0.35">
      <c r="A391" s="2" t="s">
        <v>46</v>
      </c>
      <c r="B391" s="2">
        <v>48969801</v>
      </c>
      <c r="C391" s="2" t="s">
        <v>180</v>
      </c>
      <c r="D391" s="83">
        <v>58397</v>
      </c>
      <c r="E391" s="84">
        <v>150441.8670534188</v>
      </c>
      <c r="F391" s="85" t="s">
        <v>1</v>
      </c>
      <c r="G391" s="130">
        <v>3.150567903701417E-4</v>
      </c>
      <c r="H391" s="130">
        <v>0.96255081535094067</v>
      </c>
      <c r="I391" s="85" t="s">
        <v>6870</v>
      </c>
      <c r="J391" s="123">
        <v>3.3235987759618665E-4</v>
      </c>
      <c r="K391" s="124">
        <v>0.97212645629793915</v>
      </c>
      <c r="L391" s="2" t="s">
        <v>6870</v>
      </c>
    </row>
    <row r="392" spans="1:12" x14ac:dyDescent="0.35">
      <c r="A392" s="2" t="s">
        <v>46</v>
      </c>
      <c r="B392" s="2">
        <v>43355849</v>
      </c>
      <c r="C392" s="2" t="s">
        <v>5909</v>
      </c>
      <c r="D392" s="83">
        <v>20064</v>
      </c>
      <c r="E392" s="84">
        <v>150217.87890000001</v>
      </c>
      <c r="F392" s="85" t="s">
        <v>6970</v>
      </c>
      <c r="G392" s="130">
        <v>1.0824698943415797E-4</v>
      </c>
      <c r="H392" s="130">
        <v>0.98993338499001815</v>
      </c>
      <c r="I392" s="85" t="s">
        <v>6870</v>
      </c>
      <c r="J392" s="123">
        <v>3.3186503745154239E-4</v>
      </c>
      <c r="K392" s="124">
        <v>0.97245832133539067</v>
      </c>
      <c r="L392" s="2" t="s">
        <v>6870</v>
      </c>
    </row>
    <row r="393" spans="1:12" x14ac:dyDescent="0.35">
      <c r="A393" s="2" t="s">
        <v>46</v>
      </c>
      <c r="B393" s="2">
        <v>42728801</v>
      </c>
      <c r="C393" s="2" t="s">
        <v>318</v>
      </c>
      <c r="D393" s="83">
        <v>1755792</v>
      </c>
      <c r="E393" s="84">
        <v>147346.304</v>
      </c>
      <c r="F393" s="85" t="s">
        <v>1</v>
      </c>
      <c r="G393" s="130">
        <v>9.4726474318470432E-3</v>
      </c>
      <c r="H393" s="130">
        <v>0.32140639422564593</v>
      </c>
      <c r="I393" s="85" t="s">
        <v>1</v>
      </c>
      <c r="J393" s="123">
        <v>3.2552108346476158E-4</v>
      </c>
      <c r="K393" s="124">
        <v>0.9727838424188554</v>
      </c>
      <c r="L393" s="2" t="s">
        <v>6870</v>
      </c>
    </row>
    <row r="394" spans="1:12" x14ac:dyDescent="0.35">
      <c r="A394" s="2" t="s">
        <v>46</v>
      </c>
      <c r="B394" s="2">
        <v>46136809</v>
      </c>
      <c r="C394" s="2" t="s">
        <v>2514</v>
      </c>
      <c r="D394" s="83">
        <v>53504</v>
      </c>
      <c r="E394" s="84">
        <v>147303.15640000001</v>
      </c>
      <c r="F394" s="85" t="s">
        <v>1</v>
      </c>
      <c r="G394" s="130">
        <v>2.8865863849108792E-4</v>
      </c>
      <c r="H394" s="130">
        <v>0.96762765823158536</v>
      </c>
      <c r="I394" s="85" t="s">
        <v>6870</v>
      </c>
      <c r="J394" s="123">
        <v>3.2542576072425427E-4</v>
      </c>
      <c r="K394" s="124">
        <v>0.97310926817957966</v>
      </c>
      <c r="L394" s="2" t="s">
        <v>6870</v>
      </c>
    </row>
    <row r="395" spans="1:12" x14ac:dyDescent="0.35">
      <c r="A395" s="2" t="s">
        <v>46</v>
      </c>
      <c r="B395" s="2">
        <v>40082905</v>
      </c>
      <c r="C395" s="2" t="s">
        <v>1068</v>
      </c>
      <c r="D395" s="83">
        <v>110424</v>
      </c>
      <c r="E395" s="84">
        <v>146986.88678763775</v>
      </c>
      <c r="F395" s="85" t="s">
        <v>1</v>
      </c>
      <c r="G395" s="130">
        <v>5.9574688802220197E-4</v>
      </c>
      <c r="H395" s="130">
        <v>0.92174348509858361</v>
      </c>
      <c r="I395" s="85" t="s">
        <v>6875</v>
      </c>
      <c r="J395" s="123">
        <v>3.2472705010791507E-4</v>
      </c>
      <c r="K395" s="124">
        <v>0.97343399522968754</v>
      </c>
      <c r="L395" s="2" t="s">
        <v>6870</v>
      </c>
    </row>
    <row r="396" spans="1:12" x14ac:dyDescent="0.35">
      <c r="A396" s="2" t="s">
        <v>46</v>
      </c>
      <c r="B396" s="2">
        <v>45886849</v>
      </c>
      <c r="C396" s="2" t="s">
        <v>2278</v>
      </c>
      <c r="D396" s="83">
        <v>35112</v>
      </c>
      <c r="E396" s="84">
        <v>145863.8416717402</v>
      </c>
      <c r="F396" s="85" t="s">
        <v>1</v>
      </c>
      <c r="G396" s="130">
        <v>1.8943223150977645E-4</v>
      </c>
      <c r="H396" s="130">
        <v>0.97858053489858599</v>
      </c>
      <c r="I396" s="85" t="s">
        <v>6870</v>
      </c>
      <c r="J396" s="123">
        <v>3.2224599118086674E-4</v>
      </c>
      <c r="K396" s="124">
        <v>0.97375624122086846</v>
      </c>
      <c r="L396" s="2" t="s">
        <v>6870</v>
      </c>
    </row>
    <row r="397" spans="1:12" x14ac:dyDescent="0.35">
      <c r="A397" s="2" t="s">
        <v>46</v>
      </c>
      <c r="B397" s="2">
        <v>43614905</v>
      </c>
      <c r="C397" s="2" t="s">
        <v>878</v>
      </c>
      <c r="D397" s="83">
        <v>80316</v>
      </c>
      <c r="E397" s="84">
        <v>145586.63986150702</v>
      </c>
      <c r="F397" s="85" t="s">
        <v>1</v>
      </c>
      <c r="G397" s="130">
        <v>4.3331166284857613E-4</v>
      </c>
      <c r="H397" s="130">
        <v>0.94565352079535936</v>
      </c>
      <c r="I397" s="85" t="s">
        <v>6875</v>
      </c>
      <c r="J397" s="123">
        <v>3.2163359011510602E-4</v>
      </c>
      <c r="K397" s="124">
        <v>0.97407787481098351</v>
      </c>
      <c r="L397" s="2" t="s">
        <v>6870</v>
      </c>
    </row>
    <row r="398" spans="1:12" x14ac:dyDescent="0.35">
      <c r="A398" s="2" t="s">
        <v>46</v>
      </c>
      <c r="B398" s="2">
        <v>40140905</v>
      </c>
      <c r="C398" s="2" t="s">
        <v>337</v>
      </c>
      <c r="D398" s="83">
        <v>59280</v>
      </c>
      <c r="E398" s="84">
        <v>145439.7868956154</v>
      </c>
      <c r="F398" s="85" t="s">
        <v>6</v>
      </c>
      <c r="G398" s="130">
        <v>3.1982065060092129E-4</v>
      </c>
      <c r="H398" s="130">
        <v>0.96128572182261052</v>
      </c>
      <c r="I398" s="85" t="s">
        <v>6870</v>
      </c>
      <c r="J398" s="123">
        <v>3.2130915892633963E-4</v>
      </c>
      <c r="K398" s="124">
        <v>0.97439918396990988</v>
      </c>
      <c r="L398" s="2" t="s">
        <v>6870</v>
      </c>
    </row>
    <row r="399" spans="1:12" x14ac:dyDescent="0.35">
      <c r="A399" s="2" t="s">
        <v>46</v>
      </c>
      <c r="B399" s="2">
        <v>43709849</v>
      </c>
      <c r="C399" s="2" t="s">
        <v>2269</v>
      </c>
      <c r="D399" s="83">
        <v>19855</v>
      </c>
      <c r="E399" s="84">
        <v>145244.65225995018</v>
      </c>
      <c r="F399" s="85" t="s">
        <v>1</v>
      </c>
      <c r="G399" s="130">
        <v>1.0711941662755216E-4</v>
      </c>
      <c r="H399" s="130">
        <v>0.99025603806034856</v>
      </c>
      <c r="I399" s="85" t="s">
        <v>6870</v>
      </c>
      <c r="J399" s="123">
        <v>3.2087806268368639E-4</v>
      </c>
      <c r="K399" s="124">
        <v>0.97472006203259354</v>
      </c>
      <c r="L399" s="2" t="s">
        <v>6870</v>
      </c>
    </row>
    <row r="400" spans="1:12" x14ac:dyDescent="0.35">
      <c r="A400" s="2" t="s">
        <v>46</v>
      </c>
      <c r="B400" s="2">
        <v>48970905</v>
      </c>
      <c r="C400" s="2" t="s">
        <v>197</v>
      </c>
      <c r="D400" s="83">
        <v>29376</v>
      </c>
      <c r="E400" s="84">
        <v>144327.3719946467</v>
      </c>
      <c r="F400" s="85" t="s">
        <v>1</v>
      </c>
      <c r="G400" s="130">
        <v>1.5848602280790593E-4</v>
      </c>
      <c r="H400" s="130">
        <v>0.98285708086486911</v>
      </c>
      <c r="I400" s="85" t="s">
        <v>6870</v>
      </c>
      <c r="J400" s="123">
        <v>3.188515845319003E-4</v>
      </c>
      <c r="K400" s="124">
        <v>0.97503891361712547</v>
      </c>
      <c r="L400" s="2" t="s">
        <v>6870</v>
      </c>
    </row>
    <row r="401" spans="1:12" x14ac:dyDescent="0.35">
      <c r="A401" s="2" t="s">
        <v>46</v>
      </c>
      <c r="B401" s="2">
        <v>48971801</v>
      </c>
      <c r="C401" s="2" t="s">
        <v>212</v>
      </c>
      <c r="D401" s="83">
        <v>30505</v>
      </c>
      <c r="E401" s="84">
        <v>144116.35613052678</v>
      </c>
      <c r="F401" s="85" t="s">
        <v>1</v>
      </c>
      <c r="G401" s="130">
        <v>1.6457707399765694E-4</v>
      </c>
      <c r="H401" s="130">
        <v>0.98108990124244599</v>
      </c>
      <c r="I401" s="85" t="s">
        <v>6870</v>
      </c>
      <c r="J401" s="123">
        <v>3.1838540308824108E-4</v>
      </c>
      <c r="K401" s="124">
        <v>0.97535729902021373</v>
      </c>
      <c r="L401" s="2" t="s">
        <v>6870</v>
      </c>
    </row>
    <row r="402" spans="1:12" x14ac:dyDescent="0.35">
      <c r="A402" s="2" t="s">
        <v>46</v>
      </c>
      <c r="B402" s="2">
        <v>45269801</v>
      </c>
      <c r="C402" s="2" t="s">
        <v>1312</v>
      </c>
      <c r="D402" s="83">
        <v>14514</v>
      </c>
      <c r="E402" s="84">
        <v>143301.76341693138</v>
      </c>
      <c r="F402" s="85" t="s">
        <v>1</v>
      </c>
      <c r="G402" s="130">
        <v>7.8304266579314627E-5</v>
      </c>
      <c r="H402" s="130">
        <v>0.99436367265987646</v>
      </c>
      <c r="I402" s="85" t="s">
        <v>6870</v>
      </c>
      <c r="J402" s="123">
        <v>3.1658578480455428E-4</v>
      </c>
      <c r="K402" s="124">
        <v>0.97567388480501827</v>
      </c>
      <c r="L402" s="2" t="s">
        <v>6870</v>
      </c>
    </row>
    <row r="403" spans="1:12" x14ac:dyDescent="0.35">
      <c r="A403" s="2" t="s">
        <v>46</v>
      </c>
      <c r="B403" s="2">
        <v>43352809</v>
      </c>
      <c r="C403" s="2" t="s">
        <v>1335</v>
      </c>
      <c r="D403" s="83">
        <v>24453</v>
      </c>
      <c r="E403" s="84">
        <v>142293.56078217563</v>
      </c>
      <c r="F403" s="85" t="s">
        <v>1</v>
      </c>
      <c r="G403" s="130">
        <v>1.3192601837288002E-4</v>
      </c>
      <c r="H403" s="130">
        <v>0.98721659764141523</v>
      </c>
      <c r="I403" s="85" t="s">
        <v>6870</v>
      </c>
      <c r="J403" s="123">
        <v>3.1435843871504719E-4</v>
      </c>
      <c r="K403" s="124">
        <v>0.97598824324373334</v>
      </c>
      <c r="L403" s="2" t="s">
        <v>6870</v>
      </c>
    </row>
    <row r="404" spans="1:12" x14ac:dyDescent="0.35">
      <c r="A404" s="2" t="s">
        <v>46</v>
      </c>
      <c r="B404" s="2">
        <v>43091801</v>
      </c>
      <c r="C404" s="2" t="s">
        <v>2367</v>
      </c>
      <c r="D404" s="83">
        <v>39658</v>
      </c>
      <c r="E404" s="84">
        <v>139928.62110000002</v>
      </c>
      <c r="F404" s="85" t="s">
        <v>1</v>
      </c>
      <c r="G404" s="130">
        <v>2.1395828882475262E-4</v>
      </c>
      <c r="H404" s="130">
        <v>0.97577458771378267</v>
      </c>
      <c r="I404" s="85" t="s">
        <v>6870</v>
      </c>
      <c r="J404" s="123">
        <v>3.0913375572828823E-4</v>
      </c>
      <c r="K404" s="124">
        <v>0.97629737699946162</v>
      </c>
      <c r="L404" s="2" t="s">
        <v>6870</v>
      </c>
    </row>
    <row r="405" spans="1:12" x14ac:dyDescent="0.35">
      <c r="A405" s="2" t="s">
        <v>46</v>
      </c>
      <c r="B405" s="2">
        <v>44936855</v>
      </c>
      <c r="C405" s="2" t="s">
        <v>1798</v>
      </c>
      <c r="D405" s="83">
        <v>60520</v>
      </c>
      <c r="E405" s="84">
        <v>138158.81963145474</v>
      </c>
      <c r="F405" s="85" t="s">
        <v>1</v>
      </c>
      <c r="G405" s="130">
        <v>3.2651055624776916E-4</v>
      </c>
      <c r="H405" s="130">
        <v>0.9606421960600654</v>
      </c>
      <c r="I405" s="85" t="s">
        <v>6870</v>
      </c>
      <c r="J405" s="123">
        <v>3.0522386673943118E-4</v>
      </c>
      <c r="K405" s="124">
        <v>0.9766026008662011</v>
      </c>
      <c r="L405" s="2" t="s">
        <v>6870</v>
      </c>
    </row>
    <row r="406" spans="1:12" x14ac:dyDescent="0.35">
      <c r="A406" s="2" t="s">
        <v>46</v>
      </c>
      <c r="B406" s="2">
        <v>47991849</v>
      </c>
      <c r="C406" s="2" t="s">
        <v>1095</v>
      </c>
      <c r="D406" s="83">
        <v>29051</v>
      </c>
      <c r="E406" s="84">
        <v>136419.21667692135</v>
      </c>
      <c r="F406" s="85" t="s">
        <v>1</v>
      </c>
      <c r="G406" s="130">
        <v>1.567326201182079E-4</v>
      </c>
      <c r="H406" s="130">
        <v>0.98364511937955668</v>
      </c>
      <c r="I406" s="85" t="s">
        <v>6870</v>
      </c>
      <c r="J406" s="123">
        <v>3.0138069305142199E-4</v>
      </c>
      <c r="K406" s="124">
        <v>0.97690398155925251</v>
      </c>
      <c r="L406" s="2" t="s">
        <v>6870</v>
      </c>
    </row>
    <row r="407" spans="1:12" x14ac:dyDescent="0.35">
      <c r="A407" s="2" t="s">
        <v>46</v>
      </c>
      <c r="B407" s="2">
        <v>41082967</v>
      </c>
      <c r="C407" s="2" t="s">
        <v>1187</v>
      </c>
      <c r="D407" s="83">
        <v>61000</v>
      </c>
      <c r="E407" s="84">
        <v>132279.20345353716</v>
      </c>
      <c r="F407" s="85" t="s">
        <v>1</v>
      </c>
      <c r="G407" s="130">
        <v>3.2910019714332318E-4</v>
      </c>
      <c r="H407" s="130">
        <v>0.95998686585110471</v>
      </c>
      <c r="I407" s="85" t="s">
        <v>6870</v>
      </c>
      <c r="J407" s="123">
        <v>2.9223447388304391E-4</v>
      </c>
      <c r="K407" s="124">
        <v>0.97719621603313556</v>
      </c>
      <c r="L407" s="2" t="s">
        <v>6870</v>
      </c>
    </row>
    <row r="408" spans="1:12" x14ac:dyDescent="0.35">
      <c r="A408" s="2" t="s">
        <v>46</v>
      </c>
      <c r="B408" s="2">
        <v>45281809</v>
      </c>
      <c r="C408" s="2" t="s">
        <v>2103</v>
      </c>
      <c r="D408" s="83">
        <v>29260</v>
      </c>
      <c r="E408" s="84">
        <v>130777.28387837857</v>
      </c>
      <c r="F408" s="85" t="s">
        <v>1</v>
      </c>
      <c r="G408" s="130">
        <v>1.5786019292481372E-4</v>
      </c>
      <c r="H408" s="130">
        <v>0.98333077474043284</v>
      </c>
      <c r="I408" s="85" t="s">
        <v>6870</v>
      </c>
      <c r="J408" s="123">
        <v>2.8891639617013051E-4</v>
      </c>
      <c r="K408" s="124">
        <v>0.97748513242930568</v>
      </c>
      <c r="L408" s="2" t="s">
        <v>6870</v>
      </c>
    </row>
    <row r="409" spans="1:12" x14ac:dyDescent="0.35">
      <c r="A409" s="2" t="s">
        <v>46</v>
      </c>
      <c r="B409" s="2">
        <v>45662809</v>
      </c>
      <c r="C409" s="2" t="s">
        <v>1299</v>
      </c>
      <c r="D409" s="83">
        <v>38665</v>
      </c>
      <c r="E409" s="84">
        <v>130493.02177899769</v>
      </c>
      <c r="F409" s="85" t="s">
        <v>1</v>
      </c>
      <c r="G409" s="130">
        <v>2.0860096922207527E-4</v>
      </c>
      <c r="H409" s="130">
        <v>0.97598318868300471</v>
      </c>
      <c r="I409" s="85" t="s">
        <v>6870</v>
      </c>
      <c r="J409" s="123">
        <v>2.8828839733971239E-4</v>
      </c>
      <c r="K409" s="124">
        <v>0.97777342082664542</v>
      </c>
      <c r="L409" s="2" t="s">
        <v>6870</v>
      </c>
    </row>
    <row r="410" spans="1:12" x14ac:dyDescent="0.35">
      <c r="A410" s="2" t="s">
        <v>46</v>
      </c>
      <c r="B410" s="2">
        <v>45295801</v>
      </c>
      <c r="C410" s="2" t="s">
        <v>2126</v>
      </c>
      <c r="D410" s="83">
        <v>53948</v>
      </c>
      <c r="E410" s="84">
        <v>129845.80200000001</v>
      </c>
      <c r="F410" s="85" t="s">
        <v>1</v>
      </c>
      <c r="G410" s="130">
        <v>2.9105405631947541E-4</v>
      </c>
      <c r="H410" s="130">
        <v>0.9670490245538147</v>
      </c>
      <c r="I410" s="85" t="s">
        <v>6870</v>
      </c>
      <c r="J410" s="123">
        <v>2.8685854346499867E-4</v>
      </c>
      <c r="K410" s="124">
        <v>0.97806027937011042</v>
      </c>
      <c r="L410" s="2" t="s">
        <v>6870</v>
      </c>
    </row>
    <row r="411" spans="1:12" x14ac:dyDescent="0.35">
      <c r="A411" s="2" t="s">
        <v>46</v>
      </c>
      <c r="B411" s="2">
        <v>43350909</v>
      </c>
      <c r="C411" s="2" t="s">
        <v>1142</v>
      </c>
      <c r="D411" s="83">
        <v>23448</v>
      </c>
      <c r="E411" s="84">
        <v>125385.0096278639</v>
      </c>
      <c r="F411" s="85" t="s">
        <v>1</v>
      </c>
      <c r="G411" s="130">
        <v>1.2650395774781379E-4</v>
      </c>
      <c r="H411" s="130">
        <v>0.98760132116696098</v>
      </c>
      <c r="I411" s="85" t="s">
        <v>6870</v>
      </c>
      <c r="J411" s="123">
        <v>2.7700365110143389E-4</v>
      </c>
      <c r="K411" s="124">
        <v>0.97833728302121181</v>
      </c>
      <c r="L411" s="2" t="s">
        <v>6870</v>
      </c>
    </row>
    <row r="412" spans="1:12" x14ac:dyDescent="0.35">
      <c r="A412" s="2" t="s">
        <v>46</v>
      </c>
      <c r="B412" s="2">
        <v>46154905</v>
      </c>
      <c r="C412" s="2" t="s">
        <v>289</v>
      </c>
      <c r="D412" s="83">
        <v>78888</v>
      </c>
      <c r="E412" s="84">
        <v>125310.71385007842</v>
      </c>
      <c r="F412" s="85" t="s">
        <v>1</v>
      </c>
      <c r="G412" s="130">
        <v>4.2560748118430295E-4</v>
      </c>
      <c r="H412" s="130">
        <v>0.94736769042548974</v>
      </c>
      <c r="I412" s="85" t="s">
        <v>6875</v>
      </c>
      <c r="J412" s="123">
        <v>2.7683951503948298E-4</v>
      </c>
      <c r="K412" s="124">
        <v>0.97861412253625124</v>
      </c>
      <c r="L412" s="2" t="s">
        <v>6870</v>
      </c>
    </row>
    <row r="413" spans="1:12" x14ac:dyDescent="0.35">
      <c r="A413" s="2" t="s">
        <v>46</v>
      </c>
      <c r="B413" s="2">
        <v>45273809</v>
      </c>
      <c r="C413" s="2" t="s">
        <v>1458</v>
      </c>
      <c r="D413" s="83">
        <v>72314</v>
      </c>
      <c r="E413" s="84">
        <v>124386.27853891272</v>
      </c>
      <c r="F413" s="85" t="s">
        <v>1</v>
      </c>
      <c r="G413" s="130">
        <v>3.9014019108561101E-4</v>
      </c>
      <c r="H413" s="130">
        <v>0.95185831065874393</v>
      </c>
      <c r="I413" s="85" t="s">
        <v>6870</v>
      </c>
      <c r="J413" s="123">
        <v>2.7479722978417218E-4</v>
      </c>
      <c r="K413" s="124">
        <v>0.97888891976603543</v>
      </c>
      <c r="L413" s="2" t="s">
        <v>6870</v>
      </c>
    </row>
    <row r="414" spans="1:12" x14ac:dyDescent="0.35">
      <c r="A414" s="2" t="s">
        <v>46</v>
      </c>
      <c r="B414" s="2">
        <v>45302849</v>
      </c>
      <c r="C414" s="2" t="s">
        <v>1525</v>
      </c>
      <c r="D414" s="83">
        <v>10450</v>
      </c>
      <c r="E414" s="84">
        <v>123751.13054006912</v>
      </c>
      <c r="F414" s="85" t="s">
        <v>1</v>
      </c>
      <c r="G414" s="130">
        <v>5.637864033029061E-5</v>
      </c>
      <c r="H414" s="130">
        <v>0.99663083839342959</v>
      </c>
      <c r="I414" s="85" t="s">
        <v>6870</v>
      </c>
      <c r="J414" s="123">
        <v>2.7339404518346417E-4</v>
      </c>
      <c r="K414" s="124">
        <v>0.97916231381121888</v>
      </c>
      <c r="L414" s="2" t="s">
        <v>6870</v>
      </c>
    </row>
    <row r="415" spans="1:12" x14ac:dyDescent="0.35">
      <c r="A415" s="2" t="s">
        <v>46</v>
      </c>
      <c r="B415" s="2">
        <v>48003849</v>
      </c>
      <c r="C415" s="2" t="s">
        <v>1354</v>
      </c>
      <c r="D415" s="83">
        <v>20691</v>
      </c>
      <c r="E415" s="84">
        <v>123400.6220818412</v>
      </c>
      <c r="F415" s="85" t="s">
        <v>1</v>
      </c>
      <c r="G415" s="130">
        <v>1.1162970785397541E-4</v>
      </c>
      <c r="H415" s="130">
        <v>0.98960689601411123</v>
      </c>
      <c r="I415" s="85" t="s">
        <v>6870</v>
      </c>
      <c r="J415" s="123">
        <v>2.7261969326564529E-4</v>
      </c>
      <c r="K415" s="124">
        <v>0.97943493350448452</v>
      </c>
      <c r="L415" s="2" t="s">
        <v>6870</v>
      </c>
    </row>
    <row r="416" spans="1:12" x14ac:dyDescent="0.35">
      <c r="A416" s="2" t="s">
        <v>46</v>
      </c>
      <c r="B416" s="2">
        <v>46916809</v>
      </c>
      <c r="C416" s="2" t="s">
        <v>1156</v>
      </c>
      <c r="D416" s="83">
        <v>22781</v>
      </c>
      <c r="E416" s="84">
        <v>122624.8417</v>
      </c>
      <c r="F416" s="85" t="s">
        <v>1</v>
      </c>
      <c r="G416" s="130">
        <v>1.2290543592003353E-4</v>
      </c>
      <c r="H416" s="130">
        <v>0.98797455855611793</v>
      </c>
      <c r="I416" s="85" t="s">
        <v>6870</v>
      </c>
      <c r="J416" s="123">
        <v>2.7090582014109343E-4</v>
      </c>
      <c r="K416" s="124">
        <v>0.97970583932462563</v>
      </c>
      <c r="L416" s="2" t="s">
        <v>6870</v>
      </c>
    </row>
    <row r="417" spans="1:12" x14ac:dyDescent="0.35">
      <c r="A417" t="s">
        <v>216</v>
      </c>
      <c r="B417" s="2">
        <v>52885988</v>
      </c>
      <c r="C417" s="2" t="s">
        <v>477</v>
      </c>
      <c r="D417" s="83">
        <v>24480</v>
      </c>
      <c r="E417" s="84">
        <v>121296.03313594544</v>
      </c>
      <c r="F417" s="85" t="s">
        <v>1</v>
      </c>
      <c r="G417" s="130">
        <v>1.3207168567325495E-4</v>
      </c>
      <c r="H417" s="130">
        <v>0.98708467162304236</v>
      </c>
      <c r="I417" s="85" t="s">
        <v>6870</v>
      </c>
      <c r="J417" s="123">
        <v>2.6797018353708134E-4</v>
      </c>
      <c r="K417" s="124">
        <v>0.97997380950816271</v>
      </c>
      <c r="L417" s="2" t="s">
        <v>6870</v>
      </c>
    </row>
    <row r="418" spans="1:12" x14ac:dyDescent="0.35">
      <c r="A418" t="s">
        <v>216</v>
      </c>
      <c r="B418" s="2">
        <v>52924896</v>
      </c>
      <c r="C418" s="2" t="s">
        <v>6882</v>
      </c>
      <c r="D418" s="2">
        <v>16020</v>
      </c>
      <c r="E418" s="2">
        <v>121137.28850000001</v>
      </c>
      <c r="F418" s="85" t="s">
        <v>6970</v>
      </c>
      <c r="G418" s="130">
        <v>8.6429264889115371E-5</v>
      </c>
      <c r="H418" s="130">
        <v>0.99272203655134417</v>
      </c>
      <c r="I418" s="85" t="s">
        <v>6870</v>
      </c>
      <c r="J418" s="123">
        <v>2.6761948097797828E-4</v>
      </c>
      <c r="K418" s="124">
        <v>0.98024142898914068</v>
      </c>
      <c r="L418" s="2" t="s">
        <v>6870</v>
      </c>
    </row>
    <row r="419" spans="1:12" x14ac:dyDescent="0.35">
      <c r="A419" s="2" t="s">
        <v>46</v>
      </c>
      <c r="B419" s="2">
        <v>47988855</v>
      </c>
      <c r="C419" s="2" t="s">
        <v>1128</v>
      </c>
      <c r="D419" s="83">
        <v>32160</v>
      </c>
      <c r="E419" s="84">
        <v>116572.28868995485</v>
      </c>
      <c r="F419" s="85" t="s">
        <v>1</v>
      </c>
      <c r="G419" s="130">
        <v>1.7350594000211923E-4</v>
      </c>
      <c r="H419" s="130">
        <v>0.98059253912811406</v>
      </c>
      <c r="I419" s="85" t="s">
        <v>6870</v>
      </c>
      <c r="J419" s="123">
        <v>2.5753437097628909E-4</v>
      </c>
      <c r="K419" s="124">
        <v>0.98049896336011699</v>
      </c>
      <c r="L419" s="2" t="s">
        <v>6870</v>
      </c>
    </row>
    <row r="420" spans="1:12" x14ac:dyDescent="0.35">
      <c r="A420" t="s">
        <v>216</v>
      </c>
      <c r="B420" s="2">
        <v>52883988</v>
      </c>
      <c r="C420" s="2" t="s">
        <v>457</v>
      </c>
      <c r="D420" s="83">
        <v>29520</v>
      </c>
      <c r="E420" s="84">
        <v>115908.30609508109</v>
      </c>
      <c r="F420" s="85" t="s">
        <v>1</v>
      </c>
      <c r="G420" s="130">
        <v>1.5926291507657213E-4</v>
      </c>
      <c r="H420" s="130">
        <v>0.98238058905496062</v>
      </c>
      <c r="I420" s="85" t="s">
        <v>6870</v>
      </c>
      <c r="J420" s="123">
        <v>2.5606748427592742E-4</v>
      </c>
      <c r="K420" s="124">
        <v>0.98075503084439297</v>
      </c>
      <c r="L420" s="2" t="s">
        <v>6870</v>
      </c>
    </row>
    <row r="421" spans="1:12" x14ac:dyDescent="0.35">
      <c r="A421" s="2" t="s">
        <v>46</v>
      </c>
      <c r="B421" s="2">
        <v>43089855</v>
      </c>
      <c r="C421" s="2" t="s">
        <v>1195</v>
      </c>
      <c r="D421" s="83">
        <v>36440</v>
      </c>
      <c r="E421" s="84">
        <v>115895.23470511789</v>
      </c>
      <c r="F421" s="85" t="s">
        <v>1</v>
      </c>
      <c r="G421" s="130">
        <v>1.9659690465414256E-4</v>
      </c>
      <c r="H421" s="130">
        <v>0.97839110266707618</v>
      </c>
      <c r="I421" s="85" t="s">
        <v>6870</v>
      </c>
      <c r="J421" s="123">
        <v>2.5603860663931424E-4</v>
      </c>
      <c r="K421" s="124">
        <v>0.98101106945103234</v>
      </c>
      <c r="L421" s="2" t="s">
        <v>6870</v>
      </c>
    </row>
    <row r="422" spans="1:12" x14ac:dyDescent="0.35">
      <c r="A422" s="2" t="s">
        <v>46</v>
      </c>
      <c r="B422" s="2">
        <v>41074809</v>
      </c>
      <c r="C422" s="2" t="s">
        <v>732</v>
      </c>
      <c r="D422" s="83">
        <v>41591</v>
      </c>
      <c r="E422" s="84">
        <v>115098.87705511844</v>
      </c>
      <c r="F422" s="85" t="s">
        <v>1</v>
      </c>
      <c r="G422" s="130">
        <v>2.2438698851455662E-4</v>
      </c>
      <c r="H422" s="130">
        <v>0.97489996887182051</v>
      </c>
      <c r="I422" s="85" t="s">
        <v>6870</v>
      </c>
      <c r="J422" s="123">
        <v>2.5427927370719487E-4</v>
      </c>
      <c r="K422" s="124">
        <v>0.98126534872473958</v>
      </c>
      <c r="L422" s="2" t="s">
        <v>6870</v>
      </c>
    </row>
    <row r="423" spans="1:12" x14ac:dyDescent="0.35">
      <c r="A423" s="2" t="s">
        <v>46</v>
      </c>
      <c r="B423" s="2">
        <v>41085809</v>
      </c>
      <c r="C423" s="2" t="s">
        <v>1208</v>
      </c>
      <c r="D423" s="83">
        <v>27379</v>
      </c>
      <c r="E423" s="84">
        <v>114723.12073471284</v>
      </c>
      <c r="F423" s="85" t="s">
        <v>1</v>
      </c>
      <c r="G423" s="130">
        <v>1.477120376653614E-4</v>
      </c>
      <c r="H423" s="130">
        <v>0.98515767667197918</v>
      </c>
      <c r="I423" s="85" t="s">
        <v>6870</v>
      </c>
      <c r="J423" s="123">
        <v>2.5344914359047902E-4</v>
      </c>
      <c r="K423" s="124">
        <v>0.98151879786833007</v>
      </c>
      <c r="L423" s="2" t="s">
        <v>6870</v>
      </c>
    </row>
    <row r="424" spans="1:12" x14ac:dyDescent="0.35">
      <c r="A424" s="2" t="s">
        <v>46</v>
      </c>
      <c r="B424" s="2">
        <v>43352801</v>
      </c>
      <c r="C424" s="2" t="s">
        <v>1331</v>
      </c>
      <c r="D424" s="83">
        <v>29431</v>
      </c>
      <c r="E424" s="84">
        <v>114372.8735</v>
      </c>
      <c r="F424" s="85" t="s">
        <v>1</v>
      </c>
      <c r="G424" s="130">
        <v>1.5878275249385482E-4</v>
      </c>
      <c r="H424" s="130">
        <v>0.98269859484206123</v>
      </c>
      <c r="I424" s="85" t="s">
        <v>6870</v>
      </c>
      <c r="J424" s="123">
        <v>2.5267536877408283E-4</v>
      </c>
      <c r="K424" s="124">
        <v>0.98177147323710412</v>
      </c>
      <c r="L424" s="2" t="s">
        <v>6870</v>
      </c>
    </row>
    <row r="425" spans="1:12" x14ac:dyDescent="0.35">
      <c r="A425" t="s">
        <v>216</v>
      </c>
      <c r="B425" s="2">
        <v>50101817</v>
      </c>
      <c r="C425" s="2" t="s">
        <v>2431</v>
      </c>
      <c r="D425" s="83">
        <v>6570</v>
      </c>
      <c r="E425" s="84">
        <v>114248.65195699758</v>
      </c>
      <c r="F425" s="85" t="s">
        <v>1</v>
      </c>
      <c r="G425" s="130">
        <v>3.5445709757895628E-5</v>
      </c>
      <c r="H425" s="130">
        <v>0.99825636677373908</v>
      </c>
      <c r="I425" s="85" t="s">
        <v>6870</v>
      </c>
      <c r="J425" s="123">
        <v>2.5240093548210276E-4</v>
      </c>
      <c r="K425" s="124">
        <v>0.98202387417258619</v>
      </c>
      <c r="L425" s="2" t="s">
        <v>6870</v>
      </c>
    </row>
    <row r="426" spans="1:12" x14ac:dyDescent="0.35">
      <c r="A426" s="2" t="s">
        <v>46</v>
      </c>
      <c r="B426" s="2">
        <v>45273855</v>
      </c>
      <c r="C426" s="2" t="s">
        <v>1455</v>
      </c>
      <c r="D426" s="83">
        <v>25580</v>
      </c>
      <c r="E426" s="84">
        <v>114141.30674313648</v>
      </c>
      <c r="F426" s="85" t="s">
        <v>1</v>
      </c>
      <c r="G426" s="130">
        <v>1.3800627939223291E-4</v>
      </c>
      <c r="H426" s="130">
        <v>0.98588081770680691</v>
      </c>
      <c r="I426" s="85" t="s">
        <v>6870</v>
      </c>
      <c r="J426" s="123">
        <v>2.5216378579207173E-4</v>
      </c>
      <c r="K426" s="124">
        <v>0.98227603795837826</v>
      </c>
      <c r="L426" s="2" t="s">
        <v>6870</v>
      </c>
    </row>
    <row r="427" spans="1:12" x14ac:dyDescent="0.35">
      <c r="A427" s="2" t="s">
        <v>46</v>
      </c>
      <c r="B427" s="2">
        <v>41567909</v>
      </c>
      <c r="C427" s="2" t="s">
        <v>256</v>
      </c>
      <c r="D427" s="83">
        <v>14220</v>
      </c>
      <c r="E427" s="84">
        <v>112913.12393556687</v>
      </c>
      <c r="F427" s="85" t="s">
        <v>1</v>
      </c>
      <c r="G427" s="130">
        <v>7.6718111530787799E-5</v>
      </c>
      <c r="H427" s="130">
        <v>0.99451818789997781</v>
      </c>
      <c r="I427" s="85" t="s">
        <v>6870</v>
      </c>
      <c r="J427" s="123">
        <v>2.4945045408737655E-4</v>
      </c>
      <c r="K427" s="124">
        <v>0.98252548841246568</v>
      </c>
      <c r="L427" s="2" t="s">
        <v>6870</v>
      </c>
    </row>
    <row r="428" spans="1:12" x14ac:dyDescent="0.35">
      <c r="A428" s="2" t="s">
        <v>46</v>
      </c>
      <c r="B428" s="2">
        <v>40124855</v>
      </c>
      <c r="C428" s="2" t="s">
        <v>2462</v>
      </c>
      <c r="D428" s="83">
        <v>61400</v>
      </c>
      <c r="E428" s="84">
        <v>112641.34841216488</v>
      </c>
      <c r="F428" s="85" t="s">
        <v>1</v>
      </c>
      <c r="G428" s="130">
        <v>3.312582312229515E-4</v>
      </c>
      <c r="H428" s="130">
        <v>0.95932843616569718</v>
      </c>
      <c r="I428" s="85" t="s">
        <v>6870</v>
      </c>
      <c r="J428" s="123">
        <v>2.4885004090811544E-4</v>
      </c>
      <c r="K428" s="124">
        <v>0.98277433845337381</v>
      </c>
      <c r="L428" s="2" t="s">
        <v>6870</v>
      </c>
    </row>
    <row r="429" spans="1:12" x14ac:dyDescent="0.35">
      <c r="A429" s="2" t="s">
        <v>46</v>
      </c>
      <c r="B429" s="2">
        <v>45284801</v>
      </c>
      <c r="C429" s="2" t="s">
        <v>2193</v>
      </c>
      <c r="D429" s="83">
        <v>488664</v>
      </c>
      <c r="E429" s="84">
        <v>112413.33444759955</v>
      </c>
      <c r="F429" s="85" t="s">
        <v>1</v>
      </c>
      <c r="G429" s="130">
        <v>2.6363839137187686E-3</v>
      </c>
      <c r="H429" s="130">
        <v>0.70705239301906775</v>
      </c>
      <c r="I429" s="85" t="s">
        <v>1</v>
      </c>
      <c r="J429" s="123">
        <v>2.483463068423434E-4</v>
      </c>
      <c r="K429" s="124">
        <v>0.98302268476021615</v>
      </c>
      <c r="L429" s="2" t="s">
        <v>6870</v>
      </c>
    </row>
    <row r="430" spans="1:12" x14ac:dyDescent="0.35">
      <c r="A430" s="2" t="s">
        <v>46</v>
      </c>
      <c r="B430" s="2">
        <v>45293905</v>
      </c>
      <c r="C430" s="2" t="s">
        <v>2001</v>
      </c>
      <c r="D430" s="83">
        <v>17868</v>
      </c>
      <c r="E430" s="84">
        <v>112017.43908639329</v>
      </c>
      <c r="F430" s="85" t="s">
        <v>1</v>
      </c>
      <c r="G430" s="130">
        <v>9.6399382336998334E-5</v>
      </c>
      <c r="H430" s="130">
        <v>0.99146601539828483</v>
      </c>
      <c r="I430" s="85" t="s">
        <v>6870</v>
      </c>
      <c r="J430" s="123">
        <v>2.4747168506073067E-4</v>
      </c>
      <c r="K430" s="124">
        <v>0.98327015644527693</v>
      </c>
      <c r="L430" s="2" t="s">
        <v>6870</v>
      </c>
    </row>
    <row r="431" spans="1:12" x14ac:dyDescent="0.35">
      <c r="A431" s="2" t="s">
        <v>46</v>
      </c>
      <c r="B431" s="2">
        <v>45266809</v>
      </c>
      <c r="C431" s="2" t="s">
        <v>1296</v>
      </c>
      <c r="D431" s="83">
        <v>15884</v>
      </c>
      <c r="E431" s="84">
        <v>109726.46607068338</v>
      </c>
      <c r="F431" s="85" t="s">
        <v>1</v>
      </c>
      <c r="G431" s="130">
        <v>8.5695533302041727E-5</v>
      </c>
      <c r="H431" s="130">
        <v>0.99289405344783133</v>
      </c>
      <c r="I431" s="85" t="s">
        <v>6870</v>
      </c>
      <c r="J431" s="123">
        <v>2.4241041105509001E-4</v>
      </c>
      <c r="K431" s="124">
        <v>0.98351256685633204</v>
      </c>
      <c r="L431" s="2" t="s">
        <v>6870</v>
      </c>
    </row>
    <row r="432" spans="1:12" x14ac:dyDescent="0.35">
      <c r="A432" s="2" t="s">
        <v>46</v>
      </c>
      <c r="B432" s="2">
        <v>44536809</v>
      </c>
      <c r="C432" s="2" t="s">
        <v>2382</v>
      </c>
      <c r="D432" s="83">
        <v>21736</v>
      </c>
      <c r="E432" s="84">
        <v>109309.32447920315</v>
      </c>
      <c r="F432" s="85" t="s">
        <v>1</v>
      </c>
      <c r="G432" s="130">
        <v>1.1726757188700447E-4</v>
      </c>
      <c r="H432" s="130">
        <v>0.98869280133374748</v>
      </c>
      <c r="I432" s="85" t="s">
        <v>6870</v>
      </c>
      <c r="J432" s="123">
        <v>2.4148885157832933E-4</v>
      </c>
      <c r="K432" s="124">
        <v>0.98375405570791041</v>
      </c>
      <c r="L432" s="2" t="s">
        <v>6870</v>
      </c>
    </row>
    <row r="433" spans="1:12" x14ac:dyDescent="0.35">
      <c r="A433" s="2" t="s">
        <v>46</v>
      </c>
      <c r="B433" s="2">
        <v>44960801</v>
      </c>
      <c r="C433" s="2" t="s">
        <v>1738</v>
      </c>
      <c r="D433" s="83">
        <v>14915</v>
      </c>
      <c r="E433" s="84">
        <v>109092.94836595579</v>
      </c>
      <c r="F433" s="85" t="s">
        <v>1</v>
      </c>
      <c r="G433" s="130">
        <v>8.0467695744142054E-5</v>
      </c>
      <c r="H433" s="130">
        <v>0.99396948275598795</v>
      </c>
      <c r="I433" s="85" t="s">
        <v>6870</v>
      </c>
      <c r="J433" s="123">
        <v>2.4101082814029199E-4</v>
      </c>
      <c r="K433" s="124">
        <v>0.98399506653605073</v>
      </c>
      <c r="L433" s="2" t="s">
        <v>6870</v>
      </c>
    </row>
    <row r="434" spans="1:12" x14ac:dyDescent="0.35">
      <c r="A434" s="2" t="s">
        <v>46</v>
      </c>
      <c r="B434" s="2">
        <v>40120855</v>
      </c>
      <c r="C434" s="2" t="s">
        <v>2416</v>
      </c>
      <c r="D434" s="83">
        <v>66360</v>
      </c>
      <c r="E434" s="84">
        <v>108740.88045672017</v>
      </c>
      <c r="F434" s="85" t="s">
        <v>1</v>
      </c>
      <c r="G434" s="130">
        <v>3.5801785381034304E-4</v>
      </c>
      <c r="H434" s="130">
        <v>0.95557925236477637</v>
      </c>
      <c r="I434" s="85" t="s">
        <v>6870</v>
      </c>
      <c r="J434" s="123">
        <v>2.4023303104490267E-4</v>
      </c>
      <c r="K434" s="124">
        <v>0.98423529956709566</v>
      </c>
      <c r="L434" s="2" t="s">
        <v>6870</v>
      </c>
    </row>
    <row r="435" spans="1:12" x14ac:dyDescent="0.35">
      <c r="A435" s="2" t="s">
        <v>46</v>
      </c>
      <c r="B435" s="2">
        <v>45307849</v>
      </c>
      <c r="C435" s="2" t="s">
        <v>1488</v>
      </c>
      <c r="D435" s="83">
        <v>10450</v>
      </c>
      <c r="E435" s="84">
        <v>106923.92060699301</v>
      </c>
      <c r="F435" s="85" t="s">
        <v>1</v>
      </c>
      <c r="G435" s="130">
        <v>5.637864033029061E-5</v>
      </c>
      <c r="H435" s="130">
        <v>0.99668721703375984</v>
      </c>
      <c r="I435" s="85" t="s">
        <v>6870</v>
      </c>
      <c r="J435" s="123">
        <v>2.3621895859897858E-4</v>
      </c>
      <c r="K435" s="124">
        <v>0.98447151852569459</v>
      </c>
      <c r="L435" s="2" t="s">
        <v>6870</v>
      </c>
    </row>
    <row r="436" spans="1:12" x14ac:dyDescent="0.35">
      <c r="A436" s="2" t="s">
        <v>46</v>
      </c>
      <c r="B436" s="2">
        <v>45381809</v>
      </c>
      <c r="C436" s="2" t="s">
        <v>6213</v>
      </c>
      <c r="D436" s="83">
        <v>27588</v>
      </c>
      <c r="E436" s="84">
        <v>106346.6</v>
      </c>
      <c r="F436" s="85" t="s">
        <v>6970</v>
      </c>
      <c r="G436" s="130">
        <v>1.4883961047196722E-4</v>
      </c>
      <c r="H436" s="130">
        <v>0.9847130623056386</v>
      </c>
      <c r="I436" s="85" t="s">
        <v>6870</v>
      </c>
      <c r="J436" s="123">
        <v>2.3494352769645049E-4</v>
      </c>
      <c r="K436" s="124">
        <v>0.98470646205339107</v>
      </c>
      <c r="L436" s="2" t="s">
        <v>6870</v>
      </c>
    </row>
    <row r="437" spans="1:12" x14ac:dyDescent="0.35">
      <c r="A437" s="2" t="s">
        <v>46</v>
      </c>
      <c r="B437" s="2">
        <v>41089809</v>
      </c>
      <c r="C437" s="2" t="s">
        <v>2362</v>
      </c>
      <c r="D437" s="83">
        <v>37411</v>
      </c>
      <c r="E437" s="84">
        <v>106208.44481526877</v>
      </c>
      <c r="F437" s="85" t="s">
        <v>1</v>
      </c>
      <c r="G437" s="130">
        <v>2.0183553238244039E-4</v>
      </c>
      <c r="H437" s="130">
        <v>0.97679687543272853</v>
      </c>
      <c r="I437" s="85" t="s">
        <v>6870</v>
      </c>
      <c r="J437" s="123">
        <v>2.3463831186002214E-4</v>
      </c>
      <c r="K437" s="124">
        <v>0.98494110036525107</v>
      </c>
      <c r="L437" s="2" t="s">
        <v>6870</v>
      </c>
    </row>
    <row r="438" spans="1:12" x14ac:dyDescent="0.35">
      <c r="A438" s="2" t="s">
        <v>46</v>
      </c>
      <c r="B438" s="2">
        <v>45292855</v>
      </c>
      <c r="C438" s="2" t="s">
        <v>1976</v>
      </c>
      <c r="D438" s="83">
        <v>22400</v>
      </c>
      <c r="E438" s="84">
        <v>105211.13063384301</v>
      </c>
      <c r="F438" s="85" t="s">
        <v>1</v>
      </c>
      <c r="G438" s="130">
        <v>1.2084990845918752E-4</v>
      </c>
      <c r="H438" s="130">
        <v>0.98821718632769051</v>
      </c>
      <c r="I438" s="85" t="s">
        <v>6870</v>
      </c>
      <c r="J438" s="123">
        <v>2.3243502080975945E-4</v>
      </c>
      <c r="K438" s="124">
        <v>0.98517353538606078</v>
      </c>
      <c r="L438" s="2" t="s">
        <v>6870</v>
      </c>
    </row>
    <row r="439" spans="1:12" x14ac:dyDescent="0.35">
      <c r="A439" t="s">
        <v>216</v>
      </c>
      <c r="B439" s="2">
        <v>52886817</v>
      </c>
      <c r="C439" s="2" t="s">
        <v>497</v>
      </c>
      <c r="D439" s="83">
        <v>13356</v>
      </c>
      <c r="E439" s="84">
        <v>104987.20775743492</v>
      </c>
      <c r="F439" s="85" t="s">
        <v>1</v>
      </c>
      <c r="G439" s="130">
        <v>7.205675791879057E-5</v>
      </c>
      <c r="H439" s="130">
        <v>0.99548826198436724</v>
      </c>
      <c r="I439" s="85" t="s">
        <v>6870</v>
      </c>
      <c r="J439" s="123">
        <v>2.3194032487669481E-4</v>
      </c>
      <c r="K439" s="124">
        <v>0.98540547571093751</v>
      </c>
      <c r="L439" s="2" t="s">
        <v>6870</v>
      </c>
    </row>
    <row r="440" spans="1:12" x14ac:dyDescent="0.35">
      <c r="A440" s="2" t="s">
        <v>46</v>
      </c>
      <c r="B440" s="2">
        <v>43445809</v>
      </c>
      <c r="C440" s="2" t="s">
        <v>312</v>
      </c>
      <c r="D440" s="83">
        <v>16302</v>
      </c>
      <c r="E440" s="84">
        <v>104600.98083292312</v>
      </c>
      <c r="F440" s="85" t="s">
        <v>1</v>
      </c>
      <c r="G440" s="130">
        <v>8.7950678915253358E-5</v>
      </c>
      <c r="H440" s="130">
        <v>0.99228767824196695</v>
      </c>
      <c r="I440" s="85" t="s">
        <v>6870</v>
      </c>
      <c r="J440" s="123">
        <v>2.3108706284353009E-4</v>
      </c>
      <c r="K440" s="124">
        <v>0.98563656277378109</v>
      </c>
      <c r="L440" s="2" t="s">
        <v>6870</v>
      </c>
    </row>
    <row r="441" spans="1:12" x14ac:dyDescent="0.35">
      <c r="A441" s="2" t="s">
        <v>46</v>
      </c>
      <c r="B441" s="2">
        <v>41076809</v>
      </c>
      <c r="C441" s="2" t="s">
        <v>798</v>
      </c>
      <c r="D441" s="83">
        <v>61446</v>
      </c>
      <c r="E441" s="84">
        <v>104589.18873222993</v>
      </c>
      <c r="F441" s="85" t="s">
        <v>1</v>
      </c>
      <c r="G441" s="130">
        <v>3.3150640514210879E-4</v>
      </c>
      <c r="H441" s="130">
        <v>0.95899717793447425</v>
      </c>
      <c r="I441" s="85" t="s">
        <v>6870</v>
      </c>
      <c r="J441" s="123">
        <v>2.3106101144427702E-4</v>
      </c>
      <c r="K441" s="124">
        <v>0.98586762378522541</v>
      </c>
      <c r="L441" s="2" t="s">
        <v>6870</v>
      </c>
    </row>
    <row r="442" spans="1:12" x14ac:dyDescent="0.35">
      <c r="A442" s="2" t="s">
        <v>46</v>
      </c>
      <c r="B442" s="2">
        <v>45294967</v>
      </c>
      <c r="C442" s="2" t="s">
        <v>2122</v>
      </c>
      <c r="D442" s="83">
        <v>94000</v>
      </c>
      <c r="E442" s="84">
        <v>104381.87932071886</v>
      </c>
      <c r="F442" s="85" t="s">
        <v>1</v>
      </c>
      <c r="G442" s="130">
        <v>5.0713800871266196E-4</v>
      </c>
      <c r="H442" s="130">
        <v>0.93266074751875983</v>
      </c>
      <c r="I442" s="85" t="s">
        <v>6875</v>
      </c>
      <c r="J442" s="123">
        <v>2.3060301838699932E-4</v>
      </c>
      <c r="K442" s="124">
        <v>0.98609822680361237</v>
      </c>
      <c r="L442" s="2" t="s">
        <v>6870</v>
      </c>
    </row>
    <row r="443" spans="1:12" x14ac:dyDescent="0.35">
      <c r="A443" s="2" t="s">
        <v>46</v>
      </c>
      <c r="B443" s="2">
        <v>49757809</v>
      </c>
      <c r="C443" s="2" t="s">
        <v>2495</v>
      </c>
      <c r="D443" s="83">
        <v>183920</v>
      </c>
      <c r="E443" s="84">
        <v>104194.51578079197</v>
      </c>
      <c r="F443" s="85" t="s">
        <v>1</v>
      </c>
      <c r="G443" s="130">
        <v>9.9226406981311479E-4</v>
      </c>
      <c r="H443" s="130">
        <v>0.87324603621065111</v>
      </c>
      <c r="I443" s="85" t="s">
        <v>6875</v>
      </c>
      <c r="J443" s="123">
        <v>2.3018909024042844E-4</v>
      </c>
      <c r="K443" s="124">
        <v>0.98632841589385278</v>
      </c>
      <c r="L443" s="2" t="s">
        <v>6870</v>
      </c>
    </row>
    <row r="444" spans="1:12" x14ac:dyDescent="0.35">
      <c r="A444" t="s">
        <v>216</v>
      </c>
      <c r="B444" s="2">
        <v>52898817</v>
      </c>
      <c r="C444" s="2" t="s">
        <v>511</v>
      </c>
      <c r="D444" s="83">
        <v>24858</v>
      </c>
      <c r="E444" s="84">
        <v>100988.20847023703</v>
      </c>
      <c r="F444" s="85" t="s">
        <v>1</v>
      </c>
      <c r="G444" s="130">
        <v>1.3411102787850372E-4</v>
      </c>
      <c r="H444" s="130">
        <v>0.98655518717143509</v>
      </c>
      <c r="I444" s="85" t="s">
        <v>6870</v>
      </c>
      <c r="J444" s="123">
        <v>2.2310563716886154E-4</v>
      </c>
      <c r="K444" s="124">
        <v>0.98655152153102166</v>
      </c>
      <c r="L444" s="2" t="s">
        <v>6870</v>
      </c>
    </row>
    <row r="445" spans="1:12" x14ac:dyDescent="0.35">
      <c r="A445" s="2" t="s">
        <v>46</v>
      </c>
      <c r="B445" s="2">
        <v>45877860</v>
      </c>
      <c r="C445" s="2" t="s">
        <v>1518</v>
      </c>
      <c r="D445" s="83">
        <v>8655.2000000000007</v>
      </c>
      <c r="E445" s="84">
        <v>100012.05277596769</v>
      </c>
      <c r="F445" s="85" t="s">
        <v>1</v>
      </c>
      <c r="G445" s="130">
        <v>4.6695541414998215E-5</v>
      </c>
      <c r="H445" s="130">
        <v>0.99720746617852318</v>
      </c>
      <c r="I445" s="85" t="s">
        <v>6870</v>
      </c>
      <c r="J445" s="123">
        <v>2.2094908996949064E-4</v>
      </c>
      <c r="K445" s="124">
        <v>0.98677247062099116</v>
      </c>
      <c r="L445" s="2" t="s">
        <v>6870</v>
      </c>
    </row>
    <row r="446" spans="1:12" x14ac:dyDescent="0.35">
      <c r="A446" s="2" t="s">
        <v>46</v>
      </c>
      <c r="B446" s="2">
        <v>47986860</v>
      </c>
      <c r="C446" s="2" t="s">
        <v>1091</v>
      </c>
      <c r="D446" s="83">
        <v>4440</v>
      </c>
      <c r="E446" s="84">
        <v>99378.332585586249</v>
      </c>
      <c r="F446" s="85" t="s">
        <v>1</v>
      </c>
      <c r="G446" s="130">
        <v>2.3954178283874671E-5</v>
      </c>
      <c r="H446" s="130">
        <v>0.99928868885480771</v>
      </c>
      <c r="I446" s="85" t="s">
        <v>6870</v>
      </c>
      <c r="J446" s="123">
        <v>2.1954905971839956E-4</v>
      </c>
      <c r="K446" s="124">
        <v>0.9869920196807096</v>
      </c>
      <c r="L446" s="2" t="s">
        <v>6870</v>
      </c>
    </row>
    <row r="447" spans="1:12" x14ac:dyDescent="0.35">
      <c r="A447" s="2" t="s">
        <v>46</v>
      </c>
      <c r="B447" s="2">
        <v>43509905</v>
      </c>
      <c r="C447" s="2" t="s">
        <v>724</v>
      </c>
      <c r="D447" s="83">
        <v>36636</v>
      </c>
      <c r="E447" s="84">
        <v>99281.13966425728</v>
      </c>
      <c r="F447" s="85" t="s">
        <v>6</v>
      </c>
      <c r="G447" s="130">
        <v>1.9765434135316046E-4</v>
      </c>
      <c r="H447" s="130">
        <v>0.97819450576242206</v>
      </c>
      <c r="I447" s="85" t="s">
        <v>6870</v>
      </c>
      <c r="J447" s="123">
        <v>2.1933433872304897E-4</v>
      </c>
      <c r="K447" s="124">
        <v>0.98721135401943261</v>
      </c>
      <c r="L447" s="2" t="s">
        <v>6870</v>
      </c>
    </row>
    <row r="448" spans="1:12" x14ac:dyDescent="0.35">
      <c r="A448" s="2" t="s">
        <v>46</v>
      </c>
      <c r="B448" s="2">
        <v>41090855</v>
      </c>
      <c r="C448" s="2" t="s">
        <v>2369</v>
      </c>
      <c r="D448" s="83">
        <v>44400</v>
      </c>
      <c r="E448" s="84">
        <v>98163.557309387703</v>
      </c>
      <c r="F448" s="85" t="s">
        <v>1</v>
      </c>
      <c r="G448" s="130">
        <v>2.395417828387467E-4</v>
      </c>
      <c r="H448" s="130">
        <v>0.97304486343103469</v>
      </c>
      <c r="I448" s="85" t="s">
        <v>6870</v>
      </c>
      <c r="J448" s="123">
        <v>2.1686534826219394E-4</v>
      </c>
      <c r="K448" s="124">
        <v>0.98742821936769476</v>
      </c>
      <c r="L448" s="2" t="s">
        <v>6870</v>
      </c>
    </row>
    <row r="449" spans="1:12" x14ac:dyDescent="0.35">
      <c r="A449" s="2" t="s">
        <v>46</v>
      </c>
      <c r="B449" s="2">
        <v>45390801</v>
      </c>
      <c r="C449" s="2" t="s">
        <v>923</v>
      </c>
      <c r="D449" s="83">
        <v>143097</v>
      </c>
      <c r="E449" s="84">
        <v>97762.774213372919</v>
      </c>
      <c r="F449" s="85" t="s">
        <v>1</v>
      </c>
      <c r="G449" s="130">
        <v>7.7202050673144456E-4</v>
      </c>
      <c r="H449" s="130">
        <v>0.89595369921183277</v>
      </c>
      <c r="I449" s="85" t="s">
        <v>6875</v>
      </c>
      <c r="J449" s="123">
        <v>2.1597992837647293E-4</v>
      </c>
      <c r="K449" s="124">
        <v>0.98764419929607128</v>
      </c>
      <c r="L449" s="2" t="s">
        <v>6870</v>
      </c>
    </row>
    <row r="450" spans="1:12" x14ac:dyDescent="0.35">
      <c r="A450" t="s">
        <v>216</v>
      </c>
      <c r="B450" s="2">
        <v>52898988</v>
      </c>
      <c r="C450" s="2" t="s">
        <v>515</v>
      </c>
      <c r="D450" s="83">
        <v>10440</v>
      </c>
      <c r="E450" s="84">
        <v>97531.867499999993</v>
      </c>
      <c r="F450" s="85" t="s">
        <v>1</v>
      </c>
      <c r="G450" s="130">
        <v>5.6324689478299905E-5</v>
      </c>
      <c r="H450" s="130">
        <v>0.99674354172323809</v>
      </c>
      <c r="I450" s="85" t="s">
        <v>6870</v>
      </c>
      <c r="J450" s="123">
        <v>2.1546980357879601E-4</v>
      </c>
      <c r="K450" s="124">
        <v>0.98785966909965006</v>
      </c>
      <c r="L450" s="2" t="s">
        <v>6870</v>
      </c>
    </row>
    <row r="451" spans="1:12" x14ac:dyDescent="0.35">
      <c r="A451" s="2" t="s">
        <v>46</v>
      </c>
      <c r="B451" s="2">
        <v>43356849</v>
      </c>
      <c r="C451" s="2" t="s">
        <v>1773</v>
      </c>
      <c r="D451" s="83">
        <v>21736</v>
      </c>
      <c r="E451" s="84">
        <v>96322.531800000084</v>
      </c>
      <c r="F451" s="85" t="s">
        <v>6</v>
      </c>
      <c r="G451" s="130">
        <v>1.1726757188700447E-4</v>
      </c>
      <c r="H451" s="130">
        <v>0.9888100689056345</v>
      </c>
      <c r="I451" s="85" t="s">
        <v>6870</v>
      </c>
      <c r="J451" s="123">
        <v>2.1279810936828777E-4</v>
      </c>
      <c r="K451" s="124">
        <v>0.98807246720901831</v>
      </c>
      <c r="L451" s="2" t="s">
        <v>6870</v>
      </c>
    </row>
    <row r="452" spans="1:12" x14ac:dyDescent="0.35">
      <c r="A452" s="2" t="s">
        <v>46</v>
      </c>
      <c r="B452" s="2">
        <v>41089801</v>
      </c>
      <c r="C452" s="2" t="s">
        <v>2358</v>
      </c>
      <c r="D452" s="83">
        <v>29809</v>
      </c>
      <c r="E452" s="84">
        <v>96318.823300000004</v>
      </c>
      <c r="F452" s="85" t="s">
        <v>1</v>
      </c>
      <c r="G452" s="130">
        <v>1.6082209469910362E-4</v>
      </c>
      <c r="H452" s="130">
        <v>0.98190048581818046</v>
      </c>
      <c r="I452" s="85" t="s">
        <v>6870</v>
      </c>
      <c r="J452" s="123">
        <v>2.127899164587591E-4</v>
      </c>
      <c r="K452" s="124">
        <v>0.9882852571254771</v>
      </c>
      <c r="L452" s="2" t="s">
        <v>6870</v>
      </c>
    </row>
    <row r="453" spans="1:12" x14ac:dyDescent="0.35">
      <c r="A453" s="2" t="s">
        <v>46</v>
      </c>
      <c r="B453" s="2">
        <v>45277855</v>
      </c>
      <c r="C453" s="2" t="s">
        <v>2022</v>
      </c>
      <c r="D453" s="83">
        <v>24540</v>
      </c>
      <c r="E453" s="84">
        <v>95784.531418765444</v>
      </c>
      <c r="F453" s="85" t="s">
        <v>1</v>
      </c>
      <c r="G453" s="130">
        <v>1.323953907851992E-4</v>
      </c>
      <c r="H453" s="130">
        <v>0.98682043114016227</v>
      </c>
      <c r="I453" s="85" t="s">
        <v>6870</v>
      </c>
      <c r="J453" s="123">
        <v>2.116095456768364E-4</v>
      </c>
      <c r="K453" s="124">
        <v>0.98849686667115388</v>
      </c>
      <c r="L453" s="2" t="s">
        <v>6870</v>
      </c>
    </row>
    <row r="454" spans="1:12" x14ac:dyDescent="0.35">
      <c r="A454" s="2" t="s">
        <v>46</v>
      </c>
      <c r="B454" s="2">
        <v>43615809</v>
      </c>
      <c r="C454" s="2" t="s">
        <v>790</v>
      </c>
      <c r="D454" s="83">
        <v>55176</v>
      </c>
      <c r="E454" s="84">
        <v>95669.631267972349</v>
      </c>
      <c r="F454" s="85" t="s">
        <v>1</v>
      </c>
      <c r="G454" s="130">
        <v>2.9767922094393445E-4</v>
      </c>
      <c r="H454" s="130">
        <v>0.96469804847000029</v>
      </c>
      <c r="I454" s="85" t="s">
        <v>6870</v>
      </c>
      <c r="J454" s="123">
        <v>2.1135570543408125E-4</v>
      </c>
      <c r="K454" s="124">
        <v>0.98870822237658795</v>
      </c>
      <c r="L454" s="2" t="s">
        <v>6870</v>
      </c>
    </row>
    <row r="455" spans="1:12" x14ac:dyDescent="0.35">
      <c r="A455" s="2" t="s">
        <v>46</v>
      </c>
      <c r="B455" s="2">
        <v>45656809</v>
      </c>
      <c r="C455" s="2" t="s">
        <v>2239</v>
      </c>
      <c r="D455" s="83">
        <v>39919</v>
      </c>
      <c r="E455" s="84">
        <v>95464.942482116778</v>
      </c>
      <c r="F455" s="85" t="s">
        <v>1</v>
      </c>
      <c r="G455" s="130">
        <v>2.1536640606171012E-4</v>
      </c>
      <c r="H455" s="130">
        <v>0.97556062942495791</v>
      </c>
      <c r="I455" s="85" t="s">
        <v>6870</v>
      </c>
      <c r="J455" s="123">
        <v>2.1090350192753935E-4</v>
      </c>
      <c r="K455" s="124">
        <v>0.98891912587851549</v>
      </c>
      <c r="L455" s="2" t="s">
        <v>6870</v>
      </c>
    </row>
    <row r="456" spans="1:12" x14ac:dyDescent="0.35">
      <c r="A456" s="2" t="s">
        <v>46</v>
      </c>
      <c r="B456" s="2">
        <v>40081809</v>
      </c>
      <c r="C456" s="2" t="s">
        <v>1080</v>
      </c>
      <c r="D456" s="83">
        <v>30723</v>
      </c>
      <c r="E456" s="84">
        <v>94773.00662880778</v>
      </c>
      <c r="F456" s="85" t="s">
        <v>1</v>
      </c>
      <c r="G456" s="130">
        <v>1.657532025710544E-4</v>
      </c>
      <c r="H456" s="130">
        <v>0.98092532416844835</v>
      </c>
      <c r="I456" s="85" t="s">
        <v>6870</v>
      </c>
      <c r="J456" s="123">
        <v>2.0937486020024322E-4</v>
      </c>
      <c r="K456" s="124">
        <v>0.98912850073871572</v>
      </c>
      <c r="L456" s="2" t="s">
        <v>6870</v>
      </c>
    </row>
    <row r="457" spans="1:12" x14ac:dyDescent="0.35">
      <c r="A457" s="2" t="s">
        <v>46</v>
      </c>
      <c r="B457" s="2">
        <v>45307860</v>
      </c>
      <c r="C457" s="2" t="s">
        <v>1492</v>
      </c>
      <c r="D457" s="83">
        <v>7100</v>
      </c>
      <c r="E457" s="84">
        <v>93051.344898342053</v>
      </c>
      <c r="F457" s="85" t="s">
        <v>1</v>
      </c>
      <c r="G457" s="130">
        <v>3.8305104913403187E-5</v>
      </c>
      <c r="H457" s="130">
        <v>0.99796300901603974</v>
      </c>
      <c r="I457" s="85" t="s">
        <v>6870</v>
      </c>
      <c r="J457" s="123">
        <v>2.0557132270627922E-4</v>
      </c>
      <c r="K457" s="124">
        <v>0.98933407206142199</v>
      </c>
      <c r="L457" s="2" t="s">
        <v>6870</v>
      </c>
    </row>
    <row r="458" spans="1:12" x14ac:dyDescent="0.35">
      <c r="A458" s="2" t="s">
        <v>46</v>
      </c>
      <c r="B458" s="2">
        <v>43354967</v>
      </c>
      <c r="C458" s="2" t="s">
        <v>1343</v>
      </c>
      <c r="D458" s="83">
        <v>50000</v>
      </c>
      <c r="E458" s="84">
        <v>93015.071400000001</v>
      </c>
      <c r="F458" s="85" t="s">
        <v>1</v>
      </c>
      <c r="G458" s="130">
        <v>2.6975425995354359E-4</v>
      </c>
      <c r="H458" s="130">
        <v>0.96903204206958515</v>
      </c>
      <c r="I458" s="85" t="s">
        <v>6870</v>
      </c>
      <c r="J458" s="123">
        <v>2.0549118640044177E-4</v>
      </c>
      <c r="K458" s="124">
        <v>0.98953956324782244</v>
      </c>
      <c r="L458" s="2" t="s">
        <v>6870</v>
      </c>
    </row>
    <row r="459" spans="1:12" x14ac:dyDescent="0.35">
      <c r="A459" s="2" t="s">
        <v>46</v>
      </c>
      <c r="B459" s="2">
        <v>45311905</v>
      </c>
      <c r="C459" s="2" t="s">
        <v>2606</v>
      </c>
      <c r="D459" s="83">
        <v>41736</v>
      </c>
      <c r="E459" s="84">
        <v>92845.430300000007</v>
      </c>
      <c r="F459" s="85" t="s">
        <v>2577</v>
      </c>
      <c r="G459" s="130">
        <v>2.2516927586842191E-4</v>
      </c>
      <c r="H459" s="130">
        <v>0.97467558188330594</v>
      </c>
      <c r="I459" s="85" t="s">
        <v>6870</v>
      </c>
      <c r="J459" s="123">
        <v>2.0511641110460433E-4</v>
      </c>
      <c r="K459" s="124">
        <v>0.9897446796589271</v>
      </c>
      <c r="L459" s="2" t="s">
        <v>6870</v>
      </c>
    </row>
    <row r="460" spans="1:12" x14ac:dyDescent="0.35">
      <c r="A460" s="2" t="s">
        <v>46</v>
      </c>
      <c r="B460" s="2">
        <v>47064967</v>
      </c>
      <c r="C460" s="2" t="s">
        <v>150</v>
      </c>
      <c r="D460" s="83">
        <v>19000</v>
      </c>
      <c r="E460" s="84">
        <v>92404.776471607533</v>
      </c>
      <c r="F460" s="85" t="s">
        <v>1</v>
      </c>
      <c r="G460" s="130">
        <v>1.0250661878234657E-4</v>
      </c>
      <c r="H460" s="130">
        <v>0.99077651811475842</v>
      </c>
      <c r="I460" s="85" t="s">
        <v>6870</v>
      </c>
      <c r="J460" s="123">
        <v>2.0414290781502596E-4</v>
      </c>
      <c r="K460" s="124">
        <v>0.9899488225667421</v>
      </c>
      <c r="L460" s="2" t="s">
        <v>6870</v>
      </c>
    </row>
    <row r="461" spans="1:12" x14ac:dyDescent="0.35">
      <c r="A461" s="2" t="s">
        <v>46</v>
      </c>
      <c r="B461" s="2">
        <v>45269855</v>
      </c>
      <c r="C461" s="2" t="s">
        <v>1311</v>
      </c>
      <c r="D461" s="83">
        <v>25000</v>
      </c>
      <c r="E461" s="84">
        <v>92073.337588017574</v>
      </c>
      <c r="F461" s="85" t="s">
        <v>1</v>
      </c>
      <c r="G461" s="130">
        <v>1.3487712997677179E-4</v>
      </c>
      <c r="H461" s="130">
        <v>0.98615145676073301</v>
      </c>
      <c r="I461" s="85" t="s">
        <v>6870</v>
      </c>
      <c r="J461" s="123">
        <v>2.0341068487111992E-4</v>
      </c>
      <c r="K461" s="124">
        <v>0.99015223325161328</v>
      </c>
      <c r="L461" s="2" t="s">
        <v>6870</v>
      </c>
    </row>
    <row r="462" spans="1:12" x14ac:dyDescent="0.35">
      <c r="A462" s="2" t="s">
        <v>46</v>
      </c>
      <c r="B462" s="2">
        <v>41077809</v>
      </c>
      <c r="C462" s="2" t="s">
        <v>785</v>
      </c>
      <c r="D462" s="83">
        <v>63118</v>
      </c>
      <c r="E462" s="84">
        <v>91552.301712510307</v>
      </c>
      <c r="F462" s="85" t="s">
        <v>1</v>
      </c>
      <c r="G462" s="130">
        <v>3.4052698759495526E-4</v>
      </c>
      <c r="H462" s="130">
        <v>0.95765544300193473</v>
      </c>
      <c r="I462" s="85" t="s">
        <v>6870</v>
      </c>
      <c r="J462" s="123">
        <v>2.0225959958350295E-4</v>
      </c>
      <c r="K462" s="124">
        <v>0.99035449285119681</v>
      </c>
      <c r="L462" s="2" t="s">
        <v>6870</v>
      </c>
    </row>
    <row r="463" spans="1:12" x14ac:dyDescent="0.35">
      <c r="A463" s="2" t="s">
        <v>46</v>
      </c>
      <c r="B463" s="2">
        <v>44940909</v>
      </c>
      <c r="C463" s="2" t="s">
        <v>1323</v>
      </c>
      <c r="D463" s="83">
        <v>6888</v>
      </c>
      <c r="E463" s="84">
        <v>91473.887181541359</v>
      </c>
      <c r="F463" s="85" t="s">
        <v>1</v>
      </c>
      <c r="G463" s="130">
        <v>3.7161346851200165E-5</v>
      </c>
      <c r="H463" s="130">
        <v>0.99807514586190238</v>
      </c>
      <c r="I463" s="85" t="s">
        <v>6870</v>
      </c>
      <c r="J463" s="123">
        <v>2.0208636427058738E-4</v>
      </c>
      <c r="K463" s="124">
        <v>0.99055657921546736</v>
      </c>
      <c r="L463" s="2" t="s">
        <v>6870</v>
      </c>
    </row>
    <row r="464" spans="1:12" x14ac:dyDescent="0.35">
      <c r="A464" s="2" t="s">
        <v>46</v>
      </c>
      <c r="B464" s="2">
        <v>44935967</v>
      </c>
      <c r="C464" s="2" t="s">
        <v>1755</v>
      </c>
      <c r="D464" s="83">
        <v>38000</v>
      </c>
      <c r="E464" s="84">
        <v>89976.705714823853</v>
      </c>
      <c r="F464" s="85" t="s">
        <v>1</v>
      </c>
      <c r="G464" s="130">
        <v>2.0501323756469313E-4</v>
      </c>
      <c r="H464" s="130">
        <v>0.97618820192056943</v>
      </c>
      <c r="I464" s="85" t="s">
        <v>6870</v>
      </c>
      <c r="J464" s="123">
        <v>1.9877875410352652E-4</v>
      </c>
      <c r="K464" s="124">
        <v>0.99075535796957093</v>
      </c>
      <c r="L464" s="2" t="s">
        <v>6870</v>
      </c>
    </row>
    <row r="465" spans="1:12" x14ac:dyDescent="0.35">
      <c r="A465" t="s">
        <v>216</v>
      </c>
      <c r="B465" s="2">
        <v>52883817</v>
      </c>
      <c r="C465" s="2" t="s">
        <v>444</v>
      </c>
      <c r="D465" s="83">
        <v>24102</v>
      </c>
      <c r="E465" s="84">
        <v>89687.81960992275</v>
      </c>
      <c r="F465" s="85" t="s">
        <v>1</v>
      </c>
      <c r="G465" s="130">
        <v>1.3003234346800616E-4</v>
      </c>
      <c r="H465" s="130">
        <v>0.98734662998488321</v>
      </c>
      <c r="I465" s="85" t="s">
        <v>6870</v>
      </c>
      <c r="J465" s="123">
        <v>1.9814053980623866E-4</v>
      </c>
      <c r="K465" s="124">
        <v>0.9909534985093772</v>
      </c>
      <c r="L465" s="2" t="s">
        <v>6870</v>
      </c>
    </row>
    <row r="466" spans="1:12" x14ac:dyDescent="0.35">
      <c r="A466" s="2" t="s">
        <v>46</v>
      </c>
      <c r="B466" s="2">
        <v>40121855</v>
      </c>
      <c r="C466" s="2" t="s">
        <v>2422</v>
      </c>
      <c r="D466" s="83">
        <v>46040</v>
      </c>
      <c r="E466" s="84">
        <v>89559.835978091141</v>
      </c>
      <c r="F466" s="85" t="s">
        <v>1</v>
      </c>
      <c r="G466" s="130">
        <v>2.4838972256522294E-4</v>
      </c>
      <c r="H466" s="130">
        <v>0.9715826280944454</v>
      </c>
      <c r="I466" s="85" t="s">
        <v>6870</v>
      </c>
      <c r="J466" s="123">
        <v>1.9785779521496897E-4</v>
      </c>
      <c r="K466" s="124">
        <v>0.99115135630459217</v>
      </c>
      <c r="L466" s="2" t="s">
        <v>6870</v>
      </c>
    </row>
    <row r="467" spans="1:12" x14ac:dyDescent="0.35">
      <c r="A467" s="2" t="s">
        <v>46</v>
      </c>
      <c r="B467" s="2">
        <v>43204801</v>
      </c>
      <c r="C467" s="2" t="s">
        <v>948</v>
      </c>
      <c r="D467" s="83">
        <v>1488345</v>
      </c>
      <c r="E467" s="84">
        <v>88854.474384383764</v>
      </c>
      <c r="F467" s="85" t="s">
        <v>1</v>
      </c>
      <c r="G467" s="130">
        <v>8.0297480806111373E-3</v>
      </c>
      <c r="H467" s="130">
        <v>0.39986779266138345</v>
      </c>
      <c r="I467" s="85" t="s">
        <v>1</v>
      </c>
      <c r="J467" s="123">
        <v>1.9629949301135173E-4</v>
      </c>
      <c r="K467" s="124">
        <v>0.99134765579760353</v>
      </c>
      <c r="L467" s="2" t="s">
        <v>6870</v>
      </c>
    </row>
    <row r="468" spans="1:12" x14ac:dyDescent="0.35">
      <c r="A468" s="2" t="s">
        <v>46</v>
      </c>
      <c r="B468" s="2">
        <v>40123855</v>
      </c>
      <c r="C468" s="2" t="s">
        <v>2449</v>
      </c>
      <c r="D468" s="83">
        <v>131740</v>
      </c>
      <c r="E468" s="84">
        <v>88505.066731386367</v>
      </c>
      <c r="F468" s="85" t="s">
        <v>1</v>
      </c>
      <c r="G468" s="130">
        <v>7.1074852412559664E-4</v>
      </c>
      <c r="H468" s="130">
        <v>0.90106233236225886</v>
      </c>
      <c r="I468" s="85" t="s">
        <v>6875</v>
      </c>
      <c r="J468" s="123">
        <v>1.9552757301955748E-4</v>
      </c>
      <c r="K468" s="124">
        <v>0.99154318337062308</v>
      </c>
      <c r="L468" s="2" t="s">
        <v>6870</v>
      </c>
    </row>
    <row r="469" spans="1:12" x14ac:dyDescent="0.35">
      <c r="A469" s="2" t="s">
        <v>46</v>
      </c>
      <c r="B469" s="2">
        <v>41078809</v>
      </c>
      <c r="C469" s="2" t="s">
        <v>705</v>
      </c>
      <c r="D469" s="83">
        <v>45562</v>
      </c>
      <c r="E469" s="84">
        <v>86506.32</v>
      </c>
      <c r="F469" s="85" t="s">
        <v>1</v>
      </c>
      <c r="G469" s="130">
        <v>2.4581087184006705E-4</v>
      </c>
      <c r="H469" s="130">
        <v>0.97207499435988298</v>
      </c>
      <c r="I469" s="85" t="s">
        <v>6870</v>
      </c>
      <c r="J469" s="123">
        <v>1.9111189251784269E-4</v>
      </c>
      <c r="K469" s="124">
        <v>0.99173429526314094</v>
      </c>
      <c r="L469" s="2" t="s">
        <v>6870</v>
      </c>
    </row>
    <row r="470" spans="1:12" x14ac:dyDescent="0.35">
      <c r="A470" s="2" t="s">
        <v>46</v>
      </c>
      <c r="B470" s="2">
        <v>44523855</v>
      </c>
      <c r="C470" s="2" t="s">
        <v>2075</v>
      </c>
      <c r="D470" s="83">
        <v>11300</v>
      </c>
      <c r="E470" s="84">
        <v>86283.902678994593</v>
      </c>
      <c r="F470" s="85" t="s">
        <v>1</v>
      </c>
      <c r="G470" s="130">
        <v>6.0964462749500849E-5</v>
      </c>
      <c r="H470" s="130">
        <v>0.9963386621593886</v>
      </c>
      <c r="I470" s="85" t="s">
        <v>6870</v>
      </c>
      <c r="J470" s="123">
        <v>1.9062052269485066E-4</v>
      </c>
      <c r="K470" s="124">
        <v>0.99192491578583575</v>
      </c>
      <c r="L470" s="2" t="s">
        <v>6870</v>
      </c>
    </row>
    <row r="471" spans="1:12" x14ac:dyDescent="0.35">
      <c r="A471" t="s">
        <v>216</v>
      </c>
      <c r="B471" s="2">
        <v>52889817</v>
      </c>
      <c r="C471" s="2" t="s">
        <v>527</v>
      </c>
      <c r="D471" s="83">
        <v>12312</v>
      </c>
      <c r="E471" s="84">
        <v>85398.586201195852</v>
      </c>
      <c r="F471" s="85" t="s">
        <v>1</v>
      </c>
      <c r="G471" s="130">
        <v>6.6424288970960577E-5</v>
      </c>
      <c r="H471" s="130">
        <v>0.99589759249350585</v>
      </c>
      <c r="I471" s="85" t="s">
        <v>6870</v>
      </c>
      <c r="J471" s="123">
        <v>1.8866465972958583E-4</v>
      </c>
      <c r="K471" s="124">
        <v>0.9921135804455653</v>
      </c>
      <c r="L471" s="2" t="s">
        <v>6870</v>
      </c>
    </row>
    <row r="472" spans="1:12" x14ac:dyDescent="0.35">
      <c r="A472" s="2" t="s">
        <v>46</v>
      </c>
      <c r="B472" s="2">
        <v>45247860</v>
      </c>
      <c r="C472" s="2" t="s">
        <v>341</v>
      </c>
      <c r="D472" s="83">
        <v>7780</v>
      </c>
      <c r="E472" s="84">
        <v>85223.336414902951</v>
      </c>
      <c r="F472" s="85" t="s">
        <v>1</v>
      </c>
      <c r="G472" s="130">
        <v>4.1973762848771381E-5</v>
      </c>
      <c r="H472" s="130">
        <v>0.99768811863497664</v>
      </c>
      <c r="I472" s="85" t="s">
        <v>6870</v>
      </c>
      <c r="J472" s="123">
        <v>1.8827749358586609E-4</v>
      </c>
      <c r="K472" s="124">
        <v>0.99230185793915116</v>
      </c>
      <c r="L472" s="2" t="s">
        <v>6870</v>
      </c>
    </row>
    <row r="473" spans="1:12" x14ac:dyDescent="0.35">
      <c r="A473" s="2" t="s">
        <v>46</v>
      </c>
      <c r="B473" s="2">
        <v>45500905</v>
      </c>
      <c r="C473" s="2" t="s">
        <v>838</v>
      </c>
      <c r="D473" s="83">
        <v>15240</v>
      </c>
      <c r="E473" s="84">
        <v>84906.271671445895</v>
      </c>
      <c r="F473" s="85" t="s">
        <v>1</v>
      </c>
      <c r="G473" s="130">
        <v>8.2221098433840083E-5</v>
      </c>
      <c r="H473" s="130">
        <v>0.9934841462865649</v>
      </c>
      <c r="I473" s="85" t="s">
        <v>6870</v>
      </c>
      <c r="J473" s="123">
        <v>1.8757702634633074E-4</v>
      </c>
      <c r="K473" s="124">
        <v>0.99248943496549746</v>
      </c>
      <c r="L473" s="2" t="s">
        <v>6870</v>
      </c>
    </row>
    <row r="474" spans="1:12" x14ac:dyDescent="0.35">
      <c r="A474" s="2" t="s">
        <v>46</v>
      </c>
      <c r="B474" s="2">
        <v>40085905</v>
      </c>
      <c r="C474" s="2" t="s">
        <v>1070</v>
      </c>
      <c r="D474" s="83">
        <v>34872</v>
      </c>
      <c r="E474" s="84">
        <v>84704.324836101296</v>
      </c>
      <c r="F474" s="85" t="s">
        <v>1</v>
      </c>
      <c r="G474" s="130">
        <v>1.8813741106199944E-4</v>
      </c>
      <c r="H474" s="130">
        <v>0.97895737512563885</v>
      </c>
      <c r="I474" s="85" t="s">
        <v>6870</v>
      </c>
      <c r="J474" s="123">
        <v>1.8713088042438314E-4</v>
      </c>
      <c r="K474" s="124">
        <v>0.9926765658459219</v>
      </c>
      <c r="L474" s="2" t="s">
        <v>6870</v>
      </c>
    </row>
    <row r="475" spans="1:12" x14ac:dyDescent="0.35">
      <c r="A475" s="2" t="s">
        <v>46</v>
      </c>
      <c r="B475" s="2">
        <v>45291853</v>
      </c>
      <c r="C475" s="2" t="s">
        <v>137</v>
      </c>
      <c r="D475" s="83">
        <v>15780</v>
      </c>
      <c r="E475" s="84">
        <v>82491.904700000043</v>
      </c>
      <c r="F475" s="85" t="s">
        <v>6</v>
      </c>
      <c r="G475" s="130">
        <v>8.5134444441338362E-5</v>
      </c>
      <c r="H475" s="130">
        <v>0.99315010419137928</v>
      </c>
      <c r="I475" s="85" t="s">
        <v>6870</v>
      </c>
      <c r="J475" s="123">
        <v>1.8224314737488E-4</v>
      </c>
      <c r="K475" s="124">
        <v>0.99285880899329682</v>
      </c>
      <c r="L475" s="2" t="s">
        <v>6870</v>
      </c>
    </row>
    <row r="476" spans="1:12" x14ac:dyDescent="0.35">
      <c r="A476" s="2" t="s">
        <v>46</v>
      </c>
      <c r="B476" s="2">
        <v>46149905</v>
      </c>
      <c r="C476" s="2" t="s">
        <v>279</v>
      </c>
      <c r="D476" s="83">
        <v>29772</v>
      </c>
      <c r="E476" s="84">
        <v>82401.197214317028</v>
      </c>
      <c r="F476" s="85" t="s">
        <v>1</v>
      </c>
      <c r="G476" s="130">
        <v>1.6062247654673799E-4</v>
      </c>
      <c r="H476" s="130">
        <v>0.98206110829472715</v>
      </c>
      <c r="I476" s="85" t="s">
        <v>6870</v>
      </c>
      <c r="J476" s="123">
        <v>1.8204275416367396E-4</v>
      </c>
      <c r="K476" s="124">
        <v>0.99304085174746048</v>
      </c>
      <c r="L476" s="2" t="s">
        <v>6870</v>
      </c>
    </row>
    <row r="477" spans="1:12" x14ac:dyDescent="0.35">
      <c r="A477" s="2" t="s">
        <v>46</v>
      </c>
      <c r="B477" s="2">
        <v>44960855</v>
      </c>
      <c r="C477" s="2" t="s">
        <v>1737</v>
      </c>
      <c r="D477" s="83">
        <v>24980</v>
      </c>
      <c r="E477" s="84">
        <v>82107.764327191704</v>
      </c>
      <c r="F477" s="85" t="s">
        <v>1</v>
      </c>
      <c r="G477" s="130">
        <v>1.3476922827279037E-4</v>
      </c>
      <c r="H477" s="130">
        <v>0.98642107614355656</v>
      </c>
      <c r="I477" s="85" t="s">
        <v>6870</v>
      </c>
      <c r="J477" s="123">
        <v>1.8139449500312367E-4</v>
      </c>
      <c r="K477" s="124">
        <v>0.99322224624246358</v>
      </c>
      <c r="L477" s="2" t="s">
        <v>6870</v>
      </c>
    </row>
    <row r="478" spans="1:12" x14ac:dyDescent="0.35">
      <c r="A478" s="2" t="s">
        <v>46</v>
      </c>
      <c r="B478" s="2">
        <v>45387809</v>
      </c>
      <c r="C478" s="2" t="s">
        <v>1930</v>
      </c>
      <c r="D478" s="83">
        <v>26543</v>
      </c>
      <c r="E478" s="84">
        <v>81807.4041</v>
      </c>
      <c r="F478" s="85" t="s">
        <v>1</v>
      </c>
      <c r="G478" s="130">
        <v>1.4320174643893814E-4</v>
      </c>
      <c r="H478" s="130">
        <v>0.98574281142741471</v>
      </c>
      <c r="I478" s="85" t="s">
        <v>6870</v>
      </c>
      <c r="J478" s="123">
        <v>1.8073093179230053E-4</v>
      </c>
      <c r="K478" s="124">
        <v>0.99340297717425585</v>
      </c>
      <c r="L478" s="2" t="s">
        <v>6870</v>
      </c>
    </row>
    <row r="479" spans="1:12" x14ac:dyDescent="0.35">
      <c r="A479" s="2" t="s">
        <v>46</v>
      </c>
      <c r="B479" s="2">
        <v>41087967</v>
      </c>
      <c r="C479" s="2" t="s">
        <v>2342</v>
      </c>
      <c r="D479" s="83">
        <v>63000</v>
      </c>
      <c r="E479" s="84">
        <v>79123.87177363121</v>
      </c>
      <c r="F479" s="85" t="s">
        <v>1</v>
      </c>
      <c r="G479" s="130">
        <v>3.398903675414649E-4</v>
      </c>
      <c r="H479" s="130">
        <v>0.95799533336947618</v>
      </c>
      <c r="I479" s="85" t="s">
        <v>6870</v>
      </c>
      <c r="J479" s="123">
        <v>1.7480240609007265E-4</v>
      </c>
      <c r="K479" s="124">
        <v>0.99357777958034588</v>
      </c>
      <c r="L479" s="2" t="s">
        <v>6870</v>
      </c>
    </row>
    <row r="480" spans="1:12" x14ac:dyDescent="0.35">
      <c r="A480" s="2" t="s">
        <v>46</v>
      </c>
      <c r="B480" s="2">
        <v>40000905</v>
      </c>
      <c r="C480" s="2" t="s">
        <v>1003</v>
      </c>
      <c r="D480" s="83">
        <v>27372</v>
      </c>
      <c r="E480" s="84">
        <v>79107.912026843042</v>
      </c>
      <c r="F480" s="85" t="s">
        <v>1</v>
      </c>
      <c r="G480" s="130">
        <v>1.476742720689679E-4</v>
      </c>
      <c r="H480" s="130">
        <v>0.98530535094404814</v>
      </c>
      <c r="I480" s="85" t="s">
        <v>6870</v>
      </c>
      <c r="J480" s="123">
        <v>1.7476714742443075E-4</v>
      </c>
      <c r="K480" s="124">
        <v>0.99375254672777036</v>
      </c>
      <c r="L480" s="2" t="s">
        <v>6870</v>
      </c>
    </row>
    <row r="481" spans="1:12" x14ac:dyDescent="0.35">
      <c r="A481" s="2" t="s">
        <v>46</v>
      </c>
      <c r="B481" s="2">
        <v>45297801</v>
      </c>
      <c r="C481" s="2" t="s">
        <v>61</v>
      </c>
      <c r="D481" s="83">
        <v>29281</v>
      </c>
      <c r="E481" s="84">
        <v>79025.931200000006</v>
      </c>
      <c r="F481" s="85" t="s">
        <v>1</v>
      </c>
      <c r="G481" s="130">
        <v>1.5797348971399418E-4</v>
      </c>
      <c r="H481" s="130">
        <v>0.98301505435458314</v>
      </c>
      <c r="I481" s="85" t="s">
        <v>6870</v>
      </c>
      <c r="J481" s="123">
        <v>1.7458603336284367E-4</v>
      </c>
      <c r="K481" s="124">
        <v>0.9939271327611332</v>
      </c>
      <c r="L481" s="2" t="s">
        <v>6870</v>
      </c>
    </row>
    <row r="482" spans="1:12" x14ac:dyDescent="0.35">
      <c r="A482" s="2" t="s">
        <v>46</v>
      </c>
      <c r="B482" s="2">
        <v>49067967</v>
      </c>
      <c r="C482" s="2" t="s">
        <v>897</v>
      </c>
      <c r="D482" s="83">
        <v>99000</v>
      </c>
      <c r="E482" s="84">
        <v>78500.573427242038</v>
      </c>
      <c r="F482" s="85" t="s">
        <v>1</v>
      </c>
      <c r="G482" s="130">
        <v>5.3411343470801634E-4</v>
      </c>
      <c r="H482" s="130">
        <v>0.92954094778594865</v>
      </c>
      <c r="I482" s="85" t="s">
        <v>6875</v>
      </c>
      <c r="J482" s="123">
        <v>1.7342540003338597E-4</v>
      </c>
      <c r="K482" s="124">
        <v>0.9941005581611666</v>
      </c>
      <c r="L482" s="2" t="s">
        <v>6870</v>
      </c>
    </row>
    <row r="483" spans="1:12" x14ac:dyDescent="0.35">
      <c r="A483" s="2" t="s">
        <v>46</v>
      </c>
      <c r="B483" s="2">
        <v>43345909</v>
      </c>
      <c r="C483" s="2" t="s">
        <v>1138</v>
      </c>
      <c r="D483" s="83">
        <v>20040</v>
      </c>
      <c r="E483" s="84">
        <v>77896.85409640838</v>
      </c>
      <c r="F483" s="85" t="s">
        <v>1</v>
      </c>
      <c r="G483" s="130">
        <v>1.0811750738938028E-4</v>
      </c>
      <c r="H483" s="130">
        <v>0.99004150249740752</v>
      </c>
      <c r="I483" s="85" t="s">
        <v>6870</v>
      </c>
      <c r="J483" s="123">
        <v>1.7209164842003303E-4</v>
      </c>
      <c r="K483" s="124">
        <v>0.99427264980958663</v>
      </c>
      <c r="L483" s="2" t="s">
        <v>6870</v>
      </c>
    </row>
    <row r="484" spans="1:12" x14ac:dyDescent="0.35">
      <c r="A484" s="2" t="s">
        <v>46</v>
      </c>
      <c r="B484" s="2">
        <v>44421809</v>
      </c>
      <c r="C484" s="2" t="s">
        <v>1624</v>
      </c>
      <c r="D484" s="83">
        <v>47652</v>
      </c>
      <c r="E484" s="84">
        <v>77848.538572421035</v>
      </c>
      <c r="F484" s="85" t="s">
        <v>1</v>
      </c>
      <c r="G484" s="130">
        <v>2.5708659990612517E-4</v>
      </c>
      <c r="H484" s="130">
        <v>0.97007730206130871</v>
      </c>
      <c r="I484" s="85" t="s">
        <v>6870</v>
      </c>
      <c r="J484" s="123">
        <v>1.7198490857458343E-4</v>
      </c>
      <c r="K484" s="124">
        <v>0.99444463471816125</v>
      </c>
      <c r="L484" s="2" t="s">
        <v>6870</v>
      </c>
    </row>
    <row r="485" spans="1:12" x14ac:dyDescent="0.35">
      <c r="A485" t="s">
        <v>216</v>
      </c>
      <c r="B485" s="2">
        <v>52895988</v>
      </c>
      <c r="C485" s="2" t="s">
        <v>629</v>
      </c>
      <c r="D485" s="83">
        <v>13500</v>
      </c>
      <c r="E485" s="84">
        <v>76781.940508289932</v>
      </c>
      <c r="F485" s="85" t="s">
        <v>1</v>
      </c>
      <c r="G485" s="130">
        <v>7.283365018745677E-5</v>
      </c>
      <c r="H485" s="130">
        <v>0.99534378160273618</v>
      </c>
      <c r="I485" s="85" t="s">
        <v>6870</v>
      </c>
      <c r="J485" s="123">
        <v>1.6962855386440777E-4</v>
      </c>
      <c r="K485" s="124">
        <v>0.99461426327202562</v>
      </c>
      <c r="L485" s="2" t="s">
        <v>6870</v>
      </c>
    </row>
    <row r="486" spans="1:12" x14ac:dyDescent="0.35">
      <c r="A486" s="2" t="s">
        <v>46</v>
      </c>
      <c r="B486" s="2">
        <v>46146905</v>
      </c>
      <c r="C486" s="2" t="s">
        <v>276</v>
      </c>
      <c r="D486" s="83">
        <v>77431</v>
      </c>
      <c r="E486" s="84">
        <v>76447.343556718261</v>
      </c>
      <c r="F486" s="85" t="s">
        <v>1</v>
      </c>
      <c r="G486" s="130">
        <v>4.1774684204925669E-4</v>
      </c>
      <c r="H486" s="130">
        <v>0.94946951259989576</v>
      </c>
      <c r="I486" s="85" t="s">
        <v>6875</v>
      </c>
      <c r="J486" s="123">
        <v>1.6888935403894343E-4</v>
      </c>
      <c r="K486" s="124">
        <v>0.99478315262606454</v>
      </c>
      <c r="L486" s="2" t="s">
        <v>6870</v>
      </c>
    </row>
    <row r="487" spans="1:12" x14ac:dyDescent="0.35">
      <c r="A487" s="2" t="s">
        <v>46</v>
      </c>
      <c r="B487" s="2">
        <v>45145855</v>
      </c>
      <c r="C487" s="2" t="s">
        <v>2248</v>
      </c>
      <c r="D487" s="83">
        <v>16580</v>
      </c>
      <c r="E487" s="84">
        <v>75958.082199747718</v>
      </c>
      <c r="F487" s="85" t="s">
        <v>1</v>
      </c>
      <c r="G487" s="130">
        <v>8.945051260059506E-5</v>
      </c>
      <c r="H487" s="130">
        <v>0.99211064931132986</v>
      </c>
      <c r="I487" s="85" t="s">
        <v>6870</v>
      </c>
      <c r="J487" s="123">
        <v>1.6780846580018253E-4</v>
      </c>
      <c r="K487" s="124">
        <v>0.99495096109186476</v>
      </c>
      <c r="L487" s="2" t="s">
        <v>6870</v>
      </c>
    </row>
    <row r="488" spans="1:12" x14ac:dyDescent="0.35">
      <c r="A488" t="s">
        <v>216</v>
      </c>
      <c r="B488" s="2">
        <v>52922807</v>
      </c>
      <c r="C488" s="2" t="s">
        <v>222</v>
      </c>
      <c r="D488" s="83">
        <v>9000</v>
      </c>
      <c r="E488" s="84">
        <v>75700.035300000003</v>
      </c>
      <c r="F488" s="85" t="s">
        <v>1</v>
      </c>
      <c r="G488" s="130">
        <v>4.8555766791637847E-5</v>
      </c>
      <c r="H488" s="130">
        <v>0.99711234435236129</v>
      </c>
      <c r="I488" s="85" t="s">
        <v>6870</v>
      </c>
      <c r="J488" s="123">
        <v>1.6723838223439046E-4</v>
      </c>
      <c r="K488" s="124">
        <v>0.99511819947409919</v>
      </c>
      <c r="L488" s="2" t="s">
        <v>6870</v>
      </c>
    </row>
    <row r="489" spans="1:12" x14ac:dyDescent="0.35">
      <c r="A489" s="2" t="s">
        <v>46</v>
      </c>
      <c r="B489" s="2">
        <v>44523801</v>
      </c>
      <c r="C489" s="2" t="s">
        <v>399</v>
      </c>
      <c r="D489" s="83">
        <v>53748</v>
      </c>
      <c r="E489" s="84">
        <v>74629.555299999993</v>
      </c>
      <c r="F489" s="85" t="s">
        <v>1</v>
      </c>
      <c r="G489" s="130">
        <v>2.8997503927966122E-4</v>
      </c>
      <c r="H489" s="130">
        <v>0.96733899959309433</v>
      </c>
      <c r="I489" s="85" t="s">
        <v>6870</v>
      </c>
      <c r="J489" s="123">
        <v>1.6487345145589356E-4</v>
      </c>
      <c r="K489" s="124">
        <v>0.99528307292555507</v>
      </c>
      <c r="L489" s="2" t="s">
        <v>6870</v>
      </c>
    </row>
    <row r="490" spans="1:12" x14ac:dyDescent="0.35">
      <c r="A490" s="2" t="s">
        <v>46</v>
      </c>
      <c r="B490" s="2">
        <v>44777855</v>
      </c>
      <c r="C490" s="2" t="s">
        <v>404</v>
      </c>
      <c r="D490" s="83">
        <v>81140</v>
      </c>
      <c r="E490" s="84">
        <v>73864.123703356949</v>
      </c>
      <c r="F490" s="85" t="s">
        <v>1</v>
      </c>
      <c r="G490" s="130">
        <v>4.3775721305261054E-4</v>
      </c>
      <c r="H490" s="130">
        <v>0.94434634020739128</v>
      </c>
      <c r="I490" s="85" t="s">
        <v>6875</v>
      </c>
      <c r="J490" s="123">
        <v>1.631824411224589E-4</v>
      </c>
      <c r="K490" s="124">
        <v>0.99544625536667752</v>
      </c>
      <c r="L490" s="2" t="s">
        <v>6870</v>
      </c>
    </row>
    <row r="491" spans="1:12" x14ac:dyDescent="0.35">
      <c r="A491" s="2" t="s">
        <v>46</v>
      </c>
      <c r="B491" s="2">
        <v>40926905</v>
      </c>
      <c r="C491" s="2" t="s">
        <v>776</v>
      </c>
      <c r="D491" s="83">
        <v>21120</v>
      </c>
      <c r="E491" s="84">
        <v>73732.995999999999</v>
      </c>
      <c r="F491" s="85" t="s">
        <v>6</v>
      </c>
      <c r="G491" s="130">
        <v>1.1394419940437681E-4</v>
      </c>
      <c r="H491" s="130">
        <v>0.98926985964664005</v>
      </c>
      <c r="I491" s="85" t="s">
        <v>6870</v>
      </c>
      <c r="J491" s="123">
        <v>1.6289275057094701E-4</v>
      </c>
      <c r="K491" s="124">
        <v>0.99560914811724843</v>
      </c>
      <c r="L491" s="2" t="s">
        <v>6870</v>
      </c>
    </row>
    <row r="492" spans="1:12" x14ac:dyDescent="0.35">
      <c r="A492" t="s">
        <v>216</v>
      </c>
      <c r="B492" s="2">
        <v>52915817</v>
      </c>
      <c r="C492" s="2" t="s">
        <v>561</v>
      </c>
      <c r="D492" s="83">
        <v>23760</v>
      </c>
      <c r="E492" s="84">
        <v>72875.608800000002</v>
      </c>
      <c r="F492" s="85" t="s">
        <v>1</v>
      </c>
      <c r="G492" s="130">
        <v>1.2818722432992392E-4</v>
      </c>
      <c r="H492" s="130">
        <v>0.98747481720921315</v>
      </c>
      <c r="I492" s="85" t="s">
        <v>6870</v>
      </c>
      <c r="J492" s="123">
        <v>1.6099858965400391E-4</v>
      </c>
      <c r="K492" s="124">
        <v>0.99577014670690245</v>
      </c>
      <c r="L492" s="2" t="s">
        <v>6870</v>
      </c>
    </row>
    <row r="493" spans="1:12" x14ac:dyDescent="0.35">
      <c r="A493" s="2" t="s">
        <v>46</v>
      </c>
      <c r="B493" s="2">
        <v>41581909</v>
      </c>
      <c r="C493" s="2" t="s">
        <v>258</v>
      </c>
      <c r="D493" s="83">
        <v>8496</v>
      </c>
      <c r="E493" s="84">
        <v>71288.010572464191</v>
      </c>
      <c r="F493" s="85" t="s">
        <v>6</v>
      </c>
      <c r="G493" s="130">
        <v>4.5836643851306125E-5</v>
      </c>
      <c r="H493" s="130">
        <v>0.99729926894827059</v>
      </c>
      <c r="I493" s="85" t="s">
        <v>6870</v>
      </c>
      <c r="J493" s="123">
        <v>1.5749122855226774E-4</v>
      </c>
      <c r="K493" s="124">
        <v>0.99592763793545469</v>
      </c>
      <c r="L493" s="2" t="s">
        <v>6870</v>
      </c>
    </row>
    <row r="494" spans="1:12" x14ac:dyDescent="0.35">
      <c r="A494" t="s">
        <v>216</v>
      </c>
      <c r="B494" s="2">
        <v>52921988</v>
      </c>
      <c r="C494" s="2" t="s">
        <v>610</v>
      </c>
      <c r="D494" s="83">
        <v>23400</v>
      </c>
      <c r="E494" s="84">
        <v>70781.435184527145</v>
      </c>
      <c r="F494" s="85" t="s">
        <v>1</v>
      </c>
      <c r="G494" s="130">
        <v>1.262449936582584E-4</v>
      </c>
      <c r="H494" s="130">
        <v>0.98772756616061919</v>
      </c>
      <c r="I494" s="85" t="s">
        <v>6870</v>
      </c>
      <c r="J494" s="123">
        <v>1.5637208972990645E-4</v>
      </c>
      <c r="K494" s="124">
        <v>0.99608401002518465</v>
      </c>
      <c r="L494" s="2" t="s">
        <v>6870</v>
      </c>
    </row>
    <row r="495" spans="1:12" x14ac:dyDescent="0.35">
      <c r="A495" s="2" t="s">
        <v>46</v>
      </c>
      <c r="B495" s="2">
        <v>41082809</v>
      </c>
      <c r="C495" s="2" t="s">
        <v>1189</v>
      </c>
      <c r="D495" s="83">
        <v>46189</v>
      </c>
      <c r="E495" s="84">
        <v>70151.272271927024</v>
      </c>
      <c r="F495" s="85" t="s">
        <v>1</v>
      </c>
      <c r="G495" s="130">
        <v>2.4919359025988452E-4</v>
      </c>
      <c r="H495" s="130">
        <v>0.97108535215041425</v>
      </c>
      <c r="I495" s="85" t="s">
        <v>6870</v>
      </c>
      <c r="J495" s="123">
        <v>1.5497991830449424E-4</v>
      </c>
      <c r="K495" s="124">
        <v>0.99623898994348914</v>
      </c>
      <c r="L495" s="2" t="s">
        <v>6870</v>
      </c>
    </row>
    <row r="496" spans="1:12" x14ac:dyDescent="0.35">
      <c r="A496" s="2" t="s">
        <v>46</v>
      </c>
      <c r="B496" s="2">
        <v>43091809</v>
      </c>
      <c r="C496" s="2" t="s">
        <v>2378</v>
      </c>
      <c r="D496" s="83">
        <v>54340</v>
      </c>
      <c r="E496" s="84">
        <v>69303.613924435718</v>
      </c>
      <c r="F496" s="85" t="s">
        <v>1</v>
      </c>
      <c r="G496" s="130">
        <v>2.9316892971751116E-4</v>
      </c>
      <c r="H496" s="130">
        <v>0.96617368277043592</v>
      </c>
      <c r="I496" s="85" t="s">
        <v>6870</v>
      </c>
      <c r="J496" s="123">
        <v>1.5310725060810383E-4</v>
      </c>
      <c r="K496" s="124">
        <v>0.99639209719409727</v>
      </c>
      <c r="L496" s="2" t="s">
        <v>6870</v>
      </c>
    </row>
    <row r="497" spans="1:12" x14ac:dyDescent="0.35">
      <c r="A497" s="2" t="s">
        <v>46</v>
      </c>
      <c r="B497" s="2">
        <v>46153905</v>
      </c>
      <c r="C497" s="2" t="s">
        <v>292</v>
      </c>
      <c r="D497" s="83">
        <v>25164</v>
      </c>
      <c r="E497" s="84">
        <v>67833.080867315395</v>
      </c>
      <c r="F497" s="85" t="s">
        <v>1</v>
      </c>
      <c r="G497" s="130">
        <v>1.3576192394941942E-4</v>
      </c>
      <c r="H497" s="130">
        <v>0.98601657963075628</v>
      </c>
      <c r="I497" s="85" t="s">
        <v>6870</v>
      </c>
      <c r="J497" s="123">
        <v>1.4985851276379009E-4</v>
      </c>
      <c r="K497" s="124">
        <v>0.9965419557068611</v>
      </c>
      <c r="L497" s="2" t="s">
        <v>6870</v>
      </c>
    </row>
    <row r="498" spans="1:12" x14ac:dyDescent="0.35">
      <c r="A498" s="2" t="s">
        <v>46</v>
      </c>
      <c r="B498" s="2">
        <v>45287967</v>
      </c>
      <c r="C498" s="2" t="s">
        <v>2219</v>
      </c>
      <c r="D498" s="83">
        <v>44000</v>
      </c>
      <c r="E498" s="84">
        <v>66563.856619547791</v>
      </c>
      <c r="F498" s="85" t="s">
        <v>1</v>
      </c>
      <c r="G498" s="130">
        <v>2.3738374875911835E-4</v>
      </c>
      <c r="H498" s="130">
        <v>0.97352016504198768</v>
      </c>
      <c r="I498" s="85" t="s">
        <v>6870</v>
      </c>
      <c r="J498" s="123">
        <v>1.4705451129869019E-4</v>
      </c>
      <c r="K498" s="124">
        <v>0.99668901021815981</v>
      </c>
      <c r="L498" s="2" t="s">
        <v>6870</v>
      </c>
    </row>
    <row r="499" spans="1:12" x14ac:dyDescent="0.35">
      <c r="A499" s="2" t="s">
        <v>46</v>
      </c>
      <c r="B499" s="2">
        <v>45265809</v>
      </c>
      <c r="C499" s="2" t="s">
        <v>1287</v>
      </c>
      <c r="D499" s="83">
        <v>13585</v>
      </c>
      <c r="E499" s="84">
        <v>66293.284509212186</v>
      </c>
      <c r="F499" s="85" t="s">
        <v>1</v>
      </c>
      <c r="G499" s="130">
        <v>7.3292232429377789E-5</v>
      </c>
      <c r="H499" s="130">
        <v>0.99527094795254867</v>
      </c>
      <c r="I499" s="85" t="s">
        <v>6870</v>
      </c>
      <c r="J499" s="123">
        <v>1.4645675672921151E-4</v>
      </c>
      <c r="K499" s="124">
        <v>0.99683546697488901</v>
      </c>
      <c r="L499" s="2" t="s">
        <v>6870</v>
      </c>
    </row>
    <row r="500" spans="1:12" x14ac:dyDescent="0.35">
      <c r="A500" s="2" t="s">
        <v>46</v>
      </c>
      <c r="B500" s="2">
        <v>44974855</v>
      </c>
      <c r="C500" s="2" t="s">
        <v>1868</v>
      </c>
      <c r="D500" s="83">
        <v>13120</v>
      </c>
      <c r="E500" s="84">
        <v>66194.199606781665</v>
      </c>
      <c r="F500" s="85" t="s">
        <v>1</v>
      </c>
      <c r="G500" s="130">
        <v>7.0783517811809832E-5</v>
      </c>
      <c r="H500" s="130">
        <v>0.995559045502179</v>
      </c>
      <c r="I500" s="85" t="s">
        <v>6870</v>
      </c>
      <c r="J500" s="123">
        <v>1.4623785592261793E-4</v>
      </c>
      <c r="K500" s="124">
        <v>0.99698170483081161</v>
      </c>
      <c r="L500" s="2" t="s">
        <v>6870</v>
      </c>
    </row>
    <row r="501" spans="1:12" x14ac:dyDescent="0.35">
      <c r="A501" s="2" t="s">
        <v>46</v>
      </c>
      <c r="B501" s="2">
        <v>45277809</v>
      </c>
      <c r="C501" s="2" t="s">
        <v>2025</v>
      </c>
      <c r="D501" s="83">
        <v>44099</v>
      </c>
      <c r="E501" s="84">
        <v>65389.95380395501</v>
      </c>
      <c r="F501" s="85" t="s">
        <v>1</v>
      </c>
      <c r="G501" s="130">
        <v>2.3791786219382638E-4</v>
      </c>
      <c r="H501" s="130">
        <v>0.97328278129322854</v>
      </c>
      <c r="I501" s="85" t="s">
        <v>6870</v>
      </c>
      <c r="J501" s="123">
        <v>1.4446109628901273E-4</v>
      </c>
      <c r="K501" s="124">
        <v>0.99712616592710057</v>
      </c>
      <c r="L501" s="2" t="s">
        <v>6870</v>
      </c>
    </row>
    <row r="502" spans="1:12" x14ac:dyDescent="0.35">
      <c r="A502" s="2" t="s">
        <v>46</v>
      </c>
      <c r="B502" s="2">
        <v>44539809</v>
      </c>
      <c r="C502" s="2" t="s">
        <v>2405</v>
      </c>
      <c r="D502" s="83">
        <v>37829</v>
      </c>
      <c r="E502" s="84">
        <v>65074.1695269997</v>
      </c>
      <c r="F502" s="85" t="s">
        <v>1</v>
      </c>
      <c r="G502" s="130">
        <v>2.04090677995652E-4</v>
      </c>
      <c r="H502" s="130">
        <v>0.97639229259856508</v>
      </c>
      <c r="I502" s="85" t="s">
        <v>6870</v>
      </c>
      <c r="J502" s="123">
        <v>1.4376345788760683E-4</v>
      </c>
      <c r="K502" s="124">
        <v>0.99726992938498815</v>
      </c>
      <c r="L502" s="2" t="s">
        <v>6870</v>
      </c>
    </row>
    <row r="503" spans="1:12" x14ac:dyDescent="0.35">
      <c r="A503" s="2" t="s">
        <v>46</v>
      </c>
      <c r="B503" s="2">
        <v>45270809</v>
      </c>
      <c r="C503" s="2" t="s">
        <v>1316</v>
      </c>
      <c r="D503" s="83">
        <v>27170</v>
      </c>
      <c r="E503" s="84">
        <v>64752.608648583999</v>
      </c>
      <c r="F503" s="85" t="s">
        <v>1</v>
      </c>
      <c r="G503" s="130">
        <v>1.4658446485875558E-4</v>
      </c>
      <c r="H503" s="130">
        <v>0.98559960968097582</v>
      </c>
      <c r="I503" s="85" t="s">
        <v>6870</v>
      </c>
      <c r="J503" s="123">
        <v>1.4305305767599541E-4</v>
      </c>
      <c r="K503" s="124">
        <v>0.99741298244266419</v>
      </c>
      <c r="L503" s="2" t="s">
        <v>6870</v>
      </c>
    </row>
    <row r="504" spans="1:12" x14ac:dyDescent="0.35">
      <c r="A504" s="2" t="s">
        <v>46</v>
      </c>
      <c r="B504" s="2">
        <v>45883849</v>
      </c>
      <c r="C504" s="2" t="s">
        <v>2275</v>
      </c>
      <c r="D504" s="83">
        <v>17488.400000000005</v>
      </c>
      <c r="E504" s="84">
        <v>63416.751580144817</v>
      </c>
      <c r="F504" s="85" t="s">
        <v>1</v>
      </c>
      <c r="G504" s="130">
        <v>9.4351407995431065E-5</v>
      </c>
      <c r="H504" s="130">
        <v>0.99156036680628024</v>
      </c>
      <c r="I504" s="85" t="s">
        <v>6870</v>
      </c>
      <c r="J504" s="123">
        <v>1.401018493425147E-4</v>
      </c>
      <c r="K504" s="124">
        <v>0.99755308429200673</v>
      </c>
      <c r="L504" s="2" t="s">
        <v>6870</v>
      </c>
    </row>
    <row r="505" spans="1:12" x14ac:dyDescent="0.35">
      <c r="A505" s="2" t="s">
        <v>46</v>
      </c>
      <c r="B505" s="2">
        <v>46131905</v>
      </c>
      <c r="C505" s="2" t="s">
        <v>1273</v>
      </c>
      <c r="D505" s="83">
        <v>19164</v>
      </c>
      <c r="E505" s="84">
        <v>61553.393444445421</v>
      </c>
      <c r="F505" s="85" t="s">
        <v>1</v>
      </c>
      <c r="G505" s="130">
        <v>1.0339141275499419E-4</v>
      </c>
      <c r="H505" s="130">
        <v>0.99067401149597611</v>
      </c>
      <c r="I505" s="85" t="s">
        <v>6870</v>
      </c>
      <c r="J505" s="123">
        <v>1.3598527266057942E-4</v>
      </c>
      <c r="K505" s="124">
        <v>0.9976890695646673</v>
      </c>
      <c r="L505" s="2" t="s">
        <v>6870</v>
      </c>
    </row>
    <row r="506" spans="1:12" x14ac:dyDescent="0.35">
      <c r="A506" s="2" t="s">
        <v>46</v>
      </c>
      <c r="B506" s="2">
        <v>46132905</v>
      </c>
      <c r="C506" s="2" t="s">
        <v>1270</v>
      </c>
      <c r="D506" s="83">
        <v>19176</v>
      </c>
      <c r="E506" s="84">
        <v>61520.874961889829</v>
      </c>
      <c r="F506" s="85" t="s">
        <v>1</v>
      </c>
      <c r="G506" s="130">
        <v>1.0345615377738303E-4</v>
      </c>
      <c r="H506" s="130">
        <v>0.99057062008322116</v>
      </c>
      <c r="I506" s="85" t="s">
        <v>6870</v>
      </c>
      <c r="J506" s="123">
        <v>1.3591343202809145E-4</v>
      </c>
      <c r="K506" s="124">
        <v>0.99782498299669542</v>
      </c>
      <c r="L506" s="2" t="s">
        <v>6870</v>
      </c>
    </row>
    <row r="507" spans="1:12" x14ac:dyDescent="0.35">
      <c r="A507" s="2" t="s">
        <v>46</v>
      </c>
      <c r="B507" s="2">
        <v>41088855</v>
      </c>
      <c r="C507" s="2" t="s">
        <v>2344</v>
      </c>
      <c r="D507" s="83">
        <v>13860</v>
      </c>
      <c r="E507" s="84">
        <v>61415.713264142651</v>
      </c>
      <c r="F507" s="85" t="s">
        <v>1</v>
      </c>
      <c r="G507" s="130">
        <v>7.4775880859122285E-5</v>
      </c>
      <c r="H507" s="130">
        <v>0.99504962537242714</v>
      </c>
      <c r="I507" s="85" t="s">
        <v>6870</v>
      </c>
      <c r="J507" s="123">
        <v>1.3568110621563228E-4</v>
      </c>
      <c r="K507" s="124">
        <v>0.99796066410291107</v>
      </c>
      <c r="L507" s="2" t="s">
        <v>6870</v>
      </c>
    </row>
    <row r="508" spans="1:12" x14ac:dyDescent="0.35">
      <c r="A508" s="2" t="s">
        <v>46</v>
      </c>
      <c r="B508" s="2">
        <v>44960967</v>
      </c>
      <c r="C508" s="2" t="s">
        <v>1742</v>
      </c>
      <c r="D508" s="83">
        <v>53000</v>
      </c>
      <c r="E508" s="84">
        <v>61062.926596177414</v>
      </c>
      <c r="F508" s="85" t="s">
        <v>1</v>
      </c>
      <c r="G508" s="130">
        <v>2.8593951555075619E-4</v>
      </c>
      <c r="H508" s="130">
        <v>0.96820139317199538</v>
      </c>
      <c r="I508" s="85" t="s">
        <v>6870</v>
      </c>
      <c r="J508" s="123">
        <v>1.3490172122075677E-4</v>
      </c>
      <c r="K508" s="124">
        <v>0.99809556582413184</v>
      </c>
      <c r="L508" s="2" t="s">
        <v>6870</v>
      </c>
    </row>
    <row r="509" spans="1:12" x14ac:dyDescent="0.35">
      <c r="A509" s="2" t="s">
        <v>46</v>
      </c>
      <c r="B509" s="2">
        <v>45297809</v>
      </c>
      <c r="C509" s="2" t="s">
        <v>81</v>
      </c>
      <c r="D509" s="83">
        <v>34694</v>
      </c>
      <c r="E509" s="84">
        <v>61024.701260796188</v>
      </c>
      <c r="F509" s="85" t="s">
        <v>1</v>
      </c>
      <c r="G509" s="130">
        <v>1.8717708589656483E-4</v>
      </c>
      <c r="H509" s="130">
        <v>0.97933172929743195</v>
      </c>
      <c r="I509" s="85" t="s">
        <v>6870</v>
      </c>
      <c r="J509" s="123">
        <v>1.3481727286846488E-4</v>
      </c>
      <c r="K509" s="124">
        <v>0.9982303830970003</v>
      </c>
      <c r="L509" s="2" t="s">
        <v>6870</v>
      </c>
    </row>
    <row r="510" spans="1:12" x14ac:dyDescent="0.35">
      <c r="A510" s="2" t="s">
        <v>46</v>
      </c>
      <c r="B510" s="2">
        <v>40128905</v>
      </c>
      <c r="C510" s="2" t="s">
        <v>2485</v>
      </c>
      <c r="D510" s="83">
        <v>6192</v>
      </c>
      <c r="E510" s="84">
        <v>59073.514254616479</v>
      </c>
      <c r="F510" s="85" t="s">
        <v>1</v>
      </c>
      <c r="G510" s="130">
        <v>3.3406367552646838E-5</v>
      </c>
      <c r="H510" s="130">
        <v>0.99859911114135091</v>
      </c>
      <c r="I510" s="85" t="s">
        <v>6870</v>
      </c>
      <c r="J510" s="123">
        <v>1.3050666248292045E-4</v>
      </c>
      <c r="K510" s="124">
        <v>0.99836088975948323</v>
      </c>
      <c r="L510" s="2" t="s">
        <v>6870</v>
      </c>
    </row>
    <row r="511" spans="1:12" x14ac:dyDescent="0.35">
      <c r="A511" s="2" t="s">
        <v>46</v>
      </c>
      <c r="B511" s="2">
        <v>40001905</v>
      </c>
      <c r="C511" s="2" t="s">
        <v>114</v>
      </c>
      <c r="D511" s="83">
        <v>27372</v>
      </c>
      <c r="E511" s="84">
        <v>58770.58546200602</v>
      </c>
      <c r="F511" s="85" t="s">
        <v>1</v>
      </c>
      <c r="G511" s="130">
        <v>1.476742720689679E-4</v>
      </c>
      <c r="H511" s="130">
        <v>0.98545302521611711</v>
      </c>
      <c r="I511" s="85" t="s">
        <v>6870</v>
      </c>
      <c r="J511" s="123">
        <v>1.2983742473411864E-4</v>
      </c>
      <c r="K511" s="124">
        <v>0.99849072718421739</v>
      </c>
      <c r="L511" s="2" t="s">
        <v>6870</v>
      </c>
    </row>
    <row r="512" spans="1:12" x14ac:dyDescent="0.35">
      <c r="A512" s="2" t="s">
        <v>46</v>
      </c>
      <c r="B512" s="2">
        <v>40083905</v>
      </c>
      <c r="C512" s="2" t="s">
        <v>1065</v>
      </c>
      <c r="D512" s="83">
        <v>27516</v>
      </c>
      <c r="E512" s="84">
        <v>58755.414300000011</v>
      </c>
      <c r="F512" s="85" t="s">
        <v>1</v>
      </c>
      <c r="G512" s="130">
        <v>1.484511643376341E-4</v>
      </c>
      <c r="H512" s="130">
        <v>0.98500996463431378</v>
      </c>
      <c r="I512" s="85" t="s">
        <v>6870</v>
      </c>
      <c r="J512" s="123">
        <v>1.2980390822939778E-4</v>
      </c>
      <c r="K512" s="124">
        <v>0.99862053109244675</v>
      </c>
      <c r="L512" s="2" t="s">
        <v>6870</v>
      </c>
    </row>
    <row r="513" spans="1:12" x14ac:dyDescent="0.35">
      <c r="A513" s="2" t="s">
        <v>46</v>
      </c>
      <c r="B513" s="2">
        <v>47987809</v>
      </c>
      <c r="C513" s="2" t="s">
        <v>1100</v>
      </c>
      <c r="D513" s="83">
        <v>16093</v>
      </c>
      <c r="E513" s="84">
        <v>58168.393908271602</v>
      </c>
      <c r="F513" s="85" t="s">
        <v>1</v>
      </c>
      <c r="G513" s="130">
        <v>8.6823106108647536E-5</v>
      </c>
      <c r="H513" s="130">
        <v>0.99246211753170854</v>
      </c>
      <c r="I513" s="85" t="s">
        <v>6870</v>
      </c>
      <c r="J513" s="123">
        <v>1.2850704832355759E-4</v>
      </c>
      <c r="K513" s="124">
        <v>0.99874903814077032</v>
      </c>
      <c r="L513" s="2" t="s">
        <v>6870</v>
      </c>
    </row>
    <row r="514" spans="1:12" x14ac:dyDescent="0.35">
      <c r="A514" s="2" t="s">
        <v>46</v>
      </c>
      <c r="B514" s="2">
        <v>48969905</v>
      </c>
      <c r="C514" s="2" t="s">
        <v>170</v>
      </c>
      <c r="D514" s="83">
        <v>17940</v>
      </c>
      <c r="E514" s="84">
        <v>58041.313417315629</v>
      </c>
      <c r="F514" s="85" t="s">
        <v>1</v>
      </c>
      <c r="G514" s="130">
        <v>9.6787828471331435E-5</v>
      </c>
      <c r="H514" s="130">
        <v>0.99136961601594786</v>
      </c>
      <c r="I514" s="85" t="s">
        <v>6870</v>
      </c>
      <c r="J514" s="123">
        <v>1.2822629897335183E-4</v>
      </c>
      <c r="K514" s="124">
        <v>0.99887726443974367</v>
      </c>
      <c r="L514" s="2" t="s">
        <v>6870</v>
      </c>
    </row>
    <row r="515" spans="1:12" x14ac:dyDescent="0.35">
      <c r="A515" t="s">
        <v>216</v>
      </c>
      <c r="B515" s="2">
        <v>52873816</v>
      </c>
      <c r="C515" s="2" t="s">
        <v>480</v>
      </c>
      <c r="D515" s="83">
        <v>5346</v>
      </c>
      <c r="E515" s="84">
        <v>57985.374745963214</v>
      </c>
      <c r="F515" s="85" t="s">
        <v>1</v>
      </c>
      <c r="G515" s="130">
        <v>2.8842125474232881E-5</v>
      </c>
      <c r="H515" s="130">
        <v>0.9989011155049875</v>
      </c>
      <c r="I515" s="85" t="s">
        <v>6870</v>
      </c>
      <c r="J515" s="123">
        <v>1.281027178830096E-4</v>
      </c>
      <c r="K515" s="124">
        <v>0.99900536715762667</v>
      </c>
      <c r="L515" s="2" t="s">
        <v>6870</v>
      </c>
    </row>
    <row r="516" spans="1:12" x14ac:dyDescent="0.35">
      <c r="A516" s="2" t="s">
        <v>46</v>
      </c>
      <c r="B516" s="2">
        <v>45298860</v>
      </c>
      <c r="C516" s="2" t="s">
        <v>1515</v>
      </c>
      <c r="D516" s="83">
        <v>15100</v>
      </c>
      <c r="E516" s="84">
        <v>57831.734674312618</v>
      </c>
      <c r="F516" s="85" t="s">
        <v>1</v>
      </c>
      <c r="G516" s="130">
        <v>8.1465786505970168E-5</v>
      </c>
      <c r="H516" s="130">
        <v>0.99356561207307081</v>
      </c>
      <c r="I516" s="85" t="s">
        <v>6870</v>
      </c>
      <c r="J516" s="123">
        <v>1.2776329245305578E-4</v>
      </c>
      <c r="K516" s="124">
        <v>0.99913313045007968</v>
      </c>
      <c r="L516" s="2" t="s">
        <v>6870</v>
      </c>
    </row>
    <row r="517" spans="1:12" x14ac:dyDescent="0.35">
      <c r="A517" s="2" t="s">
        <v>46</v>
      </c>
      <c r="B517" s="2">
        <v>40129905</v>
      </c>
      <c r="C517" s="2" t="s">
        <v>2464</v>
      </c>
      <c r="D517" s="83">
        <v>7140</v>
      </c>
      <c r="E517" s="84">
        <v>57799.926329661204</v>
      </c>
      <c r="F517" s="85" t="s">
        <v>1</v>
      </c>
      <c r="G517" s="130">
        <v>3.8520908321366022E-5</v>
      </c>
      <c r="H517" s="130">
        <v>0.99788618300280496</v>
      </c>
      <c r="I517" s="85" t="s">
        <v>6870</v>
      </c>
      <c r="J517" s="123">
        <v>1.2769302067471415E-4</v>
      </c>
      <c r="K517" s="124">
        <v>0.9992608234707544</v>
      </c>
      <c r="L517" s="2" t="s">
        <v>6870</v>
      </c>
    </row>
    <row r="518" spans="1:12" x14ac:dyDescent="0.35">
      <c r="A518" s="2" t="s">
        <v>46</v>
      </c>
      <c r="B518" s="2">
        <v>44936967</v>
      </c>
      <c r="C518" s="2" t="s">
        <v>1802</v>
      </c>
      <c r="D518" s="83">
        <v>30000</v>
      </c>
      <c r="E518" s="84">
        <v>57673.15389999999</v>
      </c>
      <c r="F518" s="85" t="s">
        <v>1</v>
      </c>
      <c r="G518" s="130">
        <v>1.6185255597212615E-4</v>
      </c>
      <c r="H518" s="130">
        <v>0.98173966372348132</v>
      </c>
      <c r="I518" s="85" t="s">
        <v>6870</v>
      </c>
      <c r="J518" s="123">
        <v>1.2741295190110731E-4</v>
      </c>
      <c r="K518" s="124">
        <v>0.99938823642265551</v>
      </c>
      <c r="L518" s="2" t="s">
        <v>6870</v>
      </c>
    </row>
    <row r="519" spans="1:12" x14ac:dyDescent="0.35">
      <c r="A519" s="2" t="s">
        <v>46</v>
      </c>
      <c r="B519" s="2">
        <v>46916967</v>
      </c>
      <c r="C519" s="2" t="s">
        <v>1159</v>
      </c>
      <c r="D519" s="83">
        <v>15000</v>
      </c>
      <c r="E519" s="84">
        <v>57360.0124</v>
      </c>
      <c r="F519" s="85" t="s">
        <v>1</v>
      </c>
      <c r="G519" s="130">
        <v>8.0926277986063074E-5</v>
      </c>
      <c r="H519" s="130">
        <v>0.99380852038907375</v>
      </c>
      <c r="I519" s="85" t="s">
        <v>6870</v>
      </c>
      <c r="J519" s="123">
        <v>1.2672115198763422E-4</v>
      </c>
      <c r="K519" s="124">
        <v>0.99951495757464315</v>
      </c>
      <c r="L519" s="2" t="s">
        <v>6870</v>
      </c>
    </row>
    <row r="520" spans="1:12" x14ac:dyDescent="0.35">
      <c r="A520" t="s">
        <v>216</v>
      </c>
      <c r="B520" s="2">
        <v>52885817</v>
      </c>
      <c r="C520" s="2" t="s">
        <v>473</v>
      </c>
      <c r="D520" s="83">
        <v>15696</v>
      </c>
      <c r="E520" s="84">
        <v>57139.144118531593</v>
      </c>
      <c r="F520" s="85" t="s">
        <v>1</v>
      </c>
      <c r="G520" s="130">
        <v>8.4681257284616407E-5</v>
      </c>
      <c r="H520" s="130">
        <v>0.99323478544866395</v>
      </c>
      <c r="I520" s="85" t="s">
        <v>6870</v>
      </c>
      <c r="J520" s="123">
        <v>1.2623320434093524E-4</v>
      </c>
      <c r="K520" s="124">
        <v>0.99964119077898406</v>
      </c>
      <c r="L520" s="2" t="s">
        <v>6870</v>
      </c>
    </row>
    <row r="521" spans="1:12" x14ac:dyDescent="0.35">
      <c r="A521" s="2" t="s">
        <v>46</v>
      </c>
      <c r="B521" s="2">
        <v>40126905</v>
      </c>
      <c r="C521" s="2" t="s">
        <v>2429</v>
      </c>
      <c r="D521" s="83">
        <v>34188</v>
      </c>
      <c r="E521" s="84">
        <v>56633.873702611731</v>
      </c>
      <c r="F521" s="85" t="s">
        <v>1</v>
      </c>
      <c r="G521" s="130">
        <v>1.8444717278583497E-4</v>
      </c>
      <c r="H521" s="130">
        <v>0.97951617647021783</v>
      </c>
      <c r="I521" s="85" t="s">
        <v>6870</v>
      </c>
      <c r="J521" s="123">
        <v>1.2511694849489158E-4</v>
      </c>
      <c r="K521" s="124">
        <v>0.99976630772747899</v>
      </c>
      <c r="L521" s="2" t="s">
        <v>6870</v>
      </c>
    </row>
    <row r="522" spans="1:12" x14ac:dyDescent="0.35">
      <c r="A522" s="2" t="s">
        <v>46</v>
      </c>
      <c r="B522" s="2">
        <v>46123909</v>
      </c>
      <c r="C522" s="2" t="s">
        <v>1284</v>
      </c>
      <c r="D522" s="83">
        <v>4847.3059999999941</v>
      </c>
      <c r="E522" s="84">
        <v>56480.404514068287</v>
      </c>
      <c r="F522" s="85" t="s">
        <v>1</v>
      </c>
      <c r="G522" s="130">
        <v>2.6151628855967399E-5</v>
      </c>
      <c r="H522" s="130">
        <v>0.99908917364066774</v>
      </c>
      <c r="I522" s="85" t="s">
        <v>6870</v>
      </c>
      <c r="J522" s="123">
        <v>1.2477790058410641E-4</v>
      </c>
      <c r="K522" s="124">
        <v>0.99989108562806306</v>
      </c>
      <c r="L522" s="2" t="s">
        <v>6870</v>
      </c>
    </row>
    <row r="523" spans="1:12" x14ac:dyDescent="0.35">
      <c r="A523" s="2" t="s">
        <v>46</v>
      </c>
      <c r="B523" s="2">
        <v>45270967</v>
      </c>
      <c r="C523" s="2" t="s">
        <v>1320</v>
      </c>
      <c r="D523" s="83">
        <v>18000</v>
      </c>
      <c r="E523" s="84">
        <v>56295.198359478745</v>
      </c>
      <c r="F523" s="85" t="s">
        <v>1</v>
      </c>
      <c r="G523" s="130">
        <v>9.7111533583275694E-5</v>
      </c>
      <c r="H523" s="130">
        <v>0.99117571665389326</v>
      </c>
      <c r="I523" s="85" t="s">
        <v>6870</v>
      </c>
      <c r="J523" s="123">
        <v>1.2436873858635226E-4</v>
      </c>
      <c r="K523" s="124">
        <v>1.0000154543666495</v>
      </c>
      <c r="L523" s="2" t="s">
        <v>6870</v>
      </c>
    </row>
    <row r="524" spans="1:12" x14ac:dyDescent="0.35">
      <c r="A524" s="2" t="s">
        <v>46</v>
      </c>
      <c r="B524" s="2">
        <v>44998849</v>
      </c>
      <c r="C524" s="2" t="s">
        <v>2517</v>
      </c>
      <c r="D524" s="83">
        <v>47443</v>
      </c>
      <c r="E524" s="84">
        <v>55964.680833571838</v>
      </c>
      <c r="F524" s="85" t="s">
        <v>1</v>
      </c>
      <c r="G524" s="130">
        <v>2.5595902709951935E-4</v>
      </c>
      <c r="H524" s="130">
        <v>0.97033326108840823</v>
      </c>
      <c r="I524" s="85" t="s">
        <v>6870</v>
      </c>
      <c r="J524" s="123">
        <v>1.2363855112852969E-4</v>
      </c>
      <c r="K524" s="124">
        <v>1.000139092917778</v>
      </c>
      <c r="L524" s="2" t="s">
        <v>6870</v>
      </c>
    </row>
    <row r="525" spans="1:12" x14ac:dyDescent="0.35">
      <c r="A525" s="2" t="s">
        <v>46</v>
      </c>
      <c r="B525" s="2">
        <v>41081855</v>
      </c>
      <c r="C525" s="2" t="s">
        <v>1173</v>
      </c>
      <c r="D525" s="83">
        <v>17060</v>
      </c>
      <c r="E525" s="84">
        <v>55849.141434098841</v>
      </c>
      <c r="F525" s="85" t="s">
        <v>1</v>
      </c>
      <c r="G525" s="130">
        <v>9.2040153496149066E-5</v>
      </c>
      <c r="H525" s="130">
        <v>0.99183970813263256</v>
      </c>
      <c r="I525" s="85" t="s">
        <v>6870</v>
      </c>
      <c r="J525" s="123">
        <v>1.2338329864184828E-4</v>
      </c>
      <c r="K525" s="124">
        <v>1.0002624762164198</v>
      </c>
      <c r="L525" s="2" t="s">
        <v>6870</v>
      </c>
    </row>
    <row r="526" spans="1:12" x14ac:dyDescent="0.35">
      <c r="A526" s="2" t="s">
        <v>46</v>
      </c>
      <c r="B526" s="2">
        <v>43090967</v>
      </c>
      <c r="C526" s="2" t="s">
        <v>1197</v>
      </c>
      <c r="D526" s="83">
        <v>18000</v>
      </c>
      <c r="E526" s="84">
        <v>55787.979665773586</v>
      </c>
      <c r="F526" s="85" t="s">
        <v>1</v>
      </c>
      <c r="G526" s="130">
        <v>9.7111533583275694E-5</v>
      </c>
      <c r="H526" s="130">
        <v>0.99127282818747653</v>
      </c>
      <c r="I526" s="85" t="s">
        <v>6870</v>
      </c>
      <c r="J526" s="123">
        <v>1.2324817855704549E-4</v>
      </c>
      <c r="K526" s="124">
        <v>1.000385724394977</v>
      </c>
      <c r="L526" s="2" t="s">
        <v>6870</v>
      </c>
    </row>
    <row r="527" spans="1:12" x14ac:dyDescent="0.35">
      <c r="A527" s="2" t="s">
        <v>46</v>
      </c>
      <c r="B527" s="2">
        <v>44545849</v>
      </c>
      <c r="C527" s="2" t="s">
        <v>2161</v>
      </c>
      <c r="D527" s="83">
        <v>2717</v>
      </c>
      <c r="E527" s="84">
        <v>20671.869000166345</v>
      </c>
      <c r="F527" s="85" t="s">
        <v>1</v>
      </c>
      <c r="G527" s="130">
        <v>1.4566730037491353E-5</v>
      </c>
      <c r="H527" s="130">
        <v>0.99967485286810187</v>
      </c>
      <c r="I527" s="85" t="s">
        <v>6870</v>
      </c>
      <c r="J527" s="72">
        <v>1.2294154715432811E-4</v>
      </c>
      <c r="K527" s="124">
        <v>1.0005086659421314</v>
      </c>
      <c r="L527" s="2" t="s">
        <v>6870</v>
      </c>
    </row>
    <row r="528" spans="1:12" x14ac:dyDescent="0.35">
      <c r="A528" s="2" t="s">
        <v>46</v>
      </c>
      <c r="B528" s="2">
        <v>41053809</v>
      </c>
      <c r="C528" s="2" t="s">
        <v>866</v>
      </c>
      <c r="D528" s="83">
        <v>16093</v>
      </c>
      <c r="E528" s="84">
        <v>55260.055604743793</v>
      </c>
      <c r="F528" s="85" t="s">
        <v>1</v>
      </c>
      <c r="G528" s="130">
        <v>8.6823106108647536E-5</v>
      </c>
      <c r="H528" s="130">
        <v>0.99254894063781718</v>
      </c>
      <c r="I528" s="85" t="s">
        <v>6870</v>
      </c>
      <c r="J528" s="123">
        <v>1.2208187572033819E-4</v>
      </c>
      <c r="K528" s="124">
        <v>1.0006307478178518</v>
      </c>
      <c r="L528" s="2" t="s">
        <v>6870</v>
      </c>
    </row>
    <row r="529" spans="1:12" x14ac:dyDescent="0.35">
      <c r="A529" s="2" t="s">
        <v>46</v>
      </c>
      <c r="B529" s="2">
        <v>45667967</v>
      </c>
      <c r="C529" s="2" t="s">
        <v>1307</v>
      </c>
      <c r="D529" s="83">
        <v>12000</v>
      </c>
      <c r="E529" s="84">
        <v>54408.544900000001</v>
      </c>
      <c r="F529" s="85" t="s">
        <v>1</v>
      </c>
      <c r="G529" s="130">
        <v>6.4741022388850467E-5</v>
      </c>
      <c r="H529" s="130">
        <v>0.99596233351589469</v>
      </c>
      <c r="I529" s="85" t="s">
        <v>6870</v>
      </c>
      <c r="J529" s="123">
        <v>1.2020069730143436E-4</v>
      </c>
      <c r="K529" s="124">
        <v>1.0007509485151531</v>
      </c>
      <c r="L529" s="2" t="s">
        <v>6870</v>
      </c>
    </row>
    <row r="530" spans="1:12" x14ac:dyDescent="0.35">
      <c r="A530" s="2" t="s">
        <v>46</v>
      </c>
      <c r="B530" s="2">
        <v>44419905</v>
      </c>
      <c r="C530" s="2" t="s">
        <v>1658</v>
      </c>
      <c r="D530" s="83">
        <v>20292</v>
      </c>
      <c r="E530" s="84">
        <v>54024.501605132078</v>
      </c>
      <c r="F530" s="85" t="s">
        <v>1</v>
      </c>
      <c r="G530" s="130">
        <v>1.0947706885954613E-4</v>
      </c>
      <c r="H530" s="130">
        <v>0.98971637308297078</v>
      </c>
      <c r="I530" s="85" t="s">
        <v>6870</v>
      </c>
      <c r="J530" s="123">
        <v>1.1935225939665473E-4</v>
      </c>
      <c r="K530" s="124">
        <v>1.0008703007745499</v>
      </c>
      <c r="L530" s="2" t="s">
        <v>6870</v>
      </c>
    </row>
    <row r="531" spans="1:12" x14ac:dyDescent="0.35">
      <c r="A531" s="2" t="s">
        <v>46</v>
      </c>
      <c r="B531" s="2">
        <v>41091967</v>
      </c>
      <c r="C531" s="2" t="s">
        <v>2411</v>
      </c>
      <c r="D531" s="83">
        <v>16000</v>
      </c>
      <c r="E531" s="84">
        <v>53478.051599999999</v>
      </c>
      <c r="F531" s="85" t="s">
        <v>1</v>
      </c>
      <c r="G531" s="130">
        <v>8.6321363185133947E-5</v>
      </c>
      <c r="H531" s="130">
        <v>0.99280835791452926</v>
      </c>
      <c r="I531" s="85" t="s">
        <v>6870</v>
      </c>
      <c r="J531" s="123">
        <v>1.1814502858800195E-4</v>
      </c>
      <c r="K531" s="124">
        <v>1.0009884458031379</v>
      </c>
      <c r="L531" s="2" t="s">
        <v>6870</v>
      </c>
    </row>
    <row r="532" spans="1:12" x14ac:dyDescent="0.35">
      <c r="A532" s="2" t="s">
        <v>46</v>
      </c>
      <c r="B532" s="2">
        <v>45295967</v>
      </c>
      <c r="C532" s="2" t="s">
        <v>2128</v>
      </c>
      <c r="D532" s="83">
        <v>14000</v>
      </c>
      <c r="E532" s="84">
        <v>52721.572481180083</v>
      </c>
      <c r="F532" s="85" t="s">
        <v>1</v>
      </c>
      <c r="G532" s="130">
        <v>7.55311927869922E-5</v>
      </c>
      <c r="H532" s="130">
        <v>0.99489931829878098</v>
      </c>
      <c r="I532" s="85" t="s">
        <v>6870</v>
      </c>
      <c r="J532" s="123">
        <v>1.1647379628904502E-4</v>
      </c>
      <c r="K532" s="124">
        <v>1.001104919599427</v>
      </c>
      <c r="L532" s="2" t="s">
        <v>6870</v>
      </c>
    </row>
    <row r="533" spans="1:12" x14ac:dyDescent="0.35">
      <c r="A533" s="2" t="s">
        <v>46</v>
      </c>
      <c r="B533" s="2">
        <v>45278801</v>
      </c>
      <c r="C533" s="2" t="s">
        <v>2059</v>
      </c>
      <c r="D533" s="83">
        <v>14920</v>
      </c>
      <c r="E533" s="84">
        <v>52201.882499999992</v>
      </c>
      <c r="F533" s="85" t="s">
        <v>1</v>
      </c>
      <c r="G533" s="130">
        <v>8.0494671170137404E-5</v>
      </c>
      <c r="H533" s="130">
        <v>0.99388901506024385</v>
      </c>
      <c r="I533" s="85" t="s">
        <v>6870</v>
      </c>
      <c r="J533" s="123">
        <v>1.1532568438432072E-4</v>
      </c>
      <c r="K533" s="124">
        <v>1.0012202452838113</v>
      </c>
      <c r="L533" s="2" t="s">
        <v>6870</v>
      </c>
    </row>
    <row r="534" spans="1:12" x14ac:dyDescent="0.35">
      <c r="A534" s="2" t="s">
        <v>46</v>
      </c>
      <c r="B534" s="2">
        <v>45657855</v>
      </c>
      <c r="C534" s="2" t="s">
        <v>1387</v>
      </c>
      <c r="D534" s="83">
        <v>22200</v>
      </c>
      <c r="E534" s="84">
        <v>51379.713813575814</v>
      </c>
      <c r="F534" s="85" t="s">
        <v>1</v>
      </c>
      <c r="G534" s="130">
        <v>1.1977089141937335E-4</v>
      </c>
      <c r="H534" s="130">
        <v>0.98845684188748095</v>
      </c>
      <c r="I534" s="85" t="s">
        <v>6870</v>
      </c>
      <c r="J534" s="123">
        <v>1.1350932907488861E-4</v>
      </c>
      <c r="K534" s="124">
        <v>1.0013337546128862</v>
      </c>
      <c r="L534" s="2" t="s">
        <v>6870</v>
      </c>
    </row>
    <row r="535" spans="1:12" x14ac:dyDescent="0.35">
      <c r="A535" s="2" t="s">
        <v>46</v>
      </c>
      <c r="B535" s="2">
        <v>45266801</v>
      </c>
      <c r="C535" s="2" t="s">
        <v>1293</v>
      </c>
      <c r="D535" s="83">
        <v>159073</v>
      </c>
      <c r="E535" s="84">
        <v>50593.648700000005</v>
      </c>
      <c r="F535" s="85" t="s">
        <v>1</v>
      </c>
      <c r="G535" s="130">
        <v>8.5821238787180077E-4</v>
      </c>
      <c r="H535" s="130">
        <v>0.88620399500246105</v>
      </c>
      <c r="I535" s="85" t="s">
        <v>6875</v>
      </c>
      <c r="J535" s="123">
        <v>1.1177273466770857E-4</v>
      </c>
      <c r="K535" s="124">
        <v>1.001445527347554</v>
      </c>
      <c r="L535" s="2" t="s">
        <v>6870</v>
      </c>
    </row>
    <row r="536" spans="1:12" x14ac:dyDescent="0.35">
      <c r="A536" t="s">
        <v>216</v>
      </c>
      <c r="B536" s="2">
        <v>51006816</v>
      </c>
      <c r="C536" s="2" t="s">
        <v>492</v>
      </c>
      <c r="D536" s="83">
        <v>2250</v>
      </c>
      <c r="E536" s="84">
        <v>31560.82521821593</v>
      </c>
      <c r="F536" s="85" t="s">
        <v>1</v>
      </c>
      <c r="G536" s="130">
        <v>1.1718125052381934E-5</v>
      </c>
      <c r="H536" s="130">
        <v>0.99976495079092642</v>
      </c>
      <c r="I536" s="85" t="s">
        <v>6870</v>
      </c>
      <c r="J536" s="72">
        <v>1.1154643097358381E-4</v>
      </c>
      <c r="K536" s="124">
        <v>1.0015570737785275</v>
      </c>
      <c r="L536" s="2" t="s">
        <v>6870</v>
      </c>
    </row>
    <row r="537" spans="1:12" x14ac:dyDescent="0.35">
      <c r="A537" t="s">
        <v>216</v>
      </c>
      <c r="B537" s="2">
        <v>52356807</v>
      </c>
      <c r="C537" s="2" t="s">
        <v>430</v>
      </c>
      <c r="D537" s="83">
        <v>7140</v>
      </c>
      <c r="E537" s="84">
        <v>50441.607914842883</v>
      </c>
      <c r="F537" s="85" t="s">
        <v>1</v>
      </c>
      <c r="G537" s="130">
        <v>3.8520908321366022E-5</v>
      </c>
      <c r="H537" s="130">
        <v>0.99792470391112631</v>
      </c>
      <c r="I537" s="85" t="s">
        <v>6870</v>
      </c>
      <c r="J537" s="123">
        <v>1.1143684242086146E-4</v>
      </c>
      <c r="K537" s="124">
        <v>1.0016685106209484</v>
      </c>
      <c r="L537" s="2" t="s">
        <v>6870</v>
      </c>
    </row>
    <row r="538" spans="1:12" x14ac:dyDescent="0.35">
      <c r="A538" s="2" t="s">
        <v>46</v>
      </c>
      <c r="B538" s="2">
        <v>46133849</v>
      </c>
      <c r="C538" s="2" t="s">
        <v>1720</v>
      </c>
      <c r="D538" s="83">
        <v>37411</v>
      </c>
      <c r="E538" s="84">
        <v>49143.602498312925</v>
      </c>
      <c r="F538" s="85" t="s">
        <v>1</v>
      </c>
      <c r="G538" s="130">
        <v>2.0183553238244039E-4</v>
      </c>
      <c r="H538" s="130">
        <v>0.97699871096511093</v>
      </c>
      <c r="I538" s="85" t="s">
        <v>6870</v>
      </c>
      <c r="J538" s="123">
        <v>1.0856925688894365E-4</v>
      </c>
      <c r="K538" s="124">
        <v>1.0017770798778374</v>
      </c>
      <c r="L538" s="2" t="s">
        <v>6870</v>
      </c>
    </row>
    <row r="539" spans="1:12" x14ac:dyDescent="0.35">
      <c r="A539" s="2" t="s">
        <v>46</v>
      </c>
      <c r="B539" s="2">
        <v>47984909</v>
      </c>
      <c r="C539" s="2" t="s">
        <v>1082</v>
      </c>
      <c r="D539" s="83">
        <v>15300</v>
      </c>
      <c r="E539" s="84">
        <v>49007.908635899337</v>
      </c>
      <c r="F539" s="85" t="s">
        <v>1</v>
      </c>
      <c r="G539" s="130">
        <v>8.2544803545784342E-5</v>
      </c>
      <c r="H539" s="130">
        <v>0.99340192518813109</v>
      </c>
      <c r="I539" s="85" t="s">
        <v>6870</v>
      </c>
      <c r="J539" s="123">
        <v>1.0826947866639395E-4</v>
      </c>
      <c r="K539" s="124">
        <v>1.0018853493565039</v>
      </c>
      <c r="L539" s="2" t="s">
        <v>6870</v>
      </c>
    </row>
    <row r="540" spans="1:12" x14ac:dyDescent="0.35">
      <c r="A540" s="2" t="s">
        <v>46</v>
      </c>
      <c r="B540" s="2">
        <v>41080809</v>
      </c>
      <c r="C540" s="2" t="s">
        <v>1169</v>
      </c>
      <c r="D540" s="83">
        <v>64999</v>
      </c>
      <c r="E540" s="84">
        <v>48474.409848419004</v>
      </c>
      <c r="F540" s="85" t="s">
        <v>1</v>
      </c>
      <c r="G540" s="130">
        <v>3.5067514285440761E-4</v>
      </c>
      <c r="H540" s="130">
        <v>0.95592992750763073</v>
      </c>
      <c r="I540" s="85" t="s">
        <v>6870</v>
      </c>
      <c r="J540" s="123">
        <v>1.0709086000672445E-4</v>
      </c>
      <c r="K540" s="124">
        <v>1.0019924402165106</v>
      </c>
      <c r="L540" s="2" t="s">
        <v>6870</v>
      </c>
    </row>
    <row r="541" spans="1:12" x14ac:dyDescent="0.35">
      <c r="A541" s="2" t="s">
        <v>46</v>
      </c>
      <c r="B541" s="2">
        <v>40112809</v>
      </c>
      <c r="C541" s="2" t="s">
        <v>2457</v>
      </c>
      <c r="D541" s="83">
        <v>7524</v>
      </c>
      <c r="E541" s="84">
        <v>48399.533407566982</v>
      </c>
      <c r="F541" s="85" t="s">
        <v>1</v>
      </c>
      <c r="G541" s="130">
        <v>4.0592621037809239E-5</v>
      </c>
      <c r="H541" s="130">
        <v>0.99776930387705232</v>
      </c>
      <c r="I541" s="85" t="s">
        <v>6870</v>
      </c>
      <c r="J541" s="123">
        <v>1.0692544112962703E-4</v>
      </c>
      <c r="K541" s="124">
        <v>1.0020993656576402</v>
      </c>
      <c r="L541" s="2" t="s">
        <v>6870</v>
      </c>
    </row>
    <row r="542" spans="1:12" x14ac:dyDescent="0.35">
      <c r="A542" t="s">
        <v>216</v>
      </c>
      <c r="B542" s="2">
        <v>52893988</v>
      </c>
      <c r="C542" s="2" t="s">
        <v>613</v>
      </c>
      <c r="D542" s="83">
        <v>14220</v>
      </c>
      <c r="E542" s="84">
        <v>48303.888009095375</v>
      </c>
      <c r="F542" s="85" t="s">
        <v>1</v>
      </c>
      <c r="G542" s="130">
        <v>7.6718111530787799E-5</v>
      </c>
      <c r="H542" s="130">
        <v>0.99459490601150857</v>
      </c>
      <c r="I542" s="85" t="s">
        <v>6870</v>
      </c>
      <c r="J542" s="123">
        <v>1.0671413895988346E-4</v>
      </c>
      <c r="K542" s="124">
        <v>1.0022060797966001</v>
      </c>
      <c r="L542" s="2" t="s">
        <v>6870</v>
      </c>
    </row>
    <row r="543" spans="1:12" x14ac:dyDescent="0.35">
      <c r="A543" s="2" t="s">
        <v>46</v>
      </c>
      <c r="B543" s="2">
        <v>44763905</v>
      </c>
      <c r="C543" s="2" t="s">
        <v>101</v>
      </c>
      <c r="D543" s="83">
        <v>21456</v>
      </c>
      <c r="E543" s="84">
        <v>48279.266445880108</v>
      </c>
      <c r="F543" s="85" t="s">
        <v>1</v>
      </c>
      <c r="G543" s="130">
        <v>1.1575694803126462E-4</v>
      </c>
      <c r="H543" s="130">
        <v>0.98892582585366573</v>
      </c>
      <c r="I543" s="85" t="s">
        <v>6870</v>
      </c>
      <c r="J543" s="123">
        <v>1.0665974439607798E-4</v>
      </c>
      <c r="K543" s="124">
        <v>1.0023127395409963</v>
      </c>
      <c r="L543" s="2" t="s">
        <v>6870</v>
      </c>
    </row>
    <row r="544" spans="1:12" x14ac:dyDescent="0.35">
      <c r="A544" s="2" t="s">
        <v>46</v>
      </c>
      <c r="B544" s="2">
        <v>44545860</v>
      </c>
      <c r="C544" s="2" t="s">
        <v>2157</v>
      </c>
      <c r="D544" s="83">
        <v>5880</v>
      </c>
      <c r="E544" s="84">
        <v>48060.741304777825</v>
      </c>
      <c r="F544" s="85" t="s">
        <v>1</v>
      </c>
      <c r="G544" s="130">
        <v>3.1723100970536729E-5</v>
      </c>
      <c r="H544" s="130">
        <v>0.9986630105304487</v>
      </c>
      <c r="I544" s="85" t="s">
        <v>6870</v>
      </c>
      <c r="J544" s="123">
        <v>1.0617697327277986E-4</v>
      </c>
      <c r="K544" s="124">
        <v>1.0024189165142692</v>
      </c>
      <c r="L544" s="2" t="s">
        <v>6870</v>
      </c>
    </row>
    <row r="545" spans="1:12" x14ac:dyDescent="0.35">
      <c r="A545" s="2" t="s">
        <v>46</v>
      </c>
      <c r="B545" s="2">
        <v>46119845</v>
      </c>
      <c r="C545" s="2" t="s">
        <v>1243</v>
      </c>
      <c r="D545" s="83">
        <v>1390.6079999999995</v>
      </c>
      <c r="E545" s="84">
        <v>4751.6277936378974</v>
      </c>
      <c r="F545" s="85" t="s">
        <v>6970</v>
      </c>
      <c r="G545" s="130">
        <v>4.5102912264232488E-6</v>
      </c>
      <c r="H545" s="130">
        <v>0.99994144002961072</v>
      </c>
      <c r="I545" s="85" t="s">
        <v>6870</v>
      </c>
      <c r="J545" s="72">
        <v>1.0414091296381223E-4</v>
      </c>
      <c r="K545" s="124">
        <v>1.002523057427233</v>
      </c>
      <c r="L545" s="2" t="s">
        <v>6870</v>
      </c>
    </row>
    <row r="546" spans="1:12" x14ac:dyDescent="0.35">
      <c r="A546" s="2" t="s">
        <v>46</v>
      </c>
      <c r="B546" s="2">
        <v>47996860</v>
      </c>
      <c r="C546" s="2" t="s">
        <v>1481</v>
      </c>
      <c r="D546" s="83">
        <v>14420</v>
      </c>
      <c r="E546" s="84">
        <v>46392.083125396821</v>
      </c>
      <c r="F546" s="85" t="s">
        <v>1</v>
      </c>
      <c r="G546" s="130">
        <v>7.7797128570601974E-5</v>
      </c>
      <c r="H546" s="130">
        <v>0.99444146978844705</v>
      </c>
      <c r="I546" s="85" t="s">
        <v>6870</v>
      </c>
      <c r="J546" s="123">
        <v>1.0249053252918007E-4</v>
      </c>
      <c r="K546" s="124">
        <v>1.0026255479597621</v>
      </c>
      <c r="L546" s="2" t="s">
        <v>6870</v>
      </c>
    </row>
    <row r="547" spans="1:12" x14ac:dyDescent="0.35">
      <c r="A547" t="s">
        <v>216</v>
      </c>
      <c r="B547" s="2">
        <v>52884922</v>
      </c>
      <c r="C547" s="2" t="s">
        <v>468</v>
      </c>
      <c r="D547" s="83">
        <v>5748</v>
      </c>
      <c r="E547" s="84">
        <v>45788.197978595228</v>
      </c>
      <c r="F547" s="85" t="s">
        <v>1</v>
      </c>
      <c r="G547" s="130">
        <v>3.1010949724259369E-5</v>
      </c>
      <c r="H547" s="130">
        <v>0.99869402148017294</v>
      </c>
      <c r="I547" s="85" t="s">
        <v>6870</v>
      </c>
      <c r="J547" s="123">
        <v>1.0115641459110725E-4</v>
      </c>
      <c r="K547" s="124">
        <v>1.0027267043743533</v>
      </c>
      <c r="L547" s="2" t="s">
        <v>6870</v>
      </c>
    </row>
    <row r="548" spans="1:12" x14ac:dyDescent="0.35">
      <c r="A548" s="2" t="s">
        <v>46</v>
      </c>
      <c r="B548" s="2">
        <v>49757801</v>
      </c>
      <c r="C548" s="2" t="s">
        <v>1223</v>
      </c>
      <c r="D548" s="83">
        <v>162226</v>
      </c>
      <c r="E548" s="84">
        <v>45703.990728466102</v>
      </c>
      <c r="F548" s="85" t="s">
        <v>1</v>
      </c>
      <c r="G548" s="130">
        <v>8.7522309150447127E-4</v>
      </c>
      <c r="H548" s="130">
        <v>0.88534578261458929</v>
      </c>
      <c r="I548" s="85" t="s">
        <v>6875</v>
      </c>
      <c r="J548" s="123">
        <v>1.0097038186036687E-4</v>
      </c>
      <c r="K548" s="124">
        <v>1.0028276747562137</v>
      </c>
      <c r="L548" s="2" t="s">
        <v>6870</v>
      </c>
    </row>
    <row r="549" spans="1:12" x14ac:dyDescent="0.35">
      <c r="A549" s="2" t="s">
        <v>46</v>
      </c>
      <c r="B549" s="2">
        <v>45275809</v>
      </c>
      <c r="C549" s="2" t="s">
        <v>1915</v>
      </c>
      <c r="D549" s="83">
        <v>13794</v>
      </c>
      <c r="E549" s="84">
        <v>44871.819554222988</v>
      </c>
      <c r="F549" s="85" t="s">
        <v>1</v>
      </c>
      <c r="G549" s="130">
        <v>7.4419805235983612E-5</v>
      </c>
      <c r="H549" s="130">
        <v>0.99512404517766317</v>
      </c>
      <c r="I549" s="85" t="s">
        <v>6870</v>
      </c>
      <c r="J549" s="123">
        <v>9.9131928808515895E-5</v>
      </c>
      <c r="K549" s="124">
        <v>1.0029268066850223</v>
      </c>
      <c r="L549" s="2" t="s">
        <v>6870</v>
      </c>
    </row>
    <row r="550" spans="1:12" x14ac:dyDescent="0.35">
      <c r="A550" s="2" t="s">
        <v>46</v>
      </c>
      <c r="B550" s="2">
        <v>47996979</v>
      </c>
      <c r="C550" s="2" t="s">
        <v>1485</v>
      </c>
      <c r="D550" s="83">
        <v>5000</v>
      </c>
      <c r="E550" s="84">
        <v>44591.874777598627</v>
      </c>
      <c r="F550" s="85" t="s">
        <v>1</v>
      </c>
      <c r="G550" s="130">
        <v>2.697542599535436E-5</v>
      </c>
      <c r="H550" s="130">
        <v>0.99898253813081195</v>
      </c>
      <c r="I550" s="85" t="s">
        <v>6870</v>
      </c>
      <c r="J550" s="123">
        <v>9.8513467913853331E-5</v>
      </c>
      <c r="K550" s="124">
        <v>1.0030253201529362</v>
      </c>
      <c r="L550" s="2" t="s">
        <v>6870</v>
      </c>
    </row>
    <row r="551" spans="1:12" x14ac:dyDescent="0.35">
      <c r="A551" s="2" t="s">
        <v>46</v>
      </c>
      <c r="B551" s="2">
        <v>48911849</v>
      </c>
      <c r="C551" s="2" t="s">
        <v>1535</v>
      </c>
      <c r="D551" s="83">
        <v>22572</v>
      </c>
      <c r="E551" s="84">
        <v>43784.989699999969</v>
      </c>
      <c r="F551" s="85" t="s">
        <v>1</v>
      </c>
      <c r="G551" s="130">
        <v>1.2177786311342772E-4</v>
      </c>
      <c r="H551" s="130">
        <v>0.98809633641923134</v>
      </c>
      <c r="I551" s="85" t="s">
        <v>6870</v>
      </c>
      <c r="J551" s="123">
        <v>9.6730877529424929E-5</v>
      </c>
      <c r="K551" s="124">
        <v>1.0031220510304657</v>
      </c>
      <c r="L551" s="2" t="s">
        <v>6870</v>
      </c>
    </row>
    <row r="552" spans="1:12" x14ac:dyDescent="0.35">
      <c r="A552" t="s">
        <v>216</v>
      </c>
      <c r="B552" s="2">
        <v>52387817</v>
      </c>
      <c r="C552" s="2" t="s">
        <v>1031</v>
      </c>
      <c r="D552" s="83">
        <v>5076</v>
      </c>
      <c r="E552" s="84">
        <v>43518.602970191096</v>
      </c>
      <c r="F552" s="85" t="s">
        <v>1</v>
      </c>
      <c r="G552" s="130">
        <v>2.7385452470483745E-5</v>
      </c>
      <c r="H552" s="130">
        <v>0.998928500957458</v>
      </c>
      <c r="I552" s="85" t="s">
        <v>6870</v>
      </c>
      <c r="J552" s="123">
        <v>9.6142369405678453E-5</v>
      </c>
      <c r="K552" s="124">
        <v>1.0032181933998714</v>
      </c>
      <c r="L552" s="2" t="s">
        <v>6870</v>
      </c>
    </row>
    <row r="553" spans="1:12" x14ac:dyDescent="0.35">
      <c r="A553" s="2" t="s">
        <v>46</v>
      </c>
      <c r="B553" s="2">
        <v>41082907</v>
      </c>
      <c r="C553" s="2" t="s">
        <v>1183</v>
      </c>
      <c r="D553" s="83">
        <v>16064</v>
      </c>
      <c r="E553" s="84">
        <v>42348.579812342628</v>
      </c>
      <c r="F553" s="85" t="s">
        <v>6</v>
      </c>
      <c r="G553" s="130">
        <v>8.6666648637874477E-5</v>
      </c>
      <c r="H553" s="130">
        <v>0.99263560728645506</v>
      </c>
      <c r="I553" s="85" t="s">
        <v>6870</v>
      </c>
      <c r="J553" s="123">
        <v>9.3557525431433293E-5</v>
      </c>
      <c r="K553" s="124">
        <v>1.0033117509253029</v>
      </c>
      <c r="L553" s="2" t="s">
        <v>6870</v>
      </c>
    </row>
    <row r="554" spans="1:12" x14ac:dyDescent="0.35">
      <c r="A554" s="2" t="s">
        <v>46</v>
      </c>
      <c r="B554" s="2">
        <v>46125905</v>
      </c>
      <c r="C554" s="2" t="s">
        <v>1252</v>
      </c>
      <c r="D554" s="83">
        <v>13644</v>
      </c>
      <c r="E554" s="84">
        <v>41498.223978574839</v>
      </c>
      <c r="F554" s="85" t="s">
        <v>1</v>
      </c>
      <c r="G554" s="130">
        <v>7.3610542456122971E-5</v>
      </c>
      <c r="H554" s="130">
        <v>0.99519765572011931</v>
      </c>
      <c r="I554" s="85" t="s">
        <v>6870</v>
      </c>
      <c r="J554" s="123">
        <v>9.1678898381930438E-5</v>
      </c>
      <c r="K554" s="124">
        <v>1.0034034298236849</v>
      </c>
      <c r="L554" s="2" t="s">
        <v>6870</v>
      </c>
    </row>
    <row r="555" spans="1:12" x14ac:dyDescent="0.35">
      <c r="A555" t="s">
        <v>216</v>
      </c>
      <c r="B555" s="2">
        <v>52911817</v>
      </c>
      <c r="C555" s="2" t="s">
        <v>577</v>
      </c>
      <c r="D555" s="83">
        <v>10800</v>
      </c>
      <c r="E555" s="84">
        <v>40928.109599999996</v>
      </c>
      <c r="F555" s="85" t="s">
        <v>1</v>
      </c>
      <c r="G555" s="130">
        <v>5.8266920149965412E-5</v>
      </c>
      <c r="H555" s="130">
        <v>0.99651716394828516</v>
      </c>
      <c r="I555" s="85" t="s">
        <v>6870</v>
      </c>
      <c r="J555" s="123">
        <v>9.0419387656690104E-5</v>
      </c>
      <c r="K555" s="124">
        <v>1.0034938492113417</v>
      </c>
      <c r="L555" s="2" t="s">
        <v>6870</v>
      </c>
    </row>
    <row r="556" spans="1:12" x14ac:dyDescent="0.35">
      <c r="A556" s="2" t="s">
        <v>46</v>
      </c>
      <c r="B556" s="2">
        <v>41081967</v>
      </c>
      <c r="C556" s="2" t="s">
        <v>1176</v>
      </c>
      <c r="D556" s="83">
        <v>11000</v>
      </c>
      <c r="E556" s="84">
        <v>40692.606800824462</v>
      </c>
      <c r="F556" s="85" t="s">
        <v>1</v>
      </c>
      <c r="G556" s="130">
        <v>5.9345937189779587E-5</v>
      </c>
      <c r="H556" s="130">
        <v>0.99645889702813517</v>
      </c>
      <c r="I556" s="85" t="s">
        <v>6870</v>
      </c>
      <c r="J556" s="123">
        <v>8.9899109073071173E-5</v>
      </c>
      <c r="K556" s="124">
        <v>1.0035837483204146</v>
      </c>
      <c r="L556" s="2" t="s">
        <v>6870</v>
      </c>
    </row>
    <row r="557" spans="1:12" x14ac:dyDescent="0.35">
      <c r="A557" s="2" t="s">
        <v>46</v>
      </c>
      <c r="B557" s="2">
        <v>44776855</v>
      </c>
      <c r="C557" s="2" t="s">
        <v>408</v>
      </c>
      <c r="D557" s="83">
        <v>11620</v>
      </c>
      <c r="E557" s="84">
        <v>39225.012884323623</v>
      </c>
      <c r="F557" s="85" t="s">
        <v>1</v>
      </c>
      <c r="G557" s="130">
        <v>6.2690890013203528E-5</v>
      </c>
      <c r="H557" s="130">
        <v>0.99621568119227577</v>
      </c>
      <c r="I557" s="85" t="s">
        <v>6870</v>
      </c>
      <c r="J557" s="123">
        <v>8.6656864450595638E-5</v>
      </c>
      <c r="K557" s="124">
        <v>1.0036704051848653</v>
      </c>
      <c r="L557" s="2" t="s">
        <v>6870</v>
      </c>
    </row>
    <row r="558" spans="1:12" x14ac:dyDescent="0.35">
      <c r="A558" s="2" t="s">
        <v>46</v>
      </c>
      <c r="B558" s="2">
        <v>44971809</v>
      </c>
      <c r="C558" s="2" t="s">
        <v>1824</v>
      </c>
      <c r="D558" s="83">
        <v>6270</v>
      </c>
      <c r="E558" s="84">
        <v>38674.089899999999</v>
      </c>
      <c r="F558" s="85" t="s">
        <v>1</v>
      </c>
      <c r="G558" s="130">
        <v>3.3827184198174366E-5</v>
      </c>
      <c r="H558" s="130">
        <v>0.99846422322120365</v>
      </c>
      <c r="I558" s="85" t="s">
        <v>6870</v>
      </c>
      <c r="J558" s="123">
        <v>8.5439751826157733E-5</v>
      </c>
      <c r="K558" s="124">
        <v>1.0037558449366915</v>
      </c>
      <c r="L558" s="2" t="s">
        <v>6870</v>
      </c>
    </row>
    <row r="559" spans="1:12" x14ac:dyDescent="0.35">
      <c r="A559" t="s">
        <v>216</v>
      </c>
      <c r="B559" s="2">
        <v>52921817</v>
      </c>
      <c r="C559" s="2" t="s">
        <v>606</v>
      </c>
      <c r="D559" s="83">
        <v>8226</v>
      </c>
      <c r="E559" s="84">
        <v>38111.716434841583</v>
      </c>
      <c r="F559" s="85" t="s">
        <v>1</v>
      </c>
      <c r="G559" s="130">
        <v>4.4379970847556993E-5</v>
      </c>
      <c r="H559" s="130">
        <v>0.99738832022456647</v>
      </c>
      <c r="I559" s="85" t="s">
        <v>6870</v>
      </c>
      <c r="J559" s="123">
        <v>8.4197342517470895E-5</v>
      </c>
      <c r="K559" s="124">
        <v>1.0038400422792089</v>
      </c>
      <c r="L559" s="2" t="s">
        <v>6870</v>
      </c>
    </row>
    <row r="560" spans="1:12" x14ac:dyDescent="0.35">
      <c r="A560" s="2" t="s">
        <v>46</v>
      </c>
      <c r="B560" s="2">
        <v>44516849</v>
      </c>
      <c r="C560" s="2" t="s">
        <v>249</v>
      </c>
      <c r="D560" s="83">
        <v>2508</v>
      </c>
      <c r="E560" s="84">
        <v>1300.4954077827203</v>
      </c>
      <c r="F560" s="85" t="s">
        <v>1</v>
      </c>
      <c r="G560" s="130">
        <v>1.348771299767718E-5</v>
      </c>
      <c r="H560" s="130">
        <v>0.9997289332021374</v>
      </c>
      <c r="I560" s="85" t="s">
        <v>6870</v>
      </c>
      <c r="J560" s="123">
        <v>8.3265002294887204E-5</v>
      </c>
      <c r="K560" s="124">
        <v>1.0039233072815037</v>
      </c>
      <c r="L560" s="2" t="s">
        <v>6870</v>
      </c>
    </row>
    <row r="561" spans="1:12" x14ac:dyDescent="0.35">
      <c r="A561" t="s">
        <v>216</v>
      </c>
      <c r="B561" s="2">
        <v>52886988</v>
      </c>
      <c r="C561" s="2" t="s">
        <v>501</v>
      </c>
      <c r="D561" s="83">
        <v>8280</v>
      </c>
      <c r="E561" s="84">
        <v>37410.434648921895</v>
      </c>
      <c r="F561" s="85" t="s">
        <v>1</v>
      </c>
      <c r="G561" s="130">
        <v>4.4671305448306818E-5</v>
      </c>
      <c r="H561" s="130">
        <v>0.99734394025371886</v>
      </c>
      <c r="I561" s="85" t="s">
        <v>6870</v>
      </c>
      <c r="J561" s="123">
        <v>8.2648053525690823E-5</v>
      </c>
      <c r="K561" s="124">
        <v>1.0040059553350293</v>
      </c>
      <c r="L561" s="2" t="s">
        <v>6870</v>
      </c>
    </row>
    <row r="562" spans="1:12" x14ac:dyDescent="0.35">
      <c r="A562" s="2" t="s">
        <v>46</v>
      </c>
      <c r="B562" s="2">
        <v>41080967</v>
      </c>
      <c r="C562" s="2" t="s">
        <v>1171</v>
      </c>
      <c r="D562" s="83">
        <v>22000</v>
      </c>
      <c r="E562" s="84">
        <v>36594.547882488951</v>
      </c>
      <c r="F562" s="85" t="s">
        <v>1</v>
      </c>
      <c r="G562" s="130">
        <v>1.1869187437955917E-4</v>
      </c>
      <c r="H562" s="130">
        <v>0.98857553376186047</v>
      </c>
      <c r="I562" s="85" t="s">
        <v>6870</v>
      </c>
      <c r="J562" s="123">
        <v>8.0845576388606931E-5</v>
      </c>
      <c r="K562" s="124">
        <v>1.0040868009114179</v>
      </c>
      <c r="L562" s="2" t="s">
        <v>6870</v>
      </c>
    </row>
    <row r="563" spans="1:12" x14ac:dyDescent="0.35">
      <c r="A563" s="2" t="s">
        <v>46</v>
      </c>
      <c r="B563" s="2">
        <v>44440845</v>
      </c>
      <c r="C563" s="2" t="s">
        <v>1362</v>
      </c>
      <c r="D563" s="83">
        <v>5381.6819999999998</v>
      </c>
      <c r="E563" s="84">
        <v>36515.956944796846</v>
      </c>
      <c r="F563" s="85" t="s">
        <v>1</v>
      </c>
      <c r="G563" s="130">
        <v>2.9034632904306126E-5</v>
      </c>
      <c r="H563" s="130">
        <v>0.99887227337951323</v>
      </c>
      <c r="I563" s="85" t="s">
        <v>6870</v>
      </c>
      <c r="J563" s="123">
        <v>8.0671951353614228E-5</v>
      </c>
      <c r="K563" s="124">
        <v>1.0041674728627714</v>
      </c>
      <c r="L563" s="2" t="s">
        <v>6870</v>
      </c>
    </row>
    <row r="564" spans="1:12" x14ac:dyDescent="0.35">
      <c r="A564" t="s">
        <v>216</v>
      </c>
      <c r="B564" s="2">
        <v>51006807</v>
      </c>
      <c r="C564" s="2" t="s">
        <v>494</v>
      </c>
      <c r="D564" s="83">
        <v>7812.8</v>
      </c>
      <c r="E564" s="84">
        <v>35985.318700000011</v>
      </c>
      <c r="F564" s="85" t="s">
        <v>1</v>
      </c>
      <c r="G564" s="130">
        <v>4.215072164330091E-5</v>
      </c>
      <c r="H564" s="130">
        <v>0.99764614487212788</v>
      </c>
      <c r="I564" s="85" t="s">
        <v>6870</v>
      </c>
      <c r="J564" s="123">
        <v>7.9499652275287133E-5</v>
      </c>
      <c r="K564" s="124">
        <v>1.0042469725150467</v>
      </c>
      <c r="L564" s="2" t="s">
        <v>6870</v>
      </c>
    </row>
    <row r="565" spans="1:12" x14ac:dyDescent="0.35">
      <c r="A565" s="2" t="s">
        <v>46</v>
      </c>
      <c r="B565" s="2">
        <v>41087809</v>
      </c>
      <c r="C565" s="2" t="s">
        <v>2340</v>
      </c>
      <c r="D565" s="83">
        <v>63327</v>
      </c>
      <c r="E565" s="84">
        <v>35538.274258263213</v>
      </c>
      <c r="F565" s="85" t="s">
        <v>1</v>
      </c>
      <c r="G565" s="130">
        <v>3.4165456040156109E-4</v>
      </c>
      <c r="H565" s="130">
        <v>0.95731491601433982</v>
      </c>
      <c r="I565" s="85" t="s">
        <v>6870</v>
      </c>
      <c r="J565" s="123">
        <v>7.8512030685328122E-5</v>
      </c>
      <c r="K565" s="124">
        <v>1.0043254845457321</v>
      </c>
      <c r="L565" s="2" t="s">
        <v>6870</v>
      </c>
    </row>
    <row r="566" spans="1:12" x14ac:dyDescent="0.35">
      <c r="A566" s="2" t="s">
        <v>46</v>
      </c>
      <c r="B566" s="2">
        <v>42214801</v>
      </c>
      <c r="C566" s="2" t="s">
        <v>1727</v>
      </c>
      <c r="D566" s="83">
        <v>110885</v>
      </c>
      <c r="E566" s="84">
        <v>34525.948235673633</v>
      </c>
      <c r="F566" s="85" t="s">
        <v>1</v>
      </c>
      <c r="G566" s="130">
        <v>5.9823402229897365E-4</v>
      </c>
      <c r="H566" s="130">
        <v>0.9211477382105614</v>
      </c>
      <c r="I566" s="85" t="s">
        <v>6875</v>
      </c>
      <c r="J566" s="123">
        <v>7.6275575105872725E-5</v>
      </c>
      <c r="K566" s="124">
        <v>1.0044017601208379</v>
      </c>
      <c r="L566" s="2" t="s">
        <v>6870</v>
      </c>
    </row>
    <row r="567" spans="1:12" x14ac:dyDescent="0.35">
      <c r="A567" s="2" t="s">
        <v>46</v>
      </c>
      <c r="B567" s="2">
        <v>40147809</v>
      </c>
      <c r="C567" s="2" t="s">
        <v>6859</v>
      </c>
      <c r="D567" s="83">
        <v>16720</v>
      </c>
      <c r="E567" s="84">
        <v>34481.198540913741</v>
      </c>
      <c r="F567" s="85" t="s">
        <v>1</v>
      </c>
      <c r="G567" s="130">
        <v>9.0205824528464976E-5</v>
      </c>
      <c r="H567" s="130">
        <v>0.9920211987987293</v>
      </c>
      <c r="I567" s="85" t="s">
        <v>6870</v>
      </c>
      <c r="J567" s="123">
        <v>7.6176712978167388E-5</v>
      </c>
      <c r="K567" s="124">
        <v>1.0044779368338161</v>
      </c>
      <c r="L567" s="2" t="s">
        <v>6870</v>
      </c>
    </row>
    <row r="568" spans="1:12" x14ac:dyDescent="0.35">
      <c r="A568" s="2" t="s">
        <v>46</v>
      </c>
      <c r="B568" s="2">
        <v>45293855</v>
      </c>
      <c r="C568" s="2" t="s">
        <v>2005</v>
      </c>
      <c r="D568" s="83">
        <v>8520</v>
      </c>
      <c r="E568" s="84">
        <v>34346.834601604627</v>
      </c>
      <c r="F568" s="85" t="s">
        <v>1</v>
      </c>
      <c r="G568" s="130">
        <v>4.5966125896083828E-5</v>
      </c>
      <c r="H568" s="130">
        <v>0.99725343230441932</v>
      </c>
      <c r="I568" s="85" t="s">
        <v>6870</v>
      </c>
      <c r="J568" s="123">
        <v>7.587987285449182E-5</v>
      </c>
      <c r="K568" s="124">
        <v>1.0045538167066705</v>
      </c>
      <c r="L568" s="2" t="s">
        <v>6870</v>
      </c>
    </row>
    <row r="569" spans="1:12" x14ac:dyDescent="0.35">
      <c r="A569" s="2" t="s">
        <v>46</v>
      </c>
      <c r="B569" s="2">
        <v>40145905</v>
      </c>
      <c r="C569" s="2" t="s">
        <v>332</v>
      </c>
      <c r="D569" s="83">
        <v>8976</v>
      </c>
      <c r="E569" s="84">
        <v>34131.346599999997</v>
      </c>
      <c r="F569" s="85" t="s">
        <v>2577</v>
      </c>
      <c r="G569" s="130">
        <v>4.8426284746860145E-5</v>
      </c>
      <c r="H569" s="130">
        <v>0.99716077063710817</v>
      </c>
      <c r="I569" s="85" t="s">
        <v>6870</v>
      </c>
      <c r="J569" s="123">
        <v>7.5403811454566961E-5</v>
      </c>
      <c r="K569" s="124">
        <v>1.0046292205181251</v>
      </c>
      <c r="L569" s="2" t="s">
        <v>6870</v>
      </c>
    </row>
    <row r="570" spans="1:12" x14ac:dyDescent="0.35">
      <c r="A570" s="2" t="s">
        <v>46</v>
      </c>
      <c r="B570" s="2">
        <v>44773809</v>
      </c>
      <c r="C570" s="2" t="s">
        <v>111</v>
      </c>
      <c r="D570" s="83">
        <v>14839</v>
      </c>
      <c r="E570" s="84">
        <v>33987.976600967188</v>
      </c>
      <c r="F570" s="85" t="s">
        <v>1</v>
      </c>
      <c r="G570" s="130">
        <v>8.0057669269012669E-5</v>
      </c>
      <c r="H570" s="130">
        <v>0.99404954042525695</v>
      </c>
      <c r="I570" s="85" t="s">
        <v>6870</v>
      </c>
      <c r="J570" s="123">
        <v>7.5087074921959378E-5</v>
      </c>
      <c r="K570" s="124">
        <v>1.0047043075930471</v>
      </c>
      <c r="L570" s="2" t="s">
        <v>6870</v>
      </c>
    </row>
    <row r="571" spans="1:12" x14ac:dyDescent="0.35">
      <c r="A571" s="2" t="s">
        <v>46</v>
      </c>
      <c r="B571" s="2">
        <v>42210849</v>
      </c>
      <c r="C571" s="2" t="s">
        <v>1716</v>
      </c>
      <c r="D571" s="83">
        <v>20900</v>
      </c>
      <c r="E571" s="84">
        <v>32962.433200000007</v>
      </c>
      <c r="F571" s="85" t="s">
        <v>1</v>
      </c>
      <c r="G571" s="130">
        <v>1.1275728066058122E-4</v>
      </c>
      <c r="H571" s="130">
        <v>0.98938261692730067</v>
      </c>
      <c r="I571" s="85" t="s">
        <v>6870</v>
      </c>
      <c r="J571" s="123">
        <v>7.2821419184690444E-5</v>
      </c>
      <c r="K571" s="124">
        <v>1.0047771290122318</v>
      </c>
      <c r="L571" s="2" t="s">
        <v>6870</v>
      </c>
    </row>
    <row r="572" spans="1:12" x14ac:dyDescent="0.35">
      <c r="A572" s="2" t="s">
        <v>46</v>
      </c>
      <c r="B572" s="2">
        <v>44442809</v>
      </c>
      <c r="C572" s="2" t="s">
        <v>912</v>
      </c>
      <c r="D572" s="83">
        <v>18601</v>
      </c>
      <c r="E572" s="84">
        <v>32811.877678104182</v>
      </c>
      <c r="F572" s="85" t="s">
        <v>1</v>
      </c>
      <c r="G572" s="130">
        <v>1.0035397978791728E-4</v>
      </c>
      <c r="H572" s="130">
        <v>0.99097937871332864</v>
      </c>
      <c r="I572" s="85" t="s">
        <v>6870</v>
      </c>
      <c r="J572" s="123">
        <v>7.2488808218017456E-5</v>
      </c>
      <c r="K572" s="124">
        <v>1.0048496178204498</v>
      </c>
      <c r="L572" s="2" t="s">
        <v>6870</v>
      </c>
    </row>
    <row r="573" spans="1:12" x14ac:dyDescent="0.35">
      <c r="A573" s="2" t="s">
        <v>46</v>
      </c>
      <c r="B573" s="2">
        <v>40134905</v>
      </c>
      <c r="C573" s="2" t="s">
        <v>304</v>
      </c>
      <c r="D573" s="83">
        <v>12828</v>
      </c>
      <c r="E573" s="84">
        <v>32041.810739322562</v>
      </c>
      <c r="F573" s="85" t="s">
        <v>1</v>
      </c>
      <c r="G573" s="130">
        <v>6.9208152933681146E-5</v>
      </c>
      <c r="H573" s="130">
        <v>0.99562825365511265</v>
      </c>
      <c r="I573" s="85" t="s">
        <v>6870</v>
      </c>
      <c r="J573" s="123">
        <v>7.0787557372576599E-5</v>
      </c>
      <c r="K573" s="124">
        <v>1.0049204053778225</v>
      </c>
      <c r="L573" s="2" t="s">
        <v>6870</v>
      </c>
    </row>
    <row r="574" spans="1:12" x14ac:dyDescent="0.35">
      <c r="A574" s="2" t="s">
        <v>46</v>
      </c>
      <c r="B574" s="2">
        <v>43336849</v>
      </c>
      <c r="C574" s="2" t="s">
        <v>395</v>
      </c>
      <c r="D574" s="83">
        <v>5016</v>
      </c>
      <c r="E574" s="84">
        <v>32025.013912632727</v>
      </c>
      <c r="F574" s="85" t="s">
        <v>1</v>
      </c>
      <c r="G574" s="130">
        <v>2.7061747358539493E-5</v>
      </c>
      <c r="H574" s="130">
        <v>0.99895556270481656</v>
      </c>
      <c r="I574" s="85" t="s">
        <v>6870</v>
      </c>
      <c r="J574" s="123">
        <v>7.075044940940132E-5</v>
      </c>
      <c r="K574" s="124">
        <v>1.0049911558272318</v>
      </c>
      <c r="L574" s="2" t="s">
        <v>6870</v>
      </c>
    </row>
    <row r="575" spans="1:12" x14ac:dyDescent="0.35">
      <c r="A575" s="2" t="s">
        <v>46</v>
      </c>
      <c r="B575" s="2">
        <v>41065905</v>
      </c>
      <c r="C575" s="2" t="s">
        <v>3321</v>
      </c>
      <c r="D575" s="83">
        <v>20160</v>
      </c>
      <c r="E575" s="84">
        <v>30076.391099999997</v>
      </c>
      <c r="F575" s="85" t="s">
        <v>2577</v>
      </c>
      <c r="G575" s="130">
        <v>1.0876491761326878E-4</v>
      </c>
      <c r="H575" s="130">
        <v>0.98982513800058403</v>
      </c>
      <c r="I575" s="85" t="s">
        <v>6870</v>
      </c>
      <c r="J575" s="123">
        <v>6.6445503903388788E-5</v>
      </c>
      <c r="K575" s="124">
        <v>1.0050576013311352</v>
      </c>
      <c r="L575" s="2" t="s">
        <v>6870</v>
      </c>
    </row>
    <row r="576" spans="1:12" x14ac:dyDescent="0.35">
      <c r="A576" s="2" t="s">
        <v>46</v>
      </c>
      <c r="B576" s="2">
        <v>44516909</v>
      </c>
      <c r="C576" s="2" t="s">
        <v>245</v>
      </c>
      <c r="D576" s="83">
        <v>6276</v>
      </c>
      <c r="E576" s="84">
        <v>29793.326167514122</v>
      </c>
      <c r="F576" s="85" t="s">
        <v>1</v>
      </c>
      <c r="G576" s="130">
        <v>3.3859554709368793E-5</v>
      </c>
      <c r="H576" s="130">
        <v>0.99843039603700545</v>
      </c>
      <c r="I576" s="85" t="s">
        <v>6870</v>
      </c>
      <c r="J576" s="123">
        <v>6.5820149883557514E-5</v>
      </c>
      <c r="K576" s="124">
        <v>1.0051234214810187</v>
      </c>
      <c r="L576" s="2" t="s">
        <v>6870</v>
      </c>
    </row>
    <row r="577" spans="1:12" x14ac:dyDescent="0.35">
      <c r="A577" s="2" t="s">
        <v>46</v>
      </c>
      <c r="B577" s="2">
        <v>45258845</v>
      </c>
      <c r="C577" s="2" t="s">
        <v>2046</v>
      </c>
      <c r="D577" s="83">
        <v>9120</v>
      </c>
      <c r="E577" s="84">
        <v>28727.283798522709</v>
      </c>
      <c r="F577" s="85" t="s">
        <v>1</v>
      </c>
      <c r="G577" s="130">
        <v>4.9203177015526352E-5</v>
      </c>
      <c r="H577" s="130">
        <v>0.99706378858556965</v>
      </c>
      <c r="I577" s="85" t="s">
        <v>6870</v>
      </c>
      <c r="J577" s="123">
        <v>6.346502282876945E-5</v>
      </c>
      <c r="K577" s="124">
        <v>1.0051868865038476</v>
      </c>
      <c r="L577" s="2" t="s">
        <v>6870</v>
      </c>
    </row>
    <row r="578" spans="1:12" x14ac:dyDescent="0.35">
      <c r="A578" s="2" t="s">
        <v>46</v>
      </c>
      <c r="B578" s="2">
        <v>41099907</v>
      </c>
      <c r="C578" s="2" t="s">
        <v>1222</v>
      </c>
      <c r="D578" s="83">
        <v>12416</v>
      </c>
      <c r="E578" s="84">
        <v>28499.707766118168</v>
      </c>
      <c r="F578" s="85" t="s">
        <v>6</v>
      </c>
      <c r="G578" s="130">
        <v>6.6985377831663942E-5</v>
      </c>
      <c r="H578" s="130">
        <v>0.99583116820453488</v>
      </c>
      <c r="I578" s="85" t="s">
        <v>6870</v>
      </c>
      <c r="J578" s="123">
        <v>6.2962256253511897E-5</v>
      </c>
      <c r="K578" s="124">
        <v>1.0052498487601012</v>
      </c>
      <c r="L578" s="2" t="s">
        <v>6870</v>
      </c>
    </row>
    <row r="579" spans="1:12" x14ac:dyDescent="0.35">
      <c r="A579" s="2" t="s">
        <v>46</v>
      </c>
      <c r="B579" s="2">
        <v>43582801</v>
      </c>
      <c r="C579" s="2" t="s">
        <v>1213</v>
      </c>
      <c r="D579" s="83">
        <v>19910</v>
      </c>
      <c r="E579" s="84">
        <v>28453.140200000002</v>
      </c>
      <c r="F579" s="85" t="s">
        <v>1</v>
      </c>
      <c r="G579" s="130">
        <v>1.0741614631350106E-4</v>
      </c>
      <c r="H579" s="130">
        <v>0.99014891864372101</v>
      </c>
      <c r="I579" s="85" t="s">
        <v>6870</v>
      </c>
      <c r="J579" s="123">
        <v>6.2859378039633508E-5</v>
      </c>
      <c r="K579" s="124">
        <v>1.0053127081381408</v>
      </c>
      <c r="L579" s="2" t="s">
        <v>6870</v>
      </c>
    </row>
    <row r="580" spans="1:12" x14ac:dyDescent="0.35">
      <c r="A580" s="2" t="s">
        <v>46</v>
      </c>
      <c r="B580" s="2">
        <v>43706967</v>
      </c>
      <c r="C580" s="2" t="s">
        <v>2263</v>
      </c>
      <c r="D580" s="83">
        <v>34000</v>
      </c>
      <c r="E580" s="84">
        <v>27815.914556698535</v>
      </c>
      <c r="F580" s="85" t="s">
        <v>1</v>
      </c>
      <c r="G580" s="130">
        <v>1.8343289676840964E-4</v>
      </c>
      <c r="H580" s="130">
        <v>0.97969960936698619</v>
      </c>
      <c r="I580" s="85" t="s">
        <v>6870</v>
      </c>
      <c r="J580" s="123">
        <v>6.1451603455623421E-5</v>
      </c>
      <c r="K580" s="124">
        <v>1.0053741597415964</v>
      </c>
      <c r="L580" s="2" t="s">
        <v>6870</v>
      </c>
    </row>
    <row r="581" spans="1:12" x14ac:dyDescent="0.35">
      <c r="A581" s="2" t="s">
        <v>46</v>
      </c>
      <c r="B581" s="2">
        <v>45372855</v>
      </c>
      <c r="C581" s="2" t="s">
        <v>1947</v>
      </c>
      <c r="D581" s="83">
        <v>15840</v>
      </c>
      <c r="E581" s="84">
        <v>27655.596000000001</v>
      </c>
      <c r="F581" s="85" t="s">
        <v>1</v>
      </c>
      <c r="G581" s="130">
        <v>8.5458149553282607E-5</v>
      </c>
      <c r="H581" s="130">
        <v>0.99306496974693792</v>
      </c>
      <c r="I581" s="85" t="s">
        <v>6870</v>
      </c>
      <c r="J581" s="123">
        <v>6.1097423752031987E-5</v>
      </c>
      <c r="K581" s="124">
        <v>1.0054352571653484</v>
      </c>
      <c r="L581" s="2" t="s">
        <v>6870</v>
      </c>
    </row>
    <row r="582" spans="1:12" x14ac:dyDescent="0.35">
      <c r="A582" s="2" t="s">
        <v>46</v>
      </c>
      <c r="B582" s="2">
        <v>41089907</v>
      </c>
      <c r="C582" s="2" t="s">
        <v>2350</v>
      </c>
      <c r="D582" s="83">
        <v>10192</v>
      </c>
      <c r="E582" s="84">
        <v>27654.542118776859</v>
      </c>
      <c r="F582" s="85" t="s">
        <v>6</v>
      </c>
      <c r="G582" s="130">
        <v>5.4986708348930325E-5</v>
      </c>
      <c r="H582" s="130">
        <v>0.99679852843158701</v>
      </c>
      <c r="I582" s="85" t="s">
        <v>6870</v>
      </c>
      <c r="J582" s="123">
        <v>6.1095095491680098E-5</v>
      </c>
      <c r="K582" s="124">
        <v>1.00549635226084</v>
      </c>
      <c r="L582" s="2" t="s">
        <v>6870</v>
      </c>
    </row>
    <row r="583" spans="1:12" x14ac:dyDescent="0.35">
      <c r="A583" s="2" t="s">
        <v>46</v>
      </c>
      <c r="B583" s="2">
        <v>43088809</v>
      </c>
      <c r="C583" s="2" t="s">
        <v>1218</v>
      </c>
      <c r="D583" s="83">
        <v>6270</v>
      </c>
      <c r="E583" s="84">
        <v>27541.181366521152</v>
      </c>
      <c r="F583" s="85" t="s">
        <v>1</v>
      </c>
      <c r="G583" s="130">
        <v>3.3827184198174366E-5</v>
      </c>
      <c r="H583" s="130">
        <v>0.99849805040540185</v>
      </c>
      <c r="I583" s="85" t="s">
        <v>6870</v>
      </c>
      <c r="J583" s="123">
        <v>6.0844656126084219E-5</v>
      </c>
      <c r="K583" s="124">
        <v>1.0055571969169661</v>
      </c>
      <c r="L583" s="2" t="s">
        <v>6870</v>
      </c>
    </row>
    <row r="584" spans="1:12" x14ac:dyDescent="0.35">
      <c r="A584" s="2" t="s">
        <v>46</v>
      </c>
      <c r="B584" s="2">
        <v>49069809</v>
      </c>
      <c r="C584" s="2" t="s">
        <v>3591</v>
      </c>
      <c r="D584" s="83">
        <v>46816</v>
      </c>
      <c r="E584" s="84">
        <v>27058.124</v>
      </c>
      <c r="F584" s="85" t="s">
        <v>3592</v>
      </c>
      <c r="G584" s="130">
        <v>2.5257630867970193E-4</v>
      </c>
      <c r="H584" s="130">
        <v>0.97058583739708792</v>
      </c>
      <c r="I584" s="85" t="s">
        <v>6870</v>
      </c>
      <c r="J584" s="123">
        <v>5.9777473895808527E-5</v>
      </c>
      <c r="K584" s="124">
        <v>1.0056169743908618</v>
      </c>
      <c r="L584" s="2" t="s">
        <v>6870</v>
      </c>
    </row>
    <row r="585" spans="1:12" x14ac:dyDescent="0.35">
      <c r="A585" s="2" t="s">
        <v>46</v>
      </c>
      <c r="B585" s="2">
        <v>40142905</v>
      </c>
      <c r="C585" s="2" t="s">
        <v>3075</v>
      </c>
      <c r="D585" s="83">
        <v>2244</v>
      </c>
      <c r="E585" s="84">
        <v>6943.0585000000001</v>
      </c>
      <c r="F585" s="85" t="s">
        <v>1</v>
      </c>
      <c r="G585" s="130">
        <v>1.1545482326011666E-5</v>
      </c>
      <c r="H585" s="130">
        <v>0.99977649627325238</v>
      </c>
      <c r="I585" s="85" t="s">
        <v>6870</v>
      </c>
      <c r="J585" s="123">
        <v>5.9231137208048447E-5</v>
      </c>
      <c r="K585" s="124">
        <v>1.0056762055280699</v>
      </c>
      <c r="L585" s="2" t="s">
        <v>6870</v>
      </c>
    </row>
    <row r="586" spans="1:12" x14ac:dyDescent="0.35">
      <c r="A586" s="2" t="s">
        <v>46</v>
      </c>
      <c r="B586" s="2">
        <v>41063967</v>
      </c>
      <c r="C586" s="2" t="s">
        <v>3392</v>
      </c>
      <c r="D586" s="83">
        <v>8000</v>
      </c>
      <c r="E586" s="84">
        <v>26712.437399999999</v>
      </c>
      <c r="F586" s="85" t="s">
        <v>2577</v>
      </c>
      <c r="G586" s="130">
        <v>4.3160681592566973E-5</v>
      </c>
      <c r="H586" s="130">
        <v>0.99751821229581938</v>
      </c>
      <c r="I586" s="85" t="s">
        <v>6870</v>
      </c>
      <c r="J586" s="123">
        <v>5.9013774545933764E-5</v>
      </c>
      <c r="K586" s="124">
        <v>1.0057352193026159</v>
      </c>
      <c r="L586" s="2" t="s">
        <v>6870</v>
      </c>
    </row>
    <row r="587" spans="1:12" x14ac:dyDescent="0.35">
      <c r="A587" t="s">
        <v>216</v>
      </c>
      <c r="B587" s="2">
        <v>52887988</v>
      </c>
      <c r="C587" s="2" t="s">
        <v>508</v>
      </c>
      <c r="D587" s="83">
        <v>3780</v>
      </c>
      <c r="E587" s="84">
        <v>26675.287631960346</v>
      </c>
      <c r="F587" s="85" t="s">
        <v>1</v>
      </c>
      <c r="G587" s="130">
        <v>2.0393422052487895E-5</v>
      </c>
      <c r="H587" s="130">
        <v>0.9994610186662366</v>
      </c>
      <c r="I587" s="85" t="s">
        <v>6870</v>
      </c>
      <c r="J587" s="123">
        <v>5.8931702363500655E-5</v>
      </c>
      <c r="K587" s="124">
        <v>1.0057941510049795</v>
      </c>
      <c r="L587" s="2" t="s">
        <v>6870</v>
      </c>
    </row>
    <row r="588" spans="1:12" x14ac:dyDescent="0.35">
      <c r="A588" s="2" t="s">
        <v>46</v>
      </c>
      <c r="B588" s="2">
        <v>43086809</v>
      </c>
      <c r="C588" s="2" t="s">
        <v>2396</v>
      </c>
      <c r="D588" s="83">
        <v>21318</v>
      </c>
      <c r="E588" s="84">
        <v>26649.160475460332</v>
      </c>
      <c r="F588" s="85" t="s">
        <v>1</v>
      </c>
      <c r="G588" s="130">
        <v>1.1501242627379285E-4</v>
      </c>
      <c r="H588" s="130">
        <v>0.98915591544723569</v>
      </c>
      <c r="I588" s="85" t="s">
        <v>6870</v>
      </c>
      <c r="J588" s="123">
        <v>5.8873981605932561E-5</v>
      </c>
      <c r="K588" s="124">
        <v>1.0058530249865854</v>
      </c>
      <c r="L588" s="2" t="s">
        <v>6870</v>
      </c>
    </row>
    <row r="589" spans="1:12" x14ac:dyDescent="0.35">
      <c r="A589" s="2" t="s">
        <v>46</v>
      </c>
      <c r="B589" s="2">
        <v>45240909</v>
      </c>
      <c r="C589" s="2" t="s">
        <v>131</v>
      </c>
      <c r="D589" s="83">
        <v>14628</v>
      </c>
      <c r="E589" s="84">
        <v>26623.35376417201</v>
      </c>
      <c r="F589" s="85" t="s">
        <v>1</v>
      </c>
      <c r="G589" s="130">
        <v>7.8919306292008718E-5</v>
      </c>
      <c r="H589" s="130">
        <v>0.99412845973154895</v>
      </c>
      <c r="I589" s="85" t="s">
        <v>6870</v>
      </c>
      <c r="J589" s="123">
        <v>5.8816968783817688E-5</v>
      </c>
      <c r="K589" s="124">
        <v>1.0059118419553692</v>
      </c>
      <c r="L589" s="2" t="s">
        <v>6870</v>
      </c>
    </row>
    <row r="590" spans="1:12" x14ac:dyDescent="0.35">
      <c r="A590" s="2" t="s">
        <v>46</v>
      </c>
      <c r="B590" s="2">
        <v>43584849</v>
      </c>
      <c r="C590" s="2" t="s">
        <v>2088</v>
      </c>
      <c r="D590" s="83">
        <v>2926</v>
      </c>
      <c r="E590" s="84">
        <v>25302.171499999997</v>
      </c>
      <c r="F590" s="85" t="s">
        <v>1</v>
      </c>
      <c r="G590" s="130">
        <v>1.5786019292481371E-5</v>
      </c>
      <c r="H590" s="130">
        <v>0.99961443330895738</v>
      </c>
      <c r="I590" s="85" t="s">
        <v>6870</v>
      </c>
      <c r="J590" s="123">
        <v>5.5898180389317469E-5</v>
      </c>
      <c r="K590" s="124">
        <v>1.0059677401357585</v>
      </c>
      <c r="L590" s="2" t="s">
        <v>6870</v>
      </c>
    </row>
    <row r="591" spans="1:12" x14ac:dyDescent="0.35">
      <c r="A591" s="2" t="s">
        <v>46</v>
      </c>
      <c r="B591" s="2">
        <v>44421967</v>
      </c>
      <c r="C591" s="2" t="s">
        <v>1630</v>
      </c>
      <c r="D591" s="83">
        <v>23000</v>
      </c>
      <c r="E591" s="84">
        <v>24531.341200000003</v>
      </c>
      <c r="F591" s="85" t="s">
        <v>1</v>
      </c>
      <c r="G591" s="130">
        <v>1.2408695957863005E-4</v>
      </c>
      <c r="H591" s="130">
        <v>0.98785165312019785</v>
      </c>
      <c r="I591" s="85" t="s">
        <v>6870</v>
      </c>
      <c r="J591" s="123">
        <v>5.4195243107473841E-5</v>
      </c>
      <c r="K591" s="124">
        <v>1.006021935378866</v>
      </c>
      <c r="L591" s="2" t="s">
        <v>6870</v>
      </c>
    </row>
    <row r="592" spans="1:12" x14ac:dyDescent="0.35">
      <c r="A592" s="2" t="s">
        <v>46</v>
      </c>
      <c r="B592" s="2">
        <v>43705855</v>
      </c>
      <c r="C592" s="2" t="s">
        <v>2242</v>
      </c>
      <c r="D592" s="83">
        <v>11680</v>
      </c>
      <c r="E592" s="84">
        <v>23847.540338708568</v>
      </c>
      <c r="F592" s="85" t="s">
        <v>1</v>
      </c>
      <c r="G592" s="130">
        <v>6.3014595125147787E-5</v>
      </c>
      <c r="H592" s="130">
        <v>0.99609008913340868</v>
      </c>
      <c r="I592" s="85" t="s">
        <v>6870</v>
      </c>
      <c r="J592" s="123">
        <v>5.2684573404881742E-5</v>
      </c>
      <c r="K592" s="124">
        <v>1.0060746199522708</v>
      </c>
      <c r="L592" s="2" t="s">
        <v>6870</v>
      </c>
    </row>
    <row r="593" spans="1:12" x14ac:dyDescent="0.35">
      <c r="A593" s="2" t="s">
        <v>46</v>
      </c>
      <c r="B593" s="2">
        <v>40000907</v>
      </c>
      <c r="C593" s="2" t="s">
        <v>997</v>
      </c>
      <c r="D593" s="83">
        <v>10064</v>
      </c>
      <c r="E593" s="84">
        <v>23830.866692553693</v>
      </c>
      <c r="F593" s="85" t="s">
        <v>1</v>
      </c>
      <c r="G593" s="130">
        <v>5.4296137443449251E-5</v>
      </c>
      <c r="H593" s="130">
        <v>0.99696158948664371</v>
      </c>
      <c r="I593" s="85" t="s">
        <v>6870</v>
      </c>
      <c r="J593" s="123">
        <v>5.264773757517784E-5</v>
      </c>
      <c r="K593" s="124">
        <v>1.0061272676898458</v>
      </c>
      <c r="L593" s="2" t="s">
        <v>6870</v>
      </c>
    </row>
    <row r="594" spans="1:12" x14ac:dyDescent="0.35">
      <c r="A594" s="2" t="s">
        <v>46</v>
      </c>
      <c r="B594" s="2">
        <v>41080907</v>
      </c>
      <c r="C594" s="2" t="s">
        <v>1165</v>
      </c>
      <c r="D594" s="83">
        <v>13424</v>
      </c>
      <c r="E594" s="84">
        <v>23652.509237747432</v>
      </c>
      <c r="F594" s="85" t="s">
        <v>2577</v>
      </c>
      <c r="G594" s="130">
        <v>7.2423623712327385E-5</v>
      </c>
      <c r="H594" s="130">
        <v>0.99541620522644847</v>
      </c>
      <c r="I594" s="85" t="s">
        <v>6870</v>
      </c>
      <c r="J594" s="123">
        <v>5.2253705893646476E-5</v>
      </c>
      <c r="K594" s="124">
        <v>1.0061795213957394</v>
      </c>
      <c r="L594" s="2" t="s">
        <v>6870</v>
      </c>
    </row>
    <row r="595" spans="1:12" x14ac:dyDescent="0.35">
      <c r="A595" s="2" t="s">
        <v>46</v>
      </c>
      <c r="B595" s="2">
        <v>41090809</v>
      </c>
      <c r="C595" s="2" t="s">
        <v>2374</v>
      </c>
      <c r="D595" s="83">
        <v>6688</v>
      </c>
      <c r="E595" s="84">
        <v>23153.118899999998</v>
      </c>
      <c r="F595" s="85" t="s">
        <v>1</v>
      </c>
      <c r="G595" s="130">
        <v>3.608232981138599E-5</v>
      </c>
      <c r="H595" s="130">
        <v>0.99818483873416985</v>
      </c>
      <c r="I595" s="85" t="s">
        <v>6870</v>
      </c>
      <c r="J595" s="123">
        <v>5.1150440461108867E-5</v>
      </c>
      <c r="K595" s="124">
        <v>1.0062306718362004</v>
      </c>
      <c r="L595" s="2" t="s">
        <v>6870</v>
      </c>
    </row>
    <row r="596" spans="1:12" x14ac:dyDescent="0.35">
      <c r="A596" s="2" t="s">
        <v>46</v>
      </c>
      <c r="B596" s="2">
        <v>45284967</v>
      </c>
      <c r="C596" s="2" t="s">
        <v>2201</v>
      </c>
      <c r="D596" s="83">
        <v>33000</v>
      </c>
      <c r="E596" s="84">
        <v>23110.872978500094</v>
      </c>
      <c r="F596" s="85" t="s">
        <v>1</v>
      </c>
      <c r="G596" s="130">
        <v>1.7803781156933878E-4</v>
      </c>
      <c r="H596" s="130">
        <v>0.98041903318811197</v>
      </c>
      <c r="I596" s="85" t="s">
        <v>6870</v>
      </c>
      <c r="J596" s="123">
        <v>5.105710973094942E-5</v>
      </c>
      <c r="K596" s="124">
        <v>1.0062817289459314</v>
      </c>
      <c r="L596" s="2" t="s">
        <v>6870</v>
      </c>
    </row>
    <row r="597" spans="1:12" x14ac:dyDescent="0.35">
      <c r="A597" s="2" t="s">
        <v>46</v>
      </c>
      <c r="B597" s="2">
        <v>41099809</v>
      </c>
      <c r="C597" s="2" t="s">
        <v>1233</v>
      </c>
      <c r="D597" s="83">
        <v>33022</v>
      </c>
      <c r="E597" s="84">
        <v>23038.408885088898</v>
      </c>
      <c r="F597" s="85" t="s">
        <v>1</v>
      </c>
      <c r="G597" s="130">
        <v>1.7815650344371833E-4</v>
      </c>
      <c r="H597" s="130">
        <v>0.98024099537654263</v>
      </c>
      <c r="I597" s="85" t="s">
        <v>6870</v>
      </c>
      <c r="J597" s="123">
        <v>5.0897020271226671E-5</v>
      </c>
      <c r="K597" s="124">
        <v>1.0063326259662027</v>
      </c>
      <c r="L597" s="2" t="s">
        <v>6870</v>
      </c>
    </row>
    <row r="598" spans="1:12" x14ac:dyDescent="0.35">
      <c r="A598" s="2" t="s">
        <v>46</v>
      </c>
      <c r="B598" s="2">
        <v>47982855</v>
      </c>
      <c r="C598" s="2" t="s">
        <v>1147</v>
      </c>
      <c r="D598" s="83">
        <v>10620</v>
      </c>
      <c r="E598" s="84">
        <v>22547.159327130514</v>
      </c>
      <c r="F598" s="85" t="s">
        <v>1</v>
      </c>
      <c r="G598" s="130">
        <v>5.7295804814132655E-5</v>
      </c>
      <c r="H598" s="130">
        <v>0.99657445975309933</v>
      </c>
      <c r="I598" s="85" t="s">
        <v>6870</v>
      </c>
      <c r="J598" s="123">
        <v>4.9811739649880387E-5</v>
      </c>
      <c r="K598" s="124">
        <v>1.0063824377058526</v>
      </c>
      <c r="L598" s="2" t="s">
        <v>6870</v>
      </c>
    </row>
    <row r="599" spans="1:12" x14ac:dyDescent="0.35">
      <c r="A599" s="2" t="s">
        <v>46</v>
      </c>
      <c r="B599" s="2">
        <v>40085809</v>
      </c>
      <c r="C599" s="2" t="s">
        <v>1072</v>
      </c>
      <c r="D599" s="83">
        <v>6897</v>
      </c>
      <c r="E599" s="84">
        <v>22509.827529432503</v>
      </c>
      <c r="F599" s="85" t="s">
        <v>1</v>
      </c>
      <c r="G599" s="130">
        <v>3.7209902617991806E-5</v>
      </c>
      <c r="H599" s="130">
        <v>0.99803798451505121</v>
      </c>
      <c r="I599" s="85" t="s">
        <v>6870</v>
      </c>
      <c r="J599" s="123">
        <v>4.9729265323043224E-5</v>
      </c>
      <c r="K599" s="124">
        <v>1.0064321669711755</v>
      </c>
      <c r="L599" s="2" t="s">
        <v>6870</v>
      </c>
    </row>
    <row r="600" spans="1:12" x14ac:dyDescent="0.35">
      <c r="A600" s="2" t="s">
        <v>46</v>
      </c>
      <c r="B600" s="2">
        <v>47985909</v>
      </c>
      <c r="C600" s="2" t="s">
        <v>1112</v>
      </c>
      <c r="D600" s="83">
        <v>15024</v>
      </c>
      <c r="E600" s="84">
        <v>22430.29049140793</v>
      </c>
      <c r="F600" s="85" t="s">
        <v>1</v>
      </c>
      <c r="G600" s="130">
        <v>8.1055760030840783E-5</v>
      </c>
      <c r="H600" s="130">
        <v>0.99364666783310163</v>
      </c>
      <c r="I600" s="85" t="s">
        <v>6870</v>
      </c>
      <c r="J600" s="123">
        <v>4.9553550139896608E-5</v>
      </c>
      <c r="K600" s="124">
        <v>1.0064817205213155</v>
      </c>
      <c r="L600" s="2" t="s">
        <v>6870</v>
      </c>
    </row>
    <row r="601" spans="1:12" x14ac:dyDescent="0.35">
      <c r="A601" s="2" t="s">
        <v>46</v>
      </c>
      <c r="B601" s="2">
        <v>41051905</v>
      </c>
      <c r="C601" s="2" t="s">
        <v>3462</v>
      </c>
      <c r="D601" s="83">
        <v>2856</v>
      </c>
      <c r="E601" s="84">
        <v>22209.816500000001</v>
      </c>
      <c r="F601" s="85" t="s">
        <v>2577</v>
      </c>
      <c r="G601" s="130">
        <v>1.540836332854641E-5</v>
      </c>
      <c r="H601" s="130">
        <v>0.9996456276915785</v>
      </c>
      <c r="I601" s="85" t="s">
        <v>6870</v>
      </c>
      <c r="J601" s="123">
        <v>4.9066473568509318E-5</v>
      </c>
      <c r="K601" s="124">
        <v>1.0065307869948841</v>
      </c>
      <c r="L601" s="2" t="s">
        <v>6870</v>
      </c>
    </row>
    <row r="602" spans="1:12" x14ac:dyDescent="0.35">
      <c r="A602" s="2" t="s">
        <v>46</v>
      </c>
      <c r="B602" s="2">
        <v>41088967</v>
      </c>
      <c r="C602" s="2" t="s">
        <v>2346</v>
      </c>
      <c r="D602" s="83">
        <v>1000</v>
      </c>
      <c r="E602" s="84">
        <v>1343.8163</v>
      </c>
      <c r="F602" s="85" t="s">
        <v>1</v>
      </c>
      <c r="G602" s="130">
        <v>3.884461343331028E-6</v>
      </c>
      <c r="H602" s="130">
        <v>0.99994966213945413</v>
      </c>
      <c r="I602" s="85" t="s">
        <v>6870</v>
      </c>
      <c r="J602" s="123">
        <v>4.902724331621119E-5</v>
      </c>
      <c r="K602" s="124">
        <v>1.0065798142382003</v>
      </c>
      <c r="L602" s="2" t="s">
        <v>6870</v>
      </c>
    </row>
    <row r="603" spans="1:12" x14ac:dyDescent="0.35">
      <c r="A603" s="2" t="s">
        <v>46</v>
      </c>
      <c r="B603" s="2">
        <v>43207905</v>
      </c>
      <c r="C603" s="2" t="s">
        <v>962</v>
      </c>
      <c r="D603" s="83">
        <v>5964</v>
      </c>
      <c r="E603" s="84">
        <v>21642.169501630764</v>
      </c>
      <c r="F603" s="85" t="s">
        <v>1</v>
      </c>
      <c r="G603" s="130">
        <v>3.2176288127258677E-5</v>
      </c>
      <c r="H603" s="130">
        <v>0.99863128742947815</v>
      </c>
      <c r="I603" s="85" t="s">
        <v>6870</v>
      </c>
      <c r="J603" s="123">
        <v>4.781241384038289E-5</v>
      </c>
      <c r="K603" s="124">
        <v>1.0066276266520406</v>
      </c>
      <c r="L603" s="2" t="s">
        <v>6870</v>
      </c>
    </row>
    <row r="604" spans="1:12" x14ac:dyDescent="0.35">
      <c r="A604" s="2" t="s">
        <v>46</v>
      </c>
      <c r="B604" s="2">
        <v>41063809</v>
      </c>
      <c r="C604" s="2" t="s">
        <v>746</v>
      </c>
      <c r="D604" s="83">
        <v>6479</v>
      </c>
      <c r="E604" s="84">
        <v>21350.0622</v>
      </c>
      <c r="F604" s="85" t="s">
        <v>6</v>
      </c>
      <c r="G604" s="130">
        <v>3.4954757004780181E-5</v>
      </c>
      <c r="H604" s="130">
        <v>0.99832662696828656</v>
      </c>
      <c r="I604" s="85" t="s">
        <v>6870</v>
      </c>
      <c r="J604" s="123">
        <v>4.7167083195952112E-5</v>
      </c>
      <c r="K604" s="124">
        <v>1.0066747937352365</v>
      </c>
      <c r="L604" s="2" t="s">
        <v>6870</v>
      </c>
    </row>
    <row r="605" spans="1:12" x14ac:dyDescent="0.35">
      <c r="A605" s="2" t="s">
        <v>46</v>
      </c>
      <c r="B605" s="2">
        <v>45240849</v>
      </c>
      <c r="C605" s="2" t="s">
        <v>135</v>
      </c>
      <c r="D605" s="83">
        <v>6270</v>
      </c>
      <c r="E605" s="84">
        <v>21323.39743214703</v>
      </c>
      <c r="F605" s="85" t="s">
        <v>1</v>
      </c>
      <c r="G605" s="130">
        <v>3.3827184198174366E-5</v>
      </c>
      <c r="H605" s="130">
        <v>0.99853187758960005</v>
      </c>
      <c r="I605" s="85" t="s">
        <v>6870</v>
      </c>
      <c r="J605" s="123">
        <v>4.7108174734143425E-5</v>
      </c>
      <c r="K605" s="124">
        <v>1.0067219019099707</v>
      </c>
      <c r="L605" s="2" t="s">
        <v>6870</v>
      </c>
    </row>
    <row r="606" spans="1:12" x14ac:dyDescent="0.35">
      <c r="A606" t="s">
        <v>216</v>
      </c>
      <c r="B606" s="2">
        <v>52133816</v>
      </c>
      <c r="C606" s="2" t="s">
        <v>586</v>
      </c>
      <c r="D606" s="83">
        <v>2736</v>
      </c>
      <c r="E606" s="84">
        <v>24560.096163652997</v>
      </c>
      <c r="F606" s="85" t="s">
        <v>2577</v>
      </c>
      <c r="G606" s="130">
        <v>1.4658446485875559E-5</v>
      </c>
      <c r="H606" s="130">
        <v>0.99966028613806435</v>
      </c>
      <c r="I606" s="85" t="s">
        <v>6870</v>
      </c>
      <c r="J606" s="123">
        <v>4.5668802077151296E-5</v>
      </c>
      <c r="K606" s="124">
        <v>1.0067675707120478</v>
      </c>
      <c r="L606" s="2" t="s">
        <v>6870</v>
      </c>
    </row>
    <row r="607" spans="1:12" x14ac:dyDescent="0.35">
      <c r="A607" s="2" t="s">
        <v>46</v>
      </c>
      <c r="B607" s="2">
        <v>45880860</v>
      </c>
      <c r="C607" s="2" t="s">
        <v>1539</v>
      </c>
      <c r="D607" s="83">
        <v>669.39</v>
      </c>
      <c r="E607" s="84">
        <v>7473.8063999999995</v>
      </c>
      <c r="F607" s="85" t="s">
        <v>1</v>
      </c>
      <c r="G607" s="130">
        <v>2.1580340796283485E-6</v>
      </c>
      <c r="H607" s="130">
        <v>0.99998246096646259</v>
      </c>
      <c r="I607" s="85" t="s">
        <v>6870</v>
      </c>
      <c r="J607" s="123">
        <v>4.5256629247386349E-5</v>
      </c>
      <c r="K607" s="124">
        <v>1.0068128273412953</v>
      </c>
      <c r="L607" s="2" t="s">
        <v>6870</v>
      </c>
    </row>
    <row r="608" spans="1:12" x14ac:dyDescent="0.35">
      <c r="A608" s="2" t="s">
        <v>46</v>
      </c>
      <c r="B608" s="2">
        <v>47983909</v>
      </c>
      <c r="C608" s="2" t="s">
        <v>1106</v>
      </c>
      <c r="D608" s="83">
        <v>1788</v>
      </c>
      <c r="E608" s="84">
        <v>-11475.84475073775</v>
      </c>
      <c r="F608" s="85" t="s">
        <v>2577</v>
      </c>
      <c r="G608" s="130">
        <v>8.9860539075724452E-6</v>
      </c>
      <c r="H608" s="130">
        <v>0.99986499378721339</v>
      </c>
      <c r="I608" s="85" t="s">
        <v>6870</v>
      </c>
      <c r="J608" s="123">
        <v>4.4574585269865196E-5</v>
      </c>
      <c r="K608" s="124">
        <v>1.0068574019265653</v>
      </c>
      <c r="L608" s="2" t="s">
        <v>6870</v>
      </c>
    </row>
    <row r="609" spans="1:12" x14ac:dyDescent="0.35">
      <c r="A609" s="2" t="s">
        <v>46</v>
      </c>
      <c r="B609" s="2">
        <v>47981909</v>
      </c>
      <c r="C609" s="2" t="s">
        <v>1118</v>
      </c>
      <c r="D609" s="83">
        <v>4476</v>
      </c>
      <c r="E609" s="84">
        <v>19849.923539565305</v>
      </c>
      <c r="F609" s="85" t="s">
        <v>1</v>
      </c>
      <c r="G609" s="130">
        <v>2.4148401351041221E-5</v>
      </c>
      <c r="H609" s="130">
        <v>0.99926473467652388</v>
      </c>
      <c r="I609" s="85" t="s">
        <v>6870</v>
      </c>
      <c r="J609" s="123">
        <v>4.3852939923704996E-5</v>
      </c>
      <c r="K609" s="124">
        <v>1.0069012548664888</v>
      </c>
      <c r="L609" s="2" t="s">
        <v>6870</v>
      </c>
    </row>
    <row r="610" spans="1:12" x14ac:dyDescent="0.35">
      <c r="A610" s="2" t="s">
        <v>46</v>
      </c>
      <c r="B610" s="2">
        <v>47991860</v>
      </c>
      <c r="C610" s="2" t="s">
        <v>1093</v>
      </c>
      <c r="D610" s="83">
        <v>4780</v>
      </c>
      <c r="E610" s="84">
        <v>19765.800972328212</v>
      </c>
      <c r="F610" s="85" t="s">
        <v>1</v>
      </c>
      <c r="G610" s="130">
        <v>2.5788507251558768E-5</v>
      </c>
      <c r="H610" s="130">
        <v>0.99911496214791928</v>
      </c>
      <c r="I610" s="85" t="s">
        <v>6870</v>
      </c>
      <c r="J610" s="123">
        <v>4.3667094276495167E-5</v>
      </c>
      <c r="K610" s="124">
        <v>1.0069449219607653</v>
      </c>
      <c r="L610" s="2" t="s">
        <v>6870</v>
      </c>
    </row>
    <row r="611" spans="1:12" x14ac:dyDescent="0.35">
      <c r="A611" s="2" t="s">
        <v>46</v>
      </c>
      <c r="B611" s="2">
        <v>44947855</v>
      </c>
      <c r="C611" s="2" t="s">
        <v>1795</v>
      </c>
      <c r="D611" s="83">
        <v>7360</v>
      </c>
      <c r="E611" s="84">
        <v>19553.228334328931</v>
      </c>
      <c r="F611" s="85" t="s">
        <v>1</v>
      </c>
      <c r="G611" s="130">
        <v>3.9707827065161615E-5</v>
      </c>
      <c r="H611" s="130">
        <v>0.99780901170411751</v>
      </c>
      <c r="I611" s="85" t="s">
        <v>6870</v>
      </c>
      <c r="J611" s="123">
        <v>4.3197473569643312E-5</v>
      </c>
      <c r="K611" s="124">
        <v>1.0069881194343351</v>
      </c>
      <c r="L611" s="2" t="s">
        <v>6870</v>
      </c>
    </row>
    <row r="612" spans="1:12" x14ac:dyDescent="0.35">
      <c r="A612" s="2" t="s">
        <v>46</v>
      </c>
      <c r="B612" s="2">
        <v>45288905</v>
      </c>
      <c r="C612" s="2" t="s">
        <v>2222</v>
      </c>
      <c r="D612" s="83">
        <v>5520</v>
      </c>
      <c r="E612" s="84">
        <v>19410.513832349621</v>
      </c>
      <c r="F612" s="85" t="s">
        <v>1</v>
      </c>
      <c r="G612" s="130">
        <v>2.9780870298871211E-5</v>
      </c>
      <c r="H612" s="130">
        <v>0.99878469128202862</v>
      </c>
      <c r="I612" s="85" t="s">
        <v>6870</v>
      </c>
      <c r="J612" s="123">
        <v>4.2882185177269122E-5</v>
      </c>
      <c r="K612" s="124">
        <v>1.0070310016195123</v>
      </c>
      <c r="L612" s="2" t="s">
        <v>6870</v>
      </c>
    </row>
    <row r="613" spans="1:12" x14ac:dyDescent="0.35">
      <c r="A613" t="s">
        <v>216</v>
      </c>
      <c r="B613" s="2">
        <v>52884883</v>
      </c>
      <c r="C613" s="2" t="s">
        <v>464</v>
      </c>
      <c r="D613" s="83">
        <v>3480</v>
      </c>
      <c r="E613" s="84">
        <v>19286.235030919855</v>
      </c>
      <c r="F613" s="85" t="s">
        <v>1</v>
      </c>
      <c r="G613" s="130">
        <v>1.8774896492766633E-5</v>
      </c>
      <c r="H613" s="130">
        <v>0.99950008987324823</v>
      </c>
      <c r="I613" s="85" t="s">
        <v>6870</v>
      </c>
      <c r="J613" s="123">
        <v>4.2607625388561298E-5</v>
      </c>
      <c r="K613" s="124">
        <v>1.0070736092449009</v>
      </c>
      <c r="L613" s="2" t="s">
        <v>6870</v>
      </c>
    </row>
    <row r="614" spans="1:12" x14ac:dyDescent="0.35">
      <c r="A614" s="2" t="s">
        <v>46</v>
      </c>
      <c r="B614" s="2">
        <v>43090809</v>
      </c>
      <c r="C614" s="2" t="s">
        <v>1199</v>
      </c>
      <c r="D614" s="83">
        <v>48697</v>
      </c>
      <c r="E614" s="84">
        <v>19012.160527898406</v>
      </c>
      <c r="F614" s="85" t="s">
        <v>1</v>
      </c>
      <c r="G614" s="130">
        <v>2.6272446393915422E-4</v>
      </c>
      <c r="H614" s="130">
        <v>0.96956312886149654</v>
      </c>
      <c r="I614" s="85" t="s">
        <v>6870</v>
      </c>
      <c r="J614" s="123">
        <v>4.2002133246908335E-5</v>
      </c>
      <c r="K614" s="124">
        <v>1.0071156113781479</v>
      </c>
      <c r="L614" s="2" t="s">
        <v>6870</v>
      </c>
    </row>
    <row r="615" spans="1:12" x14ac:dyDescent="0.35">
      <c r="A615" s="2" t="s">
        <v>46</v>
      </c>
      <c r="B615" s="2">
        <v>41081809</v>
      </c>
      <c r="C615" s="2" t="s">
        <v>1178</v>
      </c>
      <c r="D615" s="83">
        <v>5643</v>
      </c>
      <c r="E615" s="84">
        <v>18910.043936259142</v>
      </c>
      <c r="F615" s="85" t="s">
        <v>1</v>
      </c>
      <c r="G615" s="130">
        <v>3.0444465778356929E-5</v>
      </c>
      <c r="H615" s="130">
        <v>0.99872446594595132</v>
      </c>
      <c r="I615" s="85" t="s">
        <v>6870</v>
      </c>
      <c r="J615" s="123">
        <v>4.1776534757853993E-5</v>
      </c>
      <c r="K615" s="124">
        <v>1.0071573879129057</v>
      </c>
      <c r="L615" s="2" t="s">
        <v>6870</v>
      </c>
    </row>
    <row r="616" spans="1:12" x14ac:dyDescent="0.35">
      <c r="A616" s="2" t="s">
        <v>46</v>
      </c>
      <c r="B616" s="2">
        <v>41064809</v>
      </c>
      <c r="C616" s="2" t="s">
        <v>715</v>
      </c>
      <c r="D616" s="83">
        <v>11286</v>
      </c>
      <c r="E616" s="84">
        <v>18672.929086603002</v>
      </c>
      <c r="F616" s="85" t="s">
        <v>1</v>
      </c>
      <c r="G616" s="130">
        <v>6.0888931556713859E-5</v>
      </c>
      <c r="H616" s="130">
        <v>0.99639955109094536</v>
      </c>
      <c r="I616" s="85" t="s">
        <v>6870</v>
      </c>
      <c r="J616" s="123">
        <v>4.1252694792613665E-5</v>
      </c>
      <c r="K616" s="124">
        <v>1.0071986406076983</v>
      </c>
      <c r="L616" s="2" t="s">
        <v>6870</v>
      </c>
    </row>
    <row r="617" spans="1:12" x14ac:dyDescent="0.35">
      <c r="A617" s="2" t="s">
        <v>46</v>
      </c>
      <c r="B617" s="2">
        <v>44523809</v>
      </c>
      <c r="C617" s="2" t="s">
        <v>2079</v>
      </c>
      <c r="D617" s="83">
        <v>19855</v>
      </c>
      <c r="E617" s="84">
        <v>17151.607225050815</v>
      </c>
      <c r="F617" s="85" t="s">
        <v>1</v>
      </c>
      <c r="G617" s="130">
        <v>1.0711941662755216E-4</v>
      </c>
      <c r="H617" s="130">
        <v>0.99036315747697612</v>
      </c>
      <c r="I617" s="85" t="s">
        <v>6870</v>
      </c>
      <c r="J617" s="123">
        <v>3.7891753070783332E-5</v>
      </c>
      <c r="K617" s="124">
        <v>1.007236532360769</v>
      </c>
      <c r="L617" s="2" t="s">
        <v>6870</v>
      </c>
    </row>
    <row r="618" spans="1:12" x14ac:dyDescent="0.35">
      <c r="A618" s="2" t="s">
        <v>46</v>
      </c>
      <c r="B618" s="2">
        <v>47990860</v>
      </c>
      <c r="C618" s="2" t="s">
        <v>1110</v>
      </c>
      <c r="D618" s="83">
        <v>2980</v>
      </c>
      <c r="E618" s="84">
        <v>17134.635784150199</v>
      </c>
      <c r="F618" s="85" t="s">
        <v>1</v>
      </c>
      <c r="G618" s="130">
        <v>1.6077353893231199E-5</v>
      </c>
      <c r="H618" s="130">
        <v>0.99959864728966485</v>
      </c>
      <c r="I618" s="85" t="s">
        <v>6870</v>
      </c>
      <c r="J618" s="123">
        <v>3.7854259345593409E-5</v>
      </c>
      <c r="K618" s="124">
        <v>1.0072743866201146</v>
      </c>
      <c r="L618" s="2" t="s">
        <v>6870</v>
      </c>
    </row>
    <row r="619" spans="1:12" x14ac:dyDescent="0.35">
      <c r="A619" s="2" t="s">
        <v>46</v>
      </c>
      <c r="B619" s="2">
        <v>49662849</v>
      </c>
      <c r="C619" s="2" t="s">
        <v>2304</v>
      </c>
      <c r="D619" s="83">
        <v>14212</v>
      </c>
      <c r="E619" s="84">
        <v>16715.531534582147</v>
      </c>
      <c r="F619" s="85" t="s">
        <v>1</v>
      </c>
      <c r="G619" s="130">
        <v>7.6674950849195229E-5</v>
      </c>
      <c r="H619" s="130">
        <v>0.99474825591320692</v>
      </c>
      <c r="I619" s="85" t="s">
        <v>6870</v>
      </c>
      <c r="J619" s="123">
        <v>3.6928363916251127E-5</v>
      </c>
      <c r="K619" s="124">
        <v>1.0073113149840309</v>
      </c>
      <c r="L619" s="2" t="s">
        <v>6870</v>
      </c>
    </row>
    <row r="620" spans="1:12" x14ac:dyDescent="0.35">
      <c r="A620" s="2" t="s">
        <v>46</v>
      </c>
      <c r="B620" s="2">
        <v>43515809</v>
      </c>
      <c r="C620" s="2" t="s">
        <v>762</v>
      </c>
      <c r="D620" s="83">
        <v>5643</v>
      </c>
      <c r="E620" s="84">
        <v>16688.256701904371</v>
      </c>
      <c r="F620" s="85" t="s">
        <v>1</v>
      </c>
      <c r="G620" s="130">
        <v>3.0444465778356929E-5</v>
      </c>
      <c r="H620" s="130">
        <v>0.9987549104117297</v>
      </c>
      <c r="I620" s="85" t="s">
        <v>6870</v>
      </c>
      <c r="J620" s="123">
        <v>3.6868107684207532E-5</v>
      </c>
      <c r="K620" s="124">
        <v>1.007348183091715</v>
      </c>
      <c r="L620" s="2" t="s">
        <v>6870</v>
      </c>
    </row>
    <row r="621" spans="1:12" x14ac:dyDescent="0.35">
      <c r="A621" s="2" t="s">
        <v>46</v>
      </c>
      <c r="B621" s="2">
        <v>40120809</v>
      </c>
      <c r="C621" s="2" t="s">
        <v>2420</v>
      </c>
      <c r="D621" s="83">
        <v>9823</v>
      </c>
      <c r="E621" s="84">
        <v>16487.536396636187</v>
      </c>
      <c r="F621" s="85" t="s">
        <v>1</v>
      </c>
      <c r="G621" s="130">
        <v>5.2995921910473177E-5</v>
      </c>
      <c r="H621" s="130">
        <v>0.99701458540855414</v>
      </c>
      <c r="I621" s="85" t="s">
        <v>6870</v>
      </c>
      <c r="J621" s="123">
        <v>3.6424671442710245E-5</v>
      </c>
      <c r="K621" s="124">
        <v>1.0073846077631576</v>
      </c>
      <c r="L621" s="2" t="s">
        <v>6870</v>
      </c>
    </row>
    <row r="622" spans="1:12" x14ac:dyDescent="0.35">
      <c r="A622" t="s">
        <v>216</v>
      </c>
      <c r="B622" s="2">
        <v>52616807</v>
      </c>
      <c r="C622" s="2" t="s">
        <v>1562</v>
      </c>
      <c r="D622" s="83">
        <v>10080</v>
      </c>
      <c r="E622" s="84">
        <v>16455.17890553004</v>
      </c>
      <c r="F622" s="85" t="s">
        <v>1</v>
      </c>
      <c r="G622" s="130">
        <v>5.438245880663439E-5</v>
      </c>
      <c r="H622" s="130">
        <v>0.99685291089039363</v>
      </c>
      <c r="I622" s="85" t="s">
        <v>6870</v>
      </c>
      <c r="J622" s="123">
        <v>3.6353186476497081E-5</v>
      </c>
      <c r="K622" s="124">
        <v>1.0074209609496341</v>
      </c>
      <c r="L622" s="2" t="s">
        <v>6870</v>
      </c>
    </row>
    <row r="623" spans="1:12" x14ac:dyDescent="0.35">
      <c r="A623" s="2" t="s">
        <v>46</v>
      </c>
      <c r="B623" s="2">
        <v>47000967</v>
      </c>
      <c r="C623" s="2" t="s">
        <v>1668</v>
      </c>
      <c r="D623" s="83">
        <v>19000</v>
      </c>
      <c r="E623" s="84">
        <v>16395.708137486756</v>
      </c>
      <c r="F623" s="85" t="s">
        <v>1</v>
      </c>
      <c r="G623" s="130">
        <v>1.0250661878234657E-4</v>
      </c>
      <c r="H623" s="130">
        <v>0.99087902473354073</v>
      </c>
      <c r="I623" s="85" t="s">
        <v>6870</v>
      </c>
      <c r="J623" s="123">
        <v>3.6221802191161145E-5</v>
      </c>
      <c r="K623" s="124">
        <v>1.0074571827518253</v>
      </c>
      <c r="L623" s="2" t="s">
        <v>6870</v>
      </c>
    </row>
    <row r="624" spans="1:12" x14ac:dyDescent="0.35">
      <c r="A624" t="s">
        <v>216</v>
      </c>
      <c r="B624" s="2">
        <v>52010988</v>
      </c>
      <c r="C624" s="2" t="s">
        <v>640</v>
      </c>
      <c r="D624" s="83">
        <v>4500</v>
      </c>
      <c r="E624" s="84">
        <v>16259.512744921098</v>
      </c>
      <c r="F624" s="85" t="s">
        <v>1</v>
      </c>
      <c r="G624" s="130">
        <v>2.4277883395818923E-5</v>
      </c>
      <c r="H624" s="130">
        <v>0.99924058627517287</v>
      </c>
      <c r="I624" s="85" t="s">
        <v>6870</v>
      </c>
      <c r="J624" s="123">
        <v>3.5920915975848401E-5</v>
      </c>
      <c r="K624" s="124">
        <v>1.0074931036678012</v>
      </c>
      <c r="L624" s="2" t="s">
        <v>6870</v>
      </c>
    </row>
    <row r="625" spans="1:12" x14ac:dyDescent="0.35">
      <c r="A625" s="2" t="s">
        <v>46</v>
      </c>
      <c r="B625" s="2">
        <v>41089905</v>
      </c>
      <c r="C625" s="2" t="s">
        <v>2351</v>
      </c>
      <c r="D625" s="83">
        <v>1608</v>
      </c>
      <c r="E625" s="84">
        <v>6261.3018953587098</v>
      </c>
      <c r="F625" s="85" t="s">
        <v>1</v>
      </c>
      <c r="G625" s="130">
        <v>5.1792817911080367E-6</v>
      </c>
      <c r="H625" s="130">
        <v>0.99992268671345874</v>
      </c>
      <c r="I625" s="85" t="s">
        <v>6870</v>
      </c>
      <c r="J625" s="123">
        <v>3.5905365885212437E-5</v>
      </c>
      <c r="K625" s="124">
        <v>1.0075290090336864</v>
      </c>
      <c r="L625" s="2" t="s">
        <v>6870</v>
      </c>
    </row>
    <row r="626" spans="1:12" x14ac:dyDescent="0.35">
      <c r="A626" s="2" t="s">
        <v>46</v>
      </c>
      <c r="B626" s="2">
        <v>44539967</v>
      </c>
      <c r="C626" s="2" t="s">
        <v>2403</v>
      </c>
      <c r="D626" s="83">
        <v>5000</v>
      </c>
      <c r="E626" s="84">
        <v>16142.305700000001</v>
      </c>
      <c r="F626" s="85" t="s">
        <v>1</v>
      </c>
      <c r="G626" s="130">
        <v>2.697542599535436E-5</v>
      </c>
      <c r="H626" s="130">
        <v>0.99900951355680734</v>
      </c>
      <c r="I626" s="85" t="s">
        <v>6870</v>
      </c>
      <c r="J626" s="123">
        <v>3.566197928577426E-5</v>
      </c>
      <c r="K626" s="124">
        <v>1.0075646710129722</v>
      </c>
      <c r="L626" s="2" t="s">
        <v>6870</v>
      </c>
    </row>
    <row r="627" spans="1:12" x14ac:dyDescent="0.35">
      <c r="A627" s="2" t="s">
        <v>46</v>
      </c>
      <c r="B627" s="2">
        <v>46117909</v>
      </c>
      <c r="C627" s="2" t="s">
        <v>1247</v>
      </c>
      <c r="D627" s="83">
        <v>2088.7580000000003</v>
      </c>
      <c r="E627" s="84">
        <v>10044.469626712831</v>
      </c>
      <c r="F627" s="85" t="s">
        <v>1</v>
      </c>
      <c r="G627" s="130">
        <v>1.0423304604604925E-5</v>
      </c>
      <c r="H627" s="130">
        <v>0.99980897877562547</v>
      </c>
      <c r="I627" s="85" t="s">
        <v>6870</v>
      </c>
      <c r="J627" s="72">
        <v>3.5368105059748977E-5</v>
      </c>
      <c r="K627" s="124">
        <v>1.007600039118032</v>
      </c>
      <c r="L627" s="2" t="s">
        <v>6870</v>
      </c>
    </row>
    <row r="628" spans="1:12" x14ac:dyDescent="0.35">
      <c r="A628" t="s">
        <v>216</v>
      </c>
      <c r="B628" s="2">
        <v>52878807</v>
      </c>
      <c r="C628" s="2" t="s">
        <v>600</v>
      </c>
      <c r="D628" s="83">
        <v>4680</v>
      </c>
      <c r="E628" s="84">
        <v>15530.441544099274</v>
      </c>
      <c r="F628" s="85" t="s">
        <v>1</v>
      </c>
      <c r="G628" s="130">
        <v>2.5248998731651681E-5</v>
      </c>
      <c r="H628" s="130">
        <v>0.99919105939304531</v>
      </c>
      <c r="I628" s="85" t="s">
        <v>6870</v>
      </c>
      <c r="J628" s="123">
        <v>3.4310233924302172E-5</v>
      </c>
      <c r="K628" s="124">
        <v>1.0076343493519562</v>
      </c>
      <c r="L628" s="2" t="s">
        <v>6870</v>
      </c>
    </row>
    <row r="629" spans="1:12" x14ac:dyDescent="0.35">
      <c r="A629" s="2" t="s">
        <v>46</v>
      </c>
      <c r="B629" s="2">
        <v>43087809</v>
      </c>
      <c r="C629" s="2" t="s">
        <v>1212</v>
      </c>
      <c r="D629" s="83">
        <v>6479</v>
      </c>
      <c r="E629" s="84">
        <v>15439.597931139999</v>
      </c>
      <c r="F629" s="85" t="s">
        <v>1</v>
      </c>
      <c r="G629" s="130">
        <v>3.4954757004780181E-5</v>
      </c>
      <c r="H629" s="130">
        <v>0.99836158172529132</v>
      </c>
      <c r="I629" s="85" t="s">
        <v>6870</v>
      </c>
      <c r="J629" s="123">
        <v>3.4109539977365049E-5</v>
      </c>
      <c r="K629" s="124">
        <v>1.0076684588919336</v>
      </c>
      <c r="L629" s="2" t="s">
        <v>6870</v>
      </c>
    </row>
    <row r="630" spans="1:12" x14ac:dyDescent="0.35">
      <c r="A630" s="2" t="s">
        <v>46</v>
      </c>
      <c r="B630" s="2">
        <v>47992809</v>
      </c>
      <c r="C630" s="2" t="s">
        <v>6091</v>
      </c>
      <c r="D630" s="83">
        <v>836</v>
      </c>
      <c r="E630" s="84">
        <v>47139.123699999996</v>
      </c>
      <c r="F630" s="85" t="s">
        <v>1</v>
      </c>
      <c r="G630" s="130">
        <v>2.7838639627205697E-6</v>
      </c>
      <c r="H630" s="130">
        <v>0.9999731382592385</v>
      </c>
      <c r="I630" s="85" t="s">
        <v>6870</v>
      </c>
      <c r="J630" s="123">
        <v>3.3370157338727524E-5</v>
      </c>
      <c r="K630" s="124">
        <v>1.0077018290492723</v>
      </c>
      <c r="L630" s="2" t="s">
        <v>6870</v>
      </c>
    </row>
    <row r="631" spans="1:12" x14ac:dyDescent="0.35">
      <c r="A631" s="2" t="s">
        <v>46</v>
      </c>
      <c r="B631" s="2">
        <v>44164979</v>
      </c>
      <c r="C631" s="2" t="s">
        <v>376</v>
      </c>
      <c r="D631" s="83">
        <v>12675</v>
      </c>
      <c r="E631" s="84">
        <v>14896.779699999999</v>
      </c>
      <c r="F631" s="85" t="s">
        <v>6</v>
      </c>
      <c r="G631" s="130">
        <v>6.8382704898223298E-5</v>
      </c>
      <c r="H631" s="130">
        <v>0.99569663636001082</v>
      </c>
      <c r="I631" s="85" t="s">
        <v>6870</v>
      </c>
      <c r="J631" s="123">
        <v>3.2910332573254541E-5</v>
      </c>
      <c r="K631" s="124">
        <v>1.0077347393818457</v>
      </c>
      <c r="L631" s="2" t="s">
        <v>6870</v>
      </c>
    </row>
    <row r="632" spans="1:12" x14ac:dyDescent="0.35">
      <c r="A632" t="s">
        <v>1831</v>
      </c>
      <c r="B632" s="2">
        <v>30002855</v>
      </c>
      <c r="C632" s="2" t="s">
        <v>1845</v>
      </c>
      <c r="D632" s="83">
        <v>3860</v>
      </c>
      <c r="E632" s="84">
        <v>14220.014288826256</v>
      </c>
      <c r="F632" s="85" t="s">
        <v>1</v>
      </c>
      <c r="G632" s="130">
        <v>2.0825028868413564E-5</v>
      </c>
      <c r="H632" s="130">
        <v>0.99939904532255475</v>
      </c>
      <c r="I632" s="85" t="s">
        <v>6870</v>
      </c>
      <c r="J632" s="123">
        <v>3.1415205760323069E-5</v>
      </c>
      <c r="K632" s="124">
        <v>1.007766154587606</v>
      </c>
      <c r="L632" s="2" t="s">
        <v>6870</v>
      </c>
    </row>
    <row r="633" spans="1:12" x14ac:dyDescent="0.35">
      <c r="A633" s="2" t="s">
        <v>46</v>
      </c>
      <c r="B633" s="2">
        <v>43610809</v>
      </c>
      <c r="C633" s="2" t="s">
        <v>874</v>
      </c>
      <c r="D633" s="83">
        <v>11495</v>
      </c>
      <c r="E633" s="84">
        <v>13936.255000000001</v>
      </c>
      <c r="F633" s="85" t="s">
        <v>6</v>
      </c>
      <c r="G633" s="130">
        <v>6.2016504363319674E-5</v>
      </c>
      <c r="H633" s="130">
        <v>0.9962776976966391</v>
      </c>
      <c r="I633" s="85" t="s">
        <v>6870</v>
      </c>
      <c r="J633" s="123">
        <v>3.0788317751364849E-5</v>
      </c>
      <c r="K633" s="124">
        <v>1.0077969429053573</v>
      </c>
      <c r="L633" s="2" t="s">
        <v>6870</v>
      </c>
    </row>
    <row r="634" spans="1:12" x14ac:dyDescent="0.35">
      <c r="A634" s="2" t="s">
        <v>46</v>
      </c>
      <c r="B634" s="2">
        <v>41080905</v>
      </c>
      <c r="C634" s="2" t="s">
        <v>1162</v>
      </c>
      <c r="D634" s="83">
        <v>4680</v>
      </c>
      <c r="E634" s="84">
        <v>12845.913191997262</v>
      </c>
      <c r="F634" s="85" t="s">
        <v>1</v>
      </c>
      <c r="G634" s="130">
        <v>2.5248998731651681E-5</v>
      </c>
      <c r="H634" s="130">
        <v>0.999216308391777</v>
      </c>
      <c r="I634" s="85" t="s">
        <v>6870</v>
      </c>
      <c r="J634" s="123">
        <v>2.8379507777495541E-5</v>
      </c>
      <c r="K634" s="124">
        <v>1.0078253224131348</v>
      </c>
      <c r="L634" s="2" t="s">
        <v>6870</v>
      </c>
    </row>
    <row r="635" spans="1:12" x14ac:dyDescent="0.35">
      <c r="A635" s="2" t="s">
        <v>46</v>
      </c>
      <c r="B635" s="2">
        <v>43592855</v>
      </c>
      <c r="C635" s="2" t="s">
        <v>1963</v>
      </c>
      <c r="D635" s="83">
        <v>10080</v>
      </c>
      <c r="E635" s="84">
        <v>12612.795600000001</v>
      </c>
      <c r="F635" s="85" t="s">
        <v>1</v>
      </c>
      <c r="G635" s="130">
        <v>5.438245880663439E-5</v>
      </c>
      <c r="H635" s="130">
        <v>0.99690729334920025</v>
      </c>
      <c r="I635" s="85" t="s">
        <v>6870</v>
      </c>
      <c r="J635" s="123">
        <v>2.7864498652314874E-5</v>
      </c>
      <c r="K635" s="124">
        <v>1.007853186911787</v>
      </c>
      <c r="L635" s="2" t="s">
        <v>6870</v>
      </c>
    </row>
    <row r="636" spans="1:12" x14ac:dyDescent="0.35">
      <c r="A636" s="2" t="s">
        <v>46</v>
      </c>
      <c r="B636" s="2">
        <v>41087907</v>
      </c>
      <c r="C636" s="2" t="s">
        <v>2334</v>
      </c>
      <c r="D636" s="83">
        <v>6544</v>
      </c>
      <c r="E636" s="84">
        <v>12477.41814068494</v>
      </c>
      <c r="F636" s="85" t="s">
        <v>6</v>
      </c>
      <c r="G636" s="130">
        <v>3.5305437542719783E-5</v>
      </c>
      <c r="H636" s="130">
        <v>0.99829167221128179</v>
      </c>
      <c r="I636" s="85" t="s">
        <v>6870</v>
      </c>
      <c r="J636" s="123">
        <v>2.7565419435282426E-5</v>
      </c>
      <c r="K636" s="124">
        <v>1.0078807523312223</v>
      </c>
      <c r="L636" s="2" t="s">
        <v>6870</v>
      </c>
    </row>
    <row r="637" spans="1:12" x14ac:dyDescent="0.35">
      <c r="A637" s="2" t="s">
        <v>46</v>
      </c>
      <c r="B637" s="2">
        <v>44969801</v>
      </c>
      <c r="C637" s="2" t="s">
        <v>1809</v>
      </c>
      <c r="D637" s="83">
        <v>4921</v>
      </c>
      <c r="E637" s="84">
        <v>12476</v>
      </c>
      <c r="F637" s="85" t="s">
        <v>6970</v>
      </c>
      <c r="G637" s="130">
        <v>2.6549214264627761E-5</v>
      </c>
      <c r="H637" s="130">
        <v>0.99906302201181174</v>
      </c>
      <c r="I637" s="85" t="s">
        <v>6870</v>
      </c>
      <c r="J637" s="123">
        <v>2.7562286443956988E-5</v>
      </c>
      <c r="K637" s="124">
        <v>1.0079083146176662</v>
      </c>
      <c r="L637" s="2" t="s">
        <v>6870</v>
      </c>
    </row>
    <row r="638" spans="1:12" x14ac:dyDescent="0.35">
      <c r="A638" t="s">
        <v>1831</v>
      </c>
      <c r="B638" s="2">
        <v>30002967</v>
      </c>
      <c r="C638" s="2" t="s">
        <v>1847</v>
      </c>
      <c r="D638" s="83">
        <v>3000</v>
      </c>
      <c r="E638" s="84">
        <v>11953.978772040369</v>
      </c>
      <c r="F638" s="85" t="s">
        <v>1</v>
      </c>
      <c r="G638" s="130">
        <v>1.6185255597212617E-5</v>
      </c>
      <c r="H638" s="130">
        <v>0.99953401416898002</v>
      </c>
      <c r="I638" s="85" t="s">
        <v>6870</v>
      </c>
      <c r="J638" s="123">
        <v>2.6409024291436186E-5</v>
      </c>
      <c r="K638" s="124">
        <v>1.0079347236419576</v>
      </c>
      <c r="L638" s="2" t="s">
        <v>6870</v>
      </c>
    </row>
    <row r="639" spans="1:12" x14ac:dyDescent="0.35">
      <c r="A639" s="2" t="s">
        <v>46</v>
      </c>
      <c r="B639" s="2">
        <v>47985849</v>
      </c>
      <c r="C639" s="2" t="s">
        <v>1115</v>
      </c>
      <c r="D639" s="83">
        <v>6688</v>
      </c>
      <c r="E639" s="84">
        <v>11481.818954288277</v>
      </c>
      <c r="F639" s="85" t="s">
        <v>1</v>
      </c>
      <c r="G639" s="130">
        <v>3.608232981138599E-5</v>
      </c>
      <c r="H639" s="130">
        <v>0.99822092106398119</v>
      </c>
      <c r="I639" s="85" t="s">
        <v>6870</v>
      </c>
      <c r="J639" s="123">
        <v>2.5365917194272858E-5</v>
      </c>
      <c r="K639" s="124">
        <v>1.0079600895591518</v>
      </c>
      <c r="L639" s="2" t="s">
        <v>6870</v>
      </c>
    </row>
    <row r="640" spans="1:12" x14ac:dyDescent="0.35">
      <c r="A640" t="s">
        <v>1831</v>
      </c>
      <c r="B640" s="2">
        <v>30002809</v>
      </c>
      <c r="C640" s="2" t="s">
        <v>1841</v>
      </c>
      <c r="D640" s="83">
        <v>14000</v>
      </c>
      <c r="E640" s="84">
        <v>11411.708904042986</v>
      </c>
      <c r="F640" s="85" t="s">
        <v>1</v>
      </c>
      <c r="G640" s="130">
        <v>7.55311927869922E-5</v>
      </c>
      <c r="H640" s="130">
        <v>0.994974849491568</v>
      </c>
      <c r="I640" s="85" t="s">
        <v>6870</v>
      </c>
      <c r="J640" s="123">
        <v>2.5211028344684774E-5</v>
      </c>
      <c r="K640" s="124">
        <v>1.0079853005874966</v>
      </c>
      <c r="L640" s="2" t="s">
        <v>6870</v>
      </c>
    </row>
    <row r="641" spans="1:12" x14ac:dyDescent="0.35">
      <c r="A641" s="2" t="s">
        <v>46</v>
      </c>
      <c r="B641" s="2">
        <v>40125855</v>
      </c>
      <c r="C641" s="2" t="s">
        <v>2471</v>
      </c>
      <c r="D641" s="83">
        <v>52400</v>
      </c>
      <c r="E641" s="84">
        <v>10962.81836018906</v>
      </c>
      <c r="F641" s="85" t="s">
        <v>1</v>
      </c>
      <c r="G641" s="130">
        <v>2.8270246443131368E-4</v>
      </c>
      <c r="H641" s="130">
        <v>0.96848409563642668</v>
      </c>
      <c r="I641" s="85" t="s">
        <v>6870</v>
      </c>
      <c r="J641" s="123">
        <v>2.421932830046503E-5</v>
      </c>
      <c r="K641" s="124">
        <v>1.008009519915797</v>
      </c>
      <c r="L641" s="2" t="s">
        <v>6870</v>
      </c>
    </row>
    <row r="642" spans="1:12" x14ac:dyDescent="0.35">
      <c r="A642" s="2" t="s">
        <v>46</v>
      </c>
      <c r="B642" s="2">
        <v>44164935</v>
      </c>
      <c r="C642" s="2" t="s">
        <v>380</v>
      </c>
      <c r="D642" s="83">
        <v>720</v>
      </c>
      <c r="E642" s="84">
        <v>22192.059024448521</v>
      </c>
      <c r="F642" s="85" t="s">
        <v>6970</v>
      </c>
      <c r="G642" s="130">
        <v>2.2551456132116244E-6</v>
      </c>
      <c r="H642" s="130">
        <v>0.99997804778676969</v>
      </c>
      <c r="I642" s="85" t="s">
        <v>6870</v>
      </c>
      <c r="J642" s="123">
        <v>2.3921994368956892E-5</v>
      </c>
      <c r="K642" s="124">
        <v>1.008033441910166</v>
      </c>
      <c r="L642" s="2" t="s">
        <v>6870</v>
      </c>
    </row>
    <row r="643" spans="1:12" x14ac:dyDescent="0.35">
      <c r="A643" s="2" t="s">
        <v>46</v>
      </c>
      <c r="B643" s="2">
        <v>40141905</v>
      </c>
      <c r="C643" s="2" t="s">
        <v>335</v>
      </c>
      <c r="D643" s="83">
        <v>4692</v>
      </c>
      <c r="E643" s="84">
        <v>10747.376889794788</v>
      </c>
      <c r="F643" s="85" t="s">
        <v>6</v>
      </c>
      <c r="G643" s="130">
        <v>2.5313739754040532E-5</v>
      </c>
      <c r="H643" s="130">
        <v>0.99916581039431362</v>
      </c>
      <c r="I643" s="85" t="s">
        <v>6870</v>
      </c>
      <c r="J643" s="123">
        <v>2.3743369698435998E-5</v>
      </c>
      <c r="K643" s="124">
        <v>1.0080571852798643</v>
      </c>
      <c r="L643" s="2" t="s">
        <v>6870</v>
      </c>
    </row>
    <row r="644" spans="1:12" x14ac:dyDescent="0.35">
      <c r="A644" s="2" t="s">
        <v>46</v>
      </c>
      <c r="B644" s="2">
        <v>43061855</v>
      </c>
      <c r="C644" s="2" t="s">
        <v>2036</v>
      </c>
      <c r="D644" s="83">
        <v>7980</v>
      </c>
      <c r="E644" s="84">
        <v>10209.38289864995</v>
      </c>
      <c r="F644" s="85" t="s">
        <v>1</v>
      </c>
      <c r="G644" s="130">
        <v>4.3052779888585556E-5</v>
      </c>
      <c r="H644" s="130">
        <v>0.99756126507570797</v>
      </c>
      <c r="I644" s="85" t="s">
        <v>6870</v>
      </c>
      <c r="J644" s="123">
        <v>2.2554820124128393E-5</v>
      </c>
      <c r="K644" s="124">
        <v>1.0080797400999884</v>
      </c>
      <c r="L644" s="2" t="s">
        <v>6870</v>
      </c>
    </row>
    <row r="645" spans="1:12" x14ac:dyDescent="0.35">
      <c r="A645" s="2" t="s">
        <v>46</v>
      </c>
      <c r="B645" s="2">
        <v>42010905</v>
      </c>
      <c r="C645" s="2" t="s">
        <v>823</v>
      </c>
      <c r="D645" s="83">
        <v>2172</v>
      </c>
      <c r="E645" s="84">
        <v>50491.212899049984</v>
      </c>
      <c r="F645" s="85" t="s">
        <v>1</v>
      </c>
      <c r="G645" s="130">
        <v>1.1269027370240877E-5</v>
      </c>
      <c r="H645" s="130">
        <v>0.99978776530062263</v>
      </c>
      <c r="I645" s="85" t="s">
        <v>6870</v>
      </c>
      <c r="J645" s="123">
        <v>2.2190489662478739E-5</v>
      </c>
      <c r="K645" s="124">
        <v>1.0081019305896508</v>
      </c>
      <c r="L645" s="2" t="s">
        <v>6870</v>
      </c>
    </row>
    <row r="646" spans="1:12" x14ac:dyDescent="0.35">
      <c r="A646" s="2" t="s">
        <v>46</v>
      </c>
      <c r="B646" s="2">
        <v>43348909</v>
      </c>
      <c r="C646" s="2" t="s">
        <v>1104</v>
      </c>
      <c r="D646" s="83">
        <v>1704</v>
      </c>
      <c r="E646" s="84">
        <v>-14083.872250615939</v>
      </c>
      <c r="F646" s="85" t="s">
        <v>6970</v>
      </c>
      <c r="G646" s="130">
        <v>8.8047790448836626E-6</v>
      </c>
      <c r="H646" s="130">
        <v>0.99988264650598468</v>
      </c>
      <c r="I646" s="85" t="s">
        <v>6870</v>
      </c>
      <c r="J646" s="123">
        <v>2.1587382547393291E-5</v>
      </c>
      <c r="K646" s="124">
        <v>1.0081235179721981</v>
      </c>
      <c r="L646" s="2" t="s">
        <v>6870</v>
      </c>
    </row>
    <row r="647" spans="1:12" x14ac:dyDescent="0.35">
      <c r="A647" s="2" t="s">
        <v>46</v>
      </c>
      <c r="B647" s="2">
        <v>42020905</v>
      </c>
      <c r="C647" s="2" t="s">
        <v>828</v>
      </c>
      <c r="D647" s="83">
        <v>2700</v>
      </c>
      <c r="E647" s="84">
        <v>55649.183728503267</v>
      </c>
      <c r="F647" s="85" t="s">
        <v>6</v>
      </c>
      <c r="G647" s="130">
        <v>1.3530873679269746E-5</v>
      </c>
      <c r="H647" s="130">
        <v>0.99968838374178115</v>
      </c>
      <c r="I647" s="85" t="s">
        <v>6870</v>
      </c>
      <c r="J647" s="123">
        <v>2.148897329915987E-5</v>
      </c>
      <c r="K647" s="124">
        <v>1.0081450069454974</v>
      </c>
      <c r="L647" s="2" t="s">
        <v>6870</v>
      </c>
    </row>
    <row r="648" spans="1:12" x14ac:dyDescent="0.35">
      <c r="A648" s="2" t="s">
        <v>46</v>
      </c>
      <c r="B648" s="2">
        <v>40124905</v>
      </c>
      <c r="C648" s="2" t="s">
        <v>2459</v>
      </c>
      <c r="D648" s="83">
        <v>5412</v>
      </c>
      <c r="E648" s="84">
        <v>9642.7107637485624</v>
      </c>
      <c r="F648" s="85" t="s">
        <v>1</v>
      </c>
      <c r="G648" s="130">
        <v>2.9198201097371557E-5</v>
      </c>
      <c r="H648" s="130">
        <v>0.99884323874660896</v>
      </c>
      <c r="I648" s="85" t="s">
        <v>6870</v>
      </c>
      <c r="J648" s="123">
        <v>2.1302914088382905E-5</v>
      </c>
      <c r="K648" s="124">
        <v>1.0081663098595857</v>
      </c>
      <c r="L648" s="2" t="s">
        <v>6870</v>
      </c>
    </row>
    <row r="649" spans="1:12" x14ac:dyDescent="0.35">
      <c r="A649" t="s">
        <v>216</v>
      </c>
      <c r="B649" s="2">
        <v>52883922</v>
      </c>
      <c r="C649" s="2" t="s">
        <v>452</v>
      </c>
      <c r="D649" s="83">
        <v>1560</v>
      </c>
      <c r="E649" s="84">
        <v>10770.87228233602</v>
      </c>
      <c r="F649" s="85" t="s">
        <v>1</v>
      </c>
      <c r="G649" s="130">
        <v>5.0713800871266193E-6</v>
      </c>
      <c r="H649" s="130">
        <v>0.99992775809354584</v>
      </c>
      <c r="I649" s="85" t="s">
        <v>6870</v>
      </c>
      <c r="J649" s="123">
        <v>2.0099290247893775E-5</v>
      </c>
      <c r="K649" s="124">
        <v>1.0081864091498336</v>
      </c>
      <c r="L649" s="2" t="s">
        <v>6870</v>
      </c>
    </row>
    <row r="650" spans="1:12" x14ac:dyDescent="0.35">
      <c r="A650" s="2" t="s">
        <v>46</v>
      </c>
      <c r="B650" s="2">
        <v>44427801</v>
      </c>
      <c r="C650" s="2" t="s">
        <v>1598</v>
      </c>
      <c r="D650" s="83">
        <v>24995</v>
      </c>
      <c r="E650" s="84">
        <v>9086.7431000000033</v>
      </c>
      <c r="F650" s="85" t="s">
        <v>1</v>
      </c>
      <c r="G650" s="130">
        <v>1.3485015455077644E-4</v>
      </c>
      <c r="H650" s="130">
        <v>0.98628630691528374</v>
      </c>
      <c r="I650" s="85" t="s">
        <v>6870</v>
      </c>
      <c r="J650" s="123">
        <v>2.0074656633925118E-5</v>
      </c>
      <c r="K650" s="124">
        <v>1.0082064838064675</v>
      </c>
      <c r="L650" s="2" t="s">
        <v>6870</v>
      </c>
    </row>
    <row r="651" spans="1:12" x14ac:dyDescent="0.35">
      <c r="A651" s="2" t="s">
        <v>46</v>
      </c>
      <c r="B651" s="2">
        <v>44920855</v>
      </c>
      <c r="C651" s="2" t="s">
        <v>1789</v>
      </c>
      <c r="D651" s="83">
        <v>2500</v>
      </c>
      <c r="E651" s="84">
        <v>37689.694965737217</v>
      </c>
      <c r="F651" s="85" t="s">
        <v>1</v>
      </c>
      <c r="G651" s="130">
        <v>1.219289254990017E-5</v>
      </c>
      <c r="H651" s="130">
        <v>0.99974112609468735</v>
      </c>
      <c r="I651" s="85" t="s">
        <v>6870</v>
      </c>
      <c r="J651" s="123">
        <v>1.9628265461722644E-5</v>
      </c>
      <c r="K651" s="124">
        <v>1.0082261120719291</v>
      </c>
      <c r="L651" s="2" t="s">
        <v>6870</v>
      </c>
    </row>
    <row r="652" spans="1:12" x14ac:dyDescent="0.35">
      <c r="A652" s="2" t="s">
        <v>46</v>
      </c>
      <c r="B652" s="2">
        <v>41088809</v>
      </c>
      <c r="C652" s="2" t="s">
        <v>2348</v>
      </c>
      <c r="D652" s="83">
        <v>3971</v>
      </c>
      <c r="E652" s="84">
        <v>8812.5120999999999</v>
      </c>
      <c r="F652" s="85" t="s">
        <v>1</v>
      </c>
      <c r="G652" s="130">
        <v>2.1423883325510432E-5</v>
      </c>
      <c r="H652" s="130">
        <v>0.99937822029368628</v>
      </c>
      <c r="I652" s="85" t="s">
        <v>6870</v>
      </c>
      <c r="J652" s="123">
        <v>1.9468818755293118E-5</v>
      </c>
      <c r="K652" s="124">
        <v>1.0082455808906845</v>
      </c>
      <c r="L652" s="2" t="s">
        <v>6870</v>
      </c>
    </row>
    <row r="653" spans="1:12" x14ac:dyDescent="0.35">
      <c r="A653" s="2" t="s">
        <v>46</v>
      </c>
      <c r="B653" s="2">
        <v>44426809</v>
      </c>
      <c r="C653" s="2" t="s">
        <v>1627</v>
      </c>
      <c r="D653" s="83">
        <v>2508</v>
      </c>
      <c r="E653" s="84">
        <v>9726.93</v>
      </c>
      <c r="F653" s="85" t="s">
        <v>1</v>
      </c>
      <c r="G653" s="130">
        <v>1.3530873679269746E-5</v>
      </c>
      <c r="H653" s="130">
        <v>0.99970191461546043</v>
      </c>
      <c r="I653" s="85" t="s">
        <v>6870</v>
      </c>
      <c r="J653" s="123">
        <v>1.9404393125803913E-5</v>
      </c>
      <c r="K653" s="124">
        <v>1.0082649852838104</v>
      </c>
      <c r="L653" s="2" t="s">
        <v>6870</v>
      </c>
    </row>
    <row r="654" spans="1:12" x14ac:dyDescent="0.35">
      <c r="A654" s="2" t="s">
        <v>46</v>
      </c>
      <c r="B654" s="2">
        <v>44951849</v>
      </c>
      <c r="C654" s="2" t="s">
        <v>2309</v>
      </c>
      <c r="D654" s="83">
        <v>3762</v>
      </c>
      <c r="E654" s="84">
        <v>8573.1478999999999</v>
      </c>
      <c r="F654" s="85" t="s">
        <v>6</v>
      </c>
      <c r="G654" s="130">
        <v>2.029631051890462E-5</v>
      </c>
      <c r="H654" s="130">
        <v>0.99948131497675552</v>
      </c>
      <c r="I654" s="85" t="s">
        <v>6870</v>
      </c>
      <c r="J654" s="123">
        <v>1.8940009469878832E-5</v>
      </c>
      <c r="K654" s="124">
        <v>1.0082839252932803</v>
      </c>
      <c r="L654" s="2" t="s">
        <v>6870</v>
      </c>
    </row>
    <row r="655" spans="1:12" x14ac:dyDescent="0.35">
      <c r="A655" s="2" t="s">
        <v>46</v>
      </c>
      <c r="B655" s="2">
        <v>40139905</v>
      </c>
      <c r="C655" s="2" t="s">
        <v>2469</v>
      </c>
      <c r="D655" s="83">
        <v>8076</v>
      </c>
      <c r="E655" s="84">
        <v>8501.2328895394148</v>
      </c>
      <c r="F655" s="85" t="s">
        <v>1</v>
      </c>
      <c r="G655" s="130">
        <v>4.3570708067696358E-5</v>
      </c>
      <c r="H655" s="130">
        <v>0.99743189093263418</v>
      </c>
      <c r="I655" s="85" t="s">
        <v>6870</v>
      </c>
      <c r="J655" s="123">
        <v>1.8781133057732728E-5</v>
      </c>
      <c r="K655" s="124">
        <v>1.0083027064263379</v>
      </c>
      <c r="L655" s="2" t="s">
        <v>6870</v>
      </c>
    </row>
    <row r="656" spans="1:12" x14ac:dyDescent="0.35">
      <c r="A656" t="s">
        <v>216</v>
      </c>
      <c r="B656" s="2">
        <v>52877807</v>
      </c>
      <c r="C656" s="2" t="s">
        <v>597</v>
      </c>
      <c r="D656" s="83">
        <v>1440</v>
      </c>
      <c r="E656" s="84">
        <v>84209.643367605109</v>
      </c>
      <c r="F656" s="85" t="s">
        <v>1</v>
      </c>
      <c r="G656" s="130">
        <v>4.5318715672195319E-6</v>
      </c>
      <c r="H656" s="130">
        <v>0.99993692973838433</v>
      </c>
      <c r="I656" s="85" t="s">
        <v>6870</v>
      </c>
      <c r="J656" s="123">
        <v>1.8776875012250954E-5</v>
      </c>
      <c r="K656" s="124">
        <v>1.0083214833013501</v>
      </c>
      <c r="L656" s="2" t="s">
        <v>6870</v>
      </c>
    </row>
    <row r="657" spans="1:12" x14ac:dyDescent="0.35">
      <c r="A657" s="2" t="s">
        <v>46</v>
      </c>
      <c r="B657" s="2">
        <v>44964860</v>
      </c>
      <c r="C657" s="2" t="s">
        <v>1547</v>
      </c>
      <c r="D657" s="83">
        <v>2140</v>
      </c>
      <c r="E657" s="84">
        <v>26810.826065180474</v>
      </c>
      <c r="F657" s="85" t="s">
        <v>6</v>
      </c>
      <c r="G657" s="130">
        <v>1.0790170398141743E-5</v>
      </c>
      <c r="H657" s="130">
        <v>0.99979855547102081</v>
      </c>
      <c r="I657" s="85" t="s">
        <v>6870</v>
      </c>
      <c r="J657" s="72">
        <v>1.7500856038622199E-5</v>
      </c>
      <c r="K657" s="124">
        <v>1.0083389841573887</v>
      </c>
      <c r="L657" s="2" t="s">
        <v>6870</v>
      </c>
    </row>
    <row r="658" spans="1:12" x14ac:dyDescent="0.35">
      <c r="A658" t="s">
        <v>216</v>
      </c>
      <c r="B658" s="2">
        <v>51004807</v>
      </c>
      <c r="C658" s="2" t="s">
        <v>484</v>
      </c>
      <c r="D658" s="83">
        <v>950</v>
      </c>
      <c r="E658" s="84">
        <v>16622.690300000002</v>
      </c>
      <c r="F658" s="85" t="s">
        <v>1</v>
      </c>
      <c r="G658" s="130">
        <v>3.6114160814060507E-6</v>
      </c>
      <c r="H658" s="130">
        <v>0.99995702853483404</v>
      </c>
      <c r="I658" s="85" t="s">
        <v>6870</v>
      </c>
      <c r="J658" s="123">
        <v>1.6511317154815561E-5</v>
      </c>
      <c r="K658" s="124">
        <v>1.0083554954745435</v>
      </c>
      <c r="L658" s="2" t="s">
        <v>6870</v>
      </c>
    </row>
    <row r="659" spans="1:12" x14ac:dyDescent="0.35">
      <c r="A659" s="2" t="s">
        <v>46</v>
      </c>
      <c r="B659" s="2">
        <v>40088905</v>
      </c>
      <c r="C659" s="2" t="s">
        <v>1053</v>
      </c>
      <c r="D659" s="83">
        <v>1932</v>
      </c>
      <c r="E659" s="84">
        <v>16009.284266841822</v>
      </c>
      <c r="F659" s="85" t="s">
        <v>1</v>
      </c>
      <c r="G659" s="130">
        <v>9.0205824528464976E-6</v>
      </c>
      <c r="H659" s="130">
        <v>0.99984698715085296</v>
      </c>
      <c r="I659" s="85" t="s">
        <v>6870</v>
      </c>
      <c r="J659" s="123">
        <v>1.623173138324044E-5</v>
      </c>
      <c r="K659" s="124">
        <v>1.0083717272059267</v>
      </c>
      <c r="L659" s="2" t="s">
        <v>6870</v>
      </c>
    </row>
    <row r="660" spans="1:12" x14ac:dyDescent="0.35">
      <c r="A660" s="2" t="s">
        <v>46</v>
      </c>
      <c r="B660" s="2">
        <v>43582967</v>
      </c>
      <c r="C660" s="2" t="s">
        <v>1969</v>
      </c>
      <c r="D660" s="83">
        <v>12000</v>
      </c>
      <c r="E660" s="84">
        <v>7330.8708633313991</v>
      </c>
      <c r="F660" s="85" t="s">
        <v>1</v>
      </c>
      <c r="G660" s="130">
        <v>6.4741022388850467E-5</v>
      </c>
      <c r="H660" s="130">
        <v>0.99602707453828354</v>
      </c>
      <c r="I660" s="85" t="s">
        <v>6870</v>
      </c>
      <c r="J660" s="123">
        <v>1.6195540447162415E-5</v>
      </c>
      <c r="K660" s="124">
        <v>1.0083879227463739</v>
      </c>
      <c r="L660" s="2" t="s">
        <v>6870</v>
      </c>
    </row>
    <row r="661" spans="1:12" x14ac:dyDescent="0.35">
      <c r="A661" t="s">
        <v>1831</v>
      </c>
      <c r="B661" s="2">
        <v>30001905</v>
      </c>
      <c r="C661" s="2" t="s">
        <v>1857</v>
      </c>
      <c r="D661" s="83">
        <v>4176</v>
      </c>
      <c r="E661" s="84">
        <v>7171.8202070239404</v>
      </c>
      <c r="F661" s="85" t="s">
        <v>1</v>
      </c>
      <c r="G661" s="130">
        <v>2.2529875791319959E-5</v>
      </c>
      <c r="H661" s="130">
        <v>0.99933491394479335</v>
      </c>
      <c r="I661" s="85" t="s">
        <v>6870</v>
      </c>
      <c r="J661" s="123">
        <v>1.5844161820339273E-5</v>
      </c>
      <c r="K661" s="124">
        <v>1.0084037669081942</v>
      </c>
      <c r="L661" s="2" t="s">
        <v>6870</v>
      </c>
    </row>
    <row r="662" spans="1:12" x14ac:dyDescent="0.35">
      <c r="A662" s="2" t="s">
        <v>46</v>
      </c>
      <c r="B662" s="2">
        <v>40086905</v>
      </c>
      <c r="C662" s="2" t="s">
        <v>1057</v>
      </c>
      <c r="D662" s="83">
        <v>4392</v>
      </c>
      <c r="E662" s="84">
        <v>6961.3700200334324</v>
      </c>
      <c r="F662" s="85" t="s">
        <v>1</v>
      </c>
      <c r="G662" s="130">
        <v>2.369521419431927E-5</v>
      </c>
      <c r="H662" s="130">
        <v>0.99931238406900202</v>
      </c>
      <c r="I662" s="85" t="s">
        <v>6870</v>
      </c>
      <c r="J662" s="123">
        <v>1.5379230084525173E-5</v>
      </c>
      <c r="K662" s="124">
        <v>1.0084191461382788</v>
      </c>
      <c r="L662" s="2" t="s">
        <v>6870</v>
      </c>
    </row>
    <row r="663" spans="1:12" x14ac:dyDescent="0.35">
      <c r="A663" s="2" t="s">
        <v>46</v>
      </c>
      <c r="B663" s="2">
        <v>47987855</v>
      </c>
      <c r="C663" s="2" t="s">
        <v>1097</v>
      </c>
      <c r="D663" s="83">
        <v>2260</v>
      </c>
      <c r="E663" s="84">
        <v>8884.6852527411411</v>
      </c>
      <c r="F663" s="85" t="s">
        <v>6</v>
      </c>
      <c r="G663" s="130">
        <v>1.2106571186715036E-5</v>
      </c>
      <c r="H663" s="130">
        <v>0.99975323266587401</v>
      </c>
      <c r="I663" s="85" t="s">
        <v>6870</v>
      </c>
      <c r="J663" s="72">
        <v>1.5338775823513171E-5</v>
      </c>
      <c r="K663" s="124">
        <v>1.0084344849141023</v>
      </c>
      <c r="L663" s="2" t="s">
        <v>6870</v>
      </c>
    </row>
    <row r="664" spans="1:12" x14ac:dyDescent="0.35">
      <c r="A664" s="2" t="s">
        <v>46</v>
      </c>
      <c r="B664" s="2">
        <v>40088809</v>
      </c>
      <c r="C664" s="2" t="s">
        <v>1055</v>
      </c>
      <c r="D664" s="83">
        <v>1881</v>
      </c>
      <c r="E664" s="84">
        <v>-2267.5633662264595</v>
      </c>
      <c r="F664" s="85" t="s">
        <v>2577</v>
      </c>
      <c r="G664" s="130">
        <v>9.0205824528464976E-6</v>
      </c>
      <c r="H664" s="130">
        <v>0.99985600773330585</v>
      </c>
      <c r="I664" s="85" t="s">
        <v>6870</v>
      </c>
      <c r="J664" s="123">
        <v>1.3870911750851571E-5</v>
      </c>
      <c r="K664" s="124">
        <v>1.008448355825853</v>
      </c>
      <c r="L664" s="2" t="s">
        <v>6870</v>
      </c>
    </row>
    <row r="665" spans="1:12" x14ac:dyDescent="0.35">
      <c r="A665" s="2" t="s">
        <v>46</v>
      </c>
      <c r="B665" s="2">
        <v>44969809</v>
      </c>
      <c r="C665" s="2" t="s">
        <v>1808</v>
      </c>
      <c r="D665" s="83">
        <v>1672</v>
      </c>
      <c r="E665" s="84">
        <v>7347.2525999999998</v>
      </c>
      <c r="F665" s="85" t="s">
        <v>1</v>
      </c>
      <c r="G665" s="130">
        <v>8.675297000105962E-6</v>
      </c>
      <c r="H665" s="130">
        <v>0.99989132180298479</v>
      </c>
      <c r="I665" s="85" t="s">
        <v>6870</v>
      </c>
      <c r="J665" s="123">
        <v>1.3832622343056072E-5</v>
      </c>
      <c r="K665" s="124">
        <v>1.0084621884481961</v>
      </c>
      <c r="L665" s="2" t="s">
        <v>6870</v>
      </c>
    </row>
    <row r="666" spans="1:12" x14ac:dyDescent="0.35">
      <c r="A666" s="2" t="s">
        <v>46</v>
      </c>
      <c r="B666" s="2">
        <v>43813855</v>
      </c>
      <c r="C666" s="2" t="s">
        <v>3135</v>
      </c>
      <c r="D666" s="83">
        <v>1640</v>
      </c>
      <c r="E666" s="84">
        <v>2584.8724999999999</v>
      </c>
      <c r="F666" s="85" t="s">
        <v>6970</v>
      </c>
      <c r="G666" s="130">
        <v>5.3950851990708717E-6</v>
      </c>
      <c r="H666" s="130">
        <v>0.9999121123464686</v>
      </c>
      <c r="I666" s="85" t="s">
        <v>6870</v>
      </c>
      <c r="J666" s="123">
        <v>1.3625769779510426E-5</v>
      </c>
      <c r="K666" s="124">
        <v>1.0084758142179757</v>
      </c>
      <c r="L666" s="2" t="s">
        <v>6870</v>
      </c>
    </row>
    <row r="667" spans="1:12" x14ac:dyDescent="0.35">
      <c r="A667" s="2" t="s">
        <v>46</v>
      </c>
      <c r="B667" s="2">
        <v>47984849</v>
      </c>
      <c r="C667" s="2" t="s">
        <v>1084</v>
      </c>
      <c r="D667" s="83">
        <v>6479</v>
      </c>
      <c r="E667" s="84">
        <v>5582.2869776534208</v>
      </c>
      <c r="F667" s="85" t="s">
        <v>1</v>
      </c>
      <c r="G667" s="130">
        <v>3.4954757004780181E-5</v>
      </c>
      <c r="H667" s="130">
        <v>0.99839653648229609</v>
      </c>
      <c r="I667" s="85" t="s">
        <v>6870</v>
      </c>
      <c r="J667" s="123">
        <v>1.2332525864896963E-5</v>
      </c>
      <c r="K667" s="124">
        <v>1.0084881467438407</v>
      </c>
      <c r="L667" s="2" t="s">
        <v>6870</v>
      </c>
    </row>
    <row r="668" spans="1:12" x14ac:dyDescent="0.35">
      <c r="A668" s="2" t="s">
        <v>46</v>
      </c>
      <c r="B668" s="2">
        <v>40122905</v>
      </c>
      <c r="C668" s="2" t="s">
        <v>2439</v>
      </c>
      <c r="D668" s="83">
        <v>3288</v>
      </c>
      <c r="E668" s="84">
        <v>4817.6600973370651</v>
      </c>
      <c r="F668" s="85" t="s">
        <v>1</v>
      </c>
      <c r="G668" s="130">
        <v>1.7739040134545028E-5</v>
      </c>
      <c r="H668" s="130">
        <v>0.99951782891338281</v>
      </c>
      <c r="I668" s="85" t="s">
        <v>6870</v>
      </c>
      <c r="J668" s="123">
        <v>1.0643293330588802E-5</v>
      </c>
      <c r="K668" s="124">
        <v>1.0084987900371714</v>
      </c>
      <c r="L668" s="2" t="s">
        <v>6870</v>
      </c>
    </row>
    <row r="669" spans="1:12" x14ac:dyDescent="0.35">
      <c r="A669" s="2" t="s">
        <v>46</v>
      </c>
      <c r="B669" s="2">
        <v>45885849</v>
      </c>
      <c r="C669" s="2" t="s">
        <v>2281</v>
      </c>
      <c r="D669" s="83">
        <v>1665.6000000000001</v>
      </c>
      <c r="E669" s="84">
        <v>20176.574499999999</v>
      </c>
      <c r="F669" s="85" t="s">
        <v>1</v>
      </c>
      <c r="G669" s="130">
        <v>7.5024486385095445E-6</v>
      </c>
      <c r="H669" s="130">
        <v>0.99990671726126956</v>
      </c>
      <c r="I669" s="85" t="s">
        <v>6870</v>
      </c>
      <c r="J669" s="123">
        <v>1.0497413139092262E-5</v>
      </c>
      <c r="K669" s="124">
        <v>1.0085092874503105</v>
      </c>
      <c r="L669" s="2" t="s">
        <v>6870</v>
      </c>
    </row>
    <row r="670" spans="1:12" x14ac:dyDescent="0.35">
      <c r="A670" s="2" t="s">
        <v>46</v>
      </c>
      <c r="B670" s="2">
        <v>43349909</v>
      </c>
      <c r="C670" s="2" t="s">
        <v>1087</v>
      </c>
      <c r="D670" s="83">
        <v>804</v>
      </c>
      <c r="E670" s="84">
        <v>4376.3908057889448</v>
      </c>
      <c r="F670" s="85" t="s">
        <v>6</v>
      </c>
      <c r="G670" s="130">
        <v>2.6543819179428691E-6</v>
      </c>
      <c r="H670" s="130">
        <v>0.99997579264115644</v>
      </c>
      <c r="I670" s="85" t="s">
        <v>6870</v>
      </c>
      <c r="J670" s="123">
        <v>1.0018561285141586E-5</v>
      </c>
      <c r="K670" s="124">
        <v>1.0085193060115958</v>
      </c>
      <c r="L670" s="2" t="s">
        <v>6870</v>
      </c>
    </row>
    <row r="671" spans="1:12" x14ac:dyDescent="0.35">
      <c r="A671" s="2" t="s">
        <v>46</v>
      </c>
      <c r="B671" s="2">
        <v>44536967</v>
      </c>
      <c r="C671" s="2" t="s">
        <v>6225</v>
      </c>
      <c r="D671" s="83">
        <v>1000</v>
      </c>
      <c r="E671" s="84">
        <v>6167.6706000000004</v>
      </c>
      <c r="F671" s="85" t="s">
        <v>1</v>
      </c>
      <c r="G671" s="130">
        <v>4.337648500052981E-6</v>
      </c>
      <c r="H671" s="130">
        <v>0.99994577767811077</v>
      </c>
      <c r="I671" s="85" t="s">
        <v>6870</v>
      </c>
      <c r="J671" s="72">
        <v>9.6684303446500991E-6</v>
      </c>
      <c r="K671" s="124">
        <v>1.0085289744419403</v>
      </c>
      <c r="L671" s="2" t="s">
        <v>6870</v>
      </c>
    </row>
    <row r="672" spans="1:12" x14ac:dyDescent="0.35">
      <c r="A672" s="2" t="s">
        <v>46</v>
      </c>
      <c r="B672" s="2">
        <v>45297967</v>
      </c>
      <c r="C672" s="2" t="s">
        <v>85</v>
      </c>
      <c r="D672" s="83">
        <v>3000</v>
      </c>
      <c r="E672" s="84">
        <v>4026.7579000000001</v>
      </c>
      <c r="F672" s="85" t="s">
        <v>1</v>
      </c>
      <c r="G672" s="130">
        <v>1.6185255597212617E-5</v>
      </c>
      <c r="H672" s="130">
        <v>0.99955019942457723</v>
      </c>
      <c r="I672" s="85" t="s">
        <v>6870</v>
      </c>
      <c r="J672" s="123">
        <v>8.8960127188415126E-6</v>
      </c>
      <c r="K672" s="124">
        <v>1.0085378704546593</v>
      </c>
      <c r="L672" s="2" t="s">
        <v>6870</v>
      </c>
    </row>
    <row r="673" spans="1:12" x14ac:dyDescent="0.35">
      <c r="A673" s="2" t="s">
        <v>46</v>
      </c>
      <c r="B673" s="2">
        <v>43209801</v>
      </c>
      <c r="C673" s="2" t="s">
        <v>1385</v>
      </c>
      <c r="D673" s="83">
        <v>103697</v>
      </c>
      <c r="E673" s="84">
        <v>3807.2784530045974</v>
      </c>
      <c r="F673" s="85" t="s">
        <v>1</v>
      </c>
      <c r="G673" s="130">
        <v>5.5945414988805219E-4</v>
      </c>
      <c r="H673" s="130">
        <v>0.92572953050112794</v>
      </c>
      <c r="I673" s="85" t="s">
        <v>6875</v>
      </c>
      <c r="J673" s="123">
        <v>8.4111333194628197E-6</v>
      </c>
      <c r="K673" s="124">
        <v>1.0085462815879787</v>
      </c>
      <c r="L673" s="2" t="s">
        <v>6870</v>
      </c>
    </row>
    <row r="674" spans="1:12" x14ac:dyDescent="0.35">
      <c r="A674" s="2" t="s">
        <v>46</v>
      </c>
      <c r="B674" s="2">
        <v>43086967</v>
      </c>
      <c r="C674" s="2" t="s">
        <v>2394</v>
      </c>
      <c r="D674" s="83">
        <v>3000</v>
      </c>
      <c r="E674" s="84">
        <v>3683.5853588977643</v>
      </c>
      <c r="F674" s="85" t="s">
        <v>1</v>
      </c>
      <c r="G674" s="130">
        <v>1.6185255597212617E-5</v>
      </c>
      <c r="H674" s="130">
        <v>0.99956638468017445</v>
      </c>
      <c r="I674" s="85" t="s">
        <v>6870</v>
      </c>
      <c r="J674" s="123">
        <v>8.1378674897969121E-6</v>
      </c>
      <c r="K674" s="124">
        <v>1.0085544194554685</v>
      </c>
      <c r="L674" s="2" t="s">
        <v>6870</v>
      </c>
    </row>
    <row r="675" spans="1:12" x14ac:dyDescent="0.35">
      <c r="A675" s="2" t="s">
        <v>46</v>
      </c>
      <c r="B675" s="2">
        <v>43343909</v>
      </c>
      <c r="C675" s="2" t="s">
        <v>1102</v>
      </c>
      <c r="D675" s="83">
        <v>624</v>
      </c>
      <c r="E675" s="84">
        <v>-4195.2070208277737</v>
      </c>
      <c r="F675" s="85" t="s">
        <v>6970</v>
      </c>
      <c r="G675" s="130">
        <v>1.7264272637026791E-6</v>
      </c>
      <c r="H675" s="130">
        <v>0.99998848188154477</v>
      </c>
      <c r="I675" s="85" t="s">
        <v>6870</v>
      </c>
      <c r="J675" s="123">
        <v>6.7508264444536247E-6</v>
      </c>
      <c r="K675" s="124">
        <v>1.0085611702819131</v>
      </c>
      <c r="L675" s="2" t="s">
        <v>6870</v>
      </c>
    </row>
    <row r="676" spans="1:12" x14ac:dyDescent="0.35">
      <c r="A676" s="2" t="s">
        <v>46</v>
      </c>
      <c r="B676" s="2">
        <v>44996860</v>
      </c>
      <c r="C676" s="2" t="s">
        <v>2520</v>
      </c>
      <c r="D676" s="83">
        <v>400</v>
      </c>
      <c r="E676" s="84">
        <v>20485.3</v>
      </c>
      <c r="F676" s="85" t="s">
        <v>1</v>
      </c>
      <c r="G676" s="130">
        <v>8.5743010051793562E-7</v>
      </c>
      <c r="H676" s="130">
        <v>0.99999695717194625</v>
      </c>
      <c r="I676" s="85" t="s">
        <v>6870</v>
      </c>
      <c r="J676" s="123">
        <v>6.2858740108656793E-6</v>
      </c>
      <c r="K676" s="124">
        <v>1.0085674561559239</v>
      </c>
      <c r="L676" s="2" t="s">
        <v>6870</v>
      </c>
    </row>
    <row r="677" spans="1:12" x14ac:dyDescent="0.35">
      <c r="A677" s="2" t="s">
        <v>46</v>
      </c>
      <c r="B677" s="2">
        <v>43584909</v>
      </c>
      <c r="C677" s="2" t="s">
        <v>2082</v>
      </c>
      <c r="D677" s="83">
        <v>492</v>
      </c>
      <c r="E677" s="84">
        <v>4534.8767000000007</v>
      </c>
      <c r="F677" s="85" t="s">
        <v>6970</v>
      </c>
      <c r="G677" s="130">
        <v>1.1275728066058122E-6</v>
      </c>
      <c r="H677" s="130">
        <v>0.99999271702342607</v>
      </c>
      <c r="I677" s="85" t="s">
        <v>6870</v>
      </c>
      <c r="J677" s="123">
        <v>5.7134872301643041E-6</v>
      </c>
      <c r="K677" s="124">
        <v>1.0085731696431541</v>
      </c>
      <c r="L677" s="2" t="s">
        <v>6870</v>
      </c>
    </row>
    <row r="678" spans="1:12" x14ac:dyDescent="0.35">
      <c r="A678" t="s">
        <v>216</v>
      </c>
      <c r="B678" s="2">
        <v>52130817</v>
      </c>
      <c r="C678" s="2" t="s">
        <v>682</v>
      </c>
      <c r="D678" s="83">
        <v>1710</v>
      </c>
      <c r="E678" s="84">
        <v>4595.8041604898945</v>
      </c>
      <c r="F678" s="85" t="s">
        <v>2577</v>
      </c>
      <c r="G678" s="130">
        <v>8.847939726476229E-6</v>
      </c>
      <c r="H678" s="130">
        <v>0.99987384172693983</v>
      </c>
      <c r="I678" s="85" t="s">
        <v>6870</v>
      </c>
      <c r="J678" s="123">
        <v>5.7105639841381221E-6</v>
      </c>
      <c r="K678" s="124">
        <v>1.0085788802071383</v>
      </c>
      <c r="L678" s="2" t="s">
        <v>6870</v>
      </c>
    </row>
    <row r="679" spans="1:12" x14ac:dyDescent="0.35">
      <c r="A679" s="2" t="s">
        <v>46</v>
      </c>
      <c r="B679" s="2">
        <v>45299860</v>
      </c>
      <c r="C679" s="2" t="s">
        <v>1543</v>
      </c>
      <c r="D679" s="83">
        <v>940</v>
      </c>
      <c r="E679" s="84">
        <v>9097.8934437313856</v>
      </c>
      <c r="F679" s="85" t="s">
        <v>6</v>
      </c>
      <c r="G679" s="130">
        <v>3.3827184198174366E-6</v>
      </c>
      <c r="H679" s="130">
        <v>0.99996041125325386</v>
      </c>
      <c r="I679" s="85" t="s">
        <v>6870</v>
      </c>
      <c r="J679" s="72">
        <v>5.3974746583301884E-6</v>
      </c>
      <c r="K679" s="124">
        <v>1.0085842776817966</v>
      </c>
      <c r="L679" s="2" t="s">
        <v>6870</v>
      </c>
    </row>
    <row r="680" spans="1:12" x14ac:dyDescent="0.35">
      <c r="A680" t="s">
        <v>216</v>
      </c>
      <c r="B680" s="2">
        <v>52354807</v>
      </c>
      <c r="C680" s="2" t="s">
        <v>1892</v>
      </c>
      <c r="D680" s="83">
        <v>30960</v>
      </c>
      <c r="E680" s="84">
        <v>2431.7764530456279</v>
      </c>
      <c r="F680" s="85" t="s">
        <v>1</v>
      </c>
      <c r="G680" s="130">
        <v>1.6703183776323419E-4</v>
      </c>
      <c r="H680" s="130">
        <v>0.98075957096587729</v>
      </c>
      <c r="I680" s="85" t="s">
        <v>6870</v>
      </c>
      <c r="J680" s="123">
        <v>5.372340426940792E-6</v>
      </c>
      <c r="K680" s="124">
        <v>1.0085896500222236</v>
      </c>
      <c r="L680" s="2" t="s">
        <v>6870</v>
      </c>
    </row>
    <row r="681" spans="1:12" x14ac:dyDescent="0.35">
      <c r="A681" s="2" t="s">
        <v>46</v>
      </c>
      <c r="B681" s="2">
        <v>44539907</v>
      </c>
      <c r="C681" s="2" t="s">
        <v>6229</v>
      </c>
      <c r="D681" s="83">
        <v>592</v>
      </c>
      <c r="E681" s="84">
        <v>862.61890000000005</v>
      </c>
      <c r="F681" s="85" t="s">
        <v>1</v>
      </c>
      <c r="G681" s="130">
        <v>1.5537845373324111E-6</v>
      </c>
      <c r="H681" s="130">
        <v>0.99999003566608213</v>
      </c>
      <c r="I681" s="85" t="s">
        <v>6870</v>
      </c>
      <c r="J681" s="123">
        <v>3.7382892561238009E-6</v>
      </c>
      <c r="K681" s="124">
        <v>1.0085933883114797</v>
      </c>
      <c r="L681" s="2" t="s">
        <v>6870</v>
      </c>
    </row>
    <row r="682" spans="1:12" x14ac:dyDescent="0.35">
      <c r="A682" s="2" t="s">
        <v>46</v>
      </c>
      <c r="B682" s="2">
        <v>47981801</v>
      </c>
      <c r="C682" s="2" t="s">
        <v>1122</v>
      </c>
      <c r="D682" s="83">
        <v>98995</v>
      </c>
      <c r="E682" s="84">
        <v>1436.3870891966162</v>
      </c>
      <c r="F682" s="85" t="s">
        <v>1</v>
      </c>
      <c r="G682" s="130">
        <v>5.3408645928202097E-4</v>
      </c>
      <c r="H682" s="130">
        <v>0.93007503424523064</v>
      </c>
      <c r="I682" s="85" t="s">
        <v>6875</v>
      </c>
      <c r="J682" s="123">
        <v>3.1733017310707546E-6</v>
      </c>
      <c r="K682" s="124">
        <v>1.0085965616132109</v>
      </c>
      <c r="L682" s="2" t="s">
        <v>6870</v>
      </c>
    </row>
    <row r="683" spans="1:12" x14ac:dyDescent="0.35">
      <c r="A683" s="2" t="s">
        <v>46</v>
      </c>
      <c r="B683" s="2">
        <v>43509809</v>
      </c>
      <c r="C683" s="2" t="s">
        <v>730</v>
      </c>
      <c r="D683" s="83">
        <v>627</v>
      </c>
      <c r="E683" s="84">
        <v>2443.1534000000001</v>
      </c>
      <c r="F683" s="85" t="s">
        <v>6</v>
      </c>
      <c r="G683" s="130">
        <v>2.1580340796283485E-6</v>
      </c>
      <c r="H683" s="130">
        <v>0.99998461900054225</v>
      </c>
      <c r="I683" s="85" t="s">
        <v>6870</v>
      </c>
      <c r="J683" s="123">
        <v>3.1693942993404347E-6</v>
      </c>
      <c r="K683" s="124">
        <v>1.0085997310075103</v>
      </c>
      <c r="L683" s="2" t="s">
        <v>6870</v>
      </c>
    </row>
    <row r="684" spans="1:12" x14ac:dyDescent="0.35">
      <c r="A684" s="2" t="s">
        <v>46</v>
      </c>
      <c r="B684" s="2">
        <v>44513909</v>
      </c>
      <c r="C684" s="2" t="s">
        <v>241</v>
      </c>
      <c r="D684" s="83">
        <v>288</v>
      </c>
      <c r="E684" s="84">
        <v>1692.1272788537501</v>
      </c>
      <c r="F684" s="85" t="s">
        <v>1</v>
      </c>
      <c r="G684" s="130">
        <v>2.5896408955540183E-7</v>
      </c>
      <c r="H684" s="130">
        <v>0.99999974103590894</v>
      </c>
      <c r="I684" s="85" t="s">
        <v>6870</v>
      </c>
      <c r="J684" s="123">
        <v>3.1665930025136519E-6</v>
      </c>
      <c r="K684" s="124">
        <v>1.0086028976005128</v>
      </c>
      <c r="L684" s="2" t="s">
        <v>6870</v>
      </c>
    </row>
    <row r="685" spans="1:12" x14ac:dyDescent="0.35">
      <c r="A685" s="2" t="s">
        <v>46</v>
      </c>
      <c r="B685" s="2">
        <v>40143905</v>
      </c>
      <c r="C685" s="2" t="s">
        <v>339</v>
      </c>
      <c r="D685" s="83">
        <v>1632</v>
      </c>
      <c r="E685" s="84">
        <v>9771.4747000000007</v>
      </c>
      <c r="F685" s="85" t="s">
        <v>1</v>
      </c>
      <c r="G685" s="130">
        <v>5.3950851990708717E-6</v>
      </c>
      <c r="H685" s="130">
        <v>0.99991750743166763</v>
      </c>
      <c r="I685" s="85" t="s">
        <v>6870</v>
      </c>
      <c r="J685" s="123">
        <v>2.9687920638552771E-6</v>
      </c>
      <c r="K685" s="124">
        <v>1.0086058663925768</v>
      </c>
      <c r="L685" s="2" t="s">
        <v>6870</v>
      </c>
    </row>
    <row r="686" spans="1:12" x14ac:dyDescent="0.35">
      <c r="A686" s="2" t="s">
        <v>46</v>
      </c>
      <c r="B686" s="2">
        <v>45374809</v>
      </c>
      <c r="C686" s="2" t="s">
        <v>2106</v>
      </c>
      <c r="D686" s="83">
        <v>2508</v>
      </c>
      <c r="E686" s="84">
        <v>8783.35</v>
      </c>
      <c r="F686" s="85" t="s">
        <v>1</v>
      </c>
      <c r="G686" s="130">
        <v>1.3530873679269746E-5</v>
      </c>
      <c r="H686" s="130">
        <v>0.99971544548913971</v>
      </c>
      <c r="I686" s="85" t="s">
        <v>6870</v>
      </c>
      <c r="J686" s="72">
        <v>2.8730864819139139E-6</v>
      </c>
      <c r="K686" s="124">
        <v>1.0086087394790586</v>
      </c>
      <c r="L686" s="2" t="s">
        <v>6870</v>
      </c>
    </row>
    <row r="687" spans="1:12" x14ac:dyDescent="0.35">
      <c r="A687" s="2" t="s">
        <v>46</v>
      </c>
      <c r="B687" s="2">
        <v>44960849</v>
      </c>
      <c r="C687" s="2" t="s">
        <v>6880</v>
      </c>
      <c r="D687" s="83">
        <v>627</v>
      </c>
      <c r="E687" s="84">
        <v>-6635.2726000000002</v>
      </c>
      <c r="F687" s="85" t="s">
        <v>2577</v>
      </c>
      <c r="G687" s="130">
        <v>2.1364537388320653E-6</v>
      </c>
      <c r="H687" s="130">
        <v>0.99998675545428106</v>
      </c>
      <c r="I687" s="85" t="s">
        <v>6870</v>
      </c>
      <c r="J687" s="123">
        <v>2.7656299997950466E-6</v>
      </c>
      <c r="K687" s="124">
        <v>1.0086115051090585</v>
      </c>
      <c r="L687" s="2" t="s">
        <v>6870</v>
      </c>
    </row>
    <row r="688" spans="1:12" x14ac:dyDescent="0.35">
      <c r="A688" s="2" t="s">
        <v>46</v>
      </c>
      <c r="B688" s="2">
        <v>45276801</v>
      </c>
      <c r="C688" s="2" t="s">
        <v>1939</v>
      </c>
      <c r="D688" s="83">
        <v>53344</v>
      </c>
      <c r="E688" s="84">
        <v>1090.9315000000033</v>
      </c>
      <c r="F688" s="85" t="s">
        <v>1</v>
      </c>
      <c r="G688" s="130">
        <v>2.8779542485923658E-4</v>
      </c>
      <c r="H688" s="130">
        <v>0.9679154536564446</v>
      </c>
      <c r="I688" s="85" t="s">
        <v>6870</v>
      </c>
      <c r="J688" s="123">
        <v>2.4101127359518882E-6</v>
      </c>
      <c r="K688" s="124">
        <v>1.0086139152217946</v>
      </c>
      <c r="L688" s="2" t="s">
        <v>6870</v>
      </c>
    </row>
    <row r="689" spans="1:12" x14ac:dyDescent="0.35">
      <c r="A689" s="2" t="s">
        <v>46</v>
      </c>
      <c r="B689" s="2">
        <v>45257909</v>
      </c>
      <c r="C689" s="2" t="s">
        <v>1982</v>
      </c>
      <c r="D689" s="83">
        <v>960</v>
      </c>
      <c r="E689" s="84">
        <v>16252.474035299938</v>
      </c>
      <c r="F689" s="85" t="s">
        <v>2577</v>
      </c>
      <c r="G689" s="130">
        <v>3.7549792985533269E-6</v>
      </c>
      <c r="H689" s="130">
        <v>0.99995341711875263</v>
      </c>
      <c r="I689" s="85" t="s">
        <v>6870</v>
      </c>
      <c r="J689" s="72">
        <v>2.3672586384861392E-6</v>
      </c>
      <c r="K689" s="124">
        <v>1.008616282480433</v>
      </c>
      <c r="L689" s="2" t="s">
        <v>6870</v>
      </c>
    </row>
    <row r="690" spans="1:12" x14ac:dyDescent="0.35">
      <c r="A690" s="2" t="s">
        <v>46</v>
      </c>
      <c r="B690" s="2">
        <v>44982809</v>
      </c>
      <c r="C690" s="2" t="s">
        <v>225</v>
      </c>
      <c r="D690" s="83">
        <v>209</v>
      </c>
      <c r="E690" s="84">
        <v>819.16909999999996</v>
      </c>
      <c r="F690" s="85" t="s">
        <v>2577</v>
      </c>
      <c r="G690" s="130">
        <v>0</v>
      </c>
      <c r="H690" s="130">
        <v>0.99999999999999856</v>
      </c>
      <c r="I690" s="85" t="s">
        <v>6870</v>
      </c>
      <c r="J690" s="123">
        <v>2.3377352233409719E-6</v>
      </c>
      <c r="K690" s="124">
        <v>1.0086186202156564</v>
      </c>
      <c r="L690" s="2" t="s">
        <v>6870</v>
      </c>
    </row>
    <row r="691" spans="1:12" x14ac:dyDescent="0.35">
      <c r="A691" s="2" t="s">
        <v>46</v>
      </c>
      <c r="B691" s="2">
        <v>49661849</v>
      </c>
      <c r="C691" s="2" t="s">
        <v>2315</v>
      </c>
      <c r="D691" s="83">
        <v>400</v>
      </c>
      <c r="E691" s="84">
        <v>1434.6184000000001</v>
      </c>
      <c r="F691" s="85" t="s">
        <v>2577</v>
      </c>
      <c r="G691" s="130">
        <v>8.4163329105505595E-7</v>
      </c>
      <c r="H691" s="130">
        <v>0.99999779880523731</v>
      </c>
      <c r="I691" s="85" t="s">
        <v>6870</v>
      </c>
      <c r="J691" s="72">
        <v>2.2483620752201732E-6</v>
      </c>
      <c r="K691" s="124">
        <v>1.0086208685777316</v>
      </c>
      <c r="L691" s="2" t="s">
        <v>6870</v>
      </c>
    </row>
    <row r="692" spans="1:12" x14ac:dyDescent="0.35">
      <c r="A692" t="s">
        <v>1831</v>
      </c>
      <c r="B692" s="2">
        <v>30000905</v>
      </c>
      <c r="C692" s="2" t="s">
        <v>1849</v>
      </c>
      <c r="D692" s="83">
        <v>840</v>
      </c>
      <c r="E692" s="84">
        <v>8499.3054959054134</v>
      </c>
      <c r="F692" s="85" t="s">
        <v>6970</v>
      </c>
      <c r="G692" s="130">
        <v>3.193890437849956E-6</v>
      </c>
      <c r="H692" s="130">
        <v>0.99997035439527582</v>
      </c>
      <c r="I692" s="85" t="s">
        <v>6870</v>
      </c>
      <c r="J692" s="123">
        <v>1.9057189174231397E-6</v>
      </c>
      <c r="K692" s="124">
        <v>1.0086227742966489</v>
      </c>
      <c r="L692" s="2" t="s">
        <v>6870</v>
      </c>
    </row>
    <row r="693" spans="1:12" x14ac:dyDescent="0.35">
      <c r="A693" s="2" t="s">
        <v>46</v>
      </c>
      <c r="B693" s="2">
        <v>40131909</v>
      </c>
      <c r="C693" s="2" t="s">
        <v>929</v>
      </c>
      <c r="D693" s="83">
        <v>516</v>
      </c>
      <c r="E693" s="84">
        <v>15104.918229642873</v>
      </c>
      <c r="F693" s="85" t="s">
        <v>2577</v>
      </c>
      <c r="G693" s="130">
        <v>1.5537845373324111E-6</v>
      </c>
      <c r="H693" s="130">
        <v>0.9999915894506195</v>
      </c>
      <c r="I693" s="85" t="s">
        <v>6870</v>
      </c>
      <c r="J693" s="123">
        <v>1.8366952287181759E-6</v>
      </c>
      <c r="K693" s="124">
        <v>1.0086246109918777</v>
      </c>
      <c r="L693" s="2" t="s">
        <v>6870</v>
      </c>
    </row>
    <row r="694" spans="1:12" x14ac:dyDescent="0.35">
      <c r="A694" t="s">
        <v>216</v>
      </c>
      <c r="B694" s="2">
        <v>52890883</v>
      </c>
      <c r="C694" s="2" t="s">
        <v>547</v>
      </c>
      <c r="D694" s="83">
        <v>420</v>
      </c>
      <c r="E694" s="84">
        <v>1847.9407000000001</v>
      </c>
      <c r="F694" s="85" t="s">
        <v>1</v>
      </c>
      <c r="G694" s="130">
        <v>1.1275728066058122E-6</v>
      </c>
      <c r="H694" s="130">
        <v>0.99999384459623264</v>
      </c>
      <c r="I694" s="85" t="s">
        <v>6870</v>
      </c>
      <c r="J694" s="123">
        <v>1.8097285492336042E-6</v>
      </c>
      <c r="K694" s="124">
        <v>1.008626420720427</v>
      </c>
      <c r="L694" s="2" t="s">
        <v>6870</v>
      </c>
    </row>
    <row r="695" spans="1:12" x14ac:dyDescent="0.35">
      <c r="A695" s="2" t="s">
        <v>46</v>
      </c>
      <c r="B695" s="2">
        <v>45660967</v>
      </c>
      <c r="C695" s="2" t="s">
        <v>1439</v>
      </c>
      <c r="D695" s="83">
        <v>3000</v>
      </c>
      <c r="E695" s="84">
        <v>803.91499999999996</v>
      </c>
      <c r="F695" s="85" t="s">
        <v>6</v>
      </c>
      <c r="G695" s="130">
        <v>1.6185255597212617E-5</v>
      </c>
      <c r="H695" s="130">
        <v>0.99958256993577166</v>
      </c>
      <c r="I695" s="85" t="s">
        <v>6870</v>
      </c>
      <c r="J695" s="123">
        <v>1.776028815853934E-6</v>
      </c>
      <c r="K695" s="124">
        <v>1.0086281967492428</v>
      </c>
      <c r="L695" s="2" t="s">
        <v>6870</v>
      </c>
    </row>
    <row r="696" spans="1:12" x14ac:dyDescent="0.35">
      <c r="A696" s="2" t="s">
        <v>46</v>
      </c>
      <c r="B696" s="2">
        <v>47993809</v>
      </c>
      <c r="C696" s="2" t="s">
        <v>2164</v>
      </c>
      <c r="D696" s="83">
        <v>418</v>
      </c>
      <c r="E696" s="84">
        <v>10828.2309</v>
      </c>
      <c r="F696" s="85" t="s">
        <v>2577</v>
      </c>
      <c r="G696" s="130">
        <v>1.1275728066058122E-6</v>
      </c>
      <c r="H696" s="130">
        <v>0.99999497216903921</v>
      </c>
      <c r="I696" s="85" t="s">
        <v>6870</v>
      </c>
      <c r="J696" s="123">
        <v>1.4118635422091598E-6</v>
      </c>
      <c r="K696" s="124">
        <v>1.0086296086127851</v>
      </c>
      <c r="L696" s="2" t="s">
        <v>6870</v>
      </c>
    </row>
    <row r="697" spans="1:12" x14ac:dyDescent="0.35">
      <c r="A697" s="2" t="s">
        <v>46</v>
      </c>
      <c r="B697" s="2">
        <v>44968849</v>
      </c>
      <c r="C697" s="2" t="s">
        <v>1675</v>
      </c>
      <c r="D697" s="83">
        <v>418</v>
      </c>
      <c r="E697" s="84">
        <v>-286.99159999999989</v>
      </c>
      <c r="F697" s="85" t="s">
        <v>2577</v>
      </c>
      <c r="G697" s="130">
        <v>1.1275728066058122E-6</v>
      </c>
      <c r="H697" s="130">
        <v>0.99999609974184578</v>
      </c>
      <c r="I697" s="85" t="s">
        <v>6870</v>
      </c>
      <c r="J697" s="72">
        <v>1.0457322795689962E-6</v>
      </c>
      <c r="K697" s="124">
        <v>1.0086306543450647</v>
      </c>
      <c r="L697" s="2" t="s">
        <v>6870</v>
      </c>
    </row>
    <row r="698" spans="1:12" x14ac:dyDescent="0.35">
      <c r="A698" s="2" t="s">
        <v>46</v>
      </c>
      <c r="B698" s="2">
        <v>41096809</v>
      </c>
      <c r="C698" s="2" t="s">
        <v>3444</v>
      </c>
      <c r="D698" s="83">
        <v>1672</v>
      </c>
      <c r="E698" s="84">
        <v>6278.6334999999999</v>
      </c>
      <c r="F698" s="85" t="s">
        <v>2577</v>
      </c>
      <c r="G698" s="130">
        <v>7.8930096462406854E-6</v>
      </c>
      <c r="H698" s="130">
        <v>0.999899214812631</v>
      </c>
      <c r="I698" s="85" t="s">
        <v>6870</v>
      </c>
      <c r="J698" s="123">
        <v>8.2225352307332395E-7</v>
      </c>
      <c r="K698" s="124">
        <v>1.0086314765985878</v>
      </c>
      <c r="L698" s="2" t="s">
        <v>6870</v>
      </c>
    </row>
    <row r="699" spans="1:12" x14ac:dyDescent="0.35">
      <c r="A699" s="2" t="s">
        <v>46</v>
      </c>
      <c r="B699" s="2">
        <v>43610905</v>
      </c>
      <c r="C699" s="2" t="s">
        <v>3575</v>
      </c>
      <c r="D699" s="83">
        <v>396</v>
      </c>
      <c r="E699" s="84">
        <v>1251.8555000000001</v>
      </c>
      <c r="F699" s="85" t="s">
        <v>2577</v>
      </c>
      <c r="G699" s="130">
        <v>7.1215124627735512E-7</v>
      </c>
      <c r="H699" s="130">
        <v>0.99999851095648362</v>
      </c>
      <c r="I699" s="85" t="s">
        <v>6870</v>
      </c>
      <c r="J699" s="123">
        <v>6.8393949225094233E-7</v>
      </c>
      <c r="K699" s="124">
        <v>1.0086321605380799</v>
      </c>
      <c r="L699" s="2" t="s">
        <v>6870</v>
      </c>
    </row>
    <row r="700" spans="1:12" x14ac:dyDescent="0.35">
      <c r="A700" t="s">
        <v>216</v>
      </c>
      <c r="B700" s="2">
        <v>52879843</v>
      </c>
      <c r="C700" s="2" t="s">
        <v>2179</v>
      </c>
      <c r="D700" s="83">
        <v>366</v>
      </c>
      <c r="E700" s="84">
        <v>77835.740437287837</v>
      </c>
      <c r="F700" s="85" t="s">
        <v>6970</v>
      </c>
      <c r="G700" s="130">
        <v>6.4741022388850459E-7</v>
      </c>
      <c r="H700" s="130">
        <v>0.9999991583667075</v>
      </c>
      <c r="I700" s="85" t="s">
        <v>6870</v>
      </c>
      <c r="J700" s="72">
        <v>5.7868069404124142E-7</v>
      </c>
      <c r="K700" s="124">
        <v>1.0086327392187739</v>
      </c>
      <c r="L700" s="2" t="s">
        <v>6870</v>
      </c>
    </row>
    <row r="701" spans="1:12" x14ac:dyDescent="0.35">
      <c r="A701" s="2" t="s">
        <v>46</v>
      </c>
      <c r="B701" s="2">
        <v>44933855</v>
      </c>
      <c r="C701" s="2" t="s">
        <v>2574</v>
      </c>
      <c r="D701" s="83">
        <v>320</v>
      </c>
      <c r="E701" s="84">
        <v>3055.7447000000002</v>
      </c>
      <c r="F701" s="85" t="s">
        <v>2577</v>
      </c>
      <c r="G701" s="130">
        <v>3.237051119442523E-7</v>
      </c>
      <c r="H701" s="130">
        <v>0.99999948207181943</v>
      </c>
      <c r="I701" s="85" t="s">
        <v>6870</v>
      </c>
      <c r="J701" s="123">
        <v>4.1645320211187703E-7</v>
      </c>
      <c r="K701" s="124">
        <v>1.0086331556719761</v>
      </c>
      <c r="L701" s="2" t="s">
        <v>6870</v>
      </c>
    </row>
    <row r="702" spans="1:12" x14ac:dyDescent="0.35">
      <c r="A702" s="2" t="s">
        <v>46</v>
      </c>
      <c r="B702" s="2">
        <v>44477905</v>
      </c>
      <c r="C702" s="2" t="s">
        <v>2558</v>
      </c>
      <c r="D702" s="83">
        <v>288</v>
      </c>
      <c r="E702" s="84">
        <v>831.37549999999999</v>
      </c>
      <c r="F702" s="85" t="s">
        <v>6</v>
      </c>
      <c r="G702" s="130">
        <v>1.0790170398141744E-7</v>
      </c>
      <c r="H702" s="130">
        <v>0.99999984893761296</v>
      </c>
      <c r="I702" s="85" t="s">
        <v>6870</v>
      </c>
      <c r="J702" s="123">
        <v>3.0010416621899155E-7</v>
      </c>
      <c r="K702" s="124">
        <v>1.0086334557761423</v>
      </c>
      <c r="L702" s="2" t="s">
        <v>6870</v>
      </c>
    </row>
    <row r="703" spans="1:12" x14ac:dyDescent="0.35">
      <c r="A703" t="s">
        <v>216</v>
      </c>
      <c r="B703" s="2">
        <v>51451999</v>
      </c>
      <c r="C703" s="2" t="s">
        <v>2413</v>
      </c>
      <c r="D703" s="83">
        <v>225.96000000000004</v>
      </c>
      <c r="E703" s="84">
        <v>37151.529749064051</v>
      </c>
      <c r="F703" s="85" t="s">
        <v>2577</v>
      </c>
      <c r="G703" s="130">
        <v>9.7111533583275692E-8</v>
      </c>
      <c r="H703" s="130">
        <v>0.99999994604914655</v>
      </c>
      <c r="I703" s="85" t="s">
        <v>6870</v>
      </c>
      <c r="J703" s="123">
        <v>2.1053380479493709E-7</v>
      </c>
      <c r="K703" s="124">
        <v>1.0086336663099471</v>
      </c>
      <c r="L703" s="2" t="s">
        <v>6870</v>
      </c>
    </row>
    <row r="704" spans="1:12" x14ac:dyDescent="0.35">
      <c r="A704" s="2" t="s">
        <v>46</v>
      </c>
      <c r="B704" s="2">
        <v>44458849</v>
      </c>
      <c r="C704" s="2" t="s">
        <v>6095</v>
      </c>
      <c r="D704" s="83">
        <v>209</v>
      </c>
      <c r="E704" s="84">
        <v>2586.1957000000002</v>
      </c>
      <c r="F704" s="85" t="s">
        <v>6970</v>
      </c>
      <c r="G704" s="130">
        <v>5.3950851990708721E-8</v>
      </c>
      <c r="H704" s="130">
        <v>0.99999999999999856</v>
      </c>
      <c r="I704" s="85" t="s">
        <v>6870</v>
      </c>
      <c r="J704" s="123">
        <v>-2.4338210300343854E-7</v>
      </c>
      <c r="K704" s="124">
        <v>1.0086334229278442</v>
      </c>
      <c r="L704" s="2" t="s">
        <v>6870</v>
      </c>
    </row>
    <row r="705" spans="1:12" x14ac:dyDescent="0.35">
      <c r="A705" s="2" t="s">
        <v>46</v>
      </c>
      <c r="B705" s="2">
        <v>40146905</v>
      </c>
      <c r="C705" s="2" t="s">
        <v>3079</v>
      </c>
      <c r="D705" s="83">
        <v>696</v>
      </c>
      <c r="E705" s="84">
        <v>1071.5337</v>
      </c>
      <c r="F705" s="85" t="s">
        <v>1</v>
      </c>
      <c r="G705" s="130">
        <v>2.2551456132116244E-6</v>
      </c>
      <c r="H705" s="130">
        <v>0.99998030293238294</v>
      </c>
      <c r="I705" s="85" t="s">
        <v>6870</v>
      </c>
      <c r="J705" s="123">
        <v>-6.3402891040473895E-7</v>
      </c>
      <c r="K705" s="124">
        <v>1.0086327888989337</v>
      </c>
      <c r="L705" s="2" t="s">
        <v>6870</v>
      </c>
    </row>
    <row r="706" spans="1:12" x14ac:dyDescent="0.35">
      <c r="A706" s="2" t="s">
        <v>46</v>
      </c>
      <c r="B706" s="2">
        <v>44164849</v>
      </c>
      <c r="C706" s="2" t="s">
        <v>371</v>
      </c>
      <c r="D706" s="83">
        <v>18392</v>
      </c>
      <c r="E706" s="84">
        <v>-298.58822730179236</v>
      </c>
      <c r="F706" s="85" t="s">
        <v>1</v>
      </c>
      <c r="G706" s="130">
        <v>9.9226406981311473E-5</v>
      </c>
      <c r="H706" s="130">
        <v>0.99107860512030999</v>
      </c>
      <c r="I706" s="85" t="s">
        <v>6870</v>
      </c>
      <c r="J706" s="123">
        <v>-6.5964846502768024E-7</v>
      </c>
      <c r="K706" s="124">
        <v>1.0086321292504687</v>
      </c>
      <c r="L706" s="2" t="s">
        <v>6870</v>
      </c>
    </row>
    <row r="707" spans="1:12" x14ac:dyDescent="0.35">
      <c r="A707" s="2" t="s">
        <v>46</v>
      </c>
      <c r="B707" s="2">
        <v>41578809</v>
      </c>
      <c r="C707" s="2" t="s">
        <v>3021</v>
      </c>
      <c r="D707" s="83">
        <v>1463</v>
      </c>
      <c r="E707" s="84">
        <v>372.1909999999998</v>
      </c>
      <c r="F707" s="85" t="s">
        <v>1</v>
      </c>
      <c r="G707" s="130">
        <v>4.6397732712009494E-6</v>
      </c>
      <c r="H707" s="130">
        <v>0.99993239786681709</v>
      </c>
      <c r="I707" s="85" t="s">
        <v>6870</v>
      </c>
      <c r="J707" s="123">
        <v>-1.3562513653997986E-6</v>
      </c>
      <c r="K707" s="124">
        <v>1.0086307729991033</v>
      </c>
      <c r="L707" s="2" t="s">
        <v>6870</v>
      </c>
    </row>
    <row r="708" spans="1:12" x14ac:dyDescent="0.35">
      <c r="A708" s="2" t="s">
        <v>46</v>
      </c>
      <c r="B708" s="2">
        <v>40132909</v>
      </c>
      <c r="C708" s="2" t="s">
        <v>992</v>
      </c>
      <c r="D708" s="83">
        <v>4056</v>
      </c>
      <c r="E708" s="84">
        <v>-1816.8591487239282</v>
      </c>
      <c r="F708" s="85" t="s">
        <v>6</v>
      </c>
      <c r="G708" s="130">
        <v>2.1882465567431454E-5</v>
      </c>
      <c r="H708" s="130">
        <v>0.99935679641036079</v>
      </c>
      <c r="I708" s="85" t="s">
        <v>6870</v>
      </c>
      <c r="J708" s="123">
        <v>-4.0138499747878133E-6</v>
      </c>
      <c r="K708" s="124">
        <v>1.0086267591491285</v>
      </c>
      <c r="L708" s="2" t="s">
        <v>6870</v>
      </c>
    </row>
    <row r="709" spans="1:12" x14ac:dyDescent="0.35">
      <c r="A709" s="2" t="s">
        <v>46</v>
      </c>
      <c r="B709" s="2">
        <v>41051809</v>
      </c>
      <c r="C709" s="2" t="s">
        <v>788</v>
      </c>
      <c r="D709" s="83">
        <v>2926</v>
      </c>
      <c r="E709" s="84">
        <v>-1976.8639999999998</v>
      </c>
      <c r="F709" s="85" t="s">
        <v>6</v>
      </c>
      <c r="G709" s="130">
        <v>1.5786019292481371E-5</v>
      </c>
      <c r="H709" s="130">
        <v>0.99963021932824991</v>
      </c>
      <c r="I709" s="85" t="s">
        <v>6870</v>
      </c>
      <c r="J709" s="123">
        <v>-4.3673366326343849E-6</v>
      </c>
      <c r="K709" s="124">
        <v>1.0086223918124959</v>
      </c>
      <c r="L709" s="2" t="s">
        <v>6870</v>
      </c>
    </row>
    <row r="710" spans="1:12" x14ac:dyDescent="0.35">
      <c r="A710" t="s">
        <v>216</v>
      </c>
      <c r="B710" s="2">
        <v>51047816</v>
      </c>
      <c r="C710" s="2" t="s">
        <v>1555</v>
      </c>
      <c r="D710" s="83">
        <v>2070</v>
      </c>
      <c r="E710" s="84">
        <v>11785.233062078958</v>
      </c>
      <c r="F710" s="85" t="s">
        <v>1</v>
      </c>
      <c r="G710" s="130">
        <v>1.014815525945231E-5</v>
      </c>
      <c r="H710" s="130">
        <v>0.99981912693088493</v>
      </c>
      <c r="I710" s="85" t="s">
        <v>6870</v>
      </c>
      <c r="J710" s="123">
        <v>-5.0095568314970356E-6</v>
      </c>
      <c r="K710" s="124">
        <v>1.0086173822556643</v>
      </c>
      <c r="L710" s="2" t="s">
        <v>6870</v>
      </c>
    </row>
    <row r="711" spans="1:12" x14ac:dyDescent="0.35">
      <c r="A711" s="2" t="s">
        <v>46</v>
      </c>
      <c r="B711" s="2">
        <v>41099967</v>
      </c>
      <c r="C711" s="2" t="s">
        <v>1231</v>
      </c>
      <c r="D711" s="83">
        <v>7000</v>
      </c>
      <c r="E711" s="84">
        <v>-3727.1936718330739</v>
      </c>
      <c r="F711" s="85" t="s">
        <v>1</v>
      </c>
      <c r="G711" s="130">
        <v>3.77655963934961E-5</v>
      </c>
      <c r="H711" s="130">
        <v>0.99800077461243319</v>
      </c>
      <c r="I711" s="85" t="s">
        <v>6870</v>
      </c>
      <c r="J711" s="123">
        <v>-8.2342080486667998E-6</v>
      </c>
      <c r="K711" s="124">
        <v>1.0086091480476156</v>
      </c>
      <c r="L711" s="2" t="s">
        <v>6870</v>
      </c>
    </row>
    <row r="712" spans="1:12" x14ac:dyDescent="0.35">
      <c r="A712" s="2" t="s">
        <v>46</v>
      </c>
      <c r="B712" s="2">
        <v>40127855</v>
      </c>
      <c r="C712" s="2" t="s">
        <v>2480</v>
      </c>
      <c r="D712" s="83">
        <v>860</v>
      </c>
      <c r="E712" s="84">
        <v>-613.90378730490681</v>
      </c>
      <c r="F712" s="85" t="s">
        <v>1</v>
      </c>
      <c r="G712" s="130">
        <v>3.3665331642202238E-6</v>
      </c>
      <c r="H712" s="130">
        <v>0.99996716050483792</v>
      </c>
      <c r="I712" s="85" t="s">
        <v>6870</v>
      </c>
      <c r="J712" s="123">
        <v>-9.2681546649370415E-6</v>
      </c>
      <c r="K712" s="124">
        <v>1.0085998798929507</v>
      </c>
      <c r="L712" s="2" t="s">
        <v>6870</v>
      </c>
    </row>
    <row r="713" spans="1:12" x14ac:dyDescent="0.35">
      <c r="A713" t="s">
        <v>216</v>
      </c>
      <c r="B713" s="2">
        <v>52888988</v>
      </c>
      <c r="C713" s="2" t="s">
        <v>522</v>
      </c>
      <c r="D713" s="83">
        <v>900</v>
      </c>
      <c r="E713" s="84">
        <v>5936.2509832748892</v>
      </c>
      <c r="F713" s="85" t="s">
        <v>6970</v>
      </c>
      <c r="G713" s="130">
        <v>3.3827184198174366E-6</v>
      </c>
      <c r="H713" s="130">
        <v>0.99996379397167368</v>
      </c>
      <c r="I713" s="85" t="s">
        <v>6870</v>
      </c>
      <c r="J713" s="123">
        <v>-1.4658807633451365E-5</v>
      </c>
      <c r="K713" s="124">
        <v>1.0085852210853172</v>
      </c>
      <c r="L713" s="2" t="s">
        <v>6870</v>
      </c>
    </row>
    <row r="714" spans="1:12" x14ac:dyDescent="0.35">
      <c r="A714" s="2" t="s">
        <v>46</v>
      </c>
      <c r="B714" s="2">
        <v>43091967</v>
      </c>
      <c r="C714" s="2" t="s">
        <v>2376</v>
      </c>
      <c r="D714" s="83">
        <v>29000</v>
      </c>
      <c r="E714" s="84">
        <v>-7575.5406999999996</v>
      </c>
      <c r="F714" s="85" t="s">
        <v>1</v>
      </c>
      <c r="G714" s="130">
        <v>1.5645747077305529E-4</v>
      </c>
      <c r="H714" s="130">
        <v>0.98395830947044793</v>
      </c>
      <c r="I714" s="85" t="s">
        <v>6870</v>
      </c>
      <c r="J714" s="123">
        <v>-1.6736071075765824E-5</v>
      </c>
      <c r="K714" s="124">
        <v>1.0085684850142416</v>
      </c>
      <c r="L714" s="2" t="s">
        <v>6870</v>
      </c>
    </row>
    <row r="715" spans="1:12" x14ac:dyDescent="0.35">
      <c r="A715" s="2" t="s">
        <v>46</v>
      </c>
      <c r="B715" s="2">
        <v>45656801</v>
      </c>
      <c r="C715" s="2" t="s">
        <v>2236</v>
      </c>
      <c r="D715" s="83">
        <v>4997</v>
      </c>
      <c r="E715" s="84">
        <v>-8041.8280999999997</v>
      </c>
      <c r="F715" s="85" t="s">
        <v>1</v>
      </c>
      <c r="G715" s="130">
        <v>2.6959240739757146E-5</v>
      </c>
      <c r="H715" s="130">
        <v>0.99903647279754715</v>
      </c>
      <c r="I715" s="85" t="s">
        <v>6870</v>
      </c>
      <c r="J715" s="123">
        <v>-1.7766204683012373E-5</v>
      </c>
      <c r="K715" s="124">
        <v>1.0085507188095586</v>
      </c>
      <c r="L715" s="2" t="s">
        <v>6870</v>
      </c>
    </row>
    <row r="716" spans="1:12" x14ac:dyDescent="0.35">
      <c r="A716" s="2" t="s">
        <v>46</v>
      </c>
      <c r="B716" s="2">
        <v>43357860</v>
      </c>
      <c r="C716" s="2" t="s">
        <v>1089</v>
      </c>
      <c r="D716" s="83">
        <v>15680</v>
      </c>
      <c r="E716" s="84">
        <v>-8521.413571947347</v>
      </c>
      <c r="F716" s="85" t="s">
        <v>1</v>
      </c>
      <c r="G716" s="130">
        <v>8.4594935921431267E-5</v>
      </c>
      <c r="H716" s="130">
        <v>0.99331938038458534</v>
      </c>
      <c r="I716" s="85" t="s">
        <v>6870</v>
      </c>
      <c r="J716" s="123">
        <v>-1.882571671829396E-5</v>
      </c>
      <c r="K716" s="124">
        <v>1.0085318930928404</v>
      </c>
      <c r="L716" s="2" t="s">
        <v>6870</v>
      </c>
    </row>
    <row r="717" spans="1:12" x14ac:dyDescent="0.35">
      <c r="A717" s="2" t="s">
        <v>46</v>
      </c>
      <c r="B717" s="2">
        <v>40148860</v>
      </c>
      <c r="C717" s="2" t="s">
        <v>2437</v>
      </c>
      <c r="D717" s="83">
        <v>3860</v>
      </c>
      <c r="E717" s="84">
        <v>-9790.8133114102857</v>
      </c>
      <c r="F717" s="85" t="s">
        <v>1</v>
      </c>
      <c r="G717" s="130">
        <v>2.0825028868413564E-5</v>
      </c>
      <c r="H717" s="130">
        <v>0.99941987035142321</v>
      </c>
      <c r="I717" s="85" t="s">
        <v>6870</v>
      </c>
      <c r="J717" s="123">
        <v>-2.1630105883969007E-5</v>
      </c>
      <c r="K717" s="124">
        <v>1.0085102629869565</v>
      </c>
      <c r="L717" s="2" t="s">
        <v>6870</v>
      </c>
    </row>
    <row r="718" spans="1:12" x14ac:dyDescent="0.35">
      <c r="A718" s="2" t="s">
        <v>46</v>
      </c>
      <c r="B718" s="2">
        <v>41094967</v>
      </c>
      <c r="C718" s="2" t="s">
        <v>1026</v>
      </c>
      <c r="D718" s="83">
        <v>2000</v>
      </c>
      <c r="E718" s="84">
        <v>7921.7186999999994</v>
      </c>
      <c r="F718" s="85" t="s">
        <v>1</v>
      </c>
      <c r="G718" s="130">
        <v>9.6464123359387192E-6</v>
      </c>
      <c r="H718" s="130">
        <v>0.99982877334322084</v>
      </c>
      <c r="I718" s="85" t="s">
        <v>6870</v>
      </c>
      <c r="J718" s="123">
        <v>-2.5352718836663517E-5</v>
      </c>
      <c r="K718" s="124">
        <v>1.0084849102681197</v>
      </c>
      <c r="L718" s="2" t="s">
        <v>6870</v>
      </c>
    </row>
    <row r="719" spans="1:12" x14ac:dyDescent="0.35">
      <c r="A719" s="2" t="s">
        <v>46</v>
      </c>
      <c r="B719" s="2">
        <v>43609809</v>
      </c>
      <c r="C719" s="2" t="s">
        <v>869</v>
      </c>
      <c r="D719" s="83">
        <v>6270</v>
      </c>
      <c r="E719" s="84">
        <v>-13293.331600000001</v>
      </c>
      <c r="F719" s="85" t="s">
        <v>6</v>
      </c>
      <c r="G719" s="130">
        <v>3.3827184198174366E-5</v>
      </c>
      <c r="H719" s="130">
        <v>0.99856570477379825</v>
      </c>
      <c r="I719" s="85" t="s">
        <v>6870</v>
      </c>
      <c r="J719" s="123">
        <v>-2.936795554293885E-5</v>
      </c>
      <c r="K719" s="124">
        <v>1.0084555423125767</v>
      </c>
      <c r="L719" s="2" t="s">
        <v>6870</v>
      </c>
    </row>
    <row r="720" spans="1:12" x14ac:dyDescent="0.35">
      <c r="A720" s="2" t="s">
        <v>46</v>
      </c>
      <c r="B720" s="2">
        <v>45317849</v>
      </c>
      <c r="C720" s="2" t="s">
        <v>1512</v>
      </c>
      <c r="D720" s="83">
        <v>29051</v>
      </c>
      <c r="E720" s="84">
        <v>-13580.66009082555</v>
      </c>
      <c r="F720" s="85" t="s">
        <v>1</v>
      </c>
      <c r="G720" s="130">
        <v>1.567326201182079E-4</v>
      </c>
      <c r="H720" s="130">
        <v>0.98380185199967485</v>
      </c>
      <c r="I720" s="85" t="s">
        <v>6870</v>
      </c>
      <c r="J720" s="123">
        <v>-3.0002728720851933E-5</v>
      </c>
      <c r="K720" s="124">
        <v>1.0084255395838559</v>
      </c>
      <c r="L720" s="2" t="s">
        <v>6870</v>
      </c>
    </row>
    <row r="721" spans="1:12" x14ac:dyDescent="0.35">
      <c r="A721" t="s">
        <v>216</v>
      </c>
      <c r="B721" s="2">
        <v>52905980</v>
      </c>
      <c r="C721" s="2" t="s">
        <v>621</v>
      </c>
      <c r="D721" s="83">
        <v>1960</v>
      </c>
      <c r="E721" s="84">
        <v>82068.092066896294</v>
      </c>
      <c r="F721" s="85" t="s">
        <v>1</v>
      </c>
      <c r="G721" s="130">
        <v>9.1932251792167662E-6</v>
      </c>
      <c r="H721" s="130">
        <v>0.99983796656840007</v>
      </c>
      <c r="I721" s="85" t="s">
        <v>6870</v>
      </c>
      <c r="J721" s="123">
        <v>-3.1114437416766085E-5</v>
      </c>
      <c r="K721" s="124">
        <v>1.0083944251464392</v>
      </c>
      <c r="L721" s="2" t="s">
        <v>6870</v>
      </c>
    </row>
    <row r="722" spans="1:12" x14ac:dyDescent="0.35">
      <c r="A722" t="s">
        <v>216</v>
      </c>
      <c r="B722" s="2">
        <v>52889988</v>
      </c>
      <c r="C722" s="2" t="s">
        <v>531</v>
      </c>
      <c r="D722" s="83">
        <v>43920</v>
      </c>
      <c r="E722" s="84">
        <v>-14115.835500000001</v>
      </c>
      <c r="F722" s="85" t="s">
        <v>1</v>
      </c>
      <c r="G722" s="130">
        <v>2.3695214194319268E-4</v>
      </c>
      <c r="H722" s="130">
        <v>0.97375711718393088</v>
      </c>
      <c r="I722" s="85" t="s">
        <v>6870</v>
      </c>
      <c r="J722" s="123">
        <v>-3.1185051414457903E-5</v>
      </c>
      <c r="K722" s="124">
        <v>1.0083632400950246</v>
      </c>
      <c r="L722" s="2" t="s">
        <v>6870</v>
      </c>
    </row>
    <row r="723" spans="1:12" x14ac:dyDescent="0.35">
      <c r="A723" s="2" t="s">
        <v>46</v>
      </c>
      <c r="B723" s="2">
        <v>49946909</v>
      </c>
      <c r="C723" s="2" t="s">
        <v>919</v>
      </c>
      <c r="D723" s="83">
        <v>14523.630000000001</v>
      </c>
      <c r="E723" s="84">
        <v>-36622.024127607969</v>
      </c>
      <c r="F723" s="85" t="s">
        <v>1</v>
      </c>
      <c r="G723" s="130">
        <v>7.8356221249781686E-5</v>
      </c>
      <c r="H723" s="130">
        <v>0.99428536839329718</v>
      </c>
      <c r="I723" s="85" t="s">
        <v>6870</v>
      </c>
      <c r="J723" s="123">
        <v>-8.0906277585975867E-5</v>
      </c>
      <c r="K723" s="124">
        <v>1.0082823338174387</v>
      </c>
      <c r="L723" s="2" t="s">
        <v>6870</v>
      </c>
    </row>
    <row r="724" spans="1:12" x14ac:dyDescent="0.35">
      <c r="A724" s="2" t="s">
        <v>46</v>
      </c>
      <c r="B724" s="2">
        <v>45288801</v>
      </c>
      <c r="C724" s="2" t="s">
        <v>1192</v>
      </c>
      <c r="D724" s="83">
        <v>575928</v>
      </c>
      <c r="E724" s="84">
        <v>-67876.43576671835</v>
      </c>
      <c r="F724" s="85" t="s">
        <v>1</v>
      </c>
      <c r="G724" s="130">
        <v>3.1071806285304891E-3</v>
      </c>
      <c r="H724" s="130">
        <v>0.65510462826106985</v>
      </c>
      <c r="I724" s="85" t="s">
        <v>1</v>
      </c>
      <c r="J724" s="123">
        <v>-1.4995429347524353E-4</v>
      </c>
      <c r="K724" s="124">
        <v>1.0081323795239634</v>
      </c>
      <c r="L724" s="2" t="s">
        <v>6870</v>
      </c>
    </row>
    <row r="725" spans="1:12" x14ac:dyDescent="0.35">
      <c r="A725" s="2" t="s">
        <v>46</v>
      </c>
      <c r="B725" s="2">
        <v>40920905</v>
      </c>
      <c r="C725" s="2" t="s">
        <v>1728</v>
      </c>
      <c r="D725" s="83">
        <v>30036</v>
      </c>
      <c r="E725" s="84">
        <v>-73938.788136843694</v>
      </c>
      <c r="F725" s="85" t="s">
        <v>1</v>
      </c>
      <c r="G725" s="130">
        <v>1.6204677903929271E-4</v>
      </c>
      <c r="H725" s="130">
        <v>0.98141595861153708</v>
      </c>
      <c r="I725" s="85" t="s">
        <v>6870</v>
      </c>
      <c r="J725" s="123">
        <v>-1.6334739162766389E-4</v>
      </c>
      <c r="K725" s="124">
        <v>1.0079690321323358</v>
      </c>
      <c r="L725" s="2" t="s">
        <v>6870</v>
      </c>
    </row>
    <row r="726" spans="1:12" x14ac:dyDescent="0.35">
      <c r="A726" s="2" t="s">
        <v>46</v>
      </c>
      <c r="B726" s="2">
        <v>45390967</v>
      </c>
      <c r="C726" s="2" t="s">
        <v>2092</v>
      </c>
      <c r="D726" s="83">
        <v>157000</v>
      </c>
      <c r="E726" s="84">
        <v>-79449.023892252982</v>
      </c>
      <c r="F726" s="85" t="s">
        <v>1</v>
      </c>
      <c r="G726" s="130">
        <v>8.4702837625412692E-4</v>
      </c>
      <c r="H726" s="130">
        <v>0.88790890963368674</v>
      </c>
      <c r="I726" s="85" t="s">
        <v>6875</v>
      </c>
      <c r="J726" s="123">
        <v>-1.7552074015798807E-4</v>
      </c>
      <c r="K726" s="124">
        <v>1.0077935113921779</v>
      </c>
      <c r="L726" s="2" t="s">
        <v>6870</v>
      </c>
    </row>
    <row r="727" spans="1:12" x14ac:dyDescent="0.35">
      <c r="A727" s="2" t="s">
        <v>46</v>
      </c>
      <c r="B727" s="2">
        <v>43707849</v>
      </c>
      <c r="C727" s="2" t="s">
        <v>2266</v>
      </c>
      <c r="D727" s="83">
        <v>34976.799999999981</v>
      </c>
      <c r="E727" s="84">
        <v>-79744.327262735256</v>
      </c>
      <c r="F727" s="85" t="s">
        <v>1</v>
      </c>
      <c r="G727" s="130">
        <v>1.8870281599086197E-4</v>
      </c>
      <c r="H727" s="130">
        <v>0.9787692377145768</v>
      </c>
      <c r="I727" s="85" t="s">
        <v>6870</v>
      </c>
      <c r="J727" s="123">
        <v>-1.7617313163643456E-4</v>
      </c>
      <c r="K727" s="124">
        <v>1.0076173382605413</v>
      </c>
      <c r="L727" s="2" t="s">
        <v>6870</v>
      </c>
    </row>
    <row r="728" spans="1:12" x14ac:dyDescent="0.35">
      <c r="A728" s="2" t="s">
        <v>46</v>
      </c>
      <c r="B728" s="2">
        <v>42215801</v>
      </c>
      <c r="C728" s="2" t="s">
        <v>1724</v>
      </c>
      <c r="D728" s="83">
        <v>29697</v>
      </c>
      <c r="E728" s="84">
        <v>-99836.312699999995</v>
      </c>
      <c r="F728" s="85" t="s">
        <v>1</v>
      </c>
      <c r="G728" s="130">
        <v>1.6021784515680767E-4</v>
      </c>
      <c r="H728" s="130">
        <v>0.982221326139884</v>
      </c>
      <c r="I728" s="85" t="s">
        <v>6870</v>
      </c>
      <c r="J728" s="123">
        <v>-2.205608406657471E-4</v>
      </c>
      <c r="K728" s="124">
        <v>1.0073967774198755</v>
      </c>
      <c r="L728" s="2" t="s">
        <v>6870</v>
      </c>
    </row>
    <row r="729" spans="1:12" x14ac:dyDescent="0.35">
      <c r="A729" s="2" t="s">
        <v>46</v>
      </c>
      <c r="B729" s="2">
        <v>49067801</v>
      </c>
      <c r="C729" s="2" t="s">
        <v>888</v>
      </c>
      <c r="D729" s="83">
        <v>645555</v>
      </c>
      <c r="E729" s="84">
        <v>-138858.04792882199</v>
      </c>
      <c r="F729" s="85" t="s">
        <v>1</v>
      </c>
      <c r="G729" s="130">
        <v>3.4828242256861965E-3</v>
      </c>
      <c r="H729" s="130">
        <v>0.63229649555552281</v>
      </c>
      <c r="I729" s="85" t="s">
        <v>1</v>
      </c>
      <c r="J729" s="123">
        <v>-3.0676861911373035E-4</v>
      </c>
      <c r="K729" s="124">
        <v>1.0070900088007617</v>
      </c>
      <c r="L729" s="2" t="s">
        <v>6870</v>
      </c>
    </row>
    <row r="730" spans="1:12" x14ac:dyDescent="0.35">
      <c r="A730" t="s">
        <v>216</v>
      </c>
      <c r="B730" s="2">
        <v>51047807</v>
      </c>
      <c r="C730" s="2" t="s">
        <v>1559</v>
      </c>
      <c r="D730" s="83">
        <v>7920</v>
      </c>
      <c r="E730" s="84">
        <v>-175734.09820000001</v>
      </c>
      <c r="F730" s="85" t="s">
        <v>1</v>
      </c>
      <c r="G730" s="130">
        <v>4.2729074776641304E-5</v>
      </c>
      <c r="H730" s="130">
        <v>0.99760399415048462</v>
      </c>
      <c r="I730" s="85" t="s">
        <v>6870</v>
      </c>
      <c r="J730" s="123">
        <v>-3.8823609751193221E-4</v>
      </c>
      <c r="K730" s="124">
        <v>1.0067017727032497</v>
      </c>
      <c r="L730" s="2" t="s">
        <v>6870</v>
      </c>
    </row>
    <row r="731" spans="1:12" x14ac:dyDescent="0.35">
      <c r="A731" t="s">
        <v>216</v>
      </c>
      <c r="B731" s="2">
        <v>52889911</v>
      </c>
      <c r="C731" s="2" t="s">
        <v>534</v>
      </c>
      <c r="D731" s="83">
        <v>177711</v>
      </c>
      <c r="E731" s="84">
        <v>-262842.45010765706</v>
      </c>
      <c r="F731" s="85" t="s">
        <v>1</v>
      </c>
      <c r="G731" s="130">
        <v>9.5876598581208364E-4</v>
      </c>
      <c r="H731" s="130">
        <v>0.87811531640622054</v>
      </c>
      <c r="I731" s="85" t="s">
        <v>6875</v>
      </c>
      <c r="J731" s="123">
        <v>-5.8067801374629029E-4</v>
      </c>
      <c r="K731" s="124">
        <v>1.0061210946895034</v>
      </c>
      <c r="L731" s="2" t="s">
        <v>6870</v>
      </c>
    </row>
    <row r="732" spans="1:12" x14ac:dyDescent="0.35">
      <c r="A732" s="2" t="s">
        <v>46</v>
      </c>
      <c r="B732" s="2">
        <v>43345849</v>
      </c>
      <c r="C732" s="2" t="s">
        <v>1140</v>
      </c>
      <c r="D732" s="83">
        <v>41173</v>
      </c>
      <c r="E732" s="84">
        <v>-312319.17414116784</v>
      </c>
      <c r="F732" s="85" t="s">
        <v>1</v>
      </c>
      <c r="G732" s="130">
        <v>2.22131842901345E-4</v>
      </c>
      <c r="H732" s="130">
        <v>0.97534526301889624</v>
      </c>
      <c r="I732" s="85" t="s">
        <v>6870</v>
      </c>
      <c r="J732" s="123">
        <v>-6.8998321093451044E-4</v>
      </c>
      <c r="K732" s="124">
        <v>1.0054311114785688</v>
      </c>
      <c r="L732" s="2" t="s">
        <v>6870</v>
      </c>
    </row>
    <row r="733" spans="1:12" x14ac:dyDescent="0.35">
      <c r="A733" s="2" t="s">
        <v>46</v>
      </c>
      <c r="B733" s="2">
        <v>44164801</v>
      </c>
      <c r="C733" s="2" t="s">
        <v>382</v>
      </c>
      <c r="D733" s="83">
        <v>159012.54999999999</v>
      </c>
      <c r="E733" s="84">
        <v>-321979.34702802385</v>
      </c>
      <c r="F733" s="85" t="s">
        <v>1</v>
      </c>
      <c r="G733" s="130">
        <v>8.5788625497151686E-4</v>
      </c>
      <c r="H733" s="130">
        <v>0.88706188125743257</v>
      </c>
      <c r="I733" s="85" t="s">
        <v>6875</v>
      </c>
      <c r="J733" s="123">
        <v>-7.1132470277529851E-4</v>
      </c>
      <c r="K733" s="124">
        <v>1.0047197867757935</v>
      </c>
      <c r="L733" s="2" t="s">
        <v>6870</v>
      </c>
    </row>
    <row r="734" spans="1:12" x14ac:dyDescent="0.35">
      <c r="A734" s="2" t="s">
        <v>46</v>
      </c>
      <c r="B734" s="2">
        <v>40139855</v>
      </c>
      <c r="C734" s="2" t="s">
        <v>2467</v>
      </c>
      <c r="D734" s="83">
        <v>102740</v>
      </c>
      <c r="E734" s="84">
        <v>-330834.52919481398</v>
      </c>
      <c r="F734" s="85" t="s">
        <v>1</v>
      </c>
      <c r="G734" s="130">
        <v>5.542910533525414E-4</v>
      </c>
      <c r="H734" s="130">
        <v>0.92684197009375036</v>
      </c>
      <c r="I734" s="85" t="s">
        <v>6875</v>
      </c>
      <c r="J734" s="123">
        <v>-7.3088778929297164E-4</v>
      </c>
      <c r="K734" s="124">
        <v>1.0039888989865007</v>
      </c>
      <c r="L734" s="2" t="s">
        <v>6870</v>
      </c>
    </row>
    <row r="735" spans="1:12" x14ac:dyDescent="0.35">
      <c r="A735" s="2" t="s">
        <v>46</v>
      </c>
      <c r="B735" s="2">
        <v>44950801</v>
      </c>
      <c r="C735" s="2" t="s">
        <v>900</v>
      </c>
      <c r="D735" s="83">
        <v>238627</v>
      </c>
      <c r="E735" s="84">
        <v>-757287.05559772148</v>
      </c>
      <c r="F735" s="85" t="s">
        <v>1</v>
      </c>
      <c r="G735" s="130">
        <v>1.287412995798685E-3</v>
      </c>
      <c r="H735" s="130">
        <v>0.83909363166387896</v>
      </c>
      <c r="I735" s="85" t="s">
        <v>6875</v>
      </c>
      <c r="J735" s="123">
        <v>-1.6730172127833586E-3</v>
      </c>
      <c r="K735" s="124">
        <v>1.0023158817737172</v>
      </c>
      <c r="L735" s="2" t="s">
        <v>6870</v>
      </c>
    </row>
    <row r="736" spans="1:12" x14ac:dyDescent="0.35">
      <c r="A736" s="2" t="s">
        <v>46</v>
      </c>
      <c r="B736" s="2">
        <v>49995801</v>
      </c>
      <c r="C736" s="2" t="s">
        <v>5672</v>
      </c>
      <c r="D736" s="83">
        <v>231868.96000000002</v>
      </c>
      <c r="E736" s="84">
        <v>-1048278.090702306</v>
      </c>
      <c r="F736" s="85" t="s">
        <v>2577</v>
      </c>
      <c r="G736" s="130">
        <v>1.2509527942199561E-3</v>
      </c>
      <c r="H736" s="130">
        <v>0.8428976736514292</v>
      </c>
      <c r="I736" s="85" t="s">
        <v>6870</v>
      </c>
      <c r="J736" s="123">
        <v>-2.3158817737144342E-3</v>
      </c>
      <c r="K736" s="124">
        <v>1.0000000000000029</v>
      </c>
      <c r="L736" s="2" t="s">
        <v>6870</v>
      </c>
    </row>
    <row r="738" spans="1:12" hidden="1" x14ac:dyDescent="0.35">
      <c r="A738" s="2" t="s">
        <v>46</v>
      </c>
      <c r="B738" s="2">
        <v>46111809</v>
      </c>
      <c r="C738" s="2" t="s">
        <v>2593</v>
      </c>
      <c r="D738" s="83">
        <v>209</v>
      </c>
      <c r="E738" s="84">
        <v>639.07650000000001</v>
      </c>
      <c r="F738" s="85" t="str">
        <f>IFERROR(VLOOKUP(B738,'Base Completa'!B:P,15,FALSE),"Verificar")</f>
        <v>I</v>
      </c>
      <c r="G738" s="86">
        <v>1.1274519971361739E-6</v>
      </c>
      <c r="H738" s="86">
        <v>0.99999540318939928</v>
      </c>
      <c r="I738" s="85" t="s">
        <v>6870</v>
      </c>
      <c r="J738" s="72" t="e">
        <f>E738/#REF!</f>
        <v>#REF!</v>
      </c>
      <c r="K738" s="124" t="e">
        <f>K736+J738</f>
        <v>#REF!</v>
      </c>
      <c r="L738" s="2" t="s">
        <v>6870</v>
      </c>
    </row>
    <row r="739" spans="1:12" hidden="1" x14ac:dyDescent="0.35">
      <c r="A739" s="2" t="s">
        <v>46</v>
      </c>
      <c r="B739" s="2">
        <v>43089809</v>
      </c>
      <c r="C739" s="2" t="s">
        <v>5343</v>
      </c>
      <c r="D739" s="83">
        <v>209</v>
      </c>
      <c r="E739" s="84">
        <v>473.34809999999999</v>
      </c>
      <c r="F739" s="85" t="str">
        <f>IFERROR(VLOOKUP(B739,'Base Completa'!B:P,15,FALSE),"Verificar")</f>
        <v>I</v>
      </c>
      <c r="G739" s="86">
        <v>1.1274519971361739E-6</v>
      </c>
      <c r="H739" s="86">
        <v>0.99999202083340799</v>
      </c>
      <c r="I739" s="85" t="s">
        <v>6870</v>
      </c>
      <c r="J739" s="123" t="e">
        <f>E739/#REF!</f>
        <v>#REF!</v>
      </c>
      <c r="K739" s="124" t="e">
        <f t="shared" ref="K739:K751" si="12">K738+J739</f>
        <v>#REF!</v>
      </c>
      <c r="L739" s="2" t="s">
        <v>6870</v>
      </c>
    </row>
    <row r="740" spans="1:12" hidden="1" x14ac:dyDescent="0.35">
      <c r="A740" s="2" t="s">
        <v>46</v>
      </c>
      <c r="B740" s="2">
        <v>46120909</v>
      </c>
      <c r="C740" s="2" t="s">
        <v>1280</v>
      </c>
      <c r="D740" s="83">
        <v>158.92800000000003</v>
      </c>
      <c r="E740" s="84">
        <v>2845.2851442139449</v>
      </c>
      <c r="F740" s="85" t="str">
        <f>IFERROR(VLOOKUP(B740,'Base Completa'!B:P,15,FALSE),"Verificar")</f>
        <v>A</v>
      </c>
      <c r="G740" s="86">
        <v>8.5733823445386548E-7</v>
      </c>
      <c r="H740" s="86">
        <v>0.99999626052763368</v>
      </c>
      <c r="I740" s="85" t="s">
        <v>6870</v>
      </c>
      <c r="J740" s="72" t="e">
        <f>E740/#REF!</f>
        <v>#REF!</v>
      </c>
      <c r="K740" s="124" t="e">
        <f t="shared" si="12"/>
        <v>#REF!</v>
      </c>
      <c r="L740" s="2" t="s">
        <v>6870</v>
      </c>
    </row>
    <row r="741" spans="1:12" hidden="1" x14ac:dyDescent="0.35">
      <c r="A741" s="2" t="s">
        <v>46</v>
      </c>
      <c r="B741" s="2">
        <v>44513845</v>
      </c>
      <c r="C741" s="2" t="s">
        <v>3027</v>
      </c>
      <c r="D741" s="83">
        <v>156</v>
      </c>
      <c r="E741" s="84">
        <v>1017.7154681083052</v>
      </c>
      <c r="F741" s="85" t="str">
        <f>IFERROR(VLOOKUP(B741,'Base Completa'!B:P,15,FALSE),"Verificar")</f>
        <v>I</v>
      </c>
      <c r="G741" s="86">
        <v>8.4154311747963223E-7</v>
      </c>
      <c r="H741" s="86">
        <v>0.99999710207075121</v>
      </c>
      <c r="I741" s="85" t="s">
        <v>6870</v>
      </c>
      <c r="J741" s="123" t="e">
        <f>E741/#REF!</f>
        <v>#REF!</v>
      </c>
      <c r="K741" s="124" t="e">
        <f t="shared" si="12"/>
        <v>#REF!</v>
      </c>
      <c r="L741" s="2" t="s">
        <v>6870</v>
      </c>
    </row>
    <row r="742" spans="1:12" hidden="1" x14ac:dyDescent="0.35">
      <c r="A742" s="2" t="s">
        <v>46</v>
      </c>
      <c r="B742" s="2">
        <v>43609905</v>
      </c>
      <c r="C742" s="2" t="s">
        <v>3568</v>
      </c>
      <c r="D742" s="83">
        <v>132</v>
      </c>
      <c r="E742" s="84">
        <v>309.58349999999996</v>
      </c>
      <c r="F742" s="85" t="str">
        <f>IFERROR(VLOOKUP(B742,'Base Completa'!B:P,15,FALSE),"Verificar")</f>
        <v>I</v>
      </c>
      <c r="G742" s="86">
        <v>7.1207494555968887E-7</v>
      </c>
      <c r="H742" s="86">
        <v>0.99999781414569677</v>
      </c>
      <c r="I742" s="85" t="s">
        <v>6870</v>
      </c>
      <c r="J742" s="123" t="e">
        <f>E742/#REF!</f>
        <v>#REF!</v>
      </c>
      <c r="K742" s="124" t="e">
        <f t="shared" si="12"/>
        <v>#REF!</v>
      </c>
      <c r="L742" s="2" t="s">
        <v>6870</v>
      </c>
    </row>
    <row r="743" spans="1:12" hidden="1" x14ac:dyDescent="0.35">
      <c r="A743" s="2" t="s">
        <v>46</v>
      </c>
      <c r="B743" s="2">
        <v>44920860</v>
      </c>
      <c r="C743" s="2" t="s">
        <v>1789</v>
      </c>
      <c r="D743" s="83">
        <v>120</v>
      </c>
      <c r="E743" s="84">
        <v>261.93836834031686</v>
      </c>
      <c r="F743" s="85" t="str">
        <f>IFERROR(VLOOKUP(B743,'Base Completa'!B:P,15,FALSE),"Verificar")</f>
        <v>I</v>
      </c>
      <c r="G743" s="86">
        <v>6.4734085959971713E-7</v>
      </c>
      <c r="H743" s="86">
        <v>0.99999846148655636</v>
      </c>
      <c r="I743" s="85" t="s">
        <v>6870</v>
      </c>
      <c r="J743" s="123" t="e">
        <f>E743/#REF!</f>
        <v>#REF!</v>
      </c>
      <c r="K743" s="124" t="e">
        <f t="shared" si="12"/>
        <v>#REF!</v>
      </c>
      <c r="L743" s="2" t="s">
        <v>6870</v>
      </c>
    </row>
    <row r="744" spans="1:12" x14ac:dyDescent="0.35">
      <c r="A744" t="s">
        <v>216</v>
      </c>
      <c r="B744" s="2">
        <v>52881847</v>
      </c>
      <c r="C744" s="2" t="s">
        <v>2187</v>
      </c>
      <c r="D744" s="83">
        <v>69.2</v>
      </c>
      <c r="E744" s="84">
        <v>52415.016079132009</v>
      </c>
      <c r="F744" s="85" t="str">
        <f>IFERROR(VLOOKUP(B744,'Base Completa'!B:P,15,FALSE),"Verificar")</f>
        <v>A</v>
      </c>
      <c r="G744" s="86">
        <v>3.7329989570250353E-7</v>
      </c>
      <c r="H744" s="86">
        <v>0.99999883478645202</v>
      </c>
      <c r="I744" s="85" t="s">
        <v>6870</v>
      </c>
      <c r="J744" s="123" t="e">
        <f>E744/#REF!</f>
        <v>#REF!</v>
      </c>
      <c r="K744" s="124" t="e">
        <f t="shared" si="12"/>
        <v>#REF!</v>
      </c>
      <c r="L744" s="2" t="s">
        <v>6870</v>
      </c>
    </row>
    <row r="745" spans="1:12" x14ac:dyDescent="0.35">
      <c r="A745" t="s">
        <v>216</v>
      </c>
      <c r="B745" s="2">
        <v>52880843</v>
      </c>
      <c r="C745" s="2" t="s">
        <v>2184</v>
      </c>
      <c r="D745" s="83">
        <v>60</v>
      </c>
      <c r="E745" s="84">
        <v>11827.754265115744</v>
      </c>
      <c r="F745" s="85" t="str">
        <f>IFERROR(VLOOKUP(B745,'Base Completa'!B:P,15,FALSE),"Verificar")</f>
        <v>A</v>
      </c>
      <c r="G745" s="86">
        <v>3.2367042979985857E-7</v>
      </c>
      <c r="H745" s="86">
        <v>0.9999994821273116</v>
      </c>
      <c r="I745" s="85" t="s">
        <v>6870</v>
      </c>
      <c r="J745" s="123" t="e">
        <f>E745/#REF!</f>
        <v>#REF!</v>
      </c>
      <c r="K745" s="124" t="e">
        <f t="shared" si="12"/>
        <v>#REF!</v>
      </c>
      <c r="L745" s="2" t="s">
        <v>6870</v>
      </c>
    </row>
    <row r="746" spans="1:12" hidden="1" x14ac:dyDescent="0.35">
      <c r="A746" s="2" t="s">
        <v>46</v>
      </c>
      <c r="B746" s="2">
        <v>46111905</v>
      </c>
      <c r="C746" s="2" t="s">
        <v>5412</v>
      </c>
      <c r="D746" s="83">
        <v>60</v>
      </c>
      <c r="E746" s="84">
        <v>188.50649999999999</v>
      </c>
      <c r="F746" s="85" t="str">
        <f>IFERROR(VLOOKUP(B746,'Base Completa'!B:P,15,FALSE),"Verificar")</f>
        <v>I</v>
      </c>
      <c r="G746" s="86">
        <v>3.2367042979985857E-7</v>
      </c>
      <c r="H746" s="86">
        <v>0.99999915845688181</v>
      </c>
      <c r="I746" s="85" t="s">
        <v>6870</v>
      </c>
      <c r="J746" s="72" t="e">
        <f>E746/#REF!</f>
        <v>#REF!</v>
      </c>
      <c r="K746" s="124" t="e">
        <f t="shared" si="12"/>
        <v>#REF!</v>
      </c>
      <c r="L746" s="2" t="s">
        <v>6870</v>
      </c>
    </row>
    <row r="747" spans="1:12" hidden="1" x14ac:dyDescent="0.35">
      <c r="A747" s="2" t="s">
        <v>46</v>
      </c>
      <c r="B747" s="2">
        <v>44162935</v>
      </c>
      <c r="C747" s="2" t="s">
        <v>362</v>
      </c>
      <c r="D747" s="83">
        <v>48</v>
      </c>
      <c r="E747" s="84">
        <v>1433.3503999999998</v>
      </c>
      <c r="F747" s="85" t="str">
        <f>IFERROR(VLOOKUP(B747,'Base Completa'!B:P,15,FALSE),"Verificar")</f>
        <v>A</v>
      </c>
      <c r="G747" s="86">
        <v>2.5893634383988683E-7</v>
      </c>
      <c r="H747" s="86">
        <v>0.99999974106365541</v>
      </c>
      <c r="I747" s="85" t="s">
        <v>6870</v>
      </c>
      <c r="J747" s="123" t="e">
        <f>E747/#REF!</f>
        <v>#REF!</v>
      </c>
      <c r="K747" s="124" t="e">
        <f t="shared" si="12"/>
        <v>#REF!</v>
      </c>
      <c r="L747" s="2" t="s">
        <v>6870</v>
      </c>
    </row>
    <row r="748" spans="1:12" hidden="1" x14ac:dyDescent="0.35">
      <c r="A748" s="2" t="s">
        <v>46</v>
      </c>
      <c r="B748" s="2">
        <v>43344860</v>
      </c>
      <c r="C748" s="2" t="s">
        <v>2285</v>
      </c>
      <c r="D748" s="83">
        <v>20</v>
      </c>
      <c r="E748" s="84">
        <v>135.84139999999999</v>
      </c>
      <c r="F748" s="85" t="str">
        <f>IFERROR(VLOOKUP(B748,'Base Completa'!B:P,15,FALSE),"Verificar")</f>
        <v>I</v>
      </c>
      <c r="G748" s="86">
        <v>1.0789014326661953E-7</v>
      </c>
      <c r="H748" s="86">
        <v>0.99999984895379868</v>
      </c>
      <c r="I748" s="85" t="s">
        <v>6870</v>
      </c>
      <c r="J748" s="123" t="e">
        <f>E748/#REF!</f>
        <v>#REF!</v>
      </c>
      <c r="K748" s="124" t="e">
        <f t="shared" si="12"/>
        <v>#REF!</v>
      </c>
      <c r="L748" s="2" t="s">
        <v>6870</v>
      </c>
    </row>
    <row r="749" spans="1:12" hidden="1" x14ac:dyDescent="0.35">
      <c r="A749" s="2" t="s">
        <v>46</v>
      </c>
      <c r="B749" s="2">
        <v>44517845</v>
      </c>
      <c r="C749" s="2" t="s">
        <v>5362</v>
      </c>
      <c r="D749" s="83">
        <v>18</v>
      </c>
      <c r="E749" s="84">
        <v>95.297599999999989</v>
      </c>
      <c r="F749" s="85" t="str">
        <f>IFERROR(VLOOKUP(B749,'Base Completa'!B:P,15,FALSE),"Verificar")</f>
        <v>I</v>
      </c>
      <c r="G749" s="86">
        <v>9.7101128939957575E-8</v>
      </c>
      <c r="H749" s="86">
        <v>0.99999994605492759</v>
      </c>
      <c r="I749" s="85" t="s">
        <v>6870</v>
      </c>
      <c r="J749" s="123" t="e">
        <f>E749/#REF!</f>
        <v>#REF!</v>
      </c>
      <c r="K749" s="124" t="e">
        <f t="shared" si="12"/>
        <v>#REF!</v>
      </c>
      <c r="L749" s="2" t="s">
        <v>6870</v>
      </c>
    </row>
    <row r="750" spans="1:12" hidden="1" x14ac:dyDescent="0.35">
      <c r="A750" s="2" t="s">
        <v>46</v>
      </c>
      <c r="B750" s="2">
        <v>45936801</v>
      </c>
      <c r="C750" s="2" t="s">
        <v>1375</v>
      </c>
      <c r="D750" s="83">
        <v>10</v>
      </c>
      <c r="E750" s="84">
        <v>-110.16630000000001</v>
      </c>
      <c r="F750" s="85" t="str">
        <f>IFERROR(VLOOKUP(B750,'Base Completa'!B:P,15,FALSE),"Verificar")</f>
        <v>I</v>
      </c>
      <c r="G750" s="86">
        <v>5.3945071633309763E-8</v>
      </c>
      <c r="H750" s="86">
        <v>0.99999999999999922</v>
      </c>
      <c r="I750" s="85" t="s">
        <v>6870</v>
      </c>
      <c r="J750" s="72" t="e">
        <f>E750/#REF!</f>
        <v>#REF!</v>
      </c>
      <c r="K750" s="124" t="e">
        <f t="shared" si="12"/>
        <v>#REF!</v>
      </c>
      <c r="L750" s="2" t="s">
        <v>6870</v>
      </c>
    </row>
    <row r="751" spans="1:12" s="2" customFormat="1" hidden="1" x14ac:dyDescent="0.35">
      <c r="A751" s="2" t="s">
        <v>46</v>
      </c>
      <c r="B751" s="2">
        <v>40923905</v>
      </c>
      <c r="C751" s="2" t="s">
        <v>3485</v>
      </c>
      <c r="D751" s="83">
        <v>0</v>
      </c>
      <c r="E751" s="84">
        <v>1058.17</v>
      </c>
      <c r="F751" s="85" t="str">
        <f>IFERROR(VLOOKUP(B751,'Base Completa'!B:P,15,FALSE),"Verificar")</f>
        <v>I</v>
      </c>
      <c r="G751" s="86">
        <v>0</v>
      </c>
      <c r="H751" s="86">
        <v>0.99999999999999922</v>
      </c>
      <c r="I751" s="85" t="s">
        <v>6870</v>
      </c>
      <c r="J751" s="123" t="e">
        <f>E751/#REF!</f>
        <v>#REF!</v>
      </c>
      <c r="K751" s="124" t="e">
        <f t="shared" si="12"/>
        <v>#REF!</v>
      </c>
      <c r="L751" s="2" t="s">
        <v>6870</v>
      </c>
    </row>
  </sheetData>
  <autoFilter ref="O2:Z83" xr:uid="{71AFE93D-5B99-462F-924F-585D778D7EB6}"/>
  <mergeCells count="4">
    <mergeCell ref="G1:I1"/>
    <mergeCell ref="J1:L1"/>
    <mergeCell ref="U1:W1"/>
    <mergeCell ref="X1:Z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2EA3-19BE-49A3-9695-B18F8ADAD27D}">
  <sheetPr codeName="Planilha8" filterMode="1"/>
  <dimension ref="A1:L741"/>
  <sheetViews>
    <sheetView showGridLines="0" topLeftCell="C1" workbookViewId="0">
      <selection activeCell="B354" sqref="B354:L354"/>
    </sheetView>
  </sheetViews>
  <sheetFormatPr defaultRowHeight="14.5" x14ac:dyDescent="0.35"/>
  <cols>
    <col min="1" max="1" width="8.453125" bestFit="1" customWidth="1"/>
    <col min="2" max="2" width="12.54296875" customWidth="1"/>
    <col min="3" max="3" width="40.81640625" customWidth="1"/>
    <col min="4" max="5" width="17" customWidth="1"/>
    <col min="6" max="6" width="9.453125" customWidth="1"/>
    <col min="7" max="7" width="9.54296875" customWidth="1"/>
    <col min="8" max="8" width="10.453125" customWidth="1"/>
    <col min="9" max="9" width="12.54296875" bestFit="1" customWidth="1"/>
    <col min="10" max="10" width="13.1796875" customWidth="1"/>
    <col min="11" max="11" width="15.1796875" bestFit="1" customWidth="1"/>
    <col min="12" max="12" width="18.81640625" customWidth="1"/>
  </cols>
  <sheetData>
    <row r="1" spans="1:12" x14ac:dyDescent="0.35">
      <c r="A1" s="7"/>
      <c r="B1" s="7"/>
      <c r="C1" s="7"/>
      <c r="D1" s="77"/>
      <c r="E1" s="80"/>
      <c r="F1" s="7"/>
      <c r="G1" s="74"/>
      <c r="H1" s="74"/>
      <c r="I1" s="7"/>
      <c r="J1" t="s">
        <v>46</v>
      </c>
      <c r="K1" s="127">
        <f>SUMIF(A5:A1048562,"&lt;&gt;Graxa",D5:D1048562)</f>
        <v>178690936.36600003</v>
      </c>
      <c r="L1" s="129">
        <f>SUMIF(A5:A1048562,"&lt;&gt;Graxa",E5:E1048562)</f>
        <v>440893268.12006181</v>
      </c>
    </row>
    <row r="2" spans="1:12" x14ac:dyDescent="0.35">
      <c r="A2" s="7"/>
      <c r="B2" s="139"/>
      <c r="C2" s="23"/>
      <c r="D2" s="78"/>
      <c r="E2" s="81"/>
      <c r="F2" s="23"/>
      <c r="G2" s="75"/>
      <c r="H2" s="75"/>
      <c r="I2" s="23"/>
      <c r="J2" t="s">
        <v>216</v>
      </c>
      <c r="K2" s="127">
        <f>SUMIF(A6:A1048576,J2,D6:D1048576)</f>
        <v>3155027.9200000004</v>
      </c>
      <c r="L2" s="129">
        <f>SUMIF(A6:A1048576,J2,E6:E1048576)</f>
        <v>20663117.881635766</v>
      </c>
    </row>
    <row r="3" spans="1:12" x14ac:dyDescent="0.35">
      <c r="A3" s="7"/>
      <c r="B3" s="139"/>
      <c r="C3" s="23"/>
      <c r="D3" s="78"/>
      <c r="E3" s="81"/>
      <c r="F3" s="23"/>
      <c r="G3" s="75"/>
      <c r="H3" s="75"/>
      <c r="I3" s="23"/>
      <c r="K3" s="128">
        <f>SUM(K1:K2)</f>
        <v>181845964.28600001</v>
      </c>
      <c r="L3" s="129">
        <f>SUM(L1:L2)</f>
        <v>461556386.0016976</v>
      </c>
    </row>
    <row r="4" spans="1:12" x14ac:dyDescent="0.35">
      <c r="A4" s="7"/>
      <c r="B4" s="139"/>
      <c r="C4" s="23"/>
      <c r="D4" s="78"/>
      <c r="E4" s="81"/>
      <c r="F4" s="23"/>
      <c r="G4" s="149" t="s">
        <v>6873</v>
      </c>
      <c r="H4" s="149"/>
      <c r="I4" s="150"/>
      <c r="J4" s="151" t="s">
        <v>6874</v>
      </c>
      <c r="K4" s="152"/>
      <c r="L4" s="152"/>
    </row>
    <row r="5" spans="1:12" ht="24" x14ac:dyDescent="0.35">
      <c r="B5" s="31" t="s">
        <v>12</v>
      </c>
      <c r="C5" s="31" t="s">
        <v>6878</v>
      </c>
      <c r="D5" s="79" t="s">
        <v>6262</v>
      </c>
      <c r="E5" s="82" t="s">
        <v>6263</v>
      </c>
      <c r="F5" s="31" t="s">
        <v>28</v>
      </c>
      <c r="G5" s="76" t="s">
        <v>6264</v>
      </c>
      <c r="H5" s="76" t="s">
        <v>6265</v>
      </c>
      <c r="I5" s="31" t="s">
        <v>6266</v>
      </c>
      <c r="J5" s="31" t="s">
        <v>6876</v>
      </c>
      <c r="K5" s="31" t="s">
        <v>6265</v>
      </c>
      <c r="L5" s="31" t="s">
        <v>6877</v>
      </c>
    </row>
    <row r="6" spans="1:12" hidden="1" x14ac:dyDescent="0.35">
      <c r="A6" t="s">
        <v>7034</v>
      </c>
      <c r="B6" s="2">
        <v>44414855</v>
      </c>
      <c r="C6" s="2" t="s">
        <v>1706</v>
      </c>
      <c r="D6" s="83">
        <v>8769380</v>
      </c>
      <c r="E6" s="84">
        <v>16425562.629874036</v>
      </c>
      <c r="F6" s="85" t="str">
        <f>IFERROR(VLOOKUP(B6,'Base Completa'!B:P,15,FALSE),"Verificar")</f>
        <v>A</v>
      </c>
      <c r="G6" s="86">
        <v>4.9075684409858919E-2</v>
      </c>
      <c r="H6" s="86">
        <v>4.9075684409858919E-2</v>
      </c>
      <c r="I6" s="85" t="s">
        <v>1</v>
      </c>
      <c r="J6" s="123">
        <v>3.7255190354598726E-2</v>
      </c>
      <c r="K6" s="124">
        <v>3.7255190354598726E-2</v>
      </c>
      <c r="L6" s="2" t="s">
        <v>1</v>
      </c>
    </row>
    <row r="7" spans="1:12" hidden="1" x14ac:dyDescent="0.35">
      <c r="A7" t="s">
        <v>7034</v>
      </c>
      <c r="B7" s="2">
        <v>43204855</v>
      </c>
      <c r="C7" s="2" t="s">
        <v>952</v>
      </c>
      <c r="D7" s="83">
        <v>5305120</v>
      </c>
      <c r="E7" s="84">
        <v>9929215.3150561787</v>
      </c>
      <c r="F7" s="85" t="str">
        <f>IFERROR(VLOOKUP(B7,'Base Completa'!B:P,15,FALSE),"Verificar")</f>
        <v>A</v>
      </c>
      <c r="G7" s="86">
        <v>2.9688802957156694E-2</v>
      </c>
      <c r="H7" s="86">
        <v>7.8764487367015606E-2</v>
      </c>
      <c r="I7" s="85" t="s">
        <v>1</v>
      </c>
      <c r="J7" s="123">
        <v>2.2520677980395712E-2</v>
      </c>
      <c r="K7" s="124">
        <v>5.9775868334994438E-2</v>
      </c>
      <c r="L7" s="2" t="s">
        <v>1</v>
      </c>
    </row>
    <row r="8" spans="1:12" hidden="1" x14ac:dyDescent="0.35">
      <c r="A8" t="s">
        <v>7034</v>
      </c>
      <c r="B8" s="2">
        <v>40080905</v>
      </c>
      <c r="C8" s="2" t="s">
        <v>1047</v>
      </c>
      <c r="D8" s="83">
        <v>4601148</v>
      </c>
      <c r="E8" s="84">
        <v>17119719.501439374</v>
      </c>
      <c r="F8" s="85" t="str">
        <f>IFERROR(VLOOKUP(B8,'Base Completa'!B:P,15,FALSE),"Verificar")</f>
        <v>A</v>
      </c>
      <c r="G8" s="86">
        <v>2.5749196313884625E-2</v>
      </c>
      <c r="H8" s="86">
        <v>0.10451368368090024</v>
      </c>
      <c r="I8" s="85" t="s">
        <v>1</v>
      </c>
      <c r="J8" s="123">
        <v>3.8829623265595921E-2</v>
      </c>
      <c r="K8" s="124">
        <v>9.8605491600590359E-2</v>
      </c>
      <c r="L8" s="2" t="s">
        <v>1</v>
      </c>
    </row>
    <row r="9" spans="1:12" hidden="1" x14ac:dyDescent="0.35">
      <c r="A9" t="s">
        <v>7034</v>
      </c>
      <c r="B9" s="2">
        <v>43135905</v>
      </c>
      <c r="C9" s="2" t="s">
        <v>808</v>
      </c>
      <c r="D9" s="83">
        <v>3959952</v>
      </c>
      <c r="E9" s="84">
        <v>13832892.978689568</v>
      </c>
      <c r="F9" s="85" t="str">
        <f>IFERROR(VLOOKUP(B9,'Base Completa'!B:P,15,FALSE),"Verificar")</f>
        <v>A</v>
      </c>
      <c r="G9" s="86">
        <v>2.2160900158299635E-2</v>
      </c>
      <c r="H9" s="86">
        <v>0.12667458383919988</v>
      </c>
      <c r="I9" s="85" t="s">
        <v>1</v>
      </c>
      <c r="J9" s="123">
        <v>3.1374697639798541E-2</v>
      </c>
      <c r="K9" s="124">
        <v>0.1299801892403889</v>
      </c>
      <c r="L9" s="2" t="s">
        <v>1</v>
      </c>
    </row>
    <row r="10" spans="1:12" hidden="1" x14ac:dyDescent="0.35">
      <c r="A10" t="s">
        <v>7034</v>
      </c>
      <c r="B10" s="2">
        <v>44414801</v>
      </c>
      <c r="C10" s="2" t="s">
        <v>171</v>
      </c>
      <c r="D10" s="83">
        <v>3571889</v>
      </c>
      <c r="E10" s="84">
        <v>7410353.4111786382</v>
      </c>
      <c r="F10" s="85" t="str">
        <f>IFERROR(VLOOKUP(B10,'Base Completa'!B:P,15,FALSE),"Verificar")</f>
        <v>A</v>
      </c>
      <c r="G10" s="86">
        <v>1.998920075433458E-2</v>
      </c>
      <c r="H10" s="86">
        <v>0.14666378459353446</v>
      </c>
      <c r="I10" s="85" t="s">
        <v>1</v>
      </c>
      <c r="J10" s="123">
        <v>1.6807590287726253E-2</v>
      </c>
      <c r="K10" s="124">
        <v>0.14678777952811514</v>
      </c>
      <c r="L10" s="2" t="s">
        <v>1</v>
      </c>
    </row>
    <row r="11" spans="1:12" hidden="1" x14ac:dyDescent="0.35">
      <c r="A11" t="s">
        <v>7034</v>
      </c>
      <c r="B11" s="2">
        <v>43213855</v>
      </c>
      <c r="C11" s="2" t="s">
        <v>977</v>
      </c>
      <c r="D11" s="83">
        <v>3413140</v>
      </c>
      <c r="E11" s="84">
        <v>8578607.7420161255</v>
      </c>
      <c r="F11" s="85" t="str">
        <f>IFERROR(VLOOKUP(B11,'Base Completa'!B:P,15,FALSE),"Verificar")</f>
        <v>A</v>
      </c>
      <c r="G11" s="86">
        <v>1.9100800910288512E-2</v>
      </c>
      <c r="H11" s="86">
        <v>0.16576458550382298</v>
      </c>
      <c r="I11" s="85" t="s">
        <v>1</v>
      </c>
      <c r="J11" s="123">
        <v>1.945733437617388E-2</v>
      </c>
      <c r="K11" s="124">
        <v>0.16624511390428903</v>
      </c>
      <c r="L11" s="2" t="s">
        <v>1</v>
      </c>
    </row>
    <row r="12" spans="1:12" hidden="1" x14ac:dyDescent="0.35">
      <c r="A12" t="s">
        <v>7034</v>
      </c>
      <c r="B12" s="2">
        <v>40123801</v>
      </c>
      <c r="C12" s="2" t="s">
        <v>2451</v>
      </c>
      <c r="D12" s="83">
        <v>3380634</v>
      </c>
      <c r="E12" s="84">
        <v>4122360.322287689</v>
      </c>
      <c r="F12" s="85" t="str">
        <f>IFERROR(VLOOKUP(B12,'Base Completa'!B:P,15,FALSE),"Verificar")</f>
        <v>A</v>
      </c>
      <c r="G12" s="86">
        <v>1.8918889053643358E-2</v>
      </c>
      <c r="H12" s="86">
        <v>0.18468347455746634</v>
      </c>
      <c r="I12" s="85" t="s">
        <v>1</v>
      </c>
      <c r="J12" s="123">
        <v>9.3500187468616748E-3</v>
      </c>
      <c r="K12" s="124">
        <v>0.1755951326511507</v>
      </c>
      <c r="L12" s="2" t="s">
        <v>1</v>
      </c>
    </row>
    <row r="13" spans="1:12" hidden="1" x14ac:dyDescent="0.35">
      <c r="A13" t="s">
        <v>7034</v>
      </c>
      <c r="B13" s="2">
        <v>49757855</v>
      </c>
      <c r="C13" s="2" t="s">
        <v>2491</v>
      </c>
      <c r="D13" s="83">
        <v>2977720</v>
      </c>
      <c r="E13" s="84">
        <v>8931850.3948467076</v>
      </c>
      <c r="F13" s="85" t="str">
        <f>IFERROR(VLOOKUP(B13,'Base Completa'!B:P,15,FALSE),"Verificar")</f>
        <v>A</v>
      </c>
      <c r="G13" s="86">
        <v>1.6664079670504085E-2</v>
      </c>
      <c r="H13" s="86">
        <v>0.20134755422797043</v>
      </c>
      <c r="I13" s="85" t="s">
        <v>1</v>
      </c>
      <c r="J13" s="123">
        <v>2.0258532031871331E-2</v>
      </c>
      <c r="K13" s="124">
        <v>0.19585366468302204</v>
      </c>
      <c r="L13" s="2" t="s">
        <v>1</v>
      </c>
    </row>
    <row r="14" spans="1:12" hidden="1" x14ac:dyDescent="0.35">
      <c r="A14" t="s">
        <v>7034</v>
      </c>
      <c r="B14" s="2">
        <v>44414809</v>
      </c>
      <c r="C14" s="2" t="s">
        <v>1710</v>
      </c>
      <c r="D14" s="83">
        <v>2815439</v>
      </c>
      <c r="E14" s="84">
        <v>3581264.7985412073</v>
      </c>
      <c r="F14" s="85" t="str">
        <f>IFERROR(VLOOKUP(B14,'Base Completa'!B:P,15,FALSE),"Verificar")</f>
        <v>A</v>
      </c>
      <c r="G14" s="86">
        <v>1.5755913854709088E-2</v>
      </c>
      <c r="H14" s="86">
        <v>0.21710346808267952</v>
      </c>
      <c r="I14" s="85" t="s">
        <v>1</v>
      </c>
      <c r="J14" s="123">
        <v>8.1227477430342067E-3</v>
      </c>
      <c r="K14" s="124">
        <v>0.20397641242605624</v>
      </c>
      <c r="L14" s="2" t="s">
        <v>1</v>
      </c>
    </row>
    <row r="15" spans="1:12" hidden="1" x14ac:dyDescent="0.35">
      <c r="A15" t="s">
        <v>7034</v>
      </c>
      <c r="B15" s="2">
        <v>41074905</v>
      </c>
      <c r="C15" s="2" t="s">
        <v>728</v>
      </c>
      <c r="D15" s="83">
        <v>2662188</v>
      </c>
      <c r="E15" s="84">
        <v>6189859.6644734563</v>
      </c>
      <c r="F15" s="85" t="str">
        <f>IFERROR(VLOOKUP(B15,'Base Completa'!B:P,15,FALSE),"Verificar")</f>
        <v>A</v>
      </c>
      <c r="G15" s="86">
        <v>1.4898282219234827E-2</v>
      </c>
      <c r="H15" s="86">
        <v>0.23200175030191436</v>
      </c>
      <c r="I15" s="85" t="s">
        <v>1</v>
      </c>
      <c r="J15" s="123">
        <v>1.4039360797833423E-2</v>
      </c>
      <c r="K15" s="124">
        <v>0.21801577322388965</v>
      </c>
      <c r="L15" s="2" t="s">
        <v>1</v>
      </c>
    </row>
    <row r="16" spans="1:12" hidden="1" x14ac:dyDescent="0.35">
      <c r="A16" t="s">
        <v>7034</v>
      </c>
      <c r="B16" s="2">
        <v>44414967</v>
      </c>
      <c r="C16" s="2" t="s">
        <v>1713</v>
      </c>
      <c r="D16" s="83">
        <v>2639000</v>
      </c>
      <c r="E16" s="84">
        <v>4094487.0407184619</v>
      </c>
      <c r="F16" s="85" t="str">
        <f>IFERROR(VLOOKUP(B16,'Base Completa'!B:P,15,FALSE),"Verificar")</f>
        <v>A</v>
      </c>
      <c r="G16" s="86">
        <v>1.4768516264276117E-2</v>
      </c>
      <c r="H16" s="86">
        <v>0.24677026656619047</v>
      </c>
      <c r="I16" s="85" t="s">
        <v>1</v>
      </c>
      <c r="J16" s="123">
        <v>9.2867987260886724E-3</v>
      </c>
      <c r="K16" s="124">
        <v>0.22730257194997833</v>
      </c>
      <c r="L16" s="2" t="s">
        <v>1</v>
      </c>
    </row>
    <row r="17" spans="1:12" hidden="1" x14ac:dyDescent="0.35">
      <c r="A17" t="s">
        <v>7034</v>
      </c>
      <c r="B17" s="2">
        <v>43204809</v>
      </c>
      <c r="C17" s="2" t="s">
        <v>956</v>
      </c>
      <c r="D17" s="83">
        <v>2434850</v>
      </c>
      <c r="E17" s="84">
        <v>5059981.5336519824</v>
      </c>
      <c r="F17" s="85" t="str">
        <f>IFERROR(VLOOKUP(B17,'Base Completa'!B:P,15,FALSE),"Verificar")</f>
        <v>A</v>
      </c>
      <c r="G17" s="86">
        <v>1.3626040858686132E-2</v>
      </c>
      <c r="H17" s="86">
        <v>0.26039630742487663</v>
      </c>
      <c r="I17" s="85" t="s">
        <v>1</v>
      </c>
      <c r="J17" s="123">
        <v>1.1476658637196688E-2</v>
      </c>
      <c r="K17" s="124">
        <v>0.23877923058717501</v>
      </c>
      <c r="L17" s="2" t="s">
        <v>1</v>
      </c>
    </row>
    <row r="18" spans="1:12" hidden="1" x14ac:dyDescent="0.35">
      <c r="A18" t="s">
        <v>7034</v>
      </c>
      <c r="B18" s="2">
        <v>43204967</v>
      </c>
      <c r="C18" s="2" t="s">
        <v>959</v>
      </c>
      <c r="D18" s="83">
        <v>2431000</v>
      </c>
      <c r="E18" s="84">
        <v>4230286.7844389491</v>
      </c>
      <c r="F18" s="85" t="str">
        <f>IFERROR(VLOOKUP(B18,'Base Completa'!B:P,15,FALSE),"Verificar")</f>
        <v>A</v>
      </c>
      <c r="G18" s="86">
        <v>1.3604495277929231E-2</v>
      </c>
      <c r="H18" s="86">
        <v>0.27400080270280586</v>
      </c>
      <c r="I18" s="85" t="s">
        <v>1</v>
      </c>
      <c r="J18" s="123">
        <v>9.5948091983272896E-3</v>
      </c>
      <c r="K18" s="124">
        <v>0.24837403978550229</v>
      </c>
      <c r="L18" s="2" t="s">
        <v>1</v>
      </c>
    </row>
    <row r="19" spans="1:12" hidden="1" x14ac:dyDescent="0.35">
      <c r="A19" t="s">
        <v>7034</v>
      </c>
      <c r="B19" s="2">
        <v>40122801</v>
      </c>
      <c r="C19" s="2" t="s">
        <v>2443</v>
      </c>
      <c r="D19" s="83">
        <v>2285751</v>
      </c>
      <c r="E19" s="84">
        <v>3950142.0668233884</v>
      </c>
      <c r="F19" s="85" t="str">
        <f>IFERROR(VLOOKUP(B19,'Base Completa'!B:P,15,FALSE),"Verificar")</f>
        <v>A</v>
      </c>
      <c r="G19" s="86">
        <v>1.2791644872900871E-2</v>
      </c>
      <c r="H19" s="86">
        <v>0.28679244757570671</v>
      </c>
      <c r="I19" s="85" t="s">
        <v>1</v>
      </c>
      <c r="J19" s="123">
        <v>8.9594066238899931E-3</v>
      </c>
      <c r="K19" s="124">
        <v>0.25733344640939226</v>
      </c>
      <c r="L19" s="2" t="s">
        <v>1</v>
      </c>
    </row>
    <row r="20" spans="1:12" hidden="1" x14ac:dyDescent="0.35">
      <c r="A20" t="s">
        <v>7034</v>
      </c>
      <c r="B20" s="2">
        <v>45283855</v>
      </c>
      <c r="C20" s="2" t="s">
        <v>2132</v>
      </c>
      <c r="D20" s="83">
        <v>2245080</v>
      </c>
      <c r="E20" s="84">
        <v>7234223.4104901031</v>
      </c>
      <c r="F20" s="85" t="str">
        <f>IFERROR(VLOOKUP(B20,'Base Completa'!B:P,15,FALSE),"Verificar")</f>
        <v>A</v>
      </c>
      <c r="G20" s="86">
        <v>1.2564039596286861E-2</v>
      </c>
      <c r="H20" s="86">
        <v>0.29935648717199359</v>
      </c>
      <c r="I20" s="85" t="s">
        <v>1</v>
      </c>
      <c r="J20" s="123">
        <v>1.6408105846878379E-2</v>
      </c>
      <c r="K20" s="124">
        <v>0.27374155225627061</v>
      </c>
      <c r="L20" s="2" t="s">
        <v>1</v>
      </c>
    </row>
    <row r="21" spans="1:12" hidden="1" x14ac:dyDescent="0.35">
      <c r="A21" t="s">
        <v>7034</v>
      </c>
      <c r="B21" s="2">
        <v>41064905</v>
      </c>
      <c r="C21" s="2" t="s">
        <v>708</v>
      </c>
      <c r="D21" s="83">
        <v>2164188</v>
      </c>
      <c r="E21" s="84">
        <v>2791208.1442585764</v>
      </c>
      <c r="F21" s="85" t="str">
        <f>IFERROR(VLOOKUP(B21,'Base Completa'!B:P,15,FALSE),"Verificar")</f>
        <v>A</v>
      </c>
      <c r="G21" s="86">
        <v>1.2111347357692762E-2</v>
      </c>
      <c r="H21" s="86">
        <v>0.31146783452968635</v>
      </c>
      <c r="I21" s="85" t="s">
        <v>1</v>
      </c>
      <c r="J21" s="123">
        <v>6.3308023643910321E-3</v>
      </c>
      <c r="K21" s="124">
        <v>0.28007235462066166</v>
      </c>
      <c r="L21" s="2" t="s">
        <v>1</v>
      </c>
    </row>
    <row r="22" spans="1:12" hidden="1" x14ac:dyDescent="0.35">
      <c r="A22" t="s">
        <v>7034</v>
      </c>
      <c r="B22" s="2">
        <v>45260801</v>
      </c>
      <c r="C22" s="2" t="s">
        <v>1790</v>
      </c>
      <c r="D22" s="83">
        <v>2087195.3299999998</v>
      </c>
      <c r="E22" s="84">
        <v>2151154.7888874426</v>
      </c>
      <c r="F22" s="85" t="str">
        <f>IFERROR(VLOOKUP(B22,'Base Completa'!B:P,15,FALSE),"Verificar")</f>
        <v>A</v>
      </c>
      <c r="G22" s="86">
        <v>1.1680476763101992E-2</v>
      </c>
      <c r="H22" s="86">
        <v>0.32314831129278832</v>
      </c>
      <c r="I22" s="85" t="s">
        <v>1</v>
      </c>
      <c r="J22" s="123">
        <v>4.8790828629790986E-3</v>
      </c>
      <c r="K22" s="124">
        <v>0.28495143748364077</v>
      </c>
      <c r="L22" s="2" t="s">
        <v>1</v>
      </c>
    </row>
    <row r="23" spans="1:12" hidden="1" x14ac:dyDescent="0.35">
      <c r="A23" t="s">
        <v>7034</v>
      </c>
      <c r="B23" s="2">
        <v>45288809</v>
      </c>
      <c r="C23" s="2" t="s">
        <v>2230</v>
      </c>
      <c r="D23" s="83">
        <v>1999503</v>
      </c>
      <c r="E23" s="84">
        <v>3823378.4620813793</v>
      </c>
      <c r="F23" s="85" t="str">
        <f>IFERROR(VLOOKUP(B23,'Base Completa'!B:P,15,FALSE),"Verificar")</f>
        <v>A</v>
      </c>
      <c r="G23" s="86">
        <v>1.1189728145497874E-2</v>
      </c>
      <c r="H23" s="86">
        <v>0.33433803943828622</v>
      </c>
      <c r="I23" s="85" t="s">
        <v>1</v>
      </c>
      <c r="J23" s="123">
        <v>8.6718912229801076E-3</v>
      </c>
      <c r="K23" s="124">
        <v>0.29362332870662089</v>
      </c>
      <c r="L23" s="2" t="s">
        <v>1</v>
      </c>
    </row>
    <row r="24" spans="1:12" hidden="1" x14ac:dyDescent="0.35">
      <c r="A24" t="s">
        <v>7034</v>
      </c>
      <c r="B24" s="2">
        <v>44974801</v>
      </c>
      <c r="C24" s="2" t="s">
        <v>1869</v>
      </c>
      <c r="D24" s="83">
        <v>1901855</v>
      </c>
      <c r="E24" s="84">
        <v>4722059.454298405</v>
      </c>
      <c r="F24" s="85" t="str">
        <f>IFERROR(VLOOKUP(B24,'Base Completa'!B:P,15,FALSE),"Verificar")</f>
        <v>A</v>
      </c>
      <c r="G24" s="86">
        <v>1.0643265062445947E-2</v>
      </c>
      <c r="H24" s="86">
        <v>0.34498130450073217</v>
      </c>
      <c r="I24" s="85" t="s">
        <v>1</v>
      </c>
      <c r="J24" s="123">
        <v>1.0710209920947393E-2</v>
      </c>
      <c r="K24" s="124">
        <v>0.30433353862756829</v>
      </c>
      <c r="L24" s="2" t="s">
        <v>1</v>
      </c>
    </row>
    <row r="25" spans="1:12" hidden="1" x14ac:dyDescent="0.35">
      <c r="A25" t="s">
        <v>7034</v>
      </c>
      <c r="B25" s="2">
        <v>45297905</v>
      </c>
      <c r="C25" s="2" t="s">
        <v>60</v>
      </c>
      <c r="D25" s="83">
        <v>1875348</v>
      </c>
      <c r="E25" s="84">
        <v>3144471.1094350796</v>
      </c>
      <c r="F25" s="85" t="str">
        <f>IFERROR(VLOOKUP(B25,'Base Completa'!B:P,15,FALSE),"Verificar")</f>
        <v>A</v>
      </c>
      <c r="G25" s="86">
        <v>1.0494925137998365E-2</v>
      </c>
      <c r="H25" s="86">
        <v>0.35547622963873055</v>
      </c>
      <c r="I25" s="85" t="s">
        <v>1</v>
      </c>
      <c r="J25" s="123">
        <v>7.1320460909799904E-3</v>
      </c>
      <c r="K25" s="124">
        <v>0.31146558471854829</v>
      </c>
      <c r="L25" s="2" t="s">
        <v>1</v>
      </c>
    </row>
    <row r="26" spans="1:12" hidden="1" x14ac:dyDescent="0.35">
      <c r="A26" t="s">
        <v>7034</v>
      </c>
      <c r="B26" s="2">
        <v>45288855</v>
      </c>
      <c r="C26" s="2" t="s">
        <v>2226</v>
      </c>
      <c r="D26" s="83">
        <v>1862680</v>
      </c>
      <c r="E26" s="84">
        <v>4484111.9045032579</v>
      </c>
      <c r="F26" s="85" t="str">
        <f>IFERROR(VLOOKUP(B26,'Base Completa'!B:P,15,FALSE),"Verificar")</f>
        <v>A</v>
      </c>
      <c r="G26" s="86">
        <v>1.0424031782926047E-2</v>
      </c>
      <c r="H26" s="86">
        <v>0.3659002614216566</v>
      </c>
      <c r="I26" s="85" t="s">
        <v>1</v>
      </c>
      <c r="J26" s="123">
        <v>1.017051569787672E-2</v>
      </c>
      <c r="K26" s="124">
        <v>0.32163610041642499</v>
      </c>
      <c r="L26" s="2" t="s">
        <v>1</v>
      </c>
    </row>
    <row r="27" spans="1:12" x14ac:dyDescent="0.35">
      <c r="A27" t="s">
        <v>7034</v>
      </c>
      <c r="B27" s="2">
        <v>44421855</v>
      </c>
      <c r="C27" s="2" t="s">
        <v>1621</v>
      </c>
      <c r="D27" s="83">
        <v>1733580</v>
      </c>
      <c r="E27" s="84">
        <v>1977171.3187091227</v>
      </c>
      <c r="F27" s="85" t="str">
        <f>IFERROR(VLOOKUP(B27,'Base Completa'!B:P,15,FALSE),"Verificar")</f>
        <v>A</v>
      </c>
      <c r="G27" s="86">
        <v>9.7015552957270892E-3</v>
      </c>
      <c r="H27" s="86">
        <v>0.37560181671738369</v>
      </c>
      <c r="I27" s="85" t="s">
        <v>1</v>
      </c>
      <c r="J27" s="123">
        <v>4.4844670165630866E-3</v>
      </c>
      <c r="K27" s="124">
        <v>0.32612056743298806</v>
      </c>
      <c r="L27" s="2" t="s">
        <v>1</v>
      </c>
    </row>
    <row r="28" spans="1:12" hidden="1" x14ac:dyDescent="0.35">
      <c r="A28" t="s">
        <v>7034</v>
      </c>
      <c r="B28" s="2">
        <v>42728801</v>
      </c>
      <c r="C28" s="2" t="s">
        <v>318</v>
      </c>
      <c r="D28" s="83">
        <v>1663351</v>
      </c>
      <c r="E28" s="84">
        <v>107104.06439999999</v>
      </c>
      <c r="F28" s="85" t="str">
        <f>IFERROR(VLOOKUP(B28,'Base Completa'!B:P,15,FALSE),"Verificar")</f>
        <v>A</v>
      </c>
      <c r="G28" s="86">
        <v>9.3085359214474962E-3</v>
      </c>
      <c r="H28" s="86">
        <v>0.38491035263883117</v>
      </c>
      <c r="I28" s="85" t="s">
        <v>1</v>
      </c>
      <c r="J28" s="123">
        <v>2.4292515251295231E-4</v>
      </c>
      <c r="K28" s="124">
        <v>0.32636349258550101</v>
      </c>
      <c r="L28" s="2" t="s">
        <v>1</v>
      </c>
    </row>
    <row r="29" spans="1:12" hidden="1" x14ac:dyDescent="0.35">
      <c r="A29" t="s">
        <v>7034</v>
      </c>
      <c r="B29" s="2">
        <v>46136905</v>
      </c>
      <c r="C29" s="2" t="s">
        <v>2510</v>
      </c>
      <c r="D29" s="83">
        <v>1616520</v>
      </c>
      <c r="E29" s="84">
        <v>3582475.9201602582</v>
      </c>
      <c r="F29" s="85" t="str">
        <f>IFERROR(VLOOKUP(B29,'Base Completa'!B:P,15,FALSE),"Verificar")</f>
        <v>A</v>
      </c>
      <c r="G29" s="86">
        <v>9.0464577156224441E-3</v>
      </c>
      <c r="H29" s="86">
        <v>0.39395681035445362</v>
      </c>
      <c r="I29" s="85" t="s">
        <v>1</v>
      </c>
      <c r="J29" s="123">
        <v>8.12549471538925E-3</v>
      </c>
      <c r="K29" s="124">
        <v>0.33448898730089027</v>
      </c>
      <c r="L29" s="2" t="s">
        <v>1</v>
      </c>
    </row>
    <row r="30" spans="1:12" hidden="1" x14ac:dyDescent="0.35">
      <c r="A30" t="s">
        <v>7034</v>
      </c>
      <c r="B30" s="2">
        <v>43204801</v>
      </c>
      <c r="C30" s="2" t="s">
        <v>948</v>
      </c>
      <c r="D30" s="83">
        <v>1565273</v>
      </c>
      <c r="E30" s="84">
        <v>-84699.086220049649</v>
      </c>
      <c r="F30" s="85" t="str">
        <f>IFERROR(VLOOKUP(B30,'Base Completa'!B:P,15,FALSE),"Verificar")</f>
        <v>A</v>
      </c>
      <c r="G30" s="86">
        <v>8.7596664488564877E-3</v>
      </c>
      <c r="H30" s="86">
        <v>0.40271647680331013</v>
      </c>
      <c r="I30" s="85" t="s">
        <v>1</v>
      </c>
      <c r="J30" s="123">
        <v>-1.921079144192894E-4</v>
      </c>
      <c r="K30" s="124">
        <v>0.33429687938647096</v>
      </c>
      <c r="L30" s="2" t="s">
        <v>1</v>
      </c>
    </row>
    <row r="31" spans="1:12" hidden="1" x14ac:dyDescent="0.35">
      <c r="A31" t="s">
        <v>7034</v>
      </c>
      <c r="B31" s="2">
        <v>44974809</v>
      </c>
      <c r="C31" s="2" t="s">
        <v>1874</v>
      </c>
      <c r="D31" s="83">
        <v>1513787</v>
      </c>
      <c r="E31" s="84">
        <v>4711887.4829032943</v>
      </c>
      <c r="F31" s="85" t="str">
        <f>IFERROR(VLOOKUP(B31,'Base Completa'!B:P,15,FALSE),"Verificar")</f>
        <v>A</v>
      </c>
      <c r="G31" s="86">
        <v>8.4715376772071804E-3</v>
      </c>
      <c r="H31" s="86">
        <v>0.41118801448051734</v>
      </c>
      <c r="I31" s="85" t="s">
        <v>1</v>
      </c>
      <c r="J31" s="123">
        <v>1.0687138642407615E-2</v>
      </c>
      <c r="K31" s="124">
        <v>0.34498401802887857</v>
      </c>
      <c r="L31" s="2" t="s">
        <v>1</v>
      </c>
    </row>
    <row r="32" spans="1:12" hidden="1" x14ac:dyDescent="0.35">
      <c r="A32" t="s">
        <v>7034</v>
      </c>
      <c r="B32" s="2">
        <v>44245855</v>
      </c>
      <c r="C32" s="2" t="s">
        <v>1590</v>
      </c>
      <c r="D32" s="83">
        <v>1463040</v>
      </c>
      <c r="E32" s="84">
        <v>2556084.3210279928</v>
      </c>
      <c r="F32" s="85" t="str">
        <f>IFERROR(VLOOKUP(B32,'Base Completa'!B:P,15,FALSE),"Verificar")</f>
        <v>A</v>
      </c>
      <c r="G32" s="86">
        <v>8.1875445378122511E-3</v>
      </c>
      <c r="H32" s="86">
        <v>0.41937555901832957</v>
      </c>
      <c r="I32" s="85" t="s">
        <v>1</v>
      </c>
      <c r="J32" s="123">
        <v>5.7975126994498196E-3</v>
      </c>
      <c r="K32" s="124">
        <v>0.35078153072832841</v>
      </c>
      <c r="L32" s="2" t="s">
        <v>1</v>
      </c>
    </row>
    <row r="33" spans="1:12" hidden="1" x14ac:dyDescent="0.35">
      <c r="A33" t="s">
        <v>7034</v>
      </c>
      <c r="B33" s="2">
        <v>44945809</v>
      </c>
      <c r="C33" s="2" t="s">
        <v>1768</v>
      </c>
      <c r="D33" s="83">
        <v>1450669</v>
      </c>
      <c r="E33" s="84">
        <v>4609194.819920538</v>
      </c>
      <c r="F33" s="85" t="str">
        <f>IFERROR(VLOOKUP(B33,'Base Completa'!B:P,15,FALSE),"Verificar")</f>
        <v>A</v>
      </c>
      <c r="G33" s="86">
        <v>8.1183132703983221E-3</v>
      </c>
      <c r="H33" s="86">
        <v>0.42749387228872787</v>
      </c>
      <c r="I33" s="85" t="s">
        <v>1</v>
      </c>
      <c r="J33" s="123">
        <v>1.0454219089290756E-2</v>
      </c>
      <c r="K33" s="124">
        <v>0.36123574981761919</v>
      </c>
      <c r="L33" s="2" t="s">
        <v>1</v>
      </c>
    </row>
    <row r="34" spans="1:12" hidden="1" x14ac:dyDescent="0.35">
      <c r="A34" t="s">
        <v>7034</v>
      </c>
      <c r="B34" s="2">
        <v>40087809</v>
      </c>
      <c r="C34" s="2" t="s">
        <v>1042</v>
      </c>
      <c r="D34" s="83">
        <v>1433740</v>
      </c>
      <c r="E34" s="84">
        <v>4711226.8974629967</v>
      </c>
      <c r="F34" s="85" t="str">
        <f>IFERROR(VLOOKUP(B34,'Base Completa'!B:P,15,FALSE),"Verificar")</f>
        <v>A</v>
      </c>
      <c r="G34" s="86">
        <v>8.0235742738701179E-3</v>
      </c>
      <c r="H34" s="86">
        <v>0.435517446562598</v>
      </c>
      <c r="I34" s="85" t="s">
        <v>1</v>
      </c>
      <c r="J34" s="123">
        <v>1.0685640353619687E-2</v>
      </c>
      <c r="K34" s="124">
        <v>0.37192139017123887</v>
      </c>
      <c r="L34" s="2" t="s">
        <v>1</v>
      </c>
    </row>
    <row r="35" spans="1:12" hidden="1" x14ac:dyDescent="0.35">
      <c r="A35" t="s">
        <v>7034</v>
      </c>
      <c r="B35" s="2">
        <v>40125801</v>
      </c>
      <c r="C35" s="2" t="s">
        <v>2474</v>
      </c>
      <c r="D35" s="83">
        <v>1361861</v>
      </c>
      <c r="E35" s="84">
        <v>1120012.5385171175</v>
      </c>
      <c r="F35" s="85" t="str">
        <f>IFERROR(VLOOKUP(B35,'Base Completa'!B:P,15,FALSE),"Verificar")</f>
        <v>A</v>
      </c>
      <c r="G35" s="86">
        <v>7.6213210792661374E-3</v>
      </c>
      <c r="H35" s="86">
        <v>0.44313876764186416</v>
      </c>
      <c r="I35" s="85" t="s">
        <v>1</v>
      </c>
      <c r="J35" s="123">
        <v>2.5403257874468642E-3</v>
      </c>
      <c r="K35" s="124">
        <v>0.37446171595868571</v>
      </c>
      <c r="L35" s="2" t="s">
        <v>1</v>
      </c>
    </row>
    <row r="36" spans="1:12" hidden="1" x14ac:dyDescent="0.35">
      <c r="A36" t="s">
        <v>7034</v>
      </c>
      <c r="B36" s="2">
        <v>43213967</v>
      </c>
      <c r="C36" s="2" t="s">
        <v>987</v>
      </c>
      <c r="D36" s="83">
        <v>1349000</v>
      </c>
      <c r="E36" s="84">
        <v>3187758.4838009104</v>
      </c>
      <c r="F36" s="85" t="str">
        <f>IFERROR(VLOOKUP(B36,'Base Completa'!B:P,15,FALSE),"Verificar")</f>
        <v>A</v>
      </c>
      <c r="G36" s="86">
        <v>7.5493476470286022E-3</v>
      </c>
      <c r="H36" s="86">
        <v>0.45068811528889274</v>
      </c>
      <c r="I36" s="85" t="s">
        <v>1</v>
      </c>
      <c r="J36" s="123">
        <v>7.2302271644865222E-3</v>
      </c>
      <c r="K36" s="124">
        <v>0.38169194312317223</v>
      </c>
      <c r="L36" s="2" t="s">
        <v>1</v>
      </c>
    </row>
    <row r="37" spans="1:12" hidden="1" x14ac:dyDescent="0.35">
      <c r="A37" t="s">
        <v>7034</v>
      </c>
      <c r="B37" s="2">
        <v>46129905</v>
      </c>
      <c r="C37" s="2" t="s">
        <v>1276</v>
      </c>
      <c r="D37" s="83">
        <v>1310340</v>
      </c>
      <c r="E37" s="84">
        <v>4550727.0962013816</v>
      </c>
      <c r="F37" s="85" t="str">
        <f>IFERROR(VLOOKUP(B37,'Base Completa'!B:P,15,FALSE),"Verificar")</f>
        <v>A</v>
      </c>
      <c r="G37" s="86">
        <v>7.3329964387008591E-3</v>
      </c>
      <c r="H37" s="86">
        <v>0.45802111172759358</v>
      </c>
      <c r="I37" s="85" t="s">
        <v>1</v>
      </c>
      <c r="J37" s="123">
        <v>1.0321607121844625E-2</v>
      </c>
      <c r="K37" s="124">
        <v>0.39201355024501683</v>
      </c>
      <c r="L37" s="2" t="s">
        <v>1</v>
      </c>
    </row>
    <row r="38" spans="1:12" hidden="1" x14ac:dyDescent="0.35">
      <c r="A38" t="s">
        <v>7034</v>
      </c>
      <c r="B38" s="2">
        <v>41110905</v>
      </c>
      <c r="C38" s="2" t="s">
        <v>750</v>
      </c>
      <c r="D38" s="83">
        <v>1273080</v>
      </c>
      <c r="E38" s="84">
        <v>1863717.7092395199</v>
      </c>
      <c r="F38" s="85" t="str">
        <f>IFERROR(VLOOKUP(B38,'Base Completa'!B:P,15,FALSE),"Verificar")</f>
        <v>A</v>
      </c>
      <c r="G38" s="86">
        <v>7.124479987011989E-3</v>
      </c>
      <c r="H38" s="86">
        <v>0.46514559171460557</v>
      </c>
      <c r="I38" s="85" t="s">
        <v>1</v>
      </c>
      <c r="J38" s="123">
        <v>4.2271403171708251E-3</v>
      </c>
      <c r="K38" s="124">
        <v>0.39624069056218764</v>
      </c>
      <c r="L38" s="2" t="s">
        <v>1</v>
      </c>
    </row>
    <row r="39" spans="1:12" hidden="1" x14ac:dyDescent="0.35">
      <c r="A39" t="s">
        <v>7034</v>
      </c>
      <c r="B39" s="2">
        <v>45502809</v>
      </c>
      <c r="C39" s="2" t="s">
        <v>773</v>
      </c>
      <c r="D39" s="83">
        <v>1262778</v>
      </c>
      <c r="E39" s="84">
        <v>5752968.7336942321</v>
      </c>
      <c r="F39" s="85" t="str">
        <f>IFERROR(VLOOKUP(B39,'Base Completa'!B:P,15,FALSE),"Verificar")</f>
        <v>A</v>
      </c>
      <c r="G39" s="86">
        <v>7.0668273706593655E-3</v>
      </c>
      <c r="H39" s="86">
        <v>0.47221241908526496</v>
      </c>
      <c r="I39" s="85" t="s">
        <v>1</v>
      </c>
      <c r="J39" s="123">
        <v>1.3048438589739621E-2</v>
      </c>
      <c r="K39" s="124">
        <v>0.40928912915192728</v>
      </c>
      <c r="L39" s="2" t="s">
        <v>1</v>
      </c>
    </row>
    <row r="40" spans="1:12" hidden="1" x14ac:dyDescent="0.35">
      <c r="A40" t="s">
        <v>7034</v>
      </c>
      <c r="B40" s="2">
        <v>44945801</v>
      </c>
      <c r="C40" s="2" t="s">
        <v>1764</v>
      </c>
      <c r="D40" s="83">
        <v>1231709</v>
      </c>
      <c r="E40" s="84">
        <v>4450656.7369705308</v>
      </c>
      <c r="F40" s="85" t="str">
        <f>IFERROR(VLOOKUP(B40,'Base Completa'!B:P,15,FALSE),"Verificar")</f>
        <v>A</v>
      </c>
      <c r="G40" s="86">
        <v>6.8929573320785417E-3</v>
      </c>
      <c r="H40" s="86">
        <v>0.47910537641734352</v>
      </c>
      <c r="I40" s="85" t="s">
        <v>1</v>
      </c>
      <c r="J40" s="123">
        <v>1.0094635275217109E-2</v>
      </c>
      <c r="K40" s="124">
        <v>0.41938376442714437</v>
      </c>
      <c r="L40" s="2" t="s">
        <v>1</v>
      </c>
    </row>
    <row r="41" spans="1:12" hidden="1" x14ac:dyDescent="0.35">
      <c r="A41" t="s">
        <v>7034</v>
      </c>
      <c r="B41" s="2">
        <v>45282801</v>
      </c>
      <c r="C41" s="2" t="s">
        <v>2109</v>
      </c>
      <c r="D41" s="83">
        <v>1215865</v>
      </c>
      <c r="E41" s="84">
        <v>1949054.3152354688</v>
      </c>
      <c r="F41" s="85" t="str">
        <f>IFERROR(VLOOKUP(B41,'Base Completa'!B:P,15,FALSE),"Verificar")</f>
        <v>A</v>
      </c>
      <c r="G41" s="86">
        <v>6.8042902719454646E-3</v>
      </c>
      <c r="H41" s="86">
        <v>0.48590966668928898</v>
      </c>
      <c r="I41" s="85" t="s">
        <v>1</v>
      </c>
      <c r="J41" s="123">
        <v>4.4206942046225847E-3</v>
      </c>
      <c r="K41" s="124">
        <v>0.42380445863176697</v>
      </c>
      <c r="L41" s="2" t="s">
        <v>1</v>
      </c>
    </row>
    <row r="42" spans="1:12" hidden="1" x14ac:dyDescent="0.35">
      <c r="A42" t="s">
        <v>7034</v>
      </c>
      <c r="B42" s="2">
        <v>43213809</v>
      </c>
      <c r="C42" s="2" t="s">
        <v>990</v>
      </c>
      <c r="D42" s="83">
        <v>1116478</v>
      </c>
      <c r="E42" s="84">
        <v>2881262.3605002589</v>
      </c>
      <c r="F42" s="85" t="str">
        <f>IFERROR(VLOOKUP(B42,'Base Completa'!B:P,15,FALSE),"Verificar")</f>
        <v>A</v>
      </c>
      <c r="G42" s="86">
        <v>6.2480953018971093E-3</v>
      </c>
      <c r="H42" s="86">
        <v>0.4921577619911861</v>
      </c>
      <c r="I42" s="85" t="s">
        <v>1</v>
      </c>
      <c r="J42" s="123">
        <v>6.5350563704130952E-3</v>
      </c>
      <c r="K42" s="124">
        <v>0.43033951500218004</v>
      </c>
      <c r="L42" s="2" t="s">
        <v>1</v>
      </c>
    </row>
    <row r="43" spans="1:12" hidden="1" x14ac:dyDescent="0.35">
      <c r="A43" t="s">
        <v>7034</v>
      </c>
      <c r="B43" s="2">
        <v>44422855</v>
      </c>
      <c r="C43" s="2" t="s">
        <v>1603</v>
      </c>
      <c r="D43" s="83">
        <v>1109060</v>
      </c>
      <c r="E43" s="84">
        <v>2080934.2752716681</v>
      </c>
      <c r="F43" s="85" t="str">
        <f>IFERROR(VLOOKUP(B43,'Base Completa'!B:P,15,FALSE),"Verificar")</f>
        <v>A</v>
      </c>
      <c r="G43" s="86">
        <v>6.206582284220565E-3</v>
      </c>
      <c r="H43" s="86">
        <v>0.49836434427540666</v>
      </c>
      <c r="I43" s="85" t="s">
        <v>1</v>
      </c>
      <c r="J43" s="123">
        <v>4.7198141267718301E-3</v>
      </c>
      <c r="K43" s="124">
        <v>0.43505932912895184</v>
      </c>
      <c r="L43" s="2" t="s">
        <v>1</v>
      </c>
    </row>
    <row r="44" spans="1:12" hidden="1" x14ac:dyDescent="0.35">
      <c r="A44" t="s">
        <v>7034</v>
      </c>
      <c r="B44" s="2">
        <v>40000855</v>
      </c>
      <c r="C44" s="2" t="s">
        <v>1006</v>
      </c>
      <c r="D44" s="83">
        <v>1089720</v>
      </c>
      <c r="E44" s="84">
        <v>1826149.1854661366</v>
      </c>
      <c r="F44" s="85" t="str">
        <f>IFERROR(VLOOKUP(B44,'Base Completa'!B:P,15,FALSE),"Verificar")</f>
        <v>A</v>
      </c>
      <c r="G44" s="86">
        <v>6.0983507175092723E-3</v>
      </c>
      <c r="H44" s="86">
        <v>0.50446269499291596</v>
      </c>
      <c r="I44" s="85" t="s">
        <v>1</v>
      </c>
      <c r="J44" s="123">
        <v>4.1419302981256885E-3</v>
      </c>
      <c r="K44" s="124">
        <v>0.43920125942707755</v>
      </c>
      <c r="L44" s="2" t="s">
        <v>1</v>
      </c>
    </row>
    <row r="45" spans="1:12" hidden="1" x14ac:dyDescent="0.35">
      <c r="A45" t="s">
        <v>7034</v>
      </c>
      <c r="B45" s="2">
        <v>46129809</v>
      </c>
      <c r="C45" s="2" t="s">
        <v>1278</v>
      </c>
      <c r="D45" s="83">
        <v>1061302</v>
      </c>
      <c r="E45" s="84">
        <v>3784383.5689819762</v>
      </c>
      <c r="F45" s="85" t="str">
        <f>IFERROR(VLOOKUP(B45,'Base Completa'!B:P,15,FALSE),"Verificar")</f>
        <v>A</v>
      </c>
      <c r="G45" s="86">
        <v>5.9393163502496288E-3</v>
      </c>
      <c r="H45" s="86">
        <v>0.51040201134316554</v>
      </c>
      <c r="I45" s="85" t="s">
        <v>1</v>
      </c>
      <c r="J45" s="123">
        <v>8.5834460233841278E-3</v>
      </c>
      <c r="K45" s="124">
        <v>0.44778470545046167</v>
      </c>
      <c r="L45" s="2" t="s">
        <v>1</v>
      </c>
    </row>
    <row r="46" spans="1:12" hidden="1" x14ac:dyDescent="0.35">
      <c r="A46" t="s">
        <v>7034</v>
      </c>
      <c r="B46" s="2">
        <v>44961809</v>
      </c>
      <c r="C46" s="2" t="s">
        <v>1732</v>
      </c>
      <c r="D46" s="83">
        <v>1042283</v>
      </c>
      <c r="E46" s="84">
        <v>5667857.1244720686</v>
      </c>
      <c r="F46" s="85" t="str">
        <f>IFERROR(VLOOKUP(B46,'Base Completa'!B:P,15,FALSE),"Verificar")</f>
        <v>A</v>
      </c>
      <c r="G46" s="86">
        <v>5.8328811813105359E-3</v>
      </c>
      <c r="H46" s="86">
        <v>0.51623489252447607</v>
      </c>
      <c r="I46" s="85" t="s">
        <v>1</v>
      </c>
      <c r="J46" s="123">
        <v>1.2855395022562754E-2</v>
      </c>
      <c r="K46" s="124">
        <v>0.46064010047302445</v>
      </c>
      <c r="L46" s="2" t="s">
        <v>1</v>
      </c>
    </row>
    <row r="47" spans="1:12" hidden="1" x14ac:dyDescent="0.35">
      <c r="A47" t="s">
        <v>7034</v>
      </c>
      <c r="B47" s="2">
        <v>41076905</v>
      </c>
      <c r="C47" s="2" t="s">
        <v>793</v>
      </c>
      <c r="D47" s="83">
        <v>1032228</v>
      </c>
      <c r="E47" s="84">
        <v>2695354.2956744754</v>
      </c>
      <c r="F47" s="85" t="str">
        <f>IFERROR(VLOOKUP(B47,'Base Completa'!B:P,15,FALSE),"Verificar")</f>
        <v>A</v>
      </c>
      <c r="G47" s="86">
        <v>5.7766108398791998E-3</v>
      </c>
      <c r="H47" s="86">
        <v>0.52201150336435531</v>
      </c>
      <c r="I47" s="85" t="s">
        <v>1</v>
      </c>
      <c r="J47" s="123">
        <v>6.1133940809921603E-3</v>
      </c>
      <c r="K47" s="124">
        <v>0.4667534945540166</v>
      </c>
      <c r="L47" s="2" t="s">
        <v>1</v>
      </c>
    </row>
    <row r="48" spans="1:12" hidden="1" x14ac:dyDescent="0.35">
      <c r="A48" t="s">
        <v>7034</v>
      </c>
      <c r="B48" s="2">
        <v>44423809</v>
      </c>
      <c r="C48" s="2" t="s">
        <v>1685</v>
      </c>
      <c r="D48" s="83">
        <v>1002155</v>
      </c>
      <c r="E48" s="84">
        <v>3210322.3097977303</v>
      </c>
      <c r="F48" s="85" t="str">
        <f>IFERROR(VLOOKUP(B48,'Base Completa'!B:P,15,FALSE),"Verificar")</f>
        <v>A</v>
      </c>
      <c r="G48" s="86">
        <v>5.6083146710214594E-3</v>
      </c>
      <c r="H48" s="86">
        <v>0.52761981803537672</v>
      </c>
      <c r="I48" s="85" t="s">
        <v>1</v>
      </c>
      <c r="J48" s="123">
        <v>7.2814046889087712E-3</v>
      </c>
      <c r="K48" s="124">
        <v>0.47403489924292536</v>
      </c>
      <c r="L48" s="2" t="s">
        <v>1</v>
      </c>
    </row>
    <row r="49" spans="1:12" hidden="1" x14ac:dyDescent="0.35">
      <c r="A49" t="s">
        <v>7034</v>
      </c>
      <c r="B49" s="2">
        <v>40123809</v>
      </c>
      <c r="C49" s="2" t="s">
        <v>2455</v>
      </c>
      <c r="D49" s="83">
        <v>985644</v>
      </c>
      <c r="E49" s="84">
        <v>873690.20487606025</v>
      </c>
      <c r="F49" s="85" t="str">
        <f>IFERROR(VLOOKUP(B49,'Base Completa'!B:P,15,FALSE),"Verificar")</f>
        <v>A</v>
      </c>
      <c r="G49" s="86">
        <v>5.5159149089754334E-3</v>
      </c>
      <c r="H49" s="86">
        <v>0.53313573294435213</v>
      </c>
      <c r="I49" s="85" t="s">
        <v>1</v>
      </c>
      <c r="J49" s="123">
        <v>1.9816365275918467E-3</v>
      </c>
      <c r="K49" s="124">
        <v>0.47601653577051722</v>
      </c>
      <c r="L49" s="2" t="s">
        <v>1</v>
      </c>
    </row>
    <row r="50" spans="1:12" hidden="1" x14ac:dyDescent="0.35">
      <c r="A50" t="s">
        <v>7034</v>
      </c>
      <c r="B50" s="2">
        <v>45276809</v>
      </c>
      <c r="C50" s="2" t="s">
        <v>1954</v>
      </c>
      <c r="D50" s="83">
        <v>956593</v>
      </c>
      <c r="E50" s="84">
        <v>2820503.3648092849</v>
      </c>
      <c r="F50" s="85" t="str">
        <f>IFERROR(VLOOKUP(B50,'Base Completa'!B:P,15,FALSE),"Verificar")</f>
        <v>A</v>
      </c>
      <c r="G50" s="86">
        <v>5.3533381124640711E-3</v>
      </c>
      <c r="H50" s="86">
        <v>0.5384890710568162</v>
      </c>
      <c r="I50" s="85" t="s">
        <v>1</v>
      </c>
      <c r="J50" s="123">
        <v>6.3972475171501595E-3</v>
      </c>
      <c r="K50" s="124">
        <v>0.48241378328766737</v>
      </c>
      <c r="L50" s="2" t="s">
        <v>1</v>
      </c>
    </row>
    <row r="51" spans="1:12" hidden="1" x14ac:dyDescent="0.35">
      <c r="A51" t="s">
        <v>7034</v>
      </c>
      <c r="B51" s="2">
        <v>46130905</v>
      </c>
      <c r="C51" s="2" t="s">
        <v>1266</v>
      </c>
      <c r="D51" s="83">
        <v>948744</v>
      </c>
      <c r="E51" s="84">
        <v>3043333.8894601595</v>
      </c>
      <c r="F51" s="85" t="str">
        <f>IFERROR(VLOOKUP(B51,'Base Completa'!B:P,15,FALSE),"Verificar")</f>
        <v>A</v>
      </c>
      <c r="G51" s="86">
        <v>5.3094131089937019E-3</v>
      </c>
      <c r="H51" s="86">
        <v>0.54379848416580989</v>
      </c>
      <c r="I51" s="85" t="s">
        <v>1</v>
      </c>
      <c r="J51" s="123">
        <v>6.9026544733529803E-3</v>
      </c>
      <c r="K51" s="124">
        <v>0.48931643776102035</v>
      </c>
      <c r="L51" s="2" t="s">
        <v>1</v>
      </c>
    </row>
    <row r="52" spans="1:12" hidden="1" x14ac:dyDescent="0.35">
      <c r="A52" t="s">
        <v>7034</v>
      </c>
      <c r="B52" s="2">
        <v>48966809</v>
      </c>
      <c r="C52" s="2" t="s">
        <v>157</v>
      </c>
      <c r="D52" s="83">
        <v>862334</v>
      </c>
      <c r="E52" s="84">
        <v>3885063.5276695164</v>
      </c>
      <c r="F52" s="85" t="str">
        <f>IFERROR(VLOOKUP(B52,'Base Completa'!B:P,15,FALSE),"Verificar")</f>
        <v>A</v>
      </c>
      <c r="G52" s="86">
        <v>4.8258407367329599E-3</v>
      </c>
      <c r="H52" s="86">
        <v>0.54862432490254287</v>
      </c>
      <c r="I52" s="85" t="s">
        <v>1</v>
      </c>
      <c r="J52" s="123">
        <v>8.8118005163362028E-3</v>
      </c>
      <c r="K52" s="124">
        <v>0.49812823827735653</v>
      </c>
      <c r="L52" s="2" t="s">
        <v>1</v>
      </c>
    </row>
    <row r="53" spans="1:12" hidden="1" x14ac:dyDescent="0.35">
      <c r="A53" t="s">
        <v>7034</v>
      </c>
      <c r="B53" s="2">
        <v>44770905</v>
      </c>
      <c r="C53" s="2" t="s">
        <v>90</v>
      </c>
      <c r="D53" s="83">
        <v>846984</v>
      </c>
      <c r="E53" s="84">
        <v>2537367.1752023483</v>
      </c>
      <c r="F53" s="85" t="str">
        <f>IFERROR(VLOOKUP(B53,'Base Completa'!B:P,15,FALSE),"Verificar")</f>
        <v>A</v>
      </c>
      <c r="G53" s="86">
        <v>4.7399382264424568E-3</v>
      </c>
      <c r="H53" s="86">
        <v>0.55336426312898535</v>
      </c>
      <c r="I53" s="85" t="s">
        <v>1</v>
      </c>
      <c r="J53" s="123">
        <v>5.7550599173843255E-3</v>
      </c>
      <c r="K53" s="124">
        <v>0.50388329819474087</v>
      </c>
      <c r="L53" s="2" t="s">
        <v>1</v>
      </c>
    </row>
    <row r="54" spans="1:12" hidden="1" x14ac:dyDescent="0.35">
      <c r="A54" t="s">
        <v>7034</v>
      </c>
      <c r="B54" s="2">
        <v>41098905</v>
      </c>
      <c r="C54" s="2" t="s">
        <v>846</v>
      </c>
      <c r="D54" s="83">
        <v>834384</v>
      </c>
      <c r="E54" s="84">
        <v>3386586.1206993302</v>
      </c>
      <c r="F54" s="85" t="str">
        <f>IFERROR(VLOOKUP(B54,'Base Completa'!B:P,15,FALSE),"Verificar")</f>
        <v>A</v>
      </c>
      <c r="G54" s="86">
        <v>4.6694254166925967E-3</v>
      </c>
      <c r="H54" s="86">
        <v>0.55803368854567792</v>
      </c>
      <c r="I54" s="85" t="s">
        <v>1</v>
      </c>
      <c r="J54" s="123">
        <v>7.681192627729377E-3</v>
      </c>
      <c r="K54" s="124">
        <v>0.51156449082247024</v>
      </c>
      <c r="L54" s="2" t="s">
        <v>1</v>
      </c>
    </row>
    <row r="55" spans="1:12" hidden="1" x14ac:dyDescent="0.35">
      <c r="A55" t="s">
        <v>7034</v>
      </c>
      <c r="B55" s="2">
        <v>44243855</v>
      </c>
      <c r="C55" s="2" t="s">
        <v>1639</v>
      </c>
      <c r="D55" s="83">
        <v>829440</v>
      </c>
      <c r="E55" s="84">
        <v>1385703.3645232797</v>
      </c>
      <c r="F55" s="85" t="str">
        <f>IFERROR(VLOOKUP(B55,'Base Completa'!B:P,15,FALSE),"Verificar")</f>
        <v>A</v>
      </c>
      <c r="G55" s="86">
        <v>4.6417575332478901E-3</v>
      </c>
      <c r="H55" s="86">
        <v>0.56267544607892583</v>
      </c>
      <c r="I55" s="85" t="s">
        <v>1</v>
      </c>
      <c r="J55" s="123">
        <v>3.1429451631952159E-3</v>
      </c>
      <c r="K55" s="124">
        <v>0.51470743598566548</v>
      </c>
      <c r="L55" s="2" t="s">
        <v>1</v>
      </c>
    </row>
    <row r="56" spans="1:12" hidden="1" x14ac:dyDescent="0.35">
      <c r="A56" t="s">
        <v>7034</v>
      </c>
      <c r="B56" s="2">
        <v>44423855</v>
      </c>
      <c r="C56" s="2" t="s">
        <v>1678</v>
      </c>
      <c r="D56" s="83">
        <v>817080</v>
      </c>
      <c r="E56" s="84">
        <v>2157887.2958677094</v>
      </c>
      <c r="F56" s="85" t="str">
        <f>IFERROR(VLOOKUP(B56,'Base Completa'!B:P,15,FALSE),"Verificar")</f>
        <v>A</v>
      </c>
      <c r="G56" s="86">
        <v>4.5725878246361236E-3</v>
      </c>
      <c r="H56" s="86">
        <v>0.56724803390356193</v>
      </c>
      <c r="I56" s="85" t="s">
        <v>1</v>
      </c>
      <c r="J56" s="123">
        <v>4.8943530144354222E-3</v>
      </c>
      <c r="K56" s="124">
        <v>0.5196017890001009</v>
      </c>
      <c r="L56" s="2" t="s">
        <v>1</v>
      </c>
    </row>
    <row r="57" spans="1:12" hidden="1" x14ac:dyDescent="0.35">
      <c r="A57" t="s">
        <v>7034</v>
      </c>
      <c r="B57" s="2">
        <v>43135809</v>
      </c>
      <c r="C57" s="2" t="s">
        <v>801</v>
      </c>
      <c r="D57" s="83">
        <v>785840</v>
      </c>
      <c r="E57" s="84">
        <v>2553722.9525937419</v>
      </c>
      <c r="F57" s="85" t="str">
        <f>IFERROR(VLOOKUP(B57,'Base Completa'!B:P,15,FALSE),"Verificar")</f>
        <v>A</v>
      </c>
      <c r="G57" s="86">
        <v>4.3977608264944082E-3</v>
      </c>
      <c r="H57" s="86">
        <v>0.57164579473005639</v>
      </c>
      <c r="I57" s="85" t="s">
        <v>1</v>
      </c>
      <c r="J57" s="123">
        <v>5.7921568262601034E-3</v>
      </c>
      <c r="K57" s="124">
        <v>0.52539394582636101</v>
      </c>
      <c r="L57" s="2" t="s">
        <v>1</v>
      </c>
    </row>
    <row r="58" spans="1:12" hidden="1" x14ac:dyDescent="0.35">
      <c r="A58" t="s">
        <v>7034</v>
      </c>
      <c r="B58" s="2">
        <v>48970809</v>
      </c>
      <c r="C58" s="2" t="s">
        <v>209</v>
      </c>
      <c r="D58" s="83">
        <v>784168</v>
      </c>
      <c r="E58" s="84">
        <v>3142416.3567926586</v>
      </c>
      <c r="F58" s="85" t="str">
        <f>IFERROR(VLOOKUP(B58,'Base Completa'!B:P,15,FALSE),"Verificar")</f>
        <v>A</v>
      </c>
      <c r="G58" s="86">
        <v>4.3884038885656966E-3</v>
      </c>
      <c r="H58" s="86">
        <v>0.57603419861862204</v>
      </c>
      <c r="I58" s="85" t="s">
        <v>1</v>
      </c>
      <c r="J58" s="123">
        <v>7.1273856600072459E-3</v>
      </c>
      <c r="K58" s="124">
        <v>0.53252133148636827</v>
      </c>
      <c r="L58" s="2" t="s">
        <v>1</v>
      </c>
    </row>
    <row r="59" spans="1:12" hidden="1" x14ac:dyDescent="0.35">
      <c r="A59" t="s">
        <v>7034</v>
      </c>
      <c r="B59" s="2">
        <v>44423967</v>
      </c>
      <c r="C59" s="2" t="s">
        <v>1682</v>
      </c>
      <c r="D59" s="83">
        <v>753000</v>
      </c>
      <c r="E59" s="84">
        <v>1626286.7062257105</v>
      </c>
      <c r="F59" s="85" t="str">
        <f>IFERROR(VLOOKUP(B59,'Base Completa'!B:P,15,FALSE),"Verificar")</f>
        <v>A</v>
      </c>
      <c r="G59" s="86">
        <v>4.2139798207654093E-3</v>
      </c>
      <c r="H59" s="86">
        <v>0.58024817843938747</v>
      </c>
      <c r="I59" s="85" t="s">
        <v>1</v>
      </c>
      <c r="J59" s="123">
        <v>3.6886176855457187E-3</v>
      </c>
      <c r="K59" s="124">
        <v>0.536209949171914</v>
      </c>
      <c r="L59" s="2" t="s">
        <v>1</v>
      </c>
    </row>
    <row r="60" spans="1:12" hidden="1" x14ac:dyDescent="0.35">
      <c r="A60" t="s">
        <v>7034</v>
      </c>
      <c r="B60" s="2">
        <v>44243809</v>
      </c>
      <c r="C60" s="2" t="s">
        <v>1633</v>
      </c>
      <c r="D60" s="83">
        <v>749056</v>
      </c>
      <c r="E60" s="84">
        <v>1500222.2676107716</v>
      </c>
      <c r="F60" s="85" t="str">
        <f>IFERROR(VLOOKUP(B60,'Base Completa'!B:P,15,FALSE),"Verificar")</f>
        <v>A</v>
      </c>
      <c r="G60" s="86">
        <v>4.1919081920627549E-3</v>
      </c>
      <c r="H60" s="86">
        <v>0.5844400866314502</v>
      </c>
      <c r="I60" s="85" t="s">
        <v>1</v>
      </c>
      <c r="J60" s="123">
        <v>3.4026880791526142E-3</v>
      </c>
      <c r="K60" s="124">
        <v>0.53961263725106656</v>
      </c>
      <c r="L60" s="2" t="s">
        <v>1</v>
      </c>
    </row>
    <row r="61" spans="1:12" hidden="1" x14ac:dyDescent="0.35">
      <c r="A61" t="s">
        <v>7034</v>
      </c>
      <c r="B61" s="2">
        <v>45283809</v>
      </c>
      <c r="C61" s="2" t="s">
        <v>2136</v>
      </c>
      <c r="D61" s="83">
        <v>745921</v>
      </c>
      <c r="E61" s="84">
        <v>1325191.2783055864</v>
      </c>
      <c r="F61" s="85" t="str">
        <f>IFERROR(VLOOKUP(B61,'Base Completa'!B:P,15,FALSE),"Verificar")</f>
        <v>A</v>
      </c>
      <c r="G61" s="86">
        <v>4.1743639334464212E-3</v>
      </c>
      <c r="H61" s="86">
        <v>0.58861445056489659</v>
      </c>
      <c r="I61" s="85" t="s">
        <v>1</v>
      </c>
      <c r="J61" s="123">
        <v>3.0056963308968399E-3</v>
      </c>
      <c r="K61" s="124">
        <v>0.54261833358196343</v>
      </c>
      <c r="L61" s="2" t="s">
        <v>1</v>
      </c>
    </row>
    <row r="62" spans="1:12" hidden="1" x14ac:dyDescent="0.35">
      <c r="A62" t="s">
        <v>7034</v>
      </c>
      <c r="B62" s="2">
        <v>44960809</v>
      </c>
      <c r="C62" s="2" t="s">
        <v>1744</v>
      </c>
      <c r="D62" s="83">
        <v>739442</v>
      </c>
      <c r="E62" s="84">
        <v>1739467.8437109769</v>
      </c>
      <c r="F62" s="85" t="str">
        <f>IFERROR(VLOOKUP(B62,'Base Completa'!B:P,15,FALSE),"Verificar")</f>
        <v>A</v>
      </c>
      <c r="G62" s="86">
        <v>4.1381057989726636E-3</v>
      </c>
      <c r="H62" s="86">
        <v>0.59275255636386925</v>
      </c>
      <c r="I62" s="85" t="s">
        <v>1</v>
      </c>
      <c r="J62" s="123">
        <v>3.9453263850635478E-3</v>
      </c>
      <c r="K62" s="124">
        <v>0.54656365996702694</v>
      </c>
      <c r="L62" s="2" t="s">
        <v>1</v>
      </c>
    </row>
    <row r="63" spans="1:12" hidden="1" x14ac:dyDescent="0.35">
      <c r="A63" t="s">
        <v>7034</v>
      </c>
      <c r="B63" s="2">
        <v>40123967</v>
      </c>
      <c r="C63" s="2" t="s">
        <v>2453</v>
      </c>
      <c r="D63" s="83">
        <v>729000</v>
      </c>
      <c r="E63" s="84">
        <v>858378.68917401123</v>
      </c>
      <c r="F63" s="85" t="str">
        <f>IFERROR(VLOOKUP(B63,'Base Completa'!B:P,15,FALSE),"Verificar")</f>
        <v>A</v>
      </c>
      <c r="G63" s="86">
        <v>4.0796697069561535E-3</v>
      </c>
      <c r="H63" s="86">
        <v>0.59683222607082542</v>
      </c>
      <c r="I63" s="85" t="s">
        <v>1</v>
      </c>
      <c r="J63" s="123">
        <v>1.9469081322880664E-3</v>
      </c>
      <c r="K63" s="124">
        <v>0.54851056809931498</v>
      </c>
      <c r="L63" s="2" t="s">
        <v>1</v>
      </c>
    </row>
    <row r="64" spans="1:12" hidden="1" x14ac:dyDescent="0.35">
      <c r="A64" t="s">
        <v>7034</v>
      </c>
      <c r="B64" s="2">
        <v>48969855</v>
      </c>
      <c r="C64" s="2" t="s">
        <v>176</v>
      </c>
      <c r="D64" s="83">
        <v>722780</v>
      </c>
      <c r="E64" s="84">
        <v>1531165.1041794219</v>
      </c>
      <c r="F64" s="85" t="str">
        <f>IFERROR(VLOOKUP(B64,'Base Completa'!B:P,15,FALSE),"Verificar")</f>
        <v>A</v>
      </c>
      <c r="G64" s="86">
        <v>4.0448610024605876E-3</v>
      </c>
      <c r="H64" s="86">
        <v>0.60087708707328602</v>
      </c>
      <c r="I64" s="85" t="s">
        <v>1</v>
      </c>
      <c r="J64" s="123">
        <v>3.4728702270919293E-3</v>
      </c>
      <c r="K64" s="124">
        <v>0.55198343832640695</v>
      </c>
      <c r="L64" s="2" t="s">
        <v>1</v>
      </c>
    </row>
    <row r="65" spans="1:12" hidden="1" x14ac:dyDescent="0.35">
      <c r="A65" t="s">
        <v>7034</v>
      </c>
      <c r="B65" s="2">
        <v>43615905</v>
      </c>
      <c r="C65" s="2" t="s">
        <v>857</v>
      </c>
      <c r="D65" s="83">
        <v>716628</v>
      </c>
      <c r="E65" s="84">
        <v>2359362.9159264024</v>
      </c>
      <c r="F65" s="85" t="str">
        <f>IFERROR(VLOOKUP(B65,'Base Completa'!B:P,15,FALSE),"Verificar")</f>
        <v>A</v>
      </c>
      <c r="G65" s="86">
        <v>4.0104328432874819E-3</v>
      </c>
      <c r="H65" s="86">
        <v>0.60488751991657352</v>
      </c>
      <c r="I65" s="85" t="s">
        <v>1</v>
      </c>
      <c r="J65" s="123">
        <v>5.3513244282149316E-3</v>
      </c>
      <c r="K65" s="124">
        <v>0.5573347627546219</v>
      </c>
      <c r="L65" s="2" t="s">
        <v>1</v>
      </c>
    </row>
    <row r="66" spans="1:12" hidden="1" x14ac:dyDescent="0.35">
      <c r="A66" t="s">
        <v>7034</v>
      </c>
      <c r="B66" s="2">
        <v>43706801</v>
      </c>
      <c r="C66" s="2" t="s">
        <v>413</v>
      </c>
      <c r="D66" s="83">
        <v>706155</v>
      </c>
      <c r="E66" s="84">
        <v>234102.20493091847</v>
      </c>
      <c r="F66" s="85" t="str">
        <f>IFERROR(VLOOKUP(B66,'Base Completa'!B:P,15,FALSE),"Verificar")</f>
        <v>A</v>
      </c>
      <c r="G66" s="86">
        <v>3.9518232673739677E-3</v>
      </c>
      <c r="H66" s="86">
        <v>0.6088393431839475</v>
      </c>
      <c r="I66" s="85" t="s">
        <v>1</v>
      </c>
      <c r="J66" s="123">
        <v>5.3097250935382604E-4</v>
      </c>
      <c r="K66" s="124">
        <v>0.55786573526397576</v>
      </c>
      <c r="L66" s="2" t="s">
        <v>1</v>
      </c>
    </row>
    <row r="67" spans="1:12" hidden="1" x14ac:dyDescent="0.35">
      <c r="A67" t="s">
        <v>7034</v>
      </c>
      <c r="B67" s="2">
        <v>45287809</v>
      </c>
      <c r="C67" s="2" t="s">
        <v>2216</v>
      </c>
      <c r="D67" s="83">
        <v>703076</v>
      </c>
      <c r="E67" s="84">
        <v>1671665.7842229882</v>
      </c>
      <c r="F67" s="85" t="str">
        <f>IFERROR(VLOOKUP(B67,'Base Completa'!B:P,15,FALSE),"Verificar")</f>
        <v>A</v>
      </c>
      <c r="G67" s="86">
        <v>3.9345923990231884E-3</v>
      </c>
      <c r="H67" s="86">
        <v>0.61277393558297066</v>
      </c>
      <c r="I67" s="85" t="s">
        <v>1</v>
      </c>
      <c r="J67" s="123">
        <v>3.7915429993995026E-3</v>
      </c>
      <c r="K67" s="124">
        <v>0.5616572782633753</v>
      </c>
      <c r="L67" s="2" t="s">
        <v>1</v>
      </c>
    </row>
    <row r="68" spans="1:12" hidden="1" x14ac:dyDescent="0.35">
      <c r="A68" t="s">
        <v>7034</v>
      </c>
      <c r="B68" s="2">
        <v>45939809</v>
      </c>
      <c r="C68" s="2" t="s">
        <v>1378</v>
      </c>
      <c r="D68" s="83">
        <v>697642</v>
      </c>
      <c r="E68" s="84">
        <v>1591729.0898241368</v>
      </c>
      <c r="F68" s="85" t="str">
        <f>IFERROR(VLOOKUP(B68,'Base Completa'!B:P,15,FALSE),"Verificar")</f>
        <v>A</v>
      </c>
      <c r="G68" s="86">
        <v>3.9041823507548765E-3</v>
      </c>
      <c r="H68" s="86">
        <v>0.61667811793372551</v>
      </c>
      <c r="I68" s="85" t="s">
        <v>1</v>
      </c>
      <c r="J68" s="123">
        <v>3.6102367736553539E-3</v>
      </c>
      <c r="K68" s="124">
        <v>0.56526751503703065</v>
      </c>
      <c r="L68" s="2" t="s">
        <v>1</v>
      </c>
    </row>
    <row r="69" spans="1:12" hidden="1" x14ac:dyDescent="0.35">
      <c r="A69" t="s">
        <v>7034</v>
      </c>
      <c r="B69" s="2">
        <v>45276855</v>
      </c>
      <c r="C69" s="2" t="s">
        <v>1950</v>
      </c>
      <c r="D69" s="83">
        <v>668900</v>
      </c>
      <c r="E69" s="84">
        <v>2628042.2267483915</v>
      </c>
      <c r="F69" s="85" t="str">
        <f>IFERROR(VLOOKUP(B69,'Base Completa'!B:P,15,FALSE),"Verificar")</f>
        <v>A</v>
      </c>
      <c r="G69" s="86">
        <v>3.743334796958808E-3</v>
      </c>
      <c r="H69" s="86">
        <v>0.62042145273068428</v>
      </c>
      <c r="I69" s="85" t="s">
        <v>1</v>
      </c>
      <c r="J69" s="123">
        <v>5.96072205401135E-3</v>
      </c>
      <c r="K69" s="124">
        <v>0.57122823709104198</v>
      </c>
      <c r="L69" s="2" t="s">
        <v>1</v>
      </c>
    </row>
    <row r="70" spans="1:12" hidden="1" x14ac:dyDescent="0.35">
      <c r="A70" t="s">
        <v>7034</v>
      </c>
      <c r="B70" s="2">
        <v>43582855</v>
      </c>
      <c r="C70" s="2" t="s">
        <v>1966</v>
      </c>
      <c r="D70" s="83">
        <v>651900</v>
      </c>
      <c r="E70" s="84">
        <v>2132359.3514346872</v>
      </c>
      <c r="F70" s="85" t="str">
        <f>IFERROR(VLOOKUP(B70,'Base Completa'!B:P,15,FALSE),"Verificar")</f>
        <v>A</v>
      </c>
      <c r="G70" s="86">
        <v>3.6481984663439184E-3</v>
      </c>
      <c r="H70" s="86">
        <v>0.62406965119702817</v>
      </c>
      <c r="I70" s="85" t="s">
        <v>1</v>
      </c>
      <c r="J70" s="123">
        <v>4.8364525059022079E-3</v>
      </c>
      <c r="K70" s="124">
        <v>0.57606468959694423</v>
      </c>
      <c r="L70" s="2" t="s">
        <v>1</v>
      </c>
    </row>
    <row r="71" spans="1:12" hidden="1" x14ac:dyDescent="0.35">
      <c r="A71" t="s">
        <v>7034</v>
      </c>
      <c r="B71" s="2">
        <v>45391801</v>
      </c>
      <c r="C71" s="2" t="s">
        <v>324</v>
      </c>
      <c r="D71" s="83">
        <v>637524</v>
      </c>
      <c r="E71" s="84">
        <v>217962.06371392708</v>
      </c>
      <c r="F71" s="85" t="str">
        <f>IFERROR(VLOOKUP(B71,'Base Completa'!B:P,15,FALSE),"Verificar")</f>
        <v>A</v>
      </c>
      <c r="G71" s="86">
        <v>3.5677467081721738E-3</v>
      </c>
      <c r="H71" s="86">
        <v>0.62763739790520034</v>
      </c>
      <c r="I71" s="85" t="s">
        <v>1</v>
      </c>
      <c r="J71" s="123">
        <v>4.9436468976562543E-4</v>
      </c>
      <c r="K71" s="124">
        <v>0.57655905428670984</v>
      </c>
      <c r="L71" s="2" t="s">
        <v>1</v>
      </c>
    </row>
    <row r="72" spans="1:12" hidden="1" x14ac:dyDescent="0.35">
      <c r="A72" t="s">
        <v>7034</v>
      </c>
      <c r="B72" s="2">
        <v>48970855</v>
      </c>
      <c r="C72" s="2" t="s">
        <v>202</v>
      </c>
      <c r="D72" s="83">
        <v>636600</v>
      </c>
      <c r="E72" s="84">
        <v>2307724.5567794745</v>
      </c>
      <c r="F72" s="85" t="str">
        <f>IFERROR(VLOOKUP(B72,'Base Completa'!B:P,15,FALSE),"Verificar")</f>
        <v>A</v>
      </c>
      <c r="G72" s="86">
        <v>3.5625757687905175E-3</v>
      </c>
      <c r="H72" s="86">
        <v>0.63119997367399083</v>
      </c>
      <c r="I72" s="85" t="s">
        <v>1</v>
      </c>
      <c r="J72" s="123">
        <v>5.2342022971215941E-3</v>
      </c>
      <c r="K72" s="124">
        <v>0.58179325658383141</v>
      </c>
      <c r="L72" s="2" t="s">
        <v>1</v>
      </c>
    </row>
    <row r="73" spans="1:12" hidden="1" x14ac:dyDescent="0.35">
      <c r="A73" t="s">
        <v>7034</v>
      </c>
      <c r="B73" s="2">
        <v>43207801</v>
      </c>
      <c r="C73" s="2" t="s">
        <v>963</v>
      </c>
      <c r="D73" s="83">
        <v>630559</v>
      </c>
      <c r="E73" s="84">
        <v>725058.15166819945</v>
      </c>
      <c r="F73" s="85" t="str">
        <f>IFERROR(VLOOKUP(B73,'Base Completa'!B:P,15,FALSE),"Verificar")</f>
        <v>A</v>
      </c>
      <c r="G73" s="86">
        <v>3.5287687938937795E-3</v>
      </c>
      <c r="H73" s="86">
        <v>0.63472874246788458</v>
      </c>
      <c r="I73" s="85" t="s">
        <v>1</v>
      </c>
      <c r="J73" s="123">
        <v>1.6445208037759273E-3</v>
      </c>
      <c r="K73" s="124">
        <v>0.58343777738760738</v>
      </c>
      <c r="L73" s="2" t="s">
        <v>1</v>
      </c>
    </row>
    <row r="74" spans="1:12" hidden="1" x14ac:dyDescent="0.35">
      <c r="A74" t="s">
        <v>7034</v>
      </c>
      <c r="B74" s="2">
        <v>46144905</v>
      </c>
      <c r="C74" s="2" t="s">
        <v>2498</v>
      </c>
      <c r="D74" s="83">
        <v>609888</v>
      </c>
      <c r="E74" s="84">
        <v>2395044.4456991577</v>
      </c>
      <c r="F74" s="85" t="str">
        <f>IFERROR(VLOOKUP(B74,'Base Completa'!B:P,15,FALSE),"Verificar")</f>
        <v>A</v>
      </c>
      <c r="G74" s="86">
        <v>3.4130886121208157E-3</v>
      </c>
      <c r="H74" s="86">
        <v>0.63814183108000544</v>
      </c>
      <c r="I74" s="85" t="s">
        <v>1</v>
      </c>
      <c r="J74" s="123">
        <v>5.4322545134595961E-3</v>
      </c>
      <c r="K74" s="124">
        <v>0.58887003190106701</v>
      </c>
      <c r="L74" s="2" t="s">
        <v>1</v>
      </c>
    </row>
    <row r="75" spans="1:12" hidden="1" x14ac:dyDescent="0.35">
      <c r="A75" t="s">
        <v>7034</v>
      </c>
      <c r="B75" s="2">
        <v>45284809</v>
      </c>
      <c r="C75" s="2" t="s">
        <v>2198</v>
      </c>
      <c r="D75" s="83">
        <v>604010</v>
      </c>
      <c r="E75" s="84">
        <v>443266.66690700717</v>
      </c>
      <c r="F75" s="85" t="str">
        <f>IFERROR(VLOOKUP(B75,'Base Completa'!B:P,15,FALSE),"Verificar")</f>
        <v>A</v>
      </c>
      <c r="G75" s="86">
        <v>3.380193826747032E-3</v>
      </c>
      <c r="H75" s="86">
        <v>0.64152202490675247</v>
      </c>
      <c r="I75" s="85" t="s">
        <v>1</v>
      </c>
      <c r="J75" s="123">
        <v>1.0053831595049417E-3</v>
      </c>
      <c r="K75" s="124">
        <v>0.58987541506057195</v>
      </c>
      <c r="L75" s="2" t="s">
        <v>1</v>
      </c>
    </row>
    <row r="76" spans="1:12" hidden="1" x14ac:dyDescent="0.35">
      <c r="A76" t="s">
        <v>7034</v>
      </c>
      <c r="B76" s="2">
        <v>46127905</v>
      </c>
      <c r="C76" s="2" t="s">
        <v>1260</v>
      </c>
      <c r="D76" s="83">
        <v>596856</v>
      </c>
      <c r="E76" s="84">
        <v>2137372.9550093454</v>
      </c>
      <c r="F76" s="85" t="str">
        <f>IFERROR(VLOOKUP(B76,'Base Completa'!B:P,15,FALSE),"Verificar")</f>
        <v>A</v>
      </c>
      <c r="G76" s="86">
        <v>3.3401582203223894E-3</v>
      </c>
      <c r="H76" s="86">
        <v>0.64486218312707488</v>
      </c>
      <c r="I76" s="85" t="s">
        <v>1</v>
      </c>
      <c r="J76" s="123">
        <v>4.8478239736409563E-3</v>
      </c>
      <c r="K76" s="124">
        <v>0.59472323903421287</v>
      </c>
      <c r="L76" s="2" t="s">
        <v>1</v>
      </c>
    </row>
    <row r="77" spans="1:12" hidden="1" x14ac:dyDescent="0.35">
      <c r="A77" t="s">
        <v>7034</v>
      </c>
      <c r="B77" s="2">
        <v>45281801</v>
      </c>
      <c r="C77" s="2" t="s">
        <v>2096</v>
      </c>
      <c r="D77" s="83">
        <v>588064</v>
      </c>
      <c r="E77" s="84">
        <v>1006827.8234275151</v>
      </c>
      <c r="F77" s="85" t="str">
        <f>IFERROR(VLOOKUP(B77,'Base Completa'!B:P,15,FALSE),"Verificar")</f>
        <v>A</v>
      </c>
      <c r="G77" s="86">
        <v>3.2909559486302654E-3</v>
      </c>
      <c r="H77" s="86">
        <v>0.64815313907570515</v>
      </c>
      <c r="I77" s="85" t="s">
        <v>1</v>
      </c>
      <c r="J77" s="123">
        <v>2.2836089734836707E-3</v>
      </c>
      <c r="K77" s="124">
        <v>0.59700684800769654</v>
      </c>
      <c r="L77" s="2" t="s">
        <v>1</v>
      </c>
    </row>
    <row r="78" spans="1:12" hidden="1" x14ac:dyDescent="0.35">
      <c r="A78" t="s">
        <v>7034</v>
      </c>
      <c r="B78" s="2">
        <v>41099855</v>
      </c>
      <c r="C78" s="2" t="s">
        <v>1229</v>
      </c>
      <c r="D78" s="83">
        <v>587360</v>
      </c>
      <c r="E78" s="84">
        <v>697263.82616578881</v>
      </c>
      <c r="F78" s="85" t="str">
        <f>IFERROR(VLOOKUP(B78,'Base Completa'!B:P,15,FALSE),"Verificar")</f>
        <v>A</v>
      </c>
      <c r="G78" s="86">
        <v>3.2870161852918607E-3</v>
      </c>
      <c r="H78" s="86">
        <v>0.65144015526099697</v>
      </c>
      <c r="I78" s="85" t="s">
        <v>1</v>
      </c>
      <c r="J78" s="123">
        <v>1.5814798650450556E-3</v>
      </c>
      <c r="K78" s="124">
        <v>0.59858832787274163</v>
      </c>
      <c r="L78" s="2" t="s">
        <v>1</v>
      </c>
    </row>
    <row r="79" spans="1:12" hidden="1" x14ac:dyDescent="0.35">
      <c r="A79" t="s">
        <v>7034</v>
      </c>
      <c r="B79" s="2">
        <v>44423801</v>
      </c>
      <c r="C79" s="2" t="s">
        <v>198</v>
      </c>
      <c r="D79" s="83">
        <v>580369</v>
      </c>
      <c r="E79" s="84">
        <v>1097871.8114519173</v>
      </c>
      <c r="F79" s="85" t="str">
        <f>IFERROR(VLOOKUP(B79,'Base Completa'!B:P,15,FALSE),"Verificar")</f>
        <v>A</v>
      </c>
      <c r="G79" s="86">
        <v>3.2478927683901727E-3</v>
      </c>
      <c r="H79" s="86">
        <v>0.65468804802938718</v>
      </c>
      <c r="I79" s="85" t="s">
        <v>1</v>
      </c>
      <c r="J79" s="123">
        <v>2.4901079032872654E-3</v>
      </c>
      <c r="K79" s="124">
        <v>0.60107843577602893</v>
      </c>
      <c r="L79" s="2" t="s">
        <v>1</v>
      </c>
    </row>
    <row r="80" spans="1:12" hidden="1" x14ac:dyDescent="0.35">
      <c r="A80" t="s">
        <v>7034</v>
      </c>
      <c r="B80" s="2">
        <v>45660809</v>
      </c>
      <c r="C80" s="2" t="s">
        <v>1433</v>
      </c>
      <c r="D80" s="83">
        <v>575795</v>
      </c>
      <c r="E80" s="84">
        <v>470459.58613726345</v>
      </c>
      <c r="F80" s="85" t="str">
        <f>IFERROR(VLOOKUP(B80,'Base Completa'!B:P,15,FALSE),"Verificar")</f>
        <v>A</v>
      </c>
      <c r="G80" s="86">
        <v>3.2222954992000251E-3</v>
      </c>
      <c r="H80" s="86">
        <v>0.65791034352858724</v>
      </c>
      <c r="I80" s="85" t="s">
        <v>1</v>
      </c>
      <c r="J80" s="123">
        <v>1.067060035058531E-3</v>
      </c>
      <c r="K80" s="124">
        <v>0.60214549581108745</v>
      </c>
      <c r="L80" s="2" t="s">
        <v>1</v>
      </c>
    </row>
    <row r="81" spans="1:12" hidden="1" x14ac:dyDescent="0.35">
      <c r="A81" t="s">
        <v>7034</v>
      </c>
      <c r="B81" s="2">
        <v>43207855</v>
      </c>
      <c r="C81" s="2" t="s">
        <v>967</v>
      </c>
      <c r="D81" s="83">
        <v>568780</v>
      </c>
      <c r="E81" s="84">
        <v>1202097.6339246815</v>
      </c>
      <c r="F81" s="85" t="str">
        <f>IFERROR(VLOOKUP(B81,'Base Completa'!B:P,15,FALSE),"Verificar")</f>
        <v>A</v>
      </c>
      <c r="G81" s="86">
        <v>3.1830377721845282E-3</v>
      </c>
      <c r="H81" s="86">
        <v>0.66109338130077178</v>
      </c>
      <c r="I81" s="85" t="s">
        <v>1</v>
      </c>
      <c r="J81" s="123">
        <v>2.7265048501428522E-3</v>
      </c>
      <c r="K81" s="124">
        <v>0.60487200066123026</v>
      </c>
      <c r="L81" s="2" t="s">
        <v>1</v>
      </c>
    </row>
    <row r="82" spans="1:12" hidden="1" x14ac:dyDescent="0.35">
      <c r="A82" t="s">
        <v>7034</v>
      </c>
      <c r="B82" s="2">
        <v>45288801</v>
      </c>
      <c r="C82" s="2" t="s">
        <v>1192</v>
      </c>
      <c r="D82" s="83">
        <v>552239</v>
      </c>
      <c r="E82" s="84">
        <v>135981.59513110208</v>
      </c>
      <c r="F82" s="85" t="str">
        <f>IFERROR(VLOOKUP(B82,'Base Completa'!B:P,15,FALSE),"Verificar")</f>
        <v>A</v>
      </c>
      <c r="G82" s="86">
        <v>3.0904701224962403E-3</v>
      </c>
      <c r="H82" s="86">
        <v>0.66418385142326797</v>
      </c>
      <c r="I82" s="85" t="s">
        <v>1</v>
      </c>
      <c r="J82" s="123">
        <v>3.084229335388089E-4</v>
      </c>
      <c r="K82" s="124">
        <v>0.60518042359476909</v>
      </c>
      <c r="L82" s="2" t="s">
        <v>1</v>
      </c>
    </row>
    <row r="83" spans="1:12" hidden="1" x14ac:dyDescent="0.35">
      <c r="A83" t="s">
        <v>7034</v>
      </c>
      <c r="B83" s="2">
        <v>40080809</v>
      </c>
      <c r="C83" s="2" t="s">
        <v>1049</v>
      </c>
      <c r="D83" s="83">
        <v>551133</v>
      </c>
      <c r="E83" s="84">
        <v>2032493.2065134947</v>
      </c>
      <c r="F83" s="85" t="str">
        <f>IFERROR(VLOOKUP(B83,'Base Completa'!B:P,15,FALSE),"Verificar")</f>
        <v>A</v>
      </c>
      <c r="G83" s="86">
        <v>3.0842806647515303E-3</v>
      </c>
      <c r="H83" s="86">
        <v>0.66726813208801949</v>
      </c>
      <c r="I83" s="85" t="s">
        <v>1</v>
      </c>
      <c r="J83" s="123">
        <v>4.6099438423723368E-3</v>
      </c>
      <c r="K83" s="124">
        <v>0.60979036743714143</v>
      </c>
      <c r="L83" s="2" t="s">
        <v>1</v>
      </c>
    </row>
    <row r="84" spans="1:12" hidden="1" x14ac:dyDescent="0.35">
      <c r="A84" t="s">
        <v>7034</v>
      </c>
      <c r="B84" s="2">
        <v>44245809</v>
      </c>
      <c r="C84" s="2" t="s">
        <v>1594</v>
      </c>
      <c r="D84" s="83">
        <v>548416</v>
      </c>
      <c r="E84" s="84">
        <v>1217370.2133997253</v>
      </c>
      <c r="F84" s="85" t="str">
        <f>IFERROR(VLOOKUP(B84,'Base Completa'!B:P,15,FALSE),"Verificar")</f>
        <v>A</v>
      </c>
      <c r="G84" s="86">
        <v>3.0690756406173744E-3</v>
      </c>
      <c r="H84" s="86">
        <v>0.67033720772863692</v>
      </c>
      <c r="I84" s="85" t="s">
        <v>1</v>
      </c>
      <c r="J84" s="123">
        <v>2.7611449333089324E-3</v>
      </c>
      <c r="K84" s="124">
        <v>0.61255151237045036</v>
      </c>
      <c r="L84" s="2" t="s">
        <v>1</v>
      </c>
    </row>
    <row r="85" spans="1:12" hidden="1" x14ac:dyDescent="0.35">
      <c r="A85" t="s">
        <v>7034</v>
      </c>
      <c r="B85" s="2">
        <v>41077905</v>
      </c>
      <c r="C85" s="2" t="s">
        <v>781</v>
      </c>
      <c r="D85" s="83">
        <v>543792</v>
      </c>
      <c r="E85" s="84">
        <v>1542856.1731703568</v>
      </c>
      <c r="F85" s="85" t="str">
        <f>IFERROR(VLOOKUP(B85,'Base Completa'!B:P,15,FALSE),"Verificar")</f>
        <v>A</v>
      </c>
      <c r="G85" s="86">
        <v>3.0431985586901241E-3</v>
      </c>
      <c r="H85" s="86">
        <v>0.67338040628732709</v>
      </c>
      <c r="I85" s="85" t="s">
        <v>1</v>
      </c>
      <c r="J85" s="123">
        <v>3.4993870052699785E-3</v>
      </c>
      <c r="K85" s="124">
        <v>0.61605089937572033</v>
      </c>
      <c r="L85" s="2" t="s">
        <v>1</v>
      </c>
    </row>
    <row r="86" spans="1:12" hidden="1" x14ac:dyDescent="0.35">
      <c r="A86" t="s">
        <v>7034</v>
      </c>
      <c r="B86" s="2">
        <v>46128905</v>
      </c>
      <c r="C86" s="2" t="s">
        <v>1254</v>
      </c>
      <c r="D86" s="83">
        <v>539820</v>
      </c>
      <c r="E86" s="84">
        <v>1596703.3796112938</v>
      </c>
      <c r="F86" s="85" t="str">
        <f>IFERROR(VLOOKUP(B86,'Base Completa'!B:P,15,FALSE),"Verificar")</f>
        <v>A</v>
      </c>
      <c r="G86" s="86">
        <v>3.0209702348546925E-3</v>
      </c>
      <c r="H86" s="86">
        <v>0.6764013765221818</v>
      </c>
      <c r="I86" s="85" t="s">
        <v>1</v>
      </c>
      <c r="J86" s="123">
        <v>3.6215190729028952E-3</v>
      </c>
      <c r="K86" s="124">
        <v>0.6196724184486232</v>
      </c>
      <c r="L86" s="2" t="s">
        <v>1</v>
      </c>
    </row>
    <row r="87" spans="1:12" hidden="1" x14ac:dyDescent="0.35">
      <c r="A87" t="s">
        <v>7034</v>
      </c>
      <c r="B87" s="2">
        <v>40121809</v>
      </c>
      <c r="C87" s="2" t="s">
        <v>2427</v>
      </c>
      <c r="D87" s="83">
        <v>539429</v>
      </c>
      <c r="E87" s="84">
        <v>756101.03527738119</v>
      </c>
      <c r="F87" s="85" t="str">
        <f>IFERROR(VLOOKUP(B87,'Base Completa'!B:P,15,FALSE),"Verificar")</f>
        <v>A</v>
      </c>
      <c r="G87" s="86">
        <v>3.0187820992505499E-3</v>
      </c>
      <c r="H87" s="86">
        <v>0.67942015862143235</v>
      </c>
      <c r="I87" s="85" t="s">
        <v>1</v>
      </c>
      <c r="J87" s="123">
        <v>1.7149298706721999E-3</v>
      </c>
      <c r="K87" s="124">
        <v>0.62138734831929543</v>
      </c>
      <c r="L87" s="2" t="s">
        <v>1</v>
      </c>
    </row>
    <row r="88" spans="1:12" hidden="1" x14ac:dyDescent="0.35">
      <c r="A88" t="s">
        <v>7034</v>
      </c>
      <c r="B88" s="2">
        <v>49067801</v>
      </c>
      <c r="C88" s="2" t="s">
        <v>888</v>
      </c>
      <c r="D88" s="83">
        <v>532874</v>
      </c>
      <c r="E88" s="84">
        <v>168321.20419909776</v>
      </c>
      <c r="F88" s="85" t="str">
        <f>IFERROR(VLOOKUP(B88,'Base Completa'!B:P,15,FALSE),"Verificar")</f>
        <v>A</v>
      </c>
      <c r="G88" s="86">
        <v>2.9820986494163968E-3</v>
      </c>
      <c r="H88" s="86">
        <v>0.68240225727084869</v>
      </c>
      <c r="I88" s="85" t="s">
        <v>1</v>
      </c>
      <c r="J88" s="123">
        <v>3.8177313279653296E-4</v>
      </c>
      <c r="K88" s="124">
        <v>0.62176912145209196</v>
      </c>
      <c r="L88" s="2" t="s">
        <v>1</v>
      </c>
    </row>
    <row r="89" spans="1:12" hidden="1" x14ac:dyDescent="0.35">
      <c r="A89" t="s">
        <v>7034</v>
      </c>
      <c r="B89" s="2">
        <v>41053905</v>
      </c>
      <c r="C89" s="2" t="s">
        <v>863</v>
      </c>
      <c r="D89" s="83">
        <v>532296</v>
      </c>
      <c r="E89" s="84">
        <v>2677865.3997842683</v>
      </c>
      <c r="F89" s="85" t="str">
        <f>IFERROR(VLOOKUP(B89,'Base Completa'!B:P,15,FALSE),"Verificar")</f>
        <v>A</v>
      </c>
      <c r="G89" s="86">
        <v>2.9788640141754905E-3</v>
      </c>
      <c r="H89" s="86">
        <v>0.68538112128502415</v>
      </c>
      <c r="I89" s="85" t="s">
        <v>1</v>
      </c>
      <c r="J89" s="123">
        <v>6.0737271204037652E-3</v>
      </c>
      <c r="K89" s="124">
        <v>0.62784284857249573</v>
      </c>
      <c r="L89" s="2" t="s">
        <v>1</v>
      </c>
    </row>
    <row r="90" spans="1:12" hidden="1" x14ac:dyDescent="0.35">
      <c r="A90" t="s">
        <v>7034</v>
      </c>
      <c r="B90" s="2">
        <v>44935855</v>
      </c>
      <c r="C90" s="2" t="s">
        <v>1751</v>
      </c>
      <c r="D90" s="83">
        <v>528460</v>
      </c>
      <c r="E90" s="84">
        <v>1059456.8628703493</v>
      </c>
      <c r="F90" s="85" t="str">
        <f>IFERROR(VLOOKUP(B90,'Base Completa'!B:P,15,FALSE),"Verificar")</f>
        <v>A</v>
      </c>
      <c r="G90" s="86">
        <v>2.9573967809849778E-3</v>
      </c>
      <c r="H90" s="86">
        <v>0.6883385180660091</v>
      </c>
      <c r="I90" s="85" t="s">
        <v>1</v>
      </c>
      <c r="J90" s="123">
        <v>2.4029780889778599E-3</v>
      </c>
      <c r="K90" s="124">
        <v>0.63024582666147355</v>
      </c>
      <c r="L90" s="2" t="s">
        <v>1</v>
      </c>
    </row>
    <row r="91" spans="1:12" hidden="1" x14ac:dyDescent="0.35">
      <c r="A91" t="s">
        <v>7034</v>
      </c>
      <c r="B91" s="2">
        <v>44945967</v>
      </c>
      <c r="C91" s="2" t="s">
        <v>1766</v>
      </c>
      <c r="D91" s="83">
        <v>525000</v>
      </c>
      <c r="E91" s="84">
        <v>1868546.9735631074</v>
      </c>
      <c r="F91" s="85" t="str">
        <f>IFERROR(VLOOKUP(B91,'Base Completa'!B:P,15,FALSE),"Verificar")</f>
        <v>A</v>
      </c>
      <c r="G91" s="86">
        <v>2.938033739577477E-3</v>
      </c>
      <c r="H91" s="86">
        <v>0.69127655180558656</v>
      </c>
      <c r="I91" s="85" t="s">
        <v>1</v>
      </c>
      <c r="J91" s="123">
        <v>4.2380936808821363E-3</v>
      </c>
      <c r="K91" s="124">
        <v>0.63448392034235568</v>
      </c>
      <c r="L91" s="2" t="s">
        <v>1</v>
      </c>
    </row>
    <row r="92" spans="1:12" hidden="1" x14ac:dyDescent="0.35">
      <c r="A92" t="s">
        <v>7034</v>
      </c>
      <c r="B92" s="2">
        <v>45283801</v>
      </c>
      <c r="C92" s="2" t="s">
        <v>409</v>
      </c>
      <c r="D92" s="83">
        <v>514281</v>
      </c>
      <c r="E92" s="84">
        <v>1231348.0186172132</v>
      </c>
      <c r="F92" s="85" t="str">
        <f>IFERROR(VLOOKUP(B92,'Base Completa'!B:P,15,FALSE),"Verificar")</f>
        <v>A</v>
      </c>
      <c r="G92" s="86">
        <v>2.878047484997418E-3</v>
      </c>
      <c r="H92" s="86">
        <v>0.69415459929058398</v>
      </c>
      <c r="I92" s="85" t="s">
        <v>1</v>
      </c>
      <c r="J92" s="123">
        <v>2.7928483096772952E-3</v>
      </c>
      <c r="K92" s="124">
        <v>0.63727676865203298</v>
      </c>
      <c r="L92" s="2" t="s">
        <v>1</v>
      </c>
    </row>
    <row r="93" spans="1:12" hidden="1" x14ac:dyDescent="0.35">
      <c r="A93" t="s">
        <v>7034</v>
      </c>
      <c r="B93" s="2">
        <v>45659809</v>
      </c>
      <c r="C93" s="2" t="s">
        <v>1419</v>
      </c>
      <c r="D93" s="83">
        <v>507034</v>
      </c>
      <c r="E93" s="84">
        <v>485488.58249811438</v>
      </c>
      <c r="F93" s="85" t="str">
        <f>IFERROR(VLOOKUP(B93,'Base Completa'!B:P,15,FALSE),"Verificar")</f>
        <v>A</v>
      </c>
      <c r="G93" s="86">
        <v>2.8374914268817645E-3</v>
      </c>
      <c r="H93" s="86">
        <v>0.69699209071746571</v>
      </c>
      <c r="I93" s="85" t="s">
        <v>1</v>
      </c>
      <c r="J93" s="123">
        <v>1.1011476418503823E-3</v>
      </c>
      <c r="K93" s="124">
        <v>0.63837791629388341</v>
      </c>
      <c r="L93" s="2" t="s">
        <v>1</v>
      </c>
    </row>
    <row r="94" spans="1:12" hidden="1" x14ac:dyDescent="0.35">
      <c r="A94" t="s">
        <v>7034</v>
      </c>
      <c r="B94" s="2">
        <v>44945855</v>
      </c>
      <c r="C94" s="2" t="s">
        <v>1761</v>
      </c>
      <c r="D94" s="83">
        <v>503880</v>
      </c>
      <c r="E94" s="84">
        <v>1684001.100541424</v>
      </c>
      <c r="F94" s="85" t="str">
        <f>IFERROR(VLOOKUP(B94,'Base Completa'!B:P,15,FALSE),"Verificar")</f>
        <v>A</v>
      </c>
      <c r="G94" s="86">
        <v>2.8198408394253314E-3</v>
      </c>
      <c r="H94" s="86">
        <v>0.69981193155689103</v>
      </c>
      <c r="I94" s="85" t="s">
        <v>1</v>
      </c>
      <c r="J94" s="123">
        <v>3.8195210095220717E-3</v>
      </c>
      <c r="K94" s="124">
        <v>0.64219743730340551</v>
      </c>
      <c r="L94" s="2" t="s">
        <v>1</v>
      </c>
    </row>
    <row r="95" spans="1:12" hidden="1" x14ac:dyDescent="0.35">
      <c r="A95" t="s">
        <v>7034</v>
      </c>
      <c r="B95" s="2">
        <v>40000801</v>
      </c>
      <c r="C95" s="2" t="s">
        <v>1009</v>
      </c>
      <c r="D95" s="83">
        <v>497688</v>
      </c>
      <c r="E95" s="84">
        <v>823117.68194776657</v>
      </c>
      <c r="F95" s="85" t="str">
        <f>IFERROR(VLOOKUP(B95,'Base Completa'!B:P,15,FALSE),"Verificar")</f>
        <v>A</v>
      </c>
      <c r="G95" s="86">
        <v>2.7851888300625435E-3</v>
      </c>
      <c r="H95" s="86">
        <v>0.70259712038695354</v>
      </c>
      <c r="I95" s="85" t="s">
        <v>1</v>
      </c>
      <c r="J95" s="123">
        <v>1.8669318437486765E-3</v>
      </c>
      <c r="K95" s="124">
        <v>0.64406436914715415</v>
      </c>
      <c r="L95" s="2" t="s">
        <v>1</v>
      </c>
    </row>
    <row r="96" spans="1:12" hidden="1" x14ac:dyDescent="0.35">
      <c r="A96" t="s">
        <v>7034</v>
      </c>
      <c r="B96" s="2">
        <v>43706809</v>
      </c>
      <c r="C96" s="2" t="s">
        <v>2260</v>
      </c>
      <c r="D96" s="83">
        <v>492195</v>
      </c>
      <c r="E96" s="84">
        <v>-104456.40834950541</v>
      </c>
      <c r="F96" s="85" t="str">
        <f>IFERROR(VLOOKUP(B96,'Base Completa'!B:P,15,FALSE),"Verificar")</f>
        <v>A</v>
      </c>
      <c r="G96" s="86">
        <v>2.75444860276445E-3</v>
      </c>
      <c r="H96" s="86">
        <v>0.70535156898971796</v>
      </c>
      <c r="I96" s="85" t="s">
        <v>1</v>
      </c>
      <c r="J96" s="123">
        <v>-2.3691994390138968E-4</v>
      </c>
      <c r="K96" s="124">
        <v>0.64382744920325274</v>
      </c>
      <c r="L96" s="2" t="s">
        <v>1</v>
      </c>
    </row>
    <row r="97" spans="1:12" hidden="1" x14ac:dyDescent="0.35">
      <c r="A97" t="s">
        <v>7034</v>
      </c>
      <c r="B97" s="2">
        <v>40137905</v>
      </c>
      <c r="C97" s="2" t="s">
        <v>835</v>
      </c>
      <c r="D97" s="83">
        <v>491856</v>
      </c>
      <c r="E97" s="84">
        <v>1607563.7071304899</v>
      </c>
      <c r="F97" s="85" t="str">
        <f>IFERROR(VLOOKUP(B97,'Base Completa'!B:P,15,FALSE),"Verificar")</f>
        <v>A</v>
      </c>
      <c r="G97" s="86">
        <v>2.7525514724068942E-3</v>
      </c>
      <c r="H97" s="86">
        <v>0.7081041204621249</v>
      </c>
      <c r="I97" s="85" t="s">
        <v>1</v>
      </c>
      <c r="J97" s="123">
        <v>3.6461516275470241E-3</v>
      </c>
      <c r="K97" s="124">
        <v>0.64747360083079974</v>
      </c>
      <c r="L97" s="2" t="s">
        <v>1</v>
      </c>
    </row>
    <row r="98" spans="1:12" hidden="1" x14ac:dyDescent="0.35">
      <c r="A98" t="s">
        <v>7034</v>
      </c>
      <c r="B98" s="2">
        <v>41098809</v>
      </c>
      <c r="C98" s="2" t="s">
        <v>849</v>
      </c>
      <c r="D98" s="83">
        <v>489060</v>
      </c>
      <c r="E98" s="84">
        <v>1629967.4761033023</v>
      </c>
      <c r="F98" s="85" t="str">
        <f>IFERROR(VLOOKUP(B98,'Base Completa'!B:P,15,FALSE),"Verificar")</f>
        <v>A</v>
      </c>
      <c r="G98" s="86">
        <v>2.7369043441481159E-3</v>
      </c>
      <c r="H98" s="86">
        <v>0.71084102480627298</v>
      </c>
      <c r="I98" s="85" t="s">
        <v>1</v>
      </c>
      <c r="J98" s="123">
        <v>3.6969661230106103E-3</v>
      </c>
      <c r="K98" s="124">
        <v>0.65117056695381037</v>
      </c>
      <c r="L98" s="2" t="s">
        <v>1</v>
      </c>
    </row>
    <row r="99" spans="1:12" hidden="1" x14ac:dyDescent="0.35">
      <c r="A99" t="s">
        <v>7034</v>
      </c>
      <c r="B99" s="2">
        <v>43358801</v>
      </c>
      <c r="C99" s="2" t="s">
        <v>1747</v>
      </c>
      <c r="D99" s="83">
        <v>477873</v>
      </c>
      <c r="E99" s="84">
        <v>2814676.1374761956</v>
      </c>
      <c r="F99" s="85" t="str">
        <f>IFERROR(VLOOKUP(B99,'Base Completa'!B:P,15,FALSE),"Verificar")</f>
        <v>A</v>
      </c>
      <c r="G99" s="86">
        <v>2.6742990423487762E-3</v>
      </c>
      <c r="H99" s="86">
        <v>0.71351532384862171</v>
      </c>
      <c r="I99" s="85" t="s">
        <v>1</v>
      </c>
      <c r="J99" s="123">
        <v>6.3840306509504634E-3</v>
      </c>
      <c r="K99" s="124">
        <v>0.65755459760476087</v>
      </c>
      <c r="L99" s="2" t="s">
        <v>1</v>
      </c>
    </row>
    <row r="100" spans="1:12" hidden="1" x14ac:dyDescent="0.35">
      <c r="A100" t="s">
        <v>7034</v>
      </c>
      <c r="B100" s="2">
        <v>44974967</v>
      </c>
      <c r="C100" s="2" t="s">
        <v>1877</v>
      </c>
      <c r="D100" s="83">
        <v>467000</v>
      </c>
      <c r="E100" s="84">
        <v>1507981.026173136</v>
      </c>
      <c r="F100" s="85" t="str">
        <f>IFERROR(VLOOKUP(B100,'Base Completa'!B:P,15,FALSE),"Verificar")</f>
        <v>A</v>
      </c>
      <c r="G100" s="86">
        <v>2.6134509645384411E-3</v>
      </c>
      <c r="H100" s="86">
        <v>0.71612877481316017</v>
      </c>
      <c r="I100" s="85" t="s">
        <v>1</v>
      </c>
      <c r="J100" s="123">
        <v>3.4202858950490717E-3</v>
      </c>
      <c r="K100" s="124">
        <v>0.66097488349980993</v>
      </c>
      <c r="L100" s="2" t="s">
        <v>1</v>
      </c>
    </row>
    <row r="101" spans="1:12" hidden="1" x14ac:dyDescent="0.35">
      <c r="A101" t="s">
        <v>7034</v>
      </c>
      <c r="B101" s="2">
        <v>48969809</v>
      </c>
      <c r="C101" s="2" t="s">
        <v>185</v>
      </c>
      <c r="D101" s="83">
        <v>460845</v>
      </c>
      <c r="E101" s="84">
        <v>1043646.2489661229</v>
      </c>
      <c r="F101" s="85" t="str">
        <f>IFERROR(VLOOKUP(B101,'Base Completa'!B:P,15,FALSE),"Verificar")</f>
        <v>A</v>
      </c>
      <c r="G101" s="86">
        <v>2.5790060166011089E-3</v>
      </c>
      <c r="H101" s="86">
        <v>0.71870778082976128</v>
      </c>
      <c r="I101" s="85" t="s">
        <v>1</v>
      </c>
      <c r="J101" s="123">
        <v>2.3671176777458132E-3</v>
      </c>
      <c r="K101" s="124">
        <v>0.66334200117755571</v>
      </c>
      <c r="L101" s="2" t="s">
        <v>1</v>
      </c>
    </row>
    <row r="102" spans="1:12" hidden="1" x14ac:dyDescent="0.35">
      <c r="A102" t="s">
        <v>7034</v>
      </c>
      <c r="B102" s="2">
        <v>45288967</v>
      </c>
      <c r="C102" s="2" t="s">
        <v>2233</v>
      </c>
      <c r="D102" s="83">
        <v>460000</v>
      </c>
      <c r="E102" s="84">
        <v>934769.35953337804</v>
      </c>
      <c r="F102" s="85" t="str">
        <f>IFERROR(VLOOKUP(B102,'Base Completa'!B:P,15,FALSE),"Verificar")</f>
        <v>A</v>
      </c>
      <c r="G102" s="86">
        <v>2.574277181344075E-3</v>
      </c>
      <c r="H102" s="86">
        <v>0.72128205801110534</v>
      </c>
      <c r="I102" s="85" t="s">
        <v>1</v>
      </c>
      <c r="J102" s="123">
        <v>2.1201715406523884E-3</v>
      </c>
      <c r="K102" s="124">
        <v>0.66546217271820807</v>
      </c>
      <c r="L102" s="2" t="s">
        <v>1</v>
      </c>
    </row>
    <row r="103" spans="1:12" hidden="1" x14ac:dyDescent="0.35">
      <c r="A103" t="s">
        <v>7034</v>
      </c>
      <c r="B103" s="2">
        <v>41084855</v>
      </c>
      <c r="C103" s="2" t="s">
        <v>1201</v>
      </c>
      <c r="D103" s="83">
        <v>456180</v>
      </c>
      <c r="E103" s="84">
        <v>1368707.9240037894</v>
      </c>
      <c r="F103" s="85" t="str">
        <f>IFERROR(VLOOKUP(B103,'Base Completa'!B:P,15,FALSE),"Verificar")</f>
        <v>A</v>
      </c>
      <c r="G103" s="86">
        <v>2.5528994882294351E-3</v>
      </c>
      <c r="H103" s="86">
        <v>0.7238349574993348</v>
      </c>
      <c r="I103" s="85" t="s">
        <v>1</v>
      </c>
      <c r="J103" s="123">
        <v>3.1043974199013395E-3</v>
      </c>
      <c r="K103" s="124">
        <v>0.66856657013810938</v>
      </c>
      <c r="L103" s="2" t="s">
        <v>1</v>
      </c>
    </row>
    <row r="104" spans="1:12" hidden="1" x14ac:dyDescent="0.35">
      <c r="A104" t="s">
        <v>7034</v>
      </c>
      <c r="B104" s="2">
        <v>40125809</v>
      </c>
      <c r="C104" s="2" t="s">
        <v>2478</v>
      </c>
      <c r="D104" s="83">
        <v>453530</v>
      </c>
      <c r="E104" s="84">
        <v>403519.99327237526</v>
      </c>
      <c r="F104" s="85" t="str">
        <f>IFERROR(VLOOKUP(B104,'Base Completa'!B:P,15,FALSE),"Verificar")</f>
        <v>A</v>
      </c>
      <c r="G104" s="86">
        <v>2.5380694131629964E-3</v>
      </c>
      <c r="H104" s="86">
        <v>0.72637302691249783</v>
      </c>
      <c r="I104" s="85" t="s">
        <v>1</v>
      </c>
      <c r="J104" s="123">
        <v>9.1523282946223336E-4</v>
      </c>
      <c r="K104" s="124">
        <v>0.66948180296757165</v>
      </c>
      <c r="L104" s="2" t="s">
        <v>1</v>
      </c>
    </row>
    <row r="105" spans="1:12" hidden="1" x14ac:dyDescent="0.35">
      <c r="A105" t="s">
        <v>7034</v>
      </c>
      <c r="B105" s="2">
        <v>46130809</v>
      </c>
      <c r="C105" s="2" t="s">
        <v>1268</v>
      </c>
      <c r="D105" s="83">
        <v>450395</v>
      </c>
      <c r="E105" s="84">
        <v>1410214.3298494907</v>
      </c>
      <c r="F105" s="85" t="str">
        <f>IFERROR(VLOOKUP(B105,'Base Completa'!B:P,15,FALSE),"Verificar")</f>
        <v>A</v>
      </c>
      <c r="G105" s="86">
        <v>2.5205251545466624E-3</v>
      </c>
      <c r="H105" s="86">
        <v>0.72889355206704454</v>
      </c>
      <c r="I105" s="85" t="s">
        <v>1</v>
      </c>
      <c r="J105" s="123">
        <v>3.198539038399353E-3</v>
      </c>
      <c r="K105" s="124">
        <v>0.67268034200597104</v>
      </c>
      <c r="L105" s="2" t="s">
        <v>1</v>
      </c>
    </row>
    <row r="106" spans="1:12" hidden="1" x14ac:dyDescent="0.35">
      <c r="A106" t="s">
        <v>7034</v>
      </c>
      <c r="B106" s="2">
        <v>43208855</v>
      </c>
      <c r="C106" s="2" t="s">
        <v>922</v>
      </c>
      <c r="D106" s="83">
        <v>450000</v>
      </c>
      <c r="E106" s="84">
        <v>379605.11583906662</v>
      </c>
      <c r="F106" s="85" t="str">
        <f>IFERROR(VLOOKUP(B106,'Base Completa'!B:P,15,FALSE),"Verificar")</f>
        <v>A</v>
      </c>
      <c r="G106" s="86">
        <v>2.5183146339235515E-3</v>
      </c>
      <c r="H106" s="86">
        <v>0.73141186670096814</v>
      </c>
      <c r="I106" s="85" t="s">
        <v>1</v>
      </c>
      <c r="J106" s="123">
        <v>8.6099095469902812E-4</v>
      </c>
      <c r="K106" s="124">
        <v>0.67354133296067009</v>
      </c>
      <c r="L106" s="2" t="s">
        <v>1</v>
      </c>
    </row>
    <row r="107" spans="1:12" hidden="1" x14ac:dyDescent="0.35">
      <c r="A107" t="s">
        <v>7034</v>
      </c>
      <c r="B107" s="2">
        <v>44414907</v>
      </c>
      <c r="C107" s="2" t="s">
        <v>1702</v>
      </c>
      <c r="D107" s="83">
        <v>444304</v>
      </c>
      <c r="E107" s="84">
        <v>899524.93843039824</v>
      </c>
      <c r="F107" s="85" t="str">
        <f>IFERROR(VLOOKUP(B107,'Base Completa'!B:P,15,FALSE),"Verificar")</f>
        <v>A</v>
      </c>
      <c r="G107" s="86">
        <v>2.4864383669128214E-3</v>
      </c>
      <c r="H107" s="86">
        <v>0.73389830506788101</v>
      </c>
      <c r="I107" s="85" t="s">
        <v>1</v>
      </c>
      <c r="J107" s="123">
        <v>2.0402328714745634E-3</v>
      </c>
      <c r="K107" s="124">
        <v>0.67558156583214468</v>
      </c>
      <c r="L107" s="2" t="s">
        <v>1</v>
      </c>
    </row>
    <row r="108" spans="1:12" hidden="1" x14ac:dyDescent="0.35">
      <c r="A108" t="s">
        <v>7034</v>
      </c>
      <c r="B108" s="2">
        <v>45933801</v>
      </c>
      <c r="C108" s="2" t="s">
        <v>1882</v>
      </c>
      <c r="D108" s="83">
        <v>440596</v>
      </c>
      <c r="E108" s="84">
        <v>873255.97450537293</v>
      </c>
      <c r="F108" s="85" t="str">
        <f>IFERROR(VLOOKUP(B108,'Base Completa'!B:P,15,FALSE),"Verificar")</f>
        <v>A</v>
      </c>
      <c r="G108" s="86">
        <v>2.4656874543292915E-3</v>
      </c>
      <c r="H108" s="86">
        <v>0.7363639925222103</v>
      </c>
      <c r="I108" s="85" t="s">
        <v>1</v>
      </c>
      <c r="J108" s="123">
        <v>1.9806516398603127E-3</v>
      </c>
      <c r="K108" s="124">
        <v>0.67756221747200496</v>
      </c>
      <c r="L108" s="2" t="s">
        <v>1</v>
      </c>
    </row>
    <row r="109" spans="1:12" hidden="1" x14ac:dyDescent="0.35">
      <c r="A109" t="s">
        <v>7034</v>
      </c>
      <c r="B109" s="2">
        <v>44545801</v>
      </c>
      <c r="C109" s="2" t="s">
        <v>1784</v>
      </c>
      <c r="D109" s="83">
        <v>433675.53999999986</v>
      </c>
      <c r="E109" s="84">
        <v>215977.55290531961</v>
      </c>
      <c r="F109" s="85" t="str">
        <f>IFERROR(VLOOKUP(B109,'Base Completa'!B:P,15,FALSE),"Verificar")</f>
        <v>A</v>
      </c>
      <c r="G109" s="86">
        <v>2.426958797237107E-3</v>
      </c>
      <c r="H109" s="86">
        <v>0.73879095131944739</v>
      </c>
      <c r="I109" s="85" t="s">
        <v>1</v>
      </c>
      <c r="J109" s="123">
        <v>4.8986357588591187E-4</v>
      </c>
      <c r="K109" s="124">
        <v>0.67805208104789083</v>
      </c>
      <c r="L109" s="2" t="s">
        <v>1</v>
      </c>
    </row>
    <row r="110" spans="1:12" hidden="1" x14ac:dyDescent="0.35">
      <c r="A110" t="s">
        <v>7034</v>
      </c>
      <c r="B110" s="2">
        <v>49067855</v>
      </c>
      <c r="C110" s="2" t="s">
        <v>887</v>
      </c>
      <c r="D110" s="83">
        <v>430140</v>
      </c>
      <c r="E110" s="84">
        <v>982079.30840917223</v>
      </c>
      <c r="F110" s="85" t="str">
        <f>IFERROR(VLOOKUP(B110,'Base Completa'!B:P,15,FALSE),"Verificar")</f>
        <v>A</v>
      </c>
      <c r="G110" s="86">
        <v>2.4071730147463923E-3</v>
      </c>
      <c r="H110" s="86">
        <v>0.74119812433419374</v>
      </c>
      <c r="I110" s="85" t="s">
        <v>1</v>
      </c>
      <c r="J110" s="123">
        <v>2.2274763064464333E-3</v>
      </c>
      <c r="K110" s="124">
        <v>0.68027955735433732</v>
      </c>
      <c r="L110" s="2" t="s">
        <v>1</v>
      </c>
    </row>
    <row r="111" spans="1:12" hidden="1" x14ac:dyDescent="0.35">
      <c r="A111" t="s">
        <v>7034</v>
      </c>
      <c r="B111" s="2">
        <v>40121967</v>
      </c>
      <c r="C111" s="2" t="s">
        <v>2425</v>
      </c>
      <c r="D111" s="83">
        <v>427000</v>
      </c>
      <c r="E111" s="84">
        <v>996121.26112682931</v>
      </c>
      <c r="F111" s="85" t="str">
        <f>IFERROR(VLOOKUP(B111,'Base Completa'!B:P,15,FALSE),"Verificar")</f>
        <v>A</v>
      </c>
      <c r="G111" s="86">
        <v>2.3896007748563479E-3</v>
      </c>
      <c r="H111" s="86">
        <v>0.74358772510905013</v>
      </c>
      <c r="I111" s="85" t="s">
        <v>1</v>
      </c>
      <c r="J111" s="123">
        <v>2.2593251772117569E-3</v>
      </c>
      <c r="K111" s="124">
        <v>0.68253888253154904</v>
      </c>
      <c r="L111" s="2" t="s">
        <v>1</v>
      </c>
    </row>
    <row r="112" spans="1:12" hidden="1" x14ac:dyDescent="0.35">
      <c r="A112" t="s">
        <v>7034</v>
      </c>
      <c r="B112" s="2">
        <v>41082855</v>
      </c>
      <c r="C112" s="2" t="s">
        <v>1185</v>
      </c>
      <c r="D112" s="83">
        <v>425600</v>
      </c>
      <c r="E112" s="84">
        <v>764582.7743836256</v>
      </c>
      <c r="F112" s="85" t="str">
        <f>IFERROR(VLOOKUP(B112,'Base Completa'!B:P,15,FALSE),"Verificar")</f>
        <v>A</v>
      </c>
      <c r="G112" s="86">
        <v>2.3817660182174744E-3</v>
      </c>
      <c r="H112" s="86">
        <v>0.74596949112726763</v>
      </c>
      <c r="I112" s="85" t="s">
        <v>1</v>
      </c>
      <c r="J112" s="123">
        <v>1.7341674951031874E-3</v>
      </c>
      <c r="K112" s="124">
        <v>0.68427305002665217</v>
      </c>
      <c r="L112" s="2" t="s">
        <v>1</v>
      </c>
    </row>
    <row r="113" spans="1:12" hidden="1" x14ac:dyDescent="0.35">
      <c r="A113" t="s">
        <v>7034</v>
      </c>
      <c r="B113" s="2">
        <v>43091855</v>
      </c>
      <c r="C113" s="2" t="s">
        <v>2364</v>
      </c>
      <c r="D113" s="83">
        <v>424500</v>
      </c>
      <c r="E113" s="84">
        <v>465668.27590513433</v>
      </c>
      <c r="F113" s="85" t="str">
        <f>IFERROR(VLOOKUP(B113,'Base Completa'!B:P,15,FALSE),"Verificar")</f>
        <v>A</v>
      </c>
      <c r="G113" s="86">
        <v>2.375610138001217E-3</v>
      </c>
      <c r="H113" s="86">
        <v>0.74834510126526887</v>
      </c>
      <c r="I113" s="85" t="s">
        <v>1</v>
      </c>
      <c r="J113" s="123">
        <v>1.0561927558810581E-3</v>
      </c>
      <c r="K113" s="124">
        <v>0.68532924278253327</v>
      </c>
      <c r="L113" s="2" t="s">
        <v>1</v>
      </c>
    </row>
    <row r="114" spans="1:12" hidden="1" x14ac:dyDescent="0.35">
      <c r="A114" t="s">
        <v>7034</v>
      </c>
      <c r="B114" s="2">
        <v>45286809</v>
      </c>
      <c r="C114" s="2" t="s">
        <v>2208</v>
      </c>
      <c r="D114" s="83">
        <v>418000</v>
      </c>
      <c r="E114" s="84">
        <v>1021266.987333555</v>
      </c>
      <c r="F114" s="85" t="str">
        <f>IFERROR(VLOOKUP(B114,'Base Completa'!B:P,15,FALSE),"Verificar")</f>
        <v>A</v>
      </c>
      <c r="G114" s="86">
        <v>2.3392344821778766E-3</v>
      </c>
      <c r="H114" s="86">
        <v>0.75068433574744675</v>
      </c>
      <c r="I114" s="85" t="s">
        <v>1</v>
      </c>
      <c r="J114" s="123">
        <v>2.3163587679353019E-3</v>
      </c>
      <c r="K114" s="124">
        <v>0.68764560155046861</v>
      </c>
      <c r="L114" s="2" t="s">
        <v>1</v>
      </c>
    </row>
    <row r="115" spans="1:12" hidden="1" x14ac:dyDescent="0.35">
      <c r="A115" t="s">
        <v>7034</v>
      </c>
      <c r="B115" s="2">
        <v>45284801</v>
      </c>
      <c r="C115" s="2" t="s">
        <v>2193</v>
      </c>
      <c r="D115" s="83">
        <v>416771</v>
      </c>
      <c r="E115" s="84">
        <v>83021.891519207653</v>
      </c>
      <c r="F115" s="85" t="str">
        <f>IFERROR(VLOOKUP(B115,'Base Completa'!B:P,15,FALSE),"Verificar")</f>
        <v>A</v>
      </c>
      <c r="G115" s="86">
        <v>2.3323566850998946E-3</v>
      </c>
      <c r="H115" s="86">
        <v>0.75301669243254665</v>
      </c>
      <c r="I115" s="85" t="s">
        <v>1</v>
      </c>
      <c r="J115" s="123">
        <v>1.8830383115897237E-4</v>
      </c>
      <c r="K115" s="124">
        <v>0.68783390538162759</v>
      </c>
      <c r="L115" s="2" t="s">
        <v>1</v>
      </c>
    </row>
    <row r="116" spans="1:12" hidden="1" x14ac:dyDescent="0.35">
      <c r="A116" t="s">
        <v>7034</v>
      </c>
      <c r="B116" s="2">
        <v>44422801</v>
      </c>
      <c r="C116" s="2" t="s">
        <v>998</v>
      </c>
      <c r="D116" s="83">
        <v>413775</v>
      </c>
      <c r="E116" s="84">
        <v>536499.06049304362</v>
      </c>
      <c r="F116" s="85" t="str">
        <f>IFERROR(VLOOKUP(B116,'Base Completa'!B:P,15,FALSE),"Verificar")</f>
        <v>A</v>
      </c>
      <c r="G116" s="86">
        <v>2.3155903058927054E-3</v>
      </c>
      <c r="H116" s="86">
        <v>0.75533228273843933</v>
      </c>
      <c r="I116" s="85" t="s">
        <v>1</v>
      </c>
      <c r="J116" s="123">
        <v>1.2168456614922659E-3</v>
      </c>
      <c r="K116" s="124">
        <v>0.68905075104311986</v>
      </c>
      <c r="L116" s="2" t="s">
        <v>1</v>
      </c>
    </row>
    <row r="117" spans="1:12" hidden="1" x14ac:dyDescent="0.35">
      <c r="A117" t="s">
        <v>7034</v>
      </c>
      <c r="B117" s="2">
        <v>44424809</v>
      </c>
      <c r="C117" s="2" t="s">
        <v>1696</v>
      </c>
      <c r="D117" s="83">
        <v>413193</v>
      </c>
      <c r="E117" s="84">
        <v>962869.2339117123</v>
      </c>
      <c r="F117" s="85" t="str">
        <f>IFERROR(VLOOKUP(B117,'Base Completa'!B:P,15,FALSE),"Verificar")</f>
        <v>A</v>
      </c>
      <c r="G117" s="86">
        <v>2.3123332856328314E-3</v>
      </c>
      <c r="H117" s="86">
        <v>0.75764461602407218</v>
      </c>
      <c r="I117" s="85" t="s">
        <v>1</v>
      </c>
      <c r="J117" s="123">
        <v>2.1839055017041191E-3</v>
      </c>
      <c r="K117" s="124">
        <v>0.69123465654482397</v>
      </c>
      <c r="L117" s="2" t="s">
        <v>1</v>
      </c>
    </row>
    <row r="118" spans="1:12" hidden="1" x14ac:dyDescent="0.35">
      <c r="A118" t="s">
        <v>7034</v>
      </c>
      <c r="B118" s="2">
        <v>46128809</v>
      </c>
      <c r="C118" s="2" t="s">
        <v>1257</v>
      </c>
      <c r="D118" s="83">
        <v>408177</v>
      </c>
      <c r="E118" s="84">
        <v>1234274.5738171067</v>
      </c>
      <c r="F118" s="85" t="str">
        <f>IFERROR(VLOOKUP(B118,'Base Completa'!B:P,15,FALSE),"Verificar")</f>
        <v>A</v>
      </c>
      <c r="G118" s="86">
        <v>2.2842624718466967E-3</v>
      </c>
      <c r="H118" s="86">
        <v>0.75992887849591884</v>
      </c>
      <c r="I118" s="85" t="s">
        <v>1</v>
      </c>
      <c r="J118" s="123">
        <v>2.7994860957618324E-3</v>
      </c>
      <c r="K118" s="124">
        <v>0.69403414264058583</v>
      </c>
      <c r="L118" s="2" t="s">
        <v>1</v>
      </c>
    </row>
    <row r="119" spans="1:12" hidden="1" x14ac:dyDescent="0.35">
      <c r="A119" t="s">
        <v>7034</v>
      </c>
      <c r="B119" s="2">
        <v>48966801</v>
      </c>
      <c r="C119" s="2" t="s">
        <v>166</v>
      </c>
      <c r="D119" s="83">
        <v>399202</v>
      </c>
      <c r="E119" s="84">
        <v>789354.75878852257</v>
      </c>
      <c r="F119" s="85" t="str">
        <f>IFERROR(VLOOKUP(B119,'Base Completa'!B:P,15,FALSE),"Verificar")</f>
        <v>A</v>
      </c>
      <c r="G119" s="86">
        <v>2.2340360855367769E-3</v>
      </c>
      <c r="H119" s="86">
        <v>0.76216291458145558</v>
      </c>
      <c r="I119" s="85" t="s">
        <v>1</v>
      </c>
      <c r="J119" s="123">
        <v>1.7903533935872422E-3</v>
      </c>
      <c r="K119" s="124">
        <v>0.69582449603417307</v>
      </c>
      <c r="L119" s="2" t="s">
        <v>1</v>
      </c>
    </row>
    <row r="120" spans="1:12" hidden="1" x14ac:dyDescent="0.35">
      <c r="A120" t="s">
        <v>7034</v>
      </c>
      <c r="B120" s="2">
        <v>43086855</v>
      </c>
      <c r="C120" s="2" t="s">
        <v>2391</v>
      </c>
      <c r="D120" s="83">
        <v>398100</v>
      </c>
      <c r="E120" s="84">
        <v>611699.76254998823</v>
      </c>
      <c r="F120" s="85" t="str">
        <f>IFERROR(VLOOKUP(B120,'Base Completa'!B:P,15,FALSE),"Verificar")</f>
        <v>A</v>
      </c>
      <c r="G120" s="86">
        <v>2.2278690128110352E-3</v>
      </c>
      <c r="H120" s="86">
        <v>0.7643907835942666</v>
      </c>
      <c r="I120" s="85" t="s">
        <v>1</v>
      </c>
      <c r="J120" s="123">
        <v>1.3874100758177448E-3</v>
      </c>
      <c r="K120" s="124">
        <v>0.69721190610999084</v>
      </c>
      <c r="L120" s="2" t="s">
        <v>1</v>
      </c>
    </row>
    <row r="121" spans="1:12" hidden="1" x14ac:dyDescent="0.35">
      <c r="A121" t="s">
        <v>7034</v>
      </c>
      <c r="B121" s="2">
        <v>44422809</v>
      </c>
      <c r="C121" s="2" t="s">
        <v>1607</v>
      </c>
      <c r="D121" s="83">
        <v>396264</v>
      </c>
      <c r="E121" s="84">
        <v>264372.98792009347</v>
      </c>
      <c r="F121" s="85" t="str">
        <f>IFERROR(VLOOKUP(B121,'Base Completa'!B:P,15,FALSE),"Verificar")</f>
        <v>A</v>
      </c>
      <c r="G121" s="86">
        <v>2.2175942891046272E-3</v>
      </c>
      <c r="H121" s="86">
        <v>0.76660837788337122</v>
      </c>
      <c r="I121" s="85" t="s">
        <v>1</v>
      </c>
      <c r="J121" s="123">
        <v>5.996303573591892E-4</v>
      </c>
      <c r="K121" s="124">
        <v>0.69781153646735006</v>
      </c>
      <c r="L121" s="2" t="s">
        <v>1</v>
      </c>
    </row>
    <row r="122" spans="1:12" hidden="1" x14ac:dyDescent="0.35">
      <c r="A122" t="s">
        <v>7034</v>
      </c>
      <c r="B122" s="2">
        <v>41094855</v>
      </c>
      <c r="C122" s="2" t="s">
        <v>1023</v>
      </c>
      <c r="D122" s="83">
        <v>394600</v>
      </c>
      <c r="E122" s="84">
        <v>1562131.5443377788</v>
      </c>
      <c r="F122" s="85" t="str">
        <f>IFERROR(VLOOKUP(B122,'Base Completa'!B:P,15,FALSE),"Verificar")</f>
        <v>A</v>
      </c>
      <c r="G122" s="86">
        <v>2.2082821212138521E-3</v>
      </c>
      <c r="H122" s="86">
        <v>0.76881666000458504</v>
      </c>
      <c r="I122" s="85" t="s">
        <v>1</v>
      </c>
      <c r="J122" s="123">
        <v>3.5431059108672691E-3</v>
      </c>
      <c r="K122" s="124">
        <v>0.70135464237821732</v>
      </c>
      <c r="L122" s="2" t="s">
        <v>1</v>
      </c>
    </row>
    <row r="123" spans="1:12" hidden="1" x14ac:dyDescent="0.35">
      <c r="A123" t="s">
        <v>7034</v>
      </c>
      <c r="B123" s="2">
        <v>45145809</v>
      </c>
      <c r="C123" s="2" t="s">
        <v>2256</v>
      </c>
      <c r="D123" s="83">
        <v>393756</v>
      </c>
      <c r="E123" s="84">
        <v>971194.31358851702</v>
      </c>
      <c r="F123" s="85" t="str">
        <f>IFERROR(VLOOKUP(B123,'Base Completa'!B:P,15,FALSE),"Verificar")</f>
        <v>A</v>
      </c>
      <c r="G123" s="86">
        <v>2.2035588822115599E-3</v>
      </c>
      <c r="H123" s="86">
        <v>0.77102021888679662</v>
      </c>
      <c r="I123" s="85" t="s">
        <v>1</v>
      </c>
      <c r="J123" s="123">
        <v>2.2027878033375786E-3</v>
      </c>
      <c r="K123" s="124">
        <v>0.70355743018155492</v>
      </c>
      <c r="L123" s="2" t="s">
        <v>1</v>
      </c>
    </row>
    <row r="124" spans="1:12" hidden="1" x14ac:dyDescent="0.35">
      <c r="A124" t="s">
        <v>7034</v>
      </c>
      <c r="B124" s="2">
        <v>48970967</v>
      </c>
      <c r="C124" s="2" t="s">
        <v>206</v>
      </c>
      <c r="D124" s="83">
        <v>387000</v>
      </c>
      <c r="E124" s="84">
        <v>1406666.0227875875</v>
      </c>
      <c r="F124" s="85" t="str">
        <f>IFERROR(VLOOKUP(B124,'Base Completa'!B:P,15,FALSE),"Verificar")</f>
        <v>A</v>
      </c>
      <c r="G124" s="86">
        <v>2.1657505851742542E-3</v>
      </c>
      <c r="H124" s="86">
        <v>0.77318596947197082</v>
      </c>
      <c r="I124" s="85" t="s">
        <v>1</v>
      </c>
      <c r="J124" s="123">
        <v>3.190491042844708E-3</v>
      </c>
      <c r="K124" s="124">
        <v>0.70674792122439967</v>
      </c>
      <c r="L124" s="2" t="s">
        <v>1</v>
      </c>
    </row>
    <row r="125" spans="1:12" hidden="1" x14ac:dyDescent="0.35">
      <c r="A125" t="s">
        <v>7034</v>
      </c>
      <c r="B125" s="2">
        <v>40084905</v>
      </c>
      <c r="C125" s="2" t="s">
        <v>1060</v>
      </c>
      <c r="D125" s="83">
        <v>386280</v>
      </c>
      <c r="E125" s="84">
        <v>959815.77359632647</v>
      </c>
      <c r="F125" s="85" t="str">
        <f>IFERROR(VLOOKUP(B125,'Base Completa'!B:P,15,FALSE),"Verificar")</f>
        <v>A</v>
      </c>
      <c r="G125" s="86">
        <v>2.1617212817599766E-3</v>
      </c>
      <c r="H125" s="86">
        <v>0.77534769075373078</v>
      </c>
      <c r="I125" s="85" t="s">
        <v>1</v>
      </c>
      <c r="J125" s="123">
        <v>2.1769798792549365E-3</v>
      </c>
      <c r="K125" s="124">
        <v>0.70892490110365458</v>
      </c>
      <c r="L125" s="2" t="s">
        <v>1</v>
      </c>
    </row>
    <row r="126" spans="1:12" hidden="1" x14ac:dyDescent="0.35">
      <c r="A126" t="s">
        <v>7034</v>
      </c>
      <c r="B126" s="2">
        <v>43445801</v>
      </c>
      <c r="C126" s="2" t="s">
        <v>308</v>
      </c>
      <c r="D126" s="83">
        <v>385452</v>
      </c>
      <c r="E126" s="84">
        <v>968412.9273787936</v>
      </c>
      <c r="F126" s="85" t="str">
        <f>IFERROR(VLOOKUP(B126,'Base Completa'!B:P,15,FALSE),"Verificar")</f>
        <v>A</v>
      </c>
      <c r="G126" s="86">
        <v>2.1570875828335573E-3</v>
      </c>
      <c r="H126" s="86">
        <v>0.77750477833656428</v>
      </c>
      <c r="I126" s="85" t="s">
        <v>1</v>
      </c>
      <c r="J126" s="123">
        <v>2.196479278325203E-3</v>
      </c>
      <c r="K126" s="124">
        <v>0.71112138038197981</v>
      </c>
      <c r="L126" s="2" t="s">
        <v>1</v>
      </c>
    </row>
    <row r="127" spans="1:12" hidden="1" x14ac:dyDescent="0.35">
      <c r="A127" t="s">
        <v>7034</v>
      </c>
      <c r="B127" s="2">
        <v>43209855</v>
      </c>
      <c r="C127" s="2" t="s">
        <v>1381</v>
      </c>
      <c r="D127" s="83">
        <v>385120</v>
      </c>
      <c r="E127" s="84">
        <v>158747.81696061059</v>
      </c>
      <c r="F127" s="85" t="str">
        <f>IFERROR(VLOOKUP(B127,'Base Completa'!B:P,15,FALSE),"Verificar")</f>
        <v>A</v>
      </c>
      <c r="G127" s="86">
        <v>2.1552296262591958E-3</v>
      </c>
      <c r="H127" s="86">
        <v>0.77966000796282353</v>
      </c>
      <c r="I127" s="85" t="s">
        <v>1</v>
      </c>
      <c r="J127" s="123">
        <v>3.6005951652993078E-4</v>
      </c>
      <c r="K127" s="124">
        <v>0.71148143989850976</v>
      </c>
      <c r="L127" s="2" t="s">
        <v>1</v>
      </c>
    </row>
    <row r="128" spans="1:12" hidden="1" x14ac:dyDescent="0.35">
      <c r="A128" t="s">
        <v>7034</v>
      </c>
      <c r="B128" s="2">
        <v>45658809</v>
      </c>
      <c r="C128" s="2" t="s">
        <v>1401</v>
      </c>
      <c r="D128" s="83">
        <v>374946</v>
      </c>
      <c r="E128" s="84">
        <v>986017.90378974564</v>
      </c>
      <c r="F128" s="85" t="str">
        <f>IFERROR(VLOOKUP(B128,'Base Completa'!B:P,15,FALSE),"Verificar")</f>
        <v>A</v>
      </c>
      <c r="G128" s="86">
        <v>2.0982933305135555E-3</v>
      </c>
      <c r="H128" s="86">
        <v>0.78175830129333712</v>
      </c>
      <c r="I128" s="85" t="s">
        <v>1</v>
      </c>
      <c r="J128" s="123">
        <v>2.2364095237699076E-3</v>
      </c>
      <c r="K128" s="124">
        <v>0.71371784942227967</v>
      </c>
      <c r="L128" s="2" t="s">
        <v>1</v>
      </c>
    </row>
    <row r="129" spans="1:12" hidden="1" x14ac:dyDescent="0.35">
      <c r="A129" t="s">
        <v>7034</v>
      </c>
      <c r="B129" s="2">
        <v>40122809</v>
      </c>
      <c r="C129" s="2" t="s">
        <v>2447</v>
      </c>
      <c r="D129" s="83">
        <v>373065</v>
      </c>
      <c r="E129" s="84">
        <v>460476.09975916403</v>
      </c>
      <c r="F129" s="85" t="str">
        <f>IFERROR(VLOOKUP(B129,'Base Completa'!B:P,15,FALSE),"Verificar")</f>
        <v>A</v>
      </c>
      <c r="G129" s="86">
        <v>2.0877667753437549E-3</v>
      </c>
      <c r="H129" s="86">
        <v>0.78384606806868085</v>
      </c>
      <c r="I129" s="85" t="s">
        <v>1</v>
      </c>
      <c r="J129" s="123">
        <v>1.0444162636517496E-3</v>
      </c>
      <c r="K129" s="124">
        <v>0.71476226568593138</v>
      </c>
      <c r="L129" s="2" t="s">
        <v>1</v>
      </c>
    </row>
    <row r="130" spans="1:12" hidden="1" x14ac:dyDescent="0.35">
      <c r="A130" t="s">
        <v>7034</v>
      </c>
      <c r="B130" s="2">
        <v>41573809</v>
      </c>
      <c r="C130" s="2" t="s">
        <v>236</v>
      </c>
      <c r="D130" s="83">
        <v>370766</v>
      </c>
      <c r="E130" s="84">
        <v>1372628.0148516651</v>
      </c>
      <c r="F130" s="85" t="str">
        <f>IFERROR(VLOOKUP(B130,'Base Completa'!B:P,15,FALSE),"Verificar")</f>
        <v>A</v>
      </c>
      <c r="G130" s="86">
        <v>2.0749009856917766E-3</v>
      </c>
      <c r="H130" s="86">
        <v>0.78592096905437259</v>
      </c>
      <c r="I130" s="85" t="s">
        <v>1</v>
      </c>
      <c r="J130" s="123">
        <v>3.113288666675396E-3</v>
      </c>
      <c r="K130" s="124">
        <v>0.71787555435260675</v>
      </c>
      <c r="L130" s="2" t="s">
        <v>1</v>
      </c>
    </row>
    <row r="131" spans="1:12" hidden="1" x14ac:dyDescent="0.35">
      <c r="A131" t="s">
        <v>7034</v>
      </c>
      <c r="B131" s="2">
        <v>41089855</v>
      </c>
      <c r="C131" s="2" t="s">
        <v>2356</v>
      </c>
      <c r="D131" s="83">
        <v>370040</v>
      </c>
      <c r="E131" s="84">
        <v>649207.90279243421</v>
      </c>
      <c r="F131" s="85" t="str">
        <f>IFERROR(VLOOKUP(B131,'Base Completa'!B:P,15,FALSE),"Verificar")</f>
        <v>A</v>
      </c>
      <c r="G131" s="86">
        <v>2.0708381047490469E-3</v>
      </c>
      <c r="H131" s="86">
        <v>0.78799180715912165</v>
      </c>
      <c r="I131" s="85" t="s">
        <v>1</v>
      </c>
      <c r="J131" s="123">
        <v>1.4724831376097247E-3</v>
      </c>
      <c r="K131" s="124">
        <v>0.71934803749021647</v>
      </c>
      <c r="L131" s="2" t="s">
        <v>1</v>
      </c>
    </row>
    <row r="132" spans="1:12" hidden="1" x14ac:dyDescent="0.35">
      <c r="A132" t="s">
        <v>7034</v>
      </c>
      <c r="B132" s="2">
        <v>41080855</v>
      </c>
      <c r="C132" s="2" t="s">
        <v>1167</v>
      </c>
      <c r="D132" s="83">
        <v>364920</v>
      </c>
      <c r="E132" s="84">
        <v>268719.91561372683</v>
      </c>
      <c r="F132" s="85" t="str">
        <f>IFERROR(VLOOKUP(B132,'Base Completa'!B:P,15,FALSE),"Verificar")</f>
        <v>A</v>
      </c>
      <c r="G132" s="86">
        <v>2.0421852804697388E-3</v>
      </c>
      <c r="H132" s="86">
        <v>0.79003399243959138</v>
      </c>
      <c r="I132" s="85" t="s">
        <v>1</v>
      </c>
      <c r="J132" s="123">
        <v>6.0948972244355155E-4</v>
      </c>
      <c r="K132" s="124">
        <v>0.71995752721266004</v>
      </c>
      <c r="L132" s="2" t="s">
        <v>1</v>
      </c>
    </row>
    <row r="133" spans="1:12" hidden="1" x14ac:dyDescent="0.35">
      <c r="A133" t="s">
        <v>7034</v>
      </c>
      <c r="B133" s="2">
        <v>45294809</v>
      </c>
      <c r="C133" s="2" t="s">
        <v>2119</v>
      </c>
      <c r="D133" s="83">
        <v>350493</v>
      </c>
      <c r="E133" s="84">
        <v>611053.81907238439</v>
      </c>
      <c r="F133" s="85" t="str">
        <f>IFERROR(VLOOKUP(B133,'Base Completa'!B:P,15,FALSE),"Verificar")</f>
        <v>A</v>
      </c>
      <c r="G133" s="86">
        <v>1.9614481133061498E-3</v>
      </c>
      <c r="H133" s="86">
        <v>0.7919954405528975</v>
      </c>
      <c r="I133" s="85" t="s">
        <v>1</v>
      </c>
      <c r="J133" s="123">
        <v>1.3859449967967878E-3</v>
      </c>
      <c r="K133" s="124">
        <v>0.72134347220945683</v>
      </c>
      <c r="L133" s="2" t="s">
        <v>1</v>
      </c>
    </row>
    <row r="134" spans="1:12" hidden="1" x14ac:dyDescent="0.35">
      <c r="A134" t="s">
        <v>7034</v>
      </c>
      <c r="B134" s="2">
        <v>41071905</v>
      </c>
      <c r="C134" s="2" t="s">
        <v>852</v>
      </c>
      <c r="D134" s="83">
        <v>345540</v>
      </c>
      <c r="E134" s="84">
        <v>1484984.6095876938</v>
      </c>
      <c r="F134" s="85" t="str">
        <f>IFERROR(VLOOKUP(B134,'Base Completa'!B:P,15,FALSE),"Verificar")</f>
        <v>A</v>
      </c>
      <c r="G134" s="86">
        <v>1.9337298635687644E-3</v>
      </c>
      <c r="H134" s="86">
        <v>0.79392917041646627</v>
      </c>
      <c r="I134" s="85" t="s">
        <v>1</v>
      </c>
      <c r="J134" s="123">
        <v>3.3681272021221027E-3</v>
      </c>
      <c r="K134" s="124">
        <v>0.72471159941157892</v>
      </c>
      <c r="L134" s="2" t="s">
        <v>1</v>
      </c>
    </row>
    <row r="135" spans="1:12" hidden="1" x14ac:dyDescent="0.35">
      <c r="A135" t="s">
        <v>7034</v>
      </c>
      <c r="B135" s="2">
        <v>44936809</v>
      </c>
      <c r="C135" s="2" t="s">
        <v>1805</v>
      </c>
      <c r="D135" s="83">
        <v>344850</v>
      </c>
      <c r="E135" s="84">
        <v>748721.85857648577</v>
      </c>
      <c r="F135" s="85" t="str">
        <f>IFERROR(VLOOKUP(B135,'Base Completa'!B:P,15,FALSE),"Verificar")</f>
        <v>A</v>
      </c>
      <c r="G135" s="86">
        <v>1.9298684477967484E-3</v>
      </c>
      <c r="H135" s="86">
        <v>0.79585903886426301</v>
      </c>
      <c r="I135" s="85" t="s">
        <v>1</v>
      </c>
      <c r="J135" s="123">
        <v>1.6981929929866782E-3</v>
      </c>
      <c r="K135" s="124">
        <v>0.7264097924045656</v>
      </c>
      <c r="L135" s="2" t="s">
        <v>1</v>
      </c>
    </row>
    <row r="136" spans="1:12" hidden="1" x14ac:dyDescent="0.35">
      <c r="A136" t="s">
        <v>7034</v>
      </c>
      <c r="B136" s="2">
        <v>43135801</v>
      </c>
      <c r="C136" s="2" t="s">
        <v>813</v>
      </c>
      <c r="D136" s="83">
        <v>343082</v>
      </c>
      <c r="E136" s="84">
        <v>1599951.9207547638</v>
      </c>
      <c r="F136" s="85" t="str">
        <f>IFERROR(VLOOKUP(B136,'Base Completa'!B:P,15,FALSE),"Verificar")</f>
        <v>A</v>
      </c>
      <c r="G136" s="86">
        <v>1.9199742694127999E-3</v>
      </c>
      <c r="H136" s="86">
        <v>0.79777901313367583</v>
      </c>
      <c r="I136" s="85" t="s">
        <v>1</v>
      </c>
      <c r="J136" s="123">
        <v>3.6288871625934486E-3</v>
      </c>
      <c r="K136" s="124">
        <v>0.73003867956715907</v>
      </c>
      <c r="L136" s="2" t="s">
        <v>1</v>
      </c>
    </row>
    <row r="137" spans="1:12" hidden="1" x14ac:dyDescent="0.35">
      <c r="A137" t="s">
        <v>7034</v>
      </c>
      <c r="B137" s="2">
        <v>49170801</v>
      </c>
      <c r="C137" s="2" t="s">
        <v>315</v>
      </c>
      <c r="D137" s="83">
        <v>338627</v>
      </c>
      <c r="E137" s="84">
        <v>45001.249600000003</v>
      </c>
      <c r="F137" s="85" t="str">
        <f>IFERROR(VLOOKUP(B137,'Base Completa'!B:P,15,FALSE),"Verificar")</f>
        <v>A</v>
      </c>
      <c r="G137" s="86">
        <v>1.8950429545369566E-3</v>
      </c>
      <c r="H137" s="86">
        <v>0.79967405608821274</v>
      </c>
      <c r="I137" s="85" t="s">
        <v>1</v>
      </c>
      <c r="J137" s="123">
        <v>1.0206835271466538E-4</v>
      </c>
      <c r="K137" s="124">
        <v>0.73014074791987371</v>
      </c>
      <c r="L137" s="2" t="s">
        <v>1</v>
      </c>
    </row>
    <row r="138" spans="1:12" hidden="1" x14ac:dyDescent="0.35">
      <c r="A138" t="s">
        <v>7034</v>
      </c>
      <c r="B138" s="2">
        <v>45272809</v>
      </c>
      <c r="C138" s="2" t="s">
        <v>1442</v>
      </c>
      <c r="D138" s="83">
        <v>336072</v>
      </c>
      <c r="E138" s="84">
        <v>501333.22018450283</v>
      </c>
      <c r="F138" s="85" t="str">
        <f>IFERROR(VLOOKUP(B138,'Base Completa'!B:P,15,FALSE),"Verificar")</f>
        <v>A</v>
      </c>
      <c r="G138" s="86">
        <v>1.880744523671013E-3</v>
      </c>
      <c r="H138" s="86">
        <v>0.80155480061188378</v>
      </c>
      <c r="I138" s="85" t="s">
        <v>6875</v>
      </c>
      <c r="J138" s="123">
        <v>1.1370852231927986E-3</v>
      </c>
      <c r="K138" s="124">
        <v>0.73127783314306649</v>
      </c>
      <c r="L138" s="2" t="s">
        <v>1</v>
      </c>
    </row>
    <row r="139" spans="1:12" hidden="1" x14ac:dyDescent="0.35">
      <c r="A139" t="s">
        <v>7034</v>
      </c>
      <c r="B139" s="2">
        <v>44414905</v>
      </c>
      <c r="C139" s="2" t="s">
        <v>1699</v>
      </c>
      <c r="D139" s="83">
        <v>335856</v>
      </c>
      <c r="E139" s="84">
        <v>1064914.3191759726</v>
      </c>
      <c r="F139" s="85" t="str">
        <f>IFERROR(VLOOKUP(B139,'Base Completa'!B:P,15,FALSE),"Verificar")</f>
        <v>A</v>
      </c>
      <c r="G139" s="86">
        <v>1.8795357326467296E-3</v>
      </c>
      <c r="H139" s="86">
        <v>0.80343433634453054</v>
      </c>
      <c r="I139" s="85" t="s">
        <v>6875</v>
      </c>
      <c r="J139" s="123">
        <v>2.4153562691412666E-3</v>
      </c>
      <c r="K139" s="124">
        <v>0.73369318941220774</v>
      </c>
      <c r="L139" s="2" t="s">
        <v>1</v>
      </c>
    </row>
    <row r="140" spans="1:12" hidden="1" x14ac:dyDescent="0.35">
      <c r="A140" t="s">
        <v>7034</v>
      </c>
      <c r="B140" s="2">
        <v>44539855</v>
      </c>
      <c r="C140" s="2" t="s">
        <v>2401</v>
      </c>
      <c r="D140" s="83">
        <v>334440</v>
      </c>
      <c r="E140" s="84">
        <v>460922.63354496186</v>
      </c>
      <c r="F140" s="85" t="str">
        <f>IFERROR(VLOOKUP(B140,'Base Completa'!B:P,15,FALSE),"Verificar")</f>
        <v>A</v>
      </c>
      <c r="G140" s="86">
        <v>1.8716114359319835E-3</v>
      </c>
      <c r="H140" s="86">
        <v>0.80530594778046249</v>
      </c>
      <c r="I140" s="85" t="s">
        <v>6875</v>
      </c>
      <c r="J140" s="123">
        <v>1.0454290570375544E-3</v>
      </c>
      <c r="K140" s="124">
        <v>0.73473861846924526</v>
      </c>
      <c r="L140" s="2" t="s">
        <v>1</v>
      </c>
    </row>
    <row r="141" spans="1:12" hidden="1" x14ac:dyDescent="0.35">
      <c r="A141" t="s">
        <v>7034</v>
      </c>
      <c r="B141" s="2">
        <v>44424801</v>
      </c>
      <c r="C141" s="2" t="s">
        <v>190</v>
      </c>
      <c r="D141" s="83">
        <v>333646</v>
      </c>
      <c r="E141" s="84">
        <v>373262.57328571531</v>
      </c>
      <c r="F141" s="85" t="str">
        <f>IFERROR(VLOOKUP(B141,'Base Completa'!B:P,15,FALSE),"Verificar")</f>
        <v>A</v>
      </c>
      <c r="G141" s="86">
        <v>1.8671680096667941E-3</v>
      </c>
      <c r="H141" s="86">
        <v>0.80717311579012929</v>
      </c>
      <c r="I141" s="85" t="s">
        <v>6875</v>
      </c>
      <c r="J141" s="123">
        <v>8.4660529038531459E-4</v>
      </c>
      <c r="K141" s="124">
        <v>0.73558522375963054</v>
      </c>
      <c r="L141" s="2" t="s">
        <v>1</v>
      </c>
    </row>
    <row r="142" spans="1:12" hidden="1" x14ac:dyDescent="0.35">
      <c r="A142" t="s">
        <v>7034</v>
      </c>
      <c r="B142" s="2">
        <v>47000801</v>
      </c>
      <c r="C142" s="2" t="s">
        <v>1664</v>
      </c>
      <c r="D142" s="83">
        <v>330790</v>
      </c>
      <c r="E142" s="84">
        <v>1337326.5648996038</v>
      </c>
      <c r="F142" s="85" t="str">
        <f>IFERROR(VLOOKUP(B142,'Base Completa'!B:P,15,FALSE),"Verificar")</f>
        <v>A</v>
      </c>
      <c r="G142" s="86">
        <v>1.8511851061234926E-3</v>
      </c>
      <c r="H142" s="86">
        <v>0.80902430089625277</v>
      </c>
      <c r="I142" s="85" t="s">
        <v>6875</v>
      </c>
      <c r="J142" s="123">
        <v>3.0332206490742558E-3</v>
      </c>
      <c r="K142" s="124">
        <v>0.73861844440870483</v>
      </c>
      <c r="L142" s="2" t="s">
        <v>1</v>
      </c>
    </row>
    <row r="143" spans="1:12" hidden="1" x14ac:dyDescent="0.35">
      <c r="A143" t="s">
        <v>7034</v>
      </c>
      <c r="B143" s="2">
        <v>43135967</v>
      </c>
      <c r="C143" s="2" t="s">
        <v>817</v>
      </c>
      <c r="D143" s="83">
        <v>307000</v>
      </c>
      <c r="E143" s="84">
        <v>1325006.7529337003</v>
      </c>
      <c r="F143" s="85" t="str">
        <f>IFERROR(VLOOKUP(B143,'Base Completa'!B:P,15,FALSE),"Verificar")</f>
        <v>A</v>
      </c>
      <c r="G143" s="86">
        <v>1.7180502058100674E-3</v>
      </c>
      <c r="H143" s="86">
        <v>0.81074235110206283</v>
      </c>
      <c r="I143" s="85" t="s">
        <v>6875</v>
      </c>
      <c r="J143" s="123">
        <v>3.0052778047245693E-3</v>
      </c>
      <c r="K143" s="124">
        <v>0.74162372221342943</v>
      </c>
      <c r="L143" s="2" t="s">
        <v>1</v>
      </c>
    </row>
    <row r="144" spans="1:12" hidden="1" x14ac:dyDescent="0.35">
      <c r="A144" t="s">
        <v>7034</v>
      </c>
      <c r="B144" s="2">
        <v>43207809</v>
      </c>
      <c r="C144" s="2" t="s">
        <v>971</v>
      </c>
      <c r="D144" s="83">
        <v>305140</v>
      </c>
      <c r="E144" s="84">
        <v>682994.59844399884</v>
      </c>
      <c r="F144" s="85" t="str">
        <f>IFERROR(VLOOKUP(B144,'Base Completa'!B:P,15,FALSE),"Verificar")</f>
        <v>A</v>
      </c>
      <c r="G144" s="86">
        <v>1.7076411719898501E-3</v>
      </c>
      <c r="H144" s="86">
        <v>0.81244999227405268</v>
      </c>
      <c r="I144" s="85" t="s">
        <v>6875</v>
      </c>
      <c r="J144" s="123">
        <v>1.5491155066990254E-3</v>
      </c>
      <c r="K144" s="124">
        <v>0.74317283772012843</v>
      </c>
      <c r="L144" s="2" t="s">
        <v>1</v>
      </c>
    </row>
    <row r="145" spans="1:12" hidden="1" x14ac:dyDescent="0.35">
      <c r="A145" t="s">
        <v>7034</v>
      </c>
      <c r="B145" s="2">
        <v>43705809</v>
      </c>
      <c r="C145" s="2" t="s">
        <v>2245</v>
      </c>
      <c r="D145" s="83">
        <v>296362</v>
      </c>
      <c r="E145" s="84">
        <v>899490.69541727682</v>
      </c>
      <c r="F145" s="85" t="str">
        <f>IFERROR(VLOOKUP(B145,'Base Completa'!B:P,15,FALSE),"Verificar")</f>
        <v>A</v>
      </c>
      <c r="G145" s="86">
        <v>1.6585172478641146E-3</v>
      </c>
      <c r="H145" s="86">
        <v>0.81410850952191682</v>
      </c>
      <c r="I145" s="85" t="s">
        <v>6875</v>
      </c>
      <c r="J145" s="123">
        <v>2.0401552041214928E-3</v>
      </c>
      <c r="K145" s="124">
        <v>0.74521299292424992</v>
      </c>
      <c r="L145" s="2" t="s">
        <v>1</v>
      </c>
    </row>
    <row r="146" spans="1:12" hidden="1" x14ac:dyDescent="0.35">
      <c r="A146" t="s">
        <v>7034</v>
      </c>
      <c r="B146" s="2">
        <v>46127809</v>
      </c>
      <c r="C146" s="2" t="s">
        <v>1263</v>
      </c>
      <c r="D146" s="83">
        <v>295733.96000000002</v>
      </c>
      <c r="E146" s="84">
        <v>1040073.4240413381</v>
      </c>
      <c r="F146" s="85" t="str">
        <f>IFERROR(VLOOKUP(B146,'Base Completa'!B:P,15,FALSE),"Verificar")</f>
        <v>A</v>
      </c>
      <c r="G146" s="86">
        <v>1.6550025760359163E-3</v>
      </c>
      <c r="H146" s="86">
        <v>0.81576351209795273</v>
      </c>
      <c r="I146" s="85" t="s">
        <v>6875</v>
      </c>
      <c r="J146" s="123">
        <v>2.3590140726714626E-3</v>
      </c>
      <c r="K146" s="124">
        <v>0.74757200699692139</v>
      </c>
      <c r="L146" s="2" t="s">
        <v>1</v>
      </c>
    </row>
    <row r="147" spans="1:12" hidden="1" x14ac:dyDescent="0.35">
      <c r="A147" t="s">
        <v>7034</v>
      </c>
      <c r="B147" s="2">
        <v>43591849</v>
      </c>
      <c r="C147" s="2" t="s">
        <v>2145</v>
      </c>
      <c r="D147" s="83">
        <v>292809</v>
      </c>
      <c r="E147" s="84">
        <v>2530475.9886441566</v>
      </c>
      <c r="F147" s="85" t="str">
        <f>IFERROR(VLOOKUP(B147,'Base Completa'!B:P,15,FALSE),"Verificar")</f>
        <v>A</v>
      </c>
      <c r="G147" s="86">
        <v>1.6386337547656027E-3</v>
      </c>
      <c r="H147" s="86">
        <v>0.81740214585271831</v>
      </c>
      <c r="I147" s="85" t="s">
        <v>6875</v>
      </c>
      <c r="J147" s="123">
        <v>5.739429861185974E-3</v>
      </c>
      <c r="K147" s="124">
        <v>0.75331143685810731</v>
      </c>
      <c r="L147" s="2" t="s">
        <v>1</v>
      </c>
    </row>
    <row r="148" spans="1:12" hidden="1" x14ac:dyDescent="0.35">
      <c r="A148" t="s">
        <v>7034</v>
      </c>
      <c r="B148" s="2">
        <v>47981855</v>
      </c>
      <c r="C148" s="2" t="s">
        <v>1120</v>
      </c>
      <c r="D148" s="83">
        <v>291500</v>
      </c>
      <c r="E148" s="84">
        <v>755471.57895655697</v>
      </c>
      <c r="F148" s="85" t="str">
        <f>IFERROR(VLOOKUP(B148,'Base Completa'!B:P,15,FALSE),"Verificar")</f>
        <v>A</v>
      </c>
      <c r="G148" s="86">
        <v>1.6313082573082562E-3</v>
      </c>
      <c r="H148" s="86">
        <v>0.81903345411002659</v>
      </c>
      <c r="I148" s="85" t="s">
        <v>6875</v>
      </c>
      <c r="J148" s="123">
        <v>1.7135021865446827E-3</v>
      </c>
      <c r="K148" s="124">
        <v>0.75502493904465195</v>
      </c>
      <c r="L148" s="2" t="s">
        <v>1</v>
      </c>
    </row>
    <row r="149" spans="1:12" hidden="1" x14ac:dyDescent="0.35">
      <c r="A149" t="s">
        <v>7034</v>
      </c>
      <c r="B149" s="2">
        <v>45287801</v>
      </c>
      <c r="C149" s="2" t="s">
        <v>2212</v>
      </c>
      <c r="D149" s="83">
        <v>291376</v>
      </c>
      <c r="E149" s="84">
        <v>3717027.5928855385</v>
      </c>
      <c r="F149" s="85" t="str">
        <f>IFERROR(VLOOKUP(B149,'Base Completa'!B:P,15,FALSE),"Verificar")</f>
        <v>A</v>
      </c>
      <c r="G149" s="86">
        <v>1.6306143217202417E-3</v>
      </c>
      <c r="H149" s="86">
        <v>0.82066406843174688</v>
      </c>
      <c r="I149" s="85" t="s">
        <v>6875</v>
      </c>
      <c r="J149" s="123">
        <v>8.4306744095565024E-3</v>
      </c>
      <c r="K149" s="124">
        <v>0.76345561345420843</v>
      </c>
      <c r="L149" s="2" t="s">
        <v>1</v>
      </c>
    </row>
    <row r="150" spans="1:12" hidden="1" x14ac:dyDescent="0.35">
      <c r="A150" t="s">
        <v>7034</v>
      </c>
      <c r="B150" s="2">
        <v>49665809</v>
      </c>
      <c r="C150" s="2" t="s">
        <v>2329</v>
      </c>
      <c r="D150" s="83">
        <v>286121</v>
      </c>
      <c r="E150" s="84">
        <v>453936.81065339455</v>
      </c>
      <c r="F150" s="85" t="str">
        <f>IFERROR(VLOOKUP(B150,'Base Completa'!B:P,15,FALSE),"Verificar")</f>
        <v>A</v>
      </c>
      <c r="G150" s="86">
        <v>1.6012060030507567E-3</v>
      </c>
      <c r="H150" s="86">
        <v>0.82226527443479769</v>
      </c>
      <c r="I150" s="85" t="s">
        <v>6875</v>
      </c>
      <c r="J150" s="123">
        <v>1.0295843540296034E-3</v>
      </c>
      <c r="K150" s="124">
        <v>0.76448519780823798</v>
      </c>
      <c r="L150" s="2" t="s">
        <v>1</v>
      </c>
    </row>
    <row r="151" spans="1:12" hidden="1" x14ac:dyDescent="0.35">
      <c r="A151" t="s">
        <v>7034</v>
      </c>
      <c r="B151" s="2">
        <v>43090855</v>
      </c>
      <c r="C151" s="2" t="s">
        <v>1191</v>
      </c>
      <c r="D151" s="83">
        <v>286000</v>
      </c>
      <c r="E151" s="84">
        <v>287765.96617276105</v>
      </c>
      <c r="F151" s="85" t="str">
        <f>IFERROR(VLOOKUP(B151,'Base Completa'!B:P,15,FALSE),"Verificar")</f>
        <v>A</v>
      </c>
      <c r="G151" s="86">
        <v>1.6005288562269684E-3</v>
      </c>
      <c r="H151" s="86">
        <v>0.82386580329102466</v>
      </c>
      <c r="I151" s="85" t="s">
        <v>6875</v>
      </c>
      <c r="J151" s="123">
        <v>6.5268850077882814E-4</v>
      </c>
      <c r="K151" s="124">
        <v>0.7651378863090168</v>
      </c>
      <c r="L151" s="2" t="s">
        <v>1</v>
      </c>
    </row>
    <row r="152" spans="1:12" hidden="1" x14ac:dyDescent="0.35">
      <c r="A152" t="s">
        <v>7034</v>
      </c>
      <c r="B152" s="2">
        <v>44950801</v>
      </c>
      <c r="C152" s="2" t="s">
        <v>900</v>
      </c>
      <c r="D152" s="83">
        <v>275767</v>
      </c>
      <c r="E152" s="84">
        <v>-907924.250812068</v>
      </c>
      <c r="F152" s="85" t="str">
        <f>IFERROR(VLOOKUP(B152,'Base Completa'!B:P,15,FALSE),"Verificar")</f>
        <v>A</v>
      </c>
      <c r="G152" s="86">
        <v>1.5432623814515467E-3</v>
      </c>
      <c r="H152" s="86">
        <v>0.82540906567247618</v>
      </c>
      <c r="I152" s="85" t="s">
        <v>6875</v>
      </c>
      <c r="J152" s="123">
        <v>-2.0592835419860089E-3</v>
      </c>
      <c r="K152" s="124">
        <v>0.76307860276703077</v>
      </c>
      <c r="L152" s="2" t="s">
        <v>6870</v>
      </c>
    </row>
    <row r="153" spans="1:12" hidden="1" x14ac:dyDescent="0.35">
      <c r="A153" t="s">
        <v>7034</v>
      </c>
      <c r="B153" s="2">
        <v>40078905</v>
      </c>
      <c r="C153" s="2" t="s">
        <v>1074</v>
      </c>
      <c r="D153" s="83">
        <v>273072</v>
      </c>
      <c r="E153" s="84">
        <v>1034751.9283160587</v>
      </c>
      <c r="F153" s="85" t="str">
        <f>IFERROR(VLOOKUP(B153,'Base Completa'!B:P,15,FALSE),"Verificar")</f>
        <v>A</v>
      </c>
      <c r="G153" s="86">
        <v>1.5281804749217157E-3</v>
      </c>
      <c r="H153" s="86">
        <v>0.82693724614739794</v>
      </c>
      <c r="I153" s="85" t="s">
        <v>6875</v>
      </c>
      <c r="J153" s="123">
        <v>2.34694426777748E-3</v>
      </c>
      <c r="K153" s="124">
        <v>0.76542554703480825</v>
      </c>
      <c r="L153" s="2" t="s">
        <v>1</v>
      </c>
    </row>
    <row r="154" spans="1:12" hidden="1" x14ac:dyDescent="0.35">
      <c r="A154" t="s">
        <v>7034</v>
      </c>
      <c r="B154" s="2">
        <v>41087855</v>
      </c>
      <c r="C154" s="2" t="s">
        <v>2338</v>
      </c>
      <c r="D154" s="83">
        <v>271840</v>
      </c>
      <c r="E154" s="84">
        <v>212959.5883600963</v>
      </c>
      <c r="F154" s="85" t="str">
        <f>IFERROR(VLOOKUP(B154,'Base Completa'!B:P,15,FALSE),"Verificar")</f>
        <v>A</v>
      </c>
      <c r="G154" s="86">
        <v>1.5212858890795073E-3</v>
      </c>
      <c r="H154" s="86">
        <v>0.82845853203647746</v>
      </c>
      <c r="I154" s="85" t="s">
        <v>6875</v>
      </c>
      <c r="J154" s="123">
        <v>4.8301846219639768E-4</v>
      </c>
      <c r="K154" s="124">
        <v>0.7659085654970047</v>
      </c>
      <c r="L154" s="2" t="s">
        <v>1</v>
      </c>
    </row>
    <row r="155" spans="1:12" hidden="1" x14ac:dyDescent="0.35">
      <c r="A155" t="s">
        <v>7034</v>
      </c>
      <c r="B155" s="2">
        <v>40121801</v>
      </c>
      <c r="C155" s="2" t="s">
        <v>1591</v>
      </c>
      <c r="D155" s="83">
        <v>269404</v>
      </c>
      <c r="E155" s="84">
        <v>617994.92598918849</v>
      </c>
      <c r="F155" s="85" t="str">
        <f>IFERROR(VLOOKUP(B155,'Base Completa'!B:P,15,FALSE),"Verificar")</f>
        <v>A</v>
      </c>
      <c r="G155" s="86">
        <v>1.5076534125278676E-3</v>
      </c>
      <c r="H155" s="86">
        <v>0.82996618544900536</v>
      </c>
      <c r="I155" s="85" t="s">
        <v>6875</v>
      </c>
      <c r="J155" s="123">
        <v>1.4016882784903381E-3</v>
      </c>
      <c r="K155" s="124">
        <v>0.767310253775495</v>
      </c>
      <c r="L155" s="2" t="s">
        <v>1</v>
      </c>
    </row>
    <row r="156" spans="1:12" hidden="1" x14ac:dyDescent="0.35">
      <c r="A156" t="s">
        <v>7034</v>
      </c>
      <c r="B156" s="2">
        <v>45389801</v>
      </c>
      <c r="C156" s="2" t="s">
        <v>322</v>
      </c>
      <c r="D156" s="83">
        <v>268778</v>
      </c>
      <c r="E156" s="84">
        <v>203205.27403393423</v>
      </c>
      <c r="F156" s="85" t="str">
        <f>IFERROR(VLOOKUP(B156,'Base Completa'!B:P,15,FALSE),"Verificar")</f>
        <v>A</v>
      </c>
      <c r="G156" s="86">
        <v>1.5041501570593431E-3</v>
      </c>
      <c r="H156" s="86">
        <v>0.83147033560606465</v>
      </c>
      <c r="I156" s="85" t="s">
        <v>6875</v>
      </c>
      <c r="J156" s="123">
        <v>4.6089448110738309E-4</v>
      </c>
      <c r="K156" s="124">
        <v>0.76777114825660242</v>
      </c>
      <c r="L156" s="2" t="s">
        <v>1</v>
      </c>
    </row>
    <row r="157" spans="1:12" hidden="1" x14ac:dyDescent="0.35">
      <c r="A157" t="s">
        <v>7034</v>
      </c>
      <c r="B157" s="2">
        <v>45294801</v>
      </c>
      <c r="C157" s="2" t="s">
        <v>2117</v>
      </c>
      <c r="D157" s="83">
        <v>268203</v>
      </c>
      <c r="E157" s="84">
        <v>318415.67273689853</v>
      </c>
      <c r="F157" s="85" t="str">
        <f>IFERROR(VLOOKUP(B157,'Base Completa'!B:P,15,FALSE),"Verificar")</f>
        <v>A</v>
      </c>
      <c r="G157" s="86">
        <v>1.5009323105826628E-3</v>
      </c>
      <c r="H157" s="86">
        <v>0.83297126791664733</v>
      </c>
      <c r="I157" s="85" t="s">
        <v>6875</v>
      </c>
      <c r="J157" s="123">
        <v>7.2220579392060305E-4</v>
      </c>
      <c r="K157" s="124">
        <v>0.76849335405052299</v>
      </c>
      <c r="L157" s="2" t="s">
        <v>1</v>
      </c>
    </row>
    <row r="158" spans="1:12" hidden="1" x14ac:dyDescent="0.35">
      <c r="A158" t="s">
        <v>7034</v>
      </c>
      <c r="B158" s="2">
        <v>45678809</v>
      </c>
      <c r="C158" s="2" t="s">
        <v>2033</v>
      </c>
      <c r="D158" s="83">
        <v>266893</v>
      </c>
      <c r="E158" s="84">
        <v>616961.68433605914</v>
      </c>
      <c r="F158" s="85" t="str">
        <f>IFERROR(VLOOKUP(B158,'Base Completa'!B:P,15,FALSE),"Verificar")</f>
        <v>A</v>
      </c>
      <c r="G158" s="86">
        <v>1.4936012168705742E-3</v>
      </c>
      <c r="H158" s="86">
        <v>0.83446486913351792</v>
      </c>
      <c r="I158" s="85" t="s">
        <v>6875</v>
      </c>
      <c r="J158" s="123">
        <v>1.3993447597118931E-3</v>
      </c>
      <c r="K158" s="124">
        <v>0.76989269881023492</v>
      </c>
      <c r="L158" s="2" t="s">
        <v>1</v>
      </c>
    </row>
    <row r="159" spans="1:12" hidden="1" x14ac:dyDescent="0.35">
      <c r="A159" t="s">
        <v>7034</v>
      </c>
      <c r="B159" s="2">
        <v>49067809</v>
      </c>
      <c r="C159" s="2" t="s">
        <v>894</v>
      </c>
      <c r="D159" s="83">
        <v>266684</v>
      </c>
      <c r="E159" s="84">
        <v>184380.07134997344</v>
      </c>
      <c r="F159" s="85" t="str">
        <f>IFERROR(VLOOKUP(B159,'Base Completa'!B:P,15,FALSE),"Verificar")</f>
        <v>A</v>
      </c>
      <c r="G159" s="86">
        <v>1.4924315996294854E-3</v>
      </c>
      <c r="H159" s="86">
        <v>0.83595730073314745</v>
      </c>
      <c r="I159" s="85" t="s">
        <v>6875</v>
      </c>
      <c r="J159" s="123">
        <v>4.1819661283593019E-4</v>
      </c>
      <c r="K159" s="124">
        <v>0.77031089542307085</v>
      </c>
      <c r="L159" s="2" t="s">
        <v>1</v>
      </c>
    </row>
    <row r="160" spans="1:12" hidden="1" x14ac:dyDescent="0.35">
      <c r="A160" t="s">
        <v>7034</v>
      </c>
      <c r="B160" s="2">
        <v>43560801</v>
      </c>
      <c r="C160" s="2" t="s">
        <v>721</v>
      </c>
      <c r="D160" s="2">
        <v>266171</v>
      </c>
      <c r="E160" s="2">
        <v>342416.35683988256</v>
      </c>
      <c r="F160" s="85" t="str">
        <f>IFERROR(VLOOKUP(B160,'Base Completa'!B:P,15,FALSE),"Verificar")</f>
        <v>A</v>
      </c>
      <c r="G160" s="86">
        <v>1.4895607209468125E-3</v>
      </c>
      <c r="H160" s="86">
        <v>0.8374468614540943</v>
      </c>
      <c r="I160" s="85" t="s">
        <v>6875</v>
      </c>
      <c r="J160" s="123">
        <v>7.7664228873333002E-4</v>
      </c>
      <c r="K160" s="124">
        <v>0.77108753771180416</v>
      </c>
      <c r="L160" s="2" t="s">
        <v>1</v>
      </c>
    </row>
    <row r="161" spans="1:12" hidden="1" x14ac:dyDescent="0.35">
      <c r="A161" t="s">
        <v>7034</v>
      </c>
      <c r="B161" s="2">
        <v>41093801</v>
      </c>
      <c r="C161" s="2" t="s">
        <v>1018</v>
      </c>
      <c r="D161" s="83">
        <v>265810</v>
      </c>
      <c r="E161" s="84">
        <v>2480988.2334477846</v>
      </c>
      <c r="F161" s="85" t="str">
        <f>IFERROR(VLOOKUP(B161,'Base Completa'!B:P,15,FALSE),"Verificar")</f>
        <v>A</v>
      </c>
      <c r="G161" s="86">
        <v>1.4875404729849317E-3</v>
      </c>
      <c r="H161" s="86">
        <v>0.83893440192707924</v>
      </c>
      <c r="I161" s="85" t="s">
        <v>6875</v>
      </c>
      <c r="J161" s="123">
        <v>5.6271855635867283E-3</v>
      </c>
      <c r="K161" s="124">
        <v>0.77671472327539093</v>
      </c>
      <c r="L161" s="2" t="s">
        <v>1</v>
      </c>
    </row>
    <row r="162" spans="1:12" x14ac:dyDescent="0.35">
      <c r="A162" t="s">
        <v>7034</v>
      </c>
      <c r="B162" s="2">
        <v>44421905</v>
      </c>
      <c r="C162" s="2" t="s">
        <v>1617</v>
      </c>
      <c r="D162" s="83">
        <v>264804</v>
      </c>
      <c r="E162" s="84">
        <v>496384.14552371547</v>
      </c>
      <c r="F162" s="85" t="str">
        <f>IFERROR(VLOOKUP(B162,'Base Completa'!B:P,15,FALSE),"Verificar")</f>
        <v>A</v>
      </c>
      <c r="G162" s="86">
        <v>1.481910640714427E-3</v>
      </c>
      <c r="H162" s="86">
        <v>0.8404163125677937</v>
      </c>
      <c r="I162" s="85" t="s">
        <v>6875</v>
      </c>
      <c r="J162" s="123">
        <v>1.125860114944061E-3</v>
      </c>
      <c r="K162" s="124">
        <v>0.77784058339033502</v>
      </c>
      <c r="L162" s="2" t="s">
        <v>1</v>
      </c>
    </row>
    <row r="163" spans="1:12" hidden="1" x14ac:dyDescent="0.35">
      <c r="A163" t="s">
        <v>7034</v>
      </c>
      <c r="B163" s="2">
        <v>40125967</v>
      </c>
      <c r="C163" s="2" t="s">
        <v>2476</v>
      </c>
      <c r="D163" s="83">
        <v>263000</v>
      </c>
      <c r="E163" s="84">
        <v>306846.30740669713</v>
      </c>
      <c r="F163" s="85" t="str">
        <f>IFERROR(VLOOKUP(B163,'Base Completa'!B:P,15,FALSE),"Verificar")</f>
        <v>A</v>
      </c>
      <c r="G163" s="86">
        <v>1.4718149971597646E-3</v>
      </c>
      <c r="H163" s="86">
        <v>0.84188812756495346</v>
      </c>
      <c r="I163" s="85" t="s">
        <v>6875</v>
      </c>
      <c r="J163" s="123">
        <v>6.9596505456993797E-4</v>
      </c>
      <c r="K163" s="124">
        <v>0.77853654844490494</v>
      </c>
      <c r="L163" s="2" t="s">
        <v>1</v>
      </c>
    </row>
    <row r="164" spans="1:12" hidden="1" x14ac:dyDescent="0.35">
      <c r="A164" t="s">
        <v>7034</v>
      </c>
      <c r="B164" s="2">
        <v>40081905</v>
      </c>
      <c r="C164" s="2" t="s">
        <v>1078</v>
      </c>
      <c r="D164" s="83">
        <v>260700</v>
      </c>
      <c r="E164" s="84">
        <v>650846.93243847077</v>
      </c>
      <c r="F164" s="85" t="str">
        <f>IFERROR(VLOOKUP(B164,'Base Completa'!B:P,15,FALSE),"Verificar")</f>
        <v>A</v>
      </c>
      <c r="G164" s="86">
        <v>1.4589436112530441E-3</v>
      </c>
      <c r="H164" s="86">
        <v>0.84334707117620655</v>
      </c>
      <c r="I164" s="85" t="s">
        <v>6875</v>
      </c>
      <c r="J164" s="123">
        <v>1.4762006578454617E-3</v>
      </c>
      <c r="K164" s="124">
        <v>0.78001274910275042</v>
      </c>
      <c r="L164" s="2" t="s">
        <v>1</v>
      </c>
    </row>
    <row r="165" spans="1:12" hidden="1" x14ac:dyDescent="0.35">
      <c r="A165" t="s">
        <v>7034</v>
      </c>
      <c r="B165" s="2">
        <v>49757809</v>
      </c>
      <c r="C165" s="2" t="s">
        <v>2495</v>
      </c>
      <c r="D165" s="83">
        <v>258533</v>
      </c>
      <c r="E165" s="84">
        <v>-39661.708960219185</v>
      </c>
      <c r="F165" s="85" t="str">
        <f>IFERROR(VLOOKUP(B165,'Base Completa'!B:P,15,FALSE),"Verificar")</f>
        <v>A</v>
      </c>
      <c r="G165" s="86">
        <v>1.4468165272270167E-3</v>
      </c>
      <c r="H165" s="86">
        <v>0.84479388770343355</v>
      </c>
      <c r="I165" s="85" t="s">
        <v>6875</v>
      </c>
      <c r="J165" s="123">
        <v>-8.9957619741698369E-5</v>
      </c>
      <c r="K165" s="124">
        <v>0.77992279148300869</v>
      </c>
      <c r="L165" s="2" t="s">
        <v>1</v>
      </c>
    </row>
    <row r="166" spans="1:12" hidden="1" x14ac:dyDescent="0.35">
      <c r="A166" t="s">
        <v>7034</v>
      </c>
      <c r="B166" s="2">
        <v>49167809</v>
      </c>
      <c r="C166" s="2" t="s">
        <v>702</v>
      </c>
      <c r="D166" s="83">
        <v>258324</v>
      </c>
      <c r="E166" s="84">
        <v>990125.62060566456</v>
      </c>
      <c r="F166" s="85" t="str">
        <f>IFERROR(VLOOKUP(B166,'Base Completa'!B:P,15,FALSE),"Verificar")</f>
        <v>A</v>
      </c>
      <c r="G166" s="86">
        <v>1.4456469099859278E-3</v>
      </c>
      <c r="H166" s="86">
        <v>0.8462395346134195</v>
      </c>
      <c r="I166" s="85" t="s">
        <v>6875</v>
      </c>
      <c r="J166" s="123">
        <v>2.2457263292485533E-3</v>
      </c>
      <c r="K166" s="124">
        <v>0.78216851781225727</v>
      </c>
      <c r="L166" s="2" t="s">
        <v>1</v>
      </c>
    </row>
    <row r="167" spans="1:12" hidden="1" x14ac:dyDescent="0.35">
      <c r="A167" t="s">
        <v>7034</v>
      </c>
      <c r="B167" s="2">
        <v>45145967</v>
      </c>
      <c r="C167" s="2" t="s">
        <v>2253</v>
      </c>
      <c r="D167" s="83">
        <v>252000</v>
      </c>
      <c r="E167" s="84">
        <v>896189.53669546149</v>
      </c>
      <c r="F167" s="85" t="str">
        <f>IFERROR(VLOOKUP(B167,'Base Completa'!B:P,15,FALSE),"Verificar")</f>
        <v>A</v>
      </c>
      <c r="G167" s="86">
        <v>1.4102561949971889E-3</v>
      </c>
      <c r="H167" s="86">
        <v>0.84764979080841674</v>
      </c>
      <c r="I167" s="85" t="s">
        <v>6875</v>
      </c>
      <c r="J167" s="123">
        <v>2.0326677713106197E-3</v>
      </c>
      <c r="K167" s="124">
        <v>0.78420118558356788</v>
      </c>
      <c r="L167" s="2" t="s">
        <v>1</v>
      </c>
    </row>
    <row r="168" spans="1:12" hidden="1" x14ac:dyDescent="0.35">
      <c r="A168" t="s">
        <v>7034</v>
      </c>
      <c r="B168" s="2">
        <v>43060801</v>
      </c>
      <c r="C168" s="2" t="s">
        <v>419</v>
      </c>
      <c r="D168" s="83">
        <v>249239</v>
      </c>
      <c r="E168" s="84">
        <v>502956.43717395113</v>
      </c>
      <c r="F168" s="85" t="str">
        <f>IFERROR(VLOOKUP(B168,'Base Completa'!B:P,15,FALSE),"Verificar")</f>
        <v>A</v>
      </c>
      <c r="G168" s="86">
        <v>1.3948049356543825E-3</v>
      </c>
      <c r="H168" s="86">
        <v>0.8490445957440711</v>
      </c>
      <c r="I168" s="85" t="s">
        <v>6875</v>
      </c>
      <c r="J168" s="123">
        <v>1.1407668783842456E-3</v>
      </c>
      <c r="K168" s="124">
        <v>0.78534195246195215</v>
      </c>
      <c r="L168" s="2" t="s">
        <v>1</v>
      </c>
    </row>
    <row r="169" spans="1:12" hidden="1" x14ac:dyDescent="0.35">
      <c r="A169" t="s">
        <v>7034</v>
      </c>
      <c r="B169" s="2">
        <v>43582809</v>
      </c>
      <c r="C169" s="2" t="s">
        <v>1973</v>
      </c>
      <c r="D169" s="83">
        <v>247665</v>
      </c>
      <c r="E169" s="84">
        <v>465447.86299276439</v>
      </c>
      <c r="F169" s="85" t="str">
        <f>IFERROR(VLOOKUP(B169,'Base Completa'!B:P,15,FALSE),"Verificar")</f>
        <v>A</v>
      </c>
      <c r="G169" s="86">
        <v>1.385996430690392E-3</v>
      </c>
      <c r="H169" s="86">
        <v>0.85043059217476147</v>
      </c>
      <c r="I169" s="85" t="s">
        <v>6875</v>
      </c>
      <c r="J169" s="123">
        <v>1.0556928323659867E-3</v>
      </c>
      <c r="K169" s="124">
        <v>0.7863976452943181</v>
      </c>
      <c r="L169" s="2" t="s">
        <v>1</v>
      </c>
    </row>
    <row r="170" spans="1:12" hidden="1" x14ac:dyDescent="0.35">
      <c r="A170" t="s">
        <v>7034</v>
      </c>
      <c r="B170" s="2">
        <v>44422967</v>
      </c>
      <c r="C170" s="2" t="s">
        <v>1610</v>
      </c>
      <c r="D170" s="83">
        <v>243000</v>
      </c>
      <c r="E170" s="84">
        <v>185226.18710513401</v>
      </c>
      <c r="F170" s="85" t="str">
        <f>IFERROR(VLOOKUP(B170,'Base Completa'!B:P,15,FALSE),"Verificar")</f>
        <v>A</v>
      </c>
      <c r="G170" s="86">
        <v>1.3598899023187178E-3</v>
      </c>
      <c r="H170" s="86">
        <v>0.85179048207708019</v>
      </c>
      <c r="I170" s="85" t="s">
        <v>6875</v>
      </c>
      <c r="J170" s="123">
        <v>4.2011570713003984E-4</v>
      </c>
      <c r="K170" s="124">
        <v>0.78681776100144818</v>
      </c>
      <c r="L170" s="2" t="s">
        <v>1</v>
      </c>
    </row>
    <row r="171" spans="1:12" hidden="1" x14ac:dyDescent="0.35">
      <c r="A171" t="s">
        <v>7034</v>
      </c>
      <c r="B171" s="2">
        <v>43087855</v>
      </c>
      <c r="C171" s="2" t="s">
        <v>1216</v>
      </c>
      <c r="D171" s="83">
        <v>242020</v>
      </c>
      <c r="E171" s="84">
        <v>343143.16106808768</v>
      </c>
      <c r="F171" s="85" t="str">
        <f>IFERROR(VLOOKUP(B171,'Base Completa'!B:P,15,FALSE),"Verificar")</f>
        <v>A</v>
      </c>
      <c r="G171" s="86">
        <v>1.3544055726715065E-3</v>
      </c>
      <c r="H171" s="86">
        <v>0.85314488764975172</v>
      </c>
      <c r="I171" s="85" t="s">
        <v>6875</v>
      </c>
      <c r="J171" s="123">
        <v>7.7829076985281773E-4</v>
      </c>
      <c r="K171" s="124">
        <v>0.78759605177130099</v>
      </c>
      <c r="L171" s="2" t="s">
        <v>1</v>
      </c>
    </row>
    <row r="172" spans="1:12" hidden="1" x14ac:dyDescent="0.35">
      <c r="A172" t="s">
        <v>7034</v>
      </c>
      <c r="B172" s="2">
        <v>45274905</v>
      </c>
      <c r="C172" s="2" t="s">
        <v>1895</v>
      </c>
      <c r="D172" s="83">
        <v>241008</v>
      </c>
      <c r="E172" s="84">
        <v>1027128.2688958646</v>
      </c>
      <c r="F172" s="85" t="str">
        <f>IFERROR(VLOOKUP(B172,'Base Completa'!B:P,15,FALSE),"Verificar")</f>
        <v>A</v>
      </c>
      <c r="G172" s="86">
        <v>1.3487421628725496E-3</v>
      </c>
      <c r="H172" s="86">
        <v>0.85449362981262422</v>
      </c>
      <c r="I172" s="85" t="s">
        <v>6875</v>
      </c>
      <c r="J172" s="123">
        <v>2.3296528733030286E-3</v>
      </c>
      <c r="K172" s="124">
        <v>0.78992570464460399</v>
      </c>
      <c r="L172" s="2" t="s">
        <v>1</v>
      </c>
    </row>
    <row r="173" spans="1:12" hidden="1" x14ac:dyDescent="0.35">
      <c r="A173" t="s">
        <v>7034</v>
      </c>
      <c r="B173" s="2">
        <v>49944801</v>
      </c>
      <c r="C173" s="2" t="s">
        <v>1885</v>
      </c>
      <c r="D173" s="83">
        <v>238780.39</v>
      </c>
      <c r="E173" s="84">
        <v>789612.87846463639</v>
      </c>
      <c r="F173" s="85" t="str">
        <f>IFERROR(VLOOKUP(B173,'Base Completa'!B:P,15,FALSE),"Verificar")</f>
        <v>A</v>
      </c>
      <c r="G173" s="86">
        <v>1.3362758898466064E-3</v>
      </c>
      <c r="H173" s="86">
        <v>0.85582990570247086</v>
      </c>
      <c r="I173" s="85" t="s">
        <v>6875</v>
      </c>
      <c r="J173" s="123">
        <v>1.7909388406665647E-3</v>
      </c>
      <c r="K173" s="124">
        <v>0.7917166434852706</v>
      </c>
      <c r="L173" s="2" t="s">
        <v>1</v>
      </c>
    </row>
    <row r="174" spans="1:12" hidden="1" x14ac:dyDescent="0.35">
      <c r="A174" t="s">
        <v>7034</v>
      </c>
      <c r="B174" s="2">
        <v>44424855</v>
      </c>
      <c r="C174" s="2" t="s">
        <v>1688</v>
      </c>
      <c r="D174" s="83">
        <v>236280</v>
      </c>
      <c r="E174" s="84">
        <v>656160.4999903678</v>
      </c>
      <c r="F174" s="85" t="str">
        <f>IFERROR(VLOOKUP(B174,'Base Completa'!B:P,15,FALSE),"Verificar")</f>
        <v>A</v>
      </c>
      <c r="G174" s="86">
        <v>1.3222830704521262E-3</v>
      </c>
      <c r="H174" s="86">
        <v>0.85715218877292298</v>
      </c>
      <c r="I174" s="85" t="s">
        <v>6875</v>
      </c>
      <c r="J174" s="123">
        <v>1.48825248066996E-3</v>
      </c>
      <c r="K174" s="124">
        <v>0.79320489596594057</v>
      </c>
      <c r="L174" s="2" t="s">
        <v>1</v>
      </c>
    </row>
    <row r="175" spans="1:12" hidden="1" x14ac:dyDescent="0.35">
      <c r="A175" t="s">
        <v>7034</v>
      </c>
      <c r="B175" s="2">
        <v>43346855</v>
      </c>
      <c r="C175" s="2" t="s">
        <v>1035</v>
      </c>
      <c r="D175" s="83">
        <v>235200</v>
      </c>
      <c r="E175" s="84">
        <v>804755.06517557928</v>
      </c>
      <c r="F175" s="85" t="str">
        <f>IFERROR(VLOOKUP(B175,'Base Completa'!B:P,15,FALSE),"Verificar")</f>
        <v>A</v>
      </c>
      <c r="G175" s="86">
        <v>1.3162391153307097E-3</v>
      </c>
      <c r="H175" s="86">
        <v>0.85846842788825373</v>
      </c>
      <c r="I175" s="85" t="s">
        <v>6875</v>
      </c>
      <c r="J175" s="123">
        <v>1.8252831770532555E-3</v>
      </c>
      <c r="K175" s="124">
        <v>0.79503017914299379</v>
      </c>
      <c r="L175" s="2" t="s">
        <v>1</v>
      </c>
    </row>
    <row r="176" spans="1:12" hidden="1" x14ac:dyDescent="0.35">
      <c r="A176" t="s">
        <v>7034</v>
      </c>
      <c r="B176" s="2">
        <v>41074801</v>
      </c>
      <c r="C176" s="2" t="s">
        <v>734</v>
      </c>
      <c r="D176" s="83">
        <v>232123</v>
      </c>
      <c r="E176" s="84">
        <v>865388.88658204954</v>
      </c>
      <c r="F176" s="85" t="str">
        <f>IFERROR(VLOOKUP(B176,'Base Completa'!B:P,15,FALSE),"Verificar")</f>
        <v>A</v>
      </c>
      <c r="G176" s="86">
        <v>1.2990194394894145E-3</v>
      </c>
      <c r="H176" s="86">
        <v>0.85976744732774313</v>
      </c>
      <c r="I176" s="85" t="s">
        <v>6875</v>
      </c>
      <c r="J176" s="123">
        <v>1.9628081196884847E-3</v>
      </c>
      <c r="K176" s="124">
        <v>0.79699298726268231</v>
      </c>
      <c r="L176" s="2" t="s">
        <v>1</v>
      </c>
    </row>
    <row r="177" spans="1:12" hidden="1" x14ac:dyDescent="0.35">
      <c r="A177" t="s">
        <v>7034</v>
      </c>
      <c r="B177" s="2">
        <v>44535967</v>
      </c>
      <c r="C177" s="2" t="s">
        <v>944</v>
      </c>
      <c r="D177" s="83">
        <v>232000</v>
      </c>
      <c r="E177" s="84">
        <v>357021.885823221</v>
      </c>
      <c r="F177" s="85" t="str">
        <f>IFERROR(VLOOKUP(B177,'Base Completa'!B:P,15,FALSE),"Verificar")</f>
        <v>A</v>
      </c>
      <c r="G177" s="86">
        <v>1.2983311001561421E-3</v>
      </c>
      <c r="H177" s="86">
        <v>0.86106577842789922</v>
      </c>
      <c r="I177" s="85" t="s">
        <v>6875</v>
      </c>
      <c r="J177" s="123">
        <v>8.0976941958206224E-4</v>
      </c>
      <c r="K177" s="124">
        <v>0.79780275668226441</v>
      </c>
      <c r="L177" s="2" t="s">
        <v>1</v>
      </c>
    </row>
    <row r="178" spans="1:12" hidden="1" x14ac:dyDescent="0.35">
      <c r="A178" t="s">
        <v>7034</v>
      </c>
      <c r="B178" s="2">
        <v>41093855</v>
      </c>
      <c r="C178" s="2" t="s">
        <v>1017</v>
      </c>
      <c r="D178" s="83">
        <v>228500</v>
      </c>
      <c r="E178" s="84">
        <v>1290440.4371979362</v>
      </c>
      <c r="F178" s="85" t="str">
        <f>IFERROR(VLOOKUP(B178,'Base Completa'!B:P,15,FALSE),"Verificar")</f>
        <v>A</v>
      </c>
      <c r="G178" s="86">
        <v>1.278744208558959E-3</v>
      </c>
      <c r="H178" s="86">
        <v>0.86234452263645822</v>
      </c>
      <c r="I178" s="85" t="s">
        <v>6875</v>
      </c>
      <c r="J178" s="123">
        <v>2.926877161677438E-3</v>
      </c>
      <c r="K178" s="124">
        <v>0.8007296338439418</v>
      </c>
      <c r="L178" s="2" t="s">
        <v>6875</v>
      </c>
    </row>
    <row r="179" spans="1:12" hidden="1" x14ac:dyDescent="0.35">
      <c r="A179" t="s">
        <v>7034</v>
      </c>
      <c r="B179" s="2">
        <v>49995801</v>
      </c>
      <c r="C179" s="2" t="s">
        <v>5672</v>
      </c>
      <c r="D179" s="83">
        <v>224269.96</v>
      </c>
      <c r="E179" s="84">
        <v>-998066.76839999994</v>
      </c>
      <c r="F179" s="85" t="str">
        <f>IFERROR(VLOOKUP(B179,'Base Completa'!B:P,15,FALSE),"Verificar")</f>
        <v>I</v>
      </c>
      <c r="G179" s="86">
        <v>1.2550718271498878E-3</v>
      </c>
      <c r="H179" s="86">
        <v>0.86359959446360812</v>
      </c>
      <c r="I179" s="85" t="s">
        <v>6875</v>
      </c>
      <c r="J179" s="123">
        <v>-2.2637378262899935E-3</v>
      </c>
      <c r="K179" s="124">
        <v>0.79846589601765183</v>
      </c>
      <c r="L179" s="2" t="s">
        <v>6870</v>
      </c>
    </row>
    <row r="180" spans="1:12" hidden="1" x14ac:dyDescent="0.35">
      <c r="A180" t="s">
        <v>7034</v>
      </c>
      <c r="B180" s="2">
        <v>46151905</v>
      </c>
      <c r="C180" s="2" t="s">
        <v>298</v>
      </c>
      <c r="D180" s="83">
        <v>219036</v>
      </c>
      <c r="E180" s="84">
        <v>664766.32462219335</v>
      </c>
      <c r="F180" s="85" t="str">
        <f>IFERROR(VLOOKUP(B180,'Base Completa'!B:P,15,FALSE),"Verificar")</f>
        <v>A</v>
      </c>
      <c r="G180" s="86">
        <v>1.2257812536801756E-3</v>
      </c>
      <c r="H180" s="86">
        <v>0.86482537571728835</v>
      </c>
      <c r="I180" s="85" t="s">
        <v>6875</v>
      </c>
      <c r="J180" s="123">
        <v>1.5077715462899007E-3</v>
      </c>
      <c r="K180" s="124">
        <v>0.79997366756394173</v>
      </c>
      <c r="L180" s="2" t="s">
        <v>1</v>
      </c>
    </row>
    <row r="181" spans="1:12" hidden="1" x14ac:dyDescent="0.35">
      <c r="A181" t="s">
        <v>7034</v>
      </c>
      <c r="B181" s="2">
        <v>47000809</v>
      </c>
      <c r="C181" s="2" t="s">
        <v>1672</v>
      </c>
      <c r="D181" s="83">
        <v>211508</v>
      </c>
      <c r="E181" s="84">
        <v>589589.03211113834</v>
      </c>
      <c r="F181" s="85" t="str">
        <f>IFERROR(VLOOKUP(B181,'Base Completa'!B:P,15,FALSE),"Verificar")</f>
        <v>A</v>
      </c>
      <c r="G181" s="86">
        <v>1.1836526479820056E-3</v>
      </c>
      <c r="H181" s="86">
        <v>0.86600902836527038</v>
      </c>
      <c r="I181" s="85" t="s">
        <v>6875</v>
      </c>
      <c r="J181" s="123">
        <v>1.3372602276852739E-3</v>
      </c>
      <c r="K181" s="124">
        <v>0.80131092779162705</v>
      </c>
      <c r="L181" s="2" t="s">
        <v>6875</v>
      </c>
    </row>
    <row r="182" spans="1:12" hidden="1" x14ac:dyDescent="0.35">
      <c r="A182" t="s">
        <v>7034</v>
      </c>
      <c r="B182" s="2">
        <v>40122855</v>
      </c>
      <c r="C182" s="2" t="s">
        <v>2441</v>
      </c>
      <c r="D182" s="83">
        <v>210300</v>
      </c>
      <c r="E182" s="84">
        <v>269866.46961445065</v>
      </c>
      <c r="F182" s="85" t="str">
        <f>IFERROR(VLOOKUP(B182,'Base Completa'!B:P,15,FALSE),"Verificar")</f>
        <v>A</v>
      </c>
      <c r="G182" s="86">
        <v>1.1768923722536063E-3</v>
      </c>
      <c r="H182" s="86">
        <v>0.86718592073752399</v>
      </c>
      <c r="I182" s="85" t="s">
        <v>6875</v>
      </c>
      <c r="J182" s="123">
        <v>6.120902475221327E-4</v>
      </c>
      <c r="K182" s="124">
        <v>0.80192301803914923</v>
      </c>
      <c r="L182" s="2" t="s">
        <v>6875</v>
      </c>
    </row>
    <row r="183" spans="1:12" hidden="1" x14ac:dyDescent="0.35">
      <c r="A183" t="s">
        <v>7034</v>
      </c>
      <c r="B183" s="2">
        <v>40122967</v>
      </c>
      <c r="C183" s="2" t="s">
        <v>2445</v>
      </c>
      <c r="D183" s="83">
        <v>208000</v>
      </c>
      <c r="E183" s="84">
        <v>361003.75212013844</v>
      </c>
      <c r="F183" s="85" t="str">
        <f>IFERROR(VLOOKUP(B183,'Base Completa'!B:P,15,FALSE),"Verificar")</f>
        <v>A</v>
      </c>
      <c r="G183" s="86">
        <v>1.1640209863468861E-3</v>
      </c>
      <c r="H183" s="86">
        <v>0.86834994172387092</v>
      </c>
      <c r="I183" s="85" t="s">
        <v>6875</v>
      </c>
      <c r="J183" s="123">
        <v>8.1880078065023148E-4</v>
      </c>
      <c r="K183" s="124">
        <v>0.80274181881979945</v>
      </c>
      <c r="L183" s="2" t="s">
        <v>6875</v>
      </c>
    </row>
    <row r="184" spans="1:12" hidden="1" x14ac:dyDescent="0.35">
      <c r="A184" t="s">
        <v>7034</v>
      </c>
      <c r="B184" s="2">
        <v>40940801</v>
      </c>
      <c r="C184" s="2" t="s">
        <v>688</v>
      </c>
      <c r="D184" s="83">
        <v>207335</v>
      </c>
      <c r="E184" s="84">
        <v>456690.6081430476</v>
      </c>
      <c r="F184" s="85" t="str">
        <f>IFERROR(VLOOKUP(B184,'Base Completa'!B:P,15,FALSE),"Verificar")</f>
        <v>A</v>
      </c>
      <c r="G184" s="86">
        <v>1.1602994769434212E-3</v>
      </c>
      <c r="H184" s="86">
        <v>0.86951024120081433</v>
      </c>
      <c r="I184" s="85" t="s">
        <v>6875</v>
      </c>
      <c r="J184" s="123">
        <v>1.0358303044415819E-3</v>
      </c>
      <c r="K184" s="124">
        <v>0.80377764912424099</v>
      </c>
      <c r="L184" s="2" t="s">
        <v>6875</v>
      </c>
    </row>
    <row r="185" spans="1:12" hidden="1" x14ac:dyDescent="0.35">
      <c r="A185" t="s">
        <v>7034</v>
      </c>
      <c r="B185" s="2">
        <v>44935809</v>
      </c>
      <c r="C185" s="2" t="s">
        <v>1758</v>
      </c>
      <c r="D185" s="83">
        <v>206701</v>
      </c>
      <c r="E185" s="84">
        <v>401365.02970476774</v>
      </c>
      <c r="F185" s="85" t="str">
        <f>IFERROR(VLOOKUP(B185,'Base Completa'!B:P,15,FALSE),"Verificar")</f>
        <v>A</v>
      </c>
      <c r="G185" s="86">
        <v>1.15675145143696E-3</v>
      </c>
      <c r="H185" s="86">
        <v>0.87066699265225134</v>
      </c>
      <c r="I185" s="85" t="s">
        <v>6875</v>
      </c>
      <c r="J185" s="123">
        <v>9.1034510782203658E-4</v>
      </c>
      <c r="K185" s="124">
        <v>0.80468799423206305</v>
      </c>
      <c r="L185" s="2" t="s">
        <v>6875</v>
      </c>
    </row>
    <row r="186" spans="1:12" hidden="1" x14ac:dyDescent="0.35">
      <c r="A186" t="s">
        <v>7034</v>
      </c>
      <c r="B186" s="2">
        <v>43355801</v>
      </c>
      <c r="C186" s="2" t="s">
        <v>1346</v>
      </c>
      <c r="D186" s="83">
        <v>206421</v>
      </c>
      <c r="E186" s="84">
        <v>819414.39180130302</v>
      </c>
      <c r="F186" s="85" t="str">
        <f>IFERROR(VLOOKUP(B186,'Base Completa'!B:P,15,FALSE),"Verificar")</f>
        <v>A</v>
      </c>
      <c r="G186" s="86">
        <v>1.1551845001091855E-3</v>
      </c>
      <c r="H186" s="86">
        <v>0.87182217715236054</v>
      </c>
      <c r="I186" s="85" t="s">
        <v>6875</v>
      </c>
      <c r="J186" s="123">
        <v>1.8585323275522644E-3</v>
      </c>
      <c r="K186" s="124">
        <v>0.80654652655961534</v>
      </c>
      <c r="L186" s="2" t="s">
        <v>6875</v>
      </c>
    </row>
    <row r="187" spans="1:12" hidden="1" x14ac:dyDescent="0.35">
      <c r="A187" t="s">
        <v>7034</v>
      </c>
      <c r="B187" s="2">
        <v>44537855</v>
      </c>
      <c r="C187" s="2" t="s">
        <v>2386</v>
      </c>
      <c r="D187" s="83">
        <v>205740</v>
      </c>
      <c r="E187" s="84">
        <v>598183.49981737125</v>
      </c>
      <c r="F187" s="85" t="str">
        <f>IFERROR(VLOOKUP(B187,'Base Completa'!B:P,15,FALSE),"Verificar")</f>
        <v>A</v>
      </c>
      <c r="G187" s="86">
        <v>1.1513734506298477E-3</v>
      </c>
      <c r="H187" s="86">
        <v>0.87297355060299042</v>
      </c>
      <c r="I187" s="85" t="s">
        <v>6875</v>
      </c>
      <c r="J187" s="123">
        <v>1.3567535344052406E-3</v>
      </c>
      <c r="K187" s="124">
        <v>0.80790328009402057</v>
      </c>
      <c r="L187" s="2" t="s">
        <v>6875</v>
      </c>
    </row>
    <row r="188" spans="1:12" hidden="1" x14ac:dyDescent="0.35">
      <c r="A188" t="s">
        <v>7034</v>
      </c>
      <c r="B188" s="2">
        <v>44419809</v>
      </c>
      <c r="C188" s="2" t="s">
        <v>1653</v>
      </c>
      <c r="D188" s="83">
        <v>205238</v>
      </c>
      <c r="E188" s="84">
        <v>518727.20352454664</v>
      </c>
      <c r="F188" s="85" t="str">
        <f>IFERROR(VLOOKUP(B188,'Base Completa'!B:P,15,FALSE),"Verificar")</f>
        <v>A</v>
      </c>
      <c r="G188" s="86">
        <v>1.1485641307493375E-3</v>
      </c>
      <c r="H188" s="86">
        <v>0.8741221147337398</v>
      </c>
      <c r="I188" s="85" t="s">
        <v>6875</v>
      </c>
      <c r="J188" s="123">
        <v>1.1765369104780469E-3</v>
      </c>
      <c r="K188" s="124">
        <v>0.8090798170044986</v>
      </c>
      <c r="L188" s="2" t="s">
        <v>6875</v>
      </c>
    </row>
    <row r="189" spans="1:12" hidden="1" x14ac:dyDescent="0.35">
      <c r="A189" t="s">
        <v>7034</v>
      </c>
      <c r="B189" s="2">
        <v>49167801</v>
      </c>
      <c r="C189" s="2" t="s">
        <v>698</v>
      </c>
      <c r="D189" s="83">
        <v>204618</v>
      </c>
      <c r="E189" s="84">
        <v>741704.23044698441</v>
      </c>
      <c r="F189" s="85" t="str">
        <f>IFERROR(VLOOKUP(B189,'Base Completa'!B:P,15,FALSE),"Verificar")</f>
        <v>A</v>
      </c>
      <c r="G189" s="86">
        <v>1.1450944528092651E-3</v>
      </c>
      <c r="H189" s="86">
        <v>0.8752672091865491</v>
      </c>
      <c r="I189" s="85" t="s">
        <v>6875</v>
      </c>
      <c r="J189" s="123">
        <v>1.6822761517987326E-3</v>
      </c>
      <c r="K189" s="124">
        <v>0.81076209315629733</v>
      </c>
      <c r="L189" s="2" t="s">
        <v>6875</v>
      </c>
    </row>
    <row r="190" spans="1:12" hidden="1" x14ac:dyDescent="0.35">
      <c r="A190" t="s">
        <v>7034</v>
      </c>
      <c r="B190" s="2">
        <v>44947809</v>
      </c>
      <c r="C190" s="2" t="s">
        <v>1797</v>
      </c>
      <c r="D190" s="83">
        <v>202312</v>
      </c>
      <c r="E190" s="84">
        <v>688247.1540350609</v>
      </c>
      <c r="F190" s="85" t="str">
        <f>IFERROR(VLOOKUP(B190,'Base Completa'!B:P,15,FALSE),"Verificar")</f>
        <v>A</v>
      </c>
      <c r="G190" s="86">
        <v>1.1321894893740923E-3</v>
      </c>
      <c r="H190" s="86">
        <v>0.8763993986759232</v>
      </c>
      <c r="I190" s="85" t="s">
        <v>6875</v>
      </c>
      <c r="J190" s="123">
        <v>1.5610289469142925E-3</v>
      </c>
      <c r="K190" s="124">
        <v>0.81232312210321167</v>
      </c>
      <c r="L190" s="2" t="s">
        <v>6875</v>
      </c>
    </row>
    <row r="191" spans="1:12" hidden="1" x14ac:dyDescent="0.35">
      <c r="A191" t="s">
        <v>7034</v>
      </c>
      <c r="B191" s="2">
        <v>49757801</v>
      </c>
      <c r="C191" s="2" t="s">
        <v>1223</v>
      </c>
      <c r="D191" s="83">
        <v>201759</v>
      </c>
      <c r="E191" s="84">
        <v>65073.264249790358</v>
      </c>
      <c r="F191" s="85" t="str">
        <f>IFERROR(VLOOKUP(B191,'Base Completa'!B:P,15,FALSE),"Verificar")</f>
        <v>A</v>
      </c>
      <c r="G191" s="86">
        <v>1.1290947605017375E-3</v>
      </c>
      <c r="H191" s="86">
        <v>0.87752849343642492</v>
      </c>
      <c r="I191" s="85" t="s">
        <v>6875</v>
      </c>
      <c r="J191" s="123">
        <v>1.4759414342445785E-4</v>
      </c>
      <c r="K191" s="124">
        <v>0.81247071624663614</v>
      </c>
      <c r="L191" s="2" t="s">
        <v>6875</v>
      </c>
    </row>
    <row r="192" spans="1:12" hidden="1" x14ac:dyDescent="0.35">
      <c r="A192" t="s">
        <v>7034</v>
      </c>
      <c r="B192" s="2">
        <v>43060809</v>
      </c>
      <c r="C192" s="2" t="s">
        <v>2056</v>
      </c>
      <c r="D192" s="83">
        <v>199804</v>
      </c>
      <c r="E192" s="84">
        <v>599179.66844835808</v>
      </c>
      <c r="F192" s="85" t="str">
        <f>IFERROR(VLOOKUP(B192,'Base Completa'!B:P,15,FALSE),"Verificar")</f>
        <v>A</v>
      </c>
      <c r="G192" s="86">
        <v>1.1181540824810252E-3</v>
      </c>
      <c r="H192" s="86">
        <v>0.87864664751890598</v>
      </c>
      <c r="I192" s="85" t="s">
        <v>6875</v>
      </c>
      <c r="J192" s="123">
        <v>1.3590129670231039E-3</v>
      </c>
      <c r="K192" s="124">
        <v>0.81382972921365926</v>
      </c>
      <c r="L192" s="2" t="s">
        <v>6875</v>
      </c>
    </row>
    <row r="193" spans="1:12" hidden="1" x14ac:dyDescent="0.35">
      <c r="A193" t="s">
        <v>7034</v>
      </c>
      <c r="B193" s="2">
        <v>44940801</v>
      </c>
      <c r="C193" s="2" t="s">
        <v>1326</v>
      </c>
      <c r="D193" s="83">
        <v>198973.75000000003</v>
      </c>
      <c r="E193" s="84">
        <v>5076755.4377623918</v>
      </c>
      <c r="F193" s="85" t="str">
        <f>IFERROR(VLOOKUP(B193,'Base Completa'!B:P,15,FALSE),"Verificar")</f>
        <v>A</v>
      </c>
      <c r="G193" s="86">
        <v>1.1135077919814363E-3</v>
      </c>
      <c r="H193" s="86">
        <v>0.87976015531088736</v>
      </c>
      <c r="I193" s="85" t="s">
        <v>6875</v>
      </c>
      <c r="J193" s="123">
        <v>1.1514703908747174E-2</v>
      </c>
      <c r="K193" s="124">
        <v>0.82534443312240646</v>
      </c>
      <c r="L193" s="2" t="s">
        <v>6875</v>
      </c>
    </row>
    <row r="194" spans="1:12" hidden="1" x14ac:dyDescent="0.35">
      <c r="A194" t="s">
        <v>7034</v>
      </c>
      <c r="B194" s="2">
        <v>40000809</v>
      </c>
      <c r="C194" s="2" t="s">
        <v>1011</v>
      </c>
      <c r="D194" s="83">
        <v>198132</v>
      </c>
      <c r="E194" s="84">
        <v>353105.07007150009</v>
      </c>
      <c r="F194" s="85" t="str">
        <f>IFERROR(VLOOKUP(B194,'Base Completa'!B:P,15,FALSE),"Verificar")</f>
        <v>A</v>
      </c>
      <c r="G194" s="86">
        <v>1.1087971445523136E-3</v>
      </c>
      <c r="H194" s="86">
        <v>0.88086895245543972</v>
      </c>
      <c r="I194" s="85" t="s">
        <v>6875</v>
      </c>
      <c r="J194" s="123">
        <v>8.0088560112771855E-4</v>
      </c>
      <c r="K194" s="124">
        <v>0.82614531872353414</v>
      </c>
      <c r="L194" s="2" t="s">
        <v>6875</v>
      </c>
    </row>
    <row r="195" spans="1:12" hidden="1" x14ac:dyDescent="0.35">
      <c r="A195" t="s">
        <v>7034</v>
      </c>
      <c r="B195" s="2">
        <v>44773905</v>
      </c>
      <c r="C195" s="2" t="s">
        <v>105</v>
      </c>
      <c r="D195" s="83">
        <v>191700</v>
      </c>
      <c r="E195" s="84">
        <v>447058.12352245318</v>
      </c>
      <c r="F195" s="85" t="str">
        <f>IFERROR(VLOOKUP(B195,'Base Completa'!B:P,15,FALSE),"Verificar")</f>
        <v>A</v>
      </c>
      <c r="G195" s="86">
        <v>1.072802034051433E-3</v>
      </c>
      <c r="H195" s="86">
        <v>0.88194175448949119</v>
      </c>
      <c r="I195" s="85" t="s">
        <v>6875</v>
      </c>
      <c r="J195" s="123">
        <v>1.0139826480650928E-3</v>
      </c>
      <c r="K195" s="124">
        <v>0.82715930137159921</v>
      </c>
      <c r="L195" s="2" t="s">
        <v>6875</v>
      </c>
    </row>
    <row r="196" spans="1:12" hidden="1" x14ac:dyDescent="0.35">
      <c r="A196" t="s">
        <v>7034</v>
      </c>
      <c r="B196" s="2">
        <v>46137905</v>
      </c>
      <c r="C196" s="2" t="s">
        <v>2506</v>
      </c>
      <c r="D196" s="83">
        <v>187968</v>
      </c>
      <c r="E196" s="84">
        <v>666922.39720000012</v>
      </c>
      <c r="F196" s="85" t="str">
        <f>IFERROR(VLOOKUP(B196,'Base Completa'!B:P,15,FALSE),"Verificar")</f>
        <v>A</v>
      </c>
      <c r="G196" s="86">
        <v>1.0519168113540937E-3</v>
      </c>
      <c r="H196" s="86">
        <v>0.88299367130084527</v>
      </c>
      <c r="I196" s="85" t="s">
        <v>6875</v>
      </c>
      <c r="J196" s="123">
        <v>1.5126617833012301E-3</v>
      </c>
      <c r="K196" s="124">
        <v>0.82867196315490044</v>
      </c>
      <c r="L196" s="2" t="s">
        <v>6875</v>
      </c>
    </row>
    <row r="197" spans="1:12" hidden="1" x14ac:dyDescent="0.35">
      <c r="A197" t="s">
        <v>7034</v>
      </c>
      <c r="B197" s="2">
        <v>45392801</v>
      </c>
      <c r="C197" s="2" t="s">
        <v>326</v>
      </c>
      <c r="D197" s="83">
        <v>185193</v>
      </c>
      <c r="E197" s="84">
        <v>173001.31245364746</v>
      </c>
      <c r="F197" s="85" t="str">
        <f>IFERROR(VLOOKUP(B197,'Base Completa'!B:P,15,FALSE),"Verificar")</f>
        <v>A</v>
      </c>
      <c r="G197" s="86">
        <v>1.0363872044448985E-3</v>
      </c>
      <c r="H197" s="86">
        <v>0.88403005850529015</v>
      </c>
      <c r="I197" s="85" t="s">
        <v>6875</v>
      </c>
      <c r="J197" s="123">
        <v>3.9238819225186408E-4</v>
      </c>
      <c r="K197" s="124">
        <v>0.82906435134715228</v>
      </c>
      <c r="L197" s="2" t="s">
        <v>6875</v>
      </c>
    </row>
    <row r="198" spans="1:12" hidden="1" x14ac:dyDescent="0.35">
      <c r="A198" t="s">
        <v>7034</v>
      </c>
      <c r="B198" s="2">
        <v>45287855</v>
      </c>
      <c r="C198" s="2" t="s">
        <v>2211</v>
      </c>
      <c r="D198" s="83">
        <v>184680</v>
      </c>
      <c r="E198" s="84">
        <v>618506.70988237555</v>
      </c>
      <c r="F198" s="85" t="str">
        <f>IFERROR(VLOOKUP(B198,'Base Completa'!B:P,15,FALSE),"Verificar")</f>
        <v>A</v>
      </c>
      <c r="G198" s="86">
        <v>1.0335163257622255E-3</v>
      </c>
      <c r="H198" s="86">
        <v>0.88506357483105236</v>
      </c>
      <c r="I198" s="85" t="s">
        <v>6875</v>
      </c>
      <c r="J198" s="123">
        <v>1.4028490671214942E-3</v>
      </c>
      <c r="K198" s="124">
        <v>0.8304672004142738</v>
      </c>
      <c r="L198" s="2" t="s">
        <v>6875</v>
      </c>
    </row>
    <row r="199" spans="1:12" hidden="1" x14ac:dyDescent="0.35">
      <c r="A199" t="s">
        <v>7034</v>
      </c>
      <c r="B199" s="2">
        <v>43354809</v>
      </c>
      <c r="C199" s="2" t="s">
        <v>1340</v>
      </c>
      <c r="D199" s="83">
        <v>182457</v>
      </c>
      <c r="E199" s="84">
        <v>1008858.2305147862</v>
      </c>
      <c r="F199" s="85" t="str">
        <f>IFERROR(VLOOKUP(B199,'Base Completa'!B:P,15,FALSE),"Verificar")</f>
        <v>A</v>
      </c>
      <c r="G199" s="86">
        <v>1.0210758514706431E-3</v>
      </c>
      <c r="H199" s="86">
        <v>0.88608465068252296</v>
      </c>
      <c r="I199" s="85" t="s">
        <v>6875</v>
      </c>
      <c r="J199" s="123">
        <v>2.2882141857517749E-3</v>
      </c>
      <c r="K199" s="124">
        <v>0.83275541460002556</v>
      </c>
      <c r="L199" s="2" t="s">
        <v>6875</v>
      </c>
    </row>
    <row r="200" spans="1:12" hidden="1" x14ac:dyDescent="0.35">
      <c r="A200" t="s">
        <v>7034</v>
      </c>
      <c r="B200" s="2">
        <v>44952967</v>
      </c>
      <c r="C200" s="2" t="s">
        <v>2028</v>
      </c>
      <c r="D200" s="83">
        <v>180000</v>
      </c>
      <c r="E200" s="84">
        <v>434695.99101405824</v>
      </c>
      <c r="F200" s="85" t="str">
        <f>IFERROR(VLOOKUP(B200,'Base Completa'!B:P,15,FALSE),"Verificar")</f>
        <v>A</v>
      </c>
      <c r="G200" s="86">
        <v>1.0073258535694205E-3</v>
      </c>
      <c r="H200" s="86">
        <v>0.8870919765360924</v>
      </c>
      <c r="I200" s="85" t="s">
        <v>6875</v>
      </c>
      <c r="J200" s="123">
        <v>9.8594381553515588E-4</v>
      </c>
      <c r="K200" s="124">
        <v>0.83374135841556074</v>
      </c>
      <c r="L200" s="2" t="s">
        <v>6875</v>
      </c>
    </row>
    <row r="201" spans="1:12" hidden="1" x14ac:dyDescent="0.35">
      <c r="A201" t="s">
        <v>7034</v>
      </c>
      <c r="B201" s="2">
        <v>48969967</v>
      </c>
      <c r="C201" s="2" t="s">
        <v>182</v>
      </c>
      <c r="D201" s="83">
        <v>176000</v>
      </c>
      <c r="E201" s="84">
        <v>381519.92918982013</v>
      </c>
      <c r="F201" s="85" t="str">
        <f>IFERROR(VLOOKUP(B201,'Base Completa'!B:P,15,FALSE),"Verificar")</f>
        <v>A</v>
      </c>
      <c r="G201" s="86">
        <v>9.8494083460121118E-4</v>
      </c>
      <c r="H201" s="86">
        <v>0.88807691737069361</v>
      </c>
      <c r="I201" s="85" t="s">
        <v>6875</v>
      </c>
      <c r="J201" s="123">
        <v>8.653339861971459E-4</v>
      </c>
      <c r="K201" s="124">
        <v>0.83460669240175789</v>
      </c>
      <c r="L201" s="2" t="s">
        <v>6875</v>
      </c>
    </row>
    <row r="202" spans="1:12" hidden="1" x14ac:dyDescent="0.35">
      <c r="A202" t="s">
        <v>7034</v>
      </c>
      <c r="B202" s="2">
        <v>45940905</v>
      </c>
      <c r="C202" s="2" t="s">
        <v>1374</v>
      </c>
      <c r="D202" s="83">
        <v>172092</v>
      </c>
      <c r="E202" s="84">
        <v>415448.79264187039</v>
      </c>
      <c r="F202" s="85" t="str">
        <f>IFERROR(VLOOKUP(B202,'Base Completa'!B:P,15,FALSE),"Verificar")</f>
        <v>A</v>
      </c>
      <c r="G202" s="86">
        <v>9.6307067106927069E-4</v>
      </c>
      <c r="H202" s="86">
        <v>0.88903998804176287</v>
      </c>
      <c r="I202" s="85" t="s">
        <v>6875</v>
      </c>
      <c r="J202" s="123">
        <v>9.4228880929236023E-4</v>
      </c>
      <c r="K202" s="124">
        <v>0.83554898121105026</v>
      </c>
      <c r="L202" s="2" t="s">
        <v>6875</v>
      </c>
    </row>
    <row r="203" spans="1:12" hidden="1" x14ac:dyDescent="0.35">
      <c r="A203" t="s">
        <v>7034</v>
      </c>
      <c r="B203" s="2">
        <v>41060905</v>
      </c>
      <c r="C203" s="2" t="s">
        <v>765</v>
      </c>
      <c r="D203" s="83">
        <v>166284</v>
      </c>
      <c r="E203" s="84">
        <v>463758.52163328056</v>
      </c>
      <c r="F203" s="85" t="str">
        <f>IFERROR(VLOOKUP(B203,'Base Completa'!B:P,15,FALSE),"Verificar")</f>
        <v>A</v>
      </c>
      <c r="G203" s="86">
        <v>9.3056762352743073E-4</v>
      </c>
      <c r="H203" s="86">
        <v>0.88997055566529026</v>
      </c>
      <c r="I203" s="85" t="s">
        <v>6875</v>
      </c>
      <c r="J203" s="123">
        <v>1.0518611989942931E-3</v>
      </c>
      <c r="K203" s="124">
        <v>0.83660084241004451</v>
      </c>
      <c r="L203" s="2" t="s">
        <v>6875</v>
      </c>
    </row>
    <row r="204" spans="1:12" hidden="1" x14ac:dyDescent="0.35">
      <c r="A204" t="s">
        <v>7034</v>
      </c>
      <c r="B204" s="2">
        <v>47981809</v>
      </c>
      <c r="C204" s="2" t="s">
        <v>1126</v>
      </c>
      <c r="D204" s="83">
        <v>166155</v>
      </c>
      <c r="E204" s="84">
        <v>528652.57438772009</v>
      </c>
      <c r="F204" s="85" t="str">
        <f>IFERROR(VLOOKUP(B204,'Base Completa'!B:P,15,FALSE),"Verificar")</f>
        <v>A</v>
      </c>
      <c r="G204" s="86">
        <v>9.2984570666570599E-4</v>
      </c>
      <c r="H204" s="86">
        <v>0.89090040137195592</v>
      </c>
      <c r="I204" s="85" t="s">
        <v>6875</v>
      </c>
      <c r="J204" s="123">
        <v>1.1990488687701171E-3</v>
      </c>
      <c r="K204" s="124">
        <v>0.8377998912788146</v>
      </c>
      <c r="L204" s="2" t="s">
        <v>6875</v>
      </c>
    </row>
    <row r="205" spans="1:12" hidden="1" x14ac:dyDescent="0.35">
      <c r="A205" t="s">
        <v>7034</v>
      </c>
      <c r="B205" s="2">
        <v>41079809</v>
      </c>
      <c r="C205" s="2" t="s">
        <v>718</v>
      </c>
      <c r="D205" s="83">
        <v>164692</v>
      </c>
      <c r="E205" s="84">
        <v>388583.64404951746</v>
      </c>
      <c r="F205" s="85" t="str">
        <f>IFERROR(VLOOKUP(B205,'Base Completa'!B:P,15,FALSE),"Verificar")</f>
        <v>A</v>
      </c>
      <c r="G205" s="86">
        <v>9.2165838597808348E-4</v>
      </c>
      <c r="H205" s="86">
        <v>0.89182205975793405</v>
      </c>
      <c r="I205" s="85" t="s">
        <v>6875</v>
      </c>
      <c r="J205" s="123">
        <v>8.8135535774091329E-4</v>
      </c>
      <c r="K205" s="124">
        <v>0.83868124663655552</v>
      </c>
      <c r="L205" s="2" t="s">
        <v>6875</v>
      </c>
    </row>
    <row r="206" spans="1:12" hidden="1" x14ac:dyDescent="0.35">
      <c r="A206" t="s">
        <v>7034</v>
      </c>
      <c r="B206" s="2">
        <v>45390801</v>
      </c>
      <c r="C206" s="2" t="s">
        <v>923</v>
      </c>
      <c r="D206" s="83">
        <v>162136</v>
      </c>
      <c r="E206" s="84">
        <v>206408.9695093944</v>
      </c>
      <c r="F206" s="85" t="str">
        <f>IFERROR(VLOOKUP(B206,'Base Completa'!B:P,15,FALSE),"Verificar")</f>
        <v>A</v>
      </c>
      <c r="G206" s="86">
        <v>9.0735435885739766E-4</v>
      </c>
      <c r="H206" s="86">
        <v>0.89272941411679141</v>
      </c>
      <c r="I206" s="85" t="s">
        <v>6875</v>
      </c>
      <c r="J206" s="123">
        <v>4.6816085532334814E-4</v>
      </c>
      <c r="K206" s="124">
        <v>0.83914940749187883</v>
      </c>
      <c r="L206" s="2" t="s">
        <v>6875</v>
      </c>
    </row>
    <row r="207" spans="1:12" hidden="1" x14ac:dyDescent="0.35">
      <c r="A207" t="s">
        <v>7034</v>
      </c>
      <c r="B207" s="2">
        <v>40084809</v>
      </c>
      <c r="C207" s="2" t="s">
        <v>1063</v>
      </c>
      <c r="D207" s="83">
        <v>161557</v>
      </c>
      <c r="E207" s="84">
        <v>1290429.5004524528</v>
      </c>
      <c r="F207" s="85" t="str">
        <f>IFERROR(VLOOKUP(B207,'Base Completa'!B:P,15,FALSE),"Verificar")</f>
        <v>A</v>
      </c>
      <c r="G207" s="86">
        <v>9.0411412736174932E-4</v>
      </c>
      <c r="H207" s="86">
        <v>0.89363352824415321</v>
      </c>
      <c r="I207" s="85" t="s">
        <v>6875</v>
      </c>
      <c r="J207" s="123">
        <v>2.9268523557974798E-3</v>
      </c>
      <c r="K207" s="124">
        <v>0.84207625984767631</v>
      </c>
      <c r="L207" s="2" t="s">
        <v>6875</v>
      </c>
    </row>
    <row r="208" spans="1:12" hidden="1" x14ac:dyDescent="0.35">
      <c r="A208" t="s">
        <v>7034</v>
      </c>
      <c r="B208" s="2">
        <v>45266801</v>
      </c>
      <c r="C208" s="2" t="s">
        <v>1293</v>
      </c>
      <c r="D208" s="83">
        <v>159881</v>
      </c>
      <c r="E208" s="84">
        <v>65891.074334483827</v>
      </c>
      <c r="F208" s="85" t="str">
        <f>IFERROR(VLOOKUP(B208,'Base Completa'!B:P,15,FALSE),"Verificar")</f>
        <v>A</v>
      </c>
      <c r="G208" s="86">
        <v>8.9473480441406965E-4</v>
      </c>
      <c r="H208" s="86">
        <v>0.89452826304856725</v>
      </c>
      <c r="I208" s="85" t="s">
        <v>6875</v>
      </c>
      <c r="J208" s="123">
        <v>1.4944903698674915E-4</v>
      </c>
      <c r="K208" s="124">
        <v>0.84222570888466308</v>
      </c>
      <c r="L208" s="2" t="s">
        <v>6875</v>
      </c>
    </row>
    <row r="209" spans="1:12" hidden="1" x14ac:dyDescent="0.35">
      <c r="A209" t="s">
        <v>7034</v>
      </c>
      <c r="B209" s="2">
        <v>48967809</v>
      </c>
      <c r="C209" s="2" t="s">
        <v>194</v>
      </c>
      <c r="D209" s="83">
        <v>159467</v>
      </c>
      <c r="E209" s="84">
        <v>663204.1258293367</v>
      </c>
      <c r="F209" s="85" t="str">
        <f>IFERROR(VLOOKUP(B209,'Base Completa'!B:P,15,FALSE),"Verificar")</f>
        <v>A</v>
      </c>
      <c r="G209" s="86">
        <v>8.9241795495085998E-4</v>
      </c>
      <c r="H209" s="86">
        <v>0.89542068100351813</v>
      </c>
      <c r="I209" s="85" t="s">
        <v>6875</v>
      </c>
      <c r="J209" s="123">
        <v>1.5042282878511457E-3</v>
      </c>
      <c r="K209" s="124">
        <v>0.84372993717251421</v>
      </c>
      <c r="L209" s="2" t="s">
        <v>6875</v>
      </c>
    </row>
    <row r="210" spans="1:12" hidden="1" x14ac:dyDescent="0.35">
      <c r="A210" t="s">
        <v>7034</v>
      </c>
      <c r="B210" s="2">
        <v>46155905</v>
      </c>
      <c r="C210" s="2" t="s">
        <v>270</v>
      </c>
      <c r="D210" s="83">
        <v>156468</v>
      </c>
      <c r="E210" s="84">
        <v>302141.62105558638</v>
      </c>
      <c r="F210" s="85" t="str">
        <f>IFERROR(VLOOKUP(B210,'Base Completa'!B:P,15,FALSE),"Verificar")</f>
        <v>A</v>
      </c>
      <c r="G210" s="86">
        <v>8.7563478697944507E-4</v>
      </c>
      <c r="H210" s="86">
        <v>0.89629631579049762</v>
      </c>
      <c r="I210" s="85" t="s">
        <v>6875</v>
      </c>
      <c r="J210" s="123">
        <v>6.852942489775297E-4</v>
      </c>
      <c r="K210" s="124">
        <v>0.84441523142149177</v>
      </c>
      <c r="L210" s="2" t="s">
        <v>6875</v>
      </c>
    </row>
    <row r="211" spans="1:12" hidden="1" x14ac:dyDescent="0.35">
      <c r="A211" t="s">
        <v>7034</v>
      </c>
      <c r="B211" s="2">
        <v>43614905</v>
      </c>
      <c r="C211" s="2" t="s">
        <v>878</v>
      </c>
      <c r="D211" s="83">
        <v>152124</v>
      </c>
      <c r="E211" s="84">
        <v>390619.23313872371</v>
      </c>
      <c r="F211" s="85" t="str">
        <f>IFERROR(VLOOKUP(B211,'Base Completa'!B:P,15,FALSE),"Verificar")</f>
        <v>A</v>
      </c>
      <c r="G211" s="86">
        <v>8.5132465637996967E-4</v>
      </c>
      <c r="H211" s="86">
        <v>0.89714764044687756</v>
      </c>
      <c r="I211" s="85" t="s">
        <v>6875</v>
      </c>
      <c r="J211" s="123">
        <v>8.8597232342488904E-4</v>
      </c>
      <c r="K211" s="124">
        <v>0.84530120374491668</v>
      </c>
      <c r="L211" s="2" t="s">
        <v>6875</v>
      </c>
    </row>
    <row r="212" spans="1:12" hidden="1" x14ac:dyDescent="0.35">
      <c r="A212" t="s">
        <v>7034</v>
      </c>
      <c r="B212" s="2">
        <v>44535855</v>
      </c>
      <c r="C212" s="2" t="s">
        <v>941</v>
      </c>
      <c r="D212" s="83">
        <v>150600</v>
      </c>
      <c r="E212" s="84">
        <v>323566.59474835329</v>
      </c>
      <c r="F212" s="85" t="str">
        <f>IFERROR(VLOOKUP(B212,'Base Completa'!B:P,15,FALSE),"Verificar")</f>
        <v>A</v>
      </c>
      <c r="G212" s="86">
        <v>8.4279596415308194E-4</v>
      </c>
      <c r="H212" s="86">
        <v>0.8979904364110306</v>
      </c>
      <c r="I212" s="85" t="s">
        <v>6875</v>
      </c>
      <c r="J212" s="123">
        <v>7.3388871671372692E-4</v>
      </c>
      <c r="K212" s="124">
        <v>0.84603509246163044</v>
      </c>
      <c r="L212" s="2" t="s">
        <v>6875</v>
      </c>
    </row>
    <row r="213" spans="1:12" hidden="1" x14ac:dyDescent="0.35">
      <c r="A213" t="s">
        <v>7034</v>
      </c>
      <c r="B213" s="2">
        <v>43330855</v>
      </c>
      <c r="C213" s="2" t="s">
        <v>1039</v>
      </c>
      <c r="D213" s="83">
        <v>150460</v>
      </c>
      <c r="E213" s="84">
        <v>783631.0296135766</v>
      </c>
      <c r="F213" s="85" t="str">
        <f>IFERROR(VLOOKUP(B213,'Base Completa'!B:P,15,FALSE),"Verificar")</f>
        <v>A</v>
      </c>
      <c r="G213" s="86">
        <v>8.4201248848919457E-4</v>
      </c>
      <c r="H213" s="86">
        <v>0.89883244889951974</v>
      </c>
      <c r="I213" s="85" t="s">
        <v>6875</v>
      </c>
      <c r="J213" s="123">
        <v>1.7773712739024678E-3</v>
      </c>
      <c r="K213" s="124">
        <v>0.84781246373553287</v>
      </c>
      <c r="L213" s="2" t="s">
        <v>6875</v>
      </c>
    </row>
    <row r="214" spans="1:12" hidden="1" x14ac:dyDescent="0.35">
      <c r="A214" t="s">
        <v>7034</v>
      </c>
      <c r="B214" s="2">
        <v>46152905</v>
      </c>
      <c r="C214" s="2" t="s">
        <v>295</v>
      </c>
      <c r="D214" s="83">
        <v>148476</v>
      </c>
      <c r="E214" s="84">
        <v>280577.52980056423</v>
      </c>
      <c r="F214" s="85" t="str">
        <f>IFERROR(VLOOKUP(B214,'Base Completa'!B:P,15,FALSE),"Verificar")</f>
        <v>A</v>
      </c>
      <c r="G214" s="86">
        <v>8.3090951908096279E-4</v>
      </c>
      <c r="H214" s="86">
        <v>0.89966335841860068</v>
      </c>
      <c r="I214" s="85" t="s">
        <v>6875</v>
      </c>
      <c r="J214" s="123">
        <v>6.363842455497841E-4</v>
      </c>
      <c r="K214" s="124">
        <v>0.84844884798108267</v>
      </c>
      <c r="L214" s="2" t="s">
        <v>6875</v>
      </c>
    </row>
    <row r="215" spans="1:12" hidden="1" x14ac:dyDescent="0.35">
      <c r="A215" t="s">
        <v>7034</v>
      </c>
      <c r="B215" s="2">
        <v>46150905</v>
      </c>
      <c r="C215" s="2" t="s">
        <v>283</v>
      </c>
      <c r="D215" s="83">
        <v>148380</v>
      </c>
      <c r="E215" s="84">
        <v>395589.51546670735</v>
      </c>
      <c r="F215" s="85" t="str">
        <f>IFERROR(VLOOKUP(B215,'Base Completa'!B:P,15,FALSE),"Verificar")</f>
        <v>A</v>
      </c>
      <c r="G215" s="86">
        <v>8.3037227862572569E-4</v>
      </c>
      <c r="H215" s="86">
        <v>0.90049373069722638</v>
      </c>
      <c r="I215" s="85" t="s">
        <v>6875</v>
      </c>
      <c r="J215" s="123">
        <v>8.9724553326357985E-4</v>
      </c>
      <c r="K215" s="124">
        <v>0.8493460935143462</v>
      </c>
      <c r="L215" s="2" t="s">
        <v>6875</v>
      </c>
    </row>
    <row r="216" spans="1:12" hidden="1" x14ac:dyDescent="0.35">
      <c r="A216" t="s">
        <v>7034</v>
      </c>
      <c r="B216" s="2">
        <v>40000967</v>
      </c>
      <c r="C216" s="2" t="s">
        <v>1014</v>
      </c>
      <c r="D216" s="83">
        <v>148000</v>
      </c>
      <c r="E216" s="84">
        <v>212348.21371024978</v>
      </c>
      <c r="F216" s="85" t="str">
        <f>IFERROR(VLOOKUP(B216,'Base Completa'!B:P,15,FALSE),"Verificar")</f>
        <v>A</v>
      </c>
      <c r="G216" s="86">
        <v>8.2824570182374584E-4</v>
      </c>
      <c r="H216" s="86">
        <v>0.9013219763990501</v>
      </c>
      <c r="I216" s="85" t="s">
        <v>6875</v>
      </c>
      <c r="J216" s="123">
        <v>4.8163178951606082E-4</v>
      </c>
      <c r="K216" s="124">
        <v>0.8498277253038623</v>
      </c>
      <c r="L216" s="2" t="s">
        <v>6875</v>
      </c>
    </row>
    <row r="217" spans="1:12" hidden="1" x14ac:dyDescent="0.35">
      <c r="A217" t="s">
        <v>7034</v>
      </c>
      <c r="B217" s="2">
        <v>40123855</v>
      </c>
      <c r="C217" s="2" t="s">
        <v>2449</v>
      </c>
      <c r="D217" s="83">
        <v>147760</v>
      </c>
      <c r="E217" s="84">
        <v>134437.14952271714</v>
      </c>
      <c r="F217" s="85" t="str">
        <f>IFERROR(VLOOKUP(B217,'Base Completa'!B:P,15,FALSE),"Verificar")</f>
        <v>A</v>
      </c>
      <c r="G217" s="86">
        <v>8.2690260068565326E-4</v>
      </c>
      <c r="H217" s="86">
        <v>0.90214887899973573</v>
      </c>
      <c r="I217" s="85" t="s">
        <v>6875</v>
      </c>
      <c r="J217" s="123">
        <v>3.0491994149955563E-4</v>
      </c>
      <c r="K217" s="124">
        <v>0.85013264524536181</v>
      </c>
      <c r="L217" s="2" t="s">
        <v>6875</v>
      </c>
    </row>
    <row r="218" spans="1:12" hidden="1" x14ac:dyDescent="0.35">
      <c r="A218" t="s">
        <v>7034</v>
      </c>
      <c r="B218" s="2">
        <v>43213905</v>
      </c>
      <c r="C218" s="2" t="s">
        <v>982</v>
      </c>
      <c r="D218" s="83">
        <v>144060</v>
      </c>
      <c r="E218" s="84">
        <v>405819.90990347567</v>
      </c>
      <c r="F218" s="85" t="str">
        <f>IFERROR(VLOOKUP(B218,'Base Completa'!B:P,15,FALSE),"Verificar")</f>
        <v>A</v>
      </c>
      <c r="G218" s="86">
        <v>8.0619645814005965E-4</v>
      </c>
      <c r="H218" s="86">
        <v>0.90295507545787579</v>
      </c>
      <c r="I218" s="85" t="s">
        <v>6875</v>
      </c>
      <c r="J218" s="123">
        <v>9.2044932242640832E-4</v>
      </c>
      <c r="K218" s="124">
        <v>0.85105309456778822</v>
      </c>
      <c r="L218" s="2" t="s">
        <v>6875</v>
      </c>
    </row>
    <row r="219" spans="1:12" hidden="1" x14ac:dyDescent="0.35">
      <c r="A219" t="s">
        <v>7034</v>
      </c>
      <c r="B219" s="2">
        <v>44935801</v>
      </c>
      <c r="C219" s="2" t="s">
        <v>1753</v>
      </c>
      <c r="D219" s="83">
        <v>143670</v>
      </c>
      <c r="E219" s="84">
        <v>299880.53415928764</v>
      </c>
      <c r="F219" s="85" t="str">
        <f>IFERROR(VLOOKUP(B219,'Base Completa'!B:P,15,FALSE),"Verificar")</f>
        <v>A</v>
      </c>
      <c r="G219" s="86">
        <v>8.0401391879065924E-4</v>
      </c>
      <c r="H219" s="86">
        <v>0.90375908937666649</v>
      </c>
      <c r="I219" s="85" t="s">
        <v>6875</v>
      </c>
      <c r="J219" s="123">
        <v>6.8016582661367762E-4</v>
      </c>
      <c r="K219" s="124">
        <v>0.85173326039440189</v>
      </c>
      <c r="L219" s="2" t="s">
        <v>6875</v>
      </c>
    </row>
    <row r="220" spans="1:12" hidden="1" x14ac:dyDescent="0.35">
      <c r="A220" t="s">
        <v>7034</v>
      </c>
      <c r="B220" s="2">
        <v>44424967</v>
      </c>
      <c r="C220" s="2" t="s">
        <v>1692</v>
      </c>
      <c r="D220" s="83">
        <v>142000</v>
      </c>
      <c r="E220" s="84">
        <v>245576.50557376695</v>
      </c>
      <c r="F220" s="85" t="str">
        <f>IFERROR(VLOOKUP(B220,'Base Completa'!B:P,15,FALSE),"Verificar")</f>
        <v>A</v>
      </c>
      <c r="G220" s="86">
        <v>7.946681733714318E-4</v>
      </c>
      <c r="H220" s="86">
        <v>0.90455375755003797</v>
      </c>
      <c r="I220" s="85" t="s">
        <v>6875</v>
      </c>
      <c r="J220" s="123">
        <v>5.5699763033554141E-4</v>
      </c>
      <c r="K220" s="124">
        <v>0.85229025802473746</v>
      </c>
      <c r="L220" s="2" t="s">
        <v>6875</v>
      </c>
    </row>
    <row r="221" spans="1:12" hidden="1" x14ac:dyDescent="0.35">
      <c r="A221" t="s">
        <v>7034</v>
      </c>
      <c r="B221" s="2">
        <v>40139855</v>
      </c>
      <c r="C221" s="2" t="s">
        <v>2467</v>
      </c>
      <c r="D221" s="83">
        <v>141280</v>
      </c>
      <c r="E221" s="84">
        <v>-168009.85166583624</v>
      </c>
      <c r="F221" s="85" t="str">
        <f>IFERROR(VLOOKUP(B221,'Base Completa'!B:P,15,FALSE),"Verificar")</f>
        <v>A</v>
      </c>
      <c r="G221" s="86">
        <v>7.9063886995715414E-4</v>
      </c>
      <c r="H221" s="86">
        <v>0.90534439641999509</v>
      </c>
      <c r="I221" s="85" t="s">
        <v>6875</v>
      </c>
      <c r="J221" s="123">
        <v>-3.8106694706911389E-4</v>
      </c>
      <c r="K221" s="124">
        <v>0.85190919107766838</v>
      </c>
      <c r="L221" s="2" t="s">
        <v>6875</v>
      </c>
    </row>
    <row r="222" spans="1:12" hidden="1" x14ac:dyDescent="0.35">
      <c r="A222" t="s">
        <v>7034</v>
      </c>
      <c r="B222" s="2">
        <v>45283967</v>
      </c>
      <c r="C222" s="2" t="s">
        <v>2139</v>
      </c>
      <c r="D222" s="83">
        <v>141000</v>
      </c>
      <c r="E222" s="84">
        <v>208347.11183876565</v>
      </c>
      <c r="F222" s="85" t="str">
        <f>IFERROR(VLOOKUP(B222,'Base Completa'!B:P,15,FALSE),"Verificar")</f>
        <v>A</v>
      </c>
      <c r="G222" s="86">
        <v>7.8907191862937951E-4</v>
      </c>
      <c r="H222" s="86">
        <v>0.90613346833862451</v>
      </c>
      <c r="I222" s="85" t="s">
        <v>6875</v>
      </c>
      <c r="J222" s="123">
        <v>4.725567998058651E-4</v>
      </c>
      <c r="K222" s="124">
        <v>0.85238174787747423</v>
      </c>
      <c r="L222" s="2" t="s">
        <v>6875</v>
      </c>
    </row>
    <row r="223" spans="1:12" hidden="1" x14ac:dyDescent="0.35">
      <c r="A223" t="s">
        <v>7034</v>
      </c>
      <c r="B223" s="2">
        <v>45275855</v>
      </c>
      <c r="C223" s="2" t="s">
        <v>1912</v>
      </c>
      <c r="D223" s="83">
        <v>140240</v>
      </c>
      <c r="E223" s="84">
        <v>525789.01947937161</v>
      </c>
      <c r="F223" s="85" t="str">
        <f>IFERROR(VLOOKUP(B223,'Base Completa'!B:P,15,FALSE),"Verificar")</f>
        <v>A</v>
      </c>
      <c r="G223" s="86">
        <v>7.848187650254197E-4</v>
      </c>
      <c r="H223" s="86">
        <v>0.90691828710364997</v>
      </c>
      <c r="I223" s="85" t="s">
        <v>6875</v>
      </c>
      <c r="J223" s="123">
        <v>1.1925539750726958E-3</v>
      </c>
      <c r="K223" s="124">
        <v>0.8535743018525469</v>
      </c>
      <c r="L223" s="2" t="s">
        <v>6875</v>
      </c>
    </row>
    <row r="224" spans="1:12" hidden="1" x14ac:dyDescent="0.35">
      <c r="A224" t="s">
        <v>7034</v>
      </c>
      <c r="B224" s="2">
        <v>45387905</v>
      </c>
      <c r="C224" s="2" t="s">
        <v>1918</v>
      </c>
      <c r="D224" s="83">
        <v>139920</v>
      </c>
      <c r="E224" s="84">
        <v>388072.66808286542</v>
      </c>
      <c r="F224" s="85" t="str">
        <f>IFERROR(VLOOKUP(B224,'Base Completa'!B:P,15,FALSE),"Verificar")</f>
        <v>A</v>
      </c>
      <c r="G224" s="86">
        <v>7.8302796350796292E-4</v>
      </c>
      <c r="H224" s="86">
        <v>0.9077013150671579</v>
      </c>
      <c r="I224" s="85" t="s">
        <v>6875</v>
      </c>
      <c r="J224" s="123">
        <v>8.8019640158621662E-4</v>
      </c>
      <c r="K224" s="124">
        <v>0.85445449825413311</v>
      </c>
      <c r="L224" s="2" t="s">
        <v>6875</v>
      </c>
    </row>
    <row r="225" spans="1:12" hidden="1" x14ac:dyDescent="0.35">
      <c r="A225" t="s">
        <v>7034</v>
      </c>
      <c r="B225" s="2">
        <v>44164801</v>
      </c>
      <c r="C225" s="2" t="s">
        <v>382</v>
      </c>
      <c r="D225" s="83">
        <v>139386.49</v>
      </c>
      <c r="E225" s="84">
        <v>-306525.09827353281</v>
      </c>
      <c r="F225" s="85" t="str">
        <f>IFERROR(VLOOKUP(B225,'Base Completa'!B:P,15,FALSE),"Verificar")</f>
        <v>A</v>
      </c>
      <c r="G225" s="86">
        <v>7.8004230564053057E-4</v>
      </c>
      <c r="H225" s="86">
        <v>0.90848135737279845</v>
      </c>
      <c r="I225" s="85" t="s">
        <v>6875</v>
      </c>
      <c r="J225" s="123">
        <v>-6.9523651286519856E-4</v>
      </c>
      <c r="K225" s="124">
        <v>0.85375926174126793</v>
      </c>
      <c r="L225" s="2" t="s">
        <v>6870</v>
      </c>
    </row>
    <row r="226" spans="1:12" hidden="1" x14ac:dyDescent="0.35">
      <c r="A226" t="s">
        <v>7034</v>
      </c>
      <c r="B226" s="2">
        <v>40082905</v>
      </c>
      <c r="C226" s="2" t="s">
        <v>1068</v>
      </c>
      <c r="D226" s="83">
        <v>139104</v>
      </c>
      <c r="E226" s="84">
        <v>213258.64269367384</v>
      </c>
      <c r="F226" s="85" t="str">
        <f>IFERROR(VLOOKUP(B226,'Base Completa'!B:P,15,FALSE),"Verificar")</f>
        <v>A</v>
      </c>
      <c r="G226" s="86">
        <v>7.7846141963844827E-4</v>
      </c>
      <c r="H226" s="86">
        <v>0.90925981879243689</v>
      </c>
      <c r="I226" s="85" t="s">
        <v>6875</v>
      </c>
      <c r="J226" s="123">
        <v>4.8369675409877278E-4</v>
      </c>
      <c r="K226" s="124">
        <v>0.85424295849536669</v>
      </c>
      <c r="L226" s="2" t="s">
        <v>6875</v>
      </c>
    </row>
    <row r="227" spans="1:12" hidden="1" x14ac:dyDescent="0.35">
      <c r="A227" t="s">
        <v>7034</v>
      </c>
      <c r="B227" s="2">
        <v>44227860</v>
      </c>
      <c r="C227" s="2" t="s">
        <v>1646</v>
      </c>
      <c r="D227" s="83">
        <v>138600</v>
      </c>
      <c r="E227" s="84">
        <v>589878.29097425612</v>
      </c>
      <c r="F227" s="85" t="str">
        <f>IFERROR(VLOOKUP(B227,'Base Completa'!B:P,15,FALSE),"Verificar")</f>
        <v>A</v>
      </c>
      <c r="G227" s="86">
        <v>7.7564090724845385E-4</v>
      </c>
      <c r="H227" s="86">
        <v>0.91003545969968536</v>
      </c>
      <c r="I227" s="85" t="s">
        <v>6875</v>
      </c>
      <c r="J227" s="123">
        <v>1.3379163022594017E-3</v>
      </c>
      <c r="K227" s="124">
        <v>0.85558087479762612</v>
      </c>
      <c r="L227" s="2" t="s">
        <v>6875</v>
      </c>
    </row>
    <row r="228" spans="1:12" hidden="1" x14ac:dyDescent="0.35">
      <c r="A228" t="s">
        <v>7034</v>
      </c>
      <c r="B228" s="2">
        <v>44536855</v>
      </c>
      <c r="C228" s="2" t="s">
        <v>2380</v>
      </c>
      <c r="D228" s="83">
        <v>137980</v>
      </c>
      <c r="E228" s="84">
        <v>877926.21169149689</v>
      </c>
      <c r="F228" s="85" t="str">
        <f>IFERROR(VLOOKUP(B228,'Base Completa'!B:P,15,FALSE),"Verificar")</f>
        <v>A</v>
      </c>
      <c r="G228" s="86">
        <v>7.7217122930838141E-4</v>
      </c>
      <c r="H228" s="86">
        <v>0.91080763092899375</v>
      </c>
      <c r="I228" s="85" t="s">
        <v>6875</v>
      </c>
      <c r="J228" s="123">
        <v>1.991244310521939E-3</v>
      </c>
      <c r="K228" s="124">
        <v>0.85757211910814801</v>
      </c>
      <c r="L228" s="2" t="s">
        <v>6875</v>
      </c>
    </row>
    <row r="229" spans="1:12" hidden="1" x14ac:dyDescent="0.35">
      <c r="A229" t="s">
        <v>7034</v>
      </c>
      <c r="B229" s="2">
        <v>43582905</v>
      </c>
      <c r="C229" s="2" t="s">
        <v>1960</v>
      </c>
      <c r="D229" s="83">
        <v>133740</v>
      </c>
      <c r="E229" s="84">
        <v>591151.32259864255</v>
      </c>
      <c r="F229" s="85" t="str">
        <f>IFERROR(VLOOKUP(B229,'Base Completa'!B:P,15,FALSE),"Verificar")</f>
        <v>A</v>
      </c>
      <c r="G229" s="86">
        <v>7.4844310920207957E-4</v>
      </c>
      <c r="H229" s="86">
        <v>0.91155607403819583</v>
      </c>
      <c r="I229" s="85" t="s">
        <v>6875</v>
      </c>
      <c r="J229" s="123">
        <v>1.3408036940987342E-3</v>
      </c>
      <c r="K229" s="124">
        <v>0.85891292280224674</v>
      </c>
      <c r="L229" s="2" t="s">
        <v>6875</v>
      </c>
    </row>
    <row r="230" spans="1:12" hidden="1" x14ac:dyDescent="0.35">
      <c r="A230" t="s">
        <v>7034</v>
      </c>
      <c r="B230" s="2">
        <v>43208809</v>
      </c>
      <c r="C230" s="2" t="s">
        <v>927</v>
      </c>
      <c r="D230" s="83">
        <v>133133</v>
      </c>
      <c r="E230" s="84">
        <v>86812.616500953707</v>
      </c>
      <c r="F230" s="85" t="str">
        <f>IFERROR(VLOOKUP(B230,'Base Completa'!B:P,15,FALSE),"Verificar")</f>
        <v>A</v>
      </c>
      <c r="G230" s="86">
        <v>7.4504618257365375E-4</v>
      </c>
      <c r="H230" s="86">
        <v>0.91230112022076948</v>
      </c>
      <c r="I230" s="85" t="s">
        <v>6875</v>
      </c>
      <c r="J230" s="123">
        <v>1.9690166028416958E-4</v>
      </c>
      <c r="K230" s="124">
        <v>0.85910982446253092</v>
      </c>
      <c r="L230" s="2" t="s">
        <v>6875</v>
      </c>
    </row>
    <row r="231" spans="1:12" hidden="1" x14ac:dyDescent="0.35">
      <c r="A231" t="s">
        <v>7034</v>
      </c>
      <c r="B231" s="2">
        <v>45659855</v>
      </c>
      <c r="C231" s="2" t="s">
        <v>1416</v>
      </c>
      <c r="D231" s="83">
        <v>132180</v>
      </c>
      <c r="E231" s="84">
        <v>517597.30382652633</v>
      </c>
      <c r="F231" s="85" t="str">
        <f>IFERROR(VLOOKUP(B231,'Base Completa'!B:P,15,FALSE),"Verificar")</f>
        <v>A</v>
      </c>
      <c r="G231" s="86">
        <v>7.3971295180447791E-4</v>
      </c>
      <c r="H231" s="86">
        <v>0.91304083317257401</v>
      </c>
      <c r="I231" s="85" t="s">
        <v>6875</v>
      </c>
      <c r="J231" s="123">
        <v>1.1739741594003583E-3</v>
      </c>
      <c r="K231" s="124">
        <v>0.86028379862193127</v>
      </c>
      <c r="L231" s="2" t="s">
        <v>6875</v>
      </c>
    </row>
    <row r="232" spans="1:12" hidden="1" x14ac:dyDescent="0.35">
      <c r="A232" t="s">
        <v>7034</v>
      </c>
      <c r="B232" s="2">
        <v>48967855</v>
      </c>
      <c r="C232" s="2" t="s">
        <v>189</v>
      </c>
      <c r="D232" s="83">
        <v>130120</v>
      </c>
      <c r="E232" s="84">
        <v>501752.86546254816</v>
      </c>
      <c r="F232" s="85" t="str">
        <f>IFERROR(VLOOKUP(B232,'Base Completa'!B:P,15,FALSE),"Verificar")</f>
        <v>A</v>
      </c>
      <c r="G232" s="86">
        <v>7.2818466703585005E-4</v>
      </c>
      <c r="H232" s="86">
        <v>0.91376901783960984</v>
      </c>
      <c r="I232" s="85" t="s">
        <v>6875</v>
      </c>
      <c r="J232" s="123">
        <v>1.1380370301456119E-3</v>
      </c>
      <c r="K232" s="124">
        <v>0.86142183565207686</v>
      </c>
      <c r="L232" s="2" t="s">
        <v>6875</v>
      </c>
    </row>
    <row r="233" spans="1:12" hidden="1" x14ac:dyDescent="0.35">
      <c r="A233" t="s">
        <v>7034</v>
      </c>
      <c r="B233" s="2">
        <v>43136809</v>
      </c>
      <c r="C233" s="2" t="s">
        <v>819</v>
      </c>
      <c r="D233" s="83">
        <v>129789</v>
      </c>
      <c r="E233" s="84">
        <v>436915.99504652544</v>
      </c>
      <c r="F233" s="85" t="str">
        <f>IFERROR(VLOOKUP(B233,'Base Completa'!B:P,15,FALSE),"Verificar")</f>
        <v>F</v>
      </c>
      <c r="G233" s="86">
        <v>7.2633230671623075E-4</v>
      </c>
      <c r="H233" s="86">
        <v>0.9144953501463261</v>
      </c>
      <c r="I233" s="85" t="s">
        <v>6875</v>
      </c>
      <c r="J233" s="123">
        <v>9.9097905692573812E-4</v>
      </c>
      <c r="K233" s="124">
        <v>0.86241281470900255</v>
      </c>
      <c r="L233" s="2" t="s">
        <v>6875</v>
      </c>
    </row>
    <row r="234" spans="1:12" hidden="1" x14ac:dyDescent="0.35">
      <c r="A234" t="s">
        <v>7034</v>
      </c>
      <c r="B234" s="2">
        <v>44422905</v>
      </c>
      <c r="C234" s="2" t="s">
        <v>1597</v>
      </c>
      <c r="D234" s="83">
        <v>128952</v>
      </c>
      <c r="E234" s="84">
        <v>307603.24089946761</v>
      </c>
      <c r="F234" s="85" t="str">
        <f>IFERROR(VLOOKUP(B234,'Base Completa'!B:P,15,FALSE),"Verificar")</f>
        <v>A</v>
      </c>
      <c r="G234" s="86">
        <v>7.2164824149713292E-4</v>
      </c>
      <c r="H234" s="86">
        <v>0.91521699838782322</v>
      </c>
      <c r="I234" s="85" t="s">
        <v>6875</v>
      </c>
      <c r="J234" s="123">
        <v>6.9768187255629102E-4</v>
      </c>
      <c r="K234" s="124">
        <v>0.86311049658155881</v>
      </c>
      <c r="L234" s="2" t="s">
        <v>6875</v>
      </c>
    </row>
    <row r="235" spans="1:12" hidden="1" x14ac:dyDescent="0.35">
      <c r="A235" t="s">
        <v>7034</v>
      </c>
      <c r="B235" s="2">
        <v>43207967</v>
      </c>
      <c r="C235" s="2" t="s">
        <v>974</v>
      </c>
      <c r="D235" s="83">
        <v>128000</v>
      </c>
      <c r="E235" s="84">
        <v>230648.33773091412</v>
      </c>
      <c r="F235" s="85" t="str">
        <f>IFERROR(VLOOKUP(B235,'Base Completa'!B:P,15,FALSE),"Verificar")</f>
        <v>A</v>
      </c>
      <c r="G235" s="86">
        <v>7.1632060698269913E-4</v>
      </c>
      <c r="H235" s="86">
        <v>0.9159333189948059</v>
      </c>
      <c r="I235" s="85" t="s">
        <v>6875</v>
      </c>
      <c r="J235" s="123">
        <v>5.2313871498737684E-4</v>
      </c>
      <c r="K235" s="124">
        <v>0.86363363529654613</v>
      </c>
      <c r="L235" s="2" t="s">
        <v>6875</v>
      </c>
    </row>
    <row r="236" spans="1:12" hidden="1" x14ac:dyDescent="0.35">
      <c r="A236" t="s">
        <v>7034</v>
      </c>
      <c r="B236" s="2">
        <v>44936801</v>
      </c>
      <c r="C236" s="2" t="s">
        <v>1799</v>
      </c>
      <c r="D236" s="83">
        <v>127477</v>
      </c>
      <c r="E236" s="84">
        <v>223473.16170892853</v>
      </c>
      <c r="F236" s="85" t="str">
        <f>IFERROR(VLOOKUP(B236,'Base Completa'!B:P,15,FALSE),"Verificar")</f>
        <v>A</v>
      </c>
      <c r="G236" s="86">
        <v>7.1339376575260574E-4</v>
      </c>
      <c r="H236" s="86">
        <v>0.91664671276055854</v>
      </c>
      <c r="I236" s="85" t="s">
        <v>6875</v>
      </c>
      <c r="J236" s="123">
        <v>5.068645358587636E-4</v>
      </c>
      <c r="K236" s="124">
        <v>0.86414049983240493</v>
      </c>
      <c r="L236" s="2" t="s">
        <v>6875</v>
      </c>
    </row>
    <row r="237" spans="1:12" hidden="1" x14ac:dyDescent="0.35">
      <c r="A237" t="s">
        <v>7034</v>
      </c>
      <c r="B237" s="2">
        <v>46147905</v>
      </c>
      <c r="C237" s="2" t="s">
        <v>301</v>
      </c>
      <c r="D237" s="83">
        <v>125880</v>
      </c>
      <c r="E237" s="84">
        <v>431393.11085859925</v>
      </c>
      <c r="F237" s="85" t="str">
        <f>IFERROR(VLOOKUP(B237,'Base Completa'!B:P,15,FALSE),"Verificar")</f>
        <v>A</v>
      </c>
      <c r="G237" s="86">
        <v>7.044565469295481E-4</v>
      </c>
      <c r="H237" s="86">
        <v>0.91735116930748806</v>
      </c>
      <c r="I237" s="85" t="s">
        <v>6875</v>
      </c>
      <c r="J237" s="123">
        <v>9.7845247830167484E-4</v>
      </c>
      <c r="K237" s="124">
        <v>0.86511895231070657</v>
      </c>
      <c r="L237" s="2" t="s">
        <v>6875</v>
      </c>
    </row>
    <row r="238" spans="1:12" hidden="1" x14ac:dyDescent="0.35">
      <c r="A238" t="s">
        <v>7034</v>
      </c>
      <c r="B238" s="2">
        <v>47988809</v>
      </c>
      <c r="C238" s="2" t="s">
        <v>1130</v>
      </c>
      <c r="D238" s="83">
        <v>125400</v>
      </c>
      <c r="E238" s="84">
        <v>445289.44671316398</v>
      </c>
      <c r="F238" s="85" t="str">
        <f>IFERROR(VLOOKUP(B238,'Base Completa'!B:P,15,FALSE),"Verificar")</f>
        <v>A</v>
      </c>
      <c r="G238" s="86">
        <v>7.0177034465336303E-4</v>
      </c>
      <c r="H238" s="86">
        <v>0.91805293965214141</v>
      </c>
      <c r="I238" s="85" t="s">
        <v>6875</v>
      </c>
      <c r="J238" s="123">
        <v>1.0099710721641253E-3</v>
      </c>
      <c r="K238" s="124">
        <v>0.86612892338287073</v>
      </c>
      <c r="L238" s="2" t="s">
        <v>6875</v>
      </c>
    </row>
    <row r="239" spans="1:12" hidden="1" x14ac:dyDescent="0.35">
      <c r="A239" t="s">
        <v>7034</v>
      </c>
      <c r="B239" s="2">
        <v>43355967</v>
      </c>
      <c r="C239" s="2" t="s">
        <v>1348</v>
      </c>
      <c r="D239" s="83">
        <v>125000</v>
      </c>
      <c r="E239" s="84">
        <v>517510.44674795534</v>
      </c>
      <c r="F239" s="85" t="str">
        <f>IFERROR(VLOOKUP(B239,'Base Completa'!B:P,15,FALSE),"Verificar")</f>
        <v>A</v>
      </c>
      <c r="G239" s="86">
        <v>6.9953184275654205E-4</v>
      </c>
      <c r="H239" s="86">
        <v>0.91875247149489792</v>
      </c>
      <c r="I239" s="85" t="s">
        <v>6875</v>
      </c>
      <c r="J239" s="123">
        <v>1.1737771568946468E-3</v>
      </c>
      <c r="K239" s="124">
        <v>0.86730270053976533</v>
      </c>
      <c r="L239" s="2" t="s">
        <v>6875</v>
      </c>
    </row>
    <row r="240" spans="1:12" hidden="1" x14ac:dyDescent="0.35">
      <c r="A240" t="s">
        <v>7034</v>
      </c>
      <c r="B240" s="2">
        <v>45286855</v>
      </c>
      <c r="C240" s="2" t="s">
        <v>2204</v>
      </c>
      <c r="D240" s="83">
        <v>124600</v>
      </c>
      <c r="E240" s="84">
        <v>360441.89751803729</v>
      </c>
      <c r="F240" s="85" t="str">
        <f>IFERROR(VLOOKUP(B240,'Base Completa'!B:P,15,FALSE),"Verificar")</f>
        <v>A</v>
      </c>
      <c r="G240" s="86">
        <v>6.9729334085972118E-4</v>
      </c>
      <c r="H240" s="86">
        <v>0.91944976483575769</v>
      </c>
      <c r="I240" s="85" t="s">
        <v>6875</v>
      </c>
      <c r="J240" s="123">
        <v>8.175264255109552E-4</v>
      </c>
      <c r="K240" s="124">
        <v>0.86812022696527624</v>
      </c>
      <c r="L240" s="2" t="s">
        <v>6875</v>
      </c>
    </row>
    <row r="241" spans="1:12" hidden="1" x14ac:dyDescent="0.35">
      <c r="A241" t="s">
        <v>7034</v>
      </c>
      <c r="B241" s="2">
        <v>40089905</v>
      </c>
      <c r="C241" s="2" t="s">
        <v>1066</v>
      </c>
      <c r="D241" s="83">
        <v>123852</v>
      </c>
      <c r="E241" s="84">
        <v>361706.72581102786</v>
      </c>
      <c r="F241" s="85" t="str">
        <f>IFERROR(VLOOKUP(B241,'Base Completa'!B:P,15,FALSE),"Verificar")</f>
        <v>A</v>
      </c>
      <c r="G241" s="86">
        <v>6.9310734231266605E-4</v>
      </c>
      <c r="H241" s="86">
        <v>0.92014287217807034</v>
      </c>
      <c r="I241" s="85" t="s">
        <v>6875</v>
      </c>
      <c r="J241" s="123">
        <v>8.2039521118868548E-4</v>
      </c>
      <c r="K241" s="124">
        <v>0.86894062217646495</v>
      </c>
      <c r="L241" s="2" t="s">
        <v>6875</v>
      </c>
    </row>
    <row r="242" spans="1:12" hidden="1" x14ac:dyDescent="0.35">
      <c r="A242" t="s">
        <v>7034</v>
      </c>
      <c r="B242" s="2">
        <v>40133849</v>
      </c>
      <c r="C242" s="2" t="s">
        <v>359</v>
      </c>
      <c r="D242" s="83">
        <v>123519</v>
      </c>
      <c r="E242" s="84">
        <v>632016.23565819871</v>
      </c>
      <c r="F242" s="85" t="str">
        <f>IFERROR(VLOOKUP(B242,'Base Completa'!B:P,15,FALSE),"Verificar")</f>
        <v>A</v>
      </c>
      <c r="G242" s="86">
        <v>6.9124378948356253E-4</v>
      </c>
      <c r="H242" s="86">
        <v>0.92083411596755393</v>
      </c>
      <c r="I242" s="85" t="s">
        <v>6875</v>
      </c>
      <c r="J242" s="123">
        <v>1.4334903282898193E-3</v>
      </c>
      <c r="K242" s="124">
        <v>0.87037411250475472</v>
      </c>
      <c r="L242" s="2" t="s">
        <v>6875</v>
      </c>
    </row>
    <row r="243" spans="1:12" hidden="1" x14ac:dyDescent="0.35">
      <c r="A243" t="s">
        <v>7034</v>
      </c>
      <c r="B243" s="2">
        <v>43088855</v>
      </c>
      <c r="C243" s="2" t="s">
        <v>1220</v>
      </c>
      <c r="D243" s="83">
        <v>122520</v>
      </c>
      <c r="E243" s="84">
        <v>762063.20998095185</v>
      </c>
      <c r="F243" s="85" t="str">
        <f>IFERROR(VLOOKUP(B243,'Base Completa'!B:P,15,FALSE),"Verificar")</f>
        <v>A</v>
      </c>
      <c r="G243" s="86">
        <v>6.856531309962523E-4</v>
      </c>
      <c r="H243" s="86">
        <v>0.92151976909855016</v>
      </c>
      <c r="I243" s="85" t="s">
        <v>6875</v>
      </c>
      <c r="J243" s="123">
        <v>1.728452814057099E-3</v>
      </c>
      <c r="K243" s="124">
        <v>0.87210256531881181</v>
      </c>
      <c r="L243" s="2" t="s">
        <v>6875</v>
      </c>
    </row>
    <row r="244" spans="1:12" hidden="1" x14ac:dyDescent="0.35">
      <c r="A244" t="s">
        <v>7034</v>
      </c>
      <c r="B244" s="2">
        <v>43204905</v>
      </c>
      <c r="C244" s="2" t="s">
        <v>947</v>
      </c>
      <c r="D244" s="83">
        <v>120408</v>
      </c>
      <c r="E244" s="84">
        <v>264966.33633128955</v>
      </c>
      <c r="F244" s="85" t="str">
        <f>IFERROR(VLOOKUP(B244,'Base Completa'!B:P,15,FALSE),"Verificar")</f>
        <v>A</v>
      </c>
      <c r="G244" s="86">
        <v>6.7383384098103772E-4</v>
      </c>
      <c r="H244" s="86">
        <v>0.92219360293953123</v>
      </c>
      <c r="I244" s="85" t="s">
        <v>6875</v>
      </c>
      <c r="J244" s="123">
        <v>6.0097614431966161E-4</v>
      </c>
      <c r="K244" s="124">
        <v>0.87270354146313145</v>
      </c>
      <c r="L244" s="2" t="s">
        <v>6875</v>
      </c>
    </row>
    <row r="245" spans="1:12" hidden="1" x14ac:dyDescent="0.35">
      <c r="A245" t="s">
        <v>7034</v>
      </c>
      <c r="B245" s="2">
        <v>44510849</v>
      </c>
      <c r="C245" s="2" t="s">
        <v>254</v>
      </c>
      <c r="D245" s="83">
        <v>120175</v>
      </c>
      <c r="E245" s="84">
        <v>368351.75236216607</v>
      </c>
      <c r="F245" s="85" t="str">
        <f>IFERROR(VLOOKUP(B245,'Base Completa'!B:P,15,FALSE),"Verificar")</f>
        <v>A</v>
      </c>
      <c r="G245" s="86">
        <v>6.7252991362613953E-4</v>
      </c>
      <c r="H245" s="86">
        <v>0.92286613285315733</v>
      </c>
      <c r="I245" s="85" t="s">
        <v>6875</v>
      </c>
      <c r="J245" s="123">
        <v>8.3546694630378976E-4</v>
      </c>
      <c r="K245" s="124">
        <v>0.87353900840943521</v>
      </c>
      <c r="L245" s="2" t="s">
        <v>6875</v>
      </c>
    </row>
    <row r="246" spans="1:12" hidden="1" x14ac:dyDescent="0.35">
      <c r="A246" t="s">
        <v>7034</v>
      </c>
      <c r="B246" s="2">
        <v>45274809</v>
      </c>
      <c r="C246" s="2" t="s">
        <v>1904</v>
      </c>
      <c r="D246" s="83">
        <v>119548</v>
      </c>
      <c r="E246" s="84">
        <v>307847.60638591077</v>
      </c>
      <c r="F246" s="85" t="str">
        <f>IFERROR(VLOOKUP(B246,'Base Completa'!B:P,15,FALSE),"Verificar")</f>
        <v>A</v>
      </c>
      <c r="G246" s="86">
        <v>6.6902106190287281E-4</v>
      </c>
      <c r="H246" s="86">
        <v>0.92353515391506025</v>
      </c>
      <c r="I246" s="85" t="s">
        <v>6875</v>
      </c>
      <c r="J246" s="123">
        <v>6.9823612344672786E-4</v>
      </c>
      <c r="K246" s="124">
        <v>0.87423724453288199</v>
      </c>
      <c r="L246" s="2" t="s">
        <v>6875</v>
      </c>
    </row>
    <row r="247" spans="1:12" hidden="1" x14ac:dyDescent="0.35">
      <c r="A247" t="s">
        <v>7034</v>
      </c>
      <c r="B247" s="2">
        <v>40138905</v>
      </c>
      <c r="C247" s="2" t="s">
        <v>831</v>
      </c>
      <c r="D247" s="83">
        <v>117912</v>
      </c>
      <c r="E247" s="84">
        <v>421751.67694946803</v>
      </c>
      <c r="F247" s="85" t="str">
        <f>IFERROR(VLOOKUP(B247,'Base Completa'!B:P,15,FALSE),"Verificar")</f>
        <v>A</v>
      </c>
      <c r="G247" s="86">
        <v>6.5986558914487518E-4</v>
      </c>
      <c r="H247" s="86">
        <v>0.92419501950420513</v>
      </c>
      <c r="I247" s="85" t="s">
        <v>6875</v>
      </c>
      <c r="J247" s="123">
        <v>9.5658452384130932E-4</v>
      </c>
      <c r="K247" s="124">
        <v>0.87519382905672327</v>
      </c>
      <c r="L247" s="2" t="s">
        <v>6875</v>
      </c>
    </row>
    <row r="248" spans="1:12" hidden="1" x14ac:dyDescent="0.35">
      <c r="A248" t="s">
        <v>7034</v>
      </c>
      <c r="B248" s="2">
        <v>46154905</v>
      </c>
      <c r="C248" s="2" t="s">
        <v>289</v>
      </c>
      <c r="D248" s="83">
        <v>117816</v>
      </c>
      <c r="E248" s="84">
        <v>357037.17048940208</v>
      </c>
      <c r="F248" s="85" t="str">
        <f>IFERROR(VLOOKUP(B248,'Base Completa'!B:P,15,FALSE),"Verificar")</f>
        <v>A</v>
      </c>
      <c r="G248" s="86">
        <v>6.5932834868963808E-4</v>
      </c>
      <c r="H248" s="86">
        <v>0.92485434785289478</v>
      </c>
      <c r="I248" s="85" t="s">
        <v>6875</v>
      </c>
      <c r="J248" s="123">
        <v>8.098040870793598E-4</v>
      </c>
      <c r="K248" s="124">
        <v>0.87600363314380258</v>
      </c>
      <c r="L248" s="2" t="s">
        <v>6875</v>
      </c>
    </row>
    <row r="249" spans="1:12" hidden="1" x14ac:dyDescent="0.35">
      <c r="A249" t="s">
        <v>7034</v>
      </c>
      <c r="B249" s="2">
        <v>45372907</v>
      </c>
      <c r="C249" s="2" t="s">
        <v>1943</v>
      </c>
      <c r="D249" s="83">
        <v>115776</v>
      </c>
      <c r="E249" s="84">
        <v>320723.7585262229</v>
      </c>
      <c r="F249" s="85" t="str">
        <f>IFERROR(VLOOKUP(B249,'Base Completa'!B:P,15,FALSE),"Verificar")</f>
        <v>A</v>
      </c>
      <c r="G249" s="86">
        <v>6.4791198901585135E-4</v>
      </c>
      <c r="H249" s="86">
        <v>0.92550225984191059</v>
      </c>
      <c r="I249" s="85" t="s">
        <v>6875</v>
      </c>
      <c r="J249" s="123">
        <v>7.2744081553743531E-4</v>
      </c>
      <c r="K249" s="124">
        <v>0.87673107395934002</v>
      </c>
      <c r="L249" s="2" t="s">
        <v>6875</v>
      </c>
    </row>
    <row r="250" spans="1:12" hidden="1" x14ac:dyDescent="0.35">
      <c r="A250" t="s">
        <v>7034</v>
      </c>
      <c r="B250" s="2">
        <v>44983809</v>
      </c>
      <c r="C250" s="2" t="s">
        <v>233</v>
      </c>
      <c r="D250" s="83">
        <v>112860</v>
      </c>
      <c r="E250" s="84">
        <v>646283.95494491758</v>
      </c>
      <c r="F250" s="85" t="str">
        <f>IFERROR(VLOOKUP(B250,'Base Completa'!B:P,15,FALSE),"Verificar")</f>
        <v>A</v>
      </c>
      <c r="G250" s="86">
        <v>6.3159331018802669E-4</v>
      </c>
      <c r="H250" s="86">
        <v>0.92613385315209862</v>
      </c>
      <c r="I250" s="85" t="s">
        <v>6875</v>
      </c>
      <c r="J250" s="123">
        <v>1.4658512653201246E-3</v>
      </c>
      <c r="K250" s="124">
        <v>0.8781969252246602</v>
      </c>
      <c r="L250" s="2" t="s">
        <v>6875</v>
      </c>
    </row>
    <row r="251" spans="1:12" hidden="1" x14ac:dyDescent="0.35">
      <c r="A251" t="s">
        <v>7034</v>
      </c>
      <c r="B251" s="2">
        <v>44762905</v>
      </c>
      <c r="C251" s="2" t="s">
        <v>97</v>
      </c>
      <c r="D251" s="83">
        <v>112632</v>
      </c>
      <c r="E251" s="84">
        <v>337061.80750973773</v>
      </c>
      <c r="F251" s="85" t="str">
        <f>IFERROR(VLOOKUP(B251,'Base Completa'!B:P,15,FALSE),"Verificar")</f>
        <v>A</v>
      </c>
      <c r="G251" s="86">
        <v>6.3031736410683878E-4</v>
      </c>
      <c r="H251" s="86">
        <v>0.92676417051620541</v>
      </c>
      <c r="I251" s="85" t="s">
        <v>6875</v>
      </c>
      <c r="J251" s="123">
        <v>7.6449751421006217E-4</v>
      </c>
      <c r="K251" s="124">
        <v>0.87896142273887023</v>
      </c>
      <c r="L251" s="2" t="s">
        <v>6875</v>
      </c>
    </row>
    <row r="252" spans="1:12" hidden="1" x14ac:dyDescent="0.35">
      <c r="A252" t="s">
        <v>7034</v>
      </c>
      <c r="B252" s="2">
        <v>43591909</v>
      </c>
      <c r="C252" s="2" t="s">
        <v>2142</v>
      </c>
      <c r="D252" s="83">
        <v>112548</v>
      </c>
      <c r="E252" s="84">
        <v>741061.56754158041</v>
      </c>
      <c r="F252" s="85" t="str">
        <f>IFERROR(VLOOKUP(B252,'Base Completa'!B:P,15,FALSE),"Verificar")</f>
        <v>A</v>
      </c>
      <c r="G252" s="86">
        <v>6.2984727870850636E-4</v>
      </c>
      <c r="H252" s="86">
        <v>0.92739401779491393</v>
      </c>
      <c r="I252" s="85" t="s">
        <v>6875</v>
      </c>
      <c r="J252" s="123">
        <v>1.6808185135178302E-3</v>
      </c>
      <c r="K252" s="124">
        <v>0.8806422412523881</v>
      </c>
      <c r="L252" s="2" t="s">
        <v>6875</v>
      </c>
    </row>
    <row r="253" spans="1:12" hidden="1" x14ac:dyDescent="0.35">
      <c r="A253" t="s">
        <v>7034</v>
      </c>
      <c r="B253" s="2">
        <v>47000855</v>
      </c>
      <c r="C253" s="2" t="s">
        <v>1663</v>
      </c>
      <c r="D253" s="83">
        <v>111120</v>
      </c>
      <c r="E253" s="84">
        <v>354727.12609743502</v>
      </c>
      <c r="F253" s="85" t="str">
        <f>IFERROR(VLOOKUP(B253,'Base Completa'!B:P,15,FALSE),"Verificar")</f>
        <v>A</v>
      </c>
      <c r="G253" s="86">
        <v>6.2185582693685562E-4</v>
      </c>
      <c r="H253" s="86">
        <v>0.92801587362185078</v>
      </c>
      <c r="I253" s="85" t="s">
        <v>6875</v>
      </c>
      <c r="J253" s="123">
        <v>8.0456462311154523E-4</v>
      </c>
      <c r="K253" s="124">
        <v>0.88144680587549962</v>
      </c>
      <c r="L253" s="2" t="s">
        <v>6875</v>
      </c>
    </row>
    <row r="254" spans="1:12" hidden="1" x14ac:dyDescent="0.35">
      <c r="A254" t="s">
        <v>7034</v>
      </c>
      <c r="B254" s="2">
        <v>42214801</v>
      </c>
      <c r="C254" s="2" t="s">
        <v>1727</v>
      </c>
      <c r="D254" s="83">
        <v>110885</v>
      </c>
      <c r="E254" s="84">
        <v>12848.942299999999</v>
      </c>
      <c r="F254" s="85" t="str">
        <f>IFERROR(VLOOKUP(B254,'Base Completa'!B:P,15,FALSE),"Verificar")</f>
        <v>A</v>
      </c>
      <c r="G254" s="86">
        <v>6.2054070707247332E-4</v>
      </c>
      <c r="H254" s="86">
        <v>0.9286364143289233</v>
      </c>
      <c r="I254" s="85" t="s">
        <v>6875</v>
      </c>
      <c r="J254" s="123">
        <v>2.9142976836065097E-5</v>
      </c>
      <c r="K254" s="124">
        <v>0.88147594885233571</v>
      </c>
      <c r="L254" s="2" t="s">
        <v>6875</v>
      </c>
    </row>
    <row r="255" spans="1:12" hidden="1" x14ac:dyDescent="0.35">
      <c r="A255" t="s">
        <v>7034</v>
      </c>
      <c r="B255" s="2">
        <v>43342809</v>
      </c>
      <c r="C255" s="2" t="s">
        <v>1136</v>
      </c>
      <c r="D255" s="83">
        <v>110352</v>
      </c>
      <c r="E255" s="84">
        <v>440842.84889481898</v>
      </c>
      <c r="F255" s="85" t="str">
        <f>IFERROR(VLOOKUP(B255,'Base Completa'!B:P,15,FALSE),"Verificar")</f>
        <v>A</v>
      </c>
      <c r="G255" s="86">
        <v>6.1755790329495947E-4</v>
      </c>
      <c r="H255" s="86">
        <v>0.92925397223221828</v>
      </c>
      <c r="I255" s="85" t="s">
        <v>6875</v>
      </c>
      <c r="J255" s="123">
        <v>9.9988564301410664E-4</v>
      </c>
      <c r="K255" s="124">
        <v>0.88247583449534983</v>
      </c>
      <c r="L255" s="2" t="s">
        <v>6875</v>
      </c>
    </row>
    <row r="256" spans="1:12" hidden="1" x14ac:dyDescent="0.35">
      <c r="A256" t="s">
        <v>7034</v>
      </c>
      <c r="B256" s="2">
        <v>45658855</v>
      </c>
      <c r="C256" s="2" t="s">
        <v>1396</v>
      </c>
      <c r="D256" s="83">
        <v>110000</v>
      </c>
      <c r="E256" s="84">
        <v>386144.55764349404</v>
      </c>
      <c r="F256" s="85" t="str">
        <f>IFERROR(VLOOKUP(B256,'Base Completa'!B:P,15,FALSE),"Verificar")</f>
        <v>A</v>
      </c>
      <c r="G256" s="86">
        <v>6.155880216257571E-4</v>
      </c>
      <c r="H256" s="86">
        <v>0.92986956025384404</v>
      </c>
      <c r="I256" s="85" t="s">
        <v>6875</v>
      </c>
      <c r="J256" s="123">
        <v>8.7582321066045649E-4</v>
      </c>
      <c r="K256" s="124">
        <v>0.88335165770601032</v>
      </c>
      <c r="L256" s="2" t="s">
        <v>6875</v>
      </c>
    </row>
    <row r="257" spans="1:12" hidden="1" x14ac:dyDescent="0.35">
      <c r="A257" t="s">
        <v>7034</v>
      </c>
      <c r="B257" s="2">
        <v>43060855</v>
      </c>
      <c r="C257" s="2" t="s">
        <v>2052</v>
      </c>
      <c r="D257" s="83">
        <v>109860</v>
      </c>
      <c r="E257" s="84">
        <v>239997.94886726991</v>
      </c>
      <c r="F257" s="85" t="str">
        <f>IFERROR(VLOOKUP(B257,'Base Completa'!B:P,15,FALSE),"Verificar")</f>
        <v>A</v>
      </c>
      <c r="G257" s="86">
        <v>6.1480454596186973E-4</v>
      </c>
      <c r="H257" s="86">
        <v>0.9304843647998059</v>
      </c>
      <c r="I257" s="85" t="s">
        <v>6875</v>
      </c>
      <c r="J257" s="123">
        <v>5.4434477961209167E-4</v>
      </c>
      <c r="K257" s="124">
        <v>0.88389600248562239</v>
      </c>
      <c r="L257" s="2" t="s">
        <v>6875</v>
      </c>
    </row>
    <row r="258" spans="1:12" hidden="1" x14ac:dyDescent="0.35">
      <c r="A258" t="s">
        <v>7034</v>
      </c>
      <c r="B258" s="2">
        <v>46134849</v>
      </c>
      <c r="C258" s="2" t="s">
        <v>2272</v>
      </c>
      <c r="D258" s="83">
        <v>109307</v>
      </c>
      <c r="E258" s="84">
        <v>513988.95995062258</v>
      </c>
      <c r="F258" s="85" t="str">
        <f>IFERROR(VLOOKUP(B258,'Base Completa'!B:P,15,FALSE),"Verificar")</f>
        <v>A</v>
      </c>
      <c r="G258" s="86">
        <v>6.1170981708951475E-4</v>
      </c>
      <c r="H258" s="86">
        <v>0.93109607461689536</v>
      </c>
      <c r="I258" s="85" t="s">
        <v>6875</v>
      </c>
      <c r="J258" s="123">
        <v>1.1657899929890872E-3</v>
      </c>
      <c r="K258" s="124">
        <v>0.8850617924786115</v>
      </c>
      <c r="L258" s="2" t="s">
        <v>6875</v>
      </c>
    </row>
    <row r="259" spans="1:12" hidden="1" x14ac:dyDescent="0.35">
      <c r="A259" t="s">
        <v>7034</v>
      </c>
      <c r="B259" s="2">
        <v>47981967</v>
      </c>
      <c r="C259" s="2" t="s">
        <v>1124</v>
      </c>
      <c r="D259" s="83">
        <v>109000</v>
      </c>
      <c r="E259" s="84">
        <v>320162.85018519516</v>
      </c>
      <c r="F259" s="85" t="str">
        <f>IFERROR(VLOOKUP(B259,'Base Completa'!B:P,15,FALSE),"Verificar")</f>
        <v>A</v>
      </c>
      <c r="G259" s="86">
        <v>6.099917668837047E-4</v>
      </c>
      <c r="H259" s="86">
        <v>0.93170606638377906</v>
      </c>
      <c r="I259" s="85" t="s">
        <v>6875</v>
      </c>
      <c r="J259" s="123">
        <v>7.2616860663431593E-4</v>
      </c>
      <c r="K259" s="124">
        <v>0.88578796108524582</v>
      </c>
      <c r="L259" s="2" t="s">
        <v>6875</v>
      </c>
    </row>
    <row r="260" spans="1:12" hidden="1" x14ac:dyDescent="0.35">
      <c r="A260" t="s">
        <v>7034</v>
      </c>
      <c r="B260" s="2">
        <v>45281855</v>
      </c>
      <c r="C260" s="2" t="s">
        <v>2095</v>
      </c>
      <c r="D260" s="83">
        <v>108000</v>
      </c>
      <c r="E260" s="84">
        <v>451125.01974756771</v>
      </c>
      <c r="F260" s="85" t="str">
        <f>IFERROR(VLOOKUP(B260,'Base Completa'!B:P,15,FALSE),"Verificar")</f>
        <v>A</v>
      </c>
      <c r="G260" s="86">
        <v>6.0439551214165241E-4</v>
      </c>
      <c r="H260" s="86">
        <v>0.93231046189592071</v>
      </c>
      <c r="I260" s="85" t="s">
        <v>6875</v>
      </c>
      <c r="J260" s="123">
        <v>1.0232068674378572E-3</v>
      </c>
      <c r="K260" s="124">
        <v>0.88681116795268367</v>
      </c>
      <c r="L260" s="2" t="s">
        <v>6875</v>
      </c>
    </row>
    <row r="261" spans="1:12" hidden="1" x14ac:dyDescent="0.35">
      <c r="A261" t="s">
        <v>7034</v>
      </c>
      <c r="B261" s="2">
        <v>45387907</v>
      </c>
      <c r="C261" s="2" t="s">
        <v>1923</v>
      </c>
      <c r="D261" s="83">
        <v>107712</v>
      </c>
      <c r="E261" s="84">
        <v>299732.35190430301</v>
      </c>
      <c r="F261" s="85" t="str">
        <f>IFERROR(VLOOKUP(B261,'Base Completa'!B:P,15,FALSE),"Verificar")</f>
        <v>A</v>
      </c>
      <c r="G261" s="86">
        <v>6.0278379077594133E-4</v>
      </c>
      <c r="H261" s="86">
        <v>0.93291324568669665</v>
      </c>
      <c r="I261" s="85" t="s">
        <v>6875</v>
      </c>
      <c r="J261" s="123">
        <v>6.7982973108739197E-4</v>
      </c>
      <c r="K261" s="124">
        <v>0.88749099768377104</v>
      </c>
      <c r="L261" s="2" t="s">
        <v>6875</v>
      </c>
    </row>
    <row r="262" spans="1:12" hidden="1" x14ac:dyDescent="0.35">
      <c r="A262" t="s">
        <v>7034</v>
      </c>
      <c r="B262" s="2">
        <v>45290809</v>
      </c>
      <c r="C262" s="2" t="s">
        <v>2301</v>
      </c>
      <c r="D262" s="83">
        <v>106799</v>
      </c>
      <c r="E262" s="84">
        <v>445806.2948282237</v>
      </c>
      <c r="F262" s="85" t="str">
        <f>IFERROR(VLOOKUP(B262,'Base Completa'!B:P,15,FALSE),"Verificar")</f>
        <v>A</v>
      </c>
      <c r="G262" s="86">
        <v>5.9767441019644753E-4</v>
      </c>
      <c r="H262" s="86">
        <v>0.93351092009689307</v>
      </c>
      <c r="I262" s="85" t="s">
        <v>6875</v>
      </c>
      <c r="J262" s="123">
        <v>1.0111433470715275E-3</v>
      </c>
      <c r="K262" s="124">
        <v>0.88850214103084257</v>
      </c>
      <c r="L262" s="2" t="s">
        <v>6875</v>
      </c>
    </row>
    <row r="263" spans="1:12" hidden="1" x14ac:dyDescent="0.35">
      <c r="A263" t="s">
        <v>7034</v>
      </c>
      <c r="B263" s="2">
        <v>49067967</v>
      </c>
      <c r="C263" s="2" t="s">
        <v>897</v>
      </c>
      <c r="D263" s="83">
        <v>106000</v>
      </c>
      <c r="E263" s="84">
        <v>101759.68902025255</v>
      </c>
      <c r="F263" s="85" t="str">
        <f>IFERROR(VLOOKUP(B263,'Base Completa'!B:P,15,FALSE),"Verificar")</f>
        <v>A</v>
      </c>
      <c r="G263" s="86">
        <v>5.9320300265754773E-4</v>
      </c>
      <c r="H263" s="86">
        <v>0.9341041230995506</v>
      </c>
      <c r="I263" s="85" t="s">
        <v>6875</v>
      </c>
      <c r="J263" s="123">
        <v>2.308034537568441E-4</v>
      </c>
      <c r="K263" s="124">
        <v>0.88873294448459939</v>
      </c>
      <c r="L263" s="2" t="s">
        <v>6875</v>
      </c>
    </row>
    <row r="264" spans="1:12" hidden="1" x14ac:dyDescent="0.35">
      <c r="A264" t="s">
        <v>7034</v>
      </c>
      <c r="B264" s="2">
        <v>41074967</v>
      </c>
      <c r="C264" s="2" t="s">
        <v>743</v>
      </c>
      <c r="D264" s="83">
        <v>105000</v>
      </c>
      <c r="E264" s="84">
        <v>260310.41705120425</v>
      </c>
      <c r="F264" s="85" t="str">
        <f>IFERROR(VLOOKUP(B264,'Base Completa'!B:P,15,FALSE),"Verificar")</f>
        <v>A</v>
      </c>
      <c r="G264" s="86">
        <v>5.8760674791549534E-4</v>
      </c>
      <c r="H264" s="86">
        <v>0.93469172984746607</v>
      </c>
      <c r="I264" s="85" t="s">
        <v>6875</v>
      </c>
      <c r="J264" s="123">
        <v>5.9041594842477345E-4</v>
      </c>
      <c r="K264" s="124">
        <v>0.88932336043302418</v>
      </c>
      <c r="L264" s="2" t="s">
        <v>6875</v>
      </c>
    </row>
    <row r="265" spans="1:12" hidden="1" x14ac:dyDescent="0.35">
      <c r="A265" t="s">
        <v>7034</v>
      </c>
      <c r="B265" s="2">
        <v>43209801</v>
      </c>
      <c r="C265" s="2" t="s">
        <v>1385</v>
      </c>
      <c r="D265" s="83">
        <v>104334</v>
      </c>
      <c r="E265" s="84">
        <v>-32325.044082894197</v>
      </c>
      <c r="F265" s="85" t="str">
        <f>IFERROR(VLOOKUP(B265,'Base Completa'!B:P,15,FALSE),"Verificar")</f>
        <v>A</v>
      </c>
      <c r="G265" s="86">
        <v>5.8387964225728852E-4</v>
      </c>
      <c r="H265" s="86">
        <v>0.93527560948972333</v>
      </c>
      <c r="I265" s="85" t="s">
        <v>6875</v>
      </c>
      <c r="J265" s="123">
        <v>-7.3317164085371351E-5</v>
      </c>
      <c r="K265" s="124">
        <v>0.88925004326893886</v>
      </c>
      <c r="L265" s="2" t="s">
        <v>6875</v>
      </c>
    </row>
    <row r="266" spans="1:12" hidden="1" x14ac:dyDescent="0.35">
      <c r="A266" t="s">
        <v>7034</v>
      </c>
      <c r="B266" s="2">
        <v>48966855</v>
      </c>
      <c r="C266" s="2" t="s">
        <v>162</v>
      </c>
      <c r="D266" s="83">
        <v>104320</v>
      </c>
      <c r="E266" s="84">
        <v>486450.41839286085</v>
      </c>
      <c r="F266" s="85" t="str">
        <f>IFERROR(VLOOKUP(B266,'Base Completa'!B:P,15,FALSE),"Verificar")</f>
        <v>A</v>
      </c>
      <c r="G266" s="86">
        <v>5.8380129469089972E-4</v>
      </c>
      <c r="H266" s="86">
        <v>0.93585941078441426</v>
      </c>
      <c r="I266" s="85" t="s">
        <v>6875</v>
      </c>
      <c r="J266" s="123">
        <v>1.1033292036121385E-3</v>
      </c>
      <c r="K266" s="124">
        <v>0.89035337247255097</v>
      </c>
      <c r="L266" s="2" t="s">
        <v>6875</v>
      </c>
    </row>
    <row r="267" spans="1:12" hidden="1" x14ac:dyDescent="0.35">
      <c r="A267" t="s">
        <v>7034</v>
      </c>
      <c r="B267" s="2">
        <v>44932849</v>
      </c>
      <c r="C267" s="2" t="s">
        <v>1787</v>
      </c>
      <c r="D267" s="83">
        <v>103664</v>
      </c>
      <c r="E267" s="84">
        <v>942329.30344074091</v>
      </c>
      <c r="F267" s="85" t="str">
        <f>IFERROR(VLOOKUP(B267,'Base Completa'!B:P,15,FALSE),"Verificar")</f>
        <v>A</v>
      </c>
      <c r="G267" s="86">
        <v>5.8013015158011347E-4</v>
      </c>
      <c r="H267" s="86">
        <v>0.93643954093599435</v>
      </c>
      <c r="I267" s="85" t="s">
        <v>6875</v>
      </c>
      <c r="J267" s="123">
        <v>2.1373184205301372E-3</v>
      </c>
      <c r="K267" s="124">
        <v>0.89249069089308108</v>
      </c>
      <c r="L267" s="2" t="s">
        <v>6875</v>
      </c>
    </row>
    <row r="268" spans="1:12" hidden="1" x14ac:dyDescent="0.35">
      <c r="A268" t="s">
        <v>7034</v>
      </c>
      <c r="B268" s="2">
        <v>41091855</v>
      </c>
      <c r="C268" s="2" t="s">
        <v>2407</v>
      </c>
      <c r="D268" s="83">
        <v>103160</v>
      </c>
      <c r="E268" s="84">
        <v>608848.68117206078</v>
      </c>
      <c r="F268" s="85" t="str">
        <f>IFERROR(VLOOKUP(B268,'Base Completa'!B:P,15,FALSE),"Verificar")</f>
        <v>A</v>
      </c>
      <c r="G268" s="86">
        <v>5.7730963919011904E-4</v>
      </c>
      <c r="H268" s="86">
        <v>0.93701685057518447</v>
      </c>
      <c r="I268" s="85" t="s">
        <v>6875</v>
      </c>
      <c r="J268" s="123">
        <v>1.3809434736169802E-3</v>
      </c>
      <c r="K268" s="124">
        <v>0.89387163436669803</v>
      </c>
      <c r="L268" s="2" t="s">
        <v>6875</v>
      </c>
    </row>
    <row r="269" spans="1:12" hidden="1" x14ac:dyDescent="0.35">
      <c r="A269" t="s">
        <v>7034</v>
      </c>
      <c r="B269" s="2">
        <v>45937809</v>
      </c>
      <c r="C269" s="2" t="s">
        <v>1371</v>
      </c>
      <c r="D269" s="83">
        <v>98857</v>
      </c>
      <c r="E269" s="84">
        <v>334422.30886318331</v>
      </c>
      <c r="F269" s="85" t="str">
        <f>IFERROR(VLOOKUP(B269,'Base Completa'!B:P,15,FALSE),"Verificar")</f>
        <v>A</v>
      </c>
      <c r="G269" s="86">
        <v>5.5322895503506786E-4</v>
      </c>
      <c r="H269" s="86">
        <v>0.93757007953021954</v>
      </c>
      <c r="I269" s="85" t="s">
        <v>6875</v>
      </c>
      <c r="J269" s="123">
        <v>7.5851080759099983E-4</v>
      </c>
      <c r="K269" s="124">
        <v>0.89463014517428907</v>
      </c>
      <c r="L269" s="2" t="s">
        <v>6875</v>
      </c>
    </row>
    <row r="270" spans="1:12" hidden="1" x14ac:dyDescent="0.35">
      <c r="A270" t="s">
        <v>7034</v>
      </c>
      <c r="B270" s="2">
        <v>43581809</v>
      </c>
      <c r="C270" s="2" t="s">
        <v>2014</v>
      </c>
      <c r="D270" s="83">
        <v>94050</v>
      </c>
      <c r="E270" s="84">
        <v>180884.59915965929</v>
      </c>
      <c r="F270" s="85" t="str">
        <f>IFERROR(VLOOKUP(B270,'Base Completa'!B:P,15,FALSE),"Verificar")</f>
        <v>A</v>
      </c>
      <c r="G270" s="86">
        <v>5.2632775849002225E-4</v>
      </c>
      <c r="H270" s="86">
        <v>0.93809640728870958</v>
      </c>
      <c r="I270" s="85" t="s">
        <v>6875</v>
      </c>
      <c r="J270" s="123">
        <v>4.1026845324932862E-4</v>
      </c>
      <c r="K270" s="124">
        <v>0.89504041362753839</v>
      </c>
      <c r="L270" s="2" t="s">
        <v>6875</v>
      </c>
    </row>
    <row r="271" spans="1:12" hidden="1" x14ac:dyDescent="0.35">
      <c r="A271" t="s">
        <v>7034</v>
      </c>
      <c r="B271" s="2">
        <v>44775855</v>
      </c>
      <c r="C271" s="2" t="s">
        <v>412</v>
      </c>
      <c r="D271" s="83">
        <v>93480</v>
      </c>
      <c r="E271" s="84">
        <v>293498.95713331678</v>
      </c>
      <c r="F271" s="85" t="str">
        <f>IFERROR(VLOOKUP(B271,'Base Completa'!B:P,15,FALSE),"Verificar")</f>
        <v>A</v>
      </c>
      <c r="G271" s="86">
        <v>5.2313789328705242E-4</v>
      </c>
      <c r="H271" s="86">
        <v>0.93861954518199664</v>
      </c>
      <c r="I271" s="85" t="s">
        <v>6875</v>
      </c>
      <c r="J271" s="123">
        <v>6.6569162732916262E-4</v>
      </c>
      <c r="K271" s="124">
        <v>0.8957061052548676</v>
      </c>
      <c r="L271" s="2" t="s">
        <v>6875</v>
      </c>
    </row>
    <row r="272" spans="1:12" hidden="1" x14ac:dyDescent="0.35">
      <c r="A272" t="s">
        <v>7034</v>
      </c>
      <c r="B272" s="2">
        <v>44510909</v>
      </c>
      <c r="C272" s="2" t="s">
        <v>251</v>
      </c>
      <c r="D272" s="83">
        <v>93432</v>
      </c>
      <c r="E272" s="84">
        <v>563570.41844741313</v>
      </c>
      <c r="F272" s="85" t="str">
        <f>IFERROR(VLOOKUP(B272,'Base Completa'!B:P,15,FALSE),"Verificar")</f>
        <v>A</v>
      </c>
      <c r="G272" s="86">
        <v>5.2286927305943392E-4</v>
      </c>
      <c r="H272" s="86">
        <v>0.93914241445505608</v>
      </c>
      <c r="I272" s="85" t="s">
        <v>6875</v>
      </c>
      <c r="J272" s="123">
        <v>1.2782468211647643E-3</v>
      </c>
      <c r="K272" s="124">
        <v>0.89698435207603233</v>
      </c>
      <c r="L272" s="2" t="s">
        <v>6875</v>
      </c>
    </row>
    <row r="273" spans="1:12" hidden="1" x14ac:dyDescent="0.35">
      <c r="A273" t="s">
        <v>7034</v>
      </c>
      <c r="B273" s="2">
        <v>45937905</v>
      </c>
      <c r="C273" s="2" t="s">
        <v>1367</v>
      </c>
      <c r="D273" s="83">
        <v>93348</v>
      </c>
      <c r="E273" s="84">
        <v>386538.33411136043</v>
      </c>
      <c r="F273" s="85" t="str">
        <f>IFERROR(VLOOKUP(B273,'Base Completa'!B:P,15,FALSE),"Verificar")</f>
        <v>A</v>
      </c>
      <c r="G273" s="86">
        <v>5.223991876611015E-4</v>
      </c>
      <c r="H273" s="86">
        <v>0.93966481364271714</v>
      </c>
      <c r="I273" s="85" t="s">
        <v>6875</v>
      </c>
      <c r="J273" s="123">
        <v>8.7671634397942376E-4</v>
      </c>
      <c r="K273" s="124">
        <v>0.89786106842001179</v>
      </c>
      <c r="L273" s="2" t="s">
        <v>6875</v>
      </c>
    </row>
    <row r="274" spans="1:12" hidden="1" x14ac:dyDescent="0.35">
      <c r="A274" t="s">
        <v>7034</v>
      </c>
      <c r="B274" s="2">
        <v>45660855</v>
      </c>
      <c r="C274" s="2" t="s">
        <v>1430</v>
      </c>
      <c r="D274" s="83">
        <v>93160</v>
      </c>
      <c r="E274" s="84">
        <v>413929.90976345551</v>
      </c>
      <c r="F274" s="85" t="str">
        <f>IFERROR(VLOOKUP(B274,'Base Completa'!B:P,15,FALSE),"Verificar")</f>
        <v>A</v>
      </c>
      <c r="G274" s="86">
        <v>5.2134709176959574E-4</v>
      </c>
      <c r="H274" s="86">
        <v>0.94018616073448669</v>
      </c>
      <c r="I274" s="85" t="s">
        <v>6875</v>
      </c>
      <c r="J274" s="123">
        <v>9.3884379665950407E-4</v>
      </c>
      <c r="K274" s="124">
        <v>0.89879991221667133</v>
      </c>
      <c r="L274" s="2" t="s">
        <v>6875</v>
      </c>
    </row>
    <row r="275" spans="1:12" hidden="1" x14ac:dyDescent="0.35">
      <c r="A275" t="s">
        <v>7034</v>
      </c>
      <c r="B275" s="2">
        <v>45281967</v>
      </c>
      <c r="C275" s="2" t="s">
        <v>2100</v>
      </c>
      <c r="D275" s="83">
        <v>93000</v>
      </c>
      <c r="E275" s="84">
        <v>291608.04559342453</v>
      </c>
      <c r="F275" s="85" t="str">
        <f>IFERROR(VLOOKUP(B275,'Base Completa'!B:P,15,FALSE),"Verificar")</f>
        <v>A</v>
      </c>
      <c r="G275" s="86">
        <v>5.2045169101086735E-4</v>
      </c>
      <c r="H275" s="86">
        <v>0.94070661242549758</v>
      </c>
      <c r="I275" s="85" t="s">
        <v>6875</v>
      </c>
      <c r="J275" s="123">
        <v>6.6140280806922032E-4</v>
      </c>
      <c r="K275" s="124">
        <v>0.89946131502474058</v>
      </c>
      <c r="L275" s="2" t="s">
        <v>6875</v>
      </c>
    </row>
    <row r="276" spans="1:12" hidden="1" x14ac:dyDescent="0.35">
      <c r="A276" t="s">
        <v>7034</v>
      </c>
      <c r="B276" s="2">
        <v>41085855</v>
      </c>
      <c r="C276" s="2" t="s">
        <v>1210</v>
      </c>
      <c r="D276" s="83">
        <v>92600</v>
      </c>
      <c r="E276" s="84">
        <v>571502.39663165004</v>
      </c>
      <c r="F276" s="85" t="str">
        <f>IFERROR(VLOOKUP(B276,'Base Completa'!B:P,15,FALSE),"Verificar")</f>
        <v>A</v>
      </c>
      <c r="G276" s="86">
        <v>5.1821318911404637E-4</v>
      </c>
      <c r="H276" s="86">
        <v>0.94122482561461163</v>
      </c>
      <c r="I276" s="85" t="s">
        <v>6875</v>
      </c>
      <c r="J276" s="123">
        <v>1.2962375204060078E-3</v>
      </c>
      <c r="K276" s="124">
        <v>0.90075755254514656</v>
      </c>
      <c r="L276" s="2" t="s">
        <v>6875</v>
      </c>
    </row>
    <row r="277" spans="1:12" hidden="1" x14ac:dyDescent="0.35">
      <c r="A277" t="s">
        <v>7034</v>
      </c>
      <c r="B277" s="2">
        <v>43515905</v>
      </c>
      <c r="C277" s="2" t="s">
        <v>758</v>
      </c>
      <c r="D277" s="83">
        <v>91920</v>
      </c>
      <c r="E277" s="84">
        <v>259183.64642573858</v>
      </c>
      <c r="F277" s="85" t="str">
        <f>IFERROR(VLOOKUP(B277,'Base Completa'!B:P,15,FALSE),"Verificar")</f>
        <v>A</v>
      </c>
      <c r="G277" s="86">
        <v>5.1440773588945076E-4</v>
      </c>
      <c r="H277" s="86">
        <v>0.94173923335050103</v>
      </c>
      <c r="I277" s="85" t="s">
        <v>6875</v>
      </c>
      <c r="J277" s="123">
        <v>5.8786029446736526E-4</v>
      </c>
      <c r="K277" s="124">
        <v>0.90134541283961389</v>
      </c>
      <c r="L277" s="2" t="s">
        <v>6875</v>
      </c>
    </row>
    <row r="278" spans="1:12" hidden="1" x14ac:dyDescent="0.35">
      <c r="A278" t="s">
        <v>7034</v>
      </c>
      <c r="B278" s="2">
        <v>45657809</v>
      </c>
      <c r="C278" s="2" t="s">
        <v>1393</v>
      </c>
      <c r="D278" s="83">
        <v>90915</v>
      </c>
      <c r="E278" s="84">
        <v>213451.92823751736</v>
      </c>
      <c r="F278" s="85" t="str">
        <f>IFERROR(VLOOKUP(B278,'Base Completa'!B:P,15,FALSE),"Verificar")</f>
        <v>A</v>
      </c>
      <c r="G278" s="86">
        <v>5.0878349987368819E-4</v>
      </c>
      <c r="H278" s="86">
        <v>0.94224801685037474</v>
      </c>
      <c r="I278" s="85" t="s">
        <v>6875</v>
      </c>
      <c r="J278" s="123">
        <v>4.8413514941532566E-4</v>
      </c>
      <c r="K278" s="124">
        <v>0.90182954798902926</v>
      </c>
      <c r="L278" s="2" t="s">
        <v>6875</v>
      </c>
    </row>
    <row r="279" spans="1:12" hidden="1" x14ac:dyDescent="0.35">
      <c r="A279" t="s">
        <v>7034</v>
      </c>
      <c r="B279" s="2">
        <v>49757907</v>
      </c>
      <c r="C279" s="2" t="s">
        <v>2487</v>
      </c>
      <c r="D279" s="83">
        <v>90912</v>
      </c>
      <c r="E279" s="84">
        <v>313907.10443972598</v>
      </c>
      <c r="F279" s="85" t="str">
        <f>IFERROR(VLOOKUP(B279,'Base Completa'!B:P,15,FALSE),"Verificar")</f>
        <v>A</v>
      </c>
      <c r="G279" s="86">
        <v>5.0876671110946202E-4</v>
      </c>
      <c r="H279" s="86">
        <v>0.94275678356148418</v>
      </c>
      <c r="I279" s="85" t="s">
        <v>6875</v>
      </c>
      <c r="J279" s="123">
        <v>7.1197980812500047E-4</v>
      </c>
      <c r="K279" s="124">
        <v>0.90254152779715424</v>
      </c>
      <c r="L279" s="2" t="s">
        <v>6875</v>
      </c>
    </row>
    <row r="280" spans="1:12" hidden="1" x14ac:dyDescent="0.35">
      <c r="A280" t="s">
        <v>7034</v>
      </c>
      <c r="B280" s="2">
        <v>45274855</v>
      </c>
      <c r="C280" s="2" t="s">
        <v>1901</v>
      </c>
      <c r="D280" s="83">
        <v>89500</v>
      </c>
      <c r="E280" s="84">
        <v>253779.52524356308</v>
      </c>
      <c r="F280" s="85" t="str">
        <f>IFERROR(VLOOKUP(B280,'Base Completa'!B:P,15,FALSE),"Verificar")</f>
        <v>A</v>
      </c>
      <c r="G280" s="86">
        <v>5.0086479941368418E-4</v>
      </c>
      <c r="H280" s="86">
        <v>0.94325764836089787</v>
      </c>
      <c r="I280" s="85" t="s">
        <v>6875</v>
      </c>
      <c r="J280" s="123">
        <v>5.7560308490456498E-4</v>
      </c>
      <c r="K280" s="124">
        <v>0.90311713088205881</v>
      </c>
      <c r="L280" s="2" t="s">
        <v>6875</v>
      </c>
    </row>
    <row r="281" spans="1:12" hidden="1" x14ac:dyDescent="0.35">
      <c r="A281" t="s">
        <v>7034</v>
      </c>
      <c r="B281" s="2">
        <v>44535809</v>
      </c>
      <c r="C281" s="2" t="s">
        <v>938</v>
      </c>
      <c r="D281" s="83">
        <v>89243</v>
      </c>
      <c r="E281" s="84">
        <v>203737.57115441345</v>
      </c>
      <c r="F281" s="85" t="str">
        <f>IFERROR(VLOOKUP(B281,'Base Completa'!B:P,15,FALSE),"Verificar")</f>
        <v>A</v>
      </c>
      <c r="G281" s="86">
        <v>4.9942656194497674E-4</v>
      </c>
      <c r="H281" s="86">
        <v>0.94375707492284289</v>
      </c>
      <c r="I281" s="85" t="s">
        <v>6875</v>
      </c>
      <c r="J281" s="123">
        <v>4.6210179625362908E-4</v>
      </c>
      <c r="K281" s="124">
        <v>0.90357923267831242</v>
      </c>
      <c r="L281" s="2" t="s">
        <v>6875</v>
      </c>
    </row>
    <row r="282" spans="1:12" hidden="1" x14ac:dyDescent="0.35">
      <c r="A282" t="s">
        <v>7034</v>
      </c>
      <c r="B282" s="2">
        <v>45282967</v>
      </c>
      <c r="C282" s="2" t="s">
        <v>2114</v>
      </c>
      <c r="D282" s="83">
        <v>89000</v>
      </c>
      <c r="E282" s="84">
        <v>392774.01659797126</v>
      </c>
      <c r="F282" s="85" t="str">
        <f>IFERROR(VLOOKUP(B282,'Base Completa'!B:P,15,FALSE),"Verificar")</f>
        <v>A</v>
      </c>
      <c r="G282" s="86">
        <v>4.9806667204265799E-4</v>
      </c>
      <c r="H282" s="86">
        <v>0.94425514159488555</v>
      </c>
      <c r="I282" s="85" t="s">
        <v>6875</v>
      </c>
      <c r="J282" s="123">
        <v>8.9085963655723827E-4</v>
      </c>
      <c r="K282" s="124">
        <v>0.90447009231486963</v>
      </c>
      <c r="L282" s="2" t="s">
        <v>6875</v>
      </c>
    </row>
    <row r="283" spans="1:12" hidden="1" x14ac:dyDescent="0.35">
      <c r="A283" t="s">
        <v>7034</v>
      </c>
      <c r="B283" s="2">
        <v>49620809</v>
      </c>
      <c r="C283" s="2" t="s">
        <v>2319</v>
      </c>
      <c r="D283" s="83">
        <v>88198</v>
      </c>
      <c r="E283" s="84">
        <v>396681.6100799822</v>
      </c>
      <c r="F283" s="85" t="str">
        <f>IFERROR(VLOOKUP(B283,'Base Completa'!B:P,15,FALSE),"Verificar")</f>
        <v>A</v>
      </c>
      <c r="G283" s="86">
        <v>4.9357847573953202E-4</v>
      </c>
      <c r="H283" s="86">
        <v>0.94474872007062505</v>
      </c>
      <c r="I283" s="85" t="s">
        <v>6875</v>
      </c>
      <c r="J283" s="123">
        <v>8.9972253777292845E-4</v>
      </c>
      <c r="K283" s="124">
        <v>0.90536981485264256</v>
      </c>
      <c r="L283" s="2" t="s">
        <v>6875</v>
      </c>
    </row>
    <row r="284" spans="1:12" hidden="1" x14ac:dyDescent="0.35">
      <c r="A284" t="s">
        <v>7034</v>
      </c>
      <c r="B284" s="2">
        <v>43354801</v>
      </c>
      <c r="C284" s="2" t="s">
        <v>1338</v>
      </c>
      <c r="D284" s="83">
        <v>87760</v>
      </c>
      <c r="E284" s="84">
        <v>260148.22200402664</v>
      </c>
      <c r="F284" s="85" t="str">
        <f>IFERROR(VLOOKUP(B284,'Base Completa'!B:P,15,FALSE),"Verificar")</f>
        <v>A</v>
      </c>
      <c r="G284" s="86">
        <v>4.9112731616251311E-4</v>
      </c>
      <c r="H284" s="86">
        <v>0.94523984738678757</v>
      </c>
      <c r="I284" s="85" t="s">
        <v>6875</v>
      </c>
      <c r="J284" s="123">
        <v>5.9004807016736847E-4</v>
      </c>
      <c r="K284" s="124">
        <v>0.90595986292280994</v>
      </c>
      <c r="L284" s="2" t="s">
        <v>6875</v>
      </c>
    </row>
    <row r="285" spans="1:12" hidden="1" x14ac:dyDescent="0.35">
      <c r="A285" t="s">
        <v>7034</v>
      </c>
      <c r="B285" s="2">
        <v>43350809</v>
      </c>
      <c r="C285" s="2" t="s">
        <v>1144</v>
      </c>
      <c r="D285" s="83">
        <v>87571</v>
      </c>
      <c r="E285" s="84">
        <v>356917.77398159553</v>
      </c>
      <c r="F285" s="85" t="str">
        <f>IFERROR(VLOOKUP(B285,'Base Completa'!B:P,15,FALSE),"Verificar")</f>
        <v>A</v>
      </c>
      <c r="G285" s="86">
        <v>4.9006962401626519E-4</v>
      </c>
      <c r="H285" s="86">
        <v>0.94572991701080389</v>
      </c>
      <c r="I285" s="85" t="s">
        <v>6875</v>
      </c>
      <c r="J285" s="123">
        <v>8.0953328115774604E-4</v>
      </c>
      <c r="K285" s="124">
        <v>0.90676939620396768</v>
      </c>
      <c r="L285" s="2" t="s">
        <v>6875</v>
      </c>
    </row>
    <row r="286" spans="1:12" hidden="1" x14ac:dyDescent="0.35">
      <c r="A286" t="s">
        <v>7034</v>
      </c>
      <c r="B286" s="2">
        <v>43355809</v>
      </c>
      <c r="C286" s="2" t="s">
        <v>1351</v>
      </c>
      <c r="D286" s="83">
        <v>87571</v>
      </c>
      <c r="E286" s="84">
        <v>263038.18261712603</v>
      </c>
      <c r="F286" s="85" t="str">
        <f>IFERROR(VLOOKUP(B286,'Base Completa'!B:P,15,FALSE),"Verificar")</f>
        <v>A</v>
      </c>
      <c r="G286" s="86">
        <v>4.9006962401626519E-4</v>
      </c>
      <c r="H286" s="86">
        <v>0.94621998663482021</v>
      </c>
      <c r="I286" s="85" t="s">
        <v>6875</v>
      </c>
      <c r="J286" s="123">
        <v>5.9660285524136601E-4</v>
      </c>
      <c r="K286" s="124">
        <v>0.90736599905920901</v>
      </c>
      <c r="L286" s="2" t="s">
        <v>6875</v>
      </c>
    </row>
    <row r="287" spans="1:12" hidden="1" x14ac:dyDescent="0.35">
      <c r="A287" t="s">
        <v>7034</v>
      </c>
      <c r="B287" s="2">
        <v>45278809</v>
      </c>
      <c r="C287" s="2" t="s">
        <v>2061</v>
      </c>
      <c r="D287" s="83">
        <v>85063</v>
      </c>
      <c r="E287" s="84">
        <v>243009.86503212276</v>
      </c>
      <c r="F287" s="85" t="str">
        <f>IFERROR(VLOOKUP(B287,'Base Completa'!B:P,15,FALSE),"Verificar")</f>
        <v>A</v>
      </c>
      <c r="G287" s="86">
        <v>4.7603421712319791E-4</v>
      </c>
      <c r="H287" s="86">
        <v>0.94669602085194338</v>
      </c>
      <c r="I287" s="85" t="s">
        <v>6875</v>
      </c>
      <c r="J287" s="123">
        <v>5.5117617483319697E-4</v>
      </c>
      <c r="K287" s="124">
        <v>0.90791717523404225</v>
      </c>
      <c r="L287" s="2" t="s">
        <v>6875</v>
      </c>
    </row>
    <row r="288" spans="1:12" hidden="1" x14ac:dyDescent="0.35">
      <c r="A288" t="s">
        <v>7034</v>
      </c>
      <c r="B288" s="2">
        <v>46146905</v>
      </c>
      <c r="C288" s="2" t="s">
        <v>276</v>
      </c>
      <c r="D288" s="83">
        <v>84576</v>
      </c>
      <c r="E288" s="84">
        <v>130752.8860774257</v>
      </c>
      <c r="F288" s="85" t="str">
        <f>IFERROR(VLOOKUP(B288,'Base Completa'!B:P,15,FALSE),"Verificar")</f>
        <v>A</v>
      </c>
      <c r="G288" s="86">
        <v>4.7330884106381845E-4</v>
      </c>
      <c r="H288" s="86">
        <v>0.94716932969300716</v>
      </c>
      <c r="I288" s="85" t="s">
        <v>6875</v>
      </c>
      <c r="J288" s="123">
        <v>2.9656358019469634E-4</v>
      </c>
      <c r="K288" s="124">
        <v>0.90821373881423695</v>
      </c>
      <c r="L288" s="2" t="s">
        <v>6875</v>
      </c>
    </row>
    <row r="289" spans="1:12" hidden="1" x14ac:dyDescent="0.35">
      <c r="A289" t="s">
        <v>7034</v>
      </c>
      <c r="B289" s="2">
        <v>44970809</v>
      </c>
      <c r="C289" s="2" t="s">
        <v>1818</v>
      </c>
      <c r="D289" s="83">
        <v>84436</v>
      </c>
      <c r="E289" s="84">
        <v>507403.11390177219</v>
      </c>
      <c r="F289" s="85" t="str">
        <f>IFERROR(VLOOKUP(B289,'Base Completa'!B:P,15,FALSE),"Verificar")</f>
        <v>A</v>
      </c>
      <c r="G289" s="86">
        <v>4.7252536539993113E-4</v>
      </c>
      <c r="H289" s="86">
        <v>0.94764185505840703</v>
      </c>
      <c r="I289" s="85" t="s">
        <v>6875</v>
      </c>
      <c r="J289" s="123">
        <v>1.1508524865106327E-3</v>
      </c>
      <c r="K289" s="124">
        <v>0.90936459130074754</v>
      </c>
      <c r="L289" s="2" t="s">
        <v>6875</v>
      </c>
    </row>
    <row r="290" spans="1:12" hidden="1" x14ac:dyDescent="0.35">
      <c r="A290" t="s">
        <v>7034</v>
      </c>
      <c r="B290" s="2">
        <v>45372905</v>
      </c>
      <c r="C290" s="2" t="s">
        <v>1934</v>
      </c>
      <c r="D290" s="83">
        <v>83952</v>
      </c>
      <c r="E290" s="84">
        <v>210544.02895946801</v>
      </c>
      <c r="F290" s="85" t="str">
        <f>IFERROR(VLOOKUP(B290,'Base Completa'!B:P,15,FALSE),"Verificar")</f>
        <v>A</v>
      </c>
      <c r="G290" s="86">
        <v>4.6981677810477778E-4</v>
      </c>
      <c r="H290" s="86">
        <v>0.94811167183651179</v>
      </c>
      <c r="I290" s="85" t="s">
        <v>6875</v>
      </c>
      <c r="J290" s="123">
        <v>4.7753967724935579E-4</v>
      </c>
      <c r="K290" s="124">
        <v>0.90984213097799693</v>
      </c>
      <c r="L290" s="2" t="s">
        <v>6875</v>
      </c>
    </row>
    <row r="291" spans="1:12" hidden="1" x14ac:dyDescent="0.35">
      <c r="A291" t="s">
        <v>7034</v>
      </c>
      <c r="B291" s="2">
        <v>46148905</v>
      </c>
      <c r="C291" s="2" t="s">
        <v>286</v>
      </c>
      <c r="D291" s="83">
        <v>83484</v>
      </c>
      <c r="E291" s="84">
        <v>174285.86575639201</v>
      </c>
      <c r="F291" s="85" t="str">
        <f>IFERROR(VLOOKUP(B291,'Base Completa'!B:P,15,FALSE),"Verificar")</f>
        <v>A</v>
      </c>
      <c r="G291" s="86">
        <v>4.6719773088549729E-4</v>
      </c>
      <c r="H291" s="86">
        <v>0.94857886956739734</v>
      </c>
      <c r="I291" s="85" t="s">
        <v>6875</v>
      </c>
      <c r="J291" s="123">
        <v>3.9530171667064641E-4</v>
      </c>
      <c r="K291" s="124">
        <v>0.91023743269466761</v>
      </c>
      <c r="L291" s="2" t="s">
        <v>6875</v>
      </c>
    </row>
    <row r="292" spans="1:12" hidden="1" x14ac:dyDescent="0.35">
      <c r="A292" t="s">
        <v>7034</v>
      </c>
      <c r="B292" s="2">
        <v>43061809</v>
      </c>
      <c r="C292" s="2" t="s">
        <v>2040</v>
      </c>
      <c r="D292" s="83">
        <v>83391</v>
      </c>
      <c r="E292" s="84">
        <v>215216.00671544712</v>
      </c>
      <c r="F292" s="85" t="str">
        <f>IFERROR(VLOOKUP(B292,'Base Completa'!B:P,15,FALSE),"Verificar")</f>
        <v>A</v>
      </c>
      <c r="G292" s="86">
        <v>4.6667727919448641E-4</v>
      </c>
      <c r="H292" s="86">
        <v>0.94904554684659181</v>
      </c>
      <c r="I292" s="85" t="s">
        <v>6875</v>
      </c>
      <c r="J292" s="123">
        <v>4.8813629573686432E-4</v>
      </c>
      <c r="K292" s="124">
        <v>0.91072556899040447</v>
      </c>
      <c r="L292" s="2" t="s">
        <v>6875</v>
      </c>
    </row>
    <row r="293" spans="1:12" hidden="1" x14ac:dyDescent="0.35">
      <c r="A293" t="s">
        <v>7034</v>
      </c>
      <c r="B293" s="2">
        <v>45294967</v>
      </c>
      <c r="C293" s="2" t="s">
        <v>2122</v>
      </c>
      <c r="D293" s="83">
        <v>83000</v>
      </c>
      <c r="E293" s="84">
        <v>61557.68320743338</v>
      </c>
      <c r="F293" s="85" t="str">
        <f>IFERROR(VLOOKUP(B293,'Base Completa'!B:P,15,FALSE),"Verificar")</f>
        <v>A</v>
      </c>
      <c r="G293" s="86">
        <v>4.6448914359034394E-4</v>
      </c>
      <c r="H293" s="86">
        <v>0.94951003599018213</v>
      </c>
      <c r="I293" s="85" t="s">
        <v>6875</v>
      </c>
      <c r="J293" s="123">
        <v>1.3962037449542165E-4</v>
      </c>
      <c r="K293" s="124">
        <v>0.91086518936489991</v>
      </c>
      <c r="L293" s="2" t="s">
        <v>6875</v>
      </c>
    </row>
    <row r="294" spans="1:12" hidden="1" x14ac:dyDescent="0.35">
      <c r="A294" t="s">
        <v>7034</v>
      </c>
      <c r="B294" s="2">
        <v>45289809</v>
      </c>
      <c r="C294" s="2" t="s">
        <v>2294</v>
      </c>
      <c r="D294" s="83">
        <v>82555</v>
      </c>
      <c r="E294" s="84">
        <v>445429.79889523069</v>
      </c>
      <c r="F294" s="85" t="str">
        <f>IFERROR(VLOOKUP(B294,'Base Completa'!B:P,15,FALSE),"Verificar")</f>
        <v>A</v>
      </c>
      <c r="G294" s="86">
        <v>4.6199881023013069E-4</v>
      </c>
      <c r="H294" s="86">
        <v>0.94997203480041226</v>
      </c>
      <c r="I294" s="85" t="s">
        <v>6875</v>
      </c>
      <c r="J294" s="123">
        <v>1.0102894081248106E-3</v>
      </c>
      <c r="K294" s="124">
        <v>0.91187547877302477</v>
      </c>
      <c r="L294" s="2" t="s">
        <v>6875</v>
      </c>
    </row>
    <row r="295" spans="1:12" hidden="1" x14ac:dyDescent="0.35">
      <c r="A295" t="s">
        <v>7034</v>
      </c>
      <c r="B295" s="2">
        <v>44419855</v>
      </c>
      <c r="C295" s="2" t="s">
        <v>1656</v>
      </c>
      <c r="D295" s="83">
        <v>82120</v>
      </c>
      <c r="E295" s="84">
        <v>156719.54090057107</v>
      </c>
      <c r="F295" s="85" t="str">
        <f>IFERROR(VLOOKUP(B295,'Base Completa'!B:P,15,FALSE),"Verificar")</f>
        <v>A</v>
      </c>
      <c r="G295" s="86">
        <v>4.5956443941733789E-4</v>
      </c>
      <c r="H295" s="86">
        <v>0.95043159923982956</v>
      </c>
      <c r="I295" s="85" t="s">
        <v>6870</v>
      </c>
      <c r="J295" s="123">
        <v>3.5545913769292116E-4</v>
      </c>
      <c r="K295" s="124">
        <v>0.91223093791071774</v>
      </c>
      <c r="L295" s="2" t="s">
        <v>6875</v>
      </c>
    </row>
    <row r="296" spans="1:12" hidden="1" x14ac:dyDescent="0.35">
      <c r="A296" t="s">
        <v>7034</v>
      </c>
      <c r="B296" s="2">
        <v>43342855</v>
      </c>
      <c r="C296" s="2" t="s">
        <v>1134</v>
      </c>
      <c r="D296" s="83">
        <v>82100</v>
      </c>
      <c r="E296" s="84">
        <v>310582.22878478549</v>
      </c>
      <c r="F296" s="85" t="str">
        <f>IFERROR(VLOOKUP(B296,'Base Completa'!B:P,15,FALSE),"Verificar")</f>
        <v>A</v>
      </c>
      <c r="G296" s="86">
        <v>4.5945251432249687E-4</v>
      </c>
      <c r="H296" s="86">
        <v>0.95089105175415201</v>
      </c>
      <c r="I296" s="85" t="s">
        <v>6870</v>
      </c>
      <c r="J296" s="123">
        <v>7.0443858240132914E-4</v>
      </c>
      <c r="K296" s="124">
        <v>0.91293537649311907</v>
      </c>
      <c r="L296" s="2" t="s">
        <v>6875</v>
      </c>
    </row>
    <row r="297" spans="1:12" hidden="1" x14ac:dyDescent="0.35">
      <c r="A297" t="s">
        <v>7034</v>
      </c>
      <c r="B297" s="2">
        <v>47988905</v>
      </c>
      <c r="C297" s="2" t="s">
        <v>805</v>
      </c>
      <c r="D297" s="83">
        <v>80388</v>
      </c>
      <c r="E297" s="84">
        <v>244226.75150573792</v>
      </c>
      <c r="F297" s="85" t="str">
        <f>IFERROR(VLOOKUP(B297,'Base Completa'!B:P,15,FALSE),"Verificar")</f>
        <v>F</v>
      </c>
      <c r="G297" s="86">
        <v>4.4987172620410327E-4</v>
      </c>
      <c r="H297" s="86">
        <v>0.95134092348035615</v>
      </c>
      <c r="I297" s="85" t="s">
        <v>6870</v>
      </c>
      <c r="J297" s="123">
        <v>5.5393622258535216E-4</v>
      </c>
      <c r="K297" s="124">
        <v>0.91348931271570444</v>
      </c>
      <c r="L297" s="2" t="s">
        <v>6875</v>
      </c>
    </row>
    <row r="298" spans="1:12" hidden="1" x14ac:dyDescent="0.35">
      <c r="A298" t="s">
        <v>7034</v>
      </c>
      <c r="B298" s="2">
        <v>45279809</v>
      </c>
      <c r="C298" s="2" t="s">
        <v>2068</v>
      </c>
      <c r="D298" s="83">
        <v>79838</v>
      </c>
      <c r="E298" s="84">
        <v>339364.96729882789</v>
      </c>
      <c r="F298" s="85" t="str">
        <f>IFERROR(VLOOKUP(B298,'Base Completa'!B:P,15,FALSE),"Verificar")</f>
        <v>A</v>
      </c>
      <c r="G298" s="86">
        <v>4.4679378609597446E-4</v>
      </c>
      <c r="H298" s="86">
        <v>0.95178771726645217</v>
      </c>
      <c r="I298" s="85" t="s">
        <v>6870</v>
      </c>
      <c r="J298" s="123">
        <v>7.6972136305427491E-4</v>
      </c>
      <c r="K298" s="124">
        <v>0.91425903407875875</v>
      </c>
      <c r="L298" s="2" t="s">
        <v>6875</v>
      </c>
    </row>
    <row r="299" spans="1:12" hidden="1" x14ac:dyDescent="0.35">
      <c r="A299" t="s">
        <v>7034</v>
      </c>
      <c r="B299" s="2">
        <v>45260860</v>
      </c>
      <c r="C299" s="2" t="s">
        <v>2166</v>
      </c>
      <c r="D299" s="83">
        <v>79340</v>
      </c>
      <c r="E299" s="84">
        <v>1056400.2175987777</v>
      </c>
      <c r="F299" s="85" t="str">
        <f>IFERROR(VLOOKUP(B299,'Base Completa'!B:P,15,FALSE),"Verificar")</f>
        <v>A</v>
      </c>
      <c r="G299" s="86">
        <v>4.4400685123443238E-4</v>
      </c>
      <c r="H299" s="86">
        <v>0.95223172411768664</v>
      </c>
      <c r="I299" s="85" t="s">
        <v>6870</v>
      </c>
      <c r="J299" s="123">
        <v>2.3960452426574682E-3</v>
      </c>
      <c r="K299" s="124">
        <v>0.91665507932141621</v>
      </c>
      <c r="L299" s="2" t="s">
        <v>6875</v>
      </c>
    </row>
    <row r="300" spans="1:12" hidden="1" x14ac:dyDescent="0.35">
      <c r="A300" t="s">
        <v>7034</v>
      </c>
      <c r="B300" s="2">
        <v>45258849</v>
      </c>
      <c r="C300" s="2" t="s">
        <v>2049</v>
      </c>
      <c r="D300" s="83">
        <v>79323.249999999956</v>
      </c>
      <c r="E300" s="84">
        <v>173483.46074266511</v>
      </c>
      <c r="F300" s="85" t="str">
        <f>IFERROR(VLOOKUP(B300,'Base Completa'!B:P,15,FALSE),"Verificar")</f>
        <v>A</v>
      </c>
      <c r="G300" s="86">
        <v>4.439131139675028E-4</v>
      </c>
      <c r="H300" s="86">
        <v>0.95267563723165416</v>
      </c>
      <c r="I300" s="85" t="s">
        <v>6870</v>
      </c>
      <c r="J300" s="123">
        <v>3.9348176369847175E-4</v>
      </c>
      <c r="K300" s="124">
        <v>0.91704856108511468</v>
      </c>
      <c r="L300" s="2" t="s">
        <v>6875</v>
      </c>
    </row>
    <row r="301" spans="1:12" hidden="1" x14ac:dyDescent="0.35">
      <c r="A301" t="s">
        <v>7034</v>
      </c>
      <c r="B301" s="2">
        <v>47981801</v>
      </c>
      <c r="C301" s="2" t="s">
        <v>1122</v>
      </c>
      <c r="D301" s="83">
        <v>79076</v>
      </c>
      <c r="E301" s="84">
        <v>34494.848114797802</v>
      </c>
      <c r="F301" s="85" t="str">
        <f>IFERROR(VLOOKUP(B301,'Base Completa'!B:P,15,FALSE),"Verificar")</f>
        <v>A</v>
      </c>
      <c r="G301" s="86">
        <v>4.425294399825306E-4</v>
      </c>
      <c r="H301" s="86">
        <v>0.95311816667163674</v>
      </c>
      <c r="I301" s="85" t="s">
        <v>6870</v>
      </c>
      <c r="J301" s="123">
        <v>7.823854571851693E-5</v>
      </c>
      <c r="K301" s="124">
        <v>0.91712679963083321</v>
      </c>
      <c r="L301" s="2" t="s">
        <v>6875</v>
      </c>
    </row>
    <row r="302" spans="1:12" hidden="1" x14ac:dyDescent="0.35">
      <c r="A302" t="s">
        <v>7034</v>
      </c>
      <c r="B302" s="2">
        <v>40144905</v>
      </c>
      <c r="C302" s="2" t="s">
        <v>328</v>
      </c>
      <c r="D302" s="83">
        <v>78660</v>
      </c>
      <c r="E302" s="84">
        <v>140105.57350000003</v>
      </c>
      <c r="F302" s="85" t="str">
        <f>IFERROR(VLOOKUP(B302,'Base Completa'!B:P,15,FALSE),"Verificar")</f>
        <v>I</v>
      </c>
      <c r="G302" s="86">
        <v>4.4020139800983682E-4</v>
      </c>
      <c r="H302" s="86">
        <v>0.95355836806964656</v>
      </c>
      <c r="I302" s="85" t="s">
        <v>6870</v>
      </c>
      <c r="J302" s="123">
        <v>3.1777662221380796E-4</v>
      </c>
      <c r="K302" s="124">
        <v>0.91744457625304698</v>
      </c>
      <c r="L302" s="2" t="s">
        <v>6875</v>
      </c>
    </row>
    <row r="303" spans="1:12" hidden="1" x14ac:dyDescent="0.35">
      <c r="A303" t="s">
        <v>7034</v>
      </c>
      <c r="B303" s="2">
        <v>41110809</v>
      </c>
      <c r="C303" s="2" t="s">
        <v>755</v>
      </c>
      <c r="D303" s="83">
        <v>76076</v>
      </c>
      <c r="E303" s="84">
        <v>141132.2198763073</v>
      </c>
      <c r="F303" s="85" t="str">
        <f>IFERROR(VLOOKUP(B303,'Base Completa'!B:P,15,FALSE),"Verificar")</f>
        <v>A</v>
      </c>
      <c r="G303" s="86">
        <v>4.2574067575637357E-4</v>
      </c>
      <c r="H303" s="86">
        <v>0.95398410874540296</v>
      </c>
      <c r="I303" s="85" t="s">
        <v>6870</v>
      </c>
      <c r="J303" s="123">
        <v>3.2010518209562428E-4</v>
      </c>
      <c r="K303" s="124">
        <v>0.91776468143514256</v>
      </c>
      <c r="L303" s="2" t="s">
        <v>6875</v>
      </c>
    </row>
    <row r="304" spans="1:12" hidden="1" x14ac:dyDescent="0.35">
      <c r="A304" t="s">
        <v>7034</v>
      </c>
      <c r="B304" s="2">
        <v>45316845</v>
      </c>
      <c r="C304" s="2" t="s">
        <v>1528</v>
      </c>
      <c r="D304" s="83">
        <v>76050</v>
      </c>
      <c r="E304" s="84">
        <v>603729.50245034904</v>
      </c>
      <c r="F304" s="85" t="str">
        <f>IFERROR(VLOOKUP(B304,'Base Completa'!B:P,15,FALSE),"Verificar")</f>
        <v>A</v>
      </c>
      <c r="G304" s="86">
        <v>4.2559517313308021E-4</v>
      </c>
      <c r="H304" s="86">
        <v>0.95440970391853608</v>
      </c>
      <c r="I304" s="85" t="s">
        <v>6870</v>
      </c>
      <c r="J304" s="123">
        <v>1.3693325484977568E-3</v>
      </c>
      <c r="K304" s="124">
        <v>0.91913401398364036</v>
      </c>
      <c r="L304" s="2" t="s">
        <v>6875</v>
      </c>
    </row>
    <row r="305" spans="1:12" hidden="1" x14ac:dyDescent="0.35">
      <c r="A305" t="s">
        <v>7034</v>
      </c>
      <c r="B305" s="2">
        <v>44454845</v>
      </c>
      <c r="C305" s="2" t="s">
        <v>2154</v>
      </c>
      <c r="D305" s="83">
        <v>75990</v>
      </c>
      <c r="E305" s="84">
        <v>216173.40785846824</v>
      </c>
      <c r="F305" s="85" t="str">
        <f>IFERROR(VLOOKUP(B305,'Base Completa'!B:P,15,FALSE),"Verificar")</f>
        <v>A</v>
      </c>
      <c r="G305" s="86">
        <v>4.2525939784855709E-4</v>
      </c>
      <c r="H305" s="86">
        <v>0.95483496331638462</v>
      </c>
      <c r="I305" s="85" t="s">
        <v>6870</v>
      </c>
      <c r="J305" s="123">
        <v>4.903077989378622E-4</v>
      </c>
      <c r="K305" s="124">
        <v>0.91962432178257825</v>
      </c>
      <c r="L305" s="2" t="s">
        <v>6875</v>
      </c>
    </row>
    <row r="306" spans="1:12" hidden="1" x14ac:dyDescent="0.35">
      <c r="A306" t="s">
        <v>7034</v>
      </c>
      <c r="B306" s="2">
        <v>44777855</v>
      </c>
      <c r="C306" s="2" t="s">
        <v>404</v>
      </c>
      <c r="D306" s="83">
        <v>74260</v>
      </c>
      <c r="E306" s="84">
        <v>84636.680079665617</v>
      </c>
      <c r="F306" s="85" t="str">
        <f>IFERROR(VLOOKUP(B306,'Base Completa'!B:P,15,FALSE),"Verificar")</f>
        <v>A</v>
      </c>
      <c r="G306" s="86">
        <v>4.1557787714480653E-4</v>
      </c>
      <c r="H306" s="86">
        <v>0.95525054119352948</v>
      </c>
      <c r="I306" s="85" t="s">
        <v>6870</v>
      </c>
      <c r="J306" s="123">
        <v>1.9196636963986891E-4</v>
      </c>
      <c r="K306" s="124">
        <v>0.91981628815221816</v>
      </c>
      <c r="L306" s="2" t="s">
        <v>6875</v>
      </c>
    </row>
    <row r="307" spans="1:12" hidden="1" x14ac:dyDescent="0.35">
      <c r="A307" t="s">
        <v>7034</v>
      </c>
      <c r="B307" s="2">
        <v>44960967</v>
      </c>
      <c r="C307" s="2" t="s">
        <v>1742</v>
      </c>
      <c r="D307" s="83">
        <v>74000</v>
      </c>
      <c r="E307" s="84">
        <v>143510.08281637533</v>
      </c>
      <c r="F307" s="85" t="str">
        <f>IFERROR(VLOOKUP(B307,'Base Completa'!B:P,15,FALSE),"Verificar")</f>
        <v>A</v>
      </c>
      <c r="G307" s="86">
        <v>4.1412285091187292E-4</v>
      </c>
      <c r="H307" s="86">
        <v>0.95566466404444139</v>
      </c>
      <c r="I307" s="85" t="s">
        <v>6870</v>
      </c>
      <c r="J307" s="123">
        <v>3.2549846684729917E-4</v>
      </c>
      <c r="K307" s="124">
        <v>0.92014178661906543</v>
      </c>
      <c r="L307" s="2" t="s">
        <v>6875</v>
      </c>
    </row>
    <row r="308" spans="1:12" hidden="1" x14ac:dyDescent="0.35">
      <c r="A308" t="s">
        <v>7034</v>
      </c>
      <c r="B308" s="2">
        <v>45260849</v>
      </c>
      <c r="C308" s="2" t="s">
        <v>2173</v>
      </c>
      <c r="D308" s="83">
        <v>73150</v>
      </c>
      <c r="E308" s="84">
        <v>795359.33299910615</v>
      </c>
      <c r="F308" s="85" t="str">
        <f>IFERROR(VLOOKUP(B308,'Base Completa'!B:P,15,FALSE),"Verificar")</f>
        <v>A</v>
      </c>
      <c r="G308" s="86">
        <v>4.0936603438112841E-4</v>
      </c>
      <c r="H308" s="86">
        <v>0.95607403007882252</v>
      </c>
      <c r="I308" s="85" t="s">
        <v>6870</v>
      </c>
      <c r="J308" s="123">
        <v>1.8039725042536098E-3</v>
      </c>
      <c r="K308" s="124">
        <v>0.921945759123319</v>
      </c>
      <c r="L308" s="2" t="s">
        <v>6875</v>
      </c>
    </row>
    <row r="309" spans="1:12" hidden="1" x14ac:dyDescent="0.35">
      <c r="A309" t="s">
        <v>7034</v>
      </c>
      <c r="B309" s="2">
        <v>45372809</v>
      </c>
      <c r="C309" s="2" t="s">
        <v>1957</v>
      </c>
      <c r="D309" s="83">
        <v>72732</v>
      </c>
      <c r="E309" s="84">
        <v>180881.17645820291</v>
      </c>
      <c r="F309" s="85" t="str">
        <f>IFERROR(VLOOKUP(B309,'Base Completa'!B:P,15,FALSE),"Verificar")</f>
        <v>A</v>
      </c>
      <c r="G309" s="86">
        <v>4.0702679989895057E-4</v>
      </c>
      <c r="H309" s="86">
        <v>0.95648105687872143</v>
      </c>
      <c r="I309" s="85" t="s">
        <v>6870</v>
      </c>
      <c r="J309" s="123">
        <v>4.1026069014269068E-4</v>
      </c>
      <c r="K309" s="124">
        <v>0.92235601981346171</v>
      </c>
      <c r="L309" s="2" t="s">
        <v>6875</v>
      </c>
    </row>
    <row r="310" spans="1:12" hidden="1" x14ac:dyDescent="0.35">
      <c r="A310" t="s">
        <v>7034</v>
      </c>
      <c r="B310" s="2">
        <v>45678855</v>
      </c>
      <c r="C310" s="2" t="s">
        <v>2030</v>
      </c>
      <c r="D310" s="83">
        <v>71260</v>
      </c>
      <c r="E310" s="84">
        <v>246982.96285262736</v>
      </c>
      <c r="F310" s="85" t="str">
        <f>IFERROR(VLOOKUP(B310,'Base Completa'!B:P,15,FALSE),"Verificar")</f>
        <v>A</v>
      </c>
      <c r="G310" s="86">
        <v>3.9878911291864951E-4</v>
      </c>
      <c r="H310" s="86">
        <v>0.95687984599164011</v>
      </c>
      <c r="I310" s="85" t="s">
        <v>6870</v>
      </c>
      <c r="J310" s="123">
        <v>5.6018764792156045E-4</v>
      </c>
      <c r="K310" s="124">
        <v>0.92291620746138325</v>
      </c>
      <c r="L310" s="2" t="s">
        <v>6875</v>
      </c>
    </row>
    <row r="311" spans="1:12" hidden="1" x14ac:dyDescent="0.35">
      <c r="A311" t="s">
        <v>7034</v>
      </c>
      <c r="B311" s="2">
        <v>47982809</v>
      </c>
      <c r="C311" s="2" t="s">
        <v>1150</v>
      </c>
      <c r="D311" s="83">
        <v>70224</v>
      </c>
      <c r="E311" s="84">
        <v>218383.91779371226</v>
      </c>
      <c r="F311" s="85" t="str">
        <f>IFERROR(VLOOKUP(B311,'Base Completa'!B:P,15,FALSE),"Verificar")</f>
        <v>A</v>
      </c>
      <c r="G311" s="86">
        <v>3.9299139300588329E-4</v>
      </c>
      <c r="H311" s="86">
        <v>0.95727283738464597</v>
      </c>
      <c r="I311" s="85" t="s">
        <v>6870</v>
      </c>
      <c r="J311" s="123">
        <v>4.9532150655165605E-4</v>
      </c>
      <c r="K311" s="124">
        <v>0.92341152896793488</v>
      </c>
      <c r="L311" s="2" t="s">
        <v>6875</v>
      </c>
    </row>
    <row r="312" spans="1:12" hidden="1" x14ac:dyDescent="0.35">
      <c r="A312" t="s">
        <v>7034</v>
      </c>
      <c r="B312" s="2">
        <v>44442905</v>
      </c>
      <c r="C312" s="2" t="s">
        <v>907</v>
      </c>
      <c r="D312" s="83">
        <v>69924</v>
      </c>
      <c r="E312" s="84">
        <v>209975.63990534897</v>
      </c>
      <c r="F312" s="85" t="str">
        <f>IFERROR(VLOOKUP(B312,'Base Completa'!B:P,15,FALSE),"Verificar")</f>
        <v>A</v>
      </c>
      <c r="G312" s="86">
        <v>3.9131251658326759E-4</v>
      </c>
      <c r="H312" s="86">
        <v>0.95766414990122928</v>
      </c>
      <c r="I312" s="85" t="s">
        <v>6870</v>
      </c>
      <c r="J312" s="123">
        <v>4.7625050117156578E-4</v>
      </c>
      <c r="K312" s="124">
        <v>0.9238877794691065</v>
      </c>
      <c r="L312" s="2" t="s">
        <v>6875</v>
      </c>
    </row>
    <row r="313" spans="1:12" hidden="1" x14ac:dyDescent="0.35">
      <c r="A313" t="s">
        <v>7034</v>
      </c>
      <c r="B313" s="2">
        <v>45145801</v>
      </c>
      <c r="C313" s="2" t="s">
        <v>2249</v>
      </c>
      <c r="D313" s="83">
        <v>69122</v>
      </c>
      <c r="E313" s="84">
        <v>278829.68726517219</v>
      </c>
      <c r="F313" s="85" t="str">
        <f>IFERROR(VLOOKUP(B313,'Base Completa'!B:P,15,FALSE),"Verificar")</f>
        <v>A</v>
      </c>
      <c r="G313" s="86">
        <v>3.8682432028014162E-4</v>
      </c>
      <c r="H313" s="86">
        <v>0.95805097422150942</v>
      </c>
      <c r="I313" s="85" t="s">
        <v>6870</v>
      </c>
      <c r="J313" s="123">
        <v>6.3241992433697746E-4</v>
      </c>
      <c r="K313" s="124">
        <v>0.92452019939344343</v>
      </c>
      <c r="L313" s="2" t="s">
        <v>6875</v>
      </c>
    </row>
    <row r="314" spans="1:12" hidden="1" x14ac:dyDescent="0.35">
      <c r="A314" t="s">
        <v>7034</v>
      </c>
      <c r="B314" s="2">
        <v>45292801</v>
      </c>
      <c r="C314" s="2" t="s">
        <v>1977</v>
      </c>
      <c r="D314" s="83">
        <v>68689</v>
      </c>
      <c r="E314" s="84">
        <v>-178396.73010192672</v>
      </c>
      <c r="F314" s="85" t="str">
        <f>IFERROR(VLOOKUP(B314,'Base Completa'!B:P,15,FALSE),"Verificar")</f>
        <v>A</v>
      </c>
      <c r="G314" s="86">
        <v>3.8440114197683294E-4</v>
      </c>
      <c r="H314" s="86">
        <v>0.95843537536348622</v>
      </c>
      <c r="I314" s="85" t="s">
        <v>6870</v>
      </c>
      <c r="J314" s="123">
        <v>-4.0462566113245036E-4</v>
      </c>
      <c r="K314" s="124">
        <v>0.92411557373231101</v>
      </c>
      <c r="L314" s="2" t="s">
        <v>6875</v>
      </c>
    </row>
    <row r="315" spans="1:12" hidden="1" x14ac:dyDescent="0.35">
      <c r="A315" t="s">
        <v>7034</v>
      </c>
      <c r="B315" s="2">
        <v>40941801</v>
      </c>
      <c r="C315" s="2" t="s">
        <v>695</v>
      </c>
      <c r="D315" s="83">
        <v>68618</v>
      </c>
      <c r="E315" s="84">
        <v>449992.0257</v>
      </c>
      <c r="F315" s="85" t="str">
        <f>IFERROR(VLOOKUP(B315,'Base Completa'!B:P,15,FALSE),"Verificar")</f>
        <v>A</v>
      </c>
      <c r="G315" s="86">
        <v>3.8400380789014725E-4</v>
      </c>
      <c r="H315" s="86">
        <v>0.95881937917137638</v>
      </c>
      <c r="I315" s="85" t="s">
        <v>6870</v>
      </c>
      <c r="J315" s="123">
        <v>1.0206370979959269E-3</v>
      </c>
      <c r="K315" s="124">
        <v>0.92513621083030695</v>
      </c>
      <c r="L315" s="2" t="s">
        <v>6875</v>
      </c>
    </row>
    <row r="316" spans="1:12" hidden="1" x14ac:dyDescent="0.35">
      <c r="A316" t="s">
        <v>7034</v>
      </c>
      <c r="B316" s="2">
        <v>43358809</v>
      </c>
      <c r="C316" s="2" t="s">
        <v>1746</v>
      </c>
      <c r="D316" s="83">
        <v>68343</v>
      </c>
      <c r="E316" s="84">
        <v>837211.22295156075</v>
      </c>
      <c r="F316" s="85" t="str">
        <f>IFERROR(VLOOKUP(B316,'Base Completa'!B:P,15,FALSE),"Verificar")</f>
        <v>A</v>
      </c>
      <c r="G316" s="86">
        <v>3.8246483783608285E-4</v>
      </c>
      <c r="H316" s="86">
        <v>0.95920184400921249</v>
      </c>
      <c r="I316" s="85" t="s">
        <v>6870</v>
      </c>
      <c r="J316" s="123">
        <v>1.8988977230733667E-3</v>
      </c>
      <c r="K316" s="124">
        <v>0.92703510855338034</v>
      </c>
      <c r="L316" s="2" t="s">
        <v>6875</v>
      </c>
    </row>
    <row r="317" spans="1:12" hidden="1" x14ac:dyDescent="0.35">
      <c r="A317" t="s">
        <v>7034</v>
      </c>
      <c r="B317" s="2">
        <v>41084809</v>
      </c>
      <c r="C317" s="2" t="s">
        <v>1206</v>
      </c>
      <c r="D317" s="83">
        <v>67716</v>
      </c>
      <c r="E317" s="84">
        <v>185464.74502653774</v>
      </c>
      <c r="F317" s="85" t="str">
        <f>IFERROR(VLOOKUP(B317,'Base Completa'!B:P,15,FALSE),"Verificar")</f>
        <v>A</v>
      </c>
      <c r="G317" s="86">
        <v>3.7895598611281602E-4</v>
      </c>
      <c r="H317" s="86">
        <v>0.95958079999532531</v>
      </c>
      <c r="I317" s="85" t="s">
        <v>6870</v>
      </c>
      <c r="J317" s="123">
        <v>4.2065678575077021E-4</v>
      </c>
      <c r="K317" s="124">
        <v>0.9274557653391311</v>
      </c>
      <c r="L317" s="2" t="s">
        <v>6875</v>
      </c>
    </row>
    <row r="318" spans="1:12" hidden="1" x14ac:dyDescent="0.35">
      <c r="A318" t="s">
        <v>7034</v>
      </c>
      <c r="B318" s="2">
        <v>45275905</v>
      </c>
      <c r="C318" s="2" t="s">
        <v>1907</v>
      </c>
      <c r="D318" s="83">
        <v>67008</v>
      </c>
      <c r="E318" s="84">
        <v>377652.06502028822</v>
      </c>
      <c r="F318" s="85" t="str">
        <f>IFERROR(VLOOKUP(B318,'Base Completa'!B:P,15,FALSE),"Verificar")</f>
        <v>A</v>
      </c>
      <c r="G318" s="86">
        <v>3.7499383775544299E-4</v>
      </c>
      <c r="H318" s="86">
        <v>0.95995579383308072</v>
      </c>
      <c r="I318" s="85" t="s">
        <v>6870</v>
      </c>
      <c r="J318" s="123">
        <v>8.5656119593426842E-4</v>
      </c>
      <c r="K318" s="124">
        <v>0.92831232653506535</v>
      </c>
      <c r="L318" s="2" t="s">
        <v>6875</v>
      </c>
    </row>
    <row r="319" spans="1:12" hidden="1" x14ac:dyDescent="0.35">
      <c r="A319" t="s">
        <v>7034</v>
      </c>
      <c r="B319" s="2">
        <v>45390967</v>
      </c>
      <c r="C319" s="2" t="s">
        <v>2092</v>
      </c>
      <c r="D319" s="83">
        <v>67000</v>
      </c>
      <c r="E319" s="84">
        <v>-52285.542512836189</v>
      </c>
      <c r="F319" s="85" t="str">
        <f>IFERROR(VLOOKUP(B319,'Base Completa'!B:P,15,FALSE),"Verificar")</f>
        <v>A</v>
      </c>
      <c r="G319" s="86">
        <v>3.7494906771750659E-4</v>
      </c>
      <c r="H319" s="86">
        <v>0.96033074290079823</v>
      </c>
      <c r="I319" s="85" t="s">
        <v>6870</v>
      </c>
      <c r="J319" s="123">
        <v>-1.1859002233301974E-4</v>
      </c>
      <c r="K319" s="124">
        <v>0.92819373651273229</v>
      </c>
      <c r="L319" s="2" t="s">
        <v>6875</v>
      </c>
    </row>
    <row r="320" spans="1:12" hidden="1" x14ac:dyDescent="0.35">
      <c r="A320" t="s">
        <v>7034</v>
      </c>
      <c r="B320" s="2">
        <v>43581855</v>
      </c>
      <c r="C320" s="2" t="s">
        <v>2012</v>
      </c>
      <c r="D320" s="83">
        <v>66760</v>
      </c>
      <c r="E320" s="84">
        <v>227933.8507885781</v>
      </c>
      <c r="F320" s="85" t="str">
        <f>IFERROR(VLOOKUP(B320,'Base Completa'!B:P,15,FALSE),"Verificar")</f>
        <v>A</v>
      </c>
      <c r="G320" s="86">
        <v>3.73605966579414E-4</v>
      </c>
      <c r="H320" s="86">
        <v>0.96070434886737766</v>
      </c>
      <c r="I320" s="85" t="s">
        <v>6870</v>
      </c>
      <c r="J320" s="123">
        <v>5.1698192571746938E-4</v>
      </c>
      <c r="K320" s="124">
        <v>0.92871071843844977</v>
      </c>
      <c r="L320" s="2" t="s">
        <v>6875</v>
      </c>
    </row>
    <row r="321" spans="1:12" hidden="1" x14ac:dyDescent="0.35">
      <c r="A321" t="s">
        <v>7034</v>
      </c>
      <c r="B321" s="2">
        <v>45658967</v>
      </c>
      <c r="C321" s="2" t="s">
        <v>1407</v>
      </c>
      <c r="D321" s="83">
        <v>66000</v>
      </c>
      <c r="E321" s="84">
        <v>251961.99282031442</v>
      </c>
      <c r="F321" s="85" t="str">
        <f>IFERROR(VLOOKUP(B321,'Base Completa'!B:P,15,FALSE),"Verificar")</f>
        <v>A</v>
      </c>
      <c r="G321" s="86">
        <v>3.6935281297545425E-4</v>
      </c>
      <c r="H321" s="86">
        <v>0.96107370168035311</v>
      </c>
      <c r="I321" s="85" t="s">
        <v>6870</v>
      </c>
      <c r="J321" s="123">
        <v>5.7148069847984479E-4</v>
      </c>
      <c r="K321" s="124">
        <v>0.92928219913692967</v>
      </c>
      <c r="L321" s="2" t="s">
        <v>6875</v>
      </c>
    </row>
    <row r="322" spans="1:12" hidden="1" x14ac:dyDescent="0.35">
      <c r="A322" t="s">
        <v>7034</v>
      </c>
      <c r="B322" s="2">
        <v>45284855</v>
      </c>
      <c r="C322" s="2" t="s">
        <v>2192</v>
      </c>
      <c r="D322" s="83">
        <v>65320</v>
      </c>
      <c r="E322" s="84">
        <v>173377.54607046299</v>
      </c>
      <c r="F322" s="85" t="str">
        <f>IFERROR(VLOOKUP(B322,'Base Completa'!B:P,15,FALSE),"Verificar")</f>
        <v>A</v>
      </c>
      <c r="G322" s="86">
        <v>3.6554735975085863E-4</v>
      </c>
      <c r="H322" s="86">
        <v>0.96143924904010392</v>
      </c>
      <c r="I322" s="85" t="s">
        <v>6870</v>
      </c>
      <c r="J322" s="123">
        <v>3.9324153623332192E-4</v>
      </c>
      <c r="K322" s="124">
        <v>0.92967544067316299</v>
      </c>
      <c r="L322" s="2" t="s">
        <v>6875</v>
      </c>
    </row>
    <row r="323" spans="1:12" hidden="1" x14ac:dyDescent="0.35">
      <c r="A323" t="s">
        <v>7034</v>
      </c>
      <c r="B323" s="2">
        <v>41084967</v>
      </c>
      <c r="C323" s="2" t="s">
        <v>1204</v>
      </c>
      <c r="D323" s="83">
        <v>64000</v>
      </c>
      <c r="E323" s="84">
        <v>216452.25863351664</v>
      </c>
      <c r="F323" s="85" t="str">
        <f>IFERROR(VLOOKUP(B323,'Base Completa'!B:P,15,FALSE),"Verificar")</f>
        <v>A</v>
      </c>
      <c r="G323" s="86">
        <v>3.5816030349134956E-4</v>
      </c>
      <c r="H323" s="86">
        <v>0.96179740934359526</v>
      </c>
      <c r="I323" s="85" t="s">
        <v>6870</v>
      </c>
      <c r="J323" s="123">
        <v>4.9094026669187761E-4</v>
      </c>
      <c r="K323" s="124">
        <v>0.93016638093985482</v>
      </c>
      <c r="L323" s="2" t="s">
        <v>6875</v>
      </c>
    </row>
    <row r="324" spans="1:12" hidden="1" x14ac:dyDescent="0.35">
      <c r="A324" t="s">
        <v>7034</v>
      </c>
      <c r="B324" s="2">
        <v>43581905</v>
      </c>
      <c r="C324" s="2" t="s">
        <v>2008</v>
      </c>
      <c r="D324" s="83">
        <v>61932</v>
      </c>
      <c r="E324" s="84">
        <v>350962.01905992278</v>
      </c>
      <c r="F324" s="85" t="str">
        <f>IFERROR(VLOOKUP(B324,'Base Completa'!B:P,15,FALSE),"Verificar")</f>
        <v>A</v>
      </c>
      <c r="G324" s="86">
        <v>3.4658724868478531E-4</v>
      </c>
      <c r="H324" s="86">
        <v>0.96214399659228</v>
      </c>
      <c r="I324" s="85" t="s">
        <v>6870</v>
      </c>
      <c r="J324" s="123">
        <v>7.9602489862546635E-4</v>
      </c>
      <c r="K324" s="124">
        <v>0.93096240583848033</v>
      </c>
      <c r="L324" s="2" t="s">
        <v>6875</v>
      </c>
    </row>
    <row r="325" spans="1:12" hidden="1" x14ac:dyDescent="0.35">
      <c r="A325" t="s">
        <v>7034</v>
      </c>
      <c r="B325" s="2">
        <v>41087809</v>
      </c>
      <c r="C325" s="2" t="s">
        <v>2340</v>
      </c>
      <c r="D325" s="83">
        <v>61864</v>
      </c>
      <c r="E325" s="84">
        <v>29951.556289392542</v>
      </c>
      <c r="F325" s="85" t="str">
        <f>IFERROR(VLOOKUP(B325,'Base Completa'!B:P,15,FALSE),"Verificar")</f>
        <v>A</v>
      </c>
      <c r="G325" s="86">
        <v>3.4620670336232574E-4</v>
      </c>
      <c r="H325" s="86">
        <v>0.96249020329564228</v>
      </c>
      <c r="I325" s="85" t="s">
        <v>6870</v>
      </c>
      <c r="J325" s="123">
        <v>6.7933802702644779E-5</v>
      </c>
      <c r="K325" s="124">
        <v>0.93103033964118298</v>
      </c>
      <c r="L325" s="2" t="s">
        <v>6875</v>
      </c>
    </row>
    <row r="326" spans="1:12" hidden="1" x14ac:dyDescent="0.35">
      <c r="A326" t="s">
        <v>7034</v>
      </c>
      <c r="B326" s="2">
        <v>40120855</v>
      </c>
      <c r="C326" s="2" t="s">
        <v>2416</v>
      </c>
      <c r="D326" s="83">
        <v>61860</v>
      </c>
      <c r="E326" s="84">
        <v>104648.68535089357</v>
      </c>
      <c r="F326" s="85" t="str">
        <f>IFERROR(VLOOKUP(B326,'Base Completa'!B:P,15,FALSE),"Verificar")</f>
        <v>A</v>
      </c>
      <c r="G326" s="86">
        <v>3.4618431834335757E-4</v>
      </c>
      <c r="H326" s="86">
        <v>0.9628363876139856</v>
      </c>
      <c r="I326" s="85" t="s">
        <v>6870</v>
      </c>
      <c r="J326" s="123">
        <v>2.3735605171997358E-4</v>
      </c>
      <c r="K326" s="124">
        <v>0.93126769569290291</v>
      </c>
      <c r="L326" s="2" t="s">
        <v>6875</v>
      </c>
    </row>
    <row r="327" spans="1:12" hidden="1" x14ac:dyDescent="0.35">
      <c r="A327" t="s">
        <v>7034</v>
      </c>
      <c r="B327" s="2">
        <v>43615809</v>
      </c>
      <c r="C327" s="2" t="s">
        <v>790</v>
      </c>
      <c r="D327" s="83">
        <v>61028</v>
      </c>
      <c r="E327" s="84">
        <v>85303.280591752773</v>
      </c>
      <c r="F327" s="85" t="str">
        <f>IFERROR(VLOOKUP(B327,'Base Completa'!B:P,15,FALSE),"Verificar")</f>
        <v>A</v>
      </c>
      <c r="G327" s="86">
        <v>3.4152823439797001E-4</v>
      </c>
      <c r="H327" s="86">
        <v>0.96317791584838353</v>
      </c>
      <c r="I327" s="85" t="s">
        <v>6870</v>
      </c>
      <c r="J327" s="123">
        <v>1.934783013482606E-4</v>
      </c>
      <c r="K327" s="124">
        <v>0.93146117399425121</v>
      </c>
      <c r="L327" s="2" t="s">
        <v>6875</v>
      </c>
    </row>
    <row r="328" spans="1:12" hidden="1" x14ac:dyDescent="0.35">
      <c r="A328" t="s">
        <v>7034</v>
      </c>
      <c r="B328" s="2">
        <v>49667809</v>
      </c>
      <c r="C328" s="2" t="s">
        <v>2324</v>
      </c>
      <c r="D328" s="83">
        <v>59983</v>
      </c>
      <c r="E328" s="84">
        <v>224495.77741688179</v>
      </c>
      <c r="F328" s="85" t="str">
        <f>IFERROR(VLOOKUP(B328,'Base Completa'!B:P,15,FALSE),"Verificar")</f>
        <v>A</v>
      </c>
      <c r="G328" s="86">
        <v>3.3568014819252529E-4</v>
      </c>
      <c r="H328" s="86">
        <v>0.96351359599657604</v>
      </c>
      <c r="I328" s="85" t="s">
        <v>6870</v>
      </c>
      <c r="J328" s="123">
        <v>5.0918395369046153E-4</v>
      </c>
      <c r="K328" s="124">
        <v>0.9319703579479417</v>
      </c>
      <c r="L328" s="2" t="s">
        <v>6875</v>
      </c>
    </row>
    <row r="329" spans="1:12" hidden="1" x14ac:dyDescent="0.35">
      <c r="A329" t="s">
        <v>7034</v>
      </c>
      <c r="B329" s="2">
        <v>41071909</v>
      </c>
      <c r="C329" s="2" t="s">
        <v>855</v>
      </c>
      <c r="D329" s="83">
        <v>59832</v>
      </c>
      <c r="E329" s="84">
        <v>179378.28259269797</v>
      </c>
      <c r="F329" s="85" t="str">
        <f>IFERROR(VLOOKUP(B329,'Base Completa'!B:P,15,FALSE),"Verificar")</f>
        <v>F</v>
      </c>
      <c r="G329" s="86">
        <v>3.3483511372647541E-4</v>
      </c>
      <c r="H329" s="86">
        <v>0.96384843111030249</v>
      </c>
      <c r="I329" s="85" t="s">
        <v>6870</v>
      </c>
      <c r="J329" s="123">
        <v>4.0685194255188898E-4</v>
      </c>
      <c r="K329" s="124">
        <v>0.93237720989049355</v>
      </c>
      <c r="L329" s="2" t="s">
        <v>6875</v>
      </c>
    </row>
    <row r="330" spans="1:12" hidden="1" x14ac:dyDescent="0.35">
      <c r="A330" t="s">
        <v>7034</v>
      </c>
      <c r="B330" s="2">
        <v>41076809</v>
      </c>
      <c r="C330" s="2" t="s">
        <v>798</v>
      </c>
      <c r="D330" s="83">
        <v>59565</v>
      </c>
      <c r="E330" s="84">
        <v>173590.30218899029</v>
      </c>
      <c r="F330" s="85" t="str">
        <f>IFERROR(VLOOKUP(B330,'Base Completa'!B:P,15,FALSE),"Verificar")</f>
        <v>A</v>
      </c>
      <c r="G330" s="86">
        <v>3.3334091371034746E-4</v>
      </c>
      <c r="H330" s="86">
        <v>0.9641817720240129</v>
      </c>
      <c r="I330" s="85" t="s">
        <v>6870</v>
      </c>
      <c r="J330" s="123">
        <v>3.9372409320098548E-4</v>
      </c>
      <c r="K330" s="124">
        <v>0.93277093398369448</v>
      </c>
      <c r="L330" s="2" t="s">
        <v>6875</v>
      </c>
    </row>
    <row r="331" spans="1:12" hidden="1" x14ac:dyDescent="0.35">
      <c r="A331" t="s">
        <v>7034</v>
      </c>
      <c r="B331" s="2">
        <v>44936855</v>
      </c>
      <c r="C331" s="2" t="s">
        <v>1798</v>
      </c>
      <c r="D331" s="83">
        <v>58480</v>
      </c>
      <c r="E331" s="84">
        <v>133132.17562126345</v>
      </c>
      <c r="F331" s="85" t="str">
        <f>IFERROR(VLOOKUP(B331,'Base Completa'!B:P,15,FALSE),"Verificar")</f>
        <v>A</v>
      </c>
      <c r="G331" s="86">
        <v>3.2726897731522064E-4</v>
      </c>
      <c r="H331" s="86">
        <v>0.96450904100132817</v>
      </c>
      <c r="I331" s="85" t="s">
        <v>6870</v>
      </c>
      <c r="J331" s="123">
        <v>3.0196010065866911E-4</v>
      </c>
      <c r="K331" s="124">
        <v>0.93307289408435312</v>
      </c>
      <c r="L331" s="2" t="s">
        <v>6875</v>
      </c>
    </row>
    <row r="332" spans="1:12" hidden="1" x14ac:dyDescent="0.35">
      <c r="A332" t="s">
        <v>7034</v>
      </c>
      <c r="B332" s="2">
        <v>45280809</v>
      </c>
      <c r="C332" s="2" t="s">
        <v>2071</v>
      </c>
      <c r="D332" s="83">
        <v>58311</v>
      </c>
      <c r="E332" s="84">
        <v>244801.53190822731</v>
      </c>
      <c r="F332" s="85" t="str">
        <f>IFERROR(VLOOKUP(B332,'Base Completa'!B:P,15,FALSE),"Verificar")</f>
        <v>A</v>
      </c>
      <c r="G332" s="86">
        <v>3.2632321026381379E-4</v>
      </c>
      <c r="H332" s="86">
        <v>0.96483536421159199</v>
      </c>
      <c r="I332" s="85" t="s">
        <v>6870</v>
      </c>
      <c r="J332" s="123">
        <v>5.5523989502503403E-4</v>
      </c>
      <c r="K332" s="124">
        <v>0.93362813397937816</v>
      </c>
      <c r="L332" s="2" t="s">
        <v>6875</v>
      </c>
    </row>
    <row r="333" spans="1:12" hidden="1" x14ac:dyDescent="0.35">
      <c r="A333" t="s">
        <v>7034</v>
      </c>
      <c r="B333" s="2">
        <v>45315849</v>
      </c>
      <c r="C333" s="2" t="s">
        <v>1509</v>
      </c>
      <c r="D333" s="83">
        <v>57266</v>
      </c>
      <c r="E333" s="84">
        <v>682183.06552045757</v>
      </c>
      <c r="F333" s="85" t="str">
        <f>IFERROR(VLOOKUP(B333,'Base Completa'!B:P,15,FALSE),"Verificar")</f>
        <v>A</v>
      </c>
      <c r="G333" s="86">
        <v>3.2047512405836912E-4</v>
      </c>
      <c r="H333" s="86">
        <v>0.96515583933565041</v>
      </c>
      <c r="I333" s="85" t="s">
        <v>6870</v>
      </c>
      <c r="J333" s="123">
        <v>1.5472748505080121E-3</v>
      </c>
      <c r="K333" s="124">
        <v>0.93517540882988615</v>
      </c>
      <c r="L333" s="2" t="s">
        <v>6875</v>
      </c>
    </row>
    <row r="334" spans="1:12" hidden="1" x14ac:dyDescent="0.35">
      <c r="A334" t="s">
        <v>7034</v>
      </c>
      <c r="B334" s="2">
        <v>45502905</v>
      </c>
      <c r="C334" s="2" t="s">
        <v>769</v>
      </c>
      <c r="D334" s="83">
        <v>57228</v>
      </c>
      <c r="E334" s="84">
        <v>273286.7480597439</v>
      </c>
      <c r="F334" s="85" t="str">
        <f>IFERROR(VLOOKUP(B334,'Base Completa'!B:P,15,FALSE),"Verificar")</f>
        <v>A</v>
      </c>
      <c r="G334" s="86">
        <v>3.2026246637817114E-4</v>
      </c>
      <c r="H334" s="86">
        <v>0.96547610180202859</v>
      </c>
      <c r="I334" s="85" t="s">
        <v>6870</v>
      </c>
      <c r="J334" s="123">
        <v>6.1984785847381968E-4</v>
      </c>
      <c r="K334" s="124">
        <v>0.93579525668835994</v>
      </c>
      <c r="L334" s="2" t="s">
        <v>6875</v>
      </c>
    </row>
    <row r="335" spans="1:12" hidden="1" x14ac:dyDescent="0.35">
      <c r="A335" t="s">
        <v>7034</v>
      </c>
      <c r="B335" s="2">
        <v>45290855</v>
      </c>
      <c r="C335" s="2" t="s">
        <v>2297</v>
      </c>
      <c r="D335" s="83">
        <v>57200</v>
      </c>
      <c r="E335" s="84">
        <v>411165.42082105036</v>
      </c>
      <c r="F335" s="85" t="str">
        <f>IFERROR(VLOOKUP(B335,'Base Completa'!B:P,15,FALSE),"Verificar")</f>
        <v>A</v>
      </c>
      <c r="G335" s="86">
        <v>3.2010577124539367E-4</v>
      </c>
      <c r="H335" s="86">
        <v>0.965796207573274</v>
      </c>
      <c r="I335" s="85" t="s">
        <v>6870</v>
      </c>
      <c r="J335" s="123">
        <v>9.325735967215627E-4</v>
      </c>
      <c r="K335" s="124">
        <v>0.93672783028508155</v>
      </c>
      <c r="L335" s="2" t="s">
        <v>6875</v>
      </c>
    </row>
    <row r="336" spans="1:12" hidden="1" x14ac:dyDescent="0.35">
      <c r="A336" t="s">
        <v>7034</v>
      </c>
      <c r="B336" s="2">
        <v>45661809</v>
      </c>
      <c r="C336" s="2" t="s">
        <v>1446</v>
      </c>
      <c r="D336" s="83">
        <v>56012</v>
      </c>
      <c r="E336" s="84">
        <v>204600.77765054646</v>
      </c>
      <c r="F336" s="85" t="str">
        <f>IFERROR(VLOOKUP(B336,'Base Completa'!B:P,15,FALSE),"Verificar")</f>
        <v>A</v>
      </c>
      <c r="G336" s="86">
        <v>3.1345742061183551E-4</v>
      </c>
      <c r="H336" s="86">
        <v>0.96610966499388584</v>
      </c>
      <c r="I336" s="85" t="s">
        <v>6870</v>
      </c>
      <c r="J336" s="123">
        <v>4.6405965444414683E-4</v>
      </c>
      <c r="K336" s="124">
        <v>0.93719188993952574</v>
      </c>
      <c r="L336" s="2" t="s">
        <v>6875</v>
      </c>
    </row>
    <row r="337" spans="1:12" hidden="1" x14ac:dyDescent="0.35">
      <c r="A337" t="s">
        <v>7034</v>
      </c>
      <c r="B337" s="2">
        <v>44537967</v>
      </c>
      <c r="C337" s="2" t="s">
        <v>2384</v>
      </c>
      <c r="D337" s="83">
        <v>56000</v>
      </c>
      <c r="E337" s="84">
        <v>164087.64276376046</v>
      </c>
      <c r="F337" s="85" t="str">
        <f>IFERROR(VLOOKUP(B337,'Base Completa'!B:P,15,FALSE),"Verificar")</f>
        <v>A</v>
      </c>
      <c r="G337" s="86">
        <v>3.1339026555493083E-4</v>
      </c>
      <c r="H337" s="86">
        <v>0.96642305525944072</v>
      </c>
      <c r="I337" s="85" t="s">
        <v>6870</v>
      </c>
      <c r="J337" s="123">
        <v>3.7217089628838911E-4</v>
      </c>
      <c r="K337" s="124">
        <v>0.93756406083581412</v>
      </c>
      <c r="L337" s="2" t="s">
        <v>6875</v>
      </c>
    </row>
    <row r="338" spans="1:12" hidden="1" x14ac:dyDescent="0.35">
      <c r="A338" t="s">
        <v>7034</v>
      </c>
      <c r="B338" s="2">
        <v>45289855</v>
      </c>
      <c r="C338" s="2" t="s">
        <v>2288</v>
      </c>
      <c r="D338" s="83">
        <v>55840</v>
      </c>
      <c r="E338" s="84">
        <v>584894.53195736755</v>
      </c>
      <c r="F338" s="85" t="str">
        <f>IFERROR(VLOOKUP(B338,'Base Completa'!B:P,15,FALSE),"Verificar")</f>
        <v>A</v>
      </c>
      <c r="G338" s="86">
        <v>3.124948647962025E-4</v>
      </c>
      <c r="H338" s="86">
        <v>0.96673555012423695</v>
      </c>
      <c r="I338" s="85" t="s">
        <v>6870</v>
      </c>
      <c r="J338" s="123">
        <v>1.3266125256375927E-3</v>
      </c>
      <c r="K338" s="124">
        <v>0.93889067336145171</v>
      </c>
      <c r="L338" s="2" t="s">
        <v>6875</v>
      </c>
    </row>
    <row r="339" spans="1:12" hidden="1" x14ac:dyDescent="0.35">
      <c r="A339" t="s">
        <v>7034</v>
      </c>
      <c r="B339" s="2">
        <v>46136809</v>
      </c>
      <c r="C339" s="2" t="s">
        <v>2514</v>
      </c>
      <c r="D339" s="83">
        <v>55803</v>
      </c>
      <c r="E339" s="84">
        <v>164098.61478841037</v>
      </c>
      <c r="F339" s="85" t="str">
        <f>IFERROR(VLOOKUP(B339,'Base Completa'!B:P,15,FALSE),"Verificar")</f>
        <v>A</v>
      </c>
      <c r="G339" s="86">
        <v>3.1228780337074657E-4</v>
      </c>
      <c r="H339" s="86">
        <v>0.96704783792760773</v>
      </c>
      <c r="I339" s="85" t="s">
        <v>6870</v>
      </c>
      <c r="J339" s="123">
        <v>3.7219578218582341E-4</v>
      </c>
      <c r="K339" s="124">
        <v>0.93926286914363755</v>
      </c>
      <c r="L339" s="2" t="s">
        <v>6875</v>
      </c>
    </row>
    <row r="340" spans="1:12" hidden="1" x14ac:dyDescent="0.35">
      <c r="A340" t="s">
        <v>7034</v>
      </c>
      <c r="B340" s="2">
        <v>47064809</v>
      </c>
      <c r="C340" s="2" t="s">
        <v>154</v>
      </c>
      <c r="D340" s="83">
        <v>55594</v>
      </c>
      <c r="E340" s="84">
        <v>202499.99812858671</v>
      </c>
      <c r="F340" s="85" t="str">
        <f>IFERROR(VLOOKUP(B340,'Base Completa'!B:P,15,FALSE),"Verificar")</f>
        <v>A</v>
      </c>
      <c r="G340" s="86">
        <v>3.1111818612965762E-4</v>
      </c>
      <c r="H340" s="86">
        <v>0.96735895611373734</v>
      </c>
      <c r="I340" s="85" t="s">
        <v>6870</v>
      </c>
      <c r="J340" s="123">
        <v>4.5929482886421149E-4</v>
      </c>
      <c r="K340" s="124">
        <v>0.93972216397250175</v>
      </c>
      <c r="L340" s="2" t="s">
        <v>6875</v>
      </c>
    </row>
    <row r="341" spans="1:12" hidden="1" x14ac:dyDescent="0.35">
      <c r="A341" t="s">
        <v>7034</v>
      </c>
      <c r="B341" s="2">
        <v>46145905</v>
      </c>
      <c r="C341" s="2" t="s">
        <v>1050</v>
      </c>
      <c r="D341" s="83">
        <v>55404</v>
      </c>
      <c r="E341" s="84">
        <v>420856.56962619809</v>
      </c>
      <c r="F341" s="85" t="str">
        <f>IFERROR(VLOOKUP(B341,'Base Completa'!B:P,15,FALSE),"Verificar")</f>
        <v>A</v>
      </c>
      <c r="G341" s="86">
        <v>3.1005489772866765E-4</v>
      </c>
      <c r="H341" s="86">
        <v>0.96766901101146596</v>
      </c>
      <c r="I341" s="85" t="s">
        <v>6870</v>
      </c>
      <c r="J341" s="123">
        <v>9.5455431066276237E-4</v>
      </c>
      <c r="K341" s="124">
        <v>0.94067671828316446</v>
      </c>
      <c r="L341" s="2" t="s">
        <v>6875</v>
      </c>
    </row>
    <row r="342" spans="1:12" hidden="1" x14ac:dyDescent="0.35">
      <c r="A342" t="s">
        <v>7034</v>
      </c>
      <c r="B342" s="2">
        <v>44455849</v>
      </c>
      <c r="C342" s="2" t="s">
        <v>2150</v>
      </c>
      <c r="D342" s="83">
        <v>55176</v>
      </c>
      <c r="E342" s="84">
        <v>257819.89312780689</v>
      </c>
      <c r="F342" s="85" t="str">
        <f>IFERROR(VLOOKUP(B342,'Base Completa'!B:P,15,FALSE),"Verificar")</f>
        <v>A</v>
      </c>
      <c r="G342" s="86">
        <v>3.0877895164747974E-4</v>
      </c>
      <c r="H342" s="86">
        <v>0.96797778996311346</v>
      </c>
      <c r="I342" s="85" t="s">
        <v>6870</v>
      </c>
      <c r="J342" s="123">
        <v>5.847671347469943E-4</v>
      </c>
      <c r="K342" s="124">
        <v>0.94126148541791144</v>
      </c>
      <c r="L342" s="2" t="s">
        <v>6875</v>
      </c>
    </row>
    <row r="343" spans="1:12" hidden="1" x14ac:dyDescent="0.35">
      <c r="A343" t="s">
        <v>7034</v>
      </c>
      <c r="B343" s="2">
        <v>45282809</v>
      </c>
      <c r="C343" s="2" t="s">
        <v>2111</v>
      </c>
      <c r="D343" s="83">
        <v>54967</v>
      </c>
      <c r="E343" s="84">
        <v>132781.0702844086</v>
      </c>
      <c r="F343" s="85" t="str">
        <f>IFERROR(VLOOKUP(B343,'Base Completa'!B:P,15,FALSE),"Verificar")</f>
        <v>A</v>
      </c>
      <c r="G343" s="86">
        <v>3.0760933440639079E-4</v>
      </c>
      <c r="H343" s="86">
        <v>0.96828539929751989</v>
      </c>
      <c r="I343" s="85" t="s">
        <v>6870</v>
      </c>
      <c r="J343" s="123">
        <v>3.0116375069770931E-4</v>
      </c>
      <c r="K343" s="124">
        <v>0.9415626491686091</v>
      </c>
      <c r="L343" s="2" t="s">
        <v>6875</v>
      </c>
    </row>
    <row r="344" spans="1:12" hidden="1" x14ac:dyDescent="0.35">
      <c r="A344" t="s">
        <v>7034</v>
      </c>
      <c r="B344" s="2">
        <v>46126845</v>
      </c>
      <c r="C344" s="2" t="s">
        <v>1239</v>
      </c>
      <c r="D344" s="83">
        <v>54586.075999999543</v>
      </c>
      <c r="E344" s="84">
        <v>245837.45976624364</v>
      </c>
      <c r="F344" s="85" t="str">
        <f>IFERROR(VLOOKUP(B344,'Base Completa'!B:P,15,FALSE),"Verificar")</f>
        <v>A</v>
      </c>
      <c r="G344" s="86">
        <v>3.0547758666502669E-4</v>
      </c>
      <c r="H344" s="86">
        <v>0.96859087688418488</v>
      </c>
      <c r="I344" s="85" t="s">
        <v>6870</v>
      </c>
      <c r="J344" s="123">
        <v>5.5758950644557909E-4</v>
      </c>
      <c r="K344" s="124">
        <v>0.94212023867505468</v>
      </c>
      <c r="L344" s="2" t="s">
        <v>6875</v>
      </c>
    </row>
    <row r="345" spans="1:12" hidden="1" x14ac:dyDescent="0.35">
      <c r="A345" t="s">
        <v>7034</v>
      </c>
      <c r="B345" s="2">
        <v>44537801</v>
      </c>
      <c r="C345" s="2" t="s">
        <v>2388</v>
      </c>
      <c r="D345" s="83">
        <v>54579</v>
      </c>
      <c r="E345" s="84">
        <v>153163.76338422549</v>
      </c>
      <c r="F345" s="85" t="str">
        <f>IFERROR(VLOOKUP(B345,'Base Completa'!B:P,15,FALSE),"Verificar")</f>
        <v>A</v>
      </c>
      <c r="G345" s="86">
        <v>3.0543798756647449E-4</v>
      </c>
      <c r="H345" s="86">
        <v>0.96889631487175132</v>
      </c>
      <c r="I345" s="85" t="s">
        <v>6870</v>
      </c>
      <c r="J345" s="123">
        <v>3.4739419823147925E-4</v>
      </c>
      <c r="K345" s="124">
        <v>0.94246763287328617</v>
      </c>
      <c r="L345" s="2" t="s">
        <v>6875</v>
      </c>
    </row>
    <row r="346" spans="1:12" hidden="1" x14ac:dyDescent="0.35">
      <c r="A346" t="s">
        <v>7034</v>
      </c>
      <c r="B346" s="2">
        <v>41091809</v>
      </c>
      <c r="C346" s="2" t="s">
        <v>2409</v>
      </c>
      <c r="D346" s="83">
        <v>54549</v>
      </c>
      <c r="E346" s="84">
        <v>247131.61546556093</v>
      </c>
      <c r="F346" s="85" t="str">
        <f>IFERROR(VLOOKUP(B346,'Base Completa'!B:P,15,FALSE),"Verificar")</f>
        <v>A</v>
      </c>
      <c r="G346" s="86">
        <v>3.052700999242129E-4</v>
      </c>
      <c r="H346" s="86">
        <v>0.96920158497167552</v>
      </c>
      <c r="I346" s="85" t="s">
        <v>6870</v>
      </c>
      <c r="J346" s="123">
        <v>5.6052481027735559E-4</v>
      </c>
      <c r="K346" s="124">
        <v>0.94302815768356352</v>
      </c>
      <c r="L346" s="2" t="s">
        <v>6875</v>
      </c>
    </row>
    <row r="347" spans="1:12" hidden="1" x14ac:dyDescent="0.35">
      <c r="A347" t="s">
        <v>7034</v>
      </c>
      <c r="B347" s="2">
        <v>44537809</v>
      </c>
      <c r="C347" s="2" t="s">
        <v>2389</v>
      </c>
      <c r="D347" s="83">
        <v>53295</v>
      </c>
      <c r="E347" s="84">
        <v>136848.51150517387</v>
      </c>
      <c r="F347" s="85" t="str">
        <f>IFERROR(VLOOKUP(B347,'Base Completa'!B:P,15,FALSE),"Verificar")</f>
        <v>A</v>
      </c>
      <c r="G347" s="86">
        <v>2.9825239647767929E-4</v>
      </c>
      <c r="H347" s="86">
        <v>0.96949983736815315</v>
      </c>
      <c r="I347" s="85" t="s">
        <v>6870</v>
      </c>
      <c r="J347" s="123">
        <v>3.1038920618744391E-4</v>
      </c>
      <c r="K347" s="124">
        <v>0.94333854688975094</v>
      </c>
      <c r="L347" s="2" t="s">
        <v>6875</v>
      </c>
    </row>
    <row r="348" spans="1:12" hidden="1" x14ac:dyDescent="0.35">
      <c r="A348" t="s">
        <v>7034</v>
      </c>
      <c r="B348" s="2">
        <v>44920849</v>
      </c>
      <c r="C348" s="2" t="s">
        <v>1793</v>
      </c>
      <c r="D348" s="83">
        <v>53086</v>
      </c>
      <c r="E348" s="84">
        <v>417430.97479728668</v>
      </c>
      <c r="F348" s="85" t="str">
        <f>IFERROR(VLOOKUP(B348,'Base Completa'!B:P,15,FALSE),"Verificar")</f>
        <v>A</v>
      </c>
      <c r="G348" s="86">
        <v>2.9708277923659035E-4</v>
      </c>
      <c r="H348" s="86">
        <v>0.96979692014738972</v>
      </c>
      <c r="I348" s="85" t="s">
        <v>6870</v>
      </c>
      <c r="J348" s="123">
        <v>9.4678464150106732E-4</v>
      </c>
      <c r="K348" s="124">
        <v>0.94428533153125205</v>
      </c>
      <c r="L348" s="2" t="s">
        <v>6875</v>
      </c>
    </row>
    <row r="349" spans="1:12" hidden="1" x14ac:dyDescent="0.35">
      <c r="A349" t="s">
        <v>7034</v>
      </c>
      <c r="B349" s="2">
        <v>41077809</v>
      </c>
      <c r="C349" s="2" t="s">
        <v>785</v>
      </c>
      <c r="D349" s="83">
        <v>52041</v>
      </c>
      <c r="E349" s="84">
        <v>83164.133439105921</v>
      </c>
      <c r="F349" s="85" t="str">
        <f>IFERROR(VLOOKUP(B349,'Base Completa'!B:P,15,FALSE),"Verificar")</f>
        <v>A</v>
      </c>
      <c r="G349" s="86">
        <v>2.9123469303114568E-4</v>
      </c>
      <c r="H349" s="86">
        <v>0.97008815484042088</v>
      </c>
      <c r="I349" s="85" t="s">
        <v>6870</v>
      </c>
      <c r="J349" s="123">
        <v>1.8862645327680322E-4</v>
      </c>
      <c r="K349" s="124">
        <v>0.94447395798452882</v>
      </c>
      <c r="L349" s="2" t="s">
        <v>6875</v>
      </c>
    </row>
    <row r="350" spans="1:12" hidden="1" x14ac:dyDescent="0.35">
      <c r="A350" t="s">
        <v>7034</v>
      </c>
      <c r="B350" s="2">
        <v>45301849</v>
      </c>
      <c r="C350" s="2" t="s">
        <v>1523</v>
      </c>
      <c r="D350" s="83">
        <v>52041</v>
      </c>
      <c r="E350" s="84">
        <v>872257.97809112631</v>
      </c>
      <c r="F350" s="85" t="str">
        <f>IFERROR(VLOOKUP(B350,'Base Completa'!B:P,15,FALSE),"Verificar")</f>
        <v>A</v>
      </c>
      <c r="G350" s="86">
        <v>2.9123469303114568E-4</v>
      </c>
      <c r="H350" s="86">
        <v>0.97037938953345204</v>
      </c>
      <c r="I350" s="85" t="s">
        <v>6870</v>
      </c>
      <c r="J350" s="123">
        <v>1.9783880616058703E-3</v>
      </c>
      <c r="K350" s="124">
        <v>0.94645234604613471</v>
      </c>
      <c r="L350" s="2" t="s">
        <v>6875</v>
      </c>
    </row>
    <row r="351" spans="1:12" hidden="1" x14ac:dyDescent="0.35">
      <c r="A351" t="s">
        <v>7034</v>
      </c>
      <c r="B351" s="2">
        <v>40135860</v>
      </c>
      <c r="C351" s="2" t="s">
        <v>350</v>
      </c>
      <c r="D351" s="83">
        <v>51720</v>
      </c>
      <c r="E351" s="84">
        <v>1201309.6145603943</v>
      </c>
      <c r="F351" s="85" t="str">
        <f>IFERROR(VLOOKUP(B351,'Base Completa'!B:P,15,FALSE),"Verificar")</f>
        <v>A</v>
      </c>
      <c r="G351" s="86">
        <v>2.8943829525894684E-4</v>
      </c>
      <c r="H351" s="86">
        <v>0.970668827828711</v>
      </c>
      <c r="I351" s="85" t="s">
        <v>6870</v>
      </c>
      <c r="J351" s="123">
        <v>2.7247175255877571E-3</v>
      </c>
      <c r="K351" s="124">
        <v>0.94917706357172249</v>
      </c>
      <c r="L351" s="2" t="s">
        <v>6875</v>
      </c>
    </row>
    <row r="352" spans="1:12" hidden="1" x14ac:dyDescent="0.35">
      <c r="A352" t="s">
        <v>7034</v>
      </c>
      <c r="B352" s="2">
        <v>41074809</v>
      </c>
      <c r="C352" s="2" t="s">
        <v>732</v>
      </c>
      <c r="D352" s="83">
        <v>50787</v>
      </c>
      <c r="E352" s="84">
        <v>144802.35913654699</v>
      </c>
      <c r="F352" s="85" t="str">
        <f>IFERROR(VLOOKUP(B352,'Base Completa'!B:P,15,FALSE),"Verificar")</f>
        <v>A</v>
      </c>
      <c r="G352" s="86">
        <v>2.8421698958461201E-4</v>
      </c>
      <c r="H352" s="86">
        <v>0.97095304481829559</v>
      </c>
      <c r="I352" s="85" t="s">
        <v>6870</v>
      </c>
      <c r="J352" s="123">
        <v>3.284295080167002E-4</v>
      </c>
      <c r="K352" s="124">
        <v>0.94950549307973919</v>
      </c>
      <c r="L352" s="2" t="s">
        <v>6875</v>
      </c>
    </row>
    <row r="353" spans="1:12" hidden="1" x14ac:dyDescent="0.35">
      <c r="A353" t="s">
        <v>7034</v>
      </c>
      <c r="B353" s="2">
        <v>45287967</v>
      </c>
      <c r="C353" s="2" t="s">
        <v>2219</v>
      </c>
      <c r="D353" s="83">
        <v>50000</v>
      </c>
      <c r="E353" s="84">
        <v>57966.885253414861</v>
      </c>
      <c r="F353" s="85" t="str">
        <f>IFERROR(VLOOKUP(B353,'Base Completa'!B:P,15,FALSE),"Verificar")</f>
        <v>A</v>
      </c>
      <c r="G353" s="86">
        <v>2.7981273710261684E-4</v>
      </c>
      <c r="H353" s="86">
        <v>0.97123285755539823</v>
      </c>
      <c r="I353" s="85" t="s">
        <v>6870</v>
      </c>
      <c r="J353" s="123">
        <v>1.3147600438668893E-4</v>
      </c>
      <c r="K353" s="124">
        <v>0.94963696908412587</v>
      </c>
      <c r="L353" s="2" t="s">
        <v>6875</v>
      </c>
    </row>
    <row r="354" spans="1:12" x14ac:dyDescent="0.35">
      <c r="A354" t="s">
        <v>7034</v>
      </c>
      <c r="B354" s="2">
        <v>44421809</v>
      </c>
      <c r="C354" s="2" t="s">
        <v>1624</v>
      </c>
      <c r="D354" s="83">
        <v>49533</v>
      </c>
      <c r="E354" s="84">
        <v>81604.582249609331</v>
      </c>
      <c r="F354" s="85" t="str">
        <f>IFERROR(VLOOKUP(B354,'Base Completa'!B:P,15,FALSE),"Verificar")</f>
        <v>A</v>
      </c>
      <c r="G354" s="86">
        <v>2.771992861380784E-4</v>
      </c>
      <c r="H354" s="86">
        <v>0.97151005684153635</v>
      </c>
      <c r="I354" s="85" t="s">
        <v>6870</v>
      </c>
      <c r="J354" s="123">
        <v>1.8508919992715151E-4</v>
      </c>
      <c r="K354" s="124">
        <v>0.94982205828405297</v>
      </c>
      <c r="L354" s="2" t="s">
        <v>6875</v>
      </c>
    </row>
    <row r="355" spans="1:12" hidden="1" x14ac:dyDescent="0.35">
      <c r="A355" t="s">
        <v>7034</v>
      </c>
      <c r="B355" s="2">
        <v>44973809</v>
      </c>
      <c r="C355" s="2" t="s">
        <v>1863</v>
      </c>
      <c r="D355" s="83">
        <v>49324</v>
      </c>
      <c r="E355" s="84">
        <v>157321.91735610695</v>
      </c>
      <c r="F355" s="85" t="str">
        <f>IFERROR(VLOOKUP(B355,'Base Completa'!B:P,15,FALSE),"Verificar")</f>
        <v>A</v>
      </c>
      <c r="G355" s="86">
        <v>2.7602966889698946E-4</v>
      </c>
      <c r="H355" s="86">
        <v>0.9717860865104333</v>
      </c>
      <c r="I355" s="85" t="s">
        <v>6870</v>
      </c>
      <c r="J355" s="123">
        <v>3.5682540136508924E-4</v>
      </c>
      <c r="K355" s="124">
        <v>0.95017888368541803</v>
      </c>
      <c r="L355" s="2" t="s">
        <v>6870</v>
      </c>
    </row>
    <row r="356" spans="1:12" hidden="1" x14ac:dyDescent="0.35">
      <c r="A356" t="s">
        <v>7034</v>
      </c>
      <c r="B356" s="2">
        <v>47988855</v>
      </c>
      <c r="C356" s="2" t="s">
        <v>1128</v>
      </c>
      <c r="D356" s="83">
        <v>49180</v>
      </c>
      <c r="E356" s="84">
        <v>173994.87559261214</v>
      </c>
      <c r="F356" s="85" t="str">
        <f>IFERROR(VLOOKUP(B356,'Base Completa'!B:P,15,FALSE),"Verificar")</f>
        <v>A</v>
      </c>
      <c r="G356" s="86">
        <v>2.7522380821413391E-4</v>
      </c>
      <c r="H356" s="86">
        <v>0.9720613103186474</v>
      </c>
      <c r="I356" s="85" t="s">
        <v>6870</v>
      </c>
      <c r="J356" s="123">
        <v>3.9464171529430278E-4</v>
      </c>
      <c r="K356" s="124">
        <v>0.95057352540071238</v>
      </c>
      <c r="L356" s="2" t="s">
        <v>6870</v>
      </c>
    </row>
    <row r="357" spans="1:12" hidden="1" x14ac:dyDescent="0.35">
      <c r="A357" t="s">
        <v>7034</v>
      </c>
      <c r="B357" s="2">
        <v>45313860</v>
      </c>
      <c r="C357" s="2" t="s">
        <v>1496</v>
      </c>
      <c r="D357" s="83">
        <v>49088.21999999995</v>
      </c>
      <c r="E357" s="84">
        <v>1311695.8258251629</v>
      </c>
      <c r="F357" s="85" t="str">
        <f>IFERROR(VLOOKUP(B357,'Base Completa'!B:P,15,FALSE),"Verificar")</f>
        <v>A</v>
      </c>
      <c r="G357" s="86">
        <v>2.747101839539081E-4</v>
      </c>
      <c r="H357" s="86">
        <v>0.97233602050260126</v>
      </c>
      <c r="I357" s="85" t="s">
        <v>6870</v>
      </c>
      <c r="J357" s="123">
        <v>2.9750869896883266E-3</v>
      </c>
      <c r="K357" s="124">
        <v>0.95354861239040067</v>
      </c>
      <c r="L357" s="2" t="s">
        <v>6870</v>
      </c>
    </row>
    <row r="358" spans="1:12" hidden="1" x14ac:dyDescent="0.35">
      <c r="A358" t="s">
        <v>7034</v>
      </c>
      <c r="B358" s="2">
        <v>40121855</v>
      </c>
      <c r="C358" s="2" t="s">
        <v>2422</v>
      </c>
      <c r="D358" s="83">
        <v>48840</v>
      </c>
      <c r="E358" s="84">
        <v>106622.76514901935</v>
      </c>
      <c r="F358" s="85" t="str">
        <f>IFERROR(VLOOKUP(B358,'Base Completa'!B:P,15,FALSE),"Verificar")</f>
        <v>A</v>
      </c>
      <c r="G358" s="86">
        <v>2.7332108160183611E-4</v>
      </c>
      <c r="H358" s="86">
        <v>0.97260934158420309</v>
      </c>
      <c r="I358" s="85" t="s">
        <v>6870</v>
      </c>
      <c r="J358" s="123">
        <v>2.4183350678873234E-4</v>
      </c>
      <c r="K358" s="124">
        <v>0.95379044589718942</v>
      </c>
      <c r="L358" s="2" t="s">
        <v>6870</v>
      </c>
    </row>
    <row r="359" spans="1:12" hidden="1" x14ac:dyDescent="0.35">
      <c r="A359" t="s">
        <v>7034</v>
      </c>
      <c r="B359" s="2">
        <v>43091809</v>
      </c>
      <c r="C359" s="2" t="s">
        <v>2378</v>
      </c>
      <c r="D359" s="83">
        <v>48279</v>
      </c>
      <c r="E359" s="84">
        <v>74641.050314742417</v>
      </c>
      <c r="F359" s="85" t="str">
        <f>IFERROR(VLOOKUP(B359,'Base Completa'!B:P,15,FALSE),"Verificar")</f>
        <v>A</v>
      </c>
      <c r="G359" s="86">
        <v>2.7018158269154479E-4</v>
      </c>
      <c r="H359" s="86">
        <v>0.97287952316689463</v>
      </c>
      <c r="I359" s="85" t="s">
        <v>6870</v>
      </c>
      <c r="J359" s="123">
        <v>1.6929505554259572E-4</v>
      </c>
      <c r="K359" s="124">
        <v>0.95395974095273206</v>
      </c>
      <c r="L359" s="2" t="s">
        <v>6870</v>
      </c>
    </row>
    <row r="360" spans="1:12" hidden="1" x14ac:dyDescent="0.35">
      <c r="A360" t="s">
        <v>7034</v>
      </c>
      <c r="B360" s="2">
        <v>45314849</v>
      </c>
      <c r="C360" s="2" t="s">
        <v>1504</v>
      </c>
      <c r="D360" s="83">
        <v>48279</v>
      </c>
      <c r="E360" s="84">
        <v>777317.03366016853</v>
      </c>
      <c r="F360" s="85" t="str">
        <f>IFERROR(VLOOKUP(B360,'Base Completa'!B:P,15,FALSE),"Verificar")</f>
        <v>A</v>
      </c>
      <c r="G360" s="86">
        <v>2.7018158269154479E-4</v>
      </c>
      <c r="H360" s="86">
        <v>0.97314970474958618</v>
      </c>
      <c r="I360" s="85" t="s">
        <v>6870</v>
      </c>
      <c r="J360" s="123">
        <v>1.7630503567781703E-3</v>
      </c>
      <c r="K360" s="124">
        <v>0.95572279130951021</v>
      </c>
      <c r="L360" s="2" t="s">
        <v>6870</v>
      </c>
    </row>
    <row r="361" spans="1:12" hidden="1" x14ac:dyDescent="0.35">
      <c r="A361" t="s">
        <v>7034</v>
      </c>
      <c r="B361" s="2">
        <v>45291853</v>
      </c>
      <c r="C361" s="2" t="s">
        <v>137</v>
      </c>
      <c r="D361" s="83">
        <v>47640</v>
      </c>
      <c r="E361" s="84">
        <v>216333.02632280492</v>
      </c>
      <c r="F361" s="85" t="str">
        <f>IFERROR(VLOOKUP(B361,'Base Completa'!B:P,15,FALSE),"Verificar")</f>
        <v>F</v>
      </c>
      <c r="G361" s="86">
        <v>2.6660557591137333E-4</v>
      </c>
      <c r="H361" s="86">
        <v>0.97341631032549758</v>
      </c>
      <c r="I361" s="85" t="s">
        <v>6870</v>
      </c>
      <c r="J361" s="123">
        <v>4.906698331894108E-4</v>
      </c>
      <c r="K361" s="124">
        <v>0.95621346114269967</v>
      </c>
      <c r="L361" s="2" t="s">
        <v>6870</v>
      </c>
    </row>
    <row r="362" spans="1:12" hidden="1" x14ac:dyDescent="0.35">
      <c r="A362" t="s">
        <v>7034</v>
      </c>
      <c r="B362" s="2">
        <v>40085905</v>
      </c>
      <c r="C362" s="2" t="s">
        <v>1070</v>
      </c>
      <c r="D362" s="83">
        <v>47388</v>
      </c>
      <c r="E362" s="84">
        <v>143855.04127522965</v>
      </c>
      <c r="F362" s="85" t="str">
        <f>IFERROR(VLOOKUP(B362,'Base Completa'!B:P,15,FALSE),"Verificar")</f>
        <v>A</v>
      </c>
      <c r="G362" s="86">
        <v>2.6519531971637612E-4</v>
      </c>
      <c r="H362" s="86">
        <v>0.97368150564521394</v>
      </c>
      <c r="I362" s="85" t="s">
        <v>6870</v>
      </c>
      <c r="J362" s="123">
        <v>3.2628087493514595E-4</v>
      </c>
      <c r="K362" s="124">
        <v>0.95653974201763481</v>
      </c>
      <c r="L362" s="2" t="s">
        <v>6870</v>
      </c>
    </row>
    <row r="363" spans="1:12" hidden="1" x14ac:dyDescent="0.35">
      <c r="A363" t="s">
        <v>7034</v>
      </c>
      <c r="B363" s="2">
        <v>40124855</v>
      </c>
      <c r="C363" s="2" t="s">
        <v>2462</v>
      </c>
      <c r="D363" s="83">
        <v>47040</v>
      </c>
      <c r="E363" s="84">
        <v>87852.766934020008</v>
      </c>
      <c r="F363" s="85" t="str">
        <f>IFERROR(VLOOKUP(B363,'Base Completa'!B:P,15,FALSE),"Verificar")</f>
        <v>A</v>
      </c>
      <c r="G363" s="86">
        <v>2.6324782306614192E-4</v>
      </c>
      <c r="H363" s="86">
        <v>0.97394475346828013</v>
      </c>
      <c r="I363" s="85" t="s">
        <v>6870</v>
      </c>
      <c r="J363" s="123">
        <v>1.9926084902275348E-4</v>
      </c>
      <c r="K363" s="124">
        <v>0.95673900286665758</v>
      </c>
      <c r="L363" s="2" t="s">
        <v>6870</v>
      </c>
    </row>
    <row r="364" spans="1:12" hidden="1" x14ac:dyDescent="0.35">
      <c r="A364" t="s">
        <v>7034</v>
      </c>
      <c r="B364" s="2">
        <v>40125855</v>
      </c>
      <c r="C364" s="2" t="s">
        <v>2471</v>
      </c>
      <c r="D364" s="83">
        <v>46960</v>
      </c>
      <c r="E364" s="84">
        <v>16975.754291138852</v>
      </c>
      <c r="F364" s="85" t="str">
        <f>IFERROR(VLOOKUP(B364,'Base Completa'!B:P,15,FALSE),"Verificar")</f>
        <v>A</v>
      </c>
      <c r="G364" s="86">
        <v>2.6280012268677772E-4</v>
      </c>
      <c r="H364" s="86">
        <v>0.97420755359096689</v>
      </c>
      <c r="I364" s="85" t="s">
        <v>6870</v>
      </c>
      <c r="J364" s="123">
        <v>3.8503092513801098E-5</v>
      </c>
      <c r="K364" s="124">
        <v>0.95677750595917144</v>
      </c>
      <c r="L364" s="2" t="s">
        <v>6870</v>
      </c>
    </row>
    <row r="365" spans="1:12" hidden="1" x14ac:dyDescent="0.35">
      <c r="A365" t="s">
        <v>7034</v>
      </c>
      <c r="B365" s="2">
        <v>49069809</v>
      </c>
      <c r="C365" s="2" t="s">
        <v>3591</v>
      </c>
      <c r="D365" s="83">
        <v>46816</v>
      </c>
      <c r="E365" s="84">
        <v>32016.385799999996</v>
      </c>
      <c r="F365" s="85" t="str">
        <f>IFERROR(VLOOKUP(B365,'Base Completa'!B:P,15,FALSE),"Verificar")</f>
        <v>i</v>
      </c>
      <c r="G365" s="86">
        <v>2.6199426200392218E-4</v>
      </c>
      <c r="H365" s="86">
        <v>0.9744695478529708</v>
      </c>
      <c r="I365" s="85" t="s">
        <v>6870</v>
      </c>
      <c r="J365" s="123">
        <v>7.2617089248188429E-5</v>
      </c>
      <c r="K365" s="124">
        <v>0.95685012304841965</v>
      </c>
      <c r="L365" s="2" t="s">
        <v>6870</v>
      </c>
    </row>
    <row r="366" spans="1:12" hidden="1" x14ac:dyDescent="0.35">
      <c r="A366" t="s">
        <v>7034</v>
      </c>
      <c r="B366" s="2">
        <v>48969801</v>
      </c>
      <c r="C366" s="2" t="s">
        <v>180</v>
      </c>
      <c r="D366" s="83">
        <v>46660</v>
      </c>
      <c r="E366" s="84">
        <v>160060.89056540621</v>
      </c>
      <c r="F366" s="85" t="str">
        <f>IFERROR(VLOOKUP(B366,'Base Completa'!B:P,15,FALSE),"Verificar")</f>
        <v>A</v>
      </c>
      <c r="G366" s="86">
        <v>2.6112124626416201E-4</v>
      </c>
      <c r="H366" s="86">
        <v>0.974730669099235</v>
      </c>
      <c r="I366" s="85" t="s">
        <v>6870</v>
      </c>
      <c r="J366" s="123">
        <v>3.6303772849128474E-4</v>
      </c>
      <c r="K366" s="124">
        <v>0.95721316077691099</v>
      </c>
      <c r="L366" s="2" t="s">
        <v>6870</v>
      </c>
    </row>
    <row r="367" spans="1:12" hidden="1" x14ac:dyDescent="0.35">
      <c r="A367" t="s">
        <v>7034</v>
      </c>
      <c r="B367" s="2">
        <v>41080809</v>
      </c>
      <c r="C367" s="2" t="s">
        <v>1169</v>
      </c>
      <c r="D367" s="83">
        <v>46607</v>
      </c>
      <c r="E367" s="84">
        <v>21896.51249847604</v>
      </c>
      <c r="F367" s="85" t="str">
        <f>IFERROR(VLOOKUP(B367,'Base Completa'!B:P,15,FALSE),"Verificar")</f>
        <v>A</v>
      </c>
      <c r="G367" s="86">
        <v>2.6082464476283323E-4</v>
      </c>
      <c r="H367" s="86">
        <v>0.97499149374399785</v>
      </c>
      <c r="I367" s="85" t="s">
        <v>6870</v>
      </c>
      <c r="J367" s="123">
        <v>4.9663975573592324E-5</v>
      </c>
      <c r="K367" s="124">
        <v>0.95726282475248459</v>
      </c>
      <c r="L367" s="2" t="s">
        <v>6870</v>
      </c>
    </row>
    <row r="368" spans="1:12" hidden="1" x14ac:dyDescent="0.35">
      <c r="A368" t="s">
        <v>7034</v>
      </c>
      <c r="B368" s="2">
        <v>40126905</v>
      </c>
      <c r="C368" s="2" t="s">
        <v>2429</v>
      </c>
      <c r="D368" s="83">
        <v>45000</v>
      </c>
      <c r="E368" s="84">
        <v>106281.27101479228</v>
      </c>
      <c r="F368" s="85" t="str">
        <f>IFERROR(VLOOKUP(B368,'Base Completa'!B:P,15,FALSE),"Verificar")</f>
        <v>A</v>
      </c>
      <c r="G368" s="86">
        <v>2.5183146339235514E-4</v>
      </c>
      <c r="H368" s="86">
        <v>0.97524332520739021</v>
      </c>
      <c r="I368" s="85" t="s">
        <v>6870</v>
      </c>
      <c r="J368" s="123">
        <v>2.4105895621397944E-4</v>
      </c>
      <c r="K368" s="124">
        <v>0.95750388370869854</v>
      </c>
      <c r="L368" s="2" t="s">
        <v>6870</v>
      </c>
    </row>
    <row r="369" spans="1:12" hidden="1" x14ac:dyDescent="0.35">
      <c r="A369" t="s">
        <v>7034</v>
      </c>
      <c r="B369" s="2">
        <v>45658801</v>
      </c>
      <c r="C369" s="2" t="s">
        <v>1397</v>
      </c>
      <c r="D369" s="83">
        <v>44796</v>
      </c>
      <c r="E369" s="84">
        <v>193143.09152826123</v>
      </c>
      <c r="F369" s="85" t="str">
        <f>IFERROR(VLOOKUP(B369,'Base Completa'!B:P,15,FALSE),"Verificar")</f>
        <v>A</v>
      </c>
      <c r="G369" s="86">
        <v>2.5068982742497647E-4</v>
      </c>
      <c r="H369" s="86">
        <v>0.97549401503481514</v>
      </c>
      <c r="I369" s="85" t="s">
        <v>6870</v>
      </c>
      <c r="J369" s="123">
        <v>4.3807221723255135E-4</v>
      </c>
      <c r="K369" s="124">
        <v>0.95794195592593112</v>
      </c>
      <c r="L369" s="2" t="s">
        <v>6870</v>
      </c>
    </row>
    <row r="370" spans="1:12" hidden="1" x14ac:dyDescent="0.35">
      <c r="A370" t="s">
        <v>7034</v>
      </c>
      <c r="B370" s="2">
        <v>40140905</v>
      </c>
      <c r="C370" s="2" t="s">
        <v>337</v>
      </c>
      <c r="D370" s="83">
        <v>44388</v>
      </c>
      <c r="E370" s="84">
        <v>137062.50099999999</v>
      </c>
      <c r="F370" s="85" t="str">
        <f>IFERROR(VLOOKUP(B370,'Base Completa'!B:P,15,FALSE),"Verificar")</f>
        <v>I</v>
      </c>
      <c r="G370" s="86">
        <v>2.4840655549021915E-4</v>
      </c>
      <c r="H370" s="86">
        <v>0.97574242159030533</v>
      </c>
      <c r="I370" s="85" t="s">
        <v>6870</v>
      </c>
      <c r="J370" s="123">
        <v>3.1087456060380545E-4</v>
      </c>
      <c r="K370" s="124">
        <v>0.95825283048653498</v>
      </c>
      <c r="L370" s="2" t="s">
        <v>6870</v>
      </c>
    </row>
    <row r="371" spans="1:12" hidden="1" x14ac:dyDescent="0.35">
      <c r="A371" t="s">
        <v>7034</v>
      </c>
      <c r="B371" s="2">
        <v>43352801</v>
      </c>
      <c r="C371" s="2" t="s">
        <v>1331</v>
      </c>
      <c r="D371" s="83">
        <v>44268</v>
      </c>
      <c r="E371" s="84">
        <v>147780.16680000001</v>
      </c>
      <c r="F371" s="85" t="str">
        <f>IFERROR(VLOOKUP(B371,'Base Completa'!B:P,15,FALSE),"Verificar")</f>
        <v>A</v>
      </c>
      <c r="G371" s="86">
        <v>2.4773500492117286E-4</v>
      </c>
      <c r="H371" s="86">
        <v>0.97599015659522648</v>
      </c>
      <c r="I371" s="85" t="s">
        <v>6870</v>
      </c>
      <c r="J371" s="123">
        <v>3.3518354097381513E-4</v>
      </c>
      <c r="K371" s="124">
        <v>0.95858801402750882</v>
      </c>
      <c r="L371" s="2" t="s">
        <v>6870</v>
      </c>
    </row>
    <row r="372" spans="1:12" hidden="1" x14ac:dyDescent="0.35">
      <c r="A372" t="s">
        <v>7034</v>
      </c>
      <c r="B372" s="2">
        <v>45279855</v>
      </c>
      <c r="C372" s="2" t="s">
        <v>2064</v>
      </c>
      <c r="D372" s="83">
        <v>44100</v>
      </c>
      <c r="E372" s="84">
        <v>168847.37655592279</v>
      </c>
      <c r="F372" s="85" t="str">
        <f>IFERROR(VLOOKUP(B372,'Base Completa'!B:P,15,FALSE),"Verificar")</f>
        <v>A</v>
      </c>
      <c r="G372" s="86">
        <v>2.4679483412450807E-4</v>
      </c>
      <c r="H372" s="86">
        <v>0.97623695142935096</v>
      </c>
      <c r="I372" s="85" t="s">
        <v>6870</v>
      </c>
      <c r="J372" s="123">
        <v>3.8296655622771525E-4</v>
      </c>
      <c r="K372" s="124">
        <v>0.95897098058373653</v>
      </c>
      <c r="L372" s="2" t="s">
        <v>6870</v>
      </c>
    </row>
    <row r="373" spans="1:12" hidden="1" x14ac:dyDescent="0.35">
      <c r="A373" t="s">
        <v>7034</v>
      </c>
      <c r="B373" s="2">
        <v>43342909</v>
      </c>
      <c r="C373" s="2" t="s">
        <v>1132</v>
      </c>
      <c r="D373" s="83">
        <v>43800</v>
      </c>
      <c r="E373" s="84">
        <v>242593.13466491923</v>
      </c>
      <c r="F373" s="85" t="str">
        <f>IFERROR(VLOOKUP(B373,'Base Completa'!B:P,15,FALSE),"Verificar")</f>
        <v>A</v>
      </c>
      <c r="G373" s="86">
        <v>2.4511595770189236E-4</v>
      </c>
      <c r="H373" s="86">
        <v>0.9764820673870529</v>
      </c>
      <c r="I373" s="85" t="s">
        <v>6870</v>
      </c>
      <c r="J373" s="123">
        <v>5.5023097925563586E-4</v>
      </c>
      <c r="K373" s="124">
        <v>0.95952121156299219</v>
      </c>
      <c r="L373" s="2" t="s">
        <v>6870</v>
      </c>
    </row>
    <row r="374" spans="1:12" hidden="1" x14ac:dyDescent="0.35">
      <c r="A374" t="s">
        <v>7034</v>
      </c>
      <c r="B374" s="2">
        <v>45656809</v>
      </c>
      <c r="C374" s="2" t="s">
        <v>2239</v>
      </c>
      <c r="D374" s="83">
        <v>43263</v>
      </c>
      <c r="E374" s="84">
        <v>83915.705147483328</v>
      </c>
      <c r="F374" s="85" t="str">
        <f>IFERROR(VLOOKUP(B374,'Base Completa'!B:P,15,FALSE),"Verificar")</f>
        <v>A</v>
      </c>
      <c r="G374" s="86">
        <v>2.4211076890541023E-4</v>
      </c>
      <c r="H374" s="86">
        <v>0.97672417815595836</v>
      </c>
      <c r="I374" s="85" t="s">
        <v>6870</v>
      </c>
      <c r="J374" s="123">
        <v>1.9033111007862299E-4</v>
      </c>
      <c r="K374" s="124">
        <v>0.95971154267307079</v>
      </c>
      <c r="L374" s="2" t="s">
        <v>6870</v>
      </c>
    </row>
    <row r="375" spans="1:12" hidden="1" x14ac:dyDescent="0.35">
      <c r="A375" t="s">
        <v>7034</v>
      </c>
      <c r="B375" s="2">
        <v>41089967</v>
      </c>
      <c r="C375" s="2" t="s">
        <v>2360</v>
      </c>
      <c r="D375" s="83">
        <v>43000</v>
      </c>
      <c r="E375" s="84">
        <v>153618.26019096456</v>
      </c>
      <c r="F375" s="85" t="str">
        <f>IFERROR(VLOOKUP(B375,'Base Completa'!B:P,15,FALSE),"Verificar")</f>
        <v>A</v>
      </c>
      <c r="G375" s="86">
        <v>2.4063895390825048E-4</v>
      </c>
      <c r="H375" s="86">
        <v>0.9769648171098666</v>
      </c>
      <c r="I375" s="85" t="s">
        <v>6870</v>
      </c>
      <c r="J375" s="123">
        <v>3.48425052725305E-4</v>
      </c>
      <c r="K375" s="124">
        <v>0.96005996772579605</v>
      </c>
      <c r="L375" s="2" t="s">
        <v>6870</v>
      </c>
    </row>
    <row r="376" spans="1:12" hidden="1" x14ac:dyDescent="0.35">
      <c r="A376" t="s">
        <v>7034</v>
      </c>
      <c r="B376" s="2">
        <v>45258860</v>
      </c>
      <c r="C376" s="2" t="s">
        <v>2043</v>
      </c>
      <c r="D376" s="83">
        <v>42926.769999999924</v>
      </c>
      <c r="E376" s="84">
        <v>135304.35273774361</v>
      </c>
      <c r="F376" s="85" t="str">
        <f>IFERROR(VLOOKUP(B376,'Base Completa'!B:P,15,FALSE),"Verificar")</f>
        <v>A</v>
      </c>
      <c r="G376" s="86">
        <v>2.4022914017348958E-4</v>
      </c>
      <c r="H376" s="86">
        <v>0.97720504625004012</v>
      </c>
      <c r="I376" s="85" t="s">
        <v>6870</v>
      </c>
      <c r="J376" s="123">
        <v>3.0688686473865192E-4</v>
      </c>
      <c r="K376" s="124">
        <v>0.96036685459053472</v>
      </c>
      <c r="L376" s="2" t="s">
        <v>6870</v>
      </c>
    </row>
    <row r="377" spans="1:12" hidden="1" x14ac:dyDescent="0.35">
      <c r="A377" t="s">
        <v>7034</v>
      </c>
      <c r="B377" s="2">
        <v>45273809</v>
      </c>
      <c r="C377" s="2" t="s">
        <v>1458</v>
      </c>
      <c r="D377" s="83">
        <v>42845</v>
      </c>
      <c r="E377" s="84">
        <v>76043.062140943643</v>
      </c>
      <c r="F377" s="85" t="str">
        <f>IFERROR(VLOOKUP(B377,'Base Completa'!B:P,15,FALSE),"Verificar")</f>
        <v>A</v>
      </c>
      <c r="G377" s="86">
        <v>2.3977153442323237E-4</v>
      </c>
      <c r="H377" s="86">
        <v>0.97744481778446335</v>
      </c>
      <c r="I377" s="85" t="s">
        <v>6870</v>
      </c>
      <c r="J377" s="123">
        <v>1.7247499029682617E-4</v>
      </c>
      <c r="K377" s="124">
        <v>0.96053932958083155</v>
      </c>
      <c r="L377" s="2" t="s">
        <v>6870</v>
      </c>
    </row>
    <row r="378" spans="1:12" hidden="1" x14ac:dyDescent="0.35">
      <c r="A378" t="s">
        <v>7034</v>
      </c>
      <c r="B378" s="2">
        <v>40081809</v>
      </c>
      <c r="C378" s="2" t="s">
        <v>1080</v>
      </c>
      <c r="D378" s="83">
        <v>42427</v>
      </c>
      <c r="E378" s="84">
        <v>155530.78584144599</v>
      </c>
      <c r="F378" s="85" t="str">
        <f>IFERROR(VLOOKUP(B378,'Base Completa'!B:P,15,FALSE),"Verificar")</f>
        <v>A</v>
      </c>
      <c r="G378" s="86">
        <v>2.3743229994105448E-4</v>
      </c>
      <c r="H378" s="86">
        <v>0.97768225008440446</v>
      </c>
      <c r="I378" s="85" t="s">
        <v>6870</v>
      </c>
      <c r="J378" s="123">
        <v>3.5276289543865894E-4</v>
      </c>
      <c r="K378" s="124">
        <v>0.96089209247627017</v>
      </c>
      <c r="L378" s="2" t="s">
        <v>6870</v>
      </c>
    </row>
    <row r="379" spans="1:12" hidden="1" x14ac:dyDescent="0.35">
      <c r="A379" t="s">
        <v>7034</v>
      </c>
      <c r="B379" s="2">
        <v>43345849</v>
      </c>
      <c r="C379" s="2" t="s">
        <v>1140</v>
      </c>
      <c r="D379" s="83">
        <v>41382</v>
      </c>
      <c r="E379" s="84">
        <v>-430950.83591254719</v>
      </c>
      <c r="F379" s="85" t="str">
        <f>IFERROR(VLOOKUP(B379,'Base Completa'!B:P,15,FALSE),"Verificar")</f>
        <v>A</v>
      </c>
      <c r="G379" s="86">
        <v>2.3158421373560979E-4</v>
      </c>
      <c r="H379" s="86">
        <v>0.97791383429814005</v>
      </c>
      <c r="I379" s="85" t="s">
        <v>6870</v>
      </c>
      <c r="J379" s="123">
        <v>-9.7744934448668616E-4</v>
      </c>
      <c r="K379" s="124">
        <v>0.95991464313178343</v>
      </c>
      <c r="L379" s="2" t="s">
        <v>6870</v>
      </c>
    </row>
    <row r="380" spans="1:12" hidden="1" x14ac:dyDescent="0.35">
      <c r="A380" t="s">
        <v>7034</v>
      </c>
      <c r="B380" s="2">
        <v>43091801</v>
      </c>
      <c r="C380" s="2" t="s">
        <v>2367</v>
      </c>
      <c r="D380" s="83">
        <v>39935</v>
      </c>
      <c r="E380" s="84">
        <v>127003.21644603713</v>
      </c>
      <c r="F380" s="85" t="str">
        <f>IFERROR(VLOOKUP(B380,'Base Completa'!B:P,15,FALSE),"Verificar")</f>
        <v>A</v>
      </c>
      <c r="G380" s="86">
        <v>2.2348643312386008E-4</v>
      </c>
      <c r="H380" s="86">
        <v>0.97813732073126392</v>
      </c>
      <c r="I380" s="85" t="s">
        <v>6870</v>
      </c>
      <c r="J380" s="123">
        <v>2.8805886963883571E-4</v>
      </c>
      <c r="K380" s="124">
        <v>0.96020270200142221</v>
      </c>
      <c r="L380" s="2" t="s">
        <v>6870</v>
      </c>
    </row>
    <row r="381" spans="1:12" hidden="1" x14ac:dyDescent="0.35">
      <c r="A381" t="s">
        <v>7034</v>
      </c>
      <c r="B381" s="2">
        <v>45276905</v>
      </c>
      <c r="C381" s="2" t="s">
        <v>1938</v>
      </c>
      <c r="D381" s="83">
        <v>39816</v>
      </c>
      <c r="E381" s="84">
        <v>232339.00204801906</v>
      </c>
      <c r="F381" s="85" t="str">
        <f>IFERROR(VLOOKUP(B381,'Base Completa'!B:P,15,FALSE),"Verificar")</f>
        <v>A</v>
      </c>
      <c r="G381" s="86">
        <v>2.2282047880955584E-4</v>
      </c>
      <c r="H381" s="86">
        <v>0.97836014121007342</v>
      </c>
      <c r="I381" s="85" t="s">
        <v>6870</v>
      </c>
      <c r="J381" s="123">
        <v>5.2697334898919271E-4</v>
      </c>
      <c r="K381" s="124">
        <v>0.96072967535041143</v>
      </c>
      <c r="L381" s="2" t="s">
        <v>6870</v>
      </c>
    </row>
    <row r="382" spans="1:12" hidden="1" x14ac:dyDescent="0.35">
      <c r="A382" t="s">
        <v>7034</v>
      </c>
      <c r="B382" s="2">
        <v>45295801</v>
      </c>
      <c r="C382" s="2" t="s">
        <v>2126</v>
      </c>
      <c r="D382" s="83">
        <v>39405</v>
      </c>
      <c r="E382" s="84">
        <v>100216.0814</v>
      </c>
      <c r="F382" s="85" t="str">
        <f>IFERROR(VLOOKUP(B382,'Base Completa'!B:P,15,FALSE),"Verificar")</f>
        <v>A</v>
      </c>
      <c r="G382" s="86">
        <v>2.2052041811057232E-4</v>
      </c>
      <c r="H382" s="86">
        <v>0.97858066162818402</v>
      </c>
      <c r="I382" s="85" t="s">
        <v>6870</v>
      </c>
      <c r="J382" s="123">
        <v>2.2730236237743974E-4</v>
      </c>
      <c r="K382" s="124">
        <v>0.96095697771278887</v>
      </c>
      <c r="L382" s="2" t="s">
        <v>6870</v>
      </c>
    </row>
    <row r="383" spans="1:12" hidden="1" x14ac:dyDescent="0.35">
      <c r="A383" t="s">
        <v>7034</v>
      </c>
      <c r="B383" s="2">
        <v>45277809</v>
      </c>
      <c r="C383" s="2" t="s">
        <v>2025</v>
      </c>
      <c r="D383" s="83">
        <v>38665</v>
      </c>
      <c r="E383" s="84">
        <v>59653.453853058199</v>
      </c>
      <c r="F383" s="85" t="str">
        <f>IFERROR(VLOOKUP(B383,'Base Completa'!B:P,15,FALSE),"Verificar")</f>
        <v>A</v>
      </c>
      <c r="G383" s="86">
        <v>2.1637918960145359E-4</v>
      </c>
      <c r="H383" s="86">
        <v>0.97879704081778551</v>
      </c>
      <c r="I383" s="85" t="s">
        <v>6870</v>
      </c>
      <c r="J383" s="123">
        <v>1.3530134879903333E-4</v>
      </c>
      <c r="K383" s="124">
        <v>0.9610922790615879</v>
      </c>
      <c r="L383" s="2" t="s">
        <v>6870</v>
      </c>
    </row>
    <row r="384" spans="1:12" hidden="1" x14ac:dyDescent="0.35">
      <c r="A384" t="s">
        <v>7034</v>
      </c>
      <c r="B384" s="2">
        <v>46916809</v>
      </c>
      <c r="C384" s="2" t="s">
        <v>1156</v>
      </c>
      <c r="D384" s="83">
        <v>38665</v>
      </c>
      <c r="E384" s="84">
        <v>205735.30336658948</v>
      </c>
      <c r="F384" s="85" t="str">
        <f>IFERROR(VLOOKUP(B384,'Base Completa'!B:P,15,FALSE),"Verificar")</f>
        <v>A</v>
      </c>
      <c r="G384" s="86">
        <v>2.1637918960145359E-4</v>
      </c>
      <c r="H384" s="86">
        <v>0.979013420007387</v>
      </c>
      <c r="I384" s="85" t="s">
        <v>6870</v>
      </c>
      <c r="J384" s="123">
        <v>4.6663289789801167E-4</v>
      </c>
      <c r="K384" s="124">
        <v>0.96155891195948595</v>
      </c>
      <c r="L384" s="2" t="s">
        <v>6870</v>
      </c>
    </row>
    <row r="385" spans="1:12" hidden="1" x14ac:dyDescent="0.35">
      <c r="A385" t="s">
        <v>7034</v>
      </c>
      <c r="B385" s="2">
        <v>44935967</v>
      </c>
      <c r="C385" s="2" t="s">
        <v>1755</v>
      </c>
      <c r="D385" s="83">
        <v>38000</v>
      </c>
      <c r="E385" s="84">
        <v>90780.360793176238</v>
      </c>
      <c r="F385" s="85" t="str">
        <f>IFERROR(VLOOKUP(B385,'Base Completa'!B:P,15,FALSE),"Verificar")</f>
        <v>A</v>
      </c>
      <c r="G385" s="86">
        <v>2.126576801979888E-4</v>
      </c>
      <c r="H385" s="86">
        <v>0.97922607768758496</v>
      </c>
      <c r="I385" s="85" t="s">
        <v>6870</v>
      </c>
      <c r="J385" s="123">
        <v>2.0590099091387213E-4</v>
      </c>
      <c r="K385" s="124">
        <v>0.96176481295039984</v>
      </c>
      <c r="L385" s="2" t="s">
        <v>6870</v>
      </c>
    </row>
    <row r="386" spans="1:12" hidden="1" x14ac:dyDescent="0.35">
      <c r="A386" t="s">
        <v>7034</v>
      </c>
      <c r="B386" s="2">
        <v>45273905</v>
      </c>
      <c r="C386" s="2" t="s">
        <v>1450</v>
      </c>
      <c r="D386" s="83">
        <v>37488</v>
      </c>
      <c r="E386" s="84">
        <v>234481.42502750093</v>
      </c>
      <c r="F386" s="85" t="str">
        <f>IFERROR(VLOOKUP(B386,'Base Completa'!B:P,15,FALSE),"Verificar")</f>
        <v>A</v>
      </c>
      <c r="G386" s="86">
        <v>2.0979239777005801E-4</v>
      </c>
      <c r="H386" s="86">
        <v>0.97943587008535504</v>
      </c>
      <c r="I386" s="85" t="s">
        <v>6870</v>
      </c>
      <c r="J386" s="123">
        <v>5.3183262703763523E-4</v>
      </c>
      <c r="K386" s="124">
        <v>0.96229664557743744</v>
      </c>
      <c r="L386" s="2" t="s">
        <v>6870</v>
      </c>
    </row>
    <row r="387" spans="1:12" hidden="1" x14ac:dyDescent="0.35">
      <c r="A387" t="s">
        <v>7034</v>
      </c>
      <c r="B387" s="2">
        <v>44778855</v>
      </c>
      <c r="C387" s="2" t="s">
        <v>398</v>
      </c>
      <c r="D387" s="83">
        <v>37140</v>
      </c>
      <c r="E387" s="84">
        <v>161675.76824392623</v>
      </c>
      <c r="F387" s="85" t="str">
        <f>IFERROR(VLOOKUP(B387,'Base Completa'!B:P,15,FALSE),"Verificar")</f>
        <v>A</v>
      </c>
      <c r="G387" s="86">
        <v>2.0784490111982378E-4</v>
      </c>
      <c r="H387" s="86">
        <v>0.97964371498647485</v>
      </c>
      <c r="I387" s="85" t="s">
        <v>6870</v>
      </c>
      <c r="J387" s="123">
        <v>3.6670046910287479E-4</v>
      </c>
      <c r="K387" s="124">
        <v>0.96266334604654036</v>
      </c>
      <c r="L387" s="2" t="s">
        <v>6870</v>
      </c>
    </row>
    <row r="388" spans="1:12" hidden="1" x14ac:dyDescent="0.35">
      <c r="A388" t="s">
        <v>7034</v>
      </c>
      <c r="B388" s="2">
        <v>30002809</v>
      </c>
      <c r="C388" s="2" t="s">
        <v>1841</v>
      </c>
      <c r="D388" s="83">
        <v>36800</v>
      </c>
      <c r="E388" s="84">
        <v>33195.097256151355</v>
      </c>
      <c r="F388" s="85" t="str">
        <f>IFERROR(VLOOKUP(B388,'Base Completa'!B:P,15,FALSE),"Verificar")</f>
        <v>A</v>
      </c>
      <c r="G388" s="86">
        <v>2.05942174507526E-4</v>
      </c>
      <c r="H388" s="86">
        <v>0.97984965716098238</v>
      </c>
      <c r="I388" s="85" t="s">
        <v>6870</v>
      </c>
      <c r="J388" s="123">
        <v>7.5290551379232751E-5</v>
      </c>
      <c r="K388" s="124">
        <v>0.96273863659791958</v>
      </c>
      <c r="L388" s="2" t="s">
        <v>6870</v>
      </c>
    </row>
    <row r="389" spans="1:12" hidden="1" x14ac:dyDescent="0.35">
      <c r="A389" t="s">
        <v>7034</v>
      </c>
      <c r="B389" s="2">
        <v>45886849</v>
      </c>
      <c r="C389" s="2" t="s">
        <v>2278</v>
      </c>
      <c r="D389" s="83">
        <v>36784</v>
      </c>
      <c r="E389" s="84">
        <v>151045.31090227433</v>
      </c>
      <c r="F389" s="85" t="str">
        <f>IFERROR(VLOOKUP(B389,'Base Completa'!B:P,15,FALSE),"Verificar")</f>
        <v>A</v>
      </c>
      <c r="G389" s="86">
        <v>2.0585263443165315E-4</v>
      </c>
      <c r="H389" s="86">
        <v>0.980055509795414</v>
      </c>
      <c r="I389" s="85" t="s">
        <v>6870</v>
      </c>
      <c r="J389" s="123">
        <v>3.4258928821100175E-4</v>
      </c>
      <c r="K389" s="124">
        <v>0.96308122588613054</v>
      </c>
      <c r="L389" s="2" t="s">
        <v>6870</v>
      </c>
    </row>
    <row r="390" spans="1:12" hidden="1" x14ac:dyDescent="0.35">
      <c r="A390" t="s">
        <v>7034</v>
      </c>
      <c r="B390" s="2">
        <v>45277905</v>
      </c>
      <c r="C390" s="2" t="s">
        <v>2017</v>
      </c>
      <c r="D390" s="83">
        <v>35592</v>
      </c>
      <c r="E390" s="84">
        <v>211658.66927699285</v>
      </c>
      <c r="F390" s="85" t="str">
        <f>IFERROR(VLOOKUP(B390,'Base Completa'!B:P,15,FALSE),"Verificar")</f>
        <v>A</v>
      </c>
      <c r="G390" s="86">
        <v>1.9918189877912677E-4</v>
      </c>
      <c r="H390" s="86">
        <v>0.9802546916941931</v>
      </c>
      <c r="I390" s="85" t="s">
        <v>6870</v>
      </c>
      <c r="J390" s="123">
        <v>4.8006781818078255E-4</v>
      </c>
      <c r="K390" s="124">
        <v>0.96356129370431132</v>
      </c>
      <c r="L390" s="2" t="s">
        <v>6870</v>
      </c>
    </row>
    <row r="391" spans="1:12" hidden="1" x14ac:dyDescent="0.35">
      <c r="A391" t="s">
        <v>7034</v>
      </c>
      <c r="B391" s="2">
        <v>45313849</v>
      </c>
      <c r="C391" s="2" t="s">
        <v>1498</v>
      </c>
      <c r="D391" s="83">
        <v>35393.779999999992</v>
      </c>
      <c r="E391" s="84">
        <v>159128.22266503668</v>
      </c>
      <c r="F391" s="85" t="str">
        <f>IFERROR(VLOOKUP(B391,'Base Completa'!B:P,15,FALSE),"Verificar")</f>
        <v>A</v>
      </c>
      <c r="G391" s="86">
        <v>1.9807260916415712E-4</v>
      </c>
      <c r="H391" s="86">
        <v>0.98045276430335726</v>
      </c>
      <c r="I391" s="85" t="s">
        <v>6870</v>
      </c>
      <c r="J391" s="123">
        <v>3.6092232331772346E-4</v>
      </c>
      <c r="K391" s="124">
        <v>0.96392221602762906</v>
      </c>
      <c r="L391" s="2" t="s">
        <v>6870</v>
      </c>
    </row>
    <row r="392" spans="1:12" hidden="1" x14ac:dyDescent="0.35">
      <c r="A392" t="s">
        <v>7034</v>
      </c>
      <c r="B392" s="2">
        <v>45281809</v>
      </c>
      <c r="C392" s="2" t="s">
        <v>2103</v>
      </c>
      <c r="D392" s="83">
        <v>35112</v>
      </c>
      <c r="E392" s="84">
        <v>159421.97397651596</v>
      </c>
      <c r="F392" s="85" t="str">
        <f>IFERROR(VLOOKUP(B392,'Base Completa'!B:P,15,FALSE),"Verificar")</f>
        <v>A</v>
      </c>
      <c r="G392" s="86">
        <v>1.9649569650294165E-4</v>
      </c>
      <c r="H392" s="86">
        <v>0.98064925999986019</v>
      </c>
      <c r="I392" s="85" t="s">
        <v>6870</v>
      </c>
      <c r="J392" s="123">
        <v>3.615885873156561E-4</v>
      </c>
      <c r="K392" s="124">
        <v>0.96428380461494467</v>
      </c>
      <c r="L392" s="2" t="s">
        <v>6870</v>
      </c>
    </row>
    <row r="393" spans="1:12" hidden="1" x14ac:dyDescent="0.35">
      <c r="A393" t="s">
        <v>7034</v>
      </c>
      <c r="B393" s="2">
        <v>41089801</v>
      </c>
      <c r="C393" s="2" t="s">
        <v>2358</v>
      </c>
      <c r="D393" s="83">
        <v>34821</v>
      </c>
      <c r="E393" s="84">
        <v>104336.16373203712</v>
      </c>
      <c r="F393" s="85" t="str">
        <f>IFERROR(VLOOKUP(B393,'Base Completa'!B:P,15,FALSE),"Verificar")</f>
        <v>A</v>
      </c>
      <c r="G393" s="86">
        <v>1.9486718637300442E-4</v>
      </c>
      <c r="H393" s="86">
        <v>0.98084412718623315</v>
      </c>
      <c r="I393" s="85" t="s">
        <v>6870</v>
      </c>
      <c r="J393" s="123">
        <v>2.3664721436305721E-4</v>
      </c>
      <c r="K393" s="124">
        <v>0.96452045182930768</v>
      </c>
      <c r="L393" s="2" t="s">
        <v>6870</v>
      </c>
    </row>
    <row r="394" spans="1:12" hidden="1" x14ac:dyDescent="0.35">
      <c r="A394" t="s">
        <v>7034</v>
      </c>
      <c r="B394" s="2">
        <v>44523801</v>
      </c>
      <c r="C394" s="2" t="s">
        <v>399</v>
      </c>
      <c r="D394" s="83">
        <v>34507</v>
      </c>
      <c r="E394" s="84">
        <v>63181.974799999996</v>
      </c>
      <c r="F394" s="85" t="str">
        <f>IFERROR(VLOOKUP(B394,'Base Completa'!B:P,15,FALSE),"Verificar")</f>
        <v>A</v>
      </c>
      <c r="G394" s="86">
        <v>1.9310996238399998E-4</v>
      </c>
      <c r="H394" s="86">
        <v>0.98103723714861713</v>
      </c>
      <c r="I394" s="85" t="s">
        <v>6870</v>
      </c>
      <c r="J394" s="123">
        <v>1.4330446701852251E-4</v>
      </c>
      <c r="K394" s="124">
        <v>0.96466375629632617</v>
      </c>
      <c r="L394" s="2" t="s">
        <v>6870</v>
      </c>
    </row>
    <row r="395" spans="1:12" hidden="1" x14ac:dyDescent="0.35">
      <c r="A395" t="s">
        <v>7034</v>
      </c>
      <c r="B395" s="2">
        <v>43213801</v>
      </c>
      <c r="C395" s="2" t="s">
        <v>978</v>
      </c>
      <c r="D395" s="83">
        <v>34454</v>
      </c>
      <c r="E395" s="84">
        <v>237638.22430126308</v>
      </c>
      <c r="F395" s="85" t="str">
        <f>IFERROR(VLOOKUP(B395,'Base Completa'!B:P,15,FALSE),"Verificar")</f>
        <v>A</v>
      </c>
      <c r="G395" s="86">
        <v>1.928133608826712E-4</v>
      </c>
      <c r="H395" s="86">
        <v>0.98123005050949985</v>
      </c>
      <c r="I395" s="85" t="s">
        <v>6870</v>
      </c>
      <c r="J395" s="123">
        <v>5.3899263491714422E-4</v>
      </c>
      <c r="K395" s="124">
        <v>0.96520274893124336</v>
      </c>
      <c r="L395" s="2" t="s">
        <v>6870</v>
      </c>
    </row>
    <row r="396" spans="1:12" hidden="1" x14ac:dyDescent="0.35">
      <c r="A396" t="s">
        <v>7034</v>
      </c>
      <c r="B396" s="2">
        <v>41089809</v>
      </c>
      <c r="C396" s="2" t="s">
        <v>2362</v>
      </c>
      <c r="D396" s="83">
        <v>34276</v>
      </c>
      <c r="E396" s="84">
        <v>93663.732050740611</v>
      </c>
      <c r="F396" s="85" t="str">
        <f>IFERROR(VLOOKUP(B396,'Base Completa'!B:P,15,FALSE),"Verificar")</f>
        <v>A</v>
      </c>
      <c r="G396" s="86">
        <v>1.918172275385859E-4</v>
      </c>
      <c r="H396" s="86">
        <v>0.98142186773703843</v>
      </c>
      <c r="I396" s="85" t="s">
        <v>6870</v>
      </c>
      <c r="J396" s="123">
        <v>2.1244083052144626E-4</v>
      </c>
      <c r="K396" s="124">
        <v>0.96541518976176477</v>
      </c>
      <c r="L396" s="2" t="s">
        <v>6870</v>
      </c>
    </row>
    <row r="397" spans="1:12" hidden="1" x14ac:dyDescent="0.35">
      <c r="A397" t="s">
        <v>7034</v>
      </c>
      <c r="B397" s="2">
        <v>44531849</v>
      </c>
      <c r="C397" s="2" t="s">
        <v>934</v>
      </c>
      <c r="D397" s="83">
        <v>34144.28</v>
      </c>
      <c r="E397" s="84">
        <v>260028.92666540615</v>
      </c>
      <c r="F397" s="85" t="str">
        <f>IFERROR(VLOOKUP(B397,'Base Completa'!B:P,15,FALSE),"Verificar")</f>
        <v>A</v>
      </c>
      <c r="G397" s="86">
        <v>1.9108008886396276E-4</v>
      </c>
      <c r="H397" s="86">
        <v>0.98161294782590236</v>
      </c>
      <c r="I397" s="85" t="s">
        <v>6870</v>
      </c>
      <c r="J397" s="123">
        <v>5.8977749370987538E-4</v>
      </c>
      <c r="K397" s="124">
        <v>0.96600496725547469</v>
      </c>
      <c r="L397" s="2" t="s">
        <v>6870</v>
      </c>
    </row>
    <row r="398" spans="1:12" hidden="1" x14ac:dyDescent="0.35">
      <c r="A398" t="s">
        <v>7034</v>
      </c>
      <c r="B398" s="2">
        <v>43707849</v>
      </c>
      <c r="C398" s="2" t="s">
        <v>2266</v>
      </c>
      <c r="D398" s="83">
        <v>33936.6</v>
      </c>
      <c r="E398" s="84">
        <v>-4112.2199795349943</v>
      </c>
      <c r="F398" s="85" t="str">
        <f>IFERROR(VLOOKUP(B398,'Base Completa'!B:P,15,FALSE),"Verificar")</f>
        <v>A</v>
      </c>
      <c r="G398" s="86">
        <v>1.8991785867913334E-4</v>
      </c>
      <c r="H398" s="86">
        <v>0.98180286568458153</v>
      </c>
      <c r="I398" s="85" t="s">
        <v>6870</v>
      </c>
      <c r="J398" s="123">
        <v>-9.3270192059616017E-6</v>
      </c>
      <c r="K398" s="124">
        <v>0.96599564023626872</v>
      </c>
      <c r="L398" s="2" t="s">
        <v>6870</v>
      </c>
    </row>
    <row r="399" spans="1:12" hidden="1" x14ac:dyDescent="0.35">
      <c r="A399" t="s">
        <v>7034</v>
      </c>
      <c r="B399" s="2">
        <v>46133849</v>
      </c>
      <c r="C399" s="2" t="s">
        <v>1720</v>
      </c>
      <c r="D399" s="83">
        <v>33858</v>
      </c>
      <c r="E399" s="84">
        <v>47334.60189408029</v>
      </c>
      <c r="F399" s="85" t="str">
        <f>IFERROR(VLOOKUP(B399,'Base Completa'!B:P,15,FALSE),"Verificar")</f>
        <v>A</v>
      </c>
      <c r="G399" s="86">
        <v>1.8947799305640801E-4</v>
      </c>
      <c r="H399" s="86">
        <v>0.98199234367763788</v>
      </c>
      <c r="I399" s="85" t="s">
        <v>6870</v>
      </c>
      <c r="J399" s="123">
        <v>1.0736068186278219E-4</v>
      </c>
      <c r="K399" s="124">
        <v>0.9661030009181315</v>
      </c>
      <c r="L399" s="2" t="s">
        <v>6870</v>
      </c>
    </row>
    <row r="400" spans="1:12" hidden="1" x14ac:dyDescent="0.35">
      <c r="A400" t="s">
        <v>7034</v>
      </c>
      <c r="B400" s="2">
        <v>44419905</v>
      </c>
      <c r="C400" s="2" t="s">
        <v>1658</v>
      </c>
      <c r="D400" s="83">
        <v>33768</v>
      </c>
      <c r="E400" s="84">
        <v>108314.1482646193</v>
      </c>
      <c r="F400" s="85" t="str">
        <f>IFERROR(VLOOKUP(B400,'Base Completa'!B:P,15,FALSE),"Verificar")</f>
        <v>A</v>
      </c>
      <c r="G400" s="86">
        <v>1.889743301296233E-4</v>
      </c>
      <c r="H400" s="86">
        <v>0.98218131800776753</v>
      </c>
      <c r="I400" s="85" t="s">
        <v>6870</v>
      </c>
      <c r="J400" s="123">
        <v>2.4566977111368312E-4</v>
      </c>
      <c r="K400" s="124">
        <v>0.96634867068924524</v>
      </c>
      <c r="L400" s="2" t="s">
        <v>6870</v>
      </c>
    </row>
    <row r="401" spans="1:12" hidden="1" x14ac:dyDescent="0.35">
      <c r="A401" t="s">
        <v>7034</v>
      </c>
      <c r="B401" s="2">
        <v>46149905</v>
      </c>
      <c r="C401" s="2" t="s">
        <v>279</v>
      </c>
      <c r="D401" s="83">
        <v>33600</v>
      </c>
      <c r="E401" s="84">
        <v>102342.08138069225</v>
      </c>
      <c r="F401" s="85" t="str">
        <f>IFERROR(VLOOKUP(B401,'Base Completa'!B:P,15,FALSE),"Verificar")</f>
        <v>A</v>
      </c>
      <c r="G401" s="86">
        <v>1.8803415933295851E-4</v>
      </c>
      <c r="H401" s="86">
        <v>0.98236935216710053</v>
      </c>
      <c r="I401" s="85" t="s">
        <v>6870</v>
      </c>
      <c r="J401" s="123">
        <v>2.3212439105063174E-4</v>
      </c>
      <c r="K401" s="124">
        <v>0.96658079508029582</v>
      </c>
      <c r="L401" s="2" t="s">
        <v>6870</v>
      </c>
    </row>
    <row r="402" spans="1:12" hidden="1" x14ac:dyDescent="0.35">
      <c r="A402" t="s">
        <v>7034</v>
      </c>
      <c r="B402" s="2">
        <v>44442809</v>
      </c>
      <c r="C402" s="2" t="s">
        <v>912</v>
      </c>
      <c r="D402" s="83">
        <v>33440</v>
      </c>
      <c r="E402" s="84">
        <v>83402.812504332949</v>
      </c>
      <c r="F402" s="85" t="str">
        <f>IFERROR(VLOOKUP(B402,'Base Completa'!B:P,15,FALSE),"Verificar")</f>
        <v>A</v>
      </c>
      <c r="G402" s="86">
        <v>1.8713875857423015E-4</v>
      </c>
      <c r="H402" s="86">
        <v>0.98255649092567476</v>
      </c>
      <c r="I402" s="85" t="s">
        <v>6870</v>
      </c>
      <c r="J402" s="123">
        <v>1.8916780666658109E-4</v>
      </c>
      <c r="K402" s="124">
        <v>0.96676996288696238</v>
      </c>
      <c r="L402" s="2" t="s">
        <v>6870</v>
      </c>
    </row>
    <row r="403" spans="1:12" hidden="1" x14ac:dyDescent="0.35">
      <c r="A403" t="s">
        <v>7034</v>
      </c>
      <c r="B403" s="2">
        <v>30002967</v>
      </c>
      <c r="C403" s="2" t="s">
        <v>1847</v>
      </c>
      <c r="D403" s="83">
        <v>33000</v>
      </c>
      <c r="E403" s="84">
        <v>52729.168085532336</v>
      </c>
      <c r="F403" s="85" t="str">
        <f>IFERROR(VLOOKUP(B403,'Base Completa'!B:P,15,FALSE),"Verificar")</f>
        <v>A</v>
      </c>
      <c r="G403" s="86">
        <v>1.8467640648772712E-4</v>
      </c>
      <c r="H403" s="86">
        <v>0.98274116733216244</v>
      </c>
      <c r="I403" s="85" t="s">
        <v>6870</v>
      </c>
      <c r="J403" s="123">
        <v>1.1959621953486801E-4</v>
      </c>
      <c r="K403" s="124">
        <v>0.96688955910649721</v>
      </c>
      <c r="L403" s="2" t="s">
        <v>6870</v>
      </c>
    </row>
    <row r="404" spans="1:12" hidden="1" x14ac:dyDescent="0.35">
      <c r="A404" t="s">
        <v>7034</v>
      </c>
      <c r="B404" s="2">
        <v>45284967</v>
      </c>
      <c r="C404" s="2" t="s">
        <v>2201</v>
      </c>
      <c r="D404" s="83">
        <v>33000</v>
      </c>
      <c r="E404" s="84">
        <v>11128.485984269926</v>
      </c>
      <c r="F404" s="85" t="str">
        <f>IFERROR(VLOOKUP(B404,'Base Completa'!B:P,15,FALSE),"Verificar")</f>
        <v>A</v>
      </c>
      <c r="G404" s="86">
        <v>1.8467640648772712E-4</v>
      </c>
      <c r="H404" s="86">
        <v>0.98292584373865011</v>
      </c>
      <c r="I404" s="85" t="s">
        <v>6870</v>
      </c>
      <c r="J404" s="123">
        <v>2.524077092789603E-5</v>
      </c>
      <c r="K404" s="124">
        <v>0.96691479987742512</v>
      </c>
      <c r="L404" s="2" t="s">
        <v>6870</v>
      </c>
    </row>
    <row r="405" spans="1:12" hidden="1" x14ac:dyDescent="0.35">
      <c r="A405" t="s">
        <v>7034</v>
      </c>
      <c r="B405" s="2">
        <v>44456860</v>
      </c>
      <c r="C405" s="2" t="s">
        <v>2176</v>
      </c>
      <c r="D405" s="83">
        <v>32780</v>
      </c>
      <c r="E405" s="84">
        <v>185903.18282065346</v>
      </c>
      <c r="F405" s="85" t="str">
        <f>IFERROR(VLOOKUP(B405,'Base Completa'!B:P,15,FALSE),"Verificar")</f>
        <v>A</v>
      </c>
      <c r="G405" s="86">
        <v>1.8344523044447561E-4</v>
      </c>
      <c r="H405" s="86">
        <v>0.98310928896909455</v>
      </c>
      <c r="I405" s="85" t="s">
        <v>6870</v>
      </c>
      <c r="J405" s="123">
        <v>4.2165121643460715E-4</v>
      </c>
      <c r="K405" s="124">
        <v>0.96733645109385968</v>
      </c>
      <c r="L405" s="2" t="s">
        <v>6870</v>
      </c>
    </row>
    <row r="406" spans="1:12" hidden="1" x14ac:dyDescent="0.35">
      <c r="A406" t="s">
        <v>7034</v>
      </c>
      <c r="B406" s="2">
        <v>45273855</v>
      </c>
      <c r="C406" s="2" t="s">
        <v>1455</v>
      </c>
      <c r="D406" s="83">
        <v>32540</v>
      </c>
      <c r="E406" s="84">
        <v>162678.65624402944</v>
      </c>
      <c r="F406" s="85" t="str">
        <f>IFERROR(VLOOKUP(B406,'Base Completa'!B:P,15,FALSE),"Verificar")</f>
        <v>A</v>
      </c>
      <c r="G406" s="86">
        <v>1.8210212930638305E-4</v>
      </c>
      <c r="H406" s="86">
        <v>0.98329139109840091</v>
      </c>
      <c r="I406" s="85" t="s">
        <v>6870</v>
      </c>
      <c r="J406" s="123">
        <v>3.6897514207390804E-4</v>
      </c>
      <c r="K406" s="124">
        <v>0.96770542623593359</v>
      </c>
      <c r="L406" s="2" t="s">
        <v>6870</v>
      </c>
    </row>
    <row r="407" spans="1:12" hidden="1" x14ac:dyDescent="0.35">
      <c r="A407" t="s">
        <v>7034</v>
      </c>
      <c r="B407" s="2">
        <v>44960855</v>
      </c>
      <c r="C407" s="2" t="s">
        <v>1737</v>
      </c>
      <c r="D407" s="83">
        <v>32480</v>
      </c>
      <c r="E407" s="84">
        <v>78929.216922612279</v>
      </c>
      <c r="F407" s="85" t="str">
        <f>IFERROR(VLOOKUP(B407,'Base Completa'!B:P,15,FALSE),"Verificar")</f>
        <v>A</v>
      </c>
      <c r="G407" s="86">
        <v>1.817663540218599E-4</v>
      </c>
      <c r="H407" s="86">
        <v>0.98347315745242281</v>
      </c>
      <c r="I407" s="85" t="s">
        <v>6870</v>
      </c>
      <c r="J407" s="123">
        <v>1.7902114327841967E-4</v>
      </c>
      <c r="K407" s="124">
        <v>0.96788444737921198</v>
      </c>
      <c r="L407" s="2" t="s">
        <v>6870</v>
      </c>
    </row>
    <row r="408" spans="1:12" hidden="1" x14ac:dyDescent="0.35">
      <c r="A408" t="s">
        <v>7034</v>
      </c>
      <c r="B408" s="2">
        <v>41082809</v>
      </c>
      <c r="C408" s="2" t="s">
        <v>1189</v>
      </c>
      <c r="D408" s="83">
        <v>32395</v>
      </c>
      <c r="E408" s="84">
        <v>41438.626244255887</v>
      </c>
      <c r="F408" s="85" t="str">
        <f>IFERROR(VLOOKUP(B408,'Base Completa'!B:P,15,FALSE),"Verificar")</f>
        <v>A</v>
      </c>
      <c r="G408" s="86">
        <v>1.8129067236878545E-4</v>
      </c>
      <c r="H408" s="86">
        <v>0.98365444812479164</v>
      </c>
      <c r="I408" s="85" t="s">
        <v>6870</v>
      </c>
      <c r="J408" s="123">
        <v>9.3987886049944251E-5</v>
      </c>
      <c r="K408" s="124">
        <v>0.96797843526526195</v>
      </c>
      <c r="L408" s="2" t="s">
        <v>6870</v>
      </c>
    </row>
    <row r="409" spans="1:12" hidden="1" x14ac:dyDescent="0.35">
      <c r="A409" t="s">
        <v>7034</v>
      </c>
      <c r="B409" s="2">
        <v>45297809</v>
      </c>
      <c r="C409" s="2" t="s">
        <v>81</v>
      </c>
      <c r="D409" s="83">
        <v>32186</v>
      </c>
      <c r="E409" s="84">
        <v>60863.93433344808</v>
      </c>
      <c r="F409" s="85" t="str">
        <f>IFERROR(VLOOKUP(B409,'Base Completa'!B:P,15,FALSE),"Verificar")</f>
        <v>A</v>
      </c>
      <c r="G409" s="86">
        <v>1.8012105512769651E-4</v>
      </c>
      <c r="H409" s="86">
        <v>0.98383456917991929</v>
      </c>
      <c r="I409" s="85" t="s">
        <v>6870</v>
      </c>
      <c r="J409" s="123">
        <v>1.380468669729698E-4</v>
      </c>
      <c r="K409" s="124">
        <v>0.96811648213223489</v>
      </c>
      <c r="L409" s="2" t="s">
        <v>6870</v>
      </c>
    </row>
    <row r="410" spans="1:12" hidden="1" x14ac:dyDescent="0.35">
      <c r="A410" t="s">
        <v>7034</v>
      </c>
      <c r="B410" s="2">
        <v>43090809</v>
      </c>
      <c r="C410" s="2" t="s">
        <v>1199</v>
      </c>
      <c r="D410" s="83">
        <v>31559</v>
      </c>
      <c r="E410" s="84">
        <v>26456.723396981553</v>
      </c>
      <c r="F410" s="85" t="str">
        <f>IFERROR(VLOOKUP(B410,'Base Completa'!B:P,15,FALSE),"Verificar")</f>
        <v>A</v>
      </c>
      <c r="G410" s="86">
        <v>1.766122034044297E-4</v>
      </c>
      <c r="H410" s="86">
        <v>0.98401118138332377</v>
      </c>
      <c r="I410" s="85" t="s">
        <v>6870</v>
      </c>
      <c r="J410" s="123">
        <v>6.0007093122086394E-5</v>
      </c>
      <c r="K410" s="124">
        <v>0.96817648922535693</v>
      </c>
      <c r="L410" s="2" t="s">
        <v>6870</v>
      </c>
    </row>
    <row r="411" spans="1:12" hidden="1" x14ac:dyDescent="0.35">
      <c r="A411" t="s">
        <v>7034</v>
      </c>
      <c r="B411" s="2">
        <v>44539809</v>
      </c>
      <c r="C411" s="2" t="s">
        <v>2405</v>
      </c>
      <c r="D411" s="83">
        <v>31350</v>
      </c>
      <c r="E411" s="84">
        <v>46192.587801206093</v>
      </c>
      <c r="F411" s="85" t="str">
        <f>IFERROR(VLOOKUP(B411,'Base Completa'!B:P,15,FALSE),"Verificar")</f>
        <v>A</v>
      </c>
      <c r="G411" s="86">
        <v>1.7544258616334076E-4</v>
      </c>
      <c r="H411" s="86">
        <v>0.98418662396948708</v>
      </c>
      <c r="I411" s="85" t="s">
        <v>6870</v>
      </c>
      <c r="J411" s="123">
        <v>1.0477045385194486E-4</v>
      </c>
      <c r="K411" s="124">
        <v>0.96828125967920886</v>
      </c>
      <c r="L411" s="2" t="s">
        <v>6870</v>
      </c>
    </row>
    <row r="412" spans="1:12" hidden="1" x14ac:dyDescent="0.35">
      <c r="A412" t="s">
        <v>7034</v>
      </c>
      <c r="B412" s="2">
        <v>30001905</v>
      </c>
      <c r="C412" s="2" t="s">
        <v>1857</v>
      </c>
      <c r="D412" s="83">
        <v>30744</v>
      </c>
      <c r="E412" s="84">
        <v>40327.416544168344</v>
      </c>
      <c r="F412" s="85" t="str">
        <f>IFERROR(VLOOKUP(B412,'Base Completa'!B:P,15,FALSE),"Verificar")</f>
        <v>A</v>
      </c>
      <c r="G412" s="86">
        <v>1.7205125578965703E-4</v>
      </c>
      <c r="H412" s="86">
        <v>0.98435867522527676</v>
      </c>
      <c r="I412" s="85" t="s">
        <v>6870</v>
      </c>
      <c r="J412" s="123">
        <v>9.146752617957094E-5</v>
      </c>
      <c r="K412" s="124">
        <v>0.96837272720538847</v>
      </c>
      <c r="L412" s="2" t="s">
        <v>6870</v>
      </c>
    </row>
    <row r="413" spans="1:12" hidden="1" x14ac:dyDescent="0.35">
      <c r="A413" t="s">
        <v>7034</v>
      </c>
      <c r="B413" s="2">
        <v>45662809</v>
      </c>
      <c r="C413" s="2" t="s">
        <v>1299</v>
      </c>
      <c r="D413" s="83">
        <v>30723</v>
      </c>
      <c r="E413" s="84">
        <v>107259.70731530822</v>
      </c>
      <c r="F413" s="85" t="str">
        <f>IFERROR(VLOOKUP(B413,'Base Completa'!B:P,15,FALSE),"Verificar")</f>
        <v>A</v>
      </c>
      <c r="G413" s="86">
        <v>1.7193373444007395E-4</v>
      </c>
      <c r="H413" s="86">
        <v>0.98453060895971678</v>
      </c>
      <c r="I413" s="85" t="s">
        <v>6870</v>
      </c>
      <c r="J413" s="123">
        <v>2.4327816973177235E-4</v>
      </c>
      <c r="K413" s="124">
        <v>0.96861600537512027</v>
      </c>
      <c r="L413" s="2" t="s">
        <v>6870</v>
      </c>
    </row>
    <row r="414" spans="1:12" hidden="1" x14ac:dyDescent="0.35">
      <c r="A414" t="s">
        <v>7034</v>
      </c>
      <c r="B414" s="2">
        <v>40920905</v>
      </c>
      <c r="C414" s="2" t="s">
        <v>1728</v>
      </c>
      <c r="D414" s="83">
        <v>30276</v>
      </c>
      <c r="E414" s="84">
        <v>-64095.689564871551</v>
      </c>
      <c r="F414" s="85" t="str">
        <f>IFERROR(VLOOKUP(B414,'Base Completa'!B:P,15,FALSE),"Verificar")</f>
        <v>A</v>
      </c>
      <c r="G414" s="86">
        <v>1.6943220857037656E-4</v>
      </c>
      <c r="H414" s="86">
        <v>0.98470004116828713</v>
      </c>
      <c r="I414" s="85" t="s">
        <v>6870</v>
      </c>
      <c r="J414" s="123">
        <v>-1.4537688415650142E-4</v>
      </c>
      <c r="K414" s="124">
        <v>0.96847062849096377</v>
      </c>
      <c r="L414" s="2" t="s">
        <v>6870</v>
      </c>
    </row>
    <row r="415" spans="1:12" hidden="1" x14ac:dyDescent="0.35">
      <c r="A415" t="s">
        <v>7034</v>
      </c>
      <c r="B415" s="2">
        <v>43089855</v>
      </c>
      <c r="C415" s="2" t="s">
        <v>1195</v>
      </c>
      <c r="D415" s="83">
        <v>29860</v>
      </c>
      <c r="E415" s="84">
        <v>101993.07428609284</v>
      </c>
      <c r="F415" s="85" t="str">
        <f>IFERROR(VLOOKUP(B415,'Base Completa'!B:P,15,FALSE),"Verificar")</f>
        <v>A</v>
      </c>
      <c r="G415" s="86">
        <v>1.6710416659768278E-4</v>
      </c>
      <c r="H415" s="86">
        <v>0.98486714533488484</v>
      </c>
      <c r="I415" s="85" t="s">
        <v>6870</v>
      </c>
      <c r="J415" s="123">
        <v>2.3133280016042026E-4</v>
      </c>
      <c r="K415" s="124">
        <v>0.96870196129112418</v>
      </c>
      <c r="L415" s="2" t="s">
        <v>6870</v>
      </c>
    </row>
    <row r="416" spans="1:12" hidden="1" x14ac:dyDescent="0.35">
      <c r="A416" t="s">
        <v>7034</v>
      </c>
      <c r="B416" s="2">
        <v>45297801</v>
      </c>
      <c r="C416" s="2" t="s">
        <v>61</v>
      </c>
      <c r="D416" s="83">
        <v>29724</v>
      </c>
      <c r="E416" s="84">
        <v>87061.994200000001</v>
      </c>
      <c r="F416" s="85" t="str">
        <f>IFERROR(VLOOKUP(B416,'Base Completa'!B:P,15,FALSE),"Verificar")</f>
        <v>A</v>
      </c>
      <c r="G416" s="86">
        <v>1.6634307595276367E-4</v>
      </c>
      <c r="H416" s="86">
        <v>0.9850334884108376</v>
      </c>
      <c r="I416" s="85" t="s">
        <v>6870</v>
      </c>
      <c r="J416" s="123">
        <v>1.9746727948745119E-4</v>
      </c>
      <c r="K416" s="124">
        <v>0.96889942857061162</v>
      </c>
      <c r="L416" s="2" t="s">
        <v>6870</v>
      </c>
    </row>
    <row r="417" spans="1:12" hidden="1" x14ac:dyDescent="0.35">
      <c r="A417" t="s">
        <v>7034</v>
      </c>
      <c r="B417" s="2">
        <v>42215801</v>
      </c>
      <c r="C417" s="2" t="s">
        <v>1724</v>
      </c>
      <c r="D417" s="83">
        <v>29697</v>
      </c>
      <c r="E417" s="84">
        <v>-104414.78969999999</v>
      </c>
      <c r="F417" s="85" t="str">
        <f>IFERROR(VLOOKUP(B417,'Base Completa'!B:P,15,FALSE),"Verificar")</f>
        <v>A</v>
      </c>
      <c r="G417" s="86">
        <v>1.6619197707472825E-4</v>
      </c>
      <c r="H417" s="86">
        <v>0.98519968038791228</v>
      </c>
      <c r="I417" s="85" t="s">
        <v>6870</v>
      </c>
      <c r="J417" s="123">
        <v>-2.3682554770050672E-4</v>
      </c>
      <c r="K417" s="124">
        <v>0.96866260302291107</v>
      </c>
      <c r="L417" s="2" t="s">
        <v>6870</v>
      </c>
    </row>
    <row r="418" spans="1:12" hidden="1" x14ac:dyDescent="0.35">
      <c r="A418" t="s">
        <v>7034</v>
      </c>
      <c r="B418" s="2">
        <v>45277855</v>
      </c>
      <c r="C418" s="2" t="s">
        <v>2022</v>
      </c>
      <c r="D418" s="83">
        <v>29620</v>
      </c>
      <c r="E418" s="84">
        <v>117867.08714720108</v>
      </c>
      <c r="F418" s="85" t="str">
        <f>IFERROR(VLOOKUP(B418,'Base Completa'!B:P,15,FALSE),"Verificar")</f>
        <v>A</v>
      </c>
      <c r="G418" s="86">
        <v>1.6576106545959022E-4</v>
      </c>
      <c r="H418" s="86">
        <v>0.9853654414533719</v>
      </c>
      <c r="I418" s="85" t="s">
        <v>6870</v>
      </c>
      <c r="J418" s="123">
        <v>2.6733700800145608E-4</v>
      </c>
      <c r="K418" s="124">
        <v>0.96892994003091248</v>
      </c>
      <c r="L418" s="2" t="s">
        <v>6870</v>
      </c>
    </row>
    <row r="419" spans="1:12" hidden="1" x14ac:dyDescent="0.35">
      <c r="A419" t="s">
        <v>7034</v>
      </c>
      <c r="B419" s="2">
        <v>44960801</v>
      </c>
      <c r="C419" s="2" t="s">
        <v>1738</v>
      </c>
      <c r="D419" s="83">
        <v>29515</v>
      </c>
      <c r="E419" s="84">
        <v>218165.84207991051</v>
      </c>
      <c r="F419" s="85" t="str">
        <f>IFERROR(VLOOKUP(B419,'Base Completa'!B:P,15,FALSE),"Verificar")</f>
        <v>A</v>
      </c>
      <c r="G419" s="86">
        <v>1.6517345871167472E-4</v>
      </c>
      <c r="H419" s="86">
        <v>0.9855306149120836</v>
      </c>
      <c r="I419" s="85" t="s">
        <v>6870</v>
      </c>
      <c r="J419" s="123">
        <v>4.9482688408955403E-4</v>
      </c>
      <c r="K419" s="124">
        <v>0.96942476691500201</v>
      </c>
      <c r="L419" s="2" t="s">
        <v>6870</v>
      </c>
    </row>
    <row r="420" spans="1:12" hidden="1" x14ac:dyDescent="0.35">
      <c r="A420" t="s">
        <v>7034</v>
      </c>
      <c r="B420" s="2">
        <v>40001905</v>
      </c>
      <c r="C420" s="2" t="s">
        <v>114</v>
      </c>
      <c r="D420" s="83">
        <v>29340</v>
      </c>
      <c r="E420" s="84">
        <v>70638.916116119872</v>
      </c>
      <c r="F420" s="85" t="str">
        <f>IFERROR(VLOOKUP(B420,'Base Completa'!B:P,15,FALSE),"Verificar")</f>
        <v>A</v>
      </c>
      <c r="G420" s="86">
        <v>1.6419411413181556E-4</v>
      </c>
      <c r="H420" s="86">
        <v>0.98569480902621542</v>
      </c>
      <c r="I420" s="85" t="s">
        <v>6870</v>
      </c>
      <c r="J420" s="123">
        <v>1.6021772438785307E-4</v>
      </c>
      <c r="K420" s="124">
        <v>0.96958498463938991</v>
      </c>
      <c r="L420" s="2" t="s">
        <v>6870</v>
      </c>
    </row>
    <row r="421" spans="1:12" hidden="1" x14ac:dyDescent="0.35">
      <c r="A421" t="s">
        <v>7034</v>
      </c>
      <c r="B421" s="2">
        <v>45269855</v>
      </c>
      <c r="C421" s="2" t="s">
        <v>1311</v>
      </c>
      <c r="D421" s="83">
        <v>29040</v>
      </c>
      <c r="E421" s="84">
        <v>112799.78322434152</v>
      </c>
      <c r="F421" s="85" t="str">
        <f>IFERROR(VLOOKUP(B421,'Base Completa'!B:P,15,FALSE),"Verificar")</f>
        <v>A</v>
      </c>
      <c r="G421" s="86">
        <v>1.6251523770919986E-4</v>
      </c>
      <c r="H421" s="86">
        <v>0.98585732426392458</v>
      </c>
      <c r="I421" s="85" t="s">
        <v>6870</v>
      </c>
      <c r="J421" s="123">
        <v>2.5584374128757268E-4</v>
      </c>
      <c r="K421" s="124">
        <v>0.96984082838067753</v>
      </c>
      <c r="L421" s="2" t="s">
        <v>6870</v>
      </c>
    </row>
    <row r="422" spans="1:12" hidden="1" x14ac:dyDescent="0.35">
      <c r="A422" t="s">
        <v>7034</v>
      </c>
      <c r="B422" s="2">
        <v>43706967</v>
      </c>
      <c r="C422" s="2" t="s">
        <v>2263</v>
      </c>
      <c r="D422" s="83">
        <v>29000</v>
      </c>
      <c r="E422" s="84">
        <v>-25850.014096526123</v>
      </c>
      <c r="F422" s="85" t="str">
        <f>IFERROR(VLOOKUP(B422,'Base Completa'!B:P,15,FALSE),"Verificar")</f>
        <v>A</v>
      </c>
      <c r="G422" s="86">
        <v>1.6229138751951776E-4</v>
      </c>
      <c r="H422" s="86">
        <v>0.98601961565144414</v>
      </c>
      <c r="I422" s="85" t="s">
        <v>6870</v>
      </c>
      <c r="J422" s="123">
        <v>-5.8631002026292628E-5</v>
      </c>
      <c r="K422" s="124">
        <v>0.96978219737865123</v>
      </c>
      <c r="L422" s="2" t="s">
        <v>6870</v>
      </c>
    </row>
    <row r="423" spans="1:12" hidden="1" x14ac:dyDescent="0.35">
      <c r="A423" t="s">
        <v>7034</v>
      </c>
      <c r="B423" s="2">
        <v>45500905</v>
      </c>
      <c r="C423" s="2" t="s">
        <v>838</v>
      </c>
      <c r="D423" s="83">
        <v>28764</v>
      </c>
      <c r="E423" s="84">
        <v>166993.13261510161</v>
      </c>
      <c r="F423" s="85" t="str">
        <f>IFERROR(VLOOKUP(B423,'Base Completa'!B:P,15,FALSE),"Verificar")</f>
        <v>A</v>
      </c>
      <c r="G423" s="86">
        <v>1.6097067140039342E-4</v>
      </c>
      <c r="H423" s="86">
        <v>0.98618058632284455</v>
      </c>
      <c r="I423" s="85" t="s">
        <v>6870</v>
      </c>
      <c r="J423" s="123">
        <v>3.7876090357911042E-4</v>
      </c>
      <c r="K423" s="124">
        <v>0.97016095828223037</v>
      </c>
      <c r="L423" s="2" t="s">
        <v>6870</v>
      </c>
    </row>
    <row r="424" spans="1:12" hidden="1" x14ac:dyDescent="0.35">
      <c r="A424" t="s">
        <v>7034</v>
      </c>
      <c r="B424" s="2">
        <v>45314860</v>
      </c>
      <c r="C424" s="2" t="s">
        <v>1501</v>
      </c>
      <c r="D424" s="83">
        <v>28466.269999999997</v>
      </c>
      <c r="E424" s="84">
        <v>519576.24359266367</v>
      </c>
      <c r="F424" s="85" t="str">
        <f>IFERROR(VLOOKUP(B424,'Base Completa'!B:P,15,FALSE),"Verificar")</f>
        <v>A</v>
      </c>
      <c r="G424" s="86">
        <v>1.5930449847604216E-4</v>
      </c>
      <c r="H424" s="86">
        <v>0.98633989082132056</v>
      </c>
      <c r="I424" s="85" t="s">
        <v>6870</v>
      </c>
      <c r="J424" s="123">
        <v>1.1784626374725579E-3</v>
      </c>
      <c r="K424" s="124">
        <v>0.97133942091970293</v>
      </c>
      <c r="L424" s="2" t="s">
        <v>6870</v>
      </c>
    </row>
    <row r="425" spans="1:12" hidden="1" x14ac:dyDescent="0.35">
      <c r="A425" t="s">
        <v>7034</v>
      </c>
      <c r="B425" s="2">
        <v>46118845</v>
      </c>
      <c r="C425" s="2" t="s">
        <v>1235</v>
      </c>
      <c r="D425" s="83">
        <v>28233.29</v>
      </c>
      <c r="E425" s="84">
        <v>229230.01851894561</v>
      </c>
      <c r="F425" s="85" t="str">
        <f>IFERROR(VLOOKUP(B425,'Base Completa'!B:P,15,FALSE),"Verificar")</f>
        <v>A</v>
      </c>
      <c r="G425" s="86">
        <v>1.5800068304623881E-4</v>
      </c>
      <c r="H425" s="86">
        <v>0.98649789150436684</v>
      </c>
      <c r="I425" s="85" t="s">
        <v>6870</v>
      </c>
      <c r="J425" s="123">
        <v>5.1992179308240846E-4</v>
      </c>
      <c r="K425" s="124">
        <v>0.97185934271278529</v>
      </c>
      <c r="L425" s="2" t="s">
        <v>6870</v>
      </c>
    </row>
    <row r="426" spans="1:12" hidden="1" x14ac:dyDescent="0.35">
      <c r="A426" t="s">
        <v>7034</v>
      </c>
      <c r="B426" s="2">
        <v>45270809</v>
      </c>
      <c r="C426" s="2" t="s">
        <v>1316</v>
      </c>
      <c r="D426" s="83">
        <v>28006</v>
      </c>
      <c r="E426" s="84">
        <v>73441.731699347438</v>
      </c>
      <c r="F426" s="85" t="str">
        <f>IFERROR(VLOOKUP(B426,'Base Completa'!B:P,15,FALSE),"Verificar")</f>
        <v>A</v>
      </c>
      <c r="G426" s="86">
        <v>1.5672871030591776E-4</v>
      </c>
      <c r="H426" s="86">
        <v>0.98665462021467276</v>
      </c>
      <c r="I426" s="85" t="s">
        <v>6870</v>
      </c>
      <c r="J426" s="123">
        <v>1.6657485384727661E-4</v>
      </c>
      <c r="K426" s="124">
        <v>0.97202591756663259</v>
      </c>
      <c r="L426" s="2" t="s">
        <v>6870</v>
      </c>
    </row>
    <row r="427" spans="1:12" hidden="1" x14ac:dyDescent="0.35">
      <c r="A427" t="s">
        <v>7034</v>
      </c>
      <c r="B427" s="2">
        <v>44936967</v>
      </c>
      <c r="C427" s="2" t="s">
        <v>1802</v>
      </c>
      <c r="D427" s="83">
        <v>28000</v>
      </c>
      <c r="E427" s="84">
        <v>58206.785995522696</v>
      </c>
      <c r="F427" s="85" t="str">
        <f>IFERROR(VLOOKUP(B427,'Base Completa'!B:P,15,FALSE),"Verificar")</f>
        <v>A</v>
      </c>
      <c r="G427" s="86">
        <v>1.5669513277746542E-4</v>
      </c>
      <c r="H427" s="86">
        <v>0.98681131534745026</v>
      </c>
      <c r="I427" s="85" t="s">
        <v>6870</v>
      </c>
      <c r="J427" s="123">
        <v>1.3202012868944988E-4</v>
      </c>
      <c r="K427" s="124">
        <v>0.97215793769532199</v>
      </c>
      <c r="L427" s="2" t="s">
        <v>6870</v>
      </c>
    </row>
    <row r="428" spans="1:12" hidden="1" x14ac:dyDescent="0.35">
      <c r="A428" t="s">
        <v>7034</v>
      </c>
      <c r="B428" s="2">
        <v>40000905</v>
      </c>
      <c r="C428" s="2" t="s">
        <v>1003</v>
      </c>
      <c r="D428" s="83">
        <v>27816</v>
      </c>
      <c r="E428" s="84">
        <v>68618.367590262395</v>
      </c>
      <c r="F428" s="85" t="str">
        <f>IFERROR(VLOOKUP(B428,'Base Completa'!B:P,15,FALSE),"Verificar")</f>
        <v>A</v>
      </c>
      <c r="G428" s="86">
        <v>1.556654219049278E-4</v>
      </c>
      <c r="H428" s="86">
        <v>0.98696698076935518</v>
      </c>
      <c r="I428" s="85" t="s">
        <v>6870</v>
      </c>
      <c r="J428" s="123">
        <v>1.5563487254601627E-4</v>
      </c>
      <c r="K428" s="124">
        <v>0.97231357256786799</v>
      </c>
      <c r="L428" s="2" t="s">
        <v>6870</v>
      </c>
    </row>
    <row r="429" spans="1:12" hidden="1" x14ac:dyDescent="0.35">
      <c r="A429" t="s">
        <v>7034</v>
      </c>
      <c r="B429" s="2">
        <v>47991849</v>
      </c>
      <c r="C429" s="2" t="s">
        <v>1095</v>
      </c>
      <c r="D429" s="83">
        <v>27379</v>
      </c>
      <c r="E429" s="84">
        <v>114838.84560794874</v>
      </c>
      <c r="F429" s="85" t="str">
        <f>IFERROR(VLOOKUP(B429,'Base Completa'!B:P,15,FALSE),"Verificar")</f>
        <v>A</v>
      </c>
      <c r="G429" s="86">
        <v>1.5321985858265092E-4</v>
      </c>
      <c r="H429" s="86">
        <v>0.98712020062793782</v>
      </c>
      <c r="I429" s="85" t="s">
        <v>6870</v>
      </c>
      <c r="J429" s="123">
        <v>2.6046858482918912E-4</v>
      </c>
      <c r="K429" s="124">
        <v>0.97257404115269719</v>
      </c>
      <c r="L429" s="2" t="s">
        <v>6870</v>
      </c>
    </row>
    <row r="430" spans="1:12" hidden="1" x14ac:dyDescent="0.35">
      <c r="A430" t="s">
        <v>7034</v>
      </c>
      <c r="B430" s="2">
        <v>44763905</v>
      </c>
      <c r="C430" s="2" t="s">
        <v>101</v>
      </c>
      <c r="D430" s="83">
        <v>27324</v>
      </c>
      <c r="E430" s="84">
        <v>63994.093115140182</v>
      </c>
      <c r="F430" s="85" t="str">
        <f>IFERROR(VLOOKUP(B430,'Base Completa'!B:P,15,FALSE),"Verificar")</f>
        <v>A</v>
      </c>
      <c r="G430" s="86">
        <v>1.5291206457183806E-4</v>
      </c>
      <c r="H430" s="86">
        <v>0.98727311269250961</v>
      </c>
      <c r="I430" s="85" t="s">
        <v>6870</v>
      </c>
      <c r="J430" s="123">
        <v>1.4514645094947023E-4</v>
      </c>
      <c r="K430" s="124">
        <v>0.97271918760364662</v>
      </c>
      <c r="L430" s="2" t="s">
        <v>6870</v>
      </c>
    </row>
    <row r="431" spans="1:12" hidden="1" x14ac:dyDescent="0.35">
      <c r="A431" t="s">
        <v>7034</v>
      </c>
      <c r="B431" s="2">
        <v>46153905</v>
      </c>
      <c r="C431" s="2" t="s">
        <v>292</v>
      </c>
      <c r="D431" s="83">
        <v>27264</v>
      </c>
      <c r="E431" s="84">
        <v>83589.936060105698</v>
      </c>
      <c r="F431" s="85" t="str">
        <f>IFERROR(VLOOKUP(B431,'Base Completa'!B:P,15,FALSE),"Verificar")</f>
        <v>A</v>
      </c>
      <c r="G431" s="86">
        <v>1.5257628928731491E-4</v>
      </c>
      <c r="H431" s="86">
        <v>0.98742568898179695</v>
      </c>
      <c r="I431" s="85" t="s">
        <v>6870</v>
      </c>
      <c r="J431" s="123">
        <v>1.8959222583852858E-4</v>
      </c>
      <c r="K431" s="124">
        <v>0.97290877982948509</v>
      </c>
      <c r="L431" s="2" t="s">
        <v>6870</v>
      </c>
    </row>
    <row r="432" spans="1:12" hidden="1" x14ac:dyDescent="0.35">
      <c r="A432" t="s">
        <v>7034</v>
      </c>
      <c r="B432" s="2">
        <v>45657855</v>
      </c>
      <c r="C432" s="2" t="s">
        <v>1387</v>
      </c>
      <c r="D432" s="83">
        <v>27200</v>
      </c>
      <c r="E432" s="84">
        <v>63514.540792244734</v>
      </c>
      <c r="F432" s="85" t="str">
        <f>IFERROR(VLOOKUP(B432,'Base Completa'!B:P,15,FALSE),"Verificar")</f>
        <v>A</v>
      </c>
      <c r="G432" s="86">
        <v>1.5221812898382357E-4</v>
      </c>
      <c r="H432" s="86">
        <v>0.98757790711078075</v>
      </c>
      <c r="I432" s="85" t="s">
        <v>6870</v>
      </c>
      <c r="J432" s="123">
        <v>1.4405876747237785E-4</v>
      </c>
      <c r="K432" s="124">
        <v>0.97305283859695746</v>
      </c>
      <c r="L432" s="2" t="s">
        <v>6870</v>
      </c>
    </row>
    <row r="433" spans="1:12" hidden="1" x14ac:dyDescent="0.35">
      <c r="A433" t="s">
        <v>7034</v>
      </c>
      <c r="B433" s="2">
        <v>43352809</v>
      </c>
      <c r="C433" s="2" t="s">
        <v>1335</v>
      </c>
      <c r="D433" s="83">
        <v>26961</v>
      </c>
      <c r="E433" s="84">
        <v>178970.81235592859</v>
      </c>
      <c r="F433" s="85" t="str">
        <f>IFERROR(VLOOKUP(B433,'Base Completa'!B:P,15,FALSE),"Verificar")</f>
        <v>A</v>
      </c>
      <c r="G433" s="86">
        <v>1.5088062410047306E-4</v>
      </c>
      <c r="H433" s="86">
        <v>0.98772878773488126</v>
      </c>
      <c r="I433" s="85" t="s">
        <v>6870</v>
      </c>
      <c r="J433" s="123">
        <v>4.0592775008574676E-4</v>
      </c>
      <c r="K433" s="124">
        <v>0.9734587663470432</v>
      </c>
      <c r="L433" s="2" t="s">
        <v>6870</v>
      </c>
    </row>
    <row r="434" spans="1:12" hidden="1" x14ac:dyDescent="0.35">
      <c r="A434" t="s">
        <v>7034</v>
      </c>
      <c r="B434" s="2">
        <v>47995809</v>
      </c>
      <c r="C434" s="2" t="s">
        <v>6881</v>
      </c>
      <c r="D434" s="83">
        <v>26961</v>
      </c>
      <c r="E434" s="84">
        <v>796921.72988587292</v>
      </c>
      <c r="F434" s="85" t="str">
        <f>IFERROR(VLOOKUP(B434,'Base Completa'!B:P,15,FALSE),"Verificar")</f>
        <v>Verificar</v>
      </c>
      <c r="G434" s="86">
        <v>1.5088062410047306E-4</v>
      </c>
      <c r="H434" s="86">
        <v>0.98787966835898178</v>
      </c>
      <c r="I434" s="85" t="s">
        <v>6870</v>
      </c>
      <c r="J434" s="123">
        <v>1.8075162119936456E-3</v>
      </c>
      <c r="K434" s="124">
        <v>0.9752662825590368</v>
      </c>
      <c r="L434" s="2" t="s">
        <v>6870</v>
      </c>
    </row>
    <row r="435" spans="1:12" hidden="1" x14ac:dyDescent="0.35">
      <c r="A435" t="s">
        <v>7034</v>
      </c>
      <c r="B435" s="2">
        <v>41099809</v>
      </c>
      <c r="C435" s="2" t="s">
        <v>1233</v>
      </c>
      <c r="D435" s="83">
        <v>26752</v>
      </c>
      <c r="E435" s="84">
        <v>16286.685137034736</v>
      </c>
      <c r="F435" s="85" t="str">
        <f>IFERROR(VLOOKUP(B435,'Base Completa'!B:P,15,FALSE),"Verificar")</f>
        <v>A</v>
      </c>
      <c r="G435" s="86">
        <v>1.4971100685938412E-4</v>
      </c>
      <c r="H435" s="86">
        <v>0.98802937936584112</v>
      </c>
      <c r="I435" s="85" t="s">
        <v>6870</v>
      </c>
      <c r="J435" s="123">
        <v>3.6940199169926152E-5</v>
      </c>
      <c r="K435" s="124">
        <v>0.97530322275820669</v>
      </c>
      <c r="L435" s="2" t="s">
        <v>6870</v>
      </c>
    </row>
    <row r="436" spans="1:12" hidden="1" x14ac:dyDescent="0.35">
      <c r="A436" t="s">
        <v>7034</v>
      </c>
      <c r="B436" s="2">
        <v>48970905</v>
      </c>
      <c r="C436" s="2" t="s">
        <v>197</v>
      </c>
      <c r="D436" s="83">
        <v>26532</v>
      </c>
      <c r="E436" s="84">
        <v>132101.97265257715</v>
      </c>
      <c r="F436" s="85" t="str">
        <f>IFERROR(VLOOKUP(B436,'Base Completa'!B:P,15,FALSE),"Verificar")</f>
        <v>A</v>
      </c>
      <c r="G436" s="86">
        <v>1.4847983081613261E-4</v>
      </c>
      <c r="H436" s="86">
        <v>0.98817785919665724</v>
      </c>
      <c r="I436" s="85" t="s">
        <v>6870</v>
      </c>
      <c r="J436" s="123">
        <v>2.9962347398918281E-4</v>
      </c>
      <c r="K436" s="124">
        <v>0.97560284623219584</v>
      </c>
      <c r="L436" s="2" t="s">
        <v>6870</v>
      </c>
    </row>
    <row r="437" spans="1:12" hidden="1" x14ac:dyDescent="0.35">
      <c r="A437" t="s">
        <v>7034</v>
      </c>
      <c r="B437" s="2">
        <v>43136801</v>
      </c>
      <c r="C437" s="2" t="s">
        <v>299</v>
      </c>
      <c r="D437" s="83">
        <v>26498</v>
      </c>
      <c r="E437" s="84">
        <v>119629.41099999999</v>
      </c>
      <c r="F437" s="85" t="str">
        <f>IFERROR(VLOOKUP(B437,'Base Completa'!B:P,15,FALSE),"Verificar")</f>
        <v>I</v>
      </c>
      <c r="G437" s="86">
        <v>1.4828955815490282E-4</v>
      </c>
      <c r="H437" s="86">
        <v>0.98832614875481217</v>
      </c>
      <c r="I437" s="85" t="s">
        <v>6870</v>
      </c>
      <c r="J437" s="123">
        <v>2.7133417461802368E-4</v>
      </c>
      <c r="K437" s="124">
        <v>0.97587418040681384</v>
      </c>
      <c r="L437" s="2" t="s">
        <v>6870</v>
      </c>
    </row>
    <row r="438" spans="1:12" hidden="1" x14ac:dyDescent="0.35">
      <c r="A438" t="s">
        <v>7034</v>
      </c>
      <c r="B438" s="2">
        <v>44779855</v>
      </c>
      <c r="C438" s="2" t="s">
        <v>418</v>
      </c>
      <c r="D438" s="83">
        <v>26340</v>
      </c>
      <c r="E438" s="84">
        <v>158153.48800089303</v>
      </c>
      <c r="F438" s="85" t="str">
        <f>IFERROR(VLOOKUP(B438,'Base Completa'!B:P,15,FALSE),"Verificar")</f>
        <v>A</v>
      </c>
      <c r="G438" s="86">
        <v>1.4740534990565854E-4</v>
      </c>
      <c r="H438" s="86">
        <v>0.98847355410471782</v>
      </c>
      <c r="I438" s="85" t="s">
        <v>6870</v>
      </c>
      <c r="J438" s="123">
        <v>3.5871150556516433E-4</v>
      </c>
      <c r="K438" s="124">
        <v>0.97623289191237905</v>
      </c>
      <c r="L438" s="2" t="s">
        <v>6870</v>
      </c>
    </row>
    <row r="439" spans="1:12" hidden="1" x14ac:dyDescent="0.35">
      <c r="A439" t="s">
        <v>7034</v>
      </c>
      <c r="B439" s="2">
        <v>40134905</v>
      </c>
      <c r="C439" s="2" t="s">
        <v>304</v>
      </c>
      <c r="D439" s="83">
        <v>26160</v>
      </c>
      <c r="E439" s="84">
        <v>77431.616608238866</v>
      </c>
      <c r="F439" s="85" t="str">
        <f>IFERROR(VLOOKUP(B439,'Base Completa'!B:P,15,FALSE),"Verificar")</f>
        <v>A</v>
      </c>
      <c r="G439" s="86">
        <v>1.4639802405208913E-4</v>
      </c>
      <c r="H439" s="86">
        <v>0.98861995212876996</v>
      </c>
      <c r="I439" s="85" t="s">
        <v>6870</v>
      </c>
      <c r="J439" s="123">
        <v>1.756244021107464E-4</v>
      </c>
      <c r="K439" s="124">
        <v>0.97640851631448977</v>
      </c>
      <c r="L439" s="2" t="s">
        <v>6870</v>
      </c>
    </row>
    <row r="440" spans="1:12" hidden="1" x14ac:dyDescent="0.35">
      <c r="A440" t="s">
        <v>7034</v>
      </c>
      <c r="B440" s="2">
        <v>41087967</v>
      </c>
      <c r="C440" s="2" t="s">
        <v>2342</v>
      </c>
      <c r="D440" s="83">
        <v>26000</v>
      </c>
      <c r="E440" s="84">
        <v>30151.280100000004</v>
      </c>
      <c r="F440" s="85" t="str">
        <f>IFERROR(VLOOKUP(B440,'Base Completa'!B:P,15,FALSE),"Verificar")</f>
        <v>A</v>
      </c>
      <c r="G440" s="86">
        <v>1.4550262329336076E-4</v>
      </c>
      <c r="H440" s="86">
        <v>0.98876545475206334</v>
      </c>
      <c r="I440" s="85" t="s">
        <v>6870</v>
      </c>
      <c r="J440" s="123">
        <v>6.8386800797759883E-5</v>
      </c>
      <c r="K440" s="124">
        <v>0.97647690311528756</v>
      </c>
      <c r="L440" s="2" t="s">
        <v>6870</v>
      </c>
    </row>
    <row r="441" spans="1:12" hidden="1" x14ac:dyDescent="0.35">
      <c r="A441" t="s">
        <v>7034</v>
      </c>
      <c r="B441" s="2">
        <v>45316860</v>
      </c>
      <c r="C441" s="2" t="s">
        <v>1532</v>
      </c>
      <c r="D441" s="83">
        <v>25860</v>
      </c>
      <c r="E441" s="84">
        <v>411525.38409178762</v>
      </c>
      <c r="F441" s="85" t="str">
        <f>IFERROR(VLOOKUP(B441,'Base Completa'!B:P,15,FALSE),"Verificar")</f>
        <v>A</v>
      </c>
      <c r="G441" s="86">
        <v>1.4471914762947342E-4</v>
      </c>
      <c r="H441" s="86">
        <v>0.98891017389969282</v>
      </c>
      <c r="I441" s="85" t="s">
        <v>6870</v>
      </c>
      <c r="J441" s="123">
        <v>9.3339003756283965E-4</v>
      </c>
      <c r="K441" s="124">
        <v>0.97741029315285044</v>
      </c>
      <c r="L441" s="2" t="s">
        <v>6870</v>
      </c>
    </row>
    <row r="442" spans="1:12" hidden="1" x14ac:dyDescent="0.35">
      <c r="A442" t="s">
        <v>7034</v>
      </c>
      <c r="B442" s="2">
        <v>45317849</v>
      </c>
      <c r="C442" s="2" t="s">
        <v>1512</v>
      </c>
      <c r="D442" s="83">
        <v>25707</v>
      </c>
      <c r="E442" s="84">
        <v>-3258.4660161855209</v>
      </c>
      <c r="F442" s="85" t="str">
        <f>IFERROR(VLOOKUP(B442,'Base Completa'!B:P,15,FALSE),"Verificar")</f>
        <v>A</v>
      </c>
      <c r="G442" s="86">
        <v>1.4386292065393942E-4</v>
      </c>
      <c r="H442" s="86">
        <v>0.98905403682034676</v>
      </c>
      <c r="I442" s="85" t="s">
        <v>6870</v>
      </c>
      <c r="J442" s="123">
        <v>-7.3906005189859053E-6</v>
      </c>
      <c r="K442" s="124">
        <v>0.97740290255233142</v>
      </c>
      <c r="L442" s="2" t="s">
        <v>6870</v>
      </c>
    </row>
    <row r="443" spans="1:12" hidden="1" x14ac:dyDescent="0.35">
      <c r="A443" t="s">
        <v>7034</v>
      </c>
      <c r="B443" s="2">
        <v>48911849</v>
      </c>
      <c r="C443" s="2" t="s">
        <v>1535</v>
      </c>
      <c r="D443" s="83">
        <v>25289</v>
      </c>
      <c r="E443" s="84">
        <v>25072.11777475429</v>
      </c>
      <c r="F443" s="85" t="str">
        <f>IFERROR(VLOOKUP(B443,'Base Completa'!B:P,15,FALSE),"Verificar")</f>
        <v>A</v>
      </c>
      <c r="G443" s="86">
        <v>1.4152368617176153E-4</v>
      </c>
      <c r="H443" s="86">
        <v>0.98919556050651847</v>
      </c>
      <c r="I443" s="85" t="s">
        <v>6870</v>
      </c>
      <c r="J443" s="123">
        <v>5.6866637773037575E-5</v>
      </c>
      <c r="K443" s="124">
        <v>0.97745976919010447</v>
      </c>
      <c r="L443" s="2" t="s">
        <v>6870</v>
      </c>
    </row>
    <row r="444" spans="1:12" hidden="1" x14ac:dyDescent="0.35">
      <c r="A444" t="s">
        <v>7034</v>
      </c>
      <c r="B444" s="2">
        <v>42210849</v>
      </c>
      <c r="C444" s="2" t="s">
        <v>1716</v>
      </c>
      <c r="D444" s="83">
        <v>25080</v>
      </c>
      <c r="E444" s="84">
        <v>28564.878598747426</v>
      </c>
      <c r="F444" s="85" t="str">
        <f>IFERROR(VLOOKUP(B444,'Base Completa'!B:P,15,FALSE),"Verificar")</f>
        <v>A</v>
      </c>
      <c r="G444" s="86">
        <v>1.4035406893067262E-4</v>
      </c>
      <c r="H444" s="86">
        <v>0.98933591457544912</v>
      </c>
      <c r="I444" s="85" t="s">
        <v>6870</v>
      </c>
      <c r="J444" s="123">
        <v>6.4788647648321058E-5</v>
      </c>
      <c r="K444" s="124">
        <v>0.97752455783775283</v>
      </c>
      <c r="L444" s="2" t="s">
        <v>6870</v>
      </c>
    </row>
    <row r="445" spans="1:12" hidden="1" x14ac:dyDescent="0.35">
      <c r="A445" t="s">
        <v>7034</v>
      </c>
      <c r="B445" s="2">
        <v>46131905</v>
      </c>
      <c r="C445" s="2" t="s">
        <v>1273</v>
      </c>
      <c r="D445" s="83">
        <v>25068</v>
      </c>
      <c r="E445" s="84">
        <v>89361.892281071443</v>
      </c>
      <c r="F445" s="85" t="str">
        <f>IFERROR(VLOOKUP(B445,'Base Completa'!B:P,15,FALSE),"Verificar")</f>
        <v>A</v>
      </c>
      <c r="G445" s="86">
        <v>1.4028691387376797E-4</v>
      </c>
      <c r="H445" s="86">
        <v>0.98947620148932292</v>
      </c>
      <c r="I445" s="85" t="s">
        <v>6870</v>
      </c>
      <c r="J445" s="123">
        <v>2.0268373037788561E-4</v>
      </c>
      <c r="K445" s="124">
        <v>0.97772724156813073</v>
      </c>
      <c r="L445" s="2" t="s">
        <v>6870</v>
      </c>
    </row>
    <row r="446" spans="1:12" hidden="1" x14ac:dyDescent="0.35">
      <c r="A446" t="s">
        <v>7034</v>
      </c>
      <c r="B446" s="2">
        <v>43136967</v>
      </c>
      <c r="C446" s="2" t="s">
        <v>815</v>
      </c>
      <c r="D446" s="83">
        <v>25000</v>
      </c>
      <c r="E446" s="84">
        <v>77057.179900000003</v>
      </c>
      <c r="F446" s="85" t="str">
        <f>IFERROR(VLOOKUP(B446,'Base Completa'!B:P,15,FALSE),"Verificar")</f>
        <v>I</v>
      </c>
      <c r="G446" s="86">
        <v>1.3990636855130842E-4</v>
      </c>
      <c r="H446" s="86">
        <v>0.98961610785787424</v>
      </c>
      <c r="I446" s="85" t="s">
        <v>6870</v>
      </c>
      <c r="J446" s="123">
        <v>1.7477513373830009E-4</v>
      </c>
      <c r="K446" s="124">
        <v>0.97790201670186905</v>
      </c>
      <c r="L446" s="2" t="s">
        <v>6870</v>
      </c>
    </row>
    <row r="447" spans="1:12" hidden="1" x14ac:dyDescent="0.35">
      <c r="A447" t="s">
        <v>7034</v>
      </c>
      <c r="B447" s="2">
        <v>44227979</v>
      </c>
      <c r="C447" s="2" t="s">
        <v>1650</v>
      </c>
      <c r="D447" s="83">
        <v>25000</v>
      </c>
      <c r="E447" s="84">
        <v>194189.82030000002</v>
      </c>
      <c r="F447" s="85" t="str">
        <f>IFERROR(VLOOKUP(B447,'Base Completa'!B:P,15,FALSE),"Verificar")</f>
        <v>A</v>
      </c>
      <c r="G447" s="86">
        <v>1.3990636855130842E-4</v>
      </c>
      <c r="H447" s="86">
        <v>0.98975601422642556</v>
      </c>
      <c r="I447" s="85" t="s">
        <v>6870</v>
      </c>
      <c r="J447" s="123">
        <v>4.4044632644996346E-4</v>
      </c>
      <c r="K447" s="124">
        <v>0.97834246302831906</v>
      </c>
      <c r="L447" s="2" t="s">
        <v>6870</v>
      </c>
    </row>
    <row r="448" spans="1:12" x14ac:dyDescent="0.35">
      <c r="A448" t="s">
        <v>7034</v>
      </c>
      <c r="B448" s="2">
        <v>44421967</v>
      </c>
      <c r="C448" s="2" t="s">
        <v>1630</v>
      </c>
      <c r="D448" s="83">
        <v>25000</v>
      </c>
      <c r="E448" s="84">
        <v>24586.266555203547</v>
      </c>
      <c r="F448" s="85" t="str">
        <f>IFERROR(VLOOKUP(B448,'Base Completa'!B:P,15,FALSE),"Verificar")</f>
        <v>A</v>
      </c>
      <c r="G448" s="86">
        <v>1.3990636855130842E-4</v>
      </c>
      <c r="H448" s="86">
        <v>0.98989592059497689</v>
      </c>
      <c r="I448" s="85" t="s">
        <v>6870</v>
      </c>
      <c r="J448" s="123">
        <v>5.5764667625880689E-5</v>
      </c>
      <c r="K448" s="124">
        <v>0.97839822769594498</v>
      </c>
      <c r="L448" s="2" t="s">
        <v>6870</v>
      </c>
    </row>
    <row r="449" spans="1:12" hidden="1" x14ac:dyDescent="0.35">
      <c r="A449" t="s">
        <v>7034</v>
      </c>
      <c r="B449" s="2">
        <v>48971801</v>
      </c>
      <c r="C449" s="2" t="s">
        <v>212</v>
      </c>
      <c r="D449" s="83">
        <v>24569</v>
      </c>
      <c r="E449" s="84">
        <v>119983.44640349166</v>
      </c>
      <c r="F449" s="85" t="str">
        <f>IFERROR(VLOOKUP(B449,'Base Completa'!B:P,15,FALSE),"Verificar")</f>
        <v>A</v>
      </c>
      <c r="G449" s="86">
        <v>1.3749438275748385E-4</v>
      </c>
      <c r="H449" s="86">
        <v>0.99003341497773434</v>
      </c>
      <c r="I449" s="85" t="s">
        <v>6870</v>
      </c>
      <c r="J449" s="123">
        <v>2.7213717032943761E-4</v>
      </c>
      <c r="K449" s="124">
        <v>0.97867036486627446</v>
      </c>
      <c r="L449" s="2" t="s">
        <v>6870</v>
      </c>
    </row>
    <row r="450" spans="1:12" hidden="1" x14ac:dyDescent="0.35">
      <c r="A450" t="s">
        <v>7034</v>
      </c>
      <c r="B450" s="2">
        <v>43445809</v>
      </c>
      <c r="C450" s="2" t="s">
        <v>312</v>
      </c>
      <c r="D450" s="83">
        <v>24453</v>
      </c>
      <c r="E450" s="84">
        <v>167794.32193301164</v>
      </c>
      <c r="F450" s="85" t="str">
        <f>IFERROR(VLOOKUP(B450,'Base Completa'!B:P,15,FALSE),"Verificar")</f>
        <v>A</v>
      </c>
      <c r="G450" s="86">
        <v>1.3684521720740578E-4</v>
      </c>
      <c r="H450" s="86">
        <v>0.9901702601949417</v>
      </c>
      <c r="I450" s="85" t="s">
        <v>6870</v>
      </c>
      <c r="J450" s="123">
        <v>3.8057809920408843E-4</v>
      </c>
      <c r="K450" s="124">
        <v>0.97905094296547857</v>
      </c>
      <c r="L450" s="2" t="s">
        <v>6870</v>
      </c>
    </row>
    <row r="451" spans="1:12" hidden="1" x14ac:dyDescent="0.35">
      <c r="A451" t="s">
        <v>7034</v>
      </c>
      <c r="B451" s="2">
        <v>45269801</v>
      </c>
      <c r="C451" s="2" t="s">
        <v>1312</v>
      </c>
      <c r="D451" s="83">
        <v>24133</v>
      </c>
      <c r="E451" s="84">
        <v>243343.24586657761</v>
      </c>
      <c r="F451" s="85" t="str">
        <f>IFERROR(VLOOKUP(B451,'Base Completa'!B:P,15,FALSE),"Verificar")</f>
        <v>A</v>
      </c>
      <c r="G451" s="86">
        <v>1.3505441568994905E-4</v>
      </c>
      <c r="H451" s="86">
        <v>0.99030531461063165</v>
      </c>
      <c r="I451" s="85" t="s">
        <v>6870</v>
      </c>
      <c r="J451" s="123">
        <v>5.5193232344911101E-4</v>
      </c>
      <c r="K451" s="124">
        <v>0.97960287528892764</v>
      </c>
      <c r="L451" s="2" t="s">
        <v>6870</v>
      </c>
    </row>
    <row r="452" spans="1:12" hidden="1" x14ac:dyDescent="0.35">
      <c r="A452" t="s">
        <v>7034</v>
      </c>
      <c r="B452" s="2">
        <v>45292855</v>
      </c>
      <c r="C452" s="2" t="s">
        <v>1976</v>
      </c>
      <c r="D452" s="83">
        <v>23480</v>
      </c>
      <c r="E452" s="84">
        <v>120692.3158482898</v>
      </c>
      <c r="F452" s="85" t="str">
        <f>IFERROR(VLOOKUP(B452,'Base Completa'!B:P,15,FALSE),"Verificar")</f>
        <v>A</v>
      </c>
      <c r="G452" s="86">
        <v>1.3140006134338886E-4</v>
      </c>
      <c r="H452" s="86">
        <v>0.99043671467197503</v>
      </c>
      <c r="I452" s="85" t="s">
        <v>6870</v>
      </c>
      <c r="J452" s="123">
        <v>2.7374497316076841E-4</v>
      </c>
      <c r="K452" s="124">
        <v>0.97987662026208844</v>
      </c>
      <c r="L452" s="2" t="s">
        <v>6870</v>
      </c>
    </row>
    <row r="453" spans="1:12" hidden="1" x14ac:dyDescent="0.35">
      <c r="A453" t="s">
        <v>7034</v>
      </c>
      <c r="B453" s="2">
        <v>41078809</v>
      </c>
      <c r="C453" s="2" t="s">
        <v>705</v>
      </c>
      <c r="D453" s="83">
        <v>23408</v>
      </c>
      <c r="E453" s="84">
        <v>45303.17</v>
      </c>
      <c r="F453" s="85" t="str">
        <f>IFERROR(VLOOKUP(B453,'Base Completa'!B:P,15,FALSE),"Verificar")</f>
        <v>A</v>
      </c>
      <c r="G453" s="86">
        <v>1.3099713100196109E-4</v>
      </c>
      <c r="H453" s="86">
        <v>0.99056771180297698</v>
      </c>
      <c r="I453" s="85" t="s">
        <v>6870</v>
      </c>
      <c r="J453" s="123">
        <v>1.0275314520715991E-4</v>
      </c>
      <c r="K453" s="124">
        <v>0.97997937340729557</v>
      </c>
      <c r="L453" s="2" t="s">
        <v>6870</v>
      </c>
    </row>
    <row r="454" spans="1:12" hidden="1" x14ac:dyDescent="0.35">
      <c r="A454" t="s">
        <v>7034</v>
      </c>
      <c r="B454" s="2">
        <v>41090855</v>
      </c>
      <c r="C454" s="2" t="s">
        <v>2369</v>
      </c>
      <c r="D454" s="83">
        <v>23120</v>
      </c>
      <c r="E454" s="84">
        <v>61350.818519993409</v>
      </c>
      <c r="F454" s="85" t="str">
        <f>IFERROR(VLOOKUP(B454,'Base Completa'!B:P,15,FALSE),"Verificar")</f>
        <v>A</v>
      </c>
      <c r="G454" s="86">
        <v>1.2938540963625003E-4</v>
      </c>
      <c r="H454" s="86">
        <v>0.99069709721261323</v>
      </c>
      <c r="I454" s="85" t="s">
        <v>6870</v>
      </c>
      <c r="J454" s="123">
        <v>1.3915118001594587E-4</v>
      </c>
      <c r="K454" s="124">
        <v>0.98011852458731152</v>
      </c>
      <c r="L454" s="2" t="s">
        <v>6870</v>
      </c>
    </row>
    <row r="455" spans="1:12" hidden="1" x14ac:dyDescent="0.35">
      <c r="A455" t="s">
        <v>7034</v>
      </c>
      <c r="B455" s="2">
        <v>40926905</v>
      </c>
      <c r="C455" s="2" t="s">
        <v>776</v>
      </c>
      <c r="D455" s="83">
        <v>21120</v>
      </c>
      <c r="E455" s="84">
        <v>88937.787299999996</v>
      </c>
      <c r="F455" s="85" t="str">
        <f>IFERROR(VLOOKUP(B455,'Base Completa'!B:P,15,FALSE),"Verificar")</f>
        <v>F</v>
      </c>
      <c r="G455" s="86">
        <v>1.1819290015214535E-4</v>
      </c>
      <c r="H455" s="86">
        <v>0.99081529011276537</v>
      </c>
      <c r="I455" s="85" t="s">
        <v>6870</v>
      </c>
      <c r="J455" s="123">
        <v>2.0172180827170377E-4</v>
      </c>
      <c r="K455" s="124">
        <v>0.98032024639558324</v>
      </c>
      <c r="L455" s="2" t="s">
        <v>6870</v>
      </c>
    </row>
    <row r="456" spans="1:12" hidden="1" x14ac:dyDescent="0.35">
      <c r="A456" t="s">
        <v>7034</v>
      </c>
      <c r="B456" s="2">
        <v>43548979</v>
      </c>
      <c r="C456" s="2" t="s">
        <v>1029</v>
      </c>
      <c r="D456" s="83">
        <v>21000</v>
      </c>
      <c r="E456" s="84">
        <v>542101.77611862996</v>
      </c>
      <c r="F456" s="85" t="str">
        <f>IFERROR(VLOOKUP(B456,'Base Completa'!B:P,15,FALSE),"Verificar")</f>
        <v>A</v>
      </c>
      <c r="G456" s="86">
        <v>1.1752134958309907E-4</v>
      </c>
      <c r="H456" s="86">
        <v>0.99093281146234846</v>
      </c>
      <c r="I456" s="85" t="s">
        <v>6870</v>
      </c>
      <c r="J456" s="123">
        <v>1.2295533076068822E-3</v>
      </c>
      <c r="K456" s="124">
        <v>0.98154979970319012</v>
      </c>
      <c r="L456" s="2" t="s">
        <v>6870</v>
      </c>
    </row>
    <row r="457" spans="1:12" hidden="1" x14ac:dyDescent="0.35">
      <c r="A457" t="s">
        <v>7034</v>
      </c>
      <c r="B457" s="2">
        <v>43345909</v>
      </c>
      <c r="C457" s="2" t="s">
        <v>1138</v>
      </c>
      <c r="D457" s="83">
        <v>20244</v>
      </c>
      <c r="E457" s="84">
        <v>95150.64898948466</v>
      </c>
      <c r="F457" s="85" t="str">
        <f>IFERROR(VLOOKUP(B457,'Base Completa'!B:P,15,FALSE),"Verificar")</f>
        <v>A</v>
      </c>
      <c r="G457" s="86">
        <v>1.132905809981075E-4</v>
      </c>
      <c r="H457" s="86">
        <v>0.99104610204334653</v>
      </c>
      <c r="I457" s="85" t="s">
        <v>6870</v>
      </c>
      <c r="J457" s="123">
        <v>2.1581334048306159E-4</v>
      </c>
      <c r="K457" s="124">
        <v>0.98176561304367316</v>
      </c>
      <c r="L457" s="2" t="s">
        <v>6870</v>
      </c>
    </row>
    <row r="458" spans="1:12" hidden="1" x14ac:dyDescent="0.35">
      <c r="A458" t="s">
        <v>7034</v>
      </c>
      <c r="B458" s="2">
        <v>49662849</v>
      </c>
      <c r="C458" s="2" t="s">
        <v>2304</v>
      </c>
      <c r="D458" s="83">
        <v>19855</v>
      </c>
      <c r="E458" s="84">
        <v>32152.667198287654</v>
      </c>
      <c r="F458" s="85" t="str">
        <f>IFERROR(VLOOKUP(B458,'Base Completa'!B:P,15,FALSE),"Verificar")</f>
        <v>A</v>
      </c>
      <c r="G458" s="86">
        <v>1.1111363790344914E-4</v>
      </c>
      <c r="H458" s="86">
        <v>0.99115721568125004</v>
      </c>
      <c r="I458" s="85" t="s">
        <v>6870</v>
      </c>
      <c r="J458" s="123">
        <v>7.2926192172051953E-5</v>
      </c>
      <c r="K458" s="124">
        <v>0.98183853923584519</v>
      </c>
      <c r="L458" s="2" t="s">
        <v>6870</v>
      </c>
    </row>
    <row r="459" spans="1:12" hidden="1" x14ac:dyDescent="0.35">
      <c r="A459" t="s">
        <v>7034</v>
      </c>
      <c r="B459" s="2">
        <v>43582801</v>
      </c>
      <c r="C459" s="2" t="s">
        <v>1213</v>
      </c>
      <c r="D459" s="83">
        <v>19771</v>
      </c>
      <c r="E459" s="84">
        <v>30388.535200000002</v>
      </c>
      <c r="F459" s="85" t="str">
        <f>IFERROR(VLOOKUP(B459,'Base Completa'!B:P,15,FALSE),"Verificar")</f>
        <v>A</v>
      </c>
      <c r="G459" s="86">
        <v>1.1064355250511675E-4</v>
      </c>
      <c r="H459" s="86">
        <v>0.99126785923375516</v>
      </c>
      <c r="I459" s="85" t="s">
        <v>6870</v>
      </c>
      <c r="J459" s="123">
        <v>6.8924924459778212E-5</v>
      </c>
      <c r="K459" s="124">
        <v>0.98190746416030494</v>
      </c>
      <c r="L459" s="2" t="s">
        <v>6870</v>
      </c>
    </row>
    <row r="460" spans="1:12" hidden="1" x14ac:dyDescent="0.35">
      <c r="A460" t="s">
        <v>7034</v>
      </c>
      <c r="B460" s="2">
        <v>47996860</v>
      </c>
      <c r="C460" s="2" t="s">
        <v>1481</v>
      </c>
      <c r="D460" s="83">
        <v>19040</v>
      </c>
      <c r="E460" s="84">
        <v>64589.739510495492</v>
      </c>
      <c r="F460" s="85" t="str">
        <f>IFERROR(VLOOKUP(B460,'Base Completa'!B:P,15,FALSE),"Verificar")</f>
        <v>A</v>
      </c>
      <c r="G460" s="86">
        <v>1.0655269028867649E-4</v>
      </c>
      <c r="H460" s="86">
        <v>0.99137441192404385</v>
      </c>
      <c r="I460" s="85" t="s">
        <v>6870</v>
      </c>
      <c r="J460" s="123">
        <v>1.4649745001982372E-4</v>
      </c>
      <c r="K460" s="124">
        <v>0.98205396161032477</v>
      </c>
      <c r="L460" s="2" t="s">
        <v>6870</v>
      </c>
    </row>
    <row r="461" spans="1:12" hidden="1" x14ac:dyDescent="0.35">
      <c r="A461" t="s">
        <v>7034</v>
      </c>
      <c r="B461" s="2">
        <v>47064967</v>
      </c>
      <c r="C461" s="2" t="s">
        <v>150</v>
      </c>
      <c r="D461" s="83">
        <v>19000</v>
      </c>
      <c r="E461" s="84">
        <v>83966.695699999997</v>
      </c>
      <c r="F461" s="85" t="str">
        <f>IFERROR(VLOOKUP(B461,'Base Completa'!B:P,15,FALSE),"Verificar")</f>
        <v>A</v>
      </c>
      <c r="G461" s="86">
        <v>1.063288400989944E-4</v>
      </c>
      <c r="H461" s="86">
        <v>0.99148074076414283</v>
      </c>
      <c r="I461" s="85" t="s">
        <v>6870</v>
      </c>
      <c r="J461" s="123">
        <v>1.9044676290483667E-4</v>
      </c>
      <c r="K461" s="124">
        <v>0.98224440837322957</v>
      </c>
      <c r="L461" s="2" t="s">
        <v>6870</v>
      </c>
    </row>
    <row r="462" spans="1:12" hidden="1" x14ac:dyDescent="0.35">
      <c r="A462" t="s">
        <v>7034</v>
      </c>
      <c r="B462" s="2">
        <v>44536809</v>
      </c>
      <c r="C462" s="2" t="s">
        <v>2382</v>
      </c>
      <c r="D462" s="83">
        <v>18810</v>
      </c>
      <c r="E462" s="84">
        <v>92172.02392352141</v>
      </c>
      <c r="F462" s="85" t="str">
        <f>IFERROR(VLOOKUP(B462,'Base Completa'!B:P,15,FALSE),"Verificar")</f>
        <v>A</v>
      </c>
      <c r="G462" s="86">
        <v>1.0526555169800445E-4</v>
      </c>
      <c r="H462" s="86">
        <v>0.99158600631584082</v>
      </c>
      <c r="I462" s="85" t="s">
        <v>6870</v>
      </c>
      <c r="J462" s="123">
        <v>2.0905745355681319E-4</v>
      </c>
      <c r="K462" s="124">
        <v>0.98245346582678639</v>
      </c>
      <c r="L462" s="2" t="s">
        <v>6870</v>
      </c>
    </row>
    <row r="463" spans="1:12" hidden="1" x14ac:dyDescent="0.35">
      <c r="A463" t="s">
        <v>7034</v>
      </c>
      <c r="B463" s="2">
        <v>45293905</v>
      </c>
      <c r="C463" s="125" t="s">
        <v>2001</v>
      </c>
      <c r="D463" s="83">
        <v>18768</v>
      </c>
      <c r="E463" s="84">
        <v>137985.02121613605</v>
      </c>
      <c r="F463" s="85" t="str">
        <f>IFERROR(VLOOKUP(B463,'Base Completa'!B:P,15,FALSE),"Verificar")</f>
        <v>A</v>
      </c>
      <c r="G463" s="86">
        <v>1.0503050899883825E-4</v>
      </c>
      <c r="H463" s="86">
        <v>0.99169103682483961</v>
      </c>
      <c r="I463" s="85" t="s">
        <v>6870</v>
      </c>
      <c r="J463" s="123">
        <v>3.1296694958508794E-4</v>
      </c>
      <c r="K463" s="124">
        <v>0.98276643277637143</v>
      </c>
      <c r="L463" s="2" t="s">
        <v>6870</v>
      </c>
    </row>
    <row r="464" spans="1:12" hidden="1" x14ac:dyDescent="0.35">
      <c r="A464" t="s">
        <v>7034</v>
      </c>
      <c r="B464" s="2">
        <v>47985909</v>
      </c>
      <c r="C464" s="2" t="s">
        <v>1112</v>
      </c>
      <c r="D464" s="83">
        <v>18048</v>
      </c>
      <c r="E464" s="84">
        <v>61287.565207035033</v>
      </c>
      <c r="F464" s="85" t="str">
        <f>IFERROR(VLOOKUP(B464,'Base Completa'!B:P,15,FALSE),"Verificar")</f>
        <v>A</v>
      </c>
      <c r="G464" s="86">
        <v>1.0100120558456057E-4</v>
      </c>
      <c r="H464" s="86">
        <v>0.99179203803042415</v>
      </c>
      <c r="I464" s="85" t="s">
        <v>6870</v>
      </c>
      <c r="J464" s="123">
        <v>1.3900771374523576E-4</v>
      </c>
      <c r="K464" s="124">
        <v>0.98290544049011663</v>
      </c>
      <c r="L464" s="2" t="s">
        <v>6870</v>
      </c>
    </row>
    <row r="465" spans="1:12" hidden="1" x14ac:dyDescent="0.35">
      <c r="A465" t="s">
        <v>7034</v>
      </c>
      <c r="B465" s="2">
        <v>43582967</v>
      </c>
      <c r="C465" s="2" t="s">
        <v>1969</v>
      </c>
      <c r="D465" s="83">
        <v>18000</v>
      </c>
      <c r="E465" s="84">
        <v>9554.8153173687751</v>
      </c>
      <c r="F465" s="85" t="str">
        <f>IFERROR(VLOOKUP(B465,'Base Completa'!B:P,15,FALSE),"Verificar")</f>
        <v>A</v>
      </c>
      <c r="G465" s="86">
        <v>1.0073258535694206E-4</v>
      </c>
      <c r="H465" s="86">
        <v>0.99189277061578107</v>
      </c>
      <c r="I465" s="85" t="s">
        <v>6870</v>
      </c>
      <c r="J465" s="123">
        <v>2.1671492871982017E-5</v>
      </c>
      <c r="K465" s="124">
        <v>0.98292711198298865</v>
      </c>
      <c r="L465" s="2" t="s">
        <v>6870</v>
      </c>
    </row>
    <row r="466" spans="1:12" hidden="1" x14ac:dyDescent="0.35">
      <c r="A466" t="s">
        <v>7034</v>
      </c>
      <c r="B466" s="2">
        <v>47000967</v>
      </c>
      <c r="C466" s="2" t="s">
        <v>1668</v>
      </c>
      <c r="D466" s="83">
        <v>18000</v>
      </c>
      <c r="E466" s="84">
        <v>33611.676568169103</v>
      </c>
      <c r="F466" s="85" t="str">
        <f>IFERROR(VLOOKUP(B466,'Base Completa'!B:P,15,FALSE),"Verificar")</f>
        <v>A</v>
      </c>
      <c r="G466" s="86">
        <v>1.0073258535694206E-4</v>
      </c>
      <c r="H466" s="86">
        <v>0.99199350320113799</v>
      </c>
      <c r="I466" s="85" t="s">
        <v>6870</v>
      </c>
      <c r="J466" s="123">
        <v>7.6235404345108168E-5</v>
      </c>
      <c r="K466" s="124">
        <v>0.98300334738733375</v>
      </c>
      <c r="L466" s="2" t="s">
        <v>6870</v>
      </c>
    </row>
    <row r="467" spans="1:12" hidden="1" x14ac:dyDescent="0.35">
      <c r="A467" t="s">
        <v>7034</v>
      </c>
      <c r="B467" s="2">
        <v>46132905</v>
      </c>
      <c r="C467" s="2" t="s">
        <v>1270</v>
      </c>
      <c r="D467" s="83">
        <v>17844</v>
      </c>
      <c r="E467" s="84">
        <v>55815.680408338849</v>
      </c>
      <c r="F467" s="85" t="str">
        <f>IFERROR(VLOOKUP(B467,'Base Completa'!B:P,15,FALSE),"Verificar")</f>
        <v>A</v>
      </c>
      <c r="G467" s="86">
        <v>9.9859569617181894E-5</v>
      </c>
      <c r="H467" s="86">
        <v>0.99209336277075522</v>
      </c>
      <c r="I467" s="85" t="s">
        <v>6870</v>
      </c>
      <c r="J467" s="123">
        <v>1.2659680799013563E-4</v>
      </c>
      <c r="K467" s="124">
        <v>0.98312994419532385</v>
      </c>
      <c r="L467" s="2" t="s">
        <v>6870</v>
      </c>
    </row>
    <row r="468" spans="1:12" hidden="1" x14ac:dyDescent="0.35">
      <c r="A468" t="s">
        <v>7034</v>
      </c>
      <c r="B468" s="2">
        <v>43709849</v>
      </c>
      <c r="C468" s="2" t="s">
        <v>2269</v>
      </c>
      <c r="D468" s="83">
        <v>17556</v>
      </c>
      <c r="E468" s="84">
        <v>137880.61524523515</v>
      </c>
      <c r="F468" s="85" t="str">
        <f>IFERROR(VLOOKUP(B468,'Base Completa'!B:P,15,FALSE),"Verificar")</f>
        <v>A</v>
      </c>
      <c r="G468" s="86">
        <v>9.8247848251470824E-5</v>
      </c>
      <c r="H468" s="86">
        <v>0.99219161061900674</v>
      </c>
      <c r="I468" s="85" t="s">
        <v>6870</v>
      </c>
      <c r="J468" s="123">
        <v>3.1273014403950525E-4</v>
      </c>
      <c r="K468" s="124">
        <v>0.98344267433936339</v>
      </c>
      <c r="L468" s="2" t="s">
        <v>6870</v>
      </c>
    </row>
    <row r="469" spans="1:12" hidden="1" x14ac:dyDescent="0.35">
      <c r="A469" t="s">
        <v>7034</v>
      </c>
      <c r="B469" s="2">
        <v>45266809</v>
      </c>
      <c r="C469" s="2" t="s">
        <v>1296</v>
      </c>
      <c r="D469" s="83">
        <v>17556</v>
      </c>
      <c r="E469" s="84">
        <v>105103.64284056038</v>
      </c>
      <c r="F469" s="85" t="str">
        <f>IFERROR(VLOOKUP(B469,'Base Completa'!B:P,15,FALSE),"Verificar")</f>
        <v>A</v>
      </c>
      <c r="G469" s="86">
        <v>9.8247848251470824E-5</v>
      </c>
      <c r="H469" s="86">
        <v>0.99228985846725826</v>
      </c>
      <c r="I469" s="85" t="s">
        <v>6870</v>
      </c>
      <c r="J469" s="123">
        <v>2.3838795109917417E-4</v>
      </c>
      <c r="K469" s="124">
        <v>0.98368106229046259</v>
      </c>
      <c r="L469" s="2" t="s">
        <v>6870</v>
      </c>
    </row>
    <row r="470" spans="1:12" hidden="1" x14ac:dyDescent="0.35">
      <c r="A470" t="s">
        <v>7034</v>
      </c>
      <c r="B470" s="2">
        <v>41085809</v>
      </c>
      <c r="C470" s="2" t="s">
        <v>1208</v>
      </c>
      <c r="D470" s="83">
        <v>17347</v>
      </c>
      <c r="E470" s="84">
        <v>78586.556231281385</v>
      </c>
      <c r="F470" s="85" t="str">
        <f>IFERROR(VLOOKUP(B470,'Base Completa'!B:P,15,FALSE),"Verificar")</f>
        <v>A</v>
      </c>
      <c r="G470" s="86">
        <v>9.7078231010381879E-5</v>
      </c>
      <c r="H470" s="86">
        <v>0.99238693669826861</v>
      </c>
      <c r="I470" s="85" t="s">
        <v>6870</v>
      </c>
      <c r="J470" s="123">
        <v>1.7824394680909732E-4</v>
      </c>
      <c r="K470" s="124">
        <v>0.98385930623727169</v>
      </c>
      <c r="L470" s="2" t="s">
        <v>6870</v>
      </c>
    </row>
    <row r="471" spans="1:12" hidden="1" x14ac:dyDescent="0.35">
      <c r="A471" t="s">
        <v>7034</v>
      </c>
      <c r="B471" s="2">
        <v>40083905</v>
      </c>
      <c r="C471" s="2" t="s">
        <v>1065</v>
      </c>
      <c r="D471" s="83">
        <v>17316</v>
      </c>
      <c r="E471" s="84">
        <v>33182.677500000005</v>
      </c>
      <c r="F471" s="85" t="str">
        <f>IFERROR(VLOOKUP(B471,'Base Completa'!B:P,15,FALSE),"Verificar")</f>
        <v>F</v>
      </c>
      <c r="G471" s="86">
        <v>9.6904747113378263E-5</v>
      </c>
      <c r="H471" s="86">
        <v>0.99248384144538193</v>
      </c>
      <c r="I471" s="85" t="s">
        <v>6870</v>
      </c>
      <c r="J471" s="123">
        <v>7.5262381849214058E-5</v>
      </c>
      <c r="K471" s="124">
        <v>0.98393456861912088</v>
      </c>
      <c r="L471" s="2" t="s">
        <v>6870</v>
      </c>
    </row>
    <row r="472" spans="1:12" hidden="1" x14ac:dyDescent="0.35">
      <c r="A472" t="s">
        <v>7034</v>
      </c>
      <c r="B472" s="2">
        <v>43509905</v>
      </c>
      <c r="C472" s="2" t="s">
        <v>724</v>
      </c>
      <c r="D472" s="83">
        <v>17160</v>
      </c>
      <c r="E472" s="84">
        <v>43076.069876370399</v>
      </c>
      <c r="F472" s="85" t="str">
        <f>IFERROR(VLOOKUP(B472,'Base Completa'!B:P,15,FALSE),"Verificar")</f>
        <v>F</v>
      </c>
      <c r="G472" s="86">
        <v>9.6031731373618097E-5</v>
      </c>
      <c r="H472" s="86">
        <v>0.99257987317675556</v>
      </c>
      <c r="I472" s="85" t="s">
        <v>6870</v>
      </c>
      <c r="J472" s="123">
        <v>9.7701809011608998E-5</v>
      </c>
      <c r="K472" s="124">
        <v>0.98403227042813246</v>
      </c>
      <c r="L472" s="2" t="s">
        <v>6870</v>
      </c>
    </row>
    <row r="473" spans="1:12" hidden="1" x14ac:dyDescent="0.35">
      <c r="A473" t="s">
        <v>7034</v>
      </c>
      <c r="B473" s="2">
        <v>41080967</v>
      </c>
      <c r="C473" s="2" t="s">
        <v>1171</v>
      </c>
      <c r="D473" s="83">
        <v>17000</v>
      </c>
      <c r="E473" s="84">
        <v>22412.638899999998</v>
      </c>
      <c r="F473" s="85" t="str">
        <f>IFERROR(VLOOKUP(B473,'Base Completa'!B:P,15,FALSE),"Verificar")</f>
        <v>A</v>
      </c>
      <c r="G473" s="86">
        <v>9.5136330614889719E-5</v>
      </c>
      <c r="H473" s="86">
        <v>0.99267500950737042</v>
      </c>
      <c r="I473" s="85" t="s">
        <v>6870</v>
      </c>
      <c r="J473" s="123">
        <v>5.0834613546189828E-5</v>
      </c>
      <c r="K473" s="124">
        <v>0.98408310504167862</v>
      </c>
      <c r="L473" s="2" t="s">
        <v>6870</v>
      </c>
    </row>
    <row r="474" spans="1:12" hidden="1" x14ac:dyDescent="0.35">
      <c r="A474" t="s">
        <v>7034</v>
      </c>
      <c r="B474" s="2">
        <v>45270967</v>
      </c>
      <c r="C474" s="2" t="s">
        <v>1320</v>
      </c>
      <c r="D474" s="83">
        <v>17000</v>
      </c>
      <c r="E474" s="84">
        <v>54380.477439908209</v>
      </c>
      <c r="F474" s="85" t="str">
        <f>IFERROR(VLOOKUP(B474,'Base Completa'!B:P,15,FALSE),"Verificar")</f>
        <v>A</v>
      </c>
      <c r="G474" s="86">
        <v>9.5136330614889719E-5</v>
      </c>
      <c r="H474" s="86">
        <v>0.99277014583798529</v>
      </c>
      <c r="I474" s="85" t="s">
        <v>6870</v>
      </c>
      <c r="J474" s="123">
        <v>1.2334159165501159E-4</v>
      </c>
      <c r="K474" s="124">
        <v>0.98420644663333368</v>
      </c>
      <c r="L474" s="2" t="s">
        <v>6870</v>
      </c>
    </row>
    <row r="475" spans="1:12" hidden="1" x14ac:dyDescent="0.35">
      <c r="A475" t="s">
        <v>7034</v>
      </c>
      <c r="B475" s="2">
        <v>45275809</v>
      </c>
      <c r="C475" s="2" t="s">
        <v>1915</v>
      </c>
      <c r="D475" s="83">
        <v>16929</v>
      </c>
      <c r="E475" s="84">
        <v>43614.169243484866</v>
      </c>
      <c r="F475" s="85" t="str">
        <f>IFERROR(VLOOKUP(B475,'Base Completa'!B:P,15,FALSE),"Verificar")</f>
        <v>A</v>
      </c>
      <c r="G475" s="86">
        <v>9.4738996528204004E-5</v>
      </c>
      <c r="H475" s="86">
        <v>0.99286488483451352</v>
      </c>
      <c r="I475" s="85" t="s">
        <v>6870</v>
      </c>
      <c r="J475" s="123">
        <v>9.892228436476848E-5</v>
      </c>
      <c r="K475" s="124">
        <v>0.98430536891769849</v>
      </c>
      <c r="L475" s="2" t="s">
        <v>6870</v>
      </c>
    </row>
    <row r="476" spans="1:12" hidden="1" x14ac:dyDescent="0.35">
      <c r="A476" t="s">
        <v>7034</v>
      </c>
      <c r="B476" s="2">
        <v>45145855</v>
      </c>
      <c r="C476" s="2" t="s">
        <v>2248</v>
      </c>
      <c r="D476" s="83">
        <v>16900</v>
      </c>
      <c r="E476" s="84">
        <v>70388.273374877914</v>
      </c>
      <c r="F476" s="85" t="str">
        <f>IFERROR(VLOOKUP(B476,'Base Completa'!B:P,15,FALSE),"Verificar")</f>
        <v>A</v>
      </c>
      <c r="G476" s="86">
        <v>9.4576705140684487E-5</v>
      </c>
      <c r="H476" s="86">
        <v>0.9929594615396542</v>
      </c>
      <c r="I476" s="85" t="s">
        <v>6870</v>
      </c>
      <c r="J476" s="123">
        <v>1.5964923591373623E-4</v>
      </c>
      <c r="K476" s="124">
        <v>0.9844650181536122</v>
      </c>
      <c r="L476" s="2" t="s">
        <v>6870</v>
      </c>
    </row>
    <row r="477" spans="1:12" hidden="1" x14ac:dyDescent="0.35">
      <c r="A477" t="s">
        <v>7034</v>
      </c>
      <c r="B477" s="2">
        <v>48969905</v>
      </c>
      <c r="C477" s="2" t="s">
        <v>170</v>
      </c>
      <c r="D477" s="83">
        <v>16884</v>
      </c>
      <c r="E477" s="84">
        <v>54415.763182213865</v>
      </c>
      <c r="F477" s="85" t="str">
        <f>IFERROR(VLOOKUP(B477,'Base Completa'!B:P,15,FALSE),"Verificar")</f>
        <v>A</v>
      </c>
      <c r="G477" s="86">
        <v>9.4487165064811651E-5</v>
      </c>
      <c r="H477" s="86">
        <v>0.99305394870471897</v>
      </c>
      <c r="I477" s="85" t="s">
        <v>6870</v>
      </c>
      <c r="J477" s="123">
        <v>1.2342162404574441E-4</v>
      </c>
      <c r="K477" s="124">
        <v>0.98458843977765798</v>
      </c>
      <c r="L477" s="2" t="s">
        <v>6870</v>
      </c>
    </row>
    <row r="478" spans="1:12" hidden="1" x14ac:dyDescent="0.35">
      <c r="A478" t="s">
        <v>7034</v>
      </c>
      <c r="B478" s="2">
        <v>40135849</v>
      </c>
      <c r="C478" s="2" t="s">
        <v>353</v>
      </c>
      <c r="D478" s="83">
        <v>16511</v>
      </c>
      <c r="E478" s="84">
        <v>258894.82379586218</v>
      </c>
      <c r="F478" s="85" t="str">
        <f>IFERROR(VLOOKUP(B478,'Base Completa'!B:P,15,FALSE),"Verificar")</f>
        <v>A</v>
      </c>
      <c r="G478" s="86">
        <v>9.2399762046026129E-5</v>
      </c>
      <c r="H478" s="86">
        <v>0.99314634846676497</v>
      </c>
      <c r="I478" s="85" t="s">
        <v>6870</v>
      </c>
      <c r="J478" s="123">
        <v>5.8720520932372517E-4</v>
      </c>
      <c r="K478" s="124">
        <v>0.98517564498698174</v>
      </c>
      <c r="L478" s="2" t="s">
        <v>6870</v>
      </c>
    </row>
    <row r="479" spans="1:12" hidden="1" x14ac:dyDescent="0.35">
      <c r="A479" t="s">
        <v>7034</v>
      </c>
      <c r="B479" s="2">
        <v>48003849</v>
      </c>
      <c r="C479" s="2" t="s">
        <v>1354</v>
      </c>
      <c r="D479" s="83">
        <v>16511</v>
      </c>
      <c r="E479" s="84">
        <v>109158.1976</v>
      </c>
      <c r="F479" s="85" t="str">
        <f>IFERROR(VLOOKUP(B479,'Base Completa'!B:P,15,FALSE),"Verificar")</f>
        <v>A</v>
      </c>
      <c r="G479" s="86">
        <v>9.2399762046026129E-5</v>
      </c>
      <c r="H479" s="86">
        <v>0.99323874822881097</v>
      </c>
      <c r="I479" s="85" t="s">
        <v>6870</v>
      </c>
      <c r="J479" s="123">
        <v>2.4758417851432151E-4</v>
      </c>
      <c r="K479" s="124">
        <v>0.98542322916549607</v>
      </c>
      <c r="L479" s="2" t="s">
        <v>6870</v>
      </c>
    </row>
    <row r="480" spans="1:12" hidden="1" x14ac:dyDescent="0.35">
      <c r="A480" t="s">
        <v>7034</v>
      </c>
      <c r="B480" s="2">
        <v>43350909</v>
      </c>
      <c r="C480" s="2" t="s">
        <v>1142</v>
      </c>
      <c r="D480" s="83">
        <v>16224</v>
      </c>
      <c r="E480" s="84">
        <v>111786.9551098237</v>
      </c>
      <c r="F480" s="85" t="str">
        <f>IFERROR(VLOOKUP(B480,'Base Completa'!B:P,15,FALSE),"Verificar")</f>
        <v>A</v>
      </c>
      <c r="G480" s="86">
        <v>9.0793636935057115E-5</v>
      </c>
      <c r="H480" s="86">
        <v>0.99332954186574607</v>
      </c>
      <c r="I480" s="85" t="s">
        <v>6870</v>
      </c>
      <c r="J480" s="123">
        <v>2.535465229180647E-4</v>
      </c>
      <c r="K480" s="124">
        <v>0.98567677568841416</v>
      </c>
      <c r="L480" s="2" t="s">
        <v>6870</v>
      </c>
    </row>
    <row r="481" spans="1:12" hidden="1" x14ac:dyDescent="0.35">
      <c r="A481" t="s">
        <v>7034</v>
      </c>
      <c r="B481" s="2">
        <v>49946909</v>
      </c>
      <c r="C481" s="2" t="s">
        <v>919</v>
      </c>
      <c r="D481" s="83">
        <v>16082.329999999998</v>
      </c>
      <c r="E481" s="84">
        <v>-235364.48828208656</v>
      </c>
      <c r="F481" s="85" t="str">
        <f>IFERROR(VLOOKUP(B481,'Base Completa'!B:P,15,FALSE),"Verificar")</f>
        <v>A</v>
      </c>
      <c r="G481" s="86">
        <v>9.0000815525750547E-5</v>
      </c>
      <c r="H481" s="86">
        <v>0.99341954268127186</v>
      </c>
      <c r="I481" s="85" t="s">
        <v>6870</v>
      </c>
      <c r="J481" s="123">
        <v>-5.3383552279141018E-4</v>
      </c>
      <c r="K481" s="124">
        <v>0.98514294016562276</v>
      </c>
      <c r="L481" s="2" t="s">
        <v>6870</v>
      </c>
    </row>
    <row r="482" spans="1:12" hidden="1" x14ac:dyDescent="0.35">
      <c r="A482" t="s">
        <v>7034</v>
      </c>
      <c r="B482" s="2">
        <v>45295967</v>
      </c>
      <c r="C482" s="2" t="s">
        <v>2128</v>
      </c>
      <c r="D482" s="83">
        <v>16000</v>
      </c>
      <c r="E482" s="84">
        <v>70873.332169832254</v>
      </c>
      <c r="F482" s="85" t="str">
        <f>IFERROR(VLOOKUP(B482,'Base Completa'!B:P,15,FALSE),"Verificar")</f>
        <v>A</v>
      </c>
      <c r="G482" s="86">
        <v>8.9540075872837391E-5</v>
      </c>
      <c r="H482" s="86">
        <v>0.99350908275714467</v>
      </c>
      <c r="I482" s="85" t="s">
        <v>6870</v>
      </c>
      <c r="J482" s="123">
        <v>1.6074940874473136E-4</v>
      </c>
      <c r="K482" s="124">
        <v>0.98530368957436754</v>
      </c>
      <c r="L482" s="2" t="s">
        <v>6870</v>
      </c>
    </row>
    <row r="483" spans="1:12" hidden="1" x14ac:dyDescent="0.35">
      <c r="A483" t="s">
        <v>7034</v>
      </c>
      <c r="B483" s="2">
        <v>44773809</v>
      </c>
      <c r="C483" s="2" t="s">
        <v>111</v>
      </c>
      <c r="D483" s="83">
        <v>15884</v>
      </c>
      <c r="E483" s="84">
        <v>51060.250740657786</v>
      </c>
      <c r="F483" s="85" t="str">
        <f>IFERROR(VLOOKUP(B483,'Base Completa'!B:P,15,FALSE),"Verificar")</f>
        <v>A</v>
      </c>
      <c r="G483" s="86">
        <v>8.8890910322759323E-5</v>
      </c>
      <c r="H483" s="86">
        <v>0.99359797366746738</v>
      </c>
      <c r="I483" s="85" t="s">
        <v>6870</v>
      </c>
      <c r="J483" s="123">
        <v>1.1581091033295912E-4</v>
      </c>
      <c r="K483" s="124">
        <v>0.98541950048470051</v>
      </c>
      <c r="L483" s="2" t="s">
        <v>6870</v>
      </c>
    </row>
    <row r="484" spans="1:12" hidden="1" x14ac:dyDescent="0.35">
      <c r="A484" t="s">
        <v>7034</v>
      </c>
      <c r="B484" s="2">
        <v>43357860</v>
      </c>
      <c r="C484" s="2" t="s">
        <v>1089</v>
      </c>
      <c r="D484" s="83">
        <v>15860</v>
      </c>
      <c r="E484" s="84">
        <v>42002.518710629629</v>
      </c>
      <c r="F484" s="85" t="str">
        <f>IFERROR(VLOOKUP(B484,'Base Completa'!B:P,15,FALSE),"Verificar")</f>
        <v>A</v>
      </c>
      <c r="G484" s="86">
        <v>8.8756600208950062E-5</v>
      </c>
      <c r="H484" s="86">
        <v>0.99368673026767629</v>
      </c>
      <c r="I484" s="85" t="s">
        <v>6870</v>
      </c>
      <c r="J484" s="123">
        <v>9.5266863315299517E-5</v>
      </c>
      <c r="K484" s="124">
        <v>0.9855147673480158</v>
      </c>
      <c r="L484" s="2" t="s">
        <v>6870</v>
      </c>
    </row>
    <row r="485" spans="1:12" hidden="1" x14ac:dyDescent="0.35">
      <c r="A485" t="s">
        <v>7034</v>
      </c>
      <c r="B485" s="2">
        <v>45298860</v>
      </c>
      <c r="C485" s="2" t="s">
        <v>1515</v>
      </c>
      <c r="D485" s="83">
        <v>15680</v>
      </c>
      <c r="E485" s="84">
        <v>44573.161760225143</v>
      </c>
      <c r="F485" s="85" t="str">
        <f>IFERROR(VLOOKUP(B485,'Base Completa'!B:P,15,FALSE),"Verificar")</f>
        <v>A</v>
      </c>
      <c r="G485" s="86">
        <v>8.7749274355380634E-5</v>
      </c>
      <c r="H485" s="86">
        <v>0.99377447954203169</v>
      </c>
      <c r="I485" s="85" t="s">
        <v>6870</v>
      </c>
      <c r="J485" s="123">
        <v>1.0109739699651574E-4</v>
      </c>
      <c r="K485" s="124">
        <v>0.98561586474501228</v>
      </c>
      <c r="L485" s="2" t="s">
        <v>6870</v>
      </c>
    </row>
    <row r="486" spans="1:12" hidden="1" x14ac:dyDescent="0.35">
      <c r="A486" t="s">
        <v>7034</v>
      </c>
      <c r="B486" s="2">
        <v>47967860</v>
      </c>
      <c r="C486" s="2" t="s">
        <v>1108</v>
      </c>
      <c r="D486" s="83">
        <v>15600</v>
      </c>
      <c r="E486" s="84">
        <v>375464.34328836639</v>
      </c>
      <c r="F486" s="85" t="str">
        <f>IFERROR(VLOOKUP(B486,'Base Completa'!B:P,15,FALSE),"Verificar")</f>
        <v>A</v>
      </c>
      <c r="G486" s="86">
        <v>8.7301573976016452E-5</v>
      </c>
      <c r="H486" s="86">
        <v>0.99386178111600765</v>
      </c>
      <c r="I486" s="85" t="s">
        <v>6870</v>
      </c>
      <c r="J486" s="123">
        <v>8.5159917476018677E-4</v>
      </c>
      <c r="K486" s="124">
        <v>0.98646746391977247</v>
      </c>
      <c r="L486" s="2" t="s">
        <v>6870</v>
      </c>
    </row>
    <row r="487" spans="1:12" hidden="1" x14ac:dyDescent="0.35">
      <c r="A487" t="s">
        <v>7034</v>
      </c>
      <c r="B487" s="2">
        <v>41053809</v>
      </c>
      <c r="C487" s="2" t="s">
        <v>866</v>
      </c>
      <c r="D487" s="83">
        <v>15257</v>
      </c>
      <c r="E487" s="84">
        <v>71163.023267589801</v>
      </c>
      <c r="F487" s="85" t="str">
        <f>IFERROR(VLOOKUP(B487,'Base Completa'!B:P,15,FALSE),"Verificar")</f>
        <v>A</v>
      </c>
      <c r="G487" s="86">
        <v>8.5382058599492504E-5</v>
      </c>
      <c r="H487" s="86">
        <v>0.99394716317460718</v>
      </c>
      <c r="I487" s="85" t="s">
        <v>6870</v>
      </c>
      <c r="J487" s="123">
        <v>1.6140646368002843E-4</v>
      </c>
      <c r="K487" s="124">
        <v>0.98662887038345248</v>
      </c>
      <c r="L487" s="2" t="s">
        <v>6870</v>
      </c>
    </row>
    <row r="488" spans="1:12" hidden="1" x14ac:dyDescent="0.35">
      <c r="A488" t="s">
        <v>7034</v>
      </c>
      <c r="B488" s="2">
        <v>43086809</v>
      </c>
      <c r="C488" s="2" t="s">
        <v>2396</v>
      </c>
      <c r="D488" s="83">
        <v>15257</v>
      </c>
      <c r="E488" s="84">
        <v>30266.75720903555</v>
      </c>
      <c r="F488" s="85" t="str">
        <f>IFERROR(VLOOKUP(B488,'Base Completa'!B:P,15,FALSE),"Verificar")</f>
        <v>A</v>
      </c>
      <c r="G488" s="86">
        <v>8.5382058599492504E-5</v>
      </c>
      <c r="H488" s="86">
        <v>0.99403254523320672</v>
      </c>
      <c r="I488" s="85" t="s">
        <v>6870</v>
      </c>
      <c r="J488" s="123">
        <v>6.864871704231479E-5</v>
      </c>
      <c r="K488" s="124">
        <v>0.98669751910049475</v>
      </c>
      <c r="L488" s="2" t="s">
        <v>6870</v>
      </c>
    </row>
    <row r="489" spans="1:12" hidden="1" x14ac:dyDescent="0.35">
      <c r="A489" t="s">
        <v>7034</v>
      </c>
      <c r="B489" s="2">
        <v>41082907</v>
      </c>
      <c r="C489" s="2" t="s">
        <v>1183</v>
      </c>
      <c r="D489" s="83">
        <v>15088</v>
      </c>
      <c r="E489" s="84">
        <v>36762.322307864895</v>
      </c>
      <c r="F489" s="85" t="str">
        <f>IFERROR(VLOOKUP(B489,'Base Completa'!B:P,15,FALSE),"Verificar")</f>
        <v>F</v>
      </c>
      <c r="G489" s="86">
        <v>8.4436291548085657E-5</v>
      </c>
      <c r="H489" s="86">
        <v>0.99411698152475481</v>
      </c>
      <c r="I489" s="85" t="s">
        <v>6870</v>
      </c>
      <c r="J489" s="123">
        <v>8.3381455254730649E-5</v>
      </c>
      <c r="K489" s="124">
        <v>0.98678090055574952</v>
      </c>
      <c r="L489" s="2" t="s">
        <v>6870</v>
      </c>
    </row>
    <row r="490" spans="1:12" hidden="1" x14ac:dyDescent="0.35">
      <c r="A490" t="s">
        <v>7034</v>
      </c>
      <c r="B490" s="2">
        <v>44164849</v>
      </c>
      <c r="C490" s="2" t="s">
        <v>371</v>
      </c>
      <c r="D490" s="83">
        <v>15048</v>
      </c>
      <c r="E490" s="84">
        <v>-13123.555501228855</v>
      </c>
      <c r="F490" s="85" t="str">
        <f>IFERROR(VLOOKUP(B490,'Base Completa'!B:P,15,FALSE),"Verificar")</f>
        <v>A</v>
      </c>
      <c r="G490" s="86">
        <v>8.4212441358403559E-5</v>
      </c>
      <c r="H490" s="86">
        <v>0.99420119396611317</v>
      </c>
      <c r="I490" s="85" t="s">
        <v>6870</v>
      </c>
      <c r="J490" s="123">
        <v>-2.9765833252992911E-5</v>
      </c>
      <c r="K490" s="124">
        <v>0.98675113472249654</v>
      </c>
      <c r="L490" s="2" t="s">
        <v>6870</v>
      </c>
    </row>
    <row r="491" spans="1:12" hidden="1" x14ac:dyDescent="0.35">
      <c r="A491" t="s">
        <v>7034</v>
      </c>
      <c r="B491" s="2">
        <v>44523809</v>
      </c>
      <c r="C491" s="2" t="s">
        <v>2079</v>
      </c>
      <c r="D491" s="83">
        <v>15048</v>
      </c>
      <c r="E491" s="84">
        <v>690.19025584198528</v>
      </c>
      <c r="F491" s="85" t="str">
        <f>IFERROR(VLOOKUP(B491,'Base Completa'!B:P,15,FALSE),"Verificar")</f>
        <v>A</v>
      </c>
      <c r="G491" s="86">
        <v>8.4212441358403559E-5</v>
      </c>
      <c r="H491" s="86">
        <v>0.99428540640747154</v>
      </c>
      <c r="I491" s="85" t="s">
        <v>6870</v>
      </c>
      <c r="J491" s="123">
        <v>1.5654361401000938E-6</v>
      </c>
      <c r="K491" s="124">
        <v>0.98675270015863659</v>
      </c>
      <c r="L491" s="2" t="s">
        <v>6870</v>
      </c>
    </row>
    <row r="492" spans="1:12" hidden="1" x14ac:dyDescent="0.35">
      <c r="A492" t="s">
        <v>7034</v>
      </c>
      <c r="B492" s="2">
        <v>41082967</v>
      </c>
      <c r="C492" s="2" t="s">
        <v>1187</v>
      </c>
      <c r="D492" s="83">
        <v>15000</v>
      </c>
      <c r="E492" s="84">
        <v>34502.499209344678</v>
      </c>
      <c r="F492" s="85" t="str">
        <f>IFERROR(VLOOKUP(B492,'Base Completa'!B:P,15,FALSE),"Verificar")</f>
        <v>A</v>
      </c>
      <c r="G492" s="86">
        <v>8.394382113078505E-5</v>
      </c>
      <c r="H492" s="86">
        <v>0.99436935022860229</v>
      </c>
      <c r="I492" s="85" t="s">
        <v>6870</v>
      </c>
      <c r="J492" s="123">
        <v>7.8255899339223144E-5</v>
      </c>
      <c r="K492" s="124">
        <v>0.98683095605797577</v>
      </c>
      <c r="L492" s="2" t="s">
        <v>6870</v>
      </c>
    </row>
    <row r="493" spans="1:12" hidden="1" x14ac:dyDescent="0.35">
      <c r="A493" t="s">
        <v>7034</v>
      </c>
      <c r="B493" s="2">
        <v>43090967</v>
      </c>
      <c r="C493" s="2" t="s">
        <v>1197</v>
      </c>
      <c r="D493" s="83">
        <v>15000</v>
      </c>
      <c r="E493" s="84">
        <v>47514.284541824461</v>
      </c>
      <c r="F493" s="85" t="str">
        <f>IFERROR(VLOOKUP(B493,'Base Completa'!B:P,15,FALSE),"Verificar")</f>
        <v>A</v>
      </c>
      <c r="G493" s="86">
        <v>8.394382113078505E-5</v>
      </c>
      <c r="H493" s="86">
        <v>0.99445329404973304</v>
      </c>
      <c r="I493" s="85" t="s">
        <v>6870</v>
      </c>
      <c r="J493" s="123">
        <v>1.0776822414282273E-4</v>
      </c>
      <c r="K493" s="124">
        <v>0.9869387242821186</v>
      </c>
      <c r="L493" s="2" t="s">
        <v>6870</v>
      </c>
    </row>
    <row r="494" spans="1:12" hidden="1" x14ac:dyDescent="0.35">
      <c r="A494" t="s">
        <v>7034</v>
      </c>
      <c r="B494" s="2">
        <v>44932855</v>
      </c>
      <c r="C494" s="2" t="s">
        <v>1783</v>
      </c>
      <c r="D494" s="83">
        <v>15000</v>
      </c>
      <c r="E494" s="84">
        <v>162011.37674519912</v>
      </c>
      <c r="F494" s="85" t="str">
        <f>IFERROR(VLOOKUP(B494,'Base Completa'!B:P,15,FALSE),"Verificar")</f>
        <v>A</v>
      </c>
      <c r="G494" s="86">
        <v>8.394382113078505E-5</v>
      </c>
      <c r="H494" s="86">
        <v>0.99453723787086379</v>
      </c>
      <c r="I494" s="85" t="s">
        <v>6870</v>
      </c>
      <c r="J494" s="123">
        <v>3.6746167034031692E-4</v>
      </c>
      <c r="K494" s="124">
        <v>0.98730618595245889</v>
      </c>
      <c r="L494" s="2" t="s">
        <v>6870</v>
      </c>
    </row>
    <row r="495" spans="1:12" hidden="1" x14ac:dyDescent="0.35">
      <c r="A495" t="s">
        <v>7034</v>
      </c>
      <c r="B495" s="2">
        <v>46916967</v>
      </c>
      <c r="C495" s="2" t="s">
        <v>1159</v>
      </c>
      <c r="D495" s="83">
        <v>15000</v>
      </c>
      <c r="E495" s="84">
        <v>74611.613899999997</v>
      </c>
      <c r="F495" s="85" t="str">
        <f>IFERROR(VLOOKUP(B495,'Base Completa'!B:P,15,FALSE),"Verificar")</f>
        <v>A</v>
      </c>
      <c r="G495" s="86">
        <v>8.394382113078505E-5</v>
      </c>
      <c r="H495" s="86">
        <v>0.99462118169199454</v>
      </c>
      <c r="I495" s="85" t="s">
        <v>6870</v>
      </c>
      <c r="J495" s="123">
        <v>1.6922829014409479E-4</v>
      </c>
      <c r="K495" s="124">
        <v>0.98747541424260299</v>
      </c>
      <c r="L495" s="2" t="s">
        <v>6870</v>
      </c>
    </row>
    <row r="496" spans="1:12" hidden="1" x14ac:dyDescent="0.35">
      <c r="A496" t="s">
        <v>7034</v>
      </c>
      <c r="B496" s="2">
        <v>47984909</v>
      </c>
      <c r="C496" s="2" t="s">
        <v>1082</v>
      </c>
      <c r="D496" s="83">
        <v>14796</v>
      </c>
      <c r="E496" s="84">
        <v>66646.868868403821</v>
      </c>
      <c r="F496" s="85" t="str">
        <f>IFERROR(VLOOKUP(B496,'Base Completa'!B:P,15,FALSE),"Verificar")</f>
        <v>A</v>
      </c>
      <c r="G496" s="86">
        <v>8.2802185163406375E-5</v>
      </c>
      <c r="H496" s="86">
        <v>0.99470398387715797</v>
      </c>
      <c r="I496" s="85" t="s">
        <v>6870</v>
      </c>
      <c r="J496" s="123">
        <v>1.5116327167475572E-4</v>
      </c>
      <c r="K496" s="124">
        <v>0.98762657751427774</v>
      </c>
      <c r="L496" s="2" t="s">
        <v>6870</v>
      </c>
    </row>
    <row r="497" spans="1:12" hidden="1" x14ac:dyDescent="0.35">
      <c r="A497" t="s">
        <v>7034</v>
      </c>
      <c r="B497" s="2">
        <v>44961801</v>
      </c>
      <c r="C497" s="2" t="s">
        <v>158</v>
      </c>
      <c r="D497" s="83">
        <v>14794</v>
      </c>
      <c r="E497" s="84">
        <v>99235.342298937423</v>
      </c>
      <c r="F497" s="85" t="str">
        <f>IFERROR(VLOOKUP(B497,'Base Completa'!B:P,15,FALSE),"Verificar")</f>
        <v>Verificar</v>
      </c>
      <c r="G497" s="86">
        <v>8.2790992653922275E-5</v>
      </c>
      <c r="H497" s="86">
        <v>0.99478677486981193</v>
      </c>
      <c r="I497" s="85" t="s">
        <v>6870</v>
      </c>
      <c r="J497" s="123">
        <v>2.2507792582560857E-4</v>
      </c>
      <c r="K497" s="124">
        <v>0.98785165544010334</v>
      </c>
      <c r="L497" s="2" t="s">
        <v>6870</v>
      </c>
    </row>
    <row r="498" spans="1:12" hidden="1" x14ac:dyDescent="0.35">
      <c r="A498" t="s">
        <v>7034</v>
      </c>
      <c r="B498" s="2">
        <v>47987809</v>
      </c>
      <c r="C498" s="2" t="s">
        <v>1100</v>
      </c>
      <c r="D498" s="83">
        <v>14630</v>
      </c>
      <c r="E498" s="84">
        <v>57808.376977476662</v>
      </c>
      <c r="F498" s="85" t="str">
        <f>IFERROR(VLOOKUP(B498,'Base Completa'!B:P,15,FALSE),"Verificar")</f>
        <v>A</v>
      </c>
      <c r="G498" s="86">
        <v>8.1873206876225684E-5</v>
      </c>
      <c r="H498" s="86">
        <v>0.99486864807668818</v>
      </c>
      <c r="I498" s="85" t="s">
        <v>6870</v>
      </c>
      <c r="J498" s="123">
        <v>1.3111648817857335E-4</v>
      </c>
      <c r="K498" s="124">
        <v>0.98798277192828188</v>
      </c>
      <c r="L498" s="2" t="s">
        <v>6870</v>
      </c>
    </row>
    <row r="499" spans="1:12" hidden="1" x14ac:dyDescent="0.35">
      <c r="A499" t="s">
        <v>7034</v>
      </c>
      <c r="B499" s="2">
        <v>41081855</v>
      </c>
      <c r="C499" s="2" t="s">
        <v>1173</v>
      </c>
      <c r="D499" s="83">
        <v>14580</v>
      </c>
      <c r="E499" s="84">
        <v>47448.108996133538</v>
      </c>
      <c r="F499" s="85" t="str">
        <f>IFERROR(VLOOKUP(B499,'Base Completa'!B:P,15,FALSE),"Verificar")</f>
        <v>A</v>
      </c>
      <c r="G499" s="86">
        <v>8.1593394139123075E-5</v>
      </c>
      <c r="H499" s="86">
        <v>0.99495024147082733</v>
      </c>
      <c r="I499" s="85" t="s">
        <v>6870</v>
      </c>
      <c r="J499" s="123">
        <v>1.076181298899141E-4</v>
      </c>
      <c r="K499" s="124">
        <v>0.98809039005817179</v>
      </c>
      <c r="L499" s="2" t="s">
        <v>6870</v>
      </c>
    </row>
    <row r="500" spans="1:12" hidden="1" x14ac:dyDescent="0.35">
      <c r="A500" t="s">
        <v>7034</v>
      </c>
      <c r="B500" s="2">
        <v>46916801</v>
      </c>
      <c r="C500" s="2" t="s">
        <v>1152</v>
      </c>
      <c r="D500" s="83">
        <v>14525</v>
      </c>
      <c r="E500" s="84">
        <v>75278.352299999999</v>
      </c>
      <c r="F500" s="85" t="str">
        <f>IFERROR(VLOOKUP(B500,'Base Completa'!B:P,15,FALSE),"Verificar")</f>
        <v>A</v>
      </c>
      <c r="G500" s="86">
        <v>8.1285600128310197E-5</v>
      </c>
      <c r="H500" s="86">
        <v>0.99503152707095566</v>
      </c>
      <c r="I500" s="85" t="s">
        <v>6870</v>
      </c>
      <c r="J500" s="123">
        <v>1.7074053459918237E-4</v>
      </c>
      <c r="K500" s="124">
        <v>0.98826113059277099</v>
      </c>
      <c r="L500" s="2" t="s">
        <v>6870</v>
      </c>
    </row>
    <row r="501" spans="1:12" hidden="1" x14ac:dyDescent="0.35">
      <c r="A501" t="s">
        <v>7034</v>
      </c>
      <c r="B501" s="2">
        <v>43355849</v>
      </c>
      <c r="C501" s="2" t="s">
        <v>5909</v>
      </c>
      <c r="D501" s="83">
        <v>14421</v>
      </c>
      <c r="E501" s="84">
        <v>112037.50900000003</v>
      </c>
      <c r="F501" s="85" t="str">
        <f>IFERROR(VLOOKUP(B501,'Base Completa'!B:P,15,FALSE),"Verificar")</f>
        <v>I</v>
      </c>
      <c r="G501" s="86">
        <v>8.0703589635136753E-5</v>
      </c>
      <c r="H501" s="86">
        <v>0.99511223066059085</v>
      </c>
      <c r="I501" s="85" t="s">
        <v>6870</v>
      </c>
      <c r="J501" s="123">
        <v>2.5411480986706864E-4</v>
      </c>
      <c r="K501" s="124">
        <v>0.98851524540263802</v>
      </c>
      <c r="L501" s="2" t="s">
        <v>6870</v>
      </c>
    </row>
    <row r="502" spans="1:12" hidden="1" x14ac:dyDescent="0.35">
      <c r="A502" t="s">
        <v>7034</v>
      </c>
      <c r="B502" s="2">
        <v>44523855</v>
      </c>
      <c r="C502" s="2" t="s">
        <v>2075</v>
      </c>
      <c r="D502" s="83">
        <v>14340</v>
      </c>
      <c r="E502" s="84">
        <v>128384.34154630158</v>
      </c>
      <c r="F502" s="85" t="str">
        <f>IFERROR(VLOOKUP(B502,'Base Completa'!B:P,15,FALSE),"Verificar")</f>
        <v>A</v>
      </c>
      <c r="G502" s="86">
        <v>8.0250293001030514E-5</v>
      </c>
      <c r="H502" s="86">
        <v>0.99519248095359192</v>
      </c>
      <c r="I502" s="85" t="s">
        <v>6870</v>
      </c>
      <c r="J502" s="123">
        <v>2.911914307372473E-4</v>
      </c>
      <c r="K502" s="124">
        <v>0.98880643683337521</v>
      </c>
      <c r="L502" s="2" t="s">
        <v>6870</v>
      </c>
    </row>
    <row r="503" spans="1:12" hidden="1" x14ac:dyDescent="0.35">
      <c r="A503" t="s">
        <v>7034</v>
      </c>
      <c r="B503" s="2">
        <v>45315860</v>
      </c>
      <c r="C503" s="2" t="s">
        <v>1507</v>
      </c>
      <c r="D503" s="83">
        <v>14043.880000000005</v>
      </c>
      <c r="E503" s="84">
        <v>454150.34451190958</v>
      </c>
      <c r="F503" s="85" t="str">
        <f>IFERROR(VLOOKUP(B503,'Base Completa'!B:P,15,FALSE),"Verificar")</f>
        <v>A</v>
      </c>
      <c r="G503" s="86">
        <v>7.8593130046814E-5</v>
      </c>
      <c r="H503" s="86">
        <v>0.99527107408363868</v>
      </c>
      <c r="I503" s="85" t="s">
        <v>6870</v>
      </c>
      <c r="J503" s="123">
        <v>1.0300686750069354E-3</v>
      </c>
      <c r="K503" s="124">
        <v>0.9898365055083822</v>
      </c>
      <c r="L503" s="2" t="s">
        <v>6870</v>
      </c>
    </row>
    <row r="504" spans="1:12" hidden="1" x14ac:dyDescent="0.35">
      <c r="A504" t="s">
        <v>7034</v>
      </c>
      <c r="B504" s="2">
        <v>45265809</v>
      </c>
      <c r="C504" s="2" t="s">
        <v>1287</v>
      </c>
      <c r="D504" s="83">
        <v>14003</v>
      </c>
      <c r="E504" s="84">
        <v>69672.021425028608</v>
      </c>
      <c r="F504" s="85" t="str">
        <f>IFERROR(VLOOKUP(B504,'Base Completa'!B:P,15,FALSE),"Verificar")</f>
        <v>A</v>
      </c>
      <c r="G504" s="86">
        <v>7.8364355152958878E-5</v>
      </c>
      <c r="H504" s="86">
        <v>0.99534943843879164</v>
      </c>
      <c r="I504" s="85" t="s">
        <v>6870</v>
      </c>
      <c r="J504" s="123">
        <v>1.5802468865561332E-4</v>
      </c>
      <c r="K504" s="124">
        <v>0.98999453019703787</v>
      </c>
      <c r="L504" s="2" t="s">
        <v>6870</v>
      </c>
    </row>
    <row r="505" spans="1:12" hidden="1" x14ac:dyDescent="0.35">
      <c r="A505" t="s">
        <v>7034</v>
      </c>
      <c r="B505" s="2">
        <v>45240909</v>
      </c>
      <c r="C505" s="2" t="s">
        <v>131</v>
      </c>
      <c r="D505" s="83">
        <v>13920</v>
      </c>
      <c r="E505" s="84">
        <v>26402.44248206203</v>
      </c>
      <c r="F505" s="85" t="str">
        <f>IFERROR(VLOOKUP(B505,'Base Completa'!B:P,15,FALSE),"Verificar")</f>
        <v>A</v>
      </c>
      <c r="G505" s="86">
        <v>7.7899866009368526E-5</v>
      </c>
      <c r="H505" s="86">
        <v>0.99542733830480101</v>
      </c>
      <c r="I505" s="85" t="s">
        <v>6870</v>
      </c>
      <c r="J505" s="123">
        <v>5.9883977350437231E-5</v>
      </c>
      <c r="K505" s="124">
        <v>0.99005441417438833</v>
      </c>
      <c r="L505" s="2" t="s">
        <v>6870</v>
      </c>
    </row>
    <row r="506" spans="1:12" hidden="1" x14ac:dyDescent="0.35">
      <c r="A506" t="s">
        <v>7034</v>
      </c>
      <c r="B506" s="2">
        <v>47982855</v>
      </c>
      <c r="C506" s="2" t="s">
        <v>1147</v>
      </c>
      <c r="D506" s="83">
        <v>13540</v>
      </c>
      <c r="E506" s="84">
        <v>34182.050996662547</v>
      </c>
      <c r="F506" s="85" t="str">
        <f>IFERROR(VLOOKUP(B506,'Base Completa'!B:P,15,FALSE),"Verificar")</f>
        <v>A</v>
      </c>
      <c r="G506" s="86">
        <v>7.5773289207388636E-5</v>
      </c>
      <c r="H506" s="86">
        <v>0.99550311159400839</v>
      </c>
      <c r="I506" s="85" t="s">
        <v>6870</v>
      </c>
      <c r="J506" s="123">
        <v>7.7529083495451027E-5</v>
      </c>
      <c r="K506" s="124">
        <v>0.99013194325788378</v>
      </c>
      <c r="L506" s="2" t="s">
        <v>6870</v>
      </c>
    </row>
    <row r="507" spans="1:12" hidden="1" x14ac:dyDescent="0.35">
      <c r="A507" t="s">
        <v>7034</v>
      </c>
      <c r="B507" s="2">
        <v>45387809</v>
      </c>
      <c r="C507" s="2" t="s">
        <v>1930</v>
      </c>
      <c r="D507" s="83">
        <v>13376</v>
      </c>
      <c r="E507" s="84">
        <v>73173.809699999998</v>
      </c>
      <c r="F507" s="85" t="str">
        <f>IFERROR(VLOOKUP(B507,'Base Completa'!B:P,15,FALSE),"Verificar")</f>
        <v>I</v>
      </c>
      <c r="G507" s="86">
        <v>7.4855503429692059E-5</v>
      </c>
      <c r="H507" s="86">
        <v>0.99557796709743807</v>
      </c>
      <c r="I507" s="85" t="s">
        <v>6870</v>
      </c>
      <c r="J507" s="123">
        <v>1.6596717389677558E-4</v>
      </c>
      <c r="K507" s="124">
        <v>0.99029791043178061</v>
      </c>
      <c r="L507" s="2" t="s">
        <v>6870</v>
      </c>
    </row>
    <row r="508" spans="1:12" hidden="1" x14ac:dyDescent="0.35">
      <c r="A508" t="s">
        <v>7034</v>
      </c>
      <c r="B508" s="2">
        <v>45685809</v>
      </c>
      <c r="C508" s="2" t="s">
        <v>5547</v>
      </c>
      <c r="D508" s="83">
        <v>13376</v>
      </c>
      <c r="E508" s="84">
        <v>26778.392800000001</v>
      </c>
      <c r="F508" s="85" t="str">
        <f>IFERROR(VLOOKUP(B508,'Base Completa'!B:P,15,FALSE),"Verificar")</f>
        <v>I</v>
      </c>
      <c r="G508" s="86">
        <v>7.4855503429692059E-5</v>
      </c>
      <c r="H508" s="86">
        <v>0.99565282260086774</v>
      </c>
      <c r="I508" s="85" t="s">
        <v>6870</v>
      </c>
      <c r="J508" s="123">
        <v>6.0736678775299073E-5</v>
      </c>
      <c r="K508" s="124">
        <v>0.99035864711055588</v>
      </c>
      <c r="L508" s="2" t="s">
        <v>6870</v>
      </c>
    </row>
    <row r="509" spans="1:12" hidden="1" x14ac:dyDescent="0.35">
      <c r="A509" t="s">
        <v>7034</v>
      </c>
      <c r="B509" s="2">
        <v>45248860</v>
      </c>
      <c r="C509" s="2" t="s">
        <v>346</v>
      </c>
      <c r="D509" s="83">
        <v>13100</v>
      </c>
      <c r="E509" s="84">
        <v>308335.53756478103</v>
      </c>
      <c r="F509" s="85" t="str">
        <f>IFERROR(VLOOKUP(B509,'Base Completa'!B:P,15,FALSE),"Verificar")</f>
        <v>A</v>
      </c>
      <c r="G509" s="86">
        <v>7.3310937120885612E-5</v>
      </c>
      <c r="H509" s="86">
        <v>0.99572613353798867</v>
      </c>
      <c r="I509" s="85" t="s">
        <v>6870</v>
      </c>
      <c r="J509" s="123">
        <v>6.9934281119669232E-4</v>
      </c>
      <c r="K509" s="124">
        <v>0.99105798992175254</v>
      </c>
      <c r="L509" s="2" t="s">
        <v>6870</v>
      </c>
    </row>
    <row r="510" spans="1:12" hidden="1" x14ac:dyDescent="0.35">
      <c r="A510" t="s">
        <v>7034</v>
      </c>
      <c r="B510" s="2">
        <v>41567909</v>
      </c>
      <c r="C510" s="2" t="s">
        <v>256</v>
      </c>
      <c r="D510" s="83">
        <v>13008</v>
      </c>
      <c r="E510" s="84">
        <v>95820.588409879885</v>
      </c>
      <c r="F510" s="85" t="str">
        <f>IFERROR(VLOOKUP(B510,'Base Completa'!B:P,15,FALSE),"Verificar")</f>
        <v>A</v>
      </c>
      <c r="G510" s="86">
        <v>7.2796081684616793E-5</v>
      </c>
      <c r="H510" s="86">
        <v>0.99579892961967331</v>
      </c>
      <c r="I510" s="85" t="s">
        <v>6870</v>
      </c>
      <c r="J510" s="123">
        <v>2.1733284524495509E-4</v>
      </c>
      <c r="K510" s="124">
        <v>0.99127532276699748</v>
      </c>
      <c r="L510" s="2" t="s">
        <v>6870</v>
      </c>
    </row>
    <row r="511" spans="1:12" hidden="1" x14ac:dyDescent="0.35">
      <c r="A511" t="s">
        <v>7034</v>
      </c>
      <c r="B511" s="2">
        <v>45307849</v>
      </c>
      <c r="C511" s="2" t="s">
        <v>1488</v>
      </c>
      <c r="D511" s="83">
        <v>12749</v>
      </c>
      <c r="E511" s="84">
        <v>199129.19301859554</v>
      </c>
      <c r="F511" s="85" t="str">
        <f>IFERROR(VLOOKUP(B511,'Base Completa'!B:P,15,FALSE),"Verificar")</f>
        <v>A</v>
      </c>
      <c r="G511" s="86">
        <v>7.1346651706425239E-5</v>
      </c>
      <c r="H511" s="86">
        <v>0.9958702762713797</v>
      </c>
      <c r="I511" s="85" t="s">
        <v>6870</v>
      </c>
      <c r="J511" s="123">
        <v>4.5164942950403519E-4</v>
      </c>
      <c r="K511" s="124">
        <v>0.99172697219650152</v>
      </c>
      <c r="L511" s="2" t="s">
        <v>6870</v>
      </c>
    </row>
    <row r="512" spans="1:12" hidden="1" x14ac:dyDescent="0.35">
      <c r="A512" t="s">
        <v>7034</v>
      </c>
      <c r="B512" s="2">
        <v>41099907</v>
      </c>
      <c r="C512" s="2" t="s">
        <v>1222</v>
      </c>
      <c r="D512" s="83">
        <v>12384</v>
      </c>
      <c r="E512" s="84">
        <v>28625.475884810206</v>
      </c>
      <c r="F512" s="85" t="str">
        <f>IFERROR(VLOOKUP(B512,'Base Completa'!B:P,15,FALSE),"Verificar")</f>
        <v>F</v>
      </c>
      <c r="G512" s="86">
        <v>6.9304018725576143E-5</v>
      </c>
      <c r="H512" s="86">
        <v>0.99593958029010532</v>
      </c>
      <c r="I512" s="85" t="s">
        <v>6870</v>
      </c>
      <c r="J512" s="123">
        <v>6.4926089724316364E-5</v>
      </c>
      <c r="K512" s="124">
        <v>0.99179189828622583</v>
      </c>
      <c r="L512" s="2" t="s">
        <v>6870</v>
      </c>
    </row>
    <row r="513" spans="1:12" hidden="1" x14ac:dyDescent="0.35">
      <c r="A513" t="s">
        <v>7034</v>
      </c>
      <c r="B513" s="2">
        <v>41064809</v>
      </c>
      <c r="C513" s="2" t="s">
        <v>715</v>
      </c>
      <c r="D513" s="83">
        <v>12331</v>
      </c>
      <c r="E513" s="84">
        <v>19390.085019136823</v>
      </c>
      <c r="F513" s="85" t="str">
        <f>IFERROR(VLOOKUP(B513,'Base Completa'!B:P,15,FALSE),"Verificar")</f>
        <v>A</v>
      </c>
      <c r="G513" s="86">
        <v>6.9007417224247364E-5</v>
      </c>
      <c r="H513" s="86">
        <v>0.99600858770732958</v>
      </c>
      <c r="I513" s="85" t="s">
        <v>6870</v>
      </c>
      <c r="J513" s="123">
        <v>4.3979090680642039E-5</v>
      </c>
      <c r="K513" s="124">
        <v>0.99183587737690648</v>
      </c>
      <c r="L513" s="2" t="s">
        <v>6870</v>
      </c>
    </row>
    <row r="514" spans="1:12" hidden="1" x14ac:dyDescent="0.35">
      <c r="A514" t="s">
        <v>7034</v>
      </c>
      <c r="B514" s="2">
        <v>45877849</v>
      </c>
      <c r="C514" s="2" t="s">
        <v>1520</v>
      </c>
      <c r="D514" s="83">
        <v>12331</v>
      </c>
      <c r="E514" s="84">
        <v>169221.52005664757</v>
      </c>
      <c r="F514" s="85" t="str">
        <f>IFERROR(VLOOKUP(B514,'Base Completa'!B:P,15,FALSE),"Verificar")</f>
        <v>A</v>
      </c>
      <c r="G514" s="86">
        <v>6.9007417224247364E-5</v>
      </c>
      <c r="H514" s="86">
        <v>0.99607759512455385</v>
      </c>
      <c r="I514" s="85" t="s">
        <v>6870</v>
      </c>
      <c r="J514" s="123">
        <v>3.8381515956956283E-4</v>
      </c>
      <c r="K514" s="124">
        <v>0.99221969253647602</v>
      </c>
      <c r="L514" s="2" t="s">
        <v>6870</v>
      </c>
    </row>
    <row r="515" spans="1:12" hidden="1" x14ac:dyDescent="0.35">
      <c r="A515" t="s">
        <v>7034</v>
      </c>
      <c r="B515" s="2">
        <v>45307860</v>
      </c>
      <c r="C515" s="2" t="s">
        <v>1492</v>
      </c>
      <c r="D515" s="83">
        <v>12160</v>
      </c>
      <c r="E515" s="84">
        <v>77737.439135665292</v>
      </c>
      <c r="F515" s="85" t="str">
        <f>IFERROR(VLOOKUP(B515,'Base Completa'!B:P,15,FALSE),"Verificar")</f>
        <v>A</v>
      </c>
      <c r="G515" s="86">
        <v>6.8050457663356418E-5</v>
      </c>
      <c r="H515" s="86">
        <v>0.99614564558221719</v>
      </c>
      <c r="I515" s="85" t="s">
        <v>6870</v>
      </c>
      <c r="J515" s="123">
        <v>1.7631804510677225E-4</v>
      </c>
      <c r="K515" s="124">
        <v>0.99239601058158278</v>
      </c>
      <c r="L515" s="2" t="s">
        <v>6870</v>
      </c>
    </row>
    <row r="516" spans="1:12" hidden="1" x14ac:dyDescent="0.35">
      <c r="A516" t="s">
        <v>7034</v>
      </c>
      <c r="B516" s="2">
        <v>41088855</v>
      </c>
      <c r="C516" s="2" t="s">
        <v>2344</v>
      </c>
      <c r="D516" s="83">
        <v>12140</v>
      </c>
      <c r="E516" s="84">
        <v>54416.941187227872</v>
      </c>
      <c r="F516" s="85" t="str">
        <f>IFERROR(VLOOKUP(B516,'Base Completa'!B:P,15,FALSE),"Verificar")</f>
        <v>A</v>
      </c>
      <c r="G516" s="86">
        <v>6.7938532568515369E-5</v>
      </c>
      <c r="H516" s="86">
        <v>0.99621358411478567</v>
      </c>
      <c r="I516" s="85" t="s">
        <v>6870</v>
      </c>
      <c r="J516" s="123">
        <v>1.2342429590557805E-4</v>
      </c>
      <c r="K516" s="124">
        <v>0.99251943487748839</v>
      </c>
      <c r="L516" s="2" t="s">
        <v>6870</v>
      </c>
    </row>
    <row r="517" spans="1:12" hidden="1" x14ac:dyDescent="0.35">
      <c r="A517" t="s">
        <v>7034</v>
      </c>
      <c r="B517" s="2">
        <v>45250860</v>
      </c>
      <c r="C517" s="2" t="s">
        <v>356</v>
      </c>
      <c r="D517" s="83">
        <v>12060</v>
      </c>
      <c r="E517" s="84">
        <v>176643.08582428985</v>
      </c>
      <c r="F517" s="85" t="str">
        <f>IFERROR(VLOOKUP(B517,'Base Completa'!B:P,15,FALSE),"Verificar")</f>
        <v>A</v>
      </c>
      <c r="G517" s="86">
        <v>6.7490832189151187E-5</v>
      </c>
      <c r="H517" s="86">
        <v>0.99628107494697482</v>
      </c>
      <c r="I517" s="85" t="s">
        <v>6870</v>
      </c>
      <c r="J517" s="123">
        <v>4.0064818085674947E-4</v>
      </c>
      <c r="K517" s="124">
        <v>0.99292008305834512</v>
      </c>
      <c r="L517" s="2" t="s">
        <v>6870</v>
      </c>
    </row>
    <row r="518" spans="1:12" hidden="1" x14ac:dyDescent="0.35">
      <c r="A518" t="s">
        <v>7034</v>
      </c>
      <c r="B518" s="2">
        <v>41091967</v>
      </c>
      <c r="C518" s="2" t="s">
        <v>2411</v>
      </c>
      <c r="D518" s="83">
        <v>12000</v>
      </c>
      <c r="E518" s="84">
        <v>41182.903652880341</v>
      </c>
      <c r="F518" s="85" t="str">
        <f>IFERROR(VLOOKUP(B518,'Base Completa'!B:P,15,FALSE),"Verificar")</f>
        <v>A</v>
      </c>
      <c r="G518" s="86">
        <v>6.715505690462804E-5</v>
      </c>
      <c r="H518" s="86">
        <v>0.9963482300038794</v>
      </c>
      <c r="I518" s="85" t="s">
        <v>6870</v>
      </c>
      <c r="J518" s="123">
        <v>9.3407875852769023E-5</v>
      </c>
      <c r="K518" s="124">
        <v>0.99301349093419788</v>
      </c>
      <c r="L518" s="2" t="s">
        <v>6870</v>
      </c>
    </row>
    <row r="519" spans="1:12" hidden="1" x14ac:dyDescent="0.35">
      <c r="A519" t="s">
        <v>7034</v>
      </c>
      <c r="B519" s="2">
        <v>43354967</v>
      </c>
      <c r="C519" s="2" t="s">
        <v>1343</v>
      </c>
      <c r="D519" s="83">
        <v>12000</v>
      </c>
      <c r="E519" s="84">
        <v>34222.642</v>
      </c>
      <c r="F519" s="85" t="str">
        <f>IFERROR(VLOOKUP(B519,'Base Completa'!B:P,15,FALSE),"Verificar")</f>
        <v>A</v>
      </c>
      <c r="G519" s="86">
        <v>6.715505690462804E-5</v>
      </c>
      <c r="H519" s="86">
        <v>0.99641538506078398</v>
      </c>
      <c r="I519" s="85" t="s">
        <v>6870</v>
      </c>
      <c r="J519" s="123">
        <v>7.76211488688021E-5</v>
      </c>
      <c r="K519" s="124">
        <v>0.99309111208306666</v>
      </c>
      <c r="L519" s="2" t="s">
        <v>6870</v>
      </c>
    </row>
    <row r="520" spans="1:12" hidden="1" x14ac:dyDescent="0.35">
      <c r="A520" t="s">
        <v>7034</v>
      </c>
      <c r="B520" s="2">
        <v>45660967</v>
      </c>
      <c r="C520" s="2" t="s">
        <v>1439</v>
      </c>
      <c r="D520" s="83">
        <v>12000</v>
      </c>
      <c r="E520" s="84">
        <v>-6492.8122908781079</v>
      </c>
      <c r="F520" s="85" t="str">
        <f>IFERROR(VLOOKUP(B520,'Base Completa'!B:P,15,FALSE),"Verificar")</f>
        <v>I</v>
      </c>
      <c r="G520" s="86">
        <v>6.715505690462804E-5</v>
      </c>
      <c r="H520" s="86">
        <v>0.99648254011768855</v>
      </c>
      <c r="I520" s="85" t="s">
        <v>6870</v>
      </c>
      <c r="J520" s="123">
        <v>-1.4726494506398357E-5</v>
      </c>
      <c r="K520" s="124">
        <v>0.99307638558856026</v>
      </c>
      <c r="L520" s="2" t="s">
        <v>6870</v>
      </c>
    </row>
    <row r="521" spans="1:12" hidden="1" x14ac:dyDescent="0.35">
      <c r="A521" t="s">
        <v>7034</v>
      </c>
      <c r="B521" s="2">
        <v>44776855</v>
      </c>
      <c r="C521" s="2" t="s">
        <v>408</v>
      </c>
      <c r="D521" s="83">
        <v>11560</v>
      </c>
      <c r="E521" s="84">
        <v>41509.066449250749</v>
      </c>
      <c r="F521" s="85" t="str">
        <f>IFERROR(VLOOKUP(B521,'Base Completa'!B:P,15,FALSE),"Verificar")</f>
        <v>A</v>
      </c>
      <c r="G521" s="86">
        <v>6.4692704818125016E-5</v>
      </c>
      <c r="H521" s="86">
        <v>0.99654723282250668</v>
      </c>
      <c r="I521" s="85" t="s">
        <v>6870</v>
      </c>
      <c r="J521" s="123">
        <v>9.4147653073140615E-5</v>
      </c>
      <c r="K521" s="124">
        <v>0.9931705332416334</v>
      </c>
      <c r="L521" s="2" t="s">
        <v>6870</v>
      </c>
    </row>
    <row r="522" spans="1:12" hidden="1" x14ac:dyDescent="0.35">
      <c r="A522" t="s">
        <v>7034</v>
      </c>
      <c r="B522" s="2">
        <v>41080907</v>
      </c>
      <c r="C522" s="2" t="s">
        <v>1165</v>
      </c>
      <c r="D522" s="83">
        <v>11232</v>
      </c>
      <c r="E522" s="84">
        <v>19217.213222283168</v>
      </c>
      <c r="F522" s="85" t="str">
        <f>IFERROR(VLOOKUP(B522,'Base Completa'!B:P,15,FALSE),"Verificar")</f>
        <v>I</v>
      </c>
      <c r="G522" s="86">
        <v>6.2857133262731848E-5</v>
      </c>
      <c r="H522" s="86">
        <v>0.99661008995576938</v>
      </c>
      <c r="I522" s="85" t="s">
        <v>6870</v>
      </c>
      <c r="J522" s="123">
        <v>4.3586996245653795E-5</v>
      </c>
      <c r="K522" s="124">
        <v>0.99321412023787903</v>
      </c>
      <c r="L522" s="2" t="s">
        <v>6870</v>
      </c>
    </row>
    <row r="523" spans="1:12" hidden="1" x14ac:dyDescent="0.35">
      <c r="A523" t="s">
        <v>7034</v>
      </c>
      <c r="B523" s="2">
        <v>40000907</v>
      </c>
      <c r="C523" s="2" t="s">
        <v>997</v>
      </c>
      <c r="D523" s="83">
        <v>11072</v>
      </c>
      <c r="E523" s="84">
        <v>21271.995536434959</v>
      </c>
      <c r="F523" s="85" t="str">
        <f>IFERROR(VLOOKUP(B523,'Base Completa'!B:P,15,FALSE),"Verificar")</f>
        <v>A</v>
      </c>
      <c r="G523" s="86">
        <v>6.196173250400347E-5</v>
      </c>
      <c r="H523" s="86">
        <v>0.99667205168827344</v>
      </c>
      <c r="I523" s="85" t="s">
        <v>6870</v>
      </c>
      <c r="J523" s="123">
        <v>4.8247494517521815E-5</v>
      </c>
      <c r="K523" s="124">
        <v>0.99326236773239651</v>
      </c>
      <c r="L523" s="2" t="s">
        <v>6870</v>
      </c>
    </row>
    <row r="524" spans="1:12" hidden="1" x14ac:dyDescent="0.35">
      <c r="A524" t="s">
        <v>7034</v>
      </c>
      <c r="B524" s="2">
        <v>43356849</v>
      </c>
      <c r="C524" s="2" t="s">
        <v>1773</v>
      </c>
      <c r="D524" s="83">
        <v>10868</v>
      </c>
      <c r="E524" s="84">
        <v>55634.49428627688</v>
      </c>
      <c r="F524" s="85" t="str">
        <f>IFERROR(VLOOKUP(B524,'Base Completa'!B:P,15,FALSE),"Verificar")</f>
        <v>F</v>
      </c>
      <c r="G524" s="86">
        <v>6.0820096536624794E-5</v>
      </c>
      <c r="H524" s="86">
        <v>0.99673287178481007</v>
      </c>
      <c r="I524" s="85" t="s">
        <v>6870</v>
      </c>
      <c r="J524" s="123">
        <v>1.2618585564596731E-4</v>
      </c>
      <c r="K524" s="124">
        <v>0.99338855358804246</v>
      </c>
      <c r="L524" s="2" t="s">
        <v>6870</v>
      </c>
    </row>
    <row r="525" spans="1:12" hidden="1" x14ac:dyDescent="0.35">
      <c r="A525" t="s">
        <v>7034</v>
      </c>
      <c r="B525" s="2">
        <v>45293855</v>
      </c>
      <c r="C525" s="2" t="s">
        <v>2005</v>
      </c>
      <c r="D525" s="83">
        <v>10480</v>
      </c>
      <c r="E525" s="84">
        <v>38685.911012736906</v>
      </c>
      <c r="F525" s="85" t="str">
        <f>IFERROR(VLOOKUP(B525,'Base Completa'!B:P,15,FALSE),"Verificar")</f>
        <v>A</v>
      </c>
      <c r="G525" s="86">
        <v>5.8648749696708486E-5</v>
      </c>
      <c r="H525" s="86">
        <v>0.99679152053450681</v>
      </c>
      <c r="I525" s="85" t="s">
        <v>6870</v>
      </c>
      <c r="J525" s="123">
        <v>8.7744390332133984E-5</v>
      </c>
      <c r="K525" s="124">
        <v>0.99347629797837456</v>
      </c>
      <c r="L525" s="2" t="s">
        <v>6870</v>
      </c>
    </row>
    <row r="526" spans="1:12" hidden="1" x14ac:dyDescent="0.35">
      <c r="A526" t="s">
        <v>7034</v>
      </c>
      <c r="B526" s="2">
        <v>43705855</v>
      </c>
      <c r="C526" s="2" t="s">
        <v>2242</v>
      </c>
      <c r="D526" s="83">
        <v>10460</v>
      </c>
      <c r="E526" s="84">
        <v>31918.748353186533</v>
      </c>
      <c r="F526" s="85" t="str">
        <f>IFERROR(VLOOKUP(B526,'Base Completa'!B:P,15,FALSE),"Verificar")</f>
        <v>A</v>
      </c>
      <c r="G526" s="86">
        <v>5.8536824601867444E-5</v>
      </c>
      <c r="H526" s="86">
        <v>0.9968500573591087</v>
      </c>
      <c r="I526" s="85" t="s">
        <v>6870</v>
      </c>
      <c r="J526" s="123">
        <v>7.2395635545277999E-5</v>
      </c>
      <c r="K526" s="124">
        <v>0.99354869361391984</v>
      </c>
      <c r="L526" s="2" t="s">
        <v>6870</v>
      </c>
    </row>
    <row r="527" spans="1:12" hidden="1" x14ac:dyDescent="0.35">
      <c r="A527" t="s">
        <v>7034</v>
      </c>
      <c r="B527" s="2">
        <v>45247860</v>
      </c>
      <c r="C527" s="2" t="s">
        <v>341</v>
      </c>
      <c r="D527" s="83">
        <v>10380</v>
      </c>
      <c r="E527" s="84">
        <v>115052.50644070849</v>
      </c>
      <c r="F527" s="85" t="str">
        <f>IFERROR(VLOOKUP(B527,'Base Completa'!B:P,15,FALSE),"Verificar")</f>
        <v>A</v>
      </c>
      <c r="G527" s="86">
        <v>5.8089124222503254E-5</v>
      </c>
      <c r="H527" s="86">
        <v>0.99690814648333115</v>
      </c>
      <c r="I527" s="85" t="s">
        <v>6870</v>
      </c>
      <c r="J527" s="123">
        <v>2.6095319379967934E-4</v>
      </c>
      <c r="K527" s="124">
        <v>0.99380964680771955</v>
      </c>
      <c r="L527" s="2" t="s">
        <v>6870</v>
      </c>
    </row>
    <row r="528" spans="1:12" hidden="1" x14ac:dyDescent="0.35">
      <c r="A528" t="s">
        <v>7034</v>
      </c>
      <c r="B528" s="2">
        <v>41063801</v>
      </c>
      <c r="C528" s="2" t="s">
        <v>284</v>
      </c>
      <c r="D528" s="83">
        <v>10180</v>
      </c>
      <c r="E528" s="84">
        <v>35076.5075</v>
      </c>
      <c r="F528" s="85" t="str">
        <f>IFERROR(VLOOKUP(B528,'Base Completa'!B:P,15,FALSE),"Verificar")</f>
        <v>I</v>
      </c>
      <c r="G528" s="86">
        <v>5.6969873274092785E-5</v>
      </c>
      <c r="H528" s="86">
        <v>0.99696511635660523</v>
      </c>
      <c r="I528" s="85" t="s">
        <v>6870</v>
      </c>
      <c r="J528" s="123">
        <v>7.9557820534579231E-5</v>
      </c>
      <c r="K528" s="124">
        <v>0.99388920462825414</v>
      </c>
      <c r="L528" s="2" t="s">
        <v>6870</v>
      </c>
    </row>
    <row r="529" spans="1:12" hidden="1" x14ac:dyDescent="0.35">
      <c r="A529" t="s">
        <v>7034</v>
      </c>
      <c r="B529" s="2">
        <v>45302849</v>
      </c>
      <c r="C529" s="2" t="s">
        <v>1525</v>
      </c>
      <c r="D529" s="83">
        <v>10032</v>
      </c>
      <c r="E529" s="84">
        <v>105280.09154899107</v>
      </c>
      <c r="F529" s="85" t="str">
        <f>IFERROR(VLOOKUP(B529,'Base Completa'!B:P,15,FALSE),"Verificar")</f>
        <v>A</v>
      </c>
      <c r="G529" s="86">
        <v>5.6141627572269044E-5</v>
      </c>
      <c r="H529" s="86">
        <v>0.99702125798417751</v>
      </c>
      <c r="I529" s="85" t="s">
        <v>6870</v>
      </c>
      <c r="J529" s="123">
        <v>2.3878815840826522E-4</v>
      </c>
      <c r="K529" s="124">
        <v>0.99412799278666242</v>
      </c>
      <c r="L529" s="2" t="s">
        <v>6870</v>
      </c>
    </row>
    <row r="530" spans="1:12" hidden="1" x14ac:dyDescent="0.35">
      <c r="A530" t="s">
        <v>7034</v>
      </c>
      <c r="B530" s="2">
        <v>43061855</v>
      </c>
      <c r="C530" s="2" t="s">
        <v>2036</v>
      </c>
      <c r="D530" s="83">
        <v>9940</v>
      </c>
      <c r="E530" s="84">
        <v>13165.21994901809</v>
      </c>
      <c r="F530" s="85" t="str">
        <f>IFERROR(VLOOKUP(B530,'Base Completa'!B:P,15,FALSE),"Verificar")</f>
        <v>A</v>
      </c>
      <c r="G530" s="86">
        <v>5.5626772136000224E-5</v>
      </c>
      <c r="H530" s="86">
        <v>0.99707688475631351</v>
      </c>
      <c r="I530" s="85" t="s">
        <v>6870</v>
      </c>
      <c r="J530" s="123">
        <v>2.986033332999996E-5</v>
      </c>
      <c r="K530" s="124">
        <v>0.99415785311999239</v>
      </c>
      <c r="L530" s="2" t="s">
        <v>6870</v>
      </c>
    </row>
    <row r="531" spans="1:12" hidden="1" x14ac:dyDescent="0.35">
      <c r="A531" t="s">
        <v>7034</v>
      </c>
      <c r="B531" s="2">
        <v>45278801</v>
      </c>
      <c r="C531" s="2" t="s">
        <v>2059</v>
      </c>
      <c r="D531" s="83">
        <v>9920</v>
      </c>
      <c r="E531" s="84">
        <v>41294.328899999993</v>
      </c>
      <c r="F531" s="85" t="str">
        <f>IFERROR(VLOOKUP(B531,'Base Completa'!B:P,15,FALSE),"Verificar")</f>
        <v>A</v>
      </c>
      <c r="G531" s="86">
        <v>5.5514847041159182E-5</v>
      </c>
      <c r="H531" s="86">
        <v>0.99713239960335465</v>
      </c>
      <c r="I531" s="85" t="s">
        <v>6870</v>
      </c>
      <c r="J531" s="123">
        <v>9.3660601977608177E-5</v>
      </c>
      <c r="K531" s="124">
        <v>0.99425151372196996</v>
      </c>
      <c r="L531" s="2" t="s">
        <v>6870</v>
      </c>
    </row>
    <row r="532" spans="1:12" hidden="1" x14ac:dyDescent="0.35">
      <c r="A532" t="s">
        <v>7034</v>
      </c>
      <c r="B532" s="2">
        <v>45258845</v>
      </c>
      <c r="C532" s="2" t="s">
        <v>2046</v>
      </c>
      <c r="D532" s="83">
        <v>9918</v>
      </c>
      <c r="E532" s="84">
        <v>31336.875216021672</v>
      </c>
      <c r="F532" s="85" t="str">
        <f>IFERROR(VLOOKUP(B532,'Base Completa'!B:P,15,FALSE),"Verificar")</f>
        <v>A</v>
      </c>
      <c r="G532" s="86">
        <v>5.5503654531675076E-5</v>
      </c>
      <c r="H532" s="86">
        <v>0.99718790325788631</v>
      </c>
      <c r="I532" s="85" t="s">
        <v>6870</v>
      </c>
      <c r="J532" s="123">
        <v>7.1075875913551427E-5</v>
      </c>
      <c r="K532" s="124">
        <v>0.99432258959788355</v>
      </c>
      <c r="L532" s="2" t="s">
        <v>6870</v>
      </c>
    </row>
    <row r="533" spans="1:12" hidden="1" x14ac:dyDescent="0.35">
      <c r="A533" t="s">
        <v>7034</v>
      </c>
      <c r="B533" s="2">
        <v>44947855</v>
      </c>
      <c r="C533" s="2" t="s">
        <v>1795</v>
      </c>
      <c r="D533" s="83">
        <v>9860</v>
      </c>
      <c r="E533" s="84">
        <v>26367.213877117658</v>
      </c>
      <c r="F533" s="85" t="str">
        <f>IFERROR(VLOOKUP(B533,'Base Completa'!B:P,15,FALSE),"Verificar")</f>
        <v>A</v>
      </c>
      <c r="G533" s="86">
        <v>5.5179071756636042E-5</v>
      </c>
      <c r="H533" s="86">
        <v>0.99724308232964298</v>
      </c>
      <c r="I533" s="85" t="s">
        <v>6870</v>
      </c>
      <c r="J533" s="123">
        <v>5.98040745542467E-5</v>
      </c>
      <c r="K533" s="124">
        <v>0.99438239367243775</v>
      </c>
      <c r="L533" s="2" t="s">
        <v>6870</v>
      </c>
    </row>
    <row r="534" spans="1:12" hidden="1" x14ac:dyDescent="0.35">
      <c r="A534" t="s">
        <v>7034</v>
      </c>
      <c r="B534" s="2">
        <v>43337849</v>
      </c>
      <c r="C534" s="2" t="s">
        <v>384</v>
      </c>
      <c r="D534" s="83">
        <v>9576.91</v>
      </c>
      <c r="E534" s="84">
        <v>35678.045709035054</v>
      </c>
      <c r="F534" s="85" t="str">
        <f>IFERROR(VLOOKUP(B534,'Base Completa'!B:P,15,FALSE),"Verificar")</f>
        <v>A</v>
      </c>
      <c r="G534" s="86">
        <v>5.3594828001708446E-5</v>
      </c>
      <c r="H534" s="86">
        <v>0.9972966771576447</v>
      </c>
      <c r="I534" s="85" t="s">
        <v>6870</v>
      </c>
      <c r="J534" s="123">
        <v>8.092218296088701E-5</v>
      </c>
      <c r="K534" s="124">
        <v>0.9944633158553986</v>
      </c>
      <c r="L534" s="2" t="s">
        <v>6870</v>
      </c>
    </row>
    <row r="535" spans="1:12" hidden="1" x14ac:dyDescent="0.35">
      <c r="A535" t="s">
        <v>7034</v>
      </c>
      <c r="B535" s="2">
        <v>30001853</v>
      </c>
      <c r="C535" s="2" t="s">
        <v>1853</v>
      </c>
      <c r="D535" s="83">
        <v>9324</v>
      </c>
      <c r="E535" s="84">
        <v>10008.760987693862</v>
      </c>
      <c r="F535" s="85" t="str">
        <f>IFERROR(VLOOKUP(B535,'Base Completa'!B:P,15,FALSE),"Verificar")</f>
        <v>A</v>
      </c>
      <c r="G535" s="86">
        <v>5.2179479214895986E-5</v>
      </c>
      <c r="H535" s="86">
        <v>0.99734885663685957</v>
      </c>
      <c r="I535" s="85" t="s">
        <v>6870</v>
      </c>
      <c r="J535" s="123">
        <v>2.2701097320833502E-5</v>
      </c>
      <c r="K535" s="124">
        <v>0.99448601695271943</v>
      </c>
      <c r="L535" s="2" t="s">
        <v>6870</v>
      </c>
    </row>
    <row r="536" spans="1:12" hidden="1" x14ac:dyDescent="0.35">
      <c r="A536" t="s">
        <v>7034</v>
      </c>
      <c r="B536" s="2">
        <v>40139905</v>
      </c>
      <c r="C536" s="2" t="s">
        <v>2469</v>
      </c>
      <c r="D536" s="83">
        <v>9240</v>
      </c>
      <c r="E536" s="84">
        <v>11361.90614947804</v>
      </c>
      <c r="F536" s="85" t="str">
        <f>IFERROR(VLOOKUP(B536,'Base Completa'!B:P,15,FALSE),"Verificar")</f>
        <v>A</v>
      </c>
      <c r="G536" s="86">
        <v>5.1709393816563591E-5</v>
      </c>
      <c r="H536" s="86">
        <v>0.99740056603067617</v>
      </c>
      <c r="I536" s="85" t="s">
        <v>6870</v>
      </c>
      <c r="J536" s="123">
        <v>2.5770196487518207E-5</v>
      </c>
      <c r="K536" s="124">
        <v>0.99451178714920696</v>
      </c>
      <c r="L536" s="2" t="s">
        <v>6870</v>
      </c>
    </row>
    <row r="537" spans="1:12" hidden="1" x14ac:dyDescent="0.35">
      <c r="A537" t="s">
        <v>7034</v>
      </c>
      <c r="B537" s="2">
        <v>46125905</v>
      </c>
      <c r="C537" s="2" t="s">
        <v>1252</v>
      </c>
      <c r="D537" s="83">
        <v>9216</v>
      </c>
      <c r="E537" s="84">
        <v>25326.099572255865</v>
      </c>
      <c r="F537" s="85" t="str">
        <f>IFERROR(VLOOKUP(B537,'Base Completa'!B:P,15,FALSE),"Verificar")</f>
        <v>A</v>
      </c>
      <c r="G537" s="86">
        <v>5.1575083702754336E-5</v>
      </c>
      <c r="H537" s="86">
        <v>0.99745214111437897</v>
      </c>
      <c r="I537" s="85" t="s">
        <v>6870</v>
      </c>
      <c r="J537" s="123">
        <v>5.7442699636228492E-5</v>
      </c>
      <c r="K537" s="124">
        <v>0.99456922984884322</v>
      </c>
      <c r="L537" s="2" t="s">
        <v>6870</v>
      </c>
    </row>
    <row r="538" spans="1:12" hidden="1" x14ac:dyDescent="0.35">
      <c r="A538" t="s">
        <v>7034</v>
      </c>
      <c r="B538" s="2">
        <v>41581909</v>
      </c>
      <c r="C538" s="2" t="s">
        <v>258</v>
      </c>
      <c r="D538" s="83">
        <v>9168</v>
      </c>
      <c r="E538" s="84">
        <v>73011.826084053784</v>
      </c>
      <c r="F538" s="85" t="str">
        <f>IFERROR(VLOOKUP(B538,'Base Completa'!B:P,15,FALSE),"Verificar")</f>
        <v>F</v>
      </c>
      <c r="G538" s="86">
        <v>5.1306463475135827E-5</v>
      </c>
      <c r="H538" s="86">
        <v>0.99750344757785414</v>
      </c>
      <c r="I538" s="85" t="s">
        <v>6870</v>
      </c>
      <c r="J538" s="123">
        <v>1.6559977519133172E-4</v>
      </c>
      <c r="K538" s="124">
        <v>0.99473482962403459</v>
      </c>
      <c r="L538" s="2" t="s">
        <v>6870</v>
      </c>
    </row>
    <row r="539" spans="1:12" hidden="1" x14ac:dyDescent="0.35">
      <c r="A539" t="s">
        <v>7034</v>
      </c>
      <c r="B539" s="2">
        <v>41081967</v>
      </c>
      <c r="C539" s="2" t="s">
        <v>1176</v>
      </c>
      <c r="D539" s="83">
        <v>9000</v>
      </c>
      <c r="E539" s="84">
        <v>30199.4964</v>
      </c>
      <c r="F539" s="85" t="str">
        <f>IFERROR(VLOOKUP(B539,'Base Completa'!B:P,15,FALSE),"Verificar")</f>
        <v>A</v>
      </c>
      <c r="G539" s="86">
        <v>5.036629267847103E-5</v>
      </c>
      <c r="H539" s="86">
        <v>0.99755381387053266</v>
      </c>
      <c r="I539" s="85" t="s">
        <v>6870</v>
      </c>
      <c r="J539" s="123">
        <v>6.8496161279051843E-5</v>
      </c>
      <c r="K539" s="124">
        <v>0.99480332578531361</v>
      </c>
      <c r="L539" s="2" t="s">
        <v>6870</v>
      </c>
    </row>
    <row r="540" spans="1:12" hidden="1" x14ac:dyDescent="0.35">
      <c r="A540" t="s">
        <v>7034</v>
      </c>
      <c r="B540" s="2">
        <v>43091967</v>
      </c>
      <c r="C540" s="2" t="s">
        <v>2376</v>
      </c>
      <c r="D540" s="83">
        <v>9000</v>
      </c>
      <c r="E540" s="84">
        <v>6817.4163000000008</v>
      </c>
      <c r="F540" s="85" t="str">
        <f>IFERROR(VLOOKUP(B540,'Base Completa'!B:P,15,FALSE),"Verificar")</f>
        <v>A</v>
      </c>
      <c r="G540" s="86">
        <v>5.036629267847103E-5</v>
      </c>
      <c r="H540" s="86">
        <v>0.99760418016321117</v>
      </c>
      <c r="I540" s="85" t="s">
        <v>6870</v>
      </c>
      <c r="J540" s="123">
        <v>1.5462736206132131E-5</v>
      </c>
      <c r="K540" s="124">
        <v>0.99481878852151973</v>
      </c>
      <c r="L540" s="2" t="s">
        <v>6870</v>
      </c>
    </row>
    <row r="541" spans="1:12" hidden="1" x14ac:dyDescent="0.35">
      <c r="A541" t="s">
        <v>7034</v>
      </c>
      <c r="B541" s="2">
        <v>45372855</v>
      </c>
      <c r="C541" s="2" t="s">
        <v>1947</v>
      </c>
      <c r="D541" s="83">
        <v>8640</v>
      </c>
      <c r="E541" s="84">
        <v>12356.7999</v>
      </c>
      <c r="F541" s="85" t="str">
        <f>IFERROR(VLOOKUP(B541,'Base Completa'!B:P,15,FALSE),"Verificar")</f>
        <v>A</v>
      </c>
      <c r="G541" s="86">
        <v>4.8351640971332189E-5</v>
      </c>
      <c r="H541" s="86">
        <v>0.99765253180418245</v>
      </c>
      <c r="I541" s="85" t="s">
        <v>6870</v>
      </c>
      <c r="J541" s="123">
        <v>2.8026737520145259E-5</v>
      </c>
      <c r="K541" s="124">
        <v>0.99484681525903984</v>
      </c>
      <c r="L541" s="2" t="s">
        <v>6870</v>
      </c>
    </row>
    <row r="542" spans="1:12" hidden="1" x14ac:dyDescent="0.35">
      <c r="A542" t="s">
        <v>7034</v>
      </c>
      <c r="B542" s="2">
        <v>40112809</v>
      </c>
      <c r="C542" s="2" t="s">
        <v>2457</v>
      </c>
      <c r="D542" s="83">
        <v>8569</v>
      </c>
      <c r="E542" s="84">
        <v>51867.207184633997</v>
      </c>
      <c r="F542" s="85" t="str">
        <f>IFERROR(VLOOKUP(B542,'Base Completa'!B:P,15,FALSE),"Verificar")</f>
        <v>A</v>
      </c>
      <c r="G542" s="86">
        <v>4.7954306884646474E-5</v>
      </c>
      <c r="H542" s="86">
        <v>0.9977004861110671</v>
      </c>
      <c r="I542" s="85" t="s">
        <v>6870</v>
      </c>
      <c r="J542" s="123">
        <v>1.176411865070931E-4</v>
      </c>
      <c r="K542" s="124">
        <v>0.99496445644554699</v>
      </c>
      <c r="L542" s="2" t="s">
        <v>6870</v>
      </c>
    </row>
    <row r="543" spans="1:12" hidden="1" x14ac:dyDescent="0.35">
      <c r="A543" t="s">
        <v>7034</v>
      </c>
      <c r="B543" s="2">
        <v>43610809</v>
      </c>
      <c r="C543" s="2" t="s">
        <v>874</v>
      </c>
      <c r="D543" s="83">
        <v>8569</v>
      </c>
      <c r="E543" s="84">
        <v>-5888.156500000001</v>
      </c>
      <c r="F543" s="85" t="str">
        <f>IFERROR(VLOOKUP(B543,'Base Completa'!B:P,15,FALSE),"Verificar")</f>
        <v>I</v>
      </c>
      <c r="G543" s="86">
        <v>4.7954306884646474E-5</v>
      </c>
      <c r="H543" s="86">
        <v>0.99774844041795174</v>
      </c>
      <c r="I543" s="85" t="s">
        <v>6870</v>
      </c>
      <c r="J543" s="123">
        <v>-1.3355061022153253E-5</v>
      </c>
      <c r="K543" s="124">
        <v>0.99495110138452481</v>
      </c>
      <c r="L543" s="2" t="s">
        <v>6870</v>
      </c>
    </row>
    <row r="544" spans="1:12" hidden="1" x14ac:dyDescent="0.35">
      <c r="A544" t="s">
        <v>7034</v>
      </c>
      <c r="B544" s="2">
        <v>45877860</v>
      </c>
      <c r="C544" s="2" t="s">
        <v>1518</v>
      </c>
      <c r="D544" s="83">
        <v>8315.7999999999993</v>
      </c>
      <c r="E544" s="84">
        <v>96152.029569034872</v>
      </c>
      <c r="F544" s="85" t="str">
        <f>IFERROR(VLOOKUP(B544,'Base Completa'!B:P,15,FALSE),"Verificar")</f>
        <v>A</v>
      </c>
      <c r="G544" s="86">
        <v>4.653733518395882E-5</v>
      </c>
      <c r="H544" s="86">
        <v>0.99779497775313575</v>
      </c>
      <c r="I544" s="85" t="s">
        <v>6870</v>
      </c>
      <c r="J544" s="123">
        <v>2.1808459443942166E-4</v>
      </c>
      <c r="K544" s="124">
        <v>0.9951691859789642</v>
      </c>
      <c r="L544" s="2" t="s">
        <v>6870</v>
      </c>
    </row>
    <row r="545" spans="1:12" hidden="1" x14ac:dyDescent="0.35">
      <c r="A545" t="s">
        <v>7034</v>
      </c>
      <c r="B545" s="2">
        <v>30002855</v>
      </c>
      <c r="C545" s="2" t="s">
        <v>1845</v>
      </c>
      <c r="D545" s="83">
        <v>8300</v>
      </c>
      <c r="E545" s="84">
        <v>24694.761882661285</v>
      </c>
      <c r="F545" s="85" t="str">
        <f>IFERROR(VLOOKUP(B545,'Base Completa'!B:P,15,FALSE),"Verificar")</f>
        <v>A</v>
      </c>
      <c r="G545" s="86">
        <v>4.6448914359034397E-5</v>
      </c>
      <c r="H545" s="86">
        <v>0.99784142666749476</v>
      </c>
      <c r="I545" s="85" t="s">
        <v>6870</v>
      </c>
      <c r="J545" s="123">
        <v>5.6010748333622853E-5</v>
      </c>
      <c r="K545" s="124">
        <v>0.99522519672729781</v>
      </c>
      <c r="L545" s="2" t="s">
        <v>6870</v>
      </c>
    </row>
    <row r="546" spans="1:12" hidden="1" x14ac:dyDescent="0.35">
      <c r="A546" t="s">
        <v>7034</v>
      </c>
      <c r="B546" s="2">
        <v>40120809</v>
      </c>
      <c r="C546" s="2" t="s">
        <v>2420</v>
      </c>
      <c r="D546" s="83">
        <v>8151</v>
      </c>
      <c r="E546" s="84">
        <v>15492.017344376411</v>
      </c>
      <c r="F546" s="85" t="str">
        <f>IFERROR(VLOOKUP(B546,'Base Completa'!B:P,15,FALSE),"Verificar")</f>
        <v>A</v>
      </c>
      <c r="G546" s="86">
        <v>4.5615072402468599E-5</v>
      </c>
      <c r="H546" s="86">
        <v>0.99788704173989717</v>
      </c>
      <c r="I546" s="85" t="s">
        <v>6870</v>
      </c>
      <c r="J546" s="123">
        <v>3.5137795163970848E-5</v>
      </c>
      <c r="K546" s="124">
        <v>0.99526033452246176</v>
      </c>
      <c r="L546" s="2" t="s">
        <v>6870</v>
      </c>
    </row>
    <row r="547" spans="1:12" hidden="1" x14ac:dyDescent="0.35">
      <c r="A547" t="s">
        <v>7034</v>
      </c>
      <c r="B547" s="2">
        <v>44242905</v>
      </c>
      <c r="C547" s="2" t="s">
        <v>1583</v>
      </c>
      <c r="D547" s="83">
        <v>7920</v>
      </c>
      <c r="E547" s="84">
        <v>23905.379893065488</v>
      </c>
      <c r="F547" s="85" t="str">
        <f>IFERROR(VLOOKUP(B547,'Base Completa'!B:P,15,FALSE),"Verificar")</f>
        <v>I</v>
      </c>
      <c r="G547" s="86">
        <v>4.4322337557054506E-5</v>
      </c>
      <c r="H547" s="86">
        <v>0.9979313640774542</v>
      </c>
      <c r="I547" s="85" t="s">
        <v>6870</v>
      </c>
      <c r="J547" s="123">
        <v>5.4220333177225324E-5</v>
      </c>
      <c r="K547" s="124">
        <v>0.99531455485563902</v>
      </c>
      <c r="L547" s="2" t="s">
        <v>6870</v>
      </c>
    </row>
    <row r="548" spans="1:12" hidden="1" x14ac:dyDescent="0.35">
      <c r="A548" t="s">
        <v>7034</v>
      </c>
      <c r="B548" s="2">
        <v>45883849</v>
      </c>
      <c r="C548" s="2" t="s">
        <v>2275</v>
      </c>
      <c r="D548" s="83">
        <v>7911.6</v>
      </c>
      <c r="E548" s="84">
        <v>45125.417600000001</v>
      </c>
      <c r="F548" s="85" t="str">
        <f>IFERROR(VLOOKUP(B548,'Base Completa'!B:P,15,FALSE),"Verificar")</f>
        <v>A</v>
      </c>
      <c r="G548" s="86">
        <v>4.427532901722127E-5</v>
      </c>
      <c r="H548" s="86">
        <v>0.99797563940647138</v>
      </c>
      <c r="I548" s="85" t="s">
        <v>6870</v>
      </c>
      <c r="J548" s="123">
        <v>1.0234998096571453E-4</v>
      </c>
      <c r="K548" s="124">
        <v>0.99541690483660472</v>
      </c>
      <c r="L548" s="2" t="s">
        <v>6870</v>
      </c>
    </row>
    <row r="549" spans="1:12" hidden="1" x14ac:dyDescent="0.35">
      <c r="A549" t="s">
        <v>7034</v>
      </c>
      <c r="B549" s="2">
        <v>30000905</v>
      </c>
      <c r="C549" s="2" t="s">
        <v>1849</v>
      </c>
      <c r="D549" s="83">
        <v>7848</v>
      </c>
      <c r="E549" s="84">
        <v>21342.376405271301</v>
      </c>
      <c r="F549" s="85" t="str">
        <f>IFERROR(VLOOKUP(B549,'Base Completa'!B:P,15,FALSE),"Verificar")</f>
        <v>A</v>
      </c>
      <c r="G549" s="86">
        <v>4.3919407215626742E-5</v>
      </c>
      <c r="H549" s="86">
        <v>0.99801955881368698</v>
      </c>
      <c r="I549" s="85" t="s">
        <v>6870</v>
      </c>
      <c r="J549" s="123">
        <v>4.8407126959034119E-5</v>
      </c>
      <c r="K549" s="124">
        <v>0.9954653119635638</v>
      </c>
      <c r="L549" s="2" t="s">
        <v>6870</v>
      </c>
    </row>
    <row r="550" spans="1:12" hidden="1" x14ac:dyDescent="0.35">
      <c r="A550" t="s">
        <v>7034</v>
      </c>
      <c r="B550" s="2">
        <v>40088905</v>
      </c>
      <c r="C550" s="2" t="s">
        <v>1053</v>
      </c>
      <c r="D550" s="83">
        <v>7620</v>
      </c>
      <c r="E550" s="84">
        <v>22866.026407602243</v>
      </c>
      <c r="F550" s="85" t="str">
        <f>IFERROR(VLOOKUP(B550,'Base Completa'!B:P,15,FALSE),"Verificar")</f>
        <v>A</v>
      </c>
      <c r="G550" s="86">
        <v>4.2643461134438805E-5</v>
      </c>
      <c r="H550" s="86">
        <v>0.99806220227482145</v>
      </c>
      <c r="I550" s="85" t="s">
        <v>6870</v>
      </c>
      <c r="J550" s="123">
        <v>5.1862952013536945E-5</v>
      </c>
      <c r="K550" s="124">
        <v>0.99551717491557734</v>
      </c>
      <c r="L550" s="2" t="s">
        <v>6870</v>
      </c>
    </row>
    <row r="551" spans="1:12" hidden="1" x14ac:dyDescent="0.35">
      <c r="A551" t="s">
        <v>7034</v>
      </c>
      <c r="B551" s="2">
        <v>44940849</v>
      </c>
      <c r="C551" s="2" t="s">
        <v>1328</v>
      </c>
      <c r="D551" s="83">
        <v>7524</v>
      </c>
      <c r="E551" s="84">
        <v>201230.4719</v>
      </c>
      <c r="F551" s="85" t="str">
        <f>IFERROR(VLOOKUP(B551,'Base Completa'!B:P,15,FALSE),"Verificar")</f>
        <v>A</v>
      </c>
      <c r="G551" s="86">
        <v>4.210622067920178E-5</v>
      </c>
      <c r="H551" s="86">
        <v>0.99810430849550069</v>
      </c>
      <c r="I551" s="85" t="s">
        <v>6870</v>
      </c>
      <c r="J551" s="123">
        <v>4.5641538769242889E-4</v>
      </c>
      <c r="K551" s="124">
        <v>0.99597359030326982</v>
      </c>
      <c r="L551" s="2" t="s">
        <v>6870</v>
      </c>
    </row>
    <row r="552" spans="1:12" hidden="1" x14ac:dyDescent="0.35">
      <c r="A552" t="s">
        <v>7034</v>
      </c>
      <c r="B552" s="2">
        <v>40145905</v>
      </c>
      <c r="C552" s="2" t="s">
        <v>332</v>
      </c>
      <c r="D552" s="83">
        <v>7236</v>
      </c>
      <c r="E552" s="84">
        <v>28245.162499999999</v>
      </c>
      <c r="F552" s="85" t="str">
        <f>IFERROR(VLOOKUP(B552,'Base Completa'!B:P,15,FALSE),"Verificar")</f>
        <v>I</v>
      </c>
      <c r="G552" s="86">
        <v>4.0494499313490709E-5</v>
      </c>
      <c r="H552" s="86">
        <v>0.99814480299481423</v>
      </c>
      <c r="I552" s="85" t="s">
        <v>6870</v>
      </c>
      <c r="J552" s="123">
        <v>6.4063492328733906E-5</v>
      </c>
      <c r="K552" s="124">
        <v>0.9960376537955985</v>
      </c>
      <c r="L552" s="2" t="s">
        <v>6870</v>
      </c>
    </row>
    <row r="553" spans="1:12" hidden="1" x14ac:dyDescent="0.35">
      <c r="A553" t="s">
        <v>7034</v>
      </c>
      <c r="B553" s="2">
        <v>40129905</v>
      </c>
      <c r="C553" s="2" t="s">
        <v>2464</v>
      </c>
      <c r="D553" s="83">
        <v>7224</v>
      </c>
      <c r="E553" s="84">
        <v>64161.196310860665</v>
      </c>
      <c r="F553" s="85" t="str">
        <f>IFERROR(VLOOKUP(B553,'Base Completa'!B:P,15,FALSE),"Verificar")</f>
        <v>A</v>
      </c>
      <c r="G553" s="86">
        <v>4.0427344256586079E-5</v>
      </c>
      <c r="H553" s="86">
        <v>0.99818523033907081</v>
      </c>
      <c r="I553" s="85" t="s">
        <v>6870</v>
      </c>
      <c r="J553" s="123">
        <v>1.4552546148966969E-4</v>
      </c>
      <c r="K553" s="124">
        <v>0.99618317925708821</v>
      </c>
      <c r="L553" s="2" t="s">
        <v>6870</v>
      </c>
    </row>
    <row r="554" spans="1:12" hidden="1" x14ac:dyDescent="0.35">
      <c r="A554" t="s">
        <v>7034</v>
      </c>
      <c r="B554" s="2">
        <v>47984849</v>
      </c>
      <c r="C554" s="2" t="s">
        <v>1084</v>
      </c>
      <c r="D554" s="83">
        <v>7106</v>
      </c>
      <c r="E554" s="84">
        <v>22917.073695924617</v>
      </c>
      <c r="F554" s="85" t="str">
        <f>IFERROR(VLOOKUP(B554,'Base Completa'!B:P,15,FALSE),"Verificar")</f>
        <v>A</v>
      </c>
      <c r="G554" s="86">
        <v>3.9766986197023905E-5</v>
      </c>
      <c r="H554" s="86">
        <v>0.99822499732526782</v>
      </c>
      <c r="I554" s="85" t="s">
        <v>6870</v>
      </c>
      <c r="J554" s="123">
        <v>5.1978733523515619E-5</v>
      </c>
      <c r="K554" s="124">
        <v>0.99623515799061169</v>
      </c>
      <c r="L554" s="2" t="s">
        <v>6870</v>
      </c>
    </row>
    <row r="555" spans="1:12" hidden="1" x14ac:dyDescent="0.35">
      <c r="A555" t="s">
        <v>7034</v>
      </c>
      <c r="B555" s="2">
        <v>41099967</v>
      </c>
      <c r="C555" s="2" t="s">
        <v>1231</v>
      </c>
      <c r="D555" s="83">
        <v>7000</v>
      </c>
      <c r="E555" s="84">
        <v>-3552.8301912657557</v>
      </c>
      <c r="F555" s="85" t="str">
        <f>IFERROR(VLOOKUP(B555,'Base Completa'!B:P,15,FALSE),"Verificar")</f>
        <v>A</v>
      </c>
      <c r="G555" s="86">
        <v>3.9173783194366354E-5</v>
      </c>
      <c r="H555" s="86">
        <v>0.99826417110846222</v>
      </c>
      <c r="I555" s="85" t="s">
        <v>6870</v>
      </c>
      <c r="J555" s="123">
        <v>-8.0582545667226361E-6</v>
      </c>
      <c r="K555" s="124">
        <v>0.99622709973604495</v>
      </c>
      <c r="L555" s="2" t="s">
        <v>6870</v>
      </c>
    </row>
    <row r="556" spans="1:12" hidden="1" x14ac:dyDescent="0.35">
      <c r="A556" t="s">
        <v>7034</v>
      </c>
      <c r="B556" s="2">
        <v>45667967</v>
      </c>
      <c r="C556" s="2" t="s">
        <v>1307</v>
      </c>
      <c r="D556" s="83">
        <v>7000</v>
      </c>
      <c r="E556" s="84">
        <v>28632.316200000001</v>
      </c>
      <c r="F556" s="85" t="str">
        <f>IFERROR(VLOOKUP(B556,'Base Completa'!B:P,15,FALSE),"Verificar")</f>
        <v>A</v>
      </c>
      <c r="G556" s="86">
        <v>3.9173783194366354E-5</v>
      </c>
      <c r="H556" s="86">
        <v>0.99830334489165662</v>
      </c>
      <c r="I556" s="85" t="s">
        <v>6870</v>
      </c>
      <c r="J556" s="123">
        <v>6.4941604398012704E-5</v>
      </c>
      <c r="K556" s="124">
        <v>0.99629204134044291</v>
      </c>
      <c r="L556" s="2" t="s">
        <v>6870</v>
      </c>
    </row>
    <row r="557" spans="1:12" hidden="1" x14ac:dyDescent="0.35">
      <c r="A557" t="s">
        <v>7034</v>
      </c>
      <c r="B557" s="2">
        <v>44965860</v>
      </c>
      <c r="C557" s="2" t="s">
        <v>1551</v>
      </c>
      <c r="D557" s="83">
        <v>6980</v>
      </c>
      <c r="E557" s="84">
        <v>159554.3830390074</v>
      </c>
      <c r="F557" s="85" t="str">
        <f>IFERROR(VLOOKUP(B557,'Base Completa'!B:P,15,FALSE),"Verificar")</f>
        <v>A</v>
      </c>
      <c r="G557" s="86">
        <v>3.9061858099525312E-5</v>
      </c>
      <c r="H557" s="86">
        <v>0.99834240674975616</v>
      </c>
      <c r="I557" s="85" t="s">
        <v>6870</v>
      </c>
      <c r="J557" s="123">
        <v>3.6188890730705906E-4</v>
      </c>
      <c r="K557" s="124">
        <v>0.99665393024774995</v>
      </c>
      <c r="L557" s="2" t="s">
        <v>6870</v>
      </c>
    </row>
    <row r="558" spans="1:12" hidden="1" x14ac:dyDescent="0.35">
      <c r="A558" t="s">
        <v>7034</v>
      </c>
      <c r="B558" s="2">
        <v>44545860</v>
      </c>
      <c r="C558" s="2" t="s">
        <v>2157</v>
      </c>
      <c r="D558" s="83">
        <v>6900</v>
      </c>
      <c r="E558" s="84">
        <v>51093.206883978302</v>
      </c>
      <c r="F558" s="85" t="str">
        <f>IFERROR(VLOOKUP(B558,'Base Completa'!B:P,15,FALSE),"Verificar")</f>
        <v>A</v>
      </c>
      <c r="G558" s="86">
        <v>3.8614157720161123E-5</v>
      </c>
      <c r="H558" s="86">
        <v>0.99838102090747627</v>
      </c>
      <c r="I558" s="85" t="s">
        <v>6870</v>
      </c>
      <c r="J558" s="123">
        <v>1.1588565890750879E-4</v>
      </c>
      <c r="K558" s="124">
        <v>0.99676981590665747</v>
      </c>
      <c r="L558" s="2" t="s">
        <v>6870</v>
      </c>
    </row>
    <row r="559" spans="1:12" hidden="1" x14ac:dyDescent="0.35">
      <c r="A559" t="s">
        <v>7034</v>
      </c>
      <c r="B559" s="2">
        <v>44940909</v>
      </c>
      <c r="C559" s="2" t="s">
        <v>1323</v>
      </c>
      <c r="D559" s="83">
        <v>6840</v>
      </c>
      <c r="E559" s="84">
        <v>90773.865911524917</v>
      </c>
      <c r="F559" s="85" t="str">
        <f>IFERROR(VLOOKUP(B559,'Base Completa'!B:P,15,FALSE),"Verificar")</f>
        <v>A</v>
      </c>
      <c r="G559" s="86">
        <v>3.8278382435637983E-5</v>
      </c>
      <c r="H559" s="86">
        <v>0.99841929928991191</v>
      </c>
      <c r="I559" s="85" t="s">
        <v>6870</v>
      </c>
      <c r="J559" s="123">
        <v>2.0588625972580248E-4</v>
      </c>
      <c r="K559" s="124">
        <v>0.99697570216638332</v>
      </c>
      <c r="L559" s="2" t="s">
        <v>6870</v>
      </c>
    </row>
    <row r="560" spans="1:12" hidden="1" x14ac:dyDescent="0.35">
      <c r="A560" t="s">
        <v>7034</v>
      </c>
      <c r="B560" s="2">
        <v>40128905</v>
      </c>
      <c r="C560" s="2" t="s">
        <v>2485</v>
      </c>
      <c r="D560" s="83">
        <v>6768</v>
      </c>
      <c r="E560" s="84">
        <v>71979.935774385798</v>
      </c>
      <c r="F560" s="85" t="str">
        <f>IFERROR(VLOOKUP(B560,'Base Completa'!B:P,15,FALSE),"Verificar")</f>
        <v>A</v>
      </c>
      <c r="G560" s="86">
        <v>3.7875452094210219E-5</v>
      </c>
      <c r="H560" s="86">
        <v>0.99845717474200613</v>
      </c>
      <c r="I560" s="85" t="s">
        <v>6870</v>
      </c>
      <c r="J560" s="123">
        <v>1.6325932142557592E-4</v>
      </c>
      <c r="K560" s="124">
        <v>0.99713896148780889</v>
      </c>
      <c r="L560" s="2" t="s">
        <v>6870</v>
      </c>
    </row>
    <row r="561" spans="1:12" hidden="1" x14ac:dyDescent="0.35">
      <c r="A561" t="s">
        <v>7034</v>
      </c>
      <c r="B561" s="2">
        <v>40085809</v>
      </c>
      <c r="C561" s="2" t="s">
        <v>1072</v>
      </c>
      <c r="D561" s="83">
        <v>6688</v>
      </c>
      <c r="E561" s="84">
        <v>25863.332500000015</v>
      </c>
      <c r="F561" s="85" t="str">
        <f>IFERROR(VLOOKUP(B561,'Base Completa'!B:P,15,FALSE),"Verificar")</f>
        <v>A</v>
      </c>
      <c r="G561" s="86">
        <v>3.7427751714846029E-5</v>
      </c>
      <c r="H561" s="86">
        <v>0.99849460249372102</v>
      </c>
      <c r="I561" s="85" t="s">
        <v>6870</v>
      </c>
      <c r="J561" s="123">
        <v>5.8661209798642339E-5</v>
      </c>
      <c r="K561" s="124">
        <v>0.99719762269760759</v>
      </c>
      <c r="L561" s="2" t="s">
        <v>6870</v>
      </c>
    </row>
    <row r="562" spans="1:12" hidden="1" x14ac:dyDescent="0.35">
      <c r="A562" t="s">
        <v>7034</v>
      </c>
      <c r="B562" s="2">
        <v>47985849</v>
      </c>
      <c r="C562" s="2" t="s">
        <v>1115</v>
      </c>
      <c r="D562" s="83">
        <v>6688</v>
      </c>
      <c r="E562" s="84">
        <v>19014.089360296479</v>
      </c>
      <c r="F562" s="85" t="str">
        <f>IFERROR(VLOOKUP(B562,'Base Completa'!B:P,15,FALSE),"Verificar")</f>
        <v>A</v>
      </c>
      <c r="G562" s="86">
        <v>3.7427751714846029E-5</v>
      </c>
      <c r="H562" s="86">
        <v>0.99853203024543591</v>
      </c>
      <c r="I562" s="85" t="s">
        <v>6870</v>
      </c>
      <c r="J562" s="123">
        <v>4.3126286417053344E-5</v>
      </c>
      <c r="K562" s="124">
        <v>0.99724074898402459</v>
      </c>
      <c r="L562" s="2" t="s">
        <v>6870</v>
      </c>
    </row>
    <row r="563" spans="1:12" hidden="1" x14ac:dyDescent="0.35">
      <c r="A563" t="s">
        <v>7034</v>
      </c>
      <c r="B563" s="2">
        <v>44974855</v>
      </c>
      <c r="C563" s="2" t="s">
        <v>1868</v>
      </c>
      <c r="D563" s="83">
        <v>6680</v>
      </c>
      <c r="E563" s="84">
        <v>44000.213157856604</v>
      </c>
      <c r="F563" s="85" t="str">
        <f>IFERROR(VLOOKUP(B563,'Base Completa'!B:P,15,FALSE),"Verificar")</f>
        <v>A</v>
      </c>
      <c r="G563" s="86">
        <v>3.7382981676909611E-5</v>
      </c>
      <c r="H563" s="86">
        <v>0.99856941322711279</v>
      </c>
      <c r="I563" s="85" t="s">
        <v>6870</v>
      </c>
      <c r="J563" s="123">
        <v>9.9797879304146443E-5</v>
      </c>
      <c r="K563" s="124">
        <v>0.99734054686332874</v>
      </c>
      <c r="L563" s="2" t="s">
        <v>6870</v>
      </c>
    </row>
    <row r="564" spans="1:12" hidden="1" x14ac:dyDescent="0.35">
      <c r="A564" t="s">
        <v>7034</v>
      </c>
      <c r="B564" s="2">
        <v>45288905</v>
      </c>
      <c r="C564" s="2" t="s">
        <v>2222</v>
      </c>
      <c r="D564" s="83">
        <v>6576</v>
      </c>
      <c r="E564" s="84">
        <v>24583.121766712055</v>
      </c>
      <c r="F564" s="85" t="str">
        <f>IFERROR(VLOOKUP(B564,'Base Completa'!B:P,15,FALSE),"Verificar")</f>
        <v>A</v>
      </c>
      <c r="G564" s="86">
        <v>3.6800971183736167E-5</v>
      </c>
      <c r="H564" s="86">
        <v>0.99860621419829654</v>
      </c>
      <c r="I564" s="85" t="s">
        <v>6870</v>
      </c>
      <c r="J564" s="123">
        <v>5.5757534859928288E-5</v>
      </c>
      <c r="K564" s="124">
        <v>0.99739630439818872</v>
      </c>
      <c r="L564" s="2" t="s">
        <v>6870</v>
      </c>
    </row>
    <row r="565" spans="1:12" hidden="1" x14ac:dyDescent="0.35">
      <c r="A565" t="s">
        <v>7034</v>
      </c>
      <c r="B565" s="2">
        <v>42020905</v>
      </c>
      <c r="C565" s="2" t="s">
        <v>828</v>
      </c>
      <c r="D565" s="83">
        <v>6432</v>
      </c>
      <c r="E565" s="84">
        <v>117594.42347612575</v>
      </c>
      <c r="F565" s="85" t="str">
        <f>IFERROR(VLOOKUP(B565,'Base Completa'!B:P,15,FALSE),"Verificar")</f>
        <v>A</v>
      </c>
      <c r="G565" s="86">
        <v>3.5995110500880632E-5</v>
      </c>
      <c r="H565" s="86">
        <v>0.99864220930879743</v>
      </c>
      <c r="I565" s="85" t="s">
        <v>6870</v>
      </c>
      <c r="J565" s="123">
        <v>2.6671857335799248E-4</v>
      </c>
      <c r="K565" s="124">
        <v>0.99766302297154674</v>
      </c>
      <c r="L565" s="2" t="s">
        <v>6870</v>
      </c>
    </row>
    <row r="566" spans="1:12" hidden="1" x14ac:dyDescent="0.35">
      <c r="A566" t="s">
        <v>7034</v>
      </c>
      <c r="B566" s="2">
        <v>44516909</v>
      </c>
      <c r="C566" s="2" t="s">
        <v>245</v>
      </c>
      <c r="D566" s="83">
        <v>6144</v>
      </c>
      <c r="E566" s="84">
        <v>26559.15247824293</v>
      </c>
      <c r="F566" s="85" t="str">
        <f>IFERROR(VLOOKUP(B566,'Base Completa'!B:P,15,FALSE),"Verificar")</f>
        <v>A</v>
      </c>
      <c r="G566" s="86">
        <v>3.4383389135169555E-5</v>
      </c>
      <c r="H566" s="86">
        <v>0.99867659269793263</v>
      </c>
      <c r="I566" s="85" t="s">
        <v>6870</v>
      </c>
      <c r="J566" s="123">
        <v>6.0239414839535441E-5</v>
      </c>
      <c r="K566" s="124">
        <v>0.99772326238638631</v>
      </c>
      <c r="L566" s="2" t="s">
        <v>6870</v>
      </c>
    </row>
    <row r="567" spans="1:12" hidden="1" x14ac:dyDescent="0.35">
      <c r="A567" t="s">
        <v>7034</v>
      </c>
      <c r="B567" s="2">
        <v>41089907</v>
      </c>
      <c r="C567" s="2" t="s">
        <v>2350</v>
      </c>
      <c r="D567" s="83">
        <v>6080</v>
      </c>
      <c r="E567" s="84">
        <v>17368.142882588927</v>
      </c>
      <c r="F567" s="85" t="str">
        <f>IFERROR(VLOOKUP(B567,'Base Completa'!B:P,15,FALSE),"Verificar")</f>
        <v>I</v>
      </c>
      <c r="G567" s="86">
        <v>3.4025228831678209E-5</v>
      </c>
      <c r="H567" s="86">
        <v>0.9987106179267643</v>
      </c>
      <c r="I567" s="85" t="s">
        <v>6870</v>
      </c>
      <c r="J567" s="123">
        <v>3.9393077958857205E-5</v>
      </c>
      <c r="K567" s="124">
        <v>0.99776265546434517</v>
      </c>
      <c r="L567" s="2" t="s">
        <v>6870</v>
      </c>
    </row>
    <row r="568" spans="1:12" hidden="1" x14ac:dyDescent="0.35">
      <c r="A568" t="s">
        <v>7034</v>
      </c>
      <c r="B568" s="2">
        <v>43609809</v>
      </c>
      <c r="C568" s="2" t="s">
        <v>869</v>
      </c>
      <c r="D568" s="83">
        <v>6061</v>
      </c>
      <c r="E568" s="84">
        <v>-10921.741600000001</v>
      </c>
      <c r="F568" s="85" t="str">
        <f>IFERROR(VLOOKUP(B568,'Base Completa'!B:P,15,FALSE),"Verificar")</f>
        <v>F</v>
      </c>
      <c r="G568" s="86">
        <v>3.391889999157921E-5</v>
      </c>
      <c r="H568" s="86">
        <v>0.9987445368267559</v>
      </c>
      <c r="I568" s="85" t="s">
        <v>6870</v>
      </c>
      <c r="J568" s="123">
        <v>-2.4771849310763001E-5</v>
      </c>
      <c r="K568" s="124">
        <v>0.99773788361503446</v>
      </c>
      <c r="L568" s="2" t="s">
        <v>6870</v>
      </c>
    </row>
    <row r="569" spans="1:12" hidden="1" x14ac:dyDescent="0.35">
      <c r="A569" t="s">
        <v>7034</v>
      </c>
      <c r="B569" s="2">
        <v>43086967</v>
      </c>
      <c r="C569" s="2" t="s">
        <v>2394</v>
      </c>
      <c r="D569" s="83">
        <v>6000</v>
      </c>
      <c r="E569" s="84">
        <v>6464.5778884242836</v>
      </c>
      <c r="F569" s="85" t="str">
        <f>IFERROR(VLOOKUP(B569,'Base Completa'!B:P,15,FALSE),"Verificar")</f>
        <v>A</v>
      </c>
      <c r="G569" s="86">
        <v>3.357752845231402E-5</v>
      </c>
      <c r="H569" s="86">
        <v>0.99877811435520825</v>
      </c>
      <c r="I569" s="85" t="s">
        <v>6870</v>
      </c>
      <c r="J569" s="123">
        <v>1.4662455419173882E-5</v>
      </c>
      <c r="K569" s="124">
        <v>0.99775254607045361</v>
      </c>
      <c r="L569" s="2" t="s">
        <v>6870</v>
      </c>
    </row>
    <row r="570" spans="1:12" hidden="1" x14ac:dyDescent="0.35">
      <c r="A570" t="s">
        <v>7034</v>
      </c>
      <c r="B570" s="2">
        <v>41080905</v>
      </c>
      <c r="C570" s="2" t="s">
        <v>1162</v>
      </c>
      <c r="D570" s="83">
        <v>5976</v>
      </c>
      <c r="E570" s="84">
        <v>16771.140337948698</v>
      </c>
      <c r="F570" s="85" t="str">
        <f>IFERROR(VLOOKUP(B570,'Base Completa'!B:P,15,FALSE),"Verificar")</f>
        <v>A</v>
      </c>
      <c r="G570" s="86">
        <v>3.3443218338504765E-5</v>
      </c>
      <c r="H570" s="86">
        <v>0.99881155757354678</v>
      </c>
      <c r="I570" s="85" t="s">
        <v>6870</v>
      </c>
      <c r="J570" s="123">
        <v>3.8039002975617372E-5</v>
      </c>
      <c r="K570" s="124">
        <v>0.99779058507342921</v>
      </c>
      <c r="L570" s="2" t="s">
        <v>6870</v>
      </c>
    </row>
    <row r="571" spans="1:12" hidden="1" x14ac:dyDescent="0.35">
      <c r="A571" t="s">
        <v>7034</v>
      </c>
      <c r="B571" s="2">
        <v>45240849</v>
      </c>
      <c r="C571" s="2" t="s">
        <v>135</v>
      </c>
      <c r="D571" s="83">
        <v>5852</v>
      </c>
      <c r="E571" s="84">
        <v>26188.119838694383</v>
      </c>
      <c r="F571" s="85" t="str">
        <f>IFERROR(VLOOKUP(B571,'Base Completa'!B:P,15,FALSE),"Verificar")</f>
        <v>A</v>
      </c>
      <c r="G571" s="86">
        <v>3.2749282750490272E-5</v>
      </c>
      <c r="H571" s="86">
        <v>0.99884430685629733</v>
      </c>
      <c r="I571" s="85" t="s">
        <v>6870</v>
      </c>
      <c r="J571" s="123">
        <v>5.939786731232868E-5</v>
      </c>
      <c r="K571" s="124">
        <v>0.99784998294074156</v>
      </c>
      <c r="L571" s="2" t="s">
        <v>6870</v>
      </c>
    </row>
    <row r="572" spans="1:12" hidden="1" x14ac:dyDescent="0.35">
      <c r="A572" t="s">
        <v>7034</v>
      </c>
      <c r="B572" s="2">
        <v>41087907</v>
      </c>
      <c r="C572" s="2" t="s">
        <v>2334</v>
      </c>
      <c r="D572" s="83">
        <v>5824</v>
      </c>
      <c r="E572" s="84">
        <v>10770.102170641225</v>
      </c>
      <c r="F572" s="85" t="str">
        <f>IFERROR(VLOOKUP(B572,'Base Completa'!B:P,15,FALSE),"Verificar")</f>
        <v>F</v>
      </c>
      <c r="G572" s="86">
        <v>3.2592587617712812E-5</v>
      </c>
      <c r="H572" s="86">
        <v>0.998876899443915</v>
      </c>
      <c r="I572" s="85" t="s">
        <v>6870</v>
      </c>
      <c r="J572" s="123">
        <v>2.4427912489034343E-5</v>
      </c>
      <c r="K572" s="124">
        <v>0.99787441085323059</v>
      </c>
      <c r="L572" s="2" t="s">
        <v>6870</v>
      </c>
    </row>
    <row r="573" spans="1:12" hidden="1" x14ac:dyDescent="0.35">
      <c r="A573" t="s">
        <v>7034</v>
      </c>
      <c r="B573" s="2">
        <v>43592855</v>
      </c>
      <c r="C573" s="2" t="s">
        <v>1963</v>
      </c>
      <c r="D573" s="83">
        <v>5760</v>
      </c>
      <c r="E573" s="84">
        <v>6487.1926999999996</v>
      </c>
      <c r="F573" s="85" t="str">
        <f>IFERROR(VLOOKUP(B573,'Base Completa'!B:P,15,FALSE),"Verificar")</f>
        <v>A</v>
      </c>
      <c r="G573" s="86">
        <v>3.2234427314221459E-5</v>
      </c>
      <c r="H573" s="86">
        <v>0.99890913387122926</v>
      </c>
      <c r="I573" s="85" t="s">
        <v>6870</v>
      </c>
      <c r="J573" s="123">
        <v>1.4713748585141564E-5</v>
      </c>
      <c r="K573" s="124">
        <v>0.99788912460181578</v>
      </c>
      <c r="L573" s="2" t="s">
        <v>6870</v>
      </c>
    </row>
    <row r="574" spans="1:12" hidden="1" x14ac:dyDescent="0.35">
      <c r="A574" t="s">
        <v>7034</v>
      </c>
      <c r="B574" s="2">
        <v>43088809</v>
      </c>
      <c r="C574" s="2" t="s">
        <v>1218</v>
      </c>
      <c r="D574" s="83">
        <v>5643</v>
      </c>
      <c r="E574" s="84">
        <v>25832.899948736645</v>
      </c>
      <c r="F574" s="85" t="str">
        <f>IFERROR(VLOOKUP(B574,'Base Completa'!B:P,15,FALSE),"Verificar")</f>
        <v>A</v>
      </c>
      <c r="G574" s="86">
        <v>3.1579665509401335E-5</v>
      </c>
      <c r="H574" s="86">
        <v>0.99894071353673863</v>
      </c>
      <c r="I574" s="85" t="s">
        <v>6870</v>
      </c>
      <c r="J574" s="123">
        <v>5.8592185040353033E-5</v>
      </c>
      <c r="K574" s="124">
        <v>0.99794771678685612</v>
      </c>
      <c r="L574" s="2" t="s">
        <v>6870</v>
      </c>
    </row>
    <row r="575" spans="1:12" hidden="1" x14ac:dyDescent="0.35">
      <c r="A575" t="s">
        <v>7034</v>
      </c>
      <c r="B575" s="2">
        <v>44545849</v>
      </c>
      <c r="C575" s="2" t="s">
        <v>2161</v>
      </c>
      <c r="D575" s="83">
        <v>5643</v>
      </c>
      <c r="E575" s="84">
        <v>33118.8239547388</v>
      </c>
      <c r="F575" s="85" t="str">
        <f>IFERROR(VLOOKUP(B575,'Base Completa'!B:P,15,FALSE),"Verificar")</f>
        <v>I</v>
      </c>
      <c r="G575" s="86">
        <v>3.1579665509401335E-5</v>
      </c>
      <c r="H575" s="86">
        <v>0.99897229320224801</v>
      </c>
      <c r="I575" s="85" t="s">
        <v>6870</v>
      </c>
      <c r="J575" s="123">
        <v>7.5117554178033059E-5</v>
      </c>
      <c r="K575" s="124">
        <v>0.99802283434103412</v>
      </c>
      <c r="L575" s="2" t="s">
        <v>6870</v>
      </c>
    </row>
    <row r="576" spans="1:12" hidden="1" x14ac:dyDescent="0.35">
      <c r="A576" t="s">
        <v>7034</v>
      </c>
      <c r="B576" s="2">
        <v>43207905</v>
      </c>
      <c r="C576" s="2" t="s">
        <v>962</v>
      </c>
      <c r="D576" s="83">
        <v>5604</v>
      </c>
      <c r="E576" s="84">
        <v>15648.279187717644</v>
      </c>
      <c r="F576" s="85" t="str">
        <f>IFERROR(VLOOKUP(B576,'Base Completa'!B:P,15,FALSE),"Verificar")</f>
        <v>A</v>
      </c>
      <c r="G576" s="86">
        <v>3.1361411574461293E-5</v>
      </c>
      <c r="H576" s="86">
        <v>0.99900365461382246</v>
      </c>
      <c r="I576" s="85" t="s">
        <v>6870</v>
      </c>
      <c r="J576" s="123">
        <v>3.5492216187470532E-5</v>
      </c>
      <c r="K576" s="124">
        <v>0.9980583265572216</v>
      </c>
      <c r="L576" s="2" t="s">
        <v>6870</v>
      </c>
    </row>
    <row r="577" spans="1:12" hidden="1" x14ac:dyDescent="0.35">
      <c r="A577" t="s">
        <v>7034</v>
      </c>
      <c r="B577" s="2">
        <v>43515809</v>
      </c>
      <c r="C577" s="2" t="s">
        <v>762</v>
      </c>
      <c r="D577" s="83">
        <v>5434</v>
      </c>
      <c r="E577" s="84">
        <v>13873.757899804001</v>
      </c>
      <c r="F577" s="85" t="str">
        <f>IFERROR(VLOOKUP(B577,'Base Completa'!B:P,15,FALSE),"Verificar")</f>
        <v>A</v>
      </c>
      <c r="G577" s="86">
        <v>3.0410048268312397E-5</v>
      </c>
      <c r="H577" s="86">
        <v>0.99903406466209077</v>
      </c>
      <c r="I577" s="85" t="s">
        <v>6870</v>
      </c>
      <c r="J577" s="123">
        <v>3.1467384292259075E-5</v>
      </c>
      <c r="K577" s="124">
        <v>0.99808979394151387</v>
      </c>
      <c r="L577" s="2" t="s">
        <v>6870</v>
      </c>
    </row>
    <row r="578" spans="1:12" hidden="1" x14ac:dyDescent="0.35">
      <c r="A578" t="s">
        <v>7034</v>
      </c>
      <c r="B578" s="2">
        <v>44961855</v>
      </c>
      <c r="C578" s="2" t="s">
        <v>1735</v>
      </c>
      <c r="D578" s="83">
        <v>5300</v>
      </c>
      <c r="E578" s="84">
        <v>33526.955585078962</v>
      </c>
      <c r="F578" s="85" t="str">
        <f>IFERROR(VLOOKUP(B578,'Base Completa'!B:P,15,FALSE),"Verificar")</f>
        <v>A</v>
      </c>
      <c r="G578" s="86">
        <v>2.9660150132877383E-5</v>
      </c>
      <c r="H578" s="86">
        <v>0.99906372481222361</v>
      </c>
      <c r="I578" s="85" t="s">
        <v>6870</v>
      </c>
      <c r="J578" s="123">
        <v>7.6043246765902244E-5</v>
      </c>
      <c r="K578" s="124">
        <v>0.99816583718827978</v>
      </c>
      <c r="L578" s="2" t="s">
        <v>6870</v>
      </c>
    </row>
    <row r="579" spans="1:12" hidden="1" x14ac:dyDescent="0.35">
      <c r="A579" t="s">
        <v>7034</v>
      </c>
      <c r="B579" s="2">
        <v>47991860</v>
      </c>
      <c r="C579" s="2" t="s">
        <v>1093</v>
      </c>
      <c r="D579" s="83">
        <v>5120</v>
      </c>
      <c r="E579" s="84">
        <v>19128.329622565314</v>
      </c>
      <c r="F579" s="85" t="str">
        <f>IFERROR(VLOOKUP(B579,'Base Completa'!B:P,15,FALSE),"Verificar")</f>
        <v>A</v>
      </c>
      <c r="G579" s="86">
        <v>2.8652824279307963E-5</v>
      </c>
      <c r="H579" s="86">
        <v>0.99909237763650294</v>
      </c>
      <c r="I579" s="85" t="s">
        <v>6870</v>
      </c>
      <c r="J579" s="123">
        <v>4.338539734146357E-5</v>
      </c>
      <c r="K579" s="124">
        <v>0.99820922258562128</v>
      </c>
      <c r="L579" s="2" t="s">
        <v>6870</v>
      </c>
    </row>
    <row r="580" spans="1:12" hidden="1" x14ac:dyDescent="0.35">
      <c r="A580" t="s">
        <v>7034</v>
      </c>
      <c r="B580" s="2">
        <v>41081809</v>
      </c>
      <c r="C580" s="2" t="s">
        <v>1178</v>
      </c>
      <c r="D580" s="83">
        <v>5016</v>
      </c>
      <c r="E580" s="84">
        <v>15244.158473065421</v>
      </c>
      <c r="F580" s="85" t="str">
        <f>IFERROR(VLOOKUP(B580,'Base Completa'!B:P,15,FALSE),"Verificar")</f>
        <v>A</v>
      </c>
      <c r="G580" s="86">
        <v>2.8070813786134522E-5</v>
      </c>
      <c r="H580" s="86">
        <v>0.99912044845028902</v>
      </c>
      <c r="I580" s="85" t="s">
        <v>6870</v>
      </c>
      <c r="J580" s="123">
        <v>3.457562084825076E-5</v>
      </c>
      <c r="K580" s="124">
        <v>0.99824379820646958</v>
      </c>
      <c r="L580" s="2" t="s">
        <v>6870</v>
      </c>
    </row>
    <row r="581" spans="1:12" hidden="1" x14ac:dyDescent="0.35">
      <c r="A581" t="s">
        <v>7034</v>
      </c>
      <c r="B581" s="2">
        <v>40148860</v>
      </c>
      <c r="C581" s="2" t="s">
        <v>2437</v>
      </c>
      <c r="D581" s="83">
        <v>5000</v>
      </c>
      <c r="E581" s="84">
        <v>-11597.199591331118</v>
      </c>
      <c r="F581" s="85" t="str">
        <f>IFERROR(VLOOKUP(B581,'Base Completa'!B:P,15,FALSE),"Verificar")</f>
        <v>A</v>
      </c>
      <c r="G581" s="86">
        <v>2.7981273710261682E-5</v>
      </c>
      <c r="H581" s="86">
        <v>0.99914842972399931</v>
      </c>
      <c r="I581" s="85" t="s">
        <v>6870</v>
      </c>
      <c r="J581" s="123">
        <v>-2.6303870868296017E-5</v>
      </c>
      <c r="K581" s="124">
        <v>0.99821749433560125</v>
      </c>
      <c r="L581" s="2" t="s">
        <v>6870</v>
      </c>
    </row>
    <row r="582" spans="1:12" hidden="1" x14ac:dyDescent="0.35">
      <c r="A582" t="s">
        <v>7034</v>
      </c>
      <c r="B582" s="2">
        <v>45656801</v>
      </c>
      <c r="C582" s="2" t="s">
        <v>2236</v>
      </c>
      <c r="D582" s="83">
        <v>4997</v>
      </c>
      <c r="E582" s="84">
        <v>-8041.8280999999997</v>
      </c>
      <c r="F582" s="85" t="str">
        <f>IFERROR(VLOOKUP(B582,'Base Completa'!B:P,15,FALSE),"Verificar")</f>
        <v>A</v>
      </c>
      <c r="G582" s="86">
        <v>2.7964484946035526E-5</v>
      </c>
      <c r="H582" s="86">
        <v>0.99917639420894533</v>
      </c>
      <c r="I582" s="85" t="s">
        <v>6870</v>
      </c>
      <c r="J582" s="123">
        <v>-1.8239852321378812E-5</v>
      </c>
      <c r="K582" s="124">
        <v>0.99819925448327984</v>
      </c>
      <c r="L582" s="2" t="s">
        <v>6870</v>
      </c>
    </row>
    <row r="583" spans="1:12" hidden="1" x14ac:dyDescent="0.35">
      <c r="A583" t="s">
        <v>7034</v>
      </c>
      <c r="B583" s="2">
        <v>44969801</v>
      </c>
      <c r="C583" s="2" t="s">
        <v>1809</v>
      </c>
      <c r="D583" s="83">
        <v>4921</v>
      </c>
      <c r="E583" s="84">
        <v>15880.6782</v>
      </c>
      <c r="F583" s="85" t="str">
        <f>IFERROR(VLOOKUP(B583,'Base Completa'!B:P,15,FALSE),"Verificar")</f>
        <v>I</v>
      </c>
      <c r="G583" s="86">
        <v>2.7539169585639549E-5</v>
      </c>
      <c r="H583" s="86">
        <v>0.99920393337853097</v>
      </c>
      <c r="I583" s="85" t="s">
        <v>6870</v>
      </c>
      <c r="J583" s="123">
        <v>3.6019325647030414E-5</v>
      </c>
      <c r="K583" s="124">
        <v>0.99823527380892685</v>
      </c>
      <c r="L583" s="2" t="s">
        <v>6870</v>
      </c>
    </row>
    <row r="584" spans="1:12" hidden="1" x14ac:dyDescent="0.35">
      <c r="A584" t="s">
        <v>7034</v>
      </c>
      <c r="B584" s="2">
        <v>45276801</v>
      </c>
      <c r="C584" s="2" t="s">
        <v>1939</v>
      </c>
      <c r="D584" s="83">
        <v>4897</v>
      </c>
      <c r="E584" s="84">
        <v>2544.9989</v>
      </c>
      <c r="F584" s="85" t="str">
        <f>IFERROR(VLOOKUP(B584,'Base Completa'!B:P,15,FALSE),"Verificar")</f>
        <v>A</v>
      </c>
      <c r="G584" s="86">
        <v>2.7404859471830295E-5</v>
      </c>
      <c r="H584" s="86">
        <v>0.99923133823800281</v>
      </c>
      <c r="I584" s="85" t="s">
        <v>6870</v>
      </c>
      <c r="J584" s="123">
        <v>5.77236960512393E-6</v>
      </c>
      <c r="K584" s="124">
        <v>0.99824104617853193</v>
      </c>
      <c r="L584" s="2" t="s">
        <v>6870</v>
      </c>
    </row>
    <row r="585" spans="1:12" hidden="1" x14ac:dyDescent="0.35">
      <c r="A585" t="s">
        <v>7034</v>
      </c>
      <c r="B585" s="2">
        <v>42010905</v>
      </c>
      <c r="C585" s="2" t="s">
        <v>823</v>
      </c>
      <c r="D585" s="83">
        <v>4824</v>
      </c>
      <c r="E585" s="84">
        <v>97080.566598324134</v>
      </c>
      <c r="F585" s="85" t="str">
        <f>IFERROR(VLOOKUP(B585,'Base Completa'!B:P,15,FALSE),"Verificar")</f>
        <v>A</v>
      </c>
      <c r="G585" s="86">
        <v>2.6996332875660474E-5</v>
      </c>
      <c r="H585" s="86">
        <v>0.99925833457087843</v>
      </c>
      <c r="I585" s="85" t="s">
        <v>6870</v>
      </c>
      <c r="J585" s="123">
        <v>2.2019063029079329E-4</v>
      </c>
      <c r="K585" s="124">
        <v>0.99846123680882271</v>
      </c>
      <c r="L585" s="2" t="s">
        <v>6870</v>
      </c>
    </row>
    <row r="586" spans="1:12" hidden="1" x14ac:dyDescent="0.35">
      <c r="A586" t="s">
        <v>7034</v>
      </c>
      <c r="B586" s="2">
        <v>47986860</v>
      </c>
      <c r="C586" s="2" t="s">
        <v>1091</v>
      </c>
      <c r="D586" s="83">
        <v>4780</v>
      </c>
      <c r="E586" s="84">
        <v>102269.63964822382</v>
      </c>
      <c r="F586" s="85" t="str">
        <f>IFERROR(VLOOKUP(B586,'Base Completa'!B:P,15,FALSE),"Verificar")</f>
        <v>A</v>
      </c>
      <c r="G586" s="86">
        <v>2.675009766701017E-5</v>
      </c>
      <c r="H586" s="86">
        <v>0.99928508466854549</v>
      </c>
      <c r="I586" s="85" t="s">
        <v>6870</v>
      </c>
      <c r="J586" s="123">
        <v>2.3196008431767271E-4</v>
      </c>
      <c r="K586" s="124">
        <v>0.9986931968931404</v>
      </c>
      <c r="L586" s="2" t="s">
        <v>6870</v>
      </c>
    </row>
    <row r="587" spans="1:12" hidden="1" x14ac:dyDescent="0.35">
      <c r="A587" t="s">
        <v>7034</v>
      </c>
      <c r="B587" s="2">
        <v>40132909</v>
      </c>
      <c r="C587" s="2" t="s">
        <v>992</v>
      </c>
      <c r="D587" s="83">
        <v>4584</v>
      </c>
      <c r="E587" s="84">
        <v>-5027.785022954924</v>
      </c>
      <c r="F587" s="85" t="str">
        <f>IFERROR(VLOOKUP(B587,'Base Completa'!B:P,15,FALSE),"Verificar")</f>
        <v>A</v>
      </c>
      <c r="G587" s="86">
        <v>2.5653231737567913E-5</v>
      </c>
      <c r="H587" s="86">
        <v>0.99931073790028302</v>
      </c>
      <c r="I587" s="85" t="s">
        <v>6870</v>
      </c>
      <c r="J587" s="123">
        <v>-1.140363300259278E-5</v>
      </c>
      <c r="K587" s="124">
        <v>0.99868179326013784</v>
      </c>
      <c r="L587" s="2" t="s">
        <v>6870</v>
      </c>
    </row>
    <row r="588" spans="1:12" hidden="1" x14ac:dyDescent="0.35">
      <c r="A588" t="s">
        <v>7034</v>
      </c>
      <c r="B588" s="2">
        <v>41090809</v>
      </c>
      <c r="C588" s="2" t="s">
        <v>2374</v>
      </c>
      <c r="D588" s="83">
        <v>4389</v>
      </c>
      <c r="E588" s="84">
        <v>16163.347900000001</v>
      </c>
      <c r="F588" s="85" t="str">
        <f>IFERROR(VLOOKUP(B588,'Base Completa'!B:P,15,FALSE),"Verificar")</f>
        <v>A</v>
      </c>
      <c r="G588" s="86">
        <v>2.4561962062867706E-5</v>
      </c>
      <c r="H588" s="86">
        <v>0.99933529986234593</v>
      </c>
      <c r="I588" s="85" t="s">
        <v>6870</v>
      </c>
      <c r="J588" s="123">
        <v>3.6660455191160865E-5</v>
      </c>
      <c r="K588" s="124">
        <v>0.99871845371532897</v>
      </c>
      <c r="L588" s="2" t="s">
        <v>6870</v>
      </c>
    </row>
    <row r="589" spans="1:12" hidden="1" x14ac:dyDescent="0.35">
      <c r="A589" t="s">
        <v>7034</v>
      </c>
      <c r="B589" s="2">
        <v>41092905</v>
      </c>
      <c r="C589" s="2" t="s">
        <v>843</v>
      </c>
      <c r="D589" s="83">
        <v>4224</v>
      </c>
      <c r="E589" s="84">
        <v>13120.885611969286</v>
      </c>
      <c r="F589" s="85" t="str">
        <f>IFERROR(VLOOKUP(B589,'Base Completa'!B:P,15,FALSE),"Verificar")</f>
        <v>I</v>
      </c>
      <c r="G589" s="86">
        <v>2.3638580030429072E-5</v>
      </c>
      <c r="H589" s="86">
        <v>0.99935893844237633</v>
      </c>
      <c r="I589" s="85" t="s">
        <v>6870</v>
      </c>
      <c r="J589" s="123">
        <v>2.9759777616736652E-5</v>
      </c>
      <c r="K589" s="124">
        <v>0.99874821349294574</v>
      </c>
      <c r="L589" s="2" t="s">
        <v>6870</v>
      </c>
    </row>
    <row r="590" spans="1:12" hidden="1" x14ac:dyDescent="0.35">
      <c r="A590" t="s">
        <v>7034</v>
      </c>
      <c r="B590" s="2">
        <v>40124905</v>
      </c>
      <c r="C590" s="2" t="s">
        <v>2459</v>
      </c>
      <c r="D590" s="83">
        <v>4104</v>
      </c>
      <c r="E590" s="84">
        <v>7659.4512506085766</v>
      </c>
      <c r="F590" s="85" t="str">
        <f>IFERROR(VLOOKUP(B590,'Base Completa'!B:P,15,FALSE),"Verificar")</f>
        <v>A</v>
      </c>
      <c r="G590" s="86">
        <v>2.2967029461382792E-5</v>
      </c>
      <c r="H590" s="86">
        <v>0.99938190547183769</v>
      </c>
      <c r="I590" s="85" t="s">
        <v>6870</v>
      </c>
      <c r="J590" s="123">
        <v>1.7372574735078047E-5</v>
      </c>
      <c r="K590" s="124">
        <v>0.99876558606768084</v>
      </c>
      <c r="L590" s="2" t="s">
        <v>6870</v>
      </c>
    </row>
    <row r="591" spans="1:12" hidden="1" x14ac:dyDescent="0.35">
      <c r="A591" t="s">
        <v>7034</v>
      </c>
      <c r="B591" s="2">
        <v>44539967</v>
      </c>
      <c r="C591" s="2" t="s">
        <v>2403</v>
      </c>
      <c r="D591" s="83">
        <v>4000</v>
      </c>
      <c r="E591" s="84">
        <v>11120.998639557543</v>
      </c>
      <c r="F591" s="85" t="str">
        <f>IFERROR(VLOOKUP(B591,'Base Completa'!B:P,15,FALSE),"Verificar")</f>
        <v>A</v>
      </c>
      <c r="G591" s="86">
        <v>2.2385018968209348E-5</v>
      </c>
      <c r="H591" s="86">
        <v>0.99940429049080592</v>
      </c>
      <c r="I591" s="85" t="s">
        <v>6870</v>
      </c>
      <c r="J591" s="123">
        <v>2.5223788711895526E-5</v>
      </c>
      <c r="K591" s="124">
        <v>0.99879080985639279</v>
      </c>
      <c r="L591" s="2" t="s">
        <v>6870</v>
      </c>
    </row>
    <row r="592" spans="1:12" hidden="1" x14ac:dyDescent="0.35">
      <c r="A592" t="s">
        <v>7034</v>
      </c>
      <c r="B592" s="2">
        <v>45297967</v>
      </c>
      <c r="C592" s="2" t="s">
        <v>85</v>
      </c>
      <c r="D592" s="83">
        <v>4000</v>
      </c>
      <c r="E592" s="84">
        <v>9727.3136379984389</v>
      </c>
      <c r="F592" s="85" t="str">
        <f>IFERROR(VLOOKUP(B592,'Base Completa'!B:P,15,FALSE),"Verificar")</f>
        <v>A</v>
      </c>
      <c r="G592" s="86">
        <v>2.2385018968209348E-5</v>
      </c>
      <c r="H592" s="86">
        <v>0.99942667550977415</v>
      </c>
      <c r="I592" s="85" t="s">
        <v>6870</v>
      </c>
      <c r="J592" s="123">
        <v>2.2062740217093871E-5</v>
      </c>
      <c r="K592" s="124">
        <v>0.99881287259660989</v>
      </c>
      <c r="L592" s="2" t="s">
        <v>6870</v>
      </c>
    </row>
    <row r="593" spans="1:12" hidden="1" x14ac:dyDescent="0.35">
      <c r="A593" t="s">
        <v>7034</v>
      </c>
      <c r="B593" s="2">
        <v>47996979</v>
      </c>
      <c r="C593" s="2" t="s">
        <v>1485</v>
      </c>
      <c r="D593" s="83">
        <v>4000</v>
      </c>
      <c r="E593" s="84">
        <v>38499.566399999996</v>
      </c>
      <c r="F593" s="85" t="str">
        <f>IFERROR(VLOOKUP(B593,'Base Completa'!B:P,15,FALSE),"Verificar")</f>
        <v>A</v>
      </c>
      <c r="G593" s="86">
        <v>2.2385018968209348E-5</v>
      </c>
      <c r="H593" s="86">
        <v>0.99944906052874238</v>
      </c>
      <c r="I593" s="85" t="s">
        <v>6870</v>
      </c>
      <c r="J593" s="123">
        <v>8.7321737898515592E-5</v>
      </c>
      <c r="K593" s="124">
        <v>0.99890019433450838</v>
      </c>
      <c r="L593" s="2" t="s">
        <v>6870</v>
      </c>
    </row>
    <row r="594" spans="1:12" hidden="1" x14ac:dyDescent="0.35">
      <c r="A594" t="s">
        <v>7034</v>
      </c>
      <c r="B594" s="2">
        <v>40122905</v>
      </c>
      <c r="C594" s="2" t="s">
        <v>2439</v>
      </c>
      <c r="D594" s="83">
        <v>3984</v>
      </c>
      <c r="E594" s="84">
        <v>2284.4800435959783</v>
      </c>
      <c r="F594" s="85" t="str">
        <f>IFERROR(VLOOKUP(B594,'Base Completa'!B:P,15,FALSE),"Verificar")</f>
        <v>A</v>
      </c>
      <c r="G594" s="86">
        <v>2.2295478892336511E-5</v>
      </c>
      <c r="H594" s="86">
        <v>0.9994713560076347</v>
      </c>
      <c r="I594" s="85" t="s">
        <v>6870</v>
      </c>
      <c r="J594" s="123">
        <v>5.1814808906854989E-6</v>
      </c>
      <c r="K594" s="124">
        <v>0.99890537581539907</v>
      </c>
      <c r="L594" s="2" t="s">
        <v>6870</v>
      </c>
    </row>
    <row r="595" spans="1:12" hidden="1" x14ac:dyDescent="0.35">
      <c r="A595" t="s">
        <v>7034</v>
      </c>
      <c r="B595" s="2">
        <v>44440845</v>
      </c>
      <c r="C595" s="2" t="s">
        <v>1362</v>
      </c>
      <c r="D595" s="83">
        <v>3956.1600000000003</v>
      </c>
      <c r="E595" s="84">
        <v>42158.298285272911</v>
      </c>
      <c r="F595" s="85" t="str">
        <f>IFERROR(VLOOKUP(B595,'Base Completa'!B:P,15,FALSE),"Verificar")</f>
        <v>A</v>
      </c>
      <c r="G595" s="86">
        <v>2.2139679160317773E-5</v>
      </c>
      <c r="H595" s="86">
        <v>0.99949349568679502</v>
      </c>
      <c r="I595" s="85" t="s">
        <v>6870</v>
      </c>
      <c r="J595" s="123">
        <v>9.5620190494250361E-5</v>
      </c>
      <c r="K595" s="124">
        <v>0.99900099600589332</v>
      </c>
      <c r="L595" s="2" t="s">
        <v>6870</v>
      </c>
    </row>
    <row r="596" spans="1:12" hidden="1" x14ac:dyDescent="0.35">
      <c r="A596" t="s">
        <v>7034</v>
      </c>
      <c r="B596" s="2">
        <v>41088809</v>
      </c>
      <c r="C596" s="2" t="s">
        <v>2348</v>
      </c>
      <c r="D596" s="83">
        <v>3762</v>
      </c>
      <c r="E596" s="84">
        <v>8526.026363438441</v>
      </c>
      <c r="F596" s="85" t="str">
        <f>IFERROR(VLOOKUP(B596,'Base Completa'!B:P,15,FALSE),"Verificar")</f>
        <v>A</v>
      </c>
      <c r="G596" s="86">
        <v>2.105311033960089E-5</v>
      </c>
      <c r="H596" s="86">
        <v>0.99951454879713464</v>
      </c>
      <c r="I596" s="85" t="s">
        <v>6870</v>
      </c>
      <c r="J596" s="123">
        <v>1.9338073361366627E-5</v>
      </c>
      <c r="K596" s="124">
        <v>0.99902033407925472</v>
      </c>
      <c r="L596" s="2" t="s">
        <v>6870</v>
      </c>
    </row>
    <row r="597" spans="1:12" hidden="1" x14ac:dyDescent="0.35">
      <c r="A597" t="s">
        <v>7034</v>
      </c>
      <c r="B597" s="2">
        <v>44920855</v>
      </c>
      <c r="C597" s="2" t="s">
        <v>1789</v>
      </c>
      <c r="D597" s="83">
        <v>3680</v>
      </c>
      <c r="E597" s="84">
        <v>52939.160273884809</v>
      </c>
      <c r="F597" s="85" t="str">
        <f>IFERROR(VLOOKUP(B597,'Base Completa'!B:P,15,FALSE),"Verificar")</f>
        <v>A</v>
      </c>
      <c r="G597" s="86">
        <v>2.0594217450752598E-5</v>
      </c>
      <c r="H597" s="86">
        <v>0.99953514301458535</v>
      </c>
      <c r="I597" s="85" t="s">
        <v>6870</v>
      </c>
      <c r="J597" s="123">
        <v>1.2007250756994704E-4</v>
      </c>
      <c r="K597" s="124">
        <v>0.99914040658682468</v>
      </c>
      <c r="L597" s="2" t="s">
        <v>6870</v>
      </c>
    </row>
    <row r="598" spans="1:12" hidden="1" x14ac:dyDescent="0.35">
      <c r="A598" t="s">
        <v>7034</v>
      </c>
      <c r="B598" s="2">
        <v>47990860</v>
      </c>
      <c r="C598" s="2" t="s">
        <v>1110</v>
      </c>
      <c r="D598" s="83">
        <v>3680</v>
      </c>
      <c r="E598" s="84">
        <v>22520.345391462801</v>
      </c>
      <c r="F598" s="85" t="str">
        <f>IFERROR(VLOOKUP(B598,'Base Completa'!B:P,15,FALSE),"Verificar")</f>
        <v>A</v>
      </c>
      <c r="G598" s="86">
        <v>2.0594217450752598E-5</v>
      </c>
      <c r="H598" s="86">
        <v>0.99955573723203606</v>
      </c>
      <c r="I598" s="85" t="s">
        <v>6870</v>
      </c>
      <c r="J598" s="123">
        <v>5.1078905077158437E-5</v>
      </c>
      <c r="K598" s="124">
        <v>0.99919148549190184</v>
      </c>
      <c r="L598" s="2" t="s">
        <v>6870</v>
      </c>
    </row>
    <row r="599" spans="1:12" hidden="1" x14ac:dyDescent="0.35">
      <c r="A599" t="s">
        <v>7034</v>
      </c>
      <c r="B599" s="2">
        <v>44516849</v>
      </c>
      <c r="C599" s="2" t="s">
        <v>249</v>
      </c>
      <c r="D599" s="83">
        <v>3553</v>
      </c>
      <c r="E599" s="84">
        <v>4525.8106165374884</v>
      </c>
      <c r="F599" s="85" t="str">
        <f>IFERROR(VLOOKUP(B599,'Base Completa'!B:P,15,FALSE),"Verificar")</f>
        <v>A</v>
      </c>
      <c r="G599" s="86">
        <v>1.9883493098511952E-5</v>
      </c>
      <c r="H599" s="86">
        <v>0.99957562072513462</v>
      </c>
      <c r="I599" s="85" t="s">
        <v>6870</v>
      </c>
      <c r="J599" s="123">
        <v>1.0265093490393332E-5</v>
      </c>
      <c r="K599" s="124">
        <v>0.99920175058539229</v>
      </c>
      <c r="L599" s="2" t="s">
        <v>6870</v>
      </c>
    </row>
    <row r="600" spans="1:12" hidden="1" x14ac:dyDescent="0.35">
      <c r="A600" t="s">
        <v>7034</v>
      </c>
      <c r="B600" s="2">
        <v>47981909</v>
      </c>
      <c r="C600" s="2" t="s">
        <v>1118</v>
      </c>
      <c r="D600" s="83">
        <v>3528</v>
      </c>
      <c r="E600" s="84">
        <v>16175.278788410073</v>
      </c>
      <c r="F600" s="85" t="str">
        <f>IFERROR(VLOOKUP(B600,'Base Completa'!B:P,15,FALSE),"Verificar")</f>
        <v>A</v>
      </c>
      <c r="G600" s="86">
        <v>1.9743586729960644E-5</v>
      </c>
      <c r="H600" s="86">
        <v>0.99959536431186458</v>
      </c>
      <c r="I600" s="85" t="s">
        <v>6870</v>
      </c>
      <c r="J600" s="123">
        <v>3.6687515909191205E-5</v>
      </c>
      <c r="K600" s="124">
        <v>0.99923843810130153</v>
      </c>
      <c r="L600" s="2" t="s">
        <v>6870</v>
      </c>
    </row>
    <row r="601" spans="1:12" hidden="1" x14ac:dyDescent="0.35">
      <c r="A601" t="s">
        <v>7034</v>
      </c>
      <c r="B601" s="2">
        <v>46123909</v>
      </c>
      <c r="C601" s="2" t="s">
        <v>1284</v>
      </c>
      <c r="D601" s="83">
        <v>3507.7720000000086</v>
      </c>
      <c r="E601" s="84">
        <v>45318.958973812973</v>
      </c>
      <c r="F601" s="85" t="str">
        <f>IFERROR(VLOOKUP(B601,'Base Completa'!B:P,15,FALSE),"Verificar")</f>
        <v>A</v>
      </c>
      <c r="G601" s="86">
        <v>1.9630385689038456E-5</v>
      </c>
      <c r="H601" s="86">
        <v>0.99961499469755366</v>
      </c>
      <c r="I601" s="85" t="s">
        <v>6870</v>
      </c>
      <c r="J601" s="123">
        <v>1.0278895653601121E-4</v>
      </c>
      <c r="K601" s="124">
        <v>0.99934122705783757</v>
      </c>
      <c r="L601" s="2" t="s">
        <v>6870</v>
      </c>
    </row>
    <row r="602" spans="1:12" hidden="1" x14ac:dyDescent="0.35">
      <c r="A602" t="s">
        <v>7034</v>
      </c>
      <c r="B602" s="2">
        <v>43336849</v>
      </c>
      <c r="C602" s="2" t="s">
        <v>395</v>
      </c>
      <c r="D602" s="83">
        <v>3344</v>
      </c>
      <c r="E602" s="84">
        <v>21044.507191699515</v>
      </c>
      <c r="F602" s="85" t="str">
        <f>IFERROR(VLOOKUP(B602,'Base Completa'!B:P,15,FALSE),"Verificar")</f>
        <v>A</v>
      </c>
      <c r="G602" s="86">
        <v>1.8713875857423015E-5</v>
      </c>
      <c r="H602" s="86">
        <v>0.99963370857341105</v>
      </c>
      <c r="I602" s="85" t="s">
        <v>6870</v>
      </c>
      <c r="J602" s="123">
        <v>4.7731523054166441E-5</v>
      </c>
      <c r="K602" s="124">
        <v>0.99938895858089172</v>
      </c>
      <c r="L602" s="2" t="s">
        <v>6870</v>
      </c>
    </row>
    <row r="603" spans="1:12" hidden="1" x14ac:dyDescent="0.35">
      <c r="A603" t="s">
        <v>7034</v>
      </c>
      <c r="B603" s="2">
        <v>30003809</v>
      </c>
      <c r="C603" s="2" t="s">
        <v>1836</v>
      </c>
      <c r="D603" s="83">
        <v>3200</v>
      </c>
      <c r="E603" s="84">
        <v>5076.8100665541988</v>
      </c>
      <c r="F603" s="85" t="str">
        <f>IFERROR(VLOOKUP(B603,'Base Completa'!B:P,15,FALSE),"Verificar")</f>
        <v>A</v>
      </c>
      <c r="G603" s="86">
        <v>1.7908015174567476E-5</v>
      </c>
      <c r="H603" s="86">
        <v>0.99965161658858559</v>
      </c>
      <c r="I603" s="85" t="s">
        <v>6870</v>
      </c>
      <c r="J603" s="123">
        <v>1.1514827813546266E-5</v>
      </c>
      <c r="K603" s="124">
        <v>0.9994004734087053</v>
      </c>
      <c r="L603" s="2" t="s">
        <v>6870</v>
      </c>
    </row>
    <row r="604" spans="1:12" hidden="1" x14ac:dyDescent="0.35">
      <c r="A604" t="s">
        <v>7034</v>
      </c>
      <c r="B604" s="2">
        <v>45311905</v>
      </c>
      <c r="C604" s="2" t="s">
        <v>2606</v>
      </c>
      <c r="D604" s="83">
        <v>3192</v>
      </c>
      <c r="E604" s="84">
        <v>9506.1044999999995</v>
      </c>
      <c r="F604" s="85" t="str">
        <f>IFERROR(VLOOKUP(B604,'Base Completa'!B:P,15,FALSE),"Verificar")</f>
        <v>I</v>
      </c>
      <c r="G604" s="86">
        <v>1.7863245136631058E-5</v>
      </c>
      <c r="H604" s="86">
        <v>0.99966947983372223</v>
      </c>
      <c r="I604" s="85" t="s">
        <v>6870</v>
      </c>
      <c r="J604" s="123">
        <v>2.1561010764653694E-5</v>
      </c>
      <c r="K604" s="124">
        <v>0.99942203441946997</v>
      </c>
      <c r="L604" s="2" t="s">
        <v>6870</v>
      </c>
    </row>
    <row r="605" spans="1:12" hidden="1" x14ac:dyDescent="0.35">
      <c r="A605" t="s">
        <v>7034</v>
      </c>
      <c r="B605" s="2">
        <v>43509809</v>
      </c>
      <c r="C605" s="2" t="s">
        <v>730</v>
      </c>
      <c r="D605" s="83">
        <v>3135</v>
      </c>
      <c r="E605" s="84">
        <v>-3703.275679701132</v>
      </c>
      <c r="F605" s="85" t="str">
        <f>IFERROR(VLOOKUP(B605,'Base Completa'!B:P,15,FALSE),"Verificar")</f>
        <v>F</v>
      </c>
      <c r="G605" s="86">
        <v>1.7544258616334077E-5</v>
      </c>
      <c r="H605" s="86">
        <v>0.99968702409233856</v>
      </c>
      <c r="I605" s="85" t="s">
        <v>6870</v>
      </c>
      <c r="J605" s="123">
        <v>-8.3994833840209027E-6</v>
      </c>
      <c r="K605" s="124">
        <v>0.99941363493608593</v>
      </c>
      <c r="L605" s="2" t="s">
        <v>6870</v>
      </c>
    </row>
    <row r="606" spans="1:12" hidden="1" x14ac:dyDescent="0.35">
      <c r="A606" t="s">
        <v>7034</v>
      </c>
      <c r="B606" s="2">
        <v>43584849</v>
      </c>
      <c r="C606" s="2" t="s">
        <v>2088</v>
      </c>
      <c r="D606" s="83">
        <v>3135</v>
      </c>
      <c r="E606" s="84">
        <v>36219.660799999998</v>
      </c>
      <c r="F606" s="85" t="str">
        <f>IFERROR(VLOOKUP(B606,'Base Completa'!B:P,15,FALSE),"Verificar")</f>
        <v>A</v>
      </c>
      <c r="G606" s="86">
        <v>1.7544258616334077E-5</v>
      </c>
      <c r="H606" s="86">
        <v>0.99970456835095489</v>
      </c>
      <c r="I606" s="85" t="s">
        <v>6870</v>
      </c>
      <c r="J606" s="123">
        <v>8.2150632406881844E-5</v>
      </c>
      <c r="K606" s="124">
        <v>0.99949578556849283</v>
      </c>
      <c r="L606" s="2" t="s">
        <v>6870</v>
      </c>
    </row>
    <row r="607" spans="1:12" hidden="1" x14ac:dyDescent="0.35">
      <c r="A607" t="s">
        <v>7034</v>
      </c>
      <c r="B607" s="2">
        <v>40141905</v>
      </c>
      <c r="C607" s="2" t="s">
        <v>335</v>
      </c>
      <c r="D607" s="83">
        <v>3108</v>
      </c>
      <c r="E607" s="84">
        <v>8814.9987000000001</v>
      </c>
      <c r="F607" s="85" t="str">
        <f>IFERROR(VLOOKUP(B607,'Base Completa'!B:P,15,FALSE),"Verificar")</f>
        <v>I</v>
      </c>
      <c r="G607" s="86">
        <v>1.7393159738298663E-5</v>
      </c>
      <c r="H607" s="86">
        <v>0.99972196151069315</v>
      </c>
      <c r="I607" s="85" t="s">
        <v>6870</v>
      </c>
      <c r="J607" s="123">
        <v>1.9993498058127628E-5</v>
      </c>
      <c r="K607" s="124">
        <v>0.99951577906655098</v>
      </c>
      <c r="L607" s="2" t="s">
        <v>6870</v>
      </c>
    </row>
    <row r="608" spans="1:12" hidden="1" x14ac:dyDescent="0.35">
      <c r="A608" t="s">
        <v>7034</v>
      </c>
      <c r="B608" s="2">
        <v>40086905</v>
      </c>
      <c r="C608" s="2" t="s">
        <v>1057</v>
      </c>
      <c r="D608" s="83">
        <v>3096</v>
      </c>
      <c r="E608" s="84">
        <v>7570.0643861803464</v>
      </c>
      <c r="F608" s="85" t="str">
        <f>IFERROR(VLOOKUP(B608,'Base Completa'!B:P,15,FALSE),"Verificar")</f>
        <v>A</v>
      </c>
      <c r="G608" s="86">
        <v>1.7326004681394036E-5</v>
      </c>
      <c r="H608" s="86">
        <v>0.99973928751537455</v>
      </c>
      <c r="I608" s="85" t="s">
        <v>6870</v>
      </c>
      <c r="J608" s="123">
        <v>1.7169834364808003E-5</v>
      </c>
      <c r="K608" s="124">
        <v>0.99953294890091582</v>
      </c>
      <c r="L608" s="2" t="s">
        <v>6870</v>
      </c>
    </row>
    <row r="609" spans="1:12" hidden="1" x14ac:dyDescent="0.35">
      <c r="A609" t="s">
        <v>7034</v>
      </c>
      <c r="B609" s="2">
        <v>44969809</v>
      </c>
      <c r="C609" s="2" t="s">
        <v>1808</v>
      </c>
      <c r="D609" s="83">
        <v>2926</v>
      </c>
      <c r="E609" s="84">
        <v>11853.402388094255</v>
      </c>
      <c r="F609" s="85" t="str">
        <f>IFERROR(VLOOKUP(B609,'Base Completa'!B:P,15,FALSE),"Verificar")</f>
        <v>A</v>
      </c>
      <c r="G609" s="86">
        <v>1.6374641375245136E-5</v>
      </c>
      <c r="H609" s="86">
        <v>0.99975566215674982</v>
      </c>
      <c r="I609" s="85" t="s">
        <v>6870</v>
      </c>
      <c r="J609" s="123">
        <v>2.6884970230179149E-5</v>
      </c>
      <c r="K609" s="124">
        <v>0.999559833871146</v>
      </c>
      <c r="L609" s="2" t="s">
        <v>6870</v>
      </c>
    </row>
    <row r="610" spans="1:12" hidden="1" x14ac:dyDescent="0.35">
      <c r="A610" t="s">
        <v>7034</v>
      </c>
      <c r="B610" s="2">
        <v>44964860</v>
      </c>
      <c r="C610" s="2" t="s">
        <v>1547</v>
      </c>
      <c r="D610" s="83">
        <v>2600</v>
      </c>
      <c r="E610" s="84">
        <v>17534.046512406872</v>
      </c>
      <c r="F610" s="85" t="str">
        <f>IFERROR(VLOOKUP(B610,'Base Completa'!B:P,15,FALSE),"Verificar")</f>
        <v>A</v>
      </c>
      <c r="G610" s="86">
        <v>1.4550262329336076E-5</v>
      </c>
      <c r="H610" s="86">
        <v>0.99977021241907915</v>
      </c>
      <c r="I610" s="85" t="s">
        <v>6870</v>
      </c>
      <c r="J610" s="123">
        <v>3.9769367736483766E-5</v>
      </c>
      <c r="K610" s="124">
        <v>0.99959960323888253</v>
      </c>
      <c r="L610" s="2" t="s">
        <v>6870</v>
      </c>
    </row>
    <row r="611" spans="1:12" hidden="1" x14ac:dyDescent="0.35">
      <c r="A611" t="s">
        <v>7034</v>
      </c>
      <c r="B611" s="2">
        <v>47987855</v>
      </c>
      <c r="C611" s="2" t="s">
        <v>1097</v>
      </c>
      <c r="D611" s="83">
        <v>2540</v>
      </c>
      <c r="E611" s="84">
        <v>10718.301373046193</v>
      </c>
      <c r="F611" s="85" t="str">
        <f>IFERROR(VLOOKUP(B611,'Base Completa'!B:P,15,FALSE),"Verificar")</f>
        <v>A</v>
      </c>
      <c r="G611" s="86">
        <v>1.4214487044812936E-5</v>
      </c>
      <c r="H611" s="86">
        <v>0.99978442690612401</v>
      </c>
      <c r="I611" s="85" t="s">
        <v>6870</v>
      </c>
      <c r="J611" s="123">
        <v>2.4310421927620452E-5</v>
      </c>
      <c r="K611" s="124">
        <v>0.99962391366081016</v>
      </c>
      <c r="L611" s="2" t="s">
        <v>6870</v>
      </c>
    </row>
    <row r="612" spans="1:12" x14ac:dyDescent="0.35">
      <c r="A612" t="s">
        <v>7034</v>
      </c>
      <c r="B612" s="2">
        <v>44426809</v>
      </c>
      <c r="C612" s="2" t="s">
        <v>1627</v>
      </c>
      <c r="D612" s="83">
        <v>2508</v>
      </c>
      <c r="E612" s="84">
        <v>9726.93</v>
      </c>
      <c r="F612" s="85" t="str">
        <f>IFERROR(VLOOKUP(B612,'Base Completa'!B:P,15,FALSE),"Verificar")</f>
        <v>F</v>
      </c>
      <c r="G612" s="86">
        <v>1.4035406893067261E-5</v>
      </c>
      <c r="H612" s="86">
        <v>0.99979846231301706</v>
      </c>
      <c r="I612" s="85" t="s">
        <v>6870</v>
      </c>
      <c r="J612" s="123">
        <v>2.2061870079066874E-5</v>
      </c>
      <c r="K612" s="124">
        <v>0.99964597553088919</v>
      </c>
      <c r="L612" s="2" t="s">
        <v>6870</v>
      </c>
    </row>
    <row r="613" spans="1:12" hidden="1" x14ac:dyDescent="0.35">
      <c r="A613" t="s">
        <v>7034</v>
      </c>
      <c r="B613" s="2">
        <v>46117909</v>
      </c>
      <c r="C613" s="2" t="s">
        <v>1247</v>
      </c>
      <c r="D613" s="83">
        <v>2259.0440000000003</v>
      </c>
      <c r="E613" s="84">
        <v>11860.568051682683</v>
      </c>
      <c r="F613" s="85" t="str">
        <f>IFERROR(VLOOKUP(B613,'Base Completa'!B:P,15,FALSE),"Verificar")</f>
        <v>A</v>
      </c>
      <c r="G613" s="86">
        <v>1.2642185697504881E-5</v>
      </c>
      <c r="H613" s="86">
        <v>0.99981110449871458</v>
      </c>
      <c r="I613" s="85" t="s">
        <v>6870</v>
      </c>
      <c r="J613" s="123">
        <v>2.6901222833941917E-5</v>
      </c>
      <c r="K613" s="124">
        <v>0.99967287675372318</v>
      </c>
      <c r="L613" s="2" t="s">
        <v>6870</v>
      </c>
    </row>
    <row r="614" spans="1:12" hidden="1" x14ac:dyDescent="0.35">
      <c r="A614" t="s">
        <v>7034</v>
      </c>
      <c r="B614" s="2">
        <v>41089905</v>
      </c>
      <c r="C614" s="2" t="s">
        <v>2351</v>
      </c>
      <c r="D614" s="83">
        <v>2052</v>
      </c>
      <c r="E614" s="84">
        <v>8996.0359074599874</v>
      </c>
      <c r="F614" s="85" t="str">
        <f>IFERROR(VLOOKUP(B614,'Base Completa'!B:P,15,FALSE),"Verificar")</f>
        <v>A</v>
      </c>
      <c r="G614" s="86">
        <v>1.1483514730691396E-5</v>
      </c>
      <c r="H614" s="86">
        <v>0.99982258801344526</v>
      </c>
      <c r="I614" s="85" t="s">
        <v>6870</v>
      </c>
      <c r="J614" s="123">
        <v>2.0404112645716861E-5</v>
      </c>
      <c r="K614" s="124">
        <v>0.99969328086636888</v>
      </c>
      <c r="L614" s="2" t="s">
        <v>6870</v>
      </c>
    </row>
    <row r="615" spans="1:12" hidden="1" x14ac:dyDescent="0.35">
      <c r="A615" t="s">
        <v>7034</v>
      </c>
      <c r="B615" s="2">
        <v>47983909</v>
      </c>
      <c r="C615" s="2" t="s">
        <v>1106</v>
      </c>
      <c r="D615" s="83">
        <v>2028</v>
      </c>
      <c r="E615" s="84">
        <v>-5742.9697361080944</v>
      </c>
      <c r="F615" s="85" t="str">
        <f>IFERROR(VLOOKUP(B615,'Base Completa'!B:P,15,FALSE),"Verificar")</f>
        <v>A</v>
      </c>
      <c r="G615" s="86">
        <v>1.1349204616882139E-5</v>
      </c>
      <c r="H615" s="86">
        <v>0.99983393721806213</v>
      </c>
      <c r="I615" s="85" t="s">
        <v>6870</v>
      </c>
      <c r="J615" s="123">
        <v>-1.3025759637010829E-5</v>
      </c>
      <c r="K615" s="124">
        <v>0.99968025510673186</v>
      </c>
      <c r="L615" s="2" t="s">
        <v>6870</v>
      </c>
    </row>
    <row r="616" spans="1:12" hidden="1" x14ac:dyDescent="0.35">
      <c r="A616" t="s">
        <v>7034</v>
      </c>
      <c r="B616" s="2">
        <v>40088809</v>
      </c>
      <c r="C616" s="2" t="s">
        <v>1055</v>
      </c>
      <c r="D616" s="83">
        <v>1881</v>
      </c>
      <c r="E616" s="84">
        <v>-5040.0316999999995</v>
      </c>
      <c r="F616" s="85" t="str">
        <f>IFERROR(VLOOKUP(B616,'Base Completa'!B:P,15,FALSE),"Verificar")</f>
        <v>A</v>
      </c>
      <c r="G616" s="86">
        <v>1.0526555169800445E-5</v>
      </c>
      <c r="H616" s="86">
        <v>0.99984446377323188</v>
      </c>
      <c r="I616" s="85" t="s">
        <v>6870</v>
      </c>
      <c r="J616" s="123">
        <v>-1.1431409967973301E-5</v>
      </c>
      <c r="K616" s="124">
        <v>0.99966882369676391</v>
      </c>
      <c r="L616" s="2" t="s">
        <v>6870</v>
      </c>
    </row>
    <row r="617" spans="1:12" hidden="1" x14ac:dyDescent="0.35">
      <c r="A617" t="s">
        <v>7034</v>
      </c>
      <c r="B617" s="2">
        <v>43348909</v>
      </c>
      <c r="C617" s="2" t="s">
        <v>1104</v>
      </c>
      <c r="D617" s="83">
        <v>1692</v>
      </c>
      <c r="E617" s="84">
        <v>-7357.7623838678373</v>
      </c>
      <c r="F617" s="85" t="str">
        <f>IFERROR(VLOOKUP(B617,'Base Completa'!B:P,15,FALSE),"Verificar")</f>
        <v>A</v>
      </c>
      <c r="G617" s="86">
        <v>9.4688630235525546E-6</v>
      </c>
      <c r="H617" s="86">
        <v>0.99985393263625544</v>
      </c>
      <c r="I617" s="85" t="s">
        <v>6870</v>
      </c>
      <c r="J617" s="123">
        <v>-1.6688307388409045E-5</v>
      </c>
      <c r="K617" s="124">
        <v>0.99965213538937547</v>
      </c>
      <c r="L617" s="2" t="s">
        <v>6870</v>
      </c>
    </row>
    <row r="618" spans="1:12" hidden="1" x14ac:dyDescent="0.35">
      <c r="A618" t="s">
        <v>7034</v>
      </c>
      <c r="B618" s="2">
        <v>43813855</v>
      </c>
      <c r="C618" s="2" t="s">
        <v>3135</v>
      </c>
      <c r="D618" s="83">
        <v>1640</v>
      </c>
      <c r="E618" s="84">
        <v>2584.8724999999999</v>
      </c>
      <c r="F618" s="85" t="str">
        <f>IFERROR(VLOOKUP(B618,'Base Completa'!B:P,15,FALSE),"Verificar")</f>
        <v>I</v>
      </c>
      <c r="G618" s="86">
        <v>9.1778577769658327E-6</v>
      </c>
      <c r="H618" s="86">
        <v>0.99986311049403243</v>
      </c>
      <c r="I618" s="85" t="s">
        <v>6870</v>
      </c>
      <c r="J618" s="123">
        <v>5.8628078197286073E-6</v>
      </c>
      <c r="K618" s="124">
        <v>0.99965799819719525</v>
      </c>
      <c r="L618" s="2" t="s">
        <v>6870</v>
      </c>
    </row>
    <row r="619" spans="1:12" hidden="1" x14ac:dyDescent="0.35">
      <c r="A619" t="s">
        <v>7034</v>
      </c>
      <c r="B619" s="2">
        <v>40143905</v>
      </c>
      <c r="C619" s="2" t="s">
        <v>339</v>
      </c>
      <c r="D619" s="83">
        <v>1488</v>
      </c>
      <c r="E619" s="84">
        <v>10550.8531</v>
      </c>
      <c r="F619" s="85" t="str">
        <f>IFERROR(VLOOKUP(B619,'Base Completa'!B:P,15,FALSE),"Verificar")</f>
        <v>I</v>
      </c>
      <c r="G619" s="86">
        <v>8.3272270561738776E-6</v>
      </c>
      <c r="H619" s="86">
        <v>0.99987143772108855</v>
      </c>
      <c r="I619" s="85" t="s">
        <v>6870</v>
      </c>
      <c r="J619" s="123">
        <v>2.3930628709728555E-5</v>
      </c>
      <c r="K619" s="124">
        <v>0.99968192882590501</v>
      </c>
      <c r="L619" s="2" t="s">
        <v>6870</v>
      </c>
    </row>
    <row r="620" spans="1:12" hidden="1" x14ac:dyDescent="0.35">
      <c r="A620" t="s">
        <v>7034</v>
      </c>
      <c r="B620" s="2">
        <v>43087809</v>
      </c>
      <c r="C620" s="2" t="s">
        <v>1212</v>
      </c>
      <c r="D620" s="83">
        <v>1463</v>
      </c>
      <c r="E620" s="84">
        <v>1586.1310999999998</v>
      </c>
      <c r="F620" s="85" t="str">
        <f>IFERROR(VLOOKUP(B620,'Base Completa'!B:P,15,FALSE),"Verificar")</f>
        <v>A</v>
      </c>
      <c r="G620" s="86">
        <v>8.1873206876225681E-6</v>
      </c>
      <c r="H620" s="86">
        <v>0.99987962504177619</v>
      </c>
      <c r="I620" s="85" t="s">
        <v>6870</v>
      </c>
      <c r="J620" s="123">
        <v>3.5975398462379622E-6</v>
      </c>
      <c r="K620" s="124">
        <v>0.99968552636575125</v>
      </c>
      <c r="L620" s="2" t="s">
        <v>6870</v>
      </c>
    </row>
    <row r="621" spans="1:12" hidden="1" x14ac:dyDescent="0.35">
      <c r="A621" t="s">
        <v>7034</v>
      </c>
      <c r="B621" s="2">
        <v>41051809</v>
      </c>
      <c r="C621" s="2" t="s">
        <v>788</v>
      </c>
      <c r="D621" s="83">
        <v>1254</v>
      </c>
      <c r="E621" s="84">
        <v>5666.955874367196</v>
      </c>
      <c r="F621" s="85" t="str">
        <f>IFERROR(VLOOKUP(B621,'Base Completa'!B:P,15,FALSE),"Verificar")</f>
        <v>F</v>
      </c>
      <c r="G621" s="86">
        <v>7.0177034465336305E-6</v>
      </c>
      <c r="H621" s="86">
        <v>0.99988664274522276</v>
      </c>
      <c r="I621" s="85" t="s">
        <v>6870</v>
      </c>
      <c r="J621" s="123">
        <v>1.2853350876802228E-5</v>
      </c>
      <c r="K621" s="124">
        <v>0.99969837971662801</v>
      </c>
      <c r="L621" s="2" t="s">
        <v>6870</v>
      </c>
    </row>
    <row r="622" spans="1:12" hidden="1" x14ac:dyDescent="0.35">
      <c r="A622" t="s">
        <v>7034</v>
      </c>
      <c r="B622" s="2">
        <v>45885849</v>
      </c>
      <c r="C622" s="2" t="s">
        <v>2281</v>
      </c>
      <c r="D622" s="83">
        <v>1249.2</v>
      </c>
      <c r="E622" s="84">
        <v>18179.671800000004</v>
      </c>
      <c r="F622" s="85" t="str">
        <f>IFERROR(VLOOKUP(B622,'Base Completa'!B:P,15,FALSE),"Verificar")</f>
        <v>I</v>
      </c>
      <c r="G622" s="86">
        <v>6.9908414237717792E-6</v>
      </c>
      <c r="H622" s="86">
        <v>0.99989363358664651</v>
      </c>
      <c r="I622" s="85" t="s">
        <v>6870</v>
      </c>
      <c r="J622" s="123">
        <v>4.1233725063475924E-5</v>
      </c>
      <c r="K622" s="124">
        <v>0.99973961344169149</v>
      </c>
      <c r="L622" s="2" t="s">
        <v>6870</v>
      </c>
    </row>
    <row r="623" spans="1:12" hidden="1" x14ac:dyDescent="0.35">
      <c r="A623" t="s">
        <v>7034</v>
      </c>
      <c r="B623" s="2">
        <v>40142905</v>
      </c>
      <c r="C623" s="2" t="s">
        <v>3075</v>
      </c>
      <c r="D623" s="83">
        <v>1152</v>
      </c>
      <c r="E623" s="84">
        <v>3604.41</v>
      </c>
      <c r="F623" s="85" t="str">
        <f>IFERROR(VLOOKUP(B623,'Base Completa'!B:P,15,FALSE),"Verificar")</f>
        <v>I</v>
      </c>
      <c r="G623" s="86">
        <v>6.446885462844292E-6</v>
      </c>
      <c r="H623" s="86">
        <v>0.99990008047210932</v>
      </c>
      <c r="I623" s="85" t="s">
        <v>6870</v>
      </c>
      <c r="J623" s="123">
        <v>8.1752438982998148E-6</v>
      </c>
      <c r="K623" s="124">
        <v>0.99974778868558978</v>
      </c>
      <c r="L623" s="2" t="s">
        <v>6870</v>
      </c>
    </row>
    <row r="624" spans="1:12" hidden="1" x14ac:dyDescent="0.35">
      <c r="A624" t="s">
        <v>7034</v>
      </c>
      <c r="B624" s="2">
        <v>44513909</v>
      </c>
      <c r="C624" s="2" t="s">
        <v>241</v>
      </c>
      <c r="D624" s="83">
        <v>1152</v>
      </c>
      <c r="E624" s="84">
        <v>7221.8231929709891</v>
      </c>
      <c r="F624" s="85" t="str">
        <f>IFERROR(VLOOKUP(B624,'Base Completa'!B:P,15,FALSE),"Verificar")</f>
        <v>A</v>
      </c>
      <c r="G624" s="86">
        <v>6.446885462844292E-6</v>
      </c>
      <c r="H624" s="86">
        <v>0.99990652735757213</v>
      </c>
      <c r="I624" s="85" t="s">
        <v>6870</v>
      </c>
      <c r="J624" s="123">
        <v>1.6379980632873668E-5</v>
      </c>
      <c r="K624" s="124">
        <v>0.99976416866622264</v>
      </c>
      <c r="L624" s="2" t="s">
        <v>6870</v>
      </c>
    </row>
    <row r="625" spans="1:12" hidden="1" x14ac:dyDescent="0.35">
      <c r="A625" t="s">
        <v>7034</v>
      </c>
      <c r="B625" s="2">
        <v>30003855</v>
      </c>
      <c r="C625" s="2" t="s">
        <v>1839</v>
      </c>
      <c r="D625" s="83">
        <v>1120</v>
      </c>
      <c r="E625" s="84">
        <v>764.43341705153114</v>
      </c>
      <c r="F625" s="85" t="str">
        <f>IFERROR(VLOOKUP(B625,'Base Completa'!B:P,15,FALSE),"Verificar")</f>
        <v>A</v>
      </c>
      <c r="G625" s="86">
        <v>6.2678053110986173E-6</v>
      </c>
      <c r="H625" s="86">
        <v>0.99991279516288323</v>
      </c>
      <c r="I625" s="85" t="s">
        <v>6870</v>
      </c>
      <c r="J625" s="123">
        <v>1.7338287343579138E-6</v>
      </c>
      <c r="K625" s="124">
        <v>0.999765902494957</v>
      </c>
      <c r="L625" s="2" t="s">
        <v>6870</v>
      </c>
    </row>
    <row r="626" spans="1:12" hidden="1" x14ac:dyDescent="0.35">
      <c r="A626" t="s">
        <v>7034</v>
      </c>
      <c r="B626" s="2">
        <v>43349909</v>
      </c>
      <c r="C626" s="2" t="s">
        <v>1087</v>
      </c>
      <c r="D626" s="83">
        <v>1056</v>
      </c>
      <c r="E626" s="84">
        <v>9273.3657883508658</v>
      </c>
      <c r="F626" s="85" t="str">
        <f>IFERROR(VLOOKUP(B626,'Base Completa'!B:P,15,FALSE),"Verificar")</f>
        <v>A</v>
      </c>
      <c r="G626" s="86">
        <v>5.909645007607268E-6</v>
      </c>
      <c r="H626" s="86">
        <v>0.9999187048078908</v>
      </c>
      <c r="I626" s="85" t="s">
        <v>6870</v>
      </c>
      <c r="J626" s="123">
        <v>2.1033130825271731E-5</v>
      </c>
      <c r="K626" s="124">
        <v>0.99978693562578225</v>
      </c>
      <c r="L626" s="2" t="s">
        <v>6870</v>
      </c>
    </row>
    <row r="627" spans="1:12" hidden="1" x14ac:dyDescent="0.35">
      <c r="A627" t="s">
        <v>7034</v>
      </c>
      <c r="B627" s="2">
        <v>41096809</v>
      </c>
      <c r="C627" s="2" t="s">
        <v>3444</v>
      </c>
      <c r="D627" s="83">
        <v>1045</v>
      </c>
      <c r="E627" s="84">
        <v>4844.0781999999999</v>
      </c>
      <c r="F627" s="85" t="str">
        <f>IFERROR(VLOOKUP(B627,'Base Completa'!B:P,15,FALSE),"Verificar")</f>
        <v>I</v>
      </c>
      <c r="G627" s="86">
        <v>5.8480862054446921E-6</v>
      </c>
      <c r="H627" s="86">
        <v>0.99992455289409621</v>
      </c>
      <c r="I627" s="85" t="s">
        <v>6870</v>
      </c>
      <c r="J627" s="123">
        <v>1.0986963399679048E-5</v>
      </c>
      <c r="K627" s="124">
        <v>0.99979792258918188</v>
      </c>
      <c r="L627" s="2" t="s">
        <v>6870</v>
      </c>
    </row>
    <row r="628" spans="1:12" hidden="1" x14ac:dyDescent="0.35">
      <c r="A628" t="s">
        <v>7034</v>
      </c>
      <c r="B628" s="2">
        <v>41094967</v>
      </c>
      <c r="C628" s="2" t="s">
        <v>1026</v>
      </c>
      <c r="D628" s="83">
        <v>1000</v>
      </c>
      <c r="E628" s="84">
        <v>3991.9769000000001</v>
      </c>
      <c r="F628" s="85" t="str">
        <f>IFERROR(VLOOKUP(B628,'Base Completa'!B:P,15,FALSE),"Verificar")</f>
        <v>I</v>
      </c>
      <c r="G628" s="86">
        <v>5.5962547420523369E-6</v>
      </c>
      <c r="H628" s="86">
        <v>0.99993014914883827</v>
      </c>
      <c r="I628" s="85" t="s">
        <v>6870</v>
      </c>
      <c r="J628" s="123">
        <v>9.0542931558504199E-6</v>
      </c>
      <c r="K628" s="124">
        <v>0.99980697688233777</v>
      </c>
      <c r="L628" s="2" t="s">
        <v>6870</v>
      </c>
    </row>
    <row r="629" spans="1:12" hidden="1" x14ac:dyDescent="0.35">
      <c r="A629" t="s">
        <v>7034</v>
      </c>
      <c r="B629" s="2">
        <v>44536967</v>
      </c>
      <c r="C629" s="2" t="s">
        <v>6225</v>
      </c>
      <c r="D629" s="83">
        <v>1000</v>
      </c>
      <c r="E629" s="84">
        <v>6167.6706000000004</v>
      </c>
      <c r="F629" s="85" t="str">
        <f>IFERROR(VLOOKUP(B629,'Base Completa'!B:P,15,FALSE),"Verificar")</f>
        <v>I</v>
      </c>
      <c r="G629" s="86">
        <v>5.5962547420523369E-6</v>
      </c>
      <c r="H629" s="86">
        <v>0.99993574540358032</v>
      </c>
      <c r="I629" s="85" t="s">
        <v>6870</v>
      </c>
      <c r="J629" s="123">
        <v>1.3989033278504157E-5</v>
      </c>
      <c r="K629" s="124">
        <v>0.99982096591561631</v>
      </c>
      <c r="L629" s="2" t="s">
        <v>6870</v>
      </c>
    </row>
    <row r="630" spans="1:12" hidden="1" x14ac:dyDescent="0.35">
      <c r="A630" t="s">
        <v>7034</v>
      </c>
      <c r="B630" s="2">
        <v>41065905</v>
      </c>
      <c r="C630" s="2" t="s">
        <v>3321</v>
      </c>
      <c r="D630" s="83">
        <v>948</v>
      </c>
      <c r="E630" s="84">
        <v>1304.2271000000003</v>
      </c>
      <c r="F630" s="85" t="str">
        <f>IFERROR(VLOOKUP(B630,'Base Completa'!B:P,15,FALSE),"Verificar")</f>
        <v>I</v>
      </c>
      <c r="G630" s="86">
        <v>5.305249495465615E-6</v>
      </c>
      <c r="H630" s="86">
        <v>0.99994105065307581</v>
      </c>
      <c r="I630" s="85" t="s">
        <v>6870</v>
      </c>
      <c r="J630" s="123">
        <v>2.9581470036073214E-6</v>
      </c>
      <c r="K630" s="124">
        <v>0.99982392406261988</v>
      </c>
      <c r="L630" s="2" t="s">
        <v>6870</v>
      </c>
    </row>
    <row r="631" spans="1:12" hidden="1" x14ac:dyDescent="0.35">
      <c r="A631" t="s">
        <v>7034</v>
      </c>
      <c r="B631" s="2">
        <v>45257909</v>
      </c>
      <c r="C631" s="2" t="s">
        <v>1982</v>
      </c>
      <c r="D631" s="83">
        <v>948</v>
      </c>
      <c r="E631" s="84">
        <v>13007.504741119823</v>
      </c>
      <c r="F631" s="85" t="str">
        <f>IFERROR(VLOOKUP(B631,'Base Completa'!B:P,15,FALSE),"Verificar")</f>
        <v>A</v>
      </c>
      <c r="G631" s="86">
        <v>5.305249495465615E-6</v>
      </c>
      <c r="H631" s="86">
        <v>0.9999463559025713</v>
      </c>
      <c r="I631" s="85" t="s">
        <v>6870</v>
      </c>
      <c r="J631" s="123">
        <v>2.9502615897454995E-5</v>
      </c>
      <c r="K631" s="124">
        <v>0.99985342667851729</v>
      </c>
      <c r="L631" s="2" t="s">
        <v>6870</v>
      </c>
    </row>
    <row r="632" spans="1:12" hidden="1" x14ac:dyDescent="0.35">
      <c r="A632" t="s">
        <v>7034</v>
      </c>
      <c r="B632" s="2">
        <v>40127855</v>
      </c>
      <c r="C632" s="2" t="s">
        <v>2480</v>
      </c>
      <c r="D632" s="83">
        <v>880</v>
      </c>
      <c r="E632" s="84">
        <v>-518.72124765953936</v>
      </c>
      <c r="F632" s="85" t="str">
        <f>IFERROR(VLOOKUP(B632,'Base Completa'!B:P,15,FALSE),"Verificar")</f>
        <v>A</v>
      </c>
      <c r="G632" s="86">
        <v>4.9247041730060565E-6</v>
      </c>
      <c r="H632" s="86">
        <v>0.99995128060674432</v>
      </c>
      <c r="I632" s="85" t="s">
        <v>6870</v>
      </c>
      <c r="J632" s="123">
        <v>-1.1765234018458269E-6</v>
      </c>
      <c r="K632" s="124">
        <v>0.99985225015511547</v>
      </c>
      <c r="L632" s="2" t="s">
        <v>6870</v>
      </c>
    </row>
    <row r="633" spans="1:12" hidden="1" x14ac:dyDescent="0.35">
      <c r="A633" t="s">
        <v>7034</v>
      </c>
      <c r="B633" s="2">
        <v>44510809</v>
      </c>
      <c r="C633" s="2" t="s">
        <v>7032</v>
      </c>
      <c r="D633" s="83">
        <v>836</v>
      </c>
      <c r="E633" s="84">
        <v>16227.7778</v>
      </c>
      <c r="F633" s="85" t="str">
        <f>IFERROR(VLOOKUP(B633,'Base Completa'!B:P,15,FALSE),"Verificar")</f>
        <v>Verificar</v>
      </c>
      <c r="G633" s="86">
        <v>4.6784689643557537E-6</v>
      </c>
      <c r="H633" s="86">
        <v>0.99995595907570867</v>
      </c>
      <c r="I633" s="85" t="s">
        <v>6870</v>
      </c>
      <c r="J633" s="123">
        <v>3.6806590105569349E-5</v>
      </c>
      <c r="K633" s="124">
        <v>0.99988905674522099</v>
      </c>
      <c r="L633" s="2" t="s">
        <v>6870</v>
      </c>
    </row>
    <row r="634" spans="1:12" hidden="1" x14ac:dyDescent="0.35">
      <c r="A634" t="s">
        <v>7034</v>
      </c>
      <c r="B634" s="2">
        <v>45381809</v>
      </c>
      <c r="C634" s="2" t="s">
        <v>6213</v>
      </c>
      <c r="D634" s="83">
        <v>836</v>
      </c>
      <c r="E634" s="84">
        <v>1659.16</v>
      </c>
      <c r="F634" s="85" t="str">
        <f>IFERROR(VLOOKUP(B634,'Base Completa'!B:P,15,FALSE),"Verificar")</f>
        <v>I</v>
      </c>
      <c r="G634" s="86">
        <v>4.6784689643557537E-6</v>
      </c>
      <c r="H634" s="86">
        <v>0.99996063754467301</v>
      </c>
      <c r="I634" s="85" t="s">
        <v>6870</v>
      </c>
      <c r="J634" s="123">
        <v>3.76317834716448E-6</v>
      </c>
      <c r="K634" s="124">
        <v>0.99989281992356815</v>
      </c>
      <c r="L634" s="2" t="s">
        <v>6870</v>
      </c>
    </row>
    <row r="635" spans="1:12" hidden="1" x14ac:dyDescent="0.35">
      <c r="A635" t="s">
        <v>7034</v>
      </c>
      <c r="B635" s="2">
        <v>46119845</v>
      </c>
      <c r="C635" s="2" t="s">
        <v>1243</v>
      </c>
      <c r="D635" s="83">
        <v>817.3399999999998</v>
      </c>
      <c r="E635" s="84">
        <v>3945.6529684421548</v>
      </c>
      <c r="F635" s="85" t="str">
        <f>IFERROR(VLOOKUP(B635,'Base Completa'!B:P,15,FALSE),"Verificar")</f>
        <v>A</v>
      </c>
      <c r="G635" s="86">
        <v>4.5740428508690558E-6</v>
      </c>
      <c r="H635" s="86">
        <v>0.99996521158752394</v>
      </c>
      <c r="I635" s="85" t="s">
        <v>6870</v>
      </c>
      <c r="J635" s="123">
        <v>8.9492247982513877E-6</v>
      </c>
      <c r="K635" s="124">
        <v>0.99990176914836637</v>
      </c>
      <c r="L635" s="2" t="s">
        <v>6870</v>
      </c>
    </row>
    <row r="636" spans="1:12" hidden="1" x14ac:dyDescent="0.35">
      <c r="A636" t="s">
        <v>7034</v>
      </c>
      <c r="B636" s="2">
        <v>44164935</v>
      </c>
      <c r="C636" s="2" t="s">
        <v>380</v>
      </c>
      <c r="D636" s="83">
        <v>816</v>
      </c>
      <c r="E636" s="84">
        <v>25546.993834817811</v>
      </c>
      <c r="F636" s="85" t="str">
        <f>IFERROR(VLOOKUP(B636,'Base Completa'!B:P,15,FALSE),"Verificar")</f>
        <v>A</v>
      </c>
      <c r="G636" s="86">
        <v>4.5665438695147064E-6</v>
      </c>
      <c r="H636" s="86">
        <v>0.99996977813139343</v>
      </c>
      <c r="I636" s="85" t="s">
        <v>6870</v>
      </c>
      <c r="J636" s="123">
        <v>5.7943714912564699E-5</v>
      </c>
      <c r="K636" s="124">
        <v>0.99995971286327889</v>
      </c>
      <c r="L636" s="2" t="s">
        <v>6870</v>
      </c>
    </row>
    <row r="637" spans="1:12" hidden="1" x14ac:dyDescent="0.35">
      <c r="A637" t="s">
        <v>7034</v>
      </c>
      <c r="B637" s="2">
        <v>45299860</v>
      </c>
      <c r="C637" s="2" t="s">
        <v>1543</v>
      </c>
      <c r="D637" s="83">
        <v>760</v>
      </c>
      <c r="E637" s="84">
        <v>5902.4633709663667</v>
      </c>
      <c r="F637" s="85" t="str">
        <f>IFERROR(VLOOKUP(B637,'Base Completa'!B:P,15,FALSE),"Verificar")</f>
        <v>A</v>
      </c>
      <c r="G637" s="86">
        <v>4.2531536039597761E-6</v>
      </c>
      <c r="H637" s="86">
        <v>0.9999740312849974</v>
      </c>
      <c r="I637" s="85" t="s">
        <v>6870</v>
      </c>
      <c r="J637" s="123">
        <v>1.3387510759994272E-5</v>
      </c>
      <c r="K637" s="124">
        <v>0.99997310037403886</v>
      </c>
      <c r="L637" s="2" t="s">
        <v>6870</v>
      </c>
    </row>
    <row r="638" spans="1:12" hidden="1" x14ac:dyDescent="0.35">
      <c r="A638" t="s">
        <v>7034</v>
      </c>
      <c r="B638" s="2">
        <v>44960849</v>
      </c>
      <c r="C638" s="2" t="s">
        <v>6880</v>
      </c>
      <c r="D638" s="83">
        <v>627</v>
      </c>
      <c r="E638" s="84">
        <v>-6635.2726000000002</v>
      </c>
      <c r="F638" s="85" t="str">
        <f>IFERROR(VLOOKUP(B638,'Base Completa'!B:P,15,FALSE),"Verificar")</f>
        <v>Verificar</v>
      </c>
      <c r="G638" s="86">
        <v>3.5088517232668153E-6</v>
      </c>
      <c r="H638" s="86">
        <v>0.99997754013672069</v>
      </c>
      <c r="I638" s="85" t="s">
        <v>6870</v>
      </c>
      <c r="J638" s="123">
        <v>-1.5049611957770053E-5</v>
      </c>
      <c r="K638" s="124">
        <v>0.99995805076208111</v>
      </c>
      <c r="L638" s="2" t="s">
        <v>6870</v>
      </c>
    </row>
    <row r="639" spans="1:12" hidden="1" x14ac:dyDescent="0.35">
      <c r="A639" t="s">
        <v>7034</v>
      </c>
      <c r="B639" s="2">
        <v>43584909</v>
      </c>
      <c r="C639" s="2" t="s">
        <v>2082</v>
      </c>
      <c r="D639" s="83">
        <v>612</v>
      </c>
      <c r="E639" s="84">
        <v>7677.166257553743</v>
      </c>
      <c r="F639" s="85" t="str">
        <f>IFERROR(VLOOKUP(B639,'Base Completa'!B:P,15,FALSE),"Verificar")</f>
        <v>F</v>
      </c>
      <c r="G639" s="86">
        <v>3.4249079021360302E-6</v>
      </c>
      <c r="H639" s="86">
        <v>0.99998096504462286</v>
      </c>
      <c r="I639" s="85" t="s">
        <v>6870</v>
      </c>
      <c r="J639" s="123">
        <v>1.7412754543267682E-5</v>
      </c>
      <c r="K639" s="124">
        <v>0.99997546351662436</v>
      </c>
      <c r="L639" s="2" t="s">
        <v>6870</v>
      </c>
    </row>
    <row r="640" spans="1:12" hidden="1" x14ac:dyDescent="0.35">
      <c r="A640" t="s">
        <v>7034</v>
      </c>
      <c r="B640" s="2">
        <v>43343909</v>
      </c>
      <c r="C640" s="2" t="s">
        <v>1102</v>
      </c>
      <c r="D640" s="83">
        <v>552</v>
      </c>
      <c r="E640" s="84">
        <v>-1960.3969127108862</v>
      </c>
      <c r="F640" s="85" t="str">
        <f>IFERROR(VLOOKUP(B640,'Base Completa'!B:P,15,FALSE),"Verificar")</f>
        <v>A</v>
      </c>
      <c r="G640" s="86">
        <v>3.08913261761289E-6</v>
      </c>
      <c r="H640" s="86">
        <v>0.99998405417724046</v>
      </c>
      <c r="I640" s="85" t="s">
        <v>6870</v>
      </c>
      <c r="J640" s="123">
        <v>-4.44642060666946E-6</v>
      </c>
      <c r="K640" s="124">
        <v>0.99997101709601766</v>
      </c>
      <c r="L640" s="2" t="s">
        <v>6870</v>
      </c>
    </row>
    <row r="641" spans="1:12" hidden="1" x14ac:dyDescent="0.35">
      <c r="A641" t="s">
        <v>7034</v>
      </c>
      <c r="B641" s="2">
        <v>45880860</v>
      </c>
      <c r="C641" s="2" t="s">
        <v>1539</v>
      </c>
      <c r="D641" s="83">
        <v>539.66999999999996</v>
      </c>
      <c r="E641" s="84">
        <v>2615.7037042555294</v>
      </c>
      <c r="F641" s="85" t="str">
        <f>IFERROR(VLOOKUP(B641,'Base Completa'!B:P,15,FALSE),"Verificar")</f>
        <v>A</v>
      </c>
      <c r="G641" s="86">
        <v>3.0201307966433842E-6</v>
      </c>
      <c r="H641" s="86">
        <v>0.99998707430803713</v>
      </c>
      <c r="I641" s="85" t="s">
        <v>6870</v>
      </c>
      <c r="J641" s="123">
        <v>5.9327367718919999E-6</v>
      </c>
      <c r="K641" s="124">
        <v>0.99997694983278951</v>
      </c>
      <c r="L641" s="2" t="s">
        <v>6870</v>
      </c>
    </row>
    <row r="642" spans="1:12" hidden="1" x14ac:dyDescent="0.35">
      <c r="A642" t="s">
        <v>7034</v>
      </c>
      <c r="B642" s="2">
        <v>49661849</v>
      </c>
      <c r="C642" s="2" t="s">
        <v>2315</v>
      </c>
      <c r="D642" s="83">
        <v>400</v>
      </c>
      <c r="E642" s="84">
        <v>1434.6184000000001</v>
      </c>
      <c r="F642" s="85" t="str">
        <f>IFERROR(VLOOKUP(B642,'Base Completa'!B:P,15,FALSE),"Verificar")</f>
        <v>F</v>
      </c>
      <c r="G642" s="86">
        <v>2.2385018968209345E-6</v>
      </c>
      <c r="H642" s="86">
        <v>0.99998931280993397</v>
      </c>
      <c r="I642" s="85" t="s">
        <v>6870</v>
      </c>
      <c r="J642" s="123">
        <v>3.2538904622361619E-6</v>
      </c>
      <c r="K642" s="124">
        <v>0.99998020372325169</v>
      </c>
      <c r="L642" s="2" t="s">
        <v>6870</v>
      </c>
    </row>
    <row r="643" spans="1:12" hidden="1" x14ac:dyDescent="0.35">
      <c r="A643" t="s">
        <v>7034</v>
      </c>
      <c r="B643" s="2">
        <v>40131909</v>
      </c>
      <c r="C643" s="2" t="s">
        <v>929</v>
      </c>
      <c r="D643" s="83">
        <v>324</v>
      </c>
      <c r="E643" s="84">
        <v>8182.0909597874852</v>
      </c>
      <c r="F643" s="85" t="str">
        <f>IFERROR(VLOOKUP(B643,'Base Completa'!B:P,15,FALSE),"Verificar")</f>
        <v>A</v>
      </c>
      <c r="G643" s="86">
        <v>1.8131865364249572E-6</v>
      </c>
      <c r="H643" s="86">
        <v>0.99999112599647044</v>
      </c>
      <c r="I643" s="85" t="s">
        <v>6870</v>
      </c>
      <c r="J643" s="123">
        <v>1.8557985688181066E-5</v>
      </c>
      <c r="K643" s="124">
        <v>0.99999876170893987</v>
      </c>
      <c r="L643" s="2" t="s">
        <v>6870</v>
      </c>
    </row>
    <row r="644" spans="1:12" hidden="1" x14ac:dyDescent="0.35">
      <c r="A644" t="s">
        <v>7034</v>
      </c>
      <c r="B644" s="2">
        <v>44933855</v>
      </c>
      <c r="C644" s="2" t="s">
        <v>2574</v>
      </c>
      <c r="D644" s="83">
        <v>320</v>
      </c>
      <c r="E644" s="84">
        <v>3055.7447000000002</v>
      </c>
      <c r="F644" s="85" t="str">
        <f>IFERROR(VLOOKUP(B644,'Base Completa'!B:P,15,FALSE),"Verificar")</f>
        <v>I</v>
      </c>
      <c r="G644" s="86">
        <v>1.7908015174567477E-6</v>
      </c>
      <c r="H644" s="86">
        <v>0.99999291679798785</v>
      </c>
      <c r="I644" s="85" t="s">
        <v>6870</v>
      </c>
      <c r="J644" s="123">
        <v>6.9308037136277514E-6</v>
      </c>
      <c r="K644" s="124">
        <v>1.0000056925126535</v>
      </c>
      <c r="L644" s="2" t="s">
        <v>6870</v>
      </c>
    </row>
    <row r="645" spans="1:12" hidden="1" x14ac:dyDescent="0.35">
      <c r="A645" t="s">
        <v>7034</v>
      </c>
      <c r="B645" s="2">
        <v>43610905</v>
      </c>
      <c r="C645" s="2" t="s">
        <v>3575</v>
      </c>
      <c r="D645" s="83">
        <v>300</v>
      </c>
      <c r="E645" s="84">
        <v>509.38</v>
      </c>
      <c r="F645" s="85" t="str">
        <f>IFERROR(VLOOKUP(B645,'Base Completa'!B:P,15,FALSE),"Verificar")</f>
        <v>I</v>
      </c>
      <c r="G645" s="86">
        <v>1.678876422615701E-6</v>
      </c>
      <c r="H645" s="86">
        <v>0.99999459567441051</v>
      </c>
      <c r="I645" s="85" t="s">
        <v>6870</v>
      </c>
      <c r="J645" s="123">
        <v>1.1553363066121668E-6</v>
      </c>
      <c r="K645" s="124">
        <v>1.0000068478489601</v>
      </c>
      <c r="L645" s="2" t="s">
        <v>6870</v>
      </c>
    </row>
    <row r="646" spans="1:12" hidden="1" x14ac:dyDescent="0.35">
      <c r="A646" t="s">
        <v>7034</v>
      </c>
      <c r="B646" s="2">
        <v>40146905</v>
      </c>
      <c r="C646" s="2" t="s">
        <v>3079</v>
      </c>
      <c r="D646" s="83">
        <v>252</v>
      </c>
      <c r="E646" s="84">
        <v>1684.4480000000001</v>
      </c>
      <c r="F646" s="85" t="str">
        <f>IFERROR(VLOOKUP(B646,'Base Completa'!B:P,15,FALSE),"Verificar")</f>
        <v>I</v>
      </c>
      <c r="G646" s="86">
        <v>1.4102561949971888E-6</v>
      </c>
      <c r="H646" s="86">
        <v>0.99999600593060556</v>
      </c>
      <c r="I646" s="85" t="s">
        <v>6870</v>
      </c>
      <c r="J646" s="123">
        <v>3.8205346322985812E-6</v>
      </c>
      <c r="K646" s="124">
        <v>1.0000106683835923</v>
      </c>
      <c r="L646" s="2" t="s">
        <v>6870</v>
      </c>
    </row>
    <row r="647" spans="1:12" hidden="1" x14ac:dyDescent="0.35">
      <c r="A647" t="s">
        <v>7034</v>
      </c>
      <c r="B647" s="2">
        <v>44458849</v>
      </c>
      <c r="C647" s="2" t="s">
        <v>6095</v>
      </c>
      <c r="D647" s="83">
        <v>209</v>
      </c>
      <c r="E647" s="84">
        <v>2586.1957000000002</v>
      </c>
      <c r="F647" s="85" t="str">
        <f>IFERROR(VLOOKUP(B647,'Base Completa'!B:P,15,FALSE),"Verificar")</f>
        <v>I</v>
      </c>
      <c r="G647" s="86">
        <v>1.1696172410889384E-6</v>
      </c>
      <c r="H647" s="86">
        <v>0.99999717554784662</v>
      </c>
      <c r="I647" s="85" t="s">
        <v>6870</v>
      </c>
      <c r="J647" s="123">
        <v>5.8658089995961121E-6</v>
      </c>
      <c r="K647" s="124">
        <v>1.000016534192592</v>
      </c>
      <c r="L647" s="2" t="s">
        <v>6870</v>
      </c>
    </row>
    <row r="648" spans="1:12" hidden="1" x14ac:dyDescent="0.35">
      <c r="A648" t="s">
        <v>7034</v>
      </c>
      <c r="B648" s="2">
        <v>44968849</v>
      </c>
      <c r="C648" s="2" t="s">
        <v>1675</v>
      </c>
      <c r="D648" s="83">
        <v>209</v>
      </c>
      <c r="E648" s="84">
        <v>-1876.7507000000001</v>
      </c>
      <c r="F648" s="85" t="str">
        <f>IFERROR(VLOOKUP(B648,'Base Completa'!B:P,15,FALSE),"Verificar")</f>
        <v>A</v>
      </c>
      <c r="G648" s="86">
        <v>1.1696172410889384E-6</v>
      </c>
      <c r="H648" s="86">
        <v>0.99999834516508768</v>
      </c>
      <c r="I648" s="85" t="s">
        <v>6870</v>
      </c>
      <c r="J648" s="123">
        <v>-4.2567007384856076E-6</v>
      </c>
      <c r="K648" s="124">
        <v>1.0000122774918534</v>
      </c>
      <c r="L648" s="2" t="s">
        <v>6870</v>
      </c>
    </row>
    <row r="649" spans="1:12" hidden="1" x14ac:dyDescent="0.35">
      <c r="A649" t="s">
        <v>7034</v>
      </c>
      <c r="B649" s="2">
        <v>44982809</v>
      </c>
      <c r="C649" s="2" t="s">
        <v>225</v>
      </c>
      <c r="D649" s="83">
        <v>209</v>
      </c>
      <c r="E649" s="84">
        <v>1010.7328</v>
      </c>
      <c r="F649" s="85" t="str">
        <f>IFERROR(VLOOKUP(B649,'Base Completa'!B:P,15,FALSE),"Verificar")</f>
        <v>A</v>
      </c>
      <c r="G649" s="86">
        <v>1.1696172410889384E-6</v>
      </c>
      <c r="H649" s="86">
        <v>0.99999951478232874</v>
      </c>
      <c r="I649" s="85" t="s">
        <v>6870</v>
      </c>
      <c r="J649" s="123">
        <v>2.2924659392276374E-6</v>
      </c>
      <c r="K649" s="124">
        <v>1.0000145699577927</v>
      </c>
      <c r="L649" s="2" t="s">
        <v>6870</v>
      </c>
    </row>
    <row r="650" spans="1:12" hidden="1" x14ac:dyDescent="0.35">
      <c r="A650" t="s">
        <v>7034</v>
      </c>
      <c r="B650" s="2">
        <v>46111809</v>
      </c>
      <c r="C650" s="2" t="s">
        <v>2593</v>
      </c>
      <c r="D650" s="83">
        <v>209</v>
      </c>
      <c r="E650" s="84">
        <v>639.07650000000001</v>
      </c>
      <c r="F650" s="85" t="str">
        <f>IFERROR(VLOOKUP(B650,'Base Completa'!B:P,15,FALSE),"Verificar")</f>
        <v>I</v>
      </c>
      <c r="G650" s="86">
        <v>1.1696172410889384E-6</v>
      </c>
      <c r="H650" s="86">
        <v>1.0000006843995699</v>
      </c>
      <c r="I650" s="85" t="s">
        <v>6870</v>
      </c>
      <c r="J650" s="123">
        <v>1.4495038736358522E-6</v>
      </c>
      <c r="K650" s="124">
        <v>1.0000160194616663</v>
      </c>
      <c r="L650" s="2" t="s">
        <v>6870</v>
      </c>
    </row>
    <row r="651" spans="1:12" hidden="1" x14ac:dyDescent="0.35">
      <c r="A651" t="s">
        <v>7034</v>
      </c>
      <c r="B651" s="2">
        <v>41063905</v>
      </c>
      <c r="C651" s="2" t="s">
        <v>3382</v>
      </c>
      <c r="D651" s="83">
        <v>132</v>
      </c>
      <c r="E651" s="84">
        <v>-4889.0282999999999</v>
      </c>
      <c r="F651" s="85" t="str">
        <f>IFERROR(VLOOKUP(B651,'Base Completa'!B:P,15,FALSE),"Verificar")</f>
        <v>I</v>
      </c>
      <c r="G651" s="86">
        <v>7.387056259509085E-7</v>
      </c>
      <c r="H651" s="86">
        <v>1.0000014231051959</v>
      </c>
      <c r="I651" s="85" t="s">
        <v>6870</v>
      </c>
      <c r="J651" s="123">
        <v>-1.1088915738828302E-5</v>
      </c>
      <c r="K651" s="124">
        <v>1.0000049305459275</v>
      </c>
      <c r="L651" s="2" t="s">
        <v>6870</v>
      </c>
    </row>
    <row r="652" spans="1:12" hidden="1" x14ac:dyDescent="0.35">
      <c r="A652" t="s">
        <v>7034</v>
      </c>
      <c r="B652" s="2">
        <v>44920860</v>
      </c>
      <c r="C652" s="2" t="s">
        <v>1789</v>
      </c>
      <c r="D652" s="83">
        <v>120</v>
      </c>
      <c r="E652" s="84">
        <v>433.21080000000001</v>
      </c>
      <c r="F652" s="85" t="str">
        <f>IFERROR(VLOOKUP(B652,'Base Completa'!B:P,15,FALSE),"Verificar")</f>
        <v>I</v>
      </c>
      <c r="G652" s="86">
        <v>6.715505690462804E-7</v>
      </c>
      <c r="H652" s="86">
        <v>1.0000020946557651</v>
      </c>
      <c r="I652" s="85" t="s">
        <v>6870</v>
      </c>
      <c r="J652" s="123">
        <v>9.8257522018238274E-7</v>
      </c>
      <c r="K652" s="124">
        <v>1.0000059131211476</v>
      </c>
      <c r="L652" s="2" t="s">
        <v>6870</v>
      </c>
    </row>
    <row r="653" spans="1:12" hidden="1" x14ac:dyDescent="0.35">
      <c r="A653" t="s">
        <v>7034</v>
      </c>
      <c r="B653" s="2">
        <v>44513845</v>
      </c>
      <c r="C653" s="2" t="s">
        <v>3027</v>
      </c>
      <c r="D653" s="83">
        <v>102</v>
      </c>
      <c r="E653" s="84">
        <v>527.23919248361381</v>
      </c>
      <c r="F653" s="85" t="str">
        <f>IFERROR(VLOOKUP(B653,'Base Completa'!B:P,15,FALSE),"Verificar")</f>
        <v>I</v>
      </c>
      <c r="G653" s="86">
        <v>5.708179836893383E-7</v>
      </c>
      <c r="H653" s="86">
        <v>1.0000026654737488</v>
      </c>
      <c r="I653" s="85" t="s">
        <v>6870</v>
      </c>
      <c r="J653" s="123">
        <v>1.1958431452848555E-6</v>
      </c>
      <c r="K653" s="124">
        <v>1.0000071089642928</v>
      </c>
      <c r="L653" s="2" t="s">
        <v>6870</v>
      </c>
    </row>
    <row r="654" spans="1:12" hidden="1" x14ac:dyDescent="0.35">
      <c r="A654" t="s">
        <v>7034</v>
      </c>
      <c r="B654" s="2">
        <v>46111905</v>
      </c>
      <c r="C654" s="2" t="s">
        <v>5412</v>
      </c>
      <c r="D654" s="83">
        <v>60</v>
      </c>
      <c r="E654" s="84">
        <v>188.50649999999999</v>
      </c>
      <c r="F654" s="85" t="str">
        <f>IFERROR(VLOOKUP(B654,'Base Completa'!B:P,15,FALSE),"Verificar")</f>
        <v>I</v>
      </c>
      <c r="G654" s="86">
        <v>3.357752845231402E-7</v>
      </c>
      <c r="H654" s="86">
        <v>1.0000030012490333</v>
      </c>
      <c r="I654" s="85" t="s">
        <v>6870</v>
      </c>
      <c r="J654" s="123">
        <v>4.2755585904901331E-7</v>
      </c>
      <c r="K654" s="124">
        <v>1.0000075365201517</v>
      </c>
      <c r="L654" s="2" t="s">
        <v>6870</v>
      </c>
    </row>
    <row r="655" spans="1:12" hidden="1" x14ac:dyDescent="0.35">
      <c r="A655" t="s">
        <v>7034</v>
      </c>
      <c r="B655" s="2">
        <v>44539907</v>
      </c>
      <c r="C655" s="2" t="s">
        <v>6229</v>
      </c>
      <c r="D655" s="83">
        <v>32</v>
      </c>
      <c r="E655" s="84">
        <v>81.706199999999995</v>
      </c>
      <c r="F655" s="85" t="str">
        <f>IFERROR(VLOOKUP(B655,'Base Completa'!B:P,15,FALSE),"Verificar")</f>
        <v>I</v>
      </c>
      <c r="G655" s="86">
        <v>1.7908015174567477E-7</v>
      </c>
      <c r="H655" s="86">
        <v>1.0000031803291851</v>
      </c>
      <c r="I655" s="85" t="s">
        <v>6870</v>
      </c>
      <c r="J655" s="123">
        <v>1.8531968144669013E-7</v>
      </c>
      <c r="K655" s="124">
        <v>1.0000077218398331</v>
      </c>
      <c r="L655" s="2" t="s">
        <v>6870</v>
      </c>
    </row>
    <row r="656" spans="1:12" hidden="1" x14ac:dyDescent="0.35">
      <c r="A656" t="s">
        <v>7034</v>
      </c>
      <c r="B656" s="2">
        <v>44162935</v>
      </c>
      <c r="C656" s="2" t="s">
        <v>362</v>
      </c>
      <c r="D656" s="83">
        <v>24</v>
      </c>
      <c r="E656" s="84">
        <v>640.48519999999996</v>
      </c>
      <c r="F656" s="85" t="str">
        <f>IFERROR(VLOOKUP(B656,'Base Completa'!B:P,15,FALSE),"Verificar")</f>
        <v>A</v>
      </c>
      <c r="G656" s="86">
        <v>1.3431011380925607E-7</v>
      </c>
      <c r="H656" s="86">
        <v>1.000003314639299</v>
      </c>
      <c r="I656" s="85" t="s">
        <v>6870</v>
      </c>
      <c r="J656" s="123">
        <v>1.4526989779884467E-6</v>
      </c>
      <c r="K656" s="124">
        <v>1.0000091745388111</v>
      </c>
      <c r="L656" s="2" t="s">
        <v>6870</v>
      </c>
    </row>
    <row r="657" spans="1:12" hidden="1" x14ac:dyDescent="0.35">
      <c r="A657" t="s">
        <v>7034</v>
      </c>
      <c r="B657" s="2">
        <v>46120909</v>
      </c>
      <c r="C657" s="2" t="s">
        <v>1280</v>
      </c>
      <c r="D657" s="83">
        <v>22.704000000000001</v>
      </c>
      <c r="E657" s="84">
        <v>351.74880000000002</v>
      </c>
      <c r="F657" s="85" t="str">
        <f>IFERROR(VLOOKUP(B657,'Base Completa'!B:P,15,FALSE),"Verificar")</f>
        <v>A</v>
      </c>
      <c r="G657" s="86">
        <v>1.2705736766355625E-7</v>
      </c>
      <c r="H657" s="86">
        <v>1.0000034416966668</v>
      </c>
      <c r="I657" s="85" t="s">
        <v>6870</v>
      </c>
      <c r="J657" s="123">
        <v>7.9780941428258222E-7</v>
      </c>
      <c r="K657" s="124">
        <v>1.0000099723482254</v>
      </c>
      <c r="L657" s="2" t="s">
        <v>6870</v>
      </c>
    </row>
    <row r="658" spans="1:12" hidden="1" x14ac:dyDescent="0.35">
      <c r="A658" t="s">
        <v>7034</v>
      </c>
      <c r="B658" s="2">
        <v>44517845</v>
      </c>
      <c r="C658" s="2" t="s">
        <v>5362</v>
      </c>
      <c r="D658" s="83">
        <v>12</v>
      </c>
      <c r="E658" s="84">
        <v>43.812399999999997</v>
      </c>
      <c r="F658" s="85" t="str">
        <f>IFERROR(VLOOKUP(B658,'Base Completa'!B:P,15,FALSE),"Verificar")</f>
        <v>I</v>
      </c>
      <c r="G658" s="86">
        <v>6.7155056904628037E-8</v>
      </c>
      <c r="H658" s="86">
        <v>1.0000035088517236</v>
      </c>
      <c r="I658" s="85" t="s">
        <v>6870</v>
      </c>
      <c r="J658" s="123">
        <v>9.9371896030105011E-8</v>
      </c>
      <c r="K658" s="124">
        <v>1.0000100717201215</v>
      </c>
      <c r="L658" s="2" t="s">
        <v>6870</v>
      </c>
    </row>
    <row r="659" spans="1:12" hidden="1" x14ac:dyDescent="0.35">
      <c r="A659" t="s">
        <v>7034</v>
      </c>
      <c r="B659" s="2">
        <v>41063809</v>
      </c>
      <c r="C659" s="2" t="s">
        <v>746</v>
      </c>
      <c r="D659" s="83">
        <v>-627</v>
      </c>
      <c r="E659" s="84">
        <v>-4440.5536000000002</v>
      </c>
      <c r="F659" s="85" t="str">
        <f>IFERROR(VLOOKUP(B659,'Base Completa'!B:P,15,FALSE),"Verificar")</f>
        <v>F</v>
      </c>
      <c r="G659" s="86">
        <v>-3.5088517232668153E-6</v>
      </c>
      <c r="H659" s="86">
        <v>1.0000000000000004</v>
      </c>
      <c r="I659" s="85" t="s">
        <v>6870</v>
      </c>
      <c r="J659" s="123">
        <v>-1.0071720121593626E-5</v>
      </c>
      <c r="K659" s="124">
        <v>0.99999999999999989</v>
      </c>
      <c r="L659" s="2" t="s">
        <v>6870</v>
      </c>
    </row>
    <row r="660" spans="1:12" hidden="1" x14ac:dyDescent="0.35">
      <c r="A660" t="s">
        <v>7033</v>
      </c>
      <c r="B660" s="2">
        <v>52896988</v>
      </c>
      <c r="C660" s="2" t="s">
        <v>652</v>
      </c>
      <c r="D660" s="83">
        <v>204480</v>
      </c>
      <c r="E660" s="84">
        <v>2172308.0505548832</v>
      </c>
      <c r="F660" s="85" t="str">
        <f>IFERROR(VLOOKUP(B660,'Base Completa'!B:P,15,FALSE),"Verificar")</f>
        <v>A</v>
      </c>
      <c r="G660" s="86">
        <v>6.4810836919630174E-2</v>
      </c>
      <c r="H660" s="86">
        <v>0.43123960690655316</v>
      </c>
      <c r="I660" s="85" t="s">
        <v>1</v>
      </c>
      <c r="J660" s="72">
        <v>0.10512973226008211</v>
      </c>
      <c r="K660" s="124">
        <v>0.10512973226008211</v>
      </c>
      <c r="L660" s="2" t="s">
        <v>1</v>
      </c>
    </row>
    <row r="661" spans="1:12" hidden="1" x14ac:dyDescent="0.35">
      <c r="A661" t="s">
        <v>7033</v>
      </c>
      <c r="B661" s="2">
        <v>52894988</v>
      </c>
      <c r="C661" s="2" t="s">
        <v>626</v>
      </c>
      <c r="D661" s="83">
        <v>367740</v>
      </c>
      <c r="E661" s="84">
        <v>1920335.693251882</v>
      </c>
      <c r="F661" s="85" t="str">
        <f>IFERROR(VLOOKUP(B661,'Base Completa'!B:P,15,FALSE),"Verificar")</f>
        <v>A</v>
      </c>
      <c r="G661" s="86">
        <f>D661/$K$2</f>
        <v>0.1165568132278208</v>
      </c>
      <c r="H661" s="86">
        <f>G661</f>
        <v>0.1165568132278208</v>
      </c>
      <c r="I661" s="85" t="s">
        <v>1</v>
      </c>
      <c r="J661" s="72">
        <v>9.2935427472858295E-2</v>
      </c>
      <c r="K661" s="124">
        <v>0.19806515973294042</v>
      </c>
      <c r="L661" s="2" t="s">
        <v>1</v>
      </c>
    </row>
    <row r="662" spans="1:12" hidden="1" x14ac:dyDescent="0.35">
      <c r="A662" t="s">
        <v>7033</v>
      </c>
      <c r="B662" s="2">
        <v>52894817</v>
      </c>
      <c r="C662" s="2" t="s">
        <v>617</v>
      </c>
      <c r="D662" s="83">
        <v>281430</v>
      </c>
      <c r="E662" s="84">
        <v>1538375.2813882383</v>
      </c>
      <c r="F662" s="85" t="str">
        <f>IFERROR(VLOOKUP(B662,'Base Completa'!B:P,15,FALSE),"Verificar")</f>
        <v>A</v>
      </c>
      <c r="G662" s="86">
        <v>8.9200478454086074E-2</v>
      </c>
      <c r="H662" s="86">
        <v>0.2971542641689206</v>
      </c>
      <c r="I662" s="85" t="s">
        <v>1</v>
      </c>
      <c r="J662" s="72">
        <v>7.445029787859174E-2</v>
      </c>
      <c r="K662" s="124">
        <v>0.27251545761153217</v>
      </c>
      <c r="L662" s="2" t="s">
        <v>1</v>
      </c>
    </row>
    <row r="663" spans="1:12" hidden="1" x14ac:dyDescent="0.35">
      <c r="A663" t="s">
        <v>7033</v>
      </c>
      <c r="B663" s="2">
        <v>52890988</v>
      </c>
      <c r="C663" s="2" t="s">
        <v>550</v>
      </c>
      <c r="D663" s="83">
        <v>288360</v>
      </c>
      <c r="E663" s="84">
        <v>1210348.5741597365</v>
      </c>
      <c r="F663" s="85" t="str">
        <f>IFERROR(VLOOKUP(B663,'Base Completa'!B:P,15,FALSE),"Verificar")</f>
        <v>A</v>
      </c>
      <c r="G663" s="86">
        <v>9.1396972487013686E-2</v>
      </c>
      <c r="H663" s="86">
        <v>0.20795378571483453</v>
      </c>
      <c r="I663" s="85" t="s">
        <v>1</v>
      </c>
      <c r="J663" s="72">
        <v>5.8575311871759066E-2</v>
      </c>
      <c r="K663" s="124">
        <v>0.33109076948329125</v>
      </c>
      <c r="L663" s="2" t="s">
        <v>1</v>
      </c>
    </row>
    <row r="664" spans="1:12" hidden="1" x14ac:dyDescent="0.35">
      <c r="A664" t="s">
        <v>7033</v>
      </c>
      <c r="B664" s="2">
        <v>52890817</v>
      </c>
      <c r="C664" s="2" t="s">
        <v>539</v>
      </c>
      <c r="D664" s="83">
        <v>158130</v>
      </c>
      <c r="E664" s="84">
        <v>1136619.2663005325</v>
      </c>
      <c r="F664" s="85" t="str">
        <f>IFERROR(VLOOKUP(B664,'Base Completa'!B:P,15,FALSE),"Verificar")</f>
        <v>A</v>
      </c>
      <c r="G664" s="86">
        <v>5.0120000205893585E-2</v>
      </c>
      <c r="H664" s="86">
        <v>0.48135960711244674</v>
      </c>
      <c r="I664" s="85" t="s">
        <v>1</v>
      </c>
      <c r="J664" s="72">
        <v>5.5007152009266556E-2</v>
      </c>
      <c r="K664" s="124">
        <v>0.38609792149255778</v>
      </c>
      <c r="L664" s="2" t="s">
        <v>1</v>
      </c>
    </row>
    <row r="665" spans="1:12" hidden="1" x14ac:dyDescent="0.35">
      <c r="A665" t="s">
        <v>7033</v>
      </c>
      <c r="B665" s="2">
        <v>52892817</v>
      </c>
      <c r="C665" s="2" t="s">
        <v>574</v>
      </c>
      <c r="D665" s="83">
        <v>134442</v>
      </c>
      <c r="E665" s="84">
        <v>864724.46629819612</v>
      </c>
      <c r="F665" s="85" t="str">
        <f>IFERROR(VLOOKUP(B665,'Base Completa'!B:P,15,FALSE),"Verificar")</f>
        <v>A</v>
      </c>
      <c r="G665" s="86">
        <v>4.2611984238795579E-2</v>
      </c>
      <c r="H665" s="86">
        <v>0.57153567122791105</v>
      </c>
      <c r="I665" s="85" t="s">
        <v>1</v>
      </c>
      <c r="J665" s="72">
        <v>4.1848692498953184E-2</v>
      </c>
      <c r="K665" s="124">
        <v>0.42794661399151096</v>
      </c>
      <c r="L665" s="2" t="s">
        <v>1</v>
      </c>
    </row>
    <row r="666" spans="1:12" hidden="1" x14ac:dyDescent="0.35">
      <c r="A666" t="s">
        <v>7033</v>
      </c>
      <c r="B666" s="2">
        <v>52601820</v>
      </c>
      <c r="C666" s="2" t="s">
        <v>1566</v>
      </c>
      <c r="D666" s="83">
        <v>13270</v>
      </c>
      <c r="E666" s="84">
        <v>813783.19316145207</v>
      </c>
      <c r="F666" s="85" t="str">
        <f>IFERROR(VLOOKUP(B666,'Base Completa'!B:P,15,FALSE),"Verificar")</f>
        <v>A</v>
      </c>
      <c r="G666" s="86">
        <v>4.2059849663707571E-3</v>
      </c>
      <c r="H666" s="86">
        <v>0.93823575418628979</v>
      </c>
      <c r="I666" s="85" t="s">
        <v>6875</v>
      </c>
      <c r="J666" s="72">
        <v>3.9383368851837089E-2</v>
      </c>
      <c r="K666" s="124">
        <v>0.46732998284334804</v>
      </c>
      <c r="L666" s="2" t="s">
        <v>1</v>
      </c>
    </row>
    <row r="667" spans="1:12" hidden="1" x14ac:dyDescent="0.35">
      <c r="A667" t="s">
        <v>7033</v>
      </c>
      <c r="B667" s="2">
        <v>52884817</v>
      </c>
      <c r="C667" s="2" t="s">
        <v>460</v>
      </c>
      <c r="D667" s="83">
        <v>150066</v>
      </c>
      <c r="E667" s="84">
        <v>624841.24939130002</v>
      </c>
      <c r="F667" s="85" t="str">
        <f>IFERROR(VLOOKUP(B667,'Base Completa'!B:P,15,FALSE),"Verificar")</f>
        <v>A</v>
      </c>
      <c r="G667" s="86">
        <v>4.7564079876668733E-2</v>
      </c>
      <c r="H667" s="86">
        <v>0.52892368698911552</v>
      </c>
      <c r="I667" s="85" t="s">
        <v>1</v>
      </c>
      <c r="J667" s="72">
        <v>3.0239446581613139E-2</v>
      </c>
      <c r="K667" s="124">
        <v>0.49756942942496118</v>
      </c>
      <c r="L667" s="2" t="s">
        <v>1</v>
      </c>
    </row>
    <row r="668" spans="1:12" hidden="1" x14ac:dyDescent="0.35">
      <c r="A668" t="s">
        <v>7033</v>
      </c>
      <c r="B668" s="2">
        <v>52906980</v>
      </c>
      <c r="C668" s="2" t="s">
        <v>543</v>
      </c>
      <c r="D668" s="83">
        <v>4076.7999999999997</v>
      </c>
      <c r="E668" s="84">
        <v>587006.88757399481</v>
      </c>
      <c r="F668" s="85" t="str">
        <f>IFERROR(VLOOKUP(B668,'Base Completa'!B:P,15,FALSE),"Verificar")</f>
        <v>A</v>
      </c>
      <c r="G668" s="86">
        <v>1.2921597219970084E-3</v>
      </c>
      <c r="H668" s="86">
        <v>0.99289686793009457</v>
      </c>
      <c r="I668" s="85" t="s">
        <v>6870</v>
      </c>
      <c r="J668" s="72">
        <v>2.840843724245962E-2</v>
      </c>
      <c r="K668" s="124">
        <v>0.52597786666742086</v>
      </c>
      <c r="L668" s="2" t="s">
        <v>1</v>
      </c>
    </row>
    <row r="669" spans="1:12" hidden="1" x14ac:dyDescent="0.35">
      <c r="A669" t="s">
        <v>7033</v>
      </c>
      <c r="B669" s="2">
        <v>52201988</v>
      </c>
      <c r="C669" s="2" t="s">
        <v>214</v>
      </c>
      <c r="D669" s="83">
        <v>13140</v>
      </c>
      <c r="E669" s="84">
        <v>557521.86768975796</v>
      </c>
      <c r="F669" s="85" t="str">
        <f>IFERROR(VLOOKUP(B669,'Base Completa'!B:P,15,FALSE),"Verificar")</f>
        <v>A</v>
      </c>
      <c r="G669" s="86">
        <v>4.1647808936029953E-3</v>
      </c>
      <c r="H669" s="86">
        <v>0.94240053507989274</v>
      </c>
      <c r="I669" s="85" t="s">
        <v>6875</v>
      </c>
      <c r="J669" s="72">
        <v>2.6981497704431746E-2</v>
      </c>
      <c r="K669" s="124">
        <v>0.55295936437185256</v>
      </c>
      <c r="L669" s="2" t="s">
        <v>1</v>
      </c>
    </row>
    <row r="670" spans="1:12" hidden="1" x14ac:dyDescent="0.35">
      <c r="A670" t="s">
        <v>7033</v>
      </c>
      <c r="B670" s="2">
        <v>52892989</v>
      </c>
      <c r="C670" s="2" t="s">
        <v>583</v>
      </c>
      <c r="D670" s="83">
        <v>50639</v>
      </c>
      <c r="E670" s="84">
        <v>534404.02144668915</v>
      </c>
      <c r="F670" s="85" t="str">
        <f>IFERROR(VLOOKUP(B670,'Base Completa'!B:P,15,FALSE),"Verificar")</f>
        <v>A</v>
      </c>
      <c r="G670" s="86">
        <v>1.6050254160666827E-2</v>
      </c>
      <c r="H670" s="86">
        <v>0.72199994984513471</v>
      </c>
      <c r="I670" s="85" t="s">
        <v>1</v>
      </c>
      <c r="J670" s="72">
        <v>2.5862700126278514E-2</v>
      </c>
      <c r="K670" s="124">
        <v>0.57882206449813112</v>
      </c>
      <c r="L670" s="2" t="s">
        <v>1</v>
      </c>
    </row>
    <row r="671" spans="1:12" hidden="1" x14ac:dyDescent="0.35">
      <c r="A671" t="s">
        <v>7033</v>
      </c>
      <c r="B671" s="2">
        <v>52900988</v>
      </c>
      <c r="C671" s="2" t="s">
        <v>644</v>
      </c>
      <c r="D671" s="83">
        <v>90720</v>
      </c>
      <c r="E671" s="84">
        <v>532112.23531388037</v>
      </c>
      <c r="F671" s="85" t="str">
        <f>IFERROR(VLOOKUP(B671,'Base Completa'!B:P,15,FALSE),"Verificar")</f>
        <v>A</v>
      </c>
      <c r="G671" s="86">
        <v>2.8754103703779586E-2</v>
      </c>
      <c r="H671" s="86">
        <v>0.66447304212762714</v>
      </c>
      <c r="I671" s="85" t="s">
        <v>1</v>
      </c>
      <c r="J671" s="72">
        <v>2.5751788203598851E-2</v>
      </c>
      <c r="K671" s="124">
        <v>0.60457385270172992</v>
      </c>
      <c r="L671" s="2" t="s">
        <v>1</v>
      </c>
    </row>
    <row r="672" spans="1:12" hidden="1" x14ac:dyDescent="0.35">
      <c r="A672" t="s">
        <v>7033</v>
      </c>
      <c r="B672" s="2">
        <v>52891988</v>
      </c>
      <c r="C672" s="2" t="s">
        <v>567</v>
      </c>
      <c r="D672" s="83">
        <v>77580</v>
      </c>
      <c r="E672" s="84">
        <v>510371.75473917444</v>
      </c>
      <c r="F672" s="85" t="str">
        <f>IFERROR(VLOOKUP(B672,'Base Completa'!B:P,15,FALSE),"Verificar")</f>
        <v>A</v>
      </c>
      <c r="G672" s="86">
        <v>2.4589322810176589E-2</v>
      </c>
      <c r="H672" s="86">
        <v>0.68906236493780371</v>
      </c>
      <c r="I672" s="85" t="s">
        <v>1</v>
      </c>
      <c r="J672" s="72">
        <v>2.4699648797569151E-2</v>
      </c>
      <c r="K672" s="124">
        <v>0.62927350149929906</v>
      </c>
      <c r="L672" s="2" t="s">
        <v>1</v>
      </c>
    </row>
    <row r="673" spans="1:12" hidden="1" x14ac:dyDescent="0.35">
      <c r="A673" t="s">
        <v>7033</v>
      </c>
      <c r="B673" s="2">
        <v>52902807</v>
      </c>
      <c r="C673" s="2" t="s">
        <v>665</v>
      </c>
      <c r="D673" s="83">
        <v>34580</v>
      </c>
      <c r="E673" s="84">
        <v>462030.19241292664</v>
      </c>
      <c r="F673" s="85" t="str">
        <f>IFERROR(VLOOKUP(B673,'Base Completa'!B:P,15,FALSE),"Verificar")</f>
        <v>A</v>
      </c>
      <c r="G673" s="86">
        <v>1.0960283356224626E-2</v>
      </c>
      <c r="H673" s="86">
        <v>0.78136424225367873</v>
      </c>
      <c r="I673" s="85" t="s">
        <v>1</v>
      </c>
      <c r="J673" s="72">
        <v>2.2360139213238164E-2</v>
      </c>
      <c r="K673" s="124">
        <v>0.65163364071253727</v>
      </c>
      <c r="L673" s="2" t="s">
        <v>1</v>
      </c>
    </row>
    <row r="674" spans="1:12" hidden="1" x14ac:dyDescent="0.35">
      <c r="A674" t="s">
        <v>7033</v>
      </c>
      <c r="B674" s="2">
        <v>51007891</v>
      </c>
      <c r="C674" s="2" t="s">
        <v>673</v>
      </c>
      <c r="D674" s="83">
        <v>5695.4399999999987</v>
      </c>
      <c r="E674" s="84">
        <v>432735.33240651793</v>
      </c>
      <c r="F674" s="85" t="str">
        <f>IFERROR(VLOOKUP(B674,'Base Completa'!B:P,15,FALSE),"Verificar")</f>
        <v>A</v>
      </c>
      <c r="G674" s="86">
        <v>1.8051948015724688E-3</v>
      </c>
      <c r="H674" s="86">
        <v>0.98278450100054926</v>
      </c>
      <c r="I674" s="85" t="s">
        <v>6870</v>
      </c>
      <c r="J674" s="72">
        <v>2.0942402539894964E-2</v>
      </c>
      <c r="K674" s="124">
        <v>0.67257604325243225</v>
      </c>
      <c r="L674" s="2" t="s">
        <v>1</v>
      </c>
    </row>
    <row r="675" spans="1:12" hidden="1" x14ac:dyDescent="0.35">
      <c r="A675" t="s">
        <v>7033</v>
      </c>
      <c r="B675" s="2">
        <v>52601816</v>
      </c>
      <c r="C675" s="2" t="s">
        <v>1570</v>
      </c>
      <c r="D675" s="83">
        <v>18630</v>
      </c>
      <c r="E675" s="84">
        <v>427284.91285828414</v>
      </c>
      <c r="F675" s="85" t="str">
        <f>IFERROR(VLOOKUP(B675,'Base Completa'!B:P,15,FALSE),"Verificar")</f>
        <v>A</v>
      </c>
      <c r="G675" s="86">
        <v>5.9048605820261647E-3</v>
      </c>
      <c r="H675" s="86">
        <v>0.88218680486352108</v>
      </c>
      <c r="I675" s="85" t="s">
        <v>6875</v>
      </c>
      <c r="J675" s="72">
        <v>2.0678627267476962E-2</v>
      </c>
      <c r="K675" s="124">
        <v>0.69325467051990919</v>
      </c>
      <c r="L675" s="2" t="s">
        <v>1</v>
      </c>
    </row>
    <row r="676" spans="1:12" hidden="1" x14ac:dyDescent="0.35">
      <c r="A676" t="s">
        <v>7033</v>
      </c>
      <c r="B676" s="2">
        <v>52884988</v>
      </c>
      <c r="C676" s="2" t="s">
        <v>470</v>
      </c>
      <c r="D676" s="83">
        <v>109080</v>
      </c>
      <c r="E676" s="84">
        <v>406081.12899244187</v>
      </c>
      <c r="F676" s="85" t="str">
        <f>IFERROR(VLOOKUP(B676,'Base Completa'!B:P,15,FALSE),"Verificar")</f>
        <v>A</v>
      </c>
      <c r="G676" s="86">
        <v>3.4573386596211168E-2</v>
      </c>
      <c r="H676" s="86">
        <v>0.60610905782412217</v>
      </c>
      <c r="I676" s="85" t="s">
        <v>1</v>
      </c>
      <c r="J676" s="72">
        <v>1.9652461517114233E-2</v>
      </c>
      <c r="K676" s="124">
        <v>0.71290713203702338</v>
      </c>
      <c r="L676" s="2" t="s">
        <v>1</v>
      </c>
    </row>
    <row r="677" spans="1:12" hidden="1" x14ac:dyDescent="0.35">
      <c r="A677" t="s">
        <v>7033</v>
      </c>
      <c r="B677" s="2">
        <v>52896817</v>
      </c>
      <c r="C677" s="2" t="s">
        <v>648</v>
      </c>
      <c r="D677" s="83">
        <v>23544</v>
      </c>
      <c r="E677" s="84">
        <v>273284.22879024135</v>
      </c>
      <c r="F677" s="85" t="str">
        <f>IFERROR(VLOOKUP(B677,'Base Completa'!B:P,15,FALSE),"Verificar")</f>
        <v>A</v>
      </c>
      <c r="G677" s="86">
        <v>7.4623745326475588E-3</v>
      </c>
      <c r="H677" s="86">
        <v>0.8506485736582643</v>
      </c>
      <c r="I677" s="85" t="s">
        <v>6875</v>
      </c>
      <c r="J677" s="72">
        <v>1.3225701482016962E-2</v>
      </c>
      <c r="K677" s="124">
        <v>0.72613283351904034</v>
      </c>
      <c r="L677" s="2" t="s">
        <v>1</v>
      </c>
    </row>
    <row r="678" spans="1:12" hidden="1" x14ac:dyDescent="0.35">
      <c r="A678" t="s">
        <v>7033</v>
      </c>
      <c r="B678" s="2">
        <v>50101988</v>
      </c>
      <c r="C678" s="2" t="s">
        <v>2435</v>
      </c>
      <c r="D678" s="83">
        <v>15660</v>
      </c>
      <c r="E678" s="84">
        <v>272620.53857544804</v>
      </c>
      <c r="F678" s="85" t="str">
        <f>IFERROR(VLOOKUP(B678,'Base Completa'!B:P,15,FALSE),"Verificar")</f>
        <v>A</v>
      </c>
      <c r="G678" s="86">
        <v>4.963505996485762E-3</v>
      </c>
      <c r="H678" s="86">
        <v>0.92555187277074902</v>
      </c>
      <c r="I678" s="85" t="s">
        <v>6875</v>
      </c>
      <c r="J678" s="72">
        <v>1.3193581923942758E-2</v>
      </c>
      <c r="K678" s="124">
        <v>0.73932641544298305</v>
      </c>
      <c r="L678" s="2" t="s">
        <v>1</v>
      </c>
    </row>
    <row r="679" spans="1:12" hidden="1" x14ac:dyDescent="0.35">
      <c r="A679" t="s">
        <v>7033</v>
      </c>
      <c r="B679" s="2">
        <v>52891817</v>
      </c>
      <c r="C679" s="2" t="s">
        <v>557</v>
      </c>
      <c r="D679" s="83">
        <v>34686</v>
      </c>
      <c r="E679" s="84">
        <v>269068.49512713397</v>
      </c>
      <c r="F679" s="85" t="str">
        <f>IFERROR(VLOOKUP(B679,'Base Completa'!B:P,15,FALSE),"Verificar")</f>
        <v>A</v>
      </c>
      <c r="G679" s="86">
        <v>1.0993880523250647E-2</v>
      </c>
      <c r="H679" s="86">
        <v>0.77040395889745406</v>
      </c>
      <c r="I679" s="85" t="s">
        <v>1</v>
      </c>
      <c r="J679" s="72">
        <v>1.3021679335540506E-2</v>
      </c>
      <c r="K679" s="124">
        <v>0.7523480947785236</v>
      </c>
      <c r="L679" s="2" t="s">
        <v>1</v>
      </c>
    </row>
    <row r="680" spans="1:12" hidden="1" x14ac:dyDescent="0.35">
      <c r="A680" t="s">
        <v>7033</v>
      </c>
      <c r="B680" s="2">
        <v>51005807</v>
      </c>
      <c r="C680" s="2" t="s">
        <v>489</v>
      </c>
      <c r="D680" s="83">
        <v>38380</v>
      </c>
      <c r="E680" s="84">
        <v>265505.11159875046</v>
      </c>
      <c r="F680" s="85" t="str">
        <f>IFERROR(VLOOKUP(B680,'Base Completa'!B:P,15,FALSE),"Verificar")</f>
        <v>A</v>
      </c>
      <c r="G680" s="86">
        <v>1.2164710098666893E-2</v>
      </c>
      <c r="H680" s="86">
        <v>0.74819940103731308</v>
      </c>
      <c r="I680" s="85" t="s">
        <v>1</v>
      </c>
      <c r="J680" s="72">
        <v>1.2849227939347754E-2</v>
      </c>
      <c r="K680" s="124">
        <v>0.76519732271787133</v>
      </c>
      <c r="L680" s="2" t="s">
        <v>1</v>
      </c>
    </row>
    <row r="681" spans="1:12" hidden="1" x14ac:dyDescent="0.35">
      <c r="A681" t="s">
        <v>7033</v>
      </c>
      <c r="B681" s="2">
        <v>52894883</v>
      </c>
      <c r="C681" s="2" t="s">
        <v>623</v>
      </c>
      <c r="D681" s="83">
        <v>24336</v>
      </c>
      <c r="E681" s="84">
        <v>264193.11743581604</v>
      </c>
      <c r="F681" s="85" t="str">
        <f>IFERROR(VLOOKUP(B681,'Base Completa'!B:P,15,FALSE),"Verificar")</f>
        <v>A</v>
      </c>
      <c r="G681" s="86">
        <v>7.7134024221250002E-3</v>
      </c>
      <c r="H681" s="86">
        <v>0.84318619912561676</v>
      </c>
      <c r="I681" s="85" t="s">
        <v>6875</v>
      </c>
      <c r="J681" s="72">
        <v>1.2785733447836361E-2</v>
      </c>
      <c r="K681" s="124">
        <v>0.77798305616570773</v>
      </c>
      <c r="L681" s="2" t="s">
        <v>1</v>
      </c>
    </row>
    <row r="682" spans="1:12" hidden="1" x14ac:dyDescent="0.35">
      <c r="A682" t="s">
        <v>7033</v>
      </c>
      <c r="B682" s="2">
        <v>52132816</v>
      </c>
      <c r="C682" s="2" t="s">
        <v>678</v>
      </c>
      <c r="D682" s="83">
        <v>9198</v>
      </c>
      <c r="E682" s="84">
        <v>227992.92409744472</v>
      </c>
      <c r="F682" s="85" t="str">
        <f>IFERROR(VLOOKUP(B682,'Base Completa'!B:P,15,FALSE),"Verificar")</f>
        <v>A</v>
      </c>
      <c r="G682" s="86">
        <v>2.9153466255220969E-3</v>
      </c>
      <c r="H682" s="86">
        <v>0.96935151686391452</v>
      </c>
      <c r="I682" s="85" t="s">
        <v>6870</v>
      </c>
      <c r="J682" s="72">
        <v>1.1033810357345547E-2</v>
      </c>
      <c r="K682" s="124">
        <v>0.78901686652305325</v>
      </c>
      <c r="L682" s="2" t="s">
        <v>1</v>
      </c>
    </row>
    <row r="683" spans="1:12" hidden="1" x14ac:dyDescent="0.35">
      <c r="A683" t="s">
        <v>7033</v>
      </c>
      <c r="B683" s="2">
        <v>52892988</v>
      </c>
      <c r="C683" s="2" t="s">
        <v>580</v>
      </c>
      <c r="D683" s="83">
        <v>44280</v>
      </c>
      <c r="E683" s="84">
        <v>223222.60955237204</v>
      </c>
      <c r="F683" s="85" t="str">
        <f>IFERROR(VLOOKUP(B683,'Base Completa'!B:P,15,FALSE),"Verificar")</f>
        <v>A</v>
      </c>
      <c r="G683" s="86">
        <v>1.4034741093511464E-2</v>
      </c>
      <c r="H683" s="86">
        <v>0.73603469093864615</v>
      </c>
      <c r="I683" s="85" t="s">
        <v>1</v>
      </c>
      <c r="J683" s="72">
        <v>1.0802949043365808E-2</v>
      </c>
      <c r="K683" s="124">
        <v>0.79981981556641901</v>
      </c>
      <c r="L683" s="2" t="s">
        <v>1</v>
      </c>
    </row>
    <row r="684" spans="1:12" hidden="1" x14ac:dyDescent="0.35">
      <c r="A684" t="s">
        <v>7033</v>
      </c>
      <c r="B684" s="2">
        <v>52889911</v>
      </c>
      <c r="C684" s="2" t="s">
        <v>534</v>
      </c>
      <c r="D684" s="83">
        <v>218563</v>
      </c>
      <c r="E684" s="84">
        <v>221323.6776981967</v>
      </c>
      <c r="F684" s="85" t="str">
        <f>IFERROR(VLOOKUP(B684,'Base Completa'!B:P,15,FALSE),"Verificar")</f>
        <v>A</v>
      </c>
      <c r="G684" s="86">
        <v>6.9274505818002402E-2</v>
      </c>
      <c r="H684" s="86">
        <v>0.36642876998692298</v>
      </c>
      <c r="I684" s="85" t="s">
        <v>1</v>
      </c>
      <c r="J684" s="72">
        <v>1.071104946339666E-2</v>
      </c>
      <c r="K684" s="124">
        <v>0.81053086502981564</v>
      </c>
      <c r="L684" s="2" t="s">
        <v>6875</v>
      </c>
    </row>
    <row r="685" spans="1:12" hidden="1" x14ac:dyDescent="0.35">
      <c r="A685" t="s">
        <v>7033</v>
      </c>
      <c r="B685" s="2">
        <v>52137816</v>
      </c>
      <c r="C685" s="2" t="s">
        <v>657</v>
      </c>
      <c r="D685" s="83">
        <v>17910</v>
      </c>
      <c r="E685" s="84">
        <v>215068.55615188213</v>
      </c>
      <c r="F685" s="85" t="str">
        <f>IFERROR(VLOOKUP(B685,'Base Completa'!B:P,15,FALSE),"Verificar")</f>
        <v>A</v>
      </c>
      <c r="G685" s="86">
        <v>5.6766534097739459E-3</v>
      </c>
      <c r="H685" s="86">
        <v>0.90526425515752684</v>
      </c>
      <c r="I685" s="85" t="s">
        <v>6875</v>
      </c>
      <c r="J685" s="72">
        <v>1.0408330310258895E-2</v>
      </c>
      <c r="K685" s="124">
        <v>0.82093919534007453</v>
      </c>
      <c r="L685" s="2" t="s">
        <v>6875</v>
      </c>
    </row>
    <row r="686" spans="1:12" hidden="1" x14ac:dyDescent="0.35">
      <c r="A686" t="s">
        <v>7033</v>
      </c>
      <c r="B686" s="2">
        <v>52876816</v>
      </c>
      <c r="C686" s="2" t="s">
        <v>590</v>
      </c>
      <c r="D686" s="83">
        <v>18144</v>
      </c>
      <c r="E686" s="84">
        <v>206148.8937762136</v>
      </c>
      <c r="F686" s="85" t="str">
        <f>IFERROR(VLOOKUP(B686,'Base Completa'!B:P,15,FALSE),"Verificar")</f>
        <v>A</v>
      </c>
      <c r="G686" s="86">
        <v>5.7508207407559169E-3</v>
      </c>
      <c r="H686" s="86">
        <v>0.89958760174775287</v>
      </c>
      <c r="I686" s="85" t="s">
        <v>6875</v>
      </c>
      <c r="J686" s="72">
        <v>9.9766596191868655E-3</v>
      </c>
      <c r="K686" s="124">
        <v>0.83091585495926135</v>
      </c>
      <c r="L686" s="2" t="s">
        <v>6875</v>
      </c>
    </row>
    <row r="687" spans="1:12" hidden="1" x14ac:dyDescent="0.35">
      <c r="A687" t="s">
        <v>7033</v>
      </c>
      <c r="B687" s="2">
        <v>52899896</v>
      </c>
      <c r="C687" s="2" t="s">
        <v>660</v>
      </c>
      <c r="D687" s="83">
        <v>93420</v>
      </c>
      <c r="E687" s="84">
        <v>205248.28564471399</v>
      </c>
      <c r="F687" s="85" t="str">
        <f>IFERROR(VLOOKUP(B687,'Base Completa'!B:P,15,FALSE),"Verificar")</f>
        <v>A</v>
      </c>
      <c r="G687" s="86">
        <v>2.9609880599725406E-2</v>
      </c>
      <c r="H687" s="86">
        <v>0.63571893842384752</v>
      </c>
      <c r="I687" s="85" t="s">
        <v>1</v>
      </c>
      <c r="J687" s="72">
        <v>9.9330743221054396E-3</v>
      </c>
      <c r="K687" s="124">
        <v>0.84084892928136679</v>
      </c>
      <c r="L687" s="2" t="s">
        <v>6875</v>
      </c>
    </row>
    <row r="688" spans="1:12" hidden="1" x14ac:dyDescent="0.35">
      <c r="A688" t="s">
        <v>7033</v>
      </c>
      <c r="B688" s="2">
        <v>52902816</v>
      </c>
      <c r="C688" s="2" t="s">
        <v>553</v>
      </c>
      <c r="D688" s="83">
        <v>27432</v>
      </c>
      <c r="E688" s="84">
        <v>173535.80474819994</v>
      </c>
      <c r="F688" s="85" t="str">
        <f>IFERROR(VLOOKUP(B688,'Base Completa'!B:P,15,FALSE),"Verificar")</f>
        <v>A</v>
      </c>
      <c r="G688" s="86">
        <v>8.6946932628095414E-3</v>
      </c>
      <c r="H688" s="86">
        <v>0.82759964926079022</v>
      </c>
      <c r="I688" s="85" t="s">
        <v>6875</v>
      </c>
      <c r="J688" s="72">
        <v>8.398335901787065E-3</v>
      </c>
      <c r="K688" s="124">
        <v>0.84924726518315385</v>
      </c>
      <c r="L688" s="2" t="s">
        <v>6875</v>
      </c>
    </row>
    <row r="689" spans="1:12" hidden="1" x14ac:dyDescent="0.35">
      <c r="A689" t="s">
        <v>7033</v>
      </c>
      <c r="B689" s="2">
        <v>52898817</v>
      </c>
      <c r="C689" s="2" t="s">
        <v>511</v>
      </c>
      <c r="D689" s="83">
        <v>29358</v>
      </c>
      <c r="E689" s="84">
        <v>171533.93513409639</v>
      </c>
      <c r="F689" s="85" t="str">
        <f>IFERROR(VLOOKUP(B689,'Base Completa'!B:P,15,FALSE),"Verificar")</f>
        <v>A</v>
      </c>
      <c r="G689" s="86">
        <v>9.3051474485842268E-3</v>
      </c>
      <c r="H689" s="86">
        <v>0.80121256106031546</v>
      </c>
      <c r="I689" s="85" t="s">
        <v>6875</v>
      </c>
      <c r="J689" s="72">
        <v>8.3014546070293797E-3</v>
      </c>
      <c r="K689" s="124">
        <v>0.85754871979018321</v>
      </c>
      <c r="L689" s="2" t="s">
        <v>6875</v>
      </c>
    </row>
    <row r="690" spans="1:12" hidden="1" x14ac:dyDescent="0.35">
      <c r="A690" t="s">
        <v>7033</v>
      </c>
      <c r="B690" s="2">
        <v>52887817</v>
      </c>
      <c r="C690" s="2" t="s">
        <v>504</v>
      </c>
      <c r="D690" s="83">
        <v>18180</v>
      </c>
      <c r="E690" s="84">
        <v>167385.50473529368</v>
      </c>
      <c r="F690" s="85" t="str">
        <f>IFERROR(VLOOKUP(B690,'Base Completa'!B:P,15,FALSE),"Verificar")</f>
        <v>A</v>
      </c>
      <c r="G690" s="86">
        <v>5.7622310993685278E-3</v>
      </c>
      <c r="H690" s="86">
        <v>0.89383678100699693</v>
      </c>
      <c r="I690" s="85" t="s">
        <v>6875</v>
      </c>
      <c r="J690" s="72">
        <v>8.1006896294221233E-3</v>
      </c>
      <c r="K690" s="124">
        <v>0.86564940941960533</v>
      </c>
      <c r="L690" s="2" t="s">
        <v>6875</v>
      </c>
    </row>
    <row r="691" spans="1:12" hidden="1" x14ac:dyDescent="0.35">
      <c r="A691" t="s">
        <v>7033</v>
      </c>
      <c r="B691" s="2">
        <v>52877816</v>
      </c>
      <c r="C691" s="2" t="s">
        <v>594</v>
      </c>
      <c r="D691" s="83">
        <v>7200</v>
      </c>
      <c r="E691" s="84">
        <v>164994.4979715035</v>
      </c>
      <c r="F691" s="85" t="str">
        <f>IFERROR(VLOOKUP(B691,'Base Completa'!B:P,15,FALSE),"Verificar")</f>
        <v>A</v>
      </c>
      <c r="G691" s="86">
        <v>2.2820717225221893E-3</v>
      </c>
      <c r="H691" s="86">
        <v>0.97694574442941884</v>
      </c>
      <c r="I691" s="85" t="s">
        <v>6870</v>
      </c>
      <c r="J691" s="72">
        <v>7.9849758839222167E-3</v>
      </c>
      <c r="K691" s="124">
        <v>0.87363438530352755</v>
      </c>
      <c r="L691" s="2" t="s">
        <v>6875</v>
      </c>
    </row>
    <row r="692" spans="1:12" hidden="1" x14ac:dyDescent="0.35">
      <c r="A692" t="s">
        <v>7033</v>
      </c>
      <c r="B692" s="2">
        <v>52424807</v>
      </c>
      <c r="C692" s="2" t="s">
        <v>915</v>
      </c>
      <c r="D692" s="83">
        <v>27740</v>
      </c>
      <c r="E692" s="84">
        <v>163269.52949999998</v>
      </c>
      <c r="F692" s="85" t="str">
        <f>IFERROR(VLOOKUP(B692,'Base Completa'!B:P,15,FALSE),"Verificar")</f>
        <v>A</v>
      </c>
      <c r="G692" s="86">
        <v>8.7923152198285462E-3</v>
      </c>
      <c r="H692" s="86">
        <v>0.81890495599798063</v>
      </c>
      <c r="I692" s="85" t="s">
        <v>6875</v>
      </c>
      <c r="J692" s="72">
        <v>7.9014953326624962E-3</v>
      </c>
      <c r="K692" s="124">
        <v>0.88153588063619004</v>
      </c>
      <c r="L692" s="2" t="s">
        <v>6875</v>
      </c>
    </row>
    <row r="693" spans="1:12" hidden="1" x14ac:dyDescent="0.35">
      <c r="A693" t="s">
        <v>7033</v>
      </c>
      <c r="B693" s="2">
        <v>52889817</v>
      </c>
      <c r="C693" s="2" t="s">
        <v>527</v>
      </c>
      <c r="D693" s="83">
        <v>13428</v>
      </c>
      <c r="E693" s="84">
        <v>158139.25386691099</v>
      </c>
      <c r="F693" s="85" t="str">
        <f>IFERROR(VLOOKUP(B693,'Base Completa'!B:P,15,FALSE),"Verificar")</f>
        <v>A</v>
      </c>
      <c r="G693" s="86">
        <v>4.256063762503883E-3</v>
      </c>
      <c r="H693" s="86">
        <v>0.92980793653325289</v>
      </c>
      <c r="I693" s="85" t="s">
        <v>6875</v>
      </c>
      <c r="J693" s="72">
        <v>7.6532135553200511E-3</v>
      </c>
      <c r="K693" s="124">
        <v>0.88918909419151004</v>
      </c>
      <c r="L693" s="2" t="s">
        <v>6875</v>
      </c>
    </row>
    <row r="694" spans="1:12" hidden="1" x14ac:dyDescent="0.35">
      <c r="A694" t="s">
        <v>7033</v>
      </c>
      <c r="B694" s="2">
        <v>52601807</v>
      </c>
      <c r="C694" s="2" t="s">
        <v>1573</v>
      </c>
      <c r="D694" s="83">
        <v>4590</v>
      </c>
      <c r="E694" s="84">
        <v>158077.94199999998</v>
      </c>
      <c r="F694" s="85" t="str">
        <f>IFERROR(VLOOKUP(B694,'Base Completa'!B:P,15,FALSE),"Verificar")</f>
        <v>A</v>
      </c>
      <c r="G694" s="86">
        <v>1.4548207231078957E-3</v>
      </c>
      <c r="H694" s="86">
        <v>0.98749697910755763</v>
      </c>
      <c r="I694" s="85" t="s">
        <v>6870</v>
      </c>
      <c r="J694" s="72">
        <v>7.6502463425662829E-3</v>
      </c>
      <c r="K694" s="124">
        <v>0.89683934053407632</v>
      </c>
      <c r="L694" s="2" t="s">
        <v>6875</v>
      </c>
    </row>
    <row r="695" spans="1:12" hidden="1" x14ac:dyDescent="0.35">
      <c r="A695" t="s">
        <v>7033</v>
      </c>
      <c r="B695" s="2">
        <v>52888817</v>
      </c>
      <c r="C695" s="2" t="s">
        <v>518</v>
      </c>
      <c r="D695" s="83">
        <v>19566</v>
      </c>
      <c r="E695" s="84">
        <v>152092.87110117066</v>
      </c>
      <c r="F695" s="85" t="str">
        <f>IFERROR(VLOOKUP(B695,'Base Completa'!B:P,15,FALSE),"Verificar")</f>
        <v>A</v>
      </c>
      <c r="G695" s="86">
        <v>6.2015299059540495E-3</v>
      </c>
      <c r="H695" s="86">
        <v>0.87628194428149486</v>
      </c>
      <c r="I695" s="85" t="s">
        <v>6875</v>
      </c>
      <c r="J695" s="72">
        <v>7.3605964004271772E-3</v>
      </c>
      <c r="K695" s="124">
        <v>0.90419993693450351</v>
      </c>
      <c r="L695" s="2" t="s">
        <v>6875</v>
      </c>
    </row>
    <row r="696" spans="1:12" hidden="1" x14ac:dyDescent="0.35">
      <c r="A696" t="s">
        <v>7033</v>
      </c>
      <c r="B696" s="2">
        <v>50101817</v>
      </c>
      <c r="C696" s="2" t="s">
        <v>2431</v>
      </c>
      <c r="D696" s="83">
        <v>6642</v>
      </c>
      <c r="E696" s="84">
        <v>122452.64480892896</v>
      </c>
      <c r="F696" s="85" t="str">
        <f>IFERROR(VLOOKUP(B696,'Base Completa'!B:P,15,FALSE),"Verificar")</f>
        <v>A</v>
      </c>
      <c r="G696" s="86">
        <v>2.1052111640267198E-3</v>
      </c>
      <c r="H696" s="86">
        <v>0.97905095559344557</v>
      </c>
      <c r="I696" s="85" t="s">
        <v>6870</v>
      </c>
      <c r="J696" s="72">
        <v>5.9261455851131782E-3</v>
      </c>
      <c r="K696" s="124">
        <v>0.91012608251961669</v>
      </c>
      <c r="L696" s="2" t="s">
        <v>6875</v>
      </c>
    </row>
    <row r="697" spans="1:12" hidden="1" x14ac:dyDescent="0.35">
      <c r="A697" t="s">
        <v>7033</v>
      </c>
      <c r="B697" s="2">
        <v>52924896</v>
      </c>
      <c r="C697" s="2" t="s">
        <v>6882</v>
      </c>
      <c r="D697" s="83">
        <v>16020</v>
      </c>
      <c r="E697" s="84">
        <v>116846.20689999999</v>
      </c>
      <c r="F697" s="85" t="str">
        <f>IFERROR(VLOOKUP(B697,'Base Completa'!B:P,15,FALSE),"Verificar")</f>
        <v>Verificar</v>
      </c>
      <c r="G697" s="86">
        <v>5.0776095826118714E-3</v>
      </c>
      <c r="H697" s="86">
        <v>0.92058836677426326</v>
      </c>
      <c r="I697" s="85" t="s">
        <v>6875</v>
      </c>
      <c r="J697" s="72">
        <v>5.6548197406281276E-3</v>
      </c>
      <c r="K697" s="124">
        <v>0.91578090226024478</v>
      </c>
      <c r="L697" s="2" t="s">
        <v>6875</v>
      </c>
    </row>
    <row r="698" spans="1:12" hidden="1" x14ac:dyDescent="0.35">
      <c r="A698" t="s">
        <v>7033</v>
      </c>
      <c r="B698" s="2">
        <v>52885988</v>
      </c>
      <c r="C698" s="2" t="s">
        <v>477</v>
      </c>
      <c r="D698" s="83">
        <v>21420</v>
      </c>
      <c r="E698" s="84">
        <v>112646.12054715015</v>
      </c>
      <c r="F698" s="85" t="str">
        <f>IFERROR(VLOOKUP(B698,'Base Completa'!B:P,15,FALSE),"Verificar")</f>
        <v>A</v>
      </c>
      <c r="G698" s="86">
        <v>6.7891633745035132E-3</v>
      </c>
      <c r="H698" s="86">
        <v>0.85743773703276782</v>
      </c>
      <c r="I698" s="85" t="s">
        <v>6875</v>
      </c>
      <c r="J698" s="72">
        <v>5.4515548521002133E-3</v>
      </c>
      <c r="K698" s="124">
        <v>0.92123245711234503</v>
      </c>
      <c r="L698" s="2" t="s">
        <v>6875</v>
      </c>
    </row>
    <row r="699" spans="1:12" hidden="1" x14ac:dyDescent="0.35">
      <c r="A699" t="s">
        <v>7033</v>
      </c>
      <c r="B699" s="2">
        <v>52898988</v>
      </c>
      <c r="C699" s="2" t="s">
        <v>515</v>
      </c>
      <c r="D699" s="83">
        <v>10620</v>
      </c>
      <c r="E699" s="84">
        <v>108399.61049223869</v>
      </c>
      <c r="F699" s="85" t="str">
        <f>IFERROR(VLOOKUP(B699,'Base Completa'!B:P,15,FALSE),"Verificar")</f>
        <v>A</v>
      </c>
      <c r="G699" s="86">
        <v>3.3660557907202291E-3</v>
      </c>
      <c r="H699" s="86">
        <v>0.95369679010637765</v>
      </c>
      <c r="I699" s="85" t="s">
        <v>6870</v>
      </c>
      <c r="J699" s="72">
        <v>5.2460432696160653E-3</v>
      </c>
      <c r="K699" s="124">
        <v>0.92647850038196111</v>
      </c>
      <c r="L699" s="2" t="s">
        <v>6875</v>
      </c>
    </row>
    <row r="700" spans="1:12" hidden="1" x14ac:dyDescent="0.35">
      <c r="A700" t="s">
        <v>7033</v>
      </c>
      <c r="B700" s="2">
        <v>52922807</v>
      </c>
      <c r="C700" s="2" t="s">
        <v>222</v>
      </c>
      <c r="D700" s="83">
        <v>12600</v>
      </c>
      <c r="E700" s="84">
        <v>108004.8224</v>
      </c>
      <c r="F700" s="85" t="str">
        <f>IFERROR(VLOOKUP(B700,'Base Completa'!B:P,15,FALSE),"Verificar")</f>
        <v>A</v>
      </c>
      <c r="G700" s="86">
        <v>3.9936255144138316E-3</v>
      </c>
      <c r="H700" s="86">
        <v>0.94639416059430659</v>
      </c>
      <c r="I700" s="85" t="s">
        <v>6875</v>
      </c>
      <c r="J700" s="72">
        <v>5.2269373392090411E-3</v>
      </c>
      <c r="K700" s="124">
        <v>0.9317054377211702</v>
      </c>
      <c r="L700" s="2" t="s">
        <v>6875</v>
      </c>
    </row>
    <row r="701" spans="1:12" hidden="1" x14ac:dyDescent="0.35">
      <c r="A701" t="s">
        <v>7033</v>
      </c>
      <c r="B701" s="2">
        <v>52915817</v>
      </c>
      <c r="C701" s="2" t="s">
        <v>561</v>
      </c>
      <c r="D701" s="83">
        <v>33264</v>
      </c>
      <c r="E701" s="84">
        <v>104061.59724989964</v>
      </c>
      <c r="F701" s="85" t="str">
        <f>IFERROR(VLOOKUP(B701,'Base Completa'!B:P,15,FALSE),"Verificar")</f>
        <v>A</v>
      </c>
      <c r="G701" s="86">
        <v>1.0543171358052515E-2</v>
      </c>
      <c r="H701" s="86">
        <v>0.79190741361173123</v>
      </c>
      <c r="I701" s="85" t="s">
        <v>1</v>
      </c>
      <c r="J701" s="72">
        <v>5.0361033531335468E-3</v>
      </c>
      <c r="K701" s="124">
        <v>0.93674154107430374</v>
      </c>
      <c r="L701" s="2" t="s">
        <v>6875</v>
      </c>
    </row>
    <row r="702" spans="1:12" hidden="1" x14ac:dyDescent="0.35">
      <c r="A702" t="s">
        <v>7033</v>
      </c>
      <c r="B702" s="2">
        <v>52886817</v>
      </c>
      <c r="C702" s="2" t="s">
        <v>497</v>
      </c>
      <c r="D702" s="83">
        <v>12420</v>
      </c>
      <c r="E702" s="84">
        <v>96718.53457930524</v>
      </c>
      <c r="F702" s="85" t="str">
        <f>IFERROR(VLOOKUP(B702,'Base Completa'!B:P,15,FALSE),"Verificar")</f>
        <v>A</v>
      </c>
      <c r="G702" s="86">
        <v>3.9365737213507765E-3</v>
      </c>
      <c r="H702" s="86">
        <v>0.9503307343156574</v>
      </c>
      <c r="I702" s="85" t="s">
        <v>6875</v>
      </c>
      <c r="J702" s="72">
        <v>4.6807328464821525E-3</v>
      </c>
      <c r="K702" s="124">
        <v>0.94142227392078592</v>
      </c>
      <c r="L702" s="2" t="s">
        <v>6875</v>
      </c>
    </row>
    <row r="703" spans="1:12" hidden="1" x14ac:dyDescent="0.35">
      <c r="A703" t="s">
        <v>7033</v>
      </c>
      <c r="B703" s="2">
        <v>52905980</v>
      </c>
      <c r="C703" s="2" t="s">
        <v>621</v>
      </c>
      <c r="D703" s="83">
        <v>2152.8000000000002</v>
      </c>
      <c r="E703" s="84">
        <v>91262.600852573785</v>
      </c>
      <c r="F703" s="85" t="str">
        <f>IFERROR(VLOOKUP(B703,'Base Completa'!B:P,15,FALSE),"Verificar")</f>
        <v>A</v>
      </c>
      <c r="G703" s="86">
        <v>6.8233944503413467E-4</v>
      </c>
      <c r="H703" s="86">
        <v>0.99625873992265679</v>
      </c>
      <c r="I703" s="85" t="s">
        <v>6870</v>
      </c>
      <c r="J703" s="72">
        <v>4.4166907131514225E-3</v>
      </c>
      <c r="K703" s="124">
        <v>0.94583896463393735</v>
      </c>
      <c r="L703" s="2" t="s">
        <v>6875</v>
      </c>
    </row>
    <row r="704" spans="1:12" hidden="1" x14ac:dyDescent="0.35">
      <c r="A704" t="s">
        <v>7033</v>
      </c>
      <c r="B704" s="2">
        <v>52911817</v>
      </c>
      <c r="C704" s="2" t="s">
        <v>577</v>
      </c>
      <c r="D704" s="83">
        <v>18576</v>
      </c>
      <c r="E704" s="84">
        <v>89827.571979721601</v>
      </c>
      <c r="F704" s="85" t="str">
        <f>IFERROR(VLOOKUP(B704,'Base Completa'!B:P,15,FALSE),"Verificar")</f>
        <v>A</v>
      </c>
      <c r="G704" s="86">
        <v>5.8877450441072489E-3</v>
      </c>
      <c r="H704" s="86">
        <v>0.88807454990762835</v>
      </c>
      <c r="I704" s="85" t="s">
        <v>6875</v>
      </c>
      <c r="J704" s="72">
        <v>4.3472419067770683E-3</v>
      </c>
      <c r="K704" s="124">
        <v>0.9501862065407144</v>
      </c>
      <c r="L704" s="2" t="s">
        <v>6875</v>
      </c>
    </row>
    <row r="705" spans="1:12" hidden="1" x14ac:dyDescent="0.35">
      <c r="A705" t="s">
        <v>7033</v>
      </c>
      <c r="B705" s="2">
        <v>52131817</v>
      </c>
      <c r="C705" s="2" t="s">
        <v>686</v>
      </c>
      <c r="D705" s="83">
        <v>35370</v>
      </c>
      <c r="E705" s="84">
        <v>81570.045433334002</v>
      </c>
      <c r="F705" s="85" t="str">
        <f>IFERROR(VLOOKUP(B705,'Base Completa'!B:P,15,FALSE),"Verificar")</f>
        <v>A</v>
      </c>
      <c r="G705" s="86">
        <v>1.1210677336890256E-2</v>
      </c>
      <c r="H705" s="86">
        <v>0.75941007837420338</v>
      </c>
      <c r="I705" s="85" t="s">
        <v>1</v>
      </c>
      <c r="J705" s="72">
        <v>3.9476155486597182E-3</v>
      </c>
      <c r="K705" s="124">
        <v>0.95413382208937414</v>
      </c>
      <c r="L705" s="2" t="s">
        <v>6870</v>
      </c>
    </row>
    <row r="706" spans="1:12" hidden="1" x14ac:dyDescent="0.35">
      <c r="A706" t="s">
        <v>7033</v>
      </c>
      <c r="B706" s="2">
        <v>51006807</v>
      </c>
      <c r="C706" s="2" t="s">
        <v>494</v>
      </c>
      <c r="D706" s="83">
        <v>10133.1</v>
      </c>
      <c r="E706" s="84">
        <v>78553.730646944794</v>
      </c>
      <c r="F706" s="85" t="str">
        <f>IFERROR(VLOOKUP(B706,'Base Completa'!B:P,15,FALSE),"Verificar")</f>
        <v>A</v>
      </c>
      <c r="G706" s="86">
        <v>3.2117306904846663E-3</v>
      </c>
      <c r="H706" s="86">
        <v>0.96021752479451949</v>
      </c>
      <c r="I706" s="85" t="s">
        <v>6870</v>
      </c>
      <c r="J706" s="72">
        <v>3.8016397668988277E-3</v>
      </c>
      <c r="K706" s="124">
        <v>0.95793546185627299</v>
      </c>
      <c r="L706" s="2" t="s">
        <v>6870</v>
      </c>
    </row>
    <row r="707" spans="1:12" hidden="1" x14ac:dyDescent="0.35">
      <c r="A707" t="s">
        <v>7033</v>
      </c>
      <c r="B707" s="2">
        <v>52883988</v>
      </c>
      <c r="C707" s="2" t="s">
        <v>457</v>
      </c>
      <c r="D707" s="83">
        <v>20160</v>
      </c>
      <c r="E707" s="84">
        <v>77115.809067525115</v>
      </c>
      <c r="F707" s="85" t="str">
        <f>IFERROR(VLOOKUP(B707,'Base Completa'!B:P,15,FALSE),"Verificar")</f>
        <v>A</v>
      </c>
      <c r="G707" s="86">
        <v>6.3898008230621299E-3</v>
      </c>
      <c r="H707" s="86">
        <v>0.86382753785583</v>
      </c>
      <c r="I707" s="85" t="s">
        <v>6875</v>
      </c>
      <c r="J707" s="72">
        <v>3.7320509668127754E-3</v>
      </c>
      <c r="K707" s="124">
        <v>0.96166751282308571</v>
      </c>
      <c r="L707" s="2" t="s">
        <v>6870</v>
      </c>
    </row>
    <row r="708" spans="1:12" hidden="1" x14ac:dyDescent="0.35">
      <c r="A708" t="s">
        <v>7033</v>
      </c>
      <c r="B708" s="2">
        <v>52877807</v>
      </c>
      <c r="C708" s="2" t="s">
        <v>597</v>
      </c>
      <c r="D708" s="83">
        <v>1080</v>
      </c>
      <c r="E708" s="84">
        <v>69777.0004400342</v>
      </c>
      <c r="F708" s="85" t="str">
        <f>IFERROR(VLOOKUP(B708,'Base Completa'!B:P,15,FALSE),"Verificar")</f>
        <v>A</v>
      </c>
      <c r="G708" s="86">
        <v>3.4231075837832842E-4</v>
      </c>
      <c r="H708" s="86">
        <v>0.99871767220367447</v>
      </c>
      <c r="I708" s="85" t="s">
        <v>6870</v>
      </c>
      <c r="J708" s="72">
        <v>3.3768863363088167E-3</v>
      </c>
      <c r="K708" s="124">
        <v>0.96504439915939455</v>
      </c>
      <c r="L708" s="2" t="s">
        <v>6870</v>
      </c>
    </row>
    <row r="709" spans="1:12" hidden="1" x14ac:dyDescent="0.35">
      <c r="A709" t="s">
        <v>7033</v>
      </c>
      <c r="B709" s="2">
        <v>52356807</v>
      </c>
      <c r="C709" s="2" t="s">
        <v>430</v>
      </c>
      <c r="D709" s="83">
        <v>8840</v>
      </c>
      <c r="E709" s="84">
        <v>68022.407380409641</v>
      </c>
      <c r="F709" s="85" t="str">
        <f>IFERROR(VLOOKUP(B709,'Base Completa'!B:P,15,FALSE),"Verificar")</f>
        <v>A</v>
      </c>
      <c r="G709" s="86">
        <v>2.8018769482077992E-3</v>
      </c>
      <c r="H709" s="86">
        <v>0.97215339381212229</v>
      </c>
      <c r="I709" s="85" t="s">
        <v>6870</v>
      </c>
      <c r="J709" s="72">
        <v>3.2919720910494434E-3</v>
      </c>
      <c r="K709" s="124">
        <v>0.96833637125044403</v>
      </c>
      <c r="L709" s="2" t="s">
        <v>6870</v>
      </c>
    </row>
    <row r="710" spans="1:12" hidden="1" x14ac:dyDescent="0.35">
      <c r="A710" t="s">
        <v>7033</v>
      </c>
      <c r="B710" s="2">
        <v>52885817</v>
      </c>
      <c r="C710" s="2" t="s">
        <v>473</v>
      </c>
      <c r="D710" s="83">
        <v>16056</v>
      </c>
      <c r="E710" s="84">
        <v>65218.476132163356</v>
      </c>
      <c r="F710" s="85" t="str">
        <f>IFERROR(VLOOKUP(B710,'Base Completa'!B:P,15,FALSE),"Verificar")</f>
        <v>A</v>
      </c>
      <c r="G710" s="86">
        <v>5.0890199412244822E-3</v>
      </c>
      <c r="H710" s="86">
        <v>0.91551075719165143</v>
      </c>
      <c r="I710" s="85" t="s">
        <v>6875</v>
      </c>
      <c r="J710" s="72">
        <v>3.1562746970594368E-3</v>
      </c>
      <c r="K710" s="124">
        <v>0.97149264594750351</v>
      </c>
      <c r="L710" s="2" t="s">
        <v>6870</v>
      </c>
    </row>
    <row r="711" spans="1:12" hidden="1" x14ac:dyDescent="0.35">
      <c r="A711" t="s">
        <v>7033</v>
      </c>
      <c r="B711" s="2">
        <v>52883817</v>
      </c>
      <c r="C711" s="2" t="s">
        <v>444</v>
      </c>
      <c r="D711" s="83">
        <v>16272</v>
      </c>
      <c r="E711" s="84">
        <v>60540.316003738211</v>
      </c>
      <c r="F711" s="85" t="str">
        <f>IFERROR(VLOOKUP(B711,'Base Completa'!B:P,15,FALSE),"Verificar")</f>
        <v>A</v>
      </c>
      <c r="G711" s="86">
        <v>5.1574820929001482E-3</v>
      </c>
      <c r="H711" s="86">
        <v>0.91042173725042697</v>
      </c>
      <c r="I711" s="85" t="s">
        <v>6875</v>
      </c>
      <c r="J711" s="72">
        <v>2.9298732335812246E-3</v>
      </c>
      <c r="K711" s="124">
        <v>0.97442251918108469</v>
      </c>
      <c r="L711" s="2" t="s">
        <v>6870</v>
      </c>
    </row>
    <row r="712" spans="1:12" hidden="1" x14ac:dyDescent="0.35">
      <c r="A712" t="s">
        <v>7033</v>
      </c>
      <c r="B712" s="2">
        <v>52616807</v>
      </c>
      <c r="C712" s="2" t="s">
        <v>1562</v>
      </c>
      <c r="D712" s="83">
        <v>10440</v>
      </c>
      <c r="E712" s="84">
        <v>57139.58425690615</v>
      </c>
      <c r="F712" s="85" t="str">
        <f>IFERROR(VLOOKUP(B712,'Base Completa'!B:P,15,FALSE),"Verificar")</f>
        <v>A</v>
      </c>
      <c r="G712" s="86">
        <v>3.3090039976571744E-3</v>
      </c>
      <c r="H712" s="86">
        <v>0.95700579410403486</v>
      </c>
      <c r="I712" s="85" t="s">
        <v>6870</v>
      </c>
      <c r="J712" s="72">
        <v>2.7652934365577347E-3</v>
      </c>
      <c r="K712" s="124">
        <v>0.97718781261764243</v>
      </c>
      <c r="L712" s="2" t="s">
        <v>6870</v>
      </c>
    </row>
    <row r="713" spans="1:12" hidden="1" x14ac:dyDescent="0.35">
      <c r="A713" t="s">
        <v>7033</v>
      </c>
      <c r="B713" s="2">
        <v>52879843</v>
      </c>
      <c r="C713" s="2" t="s">
        <v>2179</v>
      </c>
      <c r="D713" s="83">
        <v>335</v>
      </c>
      <c r="E713" s="84">
        <v>56801.957316399392</v>
      </c>
      <c r="F713" s="85" t="str">
        <f>IFERROR(VLOOKUP(B713,'Base Completa'!B:P,15,FALSE),"Verificar")</f>
        <v>A</v>
      </c>
      <c r="G713" s="86">
        <v>1.0617972597846297E-4</v>
      </c>
      <c r="H713" s="86">
        <v>0.99989167132314982</v>
      </c>
      <c r="I713" s="85" t="s">
        <v>6870</v>
      </c>
      <c r="J713" s="72">
        <v>2.7489538433539996E-3</v>
      </c>
      <c r="K713" s="124">
        <v>0.97993676646099648</v>
      </c>
      <c r="L713" s="2" t="s">
        <v>6870</v>
      </c>
    </row>
    <row r="714" spans="1:12" hidden="1" x14ac:dyDescent="0.35">
      <c r="A714" t="s">
        <v>7033</v>
      </c>
      <c r="B714" s="2">
        <v>52921988</v>
      </c>
      <c r="C714" s="2" t="s">
        <v>610</v>
      </c>
      <c r="D714" s="83">
        <v>28080</v>
      </c>
      <c r="E714" s="84">
        <v>52438.880867559456</v>
      </c>
      <c r="F714" s="85" t="str">
        <f>IFERROR(VLOOKUP(B714,'Base Completa'!B:P,15,FALSE),"Verificar")</f>
        <v>A</v>
      </c>
      <c r="G714" s="86">
        <v>8.9000797178365385E-3</v>
      </c>
      <c r="H714" s="86">
        <v>0.81011264077815204</v>
      </c>
      <c r="I714" s="85" t="s">
        <v>6875</v>
      </c>
      <c r="J714" s="72">
        <v>2.5378009827918672E-3</v>
      </c>
      <c r="K714" s="124">
        <v>0.98247456744378836</v>
      </c>
      <c r="L714" s="2" t="s">
        <v>6870</v>
      </c>
    </row>
    <row r="715" spans="1:12" hidden="1" x14ac:dyDescent="0.35">
      <c r="A715" t="s">
        <v>7033</v>
      </c>
      <c r="B715" s="2">
        <v>52893988</v>
      </c>
      <c r="C715" s="2" t="s">
        <v>613</v>
      </c>
      <c r="D715" s="83">
        <v>13320</v>
      </c>
      <c r="E715" s="84">
        <v>50667.000025405534</v>
      </c>
      <c r="F715" s="85" t="str">
        <f>IFERROR(VLOOKUP(B715,'Base Completa'!B:P,15,FALSE),"Verificar")</f>
        <v>A</v>
      </c>
      <c r="G715" s="86">
        <v>4.2218326866660504E-3</v>
      </c>
      <c r="H715" s="86">
        <v>0.93402976921991898</v>
      </c>
      <c r="I715" s="85" t="s">
        <v>6875</v>
      </c>
      <c r="J715" s="72">
        <v>2.4520500882606665E-3</v>
      </c>
      <c r="K715" s="124">
        <v>0.98492661753204902</v>
      </c>
      <c r="L715" s="2" t="s">
        <v>6870</v>
      </c>
    </row>
    <row r="716" spans="1:12" hidden="1" x14ac:dyDescent="0.35">
      <c r="A716" t="s">
        <v>7033</v>
      </c>
      <c r="B716" s="2">
        <v>52884922</v>
      </c>
      <c r="C716" s="2" t="s">
        <v>468</v>
      </c>
      <c r="D716" s="83">
        <v>6084</v>
      </c>
      <c r="E716" s="84">
        <v>47253.187255216617</v>
      </c>
      <c r="F716" s="85" t="str">
        <f>IFERROR(VLOOKUP(B716,'Base Completa'!B:P,15,FALSE),"Verificar")</f>
        <v>A</v>
      </c>
      <c r="G716" s="86">
        <v>1.92835060553125E-3</v>
      </c>
      <c r="H716" s="86">
        <v>0.98097930619897677</v>
      </c>
      <c r="I716" s="85" t="s">
        <v>6870</v>
      </c>
      <c r="J716" s="72">
        <v>2.2868372297876996E-3</v>
      </c>
      <c r="K716" s="124">
        <v>0.98721345476183675</v>
      </c>
      <c r="L716" s="2" t="s">
        <v>6870</v>
      </c>
    </row>
    <row r="717" spans="1:12" hidden="1" x14ac:dyDescent="0.35">
      <c r="A717" t="s">
        <v>7033</v>
      </c>
      <c r="B717" s="2">
        <v>52873816</v>
      </c>
      <c r="C717" s="2" t="s">
        <v>480</v>
      </c>
      <c r="D717" s="83">
        <v>5580</v>
      </c>
      <c r="E717" s="84">
        <v>42575.815558172209</v>
      </c>
      <c r="F717" s="85" t="str">
        <f>IFERROR(VLOOKUP(B717,'Base Completa'!B:P,15,FALSE),"Verificar")</f>
        <v>A</v>
      </c>
      <c r="G717" s="86">
        <v>1.7686055849546968E-3</v>
      </c>
      <c r="H717" s="86">
        <v>0.98455310658550399</v>
      </c>
      <c r="I717" s="85" t="s">
        <v>6870</v>
      </c>
      <c r="J717" s="72">
        <v>2.0604739227670591E-3</v>
      </c>
      <c r="K717" s="124">
        <v>0.98927392868460384</v>
      </c>
      <c r="L717" s="2" t="s">
        <v>6870</v>
      </c>
    </row>
    <row r="718" spans="1:12" hidden="1" x14ac:dyDescent="0.35">
      <c r="A718" t="s">
        <v>7033</v>
      </c>
      <c r="B718" s="2">
        <v>52387817</v>
      </c>
      <c r="C718" s="2" t="s">
        <v>1031</v>
      </c>
      <c r="D718" s="83">
        <v>4698</v>
      </c>
      <c r="E718" s="84">
        <v>39631.323625559067</v>
      </c>
      <c r="F718" s="85" t="str">
        <f>IFERROR(VLOOKUP(B718,'Base Completa'!B:P,15,FALSE),"Verificar")</f>
        <v>A</v>
      </c>
      <c r="G718" s="86">
        <v>1.4890517989457285E-3</v>
      </c>
      <c r="H718" s="86">
        <v>0.98604215838444975</v>
      </c>
      <c r="I718" s="85" t="s">
        <v>6870</v>
      </c>
      <c r="J718" s="72">
        <v>1.91797403724736E-3</v>
      </c>
      <c r="K718" s="124">
        <v>0.9911919027218512</v>
      </c>
      <c r="L718" s="2" t="s">
        <v>6870</v>
      </c>
    </row>
    <row r="719" spans="1:12" hidden="1" x14ac:dyDescent="0.35">
      <c r="A719" t="s">
        <v>7033</v>
      </c>
      <c r="B719" s="2">
        <v>51451999</v>
      </c>
      <c r="C719" s="2" t="s">
        <v>2413</v>
      </c>
      <c r="D719" s="83">
        <v>244.07999999999998</v>
      </c>
      <c r="E719" s="84">
        <v>37775.130675429042</v>
      </c>
      <c r="F719" s="85" t="str">
        <f>IFERROR(VLOOKUP(B719,'Base Completa'!B:P,15,FALSE),"Verificar")</f>
        <v>A</v>
      </c>
      <c r="G719" s="86">
        <v>7.7362231393502214E-5</v>
      </c>
      <c r="H719" s="86">
        <v>0.99996903355454336</v>
      </c>
      <c r="I719" s="85" t="s">
        <v>6870</v>
      </c>
      <c r="J719" s="72">
        <v>1.828142823934692E-3</v>
      </c>
      <c r="K719" s="124">
        <v>0.99302004554578593</v>
      </c>
      <c r="L719" s="2" t="s">
        <v>6870</v>
      </c>
    </row>
    <row r="720" spans="1:12" hidden="1" x14ac:dyDescent="0.35">
      <c r="A720" t="s">
        <v>7033</v>
      </c>
      <c r="B720" s="2">
        <v>52886988</v>
      </c>
      <c r="C720" s="2" t="s">
        <v>501</v>
      </c>
      <c r="D720" s="83">
        <v>7920</v>
      </c>
      <c r="E720" s="84">
        <v>37484.247780707359</v>
      </c>
      <c r="F720" s="85" t="str">
        <f>IFERROR(VLOOKUP(B720,'Base Completa'!B:P,15,FALSE),"Verificar")</f>
        <v>A</v>
      </c>
      <c r="G720" s="86">
        <v>2.5102788947744081E-3</v>
      </c>
      <c r="H720" s="86">
        <v>0.97466367270689669</v>
      </c>
      <c r="I720" s="85" t="s">
        <v>6870</v>
      </c>
      <c r="J720" s="72">
        <v>1.8140654278520707E-3</v>
      </c>
      <c r="K720" s="124">
        <v>0.99483411097363805</v>
      </c>
      <c r="L720" s="2" t="s">
        <v>6870</v>
      </c>
    </row>
    <row r="721" spans="1:12" hidden="1" x14ac:dyDescent="0.35">
      <c r="A721" t="s">
        <v>7033</v>
      </c>
      <c r="B721" s="2">
        <v>52895988</v>
      </c>
      <c r="C721" s="2" t="s">
        <v>629</v>
      </c>
      <c r="D721" s="83">
        <v>9900</v>
      </c>
      <c r="E721" s="84">
        <v>33517.260300000002</v>
      </c>
      <c r="F721" s="85" t="str">
        <f>IFERROR(VLOOKUP(B721,'Base Completa'!B:P,15,FALSE),"Verificar")</f>
        <v>A</v>
      </c>
      <c r="G721" s="86">
        <v>3.1378486184680103E-3</v>
      </c>
      <c r="H721" s="86">
        <v>0.96335537341298749</v>
      </c>
      <c r="I721" s="85" t="s">
        <v>6870</v>
      </c>
      <c r="J721" s="72">
        <v>1.6220814541153194E-3</v>
      </c>
      <c r="K721" s="124">
        <v>0.99645619242775341</v>
      </c>
      <c r="L721" s="2" t="s">
        <v>6870</v>
      </c>
    </row>
    <row r="722" spans="1:12" hidden="1" x14ac:dyDescent="0.35">
      <c r="A722" t="s">
        <v>7033</v>
      </c>
      <c r="B722" s="2">
        <v>52887988</v>
      </c>
      <c r="C722" s="2" t="s">
        <v>508</v>
      </c>
      <c r="D722" s="83">
        <v>4500</v>
      </c>
      <c r="E722" s="84">
        <v>31522.032851965454</v>
      </c>
      <c r="F722" s="85" t="str">
        <f>IFERROR(VLOOKUP(B722,'Base Completa'!B:P,15,FALSE),"Verificar")</f>
        <v>A</v>
      </c>
      <c r="G722" s="86">
        <v>1.4262948265763684E-3</v>
      </c>
      <c r="H722" s="86">
        <v>0.98892327393413404</v>
      </c>
      <c r="I722" s="85" t="s">
        <v>6870</v>
      </c>
      <c r="J722" s="72">
        <v>1.5255216096879789E-3</v>
      </c>
      <c r="K722" s="124">
        <v>0.9979817140374414</v>
      </c>
      <c r="L722" s="2" t="s">
        <v>6870</v>
      </c>
    </row>
    <row r="723" spans="1:12" hidden="1" x14ac:dyDescent="0.35">
      <c r="A723" t="s">
        <v>7033</v>
      </c>
      <c r="B723" s="2">
        <v>52881847</v>
      </c>
      <c r="C723" s="2" t="s">
        <v>2187</v>
      </c>
      <c r="D723" s="83">
        <v>55.199999999999996</v>
      </c>
      <c r="E723" s="84">
        <v>30456.895199999999</v>
      </c>
      <c r="F723" s="85" t="str">
        <f>IFERROR(VLOOKUP(B723,'Base Completa'!B:P,15,FALSE),"Verificar")</f>
        <v>A</v>
      </c>
      <c r="G723" s="86">
        <v>1.7495883206003451E-5</v>
      </c>
      <c r="H723" s="86">
        <v>0.99998652943774935</v>
      </c>
      <c r="I723" s="85" t="s">
        <v>6870</v>
      </c>
      <c r="J723" s="72">
        <v>1.4739738394982686E-3</v>
      </c>
      <c r="K723" s="124">
        <v>0.99945568787693972</v>
      </c>
      <c r="L723" s="2" t="s">
        <v>6870</v>
      </c>
    </row>
    <row r="724" spans="1:12" hidden="1" x14ac:dyDescent="0.35">
      <c r="A724" t="s">
        <v>7033</v>
      </c>
      <c r="B724" s="2">
        <v>52921817</v>
      </c>
      <c r="C724" s="2" t="s">
        <v>606</v>
      </c>
      <c r="D724" s="83">
        <v>19728</v>
      </c>
      <c r="E724" s="84">
        <v>30031.157613401494</v>
      </c>
      <c r="F724" s="85" t="str">
        <f>IFERROR(VLOOKUP(B724,'Base Completa'!B:P,15,FALSE),"Verificar")</f>
        <v>A</v>
      </c>
      <c r="G724" s="86">
        <v>6.2528765197107988E-3</v>
      </c>
      <c r="H724" s="86">
        <v>0.87008041437554084</v>
      </c>
      <c r="I724" s="85" t="s">
        <v>6875</v>
      </c>
      <c r="J724" s="72">
        <v>1.4533700957149126E-3</v>
      </c>
      <c r="K724" s="124">
        <v>1.0009090579726547</v>
      </c>
      <c r="L724" s="2" t="s">
        <v>6870</v>
      </c>
    </row>
    <row r="725" spans="1:12" hidden="1" x14ac:dyDescent="0.35">
      <c r="A725" t="s">
        <v>7033</v>
      </c>
      <c r="B725" s="2">
        <v>51006816</v>
      </c>
      <c r="C725" s="2" t="s">
        <v>492</v>
      </c>
      <c r="D725" s="83">
        <v>1962</v>
      </c>
      <c r="E725" s="84">
        <v>29090.900926962397</v>
      </c>
      <c r="F725" s="85" t="str">
        <f>IFERROR(VLOOKUP(B725,'Base Completa'!B:P,15,FALSE),"Verificar")</f>
        <v>A</v>
      </c>
      <c r="G725" s="86">
        <v>6.218645443872966E-4</v>
      </c>
      <c r="H725" s="86">
        <v>0.99688060446704407</v>
      </c>
      <c r="I725" s="85" t="s">
        <v>6870</v>
      </c>
      <c r="J725" s="72">
        <v>1.4078659906797888E-3</v>
      </c>
      <c r="K725" s="124">
        <v>1.0023169239633345</v>
      </c>
      <c r="L725" s="2" t="s">
        <v>6870</v>
      </c>
    </row>
    <row r="726" spans="1:12" hidden="1" x14ac:dyDescent="0.35">
      <c r="A726" t="s">
        <v>7033</v>
      </c>
      <c r="B726" s="2">
        <v>52133816</v>
      </c>
      <c r="C726" s="2" t="s">
        <v>586</v>
      </c>
      <c r="D726" s="83">
        <v>2394</v>
      </c>
      <c r="E726" s="84">
        <v>23591.494275664554</v>
      </c>
      <c r="F726" s="85" t="str">
        <f>IFERROR(VLOOKUP(B726,'Base Completa'!B:P,15,FALSE),"Verificar")</f>
        <v>A</v>
      </c>
      <c r="G726" s="86">
        <v>7.5878884773862793E-4</v>
      </c>
      <c r="H726" s="86">
        <v>0.994891778960866</v>
      </c>
      <c r="I726" s="85" t="s">
        <v>6870</v>
      </c>
      <c r="J726" s="72">
        <v>1.1417199674707062E-3</v>
      </c>
      <c r="K726" s="124">
        <v>1.0034586439308053</v>
      </c>
      <c r="L726" s="2" t="s">
        <v>6870</v>
      </c>
    </row>
    <row r="727" spans="1:12" hidden="1" x14ac:dyDescent="0.35">
      <c r="A727" t="s">
        <v>7033</v>
      </c>
      <c r="B727" s="2">
        <v>52884883</v>
      </c>
      <c r="C727" s="2" t="s">
        <v>464</v>
      </c>
      <c r="D727" s="83">
        <v>3900</v>
      </c>
      <c r="E727" s="84">
        <v>20771.766190827191</v>
      </c>
      <c r="F727" s="85" t="str">
        <f>IFERROR(VLOOKUP(B727,'Base Completa'!B:P,15,FALSE),"Verificar")</f>
        <v>A</v>
      </c>
      <c r="G727" s="86">
        <v>1.2361221830328526E-3</v>
      </c>
      <c r="H727" s="86">
        <v>0.99413299011312739</v>
      </c>
      <c r="I727" s="85" t="s">
        <v>6870</v>
      </c>
      <c r="J727" s="72">
        <v>1.0052580791443863E-3</v>
      </c>
      <c r="K727" s="124">
        <v>1.0044639020099497</v>
      </c>
      <c r="L727" s="2" t="s">
        <v>6870</v>
      </c>
    </row>
    <row r="728" spans="1:12" hidden="1" x14ac:dyDescent="0.35">
      <c r="A728" t="s">
        <v>7033</v>
      </c>
      <c r="B728" s="2">
        <v>52354807</v>
      </c>
      <c r="C728" s="2" t="s">
        <v>1892</v>
      </c>
      <c r="D728" s="83">
        <v>24840</v>
      </c>
      <c r="E728" s="84">
        <v>20478.719841286755</v>
      </c>
      <c r="F728" s="85" t="str">
        <f>IFERROR(VLOOKUP(B728,'Base Completa'!B:P,15,FALSE),"Verificar")</f>
        <v>A</v>
      </c>
      <c r="G728" s="86">
        <v>7.873147442701553E-3</v>
      </c>
      <c r="H728" s="86">
        <v>0.83547279670349173</v>
      </c>
      <c r="I728" s="85" t="s">
        <v>6875</v>
      </c>
      <c r="J728" s="72">
        <v>9.9107598178526128E-4</v>
      </c>
      <c r="K728" s="124">
        <v>1.005454977991735</v>
      </c>
      <c r="L728" s="2" t="s">
        <v>6870</v>
      </c>
    </row>
    <row r="729" spans="1:12" hidden="1" x14ac:dyDescent="0.35">
      <c r="A729" t="s">
        <v>7033</v>
      </c>
      <c r="B729" s="2">
        <v>51004807</v>
      </c>
      <c r="C729" s="2" t="s">
        <v>484</v>
      </c>
      <c r="D729" s="83">
        <v>950</v>
      </c>
      <c r="E729" s="84">
        <v>18887.366834543944</v>
      </c>
      <c r="F729" s="85" t="str">
        <f>IFERROR(VLOOKUP(B729,'Base Completa'!B:P,15,FALSE),"Verificar")</f>
        <v>F</v>
      </c>
      <c r="G729" s="86">
        <v>3.0110668561056662E-4</v>
      </c>
      <c r="H729" s="86">
        <v>0.9993230551189547</v>
      </c>
      <c r="I729" s="85" t="s">
        <v>6870</v>
      </c>
      <c r="J729" s="72">
        <v>9.1406180532561292E-4</v>
      </c>
      <c r="K729" s="124">
        <v>1.0063690397970606</v>
      </c>
      <c r="L729" s="2" t="s">
        <v>6870</v>
      </c>
    </row>
    <row r="730" spans="1:12" hidden="1" x14ac:dyDescent="0.35">
      <c r="A730" t="s">
        <v>7033</v>
      </c>
      <c r="B730" s="2">
        <v>52010988</v>
      </c>
      <c r="C730" s="2" t="s">
        <v>640</v>
      </c>
      <c r="D730" s="83">
        <v>4320</v>
      </c>
      <c r="E730" s="84">
        <v>15920.636400000003</v>
      </c>
      <c r="F730" s="85" t="str">
        <f>IFERROR(VLOOKUP(B730,'Base Completa'!B:P,15,FALSE),"Verificar")</f>
        <v>A</v>
      </c>
      <c r="G730" s="86">
        <v>1.3692430335133137E-3</v>
      </c>
      <c r="H730" s="86">
        <v>0.99029251696764731</v>
      </c>
      <c r="I730" s="85" t="s">
        <v>6870</v>
      </c>
      <c r="J730" s="72">
        <v>7.7048567845365589E-4</v>
      </c>
      <c r="K730" s="124">
        <v>1.0071395254755142</v>
      </c>
      <c r="L730" s="2" t="s">
        <v>6870</v>
      </c>
    </row>
    <row r="731" spans="1:12" hidden="1" x14ac:dyDescent="0.35">
      <c r="A731" t="s">
        <v>7033</v>
      </c>
      <c r="B731" s="2">
        <v>52878807</v>
      </c>
      <c r="C731" s="2" t="s">
        <v>600</v>
      </c>
      <c r="D731" s="83">
        <v>4140</v>
      </c>
      <c r="E731" s="84">
        <v>11644.48179926991</v>
      </c>
      <c r="F731" s="85" t="str">
        <f>IFERROR(VLOOKUP(B731,'Base Completa'!B:P,15,FALSE),"Verificar")</f>
        <v>A</v>
      </c>
      <c r="G731" s="86">
        <v>1.312191240450259E-3</v>
      </c>
      <c r="H731" s="86">
        <v>0.99160470820809754</v>
      </c>
      <c r="I731" s="85" t="s">
        <v>6870</v>
      </c>
      <c r="J731" s="72">
        <v>5.6353943610895618E-4</v>
      </c>
      <c r="K731" s="124">
        <v>1.0077030649116232</v>
      </c>
      <c r="L731" s="2" t="s">
        <v>6870</v>
      </c>
    </row>
    <row r="732" spans="1:12" hidden="1" x14ac:dyDescent="0.35">
      <c r="A732" t="s">
        <v>7033</v>
      </c>
      <c r="B732" s="2">
        <v>52888988</v>
      </c>
      <c r="C732" s="2" t="s">
        <v>522</v>
      </c>
      <c r="D732" s="83">
        <v>2160</v>
      </c>
      <c r="E732" s="84">
        <v>9496.3356687158812</v>
      </c>
      <c r="F732" s="85" t="str">
        <f>IFERROR(VLOOKUP(B732,'Base Completa'!B:P,15,FALSE),"Verificar")</f>
        <v>A</v>
      </c>
      <c r="G732" s="86">
        <v>6.8462151675665684E-4</v>
      </c>
      <c r="H732" s="86">
        <v>0.99557640047762264</v>
      </c>
      <c r="I732" s="85" t="s">
        <v>6870</v>
      </c>
      <c r="J732" s="72">
        <v>4.5957902980148501E-4</v>
      </c>
      <c r="K732" s="124">
        <v>1.0081626439414246</v>
      </c>
      <c r="L732" s="2" t="s">
        <v>6870</v>
      </c>
    </row>
    <row r="733" spans="1:12" hidden="1" x14ac:dyDescent="0.35">
      <c r="A733" t="s">
        <v>7033</v>
      </c>
      <c r="B733" s="2">
        <v>51047816</v>
      </c>
      <c r="C733" s="2" t="s">
        <v>1555</v>
      </c>
      <c r="D733" s="83">
        <v>1890</v>
      </c>
      <c r="E733" s="84">
        <v>6983.5384066641964</v>
      </c>
      <c r="F733" s="85" t="str">
        <f>IFERROR(VLOOKUP(B733,'Base Completa'!B:P,15,FALSE),"Verificar")</f>
        <v>A</v>
      </c>
      <c r="G733" s="86">
        <v>5.9904382716207468E-4</v>
      </c>
      <c r="H733" s="86">
        <v>0.9974796482942061</v>
      </c>
      <c r="I733" s="85" t="s">
        <v>6870</v>
      </c>
      <c r="J733" s="72">
        <v>3.3797118356812832E-4</v>
      </c>
      <c r="K733" s="124">
        <v>1.0085006151249927</v>
      </c>
      <c r="L733" s="2" t="s">
        <v>6870</v>
      </c>
    </row>
    <row r="734" spans="1:12" hidden="1" x14ac:dyDescent="0.35">
      <c r="A734" t="s">
        <v>7033</v>
      </c>
      <c r="B734" s="2">
        <v>52883922</v>
      </c>
      <c r="C734" s="2" t="s">
        <v>452</v>
      </c>
      <c r="D734" s="83">
        <v>960</v>
      </c>
      <c r="E734" s="84">
        <v>5815.804910692781</v>
      </c>
      <c r="F734" s="85" t="str">
        <f>IFERROR(VLOOKUP(B734,'Base Completa'!B:P,15,FALSE),"Verificar")</f>
        <v>A</v>
      </c>
      <c r="G734" s="86">
        <v>3.0427622966962525E-4</v>
      </c>
      <c r="H734" s="86">
        <v>0.99902194843334413</v>
      </c>
      <c r="I734" s="85" t="s">
        <v>6870</v>
      </c>
      <c r="J734" s="72">
        <v>2.8145824575010272E-4</v>
      </c>
      <c r="K734" s="124">
        <v>1.0087820733707429</v>
      </c>
      <c r="L734" s="2" t="s">
        <v>6870</v>
      </c>
    </row>
    <row r="735" spans="1:12" hidden="1" x14ac:dyDescent="0.35">
      <c r="A735" t="s">
        <v>7033</v>
      </c>
      <c r="B735" s="2">
        <v>52130817</v>
      </c>
      <c r="C735" s="2" t="s">
        <v>682</v>
      </c>
      <c r="D735" s="83">
        <v>1422</v>
      </c>
      <c r="E735" s="84">
        <v>3755.6870505451689</v>
      </c>
      <c r="F735" s="85" t="str">
        <f>IFERROR(VLOOKUP(B735,'Base Completa'!B:P,15,FALSE),"Verificar")</f>
        <v>A</v>
      </c>
      <c r="G735" s="86">
        <v>4.5070916519813239E-4</v>
      </c>
      <c r="H735" s="86">
        <v>0.99793035745940428</v>
      </c>
      <c r="I735" s="85" t="s">
        <v>6870</v>
      </c>
      <c r="J735" s="72">
        <v>1.8175800341743272E-4</v>
      </c>
      <c r="K735" s="124">
        <v>1.0089638313741602</v>
      </c>
      <c r="L735" s="2" t="s">
        <v>6870</v>
      </c>
    </row>
    <row r="736" spans="1:12" hidden="1" x14ac:dyDescent="0.35">
      <c r="A736" t="s">
        <v>7033</v>
      </c>
      <c r="B736" s="2">
        <v>52880843</v>
      </c>
      <c r="C736" s="2" t="s">
        <v>2184</v>
      </c>
      <c r="D736" s="83">
        <v>42.5</v>
      </c>
      <c r="E736" s="84">
        <v>3068.3890469769835</v>
      </c>
      <c r="F736" s="85" t="str">
        <f>IFERROR(VLOOKUP(B736,'Base Completa'!B:P,15,FALSE),"Verificar")</f>
        <v>A</v>
      </c>
      <c r="G736" s="86">
        <v>1.3470562250999034E-5</v>
      </c>
      <c r="H736" s="86">
        <v>1.0000000000000004</v>
      </c>
      <c r="I736" s="85" t="s">
        <v>6870</v>
      </c>
      <c r="J736" s="72">
        <v>1.4849593679683729E-4</v>
      </c>
      <c r="K736" s="124">
        <v>1.009112327310957</v>
      </c>
      <c r="L736" s="2" t="s">
        <v>6870</v>
      </c>
    </row>
    <row r="737" spans="1:12" hidden="1" x14ac:dyDescent="0.35">
      <c r="A737" t="s">
        <v>7033</v>
      </c>
      <c r="B737" s="2">
        <v>52892919</v>
      </c>
      <c r="C737" s="2" t="s">
        <v>570</v>
      </c>
      <c r="D737" s="83">
        <v>1404</v>
      </c>
      <c r="E737" s="84">
        <v>2676.717960273631</v>
      </c>
      <c r="F737" s="85" t="str">
        <f>IFERROR(VLOOKUP(B737,'Base Completa'!B:P,15,FALSE),"Verificar")</f>
        <v>F</v>
      </c>
      <c r="G737" s="86">
        <v>4.4500398589182691E-4</v>
      </c>
      <c r="H737" s="86">
        <v>0.99837536144529615</v>
      </c>
      <c r="I737" s="85" t="s">
        <v>6870</v>
      </c>
      <c r="J737" s="72">
        <v>1.2954085514135064E-4</v>
      </c>
      <c r="K737" s="124">
        <v>1.0092418681660984</v>
      </c>
      <c r="L737" s="2" t="s">
        <v>6870</v>
      </c>
    </row>
    <row r="738" spans="1:12" hidden="1" x14ac:dyDescent="0.35">
      <c r="A738" t="s">
        <v>7033</v>
      </c>
      <c r="B738" s="2">
        <v>52890883</v>
      </c>
      <c r="C738" s="2" t="s">
        <v>547</v>
      </c>
      <c r="D738" s="83">
        <v>540</v>
      </c>
      <c r="E738" s="84">
        <v>2279.7887999999998</v>
      </c>
      <c r="F738" s="85" t="str">
        <f>IFERROR(VLOOKUP(B738,'Base Completa'!B:P,15,FALSE),"Verificar")</f>
        <v>A</v>
      </c>
      <c r="G738" s="86">
        <v>1.7115537918916421E-4</v>
      </c>
      <c r="H738" s="86">
        <v>0.99978549159717134</v>
      </c>
      <c r="I738" s="85" t="s">
        <v>6870</v>
      </c>
      <c r="J738" s="72">
        <v>1.1033130687533607E-4</v>
      </c>
      <c r="K738" s="124">
        <v>1.0093521994729737</v>
      </c>
      <c r="L738" s="2" t="s">
        <v>6870</v>
      </c>
    </row>
    <row r="739" spans="1:12" hidden="1" x14ac:dyDescent="0.35">
      <c r="A739" t="s">
        <v>7033</v>
      </c>
      <c r="B739" s="2">
        <v>52892861</v>
      </c>
      <c r="C739" s="2" t="s">
        <v>3243</v>
      </c>
      <c r="D739" s="83">
        <v>919</v>
      </c>
      <c r="E739" s="84">
        <v>-1906.0072</v>
      </c>
      <c r="F739" s="85" t="str">
        <f>IFERROR(VLOOKUP(B739,'Base Completa'!B:P,15,FALSE),"Verificar")</f>
        <v>I</v>
      </c>
      <c r="G739" s="86">
        <v>2.91281099027485E-4</v>
      </c>
      <c r="H739" s="86">
        <v>0.99961433621798212</v>
      </c>
      <c r="I739" s="85" t="s">
        <v>6870</v>
      </c>
      <c r="J739" s="72">
        <v>-9.2241994210077736E-5</v>
      </c>
      <c r="K739" s="124">
        <v>1.0092599574787637</v>
      </c>
      <c r="L739" s="2" t="s">
        <v>6870</v>
      </c>
    </row>
    <row r="740" spans="1:12" hidden="1" x14ac:dyDescent="0.35">
      <c r="A740" t="s">
        <v>7033</v>
      </c>
      <c r="B740" s="2">
        <v>52889988</v>
      </c>
      <c r="C740" s="2" t="s">
        <v>531</v>
      </c>
      <c r="D740" s="83">
        <v>53280</v>
      </c>
      <c r="E740" s="84">
        <v>-19831.318244792583</v>
      </c>
      <c r="F740" s="85" t="str">
        <f>IFERROR(VLOOKUP(B740,'Base Completa'!B:P,15,FALSE),"Verificar")</f>
        <v>A</v>
      </c>
      <c r="G740" s="86">
        <v>1.6887330746664202E-2</v>
      </c>
      <c r="H740" s="86">
        <v>0.70594969568446786</v>
      </c>
      <c r="I740" s="85" t="s">
        <v>1</v>
      </c>
      <c r="J740" s="72">
        <v>-9.5974471802329306E-4</v>
      </c>
      <c r="K740" s="124">
        <v>1.0083002127607403</v>
      </c>
      <c r="L740" s="2" t="s">
        <v>6870</v>
      </c>
    </row>
    <row r="741" spans="1:12" hidden="1" x14ac:dyDescent="0.35">
      <c r="A741" t="s">
        <v>7033</v>
      </c>
      <c r="B741" s="2">
        <v>51047807</v>
      </c>
      <c r="C741" s="2" t="s">
        <v>1559</v>
      </c>
      <c r="D741" s="83">
        <v>9720</v>
      </c>
      <c r="E741" s="84">
        <v>-171508.27471783498</v>
      </c>
      <c r="F741" s="85" t="str">
        <f>IFERROR(VLOOKUP(B741,'Base Completa'!B:P,15,FALSE),"Verificar")</f>
        <v>A</v>
      </c>
      <c r="G741" s="86">
        <v>3.0807968254049556E-3</v>
      </c>
      <c r="H741" s="86">
        <v>0.96643617023839246</v>
      </c>
      <c r="I741" s="85" t="s">
        <v>6870</v>
      </c>
      <c r="J741" s="72">
        <v>-8.3002127607403348E-3</v>
      </c>
      <c r="K741" s="124">
        <v>1</v>
      </c>
      <c r="L741" s="2" t="s">
        <v>6870</v>
      </c>
    </row>
  </sheetData>
  <autoFilter ref="A5:L741" xr:uid="{9D7D2EA3-19BE-49A3-9695-B18F8ADAD27D}">
    <filterColumn colId="2">
      <filters>
        <filter val="RIMULA R3 MULTI CH4 15W40 CX 12X1L"/>
        <filter val="RIMULA R3 MULTI CH4 15W40 FR 20L"/>
        <filter val="RIMULA R3 MULTI CH4 15W40 TB 209L"/>
        <filter val="RIMULA R3 MULTI CH4 15W40 TB 209L EXPO"/>
        <filter val="RIMULA R3 MULTI CH4 15W40 TB1000L OW"/>
      </filters>
    </filterColumn>
  </autoFilter>
  <mergeCells count="3">
    <mergeCell ref="B2:B4"/>
    <mergeCell ref="J4:L4"/>
    <mergeCell ref="G4:I4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0EB77317866743B812D926AD2D0AA2" ma:contentTypeVersion="18" ma:contentTypeDescription="Crie um novo documento." ma:contentTypeScope="" ma:versionID="63bf65a3d7479c452b5fa425f7249d83">
  <xsd:schema xmlns:xsd="http://www.w3.org/2001/XMLSchema" xmlns:xs="http://www.w3.org/2001/XMLSchema" xmlns:p="http://schemas.microsoft.com/office/2006/metadata/properties" xmlns:ns2="077ede31-5893-49e9-8757-03f0456ec8ef" xmlns:ns3="0d5c764f-93a9-42dd-ade4-60bddff29605" targetNamespace="http://schemas.microsoft.com/office/2006/metadata/properties" ma:root="true" ma:fieldsID="30e47aa0845de1e64922cec570b3fe16" ns2:_="" ns3:_="">
    <xsd:import namespace="077ede31-5893-49e9-8757-03f0456ec8ef"/>
    <xsd:import namespace="0d5c764f-93a9-42dd-ade4-60bddff296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7ede31-5893-49e9-8757-03f0456ec8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Marcações de imagem" ma:readOnly="false" ma:fieldId="{5cf76f15-5ced-4ddc-b409-7134ff3c332f}" ma:taxonomyMulti="true" ma:sspId="2c0262b5-acc8-4d6b-bee4-f9b3bba4ee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5c764f-93a9-42dd-ade4-60bddff2960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26de8366-13d2-423b-8e0b-f4dc0b734ae8}" ma:internalName="TaxCatchAll" ma:showField="CatchAllData" ma:web="0d5c764f-93a9-42dd-ade4-60bddff296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7ede31-5893-49e9-8757-03f0456ec8ef">
      <Terms xmlns="http://schemas.microsoft.com/office/infopath/2007/PartnerControls"/>
    </lcf76f155ced4ddcb4097134ff3c332f>
    <TaxCatchAll xmlns="0d5c764f-93a9-42dd-ade4-60bddff29605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228F4CF-903C-4D92-B6D5-47CE758C19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4ACA72-057C-45C9-A000-510A80B792D4}"/>
</file>

<file path=customXml/itemProps3.xml><?xml version="1.0" encoding="utf-8"?>
<ds:datastoreItem xmlns:ds="http://schemas.openxmlformats.org/officeDocument/2006/customXml" ds:itemID="{5A66BE8F-203B-4D4E-A21C-9E2F4FDA4910}">
  <ds:schemaRefs>
    <ds:schemaRef ds:uri="http://purl.org/dc/elements/1.1/"/>
    <ds:schemaRef ds:uri="ae740059-6209-483d-bc00-96e66431a74c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b25a63a3-f290-416c-9c37-6d9650feeb1e"/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077ede31-5893-49e9-8757-03f0456ec8ef"/>
    <ds:schemaRef ds:uri="0d5c764f-93a9-42dd-ade4-60bddff29605"/>
  </ds:schemaRefs>
</ds:datastoreItem>
</file>

<file path=customXml/itemProps4.xml><?xml version="1.0" encoding="utf-8"?>
<ds:datastoreItem xmlns:ds="http://schemas.openxmlformats.org/officeDocument/2006/customXml" ds:itemID="{FC36F02F-D77B-455E-A2E5-FC3B1CDA6A9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c6b9222-ff7d-4c6e-80fc-d2dead453d3c}" enabled="1" method="Privileged" siteId="{e7c411a6-9013-4967-a5b1-3d08f9edc13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Reporte</vt:lpstr>
      <vt:lpstr>Dados</vt:lpstr>
      <vt:lpstr>Base Ativa</vt:lpstr>
      <vt:lpstr>Planilha1</vt:lpstr>
      <vt:lpstr>Base Completa</vt:lpstr>
      <vt:lpstr>Base Inativos</vt:lpstr>
      <vt:lpstr>Atualizações</vt:lpstr>
      <vt:lpstr>Classificação Ajustada</vt:lpstr>
      <vt:lpstr>Classificação</vt:lpstr>
      <vt:lpstr>Dados!Area_de_impressao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Lucio Domingos Fernandes de Almeida</dc:creator>
  <cp:keywords/>
  <dc:description/>
  <cp:lastModifiedBy>Nero Haziel Aragão Silva</cp:lastModifiedBy>
  <cp:revision/>
  <dcterms:created xsi:type="dcterms:W3CDTF">2022-07-18T12:13:11Z</dcterms:created>
  <dcterms:modified xsi:type="dcterms:W3CDTF">2025-05-19T17:31:16Z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0x010100900EB77317866743B812D926AD2D0AA2</vt:lpwstr>
  </property>
  <property fmtid="{D5CDD505-2E9C-101B-9397-08002B2CF9AE}" pid="3" name="MediaServiceImageTags">
    <vt:lpwstr/>
  </property>
  <property fmtid="{D5CDD505-2E9C-101B-9397-08002B2CF9AE}" pid="4" name="MSIP_Label_0c6b9222-ff7d-4c6e-80fc-d2dead453d3c_Enabled">
    <vt:lpwstr>true</vt:lpwstr>
  </property>
  <property fmtid="{D5CDD505-2E9C-101B-9397-08002B2CF9AE}" pid="5" name="MSIP_Label_0c6b9222-ff7d-4c6e-80fc-d2dead453d3c_SetDate">
    <vt:lpwstr>2023-04-10T19:53:37Z</vt:lpwstr>
  </property>
  <property fmtid="{D5CDD505-2E9C-101B-9397-08002B2CF9AE}" pid="6" name="MSIP_Label_0c6b9222-ff7d-4c6e-80fc-d2dead453d3c_Method">
    <vt:lpwstr>Privileged</vt:lpwstr>
  </property>
  <property fmtid="{D5CDD505-2E9C-101B-9397-08002B2CF9AE}" pid="7" name="MSIP_Label_0c6b9222-ff7d-4c6e-80fc-d2dead453d3c_Name">
    <vt:lpwstr>Interno</vt:lpwstr>
  </property>
  <property fmtid="{D5CDD505-2E9C-101B-9397-08002B2CF9AE}" pid="8" name="MSIP_Label_0c6b9222-ff7d-4c6e-80fc-d2dead453d3c_SiteId">
    <vt:lpwstr>e7c411a6-9013-4967-a5b1-3d08f9edc13e</vt:lpwstr>
  </property>
  <property fmtid="{D5CDD505-2E9C-101B-9397-08002B2CF9AE}" pid="9" name="MSIP_Label_0c6b9222-ff7d-4c6e-80fc-d2dead453d3c_ActionId">
    <vt:lpwstr>53823f2d-66ee-4800-85fe-1c6e18c1a8ba</vt:lpwstr>
  </property>
  <property fmtid="{D5CDD505-2E9C-101B-9397-08002B2CF9AE}" pid="10" name="MSIP_Label_0c6b9222-ff7d-4c6e-80fc-d2dead453d3c_ContentBits">
    <vt:lpwstr>2</vt:lpwstr>
  </property>
</Properties>
</file>